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hil\Workspace\Projects\halley\.claude\worktrees\road-to-1.0\docs\spec\term-assurance\"/>
    </mc:Choice>
  </mc:AlternateContent>
  <xr:revisionPtr revIDLastSave="0" documentId="13_ncr:1_{CA9D1A05-7F0D-4418-B712-530E0A5B79C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adme" sheetId="1" r:id="rId1"/>
    <sheet name="mortality" sheetId="2" r:id="rId2"/>
    <sheet name="P01" sheetId="3" r:id="rId3"/>
    <sheet name="P02" sheetId="4" r:id="rId4"/>
    <sheet name="P03" sheetId="5" r:id="rId5"/>
    <sheet name="P04" sheetId="6" r:id="rId6"/>
    <sheet name="P05" sheetId="7" r:id="rId7"/>
    <sheet name="P06" sheetId="8" r:id="rId8"/>
    <sheet name="P07" sheetId="9" r:id="rId9"/>
    <sheet name="P08" sheetId="10" r:id="rId10"/>
    <sheet name="P09" sheetId="11" r:id="rId11"/>
    <sheet name="P10" sheetId="12" r:id="rId12"/>
    <sheet name="summary" sheetId="13" r:id="rId13"/>
  </sheets>
  <definedNames>
    <definedName name="A_F" localSheetId="1">mortality!$B$3</definedName>
    <definedName name="A_F" localSheetId="2">'P01'!$B$29</definedName>
    <definedName name="A_F" localSheetId="3">'P02'!$B$29</definedName>
    <definedName name="A_F" localSheetId="4">'P03'!$B$29</definedName>
    <definedName name="A_F" localSheetId="5">'P04'!$B$29</definedName>
    <definedName name="A_F" localSheetId="6">'P05'!$B$29</definedName>
    <definedName name="A_F" localSheetId="7">'P06'!$B$29</definedName>
    <definedName name="A_F" localSheetId="8">'P07'!$B$29</definedName>
    <definedName name="A_F" localSheetId="9">'P08'!$B$29</definedName>
    <definedName name="A_F" localSheetId="10">'P09'!$B$29</definedName>
    <definedName name="A_F" localSheetId="11">'P10'!$B$29</definedName>
    <definedName name="A_M" localSheetId="1">mortality!$B$2</definedName>
    <definedName name="A_M" localSheetId="2">'P01'!$B$28</definedName>
    <definedName name="A_M" localSheetId="3">'P02'!$B$28</definedName>
    <definedName name="A_M" localSheetId="4">'P03'!$B$28</definedName>
    <definedName name="A_M" localSheetId="5">'P04'!$B$28</definedName>
    <definedName name="A_M" localSheetId="6">'P05'!$B$28</definedName>
    <definedName name="A_M" localSheetId="7">'P06'!$B$28</definedName>
    <definedName name="A_M" localSheetId="8">'P07'!$B$28</definedName>
    <definedName name="A_M" localSheetId="9">'P08'!$B$28</definedName>
    <definedName name="A_M" localSheetId="10">'P09'!$B$28</definedName>
    <definedName name="A_M" localSheetId="11">'P10'!$B$28</definedName>
    <definedName name="age_at_entry" localSheetId="2">'P01'!$B$14</definedName>
    <definedName name="age_at_entry" localSheetId="3">'P02'!$B$14</definedName>
    <definedName name="age_at_entry" localSheetId="4">'P03'!$B$14</definedName>
    <definedName name="age_at_entry" localSheetId="5">'P04'!$B$14</definedName>
    <definedName name="age_at_entry" localSheetId="6">'P05'!$B$14</definedName>
    <definedName name="age_at_entry" localSheetId="7">'P06'!$B$14</definedName>
    <definedName name="age_at_entry" localSheetId="8">'P07'!$B$14</definedName>
    <definedName name="age_at_entry" localSheetId="9">'P08'!$B$14</definedName>
    <definedName name="age_at_entry" localSheetId="10">'P09'!$B$14</definedName>
    <definedName name="age_at_entry" localSheetId="11">'P10'!$B$14</definedName>
    <definedName name="all_ok">summary!$B$28</definedName>
    <definedName name="B_F" localSheetId="1">mortality!$B$5</definedName>
    <definedName name="B_F" localSheetId="2">'P01'!$B$31</definedName>
    <definedName name="B_F" localSheetId="3">'P02'!$B$31</definedName>
    <definedName name="B_F" localSheetId="4">'P03'!$B$31</definedName>
    <definedName name="B_F" localSheetId="5">'P04'!$B$31</definedName>
    <definedName name="B_F" localSheetId="6">'P05'!$B$31</definedName>
    <definedName name="B_F" localSheetId="7">'P06'!$B$31</definedName>
    <definedName name="B_F" localSheetId="8">'P07'!$B$31</definedName>
    <definedName name="B_F" localSheetId="9">'P08'!$B$31</definedName>
    <definedName name="B_F" localSheetId="10">'P09'!$B$31</definedName>
    <definedName name="B_F" localSheetId="11">'P10'!$B$31</definedName>
    <definedName name="B_M" localSheetId="1">mortality!$B$4</definedName>
    <definedName name="B_M" localSheetId="2">'P01'!$B$30</definedName>
    <definedName name="B_M" localSheetId="3">'P02'!$B$30</definedName>
    <definedName name="B_M" localSheetId="4">'P03'!$B$30</definedName>
    <definedName name="B_M" localSheetId="5">'P04'!$B$30</definedName>
    <definedName name="B_M" localSheetId="6">'P05'!$B$30</definedName>
    <definedName name="B_M" localSheetId="7">'P06'!$B$30</definedName>
    <definedName name="B_M" localSheetId="8">'P07'!$B$30</definedName>
    <definedName name="B_M" localSheetId="9">'P08'!$B$30</definedName>
    <definedName name="B_M" localSheetId="10">'P09'!$B$30</definedName>
    <definedName name="B_M" localSheetId="11">'P10'!$B$30</definedName>
    <definedName name="birth_date" localSheetId="2">'P01'!$B$5</definedName>
    <definedName name="birth_date" localSheetId="3">'P02'!$B$5</definedName>
    <definedName name="birth_date" localSheetId="4">'P03'!$B$5</definedName>
    <definedName name="birth_date" localSheetId="5">'P04'!$B$5</definedName>
    <definedName name="birth_date" localSheetId="6">'P05'!$B$5</definedName>
    <definedName name="birth_date" localSheetId="7">'P06'!$B$5</definedName>
    <definedName name="birth_date" localSheetId="8">'P07'!$B$5</definedName>
    <definedName name="birth_date" localSheetId="9">'P08'!$B$5</definedName>
    <definedName name="birth_date" localSheetId="10">'P09'!$B$5</definedName>
    <definedName name="birth_date" localSheetId="11">'P10'!$B$5</definedName>
    <definedName name="claim_exp_base" localSheetId="2">'P01'!$B$34</definedName>
    <definedName name="claim_exp_base" localSheetId="3">'P02'!$B$34</definedName>
    <definedName name="claim_exp_base" localSheetId="4">'P03'!$B$34</definedName>
    <definedName name="claim_exp_base" localSheetId="5">'P04'!$B$34</definedName>
    <definedName name="claim_exp_base" localSheetId="6">'P05'!$B$34</definedName>
    <definedName name="claim_exp_base" localSheetId="7">'P06'!$B$34</definedName>
    <definedName name="claim_exp_base" localSheetId="8">'P07'!$B$34</definedName>
    <definedName name="claim_exp_base" localSheetId="9">'P08'!$B$34</definedName>
    <definedName name="claim_exp_base" localSheetId="10">'P09'!$B$34</definedName>
    <definedName name="claim_exp_base" localSheetId="11">'P10'!$B$34</definedName>
    <definedName name="comm_key" localSheetId="2">'P01'!$A$47:$A$48</definedName>
    <definedName name="comm_key" localSheetId="3">'P02'!$A$47:$A$48</definedName>
    <definedName name="comm_key" localSheetId="4">'P03'!$A$47:$A$48</definedName>
    <definedName name="comm_key" localSheetId="5">'P04'!$A$47:$A$48</definedName>
    <definedName name="comm_key" localSheetId="6">'P05'!$A$47:$A$48</definedName>
    <definedName name="comm_key" localSheetId="7">'P06'!$A$47:$A$48</definedName>
    <definedName name="comm_key" localSheetId="8">'P07'!$A$47:$A$48</definedName>
    <definedName name="comm_key" localSheetId="9">'P08'!$A$47:$A$48</definedName>
    <definedName name="comm_key" localSheetId="10">'P09'!$A$47:$A$48</definedName>
    <definedName name="comm_key" localSheetId="11">'P10'!$A$47:$A$48</definedName>
    <definedName name="comm_table" localSheetId="2">'P01'!$B$47:$B$48</definedName>
    <definedName name="comm_table" localSheetId="3">'P02'!$B$47:$B$48</definedName>
    <definedName name="comm_table" localSheetId="4">'P03'!$B$47:$B$48</definedName>
    <definedName name="comm_table" localSheetId="5">'P04'!$B$47:$B$48</definedName>
    <definedName name="comm_table" localSheetId="6">'P05'!$B$47:$B$48</definedName>
    <definedName name="comm_table" localSheetId="7">'P06'!$B$47:$B$48</definedName>
    <definedName name="comm_table" localSheetId="8">'P07'!$B$47:$B$48</definedName>
    <definedName name="comm_table" localSheetId="9">'P08'!$B$47:$B$48</definedName>
    <definedName name="comm_table" localSheetId="10">'P09'!$B$47:$B$48</definedName>
    <definedName name="comm_table" localSheetId="11">'P10'!$B$47:$B$48</definedName>
    <definedName name="dur_m" localSheetId="2">'P01'!$B$15</definedName>
    <definedName name="dur_m" localSheetId="3">'P02'!$B$15</definedName>
    <definedName name="dur_m" localSheetId="4">'P03'!$B$15</definedName>
    <definedName name="dur_m" localSheetId="5">'P04'!$B$15</definedName>
    <definedName name="dur_m" localSheetId="6">'P05'!$B$15</definedName>
    <definedName name="dur_m" localSheetId="7">'P06'!$B$15</definedName>
    <definedName name="dur_m" localSheetId="8">'P07'!$B$15</definedName>
    <definedName name="dur_m" localSheetId="9">'P08'!$B$15</definedName>
    <definedName name="dur_m" localSheetId="10">'P09'!$B$15</definedName>
    <definedName name="dur_m" localSheetId="11">'P10'!$B$15</definedName>
    <definedName name="dur_y_last" localSheetId="2">'P01'!$B$20</definedName>
    <definedName name="dur_y_last" localSheetId="3">'P02'!$B$20</definedName>
    <definedName name="dur_y_last" localSheetId="4">'P03'!$B$20</definedName>
    <definedName name="dur_y_last" localSheetId="5">'P04'!$B$20</definedName>
    <definedName name="dur_y_last" localSheetId="6">'P05'!$B$20</definedName>
    <definedName name="dur_y_last" localSheetId="7">'P06'!$B$20</definedName>
    <definedName name="dur_y_last" localSheetId="8">'P07'!$B$20</definedName>
    <definedName name="dur_y_last" localSheetId="9">'P08'!$B$20</definedName>
    <definedName name="dur_y_last" localSheetId="10">'P09'!$B$20</definedName>
    <definedName name="dur_y_last" localSheetId="11">'P10'!$B$20</definedName>
    <definedName name="e" localSheetId="2">'P01'!$B$24</definedName>
    <definedName name="e" localSheetId="3">'P02'!$B$24</definedName>
    <definedName name="e" localSheetId="4">'P03'!$B$24</definedName>
    <definedName name="e" localSheetId="5">'P04'!$B$24</definedName>
    <definedName name="e" localSheetId="6">'P05'!$B$24</definedName>
    <definedName name="e" localSheetId="7">'P06'!$B$24</definedName>
    <definedName name="e" localSheetId="8">'P07'!$B$24</definedName>
    <definedName name="e" localSheetId="9">'P08'!$B$24</definedName>
    <definedName name="e" localSheetId="10">'P09'!$B$24</definedName>
    <definedName name="e" localSheetId="11">'P10'!$B$24</definedName>
    <definedName name="e_m" localSheetId="2">'P01'!$B$27</definedName>
    <definedName name="e_m" localSheetId="3">'P02'!$B$27</definedName>
    <definedName name="e_m" localSheetId="4">'P03'!$B$27</definedName>
    <definedName name="e_m" localSheetId="5">'P04'!$B$27</definedName>
    <definedName name="e_m" localSheetId="6">'P05'!$B$27</definedName>
    <definedName name="e_m" localSheetId="7">'P06'!$B$27</definedName>
    <definedName name="e_m" localSheetId="8">'P07'!$B$27</definedName>
    <definedName name="e_m" localSheetId="9">'P08'!$B$27</definedName>
    <definedName name="e_m" localSheetId="10">'P09'!$B$27</definedName>
    <definedName name="e_m" localSheetId="11">'P10'!$B$27</definedName>
    <definedName name="entry_date" localSheetId="2">'P01'!$B$6</definedName>
    <definedName name="entry_date" localSheetId="3">'P02'!$B$6</definedName>
    <definedName name="entry_date" localSheetId="4">'P03'!$B$6</definedName>
    <definedName name="entry_date" localSheetId="5">'P04'!$B$6</definedName>
    <definedName name="entry_date" localSheetId="6">'P05'!$B$6</definedName>
    <definedName name="entry_date" localSheetId="7">'P06'!$B$6</definedName>
    <definedName name="entry_date" localSheetId="8">'P07'!$B$6</definedName>
    <definedName name="entry_date" localSheetId="9">'P08'!$B$6</definedName>
    <definedName name="entry_date" localSheetId="10">'P09'!$B$6</definedName>
    <definedName name="entry_date" localSheetId="11">'P10'!$B$6</definedName>
    <definedName name="exits_sum" localSheetId="2">'P01'!$B$287</definedName>
    <definedName name="exits_sum" localSheetId="3">'P02'!$B$377</definedName>
    <definedName name="exits_sum" localSheetId="4">'P03'!$B$78</definedName>
    <definedName name="exits_sum" localSheetId="5">'P04'!$B$296</definedName>
    <definedName name="exits_sum" localSheetId="6">'P05'!$B$91</definedName>
    <definedName name="exits_sum" localSheetId="7">'P06'!$B$196</definedName>
    <definedName name="exits_sum" localSheetId="8">'P07'!$B$235</definedName>
    <definedName name="exits_sum" localSheetId="9">'P08'!$B$125</definedName>
    <definedName name="exits_sum" localSheetId="10">'P09'!$B$557</definedName>
    <definedName name="exits_sum" localSheetId="11">'P10'!$B$138</definedName>
    <definedName name="gm_c" localSheetId="1">mortality!$B$6</definedName>
    <definedName name="gm_c" localSheetId="2">'P01'!$B$32</definedName>
    <definedName name="gm_c" localSheetId="3">'P02'!$B$32</definedName>
    <definedName name="gm_c" localSheetId="4">'P03'!$B$32</definedName>
    <definedName name="gm_c" localSheetId="5">'P04'!$B$32</definedName>
    <definedName name="gm_c" localSheetId="6">'P05'!$B$32</definedName>
    <definedName name="gm_c" localSheetId="7">'P06'!$B$32</definedName>
    <definedName name="gm_c" localSheetId="8">'P07'!$B$32</definedName>
    <definedName name="gm_c" localSheetId="9">'P08'!$B$32</definedName>
    <definedName name="gm_c" localSheetId="10">'P09'!$B$32</definedName>
    <definedName name="gm_c" localSheetId="11">'P10'!$B$32</definedName>
    <definedName name="i" localSheetId="2">'P01'!$B$23</definedName>
    <definedName name="i" localSheetId="3">'P02'!$B$23</definedName>
    <definedName name="i" localSheetId="4">'P03'!$B$23</definedName>
    <definedName name="i" localSheetId="5">'P04'!$B$23</definedName>
    <definedName name="i" localSheetId="6">'P05'!$B$23</definedName>
    <definedName name="i" localSheetId="7">'P06'!$B$23</definedName>
    <definedName name="i" localSheetId="8">'P07'!$B$23</definedName>
    <definedName name="i" localSheetId="9">'P08'!$B$23</definedName>
    <definedName name="i" localSheetId="10">'P09'!$B$23</definedName>
    <definedName name="i" localSheetId="11">'P10'!$B$23</definedName>
    <definedName name="i_m" localSheetId="2">'P01'!$B$25</definedName>
    <definedName name="i_m" localSheetId="3">'P02'!$B$25</definedName>
    <definedName name="i_m" localSheetId="4">'P03'!$B$25</definedName>
    <definedName name="i_m" localSheetId="5">'P04'!$B$25</definedName>
    <definedName name="i_m" localSheetId="6">'P05'!$B$25</definedName>
    <definedName name="i_m" localSheetId="7">'P06'!$B$25</definedName>
    <definedName name="i_m" localSheetId="8">'P07'!$B$25</definedName>
    <definedName name="i_m" localSheetId="9">'P08'!$B$25</definedName>
    <definedName name="i_m" localSheetId="10">'P09'!$B$25</definedName>
    <definedName name="i_m" localSheetId="11">'P10'!$B$25</definedName>
    <definedName name="lapse_key" localSheetId="2">'P01'!$A$38:$A$43</definedName>
    <definedName name="lapse_key" localSheetId="3">'P02'!$A$38:$A$43</definedName>
    <definedName name="lapse_key" localSheetId="4">'P03'!$A$38:$A$43</definedName>
    <definedName name="lapse_key" localSheetId="5">'P04'!$A$38:$A$43</definedName>
    <definedName name="lapse_key" localSheetId="6">'P05'!$A$38:$A$43</definedName>
    <definedName name="lapse_key" localSheetId="7">'P06'!$A$38:$A$43</definedName>
    <definedName name="lapse_key" localSheetId="8">'P07'!$A$38:$A$43</definedName>
    <definedName name="lapse_key" localSheetId="9">'P08'!$A$38:$A$43</definedName>
    <definedName name="lapse_key" localSheetId="10">'P09'!$A$38:$A$43</definedName>
    <definedName name="lapse_key" localSheetId="11">'P10'!$A$38:$A$43</definedName>
    <definedName name="lapse_table" localSheetId="2">'P01'!$B$38:$B$43</definedName>
    <definedName name="lapse_table" localSheetId="3">'P02'!$B$38:$B$43</definedName>
    <definedName name="lapse_table" localSheetId="4">'P03'!$B$38:$B$43</definedName>
    <definedName name="lapse_table" localSheetId="5">'P04'!$B$38:$B$43</definedName>
    <definedName name="lapse_table" localSheetId="6">'P05'!$B$38:$B$43</definedName>
    <definedName name="lapse_table" localSheetId="7">'P06'!$B$38:$B$43</definedName>
    <definedName name="lapse_table" localSheetId="8">'P07'!$B$38:$B$43</definedName>
    <definedName name="lapse_table" localSheetId="9">'P08'!$B$38:$B$43</definedName>
    <definedName name="lapse_table" localSheetId="10">'P09'!$B$38:$B$43</definedName>
    <definedName name="lapse_table" localSheetId="11">'P10'!$B$38:$B$43</definedName>
    <definedName name="maint_base" localSheetId="2">'P01'!$B$33</definedName>
    <definedName name="maint_base" localSheetId="3">'P02'!$B$33</definedName>
    <definedName name="maint_base" localSheetId="4">'P03'!$B$33</definedName>
    <definedName name="maint_base" localSheetId="5">'P04'!$B$33</definedName>
    <definedName name="maint_base" localSheetId="6">'P05'!$B$33</definedName>
    <definedName name="maint_base" localSheetId="7">'P06'!$B$33</definedName>
    <definedName name="maint_base" localSheetId="8">'P07'!$B$33</definedName>
    <definedName name="maint_base" localSheetId="9">'P08'!$B$33</definedName>
    <definedName name="maint_base" localSheetId="10">'P09'!$B$33</definedName>
    <definedName name="maint_base" localSheetId="11">'P10'!$B$33</definedName>
    <definedName name="maturities_n" localSheetId="2">'P01'!$B$281</definedName>
    <definedName name="maturities_n" localSheetId="3">'P02'!$B$371</definedName>
    <definedName name="maturities_n" localSheetId="4">'P03'!$B$72</definedName>
    <definedName name="maturities_n" localSheetId="5">'P04'!$B$290</definedName>
    <definedName name="maturities_n" localSheetId="6">'P05'!$B$85</definedName>
    <definedName name="maturities_n" localSheetId="7">'P06'!$B$190</definedName>
    <definedName name="maturities_n" localSheetId="8">'P07'!$B$229</definedName>
    <definedName name="maturities_n" localSheetId="9">'P08'!$B$119</definedName>
    <definedName name="maturities_n" localSheetId="10">'P09'!$B$551</definedName>
    <definedName name="maturities_n" localSheetId="11">'P10'!$B$132</definedName>
    <definedName name="maturity_date" localSheetId="2">'P01'!$B$7</definedName>
    <definedName name="maturity_date" localSheetId="3">'P02'!$B$7</definedName>
    <definedName name="maturity_date" localSheetId="4">'P03'!$B$7</definedName>
    <definedName name="maturity_date" localSheetId="5">'P04'!$B$7</definedName>
    <definedName name="maturity_date" localSheetId="6">'P05'!$B$7</definedName>
    <definedName name="maturity_date" localSheetId="7">'P06'!$B$7</definedName>
    <definedName name="maturity_date" localSheetId="8">'P07'!$B$7</definedName>
    <definedName name="maturity_date" localSheetId="9">'P08'!$B$7</definedName>
    <definedName name="maturity_date" localSheetId="10">'P09'!$B$7</definedName>
    <definedName name="maturity_date" localSheetId="11">'P10'!$B$7</definedName>
    <definedName name="mort_age">mortality!$A$10:$A$112</definedName>
    <definedName name="mort_sex">mortality!$B$9:$C$9</definedName>
    <definedName name="mort_table">mortality!$B$10:$C$112</definedName>
    <definedName name="pols_if_init" localSheetId="2">'P01'!$B$11</definedName>
    <definedName name="pols_if_init" localSheetId="3">'P02'!$B$11</definedName>
    <definedName name="pols_if_init" localSheetId="4">'P03'!$B$11</definedName>
    <definedName name="pols_if_init" localSheetId="5">'P04'!$B$11</definedName>
    <definedName name="pols_if_init" localSheetId="6">'P05'!$B$11</definedName>
    <definedName name="pols_if_init" localSheetId="7">'P06'!$B$11</definedName>
    <definedName name="pols_if_init" localSheetId="8">'P07'!$B$11</definedName>
    <definedName name="pols_if_init" localSheetId="9">'P08'!$B$11</definedName>
    <definedName name="pols_if_init" localSheetId="10">'P09'!$B$11</definedName>
    <definedName name="pols_if_init" localSheetId="11">'P10'!$B$11</definedName>
    <definedName name="prem_rem_m" localSheetId="2">'P01'!$B$19</definedName>
    <definedName name="prem_rem_m" localSheetId="3">'P02'!$B$19</definedName>
    <definedName name="prem_rem_m" localSheetId="4">'P03'!$B$19</definedName>
    <definedName name="prem_rem_m" localSheetId="5">'P04'!$B$19</definedName>
    <definedName name="prem_rem_m" localSheetId="6">'P05'!$B$19</definedName>
    <definedName name="prem_rem_m" localSheetId="7">'P06'!$B$19</definedName>
    <definedName name="prem_rem_m" localSheetId="8">'P07'!$B$19</definedName>
    <definedName name="prem_rem_m" localSheetId="9">'P08'!$B$19</definedName>
    <definedName name="prem_rem_m" localSheetId="10">'P09'!$B$19</definedName>
    <definedName name="prem_rem_m" localSheetId="11">'P10'!$B$19</definedName>
    <definedName name="prem_term_m" localSheetId="2">'P01'!$B$18</definedName>
    <definedName name="prem_term_m" localSheetId="3">'P02'!$B$18</definedName>
    <definedName name="prem_term_m" localSheetId="4">'P03'!$B$18</definedName>
    <definedName name="prem_term_m" localSheetId="5">'P04'!$B$18</definedName>
    <definedName name="prem_term_m" localSheetId="6">'P05'!$B$18</definedName>
    <definedName name="prem_term_m" localSheetId="7">'P06'!$B$18</definedName>
    <definedName name="prem_term_m" localSheetId="8">'P07'!$B$18</definedName>
    <definedName name="prem_term_m" localSheetId="9">'P08'!$B$18</definedName>
    <definedName name="prem_term_m" localSheetId="10">'P09'!$B$18</definedName>
    <definedName name="prem_term_m" localSheetId="11">'P10'!$B$18</definedName>
    <definedName name="prem_term_y" localSheetId="2">'P01'!$B$8</definedName>
    <definedName name="prem_term_y" localSheetId="3">'P02'!$B$8</definedName>
    <definedName name="prem_term_y" localSheetId="4">'P03'!$B$8</definedName>
    <definedName name="prem_term_y" localSheetId="5">'P04'!$B$8</definedName>
    <definedName name="prem_term_y" localSheetId="6">'P05'!$B$8</definedName>
    <definedName name="prem_term_y" localSheetId="7">'P06'!$B$8</definedName>
    <definedName name="prem_term_y" localSheetId="8">'P07'!$B$8</definedName>
    <definedName name="prem_term_y" localSheetId="9">'P08'!$B$8</definedName>
    <definedName name="prem_term_y" localSheetId="10">'P09'!$B$8</definedName>
    <definedName name="prem_term_y" localSheetId="11">'P10'!$B$8</definedName>
    <definedName name="premium" localSheetId="2">'P01'!$B$10</definedName>
    <definedName name="premium" localSheetId="3">'P02'!$B$10</definedName>
    <definedName name="premium" localSheetId="4">'P03'!$B$10</definedName>
    <definedName name="premium" localSheetId="5">'P04'!$B$10</definedName>
    <definedName name="premium" localSheetId="6">'P05'!$B$10</definedName>
    <definedName name="premium" localSheetId="7">'P06'!$B$10</definedName>
    <definedName name="premium" localSheetId="8">'P07'!$B$10</definedName>
    <definedName name="premium" localSheetId="9">'P08'!$B$10</definedName>
    <definedName name="premium" localSheetId="10">'P09'!$B$10</definedName>
    <definedName name="premium" localSheetId="11">'P10'!$B$10</definedName>
    <definedName name="pv_claim_expense" localSheetId="2">'P01'!$B$276</definedName>
    <definedName name="pv_claim_expense" localSheetId="3">'P02'!$B$366</definedName>
    <definedName name="pv_claim_expense" localSheetId="4">'P03'!$B$67</definedName>
    <definedName name="pv_claim_expense" localSheetId="5">'P04'!$B$285</definedName>
    <definedName name="pv_claim_expense" localSheetId="6">'P05'!$B$80</definedName>
    <definedName name="pv_claim_expense" localSheetId="7">'P06'!$B$185</definedName>
    <definedName name="pv_claim_expense" localSheetId="8">'P07'!$B$224</definedName>
    <definedName name="pv_claim_expense" localSheetId="9">'P08'!$B$114</definedName>
    <definedName name="pv_claim_expense" localSheetId="10">'P09'!$B$546</definedName>
    <definedName name="pv_claim_expense" localSheetId="11">'P10'!$B$127</definedName>
    <definedName name="pv_commission" localSheetId="2">'P01'!$B$273</definedName>
    <definedName name="pv_commission" localSheetId="3">'P02'!$B$363</definedName>
    <definedName name="pv_commission" localSheetId="4">'P03'!$B$64</definedName>
    <definedName name="pv_commission" localSheetId="5">'P04'!$B$282</definedName>
    <definedName name="pv_commission" localSheetId="6">'P05'!$B$77</definedName>
    <definedName name="pv_commission" localSheetId="7">'P06'!$B$182</definedName>
    <definedName name="pv_commission" localSheetId="8">'P07'!$B$221</definedName>
    <definedName name="pv_commission" localSheetId="9">'P08'!$B$111</definedName>
    <definedName name="pv_commission" localSheetId="10">'P09'!$B$543</definedName>
    <definedName name="pv_commission" localSheetId="11">'P10'!$B$124</definedName>
    <definedName name="pv_death_outgo" localSheetId="2">'P01'!$B$275</definedName>
    <definedName name="pv_death_outgo" localSheetId="3">'P02'!$B$365</definedName>
    <definedName name="pv_death_outgo" localSheetId="4">'P03'!$B$66</definedName>
    <definedName name="pv_death_outgo" localSheetId="5">'P04'!$B$284</definedName>
    <definedName name="pv_death_outgo" localSheetId="6">'P05'!$B$79</definedName>
    <definedName name="pv_death_outgo" localSheetId="7">'P06'!$B$184</definedName>
    <definedName name="pv_death_outgo" localSheetId="8">'P07'!$B$223</definedName>
    <definedName name="pv_death_outgo" localSheetId="9">'P08'!$B$113</definedName>
    <definedName name="pv_death_outgo" localSheetId="10">'P09'!$B$545</definedName>
    <definedName name="pv_death_outgo" localSheetId="11">'P10'!$B$126</definedName>
    <definedName name="pv_maint_expense" localSheetId="2">'P01'!$B$274</definedName>
    <definedName name="pv_maint_expense" localSheetId="3">'P02'!$B$364</definedName>
    <definedName name="pv_maint_expense" localSheetId="4">'P03'!$B$65</definedName>
    <definedName name="pv_maint_expense" localSheetId="5">'P04'!$B$283</definedName>
    <definedName name="pv_maint_expense" localSheetId="6">'P05'!$B$78</definedName>
    <definedName name="pv_maint_expense" localSheetId="7">'P06'!$B$183</definedName>
    <definedName name="pv_maint_expense" localSheetId="8">'P07'!$B$222</definedName>
    <definedName name="pv_maint_expense" localSheetId="9">'P08'!$B$112</definedName>
    <definedName name="pv_maint_expense" localSheetId="10">'P09'!$B$544</definedName>
    <definedName name="pv_maint_expense" localSheetId="11">'P10'!$B$125</definedName>
    <definedName name="pv_net_cf" localSheetId="2">'P01'!$B$277</definedName>
    <definedName name="pv_net_cf" localSheetId="3">'P02'!$B$367</definedName>
    <definedName name="pv_net_cf" localSheetId="4">'P03'!$B$68</definedName>
    <definedName name="pv_net_cf" localSheetId="5">'P04'!$B$286</definedName>
    <definedName name="pv_net_cf" localSheetId="6">'P05'!$B$81</definedName>
    <definedName name="pv_net_cf" localSheetId="7">'P06'!$B$186</definedName>
    <definedName name="pv_net_cf" localSheetId="8">'P07'!$B$225</definedName>
    <definedName name="pv_net_cf" localSheetId="9">'P08'!$B$115</definedName>
    <definedName name="pv_net_cf" localSheetId="10">'P09'!$B$547</definedName>
    <definedName name="pv_net_cf" localSheetId="11">'P10'!$B$128</definedName>
    <definedName name="pv_net_cf_t_sum" localSheetId="2">'P01'!$B$288</definedName>
    <definedName name="pv_net_cf_t_sum" localSheetId="3">'P02'!$B$378</definedName>
    <definedName name="pv_net_cf_t_sum" localSheetId="4">'P03'!$B$79</definedName>
    <definedName name="pv_net_cf_t_sum" localSheetId="5">'P04'!$B$297</definedName>
    <definedName name="pv_net_cf_t_sum" localSheetId="6">'P05'!$B$92</definedName>
    <definedName name="pv_net_cf_t_sum" localSheetId="7">'P06'!$B$197</definedName>
    <definedName name="pv_net_cf_t_sum" localSheetId="8">'P07'!$B$236</definedName>
    <definedName name="pv_net_cf_t_sum" localSheetId="9">'P08'!$B$126</definedName>
    <definedName name="pv_net_cf_t_sum" localSheetId="10">'P09'!$B$558</definedName>
    <definedName name="pv_net_cf_t_sum" localSheetId="11">'P10'!$B$139</definedName>
    <definedName name="pv_premiums" localSheetId="2">'P01'!$B$272</definedName>
    <definedName name="pv_premiums" localSheetId="3">'P02'!$B$362</definedName>
    <definedName name="pv_premiums" localSheetId="4">'P03'!$B$63</definedName>
    <definedName name="pv_premiums" localSheetId="5">'P04'!$B$281</definedName>
    <definedName name="pv_premiums" localSheetId="6">'P05'!$B$76</definedName>
    <definedName name="pv_premiums" localSheetId="7">'P06'!$B$181</definedName>
    <definedName name="pv_premiums" localSheetId="8">'P07'!$B$220</definedName>
    <definedName name="pv_premiums" localSheetId="9">'P08'!$B$110</definedName>
    <definedName name="pv_premiums" localSheetId="10">'P09'!$B$542</definedName>
    <definedName name="pv_premiums" localSheetId="11">'P10'!$B$123</definedName>
    <definedName name="rem_m" localSheetId="2">'P01'!$B$17</definedName>
    <definedName name="rem_m" localSheetId="3">'P02'!$B$17</definedName>
    <definedName name="rem_m" localSheetId="4">'P03'!$B$17</definedName>
    <definedName name="rem_m" localSheetId="5">'P04'!$B$17</definedName>
    <definedName name="rem_m" localSheetId="6">'P05'!$B$17</definedName>
    <definedName name="rem_m" localSheetId="7">'P06'!$B$17</definedName>
    <definedName name="rem_m" localSheetId="8">'P07'!$B$17</definedName>
    <definedName name="rem_m" localSheetId="9">'P08'!$B$17</definedName>
    <definedName name="rem_m" localSheetId="10">'P09'!$B$17</definedName>
    <definedName name="rem_m" localSheetId="11">'P10'!$B$17</definedName>
    <definedName name="reserve_0" localSheetId="2">'P01'!$B$278</definedName>
    <definedName name="reserve_0" localSheetId="3">'P02'!$B$368</definedName>
    <definedName name="reserve_0" localSheetId="4">'P03'!$B$69</definedName>
    <definedName name="reserve_0" localSheetId="5">'P04'!$B$287</definedName>
    <definedName name="reserve_0" localSheetId="6">'P05'!$B$82</definedName>
    <definedName name="reserve_0" localSheetId="7">'P06'!$B$187</definedName>
    <definedName name="reserve_0" localSheetId="8">'P07'!$B$226</definedName>
    <definedName name="reserve_0" localSheetId="9">'P08'!$B$116</definedName>
    <definedName name="reserve_0" localSheetId="10">'P09'!$B$548</definedName>
    <definedName name="reserve_0" localSheetId="11">'P10'!$B$129</definedName>
    <definedName name="reserve_floored_0" localSheetId="2">'P01'!$B$280</definedName>
    <definedName name="reserve_floored_0" localSheetId="3">'P02'!$B$370</definedName>
    <definedName name="reserve_floored_0" localSheetId="4">'P03'!$B$71</definedName>
    <definedName name="reserve_floored_0" localSheetId="5">'P04'!$B$289</definedName>
    <definedName name="reserve_floored_0" localSheetId="6">'P05'!$B$84</definedName>
    <definedName name="reserve_floored_0" localSheetId="7">'P06'!$B$189</definedName>
    <definedName name="reserve_floored_0" localSheetId="8">'P07'!$B$228</definedName>
    <definedName name="reserve_floored_0" localSheetId="9">'P08'!$B$118</definedName>
    <definedName name="reserve_floored_0" localSheetId="10">'P09'!$B$550</definedName>
    <definedName name="reserve_floored_0" localSheetId="11">'P10'!$B$131</definedName>
    <definedName name="reserve_pp_0" localSheetId="2">'P01'!$B$279</definedName>
    <definedName name="reserve_pp_0" localSheetId="3">'P02'!$B$369</definedName>
    <definedName name="reserve_pp_0" localSheetId="4">'P03'!$B$70</definedName>
    <definedName name="reserve_pp_0" localSheetId="5">'P04'!$B$288</definedName>
    <definedName name="reserve_pp_0" localSheetId="6">'P05'!$B$83</definedName>
    <definedName name="reserve_pp_0" localSheetId="7">'P06'!$B$188</definedName>
    <definedName name="reserve_pp_0" localSheetId="8">'P07'!$B$227</definedName>
    <definedName name="reserve_pp_0" localSheetId="9">'P08'!$B$117</definedName>
    <definedName name="reserve_pp_0" localSheetId="10">'P09'!$B$549</definedName>
    <definedName name="reserve_pp_0" localSheetId="11">'P10'!$B$130</definedName>
    <definedName name="scale_count" localSheetId="2">'P01'!$B$286</definedName>
    <definedName name="scale_count" localSheetId="3">'P02'!$B$376</definedName>
    <definedName name="scale_count" localSheetId="4">'P03'!$B$77</definedName>
    <definedName name="scale_count" localSheetId="5">'P04'!$B$295</definedName>
    <definedName name="scale_count" localSheetId="6">'P05'!$B$90</definedName>
    <definedName name="scale_count" localSheetId="7">'P06'!$B$195</definedName>
    <definedName name="scale_count" localSheetId="8">'P07'!$B$234</definedName>
    <definedName name="scale_count" localSheetId="9">'P08'!$B$124</definedName>
    <definedName name="scale_count" localSheetId="10">'P09'!$B$556</definedName>
    <definedName name="scale_count" localSheetId="11">'P10'!$B$137</definedName>
    <definedName name="scale_money" localSheetId="2">'P01'!$B$284</definedName>
    <definedName name="scale_money" localSheetId="3">'P02'!$B$374</definedName>
    <definedName name="scale_money" localSheetId="4">'P03'!$B$75</definedName>
    <definedName name="scale_money" localSheetId="5">'P04'!$B$293</definedName>
    <definedName name="scale_money" localSheetId="6">'P05'!$B$88</definedName>
    <definedName name="scale_money" localSheetId="7">'P06'!$B$193</definedName>
    <definedName name="scale_money" localSheetId="8">'P07'!$B$232</definedName>
    <definedName name="scale_money" localSheetId="9">'P08'!$B$122</definedName>
    <definedName name="scale_money" localSheetId="10">'P09'!$B$554</definedName>
    <definedName name="scale_money" localSheetId="11">'P10'!$B$135</definedName>
    <definedName name="scale_pp" localSheetId="2">'P01'!$B$285</definedName>
    <definedName name="scale_pp" localSheetId="3">'P02'!$B$375</definedName>
    <definedName name="scale_pp" localSheetId="4">'P03'!$B$76</definedName>
    <definedName name="scale_pp" localSheetId="5">'P04'!$B$294</definedName>
    <definedName name="scale_pp" localSheetId="6">'P05'!$B$89</definedName>
    <definedName name="scale_pp" localSheetId="7">'P06'!$B$194</definedName>
    <definedName name="scale_pp" localSheetId="8">'P07'!$B$233</definedName>
    <definedName name="scale_pp" localSheetId="9">'P08'!$B$123</definedName>
    <definedName name="scale_pp" localSheetId="10">'P09'!$B$555</definedName>
    <definedName name="scale_pp" localSheetId="11">'P10'!$B$136</definedName>
    <definedName name="sex" localSheetId="2">'P01'!$B$4</definedName>
    <definedName name="sex" localSheetId="3">'P02'!$B$4</definedName>
    <definedName name="sex" localSheetId="4">'P03'!$B$4</definedName>
    <definedName name="sex" localSheetId="5">'P04'!$B$4</definedName>
    <definedName name="sex" localSheetId="6">'P05'!$B$4</definedName>
    <definedName name="sex" localSheetId="7">'P06'!$B$4</definedName>
    <definedName name="sex" localSheetId="8">'P07'!$B$4</definedName>
    <definedName name="sex" localSheetId="9">'P08'!$B$4</definedName>
    <definedName name="sex" localSheetId="10">'P09'!$B$4</definedName>
    <definedName name="sex" localSheetId="11">'P10'!$B$4</definedName>
    <definedName name="sum_assured" localSheetId="2">'P01'!$B$9</definedName>
    <definedName name="sum_assured" localSheetId="3">'P02'!$B$9</definedName>
    <definedName name="sum_assured" localSheetId="4">'P03'!$B$9</definedName>
    <definedName name="sum_assured" localSheetId="5">'P04'!$B$9</definedName>
    <definedName name="sum_assured" localSheetId="6">'P05'!$B$9</definedName>
    <definedName name="sum_assured" localSheetId="7">'P06'!$B$9</definedName>
    <definedName name="sum_assured" localSheetId="8">'P07'!$B$9</definedName>
    <definedName name="sum_assured" localSheetId="9">'P08'!$B$9</definedName>
    <definedName name="sum_assured" localSheetId="10">'P09'!$B$9</definedName>
    <definedName name="sum_assured" localSheetId="11">'P10'!$B$9</definedName>
    <definedName name="term_m" localSheetId="2">'P01'!$B$16</definedName>
    <definedName name="term_m" localSheetId="3">'P02'!$B$16</definedName>
    <definedName name="term_m" localSheetId="4">'P03'!$B$16</definedName>
    <definedName name="term_m" localSheetId="5">'P04'!$B$16</definedName>
    <definedName name="term_m" localSheetId="6">'P05'!$B$16</definedName>
    <definedName name="term_m" localSheetId="7">'P06'!$B$16</definedName>
    <definedName name="term_m" localSheetId="8">'P07'!$B$16</definedName>
    <definedName name="term_m" localSheetId="9">'P08'!$B$16</definedName>
    <definedName name="term_m" localSheetId="10">'P09'!$B$16</definedName>
    <definedName name="term_m" localSheetId="11">'P10'!$B$16</definedName>
    <definedName name="v_m" localSheetId="2">'P01'!$B$26</definedName>
    <definedName name="v_m" localSheetId="3">'P02'!$B$26</definedName>
    <definedName name="v_m" localSheetId="4">'P03'!$B$26</definedName>
    <definedName name="v_m" localSheetId="5">'P04'!$B$26</definedName>
    <definedName name="v_m" localSheetId="6">'P05'!$B$26</definedName>
    <definedName name="v_m" localSheetId="7">'P06'!$B$26</definedName>
    <definedName name="v_m" localSheetId="8">'P07'!$B$26</definedName>
    <definedName name="v_m" localSheetId="9">'P08'!$B$26</definedName>
    <definedName name="v_m" localSheetId="10">'P09'!$B$26</definedName>
    <definedName name="v_m" localSheetId="11">'P10'!$B$26</definedName>
    <definedName name="valuation_date" localSheetId="2">'P01'!$B$2</definedName>
    <definedName name="valuation_date" localSheetId="3">'P02'!$B$2</definedName>
    <definedName name="valuation_date" localSheetId="4">'P03'!$B$2</definedName>
    <definedName name="valuation_date" localSheetId="5">'P04'!$B$2</definedName>
    <definedName name="valuation_date" localSheetId="6">'P05'!$B$2</definedName>
    <definedName name="valuation_date" localSheetId="7">'P06'!$B$2</definedName>
    <definedName name="valuation_date" localSheetId="8">'P07'!$B$2</definedName>
    <definedName name="valuation_date" localSheetId="9">'P08'!$B$2</definedName>
    <definedName name="valuation_date" localSheetId="10">'P09'!$B$2</definedName>
    <definedName name="valuation_date" localSheetId="11">'P10'!$B$2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3" l="1"/>
  <c r="A25" i="13"/>
  <c r="A24" i="13"/>
  <c r="A23" i="13"/>
  <c r="A22" i="13"/>
  <c r="A21" i="13"/>
  <c r="A20" i="13"/>
  <c r="A19" i="13"/>
  <c r="A18" i="13"/>
  <c r="A17" i="13"/>
  <c r="A12" i="13"/>
  <c r="A11" i="13"/>
  <c r="A10" i="13"/>
  <c r="A9" i="13"/>
  <c r="A8" i="13"/>
  <c r="A7" i="13"/>
  <c r="A6" i="13"/>
  <c r="A5" i="13"/>
  <c r="A4" i="13"/>
  <c r="A3" i="13"/>
  <c r="B137" i="12"/>
  <c r="B136" i="12"/>
  <c r="B135" i="12"/>
  <c r="AI113" i="12"/>
  <c r="AW113" i="12" s="1"/>
  <c r="M52" i="12"/>
  <c r="B27" i="12"/>
  <c r="B26" i="12"/>
  <c r="B25" i="12"/>
  <c r="B18" i="12"/>
  <c r="B16" i="12"/>
  <c r="B15" i="12"/>
  <c r="B14" i="12"/>
  <c r="B556" i="11"/>
  <c r="B555" i="11"/>
  <c r="B554" i="11"/>
  <c r="AI532" i="11"/>
  <c r="AW532" i="11" s="1"/>
  <c r="M52" i="11"/>
  <c r="B27" i="11"/>
  <c r="B26" i="11"/>
  <c r="B25" i="11"/>
  <c r="B18" i="11"/>
  <c r="B16" i="11"/>
  <c r="B15" i="11"/>
  <c r="B14" i="11"/>
  <c r="B124" i="10"/>
  <c r="B123" i="10"/>
  <c r="B122" i="10"/>
  <c r="AI100" i="10"/>
  <c r="AW100" i="10" s="1"/>
  <c r="M52" i="10"/>
  <c r="B27" i="10"/>
  <c r="B26" i="10"/>
  <c r="B25" i="10"/>
  <c r="B18" i="10"/>
  <c r="B16" i="10"/>
  <c r="B15" i="10"/>
  <c r="B14" i="10"/>
  <c r="B234" i="9"/>
  <c r="B233" i="9"/>
  <c r="B232" i="9"/>
  <c r="AI210" i="9"/>
  <c r="AW210" i="9" s="1"/>
  <c r="M52" i="9"/>
  <c r="B27" i="9"/>
  <c r="B26" i="9"/>
  <c r="B25" i="9"/>
  <c r="B18" i="9"/>
  <c r="B16" i="9"/>
  <c r="B15" i="9"/>
  <c r="B14" i="9"/>
  <c r="B195" i="8"/>
  <c r="B194" i="8"/>
  <c r="B193" i="8"/>
  <c r="AI171" i="8"/>
  <c r="AW171" i="8" s="1"/>
  <c r="M52" i="8"/>
  <c r="B27" i="8"/>
  <c r="B26" i="8"/>
  <c r="B25" i="8"/>
  <c r="B18" i="8"/>
  <c r="B16" i="8"/>
  <c r="B15" i="8"/>
  <c r="B14" i="8"/>
  <c r="B90" i="7"/>
  <c r="B89" i="7"/>
  <c r="B88" i="7"/>
  <c r="AI66" i="7"/>
  <c r="AW66" i="7" s="1"/>
  <c r="M52" i="7"/>
  <c r="B27" i="7"/>
  <c r="B26" i="7"/>
  <c r="B25" i="7"/>
  <c r="B18" i="7"/>
  <c r="B73" i="7" s="1"/>
  <c r="F7" i="13" s="1"/>
  <c r="B16" i="7"/>
  <c r="B71" i="7" s="1"/>
  <c r="D7" i="13" s="1"/>
  <c r="B15" i="7"/>
  <c r="B70" i="7" s="1"/>
  <c r="C7" i="13" s="1"/>
  <c r="B14" i="7"/>
  <c r="B69" i="7" s="1"/>
  <c r="B7" i="13" s="1"/>
  <c r="B295" i="6"/>
  <c r="B294" i="6"/>
  <c r="B293" i="6"/>
  <c r="AI271" i="6"/>
  <c r="AW271" i="6" s="1"/>
  <c r="M52" i="6"/>
  <c r="B27" i="6"/>
  <c r="B26" i="6"/>
  <c r="B25" i="6"/>
  <c r="B18" i="6"/>
  <c r="B16" i="6"/>
  <c r="B15" i="6"/>
  <c r="B14" i="6"/>
  <c r="B77" i="5"/>
  <c r="B76" i="5"/>
  <c r="B75" i="5"/>
  <c r="AI53" i="5"/>
  <c r="AW53" i="5" s="1"/>
  <c r="M52" i="5"/>
  <c r="B27" i="5"/>
  <c r="I53" i="5" s="1"/>
  <c r="B26" i="5"/>
  <c r="B25" i="5"/>
  <c r="B18" i="5"/>
  <c r="B16" i="5"/>
  <c r="B15" i="5"/>
  <c r="B14" i="5"/>
  <c r="B376" i="4"/>
  <c r="B375" i="4"/>
  <c r="B374" i="4"/>
  <c r="AI352" i="4"/>
  <c r="AW352" i="4" s="1"/>
  <c r="M52" i="4"/>
  <c r="B27" i="4"/>
  <c r="B26" i="4"/>
  <c r="B25" i="4"/>
  <c r="B18" i="4"/>
  <c r="B16" i="4"/>
  <c r="B15" i="4"/>
  <c r="B14" i="4"/>
  <c r="B286" i="3"/>
  <c r="B285" i="3"/>
  <c r="B284" i="3"/>
  <c r="AI262" i="3"/>
  <c r="AW262" i="3" s="1"/>
  <c r="M52" i="3"/>
  <c r="B27" i="3"/>
  <c r="B26" i="3"/>
  <c r="B25" i="3"/>
  <c r="B18" i="3"/>
  <c r="B269" i="3" s="1"/>
  <c r="F3" i="13" s="1"/>
  <c r="B16" i="3"/>
  <c r="B267" i="3" s="1"/>
  <c r="D3" i="13" s="1"/>
  <c r="B15" i="3"/>
  <c r="B266" i="3" s="1"/>
  <c r="C3" i="13" s="1"/>
  <c r="B14" i="3"/>
  <c r="B265" i="3" s="1"/>
  <c r="B3" i="13" s="1"/>
  <c r="C112" i="2"/>
  <c r="B112" i="2"/>
  <c r="C111" i="2"/>
  <c r="B111" i="2"/>
  <c r="C110" i="2"/>
  <c r="B110" i="2"/>
  <c r="C109" i="2"/>
  <c r="B109" i="2"/>
  <c r="C108" i="2"/>
  <c r="B108" i="2"/>
  <c r="C107" i="2"/>
  <c r="B107" i="2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72" i="2"/>
  <c r="B72" i="2"/>
  <c r="C71" i="2"/>
  <c r="B71" i="2"/>
  <c r="C70" i="2"/>
  <c r="B70" i="2"/>
  <c r="C69" i="2"/>
  <c r="B69" i="2"/>
  <c r="C68" i="2"/>
  <c r="B68" i="2"/>
  <c r="C67" i="2"/>
  <c r="B67" i="2"/>
  <c r="C66" i="2"/>
  <c r="B66" i="2"/>
  <c r="C65" i="2"/>
  <c r="B65" i="2"/>
  <c r="C64" i="2"/>
  <c r="B64" i="2"/>
  <c r="C63" i="2"/>
  <c r="B63" i="2"/>
  <c r="C62" i="2"/>
  <c r="B62" i="2"/>
  <c r="C61" i="2"/>
  <c r="B61" i="2"/>
  <c r="C60" i="2"/>
  <c r="B60" i="2"/>
  <c r="C59" i="2"/>
  <c r="B59" i="2"/>
  <c r="C58" i="2"/>
  <c r="B58" i="2"/>
  <c r="C57" i="2"/>
  <c r="B57" i="2"/>
  <c r="C56" i="2"/>
  <c r="B56" i="2"/>
  <c r="C55" i="2"/>
  <c r="B55" i="2"/>
  <c r="C54" i="2"/>
  <c r="B54" i="2"/>
  <c r="C53" i="2"/>
  <c r="B53" i="2"/>
  <c r="C52" i="2"/>
  <c r="B52" i="2"/>
  <c r="C51" i="2"/>
  <c r="B51" i="2"/>
  <c r="C50" i="2"/>
  <c r="B50" i="2"/>
  <c r="C49" i="2"/>
  <c r="B49" i="2"/>
  <c r="C48" i="2"/>
  <c r="B48" i="2"/>
  <c r="C47" i="2"/>
  <c r="B47" i="2"/>
  <c r="C46" i="2"/>
  <c r="B46" i="2"/>
  <c r="C45" i="2"/>
  <c r="B45" i="2"/>
  <c r="C44" i="2"/>
  <c r="B44" i="2"/>
  <c r="C43" i="2"/>
  <c r="B43" i="2"/>
  <c r="C42" i="2"/>
  <c r="B42" i="2"/>
  <c r="C41" i="2"/>
  <c r="B41" i="2"/>
  <c r="C40" i="2"/>
  <c r="B40" i="2"/>
  <c r="C39" i="2"/>
  <c r="B39" i="2"/>
  <c r="C38" i="2"/>
  <c r="B38" i="2"/>
  <c r="C37" i="2"/>
  <c r="B37" i="2"/>
  <c r="C36" i="2"/>
  <c r="B36" i="2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B19" i="7" l="1"/>
  <c r="B19" i="3"/>
  <c r="I525" i="11"/>
  <c r="I281" i="11"/>
  <c r="I214" i="11"/>
  <c r="I524" i="11"/>
  <c r="I340" i="11"/>
  <c r="I196" i="11"/>
  <c r="I523" i="11"/>
  <c r="I280" i="11"/>
  <c r="I339" i="11"/>
  <c r="I522" i="11"/>
  <c r="I240" i="11"/>
  <c r="I184" i="11"/>
  <c r="I521" i="11"/>
  <c r="I338" i="11"/>
  <c r="I279" i="11"/>
  <c r="I520" i="11"/>
  <c r="I213" i="11"/>
  <c r="I337" i="11"/>
  <c r="I519" i="11"/>
  <c r="I239" i="11"/>
  <c r="I278" i="11"/>
  <c r="I518" i="11"/>
  <c r="I336" i="11"/>
  <c r="I176" i="11"/>
  <c r="I517" i="11"/>
  <c r="I195" i="11"/>
  <c r="I335" i="11"/>
  <c r="I516" i="11"/>
  <c r="I277" i="11"/>
  <c r="I238" i="11"/>
  <c r="I515" i="11"/>
  <c r="I334" i="11"/>
  <c r="I212" i="11"/>
  <c r="I514" i="11"/>
  <c r="I276" i="11"/>
  <c r="I333" i="11"/>
  <c r="I513" i="11"/>
  <c r="I165" i="11"/>
  <c r="I237" i="11"/>
  <c r="I512" i="11"/>
  <c r="I332" i="11"/>
  <c r="I275" i="11"/>
  <c r="I511" i="11"/>
  <c r="I183" i="11"/>
  <c r="I331" i="11"/>
  <c r="I510" i="11"/>
  <c r="I211" i="11"/>
  <c r="I274" i="11"/>
  <c r="I509" i="11"/>
  <c r="I330" i="11"/>
  <c r="I236" i="11"/>
  <c r="I508" i="11"/>
  <c r="I194" i="11"/>
  <c r="I329" i="11"/>
  <c r="I507" i="11"/>
  <c r="I273" i="11"/>
  <c r="I167" i="11"/>
  <c r="I506" i="11"/>
  <c r="I328" i="11"/>
  <c r="I235" i="11"/>
  <c r="I505" i="11"/>
  <c r="I272" i="11"/>
  <c r="I327" i="11"/>
  <c r="I504" i="11"/>
  <c r="I210" i="11"/>
  <c r="I175" i="11"/>
  <c r="I503" i="11"/>
  <c r="I326" i="11"/>
  <c r="I271" i="11"/>
  <c r="I502" i="11"/>
  <c r="I234" i="11"/>
  <c r="I325" i="11"/>
  <c r="I501" i="11"/>
  <c r="I193" i="11"/>
  <c r="I270" i="11"/>
  <c r="I500" i="11"/>
  <c r="I324" i="11"/>
  <c r="I209" i="11"/>
  <c r="I499" i="11"/>
  <c r="I233" i="11"/>
  <c r="I323" i="11"/>
  <c r="I498" i="11"/>
  <c r="I269" i="11"/>
  <c r="I182" i="11"/>
  <c r="I497" i="11"/>
  <c r="I322" i="11"/>
  <c r="I170" i="11"/>
  <c r="I496" i="11"/>
  <c r="I268" i="11"/>
  <c r="I321" i="11"/>
  <c r="I495" i="11"/>
  <c r="I232" i="11"/>
  <c r="I208" i="11"/>
  <c r="I494" i="11"/>
  <c r="I320" i="11"/>
  <c r="I267" i="11"/>
  <c r="I493" i="11"/>
  <c r="I192" i="11"/>
  <c r="I319" i="11"/>
  <c r="I492" i="11"/>
  <c r="I231" i="11"/>
  <c r="I266" i="11"/>
  <c r="I491" i="11"/>
  <c r="I318" i="11"/>
  <c r="I161" i="11"/>
  <c r="I490" i="11"/>
  <c r="I207" i="11"/>
  <c r="I317" i="11"/>
  <c r="I489" i="11"/>
  <c r="I265" i="11"/>
  <c r="I230" i="11"/>
  <c r="I488" i="11"/>
  <c r="I316" i="11"/>
  <c r="I181" i="11"/>
  <c r="I487" i="11"/>
  <c r="I264" i="11"/>
  <c r="I315" i="11"/>
  <c r="I486" i="11"/>
  <c r="I191" i="11"/>
  <c r="I229" i="11"/>
  <c r="I485" i="11"/>
  <c r="I314" i="11"/>
  <c r="I263" i="11"/>
  <c r="I484" i="11"/>
  <c r="I206" i="11"/>
  <c r="I313" i="11"/>
  <c r="I483" i="11"/>
  <c r="I174" i="11"/>
  <c r="I262" i="11"/>
  <c r="I482" i="11"/>
  <c r="I312" i="11"/>
  <c r="I228" i="11"/>
  <c r="I481" i="11"/>
  <c r="I163" i="11"/>
  <c r="I311" i="11"/>
  <c r="I480" i="11"/>
  <c r="I261" i="11"/>
  <c r="I205" i="11"/>
  <c r="I479" i="11"/>
  <c r="I310" i="11"/>
  <c r="I227" i="11"/>
  <c r="I478" i="11"/>
  <c r="I260" i="11"/>
  <c r="I309" i="11"/>
  <c r="I477" i="11"/>
  <c r="I190" i="11"/>
  <c r="I180" i="11"/>
  <c r="I476" i="11"/>
  <c r="I308" i="11"/>
  <c r="I259" i="11"/>
  <c r="I475" i="11"/>
  <c r="I226" i="11"/>
  <c r="I307" i="11"/>
  <c r="I474" i="11"/>
  <c r="I204" i="11"/>
  <c r="I258" i="11"/>
  <c r="I473" i="11"/>
  <c r="I306" i="11"/>
  <c r="I169" i="11"/>
  <c r="I472" i="11"/>
  <c r="I225" i="11"/>
  <c r="I305" i="11"/>
  <c r="I471" i="11"/>
  <c r="I257" i="11"/>
  <c r="I189" i="11"/>
  <c r="I470" i="11"/>
  <c r="I304" i="11"/>
  <c r="I203" i="11"/>
  <c r="I469" i="11"/>
  <c r="I256" i="11"/>
  <c r="I303" i="11"/>
  <c r="I468" i="11"/>
  <c r="I224" i="11"/>
  <c r="I173" i="11"/>
  <c r="I467" i="11"/>
  <c r="I302" i="11"/>
  <c r="I255" i="11"/>
  <c r="I466" i="11"/>
  <c r="I179" i="11"/>
  <c r="I301" i="11"/>
  <c r="I465" i="11"/>
  <c r="I223" i="11"/>
  <c r="I254" i="11"/>
  <c r="I464" i="11"/>
  <c r="I300" i="11"/>
  <c r="I202" i="11"/>
  <c r="I463" i="11"/>
  <c r="I188" i="11"/>
  <c r="I299" i="11"/>
  <c r="I462" i="11"/>
  <c r="I368" i="11"/>
  <c r="I253" i="11"/>
  <c r="I222" i="11"/>
  <c r="I367" i="11"/>
  <c r="I298" i="11"/>
  <c r="I166" i="11"/>
  <c r="I366" i="11"/>
  <c r="I252" i="11"/>
  <c r="I297" i="11"/>
  <c r="I365" i="11"/>
  <c r="I201" i="11"/>
  <c r="I221" i="11"/>
  <c r="I364" i="11"/>
  <c r="I296" i="11"/>
  <c r="I251" i="11"/>
  <c r="I363" i="11"/>
  <c r="I164" i="11"/>
  <c r="I187" i="11"/>
  <c r="I362" i="11"/>
  <c r="I295" i="11"/>
  <c r="I250" i="11"/>
  <c r="I361" i="11"/>
  <c r="I220" i="11"/>
  <c r="I294" i="11"/>
  <c r="I360" i="11"/>
  <c r="I200" i="11"/>
  <c r="I249" i="11"/>
  <c r="I359" i="11"/>
  <c r="I293" i="11"/>
  <c r="I178" i="11"/>
  <c r="I358" i="11"/>
  <c r="I219" i="11"/>
  <c r="I292" i="11"/>
  <c r="I357" i="11"/>
  <c r="I248" i="11"/>
  <c r="I172" i="11"/>
  <c r="I356" i="11"/>
  <c r="I291" i="11"/>
  <c r="I199" i="11"/>
  <c r="I355" i="11"/>
  <c r="I247" i="11"/>
  <c r="I290" i="11"/>
  <c r="I354" i="11"/>
  <c r="I218" i="11"/>
  <c r="I186" i="11"/>
  <c r="I353" i="11"/>
  <c r="I289" i="11"/>
  <c r="I246" i="11"/>
  <c r="I352" i="11"/>
  <c r="I168" i="11"/>
  <c r="I288" i="11"/>
  <c r="I351" i="11"/>
  <c r="I217" i="11"/>
  <c r="I245" i="11"/>
  <c r="I350" i="11"/>
  <c r="I287" i="11"/>
  <c r="I198" i="11"/>
  <c r="I349" i="11"/>
  <c r="I177" i="11"/>
  <c r="I286" i="11"/>
  <c r="I348" i="11"/>
  <c r="I244" i="11"/>
  <c r="I216" i="11"/>
  <c r="I347" i="11"/>
  <c r="I285" i="11"/>
  <c r="I185" i="11"/>
  <c r="I346" i="11"/>
  <c r="I243" i="11"/>
  <c r="I284" i="11"/>
  <c r="I345" i="11"/>
  <c r="I197" i="11"/>
  <c r="I215" i="11"/>
  <c r="I344" i="11"/>
  <c r="I283" i="11"/>
  <c r="I242" i="11"/>
  <c r="I343" i="11"/>
  <c r="I162" i="11"/>
  <c r="I282" i="11"/>
  <c r="I342" i="11"/>
  <c r="I171" i="11"/>
  <c r="I241" i="11"/>
  <c r="I341" i="11"/>
  <c r="I160" i="11"/>
  <c r="I159" i="11"/>
  <c r="I158" i="11"/>
  <c r="I157" i="11"/>
  <c r="I156" i="11"/>
  <c r="I155" i="11"/>
  <c r="I154" i="11"/>
  <c r="I153" i="11"/>
  <c r="I152" i="1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Z509" i="11"/>
  <c r="Y509" i="11"/>
  <c r="Z508" i="11"/>
  <c r="Y508" i="11"/>
  <c r="Z507" i="11"/>
  <c r="Y507" i="11"/>
  <c r="Z506" i="11"/>
  <c r="Y506" i="11"/>
  <c r="Z505" i="11"/>
  <c r="Y505" i="11"/>
  <c r="Z504" i="11"/>
  <c r="Y504" i="11"/>
  <c r="Z503" i="11"/>
  <c r="Y503" i="11"/>
  <c r="Z502" i="11"/>
  <c r="Y502" i="11"/>
  <c r="Z501" i="11"/>
  <c r="Y501" i="11"/>
  <c r="Z500" i="11"/>
  <c r="Y500" i="11"/>
  <c r="Z499" i="11"/>
  <c r="Y499" i="11"/>
  <c r="Z498" i="11"/>
  <c r="Y498" i="11"/>
  <c r="Z497" i="11"/>
  <c r="Y497" i="11"/>
  <c r="Z496" i="11"/>
  <c r="Y496" i="11"/>
  <c r="Z495" i="11"/>
  <c r="Y495" i="11"/>
  <c r="Z494" i="11"/>
  <c r="Y494" i="11"/>
  <c r="Z493" i="11"/>
  <c r="Y493" i="11"/>
  <c r="Z492" i="11"/>
  <c r="Y492" i="11"/>
  <c r="Z491" i="11"/>
  <c r="Y491" i="11"/>
  <c r="Z490" i="11"/>
  <c r="Y490" i="11"/>
  <c r="Z489" i="11"/>
  <c r="Y489" i="11"/>
  <c r="Z488" i="11"/>
  <c r="Y488" i="11"/>
  <c r="Z487" i="11"/>
  <c r="Y487" i="11"/>
  <c r="Z486" i="11"/>
  <c r="Y486" i="11"/>
  <c r="Z485" i="11"/>
  <c r="Y485" i="11"/>
  <c r="Z484" i="11"/>
  <c r="Y484" i="11"/>
  <c r="Z483" i="11"/>
  <c r="Y483" i="11"/>
  <c r="Z482" i="11"/>
  <c r="Y482" i="11"/>
  <c r="Z481" i="11"/>
  <c r="Y481" i="11"/>
  <c r="Z480" i="11"/>
  <c r="Y480" i="11"/>
  <c r="Z479" i="11"/>
  <c r="Y479" i="11"/>
  <c r="Z478" i="11"/>
  <c r="Y478" i="11"/>
  <c r="Z477" i="11"/>
  <c r="Y477" i="11"/>
  <c r="Z476" i="11"/>
  <c r="Y476" i="11"/>
  <c r="Z475" i="11"/>
  <c r="Y475" i="11"/>
  <c r="Z474" i="11"/>
  <c r="Y474" i="11"/>
  <c r="Z473" i="11"/>
  <c r="Y473" i="11"/>
  <c r="Z472" i="11"/>
  <c r="Y472" i="11"/>
  <c r="Z471" i="11"/>
  <c r="Y471" i="11"/>
  <c r="Z470" i="11"/>
  <c r="Y470" i="11"/>
  <c r="Z469" i="11"/>
  <c r="Y469" i="11"/>
  <c r="Z468" i="11"/>
  <c r="Y468" i="11"/>
  <c r="Z467" i="11"/>
  <c r="Y467" i="11"/>
  <c r="Z466" i="11"/>
  <c r="Y466" i="11"/>
  <c r="Z465" i="11"/>
  <c r="Y465" i="11"/>
  <c r="Z464" i="11"/>
  <c r="Y464" i="11"/>
  <c r="Z463" i="11"/>
  <c r="Y463" i="11"/>
  <c r="Z462" i="11"/>
  <c r="Y462" i="11"/>
  <c r="Z367" i="11"/>
  <c r="Y367" i="11"/>
  <c r="Z366" i="11"/>
  <c r="Y366" i="11"/>
  <c r="Z365" i="11"/>
  <c r="Y365" i="11"/>
  <c r="Z364" i="11"/>
  <c r="Y364" i="11"/>
  <c r="Y363" i="11"/>
  <c r="Z362" i="11"/>
  <c r="Y362" i="11"/>
  <c r="Z361" i="11"/>
  <c r="Y361" i="11"/>
  <c r="Z360" i="11"/>
  <c r="Y360" i="11"/>
  <c r="Z359" i="11"/>
  <c r="Y359" i="11"/>
  <c r="Z358" i="11"/>
  <c r="Y358" i="11"/>
  <c r="Z357" i="11"/>
  <c r="Y357" i="11"/>
  <c r="Z356" i="11"/>
  <c r="Y356" i="11"/>
  <c r="Z355" i="11"/>
  <c r="Y355" i="11"/>
  <c r="Z354" i="11"/>
  <c r="Y354" i="11"/>
  <c r="Z353" i="11"/>
  <c r="Y353" i="11"/>
  <c r="Z352" i="11"/>
  <c r="Y352" i="11"/>
  <c r="Z351" i="11"/>
  <c r="Y351" i="11"/>
  <c r="Z350" i="11"/>
  <c r="Y350" i="11"/>
  <c r="Z349" i="11"/>
  <c r="Y349" i="11"/>
  <c r="Z348" i="11"/>
  <c r="Y348" i="11"/>
  <c r="Z347" i="11"/>
  <c r="Y347" i="11"/>
  <c r="Z346" i="11"/>
  <c r="Y346" i="11"/>
  <c r="Z345" i="11"/>
  <c r="Y345" i="11"/>
  <c r="Z344" i="11"/>
  <c r="Y344" i="11"/>
  <c r="Z343" i="11"/>
  <c r="Y343" i="11"/>
  <c r="Z342" i="11"/>
  <c r="Y342" i="11"/>
  <c r="Z341" i="11"/>
  <c r="Y341" i="11"/>
  <c r="Z340" i="11"/>
  <c r="Y340" i="11"/>
  <c r="Z339" i="11"/>
  <c r="Y339" i="11"/>
  <c r="Z338" i="11"/>
  <c r="Y338" i="11"/>
  <c r="Z337" i="11"/>
  <c r="Y337" i="11"/>
  <c r="Z336" i="11"/>
  <c r="Y336" i="11"/>
  <c r="Z335" i="11"/>
  <c r="Y335" i="11"/>
  <c r="Z334" i="11"/>
  <c r="Y334" i="11"/>
  <c r="Z333" i="11"/>
  <c r="Y333" i="11"/>
  <c r="Z332" i="11"/>
  <c r="Y332" i="11"/>
  <c r="Z331" i="11"/>
  <c r="Y331" i="11"/>
  <c r="Z330" i="11"/>
  <c r="Y330" i="11"/>
  <c r="Z329" i="11"/>
  <c r="Y329" i="11"/>
  <c r="Z328" i="11"/>
  <c r="Y328" i="11"/>
  <c r="Z327" i="11"/>
  <c r="Y327" i="11"/>
  <c r="Z326" i="11"/>
  <c r="Y326" i="11"/>
  <c r="Z325" i="11"/>
  <c r="Y325" i="11"/>
  <c r="Z324" i="11"/>
  <c r="Y324" i="11"/>
  <c r="Z323" i="11"/>
  <c r="Y323" i="11"/>
  <c r="Z322" i="11"/>
  <c r="Y322" i="11"/>
  <c r="Z321" i="11"/>
  <c r="Y321" i="11"/>
  <c r="Z320" i="11"/>
  <c r="Y320" i="11"/>
  <c r="Z319" i="11"/>
  <c r="Y319" i="11"/>
  <c r="Z318" i="11"/>
  <c r="Y318" i="11"/>
  <c r="Z317" i="11"/>
  <c r="Y317" i="11"/>
  <c r="Z316" i="11"/>
  <c r="Y316" i="11"/>
  <c r="Z315" i="11"/>
  <c r="Y315" i="11"/>
  <c r="Z314" i="11"/>
  <c r="Y314" i="11"/>
  <c r="Z313" i="11"/>
  <c r="Y313" i="11"/>
  <c r="Z312" i="11"/>
  <c r="Y312" i="11"/>
  <c r="Z311" i="11"/>
  <c r="Y311" i="11"/>
  <c r="Z310" i="11"/>
  <c r="Y310" i="11"/>
  <c r="Z309" i="11"/>
  <c r="Y309" i="11"/>
  <c r="Z308" i="11"/>
  <c r="Y308" i="11"/>
  <c r="Z307" i="11"/>
  <c r="Y307" i="11"/>
  <c r="Z306" i="11"/>
  <c r="Y306" i="11"/>
  <c r="Z305" i="11"/>
  <c r="Y305" i="11"/>
  <c r="Z304" i="11"/>
  <c r="Y304" i="11"/>
  <c r="Z303" i="11"/>
  <c r="Y303" i="11"/>
  <c r="Z302" i="11"/>
  <c r="Y302" i="11"/>
  <c r="Z301" i="11"/>
  <c r="Y301" i="11"/>
  <c r="Z300" i="11"/>
  <c r="Y300" i="11"/>
  <c r="Z299" i="11"/>
  <c r="Y299" i="11"/>
  <c r="Z298" i="11"/>
  <c r="Y298" i="11"/>
  <c r="Z297" i="11"/>
  <c r="Y297" i="11"/>
  <c r="Z296" i="11"/>
  <c r="Y296" i="11"/>
  <c r="Z363" i="11"/>
  <c r="Z295" i="11"/>
  <c r="Y295" i="11"/>
  <c r="Z294" i="11"/>
  <c r="Y294" i="11"/>
  <c r="Z293" i="11"/>
  <c r="Y293" i="11"/>
  <c r="Z292" i="11"/>
  <c r="Y292" i="11"/>
  <c r="Z291" i="11"/>
  <c r="Y291" i="11"/>
  <c r="Z290" i="11"/>
  <c r="Y290" i="11"/>
  <c r="Z289" i="11"/>
  <c r="Y289" i="11"/>
  <c r="Z288" i="11"/>
  <c r="Y288" i="11"/>
  <c r="Z287" i="11"/>
  <c r="Y287" i="11"/>
  <c r="Z286" i="11"/>
  <c r="Y286" i="11"/>
  <c r="Z285" i="11"/>
  <c r="Y285" i="11"/>
  <c r="Z284" i="11"/>
  <c r="Y284" i="11"/>
  <c r="Z283" i="11"/>
  <c r="Y283" i="11"/>
  <c r="Z282" i="11"/>
  <c r="Y282" i="11"/>
  <c r="Z281" i="11"/>
  <c r="Y281" i="11"/>
  <c r="Z280" i="11"/>
  <c r="Y280" i="11"/>
  <c r="Z279" i="11"/>
  <c r="Y279" i="11"/>
  <c r="Z278" i="11"/>
  <c r="Y278" i="11"/>
  <c r="Z277" i="11"/>
  <c r="Y277" i="11"/>
  <c r="Z276" i="11"/>
  <c r="Y276" i="11"/>
  <c r="Z275" i="11"/>
  <c r="Y275" i="11"/>
  <c r="Z274" i="11"/>
  <c r="Y274" i="11"/>
  <c r="Z273" i="11"/>
  <c r="Y273" i="11"/>
  <c r="Z272" i="11"/>
  <c r="Y272" i="11"/>
  <c r="Z271" i="11"/>
  <c r="Y271" i="11"/>
  <c r="Z270" i="11"/>
  <c r="Y270" i="11"/>
  <c r="Z269" i="11"/>
  <c r="Y269" i="11"/>
  <c r="Z268" i="11"/>
  <c r="Y268" i="11"/>
  <c r="Z267" i="11"/>
  <c r="Y267" i="11"/>
  <c r="Z266" i="11"/>
  <c r="Y266" i="11"/>
  <c r="Z265" i="11"/>
  <c r="Y265" i="11"/>
  <c r="Z264" i="11"/>
  <c r="Y264" i="11"/>
  <c r="Z263" i="11"/>
  <c r="Y263" i="11"/>
  <c r="Z262" i="11"/>
  <c r="Y262" i="11"/>
  <c r="Z261" i="11"/>
  <c r="Y261" i="11"/>
  <c r="Z260" i="11"/>
  <c r="Y260" i="11"/>
  <c r="Z259" i="11"/>
  <c r="Y259" i="11"/>
  <c r="Z258" i="11"/>
  <c r="Y258" i="11"/>
  <c r="Z257" i="11"/>
  <c r="Y257" i="11"/>
  <c r="Z256" i="11"/>
  <c r="Y256" i="11"/>
  <c r="Z255" i="11"/>
  <c r="Y255" i="11"/>
  <c r="Z254" i="11"/>
  <c r="Y254" i="11"/>
  <c r="Z253" i="11"/>
  <c r="Y253" i="11"/>
  <c r="Z252" i="11"/>
  <c r="Y252" i="11"/>
  <c r="Z251" i="11"/>
  <c r="Y251" i="11"/>
  <c r="Z250" i="11"/>
  <c r="Y250" i="11"/>
  <c r="Z249" i="11"/>
  <c r="Y249" i="11"/>
  <c r="Z248" i="11"/>
  <c r="Y248" i="11"/>
  <c r="Z247" i="11"/>
  <c r="Y247" i="11"/>
  <c r="Z246" i="11"/>
  <c r="Y246" i="11"/>
  <c r="Z245" i="11"/>
  <c r="Y245" i="11"/>
  <c r="Z244" i="11"/>
  <c r="Y244" i="11"/>
  <c r="Z243" i="11"/>
  <c r="Y243" i="11"/>
  <c r="Z242" i="11"/>
  <c r="Y242" i="11"/>
  <c r="Z241" i="11"/>
  <c r="Y241" i="11"/>
  <c r="Z240" i="11"/>
  <c r="Y240" i="11"/>
  <c r="Z239" i="11"/>
  <c r="Y239" i="11"/>
  <c r="Z238" i="11"/>
  <c r="Y238" i="11"/>
  <c r="Z237" i="11"/>
  <c r="Y237" i="11"/>
  <c r="Z236" i="11"/>
  <c r="Y236" i="11"/>
  <c r="Z235" i="11"/>
  <c r="Y235" i="11"/>
  <c r="Z234" i="11"/>
  <c r="Y234" i="11"/>
  <c r="Z233" i="11"/>
  <c r="Y233" i="11"/>
  <c r="Z232" i="11"/>
  <c r="Y232" i="11"/>
  <c r="Z231" i="11"/>
  <c r="Y231" i="11"/>
  <c r="Z230" i="11"/>
  <c r="Y230" i="11"/>
  <c r="Z229" i="11"/>
  <c r="Y229" i="11"/>
  <c r="Z228" i="11"/>
  <c r="Y228" i="11"/>
  <c r="Z227" i="11"/>
  <c r="Y227" i="11"/>
  <c r="Z226" i="11"/>
  <c r="Y226" i="11"/>
  <c r="Z225" i="11"/>
  <c r="Y225" i="11"/>
  <c r="Z224" i="11"/>
  <c r="Y224" i="11"/>
  <c r="Z223" i="11"/>
  <c r="Y223" i="11"/>
  <c r="Z222" i="11"/>
  <c r="Y222" i="11"/>
  <c r="Z221" i="11"/>
  <c r="Y221" i="11"/>
  <c r="Z220" i="11"/>
  <c r="Y220" i="11"/>
  <c r="Z219" i="11"/>
  <c r="Y219" i="11"/>
  <c r="Z218" i="11"/>
  <c r="Y218" i="11"/>
  <c r="Z217" i="11"/>
  <c r="Y217" i="11"/>
  <c r="Z216" i="11"/>
  <c r="Y216" i="11"/>
  <c r="Z215" i="11"/>
  <c r="Y215" i="11"/>
  <c r="Z214" i="11"/>
  <c r="Y214" i="11"/>
  <c r="Z213" i="11"/>
  <c r="Y213" i="11"/>
  <c r="Z212" i="11"/>
  <c r="Y212" i="11"/>
  <c r="Z211" i="11"/>
  <c r="Y211" i="11"/>
  <c r="Z210" i="11"/>
  <c r="Y210" i="11"/>
  <c r="Z209" i="11"/>
  <c r="Y209" i="11"/>
  <c r="Z208" i="11"/>
  <c r="Y208" i="11"/>
  <c r="Z207" i="11"/>
  <c r="Y207" i="11"/>
  <c r="Z206" i="11"/>
  <c r="Y206" i="11"/>
  <c r="Z205" i="11"/>
  <c r="Y205" i="11"/>
  <c r="Z204" i="11"/>
  <c r="Y204" i="11"/>
  <c r="Z203" i="11"/>
  <c r="Y203" i="11"/>
  <c r="Z202" i="11"/>
  <c r="Y202" i="11"/>
  <c r="Z201" i="11"/>
  <c r="Y201" i="11"/>
  <c r="Z200" i="11"/>
  <c r="Y200" i="11"/>
  <c r="Z199" i="11"/>
  <c r="Y199" i="11"/>
  <c r="Z198" i="11"/>
  <c r="Y198" i="11"/>
  <c r="Z197" i="11"/>
  <c r="Y197" i="11"/>
  <c r="Z196" i="11"/>
  <c r="Y196" i="11"/>
  <c r="Z195" i="11"/>
  <c r="Y195" i="11"/>
  <c r="Z194" i="11"/>
  <c r="Y194" i="11"/>
  <c r="Z193" i="11"/>
  <c r="Y193" i="11"/>
  <c r="Z192" i="11"/>
  <c r="Y192" i="11"/>
  <c r="Z191" i="11"/>
  <c r="Y191" i="11"/>
  <c r="Z190" i="11"/>
  <c r="Y190" i="11"/>
  <c r="Z189" i="11"/>
  <c r="Y189" i="11"/>
  <c r="Z188" i="11"/>
  <c r="Y188" i="11"/>
  <c r="Z187" i="11"/>
  <c r="Y187" i="11"/>
  <c r="Z186" i="11"/>
  <c r="Y186" i="11"/>
  <c r="Z185" i="11"/>
  <c r="Y185" i="11"/>
  <c r="Z184" i="11"/>
  <c r="Y184" i="11"/>
  <c r="Z183" i="11"/>
  <c r="Y183" i="11"/>
  <c r="Z182" i="11"/>
  <c r="Y182" i="11"/>
  <c r="Z181" i="11"/>
  <c r="Y181" i="11"/>
  <c r="Z180" i="11"/>
  <c r="Y180" i="11"/>
  <c r="Z179" i="11"/>
  <c r="Y179" i="11"/>
  <c r="Z178" i="11"/>
  <c r="Y178" i="11"/>
  <c r="Z177" i="11"/>
  <c r="Y177" i="11"/>
  <c r="Z176" i="11"/>
  <c r="Y176" i="11"/>
  <c r="Z175" i="11"/>
  <c r="Y175" i="11"/>
  <c r="Z174" i="11"/>
  <c r="Y174" i="11"/>
  <c r="Z173" i="11"/>
  <c r="Y173" i="11"/>
  <c r="Z172" i="11"/>
  <c r="Y172" i="11"/>
  <c r="Z171" i="11"/>
  <c r="Y171" i="11"/>
  <c r="Z170" i="11"/>
  <c r="Y170" i="11"/>
  <c r="Z169" i="11"/>
  <c r="Y169" i="11"/>
  <c r="Z168" i="11"/>
  <c r="Y168" i="11"/>
  <c r="Z167" i="11"/>
  <c r="Y167" i="11"/>
  <c r="Z166" i="11"/>
  <c r="Y166" i="11"/>
  <c r="Z165" i="11"/>
  <c r="Y165" i="11"/>
  <c r="Z164" i="11"/>
  <c r="Y164" i="11"/>
  <c r="Z163" i="11"/>
  <c r="Y163" i="11"/>
  <c r="Z162" i="11"/>
  <c r="Y162" i="11"/>
  <c r="Z161" i="11"/>
  <c r="Y161" i="11"/>
  <c r="Z160" i="11"/>
  <c r="Y160" i="11"/>
  <c r="Z524" i="11"/>
  <c r="Z159" i="11"/>
  <c r="Y159" i="11"/>
  <c r="Y524" i="11"/>
  <c r="Z158" i="11"/>
  <c r="Y158" i="11"/>
  <c r="Z523" i="11"/>
  <c r="Z157" i="11"/>
  <c r="Y157" i="11"/>
  <c r="Y523" i="11"/>
  <c r="Z156" i="11"/>
  <c r="Y156" i="11"/>
  <c r="Z522" i="11"/>
  <c r="Z155" i="11"/>
  <c r="Y155" i="11"/>
  <c r="Y522" i="11"/>
  <c r="Z154" i="11"/>
  <c r="Y154" i="11"/>
  <c r="Z521" i="11"/>
  <c r="Z153" i="11"/>
  <c r="Y153" i="11"/>
  <c r="Y521" i="11"/>
  <c r="Z152" i="11"/>
  <c r="Y152" i="11"/>
  <c r="Z520" i="11"/>
  <c r="Z151" i="11"/>
  <c r="Y151" i="11"/>
  <c r="Y520" i="11"/>
  <c r="Z150" i="11"/>
  <c r="Y150" i="11"/>
  <c r="Z519" i="11"/>
  <c r="Z149" i="11"/>
  <c r="Y149" i="11"/>
  <c r="Y519" i="11"/>
  <c r="Z148" i="11"/>
  <c r="Y148" i="11"/>
  <c r="Z518" i="11"/>
  <c r="Z147" i="11"/>
  <c r="Y147" i="11"/>
  <c r="Y518" i="11"/>
  <c r="Z146" i="11"/>
  <c r="Y146" i="11"/>
  <c r="Z517" i="11"/>
  <c r="Z145" i="11"/>
  <c r="Y145" i="11"/>
  <c r="Y517" i="11"/>
  <c r="Z144" i="11"/>
  <c r="Y144" i="11"/>
  <c r="Z516" i="11"/>
  <c r="Z143" i="11"/>
  <c r="Y143" i="11"/>
  <c r="Y516" i="11"/>
  <c r="Z142" i="11"/>
  <c r="Y142" i="11"/>
  <c r="Z515" i="11"/>
  <c r="Z141" i="11"/>
  <c r="Y141" i="11"/>
  <c r="Y515" i="11"/>
  <c r="Z140" i="11"/>
  <c r="Y140" i="11"/>
  <c r="Z514" i="11"/>
  <c r="Z139" i="11"/>
  <c r="Y139" i="11"/>
  <c r="Y514" i="11"/>
  <c r="Z138" i="11"/>
  <c r="Y138" i="11"/>
  <c r="Z513" i="11"/>
  <c r="Z137" i="11"/>
  <c r="Y137" i="11"/>
  <c r="Y513" i="11"/>
  <c r="Z136" i="11"/>
  <c r="Y136" i="11"/>
  <c r="Z512" i="11"/>
  <c r="Z135" i="11"/>
  <c r="Y135" i="11"/>
  <c r="Y512" i="11"/>
  <c r="Z134" i="11"/>
  <c r="Y134" i="11"/>
  <c r="Z511" i="11"/>
  <c r="Z133" i="11"/>
  <c r="Y133" i="11"/>
  <c r="Y511" i="11"/>
  <c r="Z132" i="11"/>
  <c r="Y132" i="11"/>
  <c r="Z510" i="11"/>
  <c r="Z131" i="11"/>
  <c r="Y131" i="11"/>
  <c r="Y510" i="11"/>
  <c r="I191" i="9"/>
  <c r="I136" i="9"/>
  <c r="I209" i="9"/>
  <c r="I184" i="9"/>
  <c r="I147" i="9"/>
  <c r="I208" i="9"/>
  <c r="I115" i="9"/>
  <c r="I183" i="9"/>
  <c r="I207" i="9"/>
  <c r="I128" i="9"/>
  <c r="I146" i="9"/>
  <c r="I206" i="9"/>
  <c r="I182" i="9"/>
  <c r="I135" i="9"/>
  <c r="I205" i="9"/>
  <c r="I117" i="9"/>
  <c r="I181" i="9"/>
  <c r="I204" i="9"/>
  <c r="I145" i="9"/>
  <c r="I123" i="9"/>
  <c r="I203" i="9"/>
  <c r="I180" i="9"/>
  <c r="I134" i="9"/>
  <c r="I202" i="9"/>
  <c r="I144" i="9"/>
  <c r="I179" i="9"/>
  <c r="I201" i="9"/>
  <c r="I127" i="9"/>
  <c r="I120" i="9"/>
  <c r="I200" i="9"/>
  <c r="I178" i="9"/>
  <c r="I143" i="9"/>
  <c r="I199" i="9"/>
  <c r="I133" i="9"/>
  <c r="I177" i="9"/>
  <c r="I198" i="9"/>
  <c r="I114" i="9"/>
  <c r="I142" i="9"/>
  <c r="I197" i="9"/>
  <c r="I176" i="9"/>
  <c r="I118" i="9"/>
  <c r="I196" i="9"/>
  <c r="I132" i="9"/>
  <c r="I175" i="9"/>
  <c r="I195" i="9"/>
  <c r="I141" i="9"/>
  <c r="I126" i="9"/>
  <c r="I194" i="9"/>
  <c r="I174" i="9"/>
  <c r="I122" i="9"/>
  <c r="I193" i="9"/>
  <c r="I140" i="9"/>
  <c r="I173" i="9"/>
  <c r="I192" i="9"/>
  <c r="I131" i="9"/>
  <c r="I116" i="9"/>
  <c r="I152" i="9"/>
  <c r="I139" i="9"/>
  <c r="I125" i="9"/>
  <c r="I190" i="9"/>
  <c r="I151" i="9"/>
  <c r="I130" i="9"/>
  <c r="I189" i="9"/>
  <c r="I138" i="9"/>
  <c r="I150" i="9"/>
  <c r="I188" i="9"/>
  <c r="I119" i="9"/>
  <c r="I121" i="9"/>
  <c r="I187" i="9"/>
  <c r="I149" i="9"/>
  <c r="I137" i="9"/>
  <c r="I186" i="9"/>
  <c r="I129" i="9"/>
  <c r="I148" i="9"/>
  <c r="I185" i="9"/>
  <c r="I12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Z197" i="9"/>
  <c r="Y197" i="9"/>
  <c r="Z196" i="9"/>
  <c r="Y196" i="9"/>
  <c r="Z195" i="9"/>
  <c r="Y195" i="9"/>
  <c r="Z194" i="9"/>
  <c r="Y194" i="9"/>
  <c r="Z193" i="9"/>
  <c r="Y193" i="9"/>
  <c r="Z192" i="9"/>
  <c r="Y192" i="9"/>
  <c r="Z191" i="9"/>
  <c r="Y191" i="9"/>
  <c r="Z209" i="9"/>
  <c r="Z190" i="9"/>
  <c r="Y190" i="9"/>
  <c r="Z189" i="9"/>
  <c r="Y189" i="9"/>
  <c r="Z188" i="9"/>
  <c r="Y188" i="9"/>
  <c r="Z187" i="9"/>
  <c r="Y187" i="9"/>
  <c r="Z186" i="9"/>
  <c r="Y186" i="9"/>
  <c r="Z185" i="9"/>
  <c r="Y185" i="9"/>
  <c r="Z184" i="9"/>
  <c r="Y184" i="9"/>
  <c r="Z183" i="9"/>
  <c r="Y183" i="9"/>
  <c r="Z182" i="9"/>
  <c r="Y182" i="9"/>
  <c r="Z181" i="9"/>
  <c r="Y181" i="9"/>
  <c r="Z180" i="9"/>
  <c r="Y180" i="9"/>
  <c r="Z179" i="9"/>
  <c r="Y179" i="9"/>
  <c r="Z178" i="9"/>
  <c r="Y178" i="9"/>
  <c r="Z177" i="9"/>
  <c r="Y177" i="9"/>
  <c r="Z176" i="9"/>
  <c r="Y176" i="9"/>
  <c r="Z175" i="9"/>
  <c r="Y175" i="9"/>
  <c r="Z174" i="9"/>
  <c r="Y174" i="9"/>
  <c r="Z173" i="9"/>
  <c r="Y173" i="9"/>
  <c r="Z152" i="9"/>
  <c r="Y152" i="9"/>
  <c r="Z151" i="9"/>
  <c r="Y151" i="9"/>
  <c r="Z150" i="9"/>
  <c r="Y150" i="9"/>
  <c r="Z149" i="9"/>
  <c r="Y149" i="9"/>
  <c r="Z148" i="9"/>
  <c r="Y148" i="9"/>
  <c r="Z147" i="9"/>
  <c r="Y147" i="9"/>
  <c r="Z146" i="9"/>
  <c r="Y146" i="9"/>
  <c r="Z145" i="9"/>
  <c r="Y145" i="9"/>
  <c r="Z144" i="9"/>
  <c r="Y144" i="9"/>
  <c r="Z143" i="9"/>
  <c r="Y143" i="9"/>
  <c r="Z142" i="9"/>
  <c r="Y142" i="9"/>
  <c r="Z141" i="9"/>
  <c r="Y141" i="9"/>
  <c r="Z140" i="9"/>
  <c r="Y140" i="9"/>
  <c r="Z139" i="9"/>
  <c r="Y139" i="9"/>
  <c r="Z138" i="9"/>
  <c r="Y138" i="9"/>
  <c r="Z137" i="9"/>
  <c r="Y137" i="9"/>
  <c r="Z136" i="9"/>
  <c r="Y136" i="9"/>
  <c r="Z135" i="9"/>
  <c r="Y135" i="9"/>
  <c r="Z134" i="9"/>
  <c r="Y134" i="9"/>
  <c r="Z133" i="9"/>
  <c r="Y133" i="9"/>
  <c r="Y132" i="9"/>
  <c r="Z131" i="9"/>
  <c r="Y131" i="9"/>
  <c r="Z130" i="9"/>
  <c r="Y130" i="9"/>
  <c r="Z129" i="9"/>
  <c r="Y129" i="9"/>
  <c r="Z128" i="9"/>
  <c r="Y128" i="9"/>
  <c r="Z127" i="9"/>
  <c r="Y127" i="9"/>
  <c r="Z126" i="9"/>
  <c r="Y126" i="9"/>
  <c r="Z125" i="9"/>
  <c r="Y125" i="9"/>
  <c r="Z124" i="9"/>
  <c r="Y124" i="9"/>
  <c r="Z123" i="9"/>
  <c r="Y123" i="9"/>
  <c r="Z122" i="9"/>
  <c r="Y122" i="9"/>
  <c r="Z121" i="9"/>
  <c r="Y121" i="9"/>
  <c r="Z120" i="9"/>
  <c r="Y120" i="9"/>
  <c r="Z119" i="9"/>
  <c r="Y119" i="9"/>
  <c r="Z118" i="9"/>
  <c r="Y118" i="9"/>
  <c r="Z117" i="9"/>
  <c r="Y117" i="9"/>
  <c r="Z116" i="9"/>
  <c r="Y116" i="9"/>
  <c r="Z115" i="9"/>
  <c r="Y115" i="9"/>
  <c r="Z114" i="9"/>
  <c r="Y114" i="9"/>
  <c r="Z132" i="9"/>
  <c r="Z113" i="9"/>
  <c r="Y113" i="9"/>
  <c r="Y209" i="9"/>
  <c r="Z112" i="9"/>
  <c r="Y112" i="9"/>
  <c r="Z208" i="9"/>
  <c r="Z111" i="9"/>
  <c r="Y111" i="9"/>
  <c r="Y208" i="9"/>
  <c r="Z110" i="9"/>
  <c r="Y110" i="9"/>
  <c r="Z207" i="9"/>
  <c r="Z109" i="9"/>
  <c r="Y109" i="9"/>
  <c r="Y207" i="9"/>
  <c r="Z108" i="9"/>
  <c r="Y108" i="9"/>
  <c r="Z206" i="9"/>
  <c r="Z107" i="9"/>
  <c r="Y107" i="9"/>
  <c r="Y206" i="9"/>
  <c r="Z106" i="9"/>
  <c r="Y106" i="9"/>
  <c r="Z205" i="9"/>
  <c r="Z105" i="9"/>
  <c r="Y105" i="9"/>
  <c r="Y205" i="9"/>
  <c r="Z104" i="9"/>
  <c r="Y104" i="9"/>
  <c r="Z204" i="9"/>
  <c r="Z103" i="9"/>
  <c r="Y103" i="9"/>
  <c r="Y204" i="9"/>
  <c r="Z102" i="9"/>
  <c r="Y102" i="9"/>
  <c r="Z203" i="9"/>
  <c r="Z101" i="9"/>
  <c r="Y101" i="9"/>
  <c r="Y203" i="9"/>
  <c r="Z100" i="9"/>
  <c r="Y100" i="9"/>
  <c r="Z202" i="9"/>
  <c r="Z99" i="9"/>
  <c r="Y99" i="9"/>
  <c r="Y202" i="9"/>
  <c r="Z98" i="9"/>
  <c r="Y98" i="9"/>
  <c r="Z201" i="9"/>
  <c r="Z97" i="9"/>
  <c r="Y97" i="9"/>
  <c r="Y201" i="9"/>
  <c r="Z96" i="9"/>
  <c r="Y96" i="9"/>
  <c r="Z200" i="9"/>
  <c r="Z95" i="9"/>
  <c r="Y95" i="9"/>
  <c r="Y200" i="9"/>
  <c r="Z94" i="9"/>
  <c r="Y94" i="9"/>
  <c r="Z199" i="9"/>
  <c r="Z93" i="9"/>
  <c r="Y93" i="9"/>
  <c r="Y199" i="9"/>
  <c r="Z92" i="9"/>
  <c r="Y92" i="9"/>
  <c r="Z198" i="9"/>
  <c r="Z91" i="9"/>
  <c r="Y91" i="9"/>
  <c r="Y198" i="9"/>
  <c r="Z90" i="9"/>
  <c r="Y90" i="9"/>
  <c r="I66" i="7"/>
  <c r="I65" i="7"/>
  <c r="I64" i="7"/>
  <c r="I63" i="7"/>
  <c r="I62" i="7"/>
  <c r="I61" i="7"/>
  <c r="I60" i="7"/>
  <c r="Z61" i="7"/>
  <c r="Z66" i="7"/>
  <c r="Y66" i="7"/>
  <c r="Z65" i="7"/>
  <c r="Y65" i="7"/>
  <c r="Z64" i="7"/>
  <c r="Y64" i="7"/>
  <c r="Z63" i="7"/>
  <c r="Y63" i="7"/>
  <c r="Z62" i="7"/>
  <c r="Y62" i="7"/>
  <c r="Y61" i="7"/>
  <c r="Z60" i="7"/>
  <c r="Y60" i="7"/>
  <c r="I248" i="3"/>
  <c r="I249" i="3"/>
  <c r="I250" i="3"/>
  <c r="I251" i="3"/>
  <c r="I259" i="3"/>
  <c r="I253" i="3"/>
  <c r="I262" i="3"/>
  <c r="I256" i="3"/>
  <c r="I258" i="3"/>
  <c r="I261" i="3"/>
  <c r="I252" i="3"/>
  <c r="I254" i="3"/>
  <c r="I260" i="3"/>
  <c r="I257" i="3"/>
  <c r="I255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Z248" i="3"/>
  <c r="Z218" i="3"/>
  <c r="Y218" i="3"/>
  <c r="Y248" i="3"/>
  <c r="Z217" i="3"/>
  <c r="Y217" i="3"/>
  <c r="Z247" i="3"/>
  <c r="Z216" i="3"/>
  <c r="Y216" i="3"/>
  <c r="Y247" i="3"/>
  <c r="Z215" i="3"/>
  <c r="Y215" i="3"/>
  <c r="Z262" i="3"/>
  <c r="Z214" i="3"/>
  <c r="Y214" i="3"/>
  <c r="Z246" i="3"/>
  <c r="Z213" i="3"/>
  <c r="Y213" i="3"/>
  <c r="Y246" i="3"/>
  <c r="Z212" i="3"/>
  <c r="Y212" i="3"/>
  <c r="Y262" i="3"/>
  <c r="Z211" i="3"/>
  <c r="Y211" i="3"/>
  <c r="Z245" i="3"/>
  <c r="Z210" i="3"/>
  <c r="Y210" i="3"/>
  <c r="Y245" i="3"/>
  <c r="Z209" i="3"/>
  <c r="Y209" i="3"/>
  <c r="Z261" i="3"/>
  <c r="Z208" i="3"/>
  <c r="Y208" i="3"/>
  <c r="Z244" i="3"/>
  <c r="Z207" i="3"/>
  <c r="Y207" i="3"/>
  <c r="Y244" i="3"/>
  <c r="Z206" i="3"/>
  <c r="Y206" i="3"/>
  <c r="Y261" i="3"/>
  <c r="Z205" i="3"/>
  <c r="Y205" i="3"/>
  <c r="Z243" i="3"/>
  <c r="Z204" i="3"/>
  <c r="Y204" i="3"/>
  <c r="Y243" i="3"/>
  <c r="Z203" i="3"/>
  <c r="Y203" i="3"/>
  <c r="Z260" i="3"/>
  <c r="Z202" i="3"/>
  <c r="Y202" i="3"/>
  <c r="Z242" i="3"/>
  <c r="Z201" i="3"/>
  <c r="Y201" i="3"/>
  <c r="Y242" i="3"/>
  <c r="Z200" i="3"/>
  <c r="Y200" i="3"/>
  <c r="Y260" i="3"/>
  <c r="Z199" i="3"/>
  <c r="Y199" i="3"/>
  <c r="Z241" i="3"/>
  <c r="Z198" i="3"/>
  <c r="Y198" i="3"/>
  <c r="Y241" i="3"/>
  <c r="Z197" i="3"/>
  <c r="Y197" i="3"/>
  <c r="Z259" i="3"/>
  <c r="Z196" i="3"/>
  <c r="Y196" i="3"/>
  <c r="Z240" i="3"/>
  <c r="Z195" i="3"/>
  <c r="Y195" i="3"/>
  <c r="Y240" i="3"/>
  <c r="Z194" i="3"/>
  <c r="Y194" i="3"/>
  <c r="Y259" i="3"/>
  <c r="Z193" i="3"/>
  <c r="Y193" i="3"/>
  <c r="Z239" i="3"/>
  <c r="Z192" i="3"/>
  <c r="Y192" i="3"/>
  <c r="Y239" i="3"/>
  <c r="Z191" i="3"/>
  <c r="Y191" i="3"/>
  <c r="Z258" i="3"/>
  <c r="Z190" i="3"/>
  <c r="Y190" i="3"/>
  <c r="Z238" i="3"/>
  <c r="Z189" i="3"/>
  <c r="Y189" i="3"/>
  <c r="Y238" i="3"/>
  <c r="Z188" i="3"/>
  <c r="Y188" i="3"/>
  <c r="Y258" i="3"/>
  <c r="Z187" i="3"/>
  <c r="Y187" i="3"/>
  <c r="Z237" i="3"/>
  <c r="Z186" i="3"/>
  <c r="Y186" i="3"/>
  <c r="Y237" i="3"/>
  <c r="Z185" i="3"/>
  <c r="Y185" i="3"/>
  <c r="Z257" i="3"/>
  <c r="Z184" i="3"/>
  <c r="Y184" i="3"/>
  <c r="Z236" i="3"/>
  <c r="Z183" i="3"/>
  <c r="Y183" i="3"/>
  <c r="Y236" i="3"/>
  <c r="Z182" i="3"/>
  <c r="Y182" i="3"/>
  <c r="Y257" i="3"/>
  <c r="Z181" i="3"/>
  <c r="Y181" i="3"/>
  <c r="Z235" i="3"/>
  <c r="Z180" i="3"/>
  <c r="Y180" i="3"/>
  <c r="Y235" i="3"/>
  <c r="Z179" i="3"/>
  <c r="Y179" i="3"/>
  <c r="Z256" i="3"/>
  <c r="Z178" i="3"/>
  <c r="Y178" i="3"/>
  <c r="Z234" i="3"/>
  <c r="Z177" i="3"/>
  <c r="Y177" i="3"/>
  <c r="Y234" i="3"/>
  <c r="Z176" i="3"/>
  <c r="Y176" i="3"/>
  <c r="Y256" i="3"/>
  <c r="Z175" i="3"/>
  <c r="Y175" i="3"/>
  <c r="Z233" i="3"/>
  <c r="Z174" i="3"/>
  <c r="Y174" i="3"/>
  <c r="Y233" i="3"/>
  <c r="Z173" i="3"/>
  <c r="Y173" i="3"/>
  <c r="Z255" i="3"/>
  <c r="Z172" i="3"/>
  <c r="Y172" i="3"/>
  <c r="Z232" i="3"/>
  <c r="Z171" i="3"/>
  <c r="Y171" i="3"/>
  <c r="Y232" i="3"/>
  <c r="Z170" i="3"/>
  <c r="Y170" i="3"/>
  <c r="Y255" i="3"/>
  <c r="Z169" i="3"/>
  <c r="Y169" i="3"/>
  <c r="Z231" i="3"/>
  <c r="Z168" i="3"/>
  <c r="Y168" i="3"/>
  <c r="Y231" i="3"/>
  <c r="Z167" i="3"/>
  <c r="Y167" i="3"/>
  <c r="Z254" i="3"/>
  <c r="Z166" i="3"/>
  <c r="Y166" i="3"/>
  <c r="Z230" i="3"/>
  <c r="Z165" i="3"/>
  <c r="Y165" i="3"/>
  <c r="Y230" i="3"/>
  <c r="Z164" i="3"/>
  <c r="Y164" i="3"/>
  <c r="Y254" i="3"/>
  <c r="Z163" i="3"/>
  <c r="Y163" i="3"/>
  <c r="Z229" i="3"/>
  <c r="Z162" i="3"/>
  <c r="Y162" i="3"/>
  <c r="Y229" i="3"/>
  <c r="Z161" i="3"/>
  <c r="Y161" i="3"/>
  <c r="Z253" i="3"/>
  <c r="Z160" i="3"/>
  <c r="Y160" i="3"/>
  <c r="Z228" i="3"/>
  <c r="Z159" i="3"/>
  <c r="Y159" i="3"/>
  <c r="Y228" i="3"/>
  <c r="Z158" i="3"/>
  <c r="Y158" i="3"/>
  <c r="Y253" i="3"/>
  <c r="Z157" i="3"/>
  <c r="Y157" i="3"/>
  <c r="Z227" i="3"/>
  <c r="Z156" i="3"/>
  <c r="Y156" i="3"/>
  <c r="Y227" i="3"/>
  <c r="Z155" i="3"/>
  <c r="Y155" i="3"/>
  <c r="Z252" i="3"/>
  <c r="Z154" i="3"/>
  <c r="Y154" i="3"/>
  <c r="Z226" i="3"/>
  <c r="Z153" i="3"/>
  <c r="Y153" i="3"/>
  <c r="Y226" i="3"/>
  <c r="Z152" i="3"/>
  <c r="Y152" i="3"/>
  <c r="Y252" i="3"/>
  <c r="Z151" i="3"/>
  <c r="Y151" i="3"/>
  <c r="Z225" i="3"/>
  <c r="Z150" i="3"/>
  <c r="Y150" i="3"/>
  <c r="Y225" i="3"/>
  <c r="Z149" i="3"/>
  <c r="Y149" i="3"/>
  <c r="Z251" i="3"/>
  <c r="Z148" i="3"/>
  <c r="Y148" i="3"/>
  <c r="Z224" i="3"/>
  <c r="Z147" i="3"/>
  <c r="Y147" i="3"/>
  <c r="Y224" i="3"/>
  <c r="Z146" i="3"/>
  <c r="Y146" i="3"/>
  <c r="Y251" i="3"/>
  <c r="Z145" i="3"/>
  <c r="Y145" i="3"/>
  <c r="Z223" i="3"/>
  <c r="Z144" i="3"/>
  <c r="Y144" i="3"/>
  <c r="Y223" i="3"/>
  <c r="Z143" i="3"/>
  <c r="Y143" i="3"/>
  <c r="Z250" i="3"/>
  <c r="Z142" i="3"/>
  <c r="Y142" i="3"/>
  <c r="Z222" i="3"/>
  <c r="Z141" i="3"/>
  <c r="Y141" i="3"/>
  <c r="Y222" i="3"/>
  <c r="Z140" i="3"/>
  <c r="Y140" i="3"/>
  <c r="Y250" i="3"/>
  <c r="Z139" i="3"/>
  <c r="Y139" i="3"/>
  <c r="Z221" i="3"/>
  <c r="Z138" i="3"/>
  <c r="Y138" i="3"/>
  <c r="Y221" i="3"/>
  <c r="Z137" i="3"/>
  <c r="Y137" i="3"/>
  <c r="Z249" i="3"/>
  <c r="Z136" i="3"/>
  <c r="Y136" i="3"/>
  <c r="Z220" i="3"/>
  <c r="Z135" i="3"/>
  <c r="Y135" i="3"/>
  <c r="Y220" i="3"/>
  <c r="Z134" i="3"/>
  <c r="Y134" i="3"/>
  <c r="Y249" i="3"/>
  <c r="Z133" i="3"/>
  <c r="Y133" i="3"/>
  <c r="Z219" i="3"/>
  <c r="Z132" i="3"/>
  <c r="Y132" i="3"/>
  <c r="Y219" i="3"/>
  <c r="Z131" i="3"/>
  <c r="Y131" i="3"/>
  <c r="AK52" i="12"/>
  <c r="I80" i="12"/>
  <c r="I107" i="12"/>
  <c r="I64" i="12"/>
  <c r="I91" i="12"/>
  <c r="I77" i="12"/>
  <c r="I90" i="12"/>
  <c r="I92" i="12"/>
  <c r="I85" i="12"/>
  <c r="I84" i="12"/>
  <c r="I83" i="12"/>
  <c r="I66" i="12"/>
  <c r="I106" i="12"/>
  <c r="I82" i="12"/>
  <c r="I94" i="12"/>
  <c r="I95" i="12"/>
  <c r="I67" i="12"/>
  <c r="I105" i="12"/>
  <c r="I97" i="12"/>
  <c r="I79" i="12"/>
  <c r="I87" i="12"/>
  <c r="I104" i="12"/>
  <c r="I78" i="12"/>
  <c r="I63" i="12"/>
  <c r="I98" i="12"/>
  <c r="I100" i="12"/>
  <c r="I74" i="12"/>
  <c r="I69" i="12"/>
  <c r="I103" i="12"/>
  <c r="I111" i="12"/>
  <c r="I70" i="12"/>
  <c r="I102" i="12"/>
  <c r="I112" i="12"/>
  <c r="I101" i="12"/>
  <c r="I62" i="12"/>
  <c r="I68" i="12"/>
  <c r="I72" i="12"/>
  <c r="I60" i="12"/>
  <c r="I113" i="12"/>
  <c r="I54" i="12"/>
  <c r="I81" i="12"/>
  <c r="I99" i="12"/>
  <c r="I71" i="12"/>
  <c r="I89" i="12"/>
  <c r="I53" i="12"/>
  <c r="I73" i="12"/>
  <c r="I110" i="12"/>
  <c r="I61" i="12"/>
  <c r="I55" i="12"/>
  <c r="I86" i="12"/>
  <c r="I96" i="12"/>
  <c r="I93" i="12"/>
  <c r="I109" i="12"/>
  <c r="I88" i="12"/>
  <c r="I59" i="12"/>
  <c r="I56" i="12"/>
  <c r="I75" i="12"/>
  <c r="I58" i="12"/>
  <c r="I65" i="12"/>
  <c r="I108" i="12"/>
  <c r="I57" i="12"/>
  <c r="I76" i="12"/>
  <c r="Z65" i="12"/>
  <c r="Y98" i="12"/>
  <c r="Z83" i="12"/>
  <c r="Y81" i="12"/>
  <c r="Z94" i="12"/>
  <c r="Z80" i="12"/>
  <c r="Z91" i="12"/>
  <c r="Z79" i="12"/>
  <c r="Y87" i="12"/>
  <c r="Y78" i="12"/>
  <c r="Z77" i="12"/>
  <c r="Y85" i="12"/>
  <c r="Y77" i="12"/>
  <c r="Z82" i="12"/>
  <c r="Y76" i="12"/>
  <c r="Z81" i="12"/>
  <c r="Y80" i="12"/>
  <c r="Y75" i="12"/>
  <c r="Y79" i="12"/>
  <c r="Z74" i="12"/>
  <c r="Z78" i="12"/>
  <c r="Y72" i="12"/>
  <c r="Z71" i="12"/>
  <c r="Y70" i="12"/>
  <c r="Y69" i="12"/>
  <c r="Z73" i="12"/>
  <c r="Z72" i="12"/>
  <c r="Y68" i="12"/>
  <c r="Y71" i="12"/>
  <c r="Z70" i="12"/>
  <c r="Y67" i="12"/>
  <c r="Z66" i="12"/>
  <c r="Y65" i="12"/>
  <c r="Y66" i="12"/>
  <c r="Y57" i="12"/>
  <c r="Z64" i="12"/>
  <c r="Y101" i="12"/>
  <c r="Z55" i="12"/>
  <c r="Y55" i="12"/>
  <c r="Z62" i="12"/>
  <c r="Y62" i="12"/>
  <c r="Y54" i="12"/>
  <c r="Y61" i="12"/>
  <c r="Y53" i="12"/>
  <c r="Z54" i="12"/>
  <c r="Y60" i="12"/>
  <c r="Z68" i="12"/>
  <c r="Y56" i="12"/>
  <c r="Y59" i="12"/>
  <c r="Z58" i="12"/>
  <c r="Y58" i="12"/>
  <c r="Z59" i="12"/>
  <c r="Z57" i="12"/>
  <c r="Z60" i="12"/>
  <c r="Z56" i="12"/>
  <c r="Z61" i="12"/>
  <c r="Y64" i="12"/>
  <c r="Z53" i="12"/>
  <c r="Y84" i="12"/>
  <c r="Z67" i="12"/>
  <c r="Y113" i="12"/>
  <c r="Y112" i="12"/>
  <c r="Y111" i="12"/>
  <c r="Y110" i="12"/>
  <c r="Z105" i="12"/>
  <c r="Z104" i="12"/>
  <c r="Y103" i="12"/>
  <c r="Z90" i="12"/>
  <c r="Z102" i="12"/>
  <c r="Z101" i="12"/>
  <c r="Y63" i="12"/>
  <c r="Z63" i="12"/>
  <c r="Y100" i="12"/>
  <c r="Z99" i="12"/>
  <c r="Y97" i="12"/>
  <c r="Y96" i="12"/>
  <c r="Y95" i="12"/>
  <c r="Y93" i="12"/>
  <c r="Z92" i="12"/>
  <c r="Y90" i="12"/>
  <c r="Y89" i="12"/>
  <c r="Z113" i="12"/>
  <c r="Z88" i="12"/>
  <c r="Z86" i="12"/>
  <c r="Z112" i="12"/>
  <c r="Y83" i="12"/>
  <c r="Z111" i="12"/>
  <c r="Y82" i="12"/>
  <c r="Z110" i="12"/>
  <c r="Z76" i="12"/>
  <c r="Z75" i="12"/>
  <c r="Z109" i="12"/>
  <c r="Y109" i="12"/>
  <c r="Y74" i="12"/>
  <c r="Y73" i="12"/>
  <c r="Z108" i="12"/>
  <c r="Y108" i="12"/>
  <c r="Z69" i="12"/>
  <c r="Z107" i="12"/>
  <c r="Y107" i="12"/>
  <c r="Z106" i="12"/>
  <c r="Y106" i="12"/>
  <c r="Y105" i="12"/>
  <c r="Y104" i="12"/>
  <c r="Z103" i="12"/>
  <c r="Y102" i="12"/>
  <c r="Z100" i="12"/>
  <c r="Y99" i="12"/>
  <c r="Z98" i="12"/>
  <c r="Z97" i="12"/>
  <c r="Z96" i="12"/>
  <c r="Z95" i="12"/>
  <c r="Y94" i="12"/>
  <c r="Z93" i="12"/>
  <c r="Y92" i="12"/>
  <c r="Y91" i="12"/>
  <c r="Z89" i="12"/>
  <c r="Y88" i="12"/>
  <c r="Z87" i="12"/>
  <c r="Y86" i="12"/>
  <c r="Z85" i="12"/>
  <c r="Z84" i="12"/>
  <c r="B19" i="12"/>
  <c r="B120" i="12"/>
  <c r="F12" i="13" s="1"/>
  <c r="B17" i="12"/>
  <c r="B20" i="12"/>
  <c r="B118" i="12"/>
  <c r="D12" i="13" s="1"/>
  <c r="B117" i="12"/>
  <c r="C12" i="13" s="1"/>
  <c r="B116" i="12"/>
  <c r="B12" i="13" s="1"/>
  <c r="Q525" i="11"/>
  <c r="P525" i="11"/>
  <c r="P524" i="11"/>
  <c r="Q524" i="11"/>
  <c r="Q523" i="11"/>
  <c r="P523" i="11"/>
  <c r="P522" i="11"/>
  <c r="Q522" i="11"/>
  <c r="Q521" i="11"/>
  <c r="P521" i="11"/>
  <c r="Q520" i="11"/>
  <c r="P520" i="11"/>
  <c r="Q519" i="11"/>
  <c r="P519" i="11"/>
  <c r="P518" i="11"/>
  <c r="Q518" i="11"/>
  <c r="Q517" i="11"/>
  <c r="P517" i="11"/>
  <c r="P516" i="11"/>
  <c r="Q516" i="11"/>
  <c r="P515" i="11"/>
  <c r="Q515" i="11"/>
  <c r="P514" i="11"/>
  <c r="Q514" i="11"/>
  <c r="P513" i="11"/>
  <c r="Q513" i="11"/>
  <c r="Q512" i="11"/>
  <c r="P512" i="11"/>
  <c r="P511" i="11"/>
  <c r="Q511" i="11"/>
  <c r="P510" i="11"/>
  <c r="Q510" i="11"/>
  <c r="Q509" i="11"/>
  <c r="P509" i="11"/>
  <c r="Q508" i="11"/>
  <c r="P508" i="11"/>
  <c r="P507" i="11"/>
  <c r="Q507" i="11"/>
  <c r="P506" i="11"/>
  <c r="Q506" i="11"/>
  <c r="P505" i="11"/>
  <c r="Q505" i="11"/>
  <c r="Q504" i="11"/>
  <c r="P504" i="11"/>
  <c r="Q503" i="11"/>
  <c r="P503" i="11"/>
  <c r="Q502" i="11"/>
  <c r="P502" i="11"/>
  <c r="Q501" i="11"/>
  <c r="P501" i="11"/>
  <c r="P500" i="11"/>
  <c r="Q500" i="11"/>
  <c r="P499" i="11"/>
  <c r="Q499" i="11"/>
  <c r="Q498" i="11"/>
  <c r="P498" i="11"/>
  <c r="Q497" i="11"/>
  <c r="P497" i="11"/>
  <c r="Q496" i="11"/>
  <c r="P496" i="11"/>
  <c r="Q495" i="11"/>
  <c r="P495" i="11"/>
  <c r="P494" i="11"/>
  <c r="Q494" i="11"/>
  <c r="Q493" i="11"/>
  <c r="P493" i="11"/>
  <c r="Q492" i="11"/>
  <c r="P492" i="11"/>
  <c r="Q491" i="11"/>
  <c r="P491" i="11"/>
  <c r="Q490" i="11"/>
  <c r="P490" i="11"/>
  <c r="Q489" i="11"/>
  <c r="P489" i="11"/>
  <c r="Q488" i="11"/>
  <c r="P488" i="11"/>
  <c r="Q487" i="11"/>
  <c r="P487" i="11"/>
  <c r="Q486" i="11"/>
  <c r="P486" i="11"/>
  <c r="P485" i="11"/>
  <c r="Q485" i="11"/>
  <c r="P484" i="11"/>
  <c r="Q484" i="11"/>
  <c r="Q483" i="11"/>
  <c r="P483" i="11"/>
  <c r="Q482" i="11"/>
  <c r="P482" i="11"/>
  <c r="Q481" i="11"/>
  <c r="P481" i="11"/>
  <c r="Q480" i="11"/>
  <c r="P480" i="11"/>
  <c r="Q479" i="11"/>
  <c r="P479" i="11"/>
  <c r="P478" i="11"/>
  <c r="Q478" i="11"/>
  <c r="Q477" i="11"/>
  <c r="P477" i="11"/>
  <c r="P476" i="11"/>
  <c r="Q476" i="11"/>
  <c r="Q475" i="11"/>
  <c r="P475" i="11"/>
  <c r="P474" i="11"/>
  <c r="Q474" i="11"/>
  <c r="P473" i="11"/>
  <c r="Q473" i="11"/>
  <c r="Q472" i="11"/>
  <c r="P472" i="11"/>
  <c r="Q471" i="11"/>
  <c r="P471" i="11"/>
  <c r="Q470" i="11"/>
  <c r="P470" i="11"/>
  <c r="P469" i="11"/>
  <c r="Q469" i="11"/>
  <c r="P468" i="11"/>
  <c r="Q468" i="11"/>
  <c r="Q467" i="11"/>
  <c r="P467" i="11"/>
  <c r="Q466" i="11"/>
  <c r="P466" i="11"/>
  <c r="Q465" i="11"/>
  <c r="P465" i="11"/>
  <c r="P464" i="11"/>
  <c r="Q464" i="11"/>
  <c r="Q463" i="11"/>
  <c r="P463" i="11"/>
  <c r="Q462" i="11"/>
  <c r="P462" i="11"/>
  <c r="P368" i="11"/>
  <c r="Q368" i="11"/>
  <c r="Q367" i="11"/>
  <c r="P367" i="11"/>
  <c r="Q366" i="11"/>
  <c r="P366" i="11"/>
  <c r="P365" i="11"/>
  <c r="Q365" i="11"/>
  <c r="P364" i="11"/>
  <c r="Q364" i="11"/>
  <c r="Q363" i="11"/>
  <c r="P363" i="11"/>
  <c r="Q362" i="11"/>
  <c r="P362" i="11"/>
  <c r="P361" i="11"/>
  <c r="Q361" i="11"/>
  <c r="Q360" i="11"/>
  <c r="P360" i="11"/>
  <c r="P359" i="11"/>
  <c r="Q359" i="11"/>
  <c r="Q358" i="11"/>
  <c r="P358" i="11"/>
  <c r="P357" i="11"/>
  <c r="Q357" i="11"/>
  <c r="P356" i="11"/>
  <c r="Q356" i="11"/>
  <c r="Q355" i="11"/>
  <c r="P355" i="11"/>
  <c r="P354" i="11"/>
  <c r="Q354" i="11"/>
  <c r="Q353" i="11"/>
  <c r="P353" i="11"/>
  <c r="P352" i="11"/>
  <c r="Q352" i="11"/>
  <c r="P351" i="11"/>
  <c r="Q351" i="11"/>
  <c r="P350" i="11"/>
  <c r="Q350" i="11"/>
  <c r="P349" i="11"/>
  <c r="Q349" i="11"/>
  <c r="Q348" i="11"/>
  <c r="P348" i="11"/>
  <c r="Q347" i="11"/>
  <c r="P347" i="11"/>
  <c r="Q346" i="11"/>
  <c r="P346" i="11"/>
  <c r="P345" i="11"/>
  <c r="Q345" i="11"/>
  <c r="P344" i="11"/>
  <c r="Q344" i="11"/>
  <c r="Q343" i="11"/>
  <c r="P343" i="11"/>
  <c r="P342" i="11"/>
  <c r="Q342" i="11"/>
  <c r="P341" i="11"/>
  <c r="Q341" i="11"/>
  <c r="P340" i="11"/>
  <c r="Q340" i="11"/>
  <c r="P339" i="11"/>
  <c r="Q339" i="11"/>
  <c r="P338" i="11"/>
  <c r="Q338" i="11"/>
  <c r="P337" i="11"/>
  <c r="Q337" i="11"/>
  <c r="P336" i="11"/>
  <c r="Q336" i="11"/>
  <c r="P335" i="11"/>
  <c r="Q335" i="11"/>
  <c r="P334" i="11"/>
  <c r="Q334" i="11"/>
  <c r="P333" i="11"/>
  <c r="Q333" i="11"/>
  <c r="Q332" i="11"/>
  <c r="P332" i="11"/>
  <c r="P331" i="11"/>
  <c r="Q331" i="11"/>
  <c r="P330" i="11"/>
  <c r="Q330" i="11"/>
  <c r="P329" i="11"/>
  <c r="Q329" i="11"/>
  <c r="Q328" i="11"/>
  <c r="P328" i="11"/>
  <c r="Q327" i="11"/>
  <c r="P327" i="11"/>
  <c r="Q326" i="11"/>
  <c r="P326" i="11"/>
  <c r="P325" i="11"/>
  <c r="Q325" i="11"/>
  <c r="P324" i="11"/>
  <c r="Q324" i="11"/>
  <c r="P323" i="11"/>
  <c r="Q323" i="11"/>
  <c r="P322" i="11"/>
  <c r="Q322" i="11"/>
  <c r="Q321" i="11"/>
  <c r="P321" i="11"/>
  <c r="Q320" i="11"/>
  <c r="P320" i="11"/>
  <c r="Q319" i="11"/>
  <c r="P319" i="11"/>
  <c r="Q318" i="11"/>
  <c r="P318" i="11"/>
  <c r="P317" i="11"/>
  <c r="Q317" i="11"/>
  <c r="P316" i="11"/>
  <c r="Q316" i="11"/>
  <c r="P315" i="11"/>
  <c r="Q315" i="11"/>
  <c r="P314" i="11"/>
  <c r="Q314" i="11"/>
  <c r="P313" i="11"/>
  <c r="Q313" i="11"/>
  <c r="Q312" i="11"/>
  <c r="P312" i="11"/>
  <c r="Q311" i="11"/>
  <c r="P311" i="11"/>
  <c r="Q310" i="11"/>
  <c r="P310" i="11"/>
  <c r="Q309" i="11"/>
  <c r="P309" i="11"/>
  <c r="Q308" i="11"/>
  <c r="P308" i="11"/>
  <c r="P307" i="11"/>
  <c r="Q307" i="11"/>
  <c r="P306" i="11"/>
  <c r="Q306" i="11"/>
  <c r="Q305" i="11"/>
  <c r="P305" i="11"/>
  <c r="Q304" i="11"/>
  <c r="P304" i="11"/>
  <c r="Q303" i="11"/>
  <c r="P303" i="11"/>
  <c r="Q302" i="11"/>
  <c r="P302" i="11"/>
  <c r="Q301" i="11"/>
  <c r="P301" i="11"/>
  <c r="Q300" i="11"/>
  <c r="P300" i="11"/>
  <c r="Q299" i="11"/>
  <c r="P299" i="11"/>
  <c r="Q298" i="11"/>
  <c r="P298" i="11"/>
  <c r="Q297" i="11"/>
  <c r="P297" i="11"/>
  <c r="P296" i="11"/>
  <c r="Q296" i="11"/>
  <c r="Q295" i="11"/>
  <c r="P295" i="11"/>
  <c r="Q294" i="11"/>
  <c r="P294" i="11"/>
  <c r="Q293" i="11"/>
  <c r="P293" i="11"/>
  <c r="Q292" i="11"/>
  <c r="P292" i="11"/>
  <c r="Q291" i="11"/>
  <c r="P291" i="11"/>
  <c r="Q290" i="11"/>
  <c r="P290" i="11"/>
  <c r="Q289" i="11"/>
  <c r="P289" i="11"/>
  <c r="Q288" i="11"/>
  <c r="P288" i="11"/>
  <c r="Q287" i="11"/>
  <c r="P287" i="11"/>
  <c r="Q286" i="11"/>
  <c r="P286" i="11"/>
  <c r="Q285" i="11"/>
  <c r="P285" i="11"/>
  <c r="Q284" i="11"/>
  <c r="P284" i="11"/>
  <c r="Q283" i="11"/>
  <c r="P283" i="11"/>
  <c r="Q282" i="11"/>
  <c r="P282" i="11"/>
  <c r="Q281" i="11"/>
  <c r="P281" i="11"/>
  <c r="Q240" i="11"/>
  <c r="P240" i="11"/>
  <c r="Q239" i="11"/>
  <c r="P239" i="11"/>
  <c r="P238" i="11"/>
  <c r="Q238" i="11"/>
  <c r="P237" i="11"/>
  <c r="Q237" i="11"/>
  <c r="Q236" i="11"/>
  <c r="P236" i="11"/>
  <c r="Q214" i="11"/>
  <c r="P214" i="11"/>
  <c r="P213" i="11"/>
  <c r="Q213" i="11"/>
  <c r="P212" i="11"/>
  <c r="Q212" i="11"/>
  <c r="Q211" i="11"/>
  <c r="P211" i="11"/>
  <c r="P210" i="11"/>
  <c r="Q210" i="11"/>
  <c r="P209" i="11"/>
  <c r="Q209" i="11"/>
  <c r="Q196" i="11"/>
  <c r="P196" i="11"/>
  <c r="Q195" i="11"/>
  <c r="P195" i="11"/>
  <c r="Q194" i="11"/>
  <c r="P194" i="11"/>
  <c r="Q193" i="11"/>
  <c r="P193" i="11"/>
  <c r="Q192" i="11"/>
  <c r="P192" i="11"/>
  <c r="P191" i="11"/>
  <c r="Q191" i="11"/>
  <c r="Q184" i="11"/>
  <c r="P184" i="11"/>
  <c r="Q183" i="11"/>
  <c r="P183" i="11"/>
  <c r="Q182" i="11"/>
  <c r="P182" i="11"/>
  <c r="Q181" i="11"/>
  <c r="P181" i="11"/>
  <c r="P176" i="11"/>
  <c r="Q176" i="11"/>
  <c r="Q175" i="11"/>
  <c r="P175" i="11"/>
  <c r="P174" i="11"/>
  <c r="Q174" i="11"/>
  <c r="P170" i="11"/>
  <c r="Q170" i="11"/>
  <c r="Q169" i="11"/>
  <c r="P169" i="11"/>
  <c r="Q167" i="11"/>
  <c r="P167" i="11"/>
  <c r="P165" i="11"/>
  <c r="Q165" i="11"/>
  <c r="P163" i="11"/>
  <c r="Q163" i="11"/>
  <c r="Q161" i="11"/>
  <c r="P161" i="11"/>
  <c r="AK52" i="11"/>
  <c r="I370" i="11"/>
  <c r="I108" i="11"/>
  <c r="I109" i="11"/>
  <c r="I110" i="11"/>
  <c r="I383" i="11"/>
  <c r="I435" i="11"/>
  <c r="I531" i="11"/>
  <c r="I406" i="11"/>
  <c r="I530" i="11"/>
  <c r="I111" i="11"/>
  <c r="I529" i="11"/>
  <c r="I528" i="11"/>
  <c r="I112" i="11"/>
  <c r="I113" i="11"/>
  <c r="I434" i="11"/>
  <c r="I114" i="11"/>
  <c r="I405" i="11"/>
  <c r="I382" i="11"/>
  <c r="I115" i="11"/>
  <c r="I532" i="11"/>
  <c r="I433" i="11"/>
  <c r="I116" i="11"/>
  <c r="I117" i="11"/>
  <c r="I404" i="11"/>
  <c r="I118" i="11"/>
  <c r="I432" i="11"/>
  <c r="I381" i="11"/>
  <c r="I119" i="11"/>
  <c r="I120" i="11"/>
  <c r="I403" i="11"/>
  <c r="I431" i="11"/>
  <c r="I121" i="11"/>
  <c r="I122" i="11"/>
  <c r="I380" i="11"/>
  <c r="I379" i="11"/>
  <c r="I526" i="11"/>
  <c r="I430" i="11"/>
  <c r="I402" i="11"/>
  <c r="I378" i="11"/>
  <c r="I377" i="11"/>
  <c r="I376" i="11"/>
  <c r="I429" i="11"/>
  <c r="I375" i="11"/>
  <c r="I401" i="11"/>
  <c r="I374" i="11"/>
  <c r="I373" i="11"/>
  <c r="I527" i="11"/>
  <c r="I428" i="11"/>
  <c r="I372" i="11"/>
  <c r="I371" i="11"/>
  <c r="I400" i="11"/>
  <c r="I369" i="11"/>
  <c r="I427" i="11"/>
  <c r="I461" i="11"/>
  <c r="I130" i="11"/>
  <c r="I129" i="11"/>
  <c r="I128" i="11"/>
  <c r="I399" i="11"/>
  <c r="I460" i="11"/>
  <c r="I426" i="11"/>
  <c r="I127" i="11"/>
  <c r="I126" i="11"/>
  <c r="I125" i="11"/>
  <c r="I459" i="11"/>
  <c r="I124" i="11"/>
  <c r="I425" i="11"/>
  <c r="I398" i="11"/>
  <c r="I123" i="11"/>
  <c r="I458" i="11"/>
  <c r="I96" i="11"/>
  <c r="I95" i="11"/>
  <c r="I424" i="11"/>
  <c r="I94" i="11"/>
  <c r="I457" i="11"/>
  <c r="I397" i="11"/>
  <c r="I93" i="11"/>
  <c r="I92" i="11"/>
  <c r="I423" i="11"/>
  <c r="I456" i="11"/>
  <c r="I91" i="11"/>
  <c r="I90" i="11"/>
  <c r="I396" i="11"/>
  <c r="I89" i="11"/>
  <c r="I455" i="11"/>
  <c r="I422" i="11"/>
  <c r="I88" i="11"/>
  <c r="I436" i="11"/>
  <c r="I86" i="11"/>
  <c r="I454" i="11"/>
  <c r="I395" i="11"/>
  <c r="I421" i="11"/>
  <c r="I85" i="11"/>
  <c r="I84" i="11"/>
  <c r="I453" i="11"/>
  <c r="I83" i="11"/>
  <c r="I82" i="11"/>
  <c r="I420" i="11"/>
  <c r="I394" i="11"/>
  <c r="I452" i="11"/>
  <c r="I81" i="11"/>
  <c r="I80" i="11"/>
  <c r="I79" i="11"/>
  <c r="I419" i="11"/>
  <c r="I451" i="11"/>
  <c r="I78" i="11"/>
  <c r="I393" i="11"/>
  <c r="I77" i="11"/>
  <c r="I76" i="11"/>
  <c r="I450" i="11"/>
  <c r="I418" i="11"/>
  <c r="I75" i="11"/>
  <c r="I74" i="11"/>
  <c r="I392" i="11"/>
  <c r="I449" i="11"/>
  <c r="I73" i="11"/>
  <c r="I417" i="11"/>
  <c r="I72" i="11"/>
  <c r="I71" i="11"/>
  <c r="I448" i="11"/>
  <c r="I70" i="11"/>
  <c r="I391" i="11"/>
  <c r="I416" i="11"/>
  <c r="I69" i="11"/>
  <c r="I447" i="11"/>
  <c r="I68" i="11"/>
  <c r="I67" i="11"/>
  <c r="I66" i="11"/>
  <c r="I415" i="11"/>
  <c r="I446" i="11"/>
  <c r="I390" i="11"/>
  <c r="I65" i="11"/>
  <c r="I64" i="11"/>
  <c r="I63" i="11"/>
  <c r="I445" i="11"/>
  <c r="I414" i="11"/>
  <c r="I62" i="11"/>
  <c r="I389" i="11"/>
  <c r="I61" i="11"/>
  <c r="I444" i="11"/>
  <c r="I60" i="11"/>
  <c r="I413" i="11"/>
  <c r="I59" i="11"/>
  <c r="I58" i="11"/>
  <c r="I443" i="11"/>
  <c r="I388" i="11"/>
  <c r="I57" i="11"/>
  <c r="I412" i="11"/>
  <c r="I56" i="11"/>
  <c r="I442" i="11"/>
  <c r="I55" i="11"/>
  <c r="I54" i="11"/>
  <c r="I387" i="11"/>
  <c r="I411" i="11"/>
  <c r="I441" i="11"/>
  <c r="I53" i="11"/>
  <c r="I87" i="11"/>
  <c r="I100" i="11"/>
  <c r="I99" i="11"/>
  <c r="I440" i="11"/>
  <c r="I410" i="11"/>
  <c r="I386" i="11"/>
  <c r="I98" i="11"/>
  <c r="I101" i="11"/>
  <c r="I439" i="11"/>
  <c r="I102" i="11"/>
  <c r="I409" i="11"/>
  <c r="I103" i="11"/>
  <c r="I385" i="11"/>
  <c r="I438" i="11"/>
  <c r="I104" i="11"/>
  <c r="I105" i="11"/>
  <c r="I408" i="11"/>
  <c r="I97" i="11"/>
  <c r="I437" i="11"/>
  <c r="I106" i="11"/>
  <c r="I384" i="11"/>
  <c r="I107" i="11"/>
  <c r="I407" i="11"/>
  <c r="Z440" i="11"/>
  <c r="Y382" i="11"/>
  <c r="Z532" i="11"/>
  <c r="Y115" i="11"/>
  <c r="Z531" i="11"/>
  <c r="Y530" i="11"/>
  <c r="Y529" i="11"/>
  <c r="Z115" i="11"/>
  <c r="Z527" i="11"/>
  <c r="Y526" i="11"/>
  <c r="Z381" i="11"/>
  <c r="Y381" i="11"/>
  <c r="Y116" i="11"/>
  <c r="Y532" i="11"/>
  <c r="Z116" i="11"/>
  <c r="Y531" i="11"/>
  <c r="Z380" i="11"/>
  <c r="Y380" i="11"/>
  <c r="Z530" i="11"/>
  <c r="Y117" i="11"/>
  <c r="Z74" i="11"/>
  <c r="Z529" i="11"/>
  <c r="Y74" i="11"/>
  <c r="Z528" i="11"/>
  <c r="Y528" i="11"/>
  <c r="Z84" i="11"/>
  <c r="Z117" i="11"/>
  <c r="Y118" i="11"/>
  <c r="Z526" i="11"/>
  <c r="Z73" i="11"/>
  <c r="Y525" i="11"/>
  <c r="Y73" i="11"/>
  <c r="Y84" i="11"/>
  <c r="Z118" i="11"/>
  <c r="Z75" i="11"/>
  <c r="Z72" i="11"/>
  <c r="Y72" i="11"/>
  <c r="Z86" i="11"/>
  <c r="Y527" i="11"/>
  <c r="Z525" i="11"/>
  <c r="Y119" i="11"/>
  <c r="Z119" i="11"/>
  <c r="Z71" i="11"/>
  <c r="Z461" i="11"/>
  <c r="Y461" i="11"/>
  <c r="Y71" i="11"/>
  <c r="Y75" i="11"/>
  <c r="Z460" i="11"/>
  <c r="Y460" i="11"/>
  <c r="Y120" i="11"/>
  <c r="Z120" i="11"/>
  <c r="Z459" i="11"/>
  <c r="Y459" i="11"/>
  <c r="Z70" i="11"/>
  <c r="Y70" i="11"/>
  <c r="Z458" i="11"/>
  <c r="Y458" i="11"/>
  <c r="Y121" i="11"/>
  <c r="Z121" i="11"/>
  <c r="Z457" i="11"/>
  <c r="Y457" i="11"/>
  <c r="Y122" i="11"/>
  <c r="Z69" i="11"/>
  <c r="Z456" i="11"/>
  <c r="Y456" i="11"/>
  <c r="Y69" i="11"/>
  <c r="Z83" i="11"/>
  <c r="Z455" i="11"/>
  <c r="Y455" i="11"/>
  <c r="Z68" i="11"/>
  <c r="Y68" i="11"/>
  <c r="Z454" i="11"/>
  <c r="Y454" i="11"/>
  <c r="Y83" i="11"/>
  <c r="Z67" i="11"/>
  <c r="Z453" i="11"/>
  <c r="Y453" i="11"/>
  <c r="Y67" i="11"/>
  <c r="Y86" i="11"/>
  <c r="Z452" i="11"/>
  <c r="Y452" i="11"/>
  <c r="Z66" i="11"/>
  <c r="Y66" i="11"/>
  <c r="Z451" i="11"/>
  <c r="Y451" i="11"/>
  <c r="Z65" i="11"/>
  <c r="Y65" i="11"/>
  <c r="Z450" i="11"/>
  <c r="Y450" i="11"/>
  <c r="Z64" i="11"/>
  <c r="Y64" i="11"/>
  <c r="Z449" i="11"/>
  <c r="Y449" i="11"/>
  <c r="Z82" i="11"/>
  <c r="Z63" i="11"/>
  <c r="Z448" i="11"/>
  <c r="Y448" i="11"/>
  <c r="Y63" i="11"/>
  <c r="Y423" i="11"/>
  <c r="Z447" i="11"/>
  <c r="Y447" i="11"/>
  <c r="Y82" i="11"/>
  <c r="Z62" i="11"/>
  <c r="Z446" i="11"/>
  <c r="Y446" i="11"/>
  <c r="Y62" i="11"/>
  <c r="Z61" i="11"/>
  <c r="Z445" i="11"/>
  <c r="Y445" i="11"/>
  <c r="Y61" i="11"/>
  <c r="Z60" i="11"/>
  <c r="Z444" i="11"/>
  <c r="Y444" i="11"/>
  <c r="Y60" i="11"/>
  <c r="Z59" i="11"/>
  <c r="Z443" i="11"/>
  <c r="Y443" i="11"/>
  <c r="Y59" i="11"/>
  <c r="Z81" i="11"/>
  <c r="Z442" i="11"/>
  <c r="Y442" i="11"/>
  <c r="Z58" i="11"/>
  <c r="Y58" i="11"/>
  <c r="Z441" i="11"/>
  <c r="Y441" i="11"/>
  <c r="Y81" i="11"/>
  <c r="Z57" i="11"/>
  <c r="Y57" i="11"/>
  <c r="Y440" i="11"/>
  <c r="Z56" i="11"/>
  <c r="Y56" i="11"/>
  <c r="Z439" i="11"/>
  <c r="Y439" i="11"/>
  <c r="Z55" i="11"/>
  <c r="Y55" i="11"/>
  <c r="Z438" i="11"/>
  <c r="Y438" i="11"/>
  <c r="Z54" i="11"/>
  <c r="Y54" i="11"/>
  <c r="Z437" i="11"/>
  <c r="Y437" i="11"/>
  <c r="Z80" i="11"/>
  <c r="Z53" i="11"/>
  <c r="Z436" i="11"/>
  <c r="Y436" i="11"/>
  <c r="Y53" i="11"/>
  <c r="Y87" i="11"/>
  <c r="Z435" i="11"/>
  <c r="Y435" i="11"/>
  <c r="Z87" i="11"/>
  <c r="Y88" i="11"/>
  <c r="Z434" i="11"/>
  <c r="Y434" i="11"/>
  <c r="Y80" i="11"/>
  <c r="Z88" i="11"/>
  <c r="Z433" i="11"/>
  <c r="Y433" i="11"/>
  <c r="Y97" i="11"/>
  <c r="Z100" i="11"/>
  <c r="Z432" i="11"/>
  <c r="Y432" i="11"/>
  <c r="Y100" i="11"/>
  <c r="Z99" i="11"/>
  <c r="Z431" i="11"/>
  <c r="Y431" i="11"/>
  <c r="Y99" i="11"/>
  <c r="Z98" i="11"/>
  <c r="Z430" i="11"/>
  <c r="Y430" i="11"/>
  <c r="Y98" i="11"/>
  <c r="Z79" i="11"/>
  <c r="Z429" i="11"/>
  <c r="Y429" i="11"/>
  <c r="Z97" i="11"/>
  <c r="Z122" i="11"/>
  <c r="Z428" i="11"/>
  <c r="Y428" i="11"/>
  <c r="Y79" i="11"/>
  <c r="Y101" i="11"/>
  <c r="Z427" i="11"/>
  <c r="Y427" i="11"/>
  <c r="Z101" i="11"/>
  <c r="Z85" i="11"/>
  <c r="Z426" i="11"/>
  <c r="Y426" i="11"/>
  <c r="Y102" i="11"/>
  <c r="Z102" i="11"/>
  <c r="Z425" i="11"/>
  <c r="Y425" i="11"/>
  <c r="Y89" i="11"/>
  <c r="Z89" i="11"/>
  <c r="Z424" i="11"/>
  <c r="Y424" i="11"/>
  <c r="Y103" i="11"/>
  <c r="Z103" i="11"/>
  <c r="Z423" i="11"/>
  <c r="Y90" i="11"/>
  <c r="Z90" i="11"/>
  <c r="Y91" i="11"/>
  <c r="Z422" i="11"/>
  <c r="Y422" i="11"/>
  <c r="Z91" i="11"/>
  <c r="Z376" i="11"/>
  <c r="Z421" i="11"/>
  <c r="Y421" i="11"/>
  <c r="Y104" i="11"/>
  <c r="Y92" i="11"/>
  <c r="Z420" i="11"/>
  <c r="Y420" i="11"/>
  <c r="Z92" i="11"/>
  <c r="Z104" i="11"/>
  <c r="Z419" i="11"/>
  <c r="Y419" i="11"/>
  <c r="Y93" i="11"/>
  <c r="Z78" i="11"/>
  <c r="Z418" i="11"/>
  <c r="Y418" i="11"/>
  <c r="Z93" i="11"/>
  <c r="Y94" i="11"/>
  <c r="Z417" i="11"/>
  <c r="Y417" i="11"/>
  <c r="Y105" i="11"/>
  <c r="Z94" i="11"/>
  <c r="Z416" i="11"/>
  <c r="Y416" i="11"/>
  <c r="Z105" i="11"/>
  <c r="Y95" i="11"/>
  <c r="Z415" i="11"/>
  <c r="Y415" i="11"/>
  <c r="Z95" i="11"/>
  <c r="Y96" i="11"/>
  <c r="Z414" i="11"/>
  <c r="Y414" i="11"/>
  <c r="Z96" i="11"/>
  <c r="Y123" i="11"/>
  <c r="Z413" i="11"/>
  <c r="Y413" i="11"/>
  <c r="Z123" i="11"/>
  <c r="Y124" i="11"/>
  <c r="Z412" i="11"/>
  <c r="Y412" i="11"/>
  <c r="Z124" i="11"/>
  <c r="Y125" i="11"/>
  <c r="Z411" i="11"/>
  <c r="Y411" i="11"/>
  <c r="Z125" i="11"/>
  <c r="Y126" i="11"/>
  <c r="Z410" i="11"/>
  <c r="Y410" i="11"/>
  <c r="Z126" i="11"/>
  <c r="Y127" i="11"/>
  <c r="Z409" i="11"/>
  <c r="Y409" i="11"/>
  <c r="Z127" i="11"/>
  <c r="Y128" i="11"/>
  <c r="Z408" i="11"/>
  <c r="Y408" i="11"/>
  <c r="Z128" i="11"/>
  <c r="Y129" i="11"/>
  <c r="Z407" i="11"/>
  <c r="Y407" i="11"/>
  <c r="Z129" i="11"/>
  <c r="Y130" i="11"/>
  <c r="Z406" i="11"/>
  <c r="Y406" i="11"/>
  <c r="Z130" i="11"/>
  <c r="Y368" i="11"/>
  <c r="Z405" i="11"/>
  <c r="Y405" i="11"/>
  <c r="Z368" i="11"/>
  <c r="Y369" i="11"/>
  <c r="Z404" i="11"/>
  <c r="Y404" i="11"/>
  <c r="Z369" i="11"/>
  <c r="Y370" i="11"/>
  <c r="Z403" i="11"/>
  <c r="Y403" i="11"/>
  <c r="Z370" i="11"/>
  <c r="Y371" i="11"/>
  <c r="Z402" i="11"/>
  <c r="Y402" i="11"/>
  <c r="Z371" i="11"/>
  <c r="Y372" i="11"/>
  <c r="Z401" i="11"/>
  <c r="Y401" i="11"/>
  <c r="Z372" i="11"/>
  <c r="Y373" i="11"/>
  <c r="Z400" i="11"/>
  <c r="Y400" i="11"/>
  <c r="Z373" i="11"/>
  <c r="Y374" i="11"/>
  <c r="Z399" i="11"/>
  <c r="Y399" i="11"/>
  <c r="Z374" i="11"/>
  <c r="Y375" i="11"/>
  <c r="Z398" i="11"/>
  <c r="Y398" i="11"/>
  <c r="Z375" i="11"/>
  <c r="Y376" i="11"/>
  <c r="Z397" i="11"/>
  <c r="Y397" i="11"/>
  <c r="Y377" i="11"/>
  <c r="Z377" i="11"/>
  <c r="Z396" i="11"/>
  <c r="Y396" i="11"/>
  <c r="Y378" i="11"/>
  <c r="Z378" i="11"/>
  <c r="Z395" i="11"/>
  <c r="Y395" i="11"/>
  <c r="Y379" i="11"/>
  <c r="Z379" i="11"/>
  <c r="Z394" i="11"/>
  <c r="Y394" i="11"/>
  <c r="Y78" i="11"/>
  <c r="Y85" i="11"/>
  <c r="Z393" i="11"/>
  <c r="Y393" i="11"/>
  <c r="Y106" i="11"/>
  <c r="Z106" i="11"/>
  <c r="Z392" i="11"/>
  <c r="Y392" i="11"/>
  <c r="Y107" i="11"/>
  <c r="Z107" i="11"/>
  <c r="Z391" i="11"/>
  <c r="Y391" i="11"/>
  <c r="Y108" i="11"/>
  <c r="Z108" i="11"/>
  <c r="Z390" i="11"/>
  <c r="Y390" i="11"/>
  <c r="Z77" i="11"/>
  <c r="Y109" i="11"/>
  <c r="Z389" i="11"/>
  <c r="Y389" i="11"/>
  <c r="Z109" i="11"/>
  <c r="Y77" i="11"/>
  <c r="Z388" i="11"/>
  <c r="Y388" i="11"/>
  <c r="Y110" i="11"/>
  <c r="Z110" i="11"/>
  <c r="Z387" i="11"/>
  <c r="Y387" i="11"/>
  <c r="Y111" i="11"/>
  <c r="Z111" i="11"/>
  <c r="Z386" i="11"/>
  <c r="Y386" i="11"/>
  <c r="Y112" i="11"/>
  <c r="Z112" i="11"/>
  <c r="Z385" i="11"/>
  <c r="Y385" i="11"/>
  <c r="Y113" i="11"/>
  <c r="Z113" i="11"/>
  <c r="Z384" i="11"/>
  <c r="Y384" i="11"/>
  <c r="Z76" i="11"/>
  <c r="Y114" i="11"/>
  <c r="Z383" i="11"/>
  <c r="Y383" i="11"/>
  <c r="Z114" i="11"/>
  <c r="Y76" i="11"/>
  <c r="Z382" i="11"/>
  <c r="B539" i="11"/>
  <c r="F11" i="13" s="1"/>
  <c r="B19" i="11"/>
  <c r="B537" i="11"/>
  <c r="D11" i="13" s="1"/>
  <c r="B20" i="11"/>
  <c r="B63" i="11" s="1"/>
  <c r="B17" i="11"/>
  <c r="B536" i="11"/>
  <c r="C11" i="13" s="1"/>
  <c r="B393" i="11"/>
  <c r="H393" i="11" s="1"/>
  <c r="B418" i="11"/>
  <c r="B531" i="11"/>
  <c r="H531" i="11" s="1"/>
  <c r="B75" i="11"/>
  <c r="B530" i="11"/>
  <c r="H530" i="11" s="1"/>
  <c r="B417" i="11"/>
  <c r="B528" i="11"/>
  <c r="H528" i="11" s="1"/>
  <c r="B392" i="11"/>
  <c r="H392" i="11" s="1"/>
  <c r="B527" i="11"/>
  <c r="H527" i="11" s="1"/>
  <c r="B526" i="11"/>
  <c r="H526" i="11" s="1"/>
  <c r="B416" i="11"/>
  <c r="B525" i="11"/>
  <c r="H525" i="11" s="1"/>
  <c r="B101" i="11"/>
  <c r="H101" i="11" s="1"/>
  <c r="B415" i="11"/>
  <c r="B90" i="11"/>
  <c r="H90" i="11" s="1"/>
  <c r="B57" i="11"/>
  <c r="H57" i="11" s="1"/>
  <c r="B529" i="11"/>
  <c r="H529" i="11" s="1"/>
  <c r="B524" i="11"/>
  <c r="B391" i="11"/>
  <c r="H391" i="11" s="1"/>
  <c r="B462" i="11"/>
  <c r="B414" i="11"/>
  <c r="B461" i="11"/>
  <c r="B74" i="11"/>
  <c r="H74" i="11" s="1"/>
  <c r="B460" i="11"/>
  <c r="B413" i="11"/>
  <c r="B459" i="11"/>
  <c r="B390" i="11"/>
  <c r="H390" i="11" s="1"/>
  <c r="B458" i="11"/>
  <c r="B412" i="11"/>
  <c r="B457" i="11"/>
  <c r="B103" i="11"/>
  <c r="B456" i="11"/>
  <c r="B411" i="11"/>
  <c r="B455" i="11"/>
  <c r="B389" i="11"/>
  <c r="H389" i="11" s="1"/>
  <c r="B454" i="11"/>
  <c r="B410" i="11"/>
  <c r="B453" i="11"/>
  <c r="B73" i="11"/>
  <c r="H73" i="11" s="1"/>
  <c r="B452" i="11"/>
  <c r="B409" i="11"/>
  <c r="B451" i="11"/>
  <c r="B388" i="11"/>
  <c r="H388" i="11" s="1"/>
  <c r="B450" i="11"/>
  <c r="B408" i="11"/>
  <c r="B449" i="11"/>
  <c r="B69" i="11"/>
  <c r="H69" i="11" s="1"/>
  <c r="B79" i="11"/>
  <c r="H79" i="11" s="1"/>
  <c r="B447" i="11"/>
  <c r="B407" i="11"/>
  <c r="B446" i="11"/>
  <c r="B387" i="11"/>
  <c r="H387" i="11" s="1"/>
  <c r="B445" i="11"/>
  <c r="B406" i="11"/>
  <c r="B444" i="11"/>
  <c r="B72" i="11"/>
  <c r="H72" i="11" s="1"/>
  <c r="B443" i="11"/>
  <c r="B405" i="11"/>
  <c r="B442" i="11"/>
  <c r="B386" i="11"/>
  <c r="H386" i="11" s="1"/>
  <c r="B441" i="11"/>
  <c r="B404" i="11"/>
  <c r="B440" i="11"/>
  <c r="B89" i="11"/>
  <c r="H89" i="11" s="1"/>
  <c r="B439" i="11"/>
  <c r="B403" i="11"/>
  <c r="B438" i="11"/>
  <c r="B385" i="11"/>
  <c r="H385" i="11" s="1"/>
  <c r="B437" i="11"/>
  <c r="B402" i="11"/>
  <c r="B436" i="11"/>
  <c r="B58" i="11"/>
  <c r="H58" i="11" s="1"/>
  <c r="B435" i="11"/>
  <c r="B401" i="11"/>
  <c r="B434" i="11"/>
  <c r="B384" i="11"/>
  <c r="H384" i="11" s="1"/>
  <c r="B433" i="11"/>
  <c r="B400" i="11"/>
  <c r="B432" i="11"/>
  <c r="B71" i="11"/>
  <c r="H71" i="11" s="1"/>
  <c r="B431" i="11"/>
  <c r="B399" i="11"/>
  <c r="B430" i="11"/>
  <c r="B383" i="11"/>
  <c r="H383" i="11" s="1"/>
  <c r="B429" i="11"/>
  <c r="B398" i="11"/>
  <c r="B428" i="11"/>
  <c r="B84" i="11"/>
  <c r="H84" i="11" s="1"/>
  <c r="B427" i="11"/>
  <c r="B397" i="11"/>
  <c r="B426" i="11"/>
  <c r="B382" i="11"/>
  <c r="H382" i="11" s="1"/>
  <c r="B425" i="11"/>
  <c r="B396" i="11"/>
  <c r="B424" i="11"/>
  <c r="B448" i="11"/>
  <c r="B102" i="11"/>
  <c r="H102" i="11" s="1"/>
  <c r="B423" i="11"/>
  <c r="B395" i="11"/>
  <c r="B53" i="11"/>
  <c r="B422" i="11"/>
  <c r="B421" i="11"/>
  <c r="B394" i="11"/>
  <c r="B420" i="11"/>
  <c r="B104" i="11"/>
  <c r="H104" i="11" s="1"/>
  <c r="B91" i="11"/>
  <c r="H91" i="11" s="1"/>
  <c r="B56" i="11"/>
  <c r="H56" i="11" s="1"/>
  <c r="B66" i="11"/>
  <c r="H66" i="11" s="1"/>
  <c r="B92" i="11"/>
  <c r="H92" i="11" s="1"/>
  <c r="B81" i="11"/>
  <c r="H81" i="11" s="1"/>
  <c r="B55" i="11"/>
  <c r="H55" i="11" s="1"/>
  <c r="B105" i="11"/>
  <c r="B93" i="11"/>
  <c r="B62" i="11"/>
  <c r="B94" i="11"/>
  <c r="B54" i="11"/>
  <c r="B83" i="11"/>
  <c r="H83" i="11" s="1"/>
  <c r="B95" i="11"/>
  <c r="B106" i="11"/>
  <c r="B88" i="11"/>
  <c r="B96" i="11"/>
  <c r="B61" i="11"/>
  <c r="B97" i="11"/>
  <c r="B123" i="11"/>
  <c r="B124" i="11"/>
  <c r="B86" i="11"/>
  <c r="H86" i="11" s="1"/>
  <c r="B125" i="11"/>
  <c r="B65" i="11"/>
  <c r="B532" i="11"/>
  <c r="H532" i="11" s="1"/>
  <c r="B126" i="11"/>
  <c r="B381" i="11"/>
  <c r="H381" i="11" s="1"/>
  <c r="B419" i="11"/>
  <c r="B127" i="11"/>
  <c r="B128" i="11"/>
  <c r="B129" i="11"/>
  <c r="B130" i="11"/>
  <c r="B368" i="11"/>
  <c r="B369" i="11"/>
  <c r="B371" i="11"/>
  <c r="B372" i="11"/>
  <c r="B82" i="11"/>
  <c r="B373" i="11"/>
  <c r="B374" i="11"/>
  <c r="B112" i="11"/>
  <c r="B375" i="11"/>
  <c r="B60" i="11"/>
  <c r="B376" i="11"/>
  <c r="B70" i="11"/>
  <c r="H70" i="11" s="1"/>
  <c r="B377" i="11"/>
  <c r="B100" i="11"/>
  <c r="B378" i="11"/>
  <c r="B67" i="11"/>
  <c r="B80" i="11"/>
  <c r="B379" i="11"/>
  <c r="B99" i="11"/>
  <c r="B380" i="11"/>
  <c r="B68" i="11"/>
  <c r="B59" i="11"/>
  <c r="B107" i="11"/>
  <c r="B98" i="11"/>
  <c r="B108" i="11"/>
  <c r="B78" i="11"/>
  <c r="B109" i="11"/>
  <c r="B110" i="11"/>
  <c r="B111" i="11"/>
  <c r="B87" i="11"/>
  <c r="H87" i="11" s="1"/>
  <c r="B64" i="11"/>
  <c r="B113" i="11"/>
  <c r="B77" i="11"/>
  <c r="B114" i="11"/>
  <c r="B115" i="11"/>
  <c r="B116" i="11"/>
  <c r="B117" i="11"/>
  <c r="B118" i="11"/>
  <c r="B76" i="11"/>
  <c r="B119" i="11"/>
  <c r="B120" i="11"/>
  <c r="B121" i="11"/>
  <c r="B85" i="11"/>
  <c r="B370" i="11"/>
  <c r="B122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74" i="11"/>
  <c r="C73" i="11"/>
  <c r="C72" i="11"/>
  <c r="C84" i="11"/>
  <c r="C71" i="11"/>
  <c r="C70" i="11"/>
  <c r="C101" i="11"/>
  <c r="C58" i="11"/>
  <c r="C102" i="11"/>
  <c r="C83" i="11"/>
  <c r="C66" i="11"/>
  <c r="C86" i="11"/>
  <c r="C89" i="11"/>
  <c r="B535" i="11"/>
  <c r="B11" i="13" s="1"/>
  <c r="C57" i="11"/>
  <c r="C79" i="11"/>
  <c r="C90" i="11"/>
  <c r="C81" i="11"/>
  <c r="C56" i="11"/>
  <c r="C528" i="11"/>
  <c r="C526" i="11"/>
  <c r="C91" i="11"/>
  <c r="C104" i="11"/>
  <c r="C532" i="11"/>
  <c r="C531" i="11"/>
  <c r="C530" i="11"/>
  <c r="C92" i="11"/>
  <c r="C69" i="11"/>
  <c r="C529" i="11"/>
  <c r="C55" i="11"/>
  <c r="C527" i="11"/>
  <c r="C87" i="11"/>
  <c r="C525" i="11"/>
  <c r="AK52" i="10"/>
  <c r="I71" i="10"/>
  <c r="I72" i="10"/>
  <c r="I79" i="10"/>
  <c r="I78" i="10"/>
  <c r="I77" i="10"/>
  <c r="I60" i="10"/>
  <c r="I97" i="10"/>
  <c r="I76" i="10"/>
  <c r="I75" i="10"/>
  <c r="I74" i="10"/>
  <c r="I98" i="10"/>
  <c r="I73" i="10"/>
  <c r="I70" i="10"/>
  <c r="I69" i="10"/>
  <c r="I80" i="10"/>
  <c r="I99" i="10"/>
  <c r="I57" i="10"/>
  <c r="I68" i="10"/>
  <c r="I66" i="10"/>
  <c r="I62" i="10"/>
  <c r="I96" i="10"/>
  <c r="I56" i="10"/>
  <c r="I65" i="10"/>
  <c r="I63" i="10"/>
  <c r="I92" i="10"/>
  <c r="I91" i="10"/>
  <c r="I53" i="10"/>
  <c r="I61" i="10"/>
  <c r="I55" i="10"/>
  <c r="I82" i="10"/>
  <c r="I90" i="10"/>
  <c r="I54" i="10"/>
  <c r="I84" i="10"/>
  <c r="I83" i="10"/>
  <c r="I89" i="10"/>
  <c r="I88" i="10"/>
  <c r="I94" i="10"/>
  <c r="I95" i="10"/>
  <c r="I67" i="10"/>
  <c r="I100" i="10"/>
  <c r="I58" i="10"/>
  <c r="I87" i="10"/>
  <c r="I81" i="10"/>
  <c r="I86" i="10"/>
  <c r="I85" i="10"/>
  <c r="I93" i="10"/>
  <c r="I59" i="10"/>
  <c r="I64" i="10"/>
  <c r="Z94" i="10"/>
  <c r="Z77" i="10"/>
  <c r="Y98" i="10"/>
  <c r="Z76" i="10"/>
  <c r="Y76" i="10"/>
  <c r="Y95" i="10"/>
  <c r="Z75" i="10"/>
  <c r="Z95" i="10"/>
  <c r="Z74" i="10"/>
  <c r="Y74" i="10"/>
  <c r="Z97" i="10"/>
  <c r="Z73" i="10"/>
  <c r="Y73" i="10"/>
  <c r="Y96" i="10"/>
  <c r="Y72" i="10"/>
  <c r="Z71" i="10"/>
  <c r="Y71" i="10"/>
  <c r="Z70" i="10"/>
  <c r="Z96" i="10"/>
  <c r="Z69" i="10"/>
  <c r="Y69" i="10"/>
  <c r="Y97" i="10"/>
  <c r="Y68" i="10"/>
  <c r="Z82" i="10"/>
  <c r="Y67" i="10"/>
  <c r="Y66" i="10"/>
  <c r="Z81" i="10"/>
  <c r="Z65" i="10"/>
  <c r="Y78" i="10"/>
  <c r="Y64" i="10"/>
  <c r="Z63" i="10"/>
  <c r="Y77" i="10"/>
  <c r="Z62" i="10"/>
  <c r="Y62" i="10"/>
  <c r="Z61" i="10"/>
  <c r="Y75" i="10"/>
  <c r="Y60" i="10"/>
  <c r="Y59" i="10"/>
  <c r="Z58" i="10"/>
  <c r="Z57" i="10"/>
  <c r="Z56" i="10"/>
  <c r="Y56" i="10"/>
  <c r="Z55" i="10"/>
  <c r="Y55" i="10"/>
  <c r="Z72" i="10"/>
  <c r="Z54" i="10"/>
  <c r="Y70" i="10"/>
  <c r="Z53" i="10"/>
  <c r="Y53" i="10"/>
  <c r="Z68" i="10"/>
  <c r="Z67" i="10"/>
  <c r="Z66" i="10"/>
  <c r="Y65" i="10"/>
  <c r="Z64" i="10"/>
  <c r="Y93" i="10"/>
  <c r="Y63" i="10"/>
  <c r="Y61" i="10"/>
  <c r="Z60" i="10"/>
  <c r="Y92" i="10"/>
  <c r="Z59" i="10"/>
  <c r="Z91" i="10"/>
  <c r="Y91" i="10"/>
  <c r="Y58" i="10"/>
  <c r="Z90" i="10"/>
  <c r="Y90" i="10"/>
  <c r="Y80" i="10"/>
  <c r="Y57" i="10"/>
  <c r="Z89" i="10"/>
  <c r="Y89" i="10"/>
  <c r="Z92" i="10"/>
  <c r="Z88" i="10"/>
  <c r="Y88" i="10"/>
  <c r="Z100" i="10"/>
  <c r="Z87" i="10"/>
  <c r="Y87" i="10"/>
  <c r="Y54" i="10"/>
  <c r="Z86" i="10"/>
  <c r="Y86" i="10"/>
  <c r="Y100" i="10"/>
  <c r="Z85" i="10"/>
  <c r="Y85" i="10"/>
  <c r="Z99" i="10"/>
  <c r="Z84" i="10"/>
  <c r="Y84" i="10"/>
  <c r="Y99" i="10"/>
  <c r="Z83" i="10"/>
  <c r="Y83" i="10"/>
  <c r="Z93" i="10"/>
  <c r="Y82" i="10"/>
  <c r="Y81" i="10"/>
  <c r="Z98" i="10"/>
  <c r="Z80" i="10"/>
  <c r="Y94" i="10"/>
  <c r="Z79" i="10"/>
  <c r="Y79" i="10"/>
  <c r="Z78" i="10"/>
  <c r="B19" i="10"/>
  <c r="B107" i="10"/>
  <c r="F10" i="13" s="1"/>
  <c r="B17" i="10"/>
  <c r="B20" i="10"/>
  <c r="B109" i="10" s="1"/>
  <c r="H10" i="13" s="1"/>
  <c r="B105" i="10"/>
  <c r="D10" i="13" s="1"/>
  <c r="B85" i="10"/>
  <c r="H85" i="10" s="1"/>
  <c r="B104" i="10"/>
  <c r="C10" i="13" s="1"/>
  <c r="B64" i="10"/>
  <c r="H64" i="10" s="1"/>
  <c r="B96" i="10"/>
  <c r="H96" i="10" s="1"/>
  <c r="B76" i="10"/>
  <c r="H76" i="10" s="1"/>
  <c r="B84" i="10"/>
  <c r="H84" i="10" s="1"/>
  <c r="B53" i="10"/>
  <c r="H53" i="10" s="1"/>
  <c r="B60" i="10"/>
  <c r="H60" i="10" s="1"/>
  <c r="B80" i="10"/>
  <c r="H80" i="10" s="1"/>
  <c r="B65" i="10"/>
  <c r="H65" i="10" s="1"/>
  <c r="B57" i="10"/>
  <c r="H57" i="10" s="1"/>
  <c r="B79" i="10"/>
  <c r="H79" i="10" s="1"/>
  <c r="B91" i="10"/>
  <c r="H91" i="10" s="1"/>
  <c r="B97" i="10"/>
  <c r="H97" i="10" s="1"/>
  <c r="B58" i="10"/>
  <c r="H58" i="10" s="1"/>
  <c r="B87" i="10"/>
  <c r="H87" i="10" s="1"/>
  <c r="B61" i="10"/>
  <c r="H61" i="10" s="1"/>
  <c r="B94" i="10"/>
  <c r="H94" i="10" s="1"/>
  <c r="B62" i="10"/>
  <c r="H62" i="10" s="1"/>
  <c r="B88" i="10"/>
  <c r="H88" i="10" s="1"/>
  <c r="B63" i="10"/>
  <c r="H63" i="10" s="1"/>
  <c r="B89" i="10"/>
  <c r="H89" i="10" s="1"/>
  <c r="B66" i="10"/>
  <c r="H66" i="10" s="1"/>
  <c r="B67" i="10"/>
  <c r="H67" i="10" s="1"/>
  <c r="B68" i="10"/>
  <c r="H68" i="10" s="1"/>
  <c r="B90" i="10"/>
  <c r="H90" i="10" s="1"/>
  <c r="B69" i="10"/>
  <c r="H69" i="10" s="1"/>
  <c r="B70" i="10"/>
  <c r="H70" i="10" s="1"/>
  <c r="B99" i="10"/>
  <c r="H99" i="10" s="1"/>
  <c r="B71" i="10"/>
  <c r="H71" i="10" s="1"/>
  <c r="B72" i="10"/>
  <c r="H72" i="10" s="1"/>
  <c r="B54" i="10"/>
  <c r="H54" i="10" s="1"/>
  <c r="B92" i="10"/>
  <c r="H92" i="10" s="1"/>
  <c r="B74" i="10"/>
  <c r="H74" i="10" s="1"/>
  <c r="B75" i="10"/>
  <c r="H75" i="10" s="1"/>
  <c r="B73" i="10"/>
  <c r="H73" i="10" s="1"/>
  <c r="B83" i="10"/>
  <c r="H83" i="10" s="1"/>
  <c r="B100" i="10"/>
  <c r="H100" i="10" s="1"/>
  <c r="B82" i="10"/>
  <c r="H82" i="10" s="1"/>
  <c r="B77" i="10"/>
  <c r="H77" i="10" s="1"/>
  <c r="B93" i="10"/>
  <c r="H93" i="10" s="1"/>
  <c r="B78" i="10"/>
  <c r="H78" i="10" s="1"/>
  <c r="B81" i="10"/>
  <c r="H81" i="10" s="1"/>
  <c r="B59" i="10"/>
  <c r="H59" i="10" s="1"/>
  <c r="B56" i="10"/>
  <c r="H56" i="10" s="1"/>
  <c r="B86" i="10"/>
  <c r="H86" i="10" s="1"/>
  <c r="B95" i="10"/>
  <c r="H95" i="10" s="1"/>
  <c r="B55" i="10"/>
  <c r="H55" i="10" s="1"/>
  <c r="B98" i="10"/>
  <c r="H98" i="10" s="1"/>
  <c r="C63" i="10"/>
  <c r="C83" i="10"/>
  <c r="C62" i="10"/>
  <c r="C98" i="10"/>
  <c r="C81" i="10"/>
  <c r="C61" i="10"/>
  <c r="C74" i="10"/>
  <c r="C80" i="10"/>
  <c r="C93" i="10"/>
  <c r="C78" i="10"/>
  <c r="C82" i="10"/>
  <c r="C77" i="10"/>
  <c r="C58" i="10"/>
  <c r="C72" i="10"/>
  <c r="C87" i="10"/>
  <c r="C75" i="10"/>
  <c r="C100" i="10"/>
  <c r="C55" i="10"/>
  <c r="C97" i="10"/>
  <c r="C92" i="10"/>
  <c r="C73" i="10"/>
  <c r="C70" i="10"/>
  <c r="C53" i="10"/>
  <c r="C91" i="10"/>
  <c r="C71" i="10"/>
  <c r="C57" i="10"/>
  <c r="C90" i="10"/>
  <c r="C69" i="10"/>
  <c r="C68" i="10"/>
  <c r="C67" i="10"/>
  <c r="C89" i="10"/>
  <c r="C66" i="10"/>
  <c r="C65" i="10"/>
  <c r="C64" i="10"/>
  <c r="C99" i="10"/>
  <c r="C88" i="10"/>
  <c r="B103" i="10"/>
  <c r="B10" i="13" s="1"/>
  <c r="C94" i="10"/>
  <c r="C60" i="10"/>
  <c r="C59" i="10"/>
  <c r="C79" i="10"/>
  <c r="C86" i="10"/>
  <c r="C56" i="10"/>
  <c r="C85" i="10"/>
  <c r="C54" i="10"/>
  <c r="C84" i="10"/>
  <c r="C95" i="10"/>
  <c r="C96" i="10"/>
  <c r="C76" i="10"/>
  <c r="P209" i="9"/>
  <c r="Q209" i="9"/>
  <c r="P208" i="9"/>
  <c r="Q208" i="9"/>
  <c r="P207" i="9"/>
  <c r="Q207" i="9"/>
  <c r="Q206" i="9"/>
  <c r="P206" i="9"/>
  <c r="Q205" i="9"/>
  <c r="P205" i="9"/>
  <c r="P204" i="9"/>
  <c r="Q204" i="9"/>
  <c r="P203" i="9"/>
  <c r="Q203" i="9"/>
  <c r="Q202" i="9"/>
  <c r="P202" i="9"/>
  <c r="Q201" i="9"/>
  <c r="P201" i="9"/>
  <c r="Q200" i="9"/>
  <c r="P200" i="9"/>
  <c r="P199" i="9"/>
  <c r="Q199" i="9"/>
  <c r="P198" i="9"/>
  <c r="Q198" i="9"/>
  <c r="Q197" i="9"/>
  <c r="P197" i="9"/>
  <c r="P196" i="9"/>
  <c r="Q196" i="9"/>
  <c r="Q195" i="9"/>
  <c r="P195" i="9"/>
  <c r="Q194" i="9"/>
  <c r="P194" i="9"/>
  <c r="Q193" i="9"/>
  <c r="P193" i="9"/>
  <c r="Q192" i="9"/>
  <c r="P192" i="9"/>
  <c r="Q191" i="9"/>
  <c r="P191" i="9"/>
  <c r="Q190" i="9"/>
  <c r="P190" i="9"/>
  <c r="Q189" i="9"/>
  <c r="P189" i="9"/>
  <c r="Q188" i="9"/>
  <c r="P188" i="9"/>
  <c r="Q187" i="9"/>
  <c r="P187" i="9"/>
  <c r="Q186" i="9"/>
  <c r="P186" i="9"/>
  <c r="Q185" i="9"/>
  <c r="P185" i="9"/>
  <c r="Q184" i="9"/>
  <c r="P184" i="9"/>
  <c r="P183" i="9"/>
  <c r="Q183" i="9"/>
  <c r="Q182" i="9"/>
  <c r="P182" i="9"/>
  <c r="P181" i="9"/>
  <c r="Q181" i="9"/>
  <c r="Q180" i="9"/>
  <c r="P180" i="9"/>
  <c r="Q179" i="9"/>
  <c r="P179" i="9"/>
  <c r="P178" i="9"/>
  <c r="Q178" i="9"/>
  <c r="Q177" i="9"/>
  <c r="P177" i="9"/>
  <c r="P176" i="9"/>
  <c r="Q176" i="9"/>
  <c r="P175" i="9"/>
  <c r="Q175" i="9"/>
  <c r="Q174" i="9"/>
  <c r="P174" i="9"/>
  <c r="Q173" i="9"/>
  <c r="P173" i="9"/>
  <c r="P152" i="9"/>
  <c r="Q152" i="9"/>
  <c r="Q151" i="9"/>
  <c r="P151" i="9"/>
  <c r="P150" i="9"/>
  <c r="Q150" i="9"/>
  <c r="P149" i="9"/>
  <c r="Q149" i="9"/>
  <c r="Q148" i="9"/>
  <c r="P148" i="9"/>
  <c r="Q147" i="9"/>
  <c r="P147" i="9"/>
  <c r="Q146" i="9"/>
  <c r="P146" i="9"/>
  <c r="Q145" i="9"/>
  <c r="P145" i="9"/>
  <c r="P144" i="9"/>
  <c r="Q144" i="9"/>
  <c r="Q143" i="9"/>
  <c r="P143" i="9"/>
  <c r="Q142" i="9"/>
  <c r="P142" i="9"/>
  <c r="Q141" i="9"/>
  <c r="P141" i="9"/>
  <c r="Q140" i="9"/>
  <c r="P140" i="9"/>
  <c r="P139" i="9"/>
  <c r="Q139" i="9"/>
  <c r="Q138" i="9"/>
  <c r="P138" i="9"/>
  <c r="Q137" i="9"/>
  <c r="P137" i="9"/>
  <c r="P136" i="9"/>
  <c r="Q136" i="9"/>
  <c r="P135" i="9"/>
  <c r="Q135" i="9"/>
  <c r="P134" i="9"/>
  <c r="Q134" i="9"/>
  <c r="P133" i="9"/>
  <c r="Q133" i="9"/>
  <c r="P132" i="9"/>
  <c r="Q132" i="9"/>
  <c r="Q131" i="9"/>
  <c r="P131" i="9"/>
  <c r="Q130" i="9"/>
  <c r="P130" i="9"/>
  <c r="Q129" i="9"/>
  <c r="P129" i="9"/>
  <c r="P128" i="9"/>
  <c r="Q128" i="9"/>
  <c r="Q127" i="9"/>
  <c r="P127" i="9"/>
  <c r="P126" i="9"/>
  <c r="Q126" i="9"/>
  <c r="Q125" i="9"/>
  <c r="P125" i="9"/>
  <c r="P124" i="9"/>
  <c r="Q124" i="9"/>
  <c r="P123" i="9"/>
  <c r="Q123" i="9"/>
  <c r="Q122" i="9"/>
  <c r="P122" i="9"/>
  <c r="Q121" i="9"/>
  <c r="P121" i="9"/>
  <c r="Q120" i="9"/>
  <c r="P120" i="9"/>
  <c r="Q119" i="9"/>
  <c r="P119" i="9"/>
  <c r="Q118" i="9"/>
  <c r="P118" i="9"/>
  <c r="P117" i="9"/>
  <c r="Q117" i="9"/>
  <c r="Q116" i="9"/>
  <c r="P116" i="9"/>
  <c r="Q115" i="9"/>
  <c r="P115" i="9"/>
  <c r="Q114" i="9"/>
  <c r="P114" i="9"/>
  <c r="Q113" i="9"/>
  <c r="P113" i="9"/>
  <c r="Q112" i="9"/>
  <c r="P112" i="9"/>
  <c r="Q111" i="9"/>
  <c r="P111" i="9"/>
  <c r="P110" i="9"/>
  <c r="Q110" i="9"/>
  <c r="P109" i="9"/>
  <c r="Q109" i="9"/>
  <c r="Q108" i="9"/>
  <c r="P108" i="9"/>
  <c r="P107" i="9"/>
  <c r="Q107" i="9"/>
  <c r="P106" i="9"/>
  <c r="Q106" i="9"/>
  <c r="P105" i="9"/>
  <c r="Q105" i="9"/>
  <c r="P104" i="9"/>
  <c r="Q104" i="9"/>
  <c r="P103" i="9"/>
  <c r="Q103" i="9"/>
  <c r="P102" i="9"/>
  <c r="Q102" i="9"/>
  <c r="P101" i="9"/>
  <c r="Q101" i="9"/>
  <c r="Q100" i="9"/>
  <c r="P100" i="9"/>
  <c r="P99" i="9"/>
  <c r="Q99" i="9"/>
  <c r="Q98" i="9"/>
  <c r="P98" i="9"/>
  <c r="Q97" i="9"/>
  <c r="P97" i="9"/>
  <c r="Q96" i="9"/>
  <c r="P96" i="9"/>
  <c r="P95" i="9"/>
  <c r="Q95" i="9"/>
  <c r="Q94" i="9"/>
  <c r="P94" i="9"/>
  <c r="Q93" i="9"/>
  <c r="P93" i="9"/>
  <c r="P92" i="9"/>
  <c r="Q92" i="9"/>
  <c r="Q91" i="9"/>
  <c r="P91" i="9"/>
  <c r="AK52" i="9"/>
  <c r="I157" i="9"/>
  <c r="I69" i="9"/>
  <c r="I165" i="9"/>
  <c r="I80" i="9"/>
  <c r="I76" i="9"/>
  <c r="I63" i="9"/>
  <c r="I90" i="9"/>
  <c r="I81" i="9"/>
  <c r="I64" i="9"/>
  <c r="I158" i="9"/>
  <c r="I82" i="9"/>
  <c r="I74" i="9"/>
  <c r="I172" i="9"/>
  <c r="I53" i="9"/>
  <c r="I65" i="9"/>
  <c r="I85" i="9"/>
  <c r="I171" i="9"/>
  <c r="I86" i="9"/>
  <c r="I159" i="9"/>
  <c r="I70" i="9"/>
  <c r="I170" i="9"/>
  <c r="I83" i="9"/>
  <c r="I66" i="9"/>
  <c r="I78" i="9"/>
  <c r="I169" i="9"/>
  <c r="I160" i="9"/>
  <c r="I75" i="9"/>
  <c r="I71" i="9"/>
  <c r="I168" i="9"/>
  <c r="I79" i="9"/>
  <c r="I54" i="9"/>
  <c r="I67" i="9"/>
  <c r="I161" i="9"/>
  <c r="I167" i="9"/>
  <c r="I87" i="9"/>
  <c r="I55" i="9"/>
  <c r="I56" i="9"/>
  <c r="I72" i="9"/>
  <c r="I153" i="9"/>
  <c r="I164" i="9"/>
  <c r="I88" i="9"/>
  <c r="I57" i="9"/>
  <c r="I162" i="9"/>
  <c r="I154" i="9"/>
  <c r="I73" i="9"/>
  <c r="I84" i="9"/>
  <c r="I58" i="9"/>
  <c r="I59" i="9"/>
  <c r="I155" i="9"/>
  <c r="I68" i="9"/>
  <c r="I163" i="9"/>
  <c r="I60" i="9"/>
  <c r="I89" i="9"/>
  <c r="I156" i="9"/>
  <c r="I77" i="9"/>
  <c r="I61" i="9"/>
  <c r="I62" i="9"/>
  <c r="I210" i="9"/>
  <c r="I166" i="9"/>
  <c r="Z79" i="9"/>
  <c r="Y80" i="9"/>
  <c r="Z80" i="9"/>
  <c r="Y81" i="9"/>
  <c r="Z81" i="9"/>
  <c r="Z172" i="9"/>
  <c r="Y172" i="9"/>
  <c r="Z171" i="9"/>
  <c r="Y171" i="9"/>
  <c r="Z170" i="9"/>
  <c r="Y170" i="9"/>
  <c r="Y86" i="9"/>
  <c r="Z169" i="9"/>
  <c r="Y169" i="9"/>
  <c r="Z156" i="9"/>
  <c r="Z168" i="9"/>
  <c r="Y168" i="9"/>
  <c r="Z167" i="9"/>
  <c r="Y167" i="9"/>
  <c r="Y89" i="9"/>
  <c r="Y153" i="9"/>
  <c r="Z153" i="9"/>
  <c r="Z89" i="9"/>
  <c r="Y154" i="9"/>
  <c r="Z154" i="9"/>
  <c r="Y155" i="9"/>
  <c r="Z155" i="9"/>
  <c r="Y156" i="9"/>
  <c r="Y157" i="9"/>
  <c r="Z157" i="9"/>
  <c r="Y158" i="9"/>
  <c r="Z158" i="9"/>
  <c r="Z88" i="9"/>
  <c r="Y159" i="9"/>
  <c r="Z159" i="9"/>
  <c r="Y88" i="9"/>
  <c r="Y160" i="9"/>
  <c r="Z160" i="9"/>
  <c r="Y161" i="9"/>
  <c r="Z161" i="9"/>
  <c r="Y162" i="9"/>
  <c r="Z162" i="9"/>
  <c r="Y76" i="9"/>
  <c r="Y163" i="9"/>
  <c r="Y82" i="9"/>
  <c r="Z82" i="9"/>
  <c r="Z163" i="9"/>
  <c r="Y83" i="9"/>
  <c r="Z83" i="9"/>
  <c r="Y84" i="9"/>
  <c r="Z84" i="9"/>
  <c r="Y85" i="9"/>
  <c r="Z85" i="9"/>
  <c r="Z78" i="9"/>
  <c r="Y78" i="9"/>
  <c r="Z77" i="9"/>
  <c r="Y77" i="9"/>
  <c r="Z76" i="9"/>
  <c r="Z68" i="9"/>
  <c r="Z75" i="9"/>
  <c r="Y75" i="9"/>
  <c r="Z74" i="9"/>
  <c r="Y74" i="9"/>
  <c r="Z73" i="9"/>
  <c r="Y73" i="9"/>
  <c r="Z72" i="9"/>
  <c r="Y72" i="9"/>
  <c r="Z71" i="9"/>
  <c r="Y71" i="9"/>
  <c r="Y164" i="9"/>
  <c r="Z70" i="9"/>
  <c r="Y70" i="9"/>
  <c r="Z69" i="9"/>
  <c r="Y69" i="9"/>
  <c r="Y68" i="9"/>
  <c r="Z67" i="9"/>
  <c r="Y67" i="9"/>
  <c r="Z66" i="9"/>
  <c r="Y66" i="9"/>
  <c r="Z65" i="9"/>
  <c r="Y65" i="9"/>
  <c r="Z64" i="9"/>
  <c r="Y64" i="9"/>
  <c r="Z63" i="9"/>
  <c r="Y63" i="9"/>
  <c r="Z62" i="9"/>
  <c r="Y62" i="9"/>
  <c r="Z61" i="9"/>
  <c r="Y61" i="9"/>
  <c r="Y53" i="9"/>
  <c r="Z60" i="9"/>
  <c r="Y60" i="9"/>
  <c r="Z59" i="9"/>
  <c r="Y59" i="9"/>
  <c r="Z164" i="9"/>
  <c r="Z58" i="9"/>
  <c r="Y58" i="9"/>
  <c r="Z57" i="9"/>
  <c r="Y57" i="9"/>
  <c r="Z56" i="9"/>
  <c r="Y56" i="9"/>
  <c r="Z55" i="9"/>
  <c r="Y55" i="9"/>
  <c r="Z54" i="9"/>
  <c r="Y54" i="9"/>
  <c r="Z53" i="9"/>
  <c r="Z87" i="9"/>
  <c r="Y165" i="9"/>
  <c r="Z165" i="9"/>
  <c r="Y87" i="9"/>
  <c r="Z210" i="9"/>
  <c r="Y210" i="9"/>
  <c r="Z86" i="9"/>
  <c r="Y79" i="9"/>
  <c r="Y166" i="9"/>
  <c r="Z166" i="9"/>
  <c r="B19" i="9"/>
  <c r="B217" i="9"/>
  <c r="F9" i="13" s="1"/>
  <c r="B20" i="9"/>
  <c r="B17" i="9"/>
  <c r="B215" i="9"/>
  <c r="D9" i="13" s="1"/>
  <c r="B76" i="9"/>
  <c r="H76" i="9" s="1"/>
  <c r="B163" i="9"/>
  <c r="H163" i="9" s="1"/>
  <c r="B156" i="9"/>
  <c r="H156" i="9" s="1"/>
  <c r="B60" i="9"/>
  <c r="H60" i="9" s="1"/>
  <c r="B68" i="9"/>
  <c r="H68" i="9" s="1"/>
  <c r="B88" i="9"/>
  <c r="H88" i="9" s="1"/>
  <c r="B90" i="9"/>
  <c r="H90" i="9" s="1"/>
  <c r="B72" i="9"/>
  <c r="H72" i="9" s="1"/>
  <c r="B59" i="9"/>
  <c r="H59" i="9" s="1"/>
  <c r="B161" i="9"/>
  <c r="H161" i="9" s="1"/>
  <c r="B67" i="9"/>
  <c r="H67" i="9" s="1"/>
  <c r="B155" i="9"/>
  <c r="H155" i="9" s="1"/>
  <c r="B58" i="9"/>
  <c r="H58" i="9" s="1"/>
  <c r="B85" i="9"/>
  <c r="H85" i="9" s="1"/>
  <c r="B74" i="9"/>
  <c r="H74" i="9" s="1"/>
  <c r="B154" i="9"/>
  <c r="H154" i="9" s="1"/>
  <c r="B57" i="9"/>
  <c r="H57" i="9" s="1"/>
  <c r="B160" i="9"/>
  <c r="H160" i="9" s="1"/>
  <c r="B66" i="9"/>
  <c r="H66" i="9" s="1"/>
  <c r="B153" i="9"/>
  <c r="H153" i="9" s="1"/>
  <c r="B56" i="9"/>
  <c r="H56" i="9" s="1"/>
  <c r="B164" i="9"/>
  <c r="H164" i="9" s="1"/>
  <c r="B78" i="9"/>
  <c r="H78" i="9" s="1"/>
  <c r="B167" i="9"/>
  <c r="H167" i="9" s="1"/>
  <c r="B55" i="9"/>
  <c r="H55" i="9" s="1"/>
  <c r="B159" i="9"/>
  <c r="H159" i="9" s="1"/>
  <c r="B65" i="9"/>
  <c r="H65" i="9" s="1"/>
  <c r="B168" i="9"/>
  <c r="H168" i="9" s="1"/>
  <c r="B54" i="9"/>
  <c r="H54" i="9" s="1"/>
  <c r="B75" i="9"/>
  <c r="H75" i="9" s="1"/>
  <c r="B61" i="9"/>
  <c r="H61" i="9" s="1"/>
  <c r="B87" i="9"/>
  <c r="H87" i="9" s="1"/>
  <c r="B169" i="9"/>
  <c r="H169" i="9" s="1"/>
  <c r="B170" i="9"/>
  <c r="H170" i="9" s="1"/>
  <c r="B171" i="9"/>
  <c r="H171" i="9" s="1"/>
  <c r="B172" i="9"/>
  <c r="H172" i="9" s="1"/>
  <c r="B86" i="9"/>
  <c r="H86" i="9" s="1"/>
  <c r="B53" i="9"/>
  <c r="H53" i="9" s="1"/>
  <c r="B173" i="9"/>
  <c r="H173" i="9" s="1"/>
  <c r="B81" i="9"/>
  <c r="H81" i="9" s="1"/>
  <c r="B62" i="9"/>
  <c r="H62" i="9" s="1"/>
  <c r="B82" i="9"/>
  <c r="H82" i="9" s="1"/>
  <c r="B69" i="9"/>
  <c r="H69" i="9" s="1"/>
  <c r="B165" i="9"/>
  <c r="H165" i="9" s="1"/>
  <c r="B84" i="9"/>
  <c r="H84" i="9" s="1"/>
  <c r="B80" i="9"/>
  <c r="H80" i="9" s="1"/>
  <c r="B89" i="9"/>
  <c r="H89" i="9" s="1"/>
  <c r="B64" i="9"/>
  <c r="H64" i="9" s="1"/>
  <c r="B166" i="9"/>
  <c r="H166" i="9" s="1"/>
  <c r="B79" i="9"/>
  <c r="H79" i="9" s="1"/>
  <c r="B162" i="9"/>
  <c r="H162" i="9" s="1"/>
  <c r="B214" i="9"/>
  <c r="C9" i="13" s="1"/>
  <c r="B83" i="9"/>
  <c r="H83" i="9" s="1"/>
  <c r="B70" i="9"/>
  <c r="H70" i="9" s="1"/>
  <c r="B158" i="9"/>
  <c r="H158" i="9" s="1"/>
  <c r="B63" i="9"/>
  <c r="H63" i="9" s="1"/>
  <c r="B210" i="9"/>
  <c r="H210" i="9" s="1"/>
  <c r="B73" i="9"/>
  <c r="H73" i="9" s="1"/>
  <c r="B209" i="9"/>
  <c r="H209" i="9" s="1"/>
  <c r="B77" i="9"/>
  <c r="H77" i="9" s="1"/>
  <c r="B157" i="9"/>
  <c r="H157" i="9" s="1"/>
  <c r="B71" i="9"/>
  <c r="H71" i="9" s="1"/>
  <c r="C168" i="9"/>
  <c r="C167" i="9"/>
  <c r="C58" i="9"/>
  <c r="C77" i="9"/>
  <c r="C166" i="9"/>
  <c r="C68" i="9"/>
  <c r="C165" i="9"/>
  <c r="C57" i="9"/>
  <c r="C164" i="9"/>
  <c r="C163" i="9"/>
  <c r="C76" i="9"/>
  <c r="C67" i="9"/>
  <c r="C56" i="9"/>
  <c r="C162" i="9"/>
  <c r="C161" i="9"/>
  <c r="C160" i="9"/>
  <c r="C159" i="9"/>
  <c r="C55" i="9"/>
  <c r="C66" i="9"/>
  <c r="C75" i="9"/>
  <c r="C158" i="9"/>
  <c r="C157" i="9"/>
  <c r="C54" i="9"/>
  <c r="C156" i="9"/>
  <c r="C65" i="9"/>
  <c r="C155" i="9"/>
  <c r="C74" i="9"/>
  <c r="C154" i="9"/>
  <c r="C153" i="9"/>
  <c r="C64" i="9"/>
  <c r="C90" i="9"/>
  <c r="C89" i="9"/>
  <c r="C53" i="9"/>
  <c r="C73" i="9"/>
  <c r="C88" i="9"/>
  <c r="C63" i="9"/>
  <c r="C87" i="9"/>
  <c r="C86" i="9"/>
  <c r="C85" i="9"/>
  <c r="C72" i="9"/>
  <c r="C62" i="9"/>
  <c r="C84" i="9"/>
  <c r="C83" i="9"/>
  <c r="C59" i="9"/>
  <c r="C82" i="9"/>
  <c r="C81" i="9"/>
  <c r="C61" i="9"/>
  <c r="C71" i="9"/>
  <c r="C80" i="9"/>
  <c r="B213" i="9"/>
  <c r="B9" i="13" s="1"/>
  <c r="C79" i="9"/>
  <c r="C173" i="9"/>
  <c r="C60" i="9"/>
  <c r="C172" i="9"/>
  <c r="C210" i="9"/>
  <c r="C70" i="9"/>
  <c r="C171" i="9"/>
  <c r="C209" i="9"/>
  <c r="C78" i="9"/>
  <c r="C170" i="9"/>
  <c r="C169" i="9"/>
  <c r="C69" i="9"/>
  <c r="AK52" i="8"/>
  <c r="I126" i="8"/>
  <c r="I79" i="8"/>
  <c r="I97" i="8"/>
  <c r="I137" i="8"/>
  <c r="I72" i="8"/>
  <c r="I91" i="8"/>
  <c r="I68" i="8"/>
  <c r="I105" i="8"/>
  <c r="I147" i="8"/>
  <c r="I138" i="8"/>
  <c r="I134" i="8"/>
  <c r="I98" i="8"/>
  <c r="I61" i="8"/>
  <c r="I139" i="8"/>
  <c r="I148" i="8"/>
  <c r="I125" i="8"/>
  <c r="I103" i="8"/>
  <c r="I71" i="8"/>
  <c r="I171" i="8"/>
  <c r="I90" i="8"/>
  <c r="I124" i="8"/>
  <c r="I133" i="8"/>
  <c r="I104" i="8"/>
  <c r="I170" i="8"/>
  <c r="I144" i="8"/>
  <c r="I95" i="8"/>
  <c r="I123" i="8"/>
  <c r="I80" i="8"/>
  <c r="I169" i="8"/>
  <c r="I132" i="8"/>
  <c r="I58" i="8"/>
  <c r="I76" i="8"/>
  <c r="I122" i="8"/>
  <c r="I168" i="8"/>
  <c r="I73" i="8"/>
  <c r="I89" i="8"/>
  <c r="I102" i="8"/>
  <c r="I167" i="8"/>
  <c r="I121" i="8"/>
  <c r="I57" i="8"/>
  <c r="I131" i="8"/>
  <c r="I143" i="8"/>
  <c r="I166" i="8"/>
  <c r="I67" i="8"/>
  <c r="I120" i="8"/>
  <c r="I78" i="8"/>
  <c r="I94" i="8"/>
  <c r="I165" i="8"/>
  <c r="I130" i="8"/>
  <c r="I88" i="8"/>
  <c r="I119" i="8"/>
  <c r="I140" i="8"/>
  <c r="I164" i="8"/>
  <c r="I81" i="8"/>
  <c r="I106" i="8"/>
  <c r="I142" i="8"/>
  <c r="I118" i="8"/>
  <c r="I163" i="8"/>
  <c r="I129" i="8"/>
  <c r="I101" i="8"/>
  <c r="I59" i="8"/>
  <c r="I65" i="8"/>
  <c r="I162" i="8"/>
  <c r="I117" i="8"/>
  <c r="I127" i="8"/>
  <c r="I100" i="8"/>
  <c r="I87" i="8"/>
  <c r="I161" i="8"/>
  <c r="I82" i="8"/>
  <c r="I116" i="8"/>
  <c r="I128" i="8"/>
  <c r="I141" i="8"/>
  <c r="I160" i="8"/>
  <c r="I108" i="8"/>
  <c r="I75" i="8"/>
  <c r="I115" i="8"/>
  <c r="I93" i="8"/>
  <c r="I159" i="8"/>
  <c r="I135" i="8"/>
  <c r="I62" i="8"/>
  <c r="I86" i="8"/>
  <c r="I114" i="8"/>
  <c r="I158" i="8"/>
  <c r="I150" i="8"/>
  <c r="I107" i="8"/>
  <c r="I149" i="8"/>
  <c r="I69" i="8"/>
  <c r="I157" i="8"/>
  <c r="I113" i="8"/>
  <c r="I60" i="8"/>
  <c r="I83" i="8"/>
  <c r="I64" i="8"/>
  <c r="I156" i="8"/>
  <c r="I66" i="8"/>
  <c r="I112" i="8"/>
  <c r="I96" i="8"/>
  <c r="I92" i="8"/>
  <c r="I155" i="8"/>
  <c r="I85" i="8"/>
  <c r="I146" i="8"/>
  <c r="I111" i="8"/>
  <c r="I53" i="8"/>
  <c r="I154" i="8"/>
  <c r="I56" i="8"/>
  <c r="I63" i="8"/>
  <c r="I70" i="8"/>
  <c r="I110" i="8"/>
  <c r="I153" i="8"/>
  <c r="I136" i="8"/>
  <c r="I55" i="8"/>
  <c r="I74" i="8"/>
  <c r="I84" i="8"/>
  <c r="I152" i="8"/>
  <c r="I109" i="8"/>
  <c r="I145" i="8"/>
  <c r="I77" i="8"/>
  <c r="I54" i="8"/>
  <c r="I151" i="8"/>
  <c r="I99" i="8"/>
  <c r="Y111" i="8"/>
  <c r="Z110" i="8"/>
  <c r="Y110" i="8"/>
  <c r="Z109" i="8"/>
  <c r="Y109" i="8"/>
  <c r="Z108" i="8"/>
  <c r="Y108" i="8"/>
  <c r="Z107" i="8"/>
  <c r="Y107" i="8"/>
  <c r="Z106" i="8"/>
  <c r="Y106" i="8"/>
  <c r="Z105" i="8"/>
  <c r="Y105" i="8"/>
  <c r="Z104" i="8"/>
  <c r="Y104" i="8"/>
  <c r="Z103" i="8"/>
  <c r="Y103" i="8"/>
  <c r="Z102" i="8"/>
  <c r="Y102" i="8"/>
  <c r="Z101" i="8"/>
  <c r="Y101" i="8"/>
  <c r="Z100" i="8"/>
  <c r="Y100" i="8"/>
  <c r="Z99" i="8"/>
  <c r="Y99" i="8"/>
  <c r="Z98" i="8"/>
  <c r="Y98" i="8"/>
  <c r="Z97" i="8"/>
  <c r="Y97" i="8"/>
  <c r="Z96" i="8"/>
  <c r="Y96" i="8"/>
  <c r="Z95" i="8"/>
  <c r="Y95" i="8"/>
  <c r="Z94" i="8"/>
  <c r="Y94" i="8"/>
  <c r="Z93" i="8"/>
  <c r="Y93" i="8"/>
  <c r="Z92" i="8"/>
  <c r="Y92" i="8"/>
  <c r="Z171" i="8"/>
  <c r="Y171" i="8"/>
  <c r="Z91" i="8"/>
  <c r="Y91" i="8"/>
  <c r="Z170" i="8"/>
  <c r="Y170" i="8"/>
  <c r="Z90" i="8"/>
  <c r="Y90" i="8"/>
  <c r="Z169" i="8"/>
  <c r="Y169" i="8"/>
  <c r="Z89" i="8"/>
  <c r="Y89" i="8"/>
  <c r="Z168" i="8"/>
  <c r="Y168" i="8"/>
  <c r="Z88" i="8"/>
  <c r="Y88" i="8"/>
  <c r="Z167" i="8"/>
  <c r="Y167" i="8"/>
  <c r="Z87" i="8"/>
  <c r="Y87" i="8"/>
  <c r="Z166" i="8"/>
  <c r="Y166" i="8"/>
  <c r="Z86" i="8"/>
  <c r="Y86" i="8"/>
  <c r="Z165" i="8"/>
  <c r="Y165" i="8"/>
  <c r="Z85" i="8"/>
  <c r="Y85" i="8"/>
  <c r="Z164" i="8"/>
  <c r="Y164" i="8"/>
  <c r="Z84" i="8"/>
  <c r="Y84" i="8"/>
  <c r="Z163" i="8"/>
  <c r="Y163" i="8"/>
  <c r="Z83" i="8"/>
  <c r="Y83" i="8"/>
  <c r="Z162" i="8"/>
  <c r="Y162" i="8"/>
  <c r="Z82" i="8"/>
  <c r="Y82" i="8"/>
  <c r="Z161" i="8"/>
  <c r="Y161" i="8"/>
  <c r="Z81" i="8"/>
  <c r="Y81" i="8"/>
  <c r="Z160" i="8"/>
  <c r="Y160" i="8"/>
  <c r="Z80" i="8"/>
  <c r="Y80" i="8"/>
  <c r="Z159" i="8"/>
  <c r="Y159" i="8"/>
  <c r="Z79" i="8"/>
  <c r="Y79" i="8"/>
  <c r="Z158" i="8"/>
  <c r="Y158" i="8"/>
  <c r="Z78" i="8"/>
  <c r="Y78" i="8"/>
  <c r="Z157" i="8"/>
  <c r="Y157" i="8"/>
  <c r="Z77" i="8"/>
  <c r="Y77" i="8"/>
  <c r="Z156" i="8"/>
  <c r="Y156" i="8"/>
  <c r="Z76" i="8"/>
  <c r="Y76" i="8"/>
  <c r="Z155" i="8"/>
  <c r="Y155" i="8"/>
  <c r="Z75" i="8"/>
  <c r="Y75" i="8"/>
  <c r="Z154" i="8"/>
  <c r="Y154" i="8"/>
  <c r="Z74" i="8"/>
  <c r="Y74" i="8"/>
  <c r="Z153" i="8"/>
  <c r="Y153" i="8"/>
  <c r="Z73" i="8"/>
  <c r="Y73" i="8"/>
  <c r="Z152" i="8"/>
  <c r="Y152" i="8"/>
  <c r="Z72" i="8"/>
  <c r="Y72" i="8"/>
  <c r="Z151" i="8"/>
  <c r="Y151" i="8"/>
  <c r="Z71" i="8"/>
  <c r="Y71" i="8"/>
  <c r="Z150" i="8"/>
  <c r="Y150" i="8"/>
  <c r="Z70" i="8"/>
  <c r="Y70" i="8"/>
  <c r="Z149" i="8"/>
  <c r="Y149" i="8"/>
  <c r="Z69" i="8"/>
  <c r="Y69" i="8"/>
  <c r="Z148" i="8"/>
  <c r="Y148" i="8"/>
  <c r="Z68" i="8"/>
  <c r="Y68" i="8"/>
  <c r="Z147" i="8"/>
  <c r="Y147" i="8"/>
  <c r="Z67" i="8"/>
  <c r="Y67" i="8"/>
  <c r="Z146" i="8"/>
  <c r="Y146" i="8"/>
  <c r="Z66" i="8"/>
  <c r="Y66" i="8"/>
  <c r="Z145" i="8"/>
  <c r="Y145" i="8"/>
  <c r="Z65" i="8"/>
  <c r="Y65" i="8"/>
  <c r="Z144" i="8"/>
  <c r="Y144" i="8"/>
  <c r="Z64" i="8"/>
  <c r="Y64" i="8"/>
  <c r="Z143" i="8"/>
  <c r="Y143" i="8"/>
  <c r="Z63" i="8"/>
  <c r="Y63" i="8"/>
  <c r="Z142" i="8"/>
  <c r="Y142" i="8"/>
  <c r="Z62" i="8"/>
  <c r="Y62" i="8"/>
  <c r="Z141" i="8"/>
  <c r="Y141" i="8"/>
  <c r="Z61" i="8"/>
  <c r="Y60" i="8"/>
  <c r="Z140" i="8"/>
  <c r="Y140" i="8"/>
  <c r="Y59" i="8"/>
  <c r="Z58" i="8"/>
  <c r="Z139" i="8"/>
  <c r="Y139" i="8"/>
  <c r="Y58" i="8"/>
  <c r="Z57" i="8"/>
  <c r="Z138" i="8"/>
  <c r="Y138" i="8"/>
  <c r="Y56" i="8"/>
  <c r="Z55" i="8"/>
  <c r="Z137" i="8"/>
  <c r="Y137" i="8"/>
  <c r="Z54" i="8"/>
  <c r="Z53" i="8"/>
  <c r="Z136" i="8"/>
  <c r="Y136" i="8"/>
  <c r="Z135" i="8"/>
  <c r="Y135" i="8"/>
  <c r="Z134" i="8"/>
  <c r="Y134" i="8"/>
  <c r="Z133" i="8"/>
  <c r="Y133" i="8"/>
  <c r="Z132" i="8"/>
  <c r="Y132" i="8"/>
  <c r="Z131" i="8"/>
  <c r="Y131" i="8"/>
  <c r="Z130" i="8"/>
  <c r="Y130" i="8"/>
  <c r="Z129" i="8"/>
  <c r="Y129" i="8"/>
  <c r="Z128" i="8"/>
  <c r="Y128" i="8"/>
  <c r="Z127" i="8"/>
  <c r="Y127" i="8"/>
  <c r="Y61" i="8"/>
  <c r="Z60" i="8"/>
  <c r="Z59" i="8"/>
  <c r="Y57" i="8"/>
  <c r="Z56" i="8"/>
  <c r="Y55" i="8"/>
  <c r="Y54" i="8"/>
  <c r="Y53" i="8"/>
  <c r="Z126" i="8"/>
  <c r="Y126" i="8"/>
  <c r="Z125" i="8"/>
  <c r="Y125" i="8"/>
  <c r="Z124" i="8"/>
  <c r="Y124" i="8"/>
  <c r="Z123" i="8"/>
  <c r="Y123" i="8"/>
  <c r="Z122" i="8"/>
  <c r="Y122" i="8"/>
  <c r="Z121" i="8"/>
  <c r="Y121" i="8"/>
  <c r="Z120" i="8"/>
  <c r="Y120" i="8"/>
  <c r="Z119" i="8"/>
  <c r="Y119" i="8"/>
  <c r="Z118" i="8"/>
  <c r="Y118" i="8"/>
  <c r="Z117" i="8"/>
  <c r="Y117" i="8"/>
  <c r="Z116" i="8"/>
  <c r="Y116" i="8"/>
  <c r="Z115" i="8"/>
  <c r="Y115" i="8"/>
  <c r="Z114" i="8"/>
  <c r="Y114" i="8"/>
  <c r="Z113" i="8"/>
  <c r="Y113" i="8"/>
  <c r="Z112" i="8"/>
  <c r="Y112" i="8"/>
  <c r="Z111" i="8"/>
  <c r="B19" i="8"/>
  <c r="B178" i="8"/>
  <c r="F8" i="13" s="1"/>
  <c r="B176" i="8"/>
  <c r="D8" i="13" s="1"/>
  <c r="B20" i="8"/>
  <c r="B180" i="8" s="1"/>
  <c r="H8" i="13" s="1"/>
  <c r="B17" i="8"/>
  <c r="B148" i="8"/>
  <c r="H148" i="8" s="1"/>
  <c r="B108" i="8"/>
  <c r="H108" i="8" s="1"/>
  <c r="B147" i="8"/>
  <c r="H147" i="8" s="1"/>
  <c r="B146" i="8"/>
  <c r="H146" i="8" s="1"/>
  <c r="B77" i="8"/>
  <c r="H77" i="8" s="1"/>
  <c r="B107" i="8"/>
  <c r="H107" i="8" s="1"/>
  <c r="B127" i="8"/>
  <c r="H127" i="8" s="1"/>
  <c r="B106" i="8"/>
  <c r="H106" i="8" s="1"/>
  <c r="B61" i="8"/>
  <c r="H61" i="8" s="1"/>
  <c r="B105" i="8"/>
  <c r="H105" i="8" s="1"/>
  <c r="B56" i="8"/>
  <c r="H56" i="8" s="1"/>
  <c r="B145" i="8"/>
  <c r="H145" i="8" s="1"/>
  <c r="B104" i="8"/>
  <c r="H104" i="8" s="1"/>
  <c r="B62" i="8"/>
  <c r="H62" i="8" s="1"/>
  <c r="B103" i="8"/>
  <c r="H103" i="8" s="1"/>
  <c r="B118" i="8"/>
  <c r="H118" i="8" s="1"/>
  <c r="B64" i="8"/>
  <c r="H64" i="8" s="1"/>
  <c r="B82" i="8"/>
  <c r="H82" i="8" s="1"/>
  <c r="B102" i="8"/>
  <c r="H102" i="8" s="1"/>
  <c r="B66" i="8"/>
  <c r="H66" i="8" s="1"/>
  <c r="B119" i="8"/>
  <c r="H119" i="8" s="1"/>
  <c r="B101" i="8"/>
  <c r="H101" i="8" s="1"/>
  <c r="B73" i="8"/>
  <c r="H73" i="8" s="1"/>
  <c r="B144" i="8"/>
  <c r="H144" i="8" s="1"/>
  <c r="B143" i="8"/>
  <c r="H143" i="8" s="1"/>
  <c r="B120" i="8"/>
  <c r="H120" i="8" s="1"/>
  <c r="B100" i="8"/>
  <c r="H100" i="8" s="1"/>
  <c r="B121" i="8"/>
  <c r="H121" i="8" s="1"/>
  <c r="B175" i="8"/>
  <c r="C8" i="13" s="1"/>
  <c r="B142" i="8"/>
  <c r="H142" i="8" s="1"/>
  <c r="B141" i="8"/>
  <c r="H141" i="8" s="1"/>
  <c r="B99" i="8"/>
  <c r="H99" i="8" s="1"/>
  <c r="B169" i="8"/>
  <c r="H169" i="8" s="1"/>
  <c r="B98" i="8"/>
  <c r="H98" i="8" s="1"/>
  <c r="B130" i="8"/>
  <c r="H130" i="8" s="1"/>
  <c r="B97" i="8"/>
  <c r="H97" i="8" s="1"/>
  <c r="B136" i="8"/>
  <c r="H136" i="8" s="1"/>
  <c r="B96" i="8"/>
  <c r="H96" i="8" s="1"/>
  <c r="B81" i="8"/>
  <c r="H81" i="8" s="1"/>
  <c r="B95" i="8"/>
  <c r="H95" i="8" s="1"/>
  <c r="B135" i="8"/>
  <c r="H135" i="8" s="1"/>
  <c r="B94" i="8"/>
  <c r="H94" i="8" s="1"/>
  <c r="B128" i="8"/>
  <c r="H128" i="8" s="1"/>
  <c r="B93" i="8"/>
  <c r="H93" i="8" s="1"/>
  <c r="B140" i="8"/>
  <c r="H140" i="8" s="1"/>
  <c r="B134" i="8"/>
  <c r="H134" i="8" s="1"/>
  <c r="B92" i="8"/>
  <c r="H92" i="8" s="1"/>
  <c r="B80" i="8"/>
  <c r="H80" i="8" s="1"/>
  <c r="B53" i="8"/>
  <c r="H53" i="8" s="1"/>
  <c r="B122" i="8"/>
  <c r="H122" i="8" s="1"/>
  <c r="B76" i="8"/>
  <c r="H76" i="8" s="1"/>
  <c r="B139" i="8"/>
  <c r="H139" i="8" s="1"/>
  <c r="B91" i="8"/>
  <c r="H91" i="8" s="1"/>
  <c r="B138" i="8"/>
  <c r="H138" i="8" s="1"/>
  <c r="B137" i="8"/>
  <c r="H137" i="8" s="1"/>
  <c r="B70" i="8"/>
  <c r="H70" i="8" s="1"/>
  <c r="B63" i="8"/>
  <c r="H63" i="8" s="1"/>
  <c r="B79" i="8"/>
  <c r="H79" i="8" s="1"/>
  <c r="B90" i="8"/>
  <c r="H90" i="8" s="1"/>
  <c r="B67" i="8"/>
  <c r="H67" i="8" s="1"/>
  <c r="B68" i="8"/>
  <c r="H68" i="8" s="1"/>
  <c r="B132" i="8"/>
  <c r="H132" i="8" s="1"/>
  <c r="B69" i="8"/>
  <c r="H69" i="8" s="1"/>
  <c r="B89" i="8"/>
  <c r="H89" i="8" s="1"/>
  <c r="B54" i="8"/>
  <c r="H54" i="8" s="1"/>
  <c r="B123" i="8"/>
  <c r="H123" i="8" s="1"/>
  <c r="B88" i="8"/>
  <c r="H88" i="8" s="1"/>
  <c r="B65" i="8"/>
  <c r="H65" i="8" s="1"/>
  <c r="B71" i="8"/>
  <c r="H71" i="8" s="1"/>
  <c r="B74" i="8"/>
  <c r="H74" i="8" s="1"/>
  <c r="B59" i="8"/>
  <c r="H59" i="8" s="1"/>
  <c r="B87" i="8"/>
  <c r="H87" i="8" s="1"/>
  <c r="B55" i="8"/>
  <c r="H55" i="8" s="1"/>
  <c r="B58" i="8"/>
  <c r="H58" i="8" s="1"/>
  <c r="B72" i="8"/>
  <c r="H72" i="8" s="1"/>
  <c r="B86" i="8"/>
  <c r="H86" i="8" s="1"/>
  <c r="B129" i="8"/>
  <c r="H129" i="8" s="1"/>
  <c r="B57" i="8"/>
  <c r="H57" i="8" s="1"/>
  <c r="B75" i="8"/>
  <c r="H75" i="8" s="1"/>
  <c r="B85" i="8"/>
  <c r="H85" i="8" s="1"/>
  <c r="B124" i="8"/>
  <c r="H124" i="8" s="1"/>
  <c r="B78" i="8"/>
  <c r="H78" i="8" s="1"/>
  <c r="B131" i="8"/>
  <c r="H131" i="8" s="1"/>
  <c r="B125" i="8"/>
  <c r="H125" i="8" s="1"/>
  <c r="B84" i="8"/>
  <c r="H84" i="8" s="1"/>
  <c r="B133" i="8"/>
  <c r="H133" i="8" s="1"/>
  <c r="B60" i="8"/>
  <c r="H60" i="8" s="1"/>
  <c r="B126" i="8"/>
  <c r="H126" i="8" s="1"/>
  <c r="B83" i="8"/>
  <c r="H83" i="8" s="1"/>
  <c r="B149" i="8"/>
  <c r="H149" i="8" s="1"/>
  <c r="B150" i="8"/>
  <c r="H150" i="8" s="1"/>
  <c r="B151" i="8"/>
  <c r="H151" i="8" s="1"/>
  <c r="B152" i="8"/>
  <c r="H152" i="8" s="1"/>
  <c r="B153" i="8"/>
  <c r="H153" i="8" s="1"/>
  <c r="B154" i="8"/>
  <c r="H154" i="8" s="1"/>
  <c r="B155" i="8"/>
  <c r="H155" i="8" s="1"/>
  <c r="B156" i="8"/>
  <c r="H156" i="8" s="1"/>
  <c r="B157" i="8"/>
  <c r="H157" i="8" s="1"/>
  <c r="B158" i="8"/>
  <c r="H158" i="8" s="1"/>
  <c r="B159" i="8"/>
  <c r="H159" i="8" s="1"/>
  <c r="B160" i="8"/>
  <c r="H160" i="8" s="1"/>
  <c r="B161" i="8"/>
  <c r="H161" i="8" s="1"/>
  <c r="B162" i="8"/>
  <c r="H162" i="8" s="1"/>
  <c r="B163" i="8"/>
  <c r="H163" i="8" s="1"/>
  <c r="B164" i="8"/>
  <c r="H164" i="8" s="1"/>
  <c r="B165" i="8"/>
  <c r="H165" i="8" s="1"/>
  <c r="B166" i="8"/>
  <c r="H166" i="8" s="1"/>
  <c r="B167" i="8"/>
  <c r="H167" i="8" s="1"/>
  <c r="B168" i="8"/>
  <c r="H168" i="8" s="1"/>
  <c r="B170" i="8"/>
  <c r="H170" i="8" s="1"/>
  <c r="B171" i="8"/>
  <c r="H171" i="8" s="1"/>
  <c r="B117" i="8"/>
  <c r="H117" i="8" s="1"/>
  <c r="B116" i="8"/>
  <c r="H116" i="8" s="1"/>
  <c r="B115" i="8"/>
  <c r="H115" i="8" s="1"/>
  <c r="B114" i="8"/>
  <c r="H114" i="8" s="1"/>
  <c r="B113" i="8"/>
  <c r="H113" i="8" s="1"/>
  <c r="B112" i="8"/>
  <c r="H112" i="8" s="1"/>
  <c r="B111" i="8"/>
  <c r="H111" i="8" s="1"/>
  <c r="B110" i="8"/>
  <c r="H110" i="8" s="1"/>
  <c r="B109" i="8"/>
  <c r="H109" i="8" s="1"/>
  <c r="C125" i="8"/>
  <c r="C126" i="8"/>
  <c r="C127" i="8"/>
  <c r="C82" i="8"/>
  <c r="C81" i="8"/>
  <c r="C80" i="8"/>
  <c r="C79" i="8"/>
  <c r="C78" i="8"/>
  <c r="C54" i="8"/>
  <c r="C56" i="8"/>
  <c r="C57" i="8"/>
  <c r="C77" i="8"/>
  <c r="C58" i="8"/>
  <c r="C76" i="8"/>
  <c r="C128" i="8"/>
  <c r="C75" i="8"/>
  <c r="C74" i="8"/>
  <c r="C129" i="8"/>
  <c r="C130" i="8"/>
  <c r="C131" i="8"/>
  <c r="C132" i="8"/>
  <c r="C133" i="8"/>
  <c r="C98" i="8"/>
  <c r="C134" i="8"/>
  <c r="C135" i="8"/>
  <c r="C116" i="8"/>
  <c r="C73" i="8"/>
  <c r="C53" i="8"/>
  <c r="C72" i="8"/>
  <c r="C66" i="8"/>
  <c r="C55" i="8"/>
  <c r="C64" i="8"/>
  <c r="C69" i="8"/>
  <c r="C71" i="8"/>
  <c r="C68" i="8"/>
  <c r="C67" i="8"/>
  <c r="C59" i="8"/>
  <c r="C60" i="8"/>
  <c r="C61" i="8"/>
  <c r="C70" i="8"/>
  <c r="C62" i="8"/>
  <c r="C63" i="8"/>
  <c r="C137" i="8"/>
  <c r="C136" i="8"/>
  <c r="C138" i="8"/>
  <c r="C139" i="8"/>
  <c r="C142" i="8"/>
  <c r="C140" i="8"/>
  <c r="C141" i="8"/>
  <c r="C143" i="8"/>
  <c r="C144" i="8"/>
  <c r="C145" i="8"/>
  <c r="C146" i="8"/>
  <c r="C147" i="8"/>
  <c r="C148" i="8"/>
  <c r="C107" i="8"/>
  <c r="C149" i="8"/>
  <c r="C106" i="8"/>
  <c r="C150" i="8"/>
  <c r="C105" i="8"/>
  <c r="C151" i="8"/>
  <c r="C104" i="8"/>
  <c r="C152" i="8"/>
  <c r="C103" i="8"/>
  <c r="C153" i="8"/>
  <c r="C102" i="8"/>
  <c r="C154" i="8"/>
  <c r="C118" i="8"/>
  <c r="C155" i="8"/>
  <c r="C101" i="8"/>
  <c r="C156" i="8"/>
  <c r="C100" i="8"/>
  <c r="C157" i="8"/>
  <c r="C119" i="8"/>
  <c r="C158" i="8"/>
  <c r="C120" i="8"/>
  <c r="C159" i="8"/>
  <c r="C99" i="8"/>
  <c r="C160" i="8"/>
  <c r="C97" i="8"/>
  <c r="C161" i="8"/>
  <c r="C96" i="8"/>
  <c r="C162" i="8"/>
  <c r="C95" i="8"/>
  <c r="C163" i="8"/>
  <c r="C94" i="8"/>
  <c r="C164" i="8"/>
  <c r="C93" i="8"/>
  <c r="C165" i="8"/>
  <c r="C92" i="8"/>
  <c r="C166" i="8"/>
  <c r="C121" i="8"/>
  <c r="C167" i="8"/>
  <c r="C91" i="8"/>
  <c r="C168" i="8"/>
  <c r="C65" i="8"/>
  <c r="C169" i="8"/>
  <c r="C122" i="8"/>
  <c r="C170" i="8"/>
  <c r="C90" i="8"/>
  <c r="C171" i="8"/>
  <c r="B174" i="8"/>
  <c r="B8" i="13" s="1"/>
  <c r="C117" i="8"/>
  <c r="C89" i="8"/>
  <c r="C88" i="8"/>
  <c r="C115" i="8"/>
  <c r="C87" i="8"/>
  <c r="C114" i="8"/>
  <c r="C86" i="8"/>
  <c r="C113" i="8"/>
  <c r="C85" i="8"/>
  <c r="C112" i="8"/>
  <c r="C123" i="8"/>
  <c r="C111" i="8"/>
  <c r="C84" i="8"/>
  <c r="C110" i="8"/>
  <c r="C124" i="8"/>
  <c r="C109" i="8"/>
  <c r="C83" i="8"/>
  <c r="C108" i="8"/>
  <c r="P66" i="7"/>
  <c r="Q66" i="7"/>
  <c r="Q65" i="7"/>
  <c r="P65" i="7"/>
  <c r="Q64" i="7"/>
  <c r="P64" i="7"/>
  <c r="Q63" i="7"/>
  <c r="P63" i="7"/>
  <c r="P62" i="7"/>
  <c r="Q62" i="7"/>
  <c r="Q61" i="7"/>
  <c r="P61" i="7"/>
  <c r="P60" i="7"/>
  <c r="Q60" i="7"/>
  <c r="AK52" i="7"/>
  <c r="I53" i="7"/>
  <c r="I54" i="7"/>
  <c r="I55" i="7"/>
  <c r="I59" i="7"/>
  <c r="I58" i="7"/>
  <c r="I57" i="7"/>
  <c r="I56" i="7"/>
  <c r="Y53" i="7"/>
  <c r="Z53" i="7"/>
  <c r="Z55" i="7"/>
  <c r="Y54" i="7"/>
  <c r="Y55" i="7"/>
  <c r="Z54" i="7"/>
  <c r="Z59" i="7"/>
  <c r="Y59" i="7"/>
  <c r="Z58" i="7"/>
  <c r="Y58" i="7"/>
  <c r="Z57" i="7"/>
  <c r="Y57" i="7"/>
  <c r="Z56" i="7"/>
  <c r="Y56" i="7"/>
  <c r="N53" i="7"/>
  <c r="R53" i="7" s="1"/>
  <c r="AS53" i="7" s="1"/>
  <c r="N54" i="7"/>
  <c r="F55" i="7"/>
  <c r="G55" i="7" s="1"/>
  <c r="N55" i="7"/>
  <c r="F56" i="7"/>
  <c r="G56" i="7" s="1"/>
  <c r="N56" i="7"/>
  <c r="F57" i="7"/>
  <c r="G57" i="7" s="1"/>
  <c r="N57" i="7"/>
  <c r="F58" i="7"/>
  <c r="G58" i="7" s="1"/>
  <c r="N58" i="7"/>
  <c r="F59" i="7"/>
  <c r="G59" i="7" s="1"/>
  <c r="N59" i="7"/>
  <c r="N60" i="7"/>
  <c r="F61" i="7"/>
  <c r="G61" i="7" s="1"/>
  <c r="N61" i="7"/>
  <c r="F62" i="7"/>
  <c r="G62" i="7" s="1"/>
  <c r="N63" i="7"/>
  <c r="N65" i="7"/>
  <c r="N66" i="7"/>
  <c r="B74" i="7"/>
  <c r="G7" i="13" s="1"/>
  <c r="F60" i="7"/>
  <c r="G60" i="7" s="1"/>
  <c r="N62" i="7"/>
  <c r="F63" i="7"/>
  <c r="G63" i="7" s="1"/>
  <c r="F64" i="7"/>
  <c r="G64" i="7" s="1"/>
  <c r="N64" i="7"/>
  <c r="F65" i="7"/>
  <c r="G65" i="7" s="1"/>
  <c r="F66" i="7"/>
  <c r="G66" i="7" s="1"/>
  <c r="B20" i="7"/>
  <c r="B17" i="7"/>
  <c r="B55" i="7"/>
  <c r="H55" i="7" s="1"/>
  <c r="B59" i="7"/>
  <c r="H59" i="7" s="1"/>
  <c r="B54" i="7"/>
  <c r="B57" i="7"/>
  <c r="H57" i="7" s="1"/>
  <c r="B53" i="7"/>
  <c r="B56" i="7"/>
  <c r="H56" i="7" s="1"/>
  <c r="B58" i="7"/>
  <c r="H58" i="7" s="1"/>
  <c r="C53" i="7"/>
  <c r="C54" i="7"/>
  <c r="C55" i="7"/>
  <c r="C59" i="7"/>
  <c r="C58" i="7"/>
  <c r="C57" i="7"/>
  <c r="C56" i="7"/>
  <c r="AK52" i="6"/>
  <c r="I178" i="6"/>
  <c r="I226" i="6"/>
  <c r="I131" i="6"/>
  <c r="I130" i="6"/>
  <c r="I250" i="6"/>
  <c r="I79" i="6"/>
  <c r="I197" i="6"/>
  <c r="I196" i="6"/>
  <c r="I129" i="6"/>
  <c r="I128" i="6"/>
  <c r="I251" i="6"/>
  <c r="I177" i="6"/>
  <c r="I176" i="6"/>
  <c r="I127" i="6"/>
  <c r="I126" i="6"/>
  <c r="I252" i="6"/>
  <c r="I227" i="6"/>
  <c r="I217" i="6"/>
  <c r="I215" i="6"/>
  <c r="I125" i="6"/>
  <c r="I124" i="6"/>
  <c r="I253" i="6"/>
  <c r="I213" i="6"/>
  <c r="I210" i="6"/>
  <c r="I123" i="6"/>
  <c r="I254" i="6"/>
  <c r="I174" i="6"/>
  <c r="I228" i="6"/>
  <c r="I122" i="6"/>
  <c r="I255" i="6"/>
  <c r="I208" i="6"/>
  <c r="I195" i="6"/>
  <c r="I121" i="6"/>
  <c r="I120" i="6"/>
  <c r="I256" i="6"/>
  <c r="I173" i="6"/>
  <c r="I172" i="6"/>
  <c r="I119" i="6"/>
  <c r="I118" i="6"/>
  <c r="I257" i="6"/>
  <c r="I229" i="6"/>
  <c r="I194" i="6"/>
  <c r="I117" i="6"/>
  <c r="I116" i="6"/>
  <c r="I258" i="6"/>
  <c r="I218" i="6"/>
  <c r="I171" i="6"/>
  <c r="I115" i="6"/>
  <c r="I114" i="6"/>
  <c r="I259" i="6"/>
  <c r="I170" i="6"/>
  <c r="I230" i="6"/>
  <c r="I113" i="6"/>
  <c r="I112" i="6"/>
  <c r="I260" i="6"/>
  <c r="I207" i="6"/>
  <c r="I203" i="6"/>
  <c r="I111" i="6"/>
  <c r="I110" i="6"/>
  <c r="I261" i="6"/>
  <c r="I169" i="6"/>
  <c r="I168" i="6"/>
  <c r="I109" i="6"/>
  <c r="I108" i="6"/>
  <c r="I262" i="6"/>
  <c r="I231" i="6"/>
  <c r="I193" i="6"/>
  <c r="I107" i="6"/>
  <c r="I106" i="6"/>
  <c r="I263" i="6"/>
  <c r="I186" i="6"/>
  <c r="I239" i="6"/>
  <c r="I152" i="6"/>
  <c r="I153" i="6"/>
  <c r="I187" i="6"/>
  <c r="I200" i="6"/>
  <c r="I238" i="6"/>
  <c r="I154" i="6"/>
  <c r="I155" i="6"/>
  <c r="I201" i="6"/>
  <c r="I221" i="6"/>
  <c r="I237" i="6"/>
  <c r="I156" i="6"/>
  <c r="I157" i="6"/>
  <c r="I192" i="6"/>
  <c r="I189" i="6"/>
  <c r="I236" i="6"/>
  <c r="I158" i="6"/>
  <c r="I159" i="6"/>
  <c r="I212" i="6"/>
  <c r="I206" i="6"/>
  <c r="I167" i="6"/>
  <c r="I105" i="6"/>
  <c r="I104" i="6"/>
  <c r="I264" i="6"/>
  <c r="I166" i="6"/>
  <c r="I232" i="6"/>
  <c r="I103" i="6"/>
  <c r="I102" i="6"/>
  <c r="I265" i="6"/>
  <c r="I219" i="6"/>
  <c r="I202" i="6"/>
  <c r="I101" i="6"/>
  <c r="I100" i="6"/>
  <c r="I266" i="6"/>
  <c r="I165" i="6"/>
  <c r="I164" i="6"/>
  <c r="I99" i="6"/>
  <c r="I98" i="6"/>
  <c r="I267" i="6"/>
  <c r="I233" i="6"/>
  <c r="I214" i="6"/>
  <c r="I97" i="6"/>
  <c r="I96" i="6"/>
  <c r="I268" i="6"/>
  <c r="I191" i="6"/>
  <c r="I163" i="6"/>
  <c r="I95" i="6"/>
  <c r="I94" i="6"/>
  <c r="I269" i="6"/>
  <c r="I162" i="6"/>
  <c r="I234" i="6"/>
  <c r="I93" i="6"/>
  <c r="I92" i="6"/>
  <c r="I270" i="6"/>
  <c r="I190" i="6"/>
  <c r="I220" i="6"/>
  <c r="I91" i="6"/>
  <c r="I90" i="6"/>
  <c r="I271" i="6"/>
  <c r="I161" i="6"/>
  <c r="I160" i="6"/>
  <c r="I181" i="6"/>
  <c r="I89" i="6"/>
  <c r="I88" i="6"/>
  <c r="I87" i="6"/>
  <c r="I235" i="6"/>
  <c r="I86" i="6"/>
  <c r="I180" i="6"/>
  <c r="I137" i="6"/>
  <c r="I136" i="6"/>
  <c r="I247" i="6"/>
  <c r="I225" i="6"/>
  <c r="I53" i="6"/>
  <c r="I205" i="6"/>
  <c r="I135" i="6"/>
  <c r="I134" i="6"/>
  <c r="I248" i="6"/>
  <c r="I204" i="6"/>
  <c r="I240" i="6"/>
  <c r="I150" i="6"/>
  <c r="I175" i="6"/>
  <c r="I151" i="6"/>
  <c r="I222" i="6"/>
  <c r="I211" i="6"/>
  <c r="I149" i="6"/>
  <c r="I148" i="6"/>
  <c r="I241" i="6"/>
  <c r="I185" i="6"/>
  <c r="I184" i="6"/>
  <c r="I147" i="6"/>
  <c r="I146" i="6"/>
  <c r="I242" i="6"/>
  <c r="I223" i="6"/>
  <c r="I209" i="6"/>
  <c r="I145" i="6"/>
  <c r="I144" i="6"/>
  <c r="I24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80" i="6"/>
  <c r="I81" i="6"/>
  <c r="I82" i="6"/>
  <c r="I83" i="6"/>
  <c r="I84" i="6"/>
  <c r="I85" i="6"/>
  <c r="I199" i="6"/>
  <c r="I183" i="6"/>
  <c r="I143" i="6"/>
  <c r="I179" i="6"/>
  <c r="I142" i="6"/>
  <c r="I244" i="6"/>
  <c r="I182" i="6"/>
  <c r="I224" i="6"/>
  <c r="I133" i="6"/>
  <c r="I141" i="6"/>
  <c r="I140" i="6"/>
  <c r="I245" i="6"/>
  <c r="I198" i="6"/>
  <c r="I132" i="6"/>
  <c r="I216" i="6"/>
  <c r="I139" i="6"/>
  <c r="I138" i="6"/>
  <c r="I246" i="6"/>
  <c r="I249" i="6"/>
  <c r="I188" i="6"/>
  <c r="Z158" i="6"/>
  <c r="Y158" i="6"/>
  <c r="Z157" i="6"/>
  <c r="Y157" i="6"/>
  <c r="Z156" i="6"/>
  <c r="Y156" i="6"/>
  <c r="Z155" i="6"/>
  <c r="Y155" i="6"/>
  <c r="Z154" i="6"/>
  <c r="Y154" i="6"/>
  <c r="Z153" i="6"/>
  <c r="Y153" i="6"/>
  <c r="Z152" i="6"/>
  <c r="Y152" i="6"/>
  <c r="Z151" i="6"/>
  <c r="Y151" i="6"/>
  <c r="Z150" i="6"/>
  <c r="Y150" i="6"/>
  <c r="Z149" i="6"/>
  <c r="Y149" i="6"/>
  <c r="Z148" i="6"/>
  <c r="Y148" i="6"/>
  <c r="Z147" i="6"/>
  <c r="Y147" i="6"/>
  <c r="Z146" i="6"/>
  <c r="Y146" i="6"/>
  <c r="Z145" i="6"/>
  <c r="Y145" i="6"/>
  <c r="Z144" i="6"/>
  <c r="Y144" i="6"/>
  <c r="Z143" i="6"/>
  <c r="Y143" i="6"/>
  <c r="Z142" i="6"/>
  <c r="Y142" i="6"/>
  <c r="Z141" i="6"/>
  <c r="Y141" i="6"/>
  <c r="Z140" i="6"/>
  <c r="Y140" i="6"/>
  <c r="Z139" i="6"/>
  <c r="Y139" i="6"/>
  <c r="Z138" i="6"/>
  <c r="Y138" i="6"/>
  <c r="Z137" i="6"/>
  <c r="Y137" i="6"/>
  <c r="Z136" i="6"/>
  <c r="Y136" i="6"/>
  <c r="Z135" i="6"/>
  <c r="Y135" i="6"/>
  <c r="Z134" i="6"/>
  <c r="Y134" i="6"/>
  <c r="Z133" i="6"/>
  <c r="Y133" i="6"/>
  <c r="Z132" i="6"/>
  <c r="Y132" i="6"/>
  <c r="Z131" i="6"/>
  <c r="Y131" i="6"/>
  <c r="Z130" i="6"/>
  <c r="Y130" i="6"/>
  <c r="Z129" i="6"/>
  <c r="Y129" i="6"/>
  <c r="Z128" i="6"/>
  <c r="Y128" i="6"/>
  <c r="Z127" i="6"/>
  <c r="Y127" i="6"/>
  <c r="Z126" i="6"/>
  <c r="Y126" i="6"/>
  <c r="Z125" i="6"/>
  <c r="Y125" i="6"/>
  <c r="Z124" i="6"/>
  <c r="Y124" i="6"/>
  <c r="Z123" i="6"/>
  <c r="Y123" i="6"/>
  <c r="Z122" i="6"/>
  <c r="Y122" i="6"/>
  <c r="Z121" i="6"/>
  <c r="Y121" i="6"/>
  <c r="Z120" i="6"/>
  <c r="Y120" i="6"/>
  <c r="Z119" i="6"/>
  <c r="Y119" i="6"/>
  <c r="Z118" i="6"/>
  <c r="Y118" i="6"/>
  <c r="Z117" i="6"/>
  <c r="Y117" i="6"/>
  <c r="Z116" i="6"/>
  <c r="Y116" i="6"/>
  <c r="Z115" i="6"/>
  <c r="Y115" i="6"/>
  <c r="Z114" i="6"/>
  <c r="Y114" i="6"/>
  <c r="Z113" i="6"/>
  <c r="Y113" i="6"/>
  <c r="Z112" i="6"/>
  <c r="Y112" i="6"/>
  <c r="Z111" i="6"/>
  <c r="Y111" i="6"/>
  <c r="Z110" i="6"/>
  <c r="Y110" i="6"/>
  <c r="Z109" i="6"/>
  <c r="Y109" i="6"/>
  <c r="Z108" i="6"/>
  <c r="Y108" i="6"/>
  <c r="Z107" i="6"/>
  <c r="Y107" i="6"/>
  <c r="Z106" i="6"/>
  <c r="Y106" i="6"/>
  <c r="Z105" i="6"/>
  <c r="Y105" i="6"/>
  <c r="Z104" i="6"/>
  <c r="Y104" i="6"/>
  <c r="Z103" i="6"/>
  <c r="Y103" i="6"/>
  <c r="Z102" i="6"/>
  <c r="Y102" i="6"/>
  <c r="Z101" i="6"/>
  <c r="Y101" i="6"/>
  <c r="Z100" i="6"/>
  <c r="Y100" i="6"/>
  <c r="Z99" i="6"/>
  <c r="Y99" i="6"/>
  <c r="Z98" i="6"/>
  <c r="Y98" i="6"/>
  <c r="Z97" i="6"/>
  <c r="Y97" i="6"/>
  <c r="Z96" i="6"/>
  <c r="Y96" i="6"/>
  <c r="Z95" i="6"/>
  <c r="Y95" i="6"/>
  <c r="Z94" i="6"/>
  <c r="Y94" i="6"/>
  <c r="Z93" i="6"/>
  <c r="Y93" i="6"/>
  <c r="Z92" i="6"/>
  <c r="Y92" i="6"/>
  <c r="Z91" i="6"/>
  <c r="Y91" i="6"/>
  <c r="Z90" i="6"/>
  <c r="Y90" i="6"/>
  <c r="Z89" i="6"/>
  <c r="Y89" i="6"/>
  <c r="Z88" i="6"/>
  <c r="Y88" i="6"/>
  <c r="Z87" i="6"/>
  <c r="Y87" i="6"/>
  <c r="Z86" i="6"/>
  <c r="Y86" i="6"/>
  <c r="Z85" i="6"/>
  <c r="Y85" i="6"/>
  <c r="Z84" i="6"/>
  <c r="Y84" i="6"/>
  <c r="Z83" i="6"/>
  <c r="Y83" i="6"/>
  <c r="Z82" i="6"/>
  <c r="Y82" i="6"/>
  <c r="Z81" i="6"/>
  <c r="Y81" i="6"/>
  <c r="Z80" i="6"/>
  <c r="Y80" i="6"/>
  <c r="Z79" i="6"/>
  <c r="Y79" i="6"/>
  <c r="Z78" i="6"/>
  <c r="Y78" i="6"/>
  <c r="Z77" i="6"/>
  <c r="Y77" i="6"/>
  <c r="Z76" i="6"/>
  <c r="Y76" i="6"/>
  <c r="Z75" i="6"/>
  <c r="Y75" i="6"/>
  <c r="Z74" i="6"/>
  <c r="Y74" i="6"/>
  <c r="Z73" i="6"/>
  <c r="Y73" i="6"/>
  <c r="Z72" i="6"/>
  <c r="Y72" i="6"/>
  <c r="Z71" i="6"/>
  <c r="Y71" i="6"/>
  <c r="Z70" i="6"/>
  <c r="Y70" i="6"/>
  <c r="Z69" i="6"/>
  <c r="Y69" i="6"/>
  <c r="Z68" i="6"/>
  <c r="Y68" i="6"/>
  <c r="Z67" i="6"/>
  <c r="Y67" i="6"/>
  <c r="Z66" i="6"/>
  <c r="Y66" i="6"/>
  <c r="Z65" i="6"/>
  <c r="Y65" i="6"/>
  <c r="Z64" i="6"/>
  <c r="Y64" i="6"/>
  <c r="Z63" i="6"/>
  <c r="Y63" i="6"/>
  <c r="Z62" i="6"/>
  <c r="Y62" i="6"/>
  <c r="Z61" i="6"/>
  <c r="Y61" i="6"/>
  <c r="Z60" i="6"/>
  <c r="Y60" i="6"/>
  <c r="Z59" i="6"/>
  <c r="Y59" i="6"/>
  <c r="Z58" i="6"/>
  <c r="Y58" i="6"/>
  <c r="Z57" i="6"/>
  <c r="Y57" i="6"/>
  <c r="Z56" i="6"/>
  <c r="Y56" i="6"/>
  <c r="Z55" i="6"/>
  <c r="Y55" i="6"/>
  <c r="Z54" i="6"/>
  <c r="Y54" i="6"/>
  <c r="Z53" i="6"/>
  <c r="Y53" i="6"/>
  <c r="Z203" i="6"/>
  <c r="Z271" i="6"/>
  <c r="Y271" i="6"/>
  <c r="Z270" i="6"/>
  <c r="Y270" i="6"/>
  <c r="Z269" i="6"/>
  <c r="Y269" i="6"/>
  <c r="Z268" i="6"/>
  <c r="Y268" i="6"/>
  <c r="Z267" i="6"/>
  <c r="Y267" i="6"/>
  <c r="Z266" i="6"/>
  <c r="Y266" i="6"/>
  <c r="Z265" i="6"/>
  <c r="Y265" i="6"/>
  <c r="Z264" i="6"/>
  <c r="Y264" i="6"/>
  <c r="Z263" i="6"/>
  <c r="Y263" i="6"/>
  <c r="Z262" i="6"/>
  <c r="Y262" i="6"/>
  <c r="Z261" i="6"/>
  <c r="Y261" i="6"/>
  <c r="Z260" i="6"/>
  <c r="Y260" i="6"/>
  <c r="Z259" i="6"/>
  <c r="Y259" i="6"/>
  <c r="Z258" i="6"/>
  <c r="Y258" i="6"/>
  <c r="Z257" i="6"/>
  <c r="Y257" i="6"/>
  <c r="Z256" i="6"/>
  <c r="Y256" i="6"/>
  <c r="Z255" i="6"/>
  <c r="Y255" i="6"/>
  <c r="Z254" i="6"/>
  <c r="Y254" i="6"/>
  <c r="Z253" i="6"/>
  <c r="Y253" i="6"/>
  <c r="Z252" i="6"/>
  <c r="Y252" i="6"/>
  <c r="Z251" i="6"/>
  <c r="Y251" i="6"/>
  <c r="Z250" i="6"/>
  <c r="Y250" i="6"/>
  <c r="Z249" i="6"/>
  <c r="Y249" i="6"/>
  <c r="Z248" i="6"/>
  <c r="Y248" i="6"/>
  <c r="Z247" i="6"/>
  <c r="Y247" i="6"/>
  <c r="Z246" i="6"/>
  <c r="Y246" i="6"/>
  <c r="Z245" i="6"/>
  <c r="Y245" i="6"/>
  <c r="Z244" i="6"/>
  <c r="Y244" i="6"/>
  <c r="Z243" i="6"/>
  <c r="Y243" i="6"/>
  <c r="Z242" i="6"/>
  <c r="Y242" i="6"/>
  <c r="Z241" i="6"/>
  <c r="Y241" i="6"/>
  <c r="Z240" i="6"/>
  <c r="Y240" i="6"/>
  <c r="Z239" i="6"/>
  <c r="Y239" i="6"/>
  <c r="Z238" i="6"/>
  <c r="Y238" i="6"/>
  <c r="Z237" i="6"/>
  <c r="Y237" i="6"/>
  <c r="Z236" i="6"/>
  <c r="Y236" i="6"/>
  <c r="Z235" i="6"/>
  <c r="Y235" i="6"/>
  <c r="Z234" i="6"/>
  <c r="Y234" i="6"/>
  <c r="Z233" i="6"/>
  <c r="Y233" i="6"/>
  <c r="Z232" i="6"/>
  <c r="Y232" i="6"/>
  <c r="Z231" i="6"/>
  <c r="Y231" i="6"/>
  <c r="Z230" i="6"/>
  <c r="Y230" i="6"/>
  <c r="Z229" i="6"/>
  <c r="Y229" i="6"/>
  <c r="Z228" i="6"/>
  <c r="Y228" i="6"/>
  <c r="Z227" i="6"/>
  <c r="Y227" i="6"/>
  <c r="Z226" i="6"/>
  <c r="Y226" i="6"/>
  <c r="Z225" i="6"/>
  <c r="Y225" i="6"/>
  <c r="Z224" i="6"/>
  <c r="Y224" i="6"/>
  <c r="Z223" i="6"/>
  <c r="Y223" i="6"/>
  <c r="Z222" i="6"/>
  <c r="Y222" i="6"/>
  <c r="Z221" i="6"/>
  <c r="Y221" i="6"/>
  <c r="Z220" i="6"/>
  <c r="Y220" i="6"/>
  <c r="Z219" i="6"/>
  <c r="Y219" i="6"/>
  <c r="Z218" i="6"/>
  <c r="Y218" i="6"/>
  <c r="Z217" i="6"/>
  <c r="Y217" i="6"/>
  <c r="Z216" i="6"/>
  <c r="Y216" i="6"/>
  <c r="Z215" i="6"/>
  <c r="Y215" i="6"/>
  <c r="Z214" i="6"/>
  <c r="Y214" i="6"/>
  <c r="Z213" i="6"/>
  <c r="Y213" i="6"/>
  <c r="Z212" i="6"/>
  <c r="Y212" i="6"/>
  <c r="Z211" i="6"/>
  <c r="Y211" i="6"/>
  <c r="Z210" i="6"/>
  <c r="Y210" i="6"/>
  <c r="Z166" i="6"/>
  <c r="Z209" i="6"/>
  <c r="Y209" i="6"/>
  <c r="Z208" i="6"/>
  <c r="Y208" i="6"/>
  <c r="Z207" i="6"/>
  <c r="Y207" i="6"/>
  <c r="Z206" i="6"/>
  <c r="Y206" i="6"/>
  <c r="Z205" i="6"/>
  <c r="Y205" i="6"/>
  <c r="Z204" i="6"/>
  <c r="Y204" i="6"/>
  <c r="Y203" i="6"/>
  <c r="Z202" i="6"/>
  <c r="Y202" i="6"/>
  <c r="Z201" i="6"/>
  <c r="Y201" i="6"/>
  <c r="Z200" i="6"/>
  <c r="Y200" i="6"/>
  <c r="Z199" i="6"/>
  <c r="Y199" i="6"/>
  <c r="Z198" i="6"/>
  <c r="Y198" i="6"/>
  <c r="Z197" i="6"/>
  <c r="Y197" i="6"/>
  <c r="Z196" i="6"/>
  <c r="Y196" i="6"/>
  <c r="Z195" i="6"/>
  <c r="Y195" i="6"/>
  <c r="Z194" i="6"/>
  <c r="Y194" i="6"/>
  <c r="Z193" i="6"/>
  <c r="Y193" i="6"/>
  <c r="Z192" i="6"/>
  <c r="Y192" i="6"/>
  <c r="Z191" i="6"/>
  <c r="Y191" i="6"/>
  <c r="Z190" i="6"/>
  <c r="Y190" i="6"/>
  <c r="Z189" i="6"/>
  <c r="Y189" i="6"/>
  <c r="Z188" i="6"/>
  <c r="Y188" i="6"/>
  <c r="Z187" i="6"/>
  <c r="Y187" i="6"/>
  <c r="Z186" i="6"/>
  <c r="Y186" i="6"/>
  <c r="Z185" i="6"/>
  <c r="Y185" i="6"/>
  <c r="Z184" i="6"/>
  <c r="Y184" i="6"/>
  <c r="Z183" i="6"/>
  <c r="Y183" i="6"/>
  <c r="Z182" i="6"/>
  <c r="Y182" i="6"/>
  <c r="Z181" i="6"/>
  <c r="Y181" i="6"/>
  <c r="Z180" i="6"/>
  <c r="Y180" i="6"/>
  <c r="Z179" i="6"/>
  <c r="Y179" i="6"/>
  <c r="Z178" i="6"/>
  <c r="Y178" i="6"/>
  <c r="Z177" i="6"/>
  <c r="Y177" i="6"/>
  <c r="Z176" i="6"/>
  <c r="Y176" i="6"/>
  <c r="Z175" i="6"/>
  <c r="Y175" i="6"/>
  <c r="Z174" i="6"/>
  <c r="Y174" i="6"/>
  <c r="Z173" i="6"/>
  <c r="Y173" i="6"/>
  <c r="Z172" i="6"/>
  <c r="Y172" i="6"/>
  <c r="Z171" i="6"/>
  <c r="Y171" i="6"/>
  <c r="Z170" i="6"/>
  <c r="Y170" i="6"/>
  <c r="Z169" i="6"/>
  <c r="Y169" i="6"/>
  <c r="Z168" i="6"/>
  <c r="Y168" i="6"/>
  <c r="Z167" i="6"/>
  <c r="Y167" i="6"/>
  <c r="Y166" i="6"/>
  <c r="Z165" i="6"/>
  <c r="Y165" i="6"/>
  <c r="Z164" i="6"/>
  <c r="Y164" i="6"/>
  <c r="Z163" i="6"/>
  <c r="Y163" i="6"/>
  <c r="Z162" i="6"/>
  <c r="Y162" i="6"/>
  <c r="Z161" i="6"/>
  <c r="Y161" i="6"/>
  <c r="Z160" i="6"/>
  <c r="Y160" i="6"/>
  <c r="Z159" i="6"/>
  <c r="Y159" i="6"/>
  <c r="B19" i="6"/>
  <c r="B278" i="6"/>
  <c r="F6" i="13" s="1"/>
  <c r="B17" i="6"/>
  <c r="B20" i="6"/>
  <c r="B276" i="6"/>
  <c r="D6" i="13" s="1"/>
  <c r="B129" i="6"/>
  <c r="B121" i="6"/>
  <c r="B178" i="6"/>
  <c r="B53" i="6"/>
  <c r="B175" i="6"/>
  <c r="B144" i="6"/>
  <c r="B117" i="6"/>
  <c r="B184" i="6"/>
  <c r="B244" i="6"/>
  <c r="B128" i="6"/>
  <c r="B143" i="6"/>
  <c r="B200" i="6"/>
  <c r="B213" i="6"/>
  <c r="B217" i="6"/>
  <c r="B252" i="6"/>
  <c r="B142" i="6"/>
  <c r="B224" i="6"/>
  <c r="B229" i="6"/>
  <c r="B245" i="6"/>
  <c r="B127" i="6"/>
  <c r="B141" i="6"/>
  <c r="B183" i="6"/>
  <c r="B227" i="6"/>
  <c r="B218" i="6"/>
  <c r="B120" i="6"/>
  <c r="B140" i="6"/>
  <c r="B216" i="6"/>
  <c r="B114" i="6"/>
  <c r="B246" i="6"/>
  <c r="B126" i="6"/>
  <c r="B139" i="6"/>
  <c r="B177" i="6"/>
  <c r="B182" i="6"/>
  <c r="B260" i="6"/>
  <c r="B253" i="6"/>
  <c r="B138" i="6"/>
  <c r="B257" i="6"/>
  <c r="B199" i="6"/>
  <c r="B247" i="6"/>
  <c r="B125" i="6"/>
  <c r="B137" i="6"/>
  <c r="B225" i="6"/>
  <c r="B197" i="6"/>
  <c r="B116" i="6"/>
  <c r="B119" i="6"/>
  <c r="B136" i="6"/>
  <c r="B181" i="6"/>
  <c r="B206" i="6"/>
  <c r="B248" i="6"/>
  <c r="B173" i="6"/>
  <c r="B135" i="6"/>
  <c r="B210" i="6"/>
  <c r="B124" i="6"/>
  <c r="B174" i="6"/>
  <c r="B176" i="6"/>
  <c r="B134" i="6"/>
  <c r="B208" i="6"/>
  <c r="B180" i="6"/>
  <c r="B249" i="6"/>
  <c r="B259" i="6"/>
  <c r="B133" i="6"/>
  <c r="B255" i="6"/>
  <c r="B118" i="6"/>
  <c r="B205" i="6"/>
  <c r="B113" i="6"/>
  <c r="B132" i="6"/>
  <c r="B226" i="6"/>
  <c r="B196" i="6"/>
  <c r="B250" i="6"/>
  <c r="B172" i="6"/>
  <c r="B131" i="6"/>
  <c r="B179" i="6"/>
  <c r="B198" i="6"/>
  <c r="B148" i="6"/>
  <c r="B54" i="6"/>
  <c r="B186" i="6"/>
  <c r="B149" i="6"/>
  <c r="B56" i="6"/>
  <c r="B241" i="6"/>
  <c r="B57" i="6"/>
  <c r="B201" i="6"/>
  <c r="B58" i="6"/>
  <c r="B150" i="6"/>
  <c r="B59" i="6"/>
  <c r="B60" i="6"/>
  <c r="B187" i="6"/>
  <c r="B151" i="6"/>
  <c r="B61" i="6"/>
  <c r="B240" i="6"/>
  <c r="B275" i="6"/>
  <c r="C6" i="13" s="1"/>
  <c r="B274" i="6"/>
  <c r="B6" i="13" s="1"/>
  <c r="AK52" i="5"/>
  <c r="P53" i="5"/>
  <c r="T53" i="5" s="1"/>
  <c r="Q53" i="5"/>
  <c r="Z53" i="5"/>
  <c r="Y53" i="5"/>
  <c r="B60" i="5"/>
  <c r="F5" i="13" s="1"/>
  <c r="B19" i="5"/>
  <c r="B17" i="5"/>
  <c r="B58" i="5"/>
  <c r="D5" i="13" s="1"/>
  <c r="B20" i="5"/>
  <c r="B62" i="5" s="1"/>
  <c r="H5" i="13" s="1"/>
  <c r="B57" i="5"/>
  <c r="C5" i="13" s="1"/>
  <c r="B53" i="5"/>
  <c r="B56" i="5"/>
  <c r="B5" i="13" s="1"/>
  <c r="AK52" i="4"/>
  <c r="I147" i="4"/>
  <c r="I139" i="4"/>
  <c r="I137" i="4"/>
  <c r="I132" i="4"/>
  <c r="I130" i="4"/>
  <c r="I123" i="4"/>
  <c r="I120" i="4"/>
  <c r="I118" i="4"/>
  <c r="I117" i="4"/>
  <c r="I114" i="4"/>
  <c r="I110" i="4"/>
  <c r="I109" i="4"/>
  <c r="I107" i="4"/>
  <c r="I101" i="4"/>
  <c r="I96" i="4"/>
  <c r="I311" i="4"/>
  <c r="I312" i="4"/>
  <c r="I94" i="4"/>
  <c r="I313" i="4"/>
  <c r="I314" i="4"/>
  <c r="I90" i="4"/>
  <c r="I88" i="4"/>
  <c r="I116" i="4"/>
  <c r="I144" i="4"/>
  <c r="I352" i="4"/>
  <c r="I315" i="4"/>
  <c r="I316" i="4"/>
  <c r="I78" i="4"/>
  <c r="I338" i="4"/>
  <c r="I86" i="4"/>
  <c r="I59" i="4"/>
  <c r="I75" i="4"/>
  <c r="I351" i="4"/>
  <c r="I317" i="4"/>
  <c r="I71" i="4"/>
  <c r="I70" i="4"/>
  <c r="I62" i="4"/>
  <c r="I318" i="4"/>
  <c r="I66" i="4"/>
  <c r="I87" i="4"/>
  <c r="I67" i="4"/>
  <c r="I91" i="4"/>
  <c r="I65" i="4"/>
  <c r="I113" i="4"/>
  <c r="I121" i="4"/>
  <c r="I160" i="4"/>
  <c r="I211" i="4"/>
  <c r="I171" i="4"/>
  <c r="I102" i="4"/>
  <c r="I170" i="4"/>
  <c r="I167" i="4"/>
  <c r="I127" i="4"/>
  <c r="I309" i="4"/>
  <c r="I234" i="4"/>
  <c r="I105" i="4"/>
  <c r="I79" i="4"/>
  <c r="I161" i="4"/>
  <c r="I308" i="4"/>
  <c r="I81" i="4"/>
  <c r="I99" i="4"/>
  <c r="I346" i="4"/>
  <c r="I76" i="4"/>
  <c r="I307" i="4"/>
  <c r="I210" i="4"/>
  <c r="I251" i="4"/>
  <c r="I100" i="4"/>
  <c r="I306" i="4"/>
  <c r="I229" i="4"/>
  <c r="I249" i="4"/>
  <c r="I248" i="4"/>
  <c r="I325" i="4"/>
  <c r="I305" i="4"/>
  <c r="I347" i="4"/>
  <c r="I247" i="4"/>
  <c r="I246" i="4"/>
  <c r="I133" i="4"/>
  <c r="I304" i="4"/>
  <c r="I131" i="4"/>
  <c r="I245" i="4"/>
  <c r="I239" i="4"/>
  <c r="I148" i="4"/>
  <c r="I250" i="4"/>
  <c r="I206" i="4"/>
  <c r="I238" i="4"/>
  <c r="I205" i="4"/>
  <c r="I236" i="4"/>
  <c r="I303" i="4"/>
  <c r="I336" i="4"/>
  <c r="I232" i="4"/>
  <c r="I165" i="4"/>
  <c r="I233" i="4"/>
  <c r="I302" i="4"/>
  <c r="I324" i="4"/>
  <c r="I228" i="4"/>
  <c r="I225" i="4"/>
  <c r="I323" i="4"/>
  <c r="I301" i="4"/>
  <c r="I204" i="4"/>
  <c r="I222" i="4"/>
  <c r="I220" i="4"/>
  <c r="I217" i="4"/>
  <c r="I300" i="4"/>
  <c r="I348" i="4"/>
  <c r="I216" i="4"/>
  <c r="I240" i="4"/>
  <c r="I98" i="4"/>
  <c r="I299" i="4"/>
  <c r="I214" i="4"/>
  <c r="I213" i="4"/>
  <c r="I345" i="4"/>
  <c r="I209" i="4"/>
  <c r="I298" i="4"/>
  <c r="I326" i="4"/>
  <c r="I208" i="4"/>
  <c r="I207" i="4"/>
  <c r="I203" i="4"/>
  <c r="I297" i="4"/>
  <c r="I231" i="4"/>
  <c r="I201" i="4"/>
  <c r="I198" i="4"/>
  <c r="I227" i="4"/>
  <c r="I296" i="4"/>
  <c r="I202" i="4"/>
  <c r="I196" i="4"/>
  <c r="I195" i="4"/>
  <c r="I226" i="4"/>
  <c r="I295" i="4"/>
  <c r="I93" i="4"/>
  <c r="I194" i="4"/>
  <c r="I322" i="4"/>
  <c r="I235" i="4"/>
  <c r="I294" i="4"/>
  <c r="I321" i="4"/>
  <c r="I191" i="4"/>
  <c r="I224" i="4"/>
  <c r="I189" i="4"/>
  <c r="I293" i="4"/>
  <c r="I200" i="4"/>
  <c r="I188" i="4"/>
  <c r="I310" i="4"/>
  <c r="I187" i="4"/>
  <c r="I292" i="4"/>
  <c r="I223" i="4"/>
  <c r="I183" i="4"/>
  <c r="I182" i="4"/>
  <c r="I199" i="4"/>
  <c r="I291" i="4"/>
  <c r="I197" i="4"/>
  <c r="I181" i="4"/>
  <c r="I180" i="4"/>
  <c r="I177" i="4"/>
  <c r="I290" i="4"/>
  <c r="I237" i="4"/>
  <c r="I175" i="4"/>
  <c r="I174" i="4"/>
  <c r="I193" i="4"/>
  <c r="I289" i="4"/>
  <c r="I157" i="4"/>
  <c r="I173" i="4"/>
  <c r="I349" i="4"/>
  <c r="I169" i="4"/>
  <c r="I288" i="4"/>
  <c r="I192" i="4"/>
  <c r="I168" i="4"/>
  <c r="I159" i="4"/>
  <c r="I221" i="4"/>
  <c r="I287" i="4"/>
  <c r="I219" i="4"/>
  <c r="I154" i="4"/>
  <c r="I153" i="4"/>
  <c r="I146" i="4"/>
  <c r="I286" i="4"/>
  <c r="I158" i="4"/>
  <c r="I151" i="4"/>
  <c r="I150" i="4"/>
  <c r="I163" i="4"/>
  <c r="I285" i="4"/>
  <c r="I337" i="4"/>
  <c r="I89" i="4"/>
  <c r="I218" i="4"/>
  <c r="I230" i="4"/>
  <c r="I284" i="4"/>
  <c r="I215" i="4"/>
  <c r="I54" i="4"/>
  <c r="I190" i="4"/>
  <c r="I145" i="4"/>
  <c r="I283" i="4"/>
  <c r="I212" i="4"/>
  <c r="I56" i="4"/>
  <c r="I125" i="4"/>
  <c r="I186" i="4"/>
  <c r="I282" i="4"/>
  <c r="I185" i="4"/>
  <c r="I136" i="4"/>
  <c r="I320" i="4"/>
  <c r="I72" i="4"/>
  <c r="I281" i="4"/>
  <c r="I184" i="4"/>
  <c r="I61" i="4"/>
  <c r="I319" i="4"/>
  <c r="I179" i="4"/>
  <c r="I280" i="4"/>
  <c r="I327" i="4"/>
  <c r="I162" i="4"/>
  <c r="I128" i="4"/>
  <c r="I178" i="4"/>
  <c r="I279" i="4"/>
  <c r="I328" i="4"/>
  <c r="I350" i="4"/>
  <c r="I176" i="4"/>
  <c r="I126" i="4"/>
  <c r="I278" i="4"/>
  <c r="I277" i="4"/>
  <c r="I276" i="4"/>
  <c r="I275" i="4"/>
  <c r="I274" i="4"/>
  <c r="I82" i="4"/>
  <c r="I64" i="4"/>
  <c r="I55" i="4"/>
  <c r="I164" i="4"/>
  <c r="I84" i="4"/>
  <c r="I273" i="4"/>
  <c r="I83" i="4"/>
  <c r="I272" i="4"/>
  <c r="I339" i="4"/>
  <c r="I112" i="4"/>
  <c r="I108" i="4"/>
  <c r="I80" i="4"/>
  <c r="I63" i="4"/>
  <c r="I271" i="4"/>
  <c r="I74" i="4"/>
  <c r="I270" i="4"/>
  <c r="I340" i="4"/>
  <c r="I269" i="4"/>
  <c r="I166" i="4"/>
  <c r="I268" i="4"/>
  <c r="I149" i="4"/>
  <c r="I267" i="4"/>
  <c r="I77" i="4"/>
  <c r="I60" i="4"/>
  <c r="I266" i="4"/>
  <c r="I58" i="4"/>
  <c r="I341" i="4"/>
  <c r="I265" i="4"/>
  <c r="I264" i="4"/>
  <c r="I106" i="4"/>
  <c r="I92" i="4"/>
  <c r="I134" i="4"/>
  <c r="I57" i="4"/>
  <c r="I53" i="4"/>
  <c r="I68" i="4"/>
  <c r="I69" i="4"/>
  <c r="I73" i="4"/>
  <c r="I85" i="4"/>
  <c r="I95" i="4"/>
  <c r="I97" i="4"/>
  <c r="I122" i="4"/>
  <c r="I129" i="4"/>
  <c r="I140" i="4"/>
  <c r="I141" i="4"/>
  <c r="I142" i="4"/>
  <c r="I152" i="4"/>
  <c r="I263" i="4"/>
  <c r="I342" i="4"/>
  <c r="I262" i="4"/>
  <c r="I135" i="4"/>
  <c r="I261" i="4"/>
  <c r="I155" i="4"/>
  <c r="I260" i="4"/>
  <c r="I259" i="4"/>
  <c r="I334" i="4"/>
  <c r="I258" i="4"/>
  <c r="I257" i="4"/>
  <c r="I256" i="4"/>
  <c r="I111" i="4"/>
  <c r="I255" i="4"/>
  <c r="I333" i="4"/>
  <c r="I115" i="4"/>
  <c r="I343" i="4"/>
  <c r="I254" i="4"/>
  <c r="I104" i="4"/>
  <c r="I253" i="4"/>
  <c r="I119" i="4"/>
  <c r="I103" i="4"/>
  <c r="I252" i="4"/>
  <c r="I124" i="4"/>
  <c r="I244" i="4"/>
  <c r="I332" i="4"/>
  <c r="I331" i="4"/>
  <c r="I243" i="4"/>
  <c r="I344" i="4"/>
  <c r="I335" i="4"/>
  <c r="I138" i="4"/>
  <c r="I242" i="4"/>
  <c r="I156" i="4"/>
  <c r="I143" i="4"/>
  <c r="I330" i="4"/>
  <c r="I241" i="4"/>
  <c r="I329" i="4"/>
  <c r="I172" i="4"/>
  <c r="Z101" i="4"/>
  <c r="Y97" i="4"/>
  <c r="Y95" i="4"/>
  <c r="Z94" i="4"/>
  <c r="Y93" i="4"/>
  <c r="Y87" i="4"/>
  <c r="Y81" i="4"/>
  <c r="Y80" i="4"/>
  <c r="Z77" i="4"/>
  <c r="Z75" i="4"/>
  <c r="Y71" i="4"/>
  <c r="Z68" i="4"/>
  <c r="Z64" i="4"/>
  <c r="Z60" i="4"/>
  <c r="Z59" i="4"/>
  <c r="Z58" i="4"/>
  <c r="Z57" i="4"/>
  <c r="Y55" i="4"/>
  <c r="Z53" i="4"/>
  <c r="Z352" i="4"/>
  <c r="Y352" i="4"/>
  <c r="Z351" i="4"/>
  <c r="Y351" i="4"/>
  <c r="Z350" i="4"/>
  <c r="Y350" i="4"/>
  <c r="Z349" i="4"/>
  <c r="Y349" i="4"/>
  <c r="Z348" i="4"/>
  <c r="Y348" i="4"/>
  <c r="Z347" i="4"/>
  <c r="Y347" i="4"/>
  <c r="Z346" i="4"/>
  <c r="Y346" i="4"/>
  <c r="Z345" i="4"/>
  <c r="Y345" i="4"/>
  <c r="Z344" i="4"/>
  <c r="Y344" i="4"/>
  <c r="Z343" i="4"/>
  <c r="Y343" i="4"/>
  <c r="Z342" i="4"/>
  <c r="Y342" i="4"/>
  <c r="Z341" i="4"/>
  <c r="Y341" i="4"/>
  <c r="Z340" i="4"/>
  <c r="Y340" i="4"/>
  <c r="Z339" i="4"/>
  <c r="Y339" i="4"/>
  <c r="Z338" i="4"/>
  <c r="Y338" i="4"/>
  <c r="Z337" i="4"/>
  <c r="Y337" i="4"/>
  <c r="Z336" i="4"/>
  <c r="Y336" i="4"/>
  <c r="Z335" i="4"/>
  <c r="Y335" i="4"/>
  <c r="Z334" i="4"/>
  <c r="Y334" i="4"/>
  <c r="Z167" i="4"/>
  <c r="Z166" i="4"/>
  <c r="Y160" i="4"/>
  <c r="Z156" i="4"/>
  <c r="Z152" i="4"/>
  <c r="Y146" i="4"/>
  <c r="Y144" i="4"/>
  <c r="Z143" i="4"/>
  <c r="Y140" i="4"/>
  <c r="Z139" i="4"/>
  <c r="Y136" i="4"/>
  <c r="Y134" i="4"/>
  <c r="Y132" i="4"/>
  <c r="Z131" i="4"/>
  <c r="Z125" i="4"/>
  <c r="Y122" i="4"/>
  <c r="Y121" i="4"/>
  <c r="Z120" i="4"/>
  <c r="Z117" i="4"/>
  <c r="Z116" i="4"/>
  <c r="Z112" i="4"/>
  <c r="Y108" i="4"/>
  <c r="Y107" i="4"/>
  <c r="Y106" i="4"/>
  <c r="Y103" i="4"/>
  <c r="Y102" i="4"/>
  <c r="Y101" i="4"/>
  <c r="Z99" i="4"/>
  <c r="Y99" i="4"/>
  <c r="Z96" i="4"/>
  <c r="Z89" i="4"/>
  <c r="Z87" i="4"/>
  <c r="Z84" i="4"/>
  <c r="Y82" i="4"/>
  <c r="Z81" i="4"/>
  <c r="Y76" i="4"/>
  <c r="Y74" i="4"/>
  <c r="Y73" i="4"/>
  <c r="Y70" i="4"/>
  <c r="Y69" i="4"/>
  <c r="Y67" i="4"/>
  <c r="Y65" i="4"/>
  <c r="Y64" i="4"/>
  <c r="Y62" i="4"/>
  <c r="Z61" i="4"/>
  <c r="Y59" i="4"/>
  <c r="Y58" i="4"/>
  <c r="Y54" i="4"/>
  <c r="Y53" i="4"/>
  <c r="Y184" i="4"/>
  <c r="Z333" i="4"/>
  <c r="Y333" i="4"/>
  <c r="Z332" i="4"/>
  <c r="Y332" i="4"/>
  <c r="Z331" i="4"/>
  <c r="Y331" i="4"/>
  <c r="Z330" i="4"/>
  <c r="Y330" i="4"/>
  <c r="Z329" i="4"/>
  <c r="Y329" i="4"/>
  <c r="Z328" i="4"/>
  <c r="Y328" i="4"/>
  <c r="Z327" i="4"/>
  <c r="Y327" i="4"/>
  <c r="Z326" i="4"/>
  <c r="Y326" i="4"/>
  <c r="Z325" i="4"/>
  <c r="Y325" i="4"/>
  <c r="Z324" i="4"/>
  <c r="Y324" i="4"/>
  <c r="Z323" i="4"/>
  <c r="Y323" i="4"/>
  <c r="Z322" i="4"/>
  <c r="Y322" i="4"/>
  <c r="Z321" i="4"/>
  <c r="Y321" i="4"/>
  <c r="Z320" i="4"/>
  <c r="Y320" i="4"/>
  <c r="Z319" i="4"/>
  <c r="Y319" i="4"/>
  <c r="Z318" i="4"/>
  <c r="Y318" i="4"/>
  <c r="Z317" i="4"/>
  <c r="Y317" i="4"/>
  <c r="Z316" i="4"/>
  <c r="Y316" i="4"/>
  <c r="Z315" i="4"/>
  <c r="Y315" i="4"/>
  <c r="Z314" i="4"/>
  <c r="Y314" i="4"/>
  <c r="Z313" i="4"/>
  <c r="Y313" i="4"/>
  <c r="Z312" i="4"/>
  <c r="Y312" i="4"/>
  <c r="Z311" i="4"/>
  <c r="Y311" i="4"/>
  <c r="Z310" i="4"/>
  <c r="Y310" i="4"/>
  <c r="Z309" i="4"/>
  <c r="Y309" i="4"/>
  <c r="Z308" i="4"/>
  <c r="Y308" i="4"/>
  <c r="Z307" i="4"/>
  <c r="Y307" i="4"/>
  <c r="Z306" i="4"/>
  <c r="Y306" i="4"/>
  <c r="Z305" i="4"/>
  <c r="Y305" i="4"/>
  <c r="Z304" i="4"/>
  <c r="Y304" i="4"/>
  <c r="Z303" i="4"/>
  <c r="Y303" i="4"/>
  <c r="Z302" i="4"/>
  <c r="Y302" i="4"/>
  <c r="Z301" i="4"/>
  <c r="Y301" i="4"/>
  <c r="Z300" i="4"/>
  <c r="Y300" i="4"/>
  <c r="Z299" i="4"/>
  <c r="Y299" i="4"/>
  <c r="Z298" i="4"/>
  <c r="Y298" i="4"/>
  <c r="Z297" i="4"/>
  <c r="Y297" i="4"/>
  <c r="Z296" i="4"/>
  <c r="Y296" i="4"/>
  <c r="Z295" i="4"/>
  <c r="Y295" i="4"/>
  <c r="Z294" i="4"/>
  <c r="Y294" i="4"/>
  <c r="Z293" i="4"/>
  <c r="Y293" i="4"/>
  <c r="Z292" i="4"/>
  <c r="Y292" i="4"/>
  <c r="Z291" i="4"/>
  <c r="Y291" i="4"/>
  <c r="Z290" i="4"/>
  <c r="Y290" i="4"/>
  <c r="Z289" i="4"/>
  <c r="Y289" i="4"/>
  <c r="Z288" i="4"/>
  <c r="Y288" i="4"/>
  <c r="Z287" i="4"/>
  <c r="Y287" i="4"/>
  <c r="Z286" i="4"/>
  <c r="Y286" i="4"/>
  <c r="Z285" i="4"/>
  <c r="Y285" i="4"/>
  <c r="Z284" i="4"/>
  <c r="Y284" i="4"/>
  <c r="Z283" i="4"/>
  <c r="Y283" i="4"/>
  <c r="Z282" i="4"/>
  <c r="Y282" i="4"/>
  <c r="Z281" i="4"/>
  <c r="Y281" i="4"/>
  <c r="Z280" i="4"/>
  <c r="Y280" i="4"/>
  <c r="Z279" i="4"/>
  <c r="Y279" i="4"/>
  <c r="Z278" i="4"/>
  <c r="Y278" i="4"/>
  <c r="Z277" i="4"/>
  <c r="Y277" i="4"/>
  <c r="Z276" i="4"/>
  <c r="Y276" i="4"/>
  <c r="Z275" i="4"/>
  <c r="Y275" i="4"/>
  <c r="Z274" i="4"/>
  <c r="Y274" i="4"/>
  <c r="Z273" i="4"/>
  <c r="Y273" i="4"/>
  <c r="Z272" i="4"/>
  <c r="Y272" i="4"/>
  <c r="Z271" i="4"/>
  <c r="Y271" i="4"/>
  <c r="Z270" i="4"/>
  <c r="Y270" i="4"/>
  <c r="Z269" i="4"/>
  <c r="Y269" i="4"/>
  <c r="Z268" i="4"/>
  <c r="Y268" i="4"/>
  <c r="Z267" i="4"/>
  <c r="Y267" i="4"/>
  <c r="Z266" i="4"/>
  <c r="Y266" i="4"/>
  <c r="Z265" i="4"/>
  <c r="Y265" i="4"/>
  <c r="Z264" i="4"/>
  <c r="Y264" i="4"/>
  <c r="Z263" i="4"/>
  <c r="Y263" i="4"/>
  <c r="Z262" i="4"/>
  <c r="Y262" i="4"/>
  <c r="Z261" i="4"/>
  <c r="Y261" i="4"/>
  <c r="Z260" i="4"/>
  <c r="Y260" i="4"/>
  <c r="Z259" i="4"/>
  <c r="Y259" i="4"/>
  <c r="Z258" i="4"/>
  <c r="Y258" i="4"/>
  <c r="Z257" i="4"/>
  <c r="Y257" i="4"/>
  <c r="Z256" i="4"/>
  <c r="Y256" i="4"/>
  <c r="Z255" i="4"/>
  <c r="Y255" i="4"/>
  <c r="Z254" i="4"/>
  <c r="Y254" i="4"/>
  <c r="Z253" i="4"/>
  <c r="Y253" i="4"/>
  <c r="Z252" i="4"/>
  <c r="Y252" i="4"/>
  <c r="Z244" i="4"/>
  <c r="Z243" i="4"/>
  <c r="Z242" i="4"/>
  <c r="Y241" i="4"/>
  <c r="Y240" i="4"/>
  <c r="Y239" i="4"/>
  <c r="Y238" i="4"/>
  <c r="Z237" i="4"/>
  <c r="Z236" i="4"/>
  <c r="Y235" i="4"/>
  <c r="Y234" i="4"/>
  <c r="Y233" i="4"/>
  <c r="Y232" i="4"/>
  <c r="Z230" i="4"/>
  <c r="Y229" i="4"/>
  <c r="Y228" i="4"/>
  <c r="Y227" i="4"/>
  <c r="Y226" i="4"/>
  <c r="Y225" i="4"/>
  <c r="Y224" i="4"/>
  <c r="Z223" i="4"/>
  <c r="Y223" i="4"/>
  <c r="Y222" i="4"/>
  <c r="Y221" i="4"/>
  <c r="Y220" i="4"/>
  <c r="Y219" i="4"/>
  <c r="Z218" i="4"/>
  <c r="Y217" i="4"/>
  <c r="Y216" i="4"/>
  <c r="Y215" i="4"/>
  <c r="Z214" i="4"/>
  <c r="Y213" i="4"/>
  <c r="Y211" i="4"/>
  <c r="Y209" i="4"/>
  <c r="Z208" i="4"/>
  <c r="Z207" i="4"/>
  <c r="Z206" i="4"/>
  <c r="Z205" i="4"/>
  <c r="Y205" i="4"/>
  <c r="Z204" i="4"/>
  <c r="Y203" i="4"/>
  <c r="Y202" i="4"/>
  <c r="Y201" i="4"/>
  <c r="Y200" i="4"/>
  <c r="Z199" i="4"/>
  <c r="Y198" i="4"/>
  <c r="Z196" i="4"/>
  <c r="Z194" i="4"/>
  <c r="Z193" i="4"/>
  <c r="Y192" i="4"/>
  <c r="Y191" i="4"/>
  <c r="Y190" i="4"/>
  <c r="Z189" i="4"/>
  <c r="Y188" i="4"/>
  <c r="Z187" i="4"/>
  <c r="Y186" i="4"/>
  <c r="Y185" i="4"/>
  <c r="Y182" i="4"/>
  <c r="Z180" i="4"/>
  <c r="Y180" i="4"/>
  <c r="Y179" i="4"/>
  <c r="Z178" i="4"/>
  <c r="Y177" i="4"/>
  <c r="Z176" i="4"/>
  <c r="Z175" i="4"/>
  <c r="Z172" i="4"/>
  <c r="Y171" i="4"/>
  <c r="Z170" i="4"/>
  <c r="Y169" i="4"/>
  <c r="Z168" i="4"/>
  <c r="Y162" i="4"/>
  <c r="Z147" i="4"/>
  <c r="Z146" i="4"/>
  <c r="Y145" i="4"/>
  <c r="Z141" i="4"/>
  <c r="Z140" i="4"/>
  <c r="Z135" i="4"/>
  <c r="Y119" i="4"/>
  <c r="Y110" i="4"/>
  <c r="Z109" i="4"/>
  <c r="Y98" i="4"/>
  <c r="Y85" i="4"/>
  <c r="Z251" i="4"/>
  <c r="Y251" i="4"/>
  <c r="Z250" i="4"/>
  <c r="Y250" i="4"/>
  <c r="Z249" i="4"/>
  <c r="Y249" i="4"/>
  <c r="Z248" i="4"/>
  <c r="Y248" i="4"/>
  <c r="Z247" i="4"/>
  <c r="Y247" i="4"/>
  <c r="Z246" i="4"/>
  <c r="Y246" i="4"/>
  <c r="Z245" i="4"/>
  <c r="Y245" i="4"/>
  <c r="Y244" i="4"/>
  <c r="Y243" i="4"/>
  <c r="Y242" i="4"/>
  <c r="Z241" i="4"/>
  <c r="Z240" i="4"/>
  <c r="Z239" i="4"/>
  <c r="Z238" i="4"/>
  <c r="Y237" i="4"/>
  <c r="Y236" i="4"/>
  <c r="Z235" i="4"/>
  <c r="Z234" i="4"/>
  <c r="Z233" i="4"/>
  <c r="Z232" i="4"/>
  <c r="Z231" i="4"/>
  <c r="Y231" i="4"/>
  <c r="Y230" i="4"/>
  <c r="Z229" i="4"/>
  <c r="Z228" i="4"/>
  <c r="Z227" i="4"/>
  <c r="Z226" i="4"/>
  <c r="Z225" i="4"/>
  <c r="Z224" i="4"/>
  <c r="Z222" i="4"/>
  <c r="Z221" i="4"/>
  <c r="Z220" i="4"/>
  <c r="Z219" i="4"/>
  <c r="Y218" i="4"/>
  <c r="Z217" i="4"/>
  <c r="Z216" i="4"/>
  <c r="Z215" i="4"/>
  <c r="Y214" i="4"/>
  <c r="Z213" i="4"/>
  <c r="Z212" i="4"/>
  <c r="Y212" i="4"/>
  <c r="Z211" i="4"/>
  <c r="Z210" i="4"/>
  <c r="Y210" i="4"/>
  <c r="Z209" i="4"/>
  <c r="Y208" i="4"/>
  <c r="Y207" i="4"/>
  <c r="Y206" i="4"/>
  <c r="Y204" i="4"/>
  <c r="Z203" i="4"/>
  <c r="Z202" i="4"/>
  <c r="Z201" i="4"/>
  <c r="Z200" i="4"/>
  <c r="Y199" i="4"/>
  <c r="Z198" i="4"/>
  <c r="Z197" i="4"/>
  <c r="Y197" i="4"/>
  <c r="Y196" i="4"/>
  <c r="Z195" i="4"/>
  <c r="Y195" i="4"/>
  <c r="Y194" i="4"/>
  <c r="Y193" i="4"/>
  <c r="Z192" i="4"/>
  <c r="Z191" i="4"/>
  <c r="Z190" i="4"/>
  <c r="Y189" i="4"/>
  <c r="Z188" i="4"/>
  <c r="Y187" i="4"/>
  <c r="Z186" i="4"/>
  <c r="Z185" i="4"/>
  <c r="Z184" i="4"/>
  <c r="Z183" i="4"/>
  <c r="Y183" i="4"/>
  <c r="Z182" i="4"/>
  <c r="Z181" i="4"/>
  <c r="Y181" i="4"/>
  <c r="Z179" i="4"/>
  <c r="Y178" i="4"/>
  <c r="Z177" i="4"/>
  <c r="Y176" i="4"/>
  <c r="Y175" i="4"/>
  <c r="Z174" i="4"/>
  <c r="Y174" i="4"/>
  <c r="Z173" i="4"/>
  <c r="Y173" i="4"/>
  <c r="Y172" i="4"/>
  <c r="Z171" i="4"/>
  <c r="Y170" i="4"/>
  <c r="Z169" i="4"/>
  <c r="Y168" i="4"/>
  <c r="Y167" i="4"/>
  <c r="Y165" i="4"/>
  <c r="Z162" i="4"/>
  <c r="Y161" i="4"/>
  <c r="Z157" i="4"/>
  <c r="Z155" i="4"/>
  <c r="Y154" i="4"/>
  <c r="Y153" i="4"/>
  <c r="Y147" i="4"/>
  <c r="Z138" i="4"/>
  <c r="Z137" i="4"/>
  <c r="Y129" i="4"/>
  <c r="Z128" i="4"/>
  <c r="Y127" i="4"/>
  <c r="Z121" i="4"/>
  <c r="Z119" i="4"/>
  <c r="Z114" i="4"/>
  <c r="Z110" i="4"/>
  <c r="Z108" i="4"/>
  <c r="Y100" i="4"/>
  <c r="Z97" i="4"/>
  <c r="Y96" i="4"/>
  <c r="Z92" i="4"/>
  <c r="Y91" i="4"/>
  <c r="Z88" i="4"/>
  <c r="Z83" i="4"/>
  <c r="Z79" i="4"/>
  <c r="Z78" i="4"/>
  <c r="Z74" i="4"/>
  <c r="Z71" i="4"/>
  <c r="Z67" i="4"/>
  <c r="Z54" i="4"/>
  <c r="Z126" i="4"/>
  <c r="Y124" i="4"/>
  <c r="Z98" i="4"/>
  <c r="Y88" i="4"/>
  <c r="Z80" i="4"/>
  <c r="Z70" i="4"/>
  <c r="Z65" i="4"/>
  <c r="Y57" i="4"/>
  <c r="Z160" i="4"/>
  <c r="Z159" i="4"/>
  <c r="Y158" i="4"/>
  <c r="Y157" i="4"/>
  <c r="Y156" i="4"/>
  <c r="Y155" i="4"/>
  <c r="Y152" i="4"/>
  <c r="Z151" i="4"/>
  <c r="Y149" i="4"/>
  <c r="Z145" i="4"/>
  <c r="Z142" i="4"/>
  <c r="Y139" i="4"/>
  <c r="Y135" i="4"/>
  <c r="Z133" i="4"/>
  <c r="Z130" i="4"/>
  <c r="Z127" i="4"/>
  <c r="Z123" i="4"/>
  <c r="Y120" i="4"/>
  <c r="Y118" i="4"/>
  <c r="Y116" i="4"/>
  <c r="Y112" i="4"/>
  <c r="Z111" i="4"/>
  <c r="Z105" i="4"/>
  <c r="Z103" i="4"/>
  <c r="Z100" i="4"/>
  <c r="Z95" i="4"/>
  <c r="Y94" i="4"/>
  <c r="Z93" i="4"/>
  <c r="Y90" i="4"/>
  <c r="Y89" i="4"/>
  <c r="Z85" i="4"/>
  <c r="Z55" i="4"/>
  <c r="Y56" i="4"/>
  <c r="Z63" i="4"/>
  <c r="Z66" i="4"/>
  <c r="Y84" i="4"/>
  <c r="Y68" i="4"/>
  <c r="Y83" i="4"/>
  <c r="Z72" i="4"/>
  <c r="Y79" i="4"/>
  <c r="Y75" i="4"/>
  <c r="Y78" i="4"/>
  <c r="Y86" i="4"/>
  <c r="Z90" i="4"/>
  <c r="Y77" i="4"/>
  <c r="Z76" i="4"/>
  <c r="Z102" i="4"/>
  <c r="Y104" i="4"/>
  <c r="Y105" i="4"/>
  <c r="Y109" i="4"/>
  <c r="Y111" i="4"/>
  <c r="Z113" i="4"/>
  <c r="Y115" i="4"/>
  <c r="Y117" i="4"/>
  <c r="Z73" i="4"/>
  <c r="Y125" i="4"/>
  <c r="Y126" i="4"/>
  <c r="Y128" i="4"/>
  <c r="Y72" i="4"/>
  <c r="Y137" i="4"/>
  <c r="Y138" i="4"/>
  <c r="Z69" i="4"/>
  <c r="Y66" i="4"/>
  <c r="Y63" i="4"/>
  <c r="Y142" i="4"/>
  <c r="Z150" i="4"/>
  <c r="Z62" i="4"/>
  <c r="Z153" i="4"/>
  <c r="Z154" i="4"/>
  <c r="Y159" i="4"/>
  <c r="Z164" i="4"/>
  <c r="Y166" i="4"/>
  <c r="Y61" i="4"/>
  <c r="Y60" i="4"/>
  <c r="Z56" i="4"/>
  <c r="Z163" i="4"/>
  <c r="Y151" i="4"/>
  <c r="Y133" i="4"/>
  <c r="Z132" i="4"/>
  <c r="Y131" i="4"/>
  <c r="Z124" i="4"/>
  <c r="Y123" i="4"/>
  <c r="Y113" i="4"/>
  <c r="Z106" i="4"/>
  <c r="Y92" i="4"/>
  <c r="Z91" i="4"/>
  <c r="Z86" i="4"/>
  <c r="Z82" i="4"/>
  <c r="Z165" i="4"/>
  <c r="Y164" i="4"/>
  <c r="Y163" i="4"/>
  <c r="Z161" i="4"/>
  <c r="Z158" i="4"/>
  <c r="Y150" i="4"/>
  <c r="Z149" i="4"/>
  <c r="Z148" i="4"/>
  <c r="Y148" i="4"/>
  <c r="Z144" i="4"/>
  <c r="Y143" i="4"/>
  <c r="Y141" i="4"/>
  <c r="Z136" i="4"/>
  <c r="Z134" i="4"/>
  <c r="Y130" i="4"/>
  <c r="Z129" i="4"/>
  <c r="Z122" i="4"/>
  <c r="Z118" i="4"/>
  <c r="Z115" i="4"/>
  <c r="Y114" i="4"/>
  <c r="Z107" i="4"/>
  <c r="Z104" i="4"/>
  <c r="B19" i="4"/>
  <c r="B359" i="4"/>
  <c r="F4" i="13" s="1"/>
  <c r="B20" i="4"/>
  <c r="B357" i="4"/>
  <c r="D4" i="13" s="1"/>
  <c r="B17" i="4"/>
  <c r="B97" i="4"/>
  <c r="B134" i="4"/>
  <c r="B59" i="4"/>
  <c r="B236" i="4"/>
  <c r="B259" i="4"/>
  <c r="B346" i="4"/>
  <c r="B57" i="4"/>
  <c r="B53" i="4"/>
  <c r="B83" i="4"/>
  <c r="B258" i="4"/>
  <c r="B328" i="4"/>
  <c r="B278" i="4"/>
  <c r="B110" i="4"/>
  <c r="B234" i="4"/>
  <c r="B257" i="4"/>
  <c r="B98" i="4"/>
  <c r="B100" i="4"/>
  <c r="B233" i="4"/>
  <c r="B304" i="4"/>
  <c r="B256" i="4"/>
  <c r="B101" i="4"/>
  <c r="B327" i="4"/>
  <c r="B112" i="4"/>
  <c r="B232" i="4"/>
  <c r="B255" i="4"/>
  <c r="B102" i="4"/>
  <c r="B93" i="4"/>
  <c r="B106" i="4"/>
  <c r="B114" i="4"/>
  <c r="B254" i="4"/>
  <c r="B347" i="4"/>
  <c r="B120" i="4"/>
  <c r="B125" i="4"/>
  <c r="B129" i="4"/>
  <c r="B253" i="4"/>
  <c r="B326" i="4"/>
  <c r="B338" i="4"/>
  <c r="B303" i="4"/>
  <c r="B137" i="4"/>
  <c r="B252" i="4"/>
  <c r="B245" i="4"/>
  <c r="B91" i="4"/>
  <c r="B127" i="4"/>
  <c r="B139" i="4"/>
  <c r="B228" i="4"/>
  <c r="B133" i="4"/>
  <c r="B243" i="4"/>
  <c r="B149" i="4"/>
  <c r="B156" i="4"/>
  <c r="B325" i="4"/>
  <c r="B144" i="4"/>
  <c r="B227" i="4"/>
  <c r="B119" i="4"/>
  <c r="B146" i="4"/>
  <c r="B160" i="4"/>
  <c r="B89" i="4"/>
  <c r="B348" i="4"/>
  <c r="B226" i="4"/>
  <c r="B238" i="4"/>
  <c r="B62" i="4"/>
  <c r="B79" i="4"/>
  <c r="B237" i="4"/>
  <c r="B324" i="4"/>
  <c r="B88" i="4"/>
  <c r="B90" i="4"/>
  <c r="B235" i="4"/>
  <c r="B92" i="4"/>
  <c r="B126" i="4"/>
  <c r="B302" i="4"/>
  <c r="B132" i="4"/>
  <c r="B155" i="4"/>
  <c r="B222" i="4"/>
  <c r="B157" i="4"/>
  <c r="B231" i="4"/>
  <c r="B323" i="4"/>
  <c r="B159" i="4"/>
  <c r="B283" i="4"/>
  <c r="B230" i="4"/>
  <c r="B220" i="4"/>
  <c r="B164" i="4"/>
  <c r="B229" i="4"/>
  <c r="B86" i="4"/>
  <c r="B349" i="4"/>
  <c r="B282" i="4"/>
  <c r="B219" i="4"/>
  <c r="B281" i="4"/>
  <c r="B280" i="4"/>
  <c r="B322" i="4"/>
  <c r="B225" i="4"/>
  <c r="B85" i="4"/>
  <c r="B218" i="4"/>
  <c r="B301" i="4"/>
  <c r="B224" i="4"/>
  <c r="B279" i="4"/>
  <c r="B217" i="4"/>
  <c r="B277" i="4"/>
  <c r="B223" i="4"/>
  <c r="B276" i="4"/>
  <c r="B321" i="4"/>
  <c r="B55" i="4"/>
  <c r="B216" i="4"/>
  <c r="B221" i="4"/>
  <c r="B339" i="4"/>
  <c r="B60" i="4"/>
  <c r="B215" i="4"/>
  <c r="B65" i="4"/>
  <c r="B275" i="4"/>
  <c r="B350" i="4"/>
  <c r="B67" i="4"/>
  <c r="B214" i="4"/>
  <c r="B121" i="4"/>
  <c r="B320" i="4"/>
  <c r="B117" i="4"/>
  <c r="B274" i="4"/>
  <c r="B75" i="4"/>
  <c r="B82" i="4"/>
  <c r="B343" i="4"/>
  <c r="B213" i="4"/>
  <c r="B58" i="4"/>
  <c r="B300" i="4"/>
  <c r="B84" i="4"/>
  <c r="B73" i="4"/>
  <c r="B212" i="4"/>
  <c r="B54" i="4"/>
  <c r="B319" i="4"/>
  <c r="B209" i="4"/>
  <c r="B95" i="4"/>
  <c r="B211" i="4"/>
  <c r="B81" i="4"/>
  <c r="B273" i="4"/>
  <c r="B351" i="4"/>
  <c r="B94" i="4"/>
  <c r="B206" i="4"/>
  <c r="B334" i="4"/>
  <c r="B318" i="4"/>
  <c r="B104" i="4"/>
  <c r="B340" i="4"/>
  <c r="B116" i="4"/>
  <c r="B210" i="4"/>
  <c r="B80" i="4"/>
  <c r="B299" i="4"/>
  <c r="B128" i="4"/>
  <c r="B99" i="4"/>
  <c r="B335" i="4"/>
  <c r="B317" i="4"/>
  <c r="B141" i="4"/>
  <c r="B56" i="4"/>
  <c r="B107" i="4"/>
  <c r="B77" i="4"/>
  <c r="B208" i="4"/>
  <c r="B148" i="4"/>
  <c r="B272" i="4"/>
  <c r="B352" i="4"/>
  <c r="B195" i="4"/>
  <c r="B115" i="4"/>
  <c r="B316" i="4"/>
  <c r="B151" i="4"/>
  <c r="B207" i="4"/>
  <c r="B163" i="4"/>
  <c r="B64" i="4"/>
  <c r="B76" i="4"/>
  <c r="B122" i="4"/>
  <c r="B271" i="4"/>
  <c r="B205" i="4"/>
  <c r="B124" i="4"/>
  <c r="B204" i="4"/>
  <c r="B315" i="4"/>
  <c r="B298" i="4"/>
  <c r="B333" i="4"/>
  <c r="B66" i="4"/>
  <c r="B186" i="4"/>
  <c r="B203" i="4"/>
  <c r="B131" i="4"/>
  <c r="B202" i="4"/>
  <c r="B184" i="4"/>
  <c r="B135" i="4"/>
  <c r="B270" i="4"/>
  <c r="B138" i="4"/>
  <c r="B201" i="4"/>
  <c r="B314" i="4"/>
  <c r="B113" i="4"/>
  <c r="B180" i="4"/>
  <c r="B72" i="4"/>
  <c r="B70" i="4"/>
  <c r="B356" i="4"/>
  <c r="C4" i="13" s="1"/>
  <c r="B142" i="4"/>
  <c r="B200" i="4"/>
  <c r="B269" i="4"/>
  <c r="B344" i="4"/>
  <c r="B313" i="4"/>
  <c r="B199" i="4"/>
  <c r="B297" i="4"/>
  <c r="B71" i="4"/>
  <c r="B74" i="4"/>
  <c r="B198" i="4"/>
  <c r="B268" i="4"/>
  <c r="B332" i="4"/>
  <c r="B197" i="4"/>
  <c r="B171" i="4"/>
  <c r="B166" i="4"/>
  <c r="B336" i="4"/>
  <c r="B312" i="4"/>
  <c r="B267" i="4"/>
  <c r="B169" i="4"/>
  <c r="B165" i="4"/>
  <c r="B196" i="4"/>
  <c r="B266" i="4"/>
  <c r="B296" i="4"/>
  <c r="B162" i="4"/>
  <c r="B331" i="4"/>
  <c r="B311" i="4"/>
  <c r="B265" i="4"/>
  <c r="B87" i="4"/>
  <c r="B264" i="4"/>
  <c r="B345" i="4"/>
  <c r="B194" i="4"/>
  <c r="B96" i="4"/>
  <c r="B123" i="4"/>
  <c r="B193" i="4"/>
  <c r="B263" i="4"/>
  <c r="B310" i="4"/>
  <c r="B109" i="4"/>
  <c r="B330" i="4"/>
  <c r="B192" i="4"/>
  <c r="B150" i="4"/>
  <c r="B136" i="4"/>
  <c r="B262" i="4"/>
  <c r="B191" i="4"/>
  <c r="B295" i="4"/>
  <c r="B337" i="4"/>
  <c r="B63" i="4"/>
  <c r="B190" i="4"/>
  <c r="B261" i="4"/>
  <c r="B329" i="4"/>
  <c r="B189" i="4"/>
  <c r="B105" i="4"/>
  <c r="B260" i="4"/>
  <c r="B188" i="4"/>
  <c r="B187" i="4"/>
  <c r="B294" i="4"/>
  <c r="B185" i="4"/>
  <c r="B183" i="4"/>
  <c r="B182" i="4"/>
  <c r="B293" i="4"/>
  <c r="B181" i="4"/>
  <c r="B179" i="4"/>
  <c r="B178" i="4"/>
  <c r="B309" i="4"/>
  <c r="B177" i="4"/>
  <c r="B292" i="4"/>
  <c r="B251" i="4"/>
  <c r="B176" i="4"/>
  <c r="B108" i="4"/>
  <c r="B175" i="4"/>
  <c r="B174" i="4"/>
  <c r="B250" i="4"/>
  <c r="B291" i="4"/>
  <c r="B173" i="4"/>
  <c r="B172" i="4"/>
  <c r="B170" i="4"/>
  <c r="B249" i="4"/>
  <c r="B308" i="4"/>
  <c r="B341" i="4"/>
  <c r="B290" i="4"/>
  <c r="B168" i="4"/>
  <c r="B248" i="4"/>
  <c r="B355" i="4"/>
  <c r="B4" i="13" s="1"/>
  <c r="P262" i="3"/>
  <c r="Q262" i="3"/>
  <c r="P261" i="3"/>
  <c r="Q261" i="3"/>
  <c r="P260" i="3"/>
  <c r="Q260" i="3"/>
  <c r="P259" i="3"/>
  <c r="Q259" i="3"/>
  <c r="Q258" i="3"/>
  <c r="P258" i="3"/>
  <c r="Q257" i="3"/>
  <c r="P257" i="3"/>
  <c r="Q256" i="3"/>
  <c r="P256" i="3"/>
  <c r="Q255" i="3"/>
  <c r="P255" i="3"/>
  <c r="Q254" i="3"/>
  <c r="P254" i="3"/>
  <c r="P253" i="3"/>
  <c r="Q253" i="3"/>
  <c r="P252" i="3"/>
  <c r="Q252" i="3"/>
  <c r="P251" i="3"/>
  <c r="Q251" i="3"/>
  <c r="P250" i="3"/>
  <c r="Q250" i="3"/>
  <c r="Q249" i="3"/>
  <c r="P249" i="3"/>
  <c r="Q248" i="3"/>
  <c r="P248" i="3"/>
  <c r="P247" i="3"/>
  <c r="Q247" i="3"/>
  <c r="Q246" i="3"/>
  <c r="P246" i="3"/>
  <c r="P245" i="3"/>
  <c r="Q245" i="3"/>
  <c r="P244" i="3"/>
  <c r="Q244" i="3"/>
  <c r="Q243" i="3"/>
  <c r="P243" i="3"/>
  <c r="Q242" i="3"/>
  <c r="P242" i="3"/>
  <c r="P241" i="3"/>
  <c r="Q241" i="3"/>
  <c r="Q240" i="3"/>
  <c r="P240" i="3"/>
  <c r="P239" i="3"/>
  <c r="Q239" i="3"/>
  <c r="Q238" i="3"/>
  <c r="P238" i="3"/>
  <c r="P237" i="3"/>
  <c r="Q237" i="3"/>
  <c r="Q236" i="3"/>
  <c r="P236" i="3"/>
  <c r="P235" i="3"/>
  <c r="Q235" i="3"/>
  <c r="Q234" i="3"/>
  <c r="P234" i="3"/>
  <c r="P233" i="3"/>
  <c r="Q233" i="3"/>
  <c r="Q232" i="3"/>
  <c r="P232" i="3"/>
  <c r="P231" i="3"/>
  <c r="Q231" i="3"/>
  <c r="P230" i="3"/>
  <c r="Q230" i="3"/>
  <c r="P229" i="3"/>
  <c r="Q229" i="3"/>
  <c r="P228" i="3"/>
  <c r="Q228" i="3"/>
  <c r="Q227" i="3"/>
  <c r="P227" i="3"/>
  <c r="Q226" i="3"/>
  <c r="P226" i="3"/>
  <c r="P225" i="3"/>
  <c r="Q225" i="3"/>
  <c r="P224" i="3"/>
  <c r="Q224" i="3"/>
  <c r="Q223" i="3"/>
  <c r="P223" i="3"/>
  <c r="Q222" i="3"/>
  <c r="P222" i="3"/>
  <c r="P221" i="3"/>
  <c r="Q221" i="3"/>
  <c r="Q220" i="3"/>
  <c r="P220" i="3"/>
  <c r="P219" i="3"/>
  <c r="Q219" i="3"/>
  <c r="Q218" i="3"/>
  <c r="P218" i="3"/>
  <c r="Q217" i="3"/>
  <c r="P217" i="3"/>
  <c r="Q216" i="3"/>
  <c r="P216" i="3"/>
  <c r="P215" i="3"/>
  <c r="Q215" i="3"/>
  <c r="Q214" i="3"/>
  <c r="P214" i="3"/>
  <c r="P213" i="3"/>
  <c r="Q213" i="3"/>
  <c r="Q212" i="3"/>
  <c r="P212" i="3"/>
  <c r="Q211" i="3"/>
  <c r="P211" i="3"/>
  <c r="Q210" i="3"/>
  <c r="P210" i="3"/>
  <c r="Q209" i="3"/>
  <c r="P209" i="3"/>
  <c r="P208" i="3"/>
  <c r="Q208" i="3"/>
  <c r="Q207" i="3"/>
  <c r="P207" i="3"/>
  <c r="P206" i="3"/>
  <c r="Q206" i="3"/>
  <c r="P205" i="3"/>
  <c r="Q205" i="3"/>
  <c r="Q204" i="3"/>
  <c r="P204" i="3"/>
  <c r="P203" i="3"/>
  <c r="Q203" i="3"/>
  <c r="Q202" i="3"/>
  <c r="P202" i="3"/>
  <c r="Q201" i="3"/>
  <c r="P201" i="3"/>
  <c r="Q200" i="3"/>
  <c r="P200" i="3"/>
  <c r="Q199" i="3"/>
  <c r="P199" i="3"/>
  <c r="Q198" i="3"/>
  <c r="P198" i="3"/>
  <c r="P197" i="3"/>
  <c r="Q197" i="3"/>
  <c r="Q196" i="3"/>
  <c r="P196" i="3"/>
  <c r="Q195" i="3"/>
  <c r="P195" i="3"/>
  <c r="Q194" i="3"/>
  <c r="P194" i="3"/>
  <c r="Q193" i="3"/>
  <c r="P193" i="3"/>
  <c r="Q192" i="3"/>
  <c r="P192" i="3"/>
  <c r="P191" i="3"/>
  <c r="Q191" i="3"/>
  <c r="Q190" i="3"/>
  <c r="P190" i="3"/>
  <c r="Q189" i="3"/>
  <c r="P189" i="3"/>
  <c r="P188" i="3"/>
  <c r="Q188" i="3"/>
  <c r="Q187" i="3"/>
  <c r="P187" i="3"/>
  <c r="P186" i="3"/>
  <c r="Q186" i="3"/>
  <c r="Q185" i="3"/>
  <c r="P185" i="3"/>
  <c r="Q184" i="3"/>
  <c r="P184" i="3"/>
  <c r="Q183" i="3"/>
  <c r="P183" i="3"/>
  <c r="P182" i="3"/>
  <c r="Q182" i="3"/>
  <c r="P181" i="3"/>
  <c r="Q181" i="3"/>
  <c r="P180" i="3"/>
  <c r="Q180" i="3"/>
  <c r="P179" i="3"/>
  <c r="Q179" i="3"/>
  <c r="Q178" i="3"/>
  <c r="P178" i="3"/>
  <c r="Q177" i="3"/>
  <c r="P177" i="3"/>
  <c r="P176" i="3"/>
  <c r="Q176" i="3"/>
  <c r="Q175" i="3"/>
  <c r="P175" i="3"/>
  <c r="P174" i="3"/>
  <c r="Q174" i="3"/>
  <c r="P173" i="3"/>
  <c r="Q173" i="3"/>
  <c r="Q172" i="3"/>
  <c r="P172" i="3"/>
  <c r="Q171" i="3"/>
  <c r="P171" i="3"/>
  <c r="Q170" i="3"/>
  <c r="P170" i="3"/>
  <c r="P169" i="3"/>
  <c r="Q169" i="3"/>
  <c r="Q168" i="3"/>
  <c r="P168" i="3"/>
  <c r="Q167" i="3"/>
  <c r="P167" i="3"/>
  <c r="P166" i="3"/>
  <c r="Q166" i="3"/>
  <c r="Q165" i="3"/>
  <c r="P165" i="3"/>
  <c r="P164" i="3"/>
  <c r="Q164" i="3"/>
  <c r="Q163" i="3"/>
  <c r="P163" i="3"/>
  <c r="Q162" i="3"/>
  <c r="P162" i="3"/>
  <c r="Q161" i="3"/>
  <c r="P161" i="3"/>
  <c r="P160" i="3"/>
  <c r="Q160" i="3"/>
  <c r="P159" i="3"/>
  <c r="Q159" i="3"/>
  <c r="P158" i="3"/>
  <c r="Q158" i="3"/>
  <c r="P157" i="3"/>
  <c r="Q157" i="3"/>
  <c r="P156" i="3"/>
  <c r="Q156" i="3"/>
  <c r="Q155" i="3"/>
  <c r="P155" i="3"/>
  <c r="Q154" i="3"/>
  <c r="P154" i="3"/>
  <c r="Q153" i="3"/>
  <c r="P153" i="3"/>
  <c r="P152" i="3"/>
  <c r="Q152" i="3"/>
  <c r="Q151" i="3"/>
  <c r="P151" i="3"/>
  <c r="P150" i="3"/>
  <c r="Q150" i="3"/>
  <c r="Q149" i="3"/>
  <c r="P149" i="3"/>
  <c r="P148" i="3"/>
  <c r="Q148" i="3"/>
  <c r="P147" i="3"/>
  <c r="Q147" i="3"/>
  <c r="P146" i="3"/>
  <c r="Q146" i="3"/>
  <c r="Q145" i="3"/>
  <c r="P145" i="3"/>
  <c r="P144" i="3"/>
  <c r="Q144" i="3"/>
  <c r="P143" i="3"/>
  <c r="Q143" i="3"/>
  <c r="Q142" i="3"/>
  <c r="P142" i="3"/>
  <c r="Q141" i="3"/>
  <c r="P141" i="3"/>
  <c r="Q140" i="3"/>
  <c r="P140" i="3"/>
  <c r="Q139" i="3"/>
  <c r="P139" i="3"/>
  <c r="Q138" i="3"/>
  <c r="P138" i="3"/>
  <c r="Q137" i="3"/>
  <c r="P137" i="3"/>
  <c r="P136" i="3"/>
  <c r="Q136" i="3"/>
  <c r="P135" i="3"/>
  <c r="Q135" i="3"/>
  <c r="Q134" i="3"/>
  <c r="P134" i="3"/>
  <c r="Q133" i="3"/>
  <c r="P133" i="3"/>
  <c r="P132" i="3"/>
  <c r="Q132" i="3"/>
  <c r="AK52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2" i="3"/>
  <c r="I61" i="3"/>
  <c r="I60" i="3"/>
  <c r="I59" i="3"/>
  <c r="I58" i="3"/>
  <c r="I57" i="3"/>
  <c r="I56" i="3"/>
  <c r="I55" i="3"/>
  <c r="I54" i="3"/>
  <c r="I53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63" i="3"/>
  <c r="I119" i="3"/>
  <c r="I118" i="3"/>
  <c r="I90" i="3"/>
  <c r="Z110" i="3"/>
  <c r="Z62" i="3"/>
  <c r="Y62" i="3"/>
  <c r="Z114" i="3"/>
  <c r="Y79" i="3"/>
  <c r="Y127" i="3"/>
  <c r="Z61" i="3"/>
  <c r="Y61" i="3"/>
  <c r="Y114" i="3"/>
  <c r="Z79" i="3"/>
  <c r="Y90" i="3"/>
  <c r="Z60" i="3"/>
  <c r="Y60" i="3"/>
  <c r="Z124" i="3"/>
  <c r="Y80" i="3"/>
  <c r="Z96" i="3"/>
  <c r="Z59" i="3"/>
  <c r="Y59" i="3"/>
  <c r="Z80" i="3"/>
  <c r="Y125" i="3"/>
  <c r="Z101" i="3"/>
  <c r="Z58" i="3"/>
  <c r="Y58" i="3"/>
  <c r="Y101" i="3"/>
  <c r="Y81" i="3"/>
  <c r="Z90" i="3"/>
  <c r="Z57" i="3"/>
  <c r="Y57" i="3"/>
  <c r="Z113" i="3"/>
  <c r="Z81" i="3"/>
  <c r="Y91" i="3"/>
  <c r="Z56" i="3"/>
  <c r="Y56" i="3"/>
  <c r="Y113" i="3"/>
  <c r="Y118" i="3"/>
  <c r="Y96" i="3"/>
  <c r="Z55" i="3"/>
  <c r="Y55" i="3"/>
  <c r="Y124" i="3"/>
  <c r="Z94" i="3"/>
  <c r="Z100" i="3"/>
  <c r="Z54" i="3"/>
  <c r="Y54" i="3"/>
  <c r="Y82" i="3"/>
  <c r="Z82" i="3"/>
  <c r="Y100" i="3"/>
  <c r="Z53" i="3"/>
  <c r="Y53" i="3"/>
  <c r="Z93" i="3"/>
  <c r="Z118" i="3"/>
  <c r="Y128" i="3"/>
  <c r="Z128" i="3"/>
  <c r="Z91" i="3"/>
  <c r="Z120" i="3"/>
  <c r="Y83" i="3"/>
  <c r="Z99" i="3"/>
  <c r="Z83" i="3"/>
  <c r="Y129" i="3"/>
  <c r="Y63" i="3"/>
  <c r="Z127" i="3"/>
  <c r="Y110" i="3"/>
  <c r="Z129" i="3"/>
  <c r="Y99" i="3"/>
  <c r="Y84" i="3"/>
  <c r="Y130" i="3"/>
  <c r="Z130" i="3"/>
  <c r="Z121" i="3"/>
  <c r="Z84" i="3"/>
  <c r="Z112" i="3"/>
  <c r="Y112" i="3"/>
  <c r="Z126" i="3"/>
  <c r="Y85" i="3"/>
  <c r="Y92" i="3"/>
  <c r="Z111" i="3"/>
  <c r="Y111" i="3"/>
  <c r="Z85" i="3"/>
  <c r="Z125" i="3"/>
  <c r="Y94" i="3"/>
  <c r="Y86" i="3"/>
  <c r="Z106" i="3"/>
  <c r="Z98" i="3"/>
  <c r="Z86" i="3"/>
  <c r="Y98" i="3"/>
  <c r="Z109" i="3"/>
  <c r="Y109" i="3"/>
  <c r="Z123" i="3"/>
  <c r="Y119" i="3"/>
  <c r="Y121" i="3"/>
  <c r="Z108" i="3"/>
  <c r="Y108" i="3"/>
  <c r="Y123" i="3"/>
  <c r="Y87" i="3"/>
  <c r="Z92" i="3"/>
  <c r="Z107" i="3"/>
  <c r="Y107" i="3"/>
  <c r="Y126" i="3"/>
  <c r="Z87" i="3"/>
  <c r="Z95" i="3"/>
  <c r="Y106" i="3"/>
  <c r="Z119" i="3"/>
  <c r="Y88" i="3"/>
  <c r="Z97" i="3"/>
  <c r="Z105" i="3"/>
  <c r="Y105" i="3"/>
  <c r="Y97" i="3"/>
  <c r="Z88" i="3"/>
  <c r="Y120" i="3"/>
  <c r="Z104" i="3"/>
  <c r="Y104" i="3"/>
  <c r="Z122" i="3"/>
  <c r="Y89" i="3"/>
  <c r="Y93" i="3"/>
  <c r="Z103" i="3"/>
  <c r="Y103" i="3"/>
  <c r="Y122" i="3"/>
  <c r="Z89" i="3"/>
  <c r="Y95" i="3"/>
  <c r="Z102" i="3"/>
  <c r="Y102" i="3"/>
  <c r="Z78" i="3"/>
  <c r="Y78" i="3"/>
  <c r="Z117" i="3"/>
  <c r="Z77" i="3"/>
  <c r="Y77" i="3"/>
  <c r="Y117" i="3"/>
  <c r="Z76" i="3"/>
  <c r="Y76" i="3"/>
  <c r="Z75" i="3"/>
  <c r="Y75" i="3"/>
  <c r="Z74" i="3"/>
  <c r="Y74" i="3"/>
  <c r="Z73" i="3"/>
  <c r="Y73" i="3"/>
  <c r="Z116" i="3"/>
  <c r="Z72" i="3"/>
  <c r="Y72" i="3"/>
  <c r="Y116" i="3"/>
  <c r="Z71" i="3"/>
  <c r="Y71" i="3"/>
  <c r="Z70" i="3"/>
  <c r="Y70" i="3"/>
  <c r="Z69" i="3"/>
  <c r="Y69" i="3"/>
  <c r="Z68" i="3"/>
  <c r="Y68" i="3"/>
  <c r="Z115" i="3"/>
  <c r="Z67" i="3"/>
  <c r="Y67" i="3"/>
  <c r="Y115" i="3"/>
  <c r="Z66" i="3"/>
  <c r="Y66" i="3"/>
  <c r="Z65" i="3"/>
  <c r="Y65" i="3"/>
  <c r="Z64" i="3"/>
  <c r="Y64" i="3"/>
  <c r="Z63" i="3"/>
  <c r="N53" i="3"/>
  <c r="R53" i="3" s="1"/>
  <c r="AS53" i="3" s="1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45" i="3"/>
  <c r="N149" i="3"/>
  <c r="N164" i="3"/>
  <c r="N168" i="3"/>
  <c r="N169" i="3"/>
  <c r="N170" i="3"/>
  <c r="N179" i="3"/>
  <c r="N181" i="3"/>
  <c r="N182" i="3"/>
  <c r="N214" i="3"/>
  <c r="N233" i="3"/>
  <c r="N237" i="3"/>
  <c r="N134" i="3"/>
  <c r="N176" i="3"/>
  <c r="N247" i="3"/>
  <c r="N256" i="3"/>
  <c r="N131" i="3"/>
  <c r="N133" i="3"/>
  <c r="N141" i="3"/>
  <c r="N144" i="3"/>
  <c r="N150" i="3"/>
  <c r="N152" i="3"/>
  <c r="N155" i="3"/>
  <c r="N160" i="3"/>
  <c r="N161" i="3"/>
  <c r="N167" i="3"/>
  <c r="N172" i="3"/>
  <c r="N174" i="3"/>
  <c r="N178" i="3"/>
  <c r="N180" i="3"/>
  <c r="N185" i="3"/>
  <c r="N190" i="3"/>
  <c r="N193" i="3"/>
  <c r="N195" i="3"/>
  <c r="N206" i="3"/>
  <c r="N207" i="3"/>
  <c r="N208" i="3"/>
  <c r="N212" i="3"/>
  <c r="N216" i="3"/>
  <c r="N218" i="3"/>
  <c r="N219" i="3"/>
  <c r="N223" i="3"/>
  <c r="N234" i="3"/>
  <c r="N235" i="3"/>
  <c r="N240" i="3"/>
  <c r="N246" i="3"/>
  <c r="N248" i="3"/>
  <c r="N249" i="3"/>
  <c r="N254" i="3"/>
  <c r="N255" i="3"/>
  <c r="N262" i="3"/>
  <c r="N157" i="3"/>
  <c r="N158" i="3"/>
  <c r="N165" i="3"/>
  <c r="N183" i="3"/>
  <c r="N188" i="3"/>
  <c r="N198" i="3"/>
  <c r="N227" i="3"/>
  <c r="N230" i="3"/>
  <c r="N242" i="3"/>
  <c r="N250" i="3"/>
  <c r="N253" i="3"/>
  <c r="N259" i="3"/>
  <c r="B270" i="3"/>
  <c r="G3" i="13" s="1"/>
  <c r="N156" i="3"/>
  <c r="N159" i="3"/>
  <c r="N163" i="3"/>
  <c r="N166" i="3"/>
  <c r="N186" i="3"/>
  <c r="N189" i="3"/>
  <c r="N196" i="3"/>
  <c r="N201" i="3"/>
  <c r="N203" i="3"/>
  <c r="N217" i="3"/>
  <c r="N224" i="3"/>
  <c r="N231" i="3"/>
  <c r="N236" i="3"/>
  <c r="N238" i="3"/>
  <c r="N245" i="3"/>
  <c r="N251" i="3"/>
  <c r="N258" i="3"/>
  <c r="N209" i="3"/>
  <c r="N132" i="3"/>
  <c r="N135" i="3"/>
  <c r="N136" i="3"/>
  <c r="N139" i="3"/>
  <c r="N142" i="3"/>
  <c r="N143" i="3"/>
  <c r="N147" i="3"/>
  <c r="N153" i="3"/>
  <c r="N154" i="3"/>
  <c r="N171" i="3"/>
  <c r="N173" i="3"/>
  <c r="N175" i="3"/>
  <c r="N177" i="3"/>
  <c r="N187" i="3"/>
  <c r="N191" i="3"/>
  <c r="N192" i="3"/>
  <c r="N194" i="3"/>
  <c r="N199" i="3"/>
  <c r="N200" i="3"/>
  <c r="N202" i="3"/>
  <c r="N204" i="3"/>
  <c r="N205" i="3"/>
  <c r="N210" i="3"/>
  <c r="N211" i="3"/>
  <c r="N213" i="3"/>
  <c r="N215" i="3"/>
  <c r="N220" i="3"/>
  <c r="N221" i="3"/>
  <c r="N222" i="3"/>
  <c r="N225" i="3"/>
  <c r="N226" i="3"/>
  <c r="N228" i="3"/>
  <c r="N229" i="3"/>
  <c r="N232" i="3"/>
  <c r="N239" i="3"/>
  <c r="N241" i="3"/>
  <c r="N252" i="3"/>
  <c r="N257" i="3"/>
  <c r="N260" i="3"/>
  <c r="N261" i="3"/>
  <c r="N146" i="3"/>
  <c r="N148" i="3"/>
  <c r="N184" i="3"/>
  <c r="N197" i="3"/>
  <c r="N243" i="3"/>
  <c r="N244" i="3"/>
  <c r="N137" i="3"/>
  <c r="N138" i="3"/>
  <c r="N140" i="3"/>
  <c r="N162" i="3"/>
  <c r="N151" i="3"/>
  <c r="B20" i="3"/>
  <c r="B17" i="3"/>
  <c r="B94" i="3"/>
  <c r="B93" i="3"/>
  <c r="B126" i="3"/>
  <c r="B92" i="3"/>
  <c r="B91" i="3"/>
  <c r="B90" i="3"/>
  <c r="B120" i="3"/>
  <c r="B89" i="3"/>
  <c r="B88" i="3"/>
  <c r="B87" i="3"/>
  <c r="B86" i="3"/>
  <c r="B85" i="3"/>
  <c r="B119" i="3"/>
  <c r="B84" i="3"/>
  <c r="B83" i="3"/>
  <c r="B82" i="3"/>
  <c r="B81" i="3"/>
  <c r="B80" i="3"/>
  <c r="B118" i="3"/>
  <c r="B79" i="3"/>
  <c r="B62" i="3"/>
  <c r="B61" i="3"/>
  <c r="B60" i="3"/>
  <c r="B78" i="3"/>
  <c r="B59" i="3"/>
  <c r="B114" i="3"/>
  <c r="B58" i="3"/>
  <c r="B77" i="3"/>
  <c r="B57" i="3"/>
  <c r="B56" i="3"/>
  <c r="B127" i="3"/>
  <c r="B76" i="3"/>
  <c r="B55" i="3"/>
  <c r="B54" i="3"/>
  <c r="B75" i="3"/>
  <c r="B128" i="3"/>
  <c r="B129" i="3"/>
  <c r="B117" i="3"/>
  <c r="B74" i="3"/>
  <c r="B113" i="3"/>
  <c r="B53" i="3"/>
  <c r="B130" i="3"/>
  <c r="B73" i="3"/>
  <c r="B131" i="3"/>
  <c r="B112" i="3"/>
  <c r="B111" i="3"/>
  <c r="B72" i="3"/>
  <c r="B124" i="3"/>
  <c r="B110" i="3"/>
  <c r="B71" i="3"/>
  <c r="B109" i="3"/>
  <c r="B108" i="3"/>
  <c r="B70" i="3"/>
  <c r="B107" i="3"/>
  <c r="B106" i="3"/>
  <c r="B116" i="3"/>
  <c r="B69" i="3"/>
  <c r="B123" i="3"/>
  <c r="B105" i="3"/>
  <c r="B104" i="3"/>
  <c r="B68" i="3"/>
  <c r="B103" i="3"/>
  <c r="B102" i="3"/>
  <c r="B101" i="3"/>
  <c r="B67" i="3"/>
  <c r="B122" i="3"/>
  <c r="B100" i="3"/>
  <c r="B125" i="3"/>
  <c r="B66" i="3"/>
  <c r="B99" i="3"/>
  <c r="B98" i="3"/>
  <c r="B65" i="3"/>
  <c r="B97" i="3"/>
  <c r="C97" i="3" s="1"/>
  <c r="B96" i="3"/>
  <c r="B115" i="3"/>
  <c r="B64" i="3"/>
  <c r="B121" i="3"/>
  <c r="B95" i="3"/>
  <c r="B63" i="3"/>
  <c r="C102" i="3"/>
  <c r="C127" i="3"/>
  <c r="C90" i="3"/>
  <c r="C78" i="3"/>
  <c r="C103" i="3"/>
  <c r="C104" i="3"/>
  <c r="C126" i="3"/>
  <c r="C77" i="3"/>
  <c r="C89" i="3"/>
  <c r="C93" i="3"/>
  <c r="C105" i="3"/>
  <c r="C106" i="3"/>
  <c r="C76" i="3"/>
  <c r="C123" i="3"/>
  <c r="C88" i="3"/>
  <c r="C96" i="3"/>
  <c r="C117" i="3"/>
  <c r="C75" i="3"/>
  <c r="C107" i="3"/>
  <c r="C108" i="3"/>
  <c r="C109" i="3"/>
  <c r="C87" i="3"/>
  <c r="C74" i="3"/>
  <c r="C98" i="3"/>
  <c r="C110" i="3"/>
  <c r="C55" i="3"/>
  <c r="C111" i="3"/>
  <c r="C73" i="3"/>
  <c r="C86" i="3"/>
  <c r="C99" i="3"/>
  <c r="C124" i="3"/>
  <c r="C112" i="3"/>
  <c r="C72" i="3"/>
  <c r="C119" i="3"/>
  <c r="C85" i="3"/>
  <c r="C94" i="3"/>
  <c r="C125" i="3"/>
  <c r="C71" i="3"/>
  <c r="C131" i="3"/>
  <c r="C130" i="3"/>
  <c r="C92" i="3"/>
  <c r="C116" i="3"/>
  <c r="C70" i="3"/>
  <c r="C84" i="3"/>
  <c r="C95" i="3"/>
  <c r="C129" i="3"/>
  <c r="C53" i="3"/>
  <c r="C69" i="3"/>
  <c r="C128" i="3"/>
  <c r="C83" i="3"/>
  <c r="C100" i="3"/>
  <c r="C54" i="3"/>
  <c r="C68" i="3"/>
  <c r="C113" i="3"/>
  <c r="C56" i="3"/>
  <c r="C82" i="3"/>
  <c r="C101" i="3"/>
  <c r="C67" i="3"/>
  <c r="C57" i="3"/>
  <c r="C58" i="3"/>
  <c r="C59" i="3"/>
  <c r="C81" i="3"/>
  <c r="C66" i="3"/>
  <c r="C120" i="3"/>
  <c r="C114" i="3"/>
  <c r="C60" i="3"/>
  <c r="C115" i="3"/>
  <c r="C65" i="3"/>
  <c r="C118" i="3"/>
  <c r="C80" i="3"/>
  <c r="C91" i="3"/>
  <c r="C61" i="3"/>
  <c r="C64" i="3"/>
  <c r="C62" i="3"/>
  <c r="C121" i="3"/>
  <c r="C79" i="3"/>
  <c r="C122" i="3"/>
  <c r="C63" i="3"/>
  <c r="Q280" i="11" l="1"/>
  <c r="P280" i="11"/>
  <c r="Q279" i="11"/>
  <c r="P279" i="11"/>
  <c r="Q278" i="11"/>
  <c r="P278" i="11"/>
  <c r="Q277" i="11"/>
  <c r="P277" i="11"/>
  <c r="P276" i="11"/>
  <c r="Q276" i="11"/>
  <c r="Q275" i="11"/>
  <c r="P275" i="11"/>
  <c r="P274" i="11"/>
  <c r="Q274" i="11"/>
  <c r="P273" i="11"/>
  <c r="Q273" i="11"/>
  <c r="P235" i="11"/>
  <c r="Q235" i="11"/>
  <c r="P272" i="11"/>
  <c r="Q272" i="11"/>
  <c r="P271" i="11"/>
  <c r="Q271" i="11"/>
  <c r="P234" i="11"/>
  <c r="Q234" i="11"/>
  <c r="Q270" i="11"/>
  <c r="P270" i="11"/>
  <c r="P233" i="11"/>
  <c r="Q233" i="11"/>
  <c r="Q269" i="11"/>
  <c r="P269" i="11"/>
  <c r="P268" i="11"/>
  <c r="Q268" i="11"/>
  <c r="Q232" i="11"/>
  <c r="P232" i="11"/>
  <c r="P208" i="11"/>
  <c r="Q208" i="11"/>
  <c r="P267" i="11"/>
  <c r="Q267" i="11"/>
  <c r="Q231" i="11"/>
  <c r="P231" i="11"/>
  <c r="Q266" i="11"/>
  <c r="P266" i="11"/>
  <c r="P207" i="11"/>
  <c r="Q207" i="11"/>
  <c r="P265" i="11"/>
  <c r="Q265" i="11"/>
  <c r="P230" i="11"/>
  <c r="Q230" i="11"/>
  <c r="P264" i="11"/>
  <c r="Q264" i="11"/>
  <c r="P229" i="11"/>
  <c r="Q229" i="11"/>
  <c r="P263" i="11"/>
  <c r="Q263" i="11"/>
  <c r="Q206" i="11"/>
  <c r="P206" i="11"/>
  <c r="P262" i="11"/>
  <c r="Q262" i="11"/>
  <c r="Q228" i="11"/>
  <c r="P228" i="11"/>
  <c r="P261" i="11"/>
  <c r="Q261" i="11"/>
  <c r="P205" i="11"/>
  <c r="Q205" i="11"/>
  <c r="P227" i="11"/>
  <c r="Q227" i="11"/>
  <c r="P260" i="11"/>
  <c r="Q260" i="11"/>
  <c r="Q190" i="11"/>
  <c r="P190" i="11"/>
  <c r="Q180" i="11"/>
  <c r="P180" i="11"/>
  <c r="Q259" i="11"/>
  <c r="P259" i="11"/>
  <c r="P226" i="11"/>
  <c r="Q226" i="11"/>
  <c r="P204" i="11"/>
  <c r="Q204" i="11"/>
  <c r="Q258" i="11"/>
  <c r="P258" i="11"/>
  <c r="P225" i="11"/>
  <c r="Q225" i="11"/>
  <c r="P257" i="11"/>
  <c r="Q257" i="11"/>
  <c r="Q189" i="11"/>
  <c r="P189" i="11"/>
  <c r="Q203" i="11"/>
  <c r="P203" i="11"/>
  <c r="P256" i="11"/>
  <c r="Q256" i="11"/>
  <c r="Q224" i="11"/>
  <c r="P224" i="11"/>
  <c r="P173" i="11"/>
  <c r="Q173" i="11"/>
  <c r="P255" i="11"/>
  <c r="Q255" i="11"/>
  <c r="Q179" i="11"/>
  <c r="P179" i="11"/>
  <c r="Q223" i="11"/>
  <c r="P223" i="11"/>
  <c r="P254" i="11"/>
  <c r="Q254" i="11"/>
  <c r="P202" i="11"/>
  <c r="Q202" i="11"/>
  <c r="P188" i="11"/>
  <c r="Q188" i="11"/>
  <c r="Q253" i="11"/>
  <c r="P253" i="11"/>
  <c r="P222" i="11"/>
  <c r="Q222" i="11"/>
  <c r="P166" i="11"/>
  <c r="Q166" i="11"/>
  <c r="Q252" i="11"/>
  <c r="P252" i="11"/>
  <c r="Q201" i="11"/>
  <c r="P201" i="11"/>
  <c r="Q221" i="11"/>
  <c r="P221" i="11"/>
  <c r="P251" i="11"/>
  <c r="Q251" i="11"/>
  <c r="P164" i="11"/>
  <c r="Q164" i="11"/>
  <c r="Q187" i="11"/>
  <c r="P187" i="11"/>
  <c r="P250" i="11"/>
  <c r="Q250" i="11"/>
  <c r="Q220" i="11"/>
  <c r="P220" i="11"/>
  <c r="P200" i="11"/>
  <c r="Q200" i="11"/>
  <c r="Q249" i="11"/>
  <c r="P249" i="11"/>
  <c r="Q178" i="11"/>
  <c r="P178" i="11"/>
  <c r="Q219" i="11"/>
  <c r="P219" i="11"/>
  <c r="P248" i="11"/>
  <c r="Q248" i="11"/>
  <c r="Q172" i="11"/>
  <c r="P172" i="11"/>
  <c r="Q199" i="11"/>
  <c r="P199" i="11"/>
  <c r="Q247" i="11"/>
  <c r="P247" i="11"/>
  <c r="P218" i="11"/>
  <c r="Q218" i="11"/>
  <c r="Q186" i="11"/>
  <c r="P186" i="11"/>
  <c r="P246" i="11"/>
  <c r="Q246" i="11"/>
  <c r="Q168" i="11"/>
  <c r="P168" i="11"/>
  <c r="Q217" i="11"/>
  <c r="P217" i="11"/>
  <c r="Q245" i="11"/>
  <c r="P245" i="11"/>
  <c r="P198" i="11"/>
  <c r="Q198" i="11"/>
  <c r="P177" i="11"/>
  <c r="Q177" i="11"/>
  <c r="Q244" i="11"/>
  <c r="P244" i="11"/>
  <c r="P216" i="11"/>
  <c r="Q216" i="11"/>
  <c r="P185" i="11"/>
  <c r="Q185" i="11"/>
  <c r="P243" i="11"/>
  <c r="Q243" i="11"/>
  <c r="P197" i="11"/>
  <c r="Q197" i="11"/>
  <c r="P215" i="11"/>
  <c r="Q215" i="11"/>
  <c r="P242" i="11"/>
  <c r="Q242" i="11"/>
  <c r="Q162" i="11"/>
  <c r="P162" i="11"/>
  <c r="Q171" i="11"/>
  <c r="P171" i="11"/>
  <c r="Q241" i="11"/>
  <c r="P241" i="11"/>
  <c r="P160" i="11"/>
  <c r="Q160" i="11"/>
  <c r="P159" i="11"/>
  <c r="Q159" i="11"/>
  <c r="Q158" i="11"/>
  <c r="P158" i="11"/>
  <c r="P157" i="11"/>
  <c r="Q157" i="11"/>
  <c r="P156" i="11"/>
  <c r="Q156" i="11"/>
  <c r="Q155" i="11"/>
  <c r="P155" i="11"/>
  <c r="P154" i="11"/>
  <c r="Q154" i="11"/>
  <c r="Q153" i="11"/>
  <c r="P153" i="11"/>
  <c r="P152" i="11"/>
  <c r="Q152" i="11"/>
  <c r="P151" i="11"/>
  <c r="Q151" i="11"/>
  <c r="Q150" i="11"/>
  <c r="P150" i="11"/>
  <c r="Q149" i="11"/>
  <c r="P149" i="11"/>
  <c r="Q148" i="11"/>
  <c r="P148" i="11"/>
  <c r="Q147" i="11"/>
  <c r="P147" i="11"/>
  <c r="P146" i="11"/>
  <c r="Q146" i="11"/>
  <c r="P145" i="11"/>
  <c r="Q145" i="11"/>
  <c r="P144" i="11"/>
  <c r="Q144" i="11"/>
  <c r="P143" i="11"/>
  <c r="Q143" i="11"/>
  <c r="P142" i="11"/>
  <c r="Q142" i="11"/>
  <c r="P141" i="11"/>
  <c r="Q141" i="11"/>
  <c r="P140" i="11"/>
  <c r="Q140" i="11"/>
  <c r="Q139" i="11"/>
  <c r="P139" i="11"/>
  <c r="P138" i="11"/>
  <c r="Q138" i="11"/>
  <c r="P137" i="11"/>
  <c r="Q137" i="11"/>
  <c r="Q136" i="11"/>
  <c r="P136" i="11"/>
  <c r="Q135" i="11"/>
  <c r="P135" i="11"/>
  <c r="P134" i="11"/>
  <c r="Q134" i="11"/>
  <c r="Q133" i="11"/>
  <c r="P133" i="11"/>
  <c r="P132" i="11"/>
  <c r="Q132" i="11"/>
  <c r="P131" i="11"/>
  <c r="Q131" i="11"/>
  <c r="H53" i="5"/>
  <c r="C53" i="5"/>
  <c r="AD53" i="5"/>
  <c r="B65" i="5" s="1"/>
  <c r="K5" i="13" s="1"/>
  <c r="B122" i="12"/>
  <c r="H12" i="13" s="1"/>
  <c r="B53" i="12"/>
  <c r="B93" i="12"/>
  <c r="B86" i="12"/>
  <c r="B83" i="12"/>
  <c r="B99" i="12"/>
  <c r="B79" i="12"/>
  <c r="B98" i="12"/>
  <c r="B101" i="12"/>
  <c r="B75" i="12"/>
  <c r="B91" i="12"/>
  <c r="B100" i="12"/>
  <c r="B89" i="12"/>
  <c r="B78" i="12"/>
  <c r="B104" i="12"/>
  <c r="B105" i="12"/>
  <c r="B64" i="12"/>
  <c r="B73" i="12"/>
  <c r="B62" i="12"/>
  <c r="B57" i="12"/>
  <c r="B61" i="12"/>
  <c r="B81" i="12"/>
  <c r="B60" i="12"/>
  <c r="B63" i="12"/>
  <c r="B59" i="12"/>
  <c r="B55" i="12"/>
  <c r="B54" i="12"/>
  <c r="B56" i="12"/>
  <c r="B87" i="12"/>
  <c r="B76" i="12"/>
  <c r="B58" i="12"/>
  <c r="B90" i="12"/>
  <c r="B107" i="12"/>
  <c r="B65" i="12"/>
  <c r="B88" i="12"/>
  <c r="B94" i="12"/>
  <c r="B95" i="12"/>
  <c r="B106" i="12"/>
  <c r="B84" i="12"/>
  <c r="B66" i="12"/>
  <c r="B97" i="12"/>
  <c r="B67" i="12"/>
  <c r="B92" i="12"/>
  <c r="B82" i="12"/>
  <c r="B68" i="12"/>
  <c r="B102" i="12"/>
  <c r="B70" i="12"/>
  <c r="B69" i="12"/>
  <c r="B113" i="12"/>
  <c r="B112" i="12"/>
  <c r="B111" i="12"/>
  <c r="B103" i="12"/>
  <c r="B110" i="12"/>
  <c r="B72" i="12"/>
  <c r="B109" i="12"/>
  <c r="B80" i="12"/>
  <c r="B77" i="12"/>
  <c r="B85" i="12"/>
  <c r="B74" i="12"/>
  <c r="B108" i="12"/>
  <c r="B71" i="12"/>
  <c r="B96" i="12"/>
  <c r="Q80" i="12"/>
  <c r="P80" i="12"/>
  <c r="P107" i="12"/>
  <c r="Q107" i="12"/>
  <c r="Q64" i="12"/>
  <c r="P64" i="12"/>
  <c r="P91" i="12"/>
  <c r="Q91" i="12"/>
  <c r="P77" i="12"/>
  <c r="Q77" i="12"/>
  <c r="Q90" i="12"/>
  <c r="P90" i="12"/>
  <c r="Q92" i="12"/>
  <c r="P92" i="12"/>
  <c r="Q85" i="12"/>
  <c r="P85" i="12"/>
  <c r="P84" i="12"/>
  <c r="Q84" i="12"/>
  <c r="Q83" i="12"/>
  <c r="P83" i="12"/>
  <c r="Q66" i="12"/>
  <c r="P66" i="12"/>
  <c r="P106" i="12"/>
  <c r="Q106" i="12"/>
  <c r="Q82" i="12"/>
  <c r="P82" i="12"/>
  <c r="Q94" i="12"/>
  <c r="P94" i="12"/>
  <c r="Q95" i="12"/>
  <c r="P95" i="12"/>
  <c r="Q67" i="12"/>
  <c r="P67" i="12"/>
  <c r="Q105" i="12"/>
  <c r="P105" i="12"/>
  <c r="P97" i="12"/>
  <c r="Q97" i="12"/>
  <c r="P79" i="12"/>
  <c r="Q79" i="12"/>
  <c r="P87" i="12"/>
  <c r="Q87" i="12"/>
  <c r="P104" i="12"/>
  <c r="Q104" i="12"/>
  <c r="Q78" i="12"/>
  <c r="P78" i="12"/>
  <c r="P63" i="12"/>
  <c r="Q63" i="12"/>
  <c r="Q98" i="12"/>
  <c r="P98" i="12"/>
  <c r="Q100" i="12"/>
  <c r="P100" i="12"/>
  <c r="P74" i="12"/>
  <c r="Q74" i="12"/>
  <c r="P69" i="12"/>
  <c r="Q69" i="12"/>
  <c r="P103" i="12"/>
  <c r="Q103" i="12"/>
  <c r="Q111" i="12"/>
  <c r="P111" i="12"/>
  <c r="P70" i="12"/>
  <c r="Q70" i="12"/>
  <c r="P102" i="12"/>
  <c r="Q102" i="12"/>
  <c r="Q112" i="12"/>
  <c r="P112" i="12"/>
  <c r="Q101" i="12"/>
  <c r="P101" i="12"/>
  <c r="Q62" i="12"/>
  <c r="P62" i="12"/>
  <c r="Q68" i="12"/>
  <c r="P68" i="12"/>
  <c r="P72" i="12"/>
  <c r="Q72" i="12"/>
  <c r="P60" i="12"/>
  <c r="Q60" i="12"/>
  <c r="Q113" i="12"/>
  <c r="P113" i="12"/>
  <c r="Q54" i="12"/>
  <c r="P54" i="12"/>
  <c r="P81" i="12"/>
  <c r="Q81" i="12"/>
  <c r="P99" i="12"/>
  <c r="Q99" i="12"/>
  <c r="Q71" i="12"/>
  <c r="P71" i="12"/>
  <c r="P89" i="12"/>
  <c r="Q89" i="12"/>
  <c r="Q53" i="12"/>
  <c r="P53" i="12"/>
  <c r="T53" i="12" s="1"/>
  <c r="AD53" i="12" s="1"/>
  <c r="P73" i="12"/>
  <c r="Q73" i="12"/>
  <c r="Q110" i="12"/>
  <c r="P110" i="12"/>
  <c r="P61" i="12"/>
  <c r="Q61" i="12"/>
  <c r="Q55" i="12"/>
  <c r="P55" i="12"/>
  <c r="P86" i="12"/>
  <c r="Q86" i="12"/>
  <c r="Q96" i="12"/>
  <c r="P96" i="12"/>
  <c r="Q93" i="12"/>
  <c r="P93" i="12"/>
  <c r="P109" i="12"/>
  <c r="Q109" i="12"/>
  <c r="Q88" i="12"/>
  <c r="P88" i="12"/>
  <c r="P59" i="12"/>
  <c r="Q59" i="12"/>
  <c r="Q56" i="12"/>
  <c r="P56" i="12"/>
  <c r="Q75" i="12"/>
  <c r="P75" i="12"/>
  <c r="Q58" i="12"/>
  <c r="P58" i="12"/>
  <c r="Q65" i="12"/>
  <c r="P65" i="12"/>
  <c r="P108" i="12"/>
  <c r="Q108" i="12"/>
  <c r="P57" i="12"/>
  <c r="Q57" i="12"/>
  <c r="P76" i="12"/>
  <c r="Q76" i="12"/>
  <c r="N53" i="12"/>
  <c r="F55" i="12"/>
  <c r="G55" i="12" s="1"/>
  <c r="N55" i="12"/>
  <c r="N57" i="12"/>
  <c r="F58" i="12"/>
  <c r="G58" i="12" s="1"/>
  <c r="N58" i="12"/>
  <c r="F65" i="12"/>
  <c r="G65" i="12" s="1"/>
  <c r="N65" i="12"/>
  <c r="N66" i="12"/>
  <c r="N67" i="12"/>
  <c r="F69" i="12"/>
  <c r="G69" i="12" s="1"/>
  <c r="N69" i="12"/>
  <c r="F70" i="12"/>
  <c r="G70" i="12" s="1"/>
  <c r="N71" i="12"/>
  <c r="N72" i="12"/>
  <c r="F74" i="12"/>
  <c r="G74" i="12" s="1"/>
  <c r="N74" i="12"/>
  <c r="F75" i="12"/>
  <c r="G75" i="12" s="1"/>
  <c r="F76" i="12"/>
  <c r="G76" i="12" s="1"/>
  <c r="F81" i="12"/>
  <c r="G81" i="12" s="1"/>
  <c r="N81" i="12"/>
  <c r="F83" i="12"/>
  <c r="G83" i="12" s="1"/>
  <c r="N83" i="12"/>
  <c r="N84" i="12"/>
  <c r="F85" i="12"/>
  <c r="G85" i="12" s="1"/>
  <c r="N85" i="12"/>
  <c r="N87" i="12"/>
  <c r="F88" i="12"/>
  <c r="G88" i="12" s="1"/>
  <c r="F89" i="12"/>
  <c r="G89" i="12" s="1"/>
  <c r="N92" i="12"/>
  <c r="N93" i="12"/>
  <c r="F94" i="12"/>
  <c r="G94" i="12" s="1"/>
  <c r="N94" i="12"/>
  <c r="F96" i="12"/>
  <c r="G96" i="12" s="1"/>
  <c r="F97" i="12"/>
  <c r="G97" i="12" s="1"/>
  <c r="N98" i="12"/>
  <c r="F100" i="12"/>
  <c r="G100" i="12" s="1"/>
  <c r="F101" i="12"/>
  <c r="G101" i="12" s="1"/>
  <c r="N102" i="12"/>
  <c r="N103" i="12"/>
  <c r="F104" i="12"/>
  <c r="G104" i="12" s="1"/>
  <c r="N104" i="12"/>
  <c r="F105" i="12"/>
  <c r="G105" i="12" s="1"/>
  <c r="N105" i="12"/>
  <c r="N106" i="12"/>
  <c r="F107" i="12"/>
  <c r="G107" i="12" s="1"/>
  <c r="N107" i="12"/>
  <c r="F108" i="12"/>
  <c r="G108" i="12" s="1"/>
  <c r="N108" i="12"/>
  <c r="F109" i="12"/>
  <c r="G109" i="12" s="1"/>
  <c r="N109" i="12"/>
  <c r="F110" i="12"/>
  <c r="G110" i="12" s="1"/>
  <c r="N110" i="12"/>
  <c r="F111" i="12"/>
  <c r="G111" i="12" s="1"/>
  <c r="N111" i="12"/>
  <c r="F112" i="12"/>
  <c r="G112" i="12" s="1"/>
  <c r="N113" i="12"/>
  <c r="B121" i="12"/>
  <c r="G12" i="13" s="1"/>
  <c r="F53" i="12"/>
  <c r="G53" i="12" s="1"/>
  <c r="N54" i="12"/>
  <c r="N56" i="12"/>
  <c r="F59" i="12"/>
  <c r="G59" i="12" s="1"/>
  <c r="N60" i="12"/>
  <c r="F61" i="12"/>
  <c r="G61" i="12" s="1"/>
  <c r="N61" i="12"/>
  <c r="N62" i="12"/>
  <c r="F63" i="12"/>
  <c r="G63" i="12" s="1"/>
  <c r="F64" i="12"/>
  <c r="G64" i="12" s="1"/>
  <c r="F66" i="12"/>
  <c r="G66" i="12" s="1"/>
  <c r="F67" i="12"/>
  <c r="G67" i="12" s="1"/>
  <c r="F68" i="12"/>
  <c r="G68" i="12" s="1"/>
  <c r="N70" i="12"/>
  <c r="F73" i="12"/>
  <c r="G73" i="12" s="1"/>
  <c r="N73" i="12"/>
  <c r="F77" i="12"/>
  <c r="G77" i="12" s="1"/>
  <c r="N77" i="12"/>
  <c r="N78" i="12"/>
  <c r="N79" i="12"/>
  <c r="N80" i="12"/>
  <c r="F82" i="12"/>
  <c r="G82" i="12" s="1"/>
  <c r="F84" i="12"/>
  <c r="G84" i="12" s="1"/>
  <c r="N86" i="12"/>
  <c r="N88" i="12"/>
  <c r="F90" i="12"/>
  <c r="G90" i="12" s="1"/>
  <c r="F92" i="12"/>
  <c r="G92" i="12" s="1"/>
  <c r="N96" i="12"/>
  <c r="N97" i="12"/>
  <c r="F98" i="12"/>
  <c r="G98" i="12" s="1"/>
  <c r="N99" i="12"/>
  <c r="N101" i="12"/>
  <c r="F102" i="12"/>
  <c r="G102" i="12" s="1"/>
  <c r="N63" i="12"/>
  <c r="F54" i="12"/>
  <c r="G54" i="12" s="1"/>
  <c r="F56" i="12"/>
  <c r="G56" i="12" s="1"/>
  <c r="F57" i="12"/>
  <c r="G57" i="12" s="1"/>
  <c r="N59" i="12"/>
  <c r="F60" i="12"/>
  <c r="G60" i="12" s="1"/>
  <c r="F62" i="12"/>
  <c r="G62" i="12" s="1"/>
  <c r="N64" i="12"/>
  <c r="N68" i="12"/>
  <c r="F71" i="12"/>
  <c r="G71" i="12" s="1"/>
  <c r="F72" i="12"/>
  <c r="G72" i="12" s="1"/>
  <c r="N75" i="12"/>
  <c r="N76" i="12"/>
  <c r="F78" i="12"/>
  <c r="G78" i="12" s="1"/>
  <c r="F79" i="12"/>
  <c r="G79" i="12" s="1"/>
  <c r="F80" i="12"/>
  <c r="G80" i="12" s="1"/>
  <c r="N82" i="12"/>
  <c r="F86" i="12"/>
  <c r="G86" i="12" s="1"/>
  <c r="F87" i="12"/>
  <c r="G87" i="12" s="1"/>
  <c r="N89" i="12"/>
  <c r="N90" i="12"/>
  <c r="F91" i="12"/>
  <c r="G91" i="12" s="1"/>
  <c r="N91" i="12"/>
  <c r="F93" i="12"/>
  <c r="G93" i="12" s="1"/>
  <c r="F95" i="12"/>
  <c r="G95" i="12" s="1"/>
  <c r="N95" i="12"/>
  <c r="F99" i="12"/>
  <c r="G99" i="12" s="1"/>
  <c r="N100" i="12"/>
  <c r="F103" i="12"/>
  <c r="G103" i="12" s="1"/>
  <c r="F106" i="12"/>
  <c r="G106" i="12" s="1"/>
  <c r="N112" i="12"/>
  <c r="F113" i="12"/>
  <c r="G113" i="12" s="1"/>
  <c r="L54" i="12"/>
  <c r="AR54" i="12"/>
  <c r="L55" i="12"/>
  <c r="L65" i="12"/>
  <c r="L66" i="12"/>
  <c r="AR66" i="12" s="1"/>
  <c r="L69" i="12"/>
  <c r="AR69" i="12" s="1"/>
  <c r="L72" i="12"/>
  <c r="L73" i="12"/>
  <c r="L74" i="12"/>
  <c r="L75" i="12"/>
  <c r="AR75" i="12" s="1"/>
  <c r="L82" i="12"/>
  <c r="L83" i="12"/>
  <c r="L84" i="12"/>
  <c r="L87" i="12"/>
  <c r="L89" i="12"/>
  <c r="L90" i="12"/>
  <c r="L91" i="12"/>
  <c r="L93" i="12"/>
  <c r="AR93" i="12"/>
  <c r="L102" i="12"/>
  <c r="L103" i="12"/>
  <c r="AR103" i="12" s="1"/>
  <c r="L104" i="12"/>
  <c r="L105" i="12"/>
  <c r="AR105" i="12" s="1"/>
  <c r="L106" i="12"/>
  <c r="AR106" i="12"/>
  <c r="L107" i="12"/>
  <c r="AR107" i="12" s="1"/>
  <c r="L108" i="12"/>
  <c r="AR108" i="12" s="1"/>
  <c r="L109" i="12"/>
  <c r="AR109" i="12"/>
  <c r="L112" i="12"/>
  <c r="B119" i="12"/>
  <c r="E12" i="13" s="1"/>
  <c r="B156" i="12"/>
  <c r="Q26" i="13" s="1"/>
  <c r="AR55" i="12"/>
  <c r="L57" i="12"/>
  <c r="L58" i="12"/>
  <c r="L59" i="12"/>
  <c r="L60" i="12"/>
  <c r="AR60" i="12"/>
  <c r="L62" i="12"/>
  <c r="L64" i="12"/>
  <c r="AR64" i="12" s="1"/>
  <c r="L67" i="12"/>
  <c r="AR67" i="12" s="1"/>
  <c r="L68" i="12"/>
  <c r="AR68" i="12"/>
  <c r="AR72" i="12"/>
  <c r="AR73" i="12"/>
  <c r="L76" i="12"/>
  <c r="L78" i="12"/>
  <c r="AR78" i="12" s="1"/>
  <c r="L79" i="12"/>
  <c r="AR79" i="12" s="1"/>
  <c r="L80" i="12"/>
  <c r="AR80" i="12" s="1"/>
  <c r="L86" i="12"/>
  <c r="AR86" i="12" s="1"/>
  <c r="L88" i="12"/>
  <c r="AR88" i="12" s="1"/>
  <c r="AR89" i="12"/>
  <c r="AR91" i="12"/>
  <c r="L94" i="12"/>
  <c r="AR94" i="12" s="1"/>
  <c r="L95" i="12"/>
  <c r="AR95" i="12" s="1"/>
  <c r="L98" i="12"/>
  <c r="L99" i="12"/>
  <c r="AR99" i="12" s="1"/>
  <c r="L100" i="12"/>
  <c r="AR100" i="12" s="1"/>
  <c r="L101" i="12"/>
  <c r="AR101" i="12"/>
  <c r="L63" i="12"/>
  <c r="L53" i="12"/>
  <c r="AR53" i="12" s="1"/>
  <c r="L56" i="12"/>
  <c r="AR56" i="12" s="1"/>
  <c r="AR57" i="12"/>
  <c r="AR58" i="12"/>
  <c r="AR59" i="12"/>
  <c r="L61" i="12"/>
  <c r="AR61" i="12" s="1"/>
  <c r="AR62" i="12"/>
  <c r="AR63" i="12"/>
  <c r="AR65" i="12"/>
  <c r="L70" i="12"/>
  <c r="AR70" i="12" s="1"/>
  <c r="L71" i="12"/>
  <c r="AR71" i="12"/>
  <c r="AR74" i="12"/>
  <c r="AR76" i="12"/>
  <c r="L77" i="12"/>
  <c r="AR77" i="12" s="1"/>
  <c r="L81" i="12"/>
  <c r="AR81" i="12" s="1"/>
  <c r="AR82" i="12"/>
  <c r="AR83" i="12"/>
  <c r="AR84" i="12"/>
  <c r="L85" i="12"/>
  <c r="AR85" i="12" s="1"/>
  <c r="AR87" i="12"/>
  <c r="AR90" i="12"/>
  <c r="L92" i="12"/>
  <c r="AR92" i="12" s="1"/>
  <c r="L96" i="12"/>
  <c r="AR96" i="12" s="1"/>
  <c r="L97" i="12"/>
  <c r="AR97" i="12" s="1"/>
  <c r="AR98" i="12"/>
  <c r="AR102" i="12"/>
  <c r="AR104" i="12"/>
  <c r="L110" i="12"/>
  <c r="AR110" i="12" s="1"/>
  <c r="L111" i="12"/>
  <c r="AR111" i="12" s="1"/>
  <c r="AR112" i="12"/>
  <c r="P370" i="11"/>
  <c r="Q370" i="11"/>
  <c r="P108" i="11"/>
  <c r="Q108" i="11"/>
  <c r="P109" i="11"/>
  <c r="Q109" i="11"/>
  <c r="P110" i="11"/>
  <c r="Q110" i="11"/>
  <c r="P383" i="11"/>
  <c r="Q383" i="11"/>
  <c r="P435" i="11"/>
  <c r="Q435" i="11"/>
  <c r="P531" i="11"/>
  <c r="Q531" i="11"/>
  <c r="P406" i="11"/>
  <c r="Q406" i="11"/>
  <c r="Q530" i="11"/>
  <c r="P530" i="11"/>
  <c r="P111" i="11"/>
  <c r="Q111" i="11"/>
  <c r="Q529" i="11"/>
  <c r="P529" i="11"/>
  <c r="Q528" i="11"/>
  <c r="P528" i="11"/>
  <c r="P112" i="11"/>
  <c r="Q112" i="11"/>
  <c r="P113" i="11"/>
  <c r="Q113" i="11"/>
  <c r="P434" i="11"/>
  <c r="Q434" i="11"/>
  <c r="P114" i="11"/>
  <c r="Q114" i="11"/>
  <c r="P405" i="11"/>
  <c r="Q405" i="11"/>
  <c r="P382" i="11"/>
  <c r="Q382" i="11"/>
  <c r="P115" i="11"/>
  <c r="Q115" i="11"/>
  <c r="Q532" i="11"/>
  <c r="P532" i="11"/>
  <c r="P433" i="11"/>
  <c r="Q433" i="11"/>
  <c r="P116" i="11"/>
  <c r="Q116" i="11"/>
  <c r="P117" i="11"/>
  <c r="Q117" i="11"/>
  <c r="P404" i="11"/>
  <c r="Q404" i="11"/>
  <c r="P118" i="11"/>
  <c r="Q118" i="11"/>
  <c r="P432" i="11"/>
  <c r="Q432" i="11"/>
  <c r="P381" i="11"/>
  <c r="Q381" i="11"/>
  <c r="P119" i="11"/>
  <c r="Q119" i="11"/>
  <c r="P120" i="11"/>
  <c r="Q120" i="11"/>
  <c r="P403" i="11"/>
  <c r="Q403" i="11"/>
  <c r="P431" i="11"/>
  <c r="Q431" i="11"/>
  <c r="P121" i="11"/>
  <c r="Q121" i="11"/>
  <c r="P122" i="11"/>
  <c r="Q122" i="11"/>
  <c r="P380" i="11"/>
  <c r="Q380" i="11"/>
  <c r="P379" i="11"/>
  <c r="Q379" i="11"/>
  <c r="P526" i="11"/>
  <c r="Q526" i="11"/>
  <c r="P430" i="11"/>
  <c r="Q430" i="11"/>
  <c r="P402" i="11"/>
  <c r="Q402" i="11"/>
  <c r="P378" i="11"/>
  <c r="Q378" i="11"/>
  <c r="P377" i="11"/>
  <c r="Q377" i="11"/>
  <c r="P376" i="11"/>
  <c r="Q376" i="11"/>
  <c r="P429" i="11"/>
  <c r="Q429" i="11"/>
  <c r="P375" i="11"/>
  <c r="Q375" i="11"/>
  <c r="P401" i="11"/>
  <c r="Q401" i="11"/>
  <c r="P374" i="11"/>
  <c r="Q374" i="11"/>
  <c r="P373" i="11"/>
  <c r="Q373" i="11"/>
  <c r="Q527" i="11"/>
  <c r="P527" i="11"/>
  <c r="P428" i="11"/>
  <c r="Q428" i="11"/>
  <c r="P372" i="11"/>
  <c r="Q372" i="11"/>
  <c r="P371" i="11"/>
  <c r="Q371" i="11"/>
  <c r="P400" i="11"/>
  <c r="Q400" i="11"/>
  <c r="P369" i="11"/>
  <c r="Q369" i="11"/>
  <c r="P427" i="11"/>
  <c r="Q427" i="11"/>
  <c r="P461" i="11"/>
  <c r="Q461" i="11"/>
  <c r="P130" i="11"/>
  <c r="Q130" i="11"/>
  <c r="P129" i="11"/>
  <c r="Q129" i="11"/>
  <c r="P128" i="11"/>
  <c r="Q128" i="11"/>
  <c r="P399" i="11"/>
  <c r="Q399" i="11"/>
  <c r="P460" i="11"/>
  <c r="Q460" i="11"/>
  <c r="P426" i="11"/>
  <c r="Q426" i="11"/>
  <c r="P127" i="11"/>
  <c r="Q127" i="11"/>
  <c r="P126" i="11"/>
  <c r="Q126" i="11"/>
  <c r="P125" i="11"/>
  <c r="Q125" i="11"/>
  <c r="P459" i="11"/>
  <c r="Q459" i="11"/>
  <c r="P124" i="11"/>
  <c r="Q124" i="11"/>
  <c r="P425" i="11"/>
  <c r="Q425" i="11"/>
  <c r="P398" i="11"/>
  <c r="Q398" i="11"/>
  <c r="P123" i="11"/>
  <c r="Q123" i="11"/>
  <c r="P458" i="11"/>
  <c r="Q458" i="11"/>
  <c r="P96" i="11"/>
  <c r="Q96" i="11"/>
  <c r="P95" i="11"/>
  <c r="Q95" i="11"/>
  <c r="P424" i="11"/>
  <c r="Q424" i="11"/>
  <c r="P94" i="11"/>
  <c r="Q94" i="11"/>
  <c r="P457" i="11"/>
  <c r="Q457" i="11"/>
  <c r="P397" i="11"/>
  <c r="Q397" i="11"/>
  <c r="P93" i="11"/>
  <c r="Q93" i="11"/>
  <c r="P92" i="11"/>
  <c r="Q92" i="11"/>
  <c r="P423" i="11"/>
  <c r="Q423" i="11"/>
  <c r="P456" i="11"/>
  <c r="Q456" i="11"/>
  <c r="P91" i="11"/>
  <c r="Q91" i="11"/>
  <c r="P90" i="11"/>
  <c r="Q90" i="11"/>
  <c r="P396" i="11"/>
  <c r="Q396" i="11"/>
  <c r="P89" i="11"/>
  <c r="Q89" i="11"/>
  <c r="P455" i="11"/>
  <c r="Q455" i="11"/>
  <c r="P422" i="11"/>
  <c r="Q422" i="11"/>
  <c r="P88" i="11"/>
  <c r="Q88" i="11"/>
  <c r="P436" i="11"/>
  <c r="Q436" i="11"/>
  <c r="P86" i="11"/>
  <c r="Q86" i="11"/>
  <c r="P454" i="11"/>
  <c r="Q454" i="11"/>
  <c r="P395" i="11"/>
  <c r="Q395" i="11"/>
  <c r="P421" i="11"/>
  <c r="Q421" i="11"/>
  <c r="P85" i="11"/>
  <c r="Q85" i="11"/>
  <c r="P84" i="11"/>
  <c r="Q84" i="11"/>
  <c r="P453" i="11"/>
  <c r="Q453" i="11"/>
  <c r="P83" i="11"/>
  <c r="Q83" i="11"/>
  <c r="P82" i="11"/>
  <c r="Q82" i="11"/>
  <c r="P420" i="11"/>
  <c r="Q420" i="11"/>
  <c r="P394" i="11"/>
  <c r="Q394" i="11"/>
  <c r="P452" i="11"/>
  <c r="Q452" i="11"/>
  <c r="P81" i="11"/>
  <c r="Q81" i="11"/>
  <c r="P80" i="11"/>
  <c r="Q80" i="11"/>
  <c r="P79" i="11"/>
  <c r="Q79" i="11"/>
  <c r="P419" i="11"/>
  <c r="Q419" i="11"/>
  <c r="P451" i="11"/>
  <c r="Q451" i="11"/>
  <c r="P78" i="11"/>
  <c r="Q78" i="11"/>
  <c r="P393" i="11"/>
  <c r="Q393" i="11"/>
  <c r="P77" i="11"/>
  <c r="Q77" i="11"/>
  <c r="P76" i="11"/>
  <c r="Q76" i="11"/>
  <c r="P450" i="11"/>
  <c r="Q450" i="11"/>
  <c r="P418" i="11"/>
  <c r="Q418" i="11"/>
  <c r="P75" i="11"/>
  <c r="Q75" i="11"/>
  <c r="P74" i="11"/>
  <c r="Q74" i="11"/>
  <c r="P392" i="11"/>
  <c r="Q392" i="11"/>
  <c r="P449" i="11"/>
  <c r="Q449" i="11"/>
  <c r="P73" i="11"/>
  <c r="Q73" i="11"/>
  <c r="P417" i="11"/>
  <c r="Q417" i="11"/>
  <c r="P72" i="11"/>
  <c r="Q72" i="11"/>
  <c r="P71" i="11"/>
  <c r="Q71" i="11"/>
  <c r="P448" i="11"/>
  <c r="Q448" i="11"/>
  <c r="P70" i="11"/>
  <c r="Q70" i="11"/>
  <c r="P391" i="11"/>
  <c r="Q391" i="11"/>
  <c r="P416" i="11"/>
  <c r="Q416" i="11"/>
  <c r="P69" i="11"/>
  <c r="Q69" i="11"/>
  <c r="P447" i="11"/>
  <c r="Q447" i="11"/>
  <c r="P68" i="11"/>
  <c r="Q68" i="11"/>
  <c r="P67" i="11"/>
  <c r="Q67" i="11"/>
  <c r="P66" i="11"/>
  <c r="Q66" i="11"/>
  <c r="P415" i="11"/>
  <c r="Q415" i="11"/>
  <c r="P446" i="11"/>
  <c r="Q446" i="11"/>
  <c r="P390" i="11"/>
  <c r="Q390" i="11"/>
  <c r="P65" i="11"/>
  <c r="Q65" i="11"/>
  <c r="P64" i="11"/>
  <c r="Q64" i="11"/>
  <c r="P63" i="11"/>
  <c r="Q63" i="11"/>
  <c r="P445" i="11"/>
  <c r="Q445" i="11"/>
  <c r="P414" i="11"/>
  <c r="Q414" i="11"/>
  <c r="P62" i="11"/>
  <c r="Q62" i="11"/>
  <c r="P389" i="11"/>
  <c r="Q389" i="11"/>
  <c r="P61" i="11"/>
  <c r="Q61" i="11"/>
  <c r="P444" i="11"/>
  <c r="Q444" i="11"/>
  <c r="P60" i="11"/>
  <c r="Q60" i="11"/>
  <c r="P413" i="11"/>
  <c r="Q413" i="11"/>
  <c r="P59" i="11"/>
  <c r="Q59" i="11"/>
  <c r="P58" i="11"/>
  <c r="Q58" i="11"/>
  <c r="P443" i="11"/>
  <c r="Q443" i="11"/>
  <c r="P388" i="11"/>
  <c r="Q388" i="11"/>
  <c r="P57" i="11"/>
  <c r="Q57" i="11"/>
  <c r="P412" i="11"/>
  <c r="Q412" i="11"/>
  <c r="P56" i="11"/>
  <c r="Q56" i="11"/>
  <c r="P442" i="11"/>
  <c r="Q442" i="11"/>
  <c r="P55" i="11"/>
  <c r="Q55" i="11"/>
  <c r="P54" i="11"/>
  <c r="Q54" i="11"/>
  <c r="P387" i="11"/>
  <c r="Q387" i="11"/>
  <c r="P411" i="11"/>
  <c r="Q411" i="11"/>
  <c r="P441" i="11"/>
  <c r="Q441" i="11"/>
  <c r="P53" i="11"/>
  <c r="T53" i="11" s="1"/>
  <c r="AD53" i="11" s="1"/>
  <c r="Q53" i="11"/>
  <c r="P87" i="11"/>
  <c r="Q87" i="11"/>
  <c r="P100" i="11"/>
  <c r="Q100" i="11"/>
  <c r="P99" i="11"/>
  <c r="Q99" i="11"/>
  <c r="P440" i="11"/>
  <c r="Q440" i="11"/>
  <c r="P410" i="11"/>
  <c r="Q410" i="11"/>
  <c r="P386" i="11"/>
  <c r="Q386" i="11"/>
  <c r="P98" i="11"/>
  <c r="Q98" i="11"/>
  <c r="P101" i="11"/>
  <c r="Q101" i="11"/>
  <c r="P439" i="11"/>
  <c r="Q439" i="11"/>
  <c r="P102" i="11"/>
  <c r="Q102" i="11"/>
  <c r="P409" i="11"/>
  <c r="Q409" i="11"/>
  <c r="P103" i="11"/>
  <c r="Q103" i="11"/>
  <c r="P385" i="11"/>
  <c r="Q385" i="11"/>
  <c r="P438" i="11"/>
  <c r="Q438" i="11"/>
  <c r="P104" i="11"/>
  <c r="Q104" i="11"/>
  <c r="P105" i="11"/>
  <c r="Q105" i="11"/>
  <c r="P408" i="11"/>
  <c r="Q408" i="11"/>
  <c r="P97" i="11"/>
  <c r="Q97" i="11"/>
  <c r="P437" i="11"/>
  <c r="Q437" i="11"/>
  <c r="P106" i="11"/>
  <c r="Q106" i="11"/>
  <c r="P384" i="11"/>
  <c r="Q384" i="11"/>
  <c r="P107" i="11"/>
  <c r="Q107" i="11"/>
  <c r="P407" i="11"/>
  <c r="Q407" i="11"/>
  <c r="F53" i="11"/>
  <c r="G53" i="11" s="1"/>
  <c r="N53" i="11"/>
  <c r="F54" i="11"/>
  <c r="G54" i="11" s="1"/>
  <c r="N54" i="11"/>
  <c r="F55" i="11"/>
  <c r="G55" i="11" s="1"/>
  <c r="N55" i="11"/>
  <c r="F56" i="11"/>
  <c r="G56" i="11" s="1"/>
  <c r="N56" i="11"/>
  <c r="F57" i="11"/>
  <c r="G57" i="11" s="1"/>
  <c r="N57" i="11"/>
  <c r="F58" i="11"/>
  <c r="G58" i="11" s="1"/>
  <c r="N58" i="11"/>
  <c r="F59" i="11"/>
  <c r="G59" i="11" s="1"/>
  <c r="N59" i="11"/>
  <c r="F60" i="11"/>
  <c r="G60" i="11" s="1"/>
  <c r="N60" i="11"/>
  <c r="F61" i="11"/>
  <c r="G61" i="11" s="1"/>
  <c r="N61" i="11"/>
  <c r="F62" i="11"/>
  <c r="G62" i="11" s="1"/>
  <c r="N62" i="11"/>
  <c r="F63" i="11"/>
  <c r="G63" i="11" s="1"/>
  <c r="N63" i="11"/>
  <c r="F64" i="11"/>
  <c r="G64" i="11" s="1"/>
  <c r="N64" i="11"/>
  <c r="F65" i="11"/>
  <c r="G65" i="11" s="1"/>
  <c r="N65" i="11"/>
  <c r="F66" i="11"/>
  <c r="G66" i="11" s="1"/>
  <c r="N66" i="11"/>
  <c r="F67" i="11"/>
  <c r="G67" i="11" s="1"/>
  <c r="N67" i="11"/>
  <c r="F68" i="11"/>
  <c r="G68" i="11" s="1"/>
  <c r="N68" i="11"/>
  <c r="F69" i="11"/>
  <c r="G69" i="11" s="1"/>
  <c r="N69" i="11"/>
  <c r="F70" i="11"/>
  <c r="G70" i="11" s="1"/>
  <c r="N70" i="11"/>
  <c r="F71" i="11"/>
  <c r="G71" i="11" s="1"/>
  <c r="N71" i="11"/>
  <c r="F72" i="11"/>
  <c r="G72" i="11" s="1"/>
  <c r="N72" i="11"/>
  <c r="F73" i="11"/>
  <c r="G73" i="11" s="1"/>
  <c r="N73" i="11"/>
  <c r="F74" i="11"/>
  <c r="G74" i="11" s="1"/>
  <c r="N74" i="11"/>
  <c r="F75" i="11"/>
  <c r="G75" i="11" s="1"/>
  <c r="N75" i="11"/>
  <c r="F76" i="11"/>
  <c r="G76" i="11" s="1"/>
  <c r="N76" i="11"/>
  <c r="F77" i="11"/>
  <c r="G77" i="11" s="1"/>
  <c r="N77" i="11"/>
  <c r="F78" i="11"/>
  <c r="G78" i="11" s="1"/>
  <c r="N78" i="11"/>
  <c r="F79" i="11"/>
  <c r="G79" i="11" s="1"/>
  <c r="N79" i="11"/>
  <c r="F80" i="11"/>
  <c r="G80" i="11" s="1"/>
  <c r="N80" i="11"/>
  <c r="F81" i="11"/>
  <c r="G81" i="11" s="1"/>
  <c r="N81" i="11"/>
  <c r="F82" i="11"/>
  <c r="G82" i="11" s="1"/>
  <c r="N82" i="11"/>
  <c r="F83" i="11"/>
  <c r="G83" i="11" s="1"/>
  <c r="N83" i="11"/>
  <c r="F84" i="11"/>
  <c r="G84" i="11" s="1"/>
  <c r="N84" i="11"/>
  <c r="F85" i="11"/>
  <c r="G85" i="11" s="1"/>
  <c r="N85" i="11"/>
  <c r="F86" i="11"/>
  <c r="G86" i="11" s="1"/>
  <c r="N86" i="11"/>
  <c r="F87" i="11"/>
  <c r="G87" i="11" s="1"/>
  <c r="N87" i="11"/>
  <c r="F88" i="11"/>
  <c r="G88" i="11" s="1"/>
  <c r="N88" i="11"/>
  <c r="F89" i="11"/>
  <c r="G89" i="11" s="1"/>
  <c r="N89" i="11"/>
  <c r="F90" i="11"/>
  <c r="G90" i="11" s="1"/>
  <c r="N90" i="11"/>
  <c r="F91" i="11"/>
  <c r="G91" i="11" s="1"/>
  <c r="N91" i="11"/>
  <c r="F92" i="11"/>
  <c r="G92" i="11" s="1"/>
  <c r="N92" i="11"/>
  <c r="F93" i="11"/>
  <c r="G93" i="11" s="1"/>
  <c r="N93" i="11"/>
  <c r="F94" i="11"/>
  <c r="G94" i="11" s="1"/>
  <c r="N94" i="11"/>
  <c r="F95" i="11"/>
  <c r="G95" i="11" s="1"/>
  <c r="N95" i="11"/>
  <c r="F96" i="11"/>
  <c r="G96" i="11" s="1"/>
  <c r="N96" i="11"/>
  <c r="F97" i="11"/>
  <c r="G97" i="11" s="1"/>
  <c r="N97" i="11"/>
  <c r="F98" i="11"/>
  <c r="G98" i="11" s="1"/>
  <c r="N98" i="11"/>
  <c r="F99" i="11"/>
  <c r="G99" i="11" s="1"/>
  <c r="N99" i="11"/>
  <c r="F100" i="11"/>
  <c r="G100" i="11" s="1"/>
  <c r="N100" i="11"/>
  <c r="F101" i="11"/>
  <c r="G101" i="11" s="1"/>
  <c r="N101" i="11"/>
  <c r="F102" i="11"/>
  <c r="G102" i="11" s="1"/>
  <c r="N102" i="11"/>
  <c r="F103" i="11"/>
  <c r="G103" i="11" s="1"/>
  <c r="N103" i="11"/>
  <c r="F104" i="11"/>
  <c r="G104" i="11" s="1"/>
  <c r="N104" i="11"/>
  <c r="F105" i="11"/>
  <c r="G105" i="11" s="1"/>
  <c r="N105" i="11"/>
  <c r="F106" i="11"/>
  <c r="G106" i="11" s="1"/>
  <c r="N106" i="11"/>
  <c r="F107" i="11"/>
  <c r="G107" i="11" s="1"/>
  <c r="N107" i="11"/>
  <c r="F108" i="11"/>
  <c r="G108" i="11" s="1"/>
  <c r="N108" i="11"/>
  <c r="F109" i="11"/>
  <c r="G109" i="11" s="1"/>
  <c r="N109" i="11"/>
  <c r="F110" i="11"/>
  <c r="G110" i="11" s="1"/>
  <c r="N110" i="11"/>
  <c r="F111" i="11"/>
  <c r="G111" i="11" s="1"/>
  <c r="N111" i="11"/>
  <c r="F112" i="11"/>
  <c r="G112" i="11" s="1"/>
  <c r="N112" i="11"/>
  <c r="F113" i="11"/>
  <c r="G113" i="11" s="1"/>
  <c r="N113" i="11"/>
  <c r="F114" i="11"/>
  <c r="G114" i="11" s="1"/>
  <c r="N114" i="11"/>
  <c r="F115" i="11"/>
  <c r="G115" i="11" s="1"/>
  <c r="N115" i="11"/>
  <c r="F116" i="11"/>
  <c r="G116" i="11" s="1"/>
  <c r="N116" i="11"/>
  <c r="F117" i="11"/>
  <c r="G117" i="11" s="1"/>
  <c r="N117" i="11"/>
  <c r="F118" i="11"/>
  <c r="G118" i="11" s="1"/>
  <c r="N118" i="11"/>
  <c r="F119" i="11"/>
  <c r="G119" i="11" s="1"/>
  <c r="N119" i="11"/>
  <c r="F120" i="11"/>
  <c r="G120" i="11" s="1"/>
  <c r="N120" i="11"/>
  <c r="F121" i="11"/>
  <c r="G121" i="11" s="1"/>
  <c r="N121" i="11"/>
  <c r="F122" i="11"/>
  <c r="G122" i="11" s="1"/>
  <c r="N122" i="11"/>
  <c r="F123" i="11"/>
  <c r="G123" i="11" s="1"/>
  <c r="N123" i="11"/>
  <c r="F124" i="11"/>
  <c r="G124" i="11" s="1"/>
  <c r="N124" i="11"/>
  <c r="F125" i="11"/>
  <c r="G125" i="11" s="1"/>
  <c r="N125" i="11"/>
  <c r="F126" i="11"/>
  <c r="G126" i="11" s="1"/>
  <c r="N126" i="11"/>
  <c r="F127" i="11"/>
  <c r="G127" i="11" s="1"/>
  <c r="N127" i="11"/>
  <c r="F128" i="11"/>
  <c r="G128" i="11" s="1"/>
  <c r="N128" i="11"/>
  <c r="F129" i="11"/>
  <c r="G129" i="11" s="1"/>
  <c r="N129" i="11"/>
  <c r="F130" i="11"/>
  <c r="G130" i="11" s="1"/>
  <c r="N130" i="11"/>
  <c r="N213" i="11"/>
  <c r="N296" i="11"/>
  <c r="N366" i="11"/>
  <c r="N132" i="11"/>
  <c r="N136" i="11"/>
  <c r="N137" i="11"/>
  <c r="N138" i="11"/>
  <c r="N139" i="11"/>
  <c r="N142" i="11"/>
  <c r="N144" i="11"/>
  <c r="N145" i="11"/>
  <c r="N146" i="11"/>
  <c r="N149" i="11"/>
  <c r="N150" i="11"/>
  <c r="N153" i="11"/>
  <c r="N154" i="11"/>
  <c r="N155" i="11"/>
  <c r="N157" i="11"/>
  <c r="N158" i="11"/>
  <c r="N162" i="11"/>
  <c r="N164" i="11"/>
  <c r="N167" i="11"/>
  <c r="N168" i="11"/>
  <c r="N169" i="11"/>
  <c r="N170" i="11"/>
  <c r="N175" i="11"/>
  <c r="N178" i="11"/>
  <c r="N179" i="11"/>
  <c r="N180" i="11"/>
  <c r="N190" i="11"/>
  <c r="N193" i="11"/>
  <c r="N194" i="11"/>
  <c r="N196" i="11"/>
  <c r="N197" i="11"/>
  <c r="N198" i="11"/>
  <c r="N199" i="11"/>
  <c r="N202" i="11"/>
  <c r="N203" i="11"/>
  <c r="N205" i="11"/>
  <c r="N206" i="11"/>
  <c r="N207" i="11"/>
  <c r="N209" i="11"/>
  <c r="N210" i="11"/>
  <c r="N215" i="11"/>
  <c r="N219" i="11"/>
  <c r="N220" i="11"/>
  <c r="N222" i="11"/>
  <c r="N223" i="11"/>
  <c r="N224" i="11"/>
  <c r="N226" i="11"/>
  <c r="N227" i="11"/>
  <c r="N228" i="11"/>
  <c r="N229" i="11"/>
  <c r="N233" i="11"/>
  <c r="N235" i="11"/>
  <c r="N236" i="11"/>
  <c r="N237" i="11"/>
  <c r="N238" i="11"/>
  <c r="N241" i="11"/>
  <c r="N242" i="11"/>
  <c r="N245" i="11"/>
  <c r="N248" i="11"/>
  <c r="N252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7" i="11"/>
  <c r="F368" i="11"/>
  <c r="G368" i="11" s="1"/>
  <c r="N368" i="11"/>
  <c r="F369" i="11"/>
  <c r="G369" i="11" s="1"/>
  <c r="N369" i="11"/>
  <c r="F370" i="11"/>
  <c r="G370" i="11" s="1"/>
  <c r="N370" i="11"/>
  <c r="F371" i="11"/>
  <c r="G371" i="11" s="1"/>
  <c r="N371" i="11"/>
  <c r="F372" i="11"/>
  <c r="G372" i="11" s="1"/>
  <c r="N372" i="11"/>
  <c r="F373" i="11"/>
  <c r="G373" i="11" s="1"/>
  <c r="N373" i="11"/>
  <c r="F374" i="11"/>
  <c r="G374" i="11" s="1"/>
  <c r="N374" i="11"/>
  <c r="F375" i="11"/>
  <c r="G375" i="11" s="1"/>
  <c r="N375" i="11"/>
  <c r="F376" i="11"/>
  <c r="G376" i="11" s="1"/>
  <c r="N376" i="11"/>
  <c r="F377" i="11"/>
  <c r="G377" i="11" s="1"/>
  <c r="N377" i="11"/>
  <c r="F378" i="11"/>
  <c r="G378" i="11" s="1"/>
  <c r="N378" i="11"/>
  <c r="F379" i="11"/>
  <c r="G379" i="11" s="1"/>
  <c r="N379" i="11"/>
  <c r="F380" i="11"/>
  <c r="G380" i="11" s="1"/>
  <c r="N380" i="11"/>
  <c r="F381" i="11"/>
  <c r="G381" i="11" s="1"/>
  <c r="N381" i="11"/>
  <c r="F382" i="11"/>
  <c r="G382" i="11" s="1"/>
  <c r="N382" i="11"/>
  <c r="F383" i="11"/>
  <c r="G383" i="11" s="1"/>
  <c r="N383" i="11"/>
  <c r="F384" i="11"/>
  <c r="G384" i="11" s="1"/>
  <c r="N384" i="11"/>
  <c r="F385" i="11"/>
  <c r="G385" i="11" s="1"/>
  <c r="N385" i="11"/>
  <c r="F386" i="11"/>
  <c r="G386" i="11" s="1"/>
  <c r="N386" i="11"/>
  <c r="F387" i="11"/>
  <c r="G387" i="11" s="1"/>
  <c r="N387" i="11"/>
  <c r="F388" i="11"/>
  <c r="G388" i="11" s="1"/>
  <c r="N388" i="11"/>
  <c r="F389" i="11"/>
  <c r="G389" i="11" s="1"/>
  <c r="N389" i="11"/>
  <c r="F390" i="11"/>
  <c r="G390" i="11" s="1"/>
  <c r="N390" i="11"/>
  <c r="F391" i="11"/>
  <c r="G391" i="11" s="1"/>
  <c r="N391" i="11"/>
  <c r="F392" i="11"/>
  <c r="G392" i="11" s="1"/>
  <c r="N392" i="11"/>
  <c r="F393" i="11"/>
  <c r="G393" i="11" s="1"/>
  <c r="N393" i="11"/>
  <c r="F394" i="11"/>
  <c r="G394" i="11" s="1"/>
  <c r="N394" i="11"/>
  <c r="F395" i="11"/>
  <c r="G395" i="11" s="1"/>
  <c r="N395" i="11"/>
  <c r="F396" i="11"/>
  <c r="G396" i="11" s="1"/>
  <c r="N396" i="11"/>
  <c r="F397" i="11"/>
  <c r="G397" i="11" s="1"/>
  <c r="N397" i="11"/>
  <c r="F398" i="11"/>
  <c r="G398" i="11" s="1"/>
  <c r="N398" i="11"/>
  <c r="F399" i="11"/>
  <c r="G399" i="11" s="1"/>
  <c r="N399" i="11"/>
  <c r="F400" i="11"/>
  <c r="G400" i="11" s="1"/>
  <c r="N400" i="11"/>
  <c r="F401" i="11"/>
  <c r="G401" i="11" s="1"/>
  <c r="N401" i="11"/>
  <c r="F402" i="11"/>
  <c r="G402" i="11" s="1"/>
  <c r="N402" i="11"/>
  <c r="F403" i="11"/>
  <c r="G403" i="11" s="1"/>
  <c r="N403" i="11"/>
  <c r="F404" i="11"/>
  <c r="G404" i="11" s="1"/>
  <c r="N404" i="11"/>
  <c r="F405" i="11"/>
  <c r="G405" i="11" s="1"/>
  <c r="N405" i="11"/>
  <c r="F406" i="11"/>
  <c r="G406" i="11" s="1"/>
  <c r="N406" i="11"/>
  <c r="F407" i="11"/>
  <c r="G407" i="11" s="1"/>
  <c r="N407" i="11"/>
  <c r="F408" i="11"/>
  <c r="G408" i="11" s="1"/>
  <c r="N408" i="11"/>
  <c r="F409" i="11"/>
  <c r="G409" i="11" s="1"/>
  <c r="N409" i="11"/>
  <c r="F410" i="11"/>
  <c r="G410" i="11" s="1"/>
  <c r="N410" i="11"/>
  <c r="F411" i="11"/>
  <c r="G411" i="11" s="1"/>
  <c r="N411" i="11"/>
  <c r="F412" i="11"/>
  <c r="G412" i="11" s="1"/>
  <c r="N412" i="11"/>
  <c r="F413" i="11"/>
  <c r="G413" i="11" s="1"/>
  <c r="N413" i="11"/>
  <c r="F414" i="11"/>
  <c r="G414" i="11" s="1"/>
  <c r="N414" i="11"/>
  <c r="F415" i="11"/>
  <c r="G415" i="11" s="1"/>
  <c r="N415" i="11"/>
  <c r="F416" i="11"/>
  <c r="G416" i="11" s="1"/>
  <c r="N416" i="11"/>
  <c r="F417" i="11"/>
  <c r="G417" i="11" s="1"/>
  <c r="N417" i="11"/>
  <c r="F418" i="11"/>
  <c r="G418" i="11" s="1"/>
  <c r="N418" i="11"/>
  <c r="F419" i="11"/>
  <c r="G419" i="11" s="1"/>
  <c r="N419" i="11"/>
  <c r="F420" i="11"/>
  <c r="G420" i="11" s="1"/>
  <c r="N420" i="11"/>
  <c r="F421" i="11"/>
  <c r="G421" i="11" s="1"/>
  <c r="N421" i="11"/>
  <c r="F422" i="11"/>
  <c r="G422" i="11" s="1"/>
  <c r="N422" i="11"/>
  <c r="F423" i="11"/>
  <c r="G423" i="11" s="1"/>
  <c r="N423" i="11"/>
  <c r="F424" i="11"/>
  <c r="G424" i="11" s="1"/>
  <c r="N424" i="11"/>
  <c r="F425" i="11"/>
  <c r="G425" i="11" s="1"/>
  <c r="N425" i="11"/>
  <c r="F426" i="11"/>
  <c r="G426" i="11" s="1"/>
  <c r="N426" i="11"/>
  <c r="F427" i="11"/>
  <c r="G427" i="11" s="1"/>
  <c r="N427" i="11"/>
  <c r="F428" i="11"/>
  <c r="G428" i="11" s="1"/>
  <c r="N428" i="11"/>
  <c r="F429" i="11"/>
  <c r="G429" i="11" s="1"/>
  <c r="N429" i="11"/>
  <c r="F430" i="11"/>
  <c r="G430" i="11" s="1"/>
  <c r="N430" i="11"/>
  <c r="F431" i="11"/>
  <c r="G431" i="11" s="1"/>
  <c r="N431" i="11"/>
  <c r="F432" i="11"/>
  <c r="G432" i="11" s="1"/>
  <c r="N432" i="11"/>
  <c r="F433" i="11"/>
  <c r="G433" i="11" s="1"/>
  <c r="N433" i="11"/>
  <c r="F434" i="11"/>
  <c r="G434" i="11" s="1"/>
  <c r="N434" i="11"/>
  <c r="F435" i="11"/>
  <c r="G435" i="11" s="1"/>
  <c r="N435" i="11"/>
  <c r="F436" i="11"/>
  <c r="G436" i="11" s="1"/>
  <c r="N436" i="11"/>
  <c r="F437" i="11"/>
  <c r="G437" i="11" s="1"/>
  <c r="N437" i="11"/>
  <c r="F438" i="11"/>
  <c r="G438" i="11" s="1"/>
  <c r="N438" i="11"/>
  <c r="F439" i="11"/>
  <c r="G439" i="11" s="1"/>
  <c r="N439" i="11"/>
  <c r="F440" i="11"/>
  <c r="G440" i="11" s="1"/>
  <c r="N440" i="11"/>
  <c r="F441" i="11"/>
  <c r="G441" i="11" s="1"/>
  <c r="N441" i="11"/>
  <c r="F442" i="11"/>
  <c r="G442" i="11" s="1"/>
  <c r="N442" i="11"/>
  <c r="F443" i="11"/>
  <c r="G443" i="11" s="1"/>
  <c r="N443" i="11"/>
  <c r="F444" i="11"/>
  <c r="G444" i="11" s="1"/>
  <c r="N444" i="11"/>
  <c r="F445" i="11"/>
  <c r="G445" i="11" s="1"/>
  <c r="N445" i="11"/>
  <c r="F446" i="11"/>
  <c r="G446" i="11" s="1"/>
  <c r="N446" i="11"/>
  <c r="F447" i="11"/>
  <c r="G447" i="11" s="1"/>
  <c r="N447" i="11"/>
  <c r="F448" i="11"/>
  <c r="G448" i="11" s="1"/>
  <c r="N448" i="11"/>
  <c r="F449" i="11"/>
  <c r="G449" i="11" s="1"/>
  <c r="N449" i="11"/>
  <c r="F450" i="11"/>
  <c r="G450" i="11" s="1"/>
  <c r="N450" i="11"/>
  <c r="F451" i="11"/>
  <c r="G451" i="11" s="1"/>
  <c r="N451" i="11"/>
  <c r="F452" i="11"/>
  <c r="G452" i="11" s="1"/>
  <c r="N452" i="11"/>
  <c r="F453" i="11"/>
  <c r="G453" i="11" s="1"/>
  <c r="N453" i="11"/>
  <c r="F454" i="11"/>
  <c r="G454" i="11" s="1"/>
  <c r="N454" i="11"/>
  <c r="F455" i="11"/>
  <c r="G455" i="11" s="1"/>
  <c r="N455" i="11"/>
  <c r="F456" i="11"/>
  <c r="G456" i="11" s="1"/>
  <c r="N456" i="11"/>
  <c r="F457" i="11"/>
  <c r="G457" i="11" s="1"/>
  <c r="N457" i="11"/>
  <c r="F458" i="11"/>
  <c r="G458" i="11" s="1"/>
  <c r="N458" i="11"/>
  <c r="F459" i="11"/>
  <c r="G459" i="11" s="1"/>
  <c r="N459" i="11"/>
  <c r="F460" i="11"/>
  <c r="G460" i="11" s="1"/>
  <c r="N460" i="11"/>
  <c r="F461" i="11"/>
  <c r="G461" i="11" s="1"/>
  <c r="N461" i="11"/>
  <c r="N521" i="11"/>
  <c r="N522" i="11"/>
  <c r="F524" i="11"/>
  <c r="G524" i="11" s="1"/>
  <c r="F530" i="11"/>
  <c r="G530" i="11" s="1"/>
  <c r="N523" i="11"/>
  <c r="N525" i="11"/>
  <c r="F526" i="11"/>
  <c r="G526" i="11" s="1"/>
  <c r="N526" i="11"/>
  <c r="F527" i="11"/>
  <c r="G527" i="11" s="1"/>
  <c r="N527" i="11"/>
  <c r="F528" i="11"/>
  <c r="G528" i="11" s="1"/>
  <c r="N528" i="11"/>
  <c r="N529" i="11"/>
  <c r="N530" i="11"/>
  <c r="F531" i="11"/>
  <c r="G531" i="11" s="1"/>
  <c r="N531" i="11"/>
  <c r="N532" i="11"/>
  <c r="N524" i="11"/>
  <c r="F525" i="11"/>
  <c r="G525" i="11" s="1"/>
  <c r="F529" i="11"/>
  <c r="G529" i="11" s="1"/>
  <c r="F532" i="11"/>
  <c r="G532" i="11" s="1"/>
  <c r="B540" i="11"/>
  <c r="G11" i="13" s="1"/>
  <c r="N131" i="11"/>
  <c r="N133" i="11"/>
  <c r="N134" i="11"/>
  <c r="N135" i="11"/>
  <c r="N140" i="11"/>
  <c r="N141" i="11"/>
  <c r="N143" i="11"/>
  <c r="N147" i="11"/>
  <c r="N148" i="11"/>
  <c r="N151" i="11"/>
  <c r="N152" i="11"/>
  <c r="N156" i="11"/>
  <c r="N159" i="11"/>
  <c r="N160" i="11"/>
  <c r="N161" i="11"/>
  <c r="N163" i="11"/>
  <c r="N165" i="11"/>
  <c r="N166" i="11"/>
  <c r="N171" i="11"/>
  <c r="N172" i="11"/>
  <c r="N173" i="11"/>
  <c r="N174" i="11"/>
  <c r="N176" i="11"/>
  <c r="N177" i="11"/>
  <c r="N181" i="11"/>
  <c r="N182" i="11"/>
  <c r="N183" i="11"/>
  <c r="N184" i="11"/>
  <c r="N185" i="11"/>
  <c r="N186" i="11"/>
  <c r="N187" i="11"/>
  <c r="N188" i="11"/>
  <c r="N189" i="11"/>
  <c r="N191" i="11"/>
  <c r="N192" i="11"/>
  <c r="N195" i="11"/>
  <c r="N200" i="11"/>
  <c r="N201" i="11"/>
  <c r="N204" i="11"/>
  <c r="N208" i="11"/>
  <c r="N211" i="11"/>
  <c r="N212" i="11"/>
  <c r="N214" i="11"/>
  <c r="N216" i="11"/>
  <c r="N217" i="11"/>
  <c r="N218" i="11"/>
  <c r="N221" i="11"/>
  <c r="N225" i="11"/>
  <c r="N230" i="11"/>
  <c r="N231" i="11"/>
  <c r="N232" i="11"/>
  <c r="N234" i="11"/>
  <c r="N239" i="11"/>
  <c r="N240" i="11"/>
  <c r="N243" i="11"/>
  <c r="N244" i="11"/>
  <c r="N246" i="11"/>
  <c r="N247" i="11"/>
  <c r="N249" i="11"/>
  <c r="N250" i="11"/>
  <c r="N251" i="11"/>
  <c r="N253" i="11"/>
  <c r="N254" i="11"/>
  <c r="F462" i="11"/>
  <c r="G462" i="11" s="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B213" i="11"/>
  <c r="F213" i="11" s="1"/>
  <c r="G213" i="11" s="1"/>
  <c r="B296" i="11"/>
  <c r="F296" i="11" s="1"/>
  <c r="G296" i="11" s="1"/>
  <c r="B366" i="11"/>
  <c r="F366" i="11" s="1"/>
  <c r="G366" i="11" s="1"/>
  <c r="B131" i="11"/>
  <c r="F131" i="11" s="1"/>
  <c r="G131" i="11" s="1"/>
  <c r="B135" i="11"/>
  <c r="F135" i="11" s="1"/>
  <c r="G135" i="11" s="1"/>
  <c r="B137" i="11"/>
  <c r="F137" i="11" s="1"/>
  <c r="G137" i="11" s="1"/>
  <c r="B138" i="11"/>
  <c r="F138" i="11" s="1"/>
  <c r="G138" i="11" s="1"/>
  <c r="B142" i="11"/>
  <c r="F142" i="11" s="1"/>
  <c r="G142" i="11" s="1"/>
  <c r="B143" i="11"/>
  <c r="F143" i="11" s="1"/>
  <c r="G143" i="11" s="1"/>
  <c r="B145" i="11"/>
  <c r="F145" i="11" s="1"/>
  <c r="G145" i="11" s="1"/>
  <c r="B148" i="11"/>
  <c r="F148" i="11" s="1"/>
  <c r="G148" i="11" s="1"/>
  <c r="B149" i="11"/>
  <c r="F149" i="11" s="1"/>
  <c r="G149" i="11" s="1"/>
  <c r="B153" i="11"/>
  <c r="F153" i="11" s="1"/>
  <c r="G153" i="11" s="1"/>
  <c r="B154" i="11"/>
  <c r="F154" i="11" s="1"/>
  <c r="G154" i="11" s="1"/>
  <c r="B155" i="11"/>
  <c r="F155" i="11" s="1"/>
  <c r="G155" i="11" s="1"/>
  <c r="B157" i="11"/>
  <c r="F157" i="11" s="1"/>
  <c r="G157" i="11" s="1"/>
  <c r="B159" i="11"/>
  <c r="F159" i="11" s="1"/>
  <c r="G159" i="11" s="1"/>
  <c r="B160" i="11"/>
  <c r="F160" i="11" s="1"/>
  <c r="G160" i="11" s="1"/>
  <c r="B161" i="11"/>
  <c r="F161" i="11" s="1"/>
  <c r="G161" i="11" s="1"/>
  <c r="B163" i="11"/>
  <c r="F163" i="11" s="1"/>
  <c r="G163" i="11" s="1"/>
  <c r="B164" i="11"/>
  <c r="F164" i="11" s="1"/>
  <c r="G164" i="11" s="1"/>
  <c r="B167" i="11"/>
  <c r="F167" i="11" s="1"/>
  <c r="G167" i="11" s="1"/>
  <c r="B168" i="11"/>
  <c r="F168" i="11" s="1"/>
  <c r="G168" i="11" s="1"/>
  <c r="B170" i="11"/>
  <c r="F170" i="11" s="1"/>
  <c r="G170" i="11" s="1"/>
  <c r="B171" i="11"/>
  <c r="F171" i="11" s="1"/>
  <c r="G171" i="11" s="1"/>
  <c r="B175" i="11"/>
  <c r="F175" i="11" s="1"/>
  <c r="G175" i="11" s="1"/>
  <c r="B176" i="11"/>
  <c r="F176" i="11" s="1"/>
  <c r="G176" i="11" s="1"/>
  <c r="B179" i="11"/>
  <c r="F179" i="11" s="1"/>
  <c r="G179" i="11" s="1"/>
  <c r="B191" i="11"/>
  <c r="F191" i="11" s="1"/>
  <c r="G191" i="11" s="1"/>
  <c r="B192" i="11"/>
  <c r="F192" i="11" s="1"/>
  <c r="G192" i="11" s="1"/>
  <c r="B194" i="11"/>
  <c r="F194" i="11" s="1"/>
  <c r="G194" i="11" s="1"/>
  <c r="B199" i="11"/>
  <c r="F199" i="11" s="1"/>
  <c r="G199" i="11" s="1"/>
  <c r="B201" i="11"/>
  <c r="F201" i="11" s="1"/>
  <c r="G201" i="11" s="1"/>
  <c r="B204" i="11"/>
  <c r="F204" i="11" s="1"/>
  <c r="G204" i="11" s="1"/>
  <c r="B205" i="11"/>
  <c r="F205" i="11" s="1"/>
  <c r="G205" i="11" s="1"/>
  <c r="B207" i="11"/>
  <c r="F207" i="11" s="1"/>
  <c r="G207" i="11" s="1"/>
  <c r="B209" i="11"/>
  <c r="F209" i="11" s="1"/>
  <c r="G209" i="11" s="1"/>
  <c r="B210" i="11"/>
  <c r="F210" i="11" s="1"/>
  <c r="G210" i="11" s="1"/>
  <c r="B211" i="11"/>
  <c r="F211" i="11" s="1"/>
  <c r="G211" i="11" s="1"/>
  <c r="B216" i="11"/>
  <c r="F216" i="11" s="1"/>
  <c r="G216" i="11" s="1"/>
  <c r="B217" i="11"/>
  <c r="F217" i="11" s="1"/>
  <c r="G217" i="11" s="1"/>
  <c r="B218" i="11"/>
  <c r="F218" i="11" s="1"/>
  <c r="G218" i="11" s="1"/>
  <c r="B219" i="11"/>
  <c r="F219" i="11" s="1"/>
  <c r="G219" i="11" s="1"/>
  <c r="B220" i="11"/>
  <c r="F220" i="11" s="1"/>
  <c r="G220" i="11" s="1"/>
  <c r="B223" i="11"/>
  <c r="F223" i="11" s="1"/>
  <c r="G223" i="11" s="1"/>
  <c r="B226" i="11"/>
  <c r="F226" i="11" s="1"/>
  <c r="G226" i="11" s="1"/>
  <c r="B229" i="11"/>
  <c r="F229" i="11" s="1"/>
  <c r="G229" i="11" s="1"/>
  <c r="B230" i="11"/>
  <c r="F230" i="11" s="1"/>
  <c r="G230" i="11" s="1"/>
  <c r="B232" i="11"/>
  <c r="F232" i="11" s="1"/>
  <c r="G232" i="11" s="1"/>
  <c r="B233" i="11"/>
  <c r="F233" i="11" s="1"/>
  <c r="G233" i="11" s="1"/>
  <c r="B236" i="11"/>
  <c r="F236" i="11" s="1"/>
  <c r="G236" i="11" s="1"/>
  <c r="B237" i="11"/>
  <c r="F237" i="11" s="1"/>
  <c r="G237" i="11" s="1"/>
  <c r="B241" i="11"/>
  <c r="F241" i="11" s="1"/>
  <c r="G241" i="11" s="1"/>
  <c r="B243" i="11"/>
  <c r="F243" i="11" s="1"/>
  <c r="G243" i="11" s="1"/>
  <c r="B244" i="11"/>
  <c r="F244" i="11" s="1"/>
  <c r="G244" i="11" s="1"/>
  <c r="B249" i="11"/>
  <c r="F249" i="11" s="1"/>
  <c r="G249" i="11" s="1"/>
  <c r="B253" i="11"/>
  <c r="F253" i="11" s="1"/>
  <c r="G253" i="11" s="1"/>
  <c r="B255" i="11"/>
  <c r="F255" i="11" s="1"/>
  <c r="G255" i="11" s="1"/>
  <c r="B257" i="11"/>
  <c r="F257" i="11" s="1"/>
  <c r="G257" i="11" s="1"/>
  <c r="B259" i="11"/>
  <c r="F259" i="11" s="1"/>
  <c r="G259" i="11" s="1"/>
  <c r="B260" i="11"/>
  <c r="F260" i="11" s="1"/>
  <c r="G260" i="11" s="1"/>
  <c r="B261" i="11"/>
  <c r="F261" i="11" s="1"/>
  <c r="G261" i="11" s="1"/>
  <c r="B262" i="11"/>
  <c r="F262" i="11" s="1"/>
  <c r="G262" i="11" s="1"/>
  <c r="B263" i="11"/>
  <c r="F263" i="11" s="1"/>
  <c r="G263" i="11" s="1"/>
  <c r="B264" i="11"/>
  <c r="F264" i="11" s="1"/>
  <c r="G264" i="11" s="1"/>
  <c r="B265" i="11"/>
  <c r="F265" i="11" s="1"/>
  <c r="G265" i="11" s="1"/>
  <c r="B266" i="11"/>
  <c r="F266" i="11" s="1"/>
  <c r="G266" i="11" s="1"/>
  <c r="B267" i="11"/>
  <c r="F267" i="11" s="1"/>
  <c r="G267" i="11" s="1"/>
  <c r="B268" i="11"/>
  <c r="F268" i="11" s="1"/>
  <c r="G268" i="11" s="1"/>
  <c r="B269" i="11"/>
  <c r="F269" i="11" s="1"/>
  <c r="G269" i="11" s="1"/>
  <c r="B270" i="11"/>
  <c r="F270" i="11" s="1"/>
  <c r="G270" i="11" s="1"/>
  <c r="B271" i="11"/>
  <c r="F271" i="11" s="1"/>
  <c r="G271" i="11" s="1"/>
  <c r="B272" i="11"/>
  <c r="F272" i="11" s="1"/>
  <c r="G272" i="11" s="1"/>
  <c r="B273" i="11"/>
  <c r="F273" i="11" s="1"/>
  <c r="G273" i="11" s="1"/>
  <c r="B274" i="11"/>
  <c r="F274" i="11" s="1"/>
  <c r="G274" i="11" s="1"/>
  <c r="B275" i="11"/>
  <c r="F275" i="11" s="1"/>
  <c r="G275" i="11" s="1"/>
  <c r="B276" i="11"/>
  <c r="F276" i="11" s="1"/>
  <c r="G276" i="11" s="1"/>
  <c r="B277" i="11"/>
  <c r="F277" i="11" s="1"/>
  <c r="G277" i="11" s="1"/>
  <c r="B278" i="11"/>
  <c r="F278" i="11" s="1"/>
  <c r="G278" i="11" s="1"/>
  <c r="B279" i="11"/>
  <c r="F279" i="11" s="1"/>
  <c r="G279" i="11" s="1"/>
  <c r="B280" i="11"/>
  <c r="F280" i="11" s="1"/>
  <c r="G280" i="11" s="1"/>
  <c r="B281" i="11"/>
  <c r="F281" i="11" s="1"/>
  <c r="G281" i="11" s="1"/>
  <c r="B282" i="11"/>
  <c r="F282" i="11" s="1"/>
  <c r="G282" i="11" s="1"/>
  <c r="B283" i="11"/>
  <c r="F283" i="11" s="1"/>
  <c r="G283" i="11" s="1"/>
  <c r="B284" i="11"/>
  <c r="F284" i="11" s="1"/>
  <c r="G284" i="11" s="1"/>
  <c r="B285" i="11"/>
  <c r="F285" i="11" s="1"/>
  <c r="G285" i="11" s="1"/>
  <c r="B286" i="11"/>
  <c r="F286" i="11" s="1"/>
  <c r="G286" i="11" s="1"/>
  <c r="B287" i="11"/>
  <c r="F287" i="11" s="1"/>
  <c r="G287" i="11" s="1"/>
  <c r="B288" i="11"/>
  <c r="F288" i="11" s="1"/>
  <c r="G288" i="11" s="1"/>
  <c r="B289" i="11"/>
  <c r="F289" i="11" s="1"/>
  <c r="G289" i="11" s="1"/>
  <c r="B290" i="11"/>
  <c r="F290" i="11" s="1"/>
  <c r="G290" i="11" s="1"/>
  <c r="B291" i="11"/>
  <c r="F291" i="11" s="1"/>
  <c r="G291" i="11" s="1"/>
  <c r="B292" i="11"/>
  <c r="F292" i="11" s="1"/>
  <c r="G292" i="11" s="1"/>
  <c r="B293" i="11"/>
  <c r="F293" i="11" s="1"/>
  <c r="G293" i="11" s="1"/>
  <c r="B294" i="11"/>
  <c r="F294" i="11" s="1"/>
  <c r="G294" i="11" s="1"/>
  <c r="B295" i="11"/>
  <c r="F295" i="11" s="1"/>
  <c r="G295" i="11" s="1"/>
  <c r="B297" i="11"/>
  <c r="F297" i="11" s="1"/>
  <c r="G297" i="11" s="1"/>
  <c r="B298" i="11"/>
  <c r="F298" i="11" s="1"/>
  <c r="G298" i="11" s="1"/>
  <c r="B299" i="11"/>
  <c r="F299" i="11" s="1"/>
  <c r="G299" i="11" s="1"/>
  <c r="B300" i="11"/>
  <c r="F300" i="11" s="1"/>
  <c r="G300" i="11" s="1"/>
  <c r="B301" i="11"/>
  <c r="F301" i="11" s="1"/>
  <c r="G301" i="11" s="1"/>
  <c r="B302" i="11"/>
  <c r="F302" i="11" s="1"/>
  <c r="G302" i="11" s="1"/>
  <c r="B303" i="11"/>
  <c r="F303" i="11" s="1"/>
  <c r="G303" i="11" s="1"/>
  <c r="B304" i="11"/>
  <c r="F304" i="11" s="1"/>
  <c r="G304" i="11" s="1"/>
  <c r="B305" i="11"/>
  <c r="F305" i="11" s="1"/>
  <c r="G305" i="11" s="1"/>
  <c r="B306" i="11"/>
  <c r="F306" i="11" s="1"/>
  <c r="G306" i="11" s="1"/>
  <c r="B307" i="11"/>
  <c r="F307" i="11" s="1"/>
  <c r="G307" i="11" s="1"/>
  <c r="B308" i="11"/>
  <c r="F308" i="11" s="1"/>
  <c r="G308" i="11" s="1"/>
  <c r="B309" i="11"/>
  <c r="F309" i="11" s="1"/>
  <c r="G309" i="11" s="1"/>
  <c r="B310" i="11"/>
  <c r="F310" i="11" s="1"/>
  <c r="G310" i="11" s="1"/>
  <c r="B311" i="11"/>
  <c r="F311" i="11" s="1"/>
  <c r="G311" i="11" s="1"/>
  <c r="B312" i="11"/>
  <c r="F312" i="11" s="1"/>
  <c r="G312" i="11" s="1"/>
  <c r="B313" i="11"/>
  <c r="F313" i="11" s="1"/>
  <c r="G313" i="11" s="1"/>
  <c r="B314" i="11"/>
  <c r="F314" i="11" s="1"/>
  <c r="G314" i="11" s="1"/>
  <c r="B315" i="11"/>
  <c r="F315" i="11" s="1"/>
  <c r="G315" i="11" s="1"/>
  <c r="B316" i="11"/>
  <c r="F316" i="11" s="1"/>
  <c r="G316" i="11" s="1"/>
  <c r="B317" i="11"/>
  <c r="F317" i="11" s="1"/>
  <c r="G317" i="11" s="1"/>
  <c r="B318" i="11"/>
  <c r="F318" i="11" s="1"/>
  <c r="G318" i="11" s="1"/>
  <c r="B319" i="11"/>
  <c r="F319" i="11" s="1"/>
  <c r="G319" i="11" s="1"/>
  <c r="B320" i="11"/>
  <c r="F320" i="11" s="1"/>
  <c r="G320" i="11" s="1"/>
  <c r="B321" i="11"/>
  <c r="F321" i="11" s="1"/>
  <c r="G321" i="11" s="1"/>
  <c r="B322" i="11"/>
  <c r="F322" i="11" s="1"/>
  <c r="G322" i="11" s="1"/>
  <c r="B323" i="11"/>
  <c r="F323" i="11" s="1"/>
  <c r="G323" i="11" s="1"/>
  <c r="B324" i="11"/>
  <c r="F324" i="11" s="1"/>
  <c r="G324" i="11" s="1"/>
  <c r="B325" i="11"/>
  <c r="F325" i="11" s="1"/>
  <c r="G325" i="11" s="1"/>
  <c r="B326" i="11"/>
  <c r="F326" i="11" s="1"/>
  <c r="G326" i="11" s="1"/>
  <c r="B327" i="11"/>
  <c r="F327" i="11" s="1"/>
  <c r="G327" i="11" s="1"/>
  <c r="B328" i="11"/>
  <c r="F328" i="11" s="1"/>
  <c r="G328" i="11" s="1"/>
  <c r="B329" i="11"/>
  <c r="F329" i="11" s="1"/>
  <c r="G329" i="11" s="1"/>
  <c r="B330" i="11"/>
  <c r="F330" i="11" s="1"/>
  <c r="G330" i="11" s="1"/>
  <c r="B331" i="11"/>
  <c r="F331" i="11" s="1"/>
  <c r="G331" i="11" s="1"/>
  <c r="B332" i="11"/>
  <c r="F332" i="11" s="1"/>
  <c r="G332" i="11" s="1"/>
  <c r="B333" i="11"/>
  <c r="F333" i="11" s="1"/>
  <c r="G333" i="11" s="1"/>
  <c r="B334" i="11"/>
  <c r="F334" i="11" s="1"/>
  <c r="G334" i="11" s="1"/>
  <c r="B335" i="11"/>
  <c r="F335" i="11" s="1"/>
  <c r="G335" i="11" s="1"/>
  <c r="B336" i="11"/>
  <c r="F336" i="11" s="1"/>
  <c r="G336" i="11" s="1"/>
  <c r="B337" i="11"/>
  <c r="F337" i="11" s="1"/>
  <c r="G337" i="11" s="1"/>
  <c r="B338" i="11"/>
  <c r="F338" i="11" s="1"/>
  <c r="G338" i="11" s="1"/>
  <c r="B339" i="11"/>
  <c r="F339" i="11" s="1"/>
  <c r="G339" i="11" s="1"/>
  <c r="B340" i="11"/>
  <c r="F340" i="11" s="1"/>
  <c r="G340" i="11" s="1"/>
  <c r="B341" i="11"/>
  <c r="F341" i="11" s="1"/>
  <c r="G341" i="11" s="1"/>
  <c r="B342" i="11"/>
  <c r="F342" i="11" s="1"/>
  <c r="G342" i="11" s="1"/>
  <c r="B343" i="11"/>
  <c r="F343" i="11" s="1"/>
  <c r="G343" i="11" s="1"/>
  <c r="B344" i="11"/>
  <c r="F344" i="11" s="1"/>
  <c r="G344" i="11" s="1"/>
  <c r="B345" i="11"/>
  <c r="F345" i="11" s="1"/>
  <c r="G345" i="11" s="1"/>
  <c r="B346" i="11"/>
  <c r="F346" i="11" s="1"/>
  <c r="G346" i="11" s="1"/>
  <c r="B347" i="11"/>
  <c r="F347" i="11" s="1"/>
  <c r="G347" i="11" s="1"/>
  <c r="B348" i="11"/>
  <c r="F348" i="11" s="1"/>
  <c r="G348" i="11" s="1"/>
  <c r="B349" i="11"/>
  <c r="F349" i="11" s="1"/>
  <c r="G349" i="11" s="1"/>
  <c r="B350" i="11"/>
  <c r="F350" i="11" s="1"/>
  <c r="G350" i="11" s="1"/>
  <c r="B351" i="11"/>
  <c r="F351" i="11" s="1"/>
  <c r="G351" i="11" s="1"/>
  <c r="B352" i="11"/>
  <c r="F352" i="11" s="1"/>
  <c r="G352" i="11" s="1"/>
  <c r="B353" i="11"/>
  <c r="F353" i="11" s="1"/>
  <c r="G353" i="11" s="1"/>
  <c r="B354" i="11"/>
  <c r="F354" i="11" s="1"/>
  <c r="G354" i="11" s="1"/>
  <c r="B355" i="11"/>
  <c r="F355" i="11" s="1"/>
  <c r="G355" i="11" s="1"/>
  <c r="B356" i="11"/>
  <c r="F356" i="11" s="1"/>
  <c r="G356" i="11" s="1"/>
  <c r="B357" i="11"/>
  <c r="F357" i="11" s="1"/>
  <c r="G357" i="11" s="1"/>
  <c r="B358" i="11"/>
  <c r="F358" i="11" s="1"/>
  <c r="G358" i="11" s="1"/>
  <c r="B359" i="11"/>
  <c r="F359" i="11" s="1"/>
  <c r="G359" i="11" s="1"/>
  <c r="B360" i="11"/>
  <c r="F360" i="11" s="1"/>
  <c r="G360" i="11" s="1"/>
  <c r="B361" i="11"/>
  <c r="F361" i="11" s="1"/>
  <c r="G361" i="11" s="1"/>
  <c r="B362" i="11"/>
  <c r="F362" i="11" s="1"/>
  <c r="G362" i="11" s="1"/>
  <c r="B363" i="11"/>
  <c r="F363" i="11" s="1"/>
  <c r="G363" i="11" s="1"/>
  <c r="B364" i="11"/>
  <c r="F364" i="11" s="1"/>
  <c r="G364" i="11" s="1"/>
  <c r="B365" i="11"/>
  <c r="F365" i="11" s="1"/>
  <c r="G365" i="11" s="1"/>
  <c r="B367" i="11"/>
  <c r="F367" i="11" s="1"/>
  <c r="G367" i="11" s="1"/>
  <c r="B521" i="11"/>
  <c r="F521" i="11" s="1"/>
  <c r="G521" i="11" s="1"/>
  <c r="B522" i="11"/>
  <c r="F522" i="11" s="1"/>
  <c r="G522" i="11" s="1"/>
  <c r="B523" i="11"/>
  <c r="F523" i="11" s="1"/>
  <c r="G523" i="11" s="1"/>
  <c r="B541" i="11"/>
  <c r="H11" i="13" s="1"/>
  <c r="B132" i="11"/>
  <c r="F132" i="11" s="1"/>
  <c r="G132" i="11" s="1"/>
  <c r="B133" i="11"/>
  <c r="F133" i="11" s="1"/>
  <c r="G133" i="11" s="1"/>
  <c r="B134" i="11"/>
  <c r="F134" i="11" s="1"/>
  <c r="G134" i="11" s="1"/>
  <c r="B136" i="11"/>
  <c r="F136" i="11" s="1"/>
  <c r="G136" i="11" s="1"/>
  <c r="B139" i="11"/>
  <c r="F139" i="11" s="1"/>
  <c r="G139" i="11" s="1"/>
  <c r="B140" i="11"/>
  <c r="F140" i="11" s="1"/>
  <c r="G140" i="11" s="1"/>
  <c r="B141" i="11"/>
  <c r="F141" i="11" s="1"/>
  <c r="G141" i="11" s="1"/>
  <c r="B144" i="11"/>
  <c r="F144" i="11" s="1"/>
  <c r="G144" i="11" s="1"/>
  <c r="B146" i="11"/>
  <c r="F146" i="11" s="1"/>
  <c r="G146" i="11" s="1"/>
  <c r="B147" i="11"/>
  <c r="F147" i="11" s="1"/>
  <c r="G147" i="11" s="1"/>
  <c r="B150" i="11"/>
  <c r="F150" i="11" s="1"/>
  <c r="G150" i="11" s="1"/>
  <c r="B151" i="11"/>
  <c r="F151" i="11" s="1"/>
  <c r="G151" i="11" s="1"/>
  <c r="B152" i="11"/>
  <c r="F152" i="11" s="1"/>
  <c r="G152" i="11" s="1"/>
  <c r="B156" i="11"/>
  <c r="F156" i="11" s="1"/>
  <c r="G156" i="11" s="1"/>
  <c r="B158" i="11"/>
  <c r="F158" i="11" s="1"/>
  <c r="G158" i="11" s="1"/>
  <c r="B162" i="11"/>
  <c r="F162" i="11" s="1"/>
  <c r="G162" i="11" s="1"/>
  <c r="B165" i="11"/>
  <c r="F165" i="11" s="1"/>
  <c r="G165" i="11" s="1"/>
  <c r="B166" i="11"/>
  <c r="F166" i="11" s="1"/>
  <c r="G166" i="11" s="1"/>
  <c r="B169" i="11"/>
  <c r="F169" i="11" s="1"/>
  <c r="G169" i="11" s="1"/>
  <c r="B172" i="11"/>
  <c r="F172" i="11" s="1"/>
  <c r="G172" i="11" s="1"/>
  <c r="B173" i="11"/>
  <c r="F173" i="11" s="1"/>
  <c r="G173" i="11" s="1"/>
  <c r="B174" i="11"/>
  <c r="F174" i="11" s="1"/>
  <c r="G174" i="11" s="1"/>
  <c r="B177" i="11"/>
  <c r="F177" i="11" s="1"/>
  <c r="G177" i="11" s="1"/>
  <c r="B178" i="11"/>
  <c r="F178" i="11" s="1"/>
  <c r="G178" i="11" s="1"/>
  <c r="B180" i="11"/>
  <c r="F180" i="11" s="1"/>
  <c r="G180" i="11" s="1"/>
  <c r="B181" i="11"/>
  <c r="F181" i="11" s="1"/>
  <c r="G181" i="11" s="1"/>
  <c r="B182" i="11"/>
  <c r="F182" i="11" s="1"/>
  <c r="G182" i="11" s="1"/>
  <c r="B183" i="11"/>
  <c r="F183" i="11" s="1"/>
  <c r="G183" i="11" s="1"/>
  <c r="B184" i="11"/>
  <c r="F184" i="11" s="1"/>
  <c r="G184" i="11" s="1"/>
  <c r="B185" i="11"/>
  <c r="F185" i="11" s="1"/>
  <c r="G185" i="11" s="1"/>
  <c r="B186" i="11"/>
  <c r="F186" i="11" s="1"/>
  <c r="G186" i="11" s="1"/>
  <c r="B187" i="11"/>
  <c r="F187" i="11" s="1"/>
  <c r="G187" i="11" s="1"/>
  <c r="B188" i="11"/>
  <c r="F188" i="11" s="1"/>
  <c r="G188" i="11" s="1"/>
  <c r="B189" i="11"/>
  <c r="F189" i="11" s="1"/>
  <c r="G189" i="11" s="1"/>
  <c r="B190" i="11"/>
  <c r="F190" i="11" s="1"/>
  <c r="G190" i="11" s="1"/>
  <c r="B193" i="11"/>
  <c r="F193" i="11" s="1"/>
  <c r="G193" i="11" s="1"/>
  <c r="B195" i="11"/>
  <c r="F195" i="11" s="1"/>
  <c r="G195" i="11" s="1"/>
  <c r="B196" i="11"/>
  <c r="F196" i="11" s="1"/>
  <c r="G196" i="11" s="1"/>
  <c r="B197" i="11"/>
  <c r="F197" i="11" s="1"/>
  <c r="G197" i="11" s="1"/>
  <c r="B198" i="11"/>
  <c r="F198" i="11" s="1"/>
  <c r="G198" i="11" s="1"/>
  <c r="B200" i="11"/>
  <c r="F200" i="11" s="1"/>
  <c r="G200" i="11" s="1"/>
  <c r="B202" i="11"/>
  <c r="F202" i="11" s="1"/>
  <c r="G202" i="11" s="1"/>
  <c r="B203" i="11"/>
  <c r="F203" i="11" s="1"/>
  <c r="G203" i="11" s="1"/>
  <c r="B206" i="11"/>
  <c r="F206" i="11" s="1"/>
  <c r="G206" i="11" s="1"/>
  <c r="B208" i="11"/>
  <c r="F208" i="11" s="1"/>
  <c r="G208" i="11" s="1"/>
  <c r="B212" i="11"/>
  <c r="F212" i="11" s="1"/>
  <c r="G212" i="11" s="1"/>
  <c r="B214" i="11"/>
  <c r="F214" i="11" s="1"/>
  <c r="G214" i="11" s="1"/>
  <c r="B215" i="11"/>
  <c r="F215" i="11" s="1"/>
  <c r="G215" i="11" s="1"/>
  <c r="B221" i="11"/>
  <c r="F221" i="11" s="1"/>
  <c r="G221" i="11" s="1"/>
  <c r="B222" i="11"/>
  <c r="F222" i="11" s="1"/>
  <c r="G222" i="11" s="1"/>
  <c r="B224" i="11"/>
  <c r="F224" i="11" s="1"/>
  <c r="G224" i="11" s="1"/>
  <c r="B225" i="11"/>
  <c r="F225" i="11" s="1"/>
  <c r="G225" i="11" s="1"/>
  <c r="B227" i="11"/>
  <c r="F227" i="11" s="1"/>
  <c r="G227" i="11" s="1"/>
  <c r="B228" i="11"/>
  <c r="F228" i="11" s="1"/>
  <c r="G228" i="11" s="1"/>
  <c r="B231" i="11"/>
  <c r="F231" i="11" s="1"/>
  <c r="G231" i="11" s="1"/>
  <c r="B234" i="11"/>
  <c r="F234" i="11" s="1"/>
  <c r="G234" i="11" s="1"/>
  <c r="B235" i="11"/>
  <c r="F235" i="11" s="1"/>
  <c r="G235" i="11" s="1"/>
  <c r="B238" i="11"/>
  <c r="F238" i="11" s="1"/>
  <c r="G238" i="11" s="1"/>
  <c r="B239" i="11"/>
  <c r="F239" i="11" s="1"/>
  <c r="G239" i="11" s="1"/>
  <c r="B240" i="11"/>
  <c r="F240" i="11" s="1"/>
  <c r="G240" i="11" s="1"/>
  <c r="B242" i="11"/>
  <c r="F242" i="11" s="1"/>
  <c r="G242" i="11" s="1"/>
  <c r="B245" i="11"/>
  <c r="F245" i="11" s="1"/>
  <c r="G245" i="11" s="1"/>
  <c r="B246" i="11"/>
  <c r="F246" i="11" s="1"/>
  <c r="G246" i="11" s="1"/>
  <c r="B247" i="11"/>
  <c r="F247" i="11" s="1"/>
  <c r="G247" i="11" s="1"/>
  <c r="B248" i="11"/>
  <c r="F248" i="11" s="1"/>
  <c r="G248" i="11" s="1"/>
  <c r="B250" i="11"/>
  <c r="F250" i="11" s="1"/>
  <c r="G250" i="11" s="1"/>
  <c r="B251" i="11"/>
  <c r="F251" i="11" s="1"/>
  <c r="G251" i="11" s="1"/>
  <c r="B252" i="11"/>
  <c r="F252" i="11" s="1"/>
  <c r="G252" i="11" s="1"/>
  <c r="B254" i="11"/>
  <c r="F254" i="11" s="1"/>
  <c r="G254" i="11" s="1"/>
  <c r="B256" i="11"/>
  <c r="F256" i="11" s="1"/>
  <c r="G256" i="11" s="1"/>
  <c r="B258" i="11"/>
  <c r="F258" i="11" s="1"/>
  <c r="G258" i="11" s="1"/>
  <c r="B463" i="11"/>
  <c r="F463" i="11" s="1"/>
  <c r="G463" i="11" s="1"/>
  <c r="B464" i="11"/>
  <c r="F464" i="11" s="1"/>
  <c r="G464" i="11" s="1"/>
  <c r="B465" i="11"/>
  <c r="F465" i="11" s="1"/>
  <c r="G465" i="11" s="1"/>
  <c r="B466" i="11"/>
  <c r="F466" i="11" s="1"/>
  <c r="G466" i="11" s="1"/>
  <c r="B467" i="11"/>
  <c r="F467" i="11" s="1"/>
  <c r="G467" i="11" s="1"/>
  <c r="B468" i="11"/>
  <c r="F468" i="11" s="1"/>
  <c r="G468" i="11" s="1"/>
  <c r="B469" i="11"/>
  <c r="F469" i="11" s="1"/>
  <c r="G469" i="11" s="1"/>
  <c r="B470" i="11"/>
  <c r="F470" i="11" s="1"/>
  <c r="G470" i="11" s="1"/>
  <c r="B471" i="11"/>
  <c r="F471" i="11" s="1"/>
  <c r="G471" i="11" s="1"/>
  <c r="B472" i="11"/>
  <c r="F472" i="11" s="1"/>
  <c r="G472" i="11" s="1"/>
  <c r="B473" i="11"/>
  <c r="F473" i="11" s="1"/>
  <c r="G473" i="11" s="1"/>
  <c r="B474" i="11"/>
  <c r="F474" i="11" s="1"/>
  <c r="G474" i="11" s="1"/>
  <c r="B475" i="11"/>
  <c r="F475" i="11" s="1"/>
  <c r="G475" i="11" s="1"/>
  <c r="B476" i="11"/>
  <c r="F476" i="11" s="1"/>
  <c r="G476" i="11" s="1"/>
  <c r="B477" i="11"/>
  <c r="F477" i="11" s="1"/>
  <c r="G477" i="11" s="1"/>
  <c r="B478" i="11"/>
  <c r="F478" i="11" s="1"/>
  <c r="G478" i="11" s="1"/>
  <c r="B479" i="11"/>
  <c r="F479" i="11" s="1"/>
  <c r="G479" i="11" s="1"/>
  <c r="B480" i="11"/>
  <c r="F480" i="11" s="1"/>
  <c r="G480" i="11" s="1"/>
  <c r="B481" i="11"/>
  <c r="F481" i="11" s="1"/>
  <c r="G481" i="11" s="1"/>
  <c r="B482" i="11"/>
  <c r="F482" i="11" s="1"/>
  <c r="G482" i="11" s="1"/>
  <c r="B483" i="11"/>
  <c r="F483" i="11" s="1"/>
  <c r="G483" i="11" s="1"/>
  <c r="B484" i="11"/>
  <c r="F484" i="11" s="1"/>
  <c r="G484" i="11" s="1"/>
  <c r="B485" i="11"/>
  <c r="F485" i="11" s="1"/>
  <c r="G485" i="11" s="1"/>
  <c r="B486" i="11"/>
  <c r="F486" i="11" s="1"/>
  <c r="G486" i="11" s="1"/>
  <c r="B487" i="11"/>
  <c r="F487" i="11" s="1"/>
  <c r="G487" i="11" s="1"/>
  <c r="B488" i="11"/>
  <c r="F488" i="11" s="1"/>
  <c r="G488" i="11" s="1"/>
  <c r="B489" i="11"/>
  <c r="F489" i="11" s="1"/>
  <c r="G489" i="11" s="1"/>
  <c r="B490" i="11"/>
  <c r="F490" i="11" s="1"/>
  <c r="G490" i="11" s="1"/>
  <c r="B491" i="11"/>
  <c r="F491" i="11" s="1"/>
  <c r="G491" i="11" s="1"/>
  <c r="B492" i="11"/>
  <c r="F492" i="11" s="1"/>
  <c r="G492" i="11" s="1"/>
  <c r="B493" i="11"/>
  <c r="F493" i="11" s="1"/>
  <c r="G493" i="11" s="1"/>
  <c r="B494" i="11"/>
  <c r="F494" i="11" s="1"/>
  <c r="G494" i="11" s="1"/>
  <c r="B495" i="11"/>
  <c r="F495" i="11" s="1"/>
  <c r="G495" i="11" s="1"/>
  <c r="B496" i="11"/>
  <c r="F496" i="11" s="1"/>
  <c r="G496" i="11" s="1"/>
  <c r="B497" i="11"/>
  <c r="F497" i="11" s="1"/>
  <c r="G497" i="11" s="1"/>
  <c r="B498" i="11"/>
  <c r="F498" i="11" s="1"/>
  <c r="G498" i="11" s="1"/>
  <c r="B499" i="11"/>
  <c r="F499" i="11" s="1"/>
  <c r="G499" i="11" s="1"/>
  <c r="B500" i="11"/>
  <c r="F500" i="11" s="1"/>
  <c r="G500" i="11" s="1"/>
  <c r="B501" i="11"/>
  <c r="F501" i="11" s="1"/>
  <c r="G501" i="11" s="1"/>
  <c r="B502" i="11"/>
  <c r="F502" i="11" s="1"/>
  <c r="G502" i="11" s="1"/>
  <c r="B503" i="11"/>
  <c r="F503" i="11" s="1"/>
  <c r="G503" i="11" s="1"/>
  <c r="B504" i="11"/>
  <c r="F504" i="11" s="1"/>
  <c r="G504" i="11" s="1"/>
  <c r="B505" i="11"/>
  <c r="F505" i="11" s="1"/>
  <c r="G505" i="11" s="1"/>
  <c r="B506" i="11"/>
  <c r="F506" i="11" s="1"/>
  <c r="G506" i="11" s="1"/>
  <c r="B507" i="11"/>
  <c r="F507" i="11" s="1"/>
  <c r="G507" i="11" s="1"/>
  <c r="B508" i="11"/>
  <c r="F508" i="11" s="1"/>
  <c r="G508" i="11" s="1"/>
  <c r="B509" i="11"/>
  <c r="F509" i="11" s="1"/>
  <c r="G509" i="11" s="1"/>
  <c r="B510" i="11"/>
  <c r="F510" i="11" s="1"/>
  <c r="G510" i="11" s="1"/>
  <c r="B511" i="11"/>
  <c r="F511" i="11" s="1"/>
  <c r="G511" i="11" s="1"/>
  <c r="B512" i="11"/>
  <c r="F512" i="11" s="1"/>
  <c r="G512" i="11" s="1"/>
  <c r="B513" i="11"/>
  <c r="F513" i="11" s="1"/>
  <c r="G513" i="11" s="1"/>
  <c r="B514" i="11"/>
  <c r="F514" i="11" s="1"/>
  <c r="G514" i="11" s="1"/>
  <c r="B515" i="11"/>
  <c r="F515" i="11" s="1"/>
  <c r="G515" i="11" s="1"/>
  <c r="B516" i="11"/>
  <c r="F516" i="11" s="1"/>
  <c r="G516" i="11" s="1"/>
  <c r="B517" i="11"/>
  <c r="F517" i="11" s="1"/>
  <c r="G517" i="11" s="1"/>
  <c r="B518" i="11"/>
  <c r="F518" i="11" s="1"/>
  <c r="G518" i="11" s="1"/>
  <c r="B519" i="11"/>
  <c r="F519" i="11" s="1"/>
  <c r="G519" i="11" s="1"/>
  <c r="B520" i="11"/>
  <c r="F520" i="11" s="1"/>
  <c r="G520" i="11" s="1"/>
  <c r="L53" i="11"/>
  <c r="AR53" i="11"/>
  <c r="L54" i="11"/>
  <c r="AR54" i="11" s="1"/>
  <c r="L55" i="11"/>
  <c r="AR55" i="11"/>
  <c r="L56" i="11"/>
  <c r="AR56" i="11" s="1"/>
  <c r="L57" i="11"/>
  <c r="AR57" i="11"/>
  <c r="L58" i="11"/>
  <c r="AR58" i="11"/>
  <c r="L59" i="11"/>
  <c r="AR59" i="11"/>
  <c r="L60" i="11"/>
  <c r="AR60" i="11"/>
  <c r="L61" i="11"/>
  <c r="AR61" i="11"/>
  <c r="L62" i="11"/>
  <c r="AR62" i="11" s="1"/>
  <c r="L63" i="11"/>
  <c r="AR63" i="11"/>
  <c r="L64" i="11"/>
  <c r="AR64" i="11"/>
  <c r="L65" i="11"/>
  <c r="AR65" i="11"/>
  <c r="L66" i="11"/>
  <c r="AR66" i="11"/>
  <c r="L67" i="11"/>
  <c r="AR67" i="11" s="1"/>
  <c r="L68" i="11"/>
  <c r="AR68" i="11"/>
  <c r="L69" i="11"/>
  <c r="AR69" i="11"/>
  <c r="L70" i="11"/>
  <c r="AR70" i="11"/>
  <c r="L71" i="11"/>
  <c r="AR71" i="11"/>
  <c r="L72" i="11"/>
  <c r="AR72" i="11" s="1"/>
  <c r="L73" i="11"/>
  <c r="AR73" i="11"/>
  <c r="L74" i="11"/>
  <c r="AR74" i="11"/>
  <c r="L75" i="11"/>
  <c r="AR75" i="11" s="1"/>
  <c r="L76" i="11"/>
  <c r="AR76" i="11" s="1"/>
  <c r="L77" i="11"/>
  <c r="AR77" i="11"/>
  <c r="L78" i="11"/>
  <c r="AR78" i="11"/>
  <c r="L79" i="11"/>
  <c r="AR79" i="11" s="1"/>
  <c r="L80" i="11"/>
  <c r="AR80" i="11"/>
  <c r="L81" i="11"/>
  <c r="AR81" i="11"/>
  <c r="L82" i="11"/>
  <c r="AR82" i="11" s="1"/>
  <c r="L83" i="11"/>
  <c r="AR83" i="11"/>
  <c r="L84" i="11"/>
  <c r="AR84" i="11"/>
  <c r="L85" i="11"/>
  <c r="AR85" i="11" s="1"/>
  <c r="L86" i="11"/>
  <c r="AR86" i="11"/>
  <c r="L87" i="11"/>
  <c r="AR87" i="11"/>
  <c r="L88" i="11"/>
  <c r="AR88" i="11" s="1"/>
  <c r="L89" i="11"/>
  <c r="AR89" i="11"/>
  <c r="L90" i="11"/>
  <c r="AR90" i="11"/>
  <c r="L91" i="11"/>
  <c r="AR91" i="11"/>
  <c r="L92" i="11"/>
  <c r="AR92" i="11"/>
  <c r="L93" i="11"/>
  <c r="AR93" i="11" s="1"/>
  <c r="L94" i="11"/>
  <c r="AR94" i="11"/>
  <c r="L95" i="11"/>
  <c r="AR95" i="11"/>
  <c r="L96" i="11"/>
  <c r="AR96" i="11" s="1"/>
  <c r="L97" i="11"/>
  <c r="AR97" i="11"/>
  <c r="L98" i="11"/>
  <c r="AR98" i="11"/>
  <c r="L99" i="11"/>
  <c r="AR99" i="11"/>
  <c r="L100" i="11"/>
  <c r="AR100" i="11" s="1"/>
  <c r="L101" i="11"/>
  <c r="AR101" i="11"/>
  <c r="L102" i="11"/>
  <c r="AR102" i="11"/>
  <c r="L103" i="11"/>
  <c r="AR103" i="11" s="1"/>
  <c r="L104" i="11"/>
  <c r="AR104" i="11"/>
  <c r="L105" i="11"/>
  <c r="AR105" i="11"/>
  <c r="L106" i="11"/>
  <c r="AR106" i="11"/>
  <c r="L107" i="11"/>
  <c r="AR107" i="11" s="1"/>
  <c r="L108" i="11"/>
  <c r="AR108" i="11"/>
  <c r="L109" i="11"/>
  <c r="AR109" i="11"/>
  <c r="L110" i="11"/>
  <c r="AR110" i="11"/>
  <c r="L111" i="11"/>
  <c r="AR111" i="11"/>
  <c r="L112" i="11"/>
  <c r="AR112" i="11"/>
  <c r="L113" i="11"/>
  <c r="AR113" i="11"/>
  <c r="L114" i="11"/>
  <c r="AR114" i="11" s="1"/>
  <c r="L115" i="11"/>
  <c r="AR115" i="11"/>
  <c r="L116" i="11"/>
  <c r="AR116" i="11"/>
  <c r="L117" i="11"/>
  <c r="AR117" i="11"/>
  <c r="L118" i="11"/>
  <c r="AR118" i="11"/>
  <c r="L119" i="11"/>
  <c r="AR119" i="11"/>
  <c r="L120" i="11"/>
  <c r="AR120" i="11"/>
  <c r="L121" i="11"/>
  <c r="AR121" i="11"/>
  <c r="L122" i="11"/>
  <c r="AR122" i="11"/>
  <c r="L123" i="11"/>
  <c r="AR123" i="11"/>
  <c r="L124" i="11"/>
  <c r="AR124" i="11"/>
  <c r="L125" i="11"/>
  <c r="AR125" i="11"/>
  <c r="L126" i="11"/>
  <c r="AR126" i="11"/>
  <c r="L127" i="11"/>
  <c r="AR127" i="11"/>
  <c r="L128" i="11"/>
  <c r="AR128" i="11"/>
  <c r="L129" i="11"/>
  <c r="AR129" i="11"/>
  <c r="L130" i="11"/>
  <c r="L213" i="11"/>
  <c r="L296" i="11"/>
  <c r="L366" i="11"/>
  <c r="AR366" i="11"/>
  <c r="AR130" i="11"/>
  <c r="L132" i="11"/>
  <c r="AR132" i="11"/>
  <c r="L133" i="11"/>
  <c r="L137" i="11"/>
  <c r="AR137" i="11"/>
  <c r="L138" i="11"/>
  <c r="AR138" i="11" s="1"/>
  <c r="L140" i="11"/>
  <c r="AR140" i="11" s="1"/>
  <c r="L141" i="11"/>
  <c r="L142" i="11"/>
  <c r="L144" i="11"/>
  <c r="L145" i="11"/>
  <c r="L146" i="11"/>
  <c r="AR146" i="11" s="1"/>
  <c r="L149" i="11"/>
  <c r="L150" i="11"/>
  <c r="L152" i="11"/>
  <c r="L153" i="11"/>
  <c r="AR153" i="11"/>
  <c r="L155" i="11"/>
  <c r="AR155" i="11"/>
  <c r="L156" i="11"/>
  <c r="AR156" i="11" s="1"/>
  <c r="L157" i="11"/>
  <c r="AR157" i="11"/>
  <c r="L158" i="11"/>
  <c r="L160" i="11"/>
  <c r="AR160" i="11"/>
  <c r="L161" i="11"/>
  <c r="AR161" i="11"/>
  <c r="L162" i="11"/>
  <c r="L163" i="11"/>
  <c r="AR163" i="11"/>
  <c r="L164" i="11"/>
  <c r="L165" i="11"/>
  <c r="L167" i="11"/>
  <c r="AR167" i="11"/>
  <c r="L168" i="11"/>
  <c r="L170" i="11"/>
  <c r="L171" i="11"/>
  <c r="L173" i="11"/>
  <c r="L175" i="11"/>
  <c r="L178" i="11"/>
  <c r="AR178" i="11"/>
  <c r="L180" i="11"/>
  <c r="L192" i="11"/>
  <c r="AR192" i="11"/>
  <c r="L193" i="11"/>
  <c r="L194" i="11"/>
  <c r="AR194" i="11"/>
  <c r="L195" i="11"/>
  <c r="AR195" i="11" s="1"/>
  <c r="L196" i="11"/>
  <c r="AR196" i="11" s="1"/>
  <c r="L197" i="11"/>
  <c r="AR197" i="11"/>
  <c r="L199" i="11"/>
  <c r="AR199" i="11"/>
  <c r="L200" i="11"/>
  <c r="L201" i="11"/>
  <c r="L202" i="11"/>
  <c r="AR202" i="11"/>
  <c r="L203" i="11"/>
  <c r="AR203" i="11"/>
  <c r="L205" i="11"/>
  <c r="AR205" i="11" s="1"/>
  <c r="L209" i="11"/>
  <c r="L210" i="11"/>
  <c r="AR210" i="11" s="1"/>
  <c r="L211" i="11"/>
  <c r="L212" i="11"/>
  <c r="AR212" i="11" s="1"/>
  <c r="L214" i="11"/>
  <c r="AR214" i="11"/>
  <c r="L215" i="11"/>
  <c r="L216" i="11"/>
  <c r="AR216" i="11"/>
  <c r="L217" i="11"/>
  <c r="AR217" i="11"/>
  <c r="L219" i="11"/>
  <c r="AR219" i="11" s="1"/>
  <c r="L220" i="11"/>
  <c r="L222" i="11"/>
  <c r="AR222" i="11"/>
  <c r="L224" i="11"/>
  <c r="L225" i="11"/>
  <c r="L226" i="11"/>
  <c r="AR226" i="11"/>
  <c r="L227" i="11"/>
  <c r="AR227" i="11"/>
  <c r="L228" i="11"/>
  <c r="L233" i="11"/>
  <c r="L235" i="11"/>
  <c r="L236" i="11"/>
  <c r="AR236" i="11" s="1"/>
  <c r="L237" i="11"/>
  <c r="L240" i="11"/>
  <c r="AR240" i="11"/>
  <c r="L244" i="11"/>
  <c r="L245" i="11"/>
  <c r="AR245" i="11"/>
  <c r="L246" i="11"/>
  <c r="AR246" i="11"/>
  <c r="L247" i="11"/>
  <c r="L248" i="11"/>
  <c r="AR248" i="11"/>
  <c r="L249" i="11"/>
  <c r="L250" i="11"/>
  <c r="AR250" i="11"/>
  <c r="L251" i="11"/>
  <c r="L252" i="11"/>
  <c r="AR252" i="11"/>
  <c r="L253" i="11"/>
  <c r="L255" i="11"/>
  <c r="L257" i="11"/>
  <c r="L258" i="11"/>
  <c r="AR258" i="11" s="1"/>
  <c r="L259" i="11"/>
  <c r="AR259" i="11"/>
  <c r="L260" i="11"/>
  <c r="AR260" i="11"/>
  <c r="L261" i="11"/>
  <c r="AR261" i="11"/>
  <c r="L262" i="11"/>
  <c r="AR262" i="11"/>
  <c r="L263" i="11"/>
  <c r="AR263" i="11"/>
  <c r="L264" i="11"/>
  <c r="AR264" i="11" s="1"/>
  <c r="L265" i="11"/>
  <c r="AR265" i="11"/>
  <c r="L266" i="11"/>
  <c r="AR266" i="11"/>
  <c r="L267" i="11"/>
  <c r="AR267" i="11" s="1"/>
  <c r="L268" i="11"/>
  <c r="AR268" i="11"/>
  <c r="L269" i="11"/>
  <c r="AR269" i="11"/>
  <c r="L270" i="11"/>
  <c r="AR270" i="11" s="1"/>
  <c r="L271" i="11"/>
  <c r="AR271" i="11"/>
  <c r="L272" i="11"/>
  <c r="AR272" i="11"/>
  <c r="L273" i="11"/>
  <c r="AR273" i="11" s="1"/>
  <c r="L274" i="11"/>
  <c r="AR274" i="11"/>
  <c r="L275" i="11"/>
  <c r="AR275" i="11"/>
  <c r="L276" i="11"/>
  <c r="AR276" i="11"/>
  <c r="L277" i="11"/>
  <c r="AR277" i="11" s="1"/>
  <c r="L278" i="11"/>
  <c r="AR278" i="11"/>
  <c r="L279" i="11"/>
  <c r="AR279" i="11"/>
  <c r="L280" i="11"/>
  <c r="AR280" i="11"/>
  <c r="L281" i="11"/>
  <c r="AR281" i="11" s="1"/>
  <c r="L282" i="11"/>
  <c r="AR282" i="11"/>
  <c r="L283" i="11"/>
  <c r="AR283" i="11"/>
  <c r="L284" i="11"/>
  <c r="AR284" i="11" s="1"/>
  <c r="L285" i="11"/>
  <c r="AR285" i="11"/>
  <c r="L286" i="11"/>
  <c r="AR286" i="11"/>
  <c r="L287" i="11"/>
  <c r="AR287" i="11"/>
  <c r="L288" i="11"/>
  <c r="AR288" i="11"/>
  <c r="L289" i="11"/>
  <c r="AR289" i="11"/>
  <c r="L290" i="11"/>
  <c r="AR290" i="11" s="1"/>
  <c r="L291" i="11"/>
  <c r="AR291" i="11" s="1"/>
  <c r="L292" i="11"/>
  <c r="AR292" i="11"/>
  <c r="L293" i="11"/>
  <c r="AR293" i="11"/>
  <c r="L294" i="11"/>
  <c r="AR294" i="11"/>
  <c r="L295" i="11"/>
  <c r="AR295" i="11"/>
  <c r="AR296" i="11"/>
  <c r="L297" i="11"/>
  <c r="AR297" i="11"/>
  <c r="L298" i="11"/>
  <c r="AR298" i="11" s="1"/>
  <c r="L299" i="11"/>
  <c r="AR299" i="11"/>
  <c r="L300" i="11"/>
  <c r="AR300" i="11"/>
  <c r="L301" i="11"/>
  <c r="AR301" i="11" s="1"/>
  <c r="L302" i="11"/>
  <c r="AR302" i="11"/>
  <c r="L303" i="11"/>
  <c r="AR303" i="11"/>
  <c r="L304" i="11"/>
  <c r="AR304" i="11" s="1"/>
  <c r="L305" i="11"/>
  <c r="AR305" i="11"/>
  <c r="L306" i="11"/>
  <c r="AR306" i="11"/>
  <c r="L307" i="11"/>
  <c r="AR307" i="11"/>
  <c r="L308" i="11"/>
  <c r="AR308" i="11"/>
  <c r="L309" i="11"/>
  <c r="AR309" i="11" s="1"/>
  <c r="L310" i="11"/>
  <c r="AR310" i="11"/>
  <c r="L311" i="11"/>
  <c r="AR311" i="11"/>
  <c r="L312" i="11"/>
  <c r="AR312" i="11" s="1"/>
  <c r="L313" i="11"/>
  <c r="AR313" i="11"/>
  <c r="L314" i="11"/>
  <c r="AR314" i="11"/>
  <c r="L315" i="11"/>
  <c r="AR315" i="11" s="1"/>
  <c r="L316" i="11"/>
  <c r="AR316" i="11"/>
  <c r="L317" i="11"/>
  <c r="AR317" i="11"/>
  <c r="L318" i="11"/>
  <c r="AR318" i="11" s="1"/>
  <c r="L319" i="11"/>
  <c r="AR319" i="11"/>
  <c r="L320" i="11"/>
  <c r="AR320" i="11"/>
  <c r="L321" i="11"/>
  <c r="AR321" i="11" s="1"/>
  <c r="L322" i="11"/>
  <c r="AR322" i="11" s="1"/>
  <c r="L323" i="11"/>
  <c r="AR323" i="11"/>
  <c r="L324" i="11"/>
  <c r="AR324" i="11"/>
  <c r="L325" i="11"/>
  <c r="AR325" i="11" s="1"/>
  <c r="L326" i="11"/>
  <c r="AR326" i="11" s="1"/>
  <c r="L327" i="11"/>
  <c r="AR327" i="11"/>
  <c r="L328" i="11"/>
  <c r="AR328" i="11"/>
  <c r="L329" i="11"/>
  <c r="AR329" i="11" s="1"/>
  <c r="L330" i="11"/>
  <c r="AR330" i="11"/>
  <c r="L331" i="11"/>
  <c r="AR331" i="11"/>
  <c r="L332" i="11"/>
  <c r="AR332" i="11" s="1"/>
  <c r="L333" i="11"/>
  <c r="AR333" i="11"/>
  <c r="L334" i="11"/>
  <c r="AR334" i="11"/>
  <c r="L335" i="11"/>
  <c r="AR335" i="11" s="1"/>
  <c r="L336" i="11"/>
  <c r="AR336" i="11"/>
  <c r="L337" i="11"/>
  <c r="AR337" i="11"/>
  <c r="L338" i="11"/>
  <c r="AR338" i="11" s="1"/>
  <c r="L339" i="11"/>
  <c r="AR339" i="11"/>
  <c r="L340" i="11"/>
  <c r="AR340" i="11"/>
  <c r="L341" i="11"/>
  <c r="AR341" i="11" s="1"/>
  <c r="L342" i="11"/>
  <c r="AR342" i="11" s="1"/>
  <c r="L343" i="11"/>
  <c r="AR343" i="11"/>
  <c r="L344" i="11"/>
  <c r="AR344" i="11"/>
  <c r="L345" i="11"/>
  <c r="AR345" i="11" s="1"/>
  <c r="L346" i="11"/>
  <c r="AR346" i="11"/>
  <c r="L347" i="11"/>
  <c r="AR347" i="11"/>
  <c r="L348" i="11"/>
  <c r="AR348" i="11" s="1"/>
  <c r="L349" i="11"/>
  <c r="AR349" i="11"/>
  <c r="L350" i="11"/>
  <c r="AR350" i="11"/>
  <c r="L351" i="11"/>
  <c r="AR351" i="11" s="1"/>
  <c r="L352" i="11"/>
  <c r="AR352" i="11"/>
  <c r="L353" i="11"/>
  <c r="D333" i="13" s="1"/>
  <c r="AR353" i="11"/>
  <c r="L354" i="11"/>
  <c r="D334" i="13" s="1"/>
  <c r="AR354" i="11"/>
  <c r="L355" i="11"/>
  <c r="D335" i="13" s="1"/>
  <c r="AR355" i="11"/>
  <c r="L356" i="11"/>
  <c r="D336" i="13" s="1"/>
  <c r="AR356" i="11"/>
  <c r="L357" i="11"/>
  <c r="D337" i="13" s="1"/>
  <c r="AR357" i="11"/>
  <c r="L358" i="11"/>
  <c r="D338" i="13" s="1"/>
  <c r="AR358" i="11"/>
  <c r="L359" i="11"/>
  <c r="D339" i="13" s="1"/>
  <c r="AR359" i="11"/>
  <c r="L360" i="11"/>
  <c r="D340" i="13" s="1"/>
  <c r="AR360" i="11"/>
  <c r="L361" i="11"/>
  <c r="D341" i="13" s="1"/>
  <c r="AR361" i="11"/>
  <c r="L362" i="11"/>
  <c r="D342" i="13" s="1"/>
  <c r="AR362" i="11"/>
  <c r="L363" i="11"/>
  <c r="D343" i="13" s="1"/>
  <c r="AR363" i="11"/>
  <c r="L364" i="11"/>
  <c r="D344" i="13" s="1"/>
  <c r="AR364" i="11"/>
  <c r="L365" i="11"/>
  <c r="D345" i="13" s="1"/>
  <c r="AR365" i="11"/>
  <c r="L367" i="11"/>
  <c r="AR367" i="11"/>
  <c r="L368" i="11"/>
  <c r="AR368" i="11"/>
  <c r="L369" i="11"/>
  <c r="AR369" i="11"/>
  <c r="L370" i="11"/>
  <c r="AR370" i="11"/>
  <c r="L371" i="11"/>
  <c r="AR371" i="11"/>
  <c r="L372" i="11"/>
  <c r="AR372" i="11"/>
  <c r="L373" i="11"/>
  <c r="AR373" i="11" s="1"/>
  <c r="L374" i="11"/>
  <c r="AR374" i="11"/>
  <c r="L375" i="11"/>
  <c r="AR375" i="11"/>
  <c r="L376" i="11"/>
  <c r="D356" i="13" s="1"/>
  <c r="AR376" i="11"/>
  <c r="L377" i="11"/>
  <c r="D357" i="13" s="1"/>
  <c r="AR377" i="11"/>
  <c r="L378" i="11"/>
  <c r="D358" i="13" s="1"/>
  <c r="AR378" i="11"/>
  <c r="L379" i="11"/>
  <c r="D359" i="13" s="1"/>
  <c r="AR379" i="11"/>
  <c r="L380" i="11"/>
  <c r="D360" i="13" s="1"/>
  <c r="AR380" i="11"/>
  <c r="L381" i="11"/>
  <c r="D361" i="13" s="1"/>
  <c r="AR381" i="11"/>
  <c r="L382" i="11"/>
  <c r="D362" i="13" s="1"/>
  <c r="AR382" i="11"/>
  <c r="L383" i="11"/>
  <c r="D363" i="13" s="1"/>
  <c r="AR383" i="11"/>
  <c r="L384" i="11"/>
  <c r="D364" i="13" s="1"/>
  <c r="AR384" i="11"/>
  <c r="L385" i="11"/>
  <c r="D365" i="13" s="1"/>
  <c r="AR385" i="11"/>
  <c r="L386" i="11"/>
  <c r="AR386" i="11"/>
  <c r="L387" i="11"/>
  <c r="AR387" i="11"/>
  <c r="L388" i="11"/>
  <c r="AR388" i="11"/>
  <c r="L389" i="11"/>
  <c r="AR389" i="11"/>
  <c r="L390" i="11"/>
  <c r="AR390" i="11"/>
  <c r="L391" i="11"/>
  <c r="AR391" i="11"/>
  <c r="L392" i="11"/>
  <c r="AR392" i="11" s="1"/>
  <c r="L393" i="11"/>
  <c r="AR393" i="11" s="1"/>
  <c r="L394" i="11"/>
  <c r="AR394" i="11"/>
  <c r="L395" i="11"/>
  <c r="AR395" i="11"/>
  <c r="L396" i="11"/>
  <c r="AR396" i="11"/>
  <c r="L397" i="11"/>
  <c r="AR397" i="11"/>
  <c r="L398" i="11"/>
  <c r="AR398" i="11" s="1"/>
  <c r="L399" i="11"/>
  <c r="AR399" i="11"/>
  <c r="L400" i="11"/>
  <c r="AR400" i="11"/>
  <c r="L401" i="11"/>
  <c r="AR401" i="11"/>
  <c r="L402" i="11"/>
  <c r="AR402" i="11"/>
  <c r="L403" i="11"/>
  <c r="AR403" i="11"/>
  <c r="L404" i="11"/>
  <c r="AR404" i="11"/>
  <c r="L405" i="11"/>
  <c r="AR405" i="11" s="1"/>
  <c r="L406" i="11"/>
  <c r="AR406" i="11"/>
  <c r="L407" i="11"/>
  <c r="AR407" i="11"/>
  <c r="L408" i="11"/>
  <c r="AR408" i="11" s="1"/>
  <c r="L409" i="11"/>
  <c r="AR409" i="11"/>
  <c r="L410" i="11"/>
  <c r="AR410" i="11"/>
  <c r="L411" i="11"/>
  <c r="AR411" i="11"/>
  <c r="L412" i="11"/>
  <c r="AR412" i="11"/>
  <c r="L413" i="11"/>
  <c r="AR413" i="11"/>
  <c r="L414" i="11"/>
  <c r="AR414" i="11" s="1"/>
  <c r="L415" i="11"/>
  <c r="AR415" i="11" s="1"/>
  <c r="L416" i="11"/>
  <c r="AR416" i="11"/>
  <c r="L417" i="11"/>
  <c r="AR417" i="11"/>
  <c r="L418" i="11"/>
  <c r="AR418" i="11"/>
  <c r="L419" i="11"/>
  <c r="AR419" i="11"/>
  <c r="L420" i="11"/>
  <c r="AR420" i="11" s="1"/>
  <c r="L421" i="11"/>
  <c r="AR421" i="11" s="1"/>
  <c r="L422" i="11"/>
  <c r="AR422" i="11"/>
  <c r="L423" i="11"/>
  <c r="AR423" i="11"/>
  <c r="L424" i="11"/>
  <c r="AR424" i="11"/>
  <c r="L425" i="11"/>
  <c r="AR425" i="11"/>
  <c r="L426" i="11"/>
  <c r="AR426" i="11" s="1"/>
  <c r="L427" i="11"/>
  <c r="AR427" i="11"/>
  <c r="L428" i="11"/>
  <c r="AR428" i="11"/>
  <c r="L429" i="11"/>
  <c r="AR429" i="11"/>
  <c r="L430" i="11"/>
  <c r="AR430" i="11"/>
  <c r="L431" i="11"/>
  <c r="AR431" i="11"/>
  <c r="L432" i="11"/>
  <c r="AR432" i="11"/>
  <c r="L433" i="11"/>
  <c r="AR433" i="11"/>
  <c r="L434" i="11"/>
  <c r="AR434" i="11" s="1"/>
  <c r="L435" i="11"/>
  <c r="AR435" i="11"/>
  <c r="L436" i="11"/>
  <c r="AR436" i="11"/>
  <c r="L437" i="11"/>
  <c r="D417" i="13" s="1"/>
  <c r="AR437" i="11"/>
  <c r="L438" i="11"/>
  <c r="D418" i="13" s="1"/>
  <c r="AR438" i="11"/>
  <c r="L439" i="11"/>
  <c r="D419" i="13" s="1"/>
  <c r="AR439" i="11"/>
  <c r="L440" i="11"/>
  <c r="D420" i="13" s="1"/>
  <c r="AR440" i="11"/>
  <c r="L441" i="11"/>
  <c r="D421" i="13" s="1"/>
  <c r="AR441" i="11"/>
  <c r="L442" i="11"/>
  <c r="D422" i="13" s="1"/>
  <c r="AR442" i="11"/>
  <c r="L443" i="11"/>
  <c r="D423" i="13" s="1"/>
  <c r="AR443" i="11"/>
  <c r="L444" i="11"/>
  <c r="D424" i="13" s="1"/>
  <c r="AR444" i="11"/>
  <c r="L445" i="11"/>
  <c r="D425" i="13" s="1"/>
  <c r="AR445" i="11"/>
  <c r="L446" i="11"/>
  <c r="D426" i="13" s="1"/>
  <c r="AR446" i="11"/>
  <c r="L447" i="11"/>
  <c r="D427" i="13" s="1"/>
  <c r="AR447" i="11"/>
  <c r="L448" i="11"/>
  <c r="AR448" i="11"/>
  <c r="L449" i="11"/>
  <c r="AR449" i="11" s="1"/>
  <c r="L450" i="11"/>
  <c r="AR450" i="11"/>
  <c r="L451" i="11"/>
  <c r="AR451" i="11" s="1"/>
  <c r="L452" i="11"/>
  <c r="AR452" i="11" s="1"/>
  <c r="L453" i="11"/>
  <c r="AR453" i="11"/>
  <c r="L454" i="11"/>
  <c r="AR454" i="11"/>
  <c r="L455" i="11"/>
  <c r="AR455" i="11"/>
  <c r="L456" i="11"/>
  <c r="AR456" i="11"/>
  <c r="L457" i="11"/>
  <c r="AR457" i="11" s="1"/>
  <c r="L458" i="11"/>
  <c r="AR458" i="11" s="1"/>
  <c r="L459" i="11"/>
  <c r="AR459" i="11"/>
  <c r="L460" i="11"/>
  <c r="AR460" i="11"/>
  <c r="L461" i="11"/>
  <c r="AR461" i="11"/>
  <c r="L521" i="11"/>
  <c r="AR521" i="11" s="1"/>
  <c r="L524" i="11"/>
  <c r="L526" i="11"/>
  <c r="L522" i="11"/>
  <c r="AR522" i="11"/>
  <c r="L523" i="11"/>
  <c r="AR523" i="11" s="1"/>
  <c r="AR524" i="11"/>
  <c r="AR526" i="11"/>
  <c r="L528" i="11"/>
  <c r="AR528" i="11"/>
  <c r="L531" i="11"/>
  <c r="B575" i="11"/>
  <c r="Q25" i="13" s="1"/>
  <c r="L525" i="11"/>
  <c r="AR525" i="11" s="1"/>
  <c r="L527" i="11"/>
  <c r="AR527" i="11" s="1"/>
  <c r="L529" i="11"/>
  <c r="AR529" i="11" s="1"/>
  <c r="L530" i="11"/>
  <c r="AR530" i="11" s="1"/>
  <c r="AR531" i="11"/>
  <c r="B538" i="11"/>
  <c r="E11" i="13" s="1"/>
  <c r="L131" i="11"/>
  <c r="AR131" i="11"/>
  <c r="AR133" i="11"/>
  <c r="L134" i="11"/>
  <c r="AR134" i="11" s="1"/>
  <c r="L135" i="11"/>
  <c r="AR135" i="11" s="1"/>
  <c r="L136" i="11"/>
  <c r="AR136" i="11"/>
  <c r="L139" i="11"/>
  <c r="AR139" i="11"/>
  <c r="AR141" i="11"/>
  <c r="AR142" i="11"/>
  <c r="L143" i="11"/>
  <c r="AR143" i="11" s="1"/>
  <c r="AR144" i="11"/>
  <c r="AR145" i="11"/>
  <c r="L147" i="11"/>
  <c r="AR147" i="11"/>
  <c r="L148" i="11"/>
  <c r="AR148" i="11" s="1"/>
  <c r="AR149" i="11"/>
  <c r="AR150" i="11"/>
  <c r="L151" i="11"/>
  <c r="AR151" i="11"/>
  <c r="AR152" i="11"/>
  <c r="L154" i="11"/>
  <c r="AR154" i="11" s="1"/>
  <c r="AR158" i="11"/>
  <c r="L159" i="11"/>
  <c r="AR159" i="11"/>
  <c r="AR162" i="11"/>
  <c r="AR164" i="11"/>
  <c r="AR165" i="11"/>
  <c r="L166" i="11"/>
  <c r="AR166" i="11" s="1"/>
  <c r="AR168" i="11"/>
  <c r="L169" i="11"/>
  <c r="AR169" i="11"/>
  <c r="AR170" i="11"/>
  <c r="AR171" i="11"/>
  <c r="L172" i="11"/>
  <c r="AR172" i="11" s="1"/>
  <c r="AR173" i="11"/>
  <c r="L174" i="11"/>
  <c r="AR174" i="11" s="1"/>
  <c r="AR175" i="11"/>
  <c r="L176" i="11"/>
  <c r="AR176" i="11"/>
  <c r="L177" i="11"/>
  <c r="AR177" i="11" s="1"/>
  <c r="L179" i="11"/>
  <c r="AR179" i="11" s="1"/>
  <c r="AR180" i="11"/>
  <c r="L181" i="11"/>
  <c r="AR181" i="11" s="1"/>
  <c r="L182" i="11"/>
  <c r="AR182" i="11" s="1"/>
  <c r="L183" i="11"/>
  <c r="AR183" i="11" s="1"/>
  <c r="L184" i="11"/>
  <c r="AR184" i="11" s="1"/>
  <c r="L185" i="11"/>
  <c r="AR185" i="11" s="1"/>
  <c r="L186" i="11"/>
  <c r="AR186" i="11"/>
  <c r="L187" i="11"/>
  <c r="AR187" i="11"/>
  <c r="L188" i="11"/>
  <c r="AR188" i="11" s="1"/>
  <c r="L189" i="11"/>
  <c r="AR189" i="11"/>
  <c r="L190" i="11"/>
  <c r="AR190" i="11"/>
  <c r="L191" i="11"/>
  <c r="AR191" i="11" s="1"/>
  <c r="AR193" i="11"/>
  <c r="L198" i="11"/>
  <c r="AR198" i="11" s="1"/>
  <c r="AR200" i="11"/>
  <c r="AR201" i="11"/>
  <c r="L204" i="11"/>
  <c r="AR204" i="11" s="1"/>
  <c r="L206" i="11"/>
  <c r="AR206" i="11" s="1"/>
  <c r="L207" i="11"/>
  <c r="AR207" i="11" s="1"/>
  <c r="L208" i="11"/>
  <c r="AR208" i="11"/>
  <c r="AR209" i="11"/>
  <c r="AR211" i="11"/>
  <c r="AR213" i="11"/>
  <c r="AR215" i="11"/>
  <c r="L218" i="11"/>
  <c r="AR218" i="11" s="1"/>
  <c r="AR220" i="11"/>
  <c r="L221" i="11"/>
  <c r="AR221" i="11"/>
  <c r="L223" i="11"/>
  <c r="AR223" i="11"/>
  <c r="AR224" i="11"/>
  <c r="AR225" i="11"/>
  <c r="AR228" i="11"/>
  <c r="L229" i="11"/>
  <c r="AR229" i="11" s="1"/>
  <c r="L230" i="11"/>
  <c r="AR230" i="11" s="1"/>
  <c r="L231" i="11"/>
  <c r="AR231" i="11"/>
  <c r="L232" i="11"/>
  <c r="AR232" i="11"/>
  <c r="AR233" i="11"/>
  <c r="L234" i="11"/>
  <c r="AR234" i="11" s="1"/>
  <c r="AR235" i="11"/>
  <c r="AR237" i="11"/>
  <c r="L238" i="11"/>
  <c r="AR238" i="11" s="1"/>
  <c r="L239" i="11"/>
  <c r="AR239" i="11"/>
  <c r="L241" i="11"/>
  <c r="AR241" i="11" s="1"/>
  <c r="L242" i="11"/>
  <c r="AR242" i="11" s="1"/>
  <c r="L243" i="11"/>
  <c r="AR243" i="11" s="1"/>
  <c r="AR244" i="11"/>
  <c r="AR247" i="11"/>
  <c r="AR249" i="11"/>
  <c r="AR251" i="11"/>
  <c r="AR253" i="11"/>
  <c r="L254" i="11"/>
  <c r="AR254" i="11" s="1"/>
  <c r="AR255" i="11"/>
  <c r="L256" i="11"/>
  <c r="AR256" i="11" s="1"/>
  <c r="AR257" i="11"/>
  <c r="L462" i="11"/>
  <c r="AR462" i="11"/>
  <c r="L463" i="11"/>
  <c r="AR463" i="11"/>
  <c r="L464" i="11"/>
  <c r="AR464" i="11"/>
  <c r="L465" i="11"/>
  <c r="AR465" i="11" s="1"/>
  <c r="L466" i="11"/>
  <c r="AR466" i="11"/>
  <c r="L467" i="11"/>
  <c r="AR467" i="11"/>
  <c r="L468" i="11"/>
  <c r="AR468" i="11" s="1"/>
  <c r="L469" i="11"/>
  <c r="AR469" i="11"/>
  <c r="L470" i="11"/>
  <c r="AR470" i="11" s="1"/>
  <c r="L471" i="11"/>
  <c r="AR471" i="11"/>
  <c r="L472" i="11"/>
  <c r="AR472" i="11"/>
  <c r="L473" i="11"/>
  <c r="AR473" i="11" s="1"/>
  <c r="L474" i="11"/>
  <c r="AR474" i="11" s="1"/>
  <c r="L475" i="11"/>
  <c r="AR475" i="11"/>
  <c r="L476" i="11"/>
  <c r="AR476" i="11"/>
  <c r="L477" i="11"/>
  <c r="AR477" i="11"/>
  <c r="L478" i="11"/>
  <c r="AR478" i="11" s="1"/>
  <c r="L479" i="11"/>
  <c r="AR479" i="11"/>
  <c r="L480" i="11"/>
  <c r="AR480" i="11"/>
  <c r="L481" i="11"/>
  <c r="AR481" i="11"/>
  <c r="L482" i="11"/>
  <c r="AR482" i="11"/>
  <c r="L483" i="11"/>
  <c r="AR483" i="11" s="1"/>
  <c r="L484" i="11"/>
  <c r="AR484" i="11" s="1"/>
  <c r="L485" i="11"/>
  <c r="AR485" i="11"/>
  <c r="L486" i="11"/>
  <c r="L487" i="11"/>
  <c r="D467" i="13" s="1"/>
  <c r="AR487" i="11"/>
  <c r="L488" i="11"/>
  <c r="L489" i="11"/>
  <c r="D469" i="13" s="1"/>
  <c r="AR489" i="11"/>
  <c r="L490" i="11"/>
  <c r="D470" i="13" s="1"/>
  <c r="AR490" i="11"/>
  <c r="L491" i="11"/>
  <c r="L492" i="11"/>
  <c r="D472" i="13" s="1"/>
  <c r="AR492" i="11"/>
  <c r="L493" i="11"/>
  <c r="D473" i="13" s="1"/>
  <c r="AR493" i="11"/>
  <c r="L494" i="11"/>
  <c r="D474" i="13" s="1"/>
  <c r="AR494" i="11"/>
  <c r="L495" i="11"/>
  <c r="D475" i="13" s="1"/>
  <c r="AR495" i="11"/>
  <c r="L496" i="11"/>
  <c r="D476" i="13" s="1"/>
  <c r="AR496" i="11"/>
  <c r="L497" i="11"/>
  <c r="D477" i="13" s="1"/>
  <c r="AR497" i="11"/>
  <c r="L498" i="11"/>
  <c r="D478" i="13" s="1"/>
  <c r="AR498" i="11"/>
  <c r="L499" i="11"/>
  <c r="D479" i="13" s="1"/>
  <c r="AR499" i="11"/>
  <c r="L500" i="11"/>
  <c r="D480" i="13" s="1"/>
  <c r="AR500" i="11"/>
  <c r="L501" i="11"/>
  <c r="L502" i="11"/>
  <c r="L503" i="11"/>
  <c r="D483" i="13" s="1"/>
  <c r="AR503" i="11"/>
  <c r="L504" i="11"/>
  <c r="D484" i="13" s="1"/>
  <c r="AR504" i="11"/>
  <c r="L505" i="11"/>
  <c r="D485" i="13" s="1"/>
  <c r="AR505" i="11"/>
  <c r="L506" i="11"/>
  <c r="D486" i="13" s="1"/>
  <c r="AR506" i="11"/>
  <c r="L507" i="11"/>
  <c r="D487" i="13" s="1"/>
  <c r="AR507" i="11"/>
  <c r="L508" i="11"/>
  <c r="D488" i="13" s="1"/>
  <c r="AR508" i="11"/>
  <c r="L509" i="11"/>
  <c r="D489" i="13" s="1"/>
  <c r="AR509" i="11"/>
  <c r="L510" i="11"/>
  <c r="L511" i="11"/>
  <c r="D491" i="13" s="1"/>
  <c r="AR511" i="11"/>
  <c r="L512" i="11"/>
  <c r="L513" i="11"/>
  <c r="L514" i="11"/>
  <c r="D494" i="13" s="1"/>
  <c r="AR514" i="11"/>
  <c r="L515" i="11"/>
  <c r="D495" i="13" s="1"/>
  <c r="AR515" i="11"/>
  <c r="L516" i="11"/>
  <c r="D496" i="13" s="1"/>
  <c r="AR516" i="11"/>
  <c r="L517" i="11"/>
  <c r="D497" i="13" s="1"/>
  <c r="AR517" i="11"/>
  <c r="L518" i="11"/>
  <c r="D498" i="13" s="1"/>
  <c r="AR518" i="11"/>
  <c r="L519" i="11"/>
  <c r="D499" i="13" s="1"/>
  <c r="AR519" i="11"/>
  <c r="L520" i="11"/>
  <c r="D500" i="13" s="1"/>
  <c r="AR520" i="11"/>
  <c r="D393" i="11"/>
  <c r="E393" i="11" s="1"/>
  <c r="AT393" i="11"/>
  <c r="D392" i="11"/>
  <c r="E392" i="11" s="1"/>
  <c r="AT392" i="11"/>
  <c r="D391" i="11"/>
  <c r="E391" i="11" s="1"/>
  <c r="AT391" i="11"/>
  <c r="D390" i="11"/>
  <c r="E390" i="11" s="1"/>
  <c r="AT390" i="11"/>
  <c r="D389" i="11"/>
  <c r="E389" i="11" s="1"/>
  <c r="AT389" i="11"/>
  <c r="D388" i="11"/>
  <c r="E388" i="11" s="1"/>
  <c r="AT388" i="11"/>
  <c r="D387" i="11"/>
  <c r="E387" i="11" s="1"/>
  <c r="AT387" i="11"/>
  <c r="D386" i="11"/>
  <c r="E386" i="11" s="1"/>
  <c r="AT386" i="11"/>
  <c r="D385" i="11"/>
  <c r="E385" i="11" s="1"/>
  <c r="AT385" i="11"/>
  <c r="D384" i="11"/>
  <c r="E384" i="11" s="1"/>
  <c r="AT384" i="11"/>
  <c r="D383" i="11"/>
  <c r="E383" i="11" s="1"/>
  <c r="AT383" i="11"/>
  <c r="D382" i="11"/>
  <c r="E382" i="11" s="1"/>
  <c r="AT382" i="11"/>
  <c r="D381" i="11"/>
  <c r="E381" i="11" s="1"/>
  <c r="AT381" i="11"/>
  <c r="D74" i="11"/>
  <c r="E74" i="11" s="1"/>
  <c r="AT74" i="11"/>
  <c r="D73" i="11"/>
  <c r="E73" i="11" s="1"/>
  <c r="AT73" i="11"/>
  <c r="D72" i="11"/>
  <c r="E72" i="11" s="1"/>
  <c r="AT72" i="11"/>
  <c r="D84" i="11"/>
  <c r="E84" i="11" s="1"/>
  <c r="AT84" i="11"/>
  <c r="D71" i="11"/>
  <c r="E71" i="11" s="1"/>
  <c r="AT71" i="11"/>
  <c r="D70" i="11"/>
  <c r="E70" i="11" s="1"/>
  <c r="AT70" i="11"/>
  <c r="D101" i="11"/>
  <c r="E101" i="11" s="1"/>
  <c r="AT101" i="11"/>
  <c r="D58" i="11"/>
  <c r="E58" i="11" s="1"/>
  <c r="AT58" i="11"/>
  <c r="D102" i="11"/>
  <c r="E102" i="11" s="1"/>
  <c r="AT102" i="11"/>
  <c r="D83" i="11"/>
  <c r="E83" i="11" s="1"/>
  <c r="AT83" i="11"/>
  <c r="D66" i="11"/>
  <c r="E66" i="11" s="1"/>
  <c r="AT66" i="11"/>
  <c r="D86" i="11"/>
  <c r="E86" i="11" s="1"/>
  <c r="AT86" i="11"/>
  <c r="D89" i="11"/>
  <c r="E89" i="11" s="1"/>
  <c r="AT89" i="11"/>
  <c r="D57" i="11"/>
  <c r="E57" i="11" s="1"/>
  <c r="AT57" i="11"/>
  <c r="D79" i="11"/>
  <c r="E79" i="11" s="1"/>
  <c r="AT79" i="11"/>
  <c r="D90" i="11"/>
  <c r="E90" i="11" s="1"/>
  <c r="AT90" i="11"/>
  <c r="D81" i="11"/>
  <c r="E81" i="11" s="1"/>
  <c r="AT81" i="11"/>
  <c r="D56" i="11"/>
  <c r="E56" i="11" s="1"/>
  <c r="AT56" i="11"/>
  <c r="D528" i="11"/>
  <c r="E528" i="11" s="1"/>
  <c r="AT528" i="11"/>
  <c r="AT526" i="11"/>
  <c r="D526" i="11"/>
  <c r="E526" i="11" s="1"/>
  <c r="D91" i="11"/>
  <c r="E91" i="11" s="1"/>
  <c r="AT91" i="11"/>
  <c r="D104" i="11"/>
  <c r="E104" i="11" s="1"/>
  <c r="AT104" i="11"/>
  <c r="D532" i="11"/>
  <c r="E532" i="11" s="1"/>
  <c r="AT532" i="11"/>
  <c r="D531" i="11"/>
  <c r="E531" i="11" s="1"/>
  <c r="AT531" i="11"/>
  <c r="D530" i="11"/>
  <c r="E530" i="11" s="1"/>
  <c r="AT530" i="11"/>
  <c r="D92" i="11"/>
  <c r="E92" i="11" s="1"/>
  <c r="AT92" i="11"/>
  <c r="D69" i="11"/>
  <c r="E69" i="11" s="1"/>
  <c r="AT69" i="11"/>
  <c r="D529" i="11"/>
  <c r="E529" i="11" s="1"/>
  <c r="AT529" i="11"/>
  <c r="D55" i="11"/>
  <c r="E55" i="11" s="1"/>
  <c r="AT55" i="11"/>
  <c r="D527" i="11"/>
  <c r="E527" i="11" s="1"/>
  <c r="AT527" i="11"/>
  <c r="D87" i="11"/>
  <c r="E87" i="11" s="1"/>
  <c r="AT87" i="11"/>
  <c r="AT525" i="11"/>
  <c r="D525" i="11"/>
  <c r="E525" i="11" s="1"/>
  <c r="P71" i="10"/>
  <c r="Q71" i="10"/>
  <c r="Q72" i="10"/>
  <c r="P72" i="10"/>
  <c r="P79" i="10"/>
  <c r="Q79" i="10"/>
  <c r="P78" i="10"/>
  <c r="Q78" i="10"/>
  <c r="P77" i="10"/>
  <c r="Q77" i="10"/>
  <c r="P60" i="10"/>
  <c r="Q60" i="10"/>
  <c r="P97" i="10"/>
  <c r="Q97" i="10"/>
  <c r="P76" i="10"/>
  <c r="Q76" i="10"/>
  <c r="Q75" i="10"/>
  <c r="P75" i="10"/>
  <c r="Q74" i="10"/>
  <c r="P74" i="10"/>
  <c r="P98" i="10"/>
  <c r="Q98" i="10"/>
  <c r="Q73" i="10"/>
  <c r="P73" i="10"/>
  <c r="Q70" i="10"/>
  <c r="P70" i="10"/>
  <c r="Q69" i="10"/>
  <c r="P69" i="10"/>
  <c r="Q80" i="10"/>
  <c r="P80" i="10"/>
  <c r="P99" i="10"/>
  <c r="Q99" i="10"/>
  <c r="Q57" i="10"/>
  <c r="P57" i="10"/>
  <c r="P68" i="10"/>
  <c r="Q68" i="10"/>
  <c r="P66" i="10"/>
  <c r="Q66" i="10"/>
  <c r="Q62" i="10"/>
  <c r="P62" i="10"/>
  <c r="P96" i="10"/>
  <c r="Q96" i="10"/>
  <c r="P56" i="10"/>
  <c r="Q56" i="10"/>
  <c r="P65" i="10"/>
  <c r="Q65" i="10"/>
  <c r="P63" i="10"/>
  <c r="Q63" i="10"/>
  <c r="P92" i="10"/>
  <c r="Q92" i="10"/>
  <c r="P91" i="10"/>
  <c r="Q91" i="10"/>
  <c r="Q53" i="10"/>
  <c r="P53" i="10"/>
  <c r="T53" i="10" s="1"/>
  <c r="AD53" i="10" s="1"/>
  <c r="P61" i="10"/>
  <c r="Q61" i="10"/>
  <c r="P55" i="10"/>
  <c r="Q55" i="10"/>
  <c r="P82" i="10"/>
  <c r="Q82" i="10"/>
  <c r="P90" i="10"/>
  <c r="Q90" i="10"/>
  <c r="Q54" i="10"/>
  <c r="P54" i="10"/>
  <c r="P84" i="10"/>
  <c r="Q84" i="10"/>
  <c r="P83" i="10"/>
  <c r="Q83" i="10"/>
  <c r="P89" i="10"/>
  <c r="Q89" i="10"/>
  <c r="P88" i="10"/>
  <c r="Q88" i="10"/>
  <c r="P94" i="10"/>
  <c r="Q94" i="10"/>
  <c r="P95" i="10"/>
  <c r="Q95" i="10"/>
  <c r="P67" i="10"/>
  <c r="Q67" i="10"/>
  <c r="P100" i="10"/>
  <c r="Q100" i="10"/>
  <c r="P58" i="10"/>
  <c r="Q58" i="10"/>
  <c r="P87" i="10"/>
  <c r="Q87" i="10"/>
  <c r="Q81" i="10"/>
  <c r="P81" i="10"/>
  <c r="P86" i="10"/>
  <c r="Q86" i="10"/>
  <c r="P85" i="10"/>
  <c r="Q85" i="10"/>
  <c r="P93" i="10"/>
  <c r="Q93" i="10"/>
  <c r="P59" i="10"/>
  <c r="Q59" i="10"/>
  <c r="P64" i="10"/>
  <c r="Q64" i="10"/>
  <c r="N53" i="10"/>
  <c r="N54" i="10"/>
  <c r="F55" i="10"/>
  <c r="G55" i="10" s="1"/>
  <c r="N55" i="10"/>
  <c r="F56" i="10"/>
  <c r="G56" i="10" s="1"/>
  <c r="N56" i="10"/>
  <c r="N57" i="10"/>
  <c r="F58" i="10"/>
  <c r="G58" i="10" s="1"/>
  <c r="N59" i="10"/>
  <c r="F60" i="10"/>
  <c r="G60" i="10" s="1"/>
  <c r="N60" i="10"/>
  <c r="F61" i="10"/>
  <c r="G61" i="10" s="1"/>
  <c r="N61" i="10"/>
  <c r="F62" i="10"/>
  <c r="G62" i="10" s="1"/>
  <c r="N62" i="10"/>
  <c r="F63" i="10"/>
  <c r="G63" i="10" s="1"/>
  <c r="N63" i="10"/>
  <c r="F64" i="10"/>
  <c r="G64" i="10" s="1"/>
  <c r="N64" i="10"/>
  <c r="F65" i="10"/>
  <c r="G65" i="10" s="1"/>
  <c r="F66" i="10"/>
  <c r="G66" i="10" s="1"/>
  <c r="N66" i="10"/>
  <c r="N67" i="10"/>
  <c r="F68" i="10"/>
  <c r="G68" i="10" s="1"/>
  <c r="N68" i="10"/>
  <c r="F69" i="10"/>
  <c r="G69" i="10" s="1"/>
  <c r="N69" i="10"/>
  <c r="F71" i="10"/>
  <c r="G71" i="10" s="1"/>
  <c r="N71" i="10"/>
  <c r="F72" i="10"/>
  <c r="G72" i="10" s="1"/>
  <c r="N72" i="10"/>
  <c r="N73" i="10"/>
  <c r="N74" i="10"/>
  <c r="F75" i="10"/>
  <c r="G75" i="10" s="1"/>
  <c r="N75" i="10"/>
  <c r="F76" i="10"/>
  <c r="G76" i="10" s="1"/>
  <c r="F77" i="10"/>
  <c r="G77" i="10" s="1"/>
  <c r="N77" i="10"/>
  <c r="N78" i="10"/>
  <c r="F79" i="10"/>
  <c r="G79" i="10" s="1"/>
  <c r="F80" i="10"/>
  <c r="G80" i="10" s="1"/>
  <c r="N80" i="10"/>
  <c r="F81" i="10"/>
  <c r="G81" i="10" s="1"/>
  <c r="N81" i="10"/>
  <c r="F82" i="10"/>
  <c r="G82" i="10" s="1"/>
  <c r="N82" i="10"/>
  <c r="F83" i="10"/>
  <c r="G83" i="10" s="1"/>
  <c r="N83" i="10"/>
  <c r="F84" i="10"/>
  <c r="G84" i="10" s="1"/>
  <c r="N84" i="10"/>
  <c r="F85" i="10"/>
  <c r="G85" i="10" s="1"/>
  <c r="N85" i="10"/>
  <c r="F86" i="10"/>
  <c r="G86" i="10" s="1"/>
  <c r="N86" i="10"/>
  <c r="F87" i="10"/>
  <c r="G87" i="10" s="1"/>
  <c r="N87" i="10"/>
  <c r="F88" i="10"/>
  <c r="G88" i="10" s="1"/>
  <c r="N88" i="10"/>
  <c r="F89" i="10"/>
  <c r="G89" i="10" s="1"/>
  <c r="N89" i="10"/>
  <c r="F90" i="10"/>
  <c r="G90" i="10" s="1"/>
  <c r="N90" i="10"/>
  <c r="F91" i="10"/>
  <c r="G91" i="10" s="1"/>
  <c r="N91" i="10"/>
  <c r="F92" i="10"/>
  <c r="G92" i="10" s="1"/>
  <c r="N92" i="10"/>
  <c r="F93" i="10"/>
  <c r="G93" i="10" s="1"/>
  <c r="N93" i="10"/>
  <c r="F94" i="10"/>
  <c r="G94" i="10" s="1"/>
  <c r="N94" i="10"/>
  <c r="F95" i="10"/>
  <c r="G95" i="10" s="1"/>
  <c r="N95" i="10"/>
  <c r="F96" i="10"/>
  <c r="G96" i="10" s="1"/>
  <c r="N96" i="10"/>
  <c r="F53" i="10"/>
  <c r="G53" i="10" s="1"/>
  <c r="F54" i="10"/>
  <c r="G54" i="10" s="1"/>
  <c r="F57" i="10"/>
  <c r="G57" i="10" s="1"/>
  <c r="N58" i="10"/>
  <c r="F59" i="10"/>
  <c r="G59" i="10" s="1"/>
  <c r="N65" i="10"/>
  <c r="F67" i="10"/>
  <c r="G67" i="10" s="1"/>
  <c r="F70" i="10"/>
  <c r="G70" i="10" s="1"/>
  <c r="N70" i="10"/>
  <c r="F73" i="10"/>
  <c r="G73" i="10" s="1"/>
  <c r="F74" i="10"/>
  <c r="G74" i="10" s="1"/>
  <c r="N76" i="10"/>
  <c r="F78" i="10"/>
  <c r="G78" i="10" s="1"/>
  <c r="N79" i="10"/>
  <c r="F97" i="10"/>
  <c r="G97" i="10" s="1"/>
  <c r="N97" i="10"/>
  <c r="F98" i="10"/>
  <c r="G98" i="10" s="1"/>
  <c r="N98" i="10"/>
  <c r="F99" i="10"/>
  <c r="G99" i="10" s="1"/>
  <c r="N99" i="10"/>
  <c r="F100" i="10"/>
  <c r="G100" i="10" s="1"/>
  <c r="N100" i="10"/>
  <c r="B108" i="10"/>
  <c r="G10" i="13" s="1"/>
  <c r="L54" i="10"/>
  <c r="AR54" i="10"/>
  <c r="L55" i="10"/>
  <c r="L57" i="10"/>
  <c r="AR57" i="10"/>
  <c r="L58" i="10"/>
  <c r="L61" i="10"/>
  <c r="L63" i="10"/>
  <c r="AR63" i="10"/>
  <c r="L65" i="10"/>
  <c r="AR65" i="10"/>
  <c r="L66" i="10"/>
  <c r="AR66" i="10" s="1"/>
  <c r="L68" i="10"/>
  <c r="L70" i="10"/>
  <c r="AR70" i="10" s="1"/>
  <c r="L71" i="10"/>
  <c r="AR71" i="10" s="1"/>
  <c r="L72" i="10"/>
  <c r="L73" i="10"/>
  <c r="L74" i="10"/>
  <c r="AR74" i="10"/>
  <c r="L75" i="10"/>
  <c r="AR75" i="10" s="1"/>
  <c r="L76" i="10"/>
  <c r="AR76" i="10"/>
  <c r="L77" i="10"/>
  <c r="AR77" i="10"/>
  <c r="L78" i="10"/>
  <c r="L79" i="10"/>
  <c r="AR79" i="10"/>
  <c r="L80" i="10"/>
  <c r="AR80" i="10" s="1"/>
  <c r="L83" i="10"/>
  <c r="AR83" i="10"/>
  <c r="L84" i="10"/>
  <c r="AR84" i="10"/>
  <c r="L85" i="10"/>
  <c r="AR85" i="10" s="1"/>
  <c r="L86" i="10"/>
  <c r="AR86" i="10"/>
  <c r="L87" i="10"/>
  <c r="AR87" i="10"/>
  <c r="L88" i="10"/>
  <c r="AR88" i="10"/>
  <c r="L89" i="10"/>
  <c r="AR89" i="10" s="1"/>
  <c r="L90" i="10"/>
  <c r="AR90" i="10" s="1"/>
  <c r="L91" i="10"/>
  <c r="AR91" i="10"/>
  <c r="L92" i="10"/>
  <c r="AR92" i="10"/>
  <c r="L93" i="10"/>
  <c r="AR93" i="10"/>
  <c r="L94" i="10"/>
  <c r="AR94" i="10"/>
  <c r="L95" i="10"/>
  <c r="AR95" i="10" s="1"/>
  <c r="L96" i="10"/>
  <c r="L53" i="10"/>
  <c r="AR53" i="10" s="1"/>
  <c r="AR55" i="10"/>
  <c r="L56" i="10"/>
  <c r="AR56" i="10" s="1"/>
  <c r="AR58" i="10"/>
  <c r="L59" i="10"/>
  <c r="AR59" i="10"/>
  <c r="L60" i="10"/>
  <c r="AR60" i="10" s="1"/>
  <c r="AR61" i="10"/>
  <c r="L62" i="10"/>
  <c r="AR62" i="10" s="1"/>
  <c r="L64" i="10"/>
  <c r="AR64" i="10" s="1"/>
  <c r="L67" i="10"/>
  <c r="AR67" i="10" s="1"/>
  <c r="AR68" i="10"/>
  <c r="L69" i="10"/>
  <c r="AR69" i="10"/>
  <c r="AR72" i="10"/>
  <c r="AR73" i="10"/>
  <c r="AR78" i="10"/>
  <c r="L81" i="10"/>
  <c r="AR81" i="10" s="1"/>
  <c r="L82" i="10"/>
  <c r="AR82" i="10" s="1"/>
  <c r="AR96" i="10"/>
  <c r="L97" i="10"/>
  <c r="AR97" i="10"/>
  <c r="L98" i="10"/>
  <c r="AR98" i="10" s="1"/>
  <c r="L99" i="10"/>
  <c r="AR99" i="10"/>
  <c r="B106" i="10"/>
  <c r="E10" i="13" s="1"/>
  <c r="B143" i="10"/>
  <c r="Q24" i="13" s="1"/>
  <c r="D63" i="10"/>
  <c r="E63" i="10" s="1"/>
  <c r="AT63" i="10"/>
  <c r="D83" i="10"/>
  <c r="E83" i="10" s="1"/>
  <c r="AT83" i="10"/>
  <c r="AT62" i="10"/>
  <c r="D62" i="10"/>
  <c r="E62" i="10" s="1"/>
  <c r="D98" i="10"/>
  <c r="E98" i="10" s="1"/>
  <c r="AT98" i="10"/>
  <c r="AT81" i="10"/>
  <c r="D81" i="10"/>
  <c r="E81" i="10" s="1"/>
  <c r="D61" i="10"/>
  <c r="E61" i="10" s="1"/>
  <c r="AT61" i="10"/>
  <c r="D74" i="10"/>
  <c r="E74" i="10" s="1"/>
  <c r="AT74" i="10"/>
  <c r="D80" i="10"/>
  <c r="E80" i="10" s="1"/>
  <c r="AT80" i="10"/>
  <c r="D93" i="10"/>
  <c r="E93" i="10" s="1"/>
  <c r="AT93" i="10"/>
  <c r="D78" i="10"/>
  <c r="E78" i="10" s="1"/>
  <c r="AT78" i="10"/>
  <c r="D82" i="10"/>
  <c r="E82" i="10" s="1"/>
  <c r="AT82" i="10"/>
  <c r="D77" i="10"/>
  <c r="E77" i="10" s="1"/>
  <c r="AT77" i="10"/>
  <c r="AT58" i="10"/>
  <c r="D58" i="10"/>
  <c r="E58" i="10" s="1"/>
  <c r="AT72" i="10"/>
  <c r="D72" i="10"/>
  <c r="E72" i="10" s="1"/>
  <c r="D87" i="10"/>
  <c r="E87" i="10" s="1"/>
  <c r="AT87" i="10"/>
  <c r="D75" i="10"/>
  <c r="E75" i="10" s="1"/>
  <c r="AT75" i="10"/>
  <c r="D100" i="10"/>
  <c r="E100" i="10" s="1"/>
  <c r="AT100" i="10"/>
  <c r="D55" i="10"/>
  <c r="E55" i="10" s="1"/>
  <c r="AT55" i="10"/>
  <c r="D97" i="10"/>
  <c r="E97" i="10" s="1"/>
  <c r="AT97" i="10"/>
  <c r="D92" i="10"/>
  <c r="E92" i="10" s="1"/>
  <c r="AT92" i="10"/>
  <c r="D73" i="10"/>
  <c r="E73" i="10" s="1"/>
  <c r="AT73" i="10"/>
  <c r="D70" i="10"/>
  <c r="E70" i="10" s="1"/>
  <c r="AT70" i="10"/>
  <c r="D53" i="10"/>
  <c r="E53" i="10" s="1"/>
  <c r="J53" i="10" s="1"/>
  <c r="AT53" i="10"/>
  <c r="D91" i="10"/>
  <c r="E91" i="10" s="1"/>
  <c r="AT91" i="10"/>
  <c r="D71" i="10"/>
  <c r="E71" i="10" s="1"/>
  <c r="AT71" i="10"/>
  <c r="D57" i="10"/>
  <c r="E57" i="10" s="1"/>
  <c r="AT57" i="10"/>
  <c r="D90" i="10"/>
  <c r="E90" i="10" s="1"/>
  <c r="AT90" i="10"/>
  <c r="D69" i="10"/>
  <c r="E69" i="10" s="1"/>
  <c r="AT69" i="10"/>
  <c r="D68" i="10"/>
  <c r="E68" i="10" s="1"/>
  <c r="AT68" i="10"/>
  <c r="AT67" i="10"/>
  <c r="D67" i="10"/>
  <c r="E67" i="10" s="1"/>
  <c r="D89" i="10"/>
  <c r="E89" i="10" s="1"/>
  <c r="AT89" i="10"/>
  <c r="D66" i="10"/>
  <c r="E66" i="10" s="1"/>
  <c r="AT66" i="10"/>
  <c r="D65" i="10"/>
  <c r="E65" i="10" s="1"/>
  <c r="AT65" i="10"/>
  <c r="D64" i="10"/>
  <c r="E64" i="10" s="1"/>
  <c r="AT64" i="10"/>
  <c r="D99" i="10"/>
  <c r="E99" i="10" s="1"/>
  <c r="AT99" i="10"/>
  <c r="D88" i="10"/>
  <c r="E88" i="10" s="1"/>
  <c r="AT88" i="10"/>
  <c r="D94" i="10"/>
  <c r="E94" i="10" s="1"/>
  <c r="AT94" i="10"/>
  <c r="D60" i="10"/>
  <c r="E60" i="10" s="1"/>
  <c r="AT60" i="10"/>
  <c r="D59" i="10"/>
  <c r="E59" i="10" s="1"/>
  <c r="AT59" i="10"/>
  <c r="D79" i="10"/>
  <c r="E79" i="10" s="1"/>
  <c r="AT79" i="10"/>
  <c r="D86" i="10"/>
  <c r="E86" i="10" s="1"/>
  <c r="AT86" i="10"/>
  <c r="D56" i="10"/>
  <c r="E56" i="10" s="1"/>
  <c r="AT56" i="10"/>
  <c r="D85" i="10"/>
  <c r="E85" i="10" s="1"/>
  <c r="AT85" i="10"/>
  <c r="D54" i="10"/>
  <c r="E54" i="10" s="1"/>
  <c r="AT54" i="10"/>
  <c r="D84" i="10"/>
  <c r="E84" i="10" s="1"/>
  <c r="AT84" i="10"/>
  <c r="D95" i="10"/>
  <c r="E95" i="10" s="1"/>
  <c r="AT95" i="10"/>
  <c r="D96" i="10"/>
  <c r="E96" i="10" s="1"/>
  <c r="AT96" i="10"/>
  <c r="D76" i="10"/>
  <c r="E76" i="10" s="1"/>
  <c r="AT76" i="10"/>
  <c r="P157" i="9"/>
  <c r="Q157" i="9"/>
  <c r="P69" i="9"/>
  <c r="Q69" i="9"/>
  <c r="P165" i="9"/>
  <c r="Q165" i="9"/>
  <c r="P80" i="9"/>
  <c r="Q80" i="9"/>
  <c r="P76" i="9"/>
  <c r="Q76" i="9"/>
  <c r="P63" i="9"/>
  <c r="Q63" i="9"/>
  <c r="P90" i="9"/>
  <c r="Q90" i="9"/>
  <c r="P81" i="9"/>
  <c r="Q81" i="9"/>
  <c r="P64" i="9"/>
  <c r="Q64" i="9"/>
  <c r="P158" i="9"/>
  <c r="Q158" i="9"/>
  <c r="P82" i="9"/>
  <c r="Q82" i="9"/>
  <c r="P74" i="9"/>
  <c r="Q74" i="9"/>
  <c r="P172" i="9"/>
  <c r="Q172" i="9"/>
  <c r="P53" i="9"/>
  <c r="T53" i="9" s="1"/>
  <c r="AD53" i="9" s="1"/>
  <c r="Q53" i="9"/>
  <c r="P65" i="9"/>
  <c r="Q65" i="9"/>
  <c r="P85" i="9"/>
  <c r="Q85" i="9"/>
  <c r="P171" i="9"/>
  <c r="Q171" i="9"/>
  <c r="P86" i="9"/>
  <c r="Q86" i="9"/>
  <c r="P159" i="9"/>
  <c r="Q159" i="9"/>
  <c r="P70" i="9"/>
  <c r="Q70" i="9"/>
  <c r="P170" i="9"/>
  <c r="Q170" i="9"/>
  <c r="P83" i="9"/>
  <c r="Q83" i="9"/>
  <c r="P66" i="9"/>
  <c r="Q66" i="9"/>
  <c r="P78" i="9"/>
  <c r="Q78" i="9"/>
  <c r="P169" i="9"/>
  <c r="Q169" i="9"/>
  <c r="P160" i="9"/>
  <c r="Q160" i="9"/>
  <c r="P75" i="9"/>
  <c r="Q75" i="9"/>
  <c r="P71" i="9"/>
  <c r="Q71" i="9"/>
  <c r="P168" i="9"/>
  <c r="Q168" i="9"/>
  <c r="P79" i="9"/>
  <c r="Q79" i="9"/>
  <c r="P54" i="9"/>
  <c r="Q54" i="9"/>
  <c r="P67" i="9"/>
  <c r="Q67" i="9"/>
  <c r="P161" i="9"/>
  <c r="Q161" i="9"/>
  <c r="P167" i="9"/>
  <c r="Q167" i="9"/>
  <c r="P87" i="9"/>
  <c r="Q87" i="9"/>
  <c r="P55" i="9"/>
  <c r="Q55" i="9"/>
  <c r="P56" i="9"/>
  <c r="Q56" i="9"/>
  <c r="P72" i="9"/>
  <c r="Q72" i="9"/>
  <c r="P153" i="9"/>
  <c r="Q153" i="9"/>
  <c r="P164" i="9"/>
  <c r="Q164" i="9"/>
  <c r="P88" i="9"/>
  <c r="Q88" i="9"/>
  <c r="P57" i="9"/>
  <c r="Q57" i="9"/>
  <c r="P162" i="9"/>
  <c r="Q162" i="9"/>
  <c r="P154" i="9"/>
  <c r="Q154" i="9"/>
  <c r="P73" i="9"/>
  <c r="Q73" i="9"/>
  <c r="P84" i="9"/>
  <c r="Q84" i="9"/>
  <c r="P58" i="9"/>
  <c r="Q58" i="9"/>
  <c r="P59" i="9"/>
  <c r="Q59" i="9"/>
  <c r="P155" i="9"/>
  <c r="Q155" i="9"/>
  <c r="P68" i="9"/>
  <c r="Q68" i="9"/>
  <c r="P163" i="9"/>
  <c r="Q163" i="9"/>
  <c r="P60" i="9"/>
  <c r="Q60" i="9"/>
  <c r="P89" i="9"/>
  <c r="Q89" i="9"/>
  <c r="P156" i="9"/>
  <c r="Q156" i="9"/>
  <c r="P77" i="9"/>
  <c r="Q77" i="9"/>
  <c r="P61" i="9"/>
  <c r="Q61" i="9"/>
  <c r="P62" i="9"/>
  <c r="Q62" i="9"/>
  <c r="P210" i="9"/>
  <c r="Q210" i="9"/>
  <c r="P166" i="9"/>
  <c r="Q166" i="9"/>
  <c r="F53" i="9"/>
  <c r="G53" i="9" s="1"/>
  <c r="N53" i="9"/>
  <c r="F54" i="9"/>
  <c r="G54" i="9" s="1"/>
  <c r="N54" i="9"/>
  <c r="F55" i="9"/>
  <c r="G55" i="9" s="1"/>
  <c r="N55" i="9"/>
  <c r="F56" i="9"/>
  <c r="G56" i="9" s="1"/>
  <c r="N56" i="9"/>
  <c r="F57" i="9"/>
  <c r="G57" i="9" s="1"/>
  <c r="N57" i="9"/>
  <c r="F58" i="9"/>
  <c r="G58" i="9" s="1"/>
  <c r="N58" i="9"/>
  <c r="F59" i="9"/>
  <c r="G59" i="9" s="1"/>
  <c r="N59" i="9"/>
  <c r="F60" i="9"/>
  <c r="G60" i="9" s="1"/>
  <c r="N60" i="9"/>
  <c r="F61" i="9"/>
  <c r="G61" i="9" s="1"/>
  <c r="N61" i="9"/>
  <c r="F62" i="9"/>
  <c r="G62" i="9" s="1"/>
  <c r="N62" i="9"/>
  <c r="F63" i="9"/>
  <c r="G63" i="9" s="1"/>
  <c r="N63" i="9"/>
  <c r="F64" i="9"/>
  <c r="G64" i="9" s="1"/>
  <c r="N64" i="9"/>
  <c r="F65" i="9"/>
  <c r="G65" i="9" s="1"/>
  <c r="N65" i="9"/>
  <c r="F66" i="9"/>
  <c r="G66" i="9" s="1"/>
  <c r="N66" i="9"/>
  <c r="F67" i="9"/>
  <c r="G67" i="9" s="1"/>
  <c r="N67" i="9"/>
  <c r="F68" i="9"/>
  <c r="G68" i="9" s="1"/>
  <c r="N68" i="9"/>
  <c r="F69" i="9"/>
  <c r="G69" i="9" s="1"/>
  <c r="N69" i="9"/>
  <c r="F70" i="9"/>
  <c r="G70" i="9" s="1"/>
  <c r="N70" i="9"/>
  <c r="F71" i="9"/>
  <c r="G71" i="9" s="1"/>
  <c r="N71" i="9"/>
  <c r="F72" i="9"/>
  <c r="G72" i="9" s="1"/>
  <c r="N72" i="9"/>
  <c r="F73" i="9"/>
  <c r="G73" i="9" s="1"/>
  <c r="N73" i="9"/>
  <c r="F74" i="9"/>
  <c r="G74" i="9" s="1"/>
  <c r="N74" i="9"/>
  <c r="F75" i="9"/>
  <c r="G75" i="9" s="1"/>
  <c r="N75" i="9"/>
  <c r="F76" i="9"/>
  <c r="G76" i="9" s="1"/>
  <c r="N76" i="9"/>
  <c r="F77" i="9"/>
  <c r="G77" i="9" s="1"/>
  <c r="N77" i="9"/>
  <c r="F78" i="9"/>
  <c r="G78" i="9" s="1"/>
  <c r="N78" i="9"/>
  <c r="F79" i="9"/>
  <c r="G79" i="9" s="1"/>
  <c r="N79" i="9"/>
  <c r="F80" i="9"/>
  <c r="G80" i="9" s="1"/>
  <c r="N80" i="9"/>
  <c r="F81" i="9"/>
  <c r="G81" i="9" s="1"/>
  <c r="N81" i="9"/>
  <c r="F82" i="9"/>
  <c r="G82" i="9" s="1"/>
  <c r="N82" i="9"/>
  <c r="F83" i="9"/>
  <c r="G83" i="9" s="1"/>
  <c r="N83" i="9"/>
  <c r="F84" i="9"/>
  <c r="G84" i="9" s="1"/>
  <c r="N84" i="9"/>
  <c r="F85" i="9"/>
  <c r="G85" i="9" s="1"/>
  <c r="N85" i="9"/>
  <c r="F86" i="9"/>
  <c r="G86" i="9" s="1"/>
  <c r="N86" i="9"/>
  <c r="F87" i="9"/>
  <c r="G87" i="9" s="1"/>
  <c r="N87" i="9"/>
  <c r="F88" i="9"/>
  <c r="G88" i="9" s="1"/>
  <c r="N88" i="9"/>
  <c r="F89" i="9"/>
  <c r="G89" i="9" s="1"/>
  <c r="N89" i="9"/>
  <c r="F90" i="9"/>
  <c r="G90" i="9" s="1"/>
  <c r="N102" i="9"/>
  <c r="N106" i="9"/>
  <c r="N114" i="9"/>
  <c r="N115" i="9"/>
  <c r="N116" i="9"/>
  <c r="N119" i="9"/>
  <c r="N120" i="9"/>
  <c r="N123" i="9"/>
  <c r="N126" i="9"/>
  <c r="N127" i="9"/>
  <c r="N128" i="9"/>
  <c r="N133" i="9"/>
  <c r="N136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F153" i="9"/>
  <c r="G153" i="9" s="1"/>
  <c r="N153" i="9"/>
  <c r="F154" i="9"/>
  <c r="G154" i="9" s="1"/>
  <c r="N154" i="9"/>
  <c r="F155" i="9"/>
  <c r="G155" i="9" s="1"/>
  <c r="N155" i="9"/>
  <c r="F156" i="9"/>
  <c r="G156" i="9" s="1"/>
  <c r="N156" i="9"/>
  <c r="F157" i="9"/>
  <c r="G157" i="9" s="1"/>
  <c r="N157" i="9"/>
  <c r="F158" i="9"/>
  <c r="G158" i="9" s="1"/>
  <c r="N158" i="9"/>
  <c r="F159" i="9"/>
  <c r="G159" i="9" s="1"/>
  <c r="N159" i="9"/>
  <c r="F160" i="9"/>
  <c r="G160" i="9" s="1"/>
  <c r="N160" i="9"/>
  <c r="F161" i="9"/>
  <c r="G161" i="9" s="1"/>
  <c r="N161" i="9"/>
  <c r="F162" i="9"/>
  <c r="G162" i="9" s="1"/>
  <c r="N162" i="9"/>
  <c r="F163" i="9"/>
  <c r="G163" i="9" s="1"/>
  <c r="N163" i="9"/>
  <c r="F164" i="9"/>
  <c r="G164" i="9" s="1"/>
  <c r="N164" i="9"/>
  <c r="F165" i="9"/>
  <c r="G165" i="9" s="1"/>
  <c r="N165" i="9"/>
  <c r="F166" i="9"/>
  <c r="G166" i="9" s="1"/>
  <c r="N166" i="9"/>
  <c r="F167" i="9"/>
  <c r="G167" i="9" s="1"/>
  <c r="N167" i="9"/>
  <c r="F168" i="9"/>
  <c r="G168" i="9" s="1"/>
  <c r="N168" i="9"/>
  <c r="F169" i="9"/>
  <c r="G169" i="9" s="1"/>
  <c r="N169" i="9"/>
  <c r="F170" i="9"/>
  <c r="G170" i="9" s="1"/>
  <c r="N170" i="9"/>
  <c r="F171" i="9"/>
  <c r="G171" i="9" s="1"/>
  <c r="N171" i="9"/>
  <c r="F172" i="9"/>
  <c r="G172" i="9" s="1"/>
  <c r="N172" i="9"/>
  <c r="N90" i="9"/>
  <c r="N91" i="9"/>
  <c r="N92" i="9"/>
  <c r="N94" i="9"/>
  <c r="N95" i="9"/>
  <c r="N96" i="9"/>
  <c r="N97" i="9"/>
  <c r="N98" i="9"/>
  <c r="N99" i="9"/>
  <c r="N101" i="9"/>
  <c r="N107" i="9"/>
  <c r="N108" i="9"/>
  <c r="N110" i="9"/>
  <c r="N111" i="9"/>
  <c r="N112" i="9"/>
  <c r="N117" i="9"/>
  <c r="N118" i="9"/>
  <c r="N121" i="9"/>
  <c r="N122" i="9"/>
  <c r="N124" i="9"/>
  <c r="N129" i="9"/>
  <c r="N130" i="9"/>
  <c r="N131" i="9"/>
  <c r="N132" i="9"/>
  <c r="N135" i="9"/>
  <c r="N137" i="9"/>
  <c r="F173" i="9"/>
  <c r="G173" i="9" s="1"/>
  <c r="N173" i="9"/>
  <c r="N174" i="9"/>
  <c r="N175" i="9"/>
  <c r="N178" i="9"/>
  <c r="N180" i="9"/>
  <c r="N181" i="9"/>
  <c r="N182" i="9"/>
  <c r="N183" i="9"/>
  <c r="N184" i="9"/>
  <c r="N185" i="9"/>
  <c r="N186" i="9"/>
  <c r="N187" i="9"/>
  <c r="N188" i="9"/>
  <c r="N189" i="9"/>
  <c r="N190" i="9"/>
  <c r="N192" i="9"/>
  <c r="N193" i="9"/>
  <c r="N194" i="9"/>
  <c r="N195" i="9"/>
  <c r="N196" i="9"/>
  <c r="N197" i="9"/>
  <c r="N198" i="9"/>
  <c r="N200" i="9"/>
  <c r="N201" i="9"/>
  <c r="N202" i="9"/>
  <c r="N203" i="9"/>
  <c r="N204" i="9"/>
  <c r="N205" i="9"/>
  <c r="N206" i="9"/>
  <c r="N207" i="9"/>
  <c r="N208" i="9"/>
  <c r="F209" i="9"/>
  <c r="G209" i="9" s="1"/>
  <c r="N209" i="9"/>
  <c r="F210" i="9"/>
  <c r="G210" i="9" s="1"/>
  <c r="N210" i="9"/>
  <c r="B218" i="9"/>
  <c r="G9" i="13" s="1"/>
  <c r="N93" i="9"/>
  <c r="N100" i="9"/>
  <c r="N103" i="9"/>
  <c r="N104" i="9"/>
  <c r="N105" i="9"/>
  <c r="N109" i="9"/>
  <c r="N113" i="9"/>
  <c r="N125" i="9"/>
  <c r="N134" i="9"/>
  <c r="N176" i="9"/>
  <c r="N177" i="9"/>
  <c r="N179" i="9"/>
  <c r="N191" i="9"/>
  <c r="N199" i="9"/>
  <c r="B92" i="9"/>
  <c r="F92" i="9" s="1"/>
  <c r="G92" i="9" s="1"/>
  <c r="B94" i="9"/>
  <c r="F94" i="9" s="1"/>
  <c r="G94" i="9" s="1"/>
  <c r="B98" i="9"/>
  <c r="F98" i="9" s="1"/>
  <c r="G98" i="9" s="1"/>
  <c r="B99" i="9"/>
  <c r="F99" i="9" s="1"/>
  <c r="G99" i="9" s="1"/>
  <c r="B102" i="9"/>
  <c r="F102" i="9" s="1"/>
  <c r="G102" i="9" s="1"/>
  <c r="B104" i="9"/>
  <c r="F104" i="9" s="1"/>
  <c r="G104" i="9" s="1"/>
  <c r="B120" i="9"/>
  <c r="F120" i="9" s="1"/>
  <c r="G120" i="9" s="1"/>
  <c r="B124" i="9"/>
  <c r="F124" i="9" s="1"/>
  <c r="G124" i="9" s="1"/>
  <c r="B125" i="9"/>
  <c r="F125" i="9" s="1"/>
  <c r="G125" i="9" s="1"/>
  <c r="B126" i="9"/>
  <c r="F126" i="9" s="1"/>
  <c r="G126" i="9" s="1"/>
  <c r="B129" i="9"/>
  <c r="F129" i="9" s="1"/>
  <c r="G129" i="9" s="1"/>
  <c r="B135" i="9"/>
  <c r="F135" i="9" s="1"/>
  <c r="G135" i="9" s="1"/>
  <c r="B138" i="9"/>
  <c r="F138" i="9" s="1"/>
  <c r="G138" i="9" s="1"/>
  <c r="B139" i="9"/>
  <c r="F139" i="9" s="1"/>
  <c r="G139" i="9" s="1"/>
  <c r="B140" i="9"/>
  <c r="F140" i="9" s="1"/>
  <c r="G140" i="9" s="1"/>
  <c r="B141" i="9"/>
  <c r="F141" i="9" s="1"/>
  <c r="G141" i="9" s="1"/>
  <c r="B142" i="9"/>
  <c r="F142" i="9" s="1"/>
  <c r="G142" i="9" s="1"/>
  <c r="B143" i="9"/>
  <c r="F143" i="9" s="1"/>
  <c r="G143" i="9" s="1"/>
  <c r="B144" i="9"/>
  <c r="F144" i="9" s="1"/>
  <c r="G144" i="9" s="1"/>
  <c r="B145" i="9"/>
  <c r="F145" i="9" s="1"/>
  <c r="G145" i="9" s="1"/>
  <c r="B146" i="9"/>
  <c r="F146" i="9" s="1"/>
  <c r="G146" i="9" s="1"/>
  <c r="B147" i="9"/>
  <c r="F147" i="9" s="1"/>
  <c r="G147" i="9" s="1"/>
  <c r="B148" i="9"/>
  <c r="F148" i="9" s="1"/>
  <c r="G148" i="9" s="1"/>
  <c r="B149" i="9"/>
  <c r="F149" i="9" s="1"/>
  <c r="G149" i="9" s="1"/>
  <c r="B150" i="9"/>
  <c r="F150" i="9" s="1"/>
  <c r="G150" i="9" s="1"/>
  <c r="B151" i="9"/>
  <c r="F151" i="9" s="1"/>
  <c r="G151" i="9" s="1"/>
  <c r="B152" i="9"/>
  <c r="F152" i="9" s="1"/>
  <c r="G152" i="9" s="1"/>
  <c r="B93" i="9"/>
  <c r="F93" i="9" s="1"/>
  <c r="G93" i="9" s="1"/>
  <c r="B95" i="9"/>
  <c r="F95" i="9" s="1"/>
  <c r="G95" i="9" s="1"/>
  <c r="B96" i="9"/>
  <c r="F96" i="9" s="1"/>
  <c r="G96" i="9" s="1"/>
  <c r="B97" i="9"/>
  <c r="F97" i="9" s="1"/>
  <c r="G97" i="9" s="1"/>
  <c r="B100" i="9"/>
  <c r="F100" i="9" s="1"/>
  <c r="G100" i="9" s="1"/>
  <c r="B101" i="9"/>
  <c r="F101" i="9" s="1"/>
  <c r="G101" i="9" s="1"/>
  <c r="B106" i="9"/>
  <c r="F106" i="9" s="1"/>
  <c r="G106" i="9" s="1"/>
  <c r="B107" i="9"/>
  <c r="F107" i="9" s="1"/>
  <c r="G107" i="9" s="1"/>
  <c r="B109" i="9"/>
  <c r="F109" i="9" s="1"/>
  <c r="G109" i="9" s="1"/>
  <c r="B111" i="9"/>
  <c r="F111" i="9" s="1"/>
  <c r="G111" i="9" s="1"/>
  <c r="B113" i="9"/>
  <c r="F113" i="9" s="1"/>
  <c r="G113" i="9" s="1"/>
  <c r="B114" i="9"/>
  <c r="F114" i="9" s="1"/>
  <c r="G114" i="9" s="1"/>
  <c r="B115" i="9"/>
  <c r="F115" i="9" s="1"/>
  <c r="G115" i="9" s="1"/>
  <c r="B116" i="9"/>
  <c r="F116" i="9" s="1"/>
  <c r="G116" i="9" s="1"/>
  <c r="B117" i="9"/>
  <c r="F117" i="9" s="1"/>
  <c r="G117" i="9" s="1"/>
  <c r="B118" i="9"/>
  <c r="F118" i="9" s="1"/>
  <c r="G118" i="9" s="1"/>
  <c r="B119" i="9"/>
  <c r="F119" i="9" s="1"/>
  <c r="G119" i="9" s="1"/>
  <c r="B122" i="9"/>
  <c r="F122" i="9" s="1"/>
  <c r="G122" i="9" s="1"/>
  <c r="B128" i="9"/>
  <c r="F128" i="9" s="1"/>
  <c r="G128" i="9" s="1"/>
  <c r="B130" i="9"/>
  <c r="F130" i="9" s="1"/>
  <c r="G130" i="9" s="1"/>
  <c r="B131" i="9"/>
  <c r="F131" i="9" s="1"/>
  <c r="G131" i="9" s="1"/>
  <c r="B132" i="9"/>
  <c r="F132" i="9" s="1"/>
  <c r="G132" i="9" s="1"/>
  <c r="B134" i="9"/>
  <c r="F134" i="9" s="1"/>
  <c r="G134" i="9" s="1"/>
  <c r="B136" i="9"/>
  <c r="F136" i="9" s="1"/>
  <c r="G136" i="9" s="1"/>
  <c r="B175" i="9"/>
  <c r="F175" i="9" s="1"/>
  <c r="G175" i="9" s="1"/>
  <c r="B176" i="9"/>
  <c r="F176" i="9" s="1"/>
  <c r="G176" i="9" s="1"/>
  <c r="B178" i="9"/>
  <c r="F178" i="9" s="1"/>
  <c r="G178" i="9" s="1"/>
  <c r="B179" i="9"/>
  <c r="F179" i="9" s="1"/>
  <c r="G179" i="9" s="1"/>
  <c r="B181" i="9"/>
  <c r="F181" i="9" s="1"/>
  <c r="G181" i="9" s="1"/>
  <c r="B182" i="9"/>
  <c r="F182" i="9" s="1"/>
  <c r="G182" i="9" s="1"/>
  <c r="B183" i="9"/>
  <c r="F183" i="9" s="1"/>
  <c r="G183" i="9" s="1"/>
  <c r="B184" i="9"/>
  <c r="F184" i="9" s="1"/>
  <c r="G184" i="9" s="1"/>
  <c r="B188" i="9"/>
  <c r="F188" i="9" s="1"/>
  <c r="G188" i="9" s="1"/>
  <c r="B189" i="9"/>
  <c r="F189" i="9" s="1"/>
  <c r="G189" i="9" s="1"/>
  <c r="B190" i="9"/>
  <c r="F190" i="9" s="1"/>
  <c r="G190" i="9" s="1"/>
  <c r="B191" i="9"/>
  <c r="F191" i="9" s="1"/>
  <c r="G191" i="9" s="1"/>
  <c r="B192" i="9"/>
  <c r="F192" i="9" s="1"/>
  <c r="G192" i="9" s="1"/>
  <c r="B193" i="9"/>
  <c r="F193" i="9" s="1"/>
  <c r="G193" i="9" s="1"/>
  <c r="B194" i="9"/>
  <c r="F194" i="9" s="1"/>
  <c r="G194" i="9" s="1"/>
  <c r="B195" i="9"/>
  <c r="F195" i="9" s="1"/>
  <c r="G195" i="9" s="1"/>
  <c r="B196" i="9"/>
  <c r="F196" i="9" s="1"/>
  <c r="G196" i="9" s="1"/>
  <c r="B197" i="9"/>
  <c r="F197" i="9" s="1"/>
  <c r="G197" i="9" s="1"/>
  <c r="B198" i="9"/>
  <c r="F198" i="9" s="1"/>
  <c r="G198" i="9" s="1"/>
  <c r="B200" i="9"/>
  <c r="F200" i="9" s="1"/>
  <c r="G200" i="9" s="1"/>
  <c r="B205" i="9"/>
  <c r="F205" i="9" s="1"/>
  <c r="G205" i="9" s="1"/>
  <c r="B208" i="9"/>
  <c r="F208" i="9" s="1"/>
  <c r="G208" i="9" s="1"/>
  <c r="B219" i="9"/>
  <c r="H9" i="13" s="1"/>
  <c r="B91" i="9"/>
  <c r="F91" i="9" s="1"/>
  <c r="G91" i="9" s="1"/>
  <c r="B103" i="9"/>
  <c r="F103" i="9" s="1"/>
  <c r="G103" i="9" s="1"/>
  <c r="B105" i="9"/>
  <c r="F105" i="9" s="1"/>
  <c r="G105" i="9" s="1"/>
  <c r="B108" i="9"/>
  <c r="F108" i="9" s="1"/>
  <c r="G108" i="9" s="1"/>
  <c r="B110" i="9"/>
  <c r="F110" i="9" s="1"/>
  <c r="G110" i="9" s="1"/>
  <c r="B112" i="9"/>
  <c r="F112" i="9" s="1"/>
  <c r="G112" i="9" s="1"/>
  <c r="B121" i="9"/>
  <c r="F121" i="9" s="1"/>
  <c r="G121" i="9" s="1"/>
  <c r="B123" i="9"/>
  <c r="F123" i="9" s="1"/>
  <c r="G123" i="9" s="1"/>
  <c r="B127" i="9"/>
  <c r="F127" i="9" s="1"/>
  <c r="G127" i="9" s="1"/>
  <c r="B133" i="9"/>
  <c r="F133" i="9" s="1"/>
  <c r="G133" i="9" s="1"/>
  <c r="B137" i="9"/>
  <c r="F137" i="9" s="1"/>
  <c r="G137" i="9" s="1"/>
  <c r="B174" i="9"/>
  <c r="F174" i="9" s="1"/>
  <c r="G174" i="9" s="1"/>
  <c r="B177" i="9"/>
  <c r="F177" i="9" s="1"/>
  <c r="G177" i="9" s="1"/>
  <c r="B180" i="9"/>
  <c r="F180" i="9" s="1"/>
  <c r="G180" i="9" s="1"/>
  <c r="B185" i="9"/>
  <c r="F185" i="9" s="1"/>
  <c r="G185" i="9" s="1"/>
  <c r="B186" i="9"/>
  <c r="F186" i="9" s="1"/>
  <c r="G186" i="9" s="1"/>
  <c r="B187" i="9"/>
  <c r="F187" i="9" s="1"/>
  <c r="G187" i="9" s="1"/>
  <c r="B199" i="9"/>
  <c r="F199" i="9" s="1"/>
  <c r="G199" i="9" s="1"/>
  <c r="B201" i="9"/>
  <c r="F201" i="9" s="1"/>
  <c r="G201" i="9" s="1"/>
  <c r="B202" i="9"/>
  <c r="F202" i="9" s="1"/>
  <c r="G202" i="9" s="1"/>
  <c r="B203" i="9"/>
  <c r="F203" i="9" s="1"/>
  <c r="G203" i="9" s="1"/>
  <c r="B204" i="9"/>
  <c r="F204" i="9" s="1"/>
  <c r="G204" i="9" s="1"/>
  <c r="B206" i="9"/>
  <c r="F206" i="9" s="1"/>
  <c r="G206" i="9" s="1"/>
  <c r="B207" i="9"/>
  <c r="F207" i="9" s="1"/>
  <c r="G207" i="9" s="1"/>
  <c r="L53" i="9"/>
  <c r="AR53" i="9"/>
  <c r="L54" i="9"/>
  <c r="AR54" i="9" s="1"/>
  <c r="L55" i="9"/>
  <c r="AR55" i="9" s="1"/>
  <c r="L56" i="9"/>
  <c r="AR56" i="9" s="1"/>
  <c r="L57" i="9"/>
  <c r="AR57" i="9"/>
  <c r="L58" i="9"/>
  <c r="AR58" i="9" s="1"/>
  <c r="L59" i="9"/>
  <c r="AR59" i="9"/>
  <c r="L60" i="9"/>
  <c r="AR60" i="9" s="1"/>
  <c r="L61" i="9"/>
  <c r="AR61" i="9" s="1"/>
  <c r="L62" i="9"/>
  <c r="AR62" i="9" s="1"/>
  <c r="L63" i="9"/>
  <c r="AR63" i="9" s="1"/>
  <c r="L64" i="9"/>
  <c r="AR64" i="9"/>
  <c r="L65" i="9"/>
  <c r="AR65" i="9"/>
  <c r="L66" i="9"/>
  <c r="AR66" i="9"/>
  <c r="L67" i="9"/>
  <c r="AR67" i="9" s="1"/>
  <c r="L68" i="9"/>
  <c r="AR68" i="9" s="1"/>
  <c r="L69" i="9"/>
  <c r="AR69" i="9"/>
  <c r="L70" i="9"/>
  <c r="AR70" i="9" s="1"/>
  <c r="L71" i="9"/>
  <c r="AR71" i="9" s="1"/>
  <c r="L72" i="9"/>
  <c r="AR72" i="9"/>
  <c r="L73" i="9"/>
  <c r="AR73" i="9" s="1"/>
  <c r="L74" i="9"/>
  <c r="AR74" i="9"/>
  <c r="L75" i="9"/>
  <c r="AR75" i="9" s="1"/>
  <c r="L76" i="9"/>
  <c r="AR76" i="9"/>
  <c r="L77" i="9"/>
  <c r="AR77" i="9" s="1"/>
  <c r="L78" i="9"/>
  <c r="AR78" i="9" s="1"/>
  <c r="L79" i="9"/>
  <c r="AR79" i="9"/>
  <c r="L80" i="9"/>
  <c r="AR80" i="9" s="1"/>
  <c r="L81" i="9"/>
  <c r="AR81" i="9" s="1"/>
  <c r="L82" i="9"/>
  <c r="AR82" i="9" s="1"/>
  <c r="L83" i="9"/>
  <c r="AR83" i="9" s="1"/>
  <c r="L84" i="9"/>
  <c r="AR84" i="9" s="1"/>
  <c r="L85" i="9"/>
  <c r="AR85" i="9" s="1"/>
  <c r="L86" i="9"/>
  <c r="AR86" i="9"/>
  <c r="L87" i="9"/>
  <c r="AR87" i="9"/>
  <c r="L88" i="9"/>
  <c r="AR88" i="9"/>
  <c r="L89" i="9"/>
  <c r="AR89" i="9" s="1"/>
  <c r="L90" i="9"/>
  <c r="AR90" i="9"/>
  <c r="L93" i="9"/>
  <c r="AR93" i="9" s="1"/>
  <c r="L98" i="9"/>
  <c r="L99" i="9"/>
  <c r="L100" i="9"/>
  <c r="L104" i="9"/>
  <c r="L116" i="9"/>
  <c r="L125" i="9"/>
  <c r="L134" i="9"/>
  <c r="L138" i="9"/>
  <c r="AR138" i="9"/>
  <c r="L139" i="9"/>
  <c r="AR139" i="9"/>
  <c r="L140" i="9"/>
  <c r="AR140" i="9" s="1"/>
  <c r="L141" i="9"/>
  <c r="AR141" i="9"/>
  <c r="L142" i="9"/>
  <c r="AR142" i="9" s="1"/>
  <c r="L143" i="9"/>
  <c r="AR143" i="9"/>
  <c r="L144" i="9"/>
  <c r="AR144" i="9"/>
  <c r="L145" i="9"/>
  <c r="AR145" i="9" s="1"/>
  <c r="L146" i="9"/>
  <c r="AR146" i="9" s="1"/>
  <c r="L147" i="9"/>
  <c r="AR147" i="9"/>
  <c r="L148" i="9"/>
  <c r="AR148" i="9"/>
  <c r="L149" i="9"/>
  <c r="AR149" i="9" s="1"/>
  <c r="L150" i="9"/>
  <c r="AR150" i="9" s="1"/>
  <c r="L151" i="9"/>
  <c r="AR151" i="9" s="1"/>
  <c r="L152" i="9"/>
  <c r="AR152" i="9"/>
  <c r="L153" i="9"/>
  <c r="AR153" i="9" s="1"/>
  <c r="L154" i="9"/>
  <c r="AR154" i="9" s="1"/>
  <c r="L155" i="9"/>
  <c r="AR155" i="9"/>
  <c r="L156" i="9"/>
  <c r="AR156" i="9"/>
  <c r="L157" i="9"/>
  <c r="AR157" i="9" s="1"/>
  <c r="L158" i="9"/>
  <c r="AR158" i="9"/>
  <c r="L159" i="9"/>
  <c r="AR159" i="9" s="1"/>
  <c r="L160" i="9"/>
  <c r="AR160" i="9" s="1"/>
  <c r="L161" i="9"/>
  <c r="AR161" i="9" s="1"/>
  <c r="L162" i="9"/>
  <c r="AR162" i="9" s="1"/>
  <c r="L163" i="9"/>
  <c r="AR163" i="9" s="1"/>
  <c r="L164" i="9"/>
  <c r="AR164" i="9"/>
  <c r="L165" i="9"/>
  <c r="AR165" i="9" s="1"/>
  <c r="L166" i="9"/>
  <c r="AR166" i="9" s="1"/>
  <c r="L167" i="9"/>
  <c r="AR167" i="9" s="1"/>
  <c r="L168" i="9"/>
  <c r="AR168" i="9" s="1"/>
  <c r="L169" i="9"/>
  <c r="AR169" i="9" s="1"/>
  <c r="L170" i="9"/>
  <c r="AR170" i="9" s="1"/>
  <c r="L171" i="9"/>
  <c r="AR171" i="9"/>
  <c r="L172" i="9"/>
  <c r="AR172" i="9"/>
  <c r="L92" i="9"/>
  <c r="AR92" i="9" s="1"/>
  <c r="L96" i="9"/>
  <c r="L97" i="9"/>
  <c r="AR97" i="9"/>
  <c r="AR98" i="9"/>
  <c r="AR100" i="9"/>
  <c r="L101" i="9"/>
  <c r="AR101" i="9" s="1"/>
  <c r="L102" i="9"/>
  <c r="AR102" i="9" s="1"/>
  <c r="L106" i="9"/>
  <c r="L107" i="9"/>
  <c r="AR107" i="9" s="1"/>
  <c r="L109" i="9"/>
  <c r="AR109" i="9" s="1"/>
  <c r="L110" i="9"/>
  <c r="AR110" i="9" s="1"/>
  <c r="L112" i="9"/>
  <c r="L113" i="9"/>
  <c r="AR113" i="9" s="1"/>
  <c r="L114" i="9"/>
  <c r="AR114" i="9" s="1"/>
  <c r="L118" i="9"/>
  <c r="AR118" i="9"/>
  <c r="L119" i="9"/>
  <c r="AR119" i="9" s="1"/>
  <c r="L121" i="9"/>
  <c r="AR121" i="9"/>
  <c r="AR125" i="9"/>
  <c r="L127" i="9"/>
  <c r="AR127" i="9" s="1"/>
  <c r="L129" i="9"/>
  <c r="AR129" i="9"/>
  <c r="L131" i="9"/>
  <c r="AR131" i="9" s="1"/>
  <c r="L132" i="9"/>
  <c r="L133" i="9"/>
  <c r="AR134" i="9"/>
  <c r="L135" i="9"/>
  <c r="AR135" i="9" s="1"/>
  <c r="L137" i="9"/>
  <c r="AR137" i="9"/>
  <c r="L173" i="9"/>
  <c r="AR173" i="9"/>
  <c r="L174" i="9"/>
  <c r="AR174" i="9"/>
  <c r="L175" i="9"/>
  <c r="L176" i="9"/>
  <c r="L177" i="9"/>
  <c r="AR177" i="9"/>
  <c r="L179" i="9"/>
  <c r="L180" i="9"/>
  <c r="AR180" i="9" s="1"/>
  <c r="L183" i="9"/>
  <c r="L184" i="9"/>
  <c r="AR184" i="9"/>
  <c r="L185" i="9"/>
  <c r="L186" i="9"/>
  <c r="AR186" i="9" s="1"/>
  <c r="L187" i="9"/>
  <c r="AR187" i="9"/>
  <c r="L191" i="9"/>
  <c r="L192" i="9"/>
  <c r="AR192" i="9"/>
  <c r="L193" i="9"/>
  <c r="AR193" i="9" s="1"/>
  <c r="L195" i="9"/>
  <c r="AR195" i="9" s="1"/>
  <c r="L196" i="9"/>
  <c r="L200" i="9"/>
  <c r="AR200" i="9"/>
  <c r="L201" i="9"/>
  <c r="AR201" i="9" s="1"/>
  <c r="L202" i="9"/>
  <c r="AR202" i="9"/>
  <c r="L203" i="9"/>
  <c r="AR203" i="9" s="1"/>
  <c r="L204" i="9"/>
  <c r="AR204" i="9"/>
  <c r="L205" i="9"/>
  <c r="L208" i="9"/>
  <c r="L209" i="9"/>
  <c r="AR209" i="9"/>
  <c r="B216" i="9"/>
  <c r="E9" i="13" s="1"/>
  <c r="L91" i="9"/>
  <c r="AR91" i="9" s="1"/>
  <c r="L94" i="9"/>
  <c r="AR94" i="9"/>
  <c r="L95" i="9"/>
  <c r="AR95" i="9" s="1"/>
  <c r="AR96" i="9"/>
  <c r="AR99" i="9"/>
  <c r="L103" i="9"/>
  <c r="AR103" i="9" s="1"/>
  <c r="AR104" i="9"/>
  <c r="L105" i="9"/>
  <c r="AR105" i="9" s="1"/>
  <c r="AR106" i="9"/>
  <c r="L108" i="9"/>
  <c r="AR108" i="9" s="1"/>
  <c r="L111" i="9"/>
  <c r="AR111" i="9" s="1"/>
  <c r="AR112" i="9"/>
  <c r="L115" i="9"/>
  <c r="AR115" i="9" s="1"/>
  <c r="AR116" i="9"/>
  <c r="L117" i="9"/>
  <c r="AR117" i="9" s="1"/>
  <c r="L120" i="9"/>
  <c r="AR120" i="9" s="1"/>
  <c r="L122" i="9"/>
  <c r="AR122" i="9" s="1"/>
  <c r="L123" i="9"/>
  <c r="AR123" i="9" s="1"/>
  <c r="L124" i="9"/>
  <c r="AR124" i="9" s="1"/>
  <c r="L126" i="9"/>
  <c r="AR126" i="9" s="1"/>
  <c r="L128" i="9"/>
  <c r="AR128" i="9" s="1"/>
  <c r="L130" i="9"/>
  <c r="AR130" i="9" s="1"/>
  <c r="AR132" i="9"/>
  <c r="AR133" i="9"/>
  <c r="L136" i="9"/>
  <c r="AR136" i="9" s="1"/>
  <c r="AR175" i="9"/>
  <c r="AR176" i="9"/>
  <c r="L178" i="9"/>
  <c r="AR178" i="9" s="1"/>
  <c r="AR179" i="9"/>
  <c r="L181" i="9"/>
  <c r="AR181" i="9" s="1"/>
  <c r="L182" i="9"/>
  <c r="AR182" i="9" s="1"/>
  <c r="AR183" i="9"/>
  <c r="AR185" i="9"/>
  <c r="L188" i="9"/>
  <c r="AR188" i="9" s="1"/>
  <c r="L189" i="9"/>
  <c r="AR189" i="9"/>
  <c r="L190" i="9"/>
  <c r="AR190" i="9" s="1"/>
  <c r="AR191" i="9"/>
  <c r="L194" i="9"/>
  <c r="AR194" i="9" s="1"/>
  <c r="AR196" i="9"/>
  <c r="L197" i="9"/>
  <c r="AR197" i="9" s="1"/>
  <c r="L198" i="9"/>
  <c r="AR198" i="9" s="1"/>
  <c r="L199" i="9"/>
  <c r="AR199" i="9" s="1"/>
  <c r="AR205" i="9"/>
  <c r="L206" i="9"/>
  <c r="AR206" i="9" s="1"/>
  <c r="L207" i="9"/>
  <c r="AR207" i="9"/>
  <c r="AR208" i="9"/>
  <c r="B253" i="9"/>
  <c r="Q23" i="13" s="1"/>
  <c r="D168" i="9"/>
  <c r="E168" i="9" s="1"/>
  <c r="AT168" i="9"/>
  <c r="D167" i="9"/>
  <c r="E167" i="9" s="1"/>
  <c r="AT167" i="9"/>
  <c r="D58" i="9"/>
  <c r="E58" i="9" s="1"/>
  <c r="AT58" i="9"/>
  <c r="D77" i="9"/>
  <c r="E77" i="9" s="1"/>
  <c r="AT77" i="9"/>
  <c r="D166" i="9"/>
  <c r="E166" i="9" s="1"/>
  <c r="AT166" i="9"/>
  <c r="D68" i="9"/>
  <c r="E68" i="9" s="1"/>
  <c r="AT68" i="9"/>
  <c r="D165" i="9"/>
  <c r="E165" i="9" s="1"/>
  <c r="AT165" i="9"/>
  <c r="D57" i="9"/>
  <c r="E57" i="9" s="1"/>
  <c r="AT57" i="9"/>
  <c r="D164" i="9"/>
  <c r="E164" i="9" s="1"/>
  <c r="AT164" i="9"/>
  <c r="D163" i="9"/>
  <c r="E163" i="9" s="1"/>
  <c r="AT163" i="9"/>
  <c r="D76" i="9"/>
  <c r="E76" i="9" s="1"/>
  <c r="AT76" i="9"/>
  <c r="D67" i="9"/>
  <c r="E67" i="9" s="1"/>
  <c r="AT67" i="9"/>
  <c r="D56" i="9"/>
  <c r="E56" i="9" s="1"/>
  <c r="AT56" i="9"/>
  <c r="D162" i="9"/>
  <c r="E162" i="9" s="1"/>
  <c r="AT162" i="9"/>
  <c r="D161" i="9"/>
  <c r="E161" i="9" s="1"/>
  <c r="AT161" i="9"/>
  <c r="D160" i="9"/>
  <c r="E160" i="9" s="1"/>
  <c r="AT160" i="9"/>
  <c r="D159" i="9"/>
  <c r="E159" i="9" s="1"/>
  <c r="AT159" i="9"/>
  <c r="D55" i="9"/>
  <c r="E55" i="9" s="1"/>
  <c r="AT55" i="9"/>
  <c r="D66" i="9"/>
  <c r="E66" i="9" s="1"/>
  <c r="AT66" i="9"/>
  <c r="D75" i="9"/>
  <c r="E75" i="9" s="1"/>
  <c r="AT75" i="9"/>
  <c r="D158" i="9"/>
  <c r="E158" i="9" s="1"/>
  <c r="AT158" i="9"/>
  <c r="D157" i="9"/>
  <c r="E157" i="9" s="1"/>
  <c r="AT157" i="9"/>
  <c r="D54" i="9"/>
  <c r="E54" i="9" s="1"/>
  <c r="AT54" i="9"/>
  <c r="D156" i="9"/>
  <c r="E156" i="9" s="1"/>
  <c r="AT156" i="9"/>
  <c r="D65" i="9"/>
  <c r="E65" i="9" s="1"/>
  <c r="AT65" i="9"/>
  <c r="D155" i="9"/>
  <c r="E155" i="9" s="1"/>
  <c r="AT155" i="9"/>
  <c r="D74" i="9"/>
  <c r="E74" i="9" s="1"/>
  <c r="AT74" i="9"/>
  <c r="D154" i="9"/>
  <c r="E154" i="9" s="1"/>
  <c r="AT154" i="9"/>
  <c r="D153" i="9"/>
  <c r="E153" i="9" s="1"/>
  <c r="AT153" i="9"/>
  <c r="D64" i="9"/>
  <c r="E64" i="9" s="1"/>
  <c r="AT64" i="9"/>
  <c r="D90" i="9"/>
  <c r="E90" i="9" s="1"/>
  <c r="AT90" i="9"/>
  <c r="D89" i="9"/>
  <c r="E89" i="9" s="1"/>
  <c r="AT89" i="9"/>
  <c r="D53" i="9"/>
  <c r="E53" i="9" s="1"/>
  <c r="AT53" i="9"/>
  <c r="D73" i="9"/>
  <c r="E73" i="9" s="1"/>
  <c r="AT73" i="9"/>
  <c r="D88" i="9"/>
  <c r="E88" i="9" s="1"/>
  <c r="AT88" i="9"/>
  <c r="D63" i="9"/>
  <c r="E63" i="9" s="1"/>
  <c r="AT63" i="9"/>
  <c r="D87" i="9"/>
  <c r="E87" i="9" s="1"/>
  <c r="AT87" i="9"/>
  <c r="D86" i="9"/>
  <c r="E86" i="9" s="1"/>
  <c r="AT86" i="9"/>
  <c r="D85" i="9"/>
  <c r="E85" i="9" s="1"/>
  <c r="AT85" i="9"/>
  <c r="D72" i="9"/>
  <c r="E72" i="9" s="1"/>
  <c r="AT72" i="9"/>
  <c r="D62" i="9"/>
  <c r="E62" i="9" s="1"/>
  <c r="AT62" i="9"/>
  <c r="D84" i="9"/>
  <c r="E84" i="9" s="1"/>
  <c r="AT84" i="9"/>
  <c r="D83" i="9"/>
  <c r="E83" i="9" s="1"/>
  <c r="AT83" i="9"/>
  <c r="D59" i="9"/>
  <c r="E59" i="9" s="1"/>
  <c r="AT59" i="9"/>
  <c r="D82" i="9"/>
  <c r="E82" i="9" s="1"/>
  <c r="AT82" i="9"/>
  <c r="D81" i="9"/>
  <c r="E81" i="9" s="1"/>
  <c r="AT81" i="9"/>
  <c r="D61" i="9"/>
  <c r="E61" i="9" s="1"/>
  <c r="AT61" i="9"/>
  <c r="D71" i="9"/>
  <c r="E71" i="9" s="1"/>
  <c r="AT71" i="9"/>
  <c r="D80" i="9"/>
  <c r="E80" i="9" s="1"/>
  <c r="AT80" i="9"/>
  <c r="D79" i="9"/>
  <c r="E79" i="9" s="1"/>
  <c r="AT79" i="9"/>
  <c r="D173" i="9"/>
  <c r="E173" i="9" s="1"/>
  <c r="AT173" i="9"/>
  <c r="D60" i="9"/>
  <c r="E60" i="9" s="1"/>
  <c r="AT60" i="9"/>
  <c r="D172" i="9"/>
  <c r="E172" i="9" s="1"/>
  <c r="AT172" i="9"/>
  <c r="D210" i="9"/>
  <c r="E210" i="9" s="1"/>
  <c r="AT210" i="9"/>
  <c r="D70" i="9"/>
  <c r="E70" i="9" s="1"/>
  <c r="AT70" i="9"/>
  <c r="D171" i="9"/>
  <c r="E171" i="9" s="1"/>
  <c r="AT171" i="9"/>
  <c r="D209" i="9"/>
  <c r="E209" i="9" s="1"/>
  <c r="AT209" i="9"/>
  <c r="D78" i="9"/>
  <c r="E78" i="9" s="1"/>
  <c r="AT78" i="9"/>
  <c r="D170" i="9"/>
  <c r="E170" i="9" s="1"/>
  <c r="AT170" i="9"/>
  <c r="D169" i="9"/>
  <c r="E169" i="9" s="1"/>
  <c r="AT169" i="9"/>
  <c r="D69" i="9"/>
  <c r="E69" i="9" s="1"/>
  <c r="AT69" i="9"/>
  <c r="P126" i="8"/>
  <c r="Q126" i="8"/>
  <c r="P79" i="8"/>
  <c r="Q79" i="8"/>
  <c r="P97" i="8"/>
  <c r="Q97" i="8"/>
  <c r="P137" i="8"/>
  <c r="Q137" i="8"/>
  <c r="P72" i="8"/>
  <c r="Q72" i="8"/>
  <c r="P91" i="8"/>
  <c r="Q91" i="8"/>
  <c r="P68" i="8"/>
  <c r="Q68" i="8"/>
  <c r="P105" i="8"/>
  <c r="Q105" i="8"/>
  <c r="P147" i="8"/>
  <c r="Q147" i="8"/>
  <c r="P138" i="8"/>
  <c r="Q138" i="8"/>
  <c r="P134" i="8"/>
  <c r="Q134" i="8"/>
  <c r="P98" i="8"/>
  <c r="Q98" i="8"/>
  <c r="Q61" i="8"/>
  <c r="P61" i="8"/>
  <c r="P139" i="8"/>
  <c r="Q139" i="8"/>
  <c r="P148" i="8"/>
  <c r="Q148" i="8"/>
  <c r="P125" i="8"/>
  <c r="Q125" i="8"/>
  <c r="P103" i="8"/>
  <c r="Q103" i="8"/>
  <c r="P71" i="8"/>
  <c r="Q71" i="8"/>
  <c r="P171" i="8"/>
  <c r="Q171" i="8"/>
  <c r="P90" i="8"/>
  <c r="Q90" i="8"/>
  <c r="P124" i="8"/>
  <c r="Q124" i="8"/>
  <c r="P133" i="8"/>
  <c r="Q133" i="8"/>
  <c r="P104" i="8"/>
  <c r="Q104" i="8"/>
  <c r="P170" i="8"/>
  <c r="Q170" i="8"/>
  <c r="P144" i="8"/>
  <c r="Q144" i="8"/>
  <c r="P95" i="8"/>
  <c r="Q95" i="8"/>
  <c r="P123" i="8"/>
  <c r="Q123" i="8"/>
  <c r="P80" i="8"/>
  <c r="Q80" i="8"/>
  <c r="P169" i="8"/>
  <c r="Q169" i="8"/>
  <c r="P132" i="8"/>
  <c r="Q132" i="8"/>
  <c r="P58" i="8"/>
  <c r="Q58" i="8"/>
  <c r="P76" i="8"/>
  <c r="Q76" i="8"/>
  <c r="P122" i="8"/>
  <c r="Q122" i="8"/>
  <c r="P168" i="8"/>
  <c r="Q168" i="8"/>
  <c r="P73" i="8"/>
  <c r="Q73" i="8"/>
  <c r="P89" i="8"/>
  <c r="Q89" i="8"/>
  <c r="P102" i="8"/>
  <c r="Q102" i="8"/>
  <c r="P167" i="8"/>
  <c r="Q167" i="8"/>
  <c r="P121" i="8"/>
  <c r="Q121" i="8"/>
  <c r="P57" i="8"/>
  <c r="Q57" i="8"/>
  <c r="P131" i="8"/>
  <c r="Q131" i="8"/>
  <c r="P143" i="8"/>
  <c r="Q143" i="8"/>
  <c r="P166" i="8"/>
  <c r="Q166" i="8"/>
  <c r="P67" i="8"/>
  <c r="Q67" i="8"/>
  <c r="P120" i="8"/>
  <c r="Q120" i="8"/>
  <c r="P78" i="8"/>
  <c r="Q78" i="8"/>
  <c r="P94" i="8"/>
  <c r="Q94" i="8"/>
  <c r="P165" i="8"/>
  <c r="Q165" i="8"/>
  <c r="P130" i="8"/>
  <c r="Q130" i="8"/>
  <c r="P88" i="8"/>
  <c r="Q88" i="8"/>
  <c r="P119" i="8"/>
  <c r="Q119" i="8"/>
  <c r="P140" i="8"/>
  <c r="Q140" i="8"/>
  <c r="P164" i="8"/>
  <c r="Q164" i="8"/>
  <c r="P81" i="8"/>
  <c r="Q81" i="8"/>
  <c r="P106" i="8"/>
  <c r="Q106" i="8"/>
  <c r="P142" i="8"/>
  <c r="Q142" i="8"/>
  <c r="P118" i="8"/>
  <c r="Q118" i="8"/>
  <c r="P163" i="8"/>
  <c r="Q163" i="8"/>
  <c r="P129" i="8"/>
  <c r="Q129" i="8"/>
  <c r="P101" i="8"/>
  <c r="Q101" i="8"/>
  <c r="P59" i="8"/>
  <c r="Q59" i="8"/>
  <c r="P65" i="8"/>
  <c r="Q65" i="8"/>
  <c r="P162" i="8"/>
  <c r="Q162" i="8"/>
  <c r="P117" i="8"/>
  <c r="Q117" i="8"/>
  <c r="P127" i="8"/>
  <c r="Q127" i="8"/>
  <c r="P100" i="8"/>
  <c r="Q100" i="8"/>
  <c r="P87" i="8"/>
  <c r="Q87" i="8"/>
  <c r="P161" i="8"/>
  <c r="Q161" i="8"/>
  <c r="P82" i="8"/>
  <c r="Q82" i="8"/>
  <c r="P116" i="8"/>
  <c r="Q116" i="8"/>
  <c r="P128" i="8"/>
  <c r="Q128" i="8"/>
  <c r="P141" i="8"/>
  <c r="Q141" i="8"/>
  <c r="P160" i="8"/>
  <c r="Q160" i="8"/>
  <c r="P108" i="8"/>
  <c r="Q108" i="8"/>
  <c r="P75" i="8"/>
  <c r="Q75" i="8"/>
  <c r="P115" i="8"/>
  <c r="Q115" i="8"/>
  <c r="P93" i="8"/>
  <c r="Q93" i="8"/>
  <c r="P159" i="8"/>
  <c r="Q159" i="8"/>
  <c r="P135" i="8"/>
  <c r="Q135" i="8"/>
  <c r="P62" i="8"/>
  <c r="Q62" i="8"/>
  <c r="P86" i="8"/>
  <c r="Q86" i="8"/>
  <c r="P114" i="8"/>
  <c r="Q114" i="8"/>
  <c r="P158" i="8"/>
  <c r="Q158" i="8"/>
  <c r="P150" i="8"/>
  <c r="Q150" i="8"/>
  <c r="P107" i="8"/>
  <c r="Q107" i="8"/>
  <c r="P149" i="8"/>
  <c r="Q149" i="8"/>
  <c r="P69" i="8"/>
  <c r="Q69" i="8"/>
  <c r="P157" i="8"/>
  <c r="Q157" i="8"/>
  <c r="P113" i="8"/>
  <c r="Q113" i="8"/>
  <c r="P60" i="8"/>
  <c r="Q60" i="8"/>
  <c r="P83" i="8"/>
  <c r="Q83" i="8"/>
  <c r="P64" i="8"/>
  <c r="Q64" i="8"/>
  <c r="P156" i="8"/>
  <c r="Q156" i="8"/>
  <c r="P66" i="8"/>
  <c r="Q66" i="8"/>
  <c r="P112" i="8"/>
  <c r="Q112" i="8"/>
  <c r="P96" i="8"/>
  <c r="Q96" i="8"/>
  <c r="P92" i="8"/>
  <c r="Q92" i="8"/>
  <c r="P155" i="8"/>
  <c r="Q155" i="8"/>
  <c r="P85" i="8"/>
  <c r="Q85" i="8"/>
  <c r="P146" i="8"/>
  <c r="Q146" i="8"/>
  <c r="P111" i="8"/>
  <c r="Q111" i="8"/>
  <c r="Q53" i="8"/>
  <c r="P53" i="8"/>
  <c r="T53" i="8" s="1"/>
  <c r="P154" i="8"/>
  <c r="Q154" i="8"/>
  <c r="P56" i="8"/>
  <c r="Q56" i="8"/>
  <c r="P63" i="8"/>
  <c r="Q63" i="8"/>
  <c r="P70" i="8"/>
  <c r="Q70" i="8"/>
  <c r="P110" i="8"/>
  <c r="Q110" i="8"/>
  <c r="P153" i="8"/>
  <c r="Q153" i="8"/>
  <c r="P136" i="8"/>
  <c r="Q136" i="8"/>
  <c r="P55" i="8"/>
  <c r="Q55" i="8"/>
  <c r="P74" i="8"/>
  <c r="Q74" i="8"/>
  <c r="P84" i="8"/>
  <c r="Q84" i="8"/>
  <c r="P152" i="8"/>
  <c r="Q152" i="8"/>
  <c r="P109" i="8"/>
  <c r="Q109" i="8"/>
  <c r="P145" i="8"/>
  <c r="Q145" i="8"/>
  <c r="P77" i="8"/>
  <c r="Q77" i="8"/>
  <c r="P54" i="8"/>
  <c r="Q54" i="8"/>
  <c r="P151" i="8"/>
  <c r="Q151" i="8"/>
  <c r="P99" i="8"/>
  <c r="Q99" i="8"/>
  <c r="N53" i="8"/>
  <c r="F57" i="8"/>
  <c r="G57" i="8" s="1"/>
  <c r="F58" i="8"/>
  <c r="G58" i="8" s="1"/>
  <c r="N58" i="8"/>
  <c r="F59" i="8"/>
  <c r="G59" i="8" s="1"/>
  <c r="F61" i="8"/>
  <c r="G61" i="8" s="1"/>
  <c r="N61" i="8"/>
  <c r="F62" i="8"/>
  <c r="G62" i="8" s="1"/>
  <c r="F63" i="8"/>
  <c r="G63" i="8" s="1"/>
  <c r="N63" i="8"/>
  <c r="F64" i="8"/>
  <c r="G64" i="8" s="1"/>
  <c r="N64" i="8"/>
  <c r="F65" i="8"/>
  <c r="G65" i="8" s="1"/>
  <c r="N65" i="8"/>
  <c r="F66" i="8"/>
  <c r="G66" i="8" s="1"/>
  <c r="N66" i="8"/>
  <c r="F67" i="8"/>
  <c r="G67" i="8" s="1"/>
  <c r="N67" i="8"/>
  <c r="F68" i="8"/>
  <c r="G68" i="8" s="1"/>
  <c r="N68" i="8"/>
  <c r="F69" i="8"/>
  <c r="G69" i="8" s="1"/>
  <c r="N69" i="8"/>
  <c r="F70" i="8"/>
  <c r="G70" i="8" s="1"/>
  <c r="N70" i="8"/>
  <c r="F71" i="8"/>
  <c r="G71" i="8" s="1"/>
  <c r="N71" i="8"/>
  <c r="F72" i="8"/>
  <c r="G72" i="8" s="1"/>
  <c r="N72" i="8"/>
  <c r="F73" i="8"/>
  <c r="G73" i="8" s="1"/>
  <c r="N73" i="8"/>
  <c r="F74" i="8"/>
  <c r="G74" i="8" s="1"/>
  <c r="N74" i="8"/>
  <c r="F75" i="8"/>
  <c r="G75" i="8" s="1"/>
  <c r="N75" i="8"/>
  <c r="F76" i="8"/>
  <c r="G76" i="8" s="1"/>
  <c r="N76" i="8"/>
  <c r="F77" i="8"/>
  <c r="G77" i="8" s="1"/>
  <c r="N77" i="8"/>
  <c r="F78" i="8"/>
  <c r="G78" i="8" s="1"/>
  <c r="N78" i="8"/>
  <c r="F79" i="8"/>
  <c r="G79" i="8" s="1"/>
  <c r="N79" i="8"/>
  <c r="F80" i="8"/>
  <c r="G80" i="8" s="1"/>
  <c r="N80" i="8"/>
  <c r="F81" i="8"/>
  <c r="G81" i="8" s="1"/>
  <c r="N81" i="8"/>
  <c r="F82" i="8"/>
  <c r="G82" i="8" s="1"/>
  <c r="N82" i="8"/>
  <c r="F83" i="8"/>
  <c r="G83" i="8" s="1"/>
  <c r="N83" i="8"/>
  <c r="F84" i="8"/>
  <c r="G84" i="8" s="1"/>
  <c r="N84" i="8"/>
  <c r="F85" i="8"/>
  <c r="G85" i="8" s="1"/>
  <c r="N85" i="8"/>
  <c r="F86" i="8"/>
  <c r="G86" i="8" s="1"/>
  <c r="N86" i="8"/>
  <c r="F87" i="8"/>
  <c r="G87" i="8" s="1"/>
  <c r="N87" i="8"/>
  <c r="F88" i="8"/>
  <c r="G88" i="8" s="1"/>
  <c r="N88" i="8"/>
  <c r="F89" i="8"/>
  <c r="G89" i="8" s="1"/>
  <c r="N89" i="8"/>
  <c r="F90" i="8"/>
  <c r="G90" i="8" s="1"/>
  <c r="N90" i="8"/>
  <c r="F91" i="8"/>
  <c r="G91" i="8" s="1"/>
  <c r="N91" i="8"/>
  <c r="F92" i="8"/>
  <c r="G92" i="8" s="1"/>
  <c r="N92" i="8"/>
  <c r="F93" i="8"/>
  <c r="G93" i="8" s="1"/>
  <c r="N93" i="8"/>
  <c r="F94" i="8"/>
  <c r="G94" i="8" s="1"/>
  <c r="N94" i="8"/>
  <c r="F95" i="8"/>
  <c r="G95" i="8" s="1"/>
  <c r="N95" i="8"/>
  <c r="F96" i="8"/>
  <c r="G96" i="8" s="1"/>
  <c r="N96" i="8"/>
  <c r="F97" i="8"/>
  <c r="G97" i="8" s="1"/>
  <c r="N97" i="8"/>
  <c r="F98" i="8"/>
  <c r="G98" i="8" s="1"/>
  <c r="N98" i="8"/>
  <c r="F99" i="8"/>
  <c r="G99" i="8" s="1"/>
  <c r="N99" i="8"/>
  <c r="F100" i="8"/>
  <c r="G100" i="8" s="1"/>
  <c r="N100" i="8"/>
  <c r="F101" i="8"/>
  <c r="G101" i="8" s="1"/>
  <c r="N101" i="8"/>
  <c r="F102" i="8"/>
  <c r="G102" i="8" s="1"/>
  <c r="N102" i="8"/>
  <c r="F103" i="8"/>
  <c r="G103" i="8" s="1"/>
  <c r="N103" i="8"/>
  <c r="F104" i="8"/>
  <c r="G104" i="8" s="1"/>
  <c r="N104" i="8"/>
  <c r="F105" i="8"/>
  <c r="G105" i="8" s="1"/>
  <c r="N105" i="8"/>
  <c r="F106" i="8"/>
  <c r="G106" i="8" s="1"/>
  <c r="N106" i="8"/>
  <c r="F107" i="8"/>
  <c r="G107" i="8" s="1"/>
  <c r="N107" i="8"/>
  <c r="F108" i="8"/>
  <c r="G108" i="8" s="1"/>
  <c r="N108" i="8"/>
  <c r="F109" i="8"/>
  <c r="G109" i="8" s="1"/>
  <c r="N109" i="8"/>
  <c r="F110" i="8"/>
  <c r="G110" i="8" s="1"/>
  <c r="N110" i="8"/>
  <c r="F111" i="8"/>
  <c r="G111" i="8" s="1"/>
  <c r="N111" i="8"/>
  <c r="F112" i="8"/>
  <c r="G112" i="8" s="1"/>
  <c r="N112" i="8"/>
  <c r="F113" i="8"/>
  <c r="G113" i="8" s="1"/>
  <c r="N113" i="8"/>
  <c r="F114" i="8"/>
  <c r="G114" i="8" s="1"/>
  <c r="N114" i="8"/>
  <c r="F115" i="8"/>
  <c r="G115" i="8" s="1"/>
  <c r="N115" i="8"/>
  <c r="F116" i="8"/>
  <c r="G116" i="8" s="1"/>
  <c r="N116" i="8"/>
  <c r="F117" i="8"/>
  <c r="G117" i="8" s="1"/>
  <c r="N117" i="8"/>
  <c r="F118" i="8"/>
  <c r="G118" i="8" s="1"/>
  <c r="N118" i="8"/>
  <c r="F119" i="8"/>
  <c r="G119" i="8" s="1"/>
  <c r="N119" i="8"/>
  <c r="F120" i="8"/>
  <c r="G120" i="8" s="1"/>
  <c r="N120" i="8"/>
  <c r="F121" i="8"/>
  <c r="G121" i="8" s="1"/>
  <c r="N121" i="8"/>
  <c r="F122" i="8"/>
  <c r="G122" i="8" s="1"/>
  <c r="N122" i="8"/>
  <c r="F123" i="8"/>
  <c r="G123" i="8" s="1"/>
  <c r="N123" i="8"/>
  <c r="F124" i="8"/>
  <c r="G124" i="8" s="1"/>
  <c r="N124" i="8"/>
  <c r="F125" i="8"/>
  <c r="G125" i="8" s="1"/>
  <c r="N125" i="8"/>
  <c r="F126" i="8"/>
  <c r="G126" i="8" s="1"/>
  <c r="N126" i="8"/>
  <c r="F127" i="8"/>
  <c r="G127" i="8" s="1"/>
  <c r="N127" i="8"/>
  <c r="F53" i="8"/>
  <c r="G53" i="8" s="1"/>
  <c r="F54" i="8"/>
  <c r="G54" i="8" s="1"/>
  <c r="N54" i="8"/>
  <c r="F55" i="8"/>
  <c r="G55" i="8" s="1"/>
  <c r="N55" i="8"/>
  <c r="F56" i="8"/>
  <c r="G56" i="8" s="1"/>
  <c r="N56" i="8"/>
  <c r="N57" i="8"/>
  <c r="N59" i="8"/>
  <c r="F60" i="8"/>
  <c r="G60" i="8" s="1"/>
  <c r="N60" i="8"/>
  <c r="N62" i="8"/>
  <c r="F128" i="8"/>
  <c r="G128" i="8" s="1"/>
  <c r="N128" i="8"/>
  <c r="F129" i="8"/>
  <c r="G129" i="8" s="1"/>
  <c r="N129" i="8"/>
  <c r="F130" i="8"/>
  <c r="G130" i="8" s="1"/>
  <c r="N130" i="8"/>
  <c r="F131" i="8"/>
  <c r="G131" i="8" s="1"/>
  <c r="N131" i="8"/>
  <c r="F132" i="8"/>
  <c r="G132" i="8" s="1"/>
  <c r="N132" i="8"/>
  <c r="F133" i="8"/>
  <c r="G133" i="8" s="1"/>
  <c r="N133" i="8"/>
  <c r="F134" i="8"/>
  <c r="G134" i="8" s="1"/>
  <c r="N134" i="8"/>
  <c r="F135" i="8"/>
  <c r="G135" i="8" s="1"/>
  <c r="N135" i="8"/>
  <c r="F136" i="8"/>
  <c r="G136" i="8" s="1"/>
  <c r="N136" i="8"/>
  <c r="F137" i="8"/>
  <c r="G137" i="8" s="1"/>
  <c r="N137" i="8"/>
  <c r="F138" i="8"/>
  <c r="G138" i="8" s="1"/>
  <c r="N138" i="8"/>
  <c r="F139" i="8"/>
  <c r="G139" i="8" s="1"/>
  <c r="N139" i="8"/>
  <c r="F140" i="8"/>
  <c r="G140" i="8" s="1"/>
  <c r="N140" i="8"/>
  <c r="F141" i="8"/>
  <c r="G141" i="8" s="1"/>
  <c r="N141" i="8"/>
  <c r="F142" i="8"/>
  <c r="G142" i="8" s="1"/>
  <c r="N142" i="8"/>
  <c r="F143" i="8"/>
  <c r="G143" i="8" s="1"/>
  <c r="N143" i="8"/>
  <c r="F144" i="8"/>
  <c r="G144" i="8" s="1"/>
  <c r="N144" i="8"/>
  <c r="F145" i="8"/>
  <c r="G145" i="8" s="1"/>
  <c r="N145" i="8"/>
  <c r="F146" i="8"/>
  <c r="G146" i="8" s="1"/>
  <c r="N146" i="8"/>
  <c r="F147" i="8"/>
  <c r="G147" i="8" s="1"/>
  <c r="N147" i="8"/>
  <c r="F148" i="8"/>
  <c r="G148" i="8" s="1"/>
  <c r="N148" i="8"/>
  <c r="F149" i="8"/>
  <c r="G149" i="8" s="1"/>
  <c r="N149" i="8"/>
  <c r="F150" i="8"/>
  <c r="G150" i="8" s="1"/>
  <c r="N150" i="8"/>
  <c r="F151" i="8"/>
  <c r="G151" i="8" s="1"/>
  <c r="N151" i="8"/>
  <c r="F152" i="8"/>
  <c r="G152" i="8" s="1"/>
  <c r="N152" i="8"/>
  <c r="F153" i="8"/>
  <c r="G153" i="8" s="1"/>
  <c r="N153" i="8"/>
  <c r="F154" i="8"/>
  <c r="G154" i="8" s="1"/>
  <c r="N154" i="8"/>
  <c r="F155" i="8"/>
  <c r="G155" i="8" s="1"/>
  <c r="N155" i="8"/>
  <c r="F156" i="8"/>
  <c r="G156" i="8" s="1"/>
  <c r="N156" i="8"/>
  <c r="F157" i="8"/>
  <c r="G157" i="8" s="1"/>
  <c r="N157" i="8"/>
  <c r="F158" i="8"/>
  <c r="G158" i="8" s="1"/>
  <c r="N158" i="8"/>
  <c r="F159" i="8"/>
  <c r="G159" i="8" s="1"/>
  <c r="N159" i="8"/>
  <c r="F160" i="8"/>
  <c r="G160" i="8" s="1"/>
  <c r="N160" i="8"/>
  <c r="F161" i="8"/>
  <c r="G161" i="8" s="1"/>
  <c r="N161" i="8"/>
  <c r="F162" i="8"/>
  <c r="G162" i="8" s="1"/>
  <c r="N162" i="8"/>
  <c r="F163" i="8"/>
  <c r="G163" i="8" s="1"/>
  <c r="N163" i="8"/>
  <c r="F164" i="8"/>
  <c r="G164" i="8" s="1"/>
  <c r="N164" i="8"/>
  <c r="F165" i="8"/>
  <c r="G165" i="8" s="1"/>
  <c r="N165" i="8"/>
  <c r="F166" i="8"/>
  <c r="G166" i="8" s="1"/>
  <c r="N166" i="8"/>
  <c r="F167" i="8"/>
  <c r="G167" i="8" s="1"/>
  <c r="N167" i="8"/>
  <c r="F168" i="8"/>
  <c r="G168" i="8" s="1"/>
  <c r="N168" i="8"/>
  <c r="F169" i="8"/>
  <c r="G169" i="8" s="1"/>
  <c r="N169" i="8"/>
  <c r="F170" i="8"/>
  <c r="G170" i="8" s="1"/>
  <c r="N170" i="8"/>
  <c r="F171" i="8"/>
  <c r="G171" i="8" s="1"/>
  <c r="N171" i="8"/>
  <c r="B179" i="8"/>
  <c r="G8" i="13" s="1"/>
  <c r="L58" i="8"/>
  <c r="L63" i="8"/>
  <c r="L64" i="8"/>
  <c r="L65" i="8"/>
  <c r="L66" i="8"/>
  <c r="AR66" i="8" s="1"/>
  <c r="L67" i="8"/>
  <c r="AR67" i="8" s="1"/>
  <c r="L68" i="8"/>
  <c r="L69" i="8"/>
  <c r="AR69" i="8"/>
  <c r="L70" i="8"/>
  <c r="L71" i="8"/>
  <c r="AR71" i="8"/>
  <c r="L72" i="8"/>
  <c r="AR72" i="8" s="1"/>
  <c r="L73" i="8"/>
  <c r="AR73" i="8" s="1"/>
  <c r="L74" i="8"/>
  <c r="L75" i="8"/>
  <c r="L76" i="8"/>
  <c r="AR76" i="8"/>
  <c r="L77" i="8"/>
  <c r="AR77" i="8" s="1"/>
  <c r="L78" i="8"/>
  <c r="L79" i="8"/>
  <c r="L80" i="8"/>
  <c r="L81" i="8"/>
  <c r="L82" i="8"/>
  <c r="L83" i="8"/>
  <c r="AR83" i="8"/>
  <c r="L84" i="8"/>
  <c r="L85" i="8"/>
  <c r="L86" i="8"/>
  <c r="L87" i="8"/>
  <c r="L88" i="8"/>
  <c r="AR88" i="8"/>
  <c r="L89" i="8"/>
  <c r="L90" i="8"/>
  <c r="L91" i="8"/>
  <c r="AR91" i="8"/>
  <c r="L92" i="8"/>
  <c r="AR92" i="8"/>
  <c r="L93" i="8"/>
  <c r="L94" i="8"/>
  <c r="AR94" i="8"/>
  <c r="L95" i="8"/>
  <c r="L96" i="8"/>
  <c r="L97" i="8"/>
  <c r="L98" i="8"/>
  <c r="L99" i="8"/>
  <c r="AR99" i="8"/>
  <c r="L100" i="8"/>
  <c r="L101" i="8"/>
  <c r="L102" i="8"/>
  <c r="AR102" i="8"/>
  <c r="L103" i="8"/>
  <c r="L104" i="8"/>
  <c r="AR104" i="8"/>
  <c r="L105" i="8"/>
  <c r="L106" i="8"/>
  <c r="L107" i="8"/>
  <c r="AR107" i="8"/>
  <c r="L108" i="8"/>
  <c r="L109" i="8"/>
  <c r="AR109" i="8"/>
  <c r="L110" i="8"/>
  <c r="AR110" i="8" s="1"/>
  <c r="L111" i="8"/>
  <c r="L112" i="8"/>
  <c r="L113" i="8"/>
  <c r="L114" i="8"/>
  <c r="L115" i="8"/>
  <c r="L116" i="8"/>
  <c r="AR116" i="8"/>
  <c r="L117" i="8"/>
  <c r="L118" i="8"/>
  <c r="L119" i="8"/>
  <c r="AR119" i="8" s="1"/>
  <c r="L120" i="8"/>
  <c r="L121" i="8"/>
  <c r="L122" i="8"/>
  <c r="L123" i="8"/>
  <c r="AR123" i="8"/>
  <c r="L124" i="8"/>
  <c r="L125" i="8"/>
  <c r="L126" i="8"/>
  <c r="AR126" i="8"/>
  <c r="L127" i="8"/>
  <c r="L53" i="8"/>
  <c r="AR53" i="8" s="1"/>
  <c r="L54" i="8"/>
  <c r="L55" i="8"/>
  <c r="L56" i="8"/>
  <c r="L57" i="8"/>
  <c r="AR58" i="8"/>
  <c r="L59" i="8"/>
  <c r="AR59" i="8"/>
  <c r="L60" i="8"/>
  <c r="AR60" i="8"/>
  <c r="L61" i="8"/>
  <c r="AR61" i="8"/>
  <c r="L62" i="8"/>
  <c r="AR127" i="8"/>
  <c r="L128" i="8"/>
  <c r="AR128" i="8" s="1"/>
  <c r="L129" i="8"/>
  <c r="AR129" i="8"/>
  <c r="L130" i="8"/>
  <c r="AR130" i="8"/>
  <c r="L131" i="8"/>
  <c r="AR131" i="8"/>
  <c r="L132" i="8"/>
  <c r="AR132" i="8" s="1"/>
  <c r="L133" i="8"/>
  <c r="L134" i="8"/>
  <c r="L135" i="8"/>
  <c r="AR135" i="8" s="1"/>
  <c r="L136" i="8"/>
  <c r="L137" i="8"/>
  <c r="L138" i="8"/>
  <c r="AR138" i="8"/>
  <c r="L139" i="8"/>
  <c r="L140" i="8"/>
  <c r="AR140" i="8"/>
  <c r="L141" i="8"/>
  <c r="AR141" i="8" s="1"/>
  <c r="L142" i="8"/>
  <c r="AR142" i="8" s="1"/>
  <c r="L143" i="8"/>
  <c r="AR143" i="8"/>
  <c r="L144" i="8"/>
  <c r="AR144" i="8"/>
  <c r="L145" i="8"/>
  <c r="AR145" i="8" s="1"/>
  <c r="L146" i="8"/>
  <c r="AR146" i="8"/>
  <c r="L147" i="8"/>
  <c r="AR147" i="8" s="1"/>
  <c r="L148" i="8"/>
  <c r="AR148" i="8" s="1"/>
  <c r="L149" i="8"/>
  <c r="AR149" i="8" s="1"/>
  <c r="L150" i="8"/>
  <c r="AR150" i="8"/>
  <c r="L151" i="8"/>
  <c r="AR151" i="8"/>
  <c r="L152" i="8"/>
  <c r="AR152" i="8" s="1"/>
  <c r="L153" i="8"/>
  <c r="AR153" i="8" s="1"/>
  <c r="L154" i="8"/>
  <c r="AR154" i="8" s="1"/>
  <c r="L155" i="8"/>
  <c r="AR155" i="8" s="1"/>
  <c r="L156" i="8"/>
  <c r="AR156" i="8"/>
  <c r="L157" i="8"/>
  <c r="AR157" i="8" s="1"/>
  <c r="L158" i="8"/>
  <c r="AR158" i="8" s="1"/>
  <c r="L159" i="8"/>
  <c r="AR159" i="8"/>
  <c r="L160" i="8"/>
  <c r="AR160" i="8" s="1"/>
  <c r="L161" i="8"/>
  <c r="AR161" i="8" s="1"/>
  <c r="L162" i="8"/>
  <c r="AR162" i="8"/>
  <c r="L163" i="8"/>
  <c r="AR163" i="8"/>
  <c r="L164" i="8"/>
  <c r="AR164" i="8" s="1"/>
  <c r="L165" i="8"/>
  <c r="AR165" i="8" s="1"/>
  <c r="L166" i="8"/>
  <c r="AR166" i="8"/>
  <c r="L167" i="8"/>
  <c r="AR167" i="8" s="1"/>
  <c r="L168" i="8"/>
  <c r="AR168" i="8"/>
  <c r="L169" i="8"/>
  <c r="AR169" i="8"/>
  <c r="L170" i="8"/>
  <c r="AR170" i="8"/>
  <c r="B177" i="8"/>
  <c r="E8" i="13" s="1"/>
  <c r="B214" i="8"/>
  <c r="Q22" i="13" s="1"/>
  <c r="D125" i="8"/>
  <c r="E125" i="8" s="1"/>
  <c r="AT125" i="8"/>
  <c r="D126" i="8"/>
  <c r="E126" i="8" s="1"/>
  <c r="AT126" i="8"/>
  <c r="D127" i="8"/>
  <c r="E127" i="8" s="1"/>
  <c r="AT127" i="8"/>
  <c r="D82" i="8"/>
  <c r="E82" i="8" s="1"/>
  <c r="AT82" i="8"/>
  <c r="D81" i="8"/>
  <c r="E81" i="8" s="1"/>
  <c r="AT81" i="8"/>
  <c r="D80" i="8"/>
  <c r="E80" i="8" s="1"/>
  <c r="AT80" i="8"/>
  <c r="D79" i="8"/>
  <c r="E79" i="8" s="1"/>
  <c r="AT79" i="8"/>
  <c r="D78" i="8"/>
  <c r="E78" i="8" s="1"/>
  <c r="AT78" i="8"/>
  <c r="AT54" i="8"/>
  <c r="D54" i="8"/>
  <c r="E54" i="8" s="1"/>
  <c r="AT56" i="8"/>
  <c r="D56" i="8"/>
  <c r="E56" i="8" s="1"/>
  <c r="D57" i="8"/>
  <c r="E57" i="8" s="1"/>
  <c r="AT57" i="8"/>
  <c r="D77" i="8"/>
  <c r="E77" i="8" s="1"/>
  <c r="AT77" i="8"/>
  <c r="AT58" i="8"/>
  <c r="D58" i="8"/>
  <c r="E58" i="8" s="1"/>
  <c r="D76" i="8"/>
  <c r="E76" i="8" s="1"/>
  <c r="AT76" i="8"/>
  <c r="D128" i="8"/>
  <c r="E128" i="8" s="1"/>
  <c r="AT128" i="8"/>
  <c r="D75" i="8"/>
  <c r="E75" i="8" s="1"/>
  <c r="AT75" i="8"/>
  <c r="D74" i="8"/>
  <c r="E74" i="8" s="1"/>
  <c r="AT74" i="8"/>
  <c r="D129" i="8"/>
  <c r="E129" i="8" s="1"/>
  <c r="AT129" i="8"/>
  <c r="D130" i="8"/>
  <c r="E130" i="8" s="1"/>
  <c r="AT130" i="8"/>
  <c r="D131" i="8"/>
  <c r="E131" i="8" s="1"/>
  <c r="AT131" i="8"/>
  <c r="D132" i="8"/>
  <c r="E132" i="8" s="1"/>
  <c r="AT132" i="8"/>
  <c r="D133" i="8"/>
  <c r="E133" i="8" s="1"/>
  <c r="AT133" i="8"/>
  <c r="D98" i="8"/>
  <c r="E98" i="8" s="1"/>
  <c r="AT98" i="8"/>
  <c r="D134" i="8"/>
  <c r="E134" i="8" s="1"/>
  <c r="AT134" i="8"/>
  <c r="D135" i="8"/>
  <c r="E135" i="8" s="1"/>
  <c r="AT135" i="8"/>
  <c r="D116" i="8"/>
  <c r="E116" i="8" s="1"/>
  <c r="AT116" i="8"/>
  <c r="D73" i="8"/>
  <c r="E73" i="8" s="1"/>
  <c r="AT73" i="8"/>
  <c r="D53" i="8"/>
  <c r="E53" i="8" s="1"/>
  <c r="J53" i="8" s="1"/>
  <c r="AT53" i="8"/>
  <c r="D72" i="8"/>
  <c r="E72" i="8" s="1"/>
  <c r="AT72" i="8"/>
  <c r="D66" i="8"/>
  <c r="E66" i="8" s="1"/>
  <c r="AT66" i="8"/>
  <c r="D55" i="8"/>
  <c r="E55" i="8" s="1"/>
  <c r="AT55" i="8"/>
  <c r="D64" i="8"/>
  <c r="E64" i="8" s="1"/>
  <c r="AT64" i="8"/>
  <c r="D69" i="8"/>
  <c r="E69" i="8" s="1"/>
  <c r="AT69" i="8"/>
  <c r="D71" i="8"/>
  <c r="E71" i="8" s="1"/>
  <c r="AT71" i="8"/>
  <c r="D68" i="8"/>
  <c r="E68" i="8" s="1"/>
  <c r="AT68" i="8"/>
  <c r="D67" i="8"/>
  <c r="E67" i="8" s="1"/>
  <c r="AT67" i="8"/>
  <c r="AT59" i="8"/>
  <c r="D59" i="8"/>
  <c r="E59" i="8" s="1"/>
  <c r="D60" i="8"/>
  <c r="E60" i="8" s="1"/>
  <c r="AT60" i="8"/>
  <c r="D61" i="8"/>
  <c r="E61" i="8" s="1"/>
  <c r="AT61" i="8"/>
  <c r="D70" i="8"/>
  <c r="E70" i="8" s="1"/>
  <c r="AT70" i="8"/>
  <c r="AT62" i="8"/>
  <c r="D62" i="8"/>
  <c r="E62" i="8" s="1"/>
  <c r="D63" i="8"/>
  <c r="E63" i="8" s="1"/>
  <c r="AT63" i="8"/>
  <c r="D137" i="8"/>
  <c r="E137" i="8" s="1"/>
  <c r="AT137" i="8"/>
  <c r="D136" i="8"/>
  <c r="E136" i="8" s="1"/>
  <c r="AT136" i="8"/>
  <c r="D138" i="8"/>
  <c r="E138" i="8" s="1"/>
  <c r="AT138" i="8"/>
  <c r="D139" i="8"/>
  <c r="E139" i="8" s="1"/>
  <c r="AT139" i="8"/>
  <c r="D142" i="8"/>
  <c r="E142" i="8" s="1"/>
  <c r="AT142" i="8"/>
  <c r="D140" i="8"/>
  <c r="E140" i="8" s="1"/>
  <c r="AT140" i="8"/>
  <c r="D141" i="8"/>
  <c r="E141" i="8" s="1"/>
  <c r="AT141" i="8"/>
  <c r="D143" i="8"/>
  <c r="E143" i="8" s="1"/>
  <c r="AT143" i="8"/>
  <c r="D144" i="8"/>
  <c r="E144" i="8" s="1"/>
  <c r="AT144" i="8"/>
  <c r="D145" i="8"/>
  <c r="E145" i="8" s="1"/>
  <c r="AT145" i="8"/>
  <c r="D146" i="8"/>
  <c r="E146" i="8" s="1"/>
  <c r="AT146" i="8"/>
  <c r="D147" i="8"/>
  <c r="E147" i="8" s="1"/>
  <c r="AT147" i="8"/>
  <c r="D148" i="8"/>
  <c r="E148" i="8" s="1"/>
  <c r="AT148" i="8"/>
  <c r="D107" i="8"/>
  <c r="E107" i="8" s="1"/>
  <c r="AT107" i="8"/>
  <c r="D149" i="8"/>
  <c r="E149" i="8" s="1"/>
  <c r="AT149" i="8"/>
  <c r="D106" i="8"/>
  <c r="E106" i="8" s="1"/>
  <c r="AT106" i="8"/>
  <c r="D150" i="8"/>
  <c r="E150" i="8" s="1"/>
  <c r="AT150" i="8"/>
  <c r="D105" i="8"/>
  <c r="E105" i="8" s="1"/>
  <c r="AT105" i="8"/>
  <c r="D151" i="8"/>
  <c r="E151" i="8" s="1"/>
  <c r="AT151" i="8"/>
  <c r="D104" i="8"/>
  <c r="E104" i="8" s="1"/>
  <c r="AT104" i="8"/>
  <c r="D152" i="8"/>
  <c r="E152" i="8" s="1"/>
  <c r="AT152" i="8"/>
  <c r="D103" i="8"/>
  <c r="E103" i="8" s="1"/>
  <c r="AT103" i="8"/>
  <c r="D153" i="8"/>
  <c r="E153" i="8" s="1"/>
  <c r="AT153" i="8"/>
  <c r="D102" i="8"/>
  <c r="E102" i="8" s="1"/>
  <c r="AT102" i="8"/>
  <c r="D154" i="8"/>
  <c r="E154" i="8" s="1"/>
  <c r="AT154" i="8"/>
  <c r="D118" i="8"/>
  <c r="E118" i="8" s="1"/>
  <c r="AT118" i="8"/>
  <c r="D155" i="8"/>
  <c r="E155" i="8" s="1"/>
  <c r="AT155" i="8"/>
  <c r="D101" i="8"/>
  <c r="E101" i="8" s="1"/>
  <c r="AT101" i="8"/>
  <c r="D156" i="8"/>
  <c r="E156" i="8" s="1"/>
  <c r="AT156" i="8"/>
  <c r="D100" i="8"/>
  <c r="E100" i="8" s="1"/>
  <c r="AT100" i="8"/>
  <c r="D157" i="8"/>
  <c r="E157" i="8" s="1"/>
  <c r="AT157" i="8"/>
  <c r="D119" i="8"/>
  <c r="E119" i="8" s="1"/>
  <c r="AT119" i="8"/>
  <c r="D158" i="8"/>
  <c r="E158" i="8" s="1"/>
  <c r="AT158" i="8"/>
  <c r="D120" i="8"/>
  <c r="E120" i="8" s="1"/>
  <c r="AT120" i="8"/>
  <c r="D159" i="8"/>
  <c r="E159" i="8" s="1"/>
  <c r="AT159" i="8"/>
  <c r="D99" i="8"/>
  <c r="E99" i="8" s="1"/>
  <c r="AT99" i="8"/>
  <c r="D160" i="8"/>
  <c r="E160" i="8" s="1"/>
  <c r="AT160" i="8"/>
  <c r="D97" i="8"/>
  <c r="E97" i="8" s="1"/>
  <c r="AT97" i="8"/>
  <c r="D161" i="8"/>
  <c r="E161" i="8" s="1"/>
  <c r="AT161" i="8"/>
  <c r="D96" i="8"/>
  <c r="E96" i="8" s="1"/>
  <c r="AT96" i="8"/>
  <c r="D162" i="8"/>
  <c r="E162" i="8" s="1"/>
  <c r="AT162" i="8"/>
  <c r="D95" i="8"/>
  <c r="E95" i="8" s="1"/>
  <c r="AT95" i="8"/>
  <c r="D163" i="8"/>
  <c r="E163" i="8" s="1"/>
  <c r="AT163" i="8"/>
  <c r="D94" i="8"/>
  <c r="E94" i="8" s="1"/>
  <c r="AT94" i="8"/>
  <c r="D164" i="8"/>
  <c r="E164" i="8" s="1"/>
  <c r="AT164" i="8"/>
  <c r="D93" i="8"/>
  <c r="E93" i="8" s="1"/>
  <c r="AT93" i="8"/>
  <c r="D165" i="8"/>
  <c r="E165" i="8" s="1"/>
  <c r="AT165" i="8"/>
  <c r="D92" i="8"/>
  <c r="E92" i="8" s="1"/>
  <c r="AT92" i="8"/>
  <c r="D166" i="8"/>
  <c r="E166" i="8" s="1"/>
  <c r="AT166" i="8"/>
  <c r="D121" i="8"/>
  <c r="E121" i="8" s="1"/>
  <c r="AT121" i="8"/>
  <c r="D167" i="8"/>
  <c r="E167" i="8" s="1"/>
  <c r="AT167" i="8"/>
  <c r="D91" i="8"/>
  <c r="E91" i="8" s="1"/>
  <c r="AT91" i="8"/>
  <c r="D168" i="8"/>
  <c r="E168" i="8" s="1"/>
  <c r="AT168" i="8"/>
  <c r="D65" i="8"/>
  <c r="E65" i="8" s="1"/>
  <c r="AT65" i="8"/>
  <c r="D169" i="8"/>
  <c r="E169" i="8" s="1"/>
  <c r="AT169" i="8"/>
  <c r="D122" i="8"/>
  <c r="E122" i="8" s="1"/>
  <c r="AT122" i="8"/>
  <c r="D170" i="8"/>
  <c r="E170" i="8" s="1"/>
  <c r="AT170" i="8"/>
  <c r="D90" i="8"/>
  <c r="E90" i="8" s="1"/>
  <c r="AT90" i="8"/>
  <c r="D171" i="8"/>
  <c r="E171" i="8" s="1"/>
  <c r="AT171" i="8"/>
  <c r="D117" i="8"/>
  <c r="E117" i="8" s="1"/>
  <c r="AT117" i="8"/>
  <c r="D89" i="8"/>
  <c r="E89" i="8" s="1"/>
  <c r="AT89" i="8"/>
  <c r="D88" i="8"/>
  <c r="E88" i="8" s="1"/>
  <c r="AT88" i="8"/>
  <c r="D115" i="8"/>
  <c r="E115" i="8" s="1"/>
  <c r="AT115" i="8"/>
  <c r="D87" i="8"/>
  <c r="E87" i="8" s="1"/>
  <c r="AT87" i="8"/>
  <c r="D114" i="8"/>
  <c r="E114" i="8" s="1"/>
  <c r="AT114" i="8"/>
  <c r="D86" i="8"/>
  <c r="E86" i="8" s="1"/>
  <c r="AT86" i="8"/>
  <c r="D113" i="8"/>
  <c r="E113" i="8" s="1"/>
  <c r="AT113" i="8"/>
  <c r="D85" i="8"/>
  <c r="E85" i="8" s="1"/>
  <c r="AT85" i="8"/>
  <c r="D112" i="8"/>
  <c r="E112" i="8" s="1"/>
  <c r="AT112" i="8"/>
  <c r="D123" i="8"/>
  <c r="E123" i="8" s="1"/>
  <c r="AT123" i="8"/>
  <c r="D111" i="8"/>
  <c r="E111" i="8" s="1"/>
  <c r="AT111" i="8"/>
  <c r="D84" i="8"/>
  <c r="E84" i="8" s="1"/>
  <c r="AT84" i="8"/>
  <c r="D110" i="8"/>
  <c r="E110" i="8" s="1"/>
  <c r="AT110" i="8"/>
  <c r="D124" i="8"/>
  <c r="E124" i="8" s="1"/>
  <c r="AT124" i="8"/>
  <c r="D109" i="8"/>
  <c r="E109" i="8" s="1"/>
  <c r="AT109" i="8"/>
  <c r="D83" i="8"/>
  <c r="E83" i="8" s="1"/>
  <c r="AT83" i="8"/>
  <c r="D108" i="8"/>
  <c r="E108" i="8" s="1"/>
  <c r="AT108" i="8"/>
  <c r="AB53" i="7"/>
  <c r="P53" i="7"/>
  <c r="T53" i="7" s="1"/>
  <c r="Q53" i="7"/>
  <c r="P54" i="7"/>
  <c r="Q54" i="7"/>
  <c r="P55" i="7"/>
  <c r="Q55" i="7"/>
  <c r="P59" i="7"/>
  <c r="Q59" i="7"/>
  <c r="P58" i="7"/>
  <c r="Q58" i="7"/>
  <c r="P57" i="7"/>
  <c r="Q57" i="7"/>
  <c r="P56" i="7"/>
  <c r="Q56" i="7"/>
  <c r="B102" i="7"/>
  <c r="J21" i="13" s="1"/>
  <c r="O55" i="7"/>
  <c r="O56" i="7"/>
  <c r="O57" i="7"/>
  <c r="O58" i="7"/>
  <c r="O59" i="7"/>
  <c r="B60" i="7"/>
  <c r="B61" i="7"/>
  <c r="B63" i="7"/>
  <c r="B65" i="7"/>
  <c r="B75" i="7"/>
  <c r="H7" i="13" s="1"/>
  <c r="B62" i="7"/>
  <c r="B64" i="7"/>
  <c r="B66" i="7"/>
  <c r="L53" i="7"/>
  <c r="AR53" i="7"/>
  <c r="L54" i="7"/>
  <c r="AR54" i="7"/>
  <c r="L55" i="7"/>
  <c r="AR55" i="7" s="1"/>
  <c r="L56" i="7"/>
  <c r="AR56" i="7"/>
  <c r="L57" i="7"/>
  <c r="AR57" i="7"/>
  <c r="L58" i="7"/>
  <c r="AR58" i="7" s="1"/>
  <c r="L59" i="7"/>
  <c r="L65" i="7"/>
  <c r="AR65" i="7"/>
  <c r="B72" i="7"/>
  <c r="E7" i="13" s="1"/>
  <c r="B109" i="7"/>
  <c r="Q21" i="13" s="1"/>
  <c r="AR59" i="7"/>
  <c r="L60" i="7"/>
  <c r="AR60" i="7" s="1"/>
  <c r="L61" i="7"/>
  <c r="AR61" i="7" s="1"/>
  <c r="L62" i="7"/>
  <c r="AR62" i="7"/>
  <c r="L63" i="7"/>
  <c r="AR63" i="7" s="1"/>
  <c r="L64" i="7"/>
  <c r="AR64" i="7"/>
  <c r="D53" i="7"/>
  <c r="E53" i="7" s="1"/>
  <c r="AT53" i="7"/>
  <c r="D54" i="7"/>
  <c r="E54" i="7" s="1"/>
  <c r="AT54" i="7"/>
  <c r="D55" i="7"/>
  <c r="E55" i="7" s="1"/>
  <c r="AT55" i="7"/>
  <c r="D59" i="7"/>
  <c r="E59" i="7" s="1"/>
  <c r="AT59" i="7"/>
  <c r="D58" i="7"/>
  <c r="E58" i="7" s="1"/>
  <c r="AT58" i="7"/>
  <c r="D57" i="7"/>
  <c r="E57" i="7" s="1"/>
  <c r="AT57" i="7"/>
  <c r="D56" i="7"/>
  <c r="E56" i="7" s="1"/>
  <c r="AT56" i="7"/>
  <c r="P178" i="6"/>
  <c r="Q178" i="6"/>
  <c r="P226" i="6"/>
  <c r="Q226" i="6"/>
  <c r="P131" i="6"/>
  <c r="Q131" i="6"/>
  <c r="P130" i="6"/>
  <c r="Q130" i="6"/>
  <c r="P250" i="6"/>
  <c r="Q250" i="6"/>
  <c r="P79" i="6"/>
  <c r="Q79" i="6"/>
  <c r="P197" i="6"/>
  <c r="Q197" i="6"/>
  <c r="P196" i="6"/>
  <c r="Q196" i="6"/>
  <c r="P129" i="6"/>
  <c r="Q129" i="6"/>
  <c r="P128" i="6"/>
  <c r="Q128" i="6"/>
  <c r="P251" i="6"/>
  <c r="Q251" i="6"/>
  <c r="P177" i="6"/>
  <c r="Q177" i="6"/>
  <c r="P176" i="6"/>
  <c r="Q176" i="6"/>
  <c r="P127" i="6"/>
  <c r="Q127" i="6"/>
  <c r="P126" i="6"/>
  <c r="Q126" i="6"/>
  <c r="P252" i="6"/>
  <c r="Q252" i="6"/>
  <c r="P227" i="6"/>
  <c r="Q227" i="6"/>
  <c r="P217" i="6"/>
  <c r="Q217" i="6"/>
  <c r="P215" i="6"/>
  <c r="Q215" i="6"/>
  <c r="P125" i="6"/>
  <c r="Q125" i="6"/>
  <c r="P124" i="6"/>
  <c r="Q124" i="6"/>
  <c r="P253" i="6"/>
  <c r="Q253" i="6"/>
  <c r="P213" i="6"/>
  <c r="Q213" i="6"/>
  <c r="P210" i="6"/>
  <c r="Q210" i="6"/>
  <c r="P123" i="6"/>
  <c r="Q123" i="6"/>
  <c r="P254" i="6"/>
  <c r="Q254" i="6"/>
  <c r="P174" i="6"/>
  <c r="Q174" i="6"/>
  <c r="P228" i="6"/>
  <c r="Q228" i="6"/>
  <c r="P122" i="6"/>
  <c r="Q122" i="6"/>
  <c r="P255" i="6"/>
  <c r="Q255" i="6"/>
  <c r="P208" i="6"/>
  <c r="Q208" i="6"/>
  <c r="P195" i="6"/>
  <c r="Q195" i="6"/>
  <c r="P121" i="6"/>
  <c r="Q121" i="6"/>
  <c r="P120" i="6"/>
  <c r="Q120" i="6"/>
  <c r="P256" i="6"/>
  <c r="Q256" i="6"/>
  <c r="P173" i="6"/>
  <c r="Q173" i="6"/>
  <c r="P172" i="6"/>
  <c r="Q172" i="6"/>
  <c r="P119" i="6"/>
  <c r="Q119" i="6"/>
  <c r="P118" i="6"/>
  <c r="Q118" i="6"/>
  <c r="P257" i="6"/>
  <c r="Q257" i="6"/>
  <c r="P229" i="6"/>
  <c r="Q229" i="6"/>
  <c r="P194" i="6"/>
  <c r="Q194" i="6"/>
  <c r="P117" i="6"/>
  <c r="Q117" i="6"/>
  <c r="P116" i="6"/>
  <c r="Q116" i="6"/>
  <c r="P258" i="6"/>
  <c r="Q258" i="6"/>
  <c r="P218" i="6"/>
  <c r="Q218" i="6"/>
  <c r="P171" i="6"/>
  <c r="Q171" i="6"/>
  <c r="P115" i="6"/>
  <c r="Q115" i="6"/>
  <c r="P114" i="6"/>
  <c r="Q114" i="6"/>
  <c r="P259" i="6"/>
  <c r="Q259" i="6"/>
  <c r="P170" i="6"/>
  <c r="Q170" i="6"/>
  <c r="P230" i="6"/>
  <c r="Q230" i="6"/>
  <c r="P113" i="6"/>
  <c r="Q113" i="6"/>
  <c r="P112" i="6"/>
  <c r="Q112" i="6"/>
  <c r="P260" i="6"/>
  <c r="Q260" i="6"/>
  <c r="P207" i="6"/>
  <c r="Q207" i="6"/>
  <c r="P203" i="6"/>
  <c r="Q203" i="6"/>
  <c r="P111" i="6"/>
  <c r="Q111" i="6"/>
  <c r="P110" i="6"/>
  <c r="Q110" i="6"/>
  <c r="P261" i="6"/>
  <c r="Q261" i="6"/>
  <c r="P169" i="6"/>
  <c r="Q169" i="6"/>
  <c r="P168" i="6"/>
  <c r="Q168" i="6"/>
  <c r="P109" i="6"/>
  <c r="Q109" i="6"/>
  <c r="P108" i="6"/>
  <c r="Q108" i="6"/>
  <c r="P262" i="6"/>
  <c r="Q262" i="6"/>
  <c r="P231" i="6"/>
  <c r="Q231" i="6"/>
  <c r="P193" i="6"/>
  <c r="Q193" i="6"/>
  <c r="P107" i="6"/>
  <c r="Q107" i="6"/>
  <c r="P106" i="6"/>
  <c r="Q106" i="6"/>
  <c r="P263" i="6"/>
  <c r="Q263" i="6"/>
  <c r="P186" i="6"/>
  <c r="Q186" i="6"/>
  <c r="P239" i="6"/>
  <c r="Q239" i="6"/>
  <c r="P152" i="6"/>
  <c r="Q152" i="6"/>
  <c r="P153" i="6"/>
  <c r="Q153" i="6"/>
  <c r="P187" i="6"/>
  <c r="Q187" i="6"/>
  <c r="P200" i="6"/>
  <c r="Q200" i="6"/>
  <c r="P238" i="6"/>
  <c r="Q238" i="6"/>
  <c r="P154" i="6"/>
  <c r="Q154" i="6"/>
  <c r="P155" i="6"/>
  <c r="Q155" i="6"/>
  <c r="P201" i="6"/>
  <c r="Q201" i="6"/>
  <c r="P221" i="6"/>
  <c r="Q221" i="6"/>
  <c r="P237" i="6"/>
  <c r="Q237" i="6"/>
  <c r="P156" i="6"/>
  <c r="Q156" i="6"/>
  <c r="P157" i="6"/>
  <c r="Q157" i="6"/>
  <c r="P192" i="6"/>
  <c r="Q192" i="6"/>
  <c r="P189" i="6"/>
  <c r="Q189" i="6"/>
  <c r="P236" i="6"/>
  <c r="Q236" i="6"/>
  <c r="P158" i="6"/>
  <c r="Q158" i="6"/>
  <c r="P159" i="6"/>
  <c r="Q159" i="6"/>
  <c r="P212" i="6"/>
  <c r="Q212" i="6"/>
  <c r="P206" i="6"/>
  <c r="Q206" i="6"/>
  <c r="P167" i="6"/>
  <c r="Q167" i="6"/>
  <c r="P105" i="6"/>
  <c r="Q105" i="6"/>
  <c r="P104" i="6"/>
  <c r="Q104" i="6"/>
  <c r="P264" i="6"/>
  <c r="Q264" i="6"/>
  <c r="P166" i="6"/>
  <c r="Q166" i="6"/>
  <c r="P232" i="6"/>
  <c r="Q232" i="6"/>
  <c r="P103" i="6"/>
  <c r="Q103" i="6"/>
  <c r="P102" i="6"/>
  <c r="Q102" i="6"/>
  <c r="P265" i="6"/>
  <c r="Q265" i="6"/>
  <c r="P219" i="6"/>
  <c r="Q219" i="6"/>
  <c r="P202" i="6"/>
  <c r="Q202" i="6"/>
  <c r="P101" i="6"/>
  <c r="Q101" i="6"/>
  <c r="P100" i="6"/>
  <c r="Q100" i="6"/>
  <c r="P266" i="6"/>
  <c r="Q266" i="6"/>
  <c r="P165" i="6"/>
  <c r="Q165" i="6"/>
  <c r="P164" i="6"/>
  <c r="Q164" i="6"/>
  <c r="P99" i="6"/>
  <c r="Q99" i="6"/>
  <c r="P98" i="6"/>
  <c r="Q98" i="6"/>
  <c r="P267" i="6"/>
  <c r="Q267" i="6"/>
  <c r="P233" i="6"/>
  <c r="Q233" i="6"/>
  <c r="P214" i="6"/>
  <c r="Q214" i="6"/>
  <c r="P97" i="6"/>
  <c r="Q97" i="6"/>
  <c r="P96" i="6"/>
  <c r="Q96" i="6"/>
  <c r="P268" i="6"/>
  <c r="Q268" i="6"/>
  <c r="P191" i="6"/>
  <c r="Q191" i="6"/>
  <c r="P163" i="6"/>
  <c r="Q163" i="6"/>
  <c r="P95" i="6"/>
  <c r="Q95" i="6"/>
  <c r="P94" i="6"/>
  <c r="Q94" i="6"/>
  <c r="P269" i="6"/>
  <c r="Q269" i="6"/>
  <c r="P162" i="6"/>
  <c r="Q162" i="6"/>
  <c r="P234" i="6"/>
  <c r="Q234" i="6"/>
  <c r="P93" i="6"/>
  <c r="Q93" i="6"/>
  <c r="P92" i="6"/>
  <c r="Q92" i="6"/>
  <c r="P270" i="6"/>
  <c r="Q270" i="6"/>
  <c r="P190" i="6"/>
  <c r="Q190" i="6"/>
  <c r="P220" i="6"/>
  <c r="Q220" i="6"/>
  <c r="P91" i="6"/>
  <c r="Q91" i="6"/>
  <c r="P90" i="6"/>
  <c r="Q90" i="6"/>
  <c r="P271" i="6"/>
  <c r="Q271" i="6"/>
  <c r="P161" i="6"/>
  <c r="Q161" i="6"/>
  <c r="P160" i="6"/>
  <c r="Q160" i="6"/>
  <c r="P181" i="6"/>
  <c r="Q181" i="6"/>
  <c r="P89" i="6"/>
  <c r="Q89" i="6"/>
  <c r="P88" i="6"/>
  <c r="Q88" i="6"/>
  <c r="P87" i="6"/>
  <c r="Q87" i="6"/>
  <c r="P235" i="6"/>
  <c r="Q235" i="6"/>
  <c r="P86" i="6"/>
  <c r="Q86" i="6"/>
  <c r="P180" i="6"/>
  <c r="Q180" i="6"/>
  <c r="P137" i="6"/>
  <c r="Q137" i="6"/>
  <c r="P136" i="6"/>
  <c r="Q136" i="6"/>
  <c r="P247" i="6"/>
  <c r="Q247" i="6"/>
  <c r="P225" i="6"/>
  <c r="Q225" i="6"/>
  <c r="P53" i="6"/>
  <c r="T53" i="6" s="1"/>
  <c r="AD53" i="6" s="1"/>
  <c r="Q53" i="6"/>
  <c r="P205" i="6"/>
  <c r="Q205" i="6"/>
  <c r="P135" i="6"/>
  <c r="Q135" i="6"/>
  <c r="P134" i="6"/>
  <c r="Q134" i="6"/>
  <c r="P248" i="6"/>
  <c r="Q248" i="6"/>
  <c r="P204" i="6"/>
  <c r="Q204" i="6"/>
  <c r="P240" i="6"/>
  <c r="Q240" i="6"/>
  <c r="P150" i="6"/>
  <c r="Q150" i="6"/>
  <c r="P175" i="6"/>
  <c r="Q175" i="6"/>
  <c r="P151" i="6"/>
  <c r="Q151" i="6"/>
  <c r="P222" i="6"/>
  <c r="Q222" i="6"/>
  <c r="P211" i="6"/>
  <c r="Q211" i="6"/>
  <c r="P149" i="6"/>
  <c r="Q149" i="6"/>
  <c r="P148" i="6"/>
  <c r="Q148" i="6"/>
  <c r="P241" i="6"/>
  <c r="Q241" i="6"/>
  <c r="P185" i="6"/>
  <c r="Q185" i="6"/>
  <c r="P184" i="6"/>
  <c r="Q184" i="6"/>
  <c r="P147" i="6"/>
  <c r="Q147" i="6"/>
  <c r="P146" i="6"/>
  <c r="Q146" i="6"/>
  <c r="P242" i="6"/>
  <c r="Q242" i="6"/>
  <c r="P223" i="6"/>
  <c r="Q223" i="6"/>
  <c r="P209" i="6"/>
  <c r="Q209" i="6"/>
  <c r="P145" i="6"/>
  <c r="Q145" i="6"/>
  <c r="P144" i="6"/>
  <c r="Q144" i="6"/>
  <c r="P243" i="6"/>
  <c r="Q243" i="6"/>
  <c r="P54" i="6"/>
  <c r="Q54" i="6"/>
  <c r="P55" i="6"/>
  <c r="Q55" i="6"/>
  <c r="P56" i="6"/>
  <c r="Q56" i="6"/>
  <c r="P57" i="6"/>
  <c r="Q57" i="6"/>
  <c r="P58" i="6"/>
  <c r="Q58" i="6"/>
  <c r="P59" i="6"/>
  <c r="Q59" i="6"/>
  <c r="P60" i="6"/>
  <c r="Q60" i="6"/>
  <c r="P61" i="6"/>
  <c r="Q61" i="6"/>
  <c r="P62" i="6"/>
  <c r="Q62" i="6"/>
  <c r="P63" i="6"/>
  <c r="Q63" i="6"/>
  <c r="P64" i="6"/>
  <c r="Q64" i="6"/>
  <c r="P65" i="6"/>
  <c r="Q65" i="6"/>
  <c r="P66" i="6"/>
  <c r="Q66" i="6"/>
  <c r="P67" i="6"/>
  <c r="Q67" i="6"/>
  <c r="P68" i="6"/>
  <c r="Q68" i="6"/>
  <c r="P69" i="6"/>
  <c r="Q69" i="6"/>
  <c r="P70" i="6"/>
  <c r="Q70" i="6"/>
  <c r="P71" i="6"/>
  <c r="Q71" i="6"/>
  <c r="P72" i="6"/>
  <c r="Q72" i="6"/>
  <c r="P73" i="6"/>
  <c r="Q73" i="6"/>
  <c r="P74" i="6"/>
  <c r="Q74" i="6"/>
  <c r="P75" i="6"/>
  <c r="Q75" i="6"/>
  <c r="P76" i="6"/>
  <c r="Q76" i="6"/>
  <c r="P77" i="6"/>
  <c r="Q77" i="6"/>
  <c r="P78" i="6"/>
  <c r="Q78" i="6"/>
  <c r="P80" i="6"/>
  <c r="Q80" i="6"/>
  <c r="P81" i="6"/>
  <c r="Q81" i="6"/>
  <c r="P82" i="6"/>
  <c r="Q82" i="6"/>
  <c r="P83" i="6"/>
  <c r="Q83" i="6"/>
  <c r="P84" i="6"/>
  <c r="Q84" i="6"/>
  <c r="P85" i="6"/>
  <c r="Q85" i="6"/>
  <c r="P199" i="6"/>
  <c r="Q199" i="6"/>
  <c r="P183" i="6"/>
  <c r="Q183" i="6"/>
  <c r="P143" i="6"/>
  <c r="Q143" i="6"/>
  <c r="P179" i="6"/>
  <c r="Q179" i="6"/>
  <c r="P142" i="6"/>
  <c r="Q142" i="6"/>
  <c r="P244" i="6"/>
  <c r="Q244" i="6"/>
  <c r="P182" i="6"/>
  <c r="Q182" i="6"/>
  <c r="P224" i="6"/>
  <c r="Q224" i="6"/>
  <c r="P133" i="6"/>
  <c r="Q133" i="6"/>
  <c r="P141" i="6"/>
  <c r="Q141" i="6"/>
  <c r="P140" i="6"/>
  <c r="Q140" i="6"/>
  <c r="P245" i="6"/>
  <c r="Q245" i="6"/>
  <c r="P198" i="6"/>
  <c r="Q198" i="6"/>
  <c r="P132" i="6"/>
  <c r="Q132" i="6"/>
  <c r="P216" i="6"/>
  <c r="Q216" i="6"/>
  <c r="P139" i="6"/>
  <c r="Q139" i="6"/>
  <c r="P138" i="6"/>
  <c r="Q138" i="6"/>
  <c r="P246" i="6"/>
  <c r="Q246" i="6"/>
  <c r="P249" i="6"/>
  <c r="Q249" i="6"/>
  <c r="P188" i="6"/>
  <c r="Q188" i="6"/>
  <c r="F53" i="6"/>
  <c r="G53" i="6" s="1"/>
  <c r="N53" i="6"/>
  <c r="F54" i="6"/>
  <c r="G54" i="6" s="1"/>
  <c r="N54" i="6"/>
  <c r="N55" i="6"/>
  <c r="F56" i="6"/>
  <c r="G56" i="6" s="1"/>
  <c r="N56" i="6"/>
  <c r="F57" i="6"/>
  <c r="G57" i="6" s="1"/>
  <c r="N57" i="6"/>
  <c r="F58" i="6"/>
  <c r="G58" i="6" s="1"/>
  <c r="N58" i="6"/>
  <c r="F59" i="6"/>
  <c r="G59" i="6" s="1"/>
  <c r="N59" i="6"/>
  <c r="F60" i="6"/>
  <c r="G60" i="6" s="1"/>
  <c r="N60" i="6"/>
  <c r="F61" i="6"/>
  <c r="G61" i="6" s="1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F113" i="6"/>
  <c r="G113" i="6" s="1"/>
  <c r="N113" i="6"/>
  <c r="F114" i="6"/>
  <c r="G114" i="6" s="1"/>
  <c r="N114" i="6"/>
  <c r="N115" i="6"/>
  <c r="F116" i="6"/>
  <c r="G116" i="6" s="1"/>
  <c r="N116" i="6"/>
  <c r="F117" i="6"/>
  <c r="G117" i="6" s="1"/>
  <c r="N117" i="6"/>
  <c r="F118" i="6"/>
  <c r="G118" i="6" s="1"/>
  <c r="N118" i="6"/>
  <c r="F119" i="6"/>
  <c r="G119" i="6" s="1"/>
  <c r="N119" i="6"/>
  <c r="F120" i="6"/>
  <c r="G120" i="6" s="1"/>
  <c r="N120" i="6"/>
  <c r="F121" i="6"/>
  <c r="G121" i="6" s="1"/>
  <c r="N121" i="6"/>
  <c r="N122" i="6"/>
  <c r="N123" i="6"/>
  <c r="F124" i="6"/>
  <c r="G124" i="6" s="1"/>
  <c r="N124" i="6"/>
  <c r="F125" i="6"/>
  <c r="G125" i="6" s="1"/>
  <c r="N125" i="6"/>
  <c r="F126" i="6"/>
  <c r="G126" i="6" s="1"/>
  <c r="N126" i="6"/>
  <c r="F127" i="6"/>
  <c r="G127" i="6" s="1"/>
  <c r="N127" i="6"/>
  <c r="F128" i="6"/>
  <c r="G128" i="6" s="1"/>
  <c r="N128" i="6"/>
  <c r="F129" i="6"/>
  <c r="G129" i="6" s="1"/>
  <c r="N129" i="6"/>
  <c r="N130" i="6"/>
  <c r="F131" i="6"/>
  <c r="G131" i="6" s="1"/>
  <c r="N131" i="6"/>
  <c r="F132" i="6"/>
  <c r="G132" i="6" s="1"/>
  <c r="N132" i="6"/>
  <c r="F133" i="6"/>
  <c r="G133" i="6" s="1"/>
  <c r="N133" i="6"/>
  <c r="F134" i="6"/>
  <c r="G134" i="6" s="1"/>
  <c r="N134" i="6"/>
  <c r="F135" i="6"/>
  <c r="G135" i="6" s="1"/>
  <c r="N135" i="6"/>
  <c r="F136" i="6"/>
  <c r="G136" i="6" s="1"/>
  <c r="N136" i="6"/>
  <c r="F137" i="6"/>
  <c r="G137" i="6" s="1"/>
  <c r="N137" i="6"/>
  <c r="F138" i="6"/>
  <c r="G138" i="6" s="1"/>
  <c r="N138" i="6"/>
  <c r="F139" i="6"/>
  <c r="G139" i="6" s="1"/>
  <c r="N139" i="6"/>
  <c r="F140" i="6"/>
  <c r="G140" i="6" s="1"/>
  <c r="N140" i="6"/>
  <c r="F141" i="6"/>
  <c r="G141" i="6" s="1"/>
  <c r="N141" i="6"/>
  <c r="F142" i="6"/>
  <c r="G142" i="6" s="1"/>
  <c r="N142" i="6"/>
  <c r="F143" i="6"/>
  <c r="G143" i="6" s="1"/>
  <c r="N143" i="6"/>
  <c r="F144" i="6"/>
  <c r="G144" i="6" s="1"/>
  <c r="N144" i="6"/>
  <c r="N145" i="6"/>
  <c r="N146" i="6"/>
  <c r="N147" i="6"/>
  <c r="F148" i="6"/>
  <c r="G148" i="6" s="1"/>
  <c r="N148" i="6"/>
  <c r="F149" i="6"/>
  <c r="G149" i="6" s="1"/>
  <c r="N149" i="6"/>
  <c r="F150" i="6"/>
  <c r="G150" i="6" s="1"/>
  <c r="N150" i="6"/>
  <c r="F151" i="6"/>
  <c r="G151" i="6" s="1"/>
  <c r="N151" i="6"/>
  <c r="F152" i="6"/>
  <c r="G152" i="6" s="1"/>
  <c r="N152" i="6"/>
  <c r="F153" i="6"/>
  <c r="G153" i="6" s="1"/>
  <c r="N153" i="6"/>
  <c r="F154" i="6"/>
  <c r="G154" i="6" s="1"/>
  <c r="N154" i="6"/>
  <c r="F155" i="6"/>
  <c r="G155" i="6" s="1"/>
  <c r="N155" i="6"/>
  <c r="F156" i="6"/>
  <c r="G156" i="6" s="1"/>
  <c r="N156" i="6"/>
  <c r="F157" i="6"/>
  <c r="G157" i="6" s="1"/>
  <c r="N157" i="6"/>
  <c r="F158" i="6"/>
  <c r="G158" i="6" s="1"/>
  <c r="N158" i="6"/>
  <c r="F159" i="6"/>
  <c r="G159" i="6" s="1"/>
  <c r="N159" i="6"/>
  <c r="F160" i="6"/>
  <c r="G160" i="6" s="1"/>
  <c r="N160" i="6"/>
  <c r="F161" i="6"/>
  <c r="G161" i="6" s="1"/>
  <c r="N161" i="6"/>
  <c r="F162" i="6"/>
  <c r="G162" i="6" s="1"/>
  <c r="N162" i="6"/>
  <c r="F163" i="6"/>
  <c r="G163" i="6" s="1"/>
  <c r="N163" i="6"/>
  <c r="F164" i="6"/>
  <c r="G164" i="6" s="1"/>
  <c r="N164" i="6"/>
  <c r="F165" i="6"/>
  <c r="G165" i="6" s="1"/>
  <c r="N165" i="6"/>
  <c r="F166" i="6"/>
  <c r="G166" i="6" s="1"/>
  <c r="N166" i="6"/>
  <c r="F167" i="6"/>
  <c r="G167" i="6" s="1"/>
  <c r="N167" i="6"/>
  <c r="F168" i="6"/>
  <c r="G168" i="6" s="1"/>
  <c r="N168" i="6"/>
  <c r="F169" i="6"/>
  <c r="G169" i="6" s="1"/>
  <c r="N169" i="6"/>
  <c r="F170" i="6"/>
  <c r="G170" i="6" s="1"/>
  <c r="N170" i="6"/>
  <c r="F171" i="6"/>
  <c r="G171" i="6" s="1"/>
  <c r="N171" i="6"/>
  <c r="F172" i="6"/>
  <c r="G172" i="6" s="1"/>
  <c r="N172" i="6"/>
  <c r="F173" i="6"/>
  <c r="G173" i="6" s="1"/>
  <c r="N173" i="6"/>
  <c r="F174" i="6"/>
  <c r="G174" i="6" s="1"/>
  <c r="N174" i="6"/>
  <c r="F175" i="6"/>
  <c r="G175" i="6" s="1"/>
  <c r="N175" i="6"/>
  <c r="F176" i="6"/>
  <c r="G176" i="6" s="1"/>
  <c r="N176" i="6"/>
  <c r="F177" i="6"/>
  <c r="G177" i="6" s="1"/>
  <c r="N177" i="6"/>
  <c r="F178" i="6"/>
  <c r="G178" i="6" s="1"/>
  <c r="N178" i="6"/>
  <c r="F179" i="6"/>
  <c r="G179" i="6" s="1"/>
  <c r="N179" i="6"/>
  <c r="F180" i="6"/>
  <c r="G180" i="6" s="1"/>
  <c r="N180" i="6"/>
  <c r="F181" i="6"/>
  <c r="G181" i="6" s="1"/>
  <c r="N181" i="6"/>
  <c r="F182" i="6"/>
  <c r="G182" i="6" s="1"/>
  <c r="N182" i="6"/>
  <c r="F183" i="6"/>
  <c r="G183" i="6" s="1"/>
  <c r="N183" i="6"/>
  <c r="F184" i="6"/>
  <c r="G184" i="6" s="1"/>
  <c r="N184" i="6"/>
  <c r="F185" i="6"/>
  <c r="G185" i="6" s="1"/>
  <c r="N185" i="6"/>
  <c r="F186" i="6"/>
  <c r="G186" i="6" s="1"/>
  <c r="N186" i="6"/>
  <c r="F187" i="6"/>
  <c r="G187" i="6" s="1"/>
  <c r="N187" i="6"/>
  <c r="F188" i="6"/>
  <c r="G188" i="6" s="1"/>
  <c r="N188" i="6"/>
  <c r="F189" i="6"/>
  <c r="G189" i="6" s="1"/>
  <c r="N189" i="6"/>
  <c r="F190" i="6"/>
  <c r="G190" i="6" s="1"/>
  <c r="N190" i="6"/>
  <c r="F191" i="6"/>
  <c r="G191" i="6" s="1"/>
  <c r="N191" i="6"/>
  <c r="F192" i="6"/>
  <c r="G192" i="6" s="1"/>
  <c r="N192" i="6"/>
  <c r="F193" i="6"/>
  <c r="G193" i="6" s="1"/>
  <c r="N193" i="6"/>
  <c r="F194" i="6"/>
  <c r="G194" i="6" s="1"/>
  <c r="N194" i="6"/>
  <c r="F195" i="6"/>
  <c r="G195" i="6" s="1"/>
  <c r="N195" i="6"/>
  <c r="F196" i="6"/>
  <c r="G196" i="6" s="1"/>
  <c r="N196" i="6"/>
  <c r="F197" i="6"/>
  <c r="G197" i="6" s="1"/>
  <c r="N197" i="6"/>
  <c r="F198" i="6"/>
  <c r="G198" i="6" s="1"/>
  <c r="N198" i="6"/>
  <c r="F199" i="6"/>
  <c r="G199" i="6" s="1"/>
  <c r="N199" i="6"/>
  <c r="F200" i="6"/>
  <c r="G200" i="6" s="1"/>
  <c r="N200" i="6"/>
  <c r="F201" i="6"/>
  <c r="G201" i="6" s="1"/>
  <c r="N201" i="6"/>
  <c r="F202" i="6"/>
  <c r="G202" i="6" s="1"/>
  <c r="N202" i="6"/>
  <c r="F203" i="6"/>
  <c r="G203" i="6" s="1"/>
  <c r="N203" i="6"/>
  <c r="F204" i="6"/>
  <c r="G204" i="6" s="1"/>
  <c r="N204" i="6"/>
  <c r="F205" i="6"/>
  <c r="G205" i="6" s="1"/>
  <c r="N205" i="6"/>
  <c r="F206" i="6"/>
  <c r="G206" i="6" s="1"/>
  <c r="N206" i="6"/>
  <c r="F207" i="6"/>
  <c r="G207" i="6" s="1"/>
  <c r="N207" i="6"/>
  <c r="F208" i="6"/>
  <c r="G208" i="6" s="1"/>
  <c r="N208" i="6"/>
  <c r="F209" i="6"/>
  <c r="G209" i="6" s="1"/>
  <c r="N209" i="6"/>
  <c r="F210" i="6"/>
  <c r="G210" i="6" s="1"/>
  <c r="N210" i="6"/>
  <c r="F211" i="6"/>
  <c r="G211" i="6" s="1"/>
  <c r="N211" i="6"/>
  <c r="F212" i="6"/>
  <c r="G212" i="6" s="1"/>
  <c r="N212" i="6"/>
  <c r="F213" i="6"/>
  <c r="G213" i="6" s="1"/>
  <c r="N213" i="6"/>
  <c r="F214" i="6"/>
  <c r="G214" i="6" s="1"/>
  <c r="N214" i="6"/>
  <c r="F215" i="6"/>
  <c r="G215" i="6" s="1"/>
  <c r="N215" i="6"/>
  <c r="F216" i="6"/>
  <c r="G216" i="6" s="1"/>
  <c r="N216" i="6"/>
  <c r="F217" i="6"/>
  <c r="G217" i="6" s="1"/>
  <c r="N217" i="6"/>
  <c r="F218" i="6"/>
  <c r="G218" i="6" s="1"/>
  <c r="N218" i="6"/>
  <c r="F219" i="6"/>
  <c r="G219" i="6" s="1"/>
  <c r="N219" i="6"/>
  <c r="F220" i="6"/>
  <c r="G220" i="6" s="1"/>
  <c r="N220" i="6"/>
  <c r="F221" i="6"/>
  <c r="G221" i="6" s="1"/>
  <c r="N221" i="6"/>
  <c r="F222" i="6"/>
  <c r="G222" i="6" s="1"/>
  <c r="N222" i="6"/>
  <c r="F223" i="6"/>
  <c r="G223" i="6" s="1"/>
  <c r="N223" i="6"/>
  <c r="F224" i="6"/>
  <c r="G224" i="6" s="1"/>
  <c r="N224" i="6"/>
  <c r="F225" i="6"/>
  <c r="G225" i="6" s="1"/>
  <c r="N225" i="6"/>
  <c r="F226" i="6"/>
  <c r="G226" i="6" s="1"/>
  <c r="N226" i="6"/>
  <c r="F227" i="6"/>
  <c r="G227" i="6" s="1"/>
  <c r="N227" i="6"/>
  <c r="F228" i="6"/>
  <c r="G228" i="6" s="1"/>
  <c r="N228" i="6"/>
  <c r="F229" i="6"/>
  <c r="G229" i="6" s="1"/>
  <c r="N229" i="6"/>
  <c r="F230" i="6"/>
  <c r="G230" i="6" s="1"/>
  <c r="N230" i="6"/>
  <c r="F231" i="6"/>
  <c r="G231" i="6" s="1"/>
  <c r="N231" i="6"/>
  <c r="F232" i="6"/>
  <c r="G232" i="6" s="1"/>
  <c r="N232" i="6"/>
  <c r="F233" i="6"/>
  <c r="G233" i="6" s="1"/>
  <c r="N233" i="6"/>
  <c r="F234" i="6"/>
  <c r="G234" i="6" s="1"/>
  <c r="N234" i="6"/>
  <c r="F235" i="6"/>
  <c r="G235" i="6" s="1"/>
  <c r="N235" i="6"/>
  <c r="F236" i="6"/>
  <c r="G236" i="6" s="1"/>
  <c r="N236" i="6"/>
  <c r="F237" i="6"/>
  <c r="G237" i="6" s="1"/>
  <c r="N237" i="6"/>
  <c r="F238" i="6"/>
  <c r="G238" i="6" s="1"/>
  <c r="N238" i="6"/>
  <c r="F239" i="6"/>
  <c r="G239" i="6" s="1"/>
  <c r="N239" i="6"/>
  <c r="F240" i="6"/>
  <c r="G240" i="6" s="1"/>
  <c r="N240" i="6"/>
  <c r="F241" i="6"/>
  <c r="G241" i="6" s="1"/>
  <c r="N241" i="6"/>
  <c r="F242" i="6"/>
  <c r="G242" i="6" s="1"/>
  <c r="N242" i="6"/>
  <c r="F243" i="6"/>
  <c r="G243" i="6" s="1"/>
  <c r="N243" i="6"/>
  <c r="F244" i="6"/>
  <c r="G244" i="6" s="1"/>
  <c r="N244" i="6"/>
  <c r="F245" i="6"/>
  <c r="G245" i="6" s="1"/>
  <c r="N245" i="6"/>
  <c r="F246" i="6"/>
  <c r="G246" i="6" s="1"/>
  <c r="N246" i="6"/>
  <c r="F247" i="6"/>
  <c r="G247" i="6" s="1"/>
  <c r="N247" i="6"/>
  <c r="F248" i="6"/>
  <c r="G248" i="6" s="1"/>
  <c r="N248" i="6"/>
  <c r="F249" i="6"/>
  <c r="G249" i="6" s="1"/>
  <c r="N249" i="6"/>
  <c r="F250" i="6"/>
  <c r="G250" i="6" s="1"/>
  <c r="N250" i="6"/>
  <c r="F251" i="6"/>
  <c r="G251" i="6" s="1"/>
  <c r="N251" i="6"/>
  <c r="F252" i="6"/>
  <c r="G252" i="6" s="1"/>
  <c r="N252" i="6"/>
  <c r="F253" i="6"/>
  <c r="G253" i="6" s="1"/>
  <c r="N253" i="6"/>
  <c r="F254" i="6"/>
  <c r="G254" i="6" s="1"/>
  <c r="N254" i="6"/>
  <c r="F255" i="6"/>
  <c r="G255" i="6" s="1"/>
  <c r="N255" i="6"/>
  <c r="F256" i="6"/>
  <c r="G256" i="6" s="1"/>
  <c r="N256" i="6"/>
  <c r="F257" i="6"/>
  <c r="G257" i="6" s="1"/>
  <c r="N257" i="6"/>
  <c r="F258" i="6"/>
  <c r="G258" i="6" s="1"/>
  <c r="N258" i="6"/>
  <c r="F259" i="6"/>
  <c r="G259" i="6" s="1"/>
  <c r="N259" i="6"/>
  <c r="F260" i="6"/>
  <c r="G260" i="6" s="1"/>
  <c r="N260" i="6"/>
  <c r="F261" i="6"/>
  <c r="G261" i="6" s="1"/>
  <c r="N261" i="6"/>
  <c r="F262" i="6"/>
  <c r="G262" i="6" s="1"/>
  <c r="N262" i="6"/>
  <c r="F263" i="6"/>
  <c r="G263" i="6" s="1"/>
  <c r="N263" i="6"/>
  <c r="F264" i="6"/>
  <c r="G264" i="6" s="1"/>
  <c r="N264" i="6"/>
  <c r="F265" i="6"/>
  <c r="G265" i="6" s="1"/>
  <c r="N265" i="6"/>
  <c r="F266" i="6"/>
  <c r="G266" i="6" s="1"/>
  <c r="N266" i="6"/>
  <c r="F267" i="6"/>
  <c r="G267" i="6" s="1"/>
  <c r="N267" i="6"/>
  <c r="F268" i="6"/>
  <c r="G268" i="6" s="1"/>
  <c r="N268" i="6"/>
  <c r="F269" i="6"/>
  <c r="G269" i="6" s="1"/>
  <c r="N269" i="6"/>
  <c r="F270" i="6"/>
  <c r="G270" i="6" s="1"/>
  <c r="N270" i="6"/>
  <c r="F271" i="6"/>
  <c r="G271" i="6" s="1"/>
  <c r="N271" i="6"/>
  <c r="B279" i="6"/>
  <c r="G6" i="13" s="1"/>
  <c r="L53" i="6"/>
  <c r="AR53" i="6"/>
  <c r="L54" i="6"/>
  <c r="AR54" i="6"/>
  <c r="L55" i="6"/>
  <c r="AR55" i="6"/>
  <c r="L56" i="6"/>
  <c r="AR56" i="6"/>
  <c r="L57" i="6"/>
  <c r="AR57" i="6"/>
  <c r="L58" i="6"/>
  <c r="AR58" i="6"/>
  <c r="L59" i="6"/>
  <c r="AR59" i="6"/>
  <c r="L60" i="6"/>
  <c r="AR60" i="6"/>
  <c r="L61" i="6"/>
  <c r="AR61" i="6"/>
  <c r="L62" i="6"/>
  <c r="AR62" i="6"/>
  <c r="L63" i="6"/>
  <c r="AR63" i="6"/>
  <c r="L64" i="6"/>
  <c r="AR64" i="6"/>
  <c r="L65" i="6"/>
  <c r="AR65" i="6"/>
  <c r="L66" i="6"/>
  <c r="AR66" i="6"/>
  <c r="L67" i="6"/>
  <c r="AR67" i="6"/>
  <c r="L68" i="6"/>
  <c r="AR68" i="6"/>
  <c r="L69" i="6"/>
  <c r="AR69" i="6"/>
  <c r="L70" i="6"/>
  <c r="AR70" i="6"/>
  <c r="L71" i="6"/>
  <c r="AR71" i="6"/>
  <c r="L72" i="6"/>
  <c r="AR72" i="6"/>
  <c r="L73" i="6"/>
  <c r="AR73" i="6"/>
  <c r="L74" i="6"/>
  <c r="AR74" i="6"/>
  <c r="L75" i="6"/>
  <c r="AR75" i="6"/>
  <c r="L76" i="6"/>
  <c r="AR76" i="6"/>
  <c r="L77" i="6"/>
  <c r="AR77" i="6"/>
  <c r="L78" i="6"/>
  <c r="AR78" i="6"/>
  <c r="L79" i="6"/>
  <c r="AR79" i="6"/>
  <c r="L80" i="6"/>
  <c r="AR80" i="6"/>
  <c r="L81" i="6"/>
  <c r="AR81" i="6"/>
  <c r="L82" i="6"/>
  <c r="AR82" i="6"/>
  <c r="L83" i="6"/>
  <c r="AR83" i="6"/>
  <c r="L84" i="6"/>
  <c r="AR84" i="6"/>
  <c r="L85" i="6"/>
  <c r="AR85" i="6"/>
  <c r="L86" i="6"/>
  <c r="AR86" i="6"/>
  <c r="L87" i="6"/>
  <c r="AR87" i="6"/>
  <c r="L88" i="6"/>
  <c r="AR88" i="6"/>
  <c r="L89" i="6"/>
  <c r="AR89" i="6"/>
  <c r="L90" i="6"/>
  <c r="AR90" i="6"/>
  <c r="L91" i="6"/>
  <c r="AR91" i="6"/>
  <c r="L92" i="6"/>
  <c r="AR92" i="6"/>
  <c r="L93" i="6"/>
  <c r="AR93" i="6"/>
  <c r="L94" i="6"/>
  <c r="AR94" i="6"/>
  <c r="L95" i="6"/>
  <c r="AR95" i="6"/>
  <c r="L96" i="6"/>
  <c r="AR96" i="6"/>
  <c r="L97" i="6"/>
  <c r="AR97" i="6"/>
  <c r="L98" i="6"/>
  <c r="AR98" i="6"/>
  <c r="L99" i="6"/>
  <c r="AR99" i="6"/>
  <c r="L100" i="6"/>
  <c r="AR100" i="6"/>
  <c r="L101" i="6"/>
  <c r="AR101" i="6"/>
  <c r="L102" i="6"/>
  <c r="AR102" i="6"/>
  <c r="L103" i="6"/>
  <c r="AR103" i="6"/>
  <c r="L104" i="6"/>
  <c r="AR104" i="6"/>
  <c r="L105" i="6"/>
  <c r="AR105" i="6"/>
  <c r="L106" i="6"/>
  <c r="AR106" i="6"/>
  <c r="L107" i="6"/>
  <c r="AR107" i="6"/>
  <c r="L108" i="6"/>
  <c r="AR108" i="6"/>
  <c r="L109" i="6"/>
  <c r="AR109" i="6"/>
  <c r="L110" i="6"/>
  <c r="AR110" i="6"/>
  <c r="L111" i="6"/>
  <c r="AR111" i="6"/>
  <c r="L112" i="6"/>
  <c r="AR112" i="6"/>
  <c r="L113" i="6"/>
  <c r="AR113" i="6"/>
  <c r="L114" i="6"/>
  <c r="AR114" i="6"/>
  <c r="L115" i="6"/>
  <c r="AR115" i="6"/>
  <c r="L116" i="6"/>
  <c r="AR116" i="6"/>
  <c r="L117" i="6"/>
  <c r="AR117" i="6"/>
  <c r="L118" i="6"/>
  <c r="AR118" i="6"/>
  <c r="L119" i="6"/>
  <c r="AR119" i="6"/>
  <c r="L120" i="6"/>
  <c r="AR120" i="6"/>
  <c r="L121" i="6"/>
  <c r="AR121" i="6"/>
  <c r="L122" i="6"/>
  <c r="AR122" i="6"/>
  <c r="L123" i="6"/>
  <c r="AR123" i="6"/>
  <c r="L124" i="6"/>
  <c r="AR124" i="6"/>
  <c r="L125" i="6"/>
  <c r="AR125" i="6"/>
  <c r="L126" i="6"/>
  <c r="AR126" i="6"/>
  <c r="L127" i="6"/>
  <c r="AR127" i="6"/>
  <c r="L128" i="6"/>
  <c r="AR128" i="6"/>
  <c r="L129" i="6"/>
  <c r="AR129" i="6"/>
  <c r="L130" i="6"/>
  <c r="AR130" i="6"/>
  <c r="L131" i="6"/>
  <c r="AR131" i="6"/>
  <c r="L132" i="6"/>
  <c r="AR132" i="6"/>
  <c r="L133" i="6"/>
  <c r="AR133" i="6"/>
  <c r="L134" i="6"/>
  <c r="AR134" i="6"/>
  <c r="L135" i="6"/>
  <c r="AR135" i="6"/>
  <c r="L136" i="6"/>
  <c r="AR136" i="6"/>
  <c r="L137" i="6"/>
  <c r="AR137" i="6"/>
  <c r="L138" i="6"/>
  <c r="AR138" i="6"/>
  <c r="L139" i="6"/>
  <c r="AR139" i="6"/>
  <c r="L140" i="6"/>
  <c r="AR140" i="6"/>
  <c r="L141" i="6"/>
  <c r="AR141" i="6"/>
  <c r="L142" i="6"/>
  <c r="AR142" i="6"/>
  <c r="L143" i="6"/>
  <c r="AR143" i="6"/>
  <c r="L144" i="6"/>
  <c r="AR144" i="6"/>
  <c r="L145" i="6"/>
  <c r="AR145" i="6"/>
  <c r="L146" i="6"/>
  <c r="AR146" i="6"/>
  <c r="L147" i="6"/>
  <c r="AR147" i="6"/>
  <c r="L148" i="6"/>
  <c r="AR148" i="6"/>
  <c r="L149" i="6"/>
  <c r="AR149" i="6"/>
  <c r="L150" i="6"/>
  <c r="AR150" i="6"/>
  <c r="L151" i="6"/>
  <c r="AR151" i="6"/>
  <c r="L152" i="6"/>
  <c r="AR152" i="6"/>
  <c r="L153" i="6"/>
  <c r="AR153" i="6"/>
  <c r="L154" i="6"/>
  <c r="AR154" i="6"/>
  <c r="L155" i="6"/>
  <c r="AR155" i="6"/>
  <c r="L156" i="6"/>
  <c r="AR156" i="6"/>
  <c r="L157" i="6"/>
  <c r="AR157" i="6"/>
  <c r="L158" i="6"/>
  <c r="AR158" i="6"/>
  <c r="L159" i="6"/>
  <c r="AR159" i="6"/>
  <c r="L160" i="6"/>
  <c r="AR160" i="6"/>
  <c r="L161" i="6"/>
  <c r="AR161" i="6"/>
  <c r="L162" i="6"/>
  <c r="AR162" i="6"/>
  <c r="L163" i="6"/>
  <c r="AR163" i="6"/>
  <c r="L164" i="6"/>
  <c r="AR164" i="6"/>
  <c r="L165" i="6"/>
  <c r="AR165" i="6"/>
  <c r="L166" i="6"/>
  <c r="AR166" i="6"/>
  <c r="L167" i="6"/>
  <c r="AR167" i="6"/>
  <c r="L168" i="6"/>
  <c r="AR168" i="6"/>
  <c r="L169" i="6"/>
  <c r="AR169" i="6"/>
  <c r="L170" i="6"/>
  <c r="AR170" i="6"/>
  <c r="L171" i="6"/>
  <c r="AR171" i="6"/>
  <c r="L172" i="6"/>
  <c r="AR172" i="6"/>
  <c r="L173" i="6"/>
  <c r="AR173" i="6"/>
  <c r="L174" i="6"/>
  <c r="AR174" i="6"/>
  <c r="L175" i="6"/>
  <c r="AR175" i="6"/>
  <c r="L176" i="6"/>
  <c r="AR176" i="6" s="1"/>
  <c r="L177" i="6"/>
  <c r="AR177" i="6"/>
  <c r="L178" i="6"/>
  <c r="AR178" i="6"/>
  <c r="L179" i="6"/>
  <c r="AR179" i="6"/>
  <c r="L180" i="6"/>
  <c r="AR180" i="6"/>
  <c r="L181" i="6"/>
  <c r="AR181" i="6"/>
  <c r="L182" i="6"/>
  <c r="AR182" i="6"/>
  <c r="L183" i="6"/>
  <c r="AR183" i="6"/>
  <c r="L184" i="6"/>
  <c r="AR184" i="6"/>
  <c r="L185" i="6"/>
  <c r="AR185" i="6"/>
  <c r="L186" i="6"/>
  <c r="AR186" i="6"/>
  <c r="L187" i="6"/>
  <c r="AR187" i="6"/>
  <c r="L188" i="6"/>
  <c r="AR188" i="6"/>
  <c r="L189" i="6"/>
  <c r="AR189" i="6"/>
  <c r="L190" i="6"/>
  <c r="AR190" i="6"/>
  <c r="L191" i="6"/>
  <c r="AR191" i="6"/>
  <c r="L192" i="6"/>
  <c r="AR192" i="6"/>
  <c r="L193" i="6"/>
  <c r="AR193" i="6"/>
  <c r="L194" i="6"/>
  <c r="AR194" i="6"/>
  <c r="L195" i="6"/>
  <c r="AR195" i="6"/>
  <c r="L196" i="6"/>
  <c r="AR196" i="6"/>
  <c r="L197" i="6"/>
  <c r="AR197" i="6"/>
  <c r="L198" i="6"/>
  <c r="AR198" i="6"/>
  <c r="L199" i="6"/>
  <c r="AR199" i="6"/>
  <c r="L200" i="6"/>
  <c r="AR200" i="6"/>
  <c r="L201" i="6"/>
  <c r="AR201" i="6"/>
  <c r="L202" i="6"/>
  <c r="AR202" i="6"/>
  <c r="L203" i="6"/>
  <c r="AR203" i="6"/>
  <c r="L204" i="6"/>
  <c r="AR204" i="6"/>
  <c r="L205" i="6"/>
  <c r="AR205" i="6"/>
  <c r="L206" i="6"/>
  <c r="AR206" i="6"/>
  <c r="L207" i="6"/>
  <c r="AR207" i="6"/>
  <c r="L208" i="6"/>
  <c r="AR208" i="6"/>
  <c r="L209" i="6"/>
  <c r="AR209" i="6"/>
  <c r="L210" i="6"/>
  <c r="AR210" i="6"/>
  <c r="L211" i="6"/>
  <c r="AR211" i="6"/>
  <c r="L212" i="6"/>
  <c r="AR212" i="6"/>
  <c r="L213" i="6"/>
  <c r="AR213" i="6"/>
  <c r="L214" i="6"/>
  <c r="AR214" i="6"/>
  <c r="L215" i="6"/>
  <c r="AR215" i="6"/>
  <c r="L216" i="6"/>
  <c r="AR216" i="6"/>
  <c r="L217" i="6"/>
  <c r="AR217" i="6"/>
  <c r="L218" i="6"/>
  <c r="AR218" i="6"/>
  <c r="L219" i="6"/>
  <c r="AR219" i="6"/>
  <c r="L220" i="6"/>
  <c r="AR220" i="6"/>
  <c r="L221" i="6"/>
  <c r="AR221" i="6"/>
  <c r="L222" i="6"/>
  <c r="AR222" i="6"/>
  <c r="L223" i="6"/>
  <c r="AR223" i="6"/>
  <c r="L224" i="6"/>
  <c r="AR224" i="6"/>
  <c r="L225" i="6"/>
  <c r="AR225" i="6"/>
  <c r="L226" i="6"/>
  <c r="AR226" i="6"/>
  <c r="L227" i="6"/>
  <c r="AR227" i="6"/>
  <c r="L228" i="6"/>
  <c r="AR228" i="6"/>
  <c r="L229" i="6"/>
  <c r="AR229" i="6"/>
  <c r="L230" i="6"/>
  <c r="AR230" i="6"/>
  <c r="L231" i="6"/>
  <c r="AR231" i="6"/>
  <c r="L232" i="6"/>
  <c r="AR232" i="6"/>
  <c r="L233" i="6"/>
  <c r="AR233" i="6"/>
  <c r="L234" i="6"/>
  <c r="AR234" i="6"/>
  <c r="L235" i="6"/>
  <c r="AR235" i="6"/>
  <c r="L236" i="6"/>
  <c r="AR236" i="6"/>
  <c r="L237" i="6"/>
  <c r="AR237" i="6"/>
  <c r="L238" i="6"/>
  <c r="AR238" i="6"/>
  <c r="L239" i="6"/>
  <c r="AR239" i="6"/>
  <c r="L240" i="6"/>
  <c r="AR240" i="6"/>
  <c r="L241" i="6"/>
  <c r="AR241" i="6"/>
  <c r="L242" i="6"/>
  <c r="AR242" i="6"/>
  <c r="L243" i="6"/>
  <c r="AR243" i="6"/>
  <c r="L244" i="6"/>
  <c r="AR244" i="6"/>
  <c r="L245" i="6"/>
  <c r="AR245" i="6"/>
  <c r="L246" i="6"/>
  <c r="AR246" i="6"/>
  <c r="L247" i="6"/>
  <c r="AR247" i="6"/>
  <c r="L248" i="6"/>
  <c r="AR248" i="6"/>
  <c r="L249" i="6"/>
  <c r="AR249" i="6"/>
  <c r="L250" i="6"/>
  <c r="AR250" i="6"/>
  <c r="L251" i="6"/>
  <c r="AR251" i="6"/>
  <c r="L252" i="6"/>
  <c r="AR252" i="6"/>
  <c r="L253" i="6"/>
  <c r="AR253" i="6"/>
  <c r="L254" i="6"/>
  <c r="AR254" i="6"/>
  <c r="L255" i="6"/>
  <c r="AR255" i="6"/>
  <c r="L256" i="6"/>
  <c r="AR256" i="6"/>
  <c r="L257" i="6"/>
  <c r="AR257" i="6"/>
  <c r="L258" i="6"/>
  <c r="AR258" i="6"/>
  <c r="L259" i="6"/>
  <c r="AR259" i="6"/>
  <c r="L260" i="6"/>
  <c r="AR260" i="6"/>
  <c r="L261" i="6"/>
  <c r="AR261" i="6"/>
  <c r="L262" i="6"/>
  <c r="AR262" i="6"/>
  <c r="L263" i="6"/>
  <c r="AR263" i="6"/>
  <c r="L264" i="6"/>
  <c r="AR264" i="6"/>
  <c r="L265" i="6"/>
  <c r="AR265" i="6"/>
  <c r="L266" i="6"/>
  <c r="AR266" i="6"/>
  <c r="L267" i="6"/>
  <c r="AR267" i="6"/>
  <c r="L268" i="6"/>
  <c r="AR268" i="6"/>
  <c r="L269" i="6"/>
  <c r="AR269" i="6"/>
  <c r="L270" i="6"/>
  <c r="AR270" i="6"/>
  <c r="B277" i="6"/>
  <c r="E6" i="13" s="1"/>
  <c r="B314" i="6"/>
  <c r="Q20" i="13" s="1"/>
  <c r="F53" i="5"/>
  <c r="G53" i="5" s="1"/>
  <c r="N53" i="5"/>
  <c r="B61" i="5"/>
  <c r="G5" i="13" s="1"/>
  <c r="B59" i="5"/>
  <c r="E5" i="13" s="1"/>
  <c r="B96" i="5"/>
  <c r="Q19" i="13" s="1"/>
  <c r="P147" i="4"/>
  <c r="Q147" i="4"/>
  <c r="Q139" i="4"/>
  <c r="P139" i="4"/>
  <c r="P137" i="4"/>
  <c r="Q137" i="4"/>
  <c r="Q132" i="4"/>
  <c r="P132" i="4"/>
  <c r="P130" i="4"/>
  <c r="Q130" i="4"/>
  <c r="P123" i="4"/>
  <c r="Q123" i="4"/>
  <c r="Q120" i="4"/>
  <c r="P120" i="4"/>
  <c r="Q118" i="4"/>
  <c r="P118" i="4"/>
  <c r="P117" i="4"/>
  <c r="Q117" i="4"/>
  <c r="Q114" i="4"/>
  <c r="P114" i="4"/>
  <c r="Q110" i="4"/>
  <c r="P110" i="4"/>
  <c r="Q109" i="4"/>
  <c r="P109" i="4"/>
  <c r="P107" i="4"/>
  <c r="Q107" i="4"/>
  <c r="P101" i="4"/>
  <c r="Q101" i="4"/>
  <c r="P96" i="4"/>
  <c r="Q96" i="4"/>
  <c r="P311" i="4"/>
  <c r="Q311" i="4"/>
  <c r="P312" i="4"/>
  <c r="Q312" i="4"/>
  <c r="Q94" i="4"/>
  <c r="P94" i="4"/>
  <c r="P313" i="4"/>
  <c r="Q313" i="4"/>
  <c r="P314" i="4"/>
  <c r="Q314" i="4"/>
  <c r="P90" i="4"/>
  <c r="Q90" i="4"/>
  <c r="P88" i="4"/>
  <c r="Q88" i="4"/>
  <c r="P116" i="4"/>
  <c r="Q116" i="4"/>
  <c r="Q144" i="4"/>
  <c r="P144" i="4"/>
  <c r="P352" i="4"/>
  <c r="Q352" i="4"/>
  <c r="P315" i="4"/>
  <c r="Q315" i="4"/>
  <c r="P316" i="4"/>
  <c r="Q316" i="4"/>
  <c r="P78" i="4"/>
  <c r="Q78" i="4"/>
  <c r="P338" i="4"/>
  <c r="Q338" i="4"/>
  <c r="P86" i="4"/>
  <c r="Q86" i="4"/>
  <c r="P59" i="4"/>
  <c r="Q59" i="4"/>
  <c r="Q75" i="4"/>
  <c r="P75" i="4"/>
  <c r="P351" i="4"/>
  <c r="Q351" i="4"/>
  <c r="P317" i="4"/>
  <c r="Q317" i="4"/>
  <c r="P71" i="4"/>
  <c r="Q71" i="4"/>
  <c r="P70" i="4"/>
  <c r="Q70" i="4"/>
  <c r="Q62" i="4"/>
  <c r="P62" i="4"/>
  <c r="P318" i="4"/>
  <c r="Q318" i="4"/>
  <c r="P66" i="4"/>
  <c r="Q66" i="4"/>
  <c r="Q87" i="4"/>
  <c r="P87" i="4"/>
  <c r="Q67" i="4"/>
  <c r="P67" i="4"/>
  <c r="Q91" i="4"/>
  <c r="P91" i="4"/>
  <c r="P65" i="4"/>
  <c r="Q65" i="4"/>
  <c r="Q113" i="4"/>
  <c r="P113" i="4"/>
  <c r="P121" i="4"/>
  <c r="Q121" i="4"/>
  <c r="P160" i="4"/>
  <c r="Q160" i="4"/>
  <c r="P211" i="4"/>
  <c r="Q211" i="4"/>
  <c r="Q171" i="4"/>
  <c r="P171" i="4"/>
  <c r="P102" i="4"/>
  <c r="Q102" i="4"/>
  <c r="P170" i="4"/>
  <c r="Q170" i="4"/>
  <c r="Q167" i="4"/>
  <c r="P167" i="4"/>
  <c r="Q127" i="4"/>
  <c r="P127" i="4"/>
  <c r="P309" i="4"/>
  <c r="Q309" i="4"/>
  <c r="Q234" i="4"/>
  <c r="P234" i="4"/>
  <c r="P105" i="4"/>
  <c r="Q105" i="4"/>
  <c r="P79" i="4"/>
  <c r="Q79" i="4"/>
  <c r="P161" i="4"/>
  <c r="Q161" i="4"/>
  <c r="P308" i="4"/>
  <c r="Q308" i="4"/>
  <c r="P81" i="4"/>
  <c r="Q81" i="4"/>
  <c r="Q99" i="4"/>
  <c r="P99" i="4"/>
  <c r="P346" i="4"/>
  <c r="Q346" i="4"/>
  <c r="Q76" i="4"/>
  <c r="P76" i="4"/>
  <c r="P307" i="4"/>
  <c r="Q307" i="4"/>
  <c r="P210" i="4"/>
  <c r="Q210" i="4"/>
  <c r="P251" i="4"/>
  <c r="Q251" i="4"/>
  <c r="P100" i="4"/>
  <c r="Q100" i="4"/>
  <c r="P306" i="4"/>
  <c r="Q306" i="4"/>
  <c r="P229" i="4"/>
  <c r="Q229" i="4"/>
  <c r="P249" i="4"/>
  <c r="Q249" i="4"/>
  <c r="P248" i="4"/>
  <c r="Q248" i="4"/>
  <c r="P325" i="4"/>
  <c r="Q325" i="4"/>
  <c r="P305" i="4"/>
  <c r="Q305" i="4"/>
  <c r="P347" i="4"/>
  <c r="Q347" i="4"/>
  <c r="P247" i="4"/>
  <c r="Q247" i="4"/>
  <c r="P246" i="4"/>
  <c r="Q246" i="4"/>
  <c r="Q133" i="4"/>
  <c r="P133" i="4"/>
  <c r="P304" i="4"/>
  <c r="Q304" i="4"/>
  <c r="Q131" i="4"/>
  <c r="P131" i="4"/>
  <c r="P245" i="4"/>
  <c r="Q245" i="4"/>
  <c r="P239" i="4"/>
  <c r="Q239" i="4"/>
  <c r="Q148" i="4"/>
  <c r="P148" i="4"/>
  <c r="P250" i="4"/>
  <c r="Q250" i="4"/>
  <c r="Q206" i="4"/>
  <c r="P206" i="4"/>
  <c r="Q238" i="4"/>
  <c r="P238" i="4"/>
  <c r="P205" i="4"/>
  <c r="Q205" i="4"/>
  <c r="P236" i="4"/>
  <c r="Q236" i="4"/>
  <c r="P303" i="4"/>
  <c r="Q303" i="4"/>
  <c r="P336" i="4"/>
  <c r="Q336" i="4"/>
  <c r="Q232" i="4"/>
  <c r="P232" i="4"/>
  <c r="Q165" i="4"/>
  <c r="P165" i="4"/>
  <c r="Q233" i="4"/>
  <c r="P233" i="4"/>
  <c r="P302" i="4"/>
  <c r="Q302" i="4"/>
  <c r="P324" i="4"/>
  <c r="Q324" i="4"/>
  <c r="P228" i="4"/>
  <c r="Q228" i="4"/>
  <c r="P225" i="4"/>
  <c r="Q225" i="4"/>
  <c r="P323" i="4"/>
  <c r="Q323" i="4"/>
  <c r="P301" i="4"/>
  <c r="Q301" i="4"/>
  <c r="P204" i="4"/>
  <c r="Q204" i="4"/>
  <c r="P222" i="4"/>
  <c r="Q222" i="4"/>
  <c r="Q220" i="4"/>
  <c r="P220" i="4"/>
  <c r="Q217" i="4"/>
  <c r="P217" i="4"/>
  <c r="P300" i="4"/>
  <c r="Q300" i="4"/>
  <c r="P348" i="4"/>
  <c r="Q348" i="4"/>
  <c r="P216" i="4"/>
  <c r="Q216" i="4"/>
  <c r="P240" i="4"/>
  <c r="Q240" i="4"/>
  <c r="P98" i="4"/>
  <c r="Q98" i="4"/>
  <c r="P299" i="4"/>
  <c r="Q299" i="4"/>
  <c r="P214" i="4"/>
  <c r="Q214" i="4"/>
  <c r="P213" i="4"/>
  <c r="Q213" i="4"/>
  <c r="P345" i="4"/>
  <c r="Q345" i="4"/>
  <c r="Q209" i="4"/>
  <c r="P209" i="4"/>
  <c r="P298" i="4"/>
  <c r="Q298" i="4"/>
  <c r="P326" i="4"/>
  <c r="Q326" i="4"/>
  <c r="P208" i="4"/>
  <c r="Q208" i="4"/>
  <c r="P207" i="4"/>
  <c r="Q207" i="4"/>
  <c r="P203" i="4"/>
  <c r="Q203" i="4"/>
  <c r="P297" i="4"/>
  <c r="Q297" i="4"/>
  <c r="Q231" i="4"/>
  <c r="P231" i="4"/>
  <c r="Q201" i="4"/>
  <c r="P201" i="4"/>
  <c r="Q198" i="4"/>
  <c r="P198" i="4"/>
  <c r="P227" i="4"/>
  <c r="Q227" i="4"/>
  <c r="P296" i="4"/>
  <c r="Q296" i="4"/>
  <c r="Q202" i="4"/>
  <c r="P202" i="4"/>
  <c r="Q196" i="4"/>
  <c r="P196" i="4"/>
  <c r="P195" i="4"/>
  <c r="Q195" i="4"/>
  <c r="Q226" i="4"/>
  <c r="P226" i="4"/>
  <c r="P295" i="4"/>
  <c r="Q295" i="4"/>
  <c r="P93" i="4"/>
  <c r="Q93" i="4"/>
  <c r="P194" i="4"/>
  <c r="Q194" i="4"/>
  <c r="P322" i="4"/>
  <c r="Q322" i="4"/>
  <c r="Q235" i="4"/>
  <c r="P235" i="4"/>
  <c r="P294" i="4"/>
  <c r="Q294" i="4"/>
  <c r="P321" i="4"/>
  <c r="Q321" i="4"/>
  <c r="P191" i="4"/>
  <c r="Q191" i="4"/>
  <c r="P224" i="4"/>
  <c r="Q224" i="4"/>
  <c r="Q189" i="4"/>
  <c r="P189" i="4"/>
  <c r="P293" i="4"/>
  <c r="Q293" i="4"/>
  <c r="P200" i="4"/>
  <c r="Q200" i="4"/>
  <c r="P188" i="4"/>
  <c r="Q188" i="4"/>
  <c r="P310" i="4"/>
  <c r="Q310" i="4"/>
  <c r="P187" i="4"/>
  <c r="Q187" i="4"/>
  <c r="P292" i="4"/>
  <c r="Q292" i="4"/>
  <c r="P223" i="4"/>
  <c r="Q223" i="4"/>
  <c r="Q183" i="4"/>
  <c r="P183" i="4"/>
  <c r="Q182" i="4"/>
  <c r="P182" i="4"/>
  <c r="Q199" i="4"/>
  <c r="P199" i="4"/>
  <c r="P291" i="4"/>
  <c r="Q291" i="4"/>
  <c r="Q197" i="4"/>
  <c r="P197" i="4"/>
  <c r="P181" i="4"/>
  <c r="Q181" i="4"/>
  <c r="Q180" i="4"/>
  <c r="P180" i="4"/>
  <c r="P177" i="4"/>
  <c r="Q177" i="4"/>
  <c r="P290" i="4"/>
  <c r="Q290" i="4"/>
  <c r="P237" i="4"/>
  <c r="Q237" i="4"/>
  <c r="Q175" i="4"/>
  <c r="P175" i="4"/>
  <c r="P174" i="4"/>
  <c r="Q174" i="4"/>
  <c r="P193" i="4"/>
  <c r="Q193" i="4"/>
  <c r="P289" i="4"/>
  <c r="Q289" i="4"/>
  <c r="P157" i="4"/>
  <c r="Q157" i="4"/>
  <c r="Q173" i="4"/>
  <c r="P173" i="4"/>
  <c r="P349" i="4"/>
  <c r="Q349" i="4"/>
  <c r="P169" i="4"/>
  <c r="Q169" i="4"/>
  <c r="P288" i="4"/>
  <c r="Q288" i="4"/>
  <c r="P192" i="4"/>
  <c r="Q192" i="4"/>
  <c r="P168" i="4"/>
  <c r="Q168" i="4"/>
  <c r="P159" i="4"/>
  <c r="Q159" i="4"/>
  <c r="P221" i="4"/>
  <c r="Q221" i="4"/>
  <c r="P287" i="4"/>
  <c r="Q287" i="4"/>
  <c r="P219" i="4"/>
  <c r="Q219" i="4"/>
  <c r="P154" i="4"/>
  <c r="Q154" i="4"/>
  <c r="P153" i="4"/>
  <c r="Q153" i="4"/>
  <c r="Q146" i="4"/>
  <c r="P146" i="4"/>
  <c r="P286" i="4"/>
  <c r="Q286" i="4"/>
  <c r="P158" i="4"/>
  <c r="Q158" i="4"/>
  <c r="P151" i="4"/>
  <c r="Q151" i="4"/>
  <c r="Q150" i="4"/>
  <c r="P150" i="4"/>
  <c r="Q163" i="4"/>
  <c r="P163" i="4"/>
  <c r="P285" i="4"/>
  <c r="Q285" i="4"/>
  <c r="P337" i="4"/>
  <c r="Q337" i="4"/>
  <c r="Q89" i="4"/>
  <c r="P89" i="4"/>
  <c r="Q218" i="4"/>
  <c r="P218" i="4"/>
  <c r="Q230" i="4"/>
  <c r="P230" i="4"/>
  <c r="P284" i="4"/>
  <c r="Q284" i="4"/>
  <c r="P215" i="4"/>
  <c r="Q215" i="4"/>
  <c r="P54" i="4"/>
  <c r="Q54" i="4"/>
  <c r="P190" i="4"/>
  <c r="Q190" i="4"/>
  <c r="P145" i="4"/>
  <c r="Q145" i="4"/>
  <c r="P283" i="4"/>
  <c r="Q283" i="4"/>
  <c r="Q212" i="4"/>
  <c r="P212" i="4"/>
  <c r="Q56" i="4"/>
  <c r="P56" i="4"/>
  <c r="Q125" i="4"/>
  <c r="P125" i="4"/>
  <c r="P186" i="4"/>
  <c r="Q186" i="4"/>
  <c r="P282" i="4"/>
  <c r="Q282" i="4"/>
  <c r="Q185" i="4"/>
  <c r="P185" i="4"/>
  <c r="P136" i="4"/>
  <c r="Q136" i="4"/>
  <c r="P320" i="4"/>
  <c r="Q320" i="4"/>
  <c r="Q72" i="4"/>
  <c r="P72" i="4"/>
  <c r="P281" i="4"/>
  <c r="Q281" i="4"/>
  <c r="P184" i="4"/>
  <c r="Q184" i="4"/>
  <c r="P61" i="4"/>
  <c r="Q61" i="4"/>
  <c r="P319" i="4"/>
  <c r="Q319" i="4"/>
  <c r="Q179" i="4"/>
  <c r="P179" i="4"/>
  <c r="P280" i="4"/>
  <c r="Q280" i="4"/>
  <c r="P327" i="4"/>
  <c r="Q327" i="4"/>
  <c r="Q162" i="4"/>
  <c r="P162" i="4"/>
  <c r="Q128" i="4"/>
  <c r="P128" i="4"/>
  <c r="Q178" i="4"/>
  <c r="P178" i="4"/>
  <c r="P279" i="4"/>
  <c r="Q279" i="4"/>
  <c r="P328" i="4"/>
  <c r="Q328" i="4"/>
  <c r="P350" i="4"/>
  <c r="Q350" i="4"/>
  <c r="Q176" i="4"/>
  <c r="P176" i="4"/>
  <c r="P126" i="4"/>
  <c r="Q126" i="4"/>
  <c r="P278" i="4"/>
  <c r="Q278" i="4"/>
  <c r="P277" i="4"/>
  <c r="Q277" i="4"/>
  <c r="P276" i="4"/>
  <c r="Q276" i="4"/>
  <c r="P275" i="4"/>
  <c r="Q275" i="4"/>
  <c r="P274" i="4"/>
  <c r="Q274" i="4"/>
  <c r="Q82" i="4"/>
  <c r="P82" i="4"/>
  <c r="Q64" i="4"/>
  <c r="P64" i="4"/>
  <c r="P55" i="4"/>
  <c r="Q55" i="4"/>
  <c r="P164" i="4"/>
  <c r="Q164" i="4"/>
  <c r="P84" i="4"/>
  <c r="Q84" i="4"/>
  <c r="P273" i="4"/>
  <c r="Q273" i="4"/>
  <c r="P83" i="4"/>
  <c r="Q83" i="4"/>
  <c r="P272" i="4"/>
  <c r="Q272" i="4"/>
  <c r="P339" i="4"/>
  <c r="Q339" i="4"/>
  <c r="Q112" i="4"/>
  <c r="P112" i="4"/>
  <c r="Q108" i="4"/>
  <c r="P108" i="4"/>
  <c r="Q80" i="4"/>
  <c r="P80" i="4"/>
  <c r="Q63" i="4"/>
  <c r="P63" i="4"/>
  <c r="P271" i="4"/>
  <c r="Q271" i="4"/>
  <c r="Q74" i="4"/>
  <c r="P74" i="4"/>
  <c r="P270" i="4"/>
  <c r="Q270" i="4"/>
  <c r="P340" i="4"/>
  <c r="Q340" i="4"/>
  <c r="P269" i="4"/>
  <c r="Q269" i="4"/>
  <c r="Q166" i="4"/>
  <c r="P166" i="4"/>
  <c r="P268" i="4"/>
  <c r="Q268" i="4"/>
  <c r="Q149" i="4"/>
  <c r="P149" i="4"/>
  <c r="P267" i="4"/>
  <c r="Q267" i="4"/>
  <c r="P77" i="4"/>
  <c r="Q77" i="4"/>
  <c r="Q60" i="4"/>
  <c r="P60" i="4"/>
  <c r="P266" i="4"/>
  <c r="Q266" i="4"/>
  <c r="P58" i="4"/>
  <c r="Q58" i="4"/>
  <c r="P341" i="4"/>
  <c r="Q341" i="4"/>
  <c r="P265" i="4"/>
  <c r="Q265" i="4"/>
  <c r="P264" i="4"/>
  <c r="Q264" i="4"/>
  <c r="P106" i="4"/>
  <c r="Q106" i="4"/>
  <c r="P92" i="4"/>
  <c r="Q92" i="4"/>
  <c r="P134" i="4"/>
  <c r="Q134" i="4"/>
  <c r="Q57" i="4"/>
  <c r="P57" i="4"/>
  <c r="Q53" i="4"/>
  <c r="P53" i="4"/>
  <c r="T53" i="4" s="1"/>
  <c r="AD53" i="4" s="1"/>
  <c r="Q68" i="4"/>
  <c r="P68" i="4"/>
  <c r="P69" i="4"/>
  <c r="Q69" i="4"/>
  <c r="Q73" i="4"/>
  <c r="P73" i="4"/>
  <c r="P85" i="4"/>
  <c r="Q85" i="4"/>
  <c r="Q95" i="4"/>
  <c r="P95" i="4"/>
  <c r="P97" i="4"/>
  <c r="Q97" i="4"/>
  <c r="P122" i="4"/>
  <c r="Q122" i="4"/>
  <c r="Q129" i="4"/>
  <c r="P129" i="4"/>
  <c r="P140" i="4"/>
  <c r="Q140" i="4"/>
  <c r="P141" i="4"/>
  <c r="Q141" i="4"/>
  <c r="P142" i="4"/>
  <c r="Q142" i="4"/>
  <c r="P152" i="4"/>
  <c r="Q152" i="4"/>
  <c r="P263" i="4"/>
  <c r="Q263" i="4"/>
  <c r="P342" i="4"/>
  <c r="Q342" i="4"/>
  <c r="P262" i="4"/>
  <c r="Q262" i="4"/>
  <c r="P135" i="4"/>
  <c r="Q135" i="4"/>
  <c r="P261" i="4"/>
  <c r="Q261" i="4"/>
  <c r="P155" i="4"/>
  <c r="Q155" i="4"/>
  <c r="P260" i="4"/>
  <c r="Q260" i="4"/>
  <c r="P259" i="4"/>
  <c r="Q259" i="4"/>
  <c r="P334" i="4"/>
  <c r="Q334" i="4"/>
  <c r="P258" i="4"/>
  <c r="Q258" i="4"/>
  <c r="P257" i="4"/>
  <c r="Q257" i="4"/>
  <c r="P256" i="4"/>
  <c r="Q256" i="4"/>
  <c r="P111" i="4"/>
  <c r="Q111" i="4"/>
  <c r="P255" i="4"/>
  <c r="Q255" i="4"/>
  <c r="P333" i="4"/>
  <c r="Q333" i="4"/>
  <c r="P115" i="4"/>
  <c r="Q115" i="4"/>
  <c r="P343" i="4"/>
  <c r="Q343" i="4"/>
  <c r="P254" i="4"/>
  <c r="Q254" i="4"/>
  <c r="Q104" i="4"/>
  <c r="P104" i="4"/>
  <c r="P253" i="4"/>
  <c r="Q253" i="4"/>
  <c r="P119" i="4"/>
  <c r="Q119" i="4"/>
  <c r="P103" i="4"/>
  <c r="Q103" i="4"/>
  <c r="P252" i="4"/>
  <c r="Q252" i="4"/>
  <c r="P124" i="4"/>
  <c r="Q124" i="4"/>
  <c r="Q244" i="4"/>
  <c r="P244" i="4"/>
  <c r="P332" i="4"/>
  <c r="Q332" i="4"/>
  <c r="P331" i="4"/>
  <c r="Q331" i="4"/>
  <c r="Q243" i="4"/>
  <c r="P243" i="4"/>
  <c r="P344" i="4"/>
  <c r="Q344" i="4"/>
  <c r="P335" i="4"/>
  <c r="Q335" i="4"/>
  <c r="Q138" i="4"/>
  <c r="P138" i="4"/>
  <c r="Q242" i="4"/>
  <c r="P242" i="4"/>
  <c r="Q156" i="4"/>
  <c r="P156" i="4"/>
  <c r="P143" i="4"/>
  <c r="Q143" i="4"/>
  <c r="P330" i="4"/>
  <c r="Q330" i="4"/>
  <c r="P241" i="4"/>
  <c r="Q241" i="4"/>
  <c r="P329" i="4"/>
  <c r="Q329" i="4"/>
  <c r="Q172" i="4"/>
  <c r="P172" i="4"/>
  <c r="F55" i="4"/>
  <c r="G55" i="4" s="1"/>
  <c r="N56" i="4"/>
  <c r="N60" i="4"/>
  <c r="N70" i="4"/>
  <c r="F71" i="4"/>
  <c r="G71" i="4" s="1"/>
  <c r="N72" i="4"/>
  <c r="F76" i="4"/>
  <c r="G76" i="4" s="1"/>
  <c r="N92" i="4"/>
  <c r="F95" i="4"/>
  <c r="G95" i="4" s="1"/>
  <c r="N104" i="4"/>
  <c r="N105" i="4"/>
  <c r="F114" i="4"/>
  <c r="G114" i="4" s="1"/>
  <c r="F115" i="4"/>
  <c r="G115" i="4" s="1"/>
  <c r="N119" i="4"/>
  <c r="F121" i="4"/>
  <c r="G121" i="4" s="1"/>
  <c r="N124" i="4"/>
  <c r="N126" i="4"/>
  <c r="N127" i="4"/>
  <c r="N144" i="4"/>
  <c r="N147" i="4"/>
  <c r="F162" i="4"/>
  <c r="G162" i="4" s="1"/>
  <c r="N164" i="4"/>
  <c r="F165" i="4"/>
  <c r="G165" i="4" s="1"/>
  <c r="N165" i="4"/>
  <c r="N168" i="4"/>
  <c r="N170" i="4"/>
  <c r="N171" i="4"/>
  <c r="N172" i="4"/>
  <c r="F173" i="4"/>
  <c r="G173" i="4" s="1"/>
  <c r="N173" i="4"/>
  <c r="F174" i="4"/>
  <c r="G174" i="4" s="1"/>
  <c r="N174" i="4"/>
  <c r="F175" i="4"/>
  <c r="G175" i="4" s="1"/>
  <c r="F176" i="4"/>
  <c r="G176" i="4" s="1"/>
  <c r="N176" i="4"/>
  <c r="F177" i="4"/>
  <c r="G177" i="4" s="1"/>
  <c r="N177" i="4"/>
  <c r="F178" i="4"/>
  <c r="G178" i="4" s="1"/>
  <c r="N179" i="4"/>
  <c r="F180" i="4"/>
  <c r="G180" i="4" s="1"/>
  <c r="F181" i="4"/>
  <c r="G181" i="4" s="1"/>
  <c r="N181" i="4"/>
  <c r="F182" i="4"/>
  <c r="G182" i="4" s="1"/>
  <c r="N182" i="4"/>
  <c r="F183" i="4"/>
  <c r="G183" i="4" s="1"/>
  <c r="N183" i="4"/>
  <c r="N184" i="4"/>
  <c r="F188" i="4"/>
  <c r="G188" i="4" s="1"/>
  <c r="F189" i="4"/>
  <c r="G189" i="4" s="1"/>
  <c r="N189" i="4"/>
  <c r="N190" i="4"/>
  <c r="N191" i="4"/>
  <c r="N192" i="4"/>
  <c r="F194" i="4"/>
  <c r="G194" i="4" s="1"/>
  <c r="N194" i="4"/>
  <c r="F195" i="4"/>
  <c r="G195" i="4" s="1"/>
  <c r="F196" i="4"/>
  <c r="G196" i="4" s="1"/>
  <c r="N196" i="4"/>
  <c r="F197" i="4"/>
  <c r="G197" i="4" s="1"/>
  <c r="N197" i="4"/>
  <c r="F198" i="4"/>
  <c r="G198" i="4" s="1"/>
  <c r="N198" i="4"/>
  <c r="N200" i="4"/>
  <c r="N201" i="4"/>
  <c r="F202" i="4"/>
  <c r="G202" i="4" s="1"/>
  <c r="N203" i="4"/>
  <c r="N204" i="4"/>
  <c r="F205" i="4"/>
  <c r="G205" i="4" s="1"/>
  <c r="F206" i="4"/>
  <c r="G206" i="4" s="1"/>
  <c r="N206" i="4"/>
  <c r="F207" i="4"/>
  <c r="G207" i="4" s="1"/>
  <c r="N207" i="4"/>
  <c r="N208" i="4"/>
  <c r="N209" i="4"/>
  <c r="N210" i="4"/>
  <c r="N211" i="4"/>
  <c r="F212" i="4"/>
  <c r="G212" i="4" s="1"/>
  <c r="N212" i="4"/>
  <c r="F213" i="4"/>
  <c r="G213" i="4" s="1"/>
  <c r="F214" i="4"/>
  <c r="G214" i="4" s="1"/>
  <c r="N215" i="4"/>
  <c r="F216" i="4"/>
  <c r="G216" i="4" s="1"/>
  <c r="F217" i="4"/>
  <c r="G217" i="4" s="1"/>
  <c r="N217" i="4"/>
  <c r="N218" i="4"/>
  <c r="F220" i="4"/>
  <c r="G220" i="4" s="1"/>
  <c r="N220" i="4"/>
  <c r="N221" i="4"/>
  <c r="N222" i="4"/>
  <c r="F225" i="4"/>
  <c r="G225" i="4" s="1"/>
  <c r="N225" i="4"/>
  <c r="F228" i="4"/>
  <c r="G228" i="4" s="1"/>
  <c r="N228" i="4"/>
  <c r="N229" i="4"/>
  <c r="N230" i="4"/>
  <c r="F232" i="4"/>
  <c r="G232" i="4" s="1"/>
  <c r="N232" i="4"/>
  <c r="N235" i="4"/>
  <c r="F236" i="4"/>
  <c r="G236" i="4" s="1"/>
  <c r="N236" i="4"/>
  <c r="N237" i="4"/>
  <c r="N238" i="4"/>
  <c r="N239" i="4"/>
  <c r="N240" i="4"/>
  <c r="N241" i="4"/>
  <c r="N242" i="4"/>
  <c r="N244" i="4"/>
  <c r="F245" i="4"/>
  <c r="G245" i="4" s="1"/>
  <c r="N245" i="4"/>
  <c r="N246" i="4"/>
  <c r="N247" i="4"/>
  <c r="F248" i="4"/>
  <c r="G248" i="4" s="1"/>
  <c r="N248" i="4"/>
  <c r="F249" i="4"/>
  <c r="G249" i="4" s="1"/>
  <c r="N249" i="4"/>
  <c r="F250" i="4"/>
  <c r="G250" i="4" s="1"/>
  <c r="N250" i="4"/>
  <c r="F251" i="4"/>
  <c r="G251" i="4" s="1"/>
  <c r="N251" i="4"/>
  <c r="N55" i="4"/>
  <c r="F59" i="4"/>
  <c r="G59" i="4" s="1"/>
  <c r="F63" i="4"/>
  <c r="G63" i="4" s="1"/>
  <c r="N71" i="4"/>
  <c r="N73" i="4"/>
  <c r="F74" i="4"/>
  <c r="G74" i="4" s="1"/>
  <c r="N80" i="4"/>
  <c r="F131" i="4"/>
  <c r="G131" i="4" s="1"/>
  <c r="N138" i="4"/>
  <c r="N143" i="4"/>
  <c r="N145" i="4"/>
  <c r="F160" i="4"/>
  <c r="G160" i="4" s="1"/>
  <c r="N161" i="4"/>
  <c r="N166" i="4"/>
  <c r="N167" i="4"/>
  <c r="F168" i="4"/>
  <c r="G168" i="4" s="1"/>
  <c r="F169" i="4"/>
  <c r="G169" i="4" s="1"/>
  <c r="N169" i="4"/>
  <c r="F170" i="4"/>
  <c r="G170" i="4" s="1"/>
  <c r="F171" i="4"/>
  <c r="G171" i="4" s="1"/>
  <c r="F172" i="4"/>
  <c r="G172" i="4" s="1"/>
  <c r="N175" i="4"/>
  <c r="N178" i="4"/>
  <c r="F179" i="4"/>
  <c r="G179" i="4" s="1"/>
  <c r="N180" i="4"/>
  <c r="F184" i="4"/>
  <c r="G184" i="4" s="1"/>
  <c r="F185" i="4"/>
  <c r="G185" i="4" s="1"/>
  <c r="N185" i="4"/>
  <c r="F186" i="4"/>
  <c r="G186" i="4" s="1"/>
  <c r="N186" i="4"/>
  <c r="F187" i="4"/>
  <c r="G187" i="4" s="1"/>
  <c r="N187" i="4"/>
  <c r="N188" i="4"/>
  <c r="F190" i="4"/>
  <c r="G190" i="4" s="1"/>
  <c r="F191" i="4"/>
  <c r="G191" i="4" s="1"/>
  <c r="F192" i="4"/>
  <c r="G192" i="4" s="1"/>
  <c r="F193" i="4"/>
  <c r="G193" i="4" s="1"/>
  <c r="N193" i="4"/>
  <c r="N195" i="4"/>
  <c r="F199" i="4"/>
  <c r="G199" i="4" s="1"/>
  <c r="N199" i="4"/>
  <c r="F200" i="4"/>
  <c r="G200" i="4" s="1"/>
  <c r="F201" i="4"/>
  <c r="G201" i="4" s="1"/>
  <c r="N202" i="4"/>
  <c r="F203" i="4"/>
  <c r="G203" i="4" s="1"/>
  <c r="F204" i="4"/>
  <c r="G204" i="4" s="1"/>
  <c r="N205" i="4"/>
  <c r="F208" i="4"/>
  <c r="G208" i="4" s="1"/>
  <c r="F209" i="4"/>
  <c r="G209" i="4" s="1"/>
  <c r="F210" i="4"/>
  <c r="G210" i="4" s="1"/>
  <c r="F211" i="4"/>
  <c r="G211" i="4" s="1"/>
  <c r="N213" i="4"/>
  <c r="N214" i="4"/>
  <c r="F215" i="4"/>
  <c r="G215" i="4" s="1"/>
  <c r="N216" i="4"/>
  <c r="F218" i="4"/>
  <c r="G218" i="4" s="1"/>
  <c r="F219" i="4"/>
  <c r="G219" i="4" s="1"/>
  <c r="N219" i="4"/>
  <c r="F221" i="4"/>
  <c r="G221" i="4" s="1"/>
  <c r="F222" i="4"/>
  <c r="G222" i="4" s="1"/>
  <c r="F223" i="4"/>
  <c r="G223" i="4" s="1"/>
  <c r="N223" i="4"/>
  <c r="F224" i="4"/>
  <c r="G224" i="4" s="1"/>
  <c r="N224" i="4"/>
  <c r="F226" i="4"/>
  <c r="G226" i="4" s="1"/>
  <c r="N226" i="4"/>
  <c r="F227" i="4"/>
  <c r="G227" i="4" s="1"/>
  <c r="N227" i="4"/>
  <c r="F229" i="4"/>
  <c r="G229" i="4" s="1"/>
  <c r="F230" i="4"/>
  <c r="G230" i="4" s="1"/>
  <c r="F231" i="4"/>
  <c r="G231" i="4" s="1"/>
  <c r="N231" i="4"/>
  <c r="F233" i="4"/>
  <c r="G233" i="4" s="1"/>
  <c r="N233" i="4"/>
  <c r="F234" i="4"/>
  <c r="G234" i="4" s="1"/>
  <c r="N234" i="4"/>
  <c r="F235" i="4"/>
  <c r="G235" i="4" s="1"/>
  <c r="F237" i="4"/>
  <c r="G237" i="4" s="1"/>
  <c r="F238" i="4"/>
  <c r="G238" i="4" s="1"/>
  <c r="F243" i="4"/>
  <c r="G243" i="4" s="1"/>
  <c r="N243" i="4"/>
  <c r="F252" i="4"/>
  <c r="G252" i="4" s="1"/>
  <c r="N252" i="4"/>
  <c r="F253" i="4"/>
  <c r="G253" i="4" s="1"/>
  <c r="N253" i="4"/>
  <c r="F254" i="4"/>
  <c r="G254" i="4" s="1"/>
  <c r="N254" i="4"/>
  <c r="F255" i="4"/>
  <c r="G255" i="4" s="1"/>
  <c r="N255" i="4"/>
  <c r="F256" i="4"/>
  <c r="G256" i="4" s="1"/>
  <c r="N256" i="4"/>
  <c r="F257" i="4"/>
  <c r="G257" i="4" s="1"/>
  <c r="N257" i="4"/>
  <c r="F258" i="4"/>
  <c r="G258" i="4" s="1"/>
  <c r="N258" i="4"/>
  <c r="F259" i="4"/>
  <c r="G259" i="4" s="1"/>
  <c r="N259" i="4"/>
  <c r="F260" i="4"/>
  <c r="G260" i="4" s="1"/>
  <c r="N260" i="4"/>
  <c r="F261" i="4"/>
  <c r="G261" i="4" s="1"/>
  <c r="N261" i="4"/>
  <c r="F262" i="4"/>
  <c r="G262" i="4" s="1"/>
  <c r="N262" i="4"/>
  <c r="F263" i="4"/>
  <c r="G263" i="4" s="1"/>
  <c r="N263" i="4"/>
  <c r="F264" i="4"/>
  <c r="G264" i="4" s="1"/>
  <c r="N264" i="4"/>
  <c r="F265" i="4"/>
  <c r="G265" i="4" s="1"/>
  <c r="N265" i="4"/>
  <c r="F266" i="4"/>
  <c r="G266" i="4" s="1"/>
  <c r="N266" i="4"/>
  <c r="F267" i="4"/>
  <c r="G267" i="4" s="1"/>
  <c r="N267" i="4"/>
  <c r="F268" i="4"/>
  <c r="G268" i="4" s="1"/>
  <c r="N268" i="4"/>
  <c r="F269" i="4"/>
  <c r="G269" i="4" s="1"/>
  <c r="N269" i="4"/>
  <c r="F270" i="4"/>
  <c r="G270" i="4" s="1"/>
  <c r="N270" i="4"/>
  <c r="F271" i="4"/>
  <c r="G271" i="4" s="1"/>
  <c r="N271" i="4"/>
  <c r="F272" i="4"/>
  <c r="G272" i="4" s="1"/>
  <c r="N272" i="4"/>
  <c r="F273" i="4"/>
  <c r="G273" i="4" s="1"/>
  <c r="N273" i="4"/>
  <c r="F274" i="4"/>
  <c r="G274" i="4" s="1"/>
  <c r="N274" i="4"/>
  <c r="F275" i="4"/>
  <c r="G275" i="4" s="1"/>
  <c r="N275" i="4"/>
  <c r="F276" i="4"/>
  <c r="G276" i="4" s="1"/>
  <c r="N276" i="4"/>
  <c r="F277" i="4"/>
  <c r="G277" i="4" s="1"/>
  <c r="N277" i="4"/>
  <c r="F278" i="4"/>
  <c r="G278" i="4" s="1"/>
  <c r="N278" i="4"/>
  <c r="F279" i="4"/>
  <c r="G279" i="4" s="1"/>
  <c r="N279" i="4"/>
  <c r="F280" i="4"/>
  <c r="G280" i="4" s="1"/>
  <c r="N280" i="4"/>
  <c r="F281" i="4"/>
  <c r="G281" i="4" s="1"/>
  <c r="N281" i="4"/>
  <c r="F282" i="4"/>
  <c r="G282" i="4" s="1"/>
  <c r="N282" i="4"/>
  <c r="F283" i="4"/>
  <c r="G283" i="4" s="1"/>
  <c r="N283" i="4"/>
  <c r="N284" i="4"/>
  <c r="N285" i="4"/>
  <c r="N286" i="4"/>
  <c r="N287" i="4"/>
  <c r="N288" i="4"/>
  <c r="N289" i="4"/>
  <c r="F290" i="4"/>
  <c r="G290" i="4" s="1"/>
  <c r="N290" i="4"/>
  <c r="F291" i="4"/>
  <c r="G291" i="4" s="1"/>
  <c r="N291" i="4"/>
  <c r="F292" i="4"/>
  <c r="G292" i="4" s="1"/>
  <c r="N292" i="4"/>
  <c r="F293" i="4"/>
  <c r="G293" i="4" s="1"/>
  <c r="N293" i="4"/>
  <c r="F294" i="4"/>
  <c r="G294" i="4" s="1"/>
  <c r="N294" i="4"/>
  <c r="F295" i="4"/>
  <c r="G295" i="4" s="1"/>
  <c r="N295" i="4"/>
  <c r="F296" i="4"/>
  <c r="G296" i="4" s="1"/>
  <c r="N296" i="4"/>
  <c r="F297" i="4"/>
  <c r="G297" i="4" s="1"/>
  <c r="N297" i="4"/>
  <c r="F298" i="4"/>
  <c r="G298" i="4" s="1"/>
  <c r="N298" i="4"/>
  <c r="F299" i="4"/>
  <c r="G299" i="4" s="1"/>
  <c r="N299" i="4"/>
  <c r="F300" i="4"/>
  <c r="G300" i="4" s="1"/>
  <c r="N300" i="4"/>
  <c r="F301" i="4"/>
  <c r="G301" i="4" s="1"/>
  <c r="N301" i="4"/>
  <c r="F302" i="4"/>
  <c r="G302" i="4" s="1"/>
  <c r="N302" i="4"/>
  <c r="F303" i="4"/>
  <c r="G303" i="4" s="1"/>
  <c r="N303" i="4"/>
  <c r="F304" i="4"/>
  <c r="G304" i="4" s="1"/>
  <c r="N304" i="4"/>
  <c r="N305" i="4"/>
  <c r="N306" i="4"/>
  <c r="N307" i="4"/>
  <c r="F308" i="4"/>
  <c r="G308" i="4" s="1"/>
  <c r="N308" i="4"/>
  <c r="F309" i="4"/>
  <c r="G309" i="4" s="1"/>
  <c r="N309" i="4"/>
  <c r="F310" i="4"/>
  <c r="G310" i="4" s="1"/>
  <c r="N310" i="4"/>
  <c r="F311" i="4"/>
  <c r="G311" i="4" s="1"/>
  <c r="N311" i="4"/>
  <c r="F312" i="4"/>
  <c r="G312" i="4" s="1"/>
  <c r="N312" i="4"/>
  <c r="F313" i="4"/>
  <c r="G313" i="4" s="1"/>
  <c r="N313" i="4"/>
  <c r="F314" i="4"/>
  <c r="G314" i="4" s="1"/>
  <c r="N314" i="4"/>
  <c r="F315" i="4"/>
  <c r="G315" i="4" s="1"/>
  <c r="N315" i="4"/>
  <c r="F316" i="4"/>
  <c r="G316" i="4" s="1"/>
  <c r="N316" i="4"/>
  <c r="F317" i="4"/>
  <c r="G317" i="4" s="1"/>
  <c r="N317" i="4"/>
  <c r="F318" i="4"/>
  <c r="G318" i="4" s="1"/>
  <c r="N318" i="4"/>
  <c r="F319" i="4"/>
  <c r="G319" i="4" s="1"/>
  <c r="N319" i="4"/>
  <c r="F320" i="4"/>
  <c r="G320" i="4" s="1"/>
  <c r="N320" i="4"/>
  <c r="F321" i="4"/>
  <c r="G321" i="4" s="1"/>
  <c r="N321" i="4"/>
  <c r="F322" i="4"/>
  <c r="G322" i="4" s="1"/>
  <c r="N322" i="4"/>
  <c r="F323" i="4"/>
  <c r="G323" i="4" s="1"/>
  <c r="N323" i="4"/>
  <c r="F324" i="4"/>
  <c r="G324" i="4" s="1"/>
  <c r="N324" i="4"/>
  <c r="F325" i="4"/>
  <c r="G325" i="4" s="1"/>
  <c r="N325" i="4"/>
  <c r="F326" i="4"/>
  <c r="G326" i="4" s="1"/>
  <c r="N326" i="4"/>
  <c r="F327" i="4"/>
  <c r="G327" i="4" s="1"/>
  <c r="N327" i="4"/>
  <c r="F328" i="4"/>
  <c r="G328" i="4" s="1"/>
  <c r="N328" i="4"/>
  <c r="F329" i="4"/>
  <c r="G329" i="4" s="1"/>
  <c r="N329" i="4"/>
  <c r="F330" i="4"/>
  <c r="G330" i="4" s="1"/>
  <c r="N330" i="4"/>
  <c r="F331" i="4"/>
  <c r="G331" i="4" s="1"/>
  <c r="N331" i="4"/>
  <c r="F332" i="4"/>
  <c r="G332" i="4" s="1"/>
  <c r="N332" i="4"/>
  <c r="F333" i="4"/>
  <c r="G333" i="4" s="1"/>
  <c r="N333" i="4"/>
  <c r="F334" i="4"/>
  <c r="G334" i="4" s="1"/>
  <c r="N334" i="4"/>
  <c r="N53" i="4"/>
  <c r="F60" i="4"/>
  <c r="G60" i="4" s="1"/>
  <c r="N61" i="4"/>
  <c r="F64" i="4"/>
  <c r="G64" i="4" s="1"/>
  <c r="F65" i="4"/>
  <c r="G65" i="4" s="1"/>
  <c r="F66" i="4"/>
  <c r="G66" i="4" s="1"/>
  <c r="F67" i="4"/>
  <c r="G67" i="4" s="1"/>
  <c r="N68" i="4"/>
  <c r="F72" i="4"/>
  <c r="G72" i="4" s="1"/>
  <c r="N76" i="4"/>
  <c r="F79" i="4"/>
  <c r="G79" i="4" s="1"/>
  <c r="F82" i="4"/>
  <c r="G82" i="4" s="1"/>
  <c r="F85" i="4"/>
  <c r="G85" i="4" s="1"/>
  <c r="F86" i="4"/>
  <c r="G86" i="4" s="1"/>
  <c r="N86" i="4"/>
  <c r="N90" i="4"/>
  <c r="N91" i="4"/>
  <c r="F96" i="4"/>
  <c r="G96" i="4" s="1"/>
  <c r="F98" i="4"/>
  <c r="G98" i="4" s="1"/>
  <c r="N99" i="4"/>
  <c r="F102" i="4"/>
  <c r="G102" i="4" s="1"/>
  <c r="F108" i="4"/>
  <c r="G108" i="4" s="1"/>
  <c r="N112" i="4"/>
  <c r="F122" i="4"/>
  <c r="G122" i="4" s="1"/>
  <c r="F123" i="4"/>
  <c r="G123" i="4" s="1"/>
  <c r="N125" i="4"/>
  <c r="F127" i="4"/>
  <c r="G127" i="4" s="1"/>
  <c r="N131" i="4"/>
  <c r="N133" i="4"/>
  <c r="N134" i="4"/>
  <c r="F135" i="4"/>
  <c r="G135" i="4" s="1"/>
  <c r="F139" i="4"/>
  <c r="G139" i="4" s="1"/>
  <c r="N141" i="4"/>
  <c r="F142" i="4"/>
  <c r="G142" i="4" s="1"/>
  <c r="N146" i="4"/>
  <c r="N149" i="4"/>
  <c r="N155" i="4"/>
  <c r="F156" i="4"/>
  <c r="G156" i="4" s="1"/>
  <c r="N156" i="4"/>
  <c r="F163" i="4"/>
  <c r="G163" i="4" s="1"/>
  <c r="N163" i="4"/>
  <c r="F335" i="4"/>
  <c r="G335" i="4" s="1"/>
  <c r="N335" i="4"/>
  <c r="F336" i="4"/>
  <c r="G336" i="4" s="1"/>
  <c r="N336" i="4"/>
  <c r="F337" i="4"/>
  <c r="G337" i="4" s="1"/>
  <c r="N337" i="4"/>
  <c r="F338" i="4"/>
  <c r="G338" i="4" s="1"/>
  <c r="N338" i="4"/>
  <c r="F339" i="4"/>
  <c r="G339" i="4" s="1"/>
  <c r="N339" i="4"/>
  <c r="F340" i="4"/>
  <c r="G340" i="4" s="1"/>
  <c r="N340" i="4"/>
  <c r="F341" i="4"/>
  <c r="G341" i="4" s="1"/>
  <c r="N341" i="4"/>
  <c r="N342" i="4"/>
  <c r="F343" i="4"/>
  <c r="G343" i="4" s="1"/>
  <c r="N343" i="4"/>
  <c r="F344" i="4"/>
  <c r="G344" i="4" s="1"/>
  <c r="N344" i="4"/>
  <c r="F345" i="4"/>
  <c r="G345" i="4" s="1"/>
  <c r="N345" i="4"/>
  <c r="F346" i="4"/>
  <c r="G346" i="4" s="1"/>
  <c r="N346" i="4"/>
  <c r="F347" i="4"/>
  <c r="G347" i="4" s="1"/>
  <c r="N347" i="4"/>
  <c r="F348" i="4"/>
  <c r="G348" i="4" s="1"/>
  <c r="N348" i="4"/>
  <c r="F349" i="4"/>
  <c r="G349" i="4" s="1"/>
  <c r="N349" i="4"/>
  <c r="F350" i="4"/>
  <c r="G350" i="4" s="1"/>
  <c r="N350" i="4"/>
  <c r="F351" i="4"/>
  <c r="G351" i="4" s="1"/>
  <c r="N351" i="4"/>
  <c r="F352" i="4"/>
  <c r="G352" i="4" s="1"/>
  <c r="N352" i="4"/>
  <c r="B360" i="4"/>
  <c r="G4" i="13" s="1"/>
  <c r="F54" i="4"/>
  <c r="G54" i="4" s="1"/>
  <c r="F57" i="4"/>
  <c r="G57" i="4" s="1"/>
  <c r="N57" i="4"/>
  <c r="N62" i="4"/>
  <c r="N65" i="4"/>
  <c r="F73" i="4"/>
  <c r="G73" i="4" s="1"/>
  <c r="N82" i="4"/>
  <c r="F83" i="4"/>
  <c r="G83" i="4" s="1"/>
  <c r="N85" i="4"/>
  <c r="F89" i="4"/>
  <c r="G89" i="4" s="1"/>
  <c r="N93" i="4"/>
  <c r="F94" i="4"/>
  <c r="G94" i="4" s="1"/>
  <c r="F97" i="4"/>
  <c r="G97" i="4" s="1"/>
  <c r="F99" i="4"/>
  <c r="G99" i="4" s="1"/>
  <c r="N101" i="4"/>
  <c r="N103" i="4"/>
  <c r="F104" i="4"/>
  <c r="G104" i="4" s="1"/>
  <c r="F105" i="4"/>
  <c r="G105" i="4" s="1"/>
  <c r="N107" i="4"/>
  <c r="N108" i="4"/>
  <c r="F110" i="4"/>
  <c r="G110" i="4" s="1"/>
  <c r="F113" i="4"/>
  <c r="G113" i="4" s="1"/>
  <c r="N113" i="4"/>
  <c r="F117" i="4"/>
  <c r="G117" i="4" s="1"/>
  <c r="F119" i="4"/>
  <c r="G119" i="4" s="1"/>
  <c r="N122" i="4"/>
  <c r="F125" i="4"/>
  <c r="G125" i="4" s="1"/>
  <c r="F126" i="4"/>
  <c r="G126" i="4" s="1"/>
  <c r="F128" i="4"/>
  <c r="G128" i="4" s="1"/>
  <c r="N128" i="4"/>
  <c r="N129" i="4"/>
  <c r="F133" i="4"/>
  <c r="G133" i="4" s="1"/>
  <c r="N135" i="4"/>
  <c r="F144" i="4"/>
  <c r="G144" i="4" s="1"/>
  <c r="F150" i="4"/>
  <c r="G150" i="4" s="1"/>
  <c r="N153" i="4"/>
  <c r="N159" i="4"/>
  <c r="F166" i="4"/>
  <c r="G166" i="4" s="1"/>
  <c r="N58" i="4"/>
  <c r="N59" i="4"/>
  <c r="N63" i="4"/>
  <c r="F70" i="4"/>
  <c r="G70" i="4" s="1"/>
  <c r="N74" i="4"/>
  <c r="N78" i="4"/>
  <c r="F80" i="4"/>
  <c r="G80" i="4" s="1"/>
  <c r="N83" i="4"/>
  <c r="F84" i="4"/>
  <c r="G84" i="4" s="1"/>
  <c r="N87" i="4"/>
  <c r="N89" i="4"/>
  <c r="F93" i="4"/>
  <c r="G93" i="4" s="1"/>
  <c r="N94" i="4"/>
  <c r="N95" i="4"/>
  <c r="F101" i="4"/>
  <c r="G101" i="4" s="1"/>
  <c r="N102" i="4"/>
  <c r="N118" i="4"/>
  <c r="F120" i="4"/>
  <c r="G120" i="4" s="1"/>
  <c r="N120" i="4"/>
  <c r="N130" i="4"/>
  <c r="F132" i="4"/>
  <c r="G132" i="4" s="1"/>
  <c r="F134" i="4"/>
  <c r="G134" i="4" s="1"/>
  <c r="F136" i="4"/>
  <c r="G136" i="4" s="1"/>
  <c r="N136" i="4"/>
  <c r="N137" i="4"/>
  <c r="N139" i="4"/>
  <c r="F141" i="4"/>
  <c r="G141" i="4" s="1"/>
  <c r="F148" i="4"/>
  <c r="G148" i="4" s="1"/>
  <c r="F149" i="4"/>
  <c r="G149" i="4" s="1"/>
  <c r="N150" i="4"/>
  <c r="F151" i="4"/>
  <c r="G151" i="4" s="1"/>
  <c r="N152" i="4"/>
  <c r="F157" i="4"/>
  <c r="G157" i="4" s="1"/>
  <c r="F159" i="4"/>
  <c r="G159" i="4" s="1"/>
  <c r="F164" i="4"/>
  <c r="G164" i="4" s="1"/>
  <c r="N66" i="4"/>
  <c r="N100" i="4"/>
  <c r="F109" i="4"/>
  <c r="G109" i="4" s="1"/>
  <c r="N111" i="4"/>
  <c r="F112" i="4"/>
  <c r="G112" i="4" s="1"/>
  <c r="N117" i="4"/>
  <c r="F146" i="4"/>
  <c r="G146" i="4" s="1"/>
  <c r="N148" i="4"/>
  <c r="N154" i="4"/>
  <c r="F155" i="4"/>
  <c r="G155" i="4" s="1"/>
  <c r="N160" i="4"/>
  <c r="N162" i="4"/>
  <c r="F53" i="4"/>
  <c r="G53" i="4" s="1"/>
  <c r="N54" i="4"/>
  <c r="F56" i="4"/>
  <c r="G56" i="4" s="1"/>
  <c r="F58" i="4"/>
  <c r="G58" i="4" s="1"/>
  <c r="F62" i="4"/>
  <c r="G62" i="4" s="1"/>
  <c r="N64" i="4"/>
  <c r="N67" i="4"/>
  <c r="N69" i="4"/>
  <c r="N75" i="4"/>
  <c r="F77" i="4"/>
  <c r="G77" i="4" s="1"/>
  <c r="N77" i="4"/>
  <c r="N79" i="4"/>
  <c r="F81" i="4"/>
  <c r="G81" i="4" s="1"/>
  <c r="N81" i="4"/>
  <c r="N84" i="4"/>
  <c r="F88" i="4"/>
  <c r="G88" i="4" s="1"/>
  <c r="N88" i="4"/>
  <c r="F90" i="4"/>
  <c r="G90" i="4" s="1"/>
  <c r="F92" i="4"/>
  <c r="G92" i="4" s="1"/>
  <c r="N96" i="4"/>
  <c r="N97" i="4"/>
  <c r="F106" i="4"/>
  <c r="G106" i="4" s="1"/>
  <c r="N106" i="4"/>
  <c r="F107" i="4"/>
  <c r="G107" i="4" s="1"/>
  <c r="N109" i="4"/>
  <c r="N110" i="4"/>
  <c r="N114" i="4"/>
  <c r="N121" i="4"/>
  <c r="N123" i="4"/>
  <c r="F124" i="4"/>
  <c r="G124" i="4" s="1"/>
  <c r="F137" i="4"/>
  <c r="G137" i="4" s="1"/>
  <c r="F138" i="4"/>
  <c r="G138" i="4" s="1"/>
  <c r="N140" i="4"/>
  <c r="N142" i="4"/>
  <c r="N151" i="4"/>
  <c r="N157" i="4"/>
  <c r="F75" i="4"/>
  <c r="G75" i="4" s="1"/>
  <c r="F87" i="4"/>
  <c r="G87" i="4" s="1"/>
  <c r="F91" i="4"/>
  <c r="G91" i="4" s="1"/>
  <c r="N98" i="4"/>
  <c r="F100" i="4"/>
  <c r="G100" i="4" s="1"/>
  <c r="N115" i="4"/>
  <c r="F116" i="4"/>
  <c r="G116" i="4" s="1"/>
  <c r="N116" i="4"/>
  <c r="F129" i="4"/>
  <c r="G129" i="4" s="1"/>
  <c r="N132" i="4"/>
  <c r="N158" i="4"/>
  <c r="L67" i="4"/>
  <c r="L108" i="4"/>
  <c r="AR108" i="4" s="1"/>
  <c r="L110" i="4"/>
  <c r="AR110" i="4" s="1"/>
  <c r="L124" i="4"/>
  <c r="AR124" i="4" s="1"/>
  <c r="L133" i="4"/>
  <c r="AR133" i="4" s="1"/>
  <c r="L137" i="4"/>
  <c r="AR137" i="4"/>
  <c r="L142" i="4"/>
  <c r="L169" i="4"/>
  <c r="L172" i="4"/>
  <c r="L178" i="4"/>
  <c r="AR178" i="4"/>
  <c r="L180" i="4"/>
  <c r="L184" i="4"/>
  <c r="AR184" i="4"/>
  <c r="L187" i="4"/>
  <c r="L193" i="4"/>
  <c r="L196" i="4"/>
  <c r="L197" i="4"/>
  <c r="AR197" i="4"/>
  <c r="L199" i="4"/>
  <c r="AR199" i="4"/>
  <c r="L203" i="4"/>
  <c r="L204" i="4"/>
  <c r="AR204" i="4"/>
  <c r="L205" i="4"/>
  <c r="L210" i="4"/>
  <c r="AR210" i="4"/>
  <c r="L212" i="4"/>
  <c r="L215" i="4"/>
  <c r="AR215" i="4" s="1"/>
  <c r="L219" i="4"/>
  <c r="AR219" i="4"/>
  <c r="L220" i="4"/>
  <c r="L223" i="4"/>
  <c r="AR223" i="4"/>
  <c r="L226" i="4"/>
  <c r="L227" i="4"/>
  <c r="L230" i="4"/>
  <c r="L231" i="4"/>
  <c r="L239" i="4"/>
  <c r="L243" i="4"/>
  <c r="AR243" i="4"/>
  <c r="L252" i="4"/>
  <c r="AR252" i="4"/>
  <c r="L253" i="4"/>
  <c r="AR253" i="4"/>
  <c r="L254" i="4"/>
  <c r="AR254" i="4"/>
  <c r="L255" i="4"/>
  <c r="AR255" i="4"/>
  <c r="L256" i="4"/>
  <c r="AR256" i="4"/>
  <c r="L257" i="4"/>
  <c r="AR257" i="4"/>
  <c r="L258" i="4"/>
  <c r="AR258" i="4"/>
  <c r="L259" i="4"/>
  <c r="AR259" i="4"/>
  <c r="L260" i="4"/>
  <c r="AR260" i="4"/>
  <c r="L261" i="4"/>
  <c r="AR261" i="4"/>
  <c r="L262" i="4"/>
  <c r="AR262" i="4" s="1"/>
  <c r="L263" i="4"/>
  <c r="AR263" i="4"/>
  <c r="L264" i="4"/>
  <c r="AR264" i="4"/>
  <c r="L265" i="4"/>
  <c r="AR265" i="4"/>
  <c r="L266" i="4"/>
  <c r="AR266" i="4"/>
  <c r="L267" i="4"/>
  <c r="AR267" i="4" s="1"/>
  <c r="L268" i="4"/>
  <c r="AR268" i="4"/>
  <c r="L269" i="4"/>
  <c r="AR269" i="4"/>
  <c r="L270" i="4"/>
  <c r="AR270" i="4"/>
  <c r="L271" i="4"/>
  <c r="AR271" i="4"/>
  <c r="L272" i="4"/>
  <c r="D252" i="13" s="1"/>
  <c r="AR272" i="4"/>
  <c r="L273" i="4"/>
  <c r="D253" i="13" s="1"/>
  <c r="AR273" i="4"/>
  <c r="L274" i="4"/>
  <c r="D254" i="13" s="1"/>
  <c r="AR274" i="4"/>
  <c r="L275" i="4"/>
  <c r="D255" i="13" s="1"/>
  <c r="AR275" i="4"/>
  <c r="L276" i="4"/>
  <c r="D256" i="13" s="1"/>
  <c r="AR276" i="4"/>
  <c r="L277" i="4"/>
  <c r="D257" i="13" s="1"/>
  <c r="AR277" i="4"/>
  <c r="L278" i="4"/>
  <c r="D258" i="13" s="1"/>
  <c r="AR278" i="4"/>
  <c r="L279" i="4"/>
  <c r="D259" i="13" s="1"/>
  <c r="AR279" i="4"/>
  <c r="L280" i="4"/>
  <c r="D260" i="13" s="1"/>
  <c r="AR280" i="4"/>
  <c r="L281" i="4"/>
  <c r="D261" i="13" s="1"/>
  <c r="AR281" i="4"/>
  <c r="L282" i="4"/>
  <c r="D262" i="13" s="1"/>
  <c r="AR282" i="4"/>
  <c r="L283" i="4"/>
  <c r="D263" i="13" s="1"/>
  <c r="AR283" i="4"/>
  <c r="L284" i="4"/>
  <c r="D264" i="13" s="1"/>
  <c r="AR284" i="4"/>
  <c r="L285" i="4"/>
  <c r="D265" i="13" s="1"/>
  <c r="AR285" i="4"/>
  <c r="L286" i="4"/>
  <c r="D266" i="13" s="1"/>
  <c r="AR286" i="4"/>
  <c r="L287" i="4"/>
  <c r="D267" i="13" s="1"/>
  <c r="AR287" i="4"/>
  <c r="L288" i="4"/>
  <c r="D268" i="13" s="1"/>
  <c r="AR288" i="4"/>
  <c r="L289" i="4"/>
  <c r="D269" i="13" s="1"/>
  <c r="AR289" i="4"/>
  <c r="L290" i="4"/>
  <c r="D270" i="13" s="1"/>
  <c r="AR290" i="4"/>
  <c r="L291" i="4"/>
  <c r="D271" i="13" s="1"/>
  <c r="AR291" i="4"/>
  <c r="L292" i="4"/>
  <c r="D272" i="13" s="1"/>
  <c r="AR292" i="4"/>
  <c r="L293" i="4"/>
  <c r="D273" i="13" s="1"/>
  <c r="AR293" i="4"/>
  <c r="L294" i="4"/>
  <c r="D274" i="13" s="1"/>
  <c r="AR294" i="4"/>
  <c r="L295" i="4"/>
  <c r="D275" i="13" s="1"/>
  <c r="AR295" i="4"/>
  <c r="L296" i="4"/>
  <c r="D276" i="13" s="1"/>
  <c r="AR296" i="4"/>
  <c r="L297" i="4"/>
  <c r="D277" i="13" s="1"/>
  <c r="AR297" i="4"/>
  <c r="L298" i="4"/>
  <c r="D278" i="13" s="1"/>
  <c r="AR298" i="4"/>
  <c r="L299" i="4"/>
  <c r="D279" i="13" s="1"/>
  <c r="AR299" i="4"/>
  <c r="L300" i="4"/>
  <c r="L301" i="4"/>
  <c r="D281" i="13" s="1"/>
  <c r="AR301" i="4"/>
  <c r="L302" i="4"/>
  <c r="D282" i="13" s="1"/>
  <c r="AR302" i="4"/>
  <c r="L303" i="4"/>
  <c r="D283" i="13" s="1"/>
  <c r="AR303" i="4"/>
  <c r="L304" i="4"/>
  <c r="D284" i="13" s="1"/>
  <c r="AR304" i="4"/>
  <c r="L305" i="4"/>
  <c r="D285" i="13" s="1"/>
  <c r="AR305" i="4"/>
  <c r="L306" i="4"/>
  <c r="D286" i="13" s="1"/>
  <c r="AR306" i="4"/>
  <c r="L307" i="4"/>
  <c r="D287" i="13" s="1"/>
  <c r="AR307" i="4"/>
  <c r="L308" i="4"/>
  <c r="D288" i="13" s="1"/>
  <c r="AR308" i="4"/>
  <c r="L309" i="4"/>
  <c r="D289" i="13" s="1"/>
  <c r="AR309" i="4"/>
  <c r="L310" i="4"/>
  <c r="D290" i="13" s="1"/>
  <c r="AR310" i="4"/>
  <c r="L311" i="4"/>
  <c r="D291" i="13" s="1"/>
  <c r="AR311" i="4"/>
  <c r="L312" i="4"/>
  <c r="D292" i="13" s="1"/>
  <c r="AR312" i="4"/>
  <c r="L313" i="4"/>
  <c r="D293" i="13" s="1"/>
  <c r="AR313" i="4"/>
  <c r="L314" i="4"/>
  <c r="D294" i="13" s="1"/>
  <c r="AR314" i="4"/>
  <c r="L315" i="4"/>
  <c r="D295" i="13" s="1"/>
  <c r="AR315" i="4"/>
  <c r="L316" i="4"/>
  <c r="D296" i="13" s="1"/>
  <c r="AR316" i="4"/>
  <c r="L317" i="4"/>
  <c r="D297" i="13" s="1"/>
  <c r="AR317" i="4"/>
  <c r="L318" i="4"/>
  <c r="L319" i="4"/>
  <c r="D299" i="13" s="1"/>
  <c r="AR319" i="4"/>
  <c r="L320" i="4"/>
  <c r="D300" i="13" s="1"/>
  <c r="AR320" i="4"/>
  <c r="L321" i="4"/>
  <c r="D301" i="13" s="1"/>
  <c r="AR321" i="4"/>
  <c r="L322" i="4"/>
  <c r="D302" i="13" s="1"/>
  <c r="AR322" i="4"/>
  <c r="L323" i="4"/>
  <c r="D303" i="13" s="1"/>
  <c r="AR323" i="4"/>
  <c r="L324" i="4"/>
  <c r="D304" i="13" s="1"/>
  <c r="AR324" i="4"/>
  <c r="L325" i="4"/>
  <c r="D305" i="13" s="1"/>
  <c r="AR325" i="4"/>
  <c r="L326" i="4"/>
  <c r="D306" i="13" s="1"/>
  <c r="AR326" i="4"/>
  <c r="L327" i="4"/>
  <c r="D307" i="13" s="1"/>
  <c r="AR327" i="4"/>
  <c r="L328" i="4"/>
  <c r="D308" i="13" s="1"/>
  <c r="AR328" i="4"/>
  <c r="L329" i="4"/>
  <c r="D309" i="13" s="1"/>
  <c r="AR329" i="4"/>
  <c r="L330" i="4"/>
  <c r="D310" i="13" s="1"/>
  <c r="AR330" i="4"/>
  <c r="L331" i="4"/>
  <c r="D311" i="13" s="1"/>
  <c r="AR331" i="4"/>
  <c r="L332" i="4"/>
  <c r="D312" i="13" s="1"/>
  <c r="AR332" i="4"/>
  <c r="L333" i="4"/>
  <c r="D313" i="13" s="1"/>
  <c r="AR333" i="4"/>
  <c r="L334" i="4"/>
  <c r="D314" i="13" s="1"/>
  <c r="L55" i="4"/>
  <c r="AR55" i="4" s="1"/>
  <c r="L61" i="4"/>
  <c r="AR61" i="4" s="1"/>
  <c r="L63" i="4"/>
  <c r="AR63" i="4" s="1"/>
  <c r="L65" i="4"/>
  <c r="AR65" i="4"/>
  <c r="L66" i="4"/>
  <c r="AR66" i="4" s="1"/>
  <c r="L77" i="4"/>
  <c r="AR77" i="4"/>
  <c r="L78" i="4"/>
  <c r="L79" i="4"/>
  <c r="AR79" i="4" s="1"/>
  <c r="L86" i="4"/>
  <c r="AR86" i="4"/>
  <c r="L96" i="4"/>
  <c r="AR96" i="4"/>
  <c r="L100" i="4"/>
  <c r="AR100" i="4" s="1"/>
  <c r="L105" i="4"/>
  <c r="AR105" i="4"/>
  <c r="L111" i="4"/>
  <c r="AR111" i="4" s="1"/>
  <c r="L114" i="4"/>
  <c r="AR114" i="4"/>
  <c r="L118" i="4"/>
  <c r="AR118" i="4" s="1"/>
  <c r="L125" i="4"/>
  <c r="AR125" i="4" s="1"/>
  <c r="L141" i="4"/>
  <c r="L144" i="4"/>
  <c r="L146" i="4"/>
  <c r="L147" i="4"/>
  <c r="L156" i="4"/>
  <c r="AR156" i="4"/>
  <c r="L159" i="4"/>
  <c r="AR159" i="4"/>
  <c r="L161" i="4"/>
  <c r="L164" i="4"/>
  <c r="AR334" i="4"/>
  <c r="L335" i="4"/>
  <c r="D315" i="13" s="1"/>
  <c r="AR335" i="4"/>
  <c r="L336" i="4"/>
  <c r="D316" i="13" s="1"/>
  <c r="AR336" i="4"/>
  <c r="L337" i="4"/>
  <c r="D317" i="13" s="1"/>
  <c r="AR337" i="4"/>
  <c r="L338" i="4"/>
  <c r="D318" i="13" s="1"/>
  <c r="AR338" i="4"/>
  <c r="L339" i="4"/>
  <c r="D319" i="13" s="1"/>
  <c r="AR339" i="4"/>
  <c r="L340" i="4"/>
  <c r="D320" i="13" s="1"/>
  <c r="AR340" i="4"/>
  <c r="L341" i="4"/>
  <c r="D321" i="13" s="1"/>
  <c r="AR341" i="4"/>
  <c r="L342" i="4"/>
  <c r="D322" i="13" s="1"/>
  <c r="AR342" i="4"/>
  <c r="L343" i="4"/>
  <c r="D323" i="13" s="1"/>
  <c r="AR343" i="4"/>
  <c r="L344" i="4"/>
  <c r="D324" i="13" s="1"/>
  <c r="AR344" i="4"/>
  <c r="L345" i="4"/>
  <c r="D325" i="13" s="1"/>
  <c r="AR345" i="4"/>
  <c r="L346" i="4"/>
  <c r="L347" i="4"/>
  <c r="D327" i="13" s="1"/>
  <c r="AR347" i="4"/>
  <c r="L348" i="4"/>
  <c r="D328" i="13" s="1"/>
  <c r="AR348" i="4"/>
  <c r="L349" i="4"/>
  <c r="D329" i="13" s="1"/>
  <c r="AR349" i="4"/>
  <c r="L350" i="4"/>
  <c r="D330" i="13" s="1"/>
  <c r="AR350" i="4"/>
  <c r="L351" i="4"/>
  <c r="D331" i="13" s="1"/>
  <c r="AR351" i="4"/>
  <c r="B358" i="4"/>
  <c r="E4" i="13" s="1"/>
  <c r="B395" i="4"/>
  <c r="Q18" i="13" s="1"/>
  <c r="L68" i="4"/>
  <c r="AR68" i="4" s="1"/>
  <c r="L69" i="4"/>
  <c r="AR69" i="4" s="1"/>
  <c r="AR78" i="4"/>
  <c r="L83" i="4"/>
  <c r="AR83" i="4" s="1"/>
  <c r="L89" i="4"/>
  <c r="AR89" i="4" s="1"/>
  <c r="L91" i="4"/>
  <c r="AR91" i="4" s="1"/>
  <c r="L95" i="4"/>
  <c r="AR95" i="4" s="1"/>
  <c r="L98" i="4"/>
  <c r="AR98" i="4"/>
  <c r="L115" i="4"/>
  <c r="AR115" i="4"/>
  <c r="L119" i="4"/>
  <c r="AR119" i="4" s="1"/>
  <c r="L120" i="4"/>
  <c r="AR120" i="4" s="1"/>
  <c r="L128" i="4"/>
  <c r="AR128" i="4" s="1"/>
  <c r="L135" i="4"/>
  <c r="AR135" i="4" s="1"/>
  <c r="AR141" i="4"/>
  <c r="L150" i="4"/>
  <c r="L157" i="4"/>
  <c r="L53" i="4"/>
  <c r="AR53" i="4" s="1"/>
  <c r="L54" i="4"/>
  <c r="AR54" i="4" s="1"/>
  <c r="L59" i="4"/>
  <c r="AR59" i="4" s="1"/>
  <c r="L72" i="4"/>
  <c r="AR72" i="4" s="1"/>
  <c r="L81" i="4"/>
  <c r="AR81" i="4" s="1"/>
  <c r="L92" i="4"/>
  <c r="AR92" i="4" s="1"/>
  <c r="L93" i="4"/>
  <c r="AR93" i="4" s="1"/>
  <c r="L99" i="4"/>
  <c r="AR99" i="4" s="1"/>
  <c r="L129" i="4"/>
  <c r="AR129" i="4" s="1"/>
  <c r="L134" i="4"/>
  <c r="L153" i="4"/>
  <c r="AR153" i="4" s="1"/>
  <c r="L154" i="4"/>
  <c r="L155" i="4"/>
  <c r="L165" i="4"/>
  <c r="AR165" i="4"/>
  <c r="L167" i="4"/>
  <c r="L58" i="4"/>
  <c r="L126" i="4"/>
  <c r="L140" i="4"/>
  <c r="L56" i="4"/>
  <c r="AR56" i="4" s="1"/>
  <c r="L57" i="4"/>
  <c r="AR57" i="4" s="1"/>
  <c r="L60" i="4"/>
  <c r="AR60" i="4" s="1"/>
  <c r="L64" i="4"/>
  <c r="AR64" i="4" s="1"/>
  <c r="L73" i="4"/>
  <c r="AR73" i="4" s="1"/>
  <c r="L74" i="4"/>
  <c r="AR74" i="4" s="1"/>
  <c r="L84" i="4"/>
  <c r="AR84" i="4" s="1"/>
  <c r="L88" i="4"/>
  <c r="AR88" i="4" s="1"/>
  <c r="L90" i="4"/>
  <c r="L94" i="4"/>
  <c r="AR94" i="4" s="1"/>
  <c r="L97" i="4"/>
  <c r="L101" i="4"/>
  <c r="AR101" i="4" s="1"/>
  <c r="L104" i="4"/>
  <c r="AR104" i="4" s="1"/>
  <c r="L106" i="4"/>
  <c r="AR106" i="4" s="1"/>
  <c r="L112" i="4"/>
  <c r="L116" i="4"/>
  <c r="AR116" i="4" s="1"/>
  <c r="L121" i="4"/>
  <c r="AR121" i="4" s="1"/>
  <c r="L122" i="4"/>
  <c r="AR122" i="4" s="1"/>
  <c r="L123" i="4"/>
  <c r="AR123" i="4"/>
  <c r="AR126" i="4"/>
  <c r="L127" i="4"/>
  <c r="AR127" i="4"/>
  <c r="L131" i="4"/>
  <c r="AR131" i="4" s="1"/>
  <c r="L132" i="4"/>
  <c r="AR132" i="4"/>
  <c r="AR134" i="4"/>
  <c r="L136" i="4"/>
  <c r="AR136" i="4" s="1"/>
  <c r="L138" i="4"/>
  <c r="AR138" i="4" s="1"/>
  <c r="L139" i="4"/>
  <c r="AR139" i="4"/>
  <c r="L143" i="4"/>
  <c r="L145" i="4"/>
  <c r="AR145" i="4"/>
  <c r="L148" i="4"/>
  <c r="AR148" i="4"/>
  <c r="L149" i="4"/>
  <c r="AR149" i="4"/>
  <c r="L151" i="4"/>
  <c r="AR151" i="4"/>
  <c r="L152" i="4"/>
  <c r="AR155" i="4"/>
  <c r="L158" i="4"/>
  <c r="L162" i="4"/>
  <c r="AR58" i="4"/>
  <c r="L62" i="4"/>
  <c r="L70" i="4"/>
  <c r="AR70" i="4" s="1"/>
  <c r="L71" i="4"/>
  <c r="AR90" i="4"/>
  <c r="L109" i="4"/>
  <c r="AR112" i="4"/>
  <c r="L117" i="4"/>
  <c r="AR162" i="4"/>
  <c r="AR62" i="4"/>
  <c r="AR71" i="4"/>
  <c r="L75" i="4"/>
  <c r="AR75" i="4"/>
  <c r="L76" i="4"/>
  <c r="AR76" i="4" s="1"/>
  <c r="L80" i="4"/>
  <c r="AR80" i="4" s="1"/>
  <c r="L82" i="4"/>
  <c r="AR82" i="4" s="1"/>
  <c r="L85" i="4"/>
  <c r="AR85" i="4" s="1"/>
  <c r="L87" i="4"/>
  <c r="AR87" i="4" s="1"/>
  <c r="AR97" i="4"/>
  <c r="L102" i="4"/>
  <c r="AR102" i="4" s="1"/>
  <c r="L103" i="4"/>
  <c r="AR103" i="4" s="1"/>
  <c r="L107" i="4"/>
  <c r="AR107" i="4"/>
  <c r="AR109" i="4"/>
  <c r="L113" i="4"/>
  <c r="AR113" i="4"/>
  <c r="AR117" i="4"/>
  <c r="L130" i="4"/>
  <c r="AR130" i="4" s="1"/>
  <c r="AR152" i="4"/>
  <c r="AR154" i="4"/>
  <c r="L160" i="4"/>
  <c r="L163" i="4"/>
  <c r="L166" i="4"/>
  <c r="AR167" i="4"/>
  <c r="L168" i="4"/>
  <c r="AR168" i="4" s="1"/>
  <c r="L170" i="4"/>
  <c r="AR170" i="4" s="1"/>
  <c r="L171" i="4"/>
  <c r="AR171" i="4"/>
  <c r="L173" i="4"/>
  <c r="AR173" i="4"/>
  <c r="L174" i="4"/>
  <c r="AR174" i="4"/>
  <c r="L175" i="4"/>
  <c r="AR175" i="4" s="1"/>
  <c r="L176" i="4"/>
  <c r="AR176" i="4"/>
  <c r="L177" i="4"/>
  <c r="AR177" i="4" s="1"/>
  <c r="L179" i="4"/>
  <c r="AR179" i="4" s="1"/>
  <c r="L181" i="4"/>
  <c r="AR181" i="4"/>
  <c r="L182" i="4"/>
  <c r="AR182" i="4"/>
  <c r="L183" i="4"/>
  <c r="AR183" i="4"/>
  <c r="L185" i="4"/>
  <c r="AR185" i="4"/>
  <c r="L186" i="4"/>
  <c r="AR186" i="4" s="1"/>
  <c r="L188" i="4"/>
  <c r="AR188" i="4" s="1"/>
  <c r="L189" i="4"/>
  <c r="AR189" i="4"/>
  <c r="L190" i="4"/>
  <c r="AR190" i="4"/>
  <c r="L191" i="4"/>
  <c r="AR191" i="4" s="1"/>
  <c r="L192" i="4"/>
  <c r="AR192" i="4" s="1"/>
  <c r="L194" i="4"/>
  <c r="AR194" i="4" s="1"/>
  <c r="L195" i="4"/>
  <c r="AR195" i="4" s="1"/>
  <c r="L198" i="4"/>
  <c r="AR198" i="4" s="1"/>
  <c r="L200" i="4"/>
  <c r="AR200" i="4" s="1"/>
  <c r="L201" i="4"/>
  <c r="AR201" i="4"/>
  <c r="L202" i="4"/>
  <c r="AR202" i="4"/>
  <c r="L206" i="4"/>
  <c r="AR206" i="4"/>
  <c r="L207" i="4"/>
  <c r="AR207" i="4"/>
  <c r="L208" i="4"/>
  <c r="AR208" i="4"/>
  <c r="L209" i="4"/>
  <c r="AR209" i="4" s="1"/>
  <c r="L211" i="4"/>
  <c r="AR211" i="4"/>
  <c r="L213" i="4"/>
  <c r="AR213" i="4" s="1"/>
  <c r="L214" i="4"/>
  <c r="AR214" i="4"/>
  <c r="L216" i="4"/>
  <c r="AR216" i="4"/>
  <c r="L217" i="4"/>
  <c r="AR217" i="4"/>
  <c r="L218" i="4"/>
  <c r="AR218" i="4"/>
  <c r="L221" i="4"/>
  <c r="AR221" i="4" s="1"/>
  <c r="L222" i="4"/>
  <c r="AR222" i="4"/>
  <c r="L224" i="4"/>
  <c r="AR224" i="4"/>
  <c r="L225" i="4"/>
  <c r="AR225" i="4" s="1"/>
  <c r="L228" i="4"/>
  <c r="AR228" i="4"/>
  <c r="L229" i="4"/>
  <c r="AR229" i="4" s="1"/>
  <c r="L232" i="4"/>
  <c r="AR232" i="4"/>
  <c r="L233" i="4"/>
  <c r="AR233" i="4"/>
  <c r="L234" i="4"/>
  <c r="AR234" i="4" s="1"/>
  <c r="L235" i="4"/>
  <c r="AR235" i="4"/>
  <c r="L236" i="4"/>
  <c r="AR236" i="4"/>
  <c r="L237" i="4"/>
  <c r="AR237" i="4" s="1"/>
  <c r="L238" i="4"/>
  <c r="AR238" i="4" s="1"/>
  <c r="L240" i="4"/>
  <c r="AR240" i="4"/>
  <c r="L241" i="4"/>
  <c r="AR241" i="4" s="1"/>
  <c r="L242" i="4"/>
  <c r="AR242" i="4"/>
  <c r="L244" i="4"/>
  <c r="AR244" i="4" s="1"/>
  <c r="L245" i="4"/>
  <c r="AR245" i="4"/>
  <c r="L246" i="4"/>
  <c r="AR246" i="4"/>
  <c r="L247" i="4"/>
  <c r="AR247" i="4"/>
  <c r="L248" i="4"/>
  <c r="AR248" i="4"/>
  <c r="L249" i="4"/>
  <c r="AR249" i="4"/>
  <c r="L250" i="4"/>
  <c r="AR250" i="4"/>
  <c r="L251" i="4"/>
  <c r="AR251" i="4" s="1"/>
  <c r="AB53" i="3"/>
  <c r="P117" i="3"/>
  <c r="Q117" i="3"/>
  <c r="P116" i="3"/>
  <c r="Q116" i="3"/>
  <c r="P115" i="3"/>
  <c r="Q115" i="3"/>
  <c r="P114" i="3"/>
  <c r="Q114" i="3"/>
  <c r="P113" i="3"/>
  <c r="Q113" i="3"/>
  <c r="P112" i="3"/>
  <c r="Q112" i="3"/>
  <c r="P111" i="3"/>
  <c r="Q111" i="3"/>
  <c r="P110" i="3"/>
  <c r="Q110" i="3"/>
  <c r="P109" i="3"/>
  <c r="Q109" i="3"/>
  <c r="P108" i="3"/>
  <c r="Q108" i="3"/>
  <c r="P107" i="3"/>
  <c r="Q107" i="3"/>
  <c r="P106" i="3"/>
  <c r="Q106" i="3"/>
  <c r="P105" i="3"/>
  <c r="Q105" i="3"/>
  <c r="P104" i="3"/>
  <c r="Q104" i="3"/>
  <c r="P103" i="3"/>
  <c r="Q103" i="3"/>
  <c r="P102" i="3"/>
  <c r="Q102" i="3"/>
  <c r="P101" i="3"/>
  <c r="Q101" i="3"/>
  <c r="P100" i="3"/>
  <c r="Q100" i="3"/>
  <c r="P99" i="3"/>
  <c r="Q99" i="3"/>
  <c r="P98" i="3"/>
  <c r="Q98" i="3"/>
  <c r="P97" i="3"/>
  <c r="Q97" i="3"/>
  <c r="P96" i="3"/>
  <c r="Q96" i="3"/>
  <c r="P95" i="3"/>
  <c r="Q95" i="3"/>
  <c r="P94" i="3"/>
  <c r="Q94" i="3"/>
  <c r="P93" i="3"/>
  <c r="Q93" i="3"/>
  <c r="P92" i="3"/>
  <c r="Q92" i="3"/>
  <c r="P91" i="3"/>
  <c r="Q91" i="3"/>
  <c r="P89" i="3"/>
  <c r="Q89" i="3"/>
  <c r="P88" i="3"/>
  <c r="Q88" i="3"/>
  <c r="P87" i="3"/>
  <c r="Q87" i="3"/>
  <c r="P86" i="3"/>
  <c r="Q86" i="3"/>
  <c r="P85" i="3"/>
  <c r="Q85" i="3"/>
  <c r="P84" i="3"/>
  <c r="Q84" i="3"/>
  <c r="P83" i="3"/>
  <c r="Q83" i="3"/>
  <c r="P82" i="3"/>
  <c r="Q82" i="3"/>
  <c r="P81" i="3"/>
  <c r="Q81" i="3"/>
  <c r="P80" i="3"/>
  <c r="Q80" i="3"/>
  <c r="P79" i="3"/>
  <c r="Q79" i="3"/>
  <c r="P78" i="3"/>
  <c r="Q78" i="3"/>
  <c r="P77" i="3"/>
  <c r="Q77" i="3"/>
  <c r="P76" i="3"/>
  <c r="Q76" i="3"/>
  <c r="P75" i="3"/>
  <c r="Q75" i="3"/>
  <c r="P74" i="3"/>
  <c r="Q74" i="3"/>
  <c r="P73" i="3"/>
  <c r="Q73" i="3"/>
  <c r="P72" i="3"/>
  <c r="Q72" i="3"/>
  <c r="P71" i="3"/>
  <c r="Q71" i="3"/>
  <c r="P70" i="3"/>
  <c r="Q70" i="3"/>
  <c r="P69" i="3"/>
  <c r="Q69" i="3"/>
  <c r="P68" i="3"/>
  <c r="Q68" i="3"/>
  <c r="P67" i="3"/>
  <c r="Q67" i="3"/>
  <c r="P66" i="3"/>
  <c r="Q66" i="3"/>
  <c r="P65" i="3"/>
  <c r="Q65" i="3"/>
  <c r="P64" i="3"/>
  <c r="Q64" i="3"/>
  <c r="P62" i="3"/>
  <c r="Q62" i="3"/>
  <c r="P61" i="3"/>
  <c r="Q61" i="3"/>
  <c r="P60" i="3"/>
  <c r="Q60" i="3"/>
  <c r="P59" i="3"/>
  <c r="Q59" i="3"/>
  <c r="P58" i="3"/>
  <c r="Q58" i="3"/>
  <c r="P57" i="3"/>
  <c r="Q57" i="3"/>
  <c r="P56" i="3"/>
  <c r="Q56" i="3"/>
  <c r="P55" i="3"/>
  <c r="Q55" i="3"/>
  <c r="P54" i="3"/>
  <c r="Q54" i="3"/>
  <c r="P53" i="3"/>
  <c r="T53" i="3" s="1"/>
  <c r="Q53" i="3"/>
  <c r="Q131" i="3"/>
  <c r="P131" i="3"/>
  <c r="P130" i="3"/>
  <c r="Q130" i="3"/>
  <c r="P129" i="3"/>
  <c r="Q129" i="3"/>
  <c r="P128" i="3"/>
  <c r="Q128" i="3"/>
  <c r="P127" i="3"/>
  <c r="Q127" i="3"/>
  <c r="P126" i="3"/>
  <c r="Q126" i="3"/>
  <c r="P125" i="3"/>
  <c r="Q125" i="3"/>
  <c r="P124" i="3"/>
  <c r="Q124" i="3"/>
  <c r="P123" i="3"/>
  <c r="Q123" i="3"/>
  <c r="P122" i="3"/>
  <c r="Q122" i="3"/>
  <c r="P121" i="3"/>
  <c r="Q121" i="3"/>
  <c r="P120" i="3"/>
  <c r="Q120" i="3"/>
  <c r="P63" i="3"/>
  <c r="Q63" i="3"/>
  <c r="P119" i="3"/>
  <c r="Q119" i="3"/>
  <c r="P118" i="3"/>
  <c r="Q118" i="3"/>
  <c r="P90" i="3"/>
  <c r="Q90" i="3"/>
  <c r="B298" i="3"/>
  <c r="J17" i="13" s="1"/>
  <c r="B136" i="3"/>
  <c r="B138" i="3"/>
  <c r="B176" i="3"/>
  <c r="B179" i="3"/>
  <c r="B180" i="3"/>
  <c r="B197" i="3"/>
  <c r="B200" i="3"/>
  <c r="B213" i="3"/>
  <c r="B214" i="3"/>
  <c r="B217" i="3"/>
  <c r="B219" i="3"/>
  <c r="B221" i="3"/>
  <c r="B222" i="3"/>
  <c r="B228" i="3"/>
  <c r="B236" i="3"/>
  <c r="B246" i="3"/>
  <c r="B149" i="3"/>
  <c r="B170" i="3"/>
  <c r="B201" i="3"/>
  <c r="B206" i="3"/>
  <c r="B238" i="3"/>
  <c r="B262" i="3"/>
  <c r="B132" i="3"/>
  <c r="B133" i="3"/>
  <c r="B135" i="3"/>
  <c r="B137" i="3"/>
  <c r="B142" i="3"/>
  <c r="B148" i="3"/>
  <c r="B150" i="3"/>
  <c r="B153" i="3"/>
  <c r="B154" i="3"/>
  <c r="B156" i="3"/>
  <c r="B157" i="3"/>
  <c r="B162" i="3"/>
  <c r="B174" i="3"/>
  <c r="B177" i="3"/>
  <c r="B202" i="3"/>
  <c r="B203" i="3"/>
  <c r="B215" i="3"/>
  <c r="B218" i="3"/>
  <c r="B223" i="3"/>
  <c r="B225" i="3"/>
  <c r="B232" i="3"/>
  <c r="B233" i="3"/>
  <c r="B239" i="3"/>
  <c r="B241" i="3"/>
  <c r="B242" i="3"/>
  <c r="B243" i="3"/>
  <c r="B245" i="3"/>
  <c r="B254" i="3"/>
  <c r="B255" i="3"/>
  <c r="B256" i="3"/>
  <c r="B145" i="3"/>
  <c r="B159" i="3"/>
  <c r="B164" i="3"/>
  <c r="B182" i="3"/>
  <c r="B184" i="3"/>
  <c r="B187" i="3"/>
  <c r="B190" i="3"/>
  <c r="B198" i="3"/>
  <c r="B205" i="3"/>
  <c r="B207" i="3"/>
  <c r="B208" i="3"/>
  <c r="B210" i="3"/>
  <c r="B220" i="3"/>
  <c r="B224" i="3"/>
  <c r="B226" i="3"/>
  <c r="B235" i="3"/>
  <c r="B237" i="3"/>
  <c r="B250" i="3"/>
  <c r="B257" i="3"/>
  <c r="B143" i="3"/>
  <c r="B146" i="3"/>
  <c r="B155" i="3"/>
  <c r="B160" i="3"/>
  <c r="B169" i="3"/>
  <c r="B173" i="3"/>
  <c r="B181" i="3"/>
  <c r="B185" i="3"/>
  <c r="B191" i="3"/>
  <c r="B194" i="3"/>
  <c r="B196" i="3"/>
  <c r="B199" i="3"/>
  <c r="B234" i="3"/>
  <c r="B244" i="3"/>
  <c r="B166" i="3"/>
  <c r="B211" i="3"/>
  <c r="B212" i="3"/>
  <c r="B248" i="3"/>
  <c r="B139" i="3"/>
  <c r="B144" i="3"/>
  <c r="B151" i="3"/>
  <c r="B158" i="3"/>
  <c r="B161" i="3"/>
  <c r="B163" i="3"/>
  <c r="B165" i="3"/>
  <c r="B167" i="3"/>
  <c r="B168" i="3"/>
  <c r="B171" i="3"/>
  <c r="B175" i="3"/>
  <c r="B178" i="3"/>
  <c r="B183" i="3"/>
  <c r="B186" i="3"/>
  <c r="B189" i="3"/>
  <c r="B193" i="3"/>
  <c r="B195" i="3"/>
  <c r="B204" i="3"/>
  <c r="B209" i="3"/>
  <c r="B216" i="3"/>
  <c r="B227" i="3"/>
  <c r="B231" i="3"/>
  <c r="B247" i="3"/>
  <c r="B252" i="3"/>
  <c r="B253" i="3"/>
  <c r="B260" i="3"/>
  <c r="B271" i="3"/>
  <c r="H3" i="13" s="1"/>
  <c r="B134" i="3"/>
  <c r="B141" i="3"/>
  <c r="B172" i="3"/>
  <c r="B188" i="3"/>
  <c r="B192" i="3"/>
  <c r="B229" i="3"/>
  <c r="B230" i="3"/>
  <c r="B240" i="3"/>
  <c r="B249" i="3"/>
  <c r="B251" i="3"/>
  <c r="B258" i="3"/>
  <c r="B259" i="3"/>
  <c r="B261" i="3"/>
  <c r="B147" i="3"/>
  <c r="B152" i="3"/>
  <c r="B140" i="3"/>
  <c r="L53" i="3"/>
  <c r="AR53" i="3"/>
  <c r="L54" i="3"/>
  <c r="AR54" i="3"/>
  <c r="L55" i="3"/>
  <c r="AR55" i="3"/>
  <c r="L56" i="3"/>
  <c r="AR56" i="3"/>
  <c r="L57" i="3"/>
  <c r="AR57" i="3"/>
  <c r="L58" i="3"/>
  <c r="AR58" i="3" s="1"/>
  <c r="L59" i="3"/>
  <c r="AR59" i="3"/>
  <c r="L60" i="3"/>
  <c r="AR60" i="3"/>
  <c r="L61" i="3"/>
  <c r="AR61" i="3"/>
  <c r="L62" i="3"/>
  <c r="AR62" i="3"/>
  <c r="L63" i="3"/>
  <c r="AR63" i="3" s="1"/>
  <c r="L64" i="3"/>
  <c r="AR64" i="3"/>
  <c r="L65" i="3"/>
  <c r="AR65" i="3"/>
  <c r="L66" i="3"/>
  <c r="AR66" i="3"/>
  <c r="L67" i="3"/>
  <c r="AR67" i="3"/>
  <c r="L68" i="3"/>
  <c r="AR68" i="3"/>
  <c r="L69" i="3"/>
  <c r="AR69" i="3"/>
  <c r="L70" i="3"/>
  <c r="AR70" i="3"/>
  <c r="L71" i="3"/>
  <c r="AR71" i="3"/>
  <c r="L72" i="3"/>
  <c r="AR72" i="3"/>
  <c r="L73" i="3"/>
  <c r="AR73" i="3"/>
  <c r="L74" i="3"/>
  <c r="AR74" i="3"/>
  <c r="L75" i="3"/>
  <c r="AR75" i="3"/>
  <c r="L76" i="3"/>
  <c r="AR76" i="3" s="1"/>
  <c r="L77" i="3"/>
  <c r="AR77" i="3"/>
  <c r="L78" i="3"/>
  <c r="AR78" i="3"/>
  <c r="L79" i="3"/>
  <c r="AR79" i="3"/>
  <c r="L80" i="3"/>
  <c r="AR80" i="3"/>
  <c r="L81" i="3"/>
  <c r="AR81" i="3"/>
  <c r="L82" i="3"/>
  <c r="AR82" i="3"/>
  <c r="L83" i="3"/>
  <c r="AR83" i="3"/>
  <c r="L84" i="3"/>
  <c r="AR84" i="3"/>
  <c r="L85" i="3"/>
  <c r="AR85" i="3"/>
  <c r="L86" i="3"/>
  <c r="AR86" i="3"/>
  <c r="L87" i="3"/>
  <c r="AR87" i="3"/>
  <c r="L88" i="3"/>
  <c r="AR88" i="3"/>
  <c r="L89" i="3"/>
  <c r="AR89" i="3"/>
  <c r="L90" i="3"/>
  <c r="AR90" i="3"/>
  <c r="L91" i="3"/>
  <c r="AR91" i="3"/>
  <c r="L92" i="3"/>
  <c r="AR92" i="3" s="1"/>
  <c r="L93" i="3"/>
  <c r="AR93" i="3"/>
  <c r="L94" i="3"/>
  <c r="AR94" i="3"/>
  <c r="L95" i="3"/>
  <c r="AR95" i="3"/>
  <c r="L96" i="3"/>
  <c r="AR96" i="3"/>
  <c r="L97" i="3"/>
  <c r="AR97" i="3"/>
  <c r="L98" i="3"/>
  <c r="AR98" i="3"/>
  <c r="L99" i="3"/>
  <c r="AR99" i="3" s="1"/>
  <c r="L100" i="3"/>
  <c r="AR100" i="3"/>
  <c r="L101" i="3"/>
  <c r="AR101" i="3"/>
  <c r="L102" i="3"/>
  <c r="AR102" i="3"/>
  <c r="L103" i="3"/>
  <c r="AR103" i="3"/>
  <c r="L104" i="3"/>
  <c r="AR104" i="3"/>
  <c r="L105" i="3"/>
  <c r="AR105" i="3"/>
  <c r="L106" i="3"/>
  <c r="AR106" i="3"/>
  <c r="L107" i="3"/>
  <c r="AR107" i="3" s="1"/>
  <c r="L108" i="3"/>
  <c r="AR108" i="3"/>
  <c r="L109" i="3"/>
  <c r="AR109" i="3"/>
  <c r="L110" i="3"/>
  <c r="AR110" i="3"/>
  <c r="L111" i="3"/>
  <c r="AR111" i="3"/>
  <c r="L112" i="3"/>
  <c r="AR112" i="3"/>
  <c r="L113" i="3"/>
  <c r="AR113" i="3"/>
  <c r="L114" i="3"/>
  <c r="AR114" i="3"/>
  <c r="L115" i="3"/>
  <c r="AR115" i="3"/>
  <c r="L116" i="3"/>
  <c r="AR116" i="3"/>
  <c r="L117" i="3"/>
  <c r="AR117" i="3"/>
  <c r="L118" i="3"/>
  <c r="AR118" i="3"/>
  <c r="L119" i="3"/>
  <c r="AR119" i="3"/>
  <c r="L120" i="3"/>
  <c r="AR120" i="3"/>
  <c r="L121" i="3"/>
  <c r="AR121" i="3"/>
  <c r="L122" i="3"/>
  <c r="AR122" i="3"/>
  <c r="L123" i="3"/>
  <c r="AR123" i="3"/>
  <c r="L124" i="3"/>
  <c r="AR124" i="3"/>
  <c r="L125" i="3"/>
  <c r="AR125" i="3"/>
  <c r="L126" i="3"/>
  <c r="AR126" i="3"/>
  <c r="L127" i="3"/>
  <c r="AR127" i="3"/>
  <c r="L128" i="3"/>
  <c r="AR128" i="3"/>
  <c r="L129" i="3"/>
  <c r="AR129" i="3" s="1"/>
  <c r="L130" i="3"/>
  <c r="AR130" i="3"/>
  <c r="L146" i="3"/>
  <c r="L152" i="3"/>
  <c r="L165" i="3"/>
  <c r="L177" i="3"/>
  <c r="L197" i="3"/>
  <c r="L222" i="3"/>
  <c r="L226" i="3"/>
  <c r="L229" i="3"/>
  <c r="L236" i="3"/>
  <c r="L240" i="3"/>
  <c r="L241" i="3"/>
  <c r="L247" i="3"/>
  <c r="L164" i="3"/>
  <c r="L167" i="3"/>
  <c r="AR167" i="3" s="1"/>
  <c r="L188" i="3"/>
  <c r="AR188" i="3" s="1"/>
  <c r="L208" i="3"/>
  <c r="L223" i="3"/>
  <c r="L228" i="3"/>
  <c r="L233" i="3"/>
  <c r="AR236" i="3"/>
  <c r="AR241" i="3"/>
  <c r="L243" i="3"/>
  <c r="AR247" i="3"/>
  <c r="L141" i="3"/>
  <c r="L144" i="3"/>
  <c r="AR146" i="3"/>
  <c r="L149" i="3"/>
  <c r="AR149" i="3"/>
  <c r="AR152" i="3"/>
  <c r="L156" i="3"/>
  <c r="L159" i="3"/>
  <c r="L161" i="3"/>
  <c r="AR161" i="3" s="1"/>
  <c r="AR164" i="3"/>
  <c r="L168" i="3"/>
  <c r="AR168" i="3"/>
  <c r="L170" i="3"/>
  <c r="AR170" i="3"/>
  <c r="L172" i="3"/>
  <c r="AR172" i="3" s="1"/>
  <c r="L185" i="3"/>
  <c r="L189" i="3"/>
  <c r="L192" i="3"/>
  <c r="AR192" i="3"/>
  <c r="L199" i="3"/>
  <c r="L202" i="3"/>
  <c r="AR202" i="3"/>
  <c r="L205" i="3"/>
  <c r="L213" i="3"/>
  <c r="L214" i="3"/>
  <c r="AR214" i="3" s="1"/>
  <c r="L215" i="3"/>
  <c r="AR215" i="3" s="1"/>
  <c r="AR226" i="3"/>
  <c r="L237" i="3"/>
  <c r="L239" i="3"/>
  <c r="AR240" i="3"/>
  <c r="L242" i="3"/>
  <c r="L255" i="3"/>
  <c r="L256" i="3"/>
  <c r="L258" i="3"/>
  <c r="AR141" i="3"/>
  <c r="L142" i="3"/>
  <c r="AR142" i="3" s="1"/>
  <c r="L147" i="3"/>
  <c r="L154" i="3"/>
  <c r="AR154" i="3" s="1"/>
  <c r="AR156" i="3"/>
  <c r="L160" i="3"/>
  <c r="L162" i="3"/>
  <c r="L176" i="3"/>
  <c r="AR176" i="3" s="1"/>
  <c r="AR177" i="3"/>
  <c r="L180" i="3"/>
  <c r="AR180" i="3" s="1"/>
  <c r="L186" i="3"/>
  <c r="L191" i="3"/>
  <c r="AR191" i="3" s="1"/>
  <c r="L196" i="3"/>
  <c r="L200" i="3"/>
  <c r="AR200" i="3" s="1"/>
  <c r="L201" i="3"/>
  <c r="AR205" i="3"/>
  <c r="L210" i="3"/>
  <c r="AR210" i="3" s="1"/>
  <c r="L217" i="3"/>
  <c r="L219" i="3"/>
  <c r="AR219" i="3" s="1"/>
  <c r="L221" i="3"/>
  <c r="AR228" i="3"/>
  <c r="AR229" i="3"/>
  <c r="L234" i="3"/>
  <c r="AR234" i="3" s="1"/>
  <c r="L245" i="3"/>
  <c r="AR245" i="3"/>
  <c r="L249" i="3"/>
  <c r="L254" i="3"/>
  <c r="L261" i="3"/>
  <c r="B305" i="3"/>
  <c r="Q17" i="13" s="1"/>
  <c r="L136" i="3"/>
  <c r="AR136" i="3" s="1"/>
  <c r="L139" i="3"/>
  <c r="AR139" i="3" s="1"/>
  <c r="L143" i="3"/>
  <c r="AR143" i="3" s="1"/>
  <c r="L153" i="3"/>
  <c r="AR160" i="3"/>
  <c r="L181" i="3"/>
  <c r="AR181" i="3" s="1"/>
  <c r="L182" i="3"/>
  <c r="AR182" i="3"/>
  <c r="AR186" i="3"/>
  <c r="L187" i="3"/>
  <c r="AR187" i="3" s="1"/>
  <c r="L190" i="3"/>
  <c r="L195" i="3"/>
  <c r="L207" i="3"/>
  <c r="AR207" i="3" s="1"/>
  <c r="AR217" i="3"/>
  <c r="L218" i="3"/>
  <c r="AR218" i="3" s="1"/>
  <c r="AR221" i="3"/>
  <c r="AR223" i="3"/>
  <c r="L227" i="3"/>
  <c r="AR227" i="3"/>
  <c r="L232" i="3"/>
  <c r="AR232" i="3" s="1"/>
  <c r="L250" i="3"/>
  <c r="AR250" i="3" s="1"/>
  <c r="L252" i="3"/>
  <c r="AR254" i="3"/>
  <c r="L257" i="3"/>
  <c r="L259" i="3"/>
  <c r="L260" i="3"/>
  <c r="L157" i="3"/>
  <c r="L175" i="3"/>
  <c r="AR175" i="3" s="1"/>
  <c r="AR196" i="3"/>
  <c r="L203" i="3"/>
  <c r="AR203" i="3" s="1"/>
  <c r="AR233" i="3"/>
  <c r="L235" i="3"/>
  <c r="AR235" i="3" s="1"/>
  <c r="AR237" i="3"/>
  <c r="L238" i="3"/>
  <c r="AR259" i="3"/>
  <c r="L131" i="3"/>
  <c r="AR131" i="3"/>
  <c r="L133" i="3"/>
  <c r="AR133" i="3" s="1"/>
  <c r="L137" i="3"/>
  <c r="AR137" i="3" s="1"/>
  <c r="L138" i="3"/>
  <c r="AR138" i="3" s="1"/>
  <c r="L140" i="3"/>
  <c r="AR140" i="3" s="1"/>
  <c r="AR147" i="3"/>
  <c r="L148" i="3"/>
  <c r="AR148" i="3" s="1"/>
  <c r="L151" i="3"/>
  <c r="AR151" i="3" s="1"/>
  <c r="AR153" i="3"/>
  <c r="AR157" i="3"/>
  <c r="L158" i="3"/>
  <c r="AR159" i="3"/>
  <c r="AR162" i="3"/>
  <c r="L163" i="3"/>
  <c r="AR163" i="3"/>
  <c r="AR165" i="3"/>
  <c r="L166" i="3"/>
  <c r="AR166" i="3" s="1"/>
  <c r="L169" i="3"/>
  <c r="AR169" i="3" s="1"/>
  <c r="L171" i="3"/>
  <c r="AR171" i="3" s="1"/>
  <c r="L173" i="3"/>
  <c r="AR173" i="3" s="1"/>
  <c r="L174" i="3"/>
  <c r="AR174" i="3" s="1"/>
  <c r="L178" i="3"/>
  <c r="AR178" i="3" s="1"/>
  <c r="L179" i="3"/>
  <c r="AR179" i="3" s="1"/>
  <c r="L183" i="3"/>
  <c r="AR183" i="3" s="1"/>
  <c r="L184" i="3"/>
  <c r="AR184" i="3" s="1"/>
  <c r="AR185" i="3"/>
  <c r="AR189" i="3"/>
  <c r="AR190" i="3"/>
  <c r="L193" i="3"/>
  <c r="AR193" i="3" s="1"/>
  <c r="AR195" i="3"/>
  <c r="L198" i="3"/>
  <c r="AR198" i="3" s="1"/>
  <c r="AR199" i="3"/>
  <c r="AR201" i="3"/>
  <c r="L204" i="3"/>
  <c r="AR204" i="3" s="1"/>
  <c r="AR208" i="3"/>
  <c r="L209" i="3"/>
  <c r="AR209" i="3" s="1"/>
  <c r="L212" i="3"/>
  <c r="AR212" i="3" s="1"/>
  <c r="AR213" i="3"/>
  <c r="L216" i="3"/>
  <c r="AR216" i="3" s="1"/>
  <c r="L220" i="3"/>
  <c r="AR220" i="3" s="1"/>
  <c r="AR222" i="3"/>
  <c r="L224" i="3"/>
  <c r="AR224" i="3" s="1"/>
  <c r="L230" i="3"/>
  <c r="AR230" i="3" s="1"/>
  <c r="L231" i="3"/>
  <c r="AR231" i="3" s="1"/>
  <c r="AR239" i="3"/>
  <c r="AR242" i="3"/>
  <c r="AR243" i="3"/>
  <c r="L244" i="3"/>
  <c r="AR244" i="3" s="1"/>
  <c r="L246" i="3"/>
  <c r="AR246" i="3" s="1"/>
  <c r="L248" i="3"/>
  <c r="AR248" i="3" s="1"/>
  <c r="AR249" i="3"/>
  <c r="L251" i="3"/>
  <c r="AR251" i="3" s="1"/>
  <c r="AR252" i="3"/>
  <c r="AR256" i="3"/>
  <c r="AR257" i="3"/>
  <c r="L150" i="3"/>
  <c r="AR150" i="3" s="1"/>
  <c r="L155" i="3"/>
  <c r="AR155" i="3" s="1"/>
  <c r="L194" i="3"/>
  <c r="AR194" i="3" s="1"/>
  <c r="AR197" i="3"/>
  <c r="L206" i="3"/>
  <c r="AR206" i="3" s="1"/>
  <c r="L211" i="3"/>
  <c r="AR211" i="3" s="1"/>
  <c r="L225" i="3"/>
  <c r="AR225" i="3" s="1"/>
  <c r="AR238" i="3"/>
  <c r="L253" i="3"/>
  <c r="AR253" i="3" s="1"/>
  <c r="AR261" i="3"/>
  <c r="B268" i="3"/>
  <c r="E3" i="13" s="1"/>
  <c r="L132" i="3"/>
  <c r="AR132" i="3" s="1"/>
  <c r="L134" i="3"/>
  <c r="AR134" i="3" s="1"/>
  <c r="AR158" i="3"/>
  <c r="E32" i="13"/>
  <c r="D346" i="13"/>
  <c r="D347" i="13"/>
  <c r="D348" i="13"/>
  <c r="D349" i="13"/>
  <c r="D350" i="13"/>
  <c r="D351" i="13"/>
  <c r="D352" i="13"/>
  <c r="D353" i="13"/>
  <c r="D354" i="13"/>
  <c r="D35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501" i="13"/>
  <c r="D502" i="13"/>
  <c r="D503" i="13"/>
  <c r="D504" i="13"/>
  <c r="D505" i="13"/>
  <c r="D506" i="13"/>
  <c r="D507" i="13"/>
  <c r="D508" i="13"/>
  <c r="D509" i="13"/>
  <c r="D510" i="13"/>
  <c r="D511" i="13"/>
  <c r="S512" i="13"/>
  <c r="T512" i="13"/>
  <c r="L135" i="3"/>
  <c r="AR144" i="3"/>
  <c r="L145" i="3"/>
  <c r="D102" i="3"/>
  <c r="E102" i="3" s="1"/>
  <c r="AT102" i="3"/>
  <c r="D127" i="3"/>
  <c r="E127" i="3" s="1"/>
  <c r="AT127" i="3"/>
  <c r="D90" i="3"/>
  <c r="E90" i="3" s="1"/>
  <c r="AT90" i="3"/>
  <c r="D78" i="3"/>
  <c r="E78" i="3" s="1"/>
  <c r="AT78" i="3"/>
  <c r="D97" i="3"/>
  <c r="E97" i="3" s="1"/>
  <c r="AT97" i="3"/>
  <c r="D103" i="3"/>
  <c r="E103" i="3" s="1"/>
  <c r="AT103" i="3"/>
  <c r="D104" i="3"/>
  <c r="E104" i="3" s="1"/>
  <c r="AT104" i="3"/>
  <c r="D126" i="3"/>
  <c r="E126" i="3" s="1"/>
  <c r="AT126" i="3"/>
  <c r="D77" i="3"/>
  <c r="E77" i="3" s="1"/>
  <c r="AT77" i="3"/>
  <c r="D89" i="3"/>
  <c r="E89" i="3" s="1"/>
  <c r="AT89" i="3"/>
  <c r="D93" i="3"/>
  <c r="E93" i="3" s="1"/>
  <c r="AT93" i="3"/>
  <c r="D105" i="3"/>
  <c r="E105" i="3" s="1"/>
  <c r="AT105" i="3"/>
  <c r="D106" i="3"/>
  <c r="E106" i="3" s="1"/>
  <c r="AT106" i="3"/>
  <c r="D76" i="3"/>
  <c r="E76" i="3" s="1"/>
  <c r="AT76" i="3"/>
  <c r="D123" i="3"/>
  <c r="E123" i="3" s="1"/>
  <c r="AT123" i="3"/>
  <c r="D88" i="3"/>
  <c r="E88" i="3" s="1"/>
  <c r="AT88" i="3"/>
  <c r="D96" i="3"/>
  <c r="E96" i="3" s="1"/>
  <c r="AT96" i="3"/>
  <c r="D117" i="3"/>
  <c r="E117" i="3" s="1"/>
  <c r="AT117" i="3"/>
  <c r="D75" i="3"/>
  <c r="E75" i="3" s="1"/>
  <c r="AT75" i="3"/>
  <c r="D107" i="3"/>
  <c r="E107" i="3" s="1"/>
  <c r="AT107" i="3"/>
  <c r="D108" i="3"/>
  <c r="E108" i="3" s="1"/>
  <c r="AT108" i="3"/>
  <c r="D109" i="3"/>
  <c r="E109" i="3" s="1"/>
  <c r="AT109" i="3"/>
  <c r="D87" i="3"/>
  <c r="E87" i="3" s="1"/>
  <c r="AT87" i="3"/>
  <c r="D74" i="3"/>
  <c r="E74" i="3" s="1"/>
  <c r="AT74" i="3"/>
  <c r="D98" i="3"/>
  <c r="E98" i="3" s="1"/>
  <c r="AT98" i="3"/>
  <c r="D110" i="3"/>
  <c r="E110" i="3" s="1"/>
  <c r="AT110" i="3"/>
  <c r="D55" i="3"/>
  <c r="E55" i="3" s="1"/>
  <c r="AT55" i="3"/>
  <c r="D111" i="3"/>
  <c r="E111" i="3" s="1"/>
  <c r="AT111" i="3"/>
  <c r="D73" i="3"/>
  <c r="E73" i="3" s="1"/>
  <c r="AT73" i="3"/>
  <c r="D86" i="3"/>
  <c r="E86" i="3" s="1"/>
  <c r="AT86" i="3"/>
  <c r="D99" i="3"/>
  <c r="E99" i="3" s="1"/>
  <c r="AT99" i="3"/>
  <c r="D124" i="3"/>
  <c r="E124" i="3" s="1"/>
  <c r="AT124" i="3"/>
  <c r="D112" i="3"/>
  <c r="E112" i="3" s="1"/>
  <c r="AT112" i="3"/>
  <c r="D72" i="3"/>
  <c r="E72" i="3" s="1"/>
  <c r="AT72" i="3"/>
  <c r="D119" i="3"/>
  <c r="E119" i="3" s="1"/>
  <c r="AT119" i="3"/>
  <c r="D85" i="3"/>
  <c r="E85" i="3" s="1"/>
  <c r="AT85" i="3"/>
  <c r="D94" i="3"/>
  <c r="E94" i="3" s="1"/>
  <c r="AT94" i="3"/>
  <c r="D125" i="3"/>
  <c r="E125" i="3" s="1"/>
  <c r="AT125" i="3"/>
  <c r="D71" i="3"/>
  <c r="E71" i="3" s="1"/>
  <c r="AT71" i="3"/>
  <c r="D131" i="3"/>
  <c r="E131" i="3" s="1"/>
  <c r="AT131" i="3"/>
  <c r="D130" i="3"/>
  <c r="E130" i="3" s="1"/>
  <c r="AT130" i="3"/>
  <c r="D92" i="3"/>
  <c r="E92" i="3" s="1"/>
  <c r="AT92" i="3"/>
  <c r="D116" i="3"/>
  <c r="E116" i="3" s="1"/>
  <c r="AT116" i="3"/>
  <c r="D70" i="3"/>
  <c r="E70" i="3" s="1"/>
  <c r="AT70" i="3"/>
  <c r="D84" i="3"/>
  <c r="E84" i="3" s="1"/>
  <c r="AT84" i="3"/>
  <c r="D95" i="3"/>
  <c r="E95" i="3" s="1"/>
  <c r="AT95" i="3"/>
  <c r="D129" i="3"/>
  <c r="E129" i="3" s="1"/>
  <c r="AT129" i="3"/>
  <c r="D53" i="3"/>
  <c r="E53" i="3" s="1"/>
  <c r="AT53" i="3"/>
  <c r="D69" i="3"/>
  <c r="E69" i="3" s="1"/>
  <c r="AT69" i="3"/>
  <c r="D128" i="3"/>
  <c r="E128" i="3" s="1"/>
  <c r="AT128" i="3"/>
  <c r="D83" i="3"/>
  <c r="E83" i="3" s="1"/>
  <c r="AT83" i="3"/>
  <c r="D100" i="3"/>
  <c r="E100" i="3" s="1"/>
  <c r="AT100" i="3"/>
  <c r="D54" i="3"/>
  <c r="E54" i="3" s="1"/>
  <c r="AT54" i="3"/>
  <c r="D68" i="3"/>
  <c r="E68" i="3" s="1"/>
  <c r="AT68" i="3"/>
  <c r="D113" i="3"/>
  <c r="E113" i="3" s="1"/>
  <c r="AT113" i="3"/>
  <c r="D56" i="3"/>
  <c r="E56" i="3" s="1"/>
  <c r="AT56" i="3"/>
  <c r="D82" i="3"/>
  <c r="E82" i="3" s="1"/>
  <c r="AT82" i="3"/>
  <c r="D101" i="3"/>
  <c r="E101" i="3" s="1"/>
  <c r="AT101" i="3"/>
  <c r="D67" i="3"/>
  <c r="E67" i="3" s="1"/>
  <c r="AT67" i="3"/>
  <c r="D57" i="3"/>
  <c r="E57" i="3" s="1"/>
  <c r="AT57" i="3"/>
  <c r="D58" i="3"/>
  <c r="E58" i="3" s="1"/>
  <c r="AT58" i="3"/>
  <c r="D59" i="3"/>
  <c r="E59" i="3" s="1"/>
  <c r="AT59" i="3"/>
  <c r="D81" i="3"/>
  <c r="E81" i="3" s="1"/>
  <c r="AT81" i="3"/>
  <c r="D66" i="3"/>
  <c r="E66" i="3" s="1"/>
  <c r="AT66" i="3"/>
  <c r="D120" i="3"/>
  <c r="E120" i="3" s="1"/>
  <c r="AT120" i="3"/>
  <c r="D114" i="3"/>
  <c r="E114" i="3" s="1"/>
  <c r="AT114" i="3"/>
  <c r="D60" i="3"/>
  <c r="E60" i="3" s="1"/>
  <c r="AT60" i="3"/>
  <c r="D115" i="3"/>
  <c r="E115" i="3" s="1"/>
  <c r="AT115" i="3"/>
  <c r="D65" i="3"/>
  <c r="E65" i="3" s="1"/>
  <c r="AT65" i="3"/>
  <c r="D118" i="3"/>
  <c r="E118" i="3" s="1"/>
  <c r="AT118" i="3"/>
  <c r="D80" i="3"/>
  <c r="E80" i="3" s="1"/>
  <c r="AT80" i="3"/>
  <c r="D91" i="3"/>
  <c r="E91" i="3" s="1"/>
  <c r="AT91" i="3"/>
  <c r="D61" i="3"/>
  <c r="E61" i="3" s="1"/>
  <c r="AT61" i="3"/>
  <c r="D64" i="3"/>
  <c r="E64" i="3" s="1"/>
  <c r="AT64" i="3"/>
  <c r="D62" i="3"/>
  <c r="E62" i="3" s="1"/>
  <c r="AT62" i="3"/>
  <c r="D121" i="3"/>
  <c r="E121" i="3" s="1"/>
  <c r="AT121" i="3"/>
  <c r="D79" i="3"/>
  <c r="E79" i="3" s="1"/>
  <c r="AT79" i="3"/>
  <c r="D122" i="3"/>
  <c r="E122" i="3" s="1"/>
  <c r="AT122" i="3"/>
  <c r="D63" i="3"/>
  <c r="E63" i="3" s="1"/>
  <c r="AT63" i="3"/>
  <c r="C63" i="11"/>
  <c r="H63" i="11"/>
  <c r="H418" i="11"/>
  <c r="C418" i="11"/>
  <c r="H75" i="11"/>
  <c r="C75" i="11"/>
  <c r="H417" i="11"/>
  <c r="C417" i="11"/>
  <c r="H416" i="11"/>
  <c r="C416" i="11"/>
  <c r="H415" i="11"/>
  <c r="C415" i="11"/>
  <c r="H524" i="11"/>
  <c r="C524" i="11"/>
  <c r="H462" i="11"/>
  <c r="C462" i="11"/>
  <c r="H414" i="11"/>
  <c r="C414" i="11"/>
  <c r="H461" i="11"/>
  <c r="C461" i="11"/>
  <c r="H460" i="11"/>
  <c r="C460" i="11"/>
  <c r="H413" i="11"/>
  <c r="C413" i="11"/>
  <c r="H459" i="11"/>
  <c r="C459" i="11"/>
  <c r="H458" i="11"/>
  <c r="C458" i="11"/>
  <c r="H412" i="11"/>
  <c r="C412" i="11"/>
  <c r="H457" i="11"/>
  <c r="C457" i="11"/>
  <c r="H103" i="11"/>
  <c r="C103" i="11"/>
  <c r="H456" i="11"/>
  <c r="C456" i="11"/>
  <c r="H411" i="11"/>
  <c r="C411" i="11"/>
  <c r="H455" i="11"/>
  <c r="C455" i="11"/>
  <c r="H454" i="11"/>
  <c r="C454" i="11"/>
  <c r="H410" i="11"/>
  <c r="C410" i="11"/>
  <c r="H453" i="11"/>
  <c r="C453" i="11"/>
  <c r="H452" i="11"/>
  <c r="C452" i="11"/>
  <c r="H409" i="11"/>
  <c r="C409" i="11"/>
  <c r="H451" i="11"/>
  <c r="C451" i="11"/>
  <c r="H450" i="11"/>
  <c r="C450" i="11"/>
  <c r="H408" i="11"/>
  <c r="C408" i="11"/>
  <c r="H449" i="11"/>
  <c r="C449" i="11"/>
  <c r="H447" i="11"/>
  <c r="C447" i="11"/>
  <c r="H407" i="11"/>
  <c r="C407" i="11"/>
  <c r="H446" i="11"/>
  <c r="C446" i="11"/>
  <c r="H445" i="11"/>
  <c r="C445" i="11"/>
  <c r="H406" i="11"/>
  <c r="C406" i="11"/>
  <c r="H444" i="11"/>
  <c r="C444" i="11"/>
  <c r="H443" i="11"/>
  <c r="C443" i="11"/>
  <c r="H405" i="11"/>
  <c r="C405" i="11"/>
  <c r="H442" i="11"/>
  <c r="C442" i="11"/>
  <c r="H441" i="11"/>
  <c r="C441" i="11"/>
  <c r="H404" i="11"/>
  <c r="C404" i="11"/>
  <c r="H440" i="11"/>
  <c r="C440" i="11"/>
  <c r="H439" i="11"/>
  <c r="C439" i="11"/>
  <c r="H403" i="11"/>
  <c r="C403" i="11"/>
  <c r="H438" i="11"/>
  <c r="C438" i="11"/>
  <c r="H437" i="11"/>
  <c r="C437" i="11"/>
  <c r="H402" i="11"/>
  <c r="C402" i="11"/>
  <c r="H436" i="11"/>
  <c r="C436" i="11"/>
  <c r="H435" i="11"/>
  <c r="C435" i="11"/>
  <c r="H401" i="11"/>
  <c r="C401" i="11"/>
  <c r="H434" i="11"/>
  <c r="C434" i="11"/>
  <c r="H433" i="11"/>
  <c r="C433" i="11"/>
  <c r="H400" i="11"/>
  <c r="C400" i="11"/>
  <c r="H432" i="11"/>
  <c r="C432" i="11"/>
  <c r="H431" i="11"/>
  <c r="C431" i="11"/>
  <c r="H399" i="11"/>
  <c r="C399" i="11"/>
  <c r="H430" i="11"/>
  <c r="C430" i="11"/>
  <c r="H429" i="11"/>
  <c r="C429" i="11"/>
  <c r="H398" i="11"/>
  <c r="C398" i="11"/>
  <c r="H428" i="11"/>
  <c r="C428" i="11"/>
  <c r="H427" i="11"/>
  <c r="C427" i="11"/>
  <c r="H397" i="11"/>
  <c r="C397" i="11"/>
  <c r="H426" i="11"/>
  <c r="C426" i="11"/>
  <c r="H425" i="11"/>
  <c r="C425" i="11"/>
  <c r="H396" i="11"/>
  <c r="C396" i="11"/>
  <c r="H424" i="11"/>
  <c r="C424" i="11"/>
  <c r="H448" i="11"/>
  <c r="C448" i="11"/>
  <c r="H423" i="11"/>
  <c r="C423" i="11"/>
  <c r="H395" i="11"/>
  <c r="C395" i="11"/>
  <c r="H53" i="11"/>
  <c r="C53" i="11"/>
  <c r="H422" i="11"/>
  <c r="C422" i="11"/>
  <c r="H421" i="11"/>
  <c r="C421" i="11"/>
  <c r="H394" i="11"/>
  <c r="C394" i="11"/>
  <c r="H420" i="11"/>
  <c r="C420" i="11"/>
  <c r="H105" i="11"/>
  <c r="C105" i="11"/>
  <c r="H93" i="11"/>
  <c r="C93" i="11"/>
  <c r="H62" i="11"/>
  <c r="C62" i="11"/>
  <c r="H94" i="11"/>
  <c r="C94" i="11"/>
  <c r="H54" i="11"/>
  <c r="C54" i="11"/>
  <c r="H95" i="11"/>
  <c r="C95" i="11"/>
  <c r="H106" i="11"/>
  <c r="C106" i="11"/>
  <c r="H88" i="11"/>
  <c r="C88" i="11"/>
  <c r="H96" i="11"/>
  <c r="C96" i="11"/>
  <c r="H61" i="11"/>
  <c r="C61" i="11"/>
  <c r="H97" i="11"/>
  <c r="C97" i="11"/>
  <c r="H123" i="11"/>
  <c r="C123" i="11"/>
  <c r="H124" i="11"/>
  <c r="C124" i="11"/>
  <c r="H125" i="11"/>
  <c r="C125" i="11"/>
  <c r="H65" i="11"/>
  <c r="C65" i="11"/>
  <c r="H126" i="11"/>
  <c r="C126" i="11"/>
  <c r="H419" i="11"/>
  <c r="C419" i="11"/>
  <c r="H127" i="11"/>
  <c r="C127" i="11"/>
  <c r="H128" i="11"/>
  <c r="C128" i="11"/>
  <c r="H129" i="11"/>
  <c r="C129" i="11"/>
  <c r="H130" i="11"/>
  <c r="C130" i="11"/>
  <c r="H368" i="11"/>
  <c r="C368" i="11"/>
  <c r="H369" i="11"/>
  <c r="C369" i="11"/>
  <c r="H371" i="11"/>
  <c r="C371" i="11"/>
  <c r="H372" i="11"/>
  <c r="C372" i="11"/>
  <c r="H82" i="11"/>
  <c r="C82" i="11"/>
  <c r="H373" i="11"/>
  <c r="C373" i="11"/>
  <c r="H374" i="11"/>
  <c r="C374" i="11"/>
  <c r="H112" i="11"/>
  <c r="C112" i="11"/>
  <c r="H375" i="11"/>
  <c r="C375" i="11"/>
  <c r="H60" i="11"/>
  <c r="C60" i="11"/>
  <c r="H376" i="11"/>
  <c r="C376" i="11"/>
  <c r="H377" i="11"/>
  <c r="C377" i="11"/>
  <c r="H100" i="11"/>
  <c r="C100" i="11"/>
  <c r="H378" i="11"/>
  <c r="C378" i="11"/>
  <c r="H67" i="11"/>
  <c r="C67" i="11"/>
  <c r="H80" i="11"/>
  <c r="C80" i="11"/>
  <c r="H379" i="11"/>
  <c r="C379" i="11"/>
  <c r="H99" i="11"/>
  <c r="C99" i="11"/>
  <c r="H380" i="11"/>
  <c r="C380" i="11"/>
  <c r="H68" i="11"/>
  <c r="C68" i="11"/>
  <c r="H59" i="11"/>
  <c r="C59" i="11"/>
  <c r="H107" i="11"/>
  <c r="C107" i="11"/>
  <c r="H98" i="11"/>
  <c r="C98" i="11"/>
  <c r="H108" i="11"/>
  <c r="C108" i="11"/>
  <c r="H78" i="11"/>
  <c r="C78" i="11"/>
  <c r="H109" i="11"/>
  <c r="C109" i="11"/>
  <c r="H110" i="11"/>
  <c r="C110" i="11"/>
  <c r="H111" i="11"/>
  <c r="C111" i="11"/>
  <c r="H64" i="11"/>
  <c r="C64" i="11"/>
  <c r="H113" i="11"/>
  <c r="C113" i="11"/>
  <c r="H77" i="11"/>
  <c r="C77" i="11"/>
  <c r="H114" i="11"/>
  <c r="C114" i="11"/>
  <c r="H115" i="11"/>
  <c r="C115" i="11"/>
  <c r="H116" i="11"/>
  <c r="C116" i="11"/>
  <c r="H117" i="11"/>
  <c r="C117" i="11"/>
  <c r="H118" i="11"/>
  <c r="C118" i="11"/>
  <c r="H76" i="11"/>
  <c r="C76" i="11"/>
  <c r="H119" i="11"/>
  <c r="C119" i="11"/>
  <c r="H120" i="11"/>
  <c r="C120" i="11"/>
  <c r="H121" i="11"/>
  <c r="C121" i="11"/>
  <c r="H85" i="11"/>
  <c r="C85" i="11"/>
  <c r="H370" i="11"/>
  <c r="C370" i="11"/>
  <c r="H122" i="11"/>
  <c r="C122" i="11"/>
  <c r="H54" i="7"/>
  <c r="O54" i="7" s="1"/>
  <c r="F54" i="7"/>
  <c r="G54" i="7" s="1"/>
  <c r="H53" i="7"/>
  <c r="F53" i="7"/>
  <c r="G53" i="7" s="1"/>
  <c r="B280" i="6"/>
  <c r="H6" i="13" s="1"/>
  <c r="B222" i="6"/>
  <c r="B123" i="6"/>
  <c r="F123" i="6" s="1"/>
  <c r="G123" i="6" s="1"/>
  <c r="B63" i="6"/>
  <c r="F63" i="6" s="1"/>
  <c r="G63" i="6" s="1"/>
  <c r="B152" i="6"/>
  <c r="B64" i="6"/>
  <c r="F64" i="6" s="1"/>
  <c r="G64" i="6" s="1"/>
  <c r="B215" i="6"/>
  <c r="B65" i="6"/>
  <c r="F65" i="6" s="1"/>
  <c r="G65" i="6" s="1"/>
  <c r="B207" i="6"/>
  <c r="B153" i="6"/>
  <c r="B66" i="6"/>
  <c r="F66" i="6" s="1"/>
  <c r="G66" i="6" s="1"/>
  <c r="B239" i="6"/>
  <c r="B67" i="6"/>
  <c r="F67" i="6" s="1"/>
  <c r="G67" i="6" s="1"/>
  <c r="B188" i="6"/>
  <c r="B68" i="6"/>
  <c r="F68" i="6" s="1"/>
  <c r="G68" i="6" s="1"/>
  <c r="B154" i="6"/>
  <c r="B69" i="6"/>
  <c r="F69" i="6" s="1"/>
  <c r="G69" i="6" s="1"/>
  <c r="B70" i="6"/>
  <c r="F70" i="6" s="1"/>
  <c r="G70" i="6" s="1"/>
  <c r="B155" i="6"/>
  <c r="B71" i="6"/>
  <c r="F71" i="6" s="1"/>
  <c r="G71" i="6" s="1"/>
  <c r="B238" i="6"/>
  <c r="B72" i="6"/>
  <c r="F72" i="6" s="1"/>
  <c r="G72" i="6" s="1"/>
  <c r="B202" i="6"/>
  <c r="B189" i="6"/>
  <c r="B73" i="6"/>
  <c r="F73" i="6" s="1"/>
  <c r="G73" i="6" s="1"/>
  <c r="B156" i="6"/>
  <c r="B74" i="6"/>
  <c r="F74" i="6" s="1"/>
  <c r="G74" i="6" s="1"/>
  <c r="B55" i="6"/>
  <c r="F55" i="6" s="1"/>
  <c r="G55" i="6" s="1"/>
  <c r="B75" i="6"/>
  <c r="F75" i="6" s="1"/>
  <c r="G75" i="6" s="1"/>
  <c r="B221" i="6"/>
  <c r="B157" i="6"/>
  <c r="B76" i="6"/>
  <c r="F76" i="6" s="1"/>
  <c r="G76" i="6" s="1"/>
  <c r="B237" i="6"/>
  <c r="B77" i="6"/>
  <c r="F77" i="6" s="1"/>
  <c r="G77" i="6" s="1"/>
  <c r="B78" i="6"/>
  <c r="F78" i="6" s="1"/>
  <c r="G78" i="6" s="1"/>
  <c r="B158" i="6"/>
  <c r="B79" i="6"/>
  <c r="F79" i="6" s="1"/>
  <c r="G79" i="6" s="1"/>
  <c r="B190" i="6"/>
  <c r="B80" i="6"/>
  <c r="F80" i="6" s="1"/>
  <c r="G80" i="6" s="1"/>
  <c r="B159" i="6"/>
  <c r="B81" i="6"/>
  <c r="F81" i="6" s="1"/>
  <c r="G81" i="6" s="1"/>
  <c r="B236" i="6"/>
  <c r="B82" i="6"/>
  <c r="F82" i="6" s="1"/>
  <c r="G82" i="6" s="1"/>
  <c r="B212" i="6"/>
  <c r="B83" i="6"/>
  <c r="F83" i="6" s="1"/>
  <c r="G83" i="6" s="1"/>
  <c r="B160" i="6"/>
  <c r="B84" i="6"/>
  <c r="F84" i="6" s="1"/>
  <c r="G84" i="6" s="1"/>
  <c r="B85" i="6"/>
  <c r="F85" i="6" s="1"/>
  <c r="G85" i="6" s="1"/>
  <c r="B191" i="6"/>
  <c r="B161" i="6"/>
  <c r="B86" i="6"/>
  <c r="F86" i="6" s="1"/>
  <c r="G86" i="6" s="1"/>
  <c r="B115" i="6"/>
  <c r="F115" i="6" s="1"/>
  <c r="G115" i="6" s="1"/>
  <c r="B235" i="6"/>
  <c r="B87" i="6"/>
  <c r="F87" i="6" s="1"/>
  <c r="G87" i="6" s="1"/>
  <c r="B145" i="6"/>
  <c r="F145" i="6" s="1"/>
  <c r="G145" i="6" s="1"/>
  <c r="B220" i="6"/>
  <c r="B88" i="6"/>
  <c r="F88" i="6" s="1"/>
  <c r="G88" i="6" s="1"/>
  <c r="B162" i="6"/>
  <c r="B89" i="6"/>
  <c r="F89" i="6" s="1"/>
  <c r="G89" i="6" s="1"/>
  <c r="B203" i="6"/>
  <c r="B90" i="6"/>
  <c r="F90" i="6" s="1"/>
  <c r="G90" i="6" s="1"/>
  <c r="B163" i="6"/>
  <c r="B91" i="6"/>
  <c r="F91" i="6" s="1"/>
  <c r="G91" i="6" s="1"/>
  <c r="B271" i="6"/>
  <c r="B234" i="6"/>
  <c r="B92" i="6"/>
  <c r="F92" i="6" s="1"/>
  <c r="G92" i="6" s="1"/>
  <c r="B192" i="6"/>
  <c r="B93" i="6"/>
  <c r="F93" i="6" s="1"/>
  <c r="G93" i="6" s="1"/>
  <c r="B270" i="6"/>
  <c r="B164" i="6"/>
  <c r="B94" i="6"/>
  <c r="F94" i="6" s="1"/>
  <c r="G94" i="6" s="1"/>
  <c r="B95" i="6"/>
  <c r="F95" i="6" s="1"/>
  <c r="G95" i="6" s="1"/>
  <c r="B269" i="6"/>
  <c r="B214" i="6"/>
  <c r="B165" i="6"/>
  <c r="B96" i="6"/>
  <c r="F96" i="6" s="1"/>
  <c r="G96" i="6" s="1"/>
  <c r="B233" i="6"/>
  <c r="B97" i="6"/>
  <c r="F97" i="6" s="1"/>
  <c r="G97" i="6" s="1"/>
  <c r="B268" i="6"/>
  <c r="B211" i="6"/>
  <c r="B193" i="6"/>
  <c r="B98" i="6"/>
  <c r="F98" i="6" s="1"/>
  <c r="G98" i="6" s="1"/>
  <c r="B166" i="6"/>
  <c r="B99" i="6"/>
  <c r="F99" i="6" s="1"/>
  <c r="G99" i="6" s="1"/>
  <c r="B267" i="6"/>
  <c r="B100" i="6"/>
  <c r="F100" i="6" s="1"/>
  <c r="G100" i="6" s="1"/>
  <c r="B254" i="6"/>
  <c r="B167" i="6"/>
  <c r="B101" i="6"/>
  <c r="F101" i="6" s="1"/>
  <c r="G101" i="6" s="1"/>
  <c r="B266" i="6"/>
  <c r="B232" i="6"/>
  <c r="B102" i="6"/>
  <c r="F102" i="6" s="1"/>
  <c r="G102" i="6" s="1"/>
  <c r="B219" i="6"/>
  <c r="B103" i="6"/>
  <c r="F103" i="6" s="1"/>
  <c r="G103" i="6" s="1"/>
  <c r="B265" i="6"/>
  <c r="B168" i="6"/>
  <c r="B104" i="6"/>
  <c r="F104" i="6" s="1"/>
  <c r="G104" i="6" s="1"/>
  <c r="B204" i="6"/>
  <c r="B105" i="6"/>
  <c r="F105" i="6" s="1"/>
  <c r="G105" i="6" s="1"/>
  <c r="B264" i="6"/>
  <c r="B194" i="6"/>
  <c r="B169" i="6"/>
  <c r="B106" i="6"/>
  <c r="F106" i="6" s="1"/>
  <c r="G106" i="6" s="1"/>
  <c r="B231" i="6"/>
  <c r="B107" i="6"/>
  <c r="F107" i="6" s="1"/>
  <c r="G107" i="6" s="1"/>
  <c r="B263" i="6"/>
  <c r="B108" i="6"/>
  <c r="F108" i="6" s="1"/>
  <c r="G108" i="6" s="1"/>
  <c r="B170" i="6"/>
  <c r="B109" i="6"/>
  <c r="F109" i="6" s="1"/>
  <c r="G109" i="6" s="1"/>
  <c r="B262" i="6"/>
  <c r="B110" i="6"/>
  <c r="F110" i="6" s="1"/>
  <c r="G110" i="6" s="1"/>
  <c r="B171" i="6"/>
  <c r="B111" i="6"/>
  <c r="F111" i="6" s="1"/>
  <c r="G111" i="6" s="1"/>
  <c r="B261" i="6"/>
  <c r="B230" i="6"/>
  <c r="B112" i="6"/>
  <c r="F112" i="6" s="1"/>
  <c r="G112" i="6" s="1"/>
  <c r="B195" i="6"/>
  <c r="B209" i="6"/>
  <c r="B122" i="6"/>
  <c r="F122" i="6" s="1"/>
  <c r="G122" i="6" s="1"/>
  <c r="B242" i="6"/>
  <c r="B228" i="6"/>
  <c r="B147" i="6"/>
  <c r="F147" i="6" s="1"/>
  <c r="G147" i="6" s="1"/>
  <c r="B223" i="6"/>
  <c r="B130" i="6"/>
  <c r="F130" i="6" s="1"/>
  <c r="G130" i="6" s="1"/>
  <c r="B258" i="6"/>
  <c r="B256" i="6"/>
  <c r="B146" i="6"/>
  <c r="F146" i="6" s="1"/>
  <c r="G146" i="6" s="1"/>
  <c r="B185" i="6"/>
  <c r="B251" i="6"/>
  <c r="B243" i="6"/>
  <c r="B62" i="6"/>
  <c r="F62" i="6" s="1"/>
  <c r="G62" i="6" s="1"/>
  <c r="H129" i="6"/>
  <c r="C129" i="6"/>
  <c r="H121" i="6"/>
  <c r="C121" i="6"/>
  <c r="H178" i="6"/>
  <c r="C178" i="6"/>
  <c r="H53" i="6"/>
  <c r="C53" i="6"/>
  <c r="H175" i="6"/>
  <c r="C175" i="6"/>
  <c r="H144" i="6"/>
  <c r="C144" i="6"/>
  <c r="H117" i="6"/>
  <c r="C117" i="6"/>
  <c r="H184" i="6"/>
  <c r="C184" i="6"/>
  <c r="H244" i="6"/>
  <c r="C244" i="6"/>
  <c r="H128" i="6"/>
  <c r="C128" i="6"/>
  <c r="H143" i="6"/>
  <c r="C143" i="6"/>
  <c r="H200" i="6"/>
  <c r="C200" i="6"/>
  <c r="H213" i="6"/>
  <c r="C213" i="6"/>
  <c r="H217" i="6"/>
  <c r="C217" i="6"/>
  <c r="H252" i="6"/>
  <c r="C252" i="6"/>
  <c r="H142" i="6"/>
  <c r="C142" i="6"/>
  <c r="H224" i="6"/>
  <c r="C224" i="6"/>
  <c r="H229" i="6"/>
  <c r="C229" i="6"/>
  <c r="H245" i="6"/>
  <c r="C245" i="6"/>
  <c r="H127" i="6"/>
  <c r="C127" i="6"/>
  <c r="H141" i="6"/>
  <c r="C141" i="6"/>
  <c r="H183" i="6"/>
  <c r="C183" i="6"/>
  <c r="H227" i="6"/>
  <c r="C227" i="6"/>
  <c r="H218" i="6"/>
  <c r="C218" i="6"/>
  <c r="H120" i="6"/>
  <c r="C120" i="6"/>
  <c r="H140" i="6"/>
  <c r="C140" i="6"/>
  <c r="H216" i="6"/>
  <c r="C216" i="6"/>
  <c r="H114" i="6"/>
  <c r="C114" i="6"/>
  <c r="H246" i="6"/>
  <c r="C246" i="6"/>
  <c r="H126" i="6"/>
  <c r="C126" i="6"/>
  <c r="H139" i="6"/>
  <c r="C139" i="6"/>
  <c r="H177" i="6"/>
  <c r="C177" i="6"/>
  <c r="H182" i="6"/>
  <c r="C182" i="6"/>
  <c r="H260" i="6"/>
  <c r="C260" i="6"/>
  <c r="H253" i="6"/>
  <c r="C253" i="6"/>
  <c r="H138" i="6"/>
  <c r="C138" i="6"/>
  <c r="H257" i="6"/>
  <c r="C257" i="6"/>
  <c r="H199" i="6"/>
  <c r="C199" i="6"/>
  <c r="H247" i="6"/>
  <c r="C247" i="6"/>
  <c r="H125" i="6"/>
  <c r="C125" i="6"/>
  <c r="H137" i="6"/>
  <c r="C137" i="6"/>
  <c r="H225" i="6"/>
  <c r="C225" i="6"/>
  <c r="H197" i="6"/>
  <c r="C197" i="6"/>
  <c r="H116" i="6"/>
  <c r="C116" i="6"/>
  <c r="H119" i="6"/>
  <c r="C119" i="6"/>
  <c r="H136" i="6"/>
  <c r="C136" i="6"/>
  <c r="H181" i="6"/>
  <c r="C181" i="6"/>
  <c r="H206" i="6"/>
  <c r="C206" i="6"/>
  <c r="H248" i="6"/>
  <c r="C248" i="6"/>
  <c r="H173" i="6"/>
  <c r="C173" i="6"/>
  <c r="H135" i="6"/>
  <c r="C135" i="6"/>
  <c r="H210" i="6"/>
  <c r="C210" i="6"/>
  <c r="H124" i="6"/>
  <c r="C124" i="6"/>
  <c r="H174" i="6"/>
  <c r="C174" i="6"/>
  <c r="H176" i="6"/>
  <c r="C176" i="6"/>
  <c r="H134" i="6"/>
  <c r="C134" i="6"/>
  <c r="H208" i="6"/>
  <c r="C208" i="6"/>
  <c r="H180" i="6"/>
  <c r="C180" i="6"/>
  <c r="H249" i="6"/>
  <c r="C249" i="6"/>
  <c r="H259" i="6"/>
  <c r="C259" i="6"/>
  <c r="H133" i="6"/>
  <c r="C133" i="6"/>
  <c r="H255" i="6"/>
  <c r="C255" i="6"/>
  <c r="H118" i="6"/>
  <c r="C118" i="6"/>
  <c r="H205" i="6"/>
  <c r="C205" i="6"/>
  <c r="H113" i="6"/>
  <c r="C113" i="6"/>
  <c r="H132" i="6"/>
  <c r="C132" i="6"/>
  <c r="H226" i="6"/>
  <c r="C226" i="6"/>
  <c r="H196" i="6"/>
  <c r="C196" i="6"/>
  <c r="H250" i="6"/>
  <c r="C250" i="6"/>
  <c r="H172" i="6"/>
  <c r="C172" i="6"/>
  <c r="H131" i="6"/>
  <c r="C131" i="6"/>
  <c r="H179" i="6"/>
  <c r="C179" i="6"/>
  <c r="H198" i="6"/>
  <c r="C198" i="6"/>
  <c r="H148" i="6"/>
  <c r="C148" i="6"/>
  <c r="H54" i="6"/>
  <c r="C54" i="6"/>
  <c r="H186" i="6"/>
  <c r="C186" i="6"/>
  <c r="H149" i="6"/>
  <c r="C149" i="6"/>
  <c r="H56" i="6"/>
  <c r="C56" i="6"/>
  <c r="H241" i="6"/>
  <c r="C241" i="6"/>
  <c r="H57" i="6"/>
  <c r="C57" i="6"/>
  <c r="H201" i="6"/>
  <c r="C201" i="6"/>
  <c r="H58" i="6"/>
  <c r="C58" i="6"/>
  <c r="H150" i="6"/>
  <c r="C150" i="6"/>
  <c r="H59" i="6"/>
  <c r="C59" i="6"/>
  <c r="H60" i="6"/>
  <c r="C60" i="6"/>
  <c r="H187" i="6"/>
  <c r="C187" i="6"/>
  <c r="H151" i="6"/>
  <c r="C151" i="6"/>
  <c r="H61" i="6"/>
  <c r="C61" i="6"/>
  <c r="H240" i="6"/>
  <c r="C240" i="6"/>
  <c r="B361" i="4"/>
  <c r="H4" i="13" s="1"/>
  <c r="B167" i="4"/>
  <c r="F167" i="4" s="1"/>
  <c r="G167" i="4" s="1"/>
  <c r="B161" i="4"/>
  <c r="F161" i="4" s="1"/>
  <c r="G161" i="4" s="1"/>
  <c r="B289" i="4"/>
  <c r="F289" i="4" s="1"/>
  <c r="G289" i="4" s="1"/>
  <c r="B247" i="4"/>
  <c r="F247" i="4" s="1"/>
  <c r="G247" i="4" s="1"/>
  <c r="B154" i="4"/>
  <c r="F154" i="4" s="1"/>
  <c r="G154" i="4" s="1"/>
  <c r="B307" i="4"/>
  <c r="F307" i="4" s="1"/>
  <c r="G307" i="4" s="1"/>
  <c r="B153" i="4"/>
  <c r="F153" i="4" s="1"/>
  <c r="G153" i="4" s="1"/>
  <c r="B152" i="4"/>
  <c r="F152" i="4" s="1"/>
  <c r="G152" i="4" s="1"/>
  <c r="B246" i="4"/>
  <c r="F246" i="4" s="1"/>
  <c r="G246" i="4" s="1"/>
  <c r="B147" i="4"/>
  <c r="F147" i="4" s="1"/>
  <c r="G147" i="4" s="1"/>
  <c r="B130" i="4"/>
  <c r="F130" i="4" s="1"/>
  <c r="G130" i="4" s="1"/>
  <c r="B145" i="4"/>
  <c r="F145" i="4" s="1"/>
  <c r="G145" i="4" s="1"/>
  <c r="B143" i="4"/>
  <c r="F143" i="4" s="1"/>
  <c r="G143" i="4" s="1"/>
  <c r="B140" i="4"/>
  <c r="F140" i="4" s="1"/>
  <c r="G140" i="4" s="1"/>
  <c r="B244" i="4"/>
  <c r="F244" i="4" s="1"/>
  <c r="G244" i="4" s="1"/>
  <c r="B288" i="4"/>
  <c r="F288" i="4" s="1"/>
  <c r="G288" i="4" s="1"/>
  <c r="B287" i="4"/>
  <c r="F287" i="4" s="1"/>
  <c r="G287" i="4" s="1"/>
  <c r="B306" i="4"/>
  <c r="F306" i="4" s="1"/>
  <c r="G306" i="4" s="1"/>
  <c r="B118" i="4"/>
  <c r="F118" i="4" s="1"/>
  <c r="G118" i="4" s="1"/>
  <c r="B242" i="4"/>
  <c r="F242" i="4" s="1"/>
  <c r="G242" i="4" s="1"/>
  <c r="B111" i="4"/>
  <c r="F111" i="4" s="1"/>
  <c r="G111" i="4" s="1"/>
  <c r="B241" i="4"/>
  <c r="F241" i="4" s="1"/>
  <c r="G241" i="4" s="1"/>
  <c r="B103" i="4"/>
  <c r="F103" i="4" s="1"/>
  <c r="G103" i="4" s="1"/>
  <c r="B240" i="4"/>
  <c r="F240" i="4" s="1"/>
  <c r="G240" i="4" s="1"/>
  <c r="B286" i="4"/>
  <c r="F286" i="4" s="1"/>
  <c r="G286" i="4" s="1"/>
  <c r="B285" i="4"/>
  <c r="F285" i="4" s="1"/>
  <c r="G285" i="4" s="1"/>
  <c r="B78" i="4"/>
  <c r="F78" i="4" s="1"/>
  <c r="G78" i="4" s="1"/>
  <c r="B239" i="4"/>
  <c r="F239" i="4" s="1"/>
  <c r="G239" i="4" s="1"/>
  <c r="B284" i="4"/>
  <c r="F284" i="4" s="1"/>
  <c r="G284" i="4" s="1"/>
  <c r="B69" i="4"/>
  <c r="F69" i="4" s="1"/>
  <c r="G69" i="4" s="1"/>
  <c r="B305" i="4"/>
  <c r="F305" i="4" s="1"/>
  <c r="G305" i="4" s="1"/>
  <c r="B68" i="4"/>
  <c r="F68" i="4" s="1"/>
  <c r="G68" i="4" s="1"/>
  <c r="B342" i="4"/>
  <c r="F342" i="4" s="1"/>
  <c r="G342" i="4" s="1"/>
  <c r="B61" i="4"/>
  <c r="F61" i="4" s="1"/>
  <c r="G61" i="4" s="1"/>
  <c r="B158" i="4"/>
  <c r="F158" i="4" s="1"/>
  <c r="G158" i="4" s="1"/>
  <c r="H97" i="4"/>
  <c r="C97" i="4"/>
  <c r="H134" i="4"/>
  <c r="C134" i="4"/>
  <c r="H59" i="4"/>
  <c r="C59" i="4"/>
  <c r="H236" i="4"/>
  <c r="C236" i="4"/>
  <c r="H259" i="4"/>
  <c r="C259" i="4"/>
  <c r="H346" i="4"/>
  <c r="C346" i="4"/>
  <c r="H57" i="4"/>
  <c r="C57" i="4"/>
  <c r="H53" i="4"/>
  <c r="C53" i="4"/>
  <c r="H83" i="4"/>
  <c r="C83" i="4"/>
  <c r="H258" i="4"/>
  <c r="C258" i="4"/>
  <c r="H328" i="4"/>
  <c r="C328" i="4"/>
  <c r="H278" i="4"/>
  <c r="C278" i="4"/>
  <c r="H110" i="4"/>
  <c r="C110" i="4"/>
  <c r="H234" i="4"/>
  <c r="C234" i="4"/>
  <c r="H257" i="4"/>
  <c r="C257" i="4"/>
  <c r="H98" i="4"/>
  <c r="C98" i="4"/>
  <c r="H100" i="4"/>
  <c r="C100" i="4"/>
  <c r="H233" i="4"/>
  <c r="C233" i="4"/>
  <c r="H304" i="4"/>
  <c r="C304" i="4"/>
  <c r="H256" i="4"/>
  <c r="C256" i="4"/>
  <c r="H101" i="4"/>
  <c r="C101" i="4"/>
  <c r="H327" i="4"/>
  <c r="C327" i="4"/>
  <c r="H112" i="4"/>
  <c r="C112" i="4"/>
  <c r="H232" i="4"/>
  <c r="C232" i="4"/>
  <c r="H255" i="4"/>
  <c r="C255" i="4"/>
  <c r="H102" i="4"/>
  <c r="C102" i="4"/>
  <c r="H93" i="4"/>
  <c r="C93" i="4"/>
  <c r="H106" i="4"/>
  <c r="C106" i="4"/>
  <c r="H114" i="4"/>
  <c r="C114" i="4"/>
  <c r="H254" i="4"/>
  <c r="C254" i="4"/>
  <c r="H347" i="4"/>
  <c r="C347" i="4"/>
  <c r="H120" i="4"/>
  <c r="C120" i="4"/>
  <c r="H125" i="4"/>
  <c r="C125" i="4"/>
  <c r="H129" i="4"/>
  <c r="C129" i="4"/>
  <c r="H253" i="4"/>
  <c r="C253" i="4"/>
  <c r="H326" i="4"/>
  <c r="C326" i="4"/>
  <c r="H338" i="4"/>
  <c r="C338" i="4"/>
  <c r="H303" i="4"/>
  <c r="C303" i="4"/>
  <c r="H137" i="4"/>
  <c r="C137" i="4"/>
  <c r="H252" i="4"/>
  <c r="C252" i="4"/>
  <c r="H245" i="4"/>
  <c r="C245" i="4"/>
  <c r="H91" i="4"/>
  <c r="C91" i="4"/>
  <c r="H127" i="4"/>
  <c r="C127" i="4"/>
  <c r="H139" i="4"/>
  <c r="C139" i="4"/>
  <c r="H228" i="4"/>
  <c r="C228" i="4"/>
  <c r="H133" i="4"/>
  <c r="C133" i="4"/>
  <c r="H243" i="4"/>
  <c r="C243" i="4"/>
  <c r="H149" i="4"/>
  <c r="C149" i="4"/>
  <c r="H156" i="4"/>
  <c r="C156" i="4"/>
  <c r="H325" i="4"/>
  <c r="C325" i="4"/>
  <c r="H144" i="4"/>
  <c r="C144" i="4"/>
  <c r="H227" i="4"/>
  <c r="C227" i="4"/>
  <c r="H119" i="4"/>
  <c r="C119" i="4"/>
  <c r="H146" i="4"/>
  <c r="C146" i="4"/>
  <c r="H160" i="4"/>
  <c r="C160" i="4"/>
  <c r="H89" i="4"/>
  <c r="C89" i="4"/>
  <c r="H348" i="4"/>
  <c r="C348" i="4"/>
  <c r="H226" i="4"/>
  <c r="C226" i="4"/>
  <c r="H238" i="4"/>
  <c r="C238" i="4"/>
  <c r="H62" i="4"/>
  <c r="C62" i="4"/>
  <c r="H79" i="4"/>
  <c r="C79" i="4"/>
  <c r="H237" i="4"/>
  <c r="C237" i="4"/>
  <c r="H324" i="4"/>
  <c r="C324" i="4"/>
  <c r="H88" i="4"/>
  <c r="C88" i="4"/>
  <c r="H90" i="4"/>
  <c r="C90" i="4"/>
  <c r="H235" i="4"/>
  <c r="C235" i="4"/>
  <c r="H92" i="4"/>
  <c r="C92" i="4"/>
  <c r="H126" i="4"/>
  <c r="C126" i="4"/>
  <c r="H302" i="4"/>
  <c r="C302" i="4"/>
  <c r="H132" i="4"/>
  <c r="C132" i="4"/>
  <c r="H155" i="4"/>
  <c r="C155" i="4"/>
  <c r="H222" i="4"/>
  <c r="C222" i="4"/>
  <c r="H157" i="4"/>
  <c r="C157" i="4"/>
  <c r="H231" i="4"/>
  <c r="C231" i="4"/>
  <c r="H323" i="4"/>
  <c r="C323" i="4"/>
  <c r="H159" i="4"/>
  <c r="C159" i="4"/>
  <c r="H283" i="4"/>
  <c r="C283" i="4"/>
  <c r="H230" i="4"/>
  <c r="C230" i="4"/>
  <c r="H220" i="4"/>
  <c r="C220" i="4"/>
  <c r="H164" i="4"/>
  <c r="C164" i="4"/>
  <c r="H229" i="4"/>
  <c r="C229" i="4"/>
  <c r="H86" i="4"/>
  <c r="C86" i="4"/>
  <c r="H349" i="4"/>
  <c r="C349" i="4"/>
  <c r="H282" i="4"/>
  <c r="C282" i="4"/>
  <c r="H219" i="4"/>
  <c r="C219" i="4"/>
  <c r="H281" i="4"/>
  <c r="C281" i="4"/>
  <c r="H280" i="4"/>
  <c r="C280" i="4"/>
  <c r="H322" i="4"/>
  <c r="C322" i="4"/>
  <c r="H225" i="4"/>
  <c r="C225" i="4"/>
  <c r="H85" i="4"/>
  <c r="C85" i="4"/>
  <c r="H218" i="4"/>
  <c r="C218" i="4"/>
  <c r="H301" i="4"/>
  <c r="C301" i="4"/>
  <c r="H224" i="4"/>
  <c r="C224" i="4"/>
  <c r="H279" i="4"/>
  <c r="C279" i="4"/>
  <c r="H217" i="4"/>
  <c r="C217" i="4"/>
  <c r="H277" i="4"/>
  <c r="C277" i="4"/>
  <c r="H223" i="4"/>
  <c r="C223" i="4"/>
  <c r="H276" i="4"/>
  <c r="C276" i="4"/>
  <c r="H321" i="4"/>
  <c r="C321" i="4"/>
  <c r="H55" i="4"/>
  <c r="C55" i="4"/>
  <c r="H216" i="4"/>
  <c r="C216" i="4"/>
  <c r="H221" i="4"/>
  <c r="C221" i="4"/>
  <c r="H339" i="4"/>
  <c r="C339" i="4"/>
  <c r="H60" i="4"/>
  <c r="C60" i="4"/>
  <c r="H215" i="4"/>
  <c r="C215" i="4"/>
  <c r="H65" i="4"/>
  <c r="C65" i="4"/>
  <c r="H275" i="4"/>
  <c r="C275" i="4"/>
  <c r="H350" i="4"/>
  <c r="C350" i="4"/>
  <c r="H67" i="4"/>
  <c r="C67" i="4"/>
  <c r="H214" i="4"/>
  <c r="C214" i="4"/>
  <c r="H121" i="4"/>
  <c r="C121" i="4"/>
  <c r="H320" i="4"/>
  <c r="C320" i="4"/>
  <c r="H117" i="4"/>
  <c r="C117" i="4"/>
  <c r="H274" i="4"/>
  <c r="C274" i="4"/>
  <c r="H75" i="4"/>
  <c r="C75" i="4"/>
  <c r="H82" i="4"/>
  <c r="C82" i="4"/>
  <c r="H343" i="4"/>
  <c r="C343" i="4"/>
  <c r="H213" i="4"/>
  <c r="C213" i="4"/>
  <c r="H58" i="4"/>
  <c r="C58" i="4"/>
  <c r="H300" i="4"/>
  <c r="C300" i="4"/>
  <c r="H84" i="4"/>
  <c r="C84" i="4"/>
  <c r="H73" i="4"/>
  <c r="C73" i="4"/>
  <c r="H212" i="4"/>
  <c r="C212" i="4"/>
  <c r="H54" i="4"/>
  <c r="C54" i="4"/>
  <c r="H319" i="4"/>
  <c r="C319" i="4"/>
  <c r="H209" i="4"/>
  <c r="C209" i="4"/>
  <c r="H95" i="4"/>
  <c r="C95" i="4"/>
  <c r="H211" i="4"/>
  <c r="C211" i="4"/>
  <c r="H81" i="4"/>
  <c r="C81" i="4"/>
  <c r="H273" i="4"/>
  <c r="C273" i="4"/>
  <c r="H351" i="4"/>
  <c r="C351" i="4"/>
  <c r="H94" i="4"/>
  <c r="C94" i="4"/>
  <c r="H206" i="4"/>
  <c r="C206" i="4"/>
  <c r="H334" i="4"/>
  <c r="C334" i="4"/>
  <c r="H318" i="4"/>
  <c r="C318" i="4"/>
  <c r="H104" i="4"/>
  <c r="C104" i="4"/>
  <c r="H340" i="4"/>
  <c r="C340" i="4"/>
  <c r="H116" i="4"/>
  <c r="C116" i="4"/>
  <c r="H210" i="4"/>
  <c r="C210" i="4"/>
  <c r="H80" i="4"/>
  <c r="C80" i="4"/>
  <c r="H299" i="4"/>
  <c r="C299" i="4"/>
  <c r="H128" i="4"/>
  <c r="C128" i="4"/>
  <c r="H99" i="4"/>
  <c r="C99" i="4"/>
  <c r="H335" i="4"/>
  <c r="C335" i="4"/>
  <c r="H317" i="4"/>
  <c r="C317" i="4"/>
  <c r="H141" i="4"/>
  <c r="C141" i="4"/>
  <c r="H56" i="4"/>
  <c r="C56" i="4"/>
  <c r="H107" i="4"/>
  <c r="C107" i="4"/>
  <c r="H77" i="4"/>
  <c r="C77" i="4"/>
  <c r="H208" i="4"/>
  <c r="C208" i="4"/>
  <c r="H148" i="4"/>
  <c r="C148" i="4"/>
  <c r="H272" i="4"/>
  <c r="C272" i="4"/>
  <c r="H352" i="4"/>
  <c r="C352" i="4"/>
  <c r="H195" i="4"/>
  <c r="C195" i="4"/>
  <c r="H115" i="4"/>
  <c r="C115" i="4"/>
  <c r="H316" i="4"/>
  <c r="C316" i="4"/>
  <c r="H151" i="4"/>
  <c r="C151" i="4"/>
  <c r="H207" i="4"/>
  <c r="C207" i="4"/>
  <c r="H163" i="4"/>
  <c r="C163" i="4"/>
  <c r="H64" i="4"/>
  <c r="C64" i="4"/>
  <c r="H76" i="4"/>
  <c r="C76" i="4"/>
  <c r="H122" i="4"/>
  <c r="C122" i="4"/>
  <c r="H271" i="4"/>
  <c r="C271" i="4"/>
  <c r="H205" i="4"/>
  <c r="C205" i="4"/>
  <c r="H124" i="4"/>
  <c r="C124" i="4"/>
  <c r="H204" i="4"/>
  <c r="C204" i="4"/>
  <c r="H315" i="4"/>
  <c r="C315" i="4"/>
  <c r="H298" i="4"/>
  <c r="C298" i="4"/>
  <c r="H333" i="4"/>
  <c r="C333" i="4"/>
  <c r="H66" i="4"/>
  <c r="C66" i="4"/>
  <c r="H186" i="4"/>
  <c r="C186" i="4"/>
  <c r="H203" i="4"/>
  <c r="C203" i="4"/>
  <c r="H131" i="4"/>
  <c r="C131" i="4"/>
  <c r="H202" i="4"/>
  <c r="C202" i="4"/>
  <c r="H184" i="4"/>
  <c r="C184" i="4"/>
  <c r="H135" i="4"/>
  <c r="C135" i="4"/>
  <c r="H270" i="4"/>
  <c r="C270" i="4"/>
  <c r="H138" i="4"/>
  <c r="C138" i="4"/>
  <c r="H201" i="4"/>
  <c r="C201" i="4"/>
  <c r="H314" i="4"/>
  <c r="C314" i="4"/>
  <c r="H113" i="4"/>
  <c r="C113" i="4"/>
  <c r="H180" i="4"/>
  <c r="C180" i="4"/>
  <c r="H72" i="4"/>
  <c r="C72" i="4"/>
  <c r="H70" i="4"/>
  <c r="C70" i="4"/>
  <c r="H142" i="4"/>
  <c r="C142" i="4"/>
  <c r="H200" i="4"/>
  <c r="C200" i="4"/>
  <c r="H269" i="4"/>
  <c r="C269" i="4"/>
  <c r="H344" i="4"/>
  <c r="C344" i="4"/>
  <c r="H313" i="4"/>
  <c r="C313" i="4"/>
  <c r="H199" i="4"/>
  <c r="C199" i="4"/>
  <c r="H297" i="4"/>
  <c r="C297" i="4"/>
  <c r="H71" i="4"/>
  <c r="C71" i="4"/>
  <c r="H74" i="4"/>
  <c r="C74" i="4"/>
  <c r="H198" i="4"/>
  <c r="C198" i="4"/>
  <c r="H268" i="4"/>
  <c r="C268" i="4"/>
  <c r="H332" i="4"/>
  <c r="C332" i="4"/>
  <c r="H197" i="4"/>
  <c r="C197" i="4"/>
  <c r="H171" i="4"/>
  <c r="C171" i="4"/>
  <c r="H166" i="4"/>
  <c r="C166" i="4"/>
  <c r="H336" i="4"/>
  <c r="C336" i="4"/>
  <c r="H312" i="4"/>
  <c r="C312" i="4"/>
  <c r="H267" i="4"/>
  <c r="C267" i="4"/>
  <c r="H169" i="4"/>
  <c r="C169" i="4"/>
  <c r="H165" i="4"/>
  <c r="C165" i="4"/>
  <c r="H196" i="4"/>
  <c r="C196" i="4"/>
  <c r="H266" i="4"/>
  <c r="C266" i="4"/>
  <c r="H296" i="4"/>
  <c r="C296" i="4"/>
  <c r="H162" i="4"/>
  <c r="C162" i="4"/>
  <c r="H331" i="4"/>
  <c r="C331" i="4"/>
  <c r="H311" i="4"/>
  <c r="C311" i="4"/>
  <c r="H265" i="4"/>
  <c r="C265" i="4"/>
  <c r="H87" i="4"/>
  <c r="C87" i="4"/>
  <c r="H264" i="4"/>
  <c r="C264" i="4"/>
  <c r="H345" i="4"/>
  <c r="C345" i="4"/>
  <c r="H194" i="4"/>
  <c r="C194" i="4"/>
  <c r="H96" i="4"/>
  <c r="C96" i="4"/>
  <c r="H123" i="4"/>
  <c r="C123" i="4"/>
  <c r="H193" i="4"/>
  <c r="C193" i="4"/>
  <c r="H263" i="4"/>
  <c r="C263" i="4"/>
  <c r="H310" i="4"/>
  <c r="C310" i="4"/>
  <c r="H109" i="4"/>
  <c r="C109" i="4"/>
  <c r="H330" i="4"/>
  <c r="C330" i="4"/>
  <c r="H192" i="4"/>
  <c r="C192" i="4"/>
  <c r="H150" i="4"/>
  <c r="C150" i="4"/>
  <c r="H136" i="4"/>
  <c r="C136" i="4"/>
  <c r="H262" i="4"/>
  <c r="C262" i="4"/>
  <c r="H191" i="4"/>
  <c r="C191" i="4"/>
  <c r="H295" i="4"/>
  <c r="C295" i="4"/>
  <c r="H337" i="4"/>
  <c r="C337" i="4"/>
  <c r="H63" i="4"/>
  <c r="C63" i="4"/>
  <c r="H190" i="4"/>
  <c r="C190" i="4"/>
  <c r="H261" i="4"/>
  <c r="C261" i="4"/>
  <c r="H329" i="4"/>
  <c r="C329" i="4"/>
  <c r="H189" i="4"/>
  <c r="C189" i="4"/>
  <c r="H105" i="4"/>
  <c r="C105" i="4"/>
  <c r="H260" i="4"/>
  <c r="C260" i="4"/>
  <c r="H188" i="4"/>
  <c r="C188" i="4"/>
  <c r="H187" i="4"/>
  <c r="C187" i="4"/>
  <c r="H294" i="4"/>
  <c r="C294" i="4"/>
  <c r="H185" i="4"/>
  <c r="C185" i="4"/>
  <c r="H183" i="4"/>
  <c r="C183" i="4"/>
  <c r="H182" i="4"/>
  <c r="C182" i="4"/>
  <c r="H293" i="4"/>
  <c r="C293" i="4"/>
  <c r="H181" i="4"/>
  <c r="C181" i="4"/>
  <c r="H179" i="4"/>
  <c r="C179" i="4"/>
  <c r="H178" i="4"/>
  <c r="C178" i="4"/>
  <c r="H309" i="4"/>
  <c r="C309" i="4"/>
  <c r="H177" i="4"/>
  <c r="C177" i="4"/>
  <c r="H292" i="4"/>
  <c r="C292" i="4"/>
  <c r="H251" i="4"/>
  <c r="C251" i="4"/>
  <c r="H176" i="4"/>
  <c r="C176" i="4"/>
  <c r="H108" i="4"/>
  <c r="C108" i="4"/>
  <c r="H175" i="4"/>
  <c r="C175" i="4"/>
  <c r="H174" i="4"/>
  <c r="C174" i="4"/>
  <c r="H250" i="4"/>
  <c r="C250" i="4"/>
  <c r="H291" i="4"/>
  <c r="C291" i="4"/>
  <c r="H173" i="4"/>
  <c r="C173" i="4"/>
  <c r="H172" i="4"/>
  <c r="C172" i="4"/>
  <c r="H170" i="4"/>
  <c r="C170" i="4"/>
  <c r="H249" i="4"/>
  <c r="C249" i="4"/>
  <c r="H308" i="4"/>
  <c r="C308" i="4"/>
  <c r="H341" i="4"/>
  <c r="C341" i="4"/>
  <c r="H290" i="4"/>
  <c r="C290" i="4"/>
  <c r="H168" i="4"/>
  <c r="C168" i="4"/>
  <c r="H248" i="4"/>
  <c r="C248" i="4"/>
  <c r="H94" i="3"/>
  <c r="O94" i="3" s="1"/>
  <c r="F94" i="3"/>
  <c r="G94" i="3" s="1"/>
  <c r="H93" i="3"/>
  <c r="O93" i="3" s="1"/>
  <c r="F93" i="3"/>
  <c r="G93" i="3" s="1"/>
  <c r="H126" i="3"/>
  <c r="O126" i="3" s="1"/>
  <c r="F126" i="3"/>
  <c r="G126" i="3" s="1"/>
  <c r="H92" i="3"/>
  <c r="O92" i="3" s="1"/>
  <c r="F92" i="3"/>
  <c r="G92" i="3" s="1"/>
  <c r="H91" i="3"/>
  <c r="O91" i="3" s="1"/>
  <c r="F91" i="3"/>
  <c r="G91" i="3" s="1"/>
  <c r="H90" i="3"/>
  <c r="O90" i="3" s="1"/>
  <c r="F90" i="3"/>
  <c r="G90" i="3" s="1"/>
  <c r="H120" i="3"/>
  <c r="O120" i="3" s="1"/>
  <c r="F120" i="3"/>
  <c r="G120" i="3" s="1"/>
  <c r="H89" i="3"/>
  <c r="O89" i="3" s="1"/>
  <c r="F89" i="3"/>
  <c r="G89" i="3" s="1"/>
  <c r="H88" i="3"/>
  <c r="O88" i="3" s="1"/>
  <c r="F88" i="3"/>
  <c r="G88" i="3" s="1"/>
  <c r="H87" i="3"/>
  <c r="O87" i="3" s="1"/>
  <c r="F87" i="3"/>
  <c r="G87" i="3" s="1"/>
  <c r="H86" i="3"/>
  <c r="O86" i="3" s="1"/>
  <c r="F86" i="3"/>
  <c r="G86" i="3" s="1"/>
  <c r="H85" i="3"/>
  <c r="O85" i="3" s="1"/>
  <c r="F85" i="3"/>
  <c r="G85" i="3" s="1"/>
  <c r="H119" i="3"/>
  <c r="O119" i="3" s="1"/>
  <c r="F119" i="3"/>
  <c r="G119" i="3" s="1"/>
  <c r="H84" i="3"/>
  <c r="O84" i="3" s="1"/>
  <c r="F84" i="3"/>
  <c r="G84" i="3" s="1"/>
  <c r="H83" i="3"/>
  <c r="O83" i="3" s="1"/>
  <c r="F83" i="3"/>
  <c r="G83" i="3" s="1"/>
  <c r="H82" i="3"/>
  <c r="O82" i="3" s="1"/>
  <c r="F82" i="3"/>
  <c r="G82" i="3" s="1"/>
  <c r="H81" i="3"/>
  <c r="O81" i="3" s="1"/>
  <c r="F81" i="3"/>
  <c r="G81" i="3" s="1"/>
  <c r="H80" i="3"/>
  <c r="O80" i="3" s="1"/>
  <c r="F80" i="3"/>
  <c r="G80" i="3" s="1"/>
  <c r="H118" i="3"/>
  <c r="O118" i="3" s="1"/>
  <c r="F118" i="3"/>
  <c r="G118" i="3" s="1"/>
  <c r="H79" i="3"/>
  <c r="O79" i="3" s="1"/>
  <c r="F79" i="3"/>
  <c r="G79" i="3" s="1"/>
  <c r="H62" i="3"/>
  <c r="O62" i="3" s="1"/>
  <c r="F62" i="3"/>
  <c r="G62" i="3" s="1"/>
  <c r="H61" i="3"/>
  <c r="O61" i="3" s="1"/>
  <c r="F61" i="3"/>
  <c r="G61" i="3" s="1"/>
  <c r="H60" i="3"/>
  <c r="O60" i="3" s="1"/>
  <c r="F60" i="3"/>
  <c r="G60" i="3" s="1"/>
  <c r="H78" i="3"/>
  <c r="O78" i="3" s="1"/>
  <c r="F78" i="3"/>
  <c r="G78" i="3" s="1"/>
  <c r="H59" i="3"/>
  <c r="O59" i="3" s="1"/>
  <c r="F59" i="3"/>
  <c r="G59" i="3" s="1"/>
  <c r="H114" i="3"/>
  <c r="O114" i="3" s="1"/>
  <c r="F114" i="3"/>
  <c r="G114" i="3" s="1"/>
  <c r="H58" i="3"/>
  <c r="O58" i="3" s="1"/>
  <c r="F58" i="3"/>
  <c r="G58" i="3" s="1"/>
  <c r="H77" i="3"/>
  <c r="O77" i="3" s="1"/>
  <c r="F77" i="3"/>
  <c r="G77" i="3" s="1"/>
  <c r="H57" i="3"/>
  <c r="O57" i="3" s="1"/>
  <c r="F57" i="3"/>
  <c r="G57" i="3" s="1"/>
  <c r="H56" i="3"/>
  <c r="O56" i="3" s="1"/>
  <c r="F56" i="3"/>
  <c r="G56" i="3" s="1"/>
  <c r="H127" i="3"/>
  <c r="O127" i="3" s="1"/>
  <c r="F127" i="3"/>
  <c r="G127" i="3" s="1"/>
  <c r="H76" i="3"/>
  <c r="O76" i="3" s="1"/>
  <c r="F76" i="3"/>
  <c r="G76" i="3" s="1"/>
  <c r="H55" i="3"/>
  <c r="O55" i="3" s="1"/>
  <c r="F55" i="3"/>
  <c r="G55" i="3" s="1"/>
  <c r="H54" i="3"/>
  <c r="O54" i="3" s="1"/>
  <c r="F54" i="3"/>
  <c r="G54" i="3" s="1"/>
  <c r="H75" i="3"/>
  <c r="O75" i="3" s="1"/>
  <c r="F75" i="3"/>
  <c r="G75" i="3" s="1"/>
  <c r="H128" i="3"/>
  <c r="O128" i="3" s="1"/>
  <c r="F128" i="3"/>
  <c r="G128" i="3" s="1"/>
  <c r="H129" i="3"/>
  <c r="O129" i="3" s="1"/>
  <c r="F129" i="3"/>
  <c r="G129" i="3" s="1"/>
  <c r="H117" i="3"/>
  <c r="O117" i="3" s="1"/>
  <c r="F117" i="3"/>
  <c r="G117" i="3" s="1"/>
  <c r="H74" i="3"/>
  <c r="O74" i="3" s="1"/>
  <c r="F74" i="3"/>
  <c r="G74" i="3" s="1"/>
  <c r="H113" i="3"/>
  <c r="O113" i="3" s="1"/>
  <c r="F113" i="3"/>
  <c r="G113" i="3" s="1"/>
  <c r="H53" i="3"/>
  <c r="F53" i="3"/>
  <c r="G53" i="3" s="1"/>
  <c r="H130" i="3"/>
  <c r="O130" i="3" s="1"/>
  <c r="F130" i="3"/>
  <c r="G130" i="3" s="1"/>
  <c r="H73" i="3"/>
  <c r="O73" i="3" s="1"/>
  <c r="F73" i="3"/>
  <c r="G73" i="3" s="1"/>
  <c r="H131" i="3"/>
  <c r="O131" i="3" s="1"/>
  <c r="F131" i="3"/>
  <c r="G131" i="3" s="1"/>
  <c r="H112" i="3"/>
  <c r="O112" i="3" s="1"/>
  <c r="F112" i="3"/>
  <c r="G112" i="3" s="1"/>
  <c r="H111" i="3"/>
  <c r="O111" i="3" s="1"/>
  <c r="F111" i="3"/>
  <c r="G111" i="3" s="1"/>
  <c r="H72" i="3"/>
  <c r="O72" i="3" s="1"/>
  <c r="F72" i="3"/>
  <c r="G72" i="3" s="1"/>
  <c r="H124" i="3"/>
  <c r="O124" i="3" s="1"/>
  <c r="F124" i="3"/>
  <c r="G124" i="3" s="1"/>
  <c r="H110" i="3"/>
  <c r="O110" i="3" s="1"/>
  <c r="F110" i="3"/>
  <c r="G110" i="3" s="1"/>
  <c r="H71" i="3"/>
  <c r="O71" i="3" s="1"/>
  <c r="F71" i="3"/>
  <c r="G71" i="3" s="1"/>
  <c r="H109" i="3"/>
  <c r="O109" i="3" s="1"/>
  <c r="F109" i="3"/>
  <c r="G109" i="3" s="1"/>
  <c r="H108" i="3"/>
  <c r="O108" i="3" s="1"/>
  <c r="F108" i="3"/>
  <c r="G108" i="3" s="1"/>
  <c r="H70" i="3"/>
  <c r="O70" i="3" s="1"/>
  <c r="F70" i="3"/>
  <c r="G70" i="3" s="1"/>
  <c r="H107" i="3"/>
  <c r="O107" i="3" s="1"/>
  <c r="F107" i="3"/>
  <c r="G107" i="3" s="1"/>
  <c r="H106" i="3"/>
  <c r="O106" i="3" s="1"/>
  <c r="F106" i="3"/>
  <c r="G106" i="3" s="1"/>
  <c r="H116" i="3"/>
  <c r="O116" i="3" s="1"/>
  <c r="F116" i="3"/>
  <c r="G116" i="3" s="1"/>
  <c r="H69" i="3"/>
  <c r="O69" i="3" s="1"/>
  <c r="F69" i="3"/>
  <c r="G69" i="3" s="1"/>
  <c r="H123" i="3"/>
  <c r="O123" i="3" s="1"/>
  <c r="F123" i="3"/>
  <c r="G123" i="3" s="1"/>
  <c r="H105" i="3"/>
  <c r="O105" i="3" s="1"/>
  <c r="F105" i="3"/>
  <c r="G105" i="3" s="1"/>
  <c r="H104" i="3"/>
  <c r="O104" i="3" s="1"/>
  <c r="F104" i="3"/>
  <c r="G104" i="3" s="1"/>
  <c r="H68" i="3"/>
  <c r="O68" i="3" s="1"/>
  <c r="F68" i="3"/>
  <c r="G68" i="3" s="1"/>
  <c r="H103" i="3"/>
  <c r="O103" i="3" s="1"/>
  <c r="F103" i="3"/>
  <c r="G103" i="3" s="1"/>
  <c r="H102" i="3"/>
  <c r="O102" i="3" s="1"/>
  <c r="F102" i="3"/>
  <c r="G102" i="3" s="1"/>
  <c r="H101" i="3"/>
  <c r="O101" i="3" s="1"/>
  <c r="F101" i="3"/>
  <c r="G101" i="3" s="1"/>
  <c r="H67" i="3"/>
  <c r="O67" i="3" s="1"/>
  <c r="F67" i="3"/>
  <c r="G67" i="3" s="1"/>
  <c r="H122" i="3"/>
  <c r="O122" i="3" s="1"/>
  <c r="F122" i="3"/>
  <c r="G122" i="3" s="1"/>
  <c r="H100" i="3"/>
  <c r="O100" i="3" s="1"/>
  <c r="F100" i="3"/>
  <c r="G100" i="3" s="1"/>
  <c r="H125" i="3"/>
  <c r="O125" i="3" s="1"/>
  <c r="F125" i="3"/>
  <c r="G125" i="3" s="1"/>
  <c r="H66" i="3"/>
  <c r="O66" i="3" s="1"/>
  <c r="F66" i="3"/>
  <c r="G66" i="3" s="1"/>
  <c r="H99" i="3"/>
  <c r="O99" i="3" s="1"/>
  <c r="F99" i="3"/>
  <c r="G99" i="3" s="1"/>
  <c r="H98" i="3"/>
  <c r="O98" i="3" s="1"/>
  <c r="F98" i="3"/>
  <c r="G98" i="3" s="1"/>
  <c r="H65" i="3"/>
  <c r="O65" i="3" s="1"/>
  <c r="F65" i="3"/>
  <c r="G65" i="3" s="1"/>
  <c r="H97" i="3"/>
  <c r="O97" i="3" s="1"/>
  <c r="F97" i="3"/>
  <c r="G97" i="3" s="1"/>
  <c r="H96" i="3"/>
  <c r="O96" i="3" s="1"/>
  <c r="F96" i="3"/>
  <c r="G96" i="3" s="1"/>
  <c r="H115" i="3"/>
  <c r="O115" i="3" s="1"/>
  <c r="F115" i="3"/>
  <c r="G115" i="3" s="1"/>
  <c r="H64" i="3"/>
  <c r="O64" i="3" s="1"/>
  <c r="F64" i="3"/>
  <c r="G64" i="3" s="1"/>
  <c r="H121" i="3"/>
  <c r="O121" i="3" s="1"/>
  <c r="F121" i="3"/>
  <c r="G121" i="3" s="1"/>
  <c r="H95" i="3"/>
  <c r="O95" i="3" s="1"/>
  <c r="F95" i="3"/>
  <c r="G95" i="3" s="1"/>
  <c r="H63" i="3"/>
  <c r="O63" i="3" s="1"/>
  <c r="F63" i="3"/>
  <c r="G63" i="3" s="1"/>
  <c r="D164" i="13" l="1"/>
  <c r="D179" i="13"/>
  <c r="D199" i="13"/>
  <c r="D203" i="13"/>
  <c r="D223" i="13"/>
  <c r="D233" i="13"/>
  <c r="D136" i="13"/>
  <c r="D139" i="13"/>
  <c r="D133" i="13"/>
  <c r="D135" i="13"/>
  <c r="D147" i="13"/>
  <c r="D128" i="13"/>
  <c r="D131" i="13"/>
  <c r="D142" i="13"/>
  <c r="D150" i="13"/>
  <c r="D154" i="13"/>
  <c r="D156" i="13"/>
  <c r="D159" i="13"/>
  <c r="D162" i="13"/>
  <c r="D163" i="13"/>
  <c r="D166" i="13"/>
  <c r="D169" i="13"/>
  <c r="D170" i="13"/>
  <c r="D172" i="13"/>
  <c r="D175" i="13"/>
  <c r="D178" i="13"/>
  <c r="D181" i="13"/>
  <c r="D186" i="13"/>
  <c r="D187" i="13"/>
  <c r="D189" i="13"/>
  <c r="D193" i="13"/>
  <c r="D196" i="13"/>
  <c r="D197" i="13"/>
  <c r="D201" i="13"/>
  <c r="D204" i="13"/>
  <c r="D208" i="13"/>
  <c r="D209" i="13"/>
  <c r="D213" i="13"/>
  <c r="D215" i="13"/>
  <c r="D217" i="13"/>
  <c r="D220" i="13"/>
  <c r="D221" i="13"/>
  <c r="D224" i="13"/>
  <c r="D226" i="13"/>
  <c r="D228" i="13"/>
  <c r="D230" i="13"/>
  <c r="D231" i="13"/>
  <c r="D158" i="13"/>
  <c r="D177" i="13"/>
  <c r="D184" i="13"/>
  <c r="D195" i="13"/>
  <c r="D232" i="13"/>
  <c r="D121" i="13"/>
  <c r="D134" i="13"/>
  <c r="D145" i="13"/>
  <c r="D129" i="13"/>
  <c r="D132" i="13"/>
  <c r="D148" i="13"/>
  <c r="D153" i="13"/>
  <c r="D155" i="13"/>
  <c r="D157" i="13"/>
  <c r="D161" i="13"/>
  <c r="D165" i="13"/>
  <c r="D168" i="13"/>
  <c r="D171" i="13"/>
  <c r="D174" i="13"/>
  <c r="D180" i="13"/>
  <c r="D182" i="13"/>
  <c r="D188" i="13"/>
  <c r="D191" i="13"/>
  <c r="D194" i="13"/>
  <c r="D198" i="13"/>
  <c r="D202" i="13"/>
  <c r="D205" i="13"/>
  <c r="D212" i="13"/>
  <c r="D214" i="13"/>
  <c r="D216" i="13"/>
  <c r="D218" i="13"/>
  <c r="D222" i="13"/>
  <c r="D225" i="13"/>
  <c r="D227" i="13"/>
  <c r="D229" i="13"/>
  <c r="AT53" i="5"/>
  <c r="B90" i="5" s="1"/>
  <c r="K19" i="13" s="1"/>
  <c r="D53" i="5"/>
  <c r="E53" i="5" s="1"/>
  <c r="J53" i="5" s="1"/>
  <c r="H74" i="12"/>
  <c r="C74" i="12"/>
  <c r="D471" i="13"/>
  <c r="AR491" i="11"/>
  <c r="D280" i="13"/>
  <c r="AR300" i="4"/>
  <c r="D298" i="13"/>
  <c r="AR318" i="4"/>
  <c r="D326" i="13"/>
  <c r="AR346" i="4"/>
  <c r="S53" i="7"/>
  <c r="AC53" i="7" s="1"/>
  <c r="O53" i="7"/>
  <c r="O53" i="3"/>
  <c r="S53" i="3"/>
  <c r="AC53" i="3" s="1"/>
  <c r="C53" i="12"/>
  <c r="H53" i="12"/>
  <c r="C93" i="12"/>
  <c r="H93" i="12"/>
  <c r="C86" i="12"/>
  <c r="H86" i="12"/>
  <c r="C83" i="12"/>
  <c r="H83" i="12"/>
  <c r="C99" i="12"/>
  <c r="H99" i="12"/>
  <c r="C79" i="12"/>
  <c r="H79" i="12"/>
  <c r="C98" i="12"/>
  <c r="H98" i="12"/>
  <c r="C101" i="12"/>
  <c r="H101" i="12"/>
  <c r="C75" i="12"/>
  <c r="H75" i="12"/>
  <c r="C91" i="12"/>
  <c r="H91" i="12"/>
  <c r="C100" i="12"/>
  <c r="H100" i="12"/>
  <c r="C89" i="12"/>
  <c r="H89" i="12"/>
  <c r="C78" i="12"/>
  <c r="H78" i="12"/>
  <c r="C104" i="12"/>
  <c r="H104" i="12"/>
  <c r="C105" i="12"/>
  <c r="H105" i="12"/>
  <c r="C64" i="12"/>
  <c r="H64" i="12"/>
  <c r="C73" i="12"/>
  <c r="H73" i="12"/>
  <c r="C62" i="12"/>
  <c r="H62" i="12"/>
  <c r="C57" i="12"/>
  <c r="H57" i="12"/>
  <c r="C61" i="12"/>
  <c r="H61" i="12"/>
  <c r="C81" i="12"/>
  <c r="H81" i="12"/>
  <c r="C60" i="12"/>
  <c r="H60" i="12"/>
  <c r="C63" i="12"/>
  <c r="H63" i="12"/>
  <c r="C59" i="12"/>
  <c r="H59" i="12"/>
  <c r="C55" i="12"/>
  <c r="H55" i="12"/>
  <c r="C54" i="12"/>
  <c r="H54" i="12"/>
  <c r="C56" i="12"/>
  <c r="H56" i="12"/>
  <c r="C87" i="12"/>
  <c r="H87" i="12"/>
  <c r="C76" i="12"/>
  <c r="H76" i="12"/>
  <c r="C58" i="12"/>
  <c r="H58" i="12"/>
  <c r="C90" i="12"/>
  <c r="H90" i="12"/>
  <c r="C107" i="12"/>
  <c r="H107" i="12"/>
  <c r="C65" i="12"/>
  <c r="H65" i="12"/>
  <c r="C88" i="12"/>
  <c r="H88" i="12"/>
  <c r="C94" i="12"/>
  <c r="H94" i="12"/>
  <c r="C95" i="12"/>
  <c r="H95" i="12"/>
  <c r="C106" i="12"/>
  <c r="H106" i="12"/>
  <c r="C84" i="12"/>
  <c r="H84" i="12"/>
  <c r="C66" i="12"/>
  <c r="H66" i="12"/>
  <c r="C97" i="12"/>
  <c r="H97" i="12"/>
  <c r="C67" i="12"/>
  <c r="H67" i="12"/>
  <c r="C92" i="12"/>
  <c r="H92" i="12"/>
  <c r="C82" i="12"/>
  <c r="H82" i="12"/>
  <c r="C68" i="12"/>
  <c r="H68" i="12"/>
  <c r="C102" i="12"/>
  <c r="H102" i="12"/>
  <c r="C70" i="12"/>
  <c r="H70" i="12"/>
  <c r="C69" i="12"/>
  <c r="H69" i="12"/>
  <c r="C113" i="12"/>
  <c r="H113" i="12"/>
  <c r="C112" i="12"/>
  <c r="H112" i="12"/>
  <c r="C111" i="12"/>
  <c r="H111" i="12"/>
  <c r="C103" i="12"/>
  <c r="H103" i="12"/>
  <c r="C110" i="12"/>
  <c r="H110" i="12"/>
  <c r="C72" i="12"/>
  <c r="H72" i="12"/>
  <c r="C109" i="12"/>
  <c r="H109" i="12"/>
  <c r="C80" i="12"/>
  <c r="H80" i="12"/>
  <c r="C77" i="12"/>
  <c r="H77" i="12"/>
  <c r="C85" i="12"/>
  <c r="H85" i="12"/>
  <c r="C108" i="12"/>
  <c r="H108" i="12"/>
  <c r="C71" i="12"/>
  <c r="H71" i="12"/>
  <c r="C96" i="12"/>
  <c r="H96" i="12"/>
  <c r="D243" i="13"/>
  <c r="D244" i="13"/>
  <c r="D245" i="13"/>
  <c r="D246" i="13"/>
  <c r="D247" i="13"/>
  <c r="D248" i="13"/>
  <c r="D249" i="13"/>
  <c r="D250" i="13"/>
  <c r="D56" i="13"/>
  <c r="D68" i="13"/>
  <c r="D72" i="13"/>
  <c r="D79" i="13"/>
  <c r="D84" i="13"/>
  <c r="D89" i="13"/>
  <c r="D99" i="13"/>
  <c r="D106" i="13"/>
  <c r="D39" i="13"/>
  <c r="D41" i="13"/>
  <c r="D109" i="13"/>
  <c r="D111" i="13"/>
  <c r="D38" i="13"/>
  <c r="D49" i="13"/>
  <c r="D51" i="13"/>
  <c r="D52" i="13"/>
  <c r="D53" i="13"/>
  <c r="D57" i="13"/>
  <c r="D63" i="13"/>
  <c r="D71" i="13"/>
  <c r="D74" i="13"/>
  <c r="D82" i="13"/>
  <c r="D87" i="13"/>
  <c r="D90" i="13"/>
  <c r="D96" i="13"/>
  <c r="D103" i="13"/>
  <c r="D107" i="13"/>
  <c r="D40" i="13"/>
  <c r="D108" i="13"/>
  <c r="D110" i="13"/>
  <c r="D112" i="13"/>
  <c r="D118" i="13"/>
  <c r="D236" i="13"/>
  <c r="D234" i="13"/>
  <c r="D241" i="13"/>
  <c r="D237" i="13"/>
  <c r="D239" i="13"/>
  <c r="AR486" i="11"/>
  <c r="D466" i="13"/>
  <c r="AR488" i="11"/>
  <c r="D468" i="13"/>
  <c r="AR501" i="11"/>
  <c r="D481" i="13"/>
  <c r="AR502" i="11"/>
  <c r="D482" i="13"/>
  <c r="AR510" i="11"/>
  <c r="D490" i="13"/>
  <c r="AR512" i="11"/>
  <c r="D492" i="13"/>
  <c r="AR513" i="11"/>
  <c r="D493" i="13"/>
  <c r="AR142" i="4"/>
  <c r="D122" i="13"/>
  <c r="AR169" i="4"/>
  <c r="D149" i="13"/>
  <c r="AR172" i="4"/>
  <c r="D152" i="13"/>
  <c r="AR180" i="4"/>
  <c r="D160" i="13"/>
  <c r="AR187" i="4"/>
  <c r="D167" i="13"/>
  <c r="AR193" i="4"/>
  <c r="D173" i="13"/>
  <c r="AR196" i="4"/>
  <c r="D176" i="13"/>
  <c r="AR203" i="4"/>
  <c r="D183" i="13"/>
  <c r="AR205" i="4"/>
  <c r="D185" i="13"/>
  <c r="AR212" i="4"/>
  <c r="D192" i="13"/>
  <c r="AR220" i="4"/>
  <c r="D200" i="13"/>
  <c r="AR226" i="4"/>
  <c r="D206" i="13"/>
  <c r="AR227" i="4"/>
  <c r="D207" i="13"/>
  <c r="AR230" i="4"/>
  <c r="D210" i="13"/>
  <c r="AR231" i="4"/>
  <c r="D211" i="13"/>
  <c r="AR239" i="4"/>
  <c r="D219" i="13"/>
  <c r="AR144" i="4"/>
  <c r="D124" i="13"/>
  <c r="AR146" i="4"/>
  <c r="D126" i="13"/>
  <c r="AR147" i="4"/>
  <c r="D127" i="13"/>
  <c r="AR161" i="4"/>
  <c r="D141" i="13"/>
  <c r="D144" i="13"/>
  <c r="AR164" i="4"/>
  <c r="AR150" i="4"/>
  <c r="D130" i="13"/>
  <c r="D137" i="13"/>
  <c r="AR157" i="4"/>
  <c r="AR140" i="4"/>
  <c r="D120" i="13"/>
  <c r="AR143" i="4"/>
  <c r="D123" i="13"/>
  <c r="AR158" i="4"/>
  <c r="D138" i="13"/>
  <c r="AR160" i="4"/>
  <c r="D140" i="13"/>
  <c r="AR163" i="4"/>
  <c r="D143" i="13"/>
  <c r="AR166" i="4"/>
  <c r="D146" i="13"/>
  <c r="R53" i="12"/>
  <c r="O53" i="12"/>
  <c r="B149" i="12"/>
  <c r="J26" i="13" s="1"/>
  <c r="O55" i="12"/>
  <c r="O57" i="12"/>
  <c r="O58" i="12"/>
  <c r="O65" i="12"/>
  <c r="O66" i="12"/>
  <c r="O67" i="12"/>
  <c r="O69" i="12"/>
  <c r="O71" i="12"/>
  <c r="O72" i="12"/>
  <c r="O74" i="12"/>
  <c r="O81" i="12"/>
  <c r="O83" i="12"/>
  <c r="O84" i="12"/>
  <c r="O85" i="12"/>
  <c r="O87" i="12"/>
  <c r="O92" i="12"/>
  <c r="O93" i="12"/>
  <c r="O94" i="12"/>
  <c r="O98" i="12"/>
  <c r="O102" i="12"/>
  <c r="O103" i="12"/>
  <c r="O104" i="12"/>
  <c r="O105" i="12"/>
  <c r="O106" i="12"/>
  <c r="O107" i="12"/>
  <c r="O108" i="12"/>
  <c r="O109" i="12"/>
  <c r="O110" i="12"/>
  <c r="O111" i="12"/>
  <c r="O113" i="12"/>
  <c r="O54" i="12"/>
  <c r="O56" i="12"/>
  <c r="O60" i="12"/>
  <c r="O61" i="12"/>
  <c r="O62" i="12"/>
  <c r="O70" i="12"/>
  <c r="O73" i="12"/>
  <c r="O77" i="12"/>
  <c r="O78" i="12"/>
  <c r="O79" i="12"/>
  <c r="O80" i="12"/>
  <c r="O86" i="12"/>
  <c r="O88" i="12"/>
  <c r="O96" i="12"/>
  <c r="O97" i="12"/>
  <c r="O99" i="12"/>
  <c r="O101" i="12"/>
  <c r="O63" i="12"/>
  <c r="O59" i="12"/>
  <c r="O64" i="12"/>
  <c r="O68" i="12"/>
  <c r="O75" i="12"/>
  <c r="O76" i="12"/>
  <c r="O82" i="12"/>
  <c r="O89" i="12"/>
  <c r="O90" i="12"/>
  <c r="O91" i="12"/>
  <c r="O95" i="12"/>
  <c r="O100" i="12"/>
  <c r="O112" i="12"/>
  <c r="R53" i="11"/>
  <c r="O53" i="11"/>
  <c r="B568" i="11"/>
  <c r="J25" i="13" s="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525" i="11"/>
  <c r="O526" i="11"/>
  <c r="O527" i="11"/>
  <c r="O528" i="11"/>
  <c r="O529" i="11"/>
  <c r="O530" i="11"/>
  <c r="O531" i="11"/>
  <c r="O532" i="11"/>
  <c r="O524" i="11"/>
  <c r="O462" i="11"/>
  <c r="C213" i="11"/>
  <c r="H213" i="11"/>
  <c r="O213" i="11" s="1"/>
  <c r="C296" i="11"/>
  <c r="H296" i="11"/>
  <c r="O296" i="11" s="1"/>
  <c r="C366" i="11"/>
  <c r="H366" i="11"/>
  <c r="O366" i="11" s="1"/>
  <c r="H131" i="11"/>
  <c r="O131" i="11" s="1"/>
  <c r="C131" i="11"/>
  <c r="H135" i="11"/>
  <c r="O135" i="11" s="1"/>
  <c r="C135" i="11"/>
  <c r="C137" i="11"/>
  <c r="H137" i="11"/>
  <c r="O137" i="11" s="1"/>
  <c r="C138" i="11"/>
  <c r="H138" i="11"/>
  <c r="O138" i="11" s="1"/>
  <c r="C142" i="11"/>
  <c r="H142" i="11"/>
  <c r="O142" i="11" s="1"/>
  <c r="H143" i="11"/>
  <c r="O143" i="11" s="1"/>
  <c r="C143" i="11"/>
  <c r="C145" i="11"/>
  <c r="H145" i="11"/>
  <c r="O145" i="11" s="1"/>
  <c r="C148" i="11"/>
  <c r="H148" i="11"/>
  <c r="O148" i="11" s="1"/>
  <c r="C149" i="11"/>
  <c r="H149" i="11"/>
  <c r="O149" i="11" s="1"/>
  <c r="C153" i="11"/>
  <c r="H153" i="11"/>
  <c r="O153" i="11" s="1"/>
  <c r="C154" i="11"/>
  <c r="H154" i="11"/>
  <c r="O154" i="11" s="1"/>
  <c r="C155" i="11"/>
  <c r="H155" i="11"/>
  <c r="O155" i="11" s="1"/>
  <c r="C157" i="11"/>
  <c r="H157" i="11"/>
  <c r="O157" i="11" s="1"/>
  <c r="C159" i="11"/>
  <c r="H159" i="11"/>
  <c r="O159" i="11" s="1"/>
  <c r="C160" i="11"/>
  <c r="H160" i="11"/>
  <c r="O160" i="11" s="1"/>
  <c r="C161" i="11"/>
  <c r="H161" i="11"/>
  <c r="O161" i="11" s="1"/>
  <c r="C163" i="11"/>
  <c r="H163" i="11"/>
  <c r="O163" i="11" s="1"/>
  <c r="C164" i="11"/>
  <c r="H164" i="11"/>
  <c r="O164" i="11" s="1"/>
  <c r="C167" i="11"/>
  <c r="H167" i="11"/>
  <c r="O167" i="11" s="1"/>
  <c r="C168" i="11"/>
  <c r="H168" i="11"/>
  <c r="O168" i="11" s="1"/>
  <c r="C170" i="11"/>
  <c r="H170" i="11"/>
  <c r="O170" i="11" s="1"/>
  <c r="C171" i="11"/>
  <c r="H171" i="11"/>
  <c r="O171" i="11" s="1"/>
  <c r="C175" i="11"/>
  <c r="H175" i="11"/>
  <c r="O175" i="11" s="1"/>
  <c r="C176" i="11"/>
  <c r="H176" i="11"/>
  <c r="O176" i="11" s="1"/>
  <c r="H179" i="11"/>
  <c r="O179" i="11" s="1"/>
  <c r="C179" i="11"/>
  <c r="C191" i="11"/>
  <c r="H191" i="11"/>
  <c r="O191" i="11" s="1"/>
  <c r="C192" i="11"/>
  <c r="H192" i="11"/>
  <c r="O192" i="11" s="1"/>
  <c r="C194" i="11"/>
  <c r="H194" i="11"/>
  <c r="O194" i="11" s="1"/>
  <c r="H199" i="11"/>
  <c r="O199" i="11" s="1"/>
  <c r="C199" i="11"/>
  <c r="H201" i="11"/>
  <c r="O201" i="11" s="1"/>
  <c r="C201" i="11"/>
  <c r="C204" i="11"/>
  <c r="H204" i="11"/>
  <c r="O204" i="11" s="1"/>
  <c r="C205" i="11"/>
  <c r="H205" i="11"/>
  <c r="O205" i="11" s="1"/>
  <c r="C207" i="11"/>
  <c r="H207" i="11"/>
  <c r="O207" i="11" s="1"/>
  <c r="C209" i="11"/>
  <c r="H209" i="11"/>
  <c r="O209" i="11" s="1"/>
  <c r="C210" i="11"/>
  <c r="H210" i="11"/>
  <c r="O210" i="11" s="1"/>
  <c r="C211" i="11"/>
  <c r="H211" i="11"/>
  <c r="O211" i="11" s="1"/>
  <c r="C216" i="11"/>
  <c r="H216" i="11"/>
  <c r="O216" i="11" s="1"/>
  <c r="C217" i="11"/>
  <c r="H217" i="11"/>
  <c r="O217" i="11" s="1"/>
  <c r="C218" i="11"/>
  <c r="H218" i="11"/>
  <c r="O218" i="11" s="1"/>
  <c r="C219" i="11"/>
  <c r="H219" i="11"/>
  <c r="O219" i="11" s="1"/>
  <c r="C220" i="11"/>
  <c r="H220" i="11"/>
  <c r="O220" i="11" s="1"/>
  <c r="C223" i="11"/>
  <c r="H223" i="11"/>
  <c r="O223" i="11" s="1"/>
  <c r="C226" i="11"/>
  <c r="H226" i="11"/>
  <c r="O226" i="11" s="1"/>
  <c r="H229" i="11"/>
  <c r="O229" i="11" s="1"/>
  <c r="C229" i="11"/>
  <c r="H230" i="11"/>
  <c r="O230" i="11" s="1"/>
  <c r="C230" i="11"/>
  <c r="H232" i="11"/>
  <c r="O232" i="11" s="1"/>
  <c r="C232" i="11"/>
  <c r="C233" i="11"/>
  <c r="H233" i="11"/>
  <c r="O233" i="11" s="1"/>
  <c r="C236" i="11"/>
  <c r="H236" i="11"/>
  <c r="O236" i="11" s="1"/>
  <c r="C237" i="11"/>
  <c r="H237" i="11"/>
  <c r="O237" i="11" s="1"/>
  <c r="C241" i="11"/>
  <c r="H241" i="11"/>
  <c r="O241" i="11" s="1"/>
  <c r="C243" i="11"/>
  <c r="H243" i="11"/>
  <c r="O243" i="11" s="1"/>
  <c r="C244" i="11"/>
  <c r="H244" i="11"/>
  <c r="O244" i="11" s="1"/>
  <c r="C249" i="11"/>
  <c r="H249" i="11"/>
  <c r="O249" i="11" s="1"/>
  <c r="C253" i="11"/>
  <c r="H253" i="11"/>
  <c r="O253" i="11" s="1"/>
  <c r="H255" i="11"/>
  <c r="O255" i="11" s="1"/>
  <c r="C255" i="11"/>
  <c r="C257" i="11"/>
  <c r="H257" i="11"/>
  <c r="O257" i="11" s="1"/>
  <c r="C259" i="11"/>
  <c r="H259" i="11"/>
  <c r="O259" i="11" s="1"/>
  <c r="C260" i="11"/>
  <c r="H260" i="11"/>
  <c r="O260" i="11" s="1"/>
  <c r="C261" i="11"/>
  <c r="H261" i="11"/>
  <c r="O261" i="11" s="1"/>
  <c r="C262" i="11"/>
  <c r="H262" i="11"/>
  <c r="O262" i="11" s="1"/>
  <c r="C263" i="11"/>
  <c r="H263" i="11"/>
  <c r="O263" i="11" s="1"/>
  <c r="C264" i="11"/>
  <c r="H264" i="11"/>
  <c r="O264" i="11" s="1"/>
  <c r="C265" i="11"/>
  <c r="H265" i="11"/>
  <c r="O265" i="11" s="1"/>
  <c r="C266" i="11"/>
  <c r="H266" i="11"/>
  <c r="O266" i="11" s="1"/>
  <c r="C267" i="11"/>
  <c r="H267" i="11"/>
  <c r="O267" i="11" s="1"/>
  <c r="C268" i="11"/>
  <c r="H268" i="11"/>
  <c r="O268" i="11" s="1"/>
  <c r="C269" i="11"/>
  <c r="H269" i="11"/>
  <c r="O269" i="11" s="1"/>
  <c r="C270" i="11"/>
  <c r="H270" i="11"/>
  <c r="O270" i="11" s="1"/>
  <c r="C271" i="11"/>
  <c r="H271" i="11"/>
  <c r="O271" i="11" s="1"/>
  <c r="C272" i="11"/>
  <c r="H272" i="11"/>
  <c r="O272" i="11" s="1"/>
  <c r="C273" i="11"/>
  <c r="H273" i="11"/>
  <c r="O273" i="11" s="1"/>
  <c r="C274" i="11"/>
  <c r="H274" i="11"/>
  <c r="O274" i="11" s="1"/>
  <c r="C275" i="11"/>
  <c r="H275" i="11"/>
  <c r="O275" i="11" s="1"/>
  <c r="C276" i="11"/>
  <c r="H276" i="11"/>
  <c r="O276" i="11" s="1"/>
  <c r="C277" i="11"/>
  <c r="H277" i="11"/>
  <c r="O277" i="11" s="1"/>
  <c r="C278" i="11"/>
  <c r="H278" i="11"/>
  <c r="O278" i="11" s="1"/>
  <c r="C279" i="11"/>
  <c r="H279" i="11"/>
  <c r="O279" i="11" s="1"/>
  <c r="C280" i="11"/>
  <c r="H280" i="11"/>
  <c r="O280" i="11" s="1"/>
  <c r="C281" i="11"/>
  <c r="H281" i="11"/>
  <c r="O281" i="11" s="1"/>
  <c r="C282" i="11"/>
  <c r="H282" i="11"/>
  <c r="O282" i="11" s="1"/>
  <c r="C283" i="11"/>
  <c r="H283" i="11"/>
  <c r="O283" i="11" s="1"/>
  <c r="C284" i="11"/>
  <c r="H284" i="11"/>
  <c r="O284" i="11" s="1"/>
  <c r="C285" i="11"/>
  <c r="H285" i="11"/>
  <c r="O285" i="11" s="1"/>
  <c r="C286" i="11"/>
  <c r="H286" i="11"/>
  <c r="O286" i="11" s="1"/>
  <c r="C287" i="11"/>
  <c r="H287" i="11"/>
  <c r="O287" i="11" s="1"/>
  <c r="C288" i="11"/>
  <c r="H288" i="11"/>
  <c r="O288" i="11" s="1"/>
  <c r="C289" i="11"/>
  <c r="H289" i="11"/>
  <c r="O289" i="11" s="1"/>
  <c r="C290" i="11"/>
  <c r="H290" i="11"/>
  <c r="O290" i="11" s="1"/>
  <c r="C291" i="11"/>
  <c r="H291" i="11"/>
  <c r="O291" i="11" s="1"/>
  <c r="C292" i="11"/>
  <c r="H292" i="11"/>
  <c r="O292" i="11" s="1"/>
  <c r="C293" i="11"/>
  <c r="H293" i="11"/>
  <c r="O293" i="11" s="1"/>
  <c r="C294" i="11"/>
  <c r="H294" i="11"/>
  <c r="O294" i="11" s="1"/>
  <c r="C295" i="11"/>
  <c r="H295" i="11"/>
  <c r="O295" i="11" s="1"/>
  <c r="C297" i="11"/>
  <c r="H297" i="11"/>
  <c r="O297" i="11" s="1"/>
  <c r="C298" i="11"/>
  <c r="H298" i="11"/>
  <c r="O298" i="11" s="1"/>
  <c r="C299" i="11"/>
  <c r="H299" i="11"/>
  <c r="O299" i="11" s="1"/>
  <c r="C300" i="11"/>
  <c r="H300" i="11"/>
  <c r="O300" i="11" s="1"/>
  <c r="C301" i="11"/>
  <c r="H301" i="11"/>
  <c r="O301" i="11" s="1"/>
  <c r="C302" i="11"/>
  <c r="H302" i="11"/>
  <c r="O302" i="11" s="1"/>
  <c r="C303" i="11"/>
  <c r="H303" i="11"/>
  <c r="O303" i="11" s="1"/>
  <c r="C304" i="11"/>
  <c r="H304" i="11"/>
  <c r="O304" i="11" s="1"/>
  <c r="C305" i="11"/>
  <c r="H305" i="11"/>
  <c r="O305" i="11" s="1"/>
  <c r="C306" i="11"/>
  <c r="H306" i="11"/>
  <c r="O306" i="11" s="1"/>
  <c r="C307" i="11"/>
  <c r="H307" i="11"/>
  <c r="O307" i="11" s="1"/>
  <c r="C308" i="11"/>
  <c r="H308" i="11"/>
  <c r="O308" i="11" s="1"/>
  <c r="C309" i="11"/>
  <c r="H309" i="11"/>
  <c r="O309" i="11" s="1"/>
  <c r="C310" i="11"/>
  <c r="H310" i="11"/>
  <c r="O310" i="11" s="1"/>
  <c r="C311" i="11"/>
  <c r="H311" i="11"/>
  <c r="O311" i="11" s="1"/>
  <c r="C312" i="11"/>
  <c r="H312" i="11"/>
  <c r="O312" i="11" s="1"/>
  <c r="C313" i="11"/>
  <c r="H313" i="11"/>
  <c r="O313" i="11" s="1"/>
  <c r="C314" i="11"/>
  <c r="H314" i="11"/>
  <c r="O314" i="11" s="1"/>
  <c r="C315" i="11"/>
  <c r="H315" i="11"/>
  <c r="O315" i="11" s="1"/>
  <c r="C316" i="11"/>
  <c r="H316" i="11"/>
  <c r="O316" i="11" s="1"/>
  <c r="C317" i="11"/>
  <c r="H317" i="11"/>
  <c r="O317" i="11" s="1"/>
  <c r="C318" i="11"/>
  <c r="H318" i="11"/>
  <c r="O318" i="11" s="1"/>
  <c r="C319" i="11"/>
  <c r="H319" i="11"/>
  <c r="O319" i="11" s="1"/>
  <c r="C320" i="11"/>
  <c r="H320" i="11"/>
  <c r="O320" i="11" s="1"/>
  <c r="C321" i="11"/>
  <c r="H321" i="11"/>
  <c r="O321" i="11" s="1"/>
  <c r="C322" i="11"/>
  <c r="H322" i="11"/>
  <c r="O322" i="11" s="1"/>
  <c r="C323" i="11"/>
  <c r="H323" i="11"/>
  <c r="O323" i="11" s="1"/>
  <c r="C324" i="11"/>
  <c r="H324" i="11"/>
  <c r="O324" i="11" s="1"/>
  <c r="C325" i="11"/>
  <c r="H325" i="11"/>
  <c r="O325" i="11" s="1"/>
  <c r="C326" i="11"/>
  <c r="H326" i="11"/>
  <c r="O326" i="11" s="1"/>
  <c r="C327" i="11"/>
  <c r="H327" i="11"/>
  <c r="O327" i="11" s="1"/>
  <c r="C328" i="11"/>
  <c r="H328" i="11"/>
  <c r="O328" i="11" s="1"/>
  <c r="C329" i="11"/>
  <c r="H329" i="11"/>
  <c r="O329" i="11" s="1"/>
  <c r="C330" i="11"/>
  <c r="H330" i="11"/>
  <c r="O330" i="11" s="1"/>
  <c r="C331" i="11"/>
  <c r="H331" i="11"/>
  <c r="O331" i="11" s="1"/>
  <c r="C332" i="11"/>
  <c r="H332" i="11"/>
  <c r="O332" i="11" s="1"/>
  <c r="C333" i="11"/>
  <c r="H333" i="11"/>
  <c r="O333" i="11" s="1"/>
  <c r="C334" i="11"/>
  <c r="H334" i="11"/>
  <c r="O334" i="11" s="1"/>
  <c r="C335" i="11"/>
  <c r="H335" i="11"/>
  <c r="O335" i="11" s="1"/>
  <c r="C336" i="11"/>
  <c r="H336" i="11"/>
  <c r="O336" i="11" s="1"/>
  <c r="C337" i="11"/>
  <c r="H337" i="11"/>
  <c r="O337" i="11" s="1"/>
  <c r="C338" i="11"/>
  <c r="H338" i="11"/>
  <c r="O338" i="11" s="1"/>
  <c r="C339" i="11"/>
  <c r="H339" i="11"/>
  <c r="O339" i="11" s="1"/>
  <c r="C340" i="11"/>
  <c r="H340" i="11"/>
  <c r="O340" i="11" s="1"/>
  <c r="C341" i="11"/>
  <c r="H341" i="11"/>
  <c r="O341" i="11" s="1"/>
  <c r="C342" i="11"/>
  <c r="H342" i="11"/>
  <c r="O342" i="11" s="1"/>
  <c r="C343" i="11"/>
  <c r="H343" i="11"/>
  <c r="O343" i="11" s="1"/>
  <c r="C344" i="11"/>
  <c r="H344" i="11"/>
  <c r="O344" i="11" s="1"/>
  <c r="C345" i="11"/>
  <c r="H345" i="11"/>
  <c r="O345" i="11" s="1"/>
  <c r="C346" i="11"/>
  <c r="H346" i="11"/>
  <c r="O346" i="11" s="1"/>
  <c r="C347" i="11"/>
  <c r="H347" i="11"/>
  <c r="O347" i="11" s="1"/>
  <c r="C348" i="11"/>
  <c r="H348" i="11"/>
  <c r="O348" i="11" s="1"/>
  <c r="C349" i="11"/>
  <c r="H349" i="11"/>
  <c r="O349" i="11" s="1"/>
  <c r="C350" i="11"/>
  <c r="H350" i="11"/>
  <c r="O350" i="11" s="1"/>
  <c r="C351" i="11"/>
  <c r="H351" i="11"/>
  <c r="O351" i="11" s="1"/>
  <c r="C352" i="11"/>
  <c r="H352" i="11"/>
  <c r="O352" i="11" s="1"/>
  <c r="C353" i="11"/>
  <c r="H353" i="11"/>
  <c r="O353" i="11" s="1"/>
  <c r="C354" i="11"/>
  <c r="H354" i="11"/>
  <c r="O354" i="11" s="1"/>
  <c r="C355" i="11"/>
  <c r="H355" i="11"/>
  <c r="O355" i="11" s="1"/>
  <c r="C356" i="11"/>
  <c r="H356" i="11"/>
  <c r="O356" i="11" s="1"/>
  <c r="C357" i="11"/>
  <c r="H357" i="11"/>
  <c r="O357" i="11" s="1"/>
  <c r="C358" i="11"/>
  <c r="H358" i="11"/>
  <c r="O358" i="11" s="1"/>
  <c r="C359" i="11"/>
  <c r="H359" i="11"/>
  <c r="O359" i="11" s="1"/>
  <c r="C360" i="11"/>
  <c r="H360" i="11"/>
  <c r="O360" i="11" s="1"/>
  <c r="C361" i="11"/>
  <c r="H361" i="11"/>
  <c r="O361" i="11" s="1"/>
  <c r="C362" i="11"/>
  <c r="H362" i="11"/>
  <c r="O362" i="11" s="1"/>
  <c r="C363" i="11"/>
  <c r="H363" i="11"/>
  <c r="O363" i="11" s="1"/>
  <c r="C364" i="11"/>
  <c r="H364" i="11"/>
  <c r="O364" i="11" s="1"/>
  <c r="C365" i="11"/>
  <c r="H365" i="11"/>
  <c r="O365" i="11" s="1"/>
  <c r="C367" i="11"/>
  <c r="H367" i="11"/>
  <c r="O367" i="11" s="1"/>
  <c r="C521" i="11"/>
  <c r="H521" i="11"/>
  <c r="O521" i="11" s="1"/>
  <c r="C522" i="11"/>
  <c r="H522" i="11"/>
  <c r="O522" i="11" s="1"/>
  <c r="C523" i="11"/>
  <c r="H523" i="11"/>
  <c r="O523" i="11" s="1"/>
  <c r="C132" i="11"/>
  <c r="H132" i="11"/>
  <c r="O132" i="11" s="1"/>
  <c r="C133" i="11"/>
  <c r="H133" i="11"/>
  <c r="O133" i="11" s="1"/>
  <c r="C134" i="11"/>
  <c r="H134" i="11"/>
  <c r="O134" i="11" s="1"/>
  <c r="C136" i="11"/>
  <c r="H136" i="11"/>
  <c r="O136" i="11" s="1"/>
  <c r="C139" i="11"/>
  <c r="H139" i="11"/>
  <c r="O139" i="11" s="1"/>
  <c r="C140" i="11"/>
  <c r="H140" i="11"/>
  <c r="O140" i="11" s="1"/>
  <c r="C141" i="11"/>
  <c r="H141" i="11"/>
  <c r="O141" i="11" s="1"/>
  <c r="C144" i="11"/>
  <c r="H144" i="11"/>
  <c r="O144" i="11" s="1"/>
  <c r="C146" i="11"/>
  <c r="H146" i="11"/>
  <c r="O146" i="11" s="1"/>
  <c r="C147" i="11"/>
  <c r="H147" i="11"/>
  <c r="O147" i="11" s="1"/>
  <c r="C150" i="11"/>
  <c r="H150" i="11"/>
  <c r="O150" i="11" s="1"/>
  <c r="C151" i="11"/>
  <c r="H151" i="11"/>
  <c r="O151" i="11" s="1"/>
  <c r="C152" i="11"/>
  <c r="H152" i="11"/>
  <c r="O152" i="11" s="1"/>
  <c r="C156" i="11"/>
  <c r="H156" i="11"/>
  <c r="O156" i="11" s="1"/>
  <c r="C158" i="11"/>
  <c r="H158" i="11"/>
  <c r="O158" i="11" s="1"/>
  <c r="C162" i="11"/>
  <c r="H162" i="11"/>
  <c r="O162" i="11" s="1"/>
  <c r="C165" i="11"/>
  <c r="H165" i="11"/>
  <c r="O165" i="11" s="1"/>
  <c r="C166" i="11"/>
  <c r="H166" i="11"/>
  <c r="O166" i="11" s="1"/>
  <c r="C169" i="11"/>
  <c r="H169" i="11"/>
  <c r="O169" i="11" s="1"/>
  <c r="C172" i="11"/>
  <c r="H172" i="11"/>
  <c r="O172" i="11" s="1"/>
  <c r="C173" i="11"/>
  <c r="H173" i="11"/>
  <c r="O173" i="11" s="1"/>
  <c r="C174" i="11"/>
  <c r="H174" i="11"/>
  <c r="O174" i="11" s="1"/>
  <c r="C177" i="11"/>
  <c r="H177" i="11"/>
  <c r="O177" i="11" s="1"/>
  <c r="H178" i="11"/>
  <c r="O178" i="11" s="1"/>
  <c r="C178" i="11"/>
  <c r="C180" i="11"/>
  <c r="H180" i="11"/>
  <c r="O180" i="11" s="1"/>
  <c r="C181" i="11"/>
  <c r="H181" i="11"/>
  <c r="O181" i="11" s="1"/>
  <c r="C182" i="11"/>
  <c r="H182" i="11"/>
  <c r="O182" i="11" s="1"/>
  <c r="C183" i="11"/>
  <c r="H183" i="11"/>
  <c r="O183" i="11" s="1"/>
  <c r="C184" i="11"/>
  <c r="H184" i="11"/>
  <c r="O184" i="11" s="1"/>
  <c r="C185" i="11"/>
  <c r="H185" i="11"/>
  <c r="O185" i="11" s="1"/>
  <c r="C186" i="11"/>
  <c r="H186" i="11"/>
  <c r="O186" i="11" s="1"/>
  <c r="C187" i="11"/>
  <c r="H187" i="11"/>
  <c r="O187" i="11" s="1"/>
  <c r="C188" i="11"/>
  <c r="H188" i="11"/>
  <c r="O188" i="11" s="1"/>
  <c r="C189" i="11"/>
  <c r="H189" i="11"/>
  <c r="O189" i="11" s="1"/>
  <c r="C190" i="11"/>
  <c r="H190" i="11"/>
  <c r="O190" i="11" s="1"/>
  <c r="C193" i="11"/>
  <c r="H193" i="11"/>
  <c r="O193" i="11" s="1"/>
  <c r="C195" i="11"/>
  <c r="H195" i="11"/>
  <c r="O195" i="11" s="1"/>
  <c r="C196" i="11"/>
  <c r="H196" i="11"/>
  <c r="O196" i="11" s="1"/>
  <c r="C197" i="11"/>
  <c r="H197" i="11"/>
  <c r="O197" i="11" s="1"/>
  <c r="C198" i="11"/>
  <c r="H198" i="11"/>
  <c r="O198" i="11" s="1"/>
  <c r="C200" i="11"/>
  <c r="H200" i="11"/>
  <c r="O200" i="11" s="1"/>
  <c r="C202" i="11"/>
  <c r="H202" i="11"/>
  <c r="O202" i="11" s="1"/>
  <c r="C203" i="11"/>
  <c r="H203" i="11"/>
  <c r="O203" i="11" s="1"/>
  <c r="C206" i="11"/>
  <c r="H206" i="11"/>
  <c r="O206" i="11" s="1"/>
  <c r="C208" i="11"/>
  <c r="H208" i="11"/>
  <c r="O208" i="11" s="1"/>
  <c r="C212" i="11"/>
  <c r="H212" i="11"/>
  <c r="O212" i="11" s="1"/>
  <c r="C214" i="11"/>
  <c r="H214" i="11"/>
  <c r="O214" i="11" s="1"/>
  <c r="C215" i="11"/>
  <c r="H215" i="11"/>
  <c r="O215" i="11" s="1"/>
  <c r="C221" i="11"/>
  <c r="H221" i="11"/>
  <c r="O221" i="11" s="1"/>
  <c r="C222" i="11"/>
  <c r="H222" i="11"/>
  <c r="O222" i="11" s="1"/>
  <c r="C224" i="11"/>
  <c r="H224" i="11"/>
  <c r="O224" i="11" s="1"/>
  <c r="H225" i="11"/>
  <c r="O225" i="11" s="1"/>
  <c r="C225" i="11"/>
  <c r="C227" i="11"/>
  <c r="H227" i="11"/>
  <c r="O227" i="11" s="1"/>
  <c r="C228" i="11"/>
  <c r="H228" i="11"/>
  <c r="O228" i="11" s="1"/>
  <c r="H231" i="11"/>
  <c r="O231" i="11" s="1"/>
  <c r="C231" i="11"/>
  <c r="C234" i="11"/>
  <c r="H234" i="11"/>
  <c r="O234" i="11" s="1"/>
  <c r="C235" i="11"/>
  <c r="H235" i="11"/>
  <c r="O235" i="11" s="1"/>
  <c r="C238" i="11"/>
  <c r="H238" i="11"/>
  <c r="O238" i="11" s="1"/>
  <c r="C239" i="11"/>
  <c r="H239" i="11"/>
  <c r="O239" i="11" s="1"/>
  <c r="C240" i="11"/>
  <c r="H240" i="11"/>
  <c r="O240" i="11" s="1"/>
  <c r="C242" i="11"/>
  <c r="H242" i="11"/>
  <c r="O242" i="11" s="1"/>
  <c r="C245" i="11"/>
  <c r="H245" i="11"/>
  <c r="O245" i="11" s="1"/>
  <c r="C246" i="11"/>
  <c r="H246" i="11"/>
  <c r="O246" i="11" s="1"/>
  <c r="C247" i="11"/>
  <c r="H247" i="11"/>
  <c r="O247" i="11" s="1"/>
  <c r="C248" i="11"/>
  <c r="H248" i="11"/>
  <c r="O248" i="11" s="1"/>
  <c r="C250" i="11"/>
  <c r="H250" i="11"/>
  <c r="O250" i="11" s="1"/>
  <c r="C251" i="11"/>
  <c r="H251" i="11"/>
  <c r="O251" i="11" s="1"/>
  <c r="C252" i="11"/>
  <c r="H252" i="11"/>
  <c r="O252" i="11" s="1"/>
  <c r="C254" i="11"/>
  <c r="H254" i="11"/>
  <c r="O254" i="11" s="1"/>
  <c r="C256" i="11"/>
  <c r="H256" i="11"/>
  <c r="O256" i="11" s="1"/>
  <c r="C258" i="11"/>
  <c r="H258" i="11"/>
  <c r="O258" i="11" s="1"/>
  <c r="C463" i="11"/>
  <c r="H463" i="11"/>
  <c r="O463" i="11" s="1"/>
  <c r="C464" i="11"/>
  <c r="H464" i="11"/>
  <c r="O464" i="11" s="1"/>
  <c r="C465" i="11"/>
  <c r="H465" i="11"/>
  <c r="O465" i="11" s="1"/>
  <c r="C466" i="11"/>
  <c r="H466" i="11"/>
  <c r="O466" i="11" s="1"/>
  <c r="C467" i="11"/>
  <c r="H467" i="11"/>
  <c r="O467" i="11" s="1"/>
  <c r="C468" i="11"/>
  <c r="H468" i="11"/>
  <c r="O468" i="11" s="1"/>
  <c r="C469" i="11"/>
  <c r="H469" i="11"/>
  <c r="O469" i="11" s="1"/>
  <c r="C470" i="11"/>
  <c r="H470" i="11"/>
  <c r="O470" i="11" s="1"/>
  <c r="C471" i="11"/>
  <c r="H471" i="11"/>
  <c r="O471" i="11" s="1"/>
  <c r="C472" i="11"/>
  <c r="H472" i="11"/>
  <c r="O472" i="11" s="1"/>
  <c r="C473" i="11"/>
  <c r="H473" i="11"/>
  <c r="O473" i="11" s="1"/>
  <c r="C474" i="11"/>
  <c r="H474" i="11"/>
  <c r="O474" i="11" s="1"/>
  <c r="C475" i="11"/>
  <c r="H475" i="11"/>
  <c r="O475" i="11" s="1"/>
  <c r="C476" i="11"/>
  <c r="H476" i="11"/>
  <c r="O476" i="11" s="1"/>
  <c r="C477" i="11"/>
  <c r="H477" i="11"/>
  <c r="O477" i="11" s="1"/>
  <c r="C478" i="11"/>
  <c r="H478" i="11"/>
  <c r="O478" i="11" s="1"/>
  <c r="C479" i="11"/>
  <c r="H479" i="11"/>
  <c r="O479" i="11" s="1"/>
  <c r="C480" i="11"/>
  <c r="H480" i="11"/>
  <c r="O480" i="11" s="1"/>
  <c r="C481" i="11"/>
  <c r="H481" i="11"/>
  <c r="O481" i="11" s="1"/>
  <c r="C482" i="11"/>
  <c r="H482" i="11"/>
  <c r="O482" i="11" s="1"/>
  <c r="C483" i="11"/>
  <c r="H483" i="11"/>
  <c r="O483" i="11" s="1"/>
  <c r="C484" i="11"/>
  <c r="H484" i="11"/>
  <c r="O484" i="11" s="1"/>
  <c r="C485" i="11"/>
  <c r="H485" i="11"/>
  <c r="O485" i="11" s="1"/>
  <c r="C486" i="11"/>
  <c r="H486" i="11"/>
  <c r="O486" i="11" s="1"/>
  <c r="C487" i="11"/>
  <c r="H487" i="11"/>
  <c r="O487" i="11" s="1"/>
  <c r="C488" i="11"/>
  <c r="H488" i="11"/>
  <c r="O488" i="11" s="1"/>
  <c r="C489" i="11"/>
  <c r="H489" i="11"/>
  <c r="O489" i="11" s="1"/>
  <c r="C490" i="11"/>
  <c r="H490" i="11"/>
  <c r="O490" i="11" s="1"/>
  <c r="C491" i="11"/>
  <c r="H491" i="11"/>
  <c r="O491" i="11" s="1"/>
  <c r="C492" i="11"/>
  <c r="H492" i="11"/>
  <c r="O492" i="11" s="1"/>
  <c r="C493" i="11"/>
  <c r="H493" i="11"/>
  <c r="O493" i="11" s="1"/>
  <c r="C494" i="11"/>
  <c r="H494" i="11"/>
  <c r="O494" i="11" s="1"/>
  <c r="C495" i="11"/>
  <c r="H495" i="11"/>
  <c r="O495" i="11" s="1"/>
  <c r="C496" i="11"/>
  <c r="H496" i="11"/>
  <c r="O496" i="11" s="1"/>
  <c r="C497" i="11"/>
  <c r="H497" i="11"/>
  <c r="O497" i="11" s="1"/>
  <c r="C498" i="11"/>
  <c r="H498" i="11"/>
  <c r="O498" i="11" s="1"/>
  <c r="C499" i="11"/>
  <c r="H499" i="11"/>
  <c r="O499" i="11" s="1"/>
  <c r="C500" i="11"/>
  <c r="H500" i="11"/>
  <c r="O500" i="11" s="1"/>
  <c r="C501" i="11"/>
  <c r="H501" i="11"/>
  <c r="O501" i="11" s="1"/>
  <c r="C502" i="11"/>
  <c r="H502" i="11"/>
  <c r="O502" i="11" s="1"/>
  <c r="C503" i="11"/>
  <c r="H503" i="11"/>
  <c r="O503" i="11" s="1"/>
  <c r="C504" i="11"/>
  <c r="H504" i="11"/>
  <c r="O504" i="11" s="1"/>
  <c r="C505" i="11"/>
  <c r="H505" i="11"/>
  <c r="O505" i="11" s="1"/>
  <c r="C506" i="11"/>
  <c r="H506" i="11"/>
  <c r="O506" i="11" s="1"/>
  <c r="C507" i="11"/>
  <c r="H507" i="11"/>
  <c r="O507" i="11" s="1"/>
  <c r="C508" i="11"/>
  <c r="H508" i="11"/>
  <c r="O508" i="11" s="1"/>
  <c r="C509" i="11"/>
  <c r="H509" i="11"/>
  <c r="O509" i="11" s="1"/>
  <c r="C510" i="11"/>
  <c r="H510" i="11"/>
  <c r="O510" i="11" s="1"/>
  <c r="C511" i="11"/>
  <c r="H511" i="11"/>
  <c r="O511" i="11" s="1"/>
  <c r="C512" i="11"/>
  <c r="H512" i="11"/>
  <c r="O512" i="11" s="1"/>
  <c r="C513" i="11"/>
  <c r="H513" i="11"/>
  <c r="O513" i="11" s="1"/>
  <c r="C514" i="11"/>
  <c r="H514" i="11"/>
  <c r="O514" i="11" s="1"/>
  <c r="C515" i="11"/>
  <c r="H515" i="11"/>
  <c r="O515" i="11" s="1"/>
  <c r="C516" i="11"/>
  <c r="H516" i="11"/>
  <c r="O516" i="11" s="1"/>
  <c r="C517" i="11"/>
  <c r="H517" i="11"/>
  <c r="O517" i="11" s="1"/>
  <c r="C518" i="11"/>
  <c r="H518" i="11"/>
  <c r="O518" i="11" s="1"/>
  <c r="C519" i="11"/>
  <c r="H519" i="11"/>
  <c r="O519" i="11" s="1"/>
  <c r="C520" i="11"/>
  <c r="H520" i="11"/>
  <c r="O520" i="11" s="1"/>
  <c r="R53" i="10"/>
  <c r="O53" i="10"/>
  <c r="B136" i="10"/>
  <c r="J24" i="13" s="1"/>
  <c r="O54" i="10"/>
  <c r="O55" i="10"/>
  <c r="O56" i="10"/>
  <c r="O57" i="10"/>
  <c r="O59" i="10"/>
  <c r="O60" i="10"/>
  <c r="O61" i="10"/>
  <c r="O62" i="10"/>
  <c r="O63" i="10"/>
  <c r="O64" i="10"/>
  <c r="O66" i="10"/>
  <c r="O67" i="10"/>
  <c r="O68" i="10"/>
  <c r="O69" i="10"/>
  <c r="O71" i="10"/>
  <c r="O72" i="10"/>
  <c r="O73" i="10"/>
  <c r="O74" i="10"/>
  <c r="O75" i="10"/>
  <c r="O77" i="10"/>
  <c r="O78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58" i="10"/>
  <c r="O65" i="10"/>
  <c r="O70" i="10"/>
  <c r="O76" i="10"/>
  <c r="O79" i="10"/>
  <c r="O97" i="10"/>
  <c r="O98" i="10"/>
  <c r="O99" i="10"/>
  <c r="O100" i="10"/>
  <c r="V53" i="10"/>
  <c r="AF53" i="10" s="1"/>
  <c r="U53" i="10"/>
  <c r="K53" i="10"/>
  <c r="AL53" i="10" s="1"/>
  <c r="M53" i="10"/>
  <c r="R53" i="9"/>
  <c r="O53" i="9"/>
  <c r="B246" i="9"/>
  <c r="J23" i="13" s="1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90" i="9"/>
  <c r="O173" i="9"/>
  <c r="O209" i="9"/>
  <c r="O210" i="9"/>
  <c r="H92" i="9"/>
  <c r="O92" i="9" s="1"/>
  <c r="C92" i="9"/>
  <c r="H94" i="9"/>
  <c r="O94" i="9" s="1"/>
  <c r="C94" i="9"/>
  <c r="C98" i="9"/>
  <c r="H98" i="9"/>
  <c r="O98" i="9" s="1"/>
  <c r="C99" i="9"/>
  <c r="H99" i="9"/>
  <c r="O99" i="9" s="1"/>
  <c r="C102" i="9"/>
  <c r="H102" i="9"/>
  <c r="O102" i="9" s="1"/>
  <c r="H104" i="9"/>
  <c r="O104" i="9" s="1"/>
  <c r="C104" i="9"/>
  <c r="C120" i="9"/>
  <c r="H120" i="9"/>
  <c r="O120" i="9" s="1"/>
  <c r="H124" i="9"/>
  <c r="O124" i="9" s="1"/>
  <c r="C124" i="9"/>
  <c r="C125" i="9"/>
  <c r="H125" i="9"/>
  <c r="O125" i="9" s="1"/>
  <c r="C126" i="9"/>
  <c r="H126" i="9"/>
  <c r="O126" i="9" s="1"/>
  <c r="C129" i="9"/>
  <c r="H129" i="9"/>
  <c r="O129" i="9" s="1"/>
  <c r="H135" i="9"/>
  <c r="O135" i="9" s="1"/>
  <c r="C135" i="9"/>
  <c r="C138" i="9"/>
  <c r="H138" i="9"/>
  <c r="O138" i="9" s="1"/>
  <c r="C139" i="9"/>
  <c r="H139" i="9"/>
  <c r="O139" i="9" s="1"/>
  <c r="C140" i="9"/>
  <c r="H140" i="9"/>
  <c r="O140" i="9" s="1"/>
  <c r="C141" i="9"/>
  <c r="H141" i="9"/>
  <c r="O141" i="9" s="1"/>
  <c r="C142" i="9"/>
  <c r="H142" i="9"/>
  <c r="O142" i="9" s="1"/>
  <c r="C143" i="9"/>
  <c r="H143" i="9"/>
  <c r="O143" i="9" s="1"/>
  <c r="C144" i="9"/>
  <c r="H144" i="9"/>
  <c r="O144" i="9" s="1"/>
  <c r="C145" i="9"/>
  <c r="H145" i="9"/>
  <c r="O145" i="9" s="1"/>
  <c r="C146" i="9"/>
  <c r="H146" i="9"/>
  <c r="O146" i="9" s="1"/>
  <c r="C147" i="9"/>
  <c r="H147" i="9"/>
  <c r="O147" i="9" s="1"/>
  <c r="C148" i="9"/>
  <c r="H148" i="9"/>
  <c r="O148" i="9" s="1"/>
  <c r="C149" i="9"/>
  <c r="H149" i="9"/>
  <c r="O149" i="9" s="1"/>
  <c r="C150" i="9"/>
  <c r="H150" i="9"/>
  <c r="O150" i="9" s="1"/>
  <c r="C151" i="9"/>
  <c r="H151" i="9"/>
  <c r="O151" i="9" s="1"/>
  <c r="C152" i="9"/>
  <c r="H152" i="9"/>
  <c r="O152" i="9" s="1"/>
  <c r="H93" i="9"/>
  <c r="O93" i="9" s="1"/>
  <c r="C93" i="9"/>
  <c r="H95" i="9"/>
  <c r="O95" i="9" s="1"/>
  <c r="C95" i="9"/>
  <c r="C96" i="9"/>
  <c r="H96" i="9"/>
  <c r="O96" i="9" s="1"/>
  <c r="H97" i="9"/>
  <c r="O97" i="9" s="1"/>
  <c r="C97" i="9"/>
  <c r="H100" i="9"/>
  <c r="O100" i="9" s="1"/>
  <c r="C100" i="9"/>
  <c r="C101" i="9"/>
  <c r="H101" i="9"/>
  <c r="O101" i="9" s="1"/>
  <c r="H106" i="9"/>
  <c r="O106" i="9" s="1"/>
  <c r="C106" i="9"/>
  <c r="C107" i="9"/>
  <c r="H107" i="9"/>
  <c r="O107" i="9" s="1"/>
  <c r="C109" i="9"/>
  <c r="H109" i="9"/>
  <c r="O109" i="9" s="1"/>
  <c r="H111" i="9"/>
  <c r="O111" i="9" s="1"/>
  <c r="C111" i="9"/>
  <c r="H113" i="9"/>
  <c r="O113" i="9" s="1"/>
  <c r="C113" i="9"/>
  <c r="H114" i="9"/>
  <c r="O114" i="9" s="1"/>
  <c r="C114" i="9"/>
  <c r="C115" i="9"/>
  <c r="H115" i="9"/>
  <c r="O115" i="9" s="1"/>
  <c r="H116" i="9"/>
  <c r="O116" i="9" s="1"/>
  <c r="C116" i="9"/>
  <c r="C117" i="9"/>
  <c r="H117" i="9"/>
  <c r="O117" i="9" s="1"/>
  <c r="H118" i="9"/>
  <c r="O118" i="9" s="1"/>
  <c r="C118" i="9"/>
  <c r="C119" i="9"/>
  <c r="H119" i="9"/>
  <c r="O119" i="9" s="1"/>
  <c r="H122" i="9"/>
  <c r="O122" i="9" s="1"/>
  <c r="C122" i="9"/>
  <c r="C128" i="9"/>
  <c r="H128" i="9"/>
  <c r="O128" i="9" s="1"/>
  <c r="C130" i="9"/>
  <c r="H130" i="9"/>
  <c r="O130" i="9" s="1"/>
  <c r="H131" i="9"/>
  <c r="O131" i="9" s="1"/>
  <c r="C131" i="9"/>
  <c r="H132" i="9"/>
  <c r="O132" i="9" s="1"/>
  <c r="C132" i="9"/>
  <c r="H134" i="9"/>
  <c r="O134" i="9" s="1"/>
  <c r="C134" i="9"/>
  <c r="H136" i="9"/>
  <c r="O136" i="9" s="1"/>
  <c r="C136" i="9"/>
  <c r="C175" i="9"/>
  <c r="H175" i="9"/>
  <c r="O175" i="9" s="1"/>
  <c r="C176" i="9"/>
  <c r="H176" i="9"/>
  <c r="O176" i="9" s="1"/>
  <c r="H178" i="9"/>
  <c r="O178" i="9" s="1"/>
  <c r="C178" i="9"/>
  <c r="C179" i="9"/>
  <c r="H179" i="9"/>
  <c r="O179" i="9" s="1"/>
  <c r="C181" i="9"/>
  <c r="H181" i="9"/>
  <c r="O181" i="9" s="1"/>
  <c r="C182" i="9"/>
  <c r="H182" i="9"/>
  <c r="O182" i="9" s="1"/>
  <c r="C183" i="9"/>
  <c r="H183" i="9"/>
  <c r="O183" i="9" s="1"/>
  <c r="H184" i="9"/>
  <c r="O184" i="9" s="1"/>
  <c r="C184" i="9"/>
  <c r="H188" i="9"/>
  <c r="O188" i="9" s="1"/>
  <c r="C188" i="9"/>
  <c r="C189" i="9"/>
  <c r="H189" i="9"/>
  <c r="O189" i="9" s="1"/>
  <c r="C190" i="9"/>
  <c r="H190" i="9"/>
  <c r="O190" i="9" s="1"/>
  <c r="C191" i="9"/>
  <c r="H191" i="9"/>
  <c r="O191" i="9" s="1"/>
  <c r="C192" i="9"/>
  <c r="H192" i="9"/>
  <c r="O192" i="9" s="1"/>
  <c r="C193" i="9"/>
  <c r="H193" i="9"/>
  <c r="O193" i="9" s="1"/>
  <c r="C194" i="9"/>
  <c r="H194" i="9"/>
  <c r="O194" i="9" s="1"/>
  <c r="C195" i="9"/>
  <c r="H195" i="9"/>
  <c r="O195" i="9" s="1"/>
  <c r="C196" i="9"/>
  <c r="H196" i="9"/>
  <c r="O196" i="9" s="1"/>
  <c r="C197" i="9"/>
  <c r="H197" i="9"/>
  <c r="O197" i="9" s="1"/>
  <c r="C198" i="9"/>
  <c r="H198" i="9"/>
  <c r="O198" i="9" s="1"/>
  <c r="C200" i="9"/>
  <c r="H200" i="9"/>
  <c r="O200" i="9" s="1"/>
  <c r="H205" i="9"/>
  <c r="O205" i="9" s="1"/>
  <c r="C205" i="9"/>
  <c r="C208" i="9"/>
  <c r="H208" i="9"/>
  <c r="O208" i="9" s="1"/>
  <c r="H91" i="9"/>
  <c r="O91" i="9" s="1"/>
  <c r="C91" i="9"/>
  <c r="H103" i="9"/>
  <c r="O103" i="9" s="1"/>
  <c r="C103" i="9"/>
  <c r="H105" i="9"/>
  <c r="O105" i="9" s="1"/>
  <c r="C105" i="9"/>
  <c r="C108" i="9"/>
  <c r="H108" i="9"/>
  <c r="O108" i="9" s="1"/>
  <c r="C110" i="9"/>
  <c r="H110" i="9"/>
  <c r="O110" i="9" s="1"/>
  <c r="H112" i="9"/>
  <c r="O112" i="9" s="1"/>
  <c r="C112" i="9"/>
  <c r="C121" i="9"/>
  <c r="H121" i="9"/>
  <c r="O121" i="9" s="1"/>
  <c r="H123" i="9"/>
  <c r="O123" i="9" s="1"/>
  <c r="C123" i="9"/>
  <c r="H127" i="9"/>
  <c r="O127" i="9" s="1"/>
  <c r="C127" i="9"/>
  <c r="C133" i="9"/>
  <c r="H133" i="9"/>
  <c r="O133" i="9" s="1"/>
  <c r="H137" i="9"/>
  <c r="O137" i="9" s="1"/>
  <c r="C137" i="9"/>
  <c r="C174" i="9"/>
  <c r="H174" i="9"/>
  <c r="O174" i="9" s="1"/>
  <c r="C177" i="9"/>
  <c r="H177" i="9"/>
  <c r="O177" i="9" s="1"/>
  <c r="C180" i="9"/>
  <c r="H180" i="9"/>
  <c r="O180" i="9" s="1"/>
  <c r="H185" i="9"/>
  <c r="O185" i="9" s="1"/>
  <c r="C185" i="9"/>
  <c r="C186" i="9"/>
  <c r="H186" i="9"/>
  <c r="O186" i="9" s="1"/>
  <c r="H187" i="9"/>
  <c r="O187" i="9" s="1"/>
  <c r="C187" i="9"/>
  <c r="H199" i="9"/>
  <c r="O199" i="9" s="1"/>
  <c r="C199" i="9"/>
  <c r="H201" i="9"/>
  <c r="O201" i="9" s="1"/>
  <c r="C201" i="9"/>
  <c r="H202" i="9"/>
  <c r="O202" i="9" s="1"/>
  <c r="C202" i="9"/>
  <c r="H203" i="9"/>
  <c r="O203" i="9" s="1"/>
  <c r="C203" i="9"/>
  <c r="H204" i="9"/>
  <c r="O204" i="9" s="1"/>
  <c r="C204" i="9"/>
  <c r="H206" i="9"/>
  <c r="O206" i="9" s="1"/>
  <c r="C206" i="9"/>
  <c r="C207" i="9"/>
  <c r="H207" i="9"/>
  <c r="O207" i="9" s="1"/>
  <c r="R53" i="8"/>
  <c r="O53" i="8"/>
  <c r="B207" i="8"/>
  <c r="J22" i="13" s="1"/>
  <c r="O58" i="8"/>
  <c r="O61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54" i="8"/>
  <c r="O55" i="8"/>
  <c r="O56" i="8"/>
  <c r="O57" i="8"/>
  <c r="O59" i="8"/>
  <c r="O60" i="8"/>
  <c r="O62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U53" i="8"/>
  <c r="V53" i="8"/>
  <c r="AF53" i="8" s="1"/>
  <c r="K53" i="8"/>
  <c r="C60" i="7"/>
  <c r="H60" i="7"/>
  <c r="O60" i="7" s="1"/>
  <c r="C61" i="7"/>
  <c r="H61" i="7"/>
  <c r="O61" i="7" s="1"/>
  <c r="H63" i="7"/>
  <c r="O63" i="7" s="1"/>
  <c r="C63" i="7"/>
  <c r="C65" i="7"/>
  <c r="H65" i="7"/>
  <c r="O65" i="7" s="1"/>
  <c r="H62" i="7"/>
  <c r="O62" i="7" s="1"/>
  <c r="C62" i="7"/>
  <c r="C64" i="7"/>
  <c r="H64" i="7"/>
  <c r="O64" i="7" s="1"/>
  <c r="C66" i="7"/>
  <c r="H66" i="7"/>
  <c r="O66" i="7" s="1"/>
  <c r="R53" i="6"/>
  <c r="O53" i="6"/>
  <c r="B307" i="6"/>
  <c r="J20" i="13" s="1"/>
  <c r="O54" i="6"/>
  <c r="O56" i="6"/>
  <c r="O57" i="6"/>
  <c r="O58" i="6"/>
  <c r="O59" i="6"/>
  <c r="O60" i="6"/>
  <c r="O61" i="6"/>
  <c r="O113" i="6"/>
  <c r="O114" i="6"/>
  <c r="O116" i="6"/>
  <c r="O117" i="6"/>
  <c r="O118" i="6"/>
  <c r="O119" i="6"/>
  <c r="O120" i="6"/>
  <c r="O121" i="6"/>
  <c r="O124" i="6"/>
  <c r="O125" i="6"/>
  <c r="O126" i="6"/>
  <c r="O127" i="6"/>
  <c r="O128" i="6"/>
  <c r="O129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8" i="6"/>
  <c r="O149" i="6"/>
  <c r="O150" i="6"/>
  <c r="O15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6" i="6"/>
  <c r="O187" i="6"/>
  <c r="O196" i="6"/>
  <c r="O197" i="6"/>
  <c r="O198" i="6"/>
  <c r="O199" i="6"/>
  <c r="O200" i="6"/>
  <c r="O201" i="6"/>
  <c r="O205" i="6"/>
  <c r="O206" i="6"/>
  <c r="O208" i="6"/>
  <c r="O210" i="6"/>
  <c r="O213" i="6"/>
  <c r="O216" i="6"/>
  <c r="O217" i="6"/>
  <c r="O218" i="6"/>
  <c r="O224" i="6"/>
  <c r="O225" i="6"/>
  <c r="O226" i="6"/>
  <c r="O227" i="6"/>
  <c r="O229" i="6"/>
  <c r="O240" i="6"/>
  <c r="O241" i="6"/>
  <c r="O244" i="6"/>
  <c r="O245" i="6"/>
  <c r="O246" i="6"/>
  <c r="O247" i="6"/>
  <c r="O248" i="6"/>
  <c r="O249" i="6"/>
  <c r="O250" i="6"/>
  <c r="O252" i="6"/>
  <c r="O253" i="6"/>
  <c r="O255" i="6"/>
  <c r="O257" i="6"/>
  <c r="O259" i="6"/>
  <c r="O260" i="6"/>
  <c r="R53" i="5"/>
  <c r="O53" i="5"/>
  <c r="B89" i="5"/>
  <c r="J19" i="13" s="1"/>
  <c r="O56" i="4"/>
  <c r="O60" i="4"/>
  <c r="O70" i="4"/>
  <c r="O72" i="4"/>
  <c r="O92" i="4"/>
  <c r="O104" i="4"/>
  <c r="O105" i="4"/>
  <c r="O119" i="4"/>
  <c r="O124" i="4"/>
  <c r="O126" i="4"/>
  <c r="O127" i="4"/>
  <c r="O144" i="4"/>
  <c r="O164" i="4"/>
  <c r="O165" i="4"/>
  <c r="O168" i="4"/>
  <c r="O170" i="4"/>
  <c r="O171" i="4"/>
  <c r="O172" i="4"/>
  <c r="O173" i="4"/>
  <c r="O174" i="4"/>
  <c r="O176" i="4"/>
  <c r="O177" i="4"/>
  <c r="O179" i="4"/>
  <c r="O181" i="4"/>
  <c r="O182" i="4"/>
  <c r="O183" i="4"/>
  <c r="O184" i="4"/>
  <c r="O189" i="4"/>
  <c r="O190" i="4"/>
  <c r="O191" i="4"/>
  <c r="O192" i="4"/>
  <c r="O194" i="4"/>
  <c r="O196" i="4"/>
  <c r="O197" i="4"/>
  <c r="O198" i="4"/>
  <c r="O200" i="4"/>
  <c r="O201" i="4"/>
  <c r="O203" i="4"/>
  <c r="O204" i="4"/>
  <c r="O206" i="4"/>
  <c r="O207" i="4"/>
  <c r="O208" i="4"/>
  <c r="O209" i="4"/>
  <c r="O210" i="4"/>
  <c r="O211" i="4"/>
  <c r="O212" i="4"/>
  <c r="O215" i="4"/>
  <c r="O217" i="4"/>
  <c r="O218" i="4"/>
  <c r="O220" i="4"/>
  <c r="O221" i="4"/>
  <c r="O222" i="4"/>
  <c r="O225" i="4"/>
  <c r="O228" i="4"/>
  <c r="O229" i="4"/>
  <c r="O230" i="4"/>
  <c r="O232" i="4"/>
  <c r="O235" i="4"/>
  <c r="O236" i="4"/>
  <c r="O237" i="4"/>
  <c r="O238" i="4"/>
  <c r="O245" i="4"/>
  <c r="O248" i="4"/>
  <c r="O249" i="4"/>
  <c r="O250" i="4"/>
  <c r="O251" i="4"/>
  <c r="O55" i="4"/>
  <c r="O71" i="4"/>
  <c r="O73" i="4"/>
  <c r="O80" i="4"/>
  <c r="O138" i="4"/>
  <c r="O166" i="4"/>
  <c r="O169" i="4"/>
  <c r="O175" i="4"/>
  <c r="O178" i="4"/>
  <c r="O180" i="4"/>
  <c r="O185" i="4"/>
  <c r="O186" i="4"/>
  <c r="O187" i="4"/>
  <c r="O188" i="4"/>
  <c r="O193" i="4"/>
  <c r="O195" i="4"/>
  <c r="O199" i="4"/>
  <c r="O202" i="4"/>
  <c r="O205" i="4"/>
  <c r="O213" i="4"/>
  <c r="O214" i="4"/>
  <c r="O216" i="4"/>
  <c r="O219" i="4"/>
  <c r="O223" i="4"/>
  <c r="O224" i="4"/>
  <c r="O226" i="4"/>
  <c r="O227" i="4"/>
  <c r="O231" i="4"/>
  <c r="O233" i="4"/>
  <c r="O234" i="4"/>
  <c r="O243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R53" i="4"/>
  <c r="B388" i="4"/>
  <c r="J18" i="13" s="1"/>
  <c r="O53" i="4"/>
  <c r="O76" i="4"/>
  <c r="O86" i="4"/>
  <c r="O90" i="4"/>
  <c r="O91" i="4"/>
  <c r="O99" i="4"/>
  <c r="O112" i="4"/>
  <c r="O125" i="4"/>
  <c r="O131" i="4"/>
  <c r="O133" i="4"/>
  <c r="O134" i="4"/>
  <c r="O141" i="4"/>
  <c r="O146" i="4"/>
  <c r="O149" i="4"/>
  <c r="O155" i="4"/>
  <c r="O156" i="4"/>
  <c r="O163" i="4"/>
  <c r="O335" i="4"/>
  <c r="O336" i="4"/>
  <c r="O337" i="4"/>
  <c r="O338" i="4"/>
  <c r="O339" i="4"/>
  <c r="O340" i="4"/>
  <c r="O341" i="4"/>
  <c r="O343" i="4"/>
  <c r="O344" i="4"/>
  <c r="O345" i="4"/>
  <c r="O346" i="4"/>
  <c r="O347" i="4"/>
  <c r="O348" i="4"/>
  <c r="O349" i="4"/>
  <c r="O350" i="4"/>
  <c r="O351" i="4"/>
  <c r="O352" i="4"/>
  <c r="O57" i="4"/>
  <c r="O62" i="4"/>
  <c r="O65" i="4"/>
  <c r="O82" i="4"/>
  <c r="O85" i="4"/>
  <c r="O93" i="4"/>
  <c r="O101" i="4"/>
  <c r="O107" i="4"/>
  <c r="O108" i="4"/>
  <c r="O113" i="4"/>
  <c r="O122" i="4"/>
  <c r="O128" i="4"/>
  <c r="O129" i="4"/>
  <c r="O135" i="4"/>
  <c r="O159" i="4"/>
  <c r="O58" i="4"/>
  <c r="O59" i="4"/>
  <c r="O63" i="4"/>
  <c r="O74" i="4"/>
  <c r="O83" i="4"/>
  <c r="O87" i="4"/>
  <c r="O89" i="4"/>
  <c r="O94" i="4"/>
  <c r="O95" i="4"/>
  <c r="O102" i="4"/>
  <c r="O120" i="4"/>
  <c r="O136" i="4"/>
  <c r="O137" i="4"/>
  <c r="O139" i="4"/>
  <c r="O150" i="4"/>
  <c r="O66" i="4"/>
  <c r="O100" i="4"/>
  <c r="O117" i="4"/>
  <c r="O148" i="4"/>
  <c r="O160" i="4"/>
  <c r="O162" i="4"/>
  <c r="O54" i="4"/>
  <c r="O64" i="4"/>
  <c r="O67" i="4"/>
  <c r="O75" i="4"/>
  <c r="O77" i="4"/>
  <c r="O79" i="4"/>
  <c r="O81" i="4"/>
  <c r="O84" i="4"/>
  <c r="O88" i="4"/>
  <c r="O96" i="4"/>
  <c r="O97" i="4"/>
  <c r="O106" i="4"/>
  <c r="O109" i="4"/>
  <c r="O110" i="4"/>
  <c r="O114" i="4"/>
  <c r="O121" i="4"/>
  <c r="O123" i="4"/>
  <c r="O142" i="4"/>
  <c r="O151" i="4"/>
  <c r="O157" i="4"/>
  <c r="O98" i="4"/>
  <c r="O115" i="4"/>
  <c r="O116" i="4"/>
  <c r="O132" i="4"/>
  <c r="F136" i="3"/>
  <c r="G136" i="3" s="1"/>
  <c r="C136" i="3"/>
  <c r="H136" i="3"/>
  <c r="O136" i="3" s="1"/>
  <c r="F138" i="3"/>
  <c r="G138" i="3" s="1"/>
  <c r="C138" i="3"/>
  <c r="H138" i="3"/>
  <c r="O138" i="3" s="1"/>
  <c r="F176" i="3"/>
  <c r="G176" i="3" s="1"/>
  <c r="H176" i="3"/>
  <c r="O176" i="3" s="1"/>
  <c r="C176" i="3"/>
  <c r="F179" i="3"/>
  <c r="G179" i="3" s="1"/>
  <c r="C179" i="3"/>
  <c r="H179" i="3"/>
  <c r="O179" i="3" s="1"/>
  <c r="F180" i="3"/>
  <c r="G180" i="3" s="1"/>
  <c r="C180" i="3"/>
  <c r="H180" i="3"/>
  <c r="O180" i="3" s="1"/>
  <c r="F197" i="3"/>
  <c r="G197" i="3" s="1"/>
  <c r="H197" i="3"/>
  <c r="O197" i="3" s="1"/>
  <c r="C197" i="3"/>
  <c r="F200" i="3"/>
  <c r="G200" i="3" s="1"/>
  <c r="C200" i="3"/>
  <c r="H200" i="3"/>
  <c r="O200" i="3" s="1"/>
  <c r="F213" i="3"/>
  <c r="G213" i="3" s="1"/>
  <c r="H213" i="3"/>
  <c r="O213" i="3" s="1"/>
  <c r="C213" i="3"/>
  <c r="F214" i="3"/>
  <c r="G214" i="3" s="1"/>
  <c r="C214" i="3"/>
  <c r="H214" i="3"/>
  <c r="O214" i="3" s="1"/>
  <c r="F217" i="3"/>
  <c r="G217" i="3" s="1"/>
  <c r="C217" i="3"/>
  <c r="H217" i="3"/>
  <c r="O217" i="3" s="1"/>
  <c r="F219" i="3"/>
  <c r="G219" i="3" s="1"/>
  <c r="C219" i="3"/>
  <c r="H219" i="3"/>
  <c r="O219" i="3" s="1"/>
  <c r="F221" i="3"/>
  <c r="G221" i="3" s="1"/>
  <c r="C221" i="3"/>
  <c r="H221" i="3"/>
  <c r="O221" i="3" s="1"/>
  <c r="F222" i="3"/>
  <c r="G222" i="3" s="1"/>
  <c r="C222" i="3"/>
  <c r="H222" i="3"/>
  <c r="O222" i="3" s="1"/>
  <c r="F228" i="3"/>
  <c r="G228" i="3" s="1"/>
  <c r="H228" i="3"/>
  <c r="O228" i="3" s="1"/>
  <c r="C228" i="3"/>
  <c r="F236" i="3"/>
  <c r="G236" i="3" s="1"/>
  <c r="H236" i="3"/>
  <c r="O236" i="3" s="1"/>
  <c r="C236" i="3"/>
  <c r="F246" i="3"/>
  <c r="G246" i="3" s="1"/>
  <c r="C246" i="3"/>
  <c r="H246" i="3"/>
  <c r="O246" i="3" s="1"/>
  <c r="F149" i="3"/>
  <c r="G149" i="3" s="1"/>
  <c r="C149" i="3"/>
  <c r="H149" i="3"/>
  <c r="O149" i="3" s="1"/>
  <c r="F170" i="3"/>
  <c r="G170" i="3" s="1"/>
  <c r="H170" i="3"/>
  <c r="O170" i="3" s="1"/>
  <c r="C170" i="3"/>
  <c r="F201" i="3"/>
  <c r="G201" i="3" s="1"/>
  <c r="C201" i="3"/>
  <c r="H201" i="3"/>
  <c r="O201" i="3" s="1"/>
  <c r="F206" i="3"/>
  <c r="G206" i="3" s="1"/>
  <c r="H206" i="3"/>
  <c r="O206" i="3" s="1"/>
  <c r="C206" i="3"/>
  <c r="F238" i="3"/>
  <c r="G238" i="3" s="1"/>
  <c r="H238" i="3"/>
  <c r="O238" i="3" s="1"/>
  <c r="C238" i="3"/>
  <c r="F262" i="3"/>
  <c r="G262" i="3" s="1"/>
  <c r="C262" i="3"/>
  <c r="H262" i="3"/>
  <c r="O262" i="3" s="1"/>
  <c r="F132" i="3"/>
  <c r="G132" i="3" s="1"/>
  <c r="H132" i="3"/>
  <c r="O132" i="3" s="1"/>
  <c r="C132" i="3"/>
  <c r="F133" i="3"/>
  <c r="G133" i="3" s="1"/>
  <c r="C133" i="3"/>
  <c r="H133" i="3"/>
  <c r="O133" i="3" s="1"/>
  <c r="F135" i="3"/>
  <c r="G135" i="3" s="1"/>
  <c r="C135" i="3"/>
  <c r="H135" i="3"/>
  <c r="O135" i="3" s="1"/>
  <c r="F137" i="3"/>
  <c r="G137" i="3" s="1"/>
  <c r="H137" i="3"/>
  <c r="O137" i="3" s="1"/>
  <c r="C137" i="3"/>
  <c r="F142" i="3"/>
  <c r="G142" i="3" s="1"/>
  <c r="H142" i="3"/>
  <c r="O142" i="3" s="1"/>
  <c r="C142" i="3"/>
  <c r="F148" i="3"/>
  <c r="G148" i="3" s="1"/>
  <c r="H148" i="3"/>
  <c r="O148" i="3" s="1"/>
  <c r="C148" i="3"/>
  <c r="F150" i="3"/>
  <c r="G150" i="3" s="1"/>
  <c r="C150" i="3"/>
  <c r="H150" i="3"/>
  <c r="O150" i="3" s="1"/>
  <c r="F153" i="3"/>
  <c r="G153" i="3" s="1"/>
  <c r="H153" i="3"/>
  <c r="O153" i="3" s="1"/>
  <c r="C153" i="3"/>
  <c r="F154" i="3"/>
  <c r="G154" i="3" s="1"/>
  <c r="H154" i="3"/>
  <c r="O154" i="3" s="1"/>
  <c r="C154" i="3"/>
  <c r="F156" i="3"/>
  <c r="G156" i="3" s="1"/>
  <c r="C156" i="3"/>
  <c r="H156" i="3"/>
  <c r="O156" i="3" s="1"/>
  <c r="F157" i="3"/>
  <c r="G157" i="3" s="1"/>
  <c r="C157" i="3"/>
  <c r="H157" i="3"/>
  <c r="O157" i="3" s="1"/>
  <c r="F162" i="3"/>
  <c r="G162" i="3" s="1"/>
  <c r="C162" i="3"/>
  <c r="H162" i="3"/>
  <c r="O162" i="3" s="1"/>
  <c r="F174" i="3"/>
  <c r="G174" i="3" s="1"/>
  <c r="H174" i="3"/>
  <c r="O174" i="3" s="1"/>
  <c r="C174" i="3"/>
  <c r="F177" i="3"/>
  <c r="G177" i="3" s="1"/>
  <c r="C177" i="3"/>
  <c r="H177" i="3"/>
  <c r="O177" i="3" s="1"/>
  <c r="F202" i="3"/>
  <c r="G202" i="3" s="1"/>
  <c r="H202" i="3"/>
  <c r="O202" i="3" s="1"/>
  <c r="C202" i="3"/>
  <c r="F203" i="3"/>
  <c r="G203" i="3" s="1"/>
  <c r="H203" i="3"/>
  <c r="O203" i="3" s="1"/>
  <c r="C203" i="3"/>
  <c r="F215" i="3"/>
  <c r="G215" i="3" s="1"/>
  <c r="H215" i="3"/>
  <c r="O215" i="3" s="1"/>
  <c r="C215" i="3"/>
  <c r="F218" i="3"/>
  <c r="G218" i="3" s="1"/>
  <c r="C218" i="3"/>
  <c r="H218" i="3"/>
  <c r="O218" i="3" s="1"/>
  <c r="F223" i="3"/>
  <c r="G223" i="3" s="1"/>
  <c r="H223" i="3"/>
  <c r="O223" i="3" s="1"/>
  <c r="C223" i="3"/>
  <c r="F225" i="3"/>
  <c r="G225" i="3" s="1"/>
  <c r="C225" i="3"/>
  <c r="H225" i="3"/>
  <c r="O225" i="3" s="1"/>
  <c r="F232" i="3"/>
  <c r="G232" i="3" s="1"/>
  <c r="H232" i="3"/>
  <c r="O232" i="3" s="1"/>
  <c r="C232" i="3"/>
  <c r="F233" i="3"/>
  <c r="G233" i="3" s="1"/>
  <c r="C233" i="3"/>
  <c r="H233" i="3"/>
  <c r="O233" i="3" s="1"/>
  <c r="F239" i="3"/>
  <c r="G239" i="3" s="1"/>
  <c r="C239" i="3"/>
  <c r="H239" i="3"/>
  <c r="O239" i="3" s="1"/>
  <c r="F241" i="3"/>
  <c r="G241" i="3" s="1"/>
  <c r="C241" i="3"/>
  <c r="H241" i="3"/>
  <c r="O241" i="3" s="1"/>
  <c r="F242" i="3"/>
  <c r="G242" i="3" s="1"/>
  <c r="C242" i="3"/>
  <c r="H242" i="3"/>
  <c r="O242" i="3" s="1"/>
  <c r="F243" i="3"/>
  <c r="G243" i="3" s="1"/>
  <c r="H243" i="3"/>
  <c r="O243" i="3" s="1"/>
  <c r="C243" i="3"/>
  <c r="F245" i="3"/>
  <c r="G245" i="3" s="1"/>
  <c r="C245" i="3"/>
  <c r="H245" i="3"/>
  <c r="O245" i="3" s="1"/>
  <c r="F254" i="3"/>
  <c r="G254" i="3" s="1"/>
  <c r="C254" i="3"/>
  <c r="H254" i="3"/>
  <c r="O254" i="3" s="1"/>
  <c r="F255" i="3"/>
  <c r="G255" i="3" s="1"/>
  <c r="C255" i="3"/>
  <c r="H255" i="3"/>
  <c r="O255" i="3" s="1"/>
  <c r="F256" i="3"/>
  <c r="G256" i="3" s="1"/>
  <c r="C256" i="3"/>
  <c r="H256" i="3"/>
  <c r="O256" i="3" s="1"/>
  <c r="F145" i="3"/>
  <c r="G145" i="3" s="1"/>
  <c r="C145" i="3"/>
  <c r="H145" i="3"/>
  <c r="O145" i="3" s="1"/>
  <c r="F159" i="3"/>
  <c r="G159" i="3" s="1"/>
  <c r="H159" i="3"/>
  <c r="O159" i="3" s="1"/>
  <c r="C159" i="3"/>
  <c r="F164" i="3"/>
  <c r="G164" i="3" s="1"/>
  <c r="H164" i="3"/>
  <c r="O164" i="3" s="1"/>
  <c r="C164" i="3"/>
  <c r="F182" i="3"/>
  <c r="G182" i="3" s="1"/>
  <c r="H182" i="3"/>
  <c r="O182" i="3" s="1"/>
  <c r="C182" i="3"/>
  <c r="F184" i="3"/>
  <c r="G184" i="3" s="1"/>
  <c r="H184" i="3"/>
  <c r="O184" i="3" s="1"/>
  <c r="C184" i="3"/>
  <c r="F187" i="3"/>
  <c r="G187" i="3" s="1"/>
  <c r="H187" i="3"/>
  <c r="O187" i="3" s="1"/>
  <c r="C187" i="3"/>
  <c r="F190" i="3"/>
  <c r="G190" i="3" s="1"/>
  <c r="C190" i="3"/>
  <c r="H190" i="3"/>
  <c r="O190" i="3" s="1"/>
  <c r="F198" i="3"/>
  <c r="G198" i="3" s="1"/>
  <c r="H198" i="3"/>
  <c r="O198" i="3" s="1"/>
  <c r="C198" i="3"/>
  <c r="F205" i="3"/>
  <c r="G205" i="3" s="1"/>
  <c r="H205" i="3"/>
  <c r="O205" i="3" s="1"/>
  <c r="C205" i="3"/>
  <c r="F207" i="3"/>
  <c r="G207" i="3" s="1"/>
  <c r="H207" i="3"/>
  <c r="O207" i="3" s="1"/>
  <c r="C207" i="3"/>
  <c r="F208" i="3"/>
  <c r="G208" i="3" s="1"/>
  <c r="H208" i="3"/>
  <c r="O208" i="3" s="1"/>
  <c r="C208" i="3"/>
  <c r="F210" i="3"/>
  <c r="G210" i="3" s="1"/>
  <c r="C210" i="3"/>
  <c r="H210" i="3"/>
  <c r="O210" i="3" s="1"/>
  <c r="F220" i="3"/>
  <c r="G220" i="3" s="1"/>
  <c r="H220" i="3"/>
  <c r="O220" i="3" s="1"/>
  <c r="C220" i="3"/>
  <c r="F224" i="3"/>
  <c r="G224" i="3" s="1"/>
  <c r="C224" i="3"/>
  <c r="H224" i="3"/>
  <c r="O224" i="3" s="1"/>
  <c r="F226" i="3"/>
  <c r="G226" i="3" s="1"/>
  <c r="H226" i="3"/>
  <c r="O226" i="3" s="1"/>
  <c r="C226" i="3"/>
  <c r="F235" i="3"/>
  <c r="G235" i="3" s="1"/>
  <c r="H235" i="3"/>
  <c r="O235" i="3" s="1"/>
  <c r="C235" i="3"/>
  <c r="F237" i="3"/>
  <c r="G237" i="3" s="1"/>
  <c r="H237" i="3"/>
  <c r="O237" i="3" s="1"/>
  <c r="C237" i="3"/>
  <c r="F250" i="3"/>
  <c r="G250" i="3" s="1"/>
  <c r="H250" i="3"/>
  <c r="O250" i="3" s="1"/>
  <c r="C250" i="3"/>
  <c r="F257" i="3"/>
  <c r="G257" i="3" s="1"/>
  <c r="H257" i="3"/>
  <c r="O257" i="3" s="1"/>
  <c r="C257" i="3"/>
  <c r="F143" i="3"/>
  <c r="G143" i="3" s="1"/>
  <c r="H143" i="3"/>
  <c r="O143" i="3" s="1"/>
  <c r="C143" i="3"/>
  <c r="F146" i="3"/>
  <c r="G146" i="3" s="1"/>
  <c r="H146" i="3"/>
  <c r="O146" i="3" s="1"/>
  <c r="C146" i="3"/>
  <c r="F155" i="3"/>
  <c r="G155" i="3" s="1"/>
  <c r="H155" i="3"/>
  <c r="O155" i="3" s="1"/>
  <c r="C155" i="3"/>
  <c r="F160" i="3"/>
  <c r="G160" i="3" s="1"/>
  <c r="C160" i="3"/>
  <c r="H160" i="3"/>
  <c r="O160" i="3" s="1"/>
  <c r="F169" i="3"/>
  <c r="G169" i="3" s="1"/>
  <c r="C169" i="3"/>
  <c r="H169" i="3"/>
  <c r="O169" i="3" s="1"/>
  <c r="F173" i="3"/>
  <c r="G173" i="3" s="1"/>
  <c r="C173" i="3"/>
  <c r="H173" i="3"/>
  <c r="O173" i="3" s="1"/>
  <c r="F181" i="3"/>
  <c r="G181" i="3" s="1"/>
  <c r="H181" i="3"/>
  <c r="O181" i="3" s="1"/>
  <c r="C181" i="3"/>
  <c r="F185" i="3"/>
  <c r="G185" i="3" s="1"/>
  <c r="H185" i="3"/>
  <c r="O185" i="3" s="1"/>
  <c r="C185" i="3"/>
  <c r="F191" i="3"/>
  <c r="G191" i="3" s="1"/>
  <c r="C191" i="3"/>
  <c r="H191" i="3"/>
  <c r="O191" i="3" s="1"/>
  <c r="F194" i="3"/>
  <c r="G194" i="3" s="1"/>
  <c r="C194" i="3"/>
  <c r="H194" i="3"/>
  <c r="O194" i="3" s="1"/>
  <c r="F196" i="3"/>
  <c r="G196" i="3" s="1"/>
  <c r="C196" i="3"/>
  <c r="H196" i="3"/>
  <c r="O196" i="3" s="1"/>
  <c r="F199" i="3"/>
  <c r="G199" i="3" s="1"/>
  <c r="H199" i="3"/>
  <c r="O199" i="3" s="1"/>
  <c r="C199" i="3"/>
  <c r="F234" i="3"/>
  <c r="G234" i="3" s="1"/>
  <c r="H234" i="3"/>
  <c r="O234" i="3" s="1"/>
  <c r="C234" i="3"/>
  <c r="F244" i="3"/>
  <c r="G244" i="3" s="1"/>
  <c r="H244" i="3"/>
  <c r="O244" i="3" s="1"/>
  <c r="C244" i="3"/>
  <c r="F166" i="3"/>
  <c r="G166" i="3" s="1"/>
  <c r="C166" i="3"/>
  <c r="H166" i="3"/>
  <c r="O166" i="3" s="1"/>
  <c r="F211" i="3"/>
  <c r="G211" i="3" s="1"/>
  <c r="H211" i="3"/>
  <c r="O211" i="3" s="1"/>
  <c r="C211" i="3"/>
  <c r="F212" i="3"/>
  <c r="G212" i="3" s="1"/>
  <c r="H212" i="3"/>
  <c r="O212" i="3" s="1"/>
  <c r="C212" i="3"/>
  <c r="F248" i="3"/>
  <c r="G248" i="3" s="1"/>
  <c r="H248" i="3"/>
  <c r="O248" i="3" s="1"/>
  <c r="C248" i="3"/>
  <c r="F139" i="3"/>
  <c r="G139" i="3" s="1"/>
  <c r="C139" i="3"/>
  <c r="H139" i="3"/>
  <c r="O139" i="3" s="1"/>
  <c r="F144" i="3"/>
  <c r="G144" i="3" s="1"/>
  <c r="H144" i="3"/>
  <c r="O144" i="3" s="1"/>
  <c r="C144" i="3"/>
  <c r="F151" i="3"/>
  <c r="G151" i="3" s="1"/>
  <c r="C151" i="3"/>
  <c r="H151" i="3"/>
  <c r="O151" i="3" s="1"/>
  <c r="F158" i="3"/>
  <c r="G158" i="3" s="1"/>
  <c r="C158" i="3"/>
  <c r="H158" i="3"/>
  <c r="O158" i="3" s="1"/>
  <c r="F161" i="3"/>
  <c r="G161" i="3" s="1"/>
  <c r="C161" i="3"/>
  <c r="H161" i="3"/>
  <c r="O161" i="3" s="1"/>
  <c r="F163" i="3"/>
  <c r="G163" i="3" s="1"/>
  <c r="C163" i="3"/>
  <c r="H163" i="3"/>
  <c r="O163" i="3" s="1"/>
  <c r="F165" i="3"/>
  <c r="G165" i="3" s="1"/>
  <c r="H165" i="3"/>
  <c r="O165" i="3" s="1"/>
  <c r="C165" i="3"/>
  <c r="F167" i="3"/>
  <c r="G167" i="3" s="1"/>
  <c r="C167" i="3"/>
  <c r="H167" i="3"/>
  <c r="O167" i="3" s="1"/>
  <c r="F168" i="3"/>
  <c r="G168" i="3" s="1"/>
  <c r="H168" i="3"/>
  <c r="O168" i="3" s="1"/>
  <c r="C168" i="3"/>
  <c r="F171" i="3"/>
  <c r="G171" i="3" s="1"/>
  <c r="H171" i="3"/>
  <c r="O171" i="3" s="1"/>
  <c r="C171" i="3"/>
  <c r="F175" i="3"/>
  <c r="G175" i="3" s="1"/>
  <c r="C175" i="3"/>
  <c r="H175" i="3"/>
  <c r="O175" i="3" s="1"/>
  <c r="F178" i="3"/>
  <c r="G178" i="3" s="1"/>
  <c r="H178" i="3"/>
  <c r="O178" i="3" s="1"/>
  <c r="C178" i="3"/>
  <c r="F183" i="3"/>
  <c r="G183" i="3" s="1"/>
  <c r="C183" i="3"/>
  <c r="H183" i="3"/>
  <c r="O183" i="3" s="1"/>
  <c r="F186" i="3"/>
  <c r="G186" i="3" s="1"/>
  <c r="H186" i="3"/>
  <c r="O186" i="3" s="1"/>
  <c r="C186" i="3"/>
  <c r="F189" i="3"/>
  <c r="G189" i="3" s="1"/>
  <c r="H189" i="3"/>
  <c r="O189" i="3" s="1"/>
  <c r="C189" i="3"/>
  <c r="F193" i="3"/>
  <c r="G193" i="3" s="1"/>
  <c r="H193" i="3"/>
  <c r="O193" i="3" s="1"/>
  <c r="C193" i="3"/>
  <c r="F195" i="3"/>
  <c r="G195" i="3" s="1"/>
  <c r="H195" i="3"/>
  <c r="O195" i="3" s="1"/>
  <c r="C195" i="3"/>
  <c r="F204" i="3"/>
  <c r="G204" i="3" s="1"/>
  <c r="C204" i="3"/>
  <c r="H204" i="3"/>
  <c r="O204" i="3" s="1"/>
  <c r="F209" i="3"/>
  <c r="G209" i="3" s="1"/>
  <c r="H209" i="3"/>
  <c r="O209" i="3" s="1"/>
  <c r="C209" i="3"/>
  <c r="F216" i="3"/>
  <c r="G216" i="3" s="1"/>
  <c r="C216" i="3"/>
  <c r="H216" i="3"/>
  <c r="O216" i="3" s="1"/>
  <c r="F227" i="3"/>
  <c r="G227" i="3" s="1"/>
  <c r="H227" i="3"/>
  <c r="O227" i="3" s="1"/>
  <c r="C227" i="3"/>
  <c r="F231" i="3"/>
  <c r="G231" i="3" s="1"/>
  <c r="H231" i="3"/>
  <c r="O231" i="3" s="1"/>
  <c r="C231" i="3"/>
  <c r="F247" i="3"/>
  <c r="G247" i="3" s="1"/>
  <c r="C247" i="3"/>
  <c r="H247" i="3"/>
  <c r="O247" i="3" s="1"/>
  <c r="F252" i="3"/>
  <c r="G252" i="3" s="1"/>
  <c r="H252" i="3"/>
  <c r="O252" i="3" s="1"/>
  <c r="C252" i="3"/>
  <c r="F253" i="3"/>
  <c r="G253" i="3" s="1"/>
  <c r="C253" i="3"/>
  <c r="H253" i="3"/>
  <c r="O253" i="3" s="1"/>
  <c r="F260" i="3"/>
  <c r="G260" i="3" s="1"/>
  <c r="H260" i="3"/>
  <c r="O260" i="3" s="1"/>
  <c r="C260" i="3"/>
  <c r="F134" i="3"/>
  <c r="G134" i="3" s="1"/>
  <c r="H134" i="3"/>
  <c r="O134" i="3" s="1"/>
  <c r="C134" i="3"/>
  <c r="F141" i="3"/>
  <c r="G141" i="3" s="1"/>
  <c r="H141" i="3"/>
  <c r="O141" i="3" s="1"/>
  <c r="C141" i="3"/>
  <c r="F172" i="3"/>
  <c r="G172" i="3" s="1"/>
  <c r="H172" i="3"/>
  <c r="O172" i="3" s="1"/>
  <c r="C172" i="3"/>
  <c r="F188" i="3"/>
  <c r="G188" i="3" s="1"/>
  <c r="C188" i="3"/>
  <c r="H188" i="3"/>
  <c r="O188" i="3" s="1"/>
  <c r="F192" i="3"/>
  <c r="G192" i="3" s="1"/>
  <c r="H192" i="3"/>
  <c r="O192" i="3" s="1"/>
  <c r="C192" i="3"/>
  <c r="F229" i="3"/>
  <c r="G229" i="3" s="1"/>
  <c r="C229" i="3"/>
  <c r="H229" i="3"/>
  <c r="O229" i="3" s="1"/>
  <c r="F230" i="3"/>
  <c r="G230" i="3" s="1"/>
  <c r="C230" i="3"/>
  <c r="H230" i="3"/>
  <c r="O230" i="3" s="1"/>
  <c r="F240" i="3"/>
  <c r="G240" i="3" s="1"/>
  <c r="C240" i="3"/>
  <c r="H240" i="3"/>
  <c r="O240" i="3" s="1"/>
  <c r="F249" i="3"/>
  <c r="G249" i="3" s="1"/>
  <c r="H249" i="3"/>
  <c r="O249" i="3" s="1"/>
  <c r="C249" i="3"/>
  <c r="F251" i="3"/>
  <c r="G251" i="3" s="1"/>
  <c r="H251" i="3"/>
  <c r="O251" i="3" s="1"/>
  <c r="C251" i="3"/>
  <c r="F258" i="3"/>
  <c r="G258" i="3" s="1"/>
  <c r="C258" i="3"/>
  <c r="H258" i="3"/>
  <c r="O258" i="3" s="1"/>
  <c r="F259" i="3"/>
  <c r="G259" i="3" s="1"/>
  <c r="C259" i="3"/>
  <c r="H259" i="3"/>
  <c r="O259" i="3" s="1"/>
  <c r="F261" i="3"/>
  <c r="G261" i="3" s="1"/>
  <c r="H261" i="3"/>
  <c r="O261" i="3" s="1"/>
  <c r="C261" i="3"/>
  <c r="F147" i="3"/>
  <c r="G147" i="3" s="1"/>
  <c r="H147" i="3"/>
  <c r="O147" i="3" s="1"/>
  <c r="C147" i="3"/>
  <c r="F152" i="3"/>
  <c r="G152" i="3" s="1"/>
  <c r="H152" i="3"/>
  <c r="O152" i="3" s="1"/>
  <c r="C152" i="3"/>
  <c r="F140" i="3"/>
  <c r="G140" i="3" s="1"/>
  <c r="C140" i="3"/>
  <c r="H140" i="3"/>
  <c r="O140" i="3" s="1"/>
  <c r="AT63" i="11"/>
  <c r="D63" i="11"/>
  <c r="AT418" i="11"/>
  <c r="D418" i="11"/>
  <c r="AT75" i="11"/>
  <c r="D75" i="11"/>
  <c r="AT417" i="11"/>
  <c r="D417" i="11"/>
  <c r="AT416" i="11"/>
  <c r="D416" i="11"/>
  <c r="AT415" i="11"/>
  <c r="D415" i="11"/>
  <c r="AT524" i="11"/>
  <c r="D524" i="11"/>
  <c r="AT462" i="11"/>
  <c r="D462" i="11"/>
  <c r="AT414" i="11"/>
  <c r="D414" i="11"/>
  <c r="AT461" i="11"/>
  <c r="D461" i="11"/>
  <c r="AT460" i="11"/>
  <c r="D460" i="11"/>
  <c r="AT413" i="11"/>
  <c r="D413" i="11"/>
  <c r="AT459" i="11"/>
  <c r="D459" i="11"/>
  <c r="AT458" i="11"/>
  <c r="D458" i="11"/>
  <c r="AT412" i="11"/>
  <c r="D412" i="11"/>
  <c r="AT457" i="11"/>
  <c r="D457" i="11"/>
  <c r="AT103" i="11"/>
  <c r="D103" i="11"/>
  <c r="AT456" i="11"/>
  <c r="D456" i="11"/>
  <c r="AT411" i="11"/>
  <c r="D411" i="11"/>
  <c r="AT455" i="11"/>
  <c r="D455" i="11"/>
  <c r="AT454" i="11"/>
  <c r="D454" i="11"/>
  <c r="AT410" i="11"/>
  <c r="D410" i="11"/>
  <c r="AT453" i="11"/>
  <c r="D453" i="11"/>
  <c r="AT452" i="11"/>
  <c r="D452" i="11"/>
  <c r="AT409" i="11"/>
  <c r="D409" i="11"/>
  <c r="AT451" i="11"/>
  <c r="D451" i="11"/>
  <c r="AT450" i="11"/>
  <c r="D450" i="11"/>
  <c r="AT408" i="11"/>
  <c r="D408" i="11"/>
  <c r="AT449" i="11"/>
  <c r="D449" i="11"/>
  <c r="AT447" i="11"/>
  <c r="D447" i="11"/>
  <c r="AT407" i="11"/>
  <c r="D407" i="11"/>
  <c r="AT446" i="11"/>
  <c r="D446" i="11"/>
  <c r="AT445" i="11"/>
  <c r="D445" i="11"/>
  <c r="AT406" i="11"/>
  <c r="D406" i="11"/>
  <c r="AT444" i="11"/>
  <c r="D444" i="11"/>
  <c r="AT443" i="11"/>
  <c r="D443" i="11"/>
  <c r="AT405" i="11"/>
  <c r="D405" i="11"/>
  <c r="AT442" i="11"/>
  <c r="D442" i="11"/>
  <c r="AT441" i="11"/>
  <c r="D441" i="11"/>
  <c r="AT404" i="11"/>
  <c r="D404" i="11"/>
  <c r="AT440" i="11"/>
  <c r="D440" i="11"/>
  <c r="AT439" i="11"/>
  <c r="D439" i="11"/>
  <c r="AT403" i="11"/>
  <c r="D403" i="11"/>
  <c r="AT438" i="11"/>
  <c r="D438" i="11"/>
  <c r="AT437" i="11"/>
  <c r="D437" i="11"/>
  <c r="AT402" i="11"/>
  <c r="D402" i="11"/>
  <c r="AT436" i="11"/>
  <c r="D436" i="11"/>
  <c r="AT435" i="11"/>
  <c r="D435" i="11"/>
  <c r="AT401" i="11"/>
  <c r="D401" i="11"/>
  <c r="AT434" i="11"/>
  <c r="D434" i="11"/>
  <c r="AT433" i="11"/>
  <c r="D433" i="11"/>
  <c r="AT400" i="11"/>
  <c r="D400" i="11"/>
  <c r="AT432" i="11"/>
  <c r="D432" i="11"/>
  <c r="AT431" i="11"/>
  <c r="D431" i="11"/>
  <c r="AT399" i="11"/>
  <c r="D399" i="11"/>
  <c r="AT430" i="11"/>
  <c r="D430" i="11"/>
  <c r="AT429" i="11"/>
  <c r="D429" i="11"/>
  <c r="AT398" i="11"/>
  <c r="D398" i="11"/>
  <c r="AT428" i="11"/>
  <c r="D428" i="11"/>
  <c r="AT427" i="11"/>
  <c r="D427" i="11"/>
  <c r="AT397" i="11"/>
  <c r="D397" i="11"/>
  <c r="AT426" i="11"/>
  <c r="D426" i="11"/>
  <c r="AT425" i="11"/>
  <c r="D425" i="11"/>
  <c r="AT396" i="11"/>
  <c r="D396" i="11"/>
  <c r="AT424" i="11"/>
  <c r="D424" i="11"/>
  <c r="AT448" i="11"/>
  <c r="D448" i="11"/>
  <c r="AT423" i="11"/>
  <c r="D423" i="11"/>
  <c r="AT395" i="11"/>
  <c r="D395" i="11"/>
  <c r="AT53" i="11"/>
  <c r="D53" i="11"/>
  <c r="AT422" i="11"/>
  <c r="D422" i="11"/>
  <c r="AT421" i="11"/>
  <c r="D421" i="11"/>
  <c r="AT394" i="11"/>
  <c r="D394" i="11"/>
  <c r="AT420" i="11"/>
  <c r="D420" i="11"/>
  <c r="AT105" i="11"/>
  <c r="D105" i="11"/>
  <c r="AT93" i="11"/>
  <c r="D93" i="11"/>
  <c r="AT62" i="11"/>
  <c r="D62" i="11"/>
  <c r="AT94" i="11"/>
  <c r="D94" i="11"/>
  <c r="AT54" i="11"/>
  <c r="D54" i="11"/>
  <c r="AT95" i="11"/>
  <c r="D95" i="11"/>
  <c r="AT106" i="11"/>
  <c r="D106" i="11"/>
  <c r="AT88" i="11"/>
  <c r="D88" i="11"/>
  <c r="AT96" i="11"/>
  <c r="D96" i="11"/>
  <c r="AT61" i="11"/>
  <c r="D61" i="11"/>
  <c r="AT97" i="11"/>
  <c r="D97" i="11"/>
  <c r="AT123" i="11"/>
  <c r="D123" i="11"/>
  <c r="AT124" i="11"/>
  <c r="D124" i="11"/>
  <c r="AT125" i="11"/>
  <c r="D125" i="11"/>
  <c r="AT65" i="11"/>
  <c r="D65" i="11"/>
  <c r="AT126" i="11"/>
  <c r="D126" i="11"/>
  <c r="AT419" i="11"/>
  <c r="D419" i="11"/>
  <c r="AT127" i="11"/>
  <c r="D127" i="11"/>
  <c r="AT128" i="11"/>
  <c r="D128" i="11"/>
  <c r="AT129" i="11"/>
  <c r="D129" i="11"/>
  <c r="AT130" i="11"/>
  <c r="D130" i="11"/>
  <c r="AT368" i="11"/>
  <c r="D368" i="11"/>
  <c r="AT369" i="11"/>
  <c r="D369" i="11"/>
  <c r="AT371" i="11"/>
  <c r="D371" i="11"/>
  <c r="AT372" i="11"/>
  <c r="D372" i="11"/>
  <c r="AT82" i="11"/>
  <c r="D82" i="11"/>
  <c r="AT373" i="11"/>
  <c r="D373" i="11"/>
  <c r="AT374" i="11"/>
  <c r="D374" i="11"/>
  <c r="AT112" i="11"/>
  <c r="D112" i="11"/>
  <c r="AT375" i="11"/>
  <c r="D375" i="11"/>
  <c r="AT60" i="11"/>
  <c r="D60" i="11"/>
  <c r="AT376" i="11"/>
  <c r="D376" i="11"/>
  <c r="AT377" i="11"/>
  <c r="D377" i="11"/>
  <c r="AT100" i="11"/>
  <c r="D100" i="11"/>
  <c r="AT378" i="11"/>
  <c r="D378" i="11"/>
  <c r="AT67" i="11"/>
  <c r="D67" i="11"/>
  <c r="AT80" i="11"/>
  <c r="D80" i="11"/>
  <c r="AT379" i="11"/>
  <c r="D379" i="11"/>
  <c r="AT99" i="11"/>
  <c r="D99" i="11"/>
  <c r="AT380" i="11"/>
  <c r="D380" i="11"/>
  <c r="AT68" i="11"/>
  <c r="D68" i="11"/>
  <c r="AT59" i="11"/>
  <c r="D59" i="11"/>
  <c r="AT107" i="11"/>
  <c r="D107" i="11"/>
  <c r="AT98" i="11"/>
  <c r="D98" i="11"/>
  <c r="AT108" i="11"/>
  <c r="D108" i="11"/>
  <c r="AT78" i="11"/>
  <c r="D78" i="11"/>
  <c r="AT109" i="11"/>
  <c r="D109" i="11"/>
  <c r="AT110" i="11"/>
  <c r="D110" i="11"/>
  <c r="AT111" i="11"/>
  <c r="D111" i="11"/>
  <c r="AT64" i="11"/>
  <c r="D64" i="11"/>
  <c r="AT113" i="11"/>
  <c r="D113" i="11"/>
  <c r="AT77" i="11"/>
  <c r="D77" i="11"/>
  <c r="AT114" i="11"/>
  <c r="D114" i="11"/>
  <c r="AT115" i="11"/>
  <c r="D115" i="11"/>
  <c r="AT116" i="11"/>
  <c r="D116" i="11"/>
  <c r="AT117" i="11"/>
  <c r="D117" i="11"/>
  <c r="AT118" i="11"/>
  <c r="D118" i="11"/>
  <c r="AT76" i="11"/>
  <c r="D76" i="11"/>
  <c r="AT119" i="11"/>
  <c r="D119" i="11"/>
  <c r="AT120" i="11"/>
  <c r="D120" i="11"/>
  <c r="AT121" i="11"/>
  <c r="D121" i="11"/>
  <c r="AT85" i="11"/>
  <c r="D85" i="11"/>
  <c r="AT370" i="11"/>
  <c r="D370" i="11"/>
  <c r="AT122" i="11"/>
  <c r="D122" i="11"/>
  <c r="C222" i="6"/>
  <c r="H222" i="6"/>
  <c r="O222" i="6" s="1"/>
  <c r="C123" i="6"/>
  <c r="H123" i="6"/>
  <c r="O123" i="6" s="1"/>
  <c r="C63" i="6"/>
  <c r="H63" i="6"/>
  <c r="O63" i="6" s="1"/>
  <c r="C152" i="6"/>
  <c r="H152" i="6"/>
  <c r="O152" i="6" s="1"/>
  <c r="C64" i="6"/>
  <c r="H64" i="6"/>
  <c r="O64" i="6" s="1"/>
  <c r="C215" i="6"/>
  <c r="H215" i="6"/>
  <c r="O215" i="6" s="1"/>
  <c r="C65" i="6"/>
  <c r="H65" i="6"/>
  <c r="O65" i="6" s="1"/>
  <c r="C207" i="6"/>
  <c r="H207" i="6"/>
  <c r="O207" i="6" s="1"/>
  <c r="C153" i="6"/>
  <c r="H153" i="6"/>
  <c r="O153" i="6" s="1"/>
  <c r="C66" i="6"/>
  <c r="H66" i="6"/>
  <c r="O66" i="6" s="1"/>
  <c r="C239" i="6"/>
  <c r="H239" i="6"/>
  <c r="O239" i="6" s="1"/>
  <c r="C67" i="6"/>
  <c r="H67" i="6"/>
  <c r="O67" i="6" s="1"/>
  <c r="C188" i="6"/>
  <c r="H188" i="6"/>
  <c r="O188" i="6" s="1"/>
  <c r="C68" i="6"/>
  <c r="H68" i="6"/>
  <c r="O68" i="6" s="1"/>
  <c r="C154" i="6"/>
  <c r="H154" i="6"/>
  <c r="O154" i="6" s="1"/>
  <c r="C69" i="6"/>
  <c r="H69" i="6"/>
  <c r="O69" i="6" s="1"/>
  <c r="C70" i="6"/>
  <c r="H70" i="6"/>
  <c r="O70" i="6" s="1"/>
  <c r="C155" i="6"/>
  <c r="H155" i="6"/>
  <c r="O155" i="6" s="1"/>
  <c r="C71" i="6"/>
  <c r="H71" i="6"/>
  <c r="O71" i="6" s="1"/>
  <c r="C238" i="6"/>
  <c r="H238" i="6"/>
  <c r="O238" i="6" s="1"/>
  <c r="C72" i="6"/>
  <c r="H72" i="6"/>
  <c r="O72" i="6" s="1"/>
  <c r="C202" i="6"/>
  <c r="H202" i="6"/>
  <c r="O202" i="6" s="1"/>
  <c r="C189" i="6"/>
  <c r="H189" i="6"/>
  <c r="O189" i="6" s="1"/>
  <c r="C73" i="6"/>
  <c r="H73" i="6"/>
  <c r="O73" i="6" s="1"/>
  <c r="C156" i="6"/>
  <c r="H156" i="6"/>
  <c r="O156" i="6" s="1"/>
  <c r="C74" i="6"/>
  <c r="H74" i="6"/>
  <c r="O74" i="6" s="1"/>
  <c r="C55" i="6"/>
  <c r="H55" i="6"/>
  <c r="O55" i="6" s="1"/>
  <c r="C75" i="6"/>
  <c r="H75" i="6"/>
  <c r="O75" i="6" s="1"/>
  <c r="C221" i="6"/>
  <c r="H221" i="6"/>
  <c r="O221" i="6" s="1"/>
  <c r="C157" i="6"/>
  <c r="H157" i="6"/>
  <c r="O157" i="6" s="1"/>
  <c r="C76" i="6"/>
  <c r="H76" i="6"/>
  <c r="O76" i="6" s="1"/>
  <c r="C237" i="6"/>
  <c r="H237" i="6"/>
  <c r="O237" i="6" s="1"/>
  <c r="C77" i="6"/>
  <c r="H77" i="6"/>
  <c r="O77" i="6" s="1"/>
  <c r="C78" i="6"/>
  <c r="H78" i="6"/>
  <c r="O78" i="6" s="1"/>
  <c r="C158" i="6"/>
  <c r="H158" i="6"/>
  <c r="O158" i="6" s="1"/>
  <c r="C79" i="6"/>
  <c r="H79" i="6"/>
  <c r="O79" i="6" s="1"/>
  <c r="C190" i="6"/>
  <c r="H190" i="6"/>
  <c r="O190" i="6" s="1"/>
  <c r="C80" i="6"/>
  <c r="H80" i="6"/>
  <c r="O80" i="6" s="1"/>
  <c r="C159" i="6"/>
  <c r="H159" i="6"/>
  <c r="O159" i="6" s="1"/>
  <c r="C81" i="6"/>
  <c r="H81" i="6"/>
  <c r="O81" i="6" s="1"/>
  <c r="C236" i="6"/>
  <c r="H236" i="6"/>
  <c r="O236" i="6" s="1"/>
  <c r="C82" i="6"/>
  <c r="H82" i="6"/>
  <c r="O82" i="6" s="1"/>
  <c r="C212" i="6"/>
  <c r="H212" i="6"/>
  <c r="O212" i="6" s="1"/>
  <c r="C83" i="6"/>
  <c r="H83" i="6"/>
  <c r="O83" i="6" s="1"/>
  <c r="C160" i="6"/>
  <c r="H160" i="6"/>
  <c r="O160" i="6" s="1"/>
  <c r="C84" i="6"/>
  <c r="H84" i="6"/>
  <c r="O84" i="6" s="1"/>
  <c r="C85" i="6"/>
  <c r="H85" i="6"/>
  <c r="O85" i="6" s="1"/>
  <c r="C191" i="6"/>
  <c r="H191" i="6"/>
  <c r="O191" i="6" s="1"/>
  <c r="C161" i="6"/>
  <c r="H161" i="6"/>
  <c r="O161" i="6" s="1"/>
  <c r="C86" i="6"/>
  <c r="H86" i="6"/>
  <c r="O86" i="6" s="1"/>
  <c r="C115" i="6"/>
  <c r="H115" i="6"/>
  <c r="O115" i="6" s="1"/>
  <c r="C235" i="6"/>
  <c r="H235" i="6"/>
  <c r="O235" i="6" s="1"/>
  <c r="C87" i="6"/>
  <c r="H87" i="6"/>
  <c r="O87" i="6" s="1"/>
  <c r="C145" i="6"/>
  <c r="H145" i="6"/>
  <c r="O145" i="6" s="1"/>
  <c r="C220" i="6"/>
  <c r="H220" i="6"/>
  <c r="O220" i="6" s="1"/>
  <c r="C88" i="6"/>
  <c r="H88" i="6"/>
  <c r="O88" i="6" s="1"/>
  <c r="C162" i="6"/>
  <c r="H162" i="6"/>
  <c r="O162" i="6" s="1"/>
  <c r="C89" i="6"/>
  <c r="H89" i="6"/>
  <c r="O89" i="6" s="1"/>
  <c r="C203" i="6"/>
  <c r="H203" i="6"/>
  <c r="O203" i="6" s="1"/>
  <c r="C90" i="6"/>
  <c r="H90" i="6"/>
  <c r="O90" i="6" s="1"/>
  <c r="C163" i="6"/>
  <c r="H163" i="6"/>
  <c r="O163" i="6" s="1"/>
  <c r="C91" i="6"/>
  <c r="H91" i="6"/>
  <c r="O91" i="6" s="1"/>
  <c r="C271" i="6"/>
  <c r="H271" i="6"/>
  <c r="O271" i="6" s="1"/>
  <c r="C234" i="6"/>
  <c r="H234" i="6"/>
  <c r="O234" i="6" s="1"/>
  <c r="C92" i="6"/>
  <c r="H92" i="6"/>
  <c r="O92" i="6" s="1"/>
  <c r="C192" i="6"/>
  <c r="H192" i="6"/>
  <c r="O192" i="6" s="1"/>
  <c r="C93" i="6"/>
  <c r="H93" i="6"/>
  <c r="O93" i="6" s="1"/>
  <c r="C270" i="6"/>
  <c r="H270" i="6"/>
  <c r="O270" i="6" s="1"/>
  <c r="C164" i="6"/>
  <c r="H164" i="6"/>
  <c r="O164" i="6" s="1"/>
  <c r="C94" i="6"/>
  <c r="H94" i="6"/>
  <c r="O94" i="6" s="1"/>
  <c r="C95" i="6"/>
  <c r="H95" i="6"/>
  <c r="O95" i="6" s="1"/>
  <c r="C269" i="6"/>
  <c r="H269" i="6"/>
  <c r="O269" i="6" s="1"/>
  <c r="C214" i="6"/>
  <c r="H214" i="6"/>
  <c r="O214" i="6" s="1"/>
  <c r="C165" i="6"/>
  <c r="H165" i="6"/>
  <c r="O165" i="6" s="1"/>
  <c r="C96" i="6"/>
  <c r="H96" i="6"/>
  <c r="O96" i="6" s="1"/>
  <c r="C233" i="6"/>
  <c r="H233" i="6"/>
  <c r="O233" i="6" s="1"/>
  <c r="C97" i="6"/>
  <c r="H97" i="6"/>
  <c r="O97" i="6" s="1"/>
  <c r="C268" i="6"/>
  <c r="H268" i="6"/>
  <c r="O268" i="6" s="1"/>
  <c r="C211" i="6"/>
  <c r="H211" i="6"/>
  <c r="O211" i="6" s="1"/>
  <c r="C193" i="6"/>
  <c r="H193" i="6"/>
  <c r="O193" i="6" s="1"/>
  <c r="C98" i="6"/>
  <c r="H98" i="6"/>
  <c r="O98" i="6" s="1"/>
  <c r="C166" i="6"/>
  <c r="H166" i="6"/>
  <c r="O166" i="6" s="1"/>
  <c r="C99" i="6"/>
  <c r="H99" i="6"/>
  <c r="O99" i="6" s="1"/>
  <c r="C267" i="6"/>
  <c r="H267" i="6"/>
  <c r="O267" i="6" s="1"/>
  <c r="C100" i="6"/>
  <c r="H100" i="6"/>
  <c r="O100" i="6" s="1"/>
  <c r="C254" i="6"/>
  <c r="H254" i="6"/>
  <c r="O254" i="6" s="1"/>
  <c r="C167" i="6"/>
  <c r="H167" i="6"/>
  <c r="O167" i="6" s="1"/>
  <c r="C101" i="6"/>
  <c r="H101" i="6"/>
  <c r="O101" i="6" s="1"/>
  <c r="C266" i="6"/>
  <c r="H266" i="6"/>
  <c r="O266" i="6" s="1"/>
  <c r="C232" i="6"/>
  <c r="H232" i="6"/>
  <c r="O232" i="6" s="1"/>
  <c r="C102" i="6"/>
  <c r="H102" i="6"/>
  <c r="O102" i="6" s="1"/>
  <c r="C219" i="6"/>
  <c r="H219" i="6"/>
  <c r="O219" i="6" s="1"/>
  <c r="C103" i="6"/>
  <c r="H103" i="6"/>
  <c r="O103" i="6" s="1"/>
  <c r="C265" i="6"/>
  <c r="H265" i="6"/>
  <c r="O265" i="6" s="1"/>
  <c r="C168" i="6"/>
  <c r="H168" i="6"/>
  <c r="O168" i="6" s="1"/>
  <c r="C104" i="6"/>
  <c r="H104" i="6"/>
  <c r="O104" i="6" s="1"/>
  <c r="C204" i="6"/>
  <c r="H204" i="6"/>
  <c r="O204" i="6" s="1"/>
  <c r="C105" i="6"/>
  <c r="H105" i="6"/>
  <c r="O105" i="6" s="1"/>
  <c r="C264" i="6"/>
  <c r="H264" i="6"/>
  <c r="O264" i="6" s="1"/>
  <c r="C194" i="6"/>
  <c r="H194" i="6"/>
  <c r="O194" i="6" s="1"/>
  <c r="C169" i="6"/>
  <c r="H169" i="6"/>
  <c r="O169" i="6" s="1"/>
  <c r="C106" i="6"/>
  <c r="H106" i="6"/>
  <c r="O106" i="6" s="1"/>
  <c r="C231" i="6"/>
  <c r="H231" i="6"/>
  <c r="O231" i="6" s="1"/>
  <c r="C107" i="6"/>
  <c r="H107" i="6"/>
  <c r="O107" i="6" s="1"/>
  <c r="C263" i="6"/>
  <c r="H263" i="6"/>
  <c r="O263" i="6" s="1"/>
  <c r="C108" i="6"/>
  <c r="H108" i="6"/>
  <c r="O108" i="6" s="1"/>
  <c r="C170" i="6"/>
  <c r="H170" i="6"/>
  <c r="O170" i="6" s="1"/>
  <c r="C109" i="6"/>
  <c r="H109" i="6"/>
  <c r="O109" i="6" s="1"/>
  <c r="C262" i="6"/>
  <c r="H262" i="6"/>
  <c r="O262" i="6" s="1"/>
  <c r="C110" i="6"/>
  <c r="H110" i="6"/>
  <c r="O110" i="6" s="1"/>
  <c r="C171" i="6"/>
  <c r="H171" i="6"/>
  <c r="O171" i="6" s="1"/>
  <c r="C111" i="6"/>
  <c r="H111" i="6"/>
  <c r="O111" i="6" s="1"/>
  <c r="C261" i="6"/>
  <c r="H261" i="6"/>
  <c r="O261" i="6" s="1"/>
  <c r="C230" i="6"/>
  <c r="H230" i="6"/>
  <c r="O230" i="6" s="1"/>
  <c r="C112" i="6"/>
  <c r="H112" i="6"/>
  <c r="O112" i="6" s="1"/>
  <c r="C195" i="6"/>
  <c r="H195" i="6"/>
  <c r="O195" i="6" s="1"/>
  <c r="C209" i="6"/>
  <c r="H209" i="6"/>
  <c r="O209" i="6" s="1"/>
  <c r="C122" i="6"/>
  <c r="H122" i="6"/>
  <c r="O122" i="6" s="1"/>
  <c r="C242" i="6"/>
  <c r="H242" i="6"/>
  <c r="O242" i="6" s="1"/>
  <c r="C228" i="6"/>
  <c r="H228" i="6"/>
  <c r="O228" i="6" s="1"/>
  <c r="C147" i="6"/>
  <c r="H147" i="6"/>
  <c r="O147" i="6" s="1"/>
  <c r="C223" i="6"/>
  <c r="H223" i="6"/>
  <c r="O223" i="6" s="1"/>
  <c r="C130" i="6"/>
  <c r="H130" i="6"/>
  <c r="O130" i="6" s="1"/>
  <c r="C258" i="6"/>
  <c r="H258" i="6"/>
  <c r="O258" i="6" s="1"/>
  <c r="C256" i="6"/>
  <c r="H256" i="6"/>
  <c r="O256" i="6" s="1"/>
  <c r="C146" i="6"/>
  <c r="H146" i="6"/>
  <c r="O146" i="6" s="1"/>
  <c r="C185" i="6"/>
  <c r="H185" i="6"/>
  <c r="O185" i="6" s="1"/>
  <c r="C251" i="6"/>
  <c r="H251" i="6"/>
  <c r="O251" i="6" s="1"/>
  <c r="C243" i="6"/>
  <c r="H243" i="6"/>
  <c r="O243" i="6" s="1"/>
  <c r="C62" i="6"/>
  <c r="H62" i="6"/>
  <c r="O62" i="6" s="1"/>
  <c r="AT129" i="6"/>
  <c r="D129" i="6"/>
  <c r="AT121" i="6"/>
  <c r="D121" i="6"/>
  <c r="AT178" i="6"/>
  <c r="D178" i="6"/>
  <c r="AT53" i="6"/>
  <c r="D53" i="6"/>
  <c r="AT175" i="6"/>
  <c r="D175" i="6"/>
  <c r="AT144" i="6"/>
  <c r="D144" i="6"/>
  <c r="AT117" i="6"/>
  <c r="D117" i="6"/>
  <c r="AT184" i="6"/>
  <c r="D184" i="6"/>
  <c r="AT244" i="6"/>
  <c r="D244" i="6"/>
  <c r="AT128" i="6"/>
  <c r="D128" i="6"/>
  <c r="AT143" i="6"/>
  <c r="D143" i="6"/>
  <c r="AT200" i="6"/>
  <c r="D200" i="6"/>
  <c r="AT213" i="6"/>
  <c r="D213" i="6"/>
  <c r="AT217" i="6"/>
  <c r="D217" i="6"/>
  <c r="AT252" i="6"/>
  <c r="D252" i="6"/>
  <c r="AT142" i="6"/>
  <c r="D142" i="6"/>
  <c r="AT224" i="6"/>
  <c r="D224" i="6"/>
  <c r="AT229" i="6"/>
  <c r="D229" i="6"/>
  <c r="AT245" i="6"/>
  <c r="D245" i="6"/>
  <c r="AT127" i="6"/>
  <c r="D127" i="6"/>
  <c r="AT141" i="6"/>
  <c r="D141" i="6"/>
  <c r="AT183" i="6"/>
  <c r="D183" i="6"/>
  <c r="AT227" i="6"/>
  <c r="D227" i="6"/>
  <c r="AT218" i="6"/>
  <c r="D218" i="6"/>
  <c r="AT120" i="6"/>
  <c r="D120" i="6"/>
  <c r="AT140" i="6"/>
  <c r="D140" i="6"/>
  <c r="AT216" i="6"/>
  <c r="D216" i="6"/>
  <c r="AT114" i="6"/>
  <c r="D114" i="6"/>
  <c r="AT246" i="6"/>
  <c r="D246" i="6"/>
  <c r="AT126" i="6"/>
  <c r="D126" i="6"/>
  <c r="AT139" i="6"/>
  <c r="D139" i="6"/>
  <c r="AT177" i="6"/>
  <c r="D177" i="6"/>
  <c r="AT182" i="6"/>
  <c r="D182" i="6"/>
  <c r="AT260" i="6"/>
  <c r="D260" i="6"/>
  <c r="AT253" i="6"/>
  <c r="D253" i="6"/>
  <c r="AT138" i="6"/>
  <c r="D138" i="6"/>
  <c r="AT257" i="6"/>
  <c r="D257" i="6"/>
  <c r="AT199" i="6"/>
  <c r="D199" i="6"/>
  <c r="AT247" i="6"/>
  <c r="D247" i="6"/>
  <c r="AT125" i="6"/>
  <c r="D125" i="6"/>
  <c r="AT137" i="6"/>
  <c r="D137" i="6"/>
  <c r="AT225" i="6"/>
  <c r="D225" i="6"/>
  <c r="AT197" i="6"/>
  <c r="D197" i="6"/>
  <c r="AT116" i="6"/>
  <c r="D116" i="6"/>
  <c r="AT119" i="6"/>
  <c r="D119" i="6"/>
  <c r="AT136" i="6"/>
  <c r="D136" i="6"/>
  <c r="AT181" i="6"/>
  <c r="D181" i="6"/>
  <c r="AT206" i="6"/>
  <c r="D206" i="6"/>
  <c r="AT248" i="6"/>
  <c r="D248" i="6"/>
  <c r="AT173" i="6"/>
  <c r="D173" i="6"/>
  <c r="AT135" i="6"/>
  <c r="D135" i="6"/>
  <c r="AT210" i="6"/>
  <c r="D210" i="6"/>
  <c r="AT124" i="6"/>
  <c r="D124" i="6"/>
  <c r="AT174" i="6"/>
  <c r="D174" i="6"/>
  <c r="AT176" i="6"/>
  <c r="D176" i="6"/>
  <c r="AT134" i="6"/>
  <c r="D134" i="6"/>
  <c r="AT208" i="6"/>
  <c r="D208" i="6"/>
  <c r="AT180" i="6"/>
  <c r="D180" i="6"/>
  <c r="AT249" i="6"/>
  <c r="D249" i="6"/>
  <c r="AT259" i="6"/>
  <c r="D259" i="6"/>
  <c r="AT133" i="6"/>
  <c r="D133" i="6"/>
  <c r="AT255" i="6"/>
  <c r="D255" i="6"/>
  <c r="AT118" i="6"/>
  <c r="D118" i="6"/>
  <c r="AT205" i="6"/>
  <c r="D205" i="6"/>
  <c r="AT113" i="6"/>
  <c r="D113" i="6"/>
  <c r="AT132" i="6"/>
  <c r="D132" i="6"/>
  <c r="AT226" i="6"/>
  <c r="D226" i="6"/>
  <c r="AT196" i="6"/>
  <c r="D196" i="6"/>
  <c r="AT250" i="6"/>
  <c r="D250" i="6"/>
  <c r="AT172" i="6"/>
  <c r="D172" i="6"/>
  <c r="AT131" i="6"/>
  <c r="D131" i="6"/>
  <c r="AT179" i="6"/>
  <c r="D179" i="6"/>
  <c r="AT198" i="6"/>
  <c r="D198" i="6"/>
  <c r="AT148" i="6"/>
  <c r="D148" i="6"/>
  <c r="AT54" i="6"/>
  <c r="D54" i="6"/>
  <c r="AT186" i="6"/>
  <c r="D186" i="6"/>
  <c r="AT149" i="6"/>
  <c r="D149" i="6"/>
  <c r="AT56" i="6"/>
  <c r="D56" i="6"/>
  <c r="AT241" i="6"/>
  <c r="D241" i="6"/>
  <c r="AT57" i="6"/>
  <c r="D57" i="6"/>
  <c r="AT201" i="6"/>
  <c r="D201" i="6"/>
  <c r="AT58" i="6"/>
  <c r="D58" i="6"/>
  <c r="AT150" i="6"/>
  <c r="D150" i="6"/>
  <c r="AT59" i="6"/>
  <c r="D59" i="6"/>
  <c r="AT60" i="6"/>
  <c r="D60" i="6"/>
  <c r="AT187" i="6"/>
  <c r="D187" i="6"/>
  <c r="AT151" i="6"/>
  <c r="D151" i="6"/>
  <c r="AT61" i="6"/>
  <c r="D61" i="6"/>
  <c r="AT240" i="6"/>
  <c r="D240" i="6"/>
  <c r="C167" i="4"/>
  <c r="H167" i="4"/>
  <c r="O167" i="4" s="1"/>
  <c r="C161" i="4"/>
  <c r="H161" i="4"/>
  <c r="O161" i="4" s="1"/>
  <c r="C289" i="4"/>
  <c r="H289" i="4"/>
  <c r="O289" i="4" s="1"/>
  <c r="C247" i="4"/>
  <c r="H247" i="4"/>
  <c r="O247" i="4" s="1"/>
  <c r="C154" i="4"/>
  <c r="H154" i="4"/>
  <c r="O154" i="4" s="1"/>
  <c r="C307" i="4"/>
  <c r="H307" i="4"/>
  <c r="O307" i="4" s="1"/>
  <c r="C153" i="4"/>
  <c r="H153" i="4"/>
  <c r="O153" i="4" s="1"/>
  <c r="C152" i="4"/>
  <c r="H152" i="4"/>
  <c r="O152" i="4" s="1"/>
  <c r="C246" i="4"/>
  <c r="H246" i="4"/>
  <c r="O246" i="4" s="1"/>
  <c r="C147" i="4"/>
  <c r="H147" i="4"/>
  <c r="O147" i="4" s="1"/>
  <c r="C130" i="4"/>
  <c r="H130" i="4"/>
  <c r="O130" i="4" s="1"/>
  <c r="C145" i="4"/>
  <c r="H145" i="4"/>
  <c r="O145" i="4" s="1"/>
  <c r="C143" i="4"/>
  <c r="H143" i="4"/>
  <c r="O143" i="4" s="1"/>
  <c r="C140" i="4"/>
  <c r="H140" i="4"/>
  <c r="O140" i="4" s="1"/>
  <c r="C244" i="4"/>
  <c r="H244" i="4"/>
  <c r="O244" i="4" s="1"/>
  <c r="C288" i="4"/>
  <c r="H288" i="4"/>
  <c r="O288" i="4" s="1"/>
  <c r="C287" i="4"/>
  <c r="H287" i="4"/>
  <c r="O287" i="4" s="1"/>
  <c r="C306" i="4"/>
  <c r="H306" i="4"/>
  <c r="O306" i="4" s="1"/>
  <c r="C118" i="4"/>
  <c r="H118" i="4"/>
  <c r="O118" i="4" s="1"/>
  <c r="C242" i="4"/>
  <c r="H242" i="4"/>
  <c r="O242" i="4" s="1"/>
  <c r="C111" i="4"/>
  <c r="H111" i="4"/>
  <c r="O111" i="4" s="1"/>
  <c r="C241" i="4"/>
  <c r="H241" i="4"/>
  <c r="O241" i="4" s="1"/>
  <c r="C103" i="4"/>
  <c r="H103" i="4"/>
  <c r="O103" i="4" s="1"/>
  <c r="C240" i="4"/>
  <c r="H240" i="4"/>
  <c r="O240" i="4" s="1"/>
  <c r="C286" i="4"/>
  <c r="H286" i="4"/>
  <c r="O286" i="4" s="1"/>
  <c r="C285" i="4"/>
  <c r="H285" i="4"/>
  <c r="O285" i="4" s="1"/>
  <c r="C78" i="4"/>
  <c r="H78" i="4"/>
  <c r="O78" i="4" s="1"/>
  <c r="C239" i="4"/>
  <c r="H239" i="4"/>
  <c r="O239" i="4" s="1"/>
  <c r="C284" i="4"/>
  <c r="H284" i="4"/>
  <c r="O284" i="4" s="1"/>
  <c r="C69" i="4"/>
  <c r="H69" i="4"/>
  <c r="O69" i="4" s="1"/>
  <c r="C305" i="4"/>
  <c r="H305" i="4"/>
  <c r="O305" i="4" s="1"/>
  <c r="C68" i="4"/>
  <c r="H68" i="4"/>
  <c r="O68" i="4" s="1"/>
  <c r="C342" i="4"/>
  <c r="H342" i="4"/>
  <c r="O342" i="4" s="1"/>
  <c r="C61" i="4"/>
  <c r="H61" i="4"/>
  <c r="O61" i="4" s="1"/>
  <c r="C158" i="4"/>
  <c r="H158" i="4"/>
  <c r="O158" i="4" s="1"/>
  <c r="AT97" i="4"/>
  <c r="D97" i="4"/>
  <c r="AT134" i="4"/>
  <c r="D134" i="4"/>
  <c r="D59" i="4"/>
  <c r="AT59" i="4"/>
  <c r="D236" i="4"/>
  <c r="AT236" i="4"/>
  <c r="AT259" i="4"/>
  <c r="D259" i="4"/>
  <c r="AT346" i="4"/>
  <c r="D346" i="4"/>
  <c r="AT57" i="4"/>
  <c r="D57" i="4"/>
  <c r="D53" i="4"/>
  <c r="AT53" i="4"/>
  <c r="AT83" i="4"/>
  <c r="D83" i="4"/>
  <c r="AT258" i="4"/>
  <c r="D258" i="4"/>
  <c r="AT328" i="4"/>
  <c r="D328" i="4"/>
  <c r="AT278" i="4"/>
  <c r="D278" i="4"/>
  <c r="AT110" i="4"/>
  <c r="D110" i="4"/>
  <c r="AT234" i="4"/>
  <c r="D234" i="4"/>
  <c r="AT257" i="4"/>
  <c r="D257" i="4"/>
  <c r="AT98" i="4"/>
  <c r="D98" i="4"/>
  <c r="AT100" i="4"/>
  <c r="D100" i="4"/>
  <c r="D233" i="4"/>
  <c r="AT233" i="4"/>
  <c r="AT304" i="4"/>
  <c r="D304" i="4"/>
  <c r="AT256" i="4"/>
  <c r="D256" i="4"/>
  <c r="AT101" i="4"/>
  <c r="D101" i="4"/>
  <c r="AT327" i="4"/>
  <c r="D327" i="4"/>
  <c r="D112" i="4"/>
  <c r="AT112" i="4"/>
  <c r="AT232" i="4"/>
  <c r="D232" i="4"/>
  <c r="AT255" i="4"/>
  <c r="D255" i="4"/>
  <c r="D102" i="4"/>
  <c r="AT102" i="4"/>
  <c r="D93" i="4"/>
  <c r="AT93" i="4"/>
  <c r="D106" i="4"/>
  <c r="AT106" i="4"/>
  <c r="AT114" i="4"/>
  <c r="D114" i="4"/>
  <c r="AT254" i="4"/>
  <c r="D254" i="4"/>
  <c r="AT347" i="4"/>
  <c r="D347" i="4"/>
  <c r="D120" i="4"/>
  <c r="AT120" i="4"/>
  <c r="AT125" i="4"/>
  <c r="D125" i="4"/>
  <c r="D129" i="4"/>
  <c r="AT129" i="4"/>
  <c r="AT253" i="4"/>
  <c r="D253" i="4"/>
  <c r="AT326" i="4"/>
  <c r="D326" i="4"/>
  <c r="AT338" i="4"/>
  <c r="D338" i="4"/>
  <c r="AT303" i="4"/>
  <c r="D303" i="4"/>
  <c r="AT137" i="4"/>
  <c r="D137" i="4"/>
  <c r="AT252" i="4"/>
  <c r="D252" i="4"/>
  <c r="D245" i="4"/>
  <c r="AT245" i="4"/>
  <c r="AT91" i="4"/>
  <c r="D91" i="4"/>
  <c r="AT127" i="4"/>
  <c r="D127" i="4"/>
  <c r="D139" i="4"/>
  <c r="AT139" i="4"/>
  <c r="D228" i="4"/>
  <c r="AT228" i="4"/>
  <c r="AT133" i="4"/>
  <c r="D133" i="4"/>
  <c r="D243" i="4"/>
  <c r="AT243" i="4"/>
  <c r="D149" i="4"/>
  <c r="AT149" i="4"/>
  <c r="D156" i="4"/>
  <c r="AT156" i="4"/>
  <c r="AT325" i="4"/>
  <c r="D325" i="4"/>
  <c r="D144" i="4"/>
  <c r="AT144" i="4"/>
  <c r="D227" i="4"/>
  <c r="AT227" i="4"/>
  <c r="AT119" i="4"/>
  <c r="D119" i="4"/>
  <c r="D146" i="4"/>
  <c r="AT146" i="4"/>
  <c r="D160" i="4"/>
  <c r="AT160" i="4"/>
  <c r="D89" i="4"/>
  <c r="AT89" i="4"/>
  <c r="AT348" i="4"/>
  <c r="D348" i="4"/>
  <c r="AT226" i="4"/>
  <c r="D226" i="4"/>
  <c r="D238" i="4"/>
  <c r="AT238" i="4"/>
  <c r="D62" i="4"/>
  <c r="AT62" i="4"/>
  <c r="D79" i="4"/>
  <c r="AT79" i="4"/>
  <c r="AT237" i="4"/>
  <c r="D237" i="4"/>
  <c r="AT324" i="4"/>
  <c r="D324" i="4"/>
  <c r="AT88" i="4"/>
  <c r="D88" i="4"/>
  <c r="D90" i="4"/>
  <c r="AT90" i="4"/>
  <c r="D235" i="4"/>
  <c r="AT235" i="4"/>
  <c r="D92" i="4"/>
  <c r="AT92" i="4"/>
  <c r="D126" i="4"/>
  <c r="AT126" i="4"/>
  <c r="AT302" i="4"/>
  <c r="D302" i="4"/>
  <c r="D132" i="4"/>
  <c r="AT132" i="4"/>
  <c r="AT155" i="4"/>
  <c r="D155" i="4"/>
  <c r="D222" i="4"/>
  <c r="AT222" i="4"/>
  <c r="AT157" i="4"/>
  <c r="D157" i="4"/>
  <c r="D231" i="4"/>
  <c r="AT231" i="4"/>
  <c r="AT323" i="4"/>
  <c r="D323" i="4"/>
  <c r="AT159" i="4"/>
  <c r="D159" i="4"/>
  <c r="AT283" i="4"/>
  <c r="D283" i="4"/>
  <c r="D230" i="4"/>
  <c r="AT230" i="4"/>
  <c r="AT220" i="4"/>
  <c r="D220" i="4"/>
  <c r="AT164" i="4"/>
  <c r="D164" i="4"/>
  <c r="AT229" i="4"/>
  <c r="D229" i="4"/>
  <c r="D86" i="4"/>
  <c r="AT86" i="4"/>
  <c r="AT349" i="4"/>
  <c r="D349" i="4"/>
  <c r="AT282" i="4"/>
  <c r="D282" i="4"/>
  <c r="D219" i="4"/>
  <c r="AT219" i="4"/>
  <c r="AT281" i="4"/>
  <c r="D281" i="4"/>
  <c r="AT280" i="4"/>
  <c r="D280" i="4"/>
  <c r="AT322" i="4"/>
  <c r="D322" i="4"/>
  <c r="AT225" i="4"/>
  <c r="D225" i="4"/>
  <c r="D85" i="4"/>
  <c r="AT85" i="4"/>
  <c r="D218" i="4"/>
  <c r="AT218" i="4"/>
  <c r="AT301" i="4"/>
  <c r="D301" i="4"/>
  <c r="AT224" i="4"/>
  <c r="D224" i="4"/>
  <c r="AT279" i="4"/>
  <c r="D279" i="4"/>
  <c r="D217" i="4"/>
  <c r="AT217" i="4"/>
  <c r="AT277" i="4"/>
  <c r="D277" i="4"/>
  <c r="AT223" i="4"/>
  <c r="D223" i="4"/>
  <c r="AT276" i="4"/>
  <c r="D276" i="4"/>
  <c r="AT321" i="4"/>
  <c r="D321" i="4"/>
  <c r="AT55" i="4"/>
  <c r="D55" i="4"/>
  <c r="D216" i="4"/>
  <c r="AT216" i="4"/>
  <c r="AT221" i="4"/>
  <c r="D221" i="4"/>
  <c r="AT339" i="4"/>
  <c r="D339" i="4"/>
  <c r="AT60" i="4"/>
  <c r="D60" i="4"/>
  <c r="D215" i="4"/>
  <c r="AT215" i="4"/>
  <c r="D65" i="4"/>
  <c r="AT65" i="4"/>
  <c r="AT275" i="4"/>
  <c r="D275" i="4"/>
  <c r="AT350" i="4"/>
  <c r="D350" i="4"/>
  <c r="D67" i="4"/>
  <c r="AT67" i="4"/>
  <c r="D214" i="4"/>
  <c r="AT214" i="4"/>
  <c r="D121" i="4"/>
  <c r="AT121" i="4"/>
  <c r="AT320" i="4"/>
  <c r="D320" i="4"/>
  <c r="D117" i="4"/>
  <c r="AT117" i="4"/>
  <c r="AT274" i="4"/>
  <c r="D274" i="4"/>
  <c r="D75" i="4"/>
  <c r="AT75" i="4"/>
  <c r="AT82" i="4"/>
  <c r="D82" i="4"/>
  <c r="AT343" i="4"/>
  <c r="D343" i="4"/>
  <c r="AT213" i="4"/>
  <c r="D213" i="4"/>
  <c r="D58" i="4"/>
  <c r="AT58" i="4"/>
  <c r="AT300" i="4"/>
  <c r="D300" i="4"/>
  <c r="D84" i="4"/>
  <c r="AT84" i="4"/>
  <c r="D73" i="4"/>
  <c r="AT73" i="4"/>
  <c r="AT212" i="4"/>
  <c r="D212" i="4"/>
  <c r="AT54" i="4"/>
  <c r="D54" i="4"/>
  <c r="AT319" i="4"/>
  <c r="D319" i="4"/>
  <c r="D209" i="4"/>
  <c r="AT209" i="4"/>
  <c r="AT95" i="4"/>
  <c r="D95" i="4"/>
  <c r="AT211" i="4"/>
  <c r="D211" i="4"/>
  <c r="AT81" i="4"/>
  <c r="D81" i="4"/>
  <c r="AT273" i="4"/>
  <c r="D273" i="4"/>
  <c r="AT351" i="4"/>
  <c r="D351" i="4"/>
  <c r="AT94" i="4"/>
  <c r="D94" i="4"/>
  <c r="D206" i="4"/>
  <c r="AT206" i="4"/>
  <c r="AT334" i="4"/>
  <c r="D334" i="4"/>
  <c r="AT318" i="4"/>
  <c r="D318" i="4"/>
  <c r="AT104" i="4"/>
  <c r="D104" i="4"/>
  <c r="AT340" i="4"/>
  <c r="D340" i="4"/>
  <c r="AT116" i="4"/>
  <c r="D116" i="4"/>
  <c r="D210" i="4"/>
  <c r="AT210" i="4"/>
  <c r="D80" i="4"/>
  <c r="AT80" i="4"/>
  <c r="AT299" i="4"/>
  <c r="D299" i="4"/>
  <c r="D128" i="4"/>
  <c r="AT128" i="4"/>
  <c r="D99" i="4"/>
  <c r="AT99" i="4"/>
  <c r="AT335" i="4"/>
  <c r="D335" i="4"/>
  <c r="AT317" i="4"/>
  <c r="D317" i="4"/>
  <c r="D141" i="4"/>
  <c r="AT141" i="4"/>
  <c r="D56" i="4"/>
  <c r="AT56" i="4"/>
  <c r="D107" i="4"/>
  <c r="AT107" i="4"/>
  <c r="AT77" i="4"/>
  <c r="D77" i="4"/>
  <c r="D208" i="4"/>
  <c r="AT208" i="4"/>
  <c r="AT148" i="4"/>
  <c r="D148" i="4"/>
  <c r="AT272" i="4"/>
  <c r="D272" i="4"/>
  <c r="AT352" i="4"/>
  <c r="D352" i="4"/>
  <c r="AT195" i="4"/>
  <c r="D195" i="4"/>
  <c r="AT115" i="4"/>
  <c r="D115" i="4"/>
  <c r="AT316" i="4"/>
  <c r="D316" i="4"/>
  <c r="D151" i="4"/>
  <c r="AT151" i="4"/>
  <c r="AT207" i="4"/>
  <c r="D207" i="4"/>
  <c r="D163" i="4"/>
  <c r="AT163" i="4"/>
  <c r="D64" i="4"/>
  <c r="AT64" i="4"/>
  <c r="D76" i="4"/>
  <c r="AT76" i="4"/>
  <c r="D122" i="4"/>
  <c r="AT122" i="4"/>
  <c r="AT271" i="4"/>
  <c r="D271" i="4"/>
  <c r="D205" i="4"/>
  <c r="AT205" i="4"/>
  <c r="AT124" i="4"/>
  <c r="D124" i="4"/>
  <c r="AT204" i="4"/>
  <c r="D204" i="4"/>
  <c r="AT315" i="4"/>
  <c r="D315" i="4"/>
  <c r="AT298" i="4"/>
  <c r="D298" i="4"/>
  <c r="AT333" i="4"/>
  <c r="D333" i="4"/>
  <c r="AT66" i="4"/>
  <c r="D66" i="4"/>
  <c r="D186" i="4"/>
  <c r="AT186" i="4"/>
  <c r="D203" i="4"/>
  <c r="AT203" i="4"/>
  <c r="D131" i="4"/>
  <c r="AT131" i="4"/>
  <c r="AT202" i="4"/>
  <c r="D202" i="4"/>
  <c r="D184" i="4"/>
  <c r="AT184" i="4"/>
  <c r="AT135" i="4"/>
  <c r="D135" i="4"/>
  <c r="AT270" i="4"/>
  <c r="D270" i="4"/>
  <c r="D138" i="4"/>
  <c r="AT138" i="4"/>
  <c r="D201" i="4"/>
  <c r="AT201" i="4"/>
  <c r="AT314" i="4"/>
  <c r="D314" i="4"/>
  <c r="D113" i="4"/>
  <c r="AT113" i="4"/>
  <c r="AT180" i="4"/>
  <c r="D180" i="4"/>
  <c r="D72" i="4"/>
  <c r="AT72" i="4"/>
  <c r="AT70" i="4"/>
  <c r="D70" i="4"/>
  <c r="D142" i="4"/>
  <c r="AT142" i="4"/>
  <c r="AT200" i="4"/>
  <c r="D200" i="4"/>
  <c r="AT269" i="4"/>
  <c r="D269" i="4"/>
  <c r="AT344" i="4"/>
  <c r="D344" i="4"/>
  <c r="AT313" i="4"/>
  <c r="D313" i="4"/>
  <c r="AT199" i="4"/>
  <c r="D199" i="4"/>
  <c r="AT297" i="4"/>
  <c r="D297" i="4"/>
  <c r="AT71" i="4"/>
  <c r="D71" i="4"/>
  <c r="D74" i="4"/>
  <c r="AT74" i="4"/>
  <c r="AT198" i="4"/>
  <c r="D198" i="4"/>
  <c r="AT268" i="4"/>
  <c r="D268" i="4"/>
  <c r="AT332" i="4"/>
  <c r="D332" i="4"/>
  <c r="AT197" i="4"/>
  <c r="D197" i="4"/>
  <c r="D171" i="4"/>
  <c r="AT171" i="4"/>
  <c r="AT166" i="4"/>
  <c r="D166" i="4"/>
  <c r="AT336" i="4"/>
  <c r="D336" i="4"/>
  <c r="AT312" i="4"/>
  <c r="D312" i="4"/>
  <c r="AT267" i="4"/>
  <c r="D267" i="4"/>
  <c r="AT169" i="4"/>
  <c r="D169" i="4"/>
  <c r="AT165" i="4"/>
  <c r="D165" i="4"/>
  <c r="D196" i="4"/>
  <c r="AT196" i="4"/>
  <c r="AT266" i="4"/>
  <c r="D266" i="4"/>
  <c r="AT296" i="4"/>
  <c r="D296" i="4"/>
  <c r="D162" i="4"/>
  <c r="AT162" i="4"/>
  <c r="AT331" i="4"/>
  <c r="D331" i="4"/>
  <c r="AT311" i="4"/>
  <c r="D311" i="4"/>
  <c r="AT265" i="4"/>
  <c r="D265" i="4"/>
  <c r="AT87" i="4"/>
  <c r="D87" i="4"/>
  <c r="AT264" i="4"/>
  <c r="D264" i="4"/>
  <c r="AT345" i="4"/>
  <c r="D345" i="4"/>
  <c r="D194" i="4"/>
  <c r="AT194" i="4"/>
  <c r="AT96" i="4"/>
  <c r="D96" i="4"/>
  <c r="D123" i="4"/>
  <c r="AT123" i="4"/>
  <c r="AT193" i="4"/>
  <c r="D193" i="4"/>
  <c r="AT263" i="4"/>
  <c r="D263" i="4"/>
  <c r="AT310" i="4"/>
  <c r="D310" i="4"/>
  <c r="AT109" i="4"/>
  <c r="D109" i="4"/>
  <c r="AT330" i="4"/>
  <c r="D330" i="4"/>
  <c r="AT192" i="4"/>
  <c r="D192" i="4"/>
  <c r="AT150" i="4"/>
  <c r="D150" i="4"/>
  <c r="D136" i="4"/>
  <c r="AT136" i="4"/>
  <c r="AT262" i="4"/>
  <c r="D262" i="4"/>
  <c r="D191" i="4"/>
  <c r="AT191" i="4"/>
  <c r="AT295" i="4"/>
  <c r="D295" i="4"/>
  <c r="AT337" i="4"/>
  <c r="D337" i="4"/>
  <c r="AT63" i="4"/>
  <c r="D63" i="4"/>
  <c r="AT190" i="4"/>
  <c r="D190" i="4"/>
  <c r="AT261" i="4"/>
  <c r="D261" i="4"/>
  <c r="AT329" i="4"/>
  <c r="D329" i="4"/>
  <c r="D189" i="4"/>
  <c r="AT189" i="4"/>
  <c r="AT105" i="4"/>
  <c r="D105" i="4"/>
  <c r="AT260" i="4"/>
  <c r="D260" i="4"/>
  <c r="AT188" i="4"/>
  <c r="D188" i="4"/>
  <c r="D187" i="4"/>
  <c r="AT187" i="4"/>
  <c r="AT294" i="4"/>
  <c r="D294" i="4"/>
  <c r="D185" i="4"/>
  <c r="AT185" i="4"/>
  <c r="D183" i="4"/>
  <c r="AT183" i="4"/>
  <c r="AT182" i="4"/>
  <c r="D182" i="4"/>
  <c r="AT293" i="4"/>
  <c r="D293" i="4"/>
  <c r="AT181" i="4"/>
  <c r="D181" i="4"/>
  <c r="AT179" i="4"/>
  <c r="D179" i="4"/>
  <c r="D178" i="4"/>
  <c r="AT178" i="4"/>
  <c r="AT309" i="4"/>
  <c r="D309" i="4"/>
  <c r="AT177" i="4"/>
  <c r="D177" i="4"/>
  <c r="AT292" i="4"/>
  <c r="D292" i="4"/>
  <c r="AT251" i="4"/>
  <c r="D251" i="4"/>
  <c r="AT176" i="4"/>
  <c r="D176" i="4"/>
  <c r="D108" i="4"/>
  <c r="AT108" i="4"/>
  <c r="AT175" i="4"/>
  <c r="D175" i="4"/>
  <c r="AT174" i="4"/>
  <c r="D174" i="4"/>
  <c r="AT250" i="4"/>
  <c r="D250" i="4"/>
  <c r="AT291" i="4"/>
  <c r="D291" i="4"/>
  <c r="D173" i="4"/>
  <c r="AT173" i="4"/>
  <c r="AT172" i="4"/>
  <c r="D172" i="4"/>
  <c r="AT170" i="4"/>
  <c r="D170" i="4"/>
  <c r="AT249" i="4"/>
  <c r="D249" i="4"/>
  <c r="AT308" i="4"/>
  <c r="D308" i="4"/>
  <c r="AT341" i="4"/>
  <c r="D341" i="4"/>
  <c r="AT290" i="4"/>
  <c r="D290" i="4"/>
  <c r="D168" i="4"/>
  <c r="AT168" i="4"/>
  <c r="AT248" i="4"/>
  <c r="D248" i="4"/>
  <c r="B137" i="10"/>
  <c r="K24" i="13" s="1"/>
  <c r="B208" i="8"/>
  <c r="K22" i="13" s="1"/>
  <c r="J53" i="9"/>
  <c r="AD53" i="8"/>
  <c r="H33" i="13"/>
  <c r="D43" i="13"/>
  <c r="AR63" i="8"/>
  <c r="AR64" i="8"/>
  <c r="D44" i="13"/>
  <c r="D45" i="13"/>
  <c r="AR65" i="8"/>
  <c r="AR68" i="8"/>
  <c r="D48" i="13"/>
  <c r="D50" i="13"/>
  <c r="AR70" i="8"/>
  <c r="AR74" i="8"/>
  <c r="D54" i="13"/>
  <c r="AR75" i="8"/>
  <c r="D55" i="13"/>
  <c r="AR78" i="8"/>
  <c r="D58" i="13"/>
  <c r="D59" i="13"/>
  <c r="AR79" i="8"/>
  <c r="AR80" i="8"/>
  <c r="D60" i="13"/>
  <c r="AR81" i="8"/>
  <c r="D61" i="13"/>
  <c r="D62" i="13"/>
  <c r="AR82" i="8"/>
  <c r="D64" i="13"/>
  <c r="AR84" i="8"/>
  <c r="D65" i="13"/>
  <c r="AR85" i="8"/>
  <c r="D66" i="13"/>
  <c r="AR86" i="8"/>
  <c r="D67" i="13"/>
  <c r="AR87" i="8"/>
  <c r="D69" i="13"/>
  <c r="AR89" i="8"/>
  <c r="D70" i="13"/>
  <c r="AR90" i="8"/>
  <c r="D73" i="13"/>
  <c r="AR93" i="8"/>
  <c r="D75" i="13"/>
  <c r="AR95" i="8"/>
  <c r="AR96" i="8"/>
  <c r="D76" i="13"/>
  <c r="D77" i="13"/>
  <c r="AR97" i="8"/>
  <c r="AR98" i="8"/>
  <c r="D78" i="13"/>
  <c r="AR100" i="8"/>
  <c r="D81" i="13"/>
  <c r="AR101" i="8"/>
  <c r="AR103" i="8"/>
  <c r="D83" i="13"/>
  <c r="D85" i="13"/>
  <c r="AR105" i="8"/>
  <c r="D86" i="13"/>
  <c r="AR106" i="8"/>
  <c r="D88" i="13"/>
  <c r="AR108" i="8"/>
  <c r="AR111" i="8"/>
  <c r="D91" i="13"/>
  <c r="D92" i="13"/>
  <c r="AR112" i="8"/>
  <c r="AR113" i="8"/>
  <c r="D94" i="13"/>
  <c r="AR114" i="8"/>
  <c r="D95" i="13"/>
  <c r="AR115" i="8"/>
  <c r="AR117" i="8"/>
  <c r="D97" i="13"/>
  <c r="AR118" i="8"/>
  <c r="D98" i="13"/>
  <c r="D100" i="13"/>
  <c r="AR120" i="8"/>
  <c r="D101" i="13"/>
  <c r="AR121" i="8"/>
  <c r="D102" i="13"/>
  <c r="AR122" i="8"/>
  <c r="D104" i="13"/>
  <c r="AR124" i="8"/>
  <c r="D105" i="13"/>
  <c r="AR125" i="8"/>
  <c r="AR54" i="8"/>
  <c r="D34" i="13"/>
  <c r="D35" i="13"/>
  <c r="AR55" i="8"/>
  <c r="AR56" i="8"/>
  <c r="D36" i="13"/>
  <c r="D37" i="13"/>
  <c r="AR57" i="8"/>
  <c r="D42" i="13"/>
  <c r="AR62" i="8"/>
  <c r="D113" i="13"/>
  <c r="AR133" i="8"/>
  <c r="D114" i="13"/>
  <c r="AR134" i="8"/>
  <c r="D116" i="13"/>
  <c r="AR136" i="8"/>
  <c r="AR137" i="8"/>
  <c r="D117" i="13"/>
  <c r="D119" i="13"/>
  <c r="AR139" i="8"/>
  <c r="AD53" i="7"/>
  <c r="J53" i="7"/>
  <c r="AR67" i="4"/>
  <c r="D47" i="13"/>
  <c r="AD53" i="3"/>
  <c r="D235" i="13"/>
  <c r="AR255" i="3"/>
  <c r="D238" i="13"/>
  <c r="AR258" i="3"/>
  <c r="AR260" i="3"/>
  <c r="D240" i="13"/>
  <c r="D115" i="13"/>
  <c r="AR135" i="3"/>
  <c r="AR145" i="3"/>
  <c r="D125" i="13"/>
  <c r="J53" i="3"/>
  <c r="AT74" i="12" l="1"/>
  <c r="D74" i="12"/>
  <c r="AT53" i="12"/>
  <c r="D53" i="12"/>
  <c r="E53" i="12" s="1"/>
  <c r="J53" i="12" s="1"/>
  <c r="AT93" i="12"/>
  <c r="D93" i="12"/>
  <c r="E93" i="12" s="1"/>
  <c r="D86" i="12"/>
  <c r="E86" i="12" s="1"/>
  <c r="AT86" i="12"/>
  <c r="D83" i="12"/>
  <c r="E83" i="12" s="1"/>
  <c r="AT83" i="12"/>
  <c r="D99" i="12"/>
  <c r="E99" i="12" s="1"/>
  <c r="AT99" i="12"/>
  <c r="AT79" i="12"/>
  <c r="D79" i="12"/>
  <c r="E79" i="12" s="1"/>
  <c r="D98" i="12"/>
  <c r="E98" i="12" s="1"/>
  <c r="AT98" i="12"/>
  <c r="D101" i="12"/>
  <c r="E101" i="12" s="1"/>
  <c r="AT101" i="12"/>
  <c r="AT75" i="12"/>
  <c r="D75" i="12"/>
  <c r="E75" i="12" s="1"/>
  <c r="AT91" i="12"/>
  <c r="D91" i="12"/>
  <c r="E91" i="12" s="1"/>
  <c r="AT100" i="12"/>
  <c r="D100" i="12"/>
  <c r="E100" i="12" s="1"/>
  <c r="AT89" i="12"/>
  <c r="D89" i="12"/>
  <c r="E89" i="12" s="1"/>
  <c r="D78" i="12"/>
  <c r="E78" i="12" s="1"/>
  <c r="AT78" i="12"/>
  <c r="D104" i="12"/>
  <c r="E104" i="12" s="1"/>
  <c r="AT104" i="12"/>
  <c r="D105" i="12"/>
  <c r="E105" i="12" s="1"/>
  <c r="AT105" i="12"/>
  <c r="AT64" i="12"/>
  <c r="D64" i="12"/>
  <c r="E64" i="12" s="1"/>
  <c r="D73" i="12"/>
  <c r="E73" i="12" s="1"/>
  <c r="AT73" i="12"/>
  <c r="AT62" i="12"/>
  <c r="D62" i="12"/>
  <c r="E62" i="12" s="1"/>
  <c r="D57" i="12"/>
  <c r="E57" i="12" s="1"/>
  <c r="AT57" i="12"/>
  <c r="D61" i="12"/>
  <c r="E61" i="12" s="1"/>
  <c r="AT61" i="12"/>
  <c r="AT81" i="12"/>
  <c r="D81" i="12"/>
  <c r="E81" i="12" s="1"/>
  <c r="D60" i="12"/>
  <c r="E60" i="12" s="1"/>
  <c r="AT60" i="12"/>
  <c r="AT63" i="12"/>
  <c r="D63" i="12"/>
  <c r="E63" i="12" s="1"/>
  <c r="AT59" i="12"/>
  <c r="D59" i="12"/>
  <c r="E59" i="12" s="1"/>
  <c r="D55" i="12"/>
  <c r="E55" i="12" s="1"/>
  <c r="AT55" i="12"/>
  <c r="AT54" i="12"/>
  <c r="D54" i="12"/>
  <c r="E54" i="12" s="1"/>
  <c r="D56" i="12"/>
  <c r="E56" i="12" s="1"/>
  <c r="AT56" i="12"/>
  <c r="D87" i="12"/>
  <c r="E87" i="12" s="1"/>
  <c r="AT87" i="12"/>
  <c r="AT76" i="12"/>
  <c r="D76" i="12"/>
  <c r="E76" i="12" s="1"/>
  <c r="AT58" i="12"/>
  <c r="D58" i="12"/>
  <c r="E58" i="12" s="1"/>
  <c r="D90" i="12"/>
  <c r="E90" i="12" s="1"/>
  <c r="AT90" i="12"/>
  <c r="D107" i="12"/>
  <c r="E107" i="12" s="1"/>
  <c r="AT107" i="12"/>
  <c r="D65" i="12"/>
  <c r="E65" i="12" s="1"/>
  <c r="AT65" i="12"/>
  <c r="AT88" i="12"/>
  <c r="D88" i="12"/>
  <c r="E88" i="12" s="1"/>
  <c r="D94" i="12"/>
  <c r="E94" i="12" s="1"/>
  <c r="AT94" i="12"/>
  <c r="AT95" i="12"/>
  <c r="D95" i="12"/>
  <c r="E95" i="12" s="1"/>
  <c r="D106" i="12"/>
  <c r="E106" i="12" s="1"/>
  <c r="AT106" i="12"/>
  <c r="D84" i="12"/>
  <c r="E84" i="12" s="1"/>
  <c r="AT84" i="12"/>
  <c r="AT66" i="12"/>
  <c r="D66" i="12"/>
  <c r="E66" i="12" s="1"/>
  <c r="D97" i="12"/>
  <c r="E97" i="12" s="1"/>
  <c r="AT97" i="12"/>
  <c r="D67" i="12"/>
  <c r="E67" i="12" s="1"/>
  <c r="AT67" i="12"/>
  <c r="D92" i="12"/>
  <c r="E92" i="12" s="1"/>
  <c r="AT92" i="12"/>
  <c r="AT82" i="12"/>
  <c r="D82" i="12"/>
  <c r="E82" i="12" s="1"/>
  <c r="AT68" i="12"/>
  <c r="D68" i="12"/>
  <c r="E68" i="12" s="1"/>
  <c r="AT102" i="12"/>
  <c r="D102" i="12"/>
  <c r="E102" i="12" s="1"/>
  <c r="D70" i="12"/>
  <c r="E70" i="12" s="1"/>
  <c r="AT70" i="12"/>
  <c r="D69" i="12"/>
  <c r="E69" i="12" s="1"/>
  <c r="AT69" i="12"/>
  <c r="AT113" i="12"/>
  <c r="D113" i="12"/>
  <c r="E113" i="12" s="1"/>
  <c r="D112" i="12"/>
  <c r="E112" i="12" s="1"/>
  <c r="AT112" i="12"/>
  <c r="D111" i="12"/>
  <c r="E111" i="12" s="1"/>
  <c r="AT111" i="12"/>
  <c r="AT103" i="12"/>
  <c r="D103" i="12"/>
  <c r="E103" i="12" s="1"/>
  <c r="AT110" i="12"/>
  <c r="D110" i="12"/>
  <c r="E110" i="12" s="1"/>
  <c r="D72" i="12"/>
  <c r="E72" i="12" s="1"/>
  <c r="AT72" i="12"/>
  <c r="D109" i="12"/>
  <c r="E109" i="12" s="1"/>
  <c r="AT109" i="12"/>
  <c r="D80" i="12"/>
  <c r="E80" i="12" s="1"/>
  <c r="AT80" i="12"/>
  <c r="AT77" i="12"/>
  <c r="D77" i="12"/>
  <c r="E77" i="12" s="1"/>
  <c r="D85" i="12"/>
  <c r="E85" i="12" s="1"/>
  <c r="AT85" i="12"/>
  <c r="D108" i="12"/>
  <c r="E108" i="12" s="1"/>
  <c r="AT108" i="12"/>
  <c r="AT71" i="12"/>
  <c r="D71" i="12"/>
  <c r="E71" i="12" s="1"/>
  <c r="D96" i="12"/>
  <c r="E96" i="12" s="1"/>
  <c r="AT96" i="12"/>
  <c r="P33" i="13"/>
  <c r="M53" i="8"/>
  <c r="AL53" i="8"/>
  <c r="AS53" i="12"/>
  <c r="S53" i="12"/>
  <c r="AC53" i="12" s="1"/>
  <c r="AB53" i="12"/>
  <c r="AS53" i="11"/>
  <c r="AB53" i="11"/>
  <c r="S53" i="11"/>
  <c r="D213" i="11"/>
  <c r="AT213" i="11"/>
  <c r="D296" i="11"/>
  <c r="AT296" i="11"/>
  <c r="D366" i="11"/>
  <c r="AT366" i="11"/>
  <c r="AT131" i="11"/>
  <c r="D131" i="11"/>
  <c r="D135" i="11"/>
  <c r="AT135" i="11"/>
  <c r="D137" i="11"/>
  <c r="AT137" i="11"/>
  <c r="AT138" i="11"/>
  <c r="D138" i="11"/>
  <c r="AT142" i="11"/>
  <c r="D142" i="11"/>
  <c r="D143" i="11"/>
  <c r="AT143" i="11"/>
  <c r="D145" i="11"/>
  <c r="AT145" i="11"/>
  <c r="AT148" i="11"/>
  <c r="D148" i="11"/>
  <c r="AT149" i="11"/>
  <c r="D149" i="11"/>
  <c r="D153" i="11"/>
  <c r="AT153" i="11"/>
  <c r="D154" i="11"/>
  <c r="AT154" i="11"/>
  <c r="AT155" i="11"/>
  <c r="D155" i="11"/>
  <c r="AT157" i="11"/>
  <c r="D157" i="11"/>
  <c r="D159" i="11"/>
  <c r="AT159" i="11"/>
  <c r="AT160" i="11"/>
  <c r="D160" i="11"/>
  <c r="AT161" i="11"/>
  <c r="D161" i="11"/>
  <c r="D163" i="11"/>
  <c r="AT163" i="11"/>
  <c r="D164" i="11"/>
  <c r="AT164" i="11"/>
  <c r="D167" i="11"/>
  <c r="AT167" i="11"/>
  <c r="AT168" i="11"/>
  <c r="D168" i="11"/>
  <c r="D170" i="11"/>
  <c r="AT170" i="11"/>
  <c r="D171" i="11"/>
  <c r="AT171" i="11"/>
  <c r="D175" i="11"/>
  <c r="AT175" i="11"/>
  <c r="D176" i="11"/>
  <c r="AT176" i="11"/>
  <c r="AT179" i="11"/>
  <c r="D179" i="11"/>
  <c r="AT191" i="11"/>
  <c r="D191" i="11"/>
  <c r="AT192" i="11"/>
  <c r="D192" i="11"/>
  <c r="AT194" i="11"/>
  <c r="D194" i="11"/>
  <c r="D199" i="11"/>
  <c r="AT199" i="11"/>
  <c r="AT201" i="11"/>
  <c r="D201" i="11"/>
  <c r="D204" i="11"/>
  <c r="AT204" i="11"/>
  <c r="AT205" i="11"/>
  <c r="D205" i="11"/>
  <c r="AT207" i="11"/>
  <c r="D207" i="11"/>
  <c r="D209" i="11"/>
  <c r="AT209" i="11"/>
  <c r="D210" i="11"/>
  <c r="AT210" i="11"/>
  <c r="D211" i="11"/>
  <c r="AT211" i="11"/>
  <c r="D216" i="11"/>
  <c r="AT216" i="11"/>
  <c r="D217" i="11"/>
  <c r="AT217" i="11"/>
  <c r="AT218" i="11"/>
  <c r="D218" i="11"/>
  <c r="AT219" i="11"/>
  <c r="D219" i="11"/>
  <c r="D220" i="11"/>
  <c r="AT220" i="11"/>
  <c r="D223" i="11"/>
  <c r="AT223" i="11"/>
  <c r="AT226" i="11"/>
  <c r="D226" i="11"/>
  <c r="D229" i="11"/>
  <c r="AT229" i="11"/>
  <c r="D230" i="11"/>
  <c r="AT230" i="11"/>
  <c r="AT232" i="11"/>
  <c r="D232" i="11"/>
  <c r="D233" i="11"/>
  <c r="AT233" i="11"/>
  <c r="AT236" i="11"/>
  <c r="D236" i="11"/>
  <c r="AT237" i="11"/>
  <c r="D237" i="11"/>
  <c r="AT241" i="11"/>
  <c r="D241" i="11"/>
  <c r="D243" i="11"/>
  <c r="AT243" i="11"/>
  <c r="D244" i="11"/>
  <c r="AT244" i="11"/>
  <c r="D249" i="11"/>
  <c r="AT249" i="11"/>
  <c r="AT253" i="11"/>
  <c r="D253" i="11"/>
  <c r="D255" i="11"/>
  <c r="AT255" i="11"/>
  <c r="AT257" i="11"/>
  <c r="D257" i="11"/>
  <c r="D259" i="11"/>
  <c r="AT259" i="11"/>
  <c r="D260" i="11"/>
  <c r="AT260" i="11"/>
  <c r="D261" i="11"/>
  <c r="AT261" i="11"/>
  <c r="D262" i="11"/>
  <c r="AT262" i="11"/>
  <c r="D263" i="11"/>
  <c r="AT263" i="11"/>
  <c r="D264" i="11"/>
  <c r="AT264" i="11"/>
  <c r="D265" i="11"/>
  <c r="AT265" i="11"/>
  <c r="D266" i="11"/>
  <c r="AT266" i="11"/>
  <c r="D267" i="11"/>
  <c r="AT267" i="11"/>
  <c r="D268" i="11"/>
  <c r="AT268" i="11"/>
  <c r="D269" i="11"/>
  <c r="AT269" i="11"/>
  <c r="D270" i="11"/>
  <c r="AT270" i="11"/>
  <c r="D271" i="11"/>
  <c r="AT271" i="11"/>
  <c r="D272" i="11"/>
  <c r="AT272" i="11"/>
  <c r="D273" i="11"/>
  <c r="AT273" i="11"/>
  <c r="D274" i="11"/>
  <c r="AT274" i="11"/>
  <c r="D275" i="11"/>
  <c r="AT275" i="11"/>
  <c r="D276" i="11"/>
  <c r="AT276" i="11"/>
  <c r="D277" i="11"/>
  <c r="AT277" i="11"/>
  <c r="D278" i="11"/>
  <c r="AT278" i="11"/>
  <c r="D279" i="11"/>
  <c r="AT279" i="11"/>
  <c r="D280" i="11"/>
  <c r="AT280" i="11"/>
  <c r="D281" i="11"/>
  <c r="AT281" i="11"/>
  <c r="D282" i="11"/>
  <c r="AT282" i="11"/>
  <c r="D283" i="11"/>
  <c r="AT283" i="11"/>
  <c r="D284" i="11"/>
  <c r="AT284" i="11"/>
  <c r="D285" i="11"/>
  <c r="AT285" i="11"/>
  <c r="D286" i="11"/>
  <c r="AT286" i="11"/>
  <c r="D287" i="11"/>
  <c r="AT287" i="11"/>
  <c r="D288" i="11"/>
  <c r="AT288" i="11"/>
  <c r="D289" i="11"/>
  <c r="AT289" i="11"/>
  <c r="D290" i="11"/>
  <c r="AT290" i="11"/>
  <c r="D291" i="11"/>
  <c r="AT291" i="11"/>
  <c r="D292" i="11"/>
  <c r="AT292" i="11"/>
  <c r="D293" i="11"/>
  <c r="AT293" i="11"/>
  <c r="D294" i="11"/>
  <c r="AT294" i="11"/>
  <c r="D295" i="11"/>
  <c r="AT295" i="11"/>
  <c r="D297" i="11"/>
  <c r="AT297" i="11"/>
  <c r="D298" i="11"/>
  <c r="AT298" i="11"/>
  <c r="D299" i="11"/>
  <c r="AT299" i="11"/>
  <c r="D300" i="11"/>
  <c r="AT300" i="11"/>
  <c r="D301" i="11"/>
  <c r="AT301" i="11"/>
  <c r="D302" i="11"/>
  <c r="AT302" i="11"/>
  <c r="D303" i="11"/>
  <c r="AT303" i="11"/>
  <c r="D304" i="11"/>
  <c r="AT304" i="11"/>
  <c r="D305" i="11"/>
  <c r="AT305" i="11"/>
  <c r="D306" i="11"/>
  <c r="AT306" i="11"/>
  <c r="D307" i="11"/>
  <c r="AT307" i="11"/>
  <c r="D308" i="11"/>
  <c r="AT308" i="11"/>
  <c r="D309" i="11"/>
  <c r="AT309" i="11"/>
  <c r="D310" i="11"/>
  <c r="AT310" i="11"/>
  <c r="D311" i="11"/>
  <c r="AT311" i="11"/>
  <c r="D312" i="11"/>
  <c r="AT312" i="11"/>
  <c r="D313" i="11"/>
  <c r="AT313" i="11"/>
  <c r="D314" i="11"/>
  <c r="AT314" i="11"/>
  <c r="D315" i="11"/>
  <c r="AT315" i="11"/>
  <c r="D316" i="11"/>
  <c r="AT316" i="11"/>
  <c r="D317" i="11"/>
  <c r="AT317" i="11"/>
  <c r="D318" i="11"/>
  <c r="AT318" i="11"/>
  <c r="D319" i="11"/>
  <c r="AT319" i="11"/>
  <c r="D320" i="11"/>
  <c r="AT320" i="11"/>
  <c r="D321" i="11"/>
  <c r="AT321" i="11"/>
  <c r="D322" i="11"/>
  <c r="AT322" i="11"/>
  <c r="D323" i="11"/>
  <c r="AT323" i="11"/>
  <c r="D324" i="11"/>
  <c r="AT324" i="11"/>
  <c r="D325" i="11"/>
  <c r="AT325" i="11"/>
  <c r="D326" i="11"/>
  <c r="AT326" i="11"/>
  <c r="D327" i="11"/>
  <c r="AT327" i="11"/>
  <c r="D328" i="11"/>
  <c r="AT328" i="11"/>
  <c r="D329" i="11"/>
  <c r="AT329" i="11"/>
  <c r="D330" i="11"/>
  <c r="AT330" i="11"/>
  <c r="D331" i="11"/>
  <c r="AT331" i="11"/>
  <c r="D332" i="11"/>
  <c r="AT332" i="11"/>
  <c r="D333" i="11"/>
  <c r="AT333" i="11"/>
  <c r="D334" i="11"/>
  <c r="AT334" i="11"/>
  <c r="D335" i="11"/>
  <c r="AT335" i="11"/>
  <c r="D336" i="11"/>
  <c r="AT336" i="11"/>
  <c r="D337" i="11"/>
  <c r="AT337" i="11"/>
  <c r="D338" i="11"/>
  <c r="AT338" i="11"/>
  <c r="D339" i="11"/>
  <c r="AT339" i="11"/>
  <c r="D340" i="11"/>
  <c r="AT340" i="11"/>
  <c r="D341" i="11"/>
  <c r="AT341" i="11"/>
  <c r="D342" i="11"/>
  <c r="AT342" i="11"/>
  <c r="D343" i="11"/>
  <c r="AT343" i="11"/>
  <c r="D344" i="11"/>
  <c r="AT344" i="11"/>
  <c r="D345" i="11"/>
  <c r="AT345" i="11"/>
  <c r="D346" i="11"/>
  <c r="AT346" i="11"/>
  <c r="D347" i="11"/>
  <c r="AT347" i="11"/>
  <c r="D348" i="11"/>
  <c r="AT348" i="11"/>
  <c r="D349" i="11"/>
  <c r="AT349" i="11"/>
  <c r="D350" i="11"/>
  <c r="AT350" i="11"/>
  <c r="D351" i="11"/>
  <c r="AT351" i="11"/>
  <c r="D352" i="11"/>
  <c r="AT352" i="11"/>
  <c r="D353" i="11"/>
  <c r="AT353" i="11"/>
  <c r="D354" i="11"/>
  <c r="AT354" i="11"/>
  <c r="D355" i="11"/>
  <c r="AT355" i="11"/>
  <c r="D356" i="11"/>
  <c r="AT356" i="11"/>
  <c r="D357" i="11"/>
  <c r="AT357" i="11"/>
  <c r="D358" i="11"/>
  <c r="AT358" i="11"/>
  <c r="D359" i="11"/>
  <c r="AT359" i="11"/>
  <c r="D360" i="11"/>
  <c r="AT360" i="11"/>
  <c r="D361" i="11"/>
  <c r="AT361" i="11"/>
  <c r="D362" i="11"/>
  <c r="AT362" i="11"/>
  <c r="D363" i="11"/>
  <c r="AT363" i="11"/>
  <c r="D364" i="11"/>
  <c r="AT364" i="11"/>
  <c r="D365" i="11"/>
  <c r="AT365" i="11"/>
  <c r="AT367" i="11"/>
  <c r="D367" i="11"/>
  <c r="D521" i="11"/>
  <c r="AT521" i="11"/>
  <c r="D522" i="11"/>
  <c r="AT522" i="11"/>
  <c r="AT523" i="11"/>
  <c r="D523" i="11"/>
  <c r="D132" i="11"/>
  <c r="AT132" i="11"/>
  <c r="AT133" i="11"/>
  <c r="D133" i="11"/>
  <c r="D134" i="11"/>
  <c r="AT134" i="11"/>
  <c r="AT136" i="11"/>
  <c r="D136" i="11"/>
  <c r="D139" i="11"/>
  <c r="AT139" i="11"/>
  <c r="D140" i="11"/>
  <c r="AT140" i="11"/>
  <c r="AT141" i="11"/>
  <c r="D141" i="11"/>
  <c r="AT144" i="11"/>
  <c r="D144" i="11"/>
  <c r="D146" i="11"/>
  <c r="AT146" i="11"/>
  <c r="AT147" i="11"/>
  <c r="D147" i="11"/>
  <c r="D150" i="11"/>
  <c r="AT150" i="11"/>
  <c r="D151" i="11"/>
  <c r="AT151" i="11"/>
  <c r="AT152" i="11"/>
  <c r="D152" i="11"/>
  <c r="D156" i="11"/>
  <c r="AT156" i="11"/>
  <c r="AT158" i="11"/>
  <c r="D158" i="11"/>
  <c r="D162" i="11"/>
  <c r="AT162" i="11"/>
  <c r="D165" i="11"/>
  <c r="AT165" i="11"/>
  <c r="D166" i="11"/>
  <c r="AT166" i="11"/>
  <c r="AT169" i="11"/>
  <c r="D169" i="11"/>
  <c r="D172" i="11"/>
  <c r="AT172" i="11"/>
  <c r="AT173" i="11"/>
  <c r="D173" i="11"/>
  <c r="D174" i="11"/>
  <c r="AT174" i="11"/>
  <c r="D177" i="11"/>
  <c r="AT177" i="11"/>
  <c r="AT178" i="11"/>
  <c r="D178" i="11"/>
  <c r="AT180" i="11"/>
  <c r="D180" i="11"/>
  <c r="D181" i="11"/>
  <c r="AT181" i="11"/>
  <c r="D182" i="11"/>
  <c r="AT182" i="11"/>
  <c r="D183" i="11"/>
  <c r="AT183" i="11"/>
  <c r="D184" i="11"/>
  <c r="AT184" i="11"/>
  <c r="D185" i="11"/>
  <c r="AT185" i="11"/>
  <c r="D186" i="11"/>
  <c r="AT186" i="11"/>
  <c r="D187" i="11"/>
  <c r="AT187" i="11"/>
  <c r="D188" i="11"/>
  <c r="AT188" i="11"/>
  <c r="D189" i="11"/>
  <c r="AT189" i="11"/>
  <c r="D190" i="11"/>
  <c r="AT190" i="11"/>
  <c r="AT193" i="11"/>
  <c r="D193" i="11"/>
  <c r="D195" i="11"/>
  <c r="AT195" i="11"/>
  <c r="AT196" i="11"/>
  <c r="D196" i="11"/>
  <c r="D197" i="11"/>
  <c r="AT197" i="11"/>
  <c r="AT198" i="11"/>
  <c r="D198" i="11"/>
  <c r="AT200" i="11"/>
  <c r="D200" i="11"/>
  <c r="D202" i="11"/>
  <c r="AT202" i="11"/>
  <c r="D203" i="11"/>
  <c r="AT203" i="11"/>
  <c r="D206" i="11"/>
  <c r="AT206" i="11"/>
  <c r="AT208" i="11"/>
  <c r="D208" i="11"/>
  <c r="D212" i="11"/>
  <c r="AT212" i="11"/>
  <c r="D214" i="11"/>
  <c r="AT214" i="11"/>
  <c r="AT215" i="11"/>
  <c r="D215" i="11"/>
  <c r="AT221" i="11"/>
  <c r="D221" i="11"/>
  <c r="D222" i="11"/>
  <c r="AT222" i="11"/>
  <c r="D224" i="11"/>
  <c r="AT224" i="11"/>
  <c r="D225" i="11"/>
  <c r="AT225" i="11"/>
  <c r="AT227" i="11"/>
  <c r="D227" i="11"/>
  <c r="AT228" i="11"/>
  <c r="D228" i="11"/>
  <c r="D231" i="11"/>
  <c r="AT231" i="11"/>
  <c r="D234" i="11"/>
  <c r="AT234" i="11"/>
  <c r="D235" i="11"/>
  <c r="AT235" i="11"/>
  <c r="D238" i="11"/>
  <c r="AT238" i="11"/>
  <c r="AT239" i="11"/>
  <c r="D239" i="11"/>
  <c r="D240" i="11"/>
  <c r="AT240" i="11"/>
  <c r="AT242" i="11"/>
  <c r="D242" i="11"/>
  <c r="D245" i="11"/>
  <c r="AT245" i="11"/>
  <c r="D246" i="11"/>
  <c r="AT246" i="11"/>
  <c r="D247" i="11"/>
  <c r="AT247" i="11"/>
  <c r="AT248" i="11"/>
  <c r="D248" i="11"/>
  <c r="D250" i="11"/>
  <c r="AT250" i="11"/>
  <c r="D251" i="11"/>
  <c r="AT251" i="11"/>
  <c r="D252" i="11"/>
  <c r="AT252" i="11"/>
  <c r="AT254" i="11"/>
  <c r="D254" i="11"/>
  <c r="D256" i="11"/>
  <c r="AT256" i="11"/>
  <c r="D258" i="11"/>
  <c r="AT258" i="11"/>
  <c r="D463" i="11"/>
  <c r="AT463" i="11"/>
  <c r="D464" i="11"/>
  <c r="AT464" i="11"/>
  <c r="D465" i="11"/>
  <c r="AT465" i="11"/>
  <c r="D466" i="11"/>
  <c r="AT466" i="11"/>
  <c r="D467" i="11"/>
  <c r="AT467" i="11"/>
  <c r="D468" i="11"/>
  <c r="AT468" i="11"/>
  <c r="D469" i="11"/>
  <c r="AT469" i="11"/>
  <c r="D470" i="11"/>
  <c r="AT470" i="11"/>
  <c r="D471" i="11"/>
  <c r="AT471" i="11"/>
  <c r="D472" i="11"/>
  <c r="AT472" i="11"/>
  <c r="D473" i="11"/>
  <c r="AT473" i="11"/>
  <c r="D474" i="11"/>
  <c r="AT474" i="11"/>
  <c r="D475" i="11"/>
  <c r="AT475" i="11"/>
  <c r="D476" i="11"/>
  <c r="AT476" i="11"/>
  <c r="D477" i="11"/>
  <c r="AT477" i="11"/>
  <c r="D478" i="11"/>
  <c r="AT478" i="11"/>
  <c r="D479" i="11"/>
  <c r="AT479" i="11"/>
  <c r="D480" i="11"/>
  <c r="AT480" i="11"/>
  <c r="D481" i="11"/>
  <c r="AT481" i="11"/>
  <c r="D482" i="11"/>
  <c r="AT482" i="11"/>
  <c r="D483" i="11"/>
  <c r="AT483" i="11"/>
  <c r="D484" i="11"/>
  <c r="AT484" i="11"/>
  <c r="D485" i="11"/>
  <c r="AT485" i="11"/>
  <c r="D486" i="11"/>
  <c r="AT486" i="11"/>
  <c r="D487" i="11"/>
  <c r="AT487" i="11"/>
  <c r="D488" i="11"/>
  <c r="AT488" i="11"/>
  <c r="D489" i="11"/>
  <c r="AT489" i="11"/>
  <c r="D490" i="11"/>
  <c r="AT490" i="11"/>
  <c r="D491" i="11"/>
  <c r="AT491" i="11"/>
  <c r="D492" i="11"/>
  <c r="AT492" i="11"/>
  <c r="D493" i="11"/>
  <c r="AT493" i="11"/>
  <c r="D494" i="11"/>
  <c r="AT494" i="11"/>
  <c r="D495" i="11"/>
  <c r="AT495" i="11"/>
  <c r="D496" i="11"/>
  <c r="AT496" i="11"/>
  <c r="D497" i="11"/>
  <c r="AT497" i="11"/>
  <c r="D498" i="11"/>
  <c r="AT498" i="11"/>
  <c r="D499" i="11"/>
  <c r="AT499" i="11"/>
  <c r="D500" i="11"/>
  <c r="AT500" i="11"/>
  <c r="D501" i="11"/>
  <c r="AT501" i="11"/>
  <c r="D502" i="11"/>
  <c r="AT502" i="11"/>
  <c r="D503" i="11"/>
  <c r="AT503" i="11"/>
  <c r="D504" i="11"/>
  <c r="AT504" i="11"/>
  <c r="D505" i="11"/>
  <c r="AT505" i="11"/>
  <c r="D506" i="11"/>
  <c r="AT506" i="11"/>
  <c r="D507" i="11"/>
  <c r="AT507" i="11"/>
  <c r="D508" i="11"/>
  <c r="AT508" i="11"/>
  <c r="D509" i="11"/>
  <c r="AT509" i="11"/>
  <c r="D510" i="11"/>
  <c r="AT510" i="11"/>
  <c r="D511" i="11"/>
  <c r="AT511" i="11"/>
  <c r="D512" i="11"/>
  <c r="AT512" i="11"/>
  <c r="D513" i="11"/>
  <c r="AT513" i="11"/>
  <c r="D514" i="11"/>
  <c r="AT514" i="11"/>
  <c r="D515" i="11"/>
  <c r="AT515" i="11"/>
  <c r="D516" i="11"/>
  <c r="AT516" i="11"/>
  <c r="D517" i="11"/>
  <c r="AT517" i="11"/>
  <c r="D518" i="11"/>
  <c r="AT518" i="11"/>
  <c r="D519" i="11"/>
  <c r="AT519" i="11"/>
  <c r="D520" i="11"/>
  <c r="AT520" i="11"/>
  <c r="S53" i="10"/>
  <c r="AB53" i="10"/>
  <c r="AE53" i="10"/>
  <c r="AX53" i="10"/>
  <c r="X53" i="10"/>
  <c r="AO53" i="10"/>
  <c r="R54" i="10"/>
  <c r="J54" i="10"/>
  <c r="T54" i="10"/>
  <c r="AD54" i="10" s="1"/>
  <c r="K54" i="10"/>
  <c r="AK53" i="10"/>
  <c r="AS53" i="9"/>
  <c r="AB53" i="9"/>
  <c r="S53" i="9"/>
  <c r="W53" i="9" s="1"/>
  <c r="D92" i="9"/>
  <c r="AT92" i="9"/>
  <c r="AT94" i="9"/>
  <c r="D94" i="9"/>
  <c r="D98" i="9"/>
  <c r="AT98" i="9"/>
  <c r="D99" i="9"/>
  <c r="AT99" i="9"/>
  <c r="D102" i="9"/>
  <c r="AT102" i="9"/>
  <c r="AT104" i="9"/>
  <c r="D104" i="9"/>
  <c r="D120" i="9"/>
  <c r="AT120" i="9"/>
  <c r="AT124" i="9"/>
  <c r="D124" i="9"/>
  <c r="AT125" i="9"/>
  <c r="D125" i="9"/>
  <c r="D126" i="9"/>
  <c r="AT126" i="9"/>
  <c r="D129" i="9"/>
  <c r="AT129" i="9"/>
  <c r="D135" i="9"/>
  <c r="AT135" i="9"/>
  <c r="D138" i="9"/>
  <c r="AT138" i="9"/>
  <c r="D139" i="9"/>
  <c r="AT139" i="9"/>
  <c r="D140" i="9"/>
  <c r="AT140" i="9"/>
  <c r="D141" i="9"/>
  <c r="AT141" i="9"/>
  <c r="D142" i="9"/>
  <c r="AT142" i="9"/>
  <c r="D143" i="9"/>
  <c r="AT143" i="9"/>
  <c r="D144" i="9"/>
  <c r="AT144" i="9"/>
  <c r="D145" i="9"/>
  <c r="AT145" i="9"/>
  <c r="D146" i="9"/>
  <c r="AT146" i="9"/>
  <c r="D147" i="9"/>
  <c r="AT147" i="9"/>
  <c r="D148" i="9"/>
  <c r="AT148" i="9"/>
  <c r="D149" i="9"/>
  <c r="AT149" i="9"/>
  <c r="D150" i="9"/>
  <c r="AT150" i="9"/>
  <c r="D151" i="9"/>
  <c r="AT151" i="9"/>
  <c r="D152" i="9"/>
  <c r="AT152" i="9"/>
  <c r="AT93" i="9"/>
  <c r="D93" i="9"/>
  <c r="D95" i="9"/>
  <c r="AT95" i="9"/>
  <c r="D96" i="9"/>
  <c r="AT96" i="9"/>
  <c r="D97" i="9"/>
  <c r="AT97" i="9"/>
  <c r="AT100" i="9"/>
  <c r="D100" i="9"/>
  <c r="D101" i="9"/>
  <c r="AT101" i="9"/>
  <c r="D106" i="9"/>
  <c r="AT106" i="9"/>
  <c r="D107" i="9"/>
  <c r="AT107" i="9"/>
  <c r="AT109" i="9"/>
  <c r="D109" i="9"/>
  <c r="D111" i="9"/>
  <c r="AT111" i="9"/>
  <c r="D113" i="9"/>
  <c r="AT113" i="9"/>
  <c r="D114" i="9"/>
  <c r="AT114" i="9"/>
  <c r="AT115" i="9"/>
  <c r="D115" i="9"/>
  <c r="AT116" i="9"/>
  <c r="D116" i="9"/>
  <c r="D117" i="9"/>
  <c r="AT117" i="9"/>
  <c r="AT118" i="9"/>
  <c r="D118" i="9"/>
  <c r="AT119" i="9"/>
  <c r="D119" i="9"/>
  <c r="D122" i="9"/>
  <c r="AT122" i="9"/>
  <c r="AT128" i="9"/>
  <c r="D128" i="9"/>
  <c r="AT130" i="9"/>
  <c r="D130" i="9"/>
  <c r="D131" i="9"/>
  <c r="AT131" i="9"/>
  <c r="D132" i="9"/>
  <c r="AT132" i="9"/>
  <c r="D134" i="9"/>
  <c r="AT134" i="9"/>
  <c r="D136" i="9"/>
  <c r="AT136" i="9"/>
  <c r="D175" i="9"/>
  <c r="AT175" i="9"/>
  <c r="D176" i="9"/>
  <c r="AT176" i="9"/>
  <c r="D178" i="9"/>
  <c r="AT178" i="9"/>
  <c r="AT179" i="9"/>
  <c r="D179" i="9"/>
  <c r="AT181" i="9"/>
  <c r="D181" i="9"/>
  <c r="AT182" i="9"/>
  <c r="D182" i="9"/>
  <c r="D183" i="9"/>
  <c r="AT183" i="9"/>
  <c r="AT184" i="9"/>
  <c r="D184" i="9"/>
  <c r="D188" i="9"/>
  <c r="AT188" i="9"/>
  <c r="D189" i="9"/>
  <c r="AT189" i="9"/>
  <c r="D190" i="9"/>
  <c r="AT190" i="9"/>
  <c r="D191" i="9"/>
  <c r="AT191" i="9"/>
  <c r="D192" i="9"/>
  <c r="AT192" i="9"/>
  <c r="D193" i="9"/>
  <c r="AT193" i="9"/>
  <c r="D194" i="9"/>
  <c r="AT194" i="9"/>
  <c r="AT195" i="9"/>
  <c r="D195" i="9"/>
  <c r="D196" i="9"/>
  <c r="AT196" i="9"/>
  <c r="D197" i="9"/>
  <c r="AT197" i="9"/>
  <c r="D198" i="9"/>
  <c r="AT198" i="9"/>
  <c r="D200" i="9"/>
  <c r="AT200" i="9"/>
  <c r="D205" i="9"/>
  <c r="AT205" i="9"/>
  <c r="D208" i="9"/>
  <c r="AT208" i="9"/>
  <c r="D91" i="9"/>
  <c r="AT91" i="9"/>
  <c r="AT103" i="9"/>
  <c r="D103" i="9"/>
  <c r="D105" i="9"/>
  <c r="AT105" i="9"/>
  <c r="AT108" i="9"/>
  <c r="D108" i="9"/>
  <c r="AT110" i="9"/>
  <c r="D110" i="9"/>
  <c r="D112" i="9"/>
  <c r="AT112" i="9"/>
  <c r="AT121" i="9"/>
  <c r="D121" i="9"/>
  <c r="AT123" i="9"/>
  <c r="D123" i="9"/>
  <c r="D127" i="9"/>
  <c r="AT127" i="9"/>
  <c r="AT133" i="9"/>
  <c r="D133" i="9"/>
  <c r="D137" i="9"/>
  <c r="AT137" i="9"/>
  <c r="D174" i="9"/>
  <c r="AT174" i="9"/>
  <c r="D177" i="9"/>
  <c r="AT177" i="9"/>
  <c r="D180" i="9"/>
  <c r="AT180" i="9"/>
  <c r="D185" i="9"/>
  <c r="AT185" i="9"/>
  <c r="D186" i="9"/>
  <c r="AT186" i="9"/>
  <c r="D187" i="9"/>
  <c r="AT187" i="9"/>
  <c r="D199" i="9"/>
  <c r="AT199" i="9"/>
  <c r="D201" i="9"/>
  <c r="AT201" i="9"/>
  <c r="D202" i="9"/>
  <c r="AT202" i="9"/>
  <c r="D203" i="9"/>
  <c r="AT203" i="9"/>
  <c r="D204" i="9"/>
  <c r="AT204" i="9"/>
  <c r="D206" i="9"/>
  <c r="AT206" i="9"/>
  <c r="D207" i="9"/>
  <c r="AT207" i="9"/>
  <c r="AS53" i="8"/>
  <c r="AB53" i="8"/>
  <c r="S53" i="8"/>
  <c r="AO53" i="8" s="1"/>
  <c r="AE53" i="8"/>
  <c r="AX53" i="8"/>
  <c r="T54" i="8"/>
  <c r="AD54" i="8" s="1"/>
  <c r="AK53" i="8"/>
  <c r="R54" i="8"/>
  <c r="J54" i="8"/>
  <c r="D60" i="7"/>
  <c r="AT60" i="7"/>
  <c r="AT61" i="7"/>
  <c r="D61" i="7"/>
  <c r="D63" i="7"/>
  <c r="AT63" i="7"/>
  <c r="D65" i="7"/>
  <c r="AT65" i="7"/>
  <c r="D62" i="7"/>
  <c r="AT62" i="7"/>
  <c r="D64" i="7"/>
  <c r="AT64" i="7"/>
  <c r="AT66" i="7"/>
  <c r="D66" i="7"/>
  <c r="AS53" i="6"/>
  <c r="AB53" i="6"/>
  <c r="S53" i="6"/>
  <c r="AS53" i="5"/>
  <c r="B88" i="5" s="1"/>
  <c r="I19" i="13" s="1"/>
  <c r="AB53" i="5"/>
  <c r="B63" i="5" s="1"/>
  <c r="S53" i="5"/>
  <c r="F33" i="13"/>
  <c r="AS53" i="4"/>
  <c r="AB53" i="4"/>
  <c r="S53" i="4"/>
  <c r="AT136" i="3"/>
  <c r="D136" i="3"/>
  <c r="AT138" i="3"/>
  <c r="D138" i="3"/>
  <c r="AT176" i="3"/>
  <c r="D176" i="3"/>
  <c r="AT179" i="3"/>
  <c r="D179" i="3"/>
  <c r="D180" i="3"/>
  <c r="AT180" i="3"/>
  <c r="AT197" i="3"/>
  <c r="D197" i="3"/>
  <c r="AT200" i="3"/>
  <c r="D200" i="3"/>
  <c r="D213" i="3"/>
  <c r="AT213" i="3"/>
  <c r="D214" i="3"/>
  <c r="AT214" i="3"/>
  <c r="D217" i="3"/>
  <c r="AT217" i="3"/>
  <c r="D219" i="3"/>
  <c r="AT219" i="3"/>
  <c r="AT221" i="3"/>
  <c r="D221" i="3"/>
  <c r="AT222" i="3"/>
  <c r="D222" i="3"/>
  <c r="AT228" i="3"/>
  <c r="D228" i="3"/>
  <c r="AT236" i="3"/>
  <c r="D236" i="3"/>
  <c r="D246" i="3"/>
  <c r="AT246" i="3"/>
  <c r="D149" i="3"/>
  <c r="AT149" i="3"/>
  <c r="AT170" i="3"/>
  <c r="D170" i="3"/>
  <c r="D201" i="3"/>
  <c r="AT201" i="3"/>
  <c r="AT206" i="3"/>
  <c r="D206" i="3"/>
  <c r="AT238" i="3"/>
  <c r="D238" i="3"/>
  <c r="D262" i="3"/>
  <c r="AT262" i="3"/>
  <c r="D132" i="3"/>
  <c r="AT132" i="3"/>
  <c r="D133" i="3"/>
  <c r="AT133" i="3"/>
  <c r="AT135" i="3"/>
  <c r="D135" i="3"/>
  <c r="D137" i="3"/>
  <c r="AT137" i="3"/>
  <c r="D142" i="3"/>
  <c r="AT142" i="3"/>
  <c r="AT148" i="3"/>
  <c r="D148" i="3"/>
  <c r="D150" i="3"/>
  <c r="AT150" i="3"/>
  <c r="D153" i="3"/>
  <c r="AT153" i="3"/>
  <c r="AT154" i="3"/>
  <c r="D154" i="3"/>
  <c r="AT156" i="3"/>
  <c r="D156" i="3"/>
  <c r="AT157" i="3"/>
  <c r="D157" i="3"/>
  <c r="AT162" i="3"/>
  <c r="D162" i="3"/>
  <c r="AT174" i="3"/>
  <c r="D174" i="3"/>
  <c r="AT177" i="3"/>
  <c r="D177" i="3"/>
  <c r="D202" i="3"/>
  <c r="AT202" i="3"/>
  <c r="AT203" i="3"/>
  <c r="D203" i="3"/>
  <c r="D215" i="3"/>
  <c r="AT215" i="3"/>
  <c r="D218" i="3"/>
  <c r="AT218" i="3"/>
  <c r="AT223" i="3"/>
  <c r="D223" i="3"/>
  <c r="D225" i="3"/>
  <c r="AT225" i="3"/>
  <c r="D232" i="3"/>
  <c r="AT232" i="3"/>
  <c r="AT233" i="3"/>
  <c r="D233" i="3"/>
  <c r="D239" i="3"/>
  <c r="AT239" i="3"/>
  <c r="AT241" i="3"/>
  <c r="D241" i="3"/>
  <c r="D242" i="3"/>
  <c r="AT242" i="3"/>
  <c r="AT243" i="3"/>
  <c r="D243" i="3"/>
  <c r="D245" i="3"/>
  <c r="AT245" i="3"/>
  <c r="AT254" i="3"/>
  <c r="D254" i="3"/>
  <c r="D255" i="3"/>
  <c r="AT255" i="3"/>
  <c r="AT256" i="3"/>
  <c r="D256" i="3"/>
  <c r="AT145" i="3"/>
  <c r="D145" i="3"/>
  <c r="D159" i="3"/>
  <c r="AT159" i="3"/>
  <c r="AT164" i="3"/>
  <c r="D164" i="3"/>
  <c r="AT182" i="3"/>
  <c r="D182" i="3"/>
  <c r="D184" i="3"/>
  <c r="AT184" i="3"/>
  <c r="D187" i="3"/>
  <c r="AT187" i="3"/>
  <c r="D190" i="3"/>
  <c r="AT190" i="3"/>
  <c r="AT198" i="3"/>
  <c r="D198" i="3"/>
  <c r="D205" i="3"/>
  <c r="AT205" i="3"/>
  <c r="AT207" i="3"/>
  <c r="D207" i="3"/>
  <c r="AT208" i="3"/>
  <c r="D208" i="3"/>
  <c r="D210" i="3"/>
  <c r="AT210" i="3"/>
  <c r="D220" i="3"/>
  <c r="AT220" i="3"/>
  <c r="AT224" i="3"/>
  <c r="D224" i="3"/>
  <c r="AT226" i="3"/>
  <c r="D226" i="3"/>
  <c r="D235" i="3"/>
  <c r="AT235" i="3"/>
  <c r="D237" i="3"/>
  <c r="AT237" i="3"/>
  <c r="AT250" i="3"/>
  <c r="D250" i="3"/>
  <c r="AT257" i="3"/>
  <c r="D257" i="3"/>
  <c r="D143" i="3"/>
  <c r="AT143" i="3"/>
  <c r="AT146" i="3"/>
  <c r="D146" i="3"/>
  <c r="AT155" i="3"/>
  <c r="D155" i="3"/>
  <c r="D160" i="3"/>
  <c r="AT160" i="3"/>
  <c r="AT169" i="3"/>
  <c r="D169" i="3"/>
  <c r="AT173" i="3"/>
  <c r="D173" i="3"/>
  <c r="D181" i="3"/>
  <c r="AT181" i="3"/>
  <c r="AT185" i="3"/>
  <c r="D185" i="3"/>
  <c r="AT191" i="3"/>
  <c r="D191" i="3"/>
  <c r="D194" i="3"/>
  <c r="AT194" i="3"/>
  <c r="AT196" i="3"/>
  <c r="D196" i="3"/>
  <c r="D199" i="3"/>
  <c r="AT199" i="3"/>
  <c r="D234" i="3"/>
  <c r="AT234" i="3"/>
  <c r="AT244" i="3"/>
  <c r="D244" i="3"/>
  <c r="AT166" i="3"/>
  <c r="D166" i="3"/>
  <c r="AT211" i="3"/>
  <c r="D211" i="3"/>
  <c r="AT212" i="3"/>
  <c r="D212" i="3"/>
  <c r="D248" i="3"/>
  <c r="AT248" i="3"/>
  <c r="D139" i="3"/>
  <c r="AT139" i="3"/>
  <c r="AT144" i="3"/>
  <c r="D144" i="3"/>
  <c r="D151" i="3"/>
  <c r="AT151" i="3"/>
  <c r="D158" i="3"/>
  <c r="AT158" i="3"/>
  <c r="D161" i="3"/>
  <c r="AT161" i="3"/>
  <c r="D163" i="3"/>
  <c r="AT163" i="3"/>
  <c r="AT165" i="3"/>
  <c r="D165" i="3"/>
  <c r="D167" i="3"/>
  <c r="AT167" i="3"/>
  <c r="D168" i="3"/>
  <c r="AT168" i="3"/>
  <c r="AT171" i="3"/>
  <c r="D171" i="3"/>
  <c r="D175" i="3"/>
  <c r="AT175" i="3"/>
  <c r="D178" i="3"/>
  <c r="AT178" i="3"/>
  <c r="D183" i="3"/>
  <c r="AT183" i="3"/>
  <c r="D186" i="3"/>
  <c r="AT186" i="3"/>
  <c r="D189" i="3"/>
  <c r="AT189" i="3"/>
  <c r="D193" i="3"/>
  <c r="AT193" i="3"/>
  <c r="D195" i="3"/>
  <c r="AT195" i="3"/>
  <c r="AT204" i="3"/>
  <c r="D204" i="3"/>
  <c r="AT209" i="3"/>
  <c r="D209" i="3"/>
  <c r="D216" i="3"/>
  <c r="AT216" i="3"/>
  <c r="D227" i="3"/>
  <c r="AT227" i="3"/>
  <c r="AT231" i="3"/>
  <c r="D231" i="3"/>
  <c r="D247" i="3"/>
  <c r="AT247" i="3"/>
  <c r="AT252" i="3"/>
  <c r="D252" i="3"/>
  <c r="AT253" i="3"/>
  <c r="D253" i="3"/>
  <c r="AT260" i="3"/>
  <c r="D260" i="3"/>
  <c r="D134" i="3"/>
  <c r="AT134" i="3"/>
  <c r="D141" i="3"/>
  <c r="AT141" i="3"/>
  <c r="AT172" i="3"/>
  <c r="D172" i="3"/>
  <c r="AT188" i="3"/>
  <c r="D188" i="3"/>
  <c r="AT192" i="3"/>
  <c r="D192" i="3"/>
  <c r="AT229" i="3"/>
  <c r="D229" i="3"/>
  <c r="AT230" i="3"/>
  <c r="D230" i="3"/>
  <c r="D240" i="3"/>
  <c r="AT240" i="3"/>
  <c r="AT249" i="3"/>
  <c r="D249" i="3"/>
  <c r="D251" i="3"/>
  <c r="AT251" i="3"/>
  <c r="D258" i="3"/>
  <c r="AT258" i="3"/>
  <c r="D259" i="3"/>
  <c r="AT259" i="3"/>
  <c r="D261" i="3"/>
  <c r="AT261" i="3"/>
  <c r="AT147" i="3"/>
  <c r="D147" i="3"/>
  <c r="AT152" i="3"/>
  <c r="D152" i="3"/>
  <c r="D140" i="3"/>
  <c r="AT140" i="3"/>
  <c r="E74" i="12"/>
  <c r="E63" i="11"/>
  <c r="E418" i="11"/>
  <c r="E75" i="11"/>
  <c r="E417" i="11"/>
  <c r="E416" i="11"/>
  <c r="E415" i="11"/>
  <c r="E524" i="11"/>
  <c r="E462" i="11"/>
  <c r="E414" i="11"/>
  <c r="E461" i="11"/>
  <c r="E460" i="11"/>
  <c r="E413" i="11"/>
  <c r="E459" i="11"/>
  <c r="E458" i="11"/>
  <c r="E412" i="11"/>
  <c r="E457" i="11"/>
  <c r="E103" i="11"/>
  <c r="E456" i="11"/>
  <c r="E411" i="11"/>
  <c r="E455" i="11"/>
  <c r="E454" i="11"/>
  <c r="E410" i="11"/>
  <c r="E453" i="11"/>
  <c r="E452" i="11"/>
  <c r="E409" i="11"/>
  <c r="E451" i="11"/>
  <c r="E450" i="11"/>
  <c r="E408" i="11"/>
  <c r="E449" i="11"/>
  <c r="E447" i="11"/>
  <c r="E407" i="11"/>
  <c r="E446" i="11"/>
  <c r="E445" i="11"/>
  <c r="E406" i="11"/>
  <c r="E444" i="11"/>
  <c r="E443" i="11"/>
  <c r="E405" i="11"/>
  <c r="E442" i="11"/>
  <c r="E441" i="11"/>
  <c r="E404" i="11"/>
  <c r="E440" i="11"/>
  <c r="E439" i="11"/>
  <c r="E403" i="11"/>
  <c r="E438" i="11"/>
  <c r="E437" i="11"/>
  <c r="E402" i="11"/>
  <c r="E436" i="11"/>
  <c r="E435" i="11"/>
  <c r="E401" i="11"/>
  <c r="E434" i="11"/>
  <c r="E433" i="11"/>
  <c r="E400" i="11"/>
  <c r="E432" i="11"/>
  <c r="E431" i="11"/>
  <c r="E399" i="11"/>
  <c r="E430" i="11"/>
  <c r="E429" i="11"/>
  <c r="E398" i="11"/>
  <c r="E428" i="11"/>
  <c r="E427" i="11"/>
  <c r="E397" i="11"/>
  <c r="E426" i="11"/>
  <c r="E425" i="11"/>
  <c r="E396" i="11"/>
  <c r="E424" i="11"/>
  <c r="E448" i="11"/>
  <c r="E423" i="11"/>
  <c r="E395" i="11"/>
  <c r="E53" i="11"/>
  <c r="E422" i="11"/>
  <c r="E421" i="11"/>
  <c r="E394" i="11"/>
  <c r="E420" i="11"/>
  <c r="E105" i="11"/>
  <c r="E93" i="11"/>
  <c r="E62" i="11"/>
  <c r="E94" i="11"/>
  <c r="E54" i="11"/>
  <c r="E95" i="11"/>
  <c r="E106" i="11"/>
  <c r="E88" i="11"/>
  <c r="E96" i="11"/>
  <c r="E61" i="11"/>
  <c r="E97" i="11"/>
  <c r="E123" i="11"/>
  <c r="E124" i="11"/>
  <c r="E125" i="11"/>
  <c r="E65" i="11"/>
  <c r="E126" i="11"/>
  <c r="E419" i="11"/>
  <c r="E127" i="11"/>
  <c r="E128" i="11"/>
  <c r="E129" i="11"/>
  <c r="E130" i="11"/>
  <c r="E368" i="11"/>
  <c r="E369" i="11"/>
  <c r="E371" i="11"/>
  <c r="E372" i="11"/>
  <c r="E82" i="11"/>
  <c r="E373" i="11"/>
  <c r="E374" i="11"/>
  <c r="E112" i="11"/>
  <c r="E375" i="11"/>
  <c r="E60" i="11"/>
  <c r="E376" i="11"/>
  <c r="E377" i="11"/>
  <c r="E100" i="11"/>
  <c r="E378" i="11"/>
  <c r="E67" i="11"/>
  <c r="E80" i="11"/>
  <c r="E379" i="11"/>
  <c r="E99" i="11"/>
  <c r="E380" i="11"/>
  <c r="E68" i="11"/>
  <c r="E59" i="11"/>
  <c r="E107" i="11"/>
  <c r="E98" i="11"/>
  <c r="E108" i="11"/>
  <c r="E78" i="11"/>
  <c r="E109" i="11"/>
  <c r="E110" i="11"/>
  <c r="E111" i="11"/>
  <c r="E64" i="11"/>
  <c r="E113" i="11"/>
  <c r="E77" i="11"/>
  <c r="E114" i="11"/>
  <c r="E115" i="11"/>
  <c r="E116" i="11"/>
  <c r="E117" i="11"/>
  <c r="E118" i="11"/>
  <c r="E76" i="11"/>
  <c r="E119" i="11"/>
  <c r="E120" i="11"/>
  <c r="E121" i="11"/>
  <c r="E85" i="11"/>
  <c r="E370" i="11"/>
  <c r="E122" i="11"/>
  <c r="AT222" i="6"/>
  <c r="D222" i="6"/>
  <c r="AT123" i="6"/>
  <c r="D123" i="6"/>
  <c r="AT63" i="6"/>
  <c r="D63" i="6"/>
  <c r="AT152" i="6"/>
  <c r="D152" i="6"/>
  <c r="AT64" i="6"/>
  <c r="D64" i="6"/>
  <c r="AT215" i="6"/>
  <c r="D215" i="6"/>
  <c r="AT65" i="6"/>
  <c r="D65" i="6"/>
  <c r="AT207" i="6"/>
  <c r="D207" i="6"/>
  <c r="AT153" i="6"/>
  <c r="D153" i="6"/>
  <c r="AT66" i="6"/>
  <c r="D66" i="6"/>
  <c r="AT239" i="6"/>
  <c r="D239" i="6"/>
  <c r="AT67" i="6"/>
  <c r="D67" i="6"/>
  <c r="AT188" i="6"/>
  <c r="D188" i="6"/>
  <c r="AT68" i="6"/>
  <c r="D68" i="6"/>
  <c r="AT154" i="6"/>
  <c r="D154" i="6"/>
  <c r="AT69" i="6"/>
  <c r="D69" i="6"/>
  <c r="AT70" i="6"/>
  <c r="D70" i="6"/>
  <c r="AT155" i="6"/>
  <c r="D155" i="6"/>
  <c r="AT71" i="6"/>
  <c r="D71" i="6"/>
  <c r="AT238" i="6"/>
  <c r="D238" i="6"/>
  <c r="AT72" i="6"/>
  <c r="D72" i="6"/>
  <c r="AT202" i="6"/>
  <c r="D202" i="6"/>
  <c r="AT189" i="6"/>
  <c r="D189" i="6"/>
  <c r="AT73" i="6"/>
  <c r="D73" i="6"/>
  <c r="AT156" i="6"/>
  <c r="D156" i="6"/>
  <c r="AT74" i="6"/>
  <c r="D74" i="6"/>
  <c r="AT55" i="6"/>
  <c r="D55" i="6"/>
  <c r="AT75" i="6"/>
  <c r="D75" i="6"/>
  <c r="AT221" i="6"/>
  <c r="D221" i="6"/>
  <c r="AT157" i="6"/>
  <c r="D157" i="6"/>
  <c r="AT76" i="6"/>
  <c r="D76" i="6"/>
  <c r="AT237" i="6"/>
  <c r="D237" i="6"/>
  <c r="AT77" i="6"/>
  <c r="D77" i="6"/>
  <c r="AT78" i="6"/>
  <c r="D78" i="6"/>
  <c r="AT158" i="6"/>
  <c r="D158" i="6"/>
  <c r="AT79" i="6"/>
  <c r="D79" i="6"/>
  <c r="AT190" i="6"/>
  <c r="D190" i="6"/>
  <c r="AT80" i="6"/>
  <c r="D80" i="6"/>
  <c r="AT159" i="6"/>
  <c r="D159" i="6"/>
  <c r="AT81" i="6"/>
  <c r="D81" i="6"/>
  <c r="AT236" i="6"/>
  <c r="D236" i="6"/>
  <c r="AT82" i="6"/>
  <c r="D82" i="6"/>
  <c r="AT212" i="6"/>
  <c r="D212" i="6"/>
  <c r="AT83" i="6"/>
  <c r="D83" i="6"/>
  <c r="AT160" i="6"/>
  <c r="D160" i="6"/>
  <c r="AT84" i="6"/>
  <c r="D84" i="6"/>
  <c r="AT85" i="6"/>
  <c r="D85" i="6"/>
  <c r="AT191" i="6"/>
  <c r="D191" i="6"/>
  <c r="AT161" i="6"/>
  <c r="D161" i="6"/>
  <c r="AT86" i="6"/>
  <c r="D86" i="6"/>
  <c r="AT115" i="6"/>
  <c r="D115" i="6"/>
  <c r="AT235" i="6"/>
  <c r="D235" i="6"/>
  <c r="AT87" i="6"/>
  <c r="D87" i="6"/>
  <c r="AT145" i="6"/>
  <c r="D145" i="6"/>
  <c r="AT220" i="6"/>
  <c r="D220" i="6"/>
  <c r="AT88" i="6"/>
  <c r="D88" i="6"/>
  <c r="AT162" i="6"/>
  <c r="D162" i="6"/>
  <c r="AT89" i="6"/>
  <c r="D89" i="6"/>
  <c r="AT203" i="6"/>
  <c r="D203" i="6"/>
  <c r="AT90" i="6"/>
  <c r="D90" i="6"/>
  <c r="AT163" i="6"/>
  <c r="D163" i="6"/>
  <c r="AT91" i="6"/>
  <c r="D91" i="6"/>
  <c r="AT271" i="6"/>
  <c r="D271" i="6"/>
  <c r="AT234" i="6"/>
  <c r="D234" i="6"/>
  <c r="AT92" i="6"/>
  <c r="D92" i="6"/>
  <c r="AT192" i="6"/>
  <c r="D192" i="6"/>
  <c r="AT93" i="6"/>
  <c r="D93" i="6"/>
  <c r="AT270" i="6"/>
  <c r="D270" i="6"/>
  <c r="AT164" i="6"/>
  <c r="D164" i="6"/>
  <c r="AT94" i="6"/>
  <c r="D94" i="6"/>
  <c r="AT95" i="6"/>
  <c r="D95" i="6"/>
  <c r="AT269" i="6"/>
  <c r="D269" i="6"/>
  <c r="AT214" i="6"/>
  <c r="D214" i="6"/>
  <c r="AT165" i="6"/>
  <c r="D165" i="6"/>
  <c r="AT96" i="6"/>
  <c r="D96" i="6"/>
  <c r="AT233" i="6"/>
  <c r="D233" i="6"/>
  <c r="AT97" i="6"/>
  <c r="D97" i="6"/>
  <c r="AT268" i="6"/>
  <c r="D268" i="6"/>
  <c r="AT211" i="6"/>
  <c r="D211" i="6"/>
  <c r="AT193" i="6"/>
  <c r="D193" i="6"/>
  <c r="AT98" i="6"/>
  <c r="D98" i="6"/>
  <c r="AT166" i="6"/>
  <c r="D166" i="6"/>
  <c r="AT99" i="6"/>
  <c r="D99" i="6"/>
  <c r="AT267" i="6"/>
  <c r="D267" i="6"/>
  <c r="AT100" i="6"/>
  <c r="D100" i="6"/>
  <c r="AT254" i="6"/>
  <c r="D254" i="6"/>
  <c r="AT167" i="6"/>
  <c r="D167" i="6"/>
  <c r="AT101" i="6"/>
  <c r="D101" i="6"/>
  <c r="AT266" i="6"/>
  <c r="D266" i="6"/>
  <c r="AT232" i="6"/>
  <c r="D232" i="6"/>
  <c r="AT102" i="6"/>
  <c r="D102" i="6"/>
  <c r="AT219" i="6"/>
  <c r="D219" i="6"/>
  <c r="AT103" i="6"/>
  <c r="D103" i="6"/>
  <c r="AT265" i="6"/>
  <c r="D265" i="6"/>
  <c r="AT168" i="6"/>
  <c r="D168" i="6"/>
  <c r="AT104" i="6"/>
  <c r="D104" i="6"/>
  <c r="AT204" i="6"/>
  <c r="D204" i="6"/>
  <c r="AT105" i="6"/>
  <c r="D105" i="6"/>
  <c r="AT264" i="6"/>
  <c r="D264" i="6"/>
  <c r="AT194" i="6"/>
  <c r="D194" i="6"/>
  <c r="AT169" i="6"/>
  <c r="D169" i="6"/>
  <c r="AT106" i="6"/>
  <c r="D106" i="6"/>
  <c r="AT231" i="6"/>
  <c r="D231" i="6"/>
  <c r="AT107" i="6"/>
  <c r="D107" i="6"/>
  <c r="AT263" i="6"/>
  <c r="D263" i="6"/>
  <c r="AT108" i="6"/>
  <c r="D108" i="6"/>
  <c r="AT170" i="6"/>
  <c r="D170" i="6"/>
  <c r="AT109" i="6"/>
  <c r="D109" i="6"/>
  <c r="AT262" i="6"/>
  <c r="D262" i="6"/>
  <c r="AT110" i="6"/>
  <c r="D110" i="6"/>
  <c r="AT171" i="6"/>
  <c r="D171" i="6"/>
  <c r="AT111" i="6"/>
  <c r="D111" i="6"/>
  <c r="AT261" i="6"/>
  <c r="D261" i="6"/>
  <c r="AT230" i="6"/>
  <c r="D230" i="6"/>
  <c r="AT112" i="6"/>
  <c r="D112" i="6"/>
  <c r="AT195" i="6"/>
  <c r="D195" i="6"/>
  <c r="AT209" i="6"/>
  <c r="D209" i="6"/>
  <c r="AT122" i="6"/>
  <c r="D122" i="6"/>
  <c r="AT242" i="6"/>
  <c r="D242" i="6"/>
  <c r="AT228" i="6"/>
  <c r="D228" i="6"/>
  <c r="AT147" i="6"/>
  <c r="D147" i="6"/>
  <c r="AT223" i="6"/>
  <c r="D223" i="6"/>
  <c r="AT130" i="6"/>
  <c r="D130" i="6"/>
  <c r="AT258" i="6"/>
  <c r="D258" i="6"/>
  <c r="AT256" i="6"/>
  <c r="D256" i="6"/>
  <c r="AT146" i="6"/>
  <c r="D146" i="6"/>
  <c r="AT185" i="6"/>
  <c r="D185" i="6"/>
  <c r="AT251" i="6"/>
  <c r="D251" i="6"/>
  <c r="AT243" i="6"/>
  <c r="D243" i="6"/>
  <c r="AT62" i="6"/>
  <c r="D62" i="6"/>
  <c r="E129" i="6"/>
  <c r="E121" i="6"/>
  <c r="E178" i="6"/>
  <c r="E53" i="6"/>
  <c r="E175" i="6"/>
  <c r="E144" i="6"/>
  <c r="E117" i="6"/>
  <c r="E184" i="6"/>
  <c r="E244" i="6"/>
  <c r="E128" i="6"/>
  <c r="E143" i="6"/>
  <c r="E200" i="6"/>
  <c r="E213" i="6"/>
  <c r="E217" i="6"/>
  <c r="E252" i="6"/>
  <c r="E142" i="6"/>
  <c r="E224" i="6"/>
  <c r="E229" i="6"/>
  <c r="E245" i="6"/>
  <c r="E127" i="6"/>
  <c r="E141" i="6"/>
  <c r="E183" i="6"/>
  <c r="E227" i="6"/>
  <c r="E218" i="6"/>
  <c r="E120" i="6"/>
  <c r="E140" i="6"/>
  <c r="E216" i="6"/>
  <c r="E114" i="6"/>
  <c r="E246" i="6"/>
  <c r="E126" i="6"/>
  <c r="E139" i="6"/>
  <c r="E177" i="6"/>
  <c r="E182" i="6"/>
  <c r="E260" i="6"/>
  <c r="E253" i="6"/>
  <c r="E138" i="6"/>
  <c r="E257" i="6"/>
  <c r="E199" i="6"/>
  <c r="E247" i="6"/>
  <c r="E125" i="6"/>
  <c r="E137" i="6"/>
  <c r="E225" i="6"/>
  <c r="E197" i="6"/>
  <c r="E116" i="6"/>
  <c r="E119" i="6"/>
  <c r="E136" i="6"/>
  <c r="E181" i="6"/>
  <c r="E206" i="6"/>
  <c r="E248" i="6"/>
  <c r="E173" i="6"/>
  <c r="E135" i="6"/>
  <c r="E210" i="6"/>
  <c r="E124" i="6"/>
  <c r="E174" i="6"/>
  <c r="E176" i="6"/>
  <c r="E134" i="6"/>
  <c r="E208" i="6"/>
  <c r="E180" i="6"/>
  <c r="E249" i="6"/>
  <c r="E259" i="6"/>
  <c r="E133" i="6"/>
  <c r="E255" i="6"/>
  <c r="E118" i="6"/>
  <c r="E205" i="6"/>
  <c r="E113" i="6"/>
  <c r="E132" i="6"/>
  <c r="E226" i="6"/>
  <c r="E196" i="6"/>
  <c r="E250" i="6"/>
  <c r="E172" i="6"/>
  <c r="E131" i="6"/>
  <c r="E179" i="6"/>
  <c r="E198" i="6"/>
  <c r="E148" i="6"/>
  <c r="E54" i="6"/>
  <c r="E186" i="6"/>
  <c r="E149" i="6"/>
  <c r="E56" i="6"/>
  <c r="E241" i="6"/>
  <c r="E57" i="6"/>
  <c r="E201" i="6"/>
  <c r="E58" i="6"/>
  <c r="E150" i="6"/>
  <c r="E59" i="6"/>
  <c r="E60" i="6"/>
  <c r="E187" i="6"/>
  <c r="E151" i="6"/>
  <c r="E61" i="6"/>
  <c r="E240" i="6"/>
  <c r="AT167" i="4"/>
  <c r="D167" i="4"/>
  <c r="AT161" i="4"/>
  <c r="D161" i="4"/>
  <c r="AT289" i="4"/>
  <c r="D289" i="4"/>
  <c r="AT247" i="4"/>
  <c r="D247" i="4"/>
  <c r="AT154" i="4"/>
  <c r="D154" i="4"/>
  <c r="AT307" i="4"/>
  <c r="D307" i="4"/>
  <c r="AT153" i="4"/>
  <c r="D153" i="4"/>
  <c r="AT152" i="4"/>
  <c r="D152" i="4"/>
  <c r="AT246" i="4"/>
  <c r="D246" i="4"/>
  <c r="D147" i="4"/>
  <c r="AT147" i="4"/>
  <c r="AT130" i="4"/>
  <c r="D130" i="4"/>
  <c r="AT145" i="4"/>
  <c r="D145" i="4"/>
  <c r="AT143" i="4"/>
  <c r="D143" i="4"/>
  <c r="AT140" i="4"/>
  <c r="D140" i="4"/>
  <c r="D244" i="4"/>
  <c r="AT244" i="4"/>
  <c r="AT288" i="4"/>
  <c r="D288" i="4"/>
  <c r="AT287" i="4"/>
  <c r="D287" i="4"/>
  <c r="AT306" i="4"/>
  <c r="D306" i="4"/>
  <c r="D118" i="4"/>
  <c r="AT118" i="4"/>
  <c r="AT242" i="4"/>
  <c r="D242" i="4"/>
  <c r="D111" i="4"/>
  <c r="AT111" i="4"/>
  <c r="AT241" i="4"/>
  <c r="D241" i="4"/>
  <c r="AT103" i="4"/>
  <c r="D103" i="4"/>
  <c r="AT240" i="4"/>
  <c r="D240" i="4"/>
  <c r="AT286" i="4"/>
  <c r="D286" i="4"/>
  <c r="AT285" i="4"/>
  <c r="D285" i="4"/>
  <c r="D78" i="4"/>
  <c r="AT78" i="4"/>
  <c r="D239" i="4"/>
  <c r="AT239" i="4"/>
  <c r="AT284" i="4"/>
  <c r="D284" i="4"/>
  <c r="AT69" i="4"/>
  <c r="D69" i="4"/>
  <c r="AT305" i="4"/>
  <c r="D305" i="4"/>
  <c r="AT68" i="4"/>
  <c r="D68" i="4"/>
  <c r="AT342" i="4"/>
  <c r="D342" i="4"/>
  <c r="D61" i="4"/>
  <c r="AT61" i="4"/>
  <c r="B389" i="4" s="1"/>
  <c r="K18" i="13" s="1"/>
  <c r="AT158" i="4"/>
  <c r="D158" i="4"/>
  <c r="E97" i="4"/>
  <c r="E134" i="4"/>
  <c r="E59" i="4"/>
  <c r="E236" i="4"/>
  <c r="E259" i="4"/>
  <c r="E346" i="4"/>
  <c r="E57" i="4"/>
  <c r="E53" i="4"/>
  <c r="E83" i="4"/>
  <c r="E258" i="4"/>
  <c r="E328" i="4"/>
  <c r="E278" i="4"/>
  <c r="E110" i="4"/>
  <c r="E234" i="4"/>
  <c r="E257" i="4"/>
  <c r="E98" i="4"/>
  <c r="E100" i="4"/>
  <c r="E233" i="4"/>
  <c r="E304" i="4"/>
  <c r="E256" i="4"/>
  <c r="E101" i="4"/>
  <c r="E327" i="4"/>
  <c r="E112" i="4"/>
  <c r="E232" i="4"/>
  <c r="E255" i="4"/>
  <c r="E102" i="4"/>
  <c r="E93" i="4"/>
  <c r="E106" i="4"/>
  <c r="E114" i="4"/>
  <c r="E254" i="4"/>
  <c r="E347" i="4"/>
  <c r="E120" i="4"/>
  <c r="E125" i="4"/>
  <c r="E129" i="4"/>
  <c r="E253" i="4"/>
  <c r="E326" i="4"/>
  <c r="E338" i="4"/>
  <c r="E303" i="4"/>
  <c r="E137" i="4"/>
  <c r="E252" i="4"/>
  <c r="E245" i="4"/>
  <c r="E91" i="4"/>
  <c r="E127" i="4"/>
  <c r="E139" i="4"/>
  <c r="E228" i="4"/>
  <c r="E133" i="4"/>
  <c r="E243" i="4"/>
  <c r="E149" i="4"/>
  <c r="E156" i="4"/>
  <c r="E325" i="4"/>
  <c r="E144" i="4"/>
  <c r="E227" i="4"/>
  <c r="E119" i="4"/>
  <c r="E146" i="4"/>
  <c r="E160" i="4"/>
  <c r="E89" i="4"/>
  <c r="E348" i="4"/>
  <c r="E226" i="4"/>
  <c r="E238" i="4"/>
  <c r="E62" i="4"/>
  <c r="E79" i="4"/>
  <c r="E237" i="4"/>
  <c r="E324" i="4"/>
  <c r="E88" i="4"/>
  <c r="E90" i="4"/>
  <c r="E235" i="4"/>
  <c r="E92" i="4"/>
  <c r="E126" i="4"/>
  <c r="E302" i="4"/>
  <c r="E132" i="4"/>
  <c r="E155" i="4"/>
  <c r="E222" i="4"/>
  <c r="E157" i="4"/>
  <c r="E231" i="4"/>
  <c r="E323" i="4"/>
  <c r="E159" i="4"/>
  <c r="E283" i="4"/>
  <c r="E230" i="4"/>
  <c r="E220" i="4"/>
  <c r="E164" i="4"/>
  <c r="E229" i="4"/>
  <c r="E86" i="4"/>
  <c r="E349" i="4"/>
  <c r="E282" i="4"/>
  <c r="E219" i="4"/>
  <c r="E281" i="4"/>
  <c r="E280" i="4"/>
  <c r="E322" i="4"/>
  <c r="E225" i="4"/>
  <c r="E85" i="4"/>
  <c r="E218" i="4"/>
  <c r="E301" i="4"/>
  <c r="E224" i="4"/>
  <c r="E279" i="4"/>
  <c r="E217" i="4"/>
  <c r="E277" i="4"/>
  <c r="E223" i="4"/>
  <c r="E276" i="4"/>
  <c r="E321" i="4"/>
  <c r="E55" i="4"/>
  <c r="E216" i="4"/>
  <c r="E221" i="4"/>
  <c r="E339" i="4"/>
  <c r="E60" i="4"/>
  <c r="E215" i="4"/>
  <c r="E65" i="4"/>
  <c r="E275" i="4"/>
  <c r="E350" i="4"/>
  <c r="E67" i="4"/>
  <c r="E214" i="4"/>
  <c r="E121" i="4"/>
  <c r="E320" i="4"/>
  <c r="E117" i="4"/>
  <c r="E274" i="4"/>
  <c r="E75" i="4"/>
  <c r="E82" i="4"/>
  <c r="E343" i="4"/>
  <c r="E213" i="4"/>
  <c r="E58" i="4"/>
  <c r="E300" i="4"/>
  <c r="E84" i="4"/>
  <c r="E73" i="4"/>
  <c r="E212" i="4"/>
  <c r="E54" i="4"/>
  <c r="E319" i="4"/>
  <c r="E209" i="4"/>
  <c r="E95" i="4"/>
  <c r="E211" i="4"/>
  <c r="E81" i="4"/>
  <c r="E273" i="4"/>
  <c r="E351" i="4"/>
  <c r="E94" i="4"/>
  <c r="E206" i="4"/>
  <c r="E334" i="4"/>
  <c r="E318" i="4"/>
  <c r="E104" i="4"/>
  <c r="E340" i="4"/>
  <c r="E116" i="4"/>
  <c r="E210" i="4"/>
  <c r="E80" i="4"/>
  <c r="E299" i="4"/>
  <c r="E128" i="4"/>
  <c r="E99" i="4"/>
  <c r="E335" i="4"/>
  <c r="E317" i="4"/>
  <c r="E141" i="4"/>
  <c r="E56" i="4"/>
  <c r="E107" i="4"/>
  <c r="E77" i="4"/>
  <c r="E208" i="4"/>
  <c r="E148" i="4"/>
  <c r="E272" i="4"/>
  <c r="E352" i="4"/>
  <c r="E195" i="4"/>
  <c r="E115" i="4"/>
  <c r="E316" i="4"/>
  <c r="E151" i="4"/>
  <c r="E207" i="4"/>
  <c r="E163" i="4"/>
  <c r="E64" i="4"/>
  <c r="E76" i="4"/>
  <c r="E122" i="4"/>
  <c r="E271" i="4"/>
  <c r="E205" i="4"/>
  <c r="E124" i="4"/>
  <c r="E204" i="4"/>
  <c r="E315" i="4"/>
  <c r="E298" i="4"/>
  <c r="E333" i="4"/>
  <c r="E66" i="4"/>
  <c r="E186" i="4"/>
  <c r="E203" i="4"/>
  <c r="E131" i="4"/>
  <c r="E202" i="4"/>
  <c r="E184" i="4"/>
  <c r="E135" i="4"/>
  <c r="E270" i="4"/>
  <c r="E138" i="4"/>
  <c r="E201" i="4"/>
  <c r="E314" i="4"/>
  <c r="E113" i="4"/>
  <c r="E180" i="4"/>
  <c r="E72" i="4"/>
  <c r="E70" i="4"/>
  <c r="E142" i="4"/>
  <c r="E200" i="4"/>
  <c r="E269" i="4"/>
  <c r="E344" i="4"/>
  <c r="E313" i="4"/>
  <c r="E199" i="4"/>
  <c r="E297" i="4"/>
  <c r="E71" i="4"/>
  <c r="E74" i="4"/>
  <c r="E198" i="4"/>
  <c r="E268" i="4"/>
  <c r="E332" i="4"/>
  <c r="E197" i="4"/>
  <c r="E171" i="4"/>
  <c r="E166" i="4"/>
  <c r="E336" i="4"/>
  <c r="E312" i="4"/>
  <c r="E267" i="4"/>
  <c r="E169" i="4"/>
  <c r="E165" i="4"/>
  <c r="E196" i="4"/>
  <c r="E266" i="4"/>
  <c r="E296" i="4"/>
  <c r="E162" i="4"/>
  <c r="E331" i="4"/>
  <c r="E311" i="4"/>
  <c r="E265" i="4"/>
  <c r="E87" i="4"/>
  <c r="E264" i="4"/>
  <c r="E345" i="4"/>
  <c r="E194" i="4"/>
  <c r="E96" i="4"/>
  <c r="E123" i="4"/>
  <c r="E193" i="4"/>
  <c r="E263" i="4"/>
  <c r="E310" i="4"/>
  <c r="E109" i="4"/>
  <c r="E330" i="4"/>
  <c r="E192" i="4"/>
  <c r="E150" i="4"/>
  <c r="E136" i="4"/>
  <c r="E262" i="4"/>
  <c r="E191" i="4"/>
  <c r="E295" i="4"/>
  <c r="E337" i="4"/>
  <c r="E63" i="4"/>
  <c r="E190" i="4"/>
  <c r="E261" i="4"/>
  <c r="E329" i="4"/>
  <c r="E189" i="4"/>
  <c r="E105" i="4"/>
  <c r="E260" i="4"/>
  <c r="E188" i="4"/>
  <c r="E187" i="4"/>
  <c r="E294" i="4"/>
  <c r="E185" i="4"/>
  <c r="E183" i="4"/>
  <c r="E182" i="4"/>
  <c r="E293" i="4"/>
  <c r="E181" i="4"/>
  <c r="E179" i="4"/>
  <c r="E178" i="4"/>
  <c r="E309" i="4"/>
  <c r="E177" i="4"/>
  <c r="E292" i="4"/>
  <c r="E251" i="4"/>
  <c r="E176" i="4"/>
  <c r="E108" i="4"/>
  <c r="E175" i="4"/>
  <c r="E174" i="4"/>
  <c r="E250" i="4"/>
  <c r="E291" i="4"/>
  <c r="E173" i="4"/>
  <c r="E172" i="4"/>
  <c r="E170" i="4"/>
  <c r="E249" i="4"/>
  <c r="E308" i="4"/>
  <c r="E341" i="4"/>
  <c r="E290" i="4"/>
  <c r="E168" i="4"/>
  <c r="E248" i="4"/>
  <c r="K53" i="9"/>
  <c r="AL53" i="9" s="1"/>
  <c r="M53" i="9"/>
  <c r="U53" i="9"/>
  <c r="V53" i="9"/>
  <c r="AF53" i="9" s="1"/>
  <c r="K53" i="7"/>
  <c r="U53" i="7"/>
  <c r="V53" i="7"/>
  <c r="AF53" i="7" s="1"/>
  <c r="K53" i="5"/>
  <c r="U53" i="5"/>
  <c r="V53" i="5"/>
  <c r="AF53" i="5" s="1"/>
  <c r="B67" i="5" s="1"/>
  <c r="M5" i="13" s="1"/>
  <c r="L53" i="5"/>
  <c r="B78" i="5" s="1"/>
  <c r="B93" i="5" s="1"/>
  <c r="N19" i="13" s="1"/>
  <c r="K53" i="3"/>
  <c r="M53" i="3"/>
  <c r="U53" i="3"/>
  <c r="V53" i="3"/>
  <c r="B569" i="11" l="1"/>
  <c r="K25" i="13" s="1"/>
  <c r="M54" i="10"/>
  <c r="M53" i="5"/>
  <c r="B150" i="12"/>
  <c r="K26" i="13" s="1"/>
  <c r="U53" i="12"/>
  <c r="K53" i="12"/>
  <c r="V53" i="12"/>
  <c r="AF53" i="12" s="1"/>
  <c r="E213" i="11"/>
  <c r="E296" i="11"/>
  <c r="E366" i="11"/>
  <c r="E131" i="11"/>
  <c r="E135" i="11"/>
  <c r="E137" i="11"/>
  <c r="E138" i="11"/>
  <c r="E142" i="11"/>
  <c r="E143" i="11"/>
  <c r="E145" i="11"/>
  <c r="E148" i="11"/>
  <c r="E149" i="11"/>
  <c r="E153" i="11"/>
  <c r="E154" i="11"/>
  <c r="E155" i="11"/>
  <c r="E157" i="11"/>
  <c r="E159" i="11"/>
  <c r="E160" i="11"/>
  <c r="E161" i="11"/>
  <c r="E163" i="11"/>
  <c r="E164" i="11"/>
  <c r="E167" i="11"/>
  <c r="E168" i="11"/>
  <c r="E170" i="11"/>
  <c r="E171" i="11"/>
  <c r="E175" i="11"/>
  <c r="E176" i="11"/>
  <c r="E179" i="11"/>
  <c r="E191" i="11"/>
  <c r="E192" i="11"/>
  <c r="E194" i="11"/>
  <c r="E199" i="11"/>
  <c r="E201" i="11"/>
  <c r="E204" i="11"/>
  <c r="E205" i="11"/>
  <c r="E207" i="11"/>
  <c r="E209" i="11"/>
  <c r="E210" i="11"/>
  <c r="E211" i="11"/>
  <c r="E216" i="11"/>
  <c r="E217" i="11"/>
  <c r="E218" i="11"/>
  <c r="E219" i="11"/>
  <c r="E220" i="11"/>
  <c r="E223" i="11"/>
  <c r="E226" i="11"/>
  <c r="E229" i="11"/>
  <c r="E230" i="11"/>
  <c r="E232" i="11"/>
  <c r="E233" i="11"/>
  <c r="E236" i="11"/>
  <c r="E237" i="11"/>
  <c r="E241" i="11"/>
  <c r="E243" i="11"/>
  <c r="E244" i="11"/>
  <c r="E249" i="11"/>
  <c r="E253" i="11"/>
  <c r="E255" i="11"/>
  <c r="E257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7" i="11"/>
  <c r="E521" i="11"/>
  <c r="E522" i="11"/>
  <c r="E523" i="11"/>
  <c r="E132" i="11"/>
  <c r="E133" i="11"/>
  <c r="E134" i="11"/>
  <c r="E136" i="11"/>
  <c r="E139" i="11"/>
  <c r="E140" i="11"/>
  <c r="E141" i="11"/>
  <c r="E144" i="11"/>
  <c r="E146" i="11"/>
  <c r="E147" i="11"/>
  <c r="E150" i="11"/>
  <c r="E151" i="11"/>
  <c r="E152" i="11"/>
  <c r="E156" i="11"/>
  <c r="E158" i="11"/>
  <c r="E162" i="11"/>
  <c r="E165" i="11"/>
  <c r="E166" i="11"/>
  <c r="E169" i="11"/>
  <c r="E172" i="11"/>
  <c r="E173" i="11"/>
  <c r="E174" i="11"/>
  <c r="E177" i="11"/>
  <c r="E178" i="11"/>
  <c r="E180" i="11"/>
  <c r="E181" i="11"/>
  <c r="E182" i="11"/>
  <c r="E183" i="11"/>
  <c r="E184" i="11"/>
  <c r="E185" i="11"/>
  <c r="E186" i="11"/>
  <c r="E187" i="11"/>
  <c r="E188" i="11"/>
  <c r="E189" i="11"/>
  <c r="E190" i="11"/>
  <c r="E193" i="11"/>
  <c r="E195" i="11"/>
  <c r="E196" i="11"/>
  <c r="E197" i="11"/>
  <c r="E198" i="11"/>
  <c r="E200" i="11"/>
  <c r="E202" i="11"/>
  <c r="E203" i="11"/>
  <c r="E206" i="11"/>
  <c r="E208" i="11"/>
  <c r="E212" i="11"/>
  <c r="E214" i="11"/>
  <c r="E215" i="11"/>
  <c r="E221" i="11"/>
  <c r="E222" i="11"/>
  <c r="E224" i="11"/>
  <c r="E225" i="11"/>
  <c r="E227" i="11"/>
  <c r="E228" i="11"/>
  <c r="E231" i="11"/>
  <c r="E234" i="11"/>
  <c r="E235" i="11"/>
  <c r="E238" i="11"/>
  <c r="E239" i="11"/>
  <c r="E240" i="11"/>
  <c r="E242" i="11"/>
  <c r="E245" i="11"/>
  <c r="E246" i="11"/>
  <c r="E247" i="11"/>
  <c r="E248" i="11"/>
  <c r="E250" i="11"/>
  <c r="E251" i="11"/>
  <c r="E252" i="11"/>
  <c r="E254" i="11"/>
  <c r="E256" i="11"/>
  <c r="E258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S54" i="10"/>
  <c r="AB54" i="10"/>
  <c r="AL54" i="10"/>
  <c r="U54" i="10"/>
  <c r="V54" i="10"/>
  <c r="AF54" i="10" s="1"/>
  <c r="E92" i="9"/>
  <c r="E94" i="9"/>
  <c r="E98" i="9"/>
  <c r="E99" i="9"/>
  <c r="E102" i="9"/>
  <c r="E104" i="9"/>
  <c r="E120" i="9"/>
  <c r="E124" i="9"/>
  <c r="E125" i="9"/>
  <c r="E126" i="9"/>
  <c r="E129" i="9"/>
  <c r="E135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93" i="9"/>
  <c r="E95" i="9"/>
  <c r="E96" i="9"/>
  <c r="E97" i="9"/>
  <c r="E100" i="9"/>
  <c r="E101" i="9"/>
  <c r="E106" i="9"/>
  <c r="E107" i="9"/>
  <c r="E109" i="9"/>
  <c r="E111" i="9"/>
  <c r="E113" i="9"/>
  <c r="E114" i="9"/>
  <c r="E115" i="9"/>
  <c r="E116" i="9"/>
  <c r="E117" i="9"/>
  <c r="E118" i="9"/>
  <c r="E119" i="9"/>
  <c r="E122" i="9"/>
  <c r="E128" i="9"/>
  <c r="E130" i="9"/>
  <c r="E131" i="9"/>
  <c r="E132" i="9"/>
  <c r="E134" i="9"/>
  <c r="E136" i="9"/>
  <c r="E175" i="9"/>
  <c r="E176" i="9"/>
  <c r="E178" i="9"/>
  <c r="E179" i="9"/>
  <c r="E181" i="9"/>
  <c r="E182" i="9"/>
  <c r="E183" i="9"/>
  <c r="E184" i="9"/>
  <c r="E188" i="9"/>
  <c r="E189" i="9"/>
  <c r="E190" i="9"/>
  <c r="E191" i="9"/>
  <c r="E192" i="9"/>
  <c r="E193" i="9"/>
  <c r="E194" i="9"/>
  <c r="E195" i="9"/>
  <c r="E196" i="9"/>
  <c r="E197" i="9"/>
  <c r="E198" i="9"/>
  <c r="E200" i="9"/>
  <c r="E205" i="9"/>
  <c r="E208" i="9"/>
  <c r="E91" i="9"/>
  <c r="E103" i="9"/>
  <c r="E105" i="9"/>
  <c r="E108" i="9"/>
  <c r="E110" i="9"/>
  <c r="E112" i="9"/>
  <c r="E121" i="9"/>
  <c r="E123" i="9"/>
  <c r="E127" i="9"/>
  <c r="E133" i="9"/>
  <c r="E137" i="9"/>
  <c r="E174" i="9"/>
  <c r="E177" i="9"/>
  <c r="E180" i="9"/>
  <c r="E185" i="9"/>
  <c r="E186" i="9"/>
  <c r="E187" i="9"/>
  <c r="E199" i="9"/>
  <c r="E201" i="9"/>
  <c r="E202" i="9"/>
  <c r="E203" i="9"/>
  <c r="E204" i="9"/>
  <c r="E206" i="9"/>
  <c r="E207" i="9"/>
  <c r="AS54" i="8"/>
  <c r="S54" i="8"/>
  <c r="AB54" i="8"/>
  <c r="U54" i="8"/>
  <c r="V54" i="8"/>
  <c r="AF54" i="8" s="1"/>
  <c r="E60" i="7"/>
  <c r="E61" i="7"/>
  <c r="E63" i="7"/>
  <c r="E65" i="7"/>
  <c r="E62" i="7"/>
  <c r="E64" i="7"/>
  <c r="E66" i="7"/>
  <c r="I5" i="13"/>
  <c r="N33" i="13"/>
  <c r="G33" i="13"/>
  <c r="AC53" i="4"/>
  <c r="E136" i="3"/>
  <c r="E138" i="3"/>
  <c r="E176" i="3"/>
  <c r="E179" i="3"/>
  <c r="E180" i="3"/>
  <c r="E197" i="3"/>
  <c r="E200" i="3"/>
  <c r="E213" i="3"/>
  <c r="E214" i="3"/>
  <c r="E217" i="3"/>
  <c r="E219" i="3"/>
  <c r="E221" i="3"/>
  <c r="E222" i="3"/>
  <c r="E228" i="3"/>
  <c r="E236" i="3"/>
  <c r="E246" i="3"/>
  <c r="E149" i="3"/>
  <c r="E170" i="3"/>
  <c r="E201" i="3"/>
  <c r="E206" i="3"/>
  <c r="E238" i="3"/>
  <c r="E262" i="3"/>
  <c r="E132" i="3"/>
  <c r="E133" i="3"/>
  <c r="E135" i="3"/>
  <c r="E137" i="3"/>
  <c r="E142" i="3"/>
  <c r="E148" i="3"/>
  <c r="E150" i="3"/>
  <c r="E153" i="3"/>
  <c r="E154" i="3"/>
  <c r="E156" i="3"/>
  <c r="E157" i="3"/>
  <c r="E162" i="3"/>
  <c r="E174" i="3"/>
  <c r="E177" i="3"/>
  <c r="E202" i="3"/>
  <c r="E203" i="3"/>
  <c r="E215" i="3"/>
  <c r="E218" i="3"/>
  <c r="E223" i="3"/>
  <c r="E225" i="3"/>
  <c r="E232" i="3"/>
  <c r="E233" i="3"/>
  <c r="E239" i="3"/>
  <c r="E241" i="3"/>
  <c r="E242" i="3"/>
  <c r="E243" i="3"/>
  <c r="E245" i="3"/>
  <c r="E254" i="3"/>
  <c r="E255" i="3"/>
  <c r="E256" i="3"/>
  <c r="E145" i="3"/>
  <c r="E159" i="3"/>
  <c r="E164" i="3"/>
  <c r="E182" i="3"/>
  <c r="E184" i="3"/>
  <c r="E187" i="3"/>
  <c r="E190" i="3"/>
  <c r="E198" i="3"/>
  <c r="E205" i="3"/>
  <c r="E207" i="3"/>
  <c r="E208" i="3"/>
  <c r="E210" i="3"/>
  <c r="E220" i="3"/>
  <c r="E224" i="3"/>
  <c r="E226" i="3"/>
  <c r="E235" i="3"/>
  <c r="E237" i="3"/>
  <c r="E250" i="3"/>
  <c r="E257" i="3"/>
  <c r="E143" i="3"/>
  <c r="E146" i="3"/>
  <c r="E155" i="3"/>
  <c r="E160" i="3"/>
  <c r="E169" i="3"/>
  <c r="E173" i="3"/>
  <c r="E181" i="3"/>
  <c r="E185" i="3"/>
  <c r="E191" i="3"/>
  <c r="E194" i="3"/>
  <c r="E196" i="3"/>
  <c r="E199" i="3"/>
  <c r="E234" i="3"/>
  <c r="E244" i="3"/>
  <c r="E166" i="3"/>
  <c r="E211" i="3"/>
  <c r="E212" i="3"/>
  <c r="E248" i="3"/>
  <c r="E139" i="3"/>
  <c r="E144" i="3"/>
  <c r="E151" i="3"/>
  <c r="E158" i="3"/>
  <c r="E161" i="3"/>
  <c r="E163" i="3"/>
  <c r="E165" i="3"/>
  <c r="E167" i="3"/>
  <c r="E168" i="3"/>
  <c r="E171" i="3"/>
  <c r="E175" i="3"/>
  <c r="E178" i="3"/>
  <c r="E183" i="3"/>
  <c r="E186" i="3"/>
  <c r="E189" i="3"/>
  <c r="E193" i="3"/>
  <c r="E195" i="3"/>
  <c r="E204" i="3"/>
  <c r="E209" i="3"/>
  <c r="E216" i="3"/>
  <c r="E227" i="3"/>
  <c r="E231" i="3"/>
  <c r="E247" i="3"/>
  <c r="E252" i="3"/>
  <c r="E253" i="3"/>
  <c r="E260" i="3"/>
  <c r="E134" i="3"/>
  <c r="E141" i="3"/>
  <c r="E172" i="3"/>
  <c r="E188" i="3"/>
  <c r="E192" i="3"/>
  <c r="E229" i="3"/>
  <c r="E230" i="3"/>
  <c r="E240" i="3"/>
  <c r="E249" i="3"/>
  <c r="E251" i="3"/>
  <c r="E258" i="3"/>
  <c r="E259" i="3"/>
  <c r="E261" i="3"/>
  <c r="E147" i="3"/>
  <c r="E152" i="3"/>
  <c r="E140" i="3"/>
  <c r="J53" i="11"/>
  <c r="E222" i="6"/>
  <c r="E123" i="6"/>
  <c r="E63" i="6"/>
  <c r="E152" i="6"/>
  <c r="E64" i="6"/>
  <c r="E215" i="6"/>
  <c r="E65" i="6"/>
  <c r="E207" i="6"/>
  <c r="E153" i="6"/>
  <c r="E66" i="6"/>
  <c r="E239" i="6"/>
  <c r="E67" i="6"/>
  <c r="E188" i="6"/>
  <c r="E68" i="6"/>
  <c r="E154" i="6"/>
  <c r="E69" i="6"/>
  <c r="E70" i="6"/>
  <c r="E155" i="6"/>
  <c r="E71" i="6"/>
  <c r="E238" i="6"/>
  <c r="E72" i="6"/>
  <c r="E202" i="6"/>
  <c r="E189" i="6"/>
  <c r="E73" i="6"/>
  <c r="E156" i="6"/>
  <c r="E74" i="6"/>
  <c r="E55" i="6"/>
  <c r="E75" i="6"/>
  <c r="E221" i="6"/>
  <c r="E157" i="6"/>
  <c r="E76" i="6"/>
  <c r="E237" i="6"/>
  <c r="E77" i="6"/>
  <c r="E78" i="6"/>
  <c r="E158" i="6"/>
  <c r="E79" i="6"/>
  <c r="E190" i="6"/>
  <c r="E80" i="6"/>
  <c r="E159" i="6"/>
  <c r="E81" i="6"/>
  <c r="E236" i="6"/>
  <c r="E82" i="6"/>
  <c r="E212" i="6"/>
  <c r="E83" i="6"/>
  <c r="E160" i="6"/>
  <c r="E84" i="6"/>
  <c r="E85" i="6"/>
  <c r="E191" i="6"/>
  <c r="E161" i="6"/>
  <c r="E86" i="6"/>
  <c r="E115" i="6"/>
  <c r="E235" i="6"/>
  <c r="E87" i="6"/>
  <c r="E145" i="6"/>
  <c r="E220" i="6"/>
  <c r="E88" i="6"/>
  <c r="E162" i="6"/>
  <c r="E89" i="6"/>
  <c r="E203" i="6"/>
  <c r="E90" i="6"/>
  <c r="E163" i="6"/>
  <c r="E91" i="6"/>
  <c r="E271" i="6"/>
  <c r="E234" i="6"/>
  <c r="E92" i="6"/>
  <c r="E192" i="6"/>
  <c r="E93" i="6"/>
  <c r="E270" i="6"/>
  <c r="E164" i="6"/>
  <c r="E94" i="6"/>
  <c r="E95" i="6"/>
  <c r="E269" i="6"/>
  <c r="E214" i="6"/>
  <c r="E165" i="6"/>
  <c r="E96" i="6"/>
  <c r="E233" i="6"/>
  <c r="E97" i="6"/>
  <c r="E268" i="6"/>
  <c r="E211" i="6"/>
  <c r="E193" i="6"/>
  <c r="E98" i="6"/>
  <c r="E166" i="6"/>
  <c r="E99" i="6"/>
  <c r="E267" i="6"/>
  <c r="E100" i="6"/>
  <c r="E254" i="6"/>
  <c r="E167" i="6"/>
  <c r="E101" i="6"/>
  <c r="E266" i="6"/>
  <c r="E232" i="6"/>
  <c r="E102" i="6"/>
  <c r="E219" i="6"/>
  <c r="E103" i="6"/>
  <c r="E265" i="6"/>
  <c r="E168" i="6"/>
  <c r="E104" i="6"/>
  <c r="E204" i="6"/>
  <c r="E105" i="6"/>
  <c r="E264" i="6"/>
  <c r="E194" i="6"/>
  <c r="E169" i="6"/>
  <c r="E106" i="6"/>
  <c r="E231" i="6"/>
  <c r="E107" i="6"/>
  <c r="E263" i="6"/>
  <c r="E108" i="6"/>
  <c r="E170" i="6"/>
  <c r="E109" i="6"/>
  <c r="E262" i="6"/>
  <c r="E110" i="6"/>
  <c r="E171" i="6"/>
  <c r="E111" i="6"/>
  <c r="E261" i="6"/>
  <c r="E230" i="6"/>
  <c r="E112" i="6"/>
  <c r="E195" i="6"/>
  <c r="E209" i="6"/>
  <c r="E122" i="6"/>
  <c r="E242" i="6"/>
  <c r="E228" i="6"/>
  <c r="E147" i="6"/>
  <c r="E223" i="6"/>
  <c r="E130" i="6"/>
  <c r="E258" i="6"/>
  <c r="E256" i="6"/>
  <c r="E146" i="6"/>
  <c r="E185" i="6"/>
  <c r="E251" i="6"/>
  <c r="E243" i="6"/>
  <c r="E62" i="6"/>
  <c r="J53" i="6"/>
  <c r="E167" i="4"/>
  <c r="E161" i="4"/>
  <c r="E289" i="4"/>
  <c r="E247" i="4"/>
  <c r="E154" i="4"/>
  <c r="E307" i="4"/>
  <c r="E153" i="4"/>
  <c r="E152" i="4"/>
  <c r="E246" i="4"/>
  <c r="E147" i="4"/>
  <c r="E130" i="4"/>
  <c r="E145" i="4"/>
  <c r="E143" i="4"/>
  <c r="E140" i="4"/>
  <c r="E244" i="4"/>
  <c r="E288" i="4"/>
  <c r="E287" i="4"/>
  <c r="E306" i="4"/>
  <c r="E118" i="4"/>
  <c r="E242" i="4"/>
  <c r="E111" i="4"/>
  <c r="E241" i="4"/>
  <c r="E103" i="4"/>
  <c r="E240" i="4"/>
  <c r="E286" i="4"/>
  <c r="E285" i="4"/>
  <c r="E78" i="4"/>
  <c r="E239" i="4"/>
  <c r="E284" i="4"/>
  <c r="E69" i="4"/>
  <c r="E305" i="4"/>
  <c r="E68" i="4"/>
  <c r="E342" i="4"/>
  <c r="E61" i="4"/>
  <c r="E158" i="4"/>
  <c r="J53" i="4"/>
  <c r="T54" i="9"/>
  <c r="AD54" i="9" s="1"/>
  <c r="R54" i="9"/>
  <c r="J54" i="9"/>
  <c r="AK53" i="9"/>
  <c r="X53" i="9"/>
  <c r="AE53" i="9"/>
  <c r="AO53" i="9"/>
  <c r="AX53" i="9"/>
  <c r="AA53" i="7"/>
  <c r="W53" i="7"/>
  <c r="X53" i="7"/>
  <c r="AE53" i="7"/>
  <c r="AO53" i="7"/>
  <c r="AX53" i="7"/>
  <c r="X53" i="5"/>
  <c r="AG52" i="5" s="1"/>
  <c r="AE53" i="5"/>
  <c r="B66" i="5" s="1"/>
  <c r="L5" i="13" s="1"/>
  <c r="AO53" i="5"/>
  <c r="AP52" i="5" s="1"/>
  <c r="AX53" i="5"/>
  <c r="B95" i="5" s="1"/>
  <c r="P19" i="13" s="1"/>
  <c r="D33" i="13"/>
  <c r="AR53" i="5"/>
  <c r="B87" i="5" s="1"/>
  <c r="H19" i="13" s="1"/>
  <c r="B72" i="5"/>
  <c r="R5" i="13" s="1"/>
  <c r="AL53" i="3"/>
  <c r="T54" i="3"/>
  <c r="R54" i="3"/>
  <c r="J54" i="3"/>
  <c r="AK53" i="3"/>
  <c r="AA53" i="3"/>
  <c r="W53" i="3"/>
  <c r="X53" i="3"/>
  <c r="AE53" i="3"/>
  <c r="AO53" i="3"/>
  <c r="AX53" i="3"/>
  <c r="AF53" i="3"/>
  <c r="B299" i="3"/>
  <c r="K17" i="13" s="1"/>
  <c r="B308" i="6"/>
  <c r="K20" i="13" s="1"/>
  <c r="B247" i="9"/>
  <c r="K23" i="13" s="1"/>
  <c r="B103" i="7"/>
  <c r="K21" i="13" s="1"/>
  <c r="AL53" i="5"/>
  <c r="B82" i="5" s="1"/>
  <c r="C19" i="13" s="1"/>
  <c r="AC53" i="11"/>
  <c r="AC53" i="10"/>
  <c r="AS53" i="10"/>
  <c r="AA53" i="10"/>
  <c r="W53" i="10"/>
  <c r="AC53" i="9"/>
  <c r="AA53" i="9"/>
  <c r="AC53" i="8"/>
  <c r="X53" i="8"/>
  <c r="AA53" i="8"/>
  <c r="W53" i="8"/>
  <c r="K54" i="8"/>
  <c r="AL54" i="8" s="1"/>
  <c r="M54" i="8"/>
  <c r="AC53" i="6"/>
  <c r="AC53" i="5"/>
  <c r="B64" i="5" s="1"/>
  <c r="W53" i="5"/>
  <c r="AA53" i="5"/>
  <c r="B79" i="5" s="1"/>
  <c r="AL53" i="7"/>
  <c r="M53" i="7"/>
  <c r="AK54" i="10" l="1"/>
  <c r="R55" i="10"/>
  <c r="J55" i="10"/>
  <c r="T55" i="10"/>
  <c r="AD55" i="10" s="1"/>
  <c r="J5" i="13"/>
  <c r="B68" i="5"/>
  <c r="W53" i="12"/>
  <c r="AA53" i="12"/>
  <c r="W54" i="8"/>
  <c r="AK53" i="5"/>
  <c r="B81" i="5" s="1"/>
  <c r="B83" i="5"/>
  <c r="D19" i="13" s="1"/>
  <c r="AH53" i="5"/>
  <c r="AU52" i="5" s="1"/>
  <c r="X53" i="12"/>
  <c r="AO53" i="12"/>
  <c r="AE53" i="12"/>
  <c r="AX53" i="12"/>
  <c r="AL53" i="12"/>
  <c r="M53" i="12"/>
  <c r="AX54" i="10"/>
  <c r="X54" i="10"/>
  <c r="AE54" i="10"/>
  <c r="AO54" i="10"/>
  <c r="AE54" i="8"/>
  <c r="AX54" i="8"/>
  <c r="X54" i="8"/>
  <c r="AO54" i="8"/>
  <c r="B94" i="5"/>
  <c r="O19" i="13" s="1"/>
  <c r="N5" i="13"/>
  <c r="O33" i="13"/>
  <c r="K53" i="11"/>
  <c r="U53" i="11"/>
  <c r="V53" i="11"/>
  <c r="AF53" i="11" s="1"/>
  <c r="K53" i="6"/>
  <c r="U53" i="6"/>
  <c r="V53" i="6"/>
  <c r="AF53" i="6" s="1"/>
  <c r="B33" i="13"/>
  <c r="K53" i="4"/>
  <c r="M53" i="4"/>
  <c r="U53" i="4"/>
  <c r="V53" i="4"/>
  <c r="AS54" i="9"/>
  <c r="S54" i="9"/>
  <c r="AC54" i="9" s="1"/>
  <c r="AB54" i="9"/>
  <c r="U54" i="9"/>
  <c r="V54" i="9"/>
  <c r="AF54" i="9" s="1"/>
  <c r="B19" i="13"/>
  <c r="AH52" i="5"/>
  <c r="AI52" i="5"/>
  <c r="AQ52" i="5"/>
  <c r="B86" i="5" s="1"/>
  <c r="G19" i="13" s="1"/>
  <c r="AM53" i="5"/>
  <c r="AN53" i="5" s="1"/>
  <c r="B84" i="5" s="1"/>
  <c r="B69" i="5"/>
  <c r="AD54" i="3"/>
  <c r="AS54" i="3"/>
  <c r="S54" i="3"/>
  <c r="AB54" i="3"/>
  <c r="U54" i="3"/>
  <c r="V54" i="3"/>
  <c r="T55" i="8"/>
  <c r="AD55" i="8" s="1"/>
  <c r="R55" i="8"/>
  <c r="J55" i="8"/>
  <c r="AK54" i="8"/>
  <c r="K55" i="8"/>
  <c r="M55" i="8" s="1"/>
  <c r="AK53" i="7"/>
  <c r="J54" i="7"/>
  <c r="K54" i="7"/>
  <c r="M54" i="7"/>
  <c r="R54" i="7"/>
  <c r="T54" i="7"/>
  <c r="AD54" i="7" s="1"/>
  <c r="AC54" i="10"/>
  <c r="AS54" i="10"/>
  <c r="AA54" i="10"/>
  <c r="W54" i="10"/>
  <c r="AC54" i="8"/>
  <c r="AA54" i="8"/>
  <c r="K54" i="9"/>
  <c r="AL54" i="9" s="1"/>
  <c r="M54" i="9"/>
  <c r="K54" i="3"/>
  <c r="S55" i="10" l="1"/>
  <c r="AB55" i="10"/>
  <c r="K55" i="10"/>
  <c r="AL55" i="10"/>
  <c r="V55" i="10"/>
  <c r="AF55" i="10" s="1"/>
  <c r="U55" i="10"/>
  <c r="W55" i="10" s="1"/>
  <c r="M55" i="10"/>
  <c r="J54" i="12"/>
  <c r="AK53" i="12"/>
  <c r="R54" i="12"/>
  <c r="T54" i="12"/>
  <c r="AD54" i="12" s="1"/>
  <c r="W54" i="3"/>
  <c r="AA54" i="3"/>
  <c r="M54" i="3"/>
  <c r="AL54" i="3"/>
  <c r="X55" i="10"/>
  <c r="AO55" i="10"/>
  <c r="AX55" i="10"/>
  <c r="AE55" i="10"/>
  <c r="W53" i="11"/>
  <c r="AA53" i="11"/>
  <c r="X53" i="11"/>
  <c r="AE53" i="11"/>
  <c r="AO53" i="11"/>
  <c r="AX53" i="11"/>
  <c r="AA53" i="6"/>
  <c r="W53" i="6"/>
  <c r="X53" i="6"/>
  <c r="AE53" i="6"/>
  <c r="AO53" i="6"/>
  <c r="AX53" i="6"/>
  <c r="J54" i="4"/>
  <c r="R54" i="4"/>
  <c r="T54" i="4"/>
  <c r="AK53" i="4"/>
  <c r="K54" i="4"/>
  <c r="M54" i="4" s="1"/>
  <c r="W53" i="4"/>
  <c r="AA53" i="4"/>
  <c r="I33" i="13"/>
  <c r="X53" i="4"/>
  <c r="AE53" i="4"/>
  <c r="AO53" i="4"/>
  <c r="AX53" i="4"/>
  <c r="J33" i="13"/>
  <c r="AF53" i="4"/>
  <c r="X54" i="9"/>
  <c r="AE54" i="9"/>
  <c r="AO54" i="9"/>
  <c r="AX54" i="9"/>
  <c r="B70" i="5"/>
  <c r="P5" i="13" s="1"/>
  <c r="AV52" i="5"/>
  <c r="B91" i="5" s="1"/>
  <c r="L19" i="13" s="1"/>
  <c r="AW52" i="5"/>
  <c r="B92" i="5" s="1"/>
  <c r="M19" i="13" s="1"/>
  <c r="B71" i="5"/>
  <c r="Q5" i="13" s="1"/>
  <c r="B85" i="5"/>
  <c r="O5" i="13"/>
  <c r="AC54" i="3"/>
  <c r="X54" i="3"/>
  <c r="AE54" i="3"/>
  <c r="AO54" i="3"/>
  <c r="AX54" i="3"/>
  <c r="AF54" i="3"/>
  <c r="AS55" i="8"/>
  <c r="S55" i="8"/>
  <c r="AB55" i="8"/>
  <c r="AL55" i="8"/>
  <c r="V55" i="8"/>
  <c r="AF55" i="8" s="1"/>
  <c r="U55" i="8"/>
  <c r="W55" i="8" s="1"/>
  <c r="J56" i="8"/>
  <c r="K56" i="8"/>
  <c r="M56" i="8" s="1"/>
  <c r="AK55" i="8"/>
  <c r="R56" i="8"/>
  <c r="T56" i="8"/>
  <c r="AD56" i="8" s="1"/>
  <c r="AL54" i="7"/>
  <c r="U54" i="7"/>
  <c r="V54" i="7"/>
  <c r="AF54" i="7" s="1"/>
  <c r="AK54" i="7"/>
  <c r="J55" i="7"/>
  <c r="R55" i="7"/>
  <c r="T55" i="7"/>
  <c r="AD55" i="7" s="1"/>
  <c r="AS54" i="7"/>
  <c r="S54" i="7"/>
  <c r="AC54" i="7" s="1"/>
  <c r="AB54" i="7"/>
  <c r="T55" i="9"/>
  <c r="AD55" i="9" s="1"/>
  <c r="R55" i="9"/>
  <c r="J55" i="9"/>
  <c r="AK54" i="9"/>
  <c r="AL53" i="11"/>
  <c r="M53" i="11"/>
  <c r="AL53" i="6"/>
  <c r="M53" i="6"/>
  <c r="E33" i="13" s="1"/>
  <c r="C33" i="13"/>
  <c r="AL53" i="4"/>
  <c r="W54" i="9"/>
  <c r="AA54" i="9"/>
  <c r="E19" i="13"/>
  <c r="AC55" i="10" l="1"/>
  <c r="AS55" i="10"/>
  <c r="AA55" i="10"/>
  <c r="T56" i="10"/>
  <c r="AD56" i="10" s="1"/>
  <c r="R56" i="10"/>
  <c r="J56" i="10"/>
  <c r="AK55" i="10"/>
  <c r="T55" i="3"/>
  <c r="AD55" i="3" s="1"/>
  <c r="R55" i="3"/>
  <c r="J55" i="3"/>
  <c r="AK54" i="3"/>
  <c r="U54" i="12"/>
  <c r="K54" i="12"/>
  <c r="V54" i="12"/>
  <c r="AF54" i="12" s="1"/>
  <c r="S54" i="12"/>
  <c r="AC54" i="12" s="1"/>
  <c r="AB54" i="12"/>
  <c r="K33" i="13"/>
  <c r="L33" i="13"/>
  <c r="AS54" i="12"/>
  <c r="AA54" i="12"/>
  <c r="W54" i="7"/>
  <c r="AA54" i="7"/>
  <c r="AL54" i="4"/>
  <c r="V54" i="4"/>
  <c r="U54" i="4"/>
  <c r="AS54" i="4"/>
  <c r="S54" i="4"/>
  <c r="AB54" i="4"/>
  <c r="AD54" i="4"/>
  <c r="R55" i="4"/>
  <c r="J55" i="4"/>
  <c r="AK54" i="4"/>
  <c r="T55" i="4"/>
  <c r="M33" i="13"/>
  <c r="Q33" i="13"/>
  <c r="R33" i="13"/>
  <c r="X55" i="8"/>
  <c r="AE55" i="8"/>
  <c r="AO55" i="8"/>
  <c r="AX55" i="8"/>
  <c r="AL56" i="8"/>
  <c r="U56" i="8"/>
  <c r="V56" i="8"/>
  <c r="AF56" i="8" s="1"/>
  <c r="R57" i="8"/>
  <c r="AK56" i="8"/>
  <c r="J57" i="8"/>
  <c r="K57" i="8"/>
  <c r="M57" i="8"/>
  <c r="T57" i="8"/>
  <c r="AD57" i="8" s="1"/>
  <c r="AS56" i="8"/>
  <c r="AB56" i="8"/>
  <c r="S56" i="8"/>
  <c r="AC56" i="8" s="1"/>
  <c r="X54" i="7"/>
  <c r="AE54" i="7"/>
  <c r="AO54" i="7"/>
  <c r="AX54" i="7"/>
  <c r="U55" i="7"/>
  <c r="V55" i="7"/>
  <c r="AF55" i="7" s="1"/>
  <c r="S55" i="7"/>
  <c r="AB55" i="7"/>
  <c r="AS55" i="9"/>
  <c r="S55" i="9"/>
  <c r="AC55" i="9" s="1"/>
  <c r="AB55" i="9"/>
  <c r="U55" i="9"/>
  <c r="V55" i="9"/>
  <c r="AF55" i="9" s="1"/>
  <c r="AK53" i="11"/>
  <c r="J54" i="11"/>
  <c r="K54" i="11"/>
  <c r="M54" i="11"/>
  <c r="R54" i="11"/>
  <c r="T54" i="11"/>
  <c r="AD54" i="11" s="1"/>
  <c r="AK53" i="6"/>
  <c r="J54" i="6"/>
  <c r="R54" i="6"/>
  <c r="T54" i="6"/>
  <c r="F19" i="13"/>
  <c r="B97" i="5"/>
  <c r="R19" i="13" s="1"/>
  <c r="AC55" i="8"/>
  <c r="AA55" i="8"/>
  <c r="K55" i="7"/>
  <c r="AL55" i="7" s="1"/>
  <c r="M55" i="7"/>
  <c r="K55" i="9"/>
  <c r="F34" i="13" l="1"/>
  <c r="S56" i="10"/>
  <c r="AB56" i="10"/>
  <c r="K56" i="10"/>
  <c r="V56" i="10"/>
  <c r="AF56" i="10" s="1"/>
  <c r="U56" i="10"/>
  <c r="M56" i="10"/>
  <c r="AS55" i="3"/>
  <c r="S55" i="3"/>
  <c r="AC55" i="3" s="1"/>
  <c r="AB55" i="3"/>
  <c r="K55" i="3"/>
  <c r="U55" i="3"/>
  <c r="V55" i="3"/>
  <c r="AF55" i="3" s="1"/>
  <c r="W56" i="8"/>
  <c r="AA56" i="8"/>
  <c r="M55" i="9"/>
  <c r="AL55" i="9"/>
  <c r="AO54" i="12"/>
  <c r="X54" i="12"/>
  <c r="AX54" i="12"/>
  <c r="AE54" i="12"/>
  <c r="W54" i="12"/>
  <c r="W55" i="3"/>
  <c r="M54" i="12"/>
  <c r="AL54" i="12"/>
  <c r="AA54" i="4"/>
  <c r="W54" i="4"/>
  <c r="B34" i="13"/>
  <c r="K54" i="6"/>
  <c r="M54" i="6"/>
  <c r="AD54" i="6"/>
  <c r="H34" i="13"/>
  <c r="AF54" i="4"/>
  <c r="X54" i="4"/>
  <c r="AE54" i="4"/>
  <c r="AO54" i="4"/>
  <c r="AX54" i="4"/>
  <c r="AC54" i="4"/>
  <c r="P34" i="13"/>
  <c r="AS55" i="4"/>
  <c r="AB55" i="4"/>
  <c r="S55" i="4"/>
  <c r="V55" i="4"/>
  <c r="AF55" i="4" s="1"/>
  <c r="U55" i="4"/>
  <c r="AE56" i="8"/>
  <c r="AO56" i="8"/>
  <c r="X56" i="8"/>
  <c r="AX56" i="8"/>
  <c r="AS57" i="8"/>
  <c r="AB57" i="8"/>
  <c r="S57" i="8"/>
  <c r="AC57" i="8" s="1"/>
  <c r="AL57" i="8"/>
  <c r="U57" i="8"/>
  <c r="V57" i="8"/>
  <c r="AF57" i="8" s="1"/>
  <c r="J58" i="8"/>
  <c r="K58" i="8"/>
  <c r="M58" i="8"/>
  <c r="T58" i="8"/>
  <c r="AD58" i="8" s="1"/>
  <c r="AK57" i="8"/>
  <c r="R58" i="8"/>
  <c r="X55" i="7"/>
  <c r="AE55" i="7"/>
  <c r="AO55" i="7"/>
  <c r="AX55" i="7"/>
  <c r="X56" i="10"/>
  <c r="X55" i="9"/>
  <c r="AE55" i="9"/>
  <c r="AO55" i="9"/>
  <c r="AX55" i="9"/>
  <c r="AL54" i="11"/>
  <c r="U54" i="11"/>
  <c r="V54" i="11"/>
  <c r="AF54" i="11" s="1"/>
  <c r="AK54" i="11"/>
  <c r="J55" i="11"/>
  <c r="K55" i="11"/>
  <c r="M55" i="11"/>
  <c r="R55" i="11"/>
  <c r="T55" i="11"/>
  <c r="AD55" i="11" s="1"/>
  <c r="AS54" i="11"/>
  <c r="S54" i="11"/>
  <c r="AC54" i="11" s="1"/>
  <c r="W54" i="11"/>
  <c r="AA54" i="11"/>
  <c r="AB54" i="11"/>
  <c r="U54" i="6"/>
  <c r="I34" i="13" s="1"/>
  <c r="V54" i="6"/>
  <c r="AS54" i="6"/>
  <c r="S54" i="6"/>
  <c r="W54" i="6"/>
  <c r="AA54" i="6"/>
  <c r="AB54" i="6"/>
  <c r="N34" i="13" s="1"/>
  <c r="T56" i="7"/>
  <c r="AD56" i="7" s="1"/>
  <c r="R56" i="7"/>
  <c r="J56" i="7"/>
  <c r="AK55" i="7"/>
  <c r="T57" i="10"/>
  <c r="AD57" i="10" s="1"/>
  <c r="AK56" i="10"/>
  <c r="R57" i="10"/>
  <c r="J57" i="10"/>
  <c r="T56" i="9"/>
  <c r="AD56" i="9" s="1"/>
  <c r="R56" i="9"/>
  <c r="J56" i="9"/>
  <c r="AK55" i="9"/>
  <c r="K55" i="4"/>
  <c r="AL55" i="4" s="1"/>
  <c r="AD55" i="4"/>
  <c r="W55" i="7"/>
  <c r="AA55" i="7"/>
  <c r="AC55" i="7"/>
  <c r="AS55" i="7"/>
  <c r="AC56" i="10"/>
  <c r="AS56" i="10"/>
  <c r="W56" i="10"/>
  <c r="AA56" i="10"/>
  <c r="W55" i="9"/>
  <c r="AA55" i="9"/>
  <c r="AL56" i="10"/>
  <c r="AL55" i="3"/>
  <c r="M55" i="3"/>
  <c r="AA55" i="3" l="1"/>
  <c r="K34" i="13"/>
  <c r="AO56" i="10"/>
  <c r="AE56" i="10"/>
  <c r="AX56" i="10"/>
  <c r="X55" i="3"/>
  <c r="AE55" i="3"/>
  <c r="AO55" i="3"/>
  <c r="AX55" i="3"/>
  <c r="T55" i="12"/>
  <c r="AD55" i="12" s="1"/>
  <c r="R55" i="12"/>
  <c r="J55" i="12"/>
  <c r="AK54" i="12"/>
  <c r="K55" i="12"/>
  <c r="M55" i="12" s="1"/>
  <c r="C34" i="13"/>
  <c r="AL54" i="6"/>
  <c r="E34" i="13"/>
  <c r="AK54" i="6"/>
  <c r="J55" i="6"/>
  <c r="K55" i="6"/>
  <c r="C35" i="13" s="1"/>
  <c r="M55" i="6"/>
  <c r="R55" i="6"/>
  <c r="T55" i="6"/>
  <c r="R34" i="13"/>
  <c r="O34" i="13"/>
  <c r="AE55" i="4"/>
  <c r="X55" i="4"/>
  <c r="AX55" i="4"/>
  <c r="AO55" i="4"/>
  <c r="X57" i="8"/>
  <c r="AE57" i="8"/>
  <c r="AO57" i="8"/>
  <c r="AX57" i="8"/>
  <c r="AL58" i="8"/>
  <c r="V58" i="8"/>
  <c r="AF58" i="8" s="1"/>
  <c r="U58" i="8"/>
  <c r="AK58" i="8"/>
  <c r="J59" i="8"/>
  <c r="K59" i="8"/>
  <c r="R59" i="8"/>
  <c r="T59" i="8"/>
  <c r="AD59" i="8" s="1"/>
  <c r="M59" i="8"/>
  <c r="AS58" i="8"/>
  <c r="S58" i="8"/>
  <c r="AC58" i="8" s="1"/>
  <c r="W58" i="8"/>
  <c r="AA58" i="8"/>
  <c r="AB58" i="8"/>
  <c r="X54" i="11"/>
  <c r="AE54" i="11"/>
  <c r="Q34" i="13" s="1"/>
  <c r="AO54" i="11"/>
  <c r="AX54" i="11"/>
  <c r="AL55" i="11"/>
  <c r="U55" i="11"/>
  <c r="V55" i="11"/>
  <c r="AF55" i="11" s="1"/>
  <c r="AK55" i="11"/>
  <c r="J56" i="11"/>
  <c r="K56" i="11"/>
  <c r="M56" i="11"/>
  <c r="R56" i="11"/>
  <c r="T56" i="11"/>
  <c r="AD56" i="11" s="1"/>
  <c r="AS55" i="11"/>
  <c r="S55" i="11"/>
  <c r="AC55" i="11" s="1"/>
  <c r="AB55" i="11"/>
  <c r="X54" i="6"/>
  <c r="AE54" i="6"/>
  <c r="AO54" i="6"/>
  <c r="AX54" i="6"/>
  <c r="M34" i="13"/>
  <c r="S56" i="7"/>
  <c r="AB56" i="7"/>
  <c r="U56" i="7"/>
  <c r="V56" i="7"/>
  <c r="AF56" i="7" s="1"/>
  <c r="S57" i="10"/>
  <c r="AB57" i="10"/>
  <c r="U57" i="10"/>
  <c r="V57" i="10"/>
  <c r="AF57" i="10" s="1"/>
  <c r="AS56" i="9"/>
  <c r="S56" i="9"/>
  <c r="AC56" i="9" s="1"/>
  <c r="AB56" i="9"/>
  <c r="U56" i="9"/>
  <c r="V56" i="9"/>
  <c r="AF56" i="9" s="1"/>
  <c r="M55" i="4"/>
  <c r="AK55" i="3"/>
  <c r="J56" i="3"/>
  <c r="K56" i="3"/>
  <c r="M56" i="3"/>
  <c r="R56" i="3"/>
  <c r="T56" i="3"/>
  <c r="AC55" i="4"/>
  <c r="W55" i="4"/>
  <c r="AA55" i="4"/>
  <c r="W57" i="8"/>
  <c r="AA57" i="8"/>
  <c r="AF54" i="6"/>
  <c r="J34" i="13"/>
  <c r="AC54" i="6"/>
  <c r="G34" i="13"/>
  <c r="K56" i="7"/>
  <c r="K57" i="10"/>
  <c r="K56" i="9"/>
  <c r="S55" i="12" l="1"/>
  <c r="AB55" i="12"/>
  <c r="V55" i="12"/>
  <c r="AF55" i="12" s="1"/>
  <c r="U55" i="12"/>
  <c r="AL55" i="12"/>
  <c r="T56" i="12"/>
  <c r="AD56" i="12" s="1"/>
  <c r="AK55" i="12"/>
  <c r="R56" i="12"/>
  <c r="J56" i="12"/>
  <c r="H35" i="13"/>
  <c r="AD55" i="6"/>
  <c r="P35" i="13" s="1"/>
  <c r="E35" i="13"/>
  <c r="B35" i="13"/>
  <c r="U55" i="6"/>
  <c r="AL55" i="6"/>
  <c r="V55" i="6"/>
  <c r="AK55" i="6"/>
  <c r="J56" i="6"/>
  <c r="M56" i="6" s="1"/>
  <c r="K56" i="6"/>
  <c r="R56" i="6"/>
  <c r="T56" i="6"/>
  <c r="AD56" i="6" s="1"/>
  <c r="F35" i="13"/>
  <c r="AS55" i="6"/>
  <c r="S55" i="6"/>
  <c r="AB55" i="6"/>
  <c r="N35" i="13" s="1"/>
  <c r="AO58" i="8"/>
  <c r="X58" i="8"/>
  <c r="AE58" i="8"/>
  <c r="AX58" i="8"/>
  <c r="AL59" i="8"/>
  <c r="U59" i="8"/>
  <c r="V59" i="8"/>
  <c r="AF59" i="8" s="1"/>
  <c r="AS59" i="8"/>
  <c r="AB59" i="8"/>
  <c r="S59" i="8"/>
  <c r="AA59" i="8"/>
  <c r="R60" i="8"/>
  <c r="T60" i="8"/>
  <c r="AD60" i="8" s="1"/>
  <c r="AK59" i="8"/>
  <c r="J60" i="8"/>
  <c r="X55" i="11"/>
  <c r="AE55" i="11"/>
  <c r="AO55" i="11"/>
  <c r="AX55" i="11"/>
  <c r="AL56" i="11"/>
  <c r="U56" i="11"/>
  <c r="V56" i="11"/>
  <c r="AF56" i="11" s="1"/>
  <c r="AK56" i="11"/>
  <c r="J57" i="11"/>
  <c r="K57" i="11"/>
  <c r="M57" i="11" s="1"/>
  <c r="R57" i="11"/>
  <c r="T57" i="11"/>
  <c r="AD57" i="11" s="1"/>
  <c r="AS56" i="11"/>
  <c r="S56" i="11"/>
  <c r="AC56" i="11" s="1"/>
  <c r="W56" i="11"/>
  <c r="AA56" i="11"/>
  <c r="AB56" i="11"/>
  <c r="X56" i="7"/>
  <c r="AE56" i="7"/>
  <c r="AO56" i="7"/>
  <c r="AX56" i="7"/>
  <c r="X57" i="10"/>
  <c r="AE57" i="10"/>
  <c r="AO57" i="10"/>
  <c r="AX57" i="10"/>
  <c r="X56" i="9"/>
  <c r="AE56" i="9"/>
  <c r="AO56" i="9"/>
  <c r="AX56" i="9"/>
  <c r="R56" i="4"/>
  <c r="F36" i="13" s="1"/>
  <c r="AK55" i="4"/>
  <c r="T56" i="4"/>
  <c r="J56" i="4"/>
  <c r="AL56" i="3"/>
  <c r="U56" i="3"/>
  <c r="V56" i="3"/>
  <c r="AK56" i="3"/>
  <c r="J57" i="3"/>
  <c r="K57" i="3"/>
  <c r="M57" i="3"/>
  <c r="R57" i="3"/>
  <c r="T57" i="3"/>
  <c r="AS56" i="3"/>
  <c r="S56" i="3"/>
  <c r="W56" i="3"/>
  <c r="AA56" i="3"/>
  <c r="AB56" i="3"/>
  <c r="AD56" i="3"/>
  <c r="W55" i="11"/>
  <c r="AA55" i="11"/>
  <c r="AC56" i="7"/>
  <c r="AS56" i="7"/>
  <c r="W56" i="7"/>
  <c r="AA56" i="7"/>
  <c r="AC57" i="10"/>
  <c r="AS57" i="10"/>
  <c r="W57" i="10"/>
  <c r="AA57" i="10"/>
  <c r="W56" i="9"/>
  <c r="AA56" i="9"/>
  <c r="AL56" i="7"/>
  <c r="M56" i="7"/>
  <c r="AL57" i="10"/>
  <c r="M57" i="10"/>
  <c r="AL56" i="9"/>
  <c r="M56" i="9"/>
  <c r="W55" i="6" l="1"/>
  <c r="AA55" i="6"/>
  <c r="AX55" i="12"/>
  <c r="AE55" i="12"/>
  <c r="X55" i="12"/>
  <c r="AO55" i="12"/>
  <c r="W55" i="12"/>
  <c r="AB56" i="12"/>
  <c r="S56" i="12"/>
  <c r="V56" i="12"/>
  <c r="AF56" i="12" s="1"/>
  <c r="U56" i="12"/>
  <c r="K35" i="13"/>
  <c r="M35" i="13"/>
  <c r="AC55" i="12"/>
  <c r="AA55" i="12"/>
  <c r="AS55" i="12"/>
  <c r="K56" i="12"/>
  <c r="X55" i="6"/>
  <c r="AE55" i="6"/>
  <c r="AO55" i="6"/>
  <c r="AX55" i="6"/>
  <c r="I35" i="13"/>
  <c r="J35" i="13"/>
  <c r="AF55" i="6"/>
  <c r="R35" i="13" s="1"/>
  <c r="AL56" i="6"/>
  <c r="U56" i="6"/>
  <c r="V56" i="6"/>
  <c r="AK56" i="6"/>
  <c r="J57" i="6"/>
  <c r="K57" i="6"/>
  <c r="M57" i="6"/>
  <c r="R57" i="6"/>
  <c r="T57" i="6"/>
  <c r="AD57" i="6" s="1"/>
  <c r="AS56" i="6"/>
  <c r="S56" i="6"/>
  <c r="AB56" i="6"/>
  <c r="AC55" i="6"/>
  <c r="O35" i="13" s="1"/>
  <c r="G35" i="13"/>
  <c r="X59" i="8"/>
  <c r="AE59" i="8"/>
  <c r="AO59" i="8"/>
  <c r="AX59" i="8"/>
  <c r="AS60" i="8"/>
  <c r="S60" i="8"/>
  <c r="AB60" i="8"/>
  <c r="U60" i="8"/>
  <c r="V60" i="8"/>
  <c r="AF60" i="8" s="1"/>
  <c r="X56" i="11"/>
  <c r="AE56" i="11"/>
  <c r="AO56" i="11"/>
  <c r="AX56" i="11"/>
  <c r="AL57" i="11"/>
  <c r="U57" i="11"/>
  <c r="V57" i="11"/>
  <c r="AF57" i="11" s="1"/>
  <c r="AK57" i="11"/>
  <c r="J58" i="11"/>
  <c r="K58" i="11" s="1"/>
  <c r="M58" i="11" s="1"/>
  <c r="R58" i="11"/>
  <c r="T58" i="11"/>
  <c r="AD58" i="11" s="1"/>
  <c r="AS57" i="11"/>
  <c r="S57" i="11"/>
  <c r="AC57" i="11" s="1"/>
  <c r="AB57" i="11"/>
  <c r="AS56" i="4"/>
  <c r="AB56" i="4"/>
  <c r="S56" i="4"/>
  <c r="U56" i="4"/>
  <c r="V56" i="4"/>
  <c r="AF56" i="4" s="1"/>
  <c r="X56" i="3"/>
  <c r="AE56" i="3"/>
  <c r="AO56" i="3"/>
  <c r="AX56" i="3"/>
  <c r="AF56" i="3"/>
  <c r="AL57" i="3"/>
  <c r="U57" i="3"/>
  <c r="V57" i="3"/>
  <c r="AK57" i="3"/>
  <c r="J58" i="3"/>
  <c r="K58" i="3"/>
  <c r="M58" i="3"/>
  <c r="R58" i="3"/>
  <c r="T58" i="3"/>
  <c r="AS57" i="3"/>
  <c r="S57" i="3"/>
  <c r="AB57" i="3"/>
  <c r="AD57" i="3"/>
  <c r="AC56" i="3"/>
  <c r="P36" i="13"/>
  <c r="AK56" i="7"/>
  <c r="J57" i="7"/>
  <c r="R57" i="7"/>
  <c r="T57" i="7"/>
  <c r="AD57" i="7" s="1"/>
  <c r="AK57" i="10"/>
  <c r="R58" i="10"/>
  <c r="T58" i="10"/>
  <c r="AD58" i="10" s="1"/>
  <c r="J58" i="10"/>
  <c r="K58" i="10" s="1"/>
  <c r="M58" i="10" s="1"/>
  <c r="AK56" i="9"/>
  <c r="J57" i="9"/>
  <c r="K57" i="9"/>
  <c r="M57" i="9"/>
  <c r="R57" i="9"/>
  <c r="T57" i="9"/>
  <c r="AD57" i="9" s="1"/>
  <c r="AC59" i="8"/>
  <c r="W59" i="8"/>
  <c r="K60" i="8"/>
  <c r="AL60" i="8" s="1"/>
  <c r="M60" i="8"/>
  <c r="AD56" i="4"/>
  <c r="H36" i="13"/>
  <c r="K56" i="4"/>
  <c r="B36" i="13"/>
  <c r="Q35" i="13" l="1"/>
  <c r="N36" i="13"/>
  <c r="W60" i="8"/>
  <c r="W57" i="3"/>
  <c r="AA57" i="3"/>
  <c r="AO56" i="12"/>
  <c r="X56" i="12"/>
  <c r="AX56" i="12"/>
  <c r="AE56" i="12"/>
  <c r="AC56" i="12"/>
  <c r="AS56" i="12"/>
  <c r="AA56" i="12"/>
  <c r="W56" i="12"/>
  <c r="M56" i="12"/>
  <c r="AL56" i="12"/>
  <c r="X56" i="6"/>
  <c r="AE56" i="6"/>
  <c r="AO56" i="6"/>
  <c r="AX56" i="6"/>
  <c r="I36" i="13"/>
  <c r="AF56" i="6"/>
  <c r="R36" i="13" s="1"/>
  <c r="J36" i="13"/>
  <c r="V57" i="6"/>
  <c r="AF57" i="6" s="1"/>
  <c r="AL57" i="6"/>
  <c r="U57" i="6"/>
  <c r="AK57" i="6"/>
  <c r="J58" i="6"/>
  <c r="T58" i="6"/>
  <c r="AD58" i="6" s="1"/>
  <c r="R58" i="6"/>
  <c r="S57" i="6"/>
  <c r="AB57" i="6"/>
  <c r="AS57" i="6"/>
  <c r="AC56" i="6"/>
  <c r="G36" i="13"/>
  <c r="W56" i="6"/>
  <c r="AA56" i="6"/>
  <c r="AC60" i="8"/>
  <c r="AA60" i="8"/>
  <c r="K57" i="7"/>
  <c r="AL57" i="7" s="1"/>
  <c r="M57" i="7"/>
  <c r="X60" i="8"/>
  <c r="AE60" i="8"/>
  <c r="AO60" i="8"/>
  <c r="AX60" i="8"/>
  <c r="X57" i="11"/>
  <c r="AE57" i="11"/>
  <c r="AO57" i="11"/>
  <c r="AX57" i="11"/>
  <c r="AL58" i="11"/>
  <c r="U58" i="11"/>
  <c r="V58" i="11"/>
  <c r="AF58" i="11" s="1"/>
  <c r="AK58" i="11"/>
  <c r="J59" i="11"/>
  <c r="K59" i="11"/>
  <c r="M59" i="11"/>
  <c r="R59" i="11"/>
  <c r="T59" i="11"/>
  <c r="AD59" i="11" s="1"/>
  <c r="AS58" i="11"/>
  <c r="S58" i="11"/>
  <c r="AC58" i="11" s="1"/>
  <c r="W58" i="11"/>
  <c r="AA58" i="11"/>
  <c r="AB58" i="11"/>
  <c r="X57" i="6"/>
  <c r="AE57" i="6"/>
  <c r="AO57" i="6"/>
  <c r="AX57" i="6"/>
  <c r="X56" i="4"/>
  <c r="AO56" i="4"/>
  <c r="AX56" i="4"/>
  <c r="AE56" i="4"/>
  <c r="X57" i="3"/>
  <c r="AE57" i="3"/>
  <c r="AO57" i="3"/>
  <c r="AX57" i="3"/>
  <c r="AF57" i="3"/>
  <c r="AL58" i="3"/>
  <c r="U58" i="3"/>
  <c r="V58" i="3"/>
  <c r="AK58" i="3"/>
  <c r="J59" i="3"/>
  <c r="K59" i="3"/>
  <c r="M59" i="3"/>
  <c r="R59" i="3"/>
  <c r="T59" i="3"/>
  <c r="AS58" i="3"/>
  <c r="S58" i="3"/>
  <c r="W58" i="3"/>
  <c r="AA58" i="3"/>
  <c r="AB58" i="3"/>
  <c r="AD58" i="3"/>
  <c r="AC57" i="3"/>
  <c r="U57" i="7"/>
  <c r="V57" i="7"/>
  <c r="AF57" i="7" s="1"/>
  <c r="S57" i="7"/>
  <c r="AB57" i="7"/>
  <c r="AB58" i="10"/>
  <c r="S58" i="10"/>
  <c r="AL58" i="10"/>
  <c r="U58" i="10"/>
  <c r="V58" i="10"/>
  <c r="AF58" i="10" s="1"/>
  <c r="AK58" i="10"/>
  <c r="J59" i="10"/>
  <c r="K59" i="10"/>
  <c r="M59" i="10"/>
  <c r="R59" i="10"/>
  <c r="T59" i="10"/>
  <c r="AD59" i="10" s="1"/>
  <c r="AL57" i="9"/>
  <c r="U57" i="9"/>
  <c r="V57" i="9"/>
  <c r="AF57" i="9" s="1"/>
  <c r="AK57" i="9"/>
  <c r="J58" i="9"/>
  <c r="K58" i="9"/>
  <c r="M58" i="9"/>
  <c r="R58" i="9"/>
  <c r="T58" i="9"/>
  <c r="AD58" i="9" s="1"/>
  <c r="AS57" i="9"/>
  <c r="S57" i="9"/>
  <c r="AC57" i="9" s="1"/>
  <c r="AB57" i="9"/>
  <c r="T61" i="8"/>
  <c r="AD61" i="8" s="1"/>
  <c r="R61" i="8"/>
  <c r="J61" i="8"/>
  <c r="AK60" i="8"/>
  <c r="K61" i="8"/>
  <c r="M61" i="8" s="1"/>
  <c r="W57" i="11"/>
  <c r="AA57" i="11"/>
  <c r="AC56" i="4"/>
  <c r="O36" i="13" s="1"/>
  <c r="W56" i="4"/>
  <c r="AA56" i="4"/>
  <c r="C36" i="13"/>
  <c r="AL56" i="4"/>
  <c r="M56" i="4"/>
  <c r="Q36" i="13" l="1"/>
  <c r="W57" i="7"/>
  <c r="AA57" i="7"/>
  <c r="R57" i="12"/>
  <c r="J57" i="12"/>
  <c r="T57" i="12"/>
  <c r="AD57" i="12" s="1"/>
  <c r="K57" i="12"/>
  <c r="M57" i="12" s="1"/>
  <c r="AK56" i="12"/>
  <c r="L36" i="13"/>
  <c r="AA58" i="10"/>
  <c r="K36" i="13"/>
  <c r="K58" i="6"/>
  <c r="U58" i="6"/>
  <c r="V58" i="6"/>
  <c r="AF58" i="6" s="1"/>
  <c r="AS58" i="6"/>
  <c r="S58" i="6"/>
  <c r="AB58" i="6"/>
  <c r="AC57" i="6"/>
  <c r="W57" i="6"/>
  <c r="AA57" i="6"/>
  <c r="AK57" i="7"/>
  <c r="J58" i="7"/>
  <c r="M58" i="7" s="1"/>
  <c r="K58" i="7"/>
  <c r="R58" i="7"/>
  <c r="T58" i="7"/>
  <c r="AD58" i="7" s="1"/>
  <c r="W57" i="9"/>
  <c r="AA57" i="9"/>
  <c r="X58" i="11"/>
  <c r="AE58" i="11"/>
  <c r="AO58" i="11"/>
  <c r="AX58" i="11"/>
  <c r="AL59" i="11"/>
  <c r="U59" i="11"/>
  <c r="V59" i="11"/>
  <c r="AF59" i="11" s="1"/>
  <c r="AK59" i="11"/>
  <c r="J60" i="11"/>
  <c r="K60" i="11"/>
  <c r="M60" i="11"/>
  <c r="R60" i="11"/>
  <c r="T60" i="11"/>
  <c r="AD60" i="11" s="1"/>
  <c r="AS59" i="11"/>
  <c r="S59" i="11"/>
  <c r="AC59" i="11" s="1"/>
  <c r="AB59" i="11"/>
  <c r="X58" i="3"/>
  <c r="AE58" i="3"/>
  <c r="AO58" i="3"/>
  <c r="AX58" i="3"/>
  <c r="AF58" i="3"/>
  <c r="AL59" i="3"/>
  <c r="U59" i="3"/>
  <c r="V59" i="3"/>
  <c r="AK59" i="3"/>
  <c r="J60" i="3"/>
  <c r="K60" i="3"/>
  <c r="M60" i="3"/>
  <c r="R60" i="3"/>
  <c r="T60" i="3"/>
  <c r="AS59" i="3"/>
  <c r="S59" i="3"/>
  <c r="AA59" i="3" s="1"/>
  <c r="W59" i="3"/>
  <c r="AB59" i="3"/>
  <c r="AD59" i="3"/>
  <c r="AC58" i="3"/>
  <c r="X57" i="7"/>
  <c r="AE57" i="7"/>
  <c r="AO57" i="7"/>
  <c r="AX57" i="7"/>
  <c r="AL58" i="7"/>
  <c r="U58" i="7"/>
  <c r="V58" i="7"/>
  <c r="AF58" i="7" s="1"/>
  <c r="S58" i="7"/>
  <c r="W58" i="7"/>
  <c r="AA58" i="7"/>
  <c r="AB58" i="7"/>
  <c r="X58" i="10"/>
  <c r="AE58" i="10"/>
  <c r="AO58" i="10"/>
  <c r="AX58" i="10"/>
  <c r="AL59" i="10"/>
  <c r="U59" i="10"/>
  <c r="V59" i="10"/>
  <c r="AF59" i="10" s="1"/>
  <c r="AK59" i="10"/>
  <c r="J60" i="10"/>
  <c r="K60" i="10"/>
  <c r="M60" i="10" s="1"/>
  <c r="R60" i="10"/>
  <c r="T60" i="10"/>
  <c r="AD60" i="10" s="1"/>
  <c r="S59" i="10"/>
  <c r="AB59" i="10"/>
  <c r="X57" i="9"/>
  <c r="AE57" i="9"/>
  <c r="AO57" i="9"/>
  <c r="AX57" i="9"/>
  <c r="AL58" i="9"/>
  <c r="U58" i="9"/>
  <c r="V58" i="9"/>
  <c r="AF58" i="9" s="1"/>
  <c r="AK58" i="9"/>
  <c r="J59" i="9"/>
  <c r="R59" i="9"/>
  <c r="T59" i="9"/>
  <c r="AD59" i="9" s="1"/>
  <c r="AS58" i="9"/>
  <c r="S58" i="9"/>
  <c r="AC58" i="9" s="1"/>
  <c r="W58" i="9"/>
  <c r="AA58" i="9"/>
  <c r="AB58" i="9"/>
  <c r="AS61" i="8"/>
  <c r="S61" i="8"/>
  <c r="AB61" i="8"/>
  <c r="AL61" i="8"/>
  <c r="U61" i="8"/>
  <c r="V61" i="8"/>
  <c r="AF61" i="8" s="1"/>
  <c r="R62" i="8"/>
  <c r="T62" i="8"/>
  <c r="AD62" i="8" s="1"/>
  <c r="AK61" i="8"/>
  <c r="J62" i="8"/>
  <c r="M36" i="13"/>
  <c r="E36" i="13"/>
  <c r="AK56" i="4"/>
  <c r="J57" i="4"/>
  <c r="R57" i="4"/>
  <c r="T57" i="4"/>
  <c r="AC57" i="7"/>
  <c r="AS57" i="7"/>
  <c r="AC58" i="10"/>
  <c r="W58" i="10"/>
  <c r="AS58" i="10"/>
  <c r="M58" i="6" l="1"/>
  <c r="AL58" i="6"/>
  <c r="T59" i="7"/>
  <c r="AD59" i="7" s="1"/>
  <c r="R59" i="7"/>
  <c r="J59" i="7"/>
  <c r="AK58" i="7"/>
  <c r="K59" i="7"/>
  <c r="M59" i="7" s="1"/>
  <c r="W59" i="10"/>
  <c r="AA59" i="10"/>
  <c r="AB57" i="12"/>
  <c r="S57" i="12"/>
  <c r="V57" i="12"/>
  <c r="AF57" i="12" s="1"/>
  <c r="U57" i="12"/>
  <c r="AL57" i="12"/>
  <c r="T58" i="12"/>
  <c r="AD58" i="12" s="1"/>
  <c r="R58" i="12"/>
  <c r="J58" i="12"/>
  <c r="AK57" i="12"/>
  <c r="T59" i="6"/>
  <c r="AD59" i="6" s="1"/>
  <c r="R59" i="6"/>
  <c r="J59" i="6"/>
  <c r="AK58" i="6"/>
  <c r="X58" i="6"/>
  <c r="AE58" i="6"/>
  <c r="AO58" i="6"/>
  <c r="AX58" i="6"/>
  <c r="AC58" i="6"/>
  <c r="W58" i="6"/>
  <c r="AA58" i="6"/>
  <c r="K62" i="8"/>
  <c r="AL62" i="8" s="1"/>
  <c r="M62" i="8"/>
  <c r="X59" i="11"/>
  <c r="AE59" i="11"/>
  <c r="AO59" i="11"/>
  <c r="AX59" i="11"/>
  <c r="AL60" i="11"/>
  <c r="U60" i="11"/>
  <c r="V60" i="11"/>
  <c r="AF60" i="11" s="1"/>
  <c r="AK60" i="11"/>
  <c r="J61" i="11"/>
  <c r="K61" i="11" s="1"/>
  <c r="M61" i="11" s="1"/>
  <c r="R61" i="11"/>
  <c r="T61" i="11"/>
  <c r="AD61" i="11" s="1"/>
  <c r="AS60" i="11"/>
  <c r="S60" i="11"/>
  <c r="AB60" i="11"/>
  <c r="X59" i="3"/>
  <c r="AE59" i="3"/>
  <c r="AO59" i="3"/>
  <c r="AX59" i="3"/>
  <c r="AF59" i="3"/>
  <c r="AL60" i="3"/>
  <c r="U60" i="3"/>
  <c r="V60" i="3"/>
  <c r="AK60" i="3"/>
  <c r="J61" i="3"/>
  <c r="K61" i="3" s="1"/>
  <c r="M61" i="3" s="1"/>
  <c r="R61" i="3"/>
  <c r="T61" i="3"/>
  <c r="AS60" i="3"/>
  <c r="S60" i="3"/>
  <c r="AB60" i="3"/>
  <c r="AD60" i="3"/>
  <c r="AC59" i="3"/>
  <c r="X58" i="7"/>
  <c r="AE58" i="7"/>
  <c r="AO58" i="7"/>
  <c r="AX58" i="7"/>
  <c r="X59" i="10"/>
  <c r="AO59" i="10"/>
  <c r="AX59" i="10"/>
  <c r="AE59" i="10"/>
  <c r="AL60" i="10"/>
  <c r="U60" i="10"/>
  <c r="V60" i="10"/>
  <c r="AF60" i="10" s="1"/>
  <c r="J61" i="10"/>
  <c r="T61" i="10"/>
  <c r="AD61" i="10" s="1"/>
  <c r="AK60" i="10"/>
  <c r="R61" i="10"/>
  <c r="AB60" i="10"/>
  <c r="S60" i="10"/>
  <c r="X58" i="9"/>
  <c r="AE58" i="9"/>
  <c r="AO58" i="9"/>
  <c r="AX58" i="9"/>
  <c r="U59" i="9"/>
  <c r="V59" i="9"/>
  <c r="AF59" i="9" s="1"/>
  <c r="AS59" i="9"/>
  <c r="S59" i="9"/>
  <c r="AC59" i="9" s="1"/>
  <c r="W59" i="9"/>
  <c r="AA59" i="9"/>
  <c r="AB59" i="9"/>
  <c r="X61" i="8"/>
  <c r="AE61" i="8"/>
  <c r="AO61" i="8"/>
  <c r="AX61" i="8"/>
  <c r="AS62" i="8"/>
  <c r="AB62" i="8"/>
  <c r="S62" i="8"/>
  <c r="U62" i="8"/>
  <c r="V62" i="8"/>
  <c r="AF62" i="8" s="1"/>
  <c r="B37" i="13"/>
  <c r="U57" i="4"/>
  <c r="V57" i="4"/>
  <c r="F37" i="13"/>
  <c r="AS57" i="4"/>
  <c r="S57" i="4"/>
  <c r="AB57" i="4"/>
  <c r="H37" i="13"/>
  <c r="AD57" i="4"/>
  <c r="W59" i="11"/>
  <c r="AA59" i="11"/>
  <c r="AC58" i="7"/>
  <c r="AS58" i="7"/>
  <c r="AC59" i="10"/>
  <c r="AS59" i="10"/>
  <c r="K59" i="9"/>
  <c r="M59" i="9"/>
  <c r="AC61" i="8"/>
  <c r="AA61" i="8"/>
  <c r="W61" i="8"/>
  <c r="K57" i="4"/>
  <c r="M57" i="4" s="1"/>
  <c r="W60" i="10" l="1"/>
  <c r="S59" i="7"/>
  <c r="AB59" i="7"/>
  <c r="AL59" i="7"/>
  <c r="U59" i="7"/>
  <c r="V59" i="7"/>
  <c r="AF59" i="7" s="1"/>
  <c r="R60" i="7"/>
  <c r="AK59" i="7"/>
  <c r="J60" i="7"/>
  <c r="T60" i="7"/>
  <c r="AD60" i="7" s="1"/>
  <c r="X57" i="12"/>
  <c r="AX57" i="12"/>
  <c r="AE57" i="12"/>
  <c r="AO57" i="12"/>
  <c r="S58" i="12"/>
  <c r="AB58" i="12"/>
  <c r="V58" i="12"/>
  <c r="AF58" i="12" s="1"/>
  <c r="U58" i="12"/>
  <c r="AB59" i="6"/>
  <c r="S59" i="6"/>
  <c r="AS59" i="6"/>
  <c r="V59" i="6"/>
  <c r="AF59" i="6" s="1"/>
  <c r="U59" i="6"/>
  <c r="N37" i="13"/>
  <c r="AC57" i="12"/>
  <c r="AA57" i="12"/>
  <c r="AS57" i="12"/>
  <c r="W57" i="12"/>
  <c r="K58" i="12"/>
  <c r="AL58" i="12" s="1"/>
  <c r="M58" i="12"/>
  <c r="K59" i="6"/>
  <c r="AK62" i="8"/>
  <c r="J63" i="8"/>
  <c r="K63" i="8"/>
  <c r="R63" i="8"/>
  <c r="T63" i="8"/>
  <c r="AD63" i="8" s="1"/>
  <c r="K61" i="10"/>
  <c r="M61" i="10"/>
  <c r="X60" i="11"/>
  <c r="AE60" i="11"/>
  <c r="AO60" i="11"/>
  <c r="AX60" i="11"/>
  <c r="AL61" i="11"/>
  <c r="U61" i="11"/>
  <c r="V61" i="11"/>
  <c r="AF61" i="11" s="1"/>
  <c r="AK61" i="11"/>
  <c r="J62" i="11"/>
  <c r="K62" i="11"/>
  <c r="M62" i="11"/>
  <c r="R62" i="11"/>
  <c r="T62" i="11"/>
  <c r="AD62" i="11" s="1"/>
  <c r="AS61" i="11"/>
  <c r="S61" i="11"/>
  <c r="AC61" i="11" s="1"/>
  <c r="W61" i="11"/>
  <c r="AA61" i="11"/>
  <c r="AB61" i="11"/>
  <c r="X60" i="3"/>
  <c r="AE60" i="3"/>
  <c r="AO60" i="3"/>
  <c r="AX60" i="3"/>
  <c r="AF60" i="3"/>
  <c r="AL61" i="3"/>
  <c r="U61" i="3"/>
  <c r="V61" i="3"/>
  <c r="AK61" i="3"/>
  <c r="J62" i="3"/>
  <c r="K62" i="3"/>
  <c r="M62" i="3"/>
  <c r="R62" i="3"/>
  <c r="T62" i="3"/>
  <c r="AS61" i="3"/>
  <c r="S61" i="3"/>
  <c r="W61" i="3"/>
  <c r="AA61" i="3"/>
  <c r="AB61" i="3"/>
  <c r="AD61" i="3"/>
  <c r="AC60" i="3"/>
  <c r="X60" i="10"/>
  <c r="AE60" i="10"/>
  <c r="AO60" i="10"/>
  <c r="AX60" i="10"/>
  <c r="AL61" i="10"/>
  <c r="V61" i="10"/>
  <c r="AF61" i="10" s="1"/>
  <c r="U61" i="10"/>
  <c r="AK61" i="10"/>
  <c r="J62" i="10"/>
  <c r="K62" i="10"/>
  <c r="M62" i="10"/>
  <c r="R62" i="10"/>
  <c r="T62" i="10"/>
  <c r="AD62" i="10" s="1"/>
  <c r="AB61" i="10"/>
  <c r="S61" i="10"/>
  <c r="W61" i="10"/>
  <c r="AA61" i="10"/>
  <c r="X59" i="9"/>
  <c r="AE59" i="9"/>
  <c r="AO59" i="9"/>
  <c r="AX59" i="9"/>
  <c r="AS63" i="8"/>
  <c r="S63" i="8"/>
  <c r="AC63" i="8" s="1"/>
  <c r="AB63" i="8"/>
  <c r="X62" i="8"/>
  <c r="AE62" i="8"/>
  <c r="AO62" i="8"/>
  <c r="AX62" i="8"/>
  <c r="I37" i="13"/>
  <c r="AE57" i="4"/>
  <c r="X57" i="4"/>
  <c r="AO57" i="4"/>
  <c r="AX57" i="4"/>
  <c r="J37" i="13"/>
  <c r="AF57" i="4"/>
  <c r="G37" i="13"/>
  <c r="AC57" i="4"/>
  <c r="P37" i="13"/>
  <c r="T60" i="9"/>
  <c r="AD60" i="9" s="1"/>
  <c r="R60" i="9"/>
  <c r="J60" i="9"/>
  <c r="AK59" i="9"/>
  <c r="T58" i="4"/>
  <c r="AK57" i="4"/>
  <c r="R58" i="4"/>
  <c r="J58" i="4"/>
  <c r="K58" i="4"/>
  <c r="E37" i="13"/>
  <c r="AC60" i="11"/>
  <c r="W60" i="11"/>
  <c r="AA60" i="11"/>
  <c r="W60" i="3"/>
  <c r="AA60" i="3"/>
  <c r="AC60" i="10"/>
  <c r="AS60" i="10"/>
  <c r="AA60" i="10"/>
  <c r="AC62" i="8"/>
  <c r="W62" i="8"/>
  <c r="AA62" i="8"/>
  <c r="W57" i="4"/>
  <c r="AA57" i="4"/>
  <c r="AL59" i="9"/>
  <c r="C37" i="13"/>
  <c r="AL57" i="4"/>
  <c r="M58" i="4" l="1"/>
  <c r="C38" i="13"/>
  <c r="K37" i="13"/>
  <c r="AC59" i="7"/>
  <c r="AS59" i="7"/>
  <c r="X59" i="7"/>
  <c r="AE59" i="7"/>
  <c r="AO59" i="7"/>
  <c r="AX59" i="7"/>
  <c r="W59" i="7"/>
  <c r="AA59" i="7"/>
  <c r="S60" i="7"/>
  <c r="AB60" i="7"/>
  <c r="K60" i="7"/>
  <c r="AL60" i="7"/>
  <c r="V60" i="7"/>
  <c r="AF60" i="7" s="1"/>
  <c r="U60" i="7"/>
  <c r="M60" i="7"/>
  <c r="M63" i="8"/>
  <c r="AL63" i="8"/>
  <c r="V63" i="8"/>
  <c r="AF63" i="8" s="1"/>
  <c r="U63" i="8"/>
  <c r="AO58" i="12"/>
  <c r="AX58" i="12"/>
  <c r="AE58" i="12"/>
  <c r="X58" i="12"/>
  <c r="AE59" i="6"/>
  <c r="X59" i="6"/>
  <c r="AX59" i="6"/>
  <c r="AO59" i="6"/>
  <c r="R59" i="12"/>
  <c r="J59" i="12"/>
  <c r="AK58" i="12"/>
  <c r="T59" i="12"/>
  <c r="AD59" i="12" s="1"/>
  <c r="K59" i="12"/>
  <c r="Q37" i="13"/>
  <c r="L37" i="13"/>
  <c r="AC58" i="12"/>
  <c r="W58" i="12"/>
  <c r="AA58" i="12"/>
  <c r="AS58" i="12"/>
  <c r="AC59" i="6"/>
  <c r="AA59" i="6"/>
  <c r="W59" i="6"/>
  <c r="AL59" i="6"/>
  <c r="M59" i="6"/>
  <c r="X61" i="11"/>
  <c r="AE61" i="11"/>
  <c r="AO61" i="11"/>
  <c r="AX61" i="11"/>
  <c r="AL62" i="11"/>
  <c r="U62" i="11"/>
  <c r="V62" i="11"/>
  <c r="AF62" i="11" s="1"/>
  <c r="AK62" i="11"/>
  <c r="J63" i="11"/>
  <c r="R63" i="11"/>
  <c r="T63" i="11"/>
  <c r="AD63" i="11" s="1"/>
  <c r="AS62" i="11"/>
  <c r="S62" i="11"/>
  <c r="AC62" i="11" s="1"/>
  <c r="AB62" i="11"/>
  <c r="X61" i="3"/>
  <c r="AE61" i="3"/>
  <c r="AO61" i="3"/>
  <c r="AX61" i="3"/>
  <c r="AF61" i="3"/>
  <c r="AL62" i="3"/>
  <c r="U62" i="3"/>
  <c r="V62" i="3"/>
  <c r="AK62" i="3"/>
  <c r="J63" i="3"/>
  <c r="K63" i="3"/>
  <c r="M63" i="3" s="1"/>
  <c r="R63" i="3"/>
  <c r="T63" i="3"/>
  <c r="AS62" i="3"/>
  <c r="S62" i="3"/>
  <c r="W62" i="3"/>
  <c r="AA62" i="3"/>
  <c r="AB62" i="3"/>
  <c r="AD62" i="3"/>
  <c r="AC61" i="3"/>
  <c r="X60" i="7"/>
  <c r="AE60" i="7"/>
  <c r="AO60" i="7"/>
  <c r="AX60" i="7"/>
  <c r="AE61" i="10"/>
  <c r="AX61" i="10"/>
  <c r="X61" i="10"/>
  <c r="AO61" i="10"/>
  <c r="AL62" i="10"/>
  <c r="U62" i="10"/>
  <c r="V62" i="10"/>
  <c r="AF62" i="10" s="1"/>
  <c r="J63" i="10"/>
  <c r="K63" i="10" s="1"/>
  <c r="M63" i="10" s="1"/>
  <c r="R63" i="10"/>
  <c r="T63" i="10"/>
  <c r="AD63" i="10" s="1"/>
  <c r="AK62" i="10"/>
  <c r="S62" i="10"/>
  <c r="W62" i="10" s="1"/>
  <c r="AB62" i="10"/>
  <c r="X63" i="8"/>
  <c r="AE63" i="8"/>
  <c r="AO63" i="8"/>
  <c r="AX63" i="8"/>
  <c r="R37" i="13"/>
  <c r="O37" i="13"/>
  <c r="AS60" i="9"/>
  <c r="S60" i="9"/>
  <c r="AC60" i="9" s="1"/>
  <c r="AB60" i="9"/>
  <c r="U60" i="9"/>
  <c r="V60" i="9"/>
  <c r="AF60" i="9" s="1"/>
  <c r="E38" i="13"/>
  <c r="T59" i="4"/>
  <c r="R59" i="4"/>
  <c r="AK58" i="4"/>
  <c r="J59" i="4"/>
  <c r="K59" i="4"/>
  <c r="H38" i="13"/>
  <c r="AD58" i="4"/>
  <c r="P38" i="13" s="1"/>
  <c r="F38" i="13"/>
  <c r="AS58" i="4"/>
  <c r="S58" i="4"/>
  <c r="AB58" i="4"/>
  <c r="N38" i="13" s="1"/>
  <c r="B38" i="13"/>
  <c r="AL58" i="4"/>
  <c r="V58" i="4"/>
  <c r="U58" i="4"/>
  <c r="T61" i="7"/>
  <c r="AD61" i="7" s="1"/>
  <c r="R61" i="7"/>
  <c r="J61" i="7"/>
  <c r="AK60" i="7"/>
  <c r="M37" i="13"/>
  <c r="AC61" i="10"/>
  <c r="AS61" i="10"/>
  <c r="K60" i="9"/>
  <c r="J64" i="8" l="1"/>
  <c r="T64" i="8"/>
  <c r="AD64" i="8" s="1"/>
  <c r="R64" i="8"/>
  <c r="K64" i="8"/>
  <c r="M64" i="8" s="1"/>
  <c r="AK63" i="8"/>
  <c r="AA63" i="8"/>
  <c r="W63" i="8"/>
  <c r="W58" i="4"/>
  <c r="K38" i="13" s="1"/>
  <c r="AC60" i="7"/>
  <c r="AS60" i="7"/>
  <c r="W60" i="7"/>
  <c r="AA60" i="7"/>
  <c r="AB59" i="12"/>
  <c r="S59" i="12"/>
  <c r="V59" i="12"/>
  <c r="AF59" i="12" s="1"/>
  <c r="U59" i="12"/>
  <c r="AL59" i="12"/>
  <c r="M59" i="12"/>
  <c r="T60" i="6"/>
  <c r="AD60" i="6" s="1"/>
  <c r="R60" i="6"/>
  <c r="J60" i="6"/>
  <c r="K60" i="6" s="1"/>
  <c r="M60" i="6" s="1"/>
  <c r="AK59" i="6"/>
  <c r="AA58" i="4"/>
  <c r="M38" i="13" s="1"/>
  <c r="K63" i="11"/>
  <c r="M63" i="11"/>
  <c r="X62" i="11"/>
  <c r="AE62" i="11"/>
  <c r="AO62" i="11"/>
  <c r="AX62" i="11"/>
  <c r="AL63" i="11"/>
  <c r="U63" i="11"/>
  <c r="V63" i="11"/>
  <c r="AF63" i="11" s="1"/>
  <c r="AK63" i="11"/>
  <c r="J64" i="11"/>
  <c r="K64" i="11" s="1"/>
  <c r="M64" i="11" s="1"/>
  <c r="R64" i="11"/>
  <c r="T64" i="11"/>
  <c r="AD64" i="11" s="1"/>
  <c r="AS63" i="11"/>
  <c r="S63" i="11"/>
  <c r="AA63" i="11"/>
  <c r="AB63" i="11"/>
  <c r="X62" i="3"/>
  <c r="AE62" i="3"/>
  <c r="AO62" i="3"/>
  <c r="AX62" i="3"/>
  <c r="AF62" i="3"/>
  <c r="AL63" i="3"/>
  <c r="U63" i="3"/>
  <c r="V63" i="3"/>
  <c r="AK63" i="3"/>
  <c r="J64" i="3"/>
  <c r="K64" i="3"/>
  <c r="M64" i="3"/>
  <c r="R64" i="3"/>
  <c r="T64" i="3"/>
  <c r="AS63" i="3"/>
  <c r="S63" i="3"/>
  <c r="W63" i="3"/>
  <c r="AA63" i="3"/>
  <c r="AB63" i="3"/>
  <c r="AD63" i="3"/>
  <c r="AC62" i="3"/>
  <c r="X62" i="10"/>
  <c r="AE62" i="10"/>
  <c r="AO62" i="10"/>
  <c r="AX62" i="10"/>
  <c r="AL63" i="10"/>
  <c r="U63" i="10"/>
  <c r="V63" i="10"/>
  <c r="AF63" i="10" s="1"/>
  <c r="AB63" i="10"/>
  <c r="S63" i="10"/>
  <c r="AK63" i="10"/>
  <c r="J64" i="10"/>
  <c r="K64" i="10"/>
  <c r="M64" i="10"/>
  <c r="R64" i="10"/>
  <c r="T64" i="10"/>
  <c r="AD64" i="10" s="1"/>
  <c r="X60" i="9"/>
  <c r="AE60" i="9"/>
  <c r="AO60" i="9"/>
  <c r="AX60" i="9"/>
  <c r="H39" i="13"/>
  <c r="AD59" i="4"/>
  <c r="P39" i="13" s="1"/>
  <c r="F39" i="13"/>
  <c r="AS59" i="4"/>
  <c r="S59" i="4"/>
  <c r="AB59" i="4"/>
  <c r="N39" i="13" s="1"/>
  <c r="B39" i="13"/>
  <c r="AL59" i="4"/>
  <c r="V59" i="4"/>
  <c r="U59" i="4"/>
  <c r="W59" i="4" s="1"/>
  <c r="G38" i="13"/>
  <c r="AC58" i="4"/>
  <c r="O38" i="13" s="1"/>
  <c r="J38" i="13"/>
  <c r="AF58" i="4"/>
  <c r="R38" i="13" s="1"/>
  <c r="I38" i="13"/>
  <c r="X58" i="4"/>
  <c r="L38" i="13" s="1"/>
  <c r="AO58" i="4"/>
  <c r="AE58" i="4"/>
  <c r="Q38" i="13" s="1"/>
  <c r="AX58" i="4"/>
  <c r="AB61" i="7"/>
  <c r="S61" i="7"/>
  <c r="AC61" i="7" s="1"/>
  <c r="V61" i="7"/>
  <c r="AF61" i="7" s="1"/>
  <c r="U61" i="7"/>
  <c r="AA62" i="11"/>
  <c r="W62" i="11"/>
  <c r="AC62" i="10"/>
  <c r="AS62" i="10"/>
  <c r="AA62" i="10"/>
  <c r="W60" i="9"/>
  <c r="AA60" i="9"/>
  <c r="C39" i="13"/>
  <c r="M59" i="4"/>
  <c r="K61" i="7"/>
  <c r="AL60" i="9"/>
  <c r="M60" i="9"/>
  <c r="V64" i="8" l="1"/>
  <c r="AF64" i="8" s="1"/>
  <c r="U64" i="8"/>
  <c r="AL64" i="8"/>
  <c r="S64" i="8"/>
  <c r="AC64" i="8" s="1"/>
  <c r="AA64" i="8"/>
  <c r="AS64" i="8"/>
  <c r="AB64" i="8"/>
  <c r="W64" i="8"/>
  <c r="R65" i="8"/>
  <c r="J65" i="8"/>
  <c r="K65" i="8" s="1"/>
  <c r="M65" i="8" s="1"/>
  <c r="AK64" i="8"/>
  <c r="T65" i="8"/>
  <c r="AD65" i="8" s="1"/>
  <c r="AS63" i="10"/>
  <c r="W63" i="10"/>
  <c r="AX59" i="12"/>
  <c r="AO59" i="12"/>
  <c r="AE59" i="12"/>
  <c r="X59" i="12"/>
  <c r="AK59" i="12"/>
  <c r="T60" i="12"/>
  <c r="AD60" i="12" s="1"/>
  <c r="R60" i="12"/>
  <c r="J60" i="12"/>
  <c r="K60" i="12" s="1"/>
  <c r="S60" i="6"/>
  <c r="AS60" i="6"/>
  <c r="AB60" i="6"/>
  <c r="R61" i="6"/>
  <c r="T61" i="6"/>
  <c r="AD61" i="6" s="1"/>
  <c r="AK60" i="6"/>
  <c r="J61" i="6"/>
  <c r="AL60" i="6"/>
  <c r="U60" i="6"/>
  <c r="V60" i="6"/>
  <c r="AF60" i="6" s="1"/>
  <c r="AA59" i="4"/>
  <c r="AC59" i="12"/>
  <c r="AS59" i="12"/>
  <c r="AA59" i="12"/>
  <c r="W59" i="12"/>
  <c r="K39" i="13" s="1"/>
  <c r="AC63" i="10"/>
  <c r="AA63" i="10"/>
  <c r="X63" i="11"/>
  <c r="AE63" i="11"/>
  <c r="AO63" i="11"/>
  <c r="AX63" i="11"/>
  <c r="AL64" i="11"/>
  <c r="U64" i="11"/>
  <c r="V64" i="11"/>
  <c r="AF64" i="11" s="1"/>
  <c r="AK64" i="11"/>
  <c r="J65" i="11"/>
  <c r="R65" i="11"/>
  <c r="T65" i="11"/>
  <c r="AD65" i="11" s="1"/>
  <c r="AS64" i="11"/>
  <c r="S64" i="11"/>
  <c r="AC64" i="11" s="1"/>
  <c r="AB64" i="11"/>
  <c r="X63" i="3"/>
  <c r="AE63" i="3"/>
  <c r="AO63" i="3"/>
  <c r="AX63" i="3"/>
  <c r="AF63" i="3"/>
  <c r="AL64" i="3"/>
  <c r="U64" i="3"/>
  <c r="V64" i="3"/>
  <c r="AK64" i="3"/>
  <c r="J65" i="3"/>
  <c r="K65" i="3"/>
  <c r="M65" i="3"/>
  <c r="R65" i="3"/>
  <c r="T65" i="3"/>
  <c r="AS64" i="3"/>
  <c r="S64" i="3"/>
  <c r="AB64" i="3"/>
  <c r="AD64" i="3"/>
  <c r="AC63" i="3"/>
  <c r="X63" i="10"/>
  <c r="AE63" i="10"/>
  <c r="AO63" i="10"/>
  <c r="AX63" i="10"/>
  <c r="AL64" i="10"/>
  <c r="V64" i="10"/>
  <c r="AF64" i="10" s="1"/>
  <c r="U64" i="10"/>
  <c r="AK64" i="10"/>
  <c r="J65" i="10"/>
  <c r="R65" i="10"/>
  <c r="K65" i="10"/>
  <c r="M65" i="10" s="1"/>
  <c r="T65" i="10"/>
  <c r="AD65" i="10" s="1"/>
  <c r="AB64" i="10"/>
  <c r="S64" i="10"/>
  <c r="G39" i="13"/>
  <c r="AC59" i="4"/>
  <c r="J39" i="13"/>
  <c r="AF59" i="4"/>
  <c r="R39" i="13" s="1"/>
  <c r="I39" i="13"/>
  <c r="AX59" i="4"/>
  <c r="AE59" i="4"/>
  <c r="X59" i="4"/>
  <c r="AO59" i="4"/>
  <c r="AX61" i="7"/>
  <c r="X61" i="7"/>
  <c r="AE61" i="7"/>
  <c r="AO61" i="7"/>
  <c r="J60" i="4"/>
  <c r="AK59" i="4"/>
  <c r="T60" i="4"/>
  <c r="R60" i="4"/>
  <c r="K60" i="4"/>
  <c r="E39" i="13"/>
  <c r="AK60" i="9"/>
  <c r="J61" i="9"/>
  <c r="K61" i="9"/>
  <c r="M61" i="9"/>
  <c r="R61" i="9"/>
  <c r="T61" i="9"/>
  <c r="AD61" i="9" s="1"/>
  <c r="AC63" i="11"/>
  <c r="W63" i="11"/>
  <c r="W61" i="7"/>
  <c r="AA61" i="7"/>
  <c r="AS61" i="7"/>
  <c r="AL61" i="7"/>
  <c r="M61" i="7"/>
  <c r="AX64" i="8" l="1"/>
  <c r="AO64" i="8"/>
  <c r="AE64" i="8"/>
  <c r="X64" i="8"/>
  <c r="S65" i="8"/>
  <c r="AS65" i="8"/>
  <c r="AB65" i="8"/>
  <c r="V65" i="8"/>
  <c r="AF65" i="8" s="1"/>
  <c r="U65" i="8"/>
  <c r="AL65" i="8"/>
  <c r="T66" i="8"/>
  <c r="AD66" i="8" s="1"/>
  <c r="R66" i="8"/>
  <c r="J66" i="8"/>
  <c r="K66" i="8" s="1"/>
  <c r="M66" i="8" s="1"/>
  <c r="AK65" i="8"/>
  <c r="AA64" i="3"/>
  <c r="O39" i="13"/>
  <c r="Q39" i="13"/>
  <c r="L39" i="13"/>
  <c r="W64" i="3"/>
  <c r="S60" i="12"/>
  <c r="AB60" i="12"/>
  <c r="V60" i="12"/>
  <c r="AF60" i="12" s="1"/>
  <c r="U60" i="12"/>
  <c r="AL60" i="12"/>
  <c r="AB61" i="6"/>
  <c r="S61" i="6"/>
  <c r="AS61" i="6"/>
  <c r="V61" i="6"/>
  <c r="AF61" i="6" s="1"/>
  <c r="U61" i="6"/>
  <c r="AX60" i="6"/>
  <c r="AO60" i="6"/>
  <c r="AE60" i="6"/>
  <c r="X60" i="6"/>
  <c r="M39" i="13"/>
  <c r="M60" i="4"/>
  <c r="C40" i="13"/>
  <c r="M60" i="12"/>
  <c r="AC60" i="6"/>
  <c r="AA60" i="6"/>
  <c r="W60" i="6"/>
  <c r="K61" i="6"/>
  <c r="AL61" i="6" s="1"/>
  <c r="M61" i="6"/>
  <c r="X64" i="11"/>
  <c r="AE64" i="11"/>
  <c r="AO64" i="11"/>
  <c r="AX64" i="11"/>
  <c r="U65" i="11"/>
  <c r="V65" i="11"/>
  <c r="AF65" i="11" s="1"/>
  <c r="AS65" i="11"/>
  <c r="S65" i="11"/>
  <c r="AC65" i="11" s="1"/>
  <c r="W65" i="11"/>
  <c r="AA65" i="11"/>
  <c r="AB65" i="11"/>
  <c r="X64" i="3"/>
  <c r="AE64" i="3"/>
  <c r="AO64" i="3"/>
  <c r="AX64" i="3"/>
  <c r="AF64" i="3"/>
  <c r="AL65" i="3"/>
  <c r="U65" i="3"/>
  <c r="V65" i="3"/>
  <c r="AK65" i="3"/>
  <c r="J66" i="3"/>
  <c r="K66" i="3" s="1"/>
  <c r="M66" i="3" s="1"/>
  <c r="R66" i="3"/>
  <c r="T66" i="3"/>
  <c r="AS65" i="3"/>
  <c r="S65" i="3"/>
  <c r="W65" i="3"/>
  <c r="AA65" i="3"/>
  <c r="AB65" i="3"/>
  <c r="AD65" i="3"/>
  <c r="AC64" i="3"/>
  <c r="X64" i="10"/>
  <c r="AO64" i="10"/>
  <c r="AE64" i="10"/>
  <c r="AX64" i="10"/>
  <c r="AL65" i="10"/>
  <c r="U65" i="10"/>
  <c r="V65" i="10"/>
  <c r="AF65" i="10" s="1"/>
  <c r="AK65" i="10"/>
  <c r="R66" i="10"/>
  <c r="J66" i="10"/>
  <c r="K66" i="10" s="1"/>
  <c r="M66" i="10" s="1"/>
  <c r="T66" i="10"/>
  <c r="AD66" i="10" s="1"/>
  <c r="S65" i="10"/>
  <c r="W65" i="10"/>
  <c r="AA65" i="10"/>
  <c r="AB65" i="10"/>
  <c r="B40" i="13"/>
  <c r="AL60" i="4"/>
  <c r="U60" i="4"/>
  <c r="V60" i="4"/>
  <c r="H40" i="13"/>
  <c r="AD60" i="4"/>
  <c r="P40" i="13" s="1"/>
  <c r="F40" i="13"/>
  <c r="AS60" i="4"/>
  <c r="S60" i="4"/>
  <c r="AB60" i="4"/>
  <c r="N40" i="13" s="1"/>
  <c r="AL61" i="9"/>
  <c r="U61" i="9"/>
  <c r="V61" i="9"/>
  <c r="AF61" i="9" s="1"/>
  <c r="AK61" i="9"/>
  <c r="J62" i="9"/>
  <c r="K62" i="9"/>
  <c r="M62" i="9" s="1"/>
  <c r="R62" i="9"/>
  <c r="T62" i="9"/>
  <c r="AD62" i="9" s="1"/>
  <c r="AS61" i="9"/>
  <c r="S61" i="9"/>
  <c r="AC61" i="9" s="1"/>
  <c r="AB61" i="9"/>
  <c r="AK61" i="7"/>
  <c r="J62" i="7"/>
  <c r="R62" i="7"/>
  <c r="T62" i="7"/>
  <c r="AD62" i="7" s="1"/>
  <c r="W64" i="11"/>
  <c r="AA64" i="11"/>
  <c r="K65" i="11"/>
  <c r="AL65" i="11" s="1"/>
  <c r="M65" i="11"/>
  <c r="AC64" i="10"/>
  <c r="AS64" i="10"/>
  <c r="W64" i="10"/>
  <c r="AA64" i="10"/>
  <c r="AX65" i="8" l="1"/>
  <c r="AO65" i="8"/>
  <c r="AE65" i="8"/>
  <c r="X65" i="8"/>
  <c r="AB66" i="8"/>
  <c r="S66" i="8"/>
  <c r="AS66" i="8"/>
  <c r="T67" i="8"/>
  <c r="AD67" i="8" s="1"/>
  <c r="R67" i="8"/>
  <c r="J67" i="8"/>
  <c r="AK66" i="8"/>
  <c r="V66" i="8"/>
  <c r="AF66" i="8" s="1"/>
  <c r="U66" i="8"/>
  <c r="AL66" i="8"/>
  <c r="AC65" i="8"/>
  <c r="AA65" i="8"/>
  <c r="W65" i="8"/>
  <c r="E40" i="13"/>
  <c r="AK60" i="4"/>
  <c r="J61" i="4"/>
  <c r="T61" i="4"/>
  <c r="R61" i="4"/>
  <c r="K61" i="4"/>
  <c r="AO60" i="12"/>
  <c r="X60" i="12"/>
  <c r="AE60" i="12"/>
  <c r="AX60" i="12"/>
  <c r="AX61" i="6"/>
  <c r="AO61" i="6"/>
  <c r="AE61" i="6"/>
  <c r="X61" i="6"/>
  <c r="AK60" i="12"/>
  <c r="T61" i="12"/>
  <c r="AD61" i="12" s="1"/>
  <c r="J61" i="12"/>
  <c r="K61" i="12"/>
  <c r="M61" i="12"/>
  <c r="R61" i="12"/>
  <c r="AK61" i="6"/>
  <c r="J62" i="6"/>
  <c r="K62" i="6"/>
  <c r="M62" i="6"/>
  <c r="R62" i="6"/>
  <c r="T62" i="6"/>
  <c r="AD62" i="6" s="1"/>
  <c r="AC60" i="12"/>
  <c r="AA60" i="12"/>
  <c r="AS60" i="12"/>
  <c r="W60" i="12"/>
  <c r="AC61" i="6"/>
  <c r="W61" i="6"/>
  <c r="AA61" i="6"/>
  <c r="X65" i="11"/>
  <c r="AE65" i="11"/>
  <c r="AO65" i="11"/>
  <c r="AX65" i="11"/>
  <c r="X65" i="3"/>
  <c r="AE65" i="3"/>
  <c r="AO65" i="3"/>
  <c r="AX65" i="3"/>
  <c r="AF65" i="3"/>
  <c r="AL66" i="3"/>
  <c r="U66" i="3"/>
  <c r="V66" i="3"/>
  <c r="AK66" i="3"/>
  <c r="J67" i="3"/>
  <c r="M67" i="3" s="1"/>
  <c r="K67" i="3"/>
  <c r="R67" i="3"/>
  <c r="T67" i="3"/>
  <c r="AS66" i="3"/>
  <c r="S66" i="3"/>
  <c r="AB66" i="3"/>
  <c r="AD66" i="3"/>
  <c r="AC65" i="3"/>
  <c r="X65" i="10"/>
  <c r="AE65" i="10"/>
  <c r="AO65" i="10"/>
  <c r="AX65" i="10"/>
  <c r="S66" i="10"/>
  <c r="AB66" i="10"/>
  <c r="AL66" i="10"/>
  <c r="U66" i="10"/>
  <c r="V66" i="10"/>
  <c r="AF66" i="10" s="1"/>
  <c r="AK66" i="10"/>
  <c r="J67" i="10"/>
  <c r="K67" i="10"/>
  <c r="M67" i="10"/>
  <c r="R67" i="10"/>
  <c r="T67" i="10"/>
  <c r="AD67" i="10" s="1"/>
  <c r="B41" i="13"/>
  <c r="AL61" i="4"/>
  <c r="U61" i="4"/>
  <c r="V61" i="4"/>
  <c r="H41" i="13"/>
  <c r="AD61" i="4"/>
  <c r="P41" i="13" s="1"/>
  <c r="F41" i="13"/>
  <c r="AS61" i="4"/>
  <c r="S61" i="4"/>
  <c r="W61" i="4" s="1"/>
  <c r="AB61" i="4"/>
  <c r="AA61" i="4"/>
  <c r="I40" i="13"/>
  <c r="AE60" i="4"/>
  <c r="AO60" i="4"/>
  <c r="AX60" i="4"/>
  <c r="X60" i="4"/>
  <c r="J40" i="13"/>
  <c r="AF60" i="4"/>
  <c r="R40" i="13" s="1"/>
  <c r="G40" i="13"/>
  <c r="AC60" i="4"/>
  <c r="O40" i="13" s="1"/>
  <c r="X61" i="9"/>
  <c r="AE61" i="9"/>
  <c r="AO61" i="9"/>
  <c r="AX61" i="9"/>
  <c r="AL62" i="9"/>
  <c r="U62" i="9"/>
  <c r="V62" i="9"/>
  <c r="AF62" i="9" s="1"/>
  <c r="AK62" i="9"/>
  <c r="J63" i="9"/>
  <c r="K63" i="9"/>
  <c r="M63" i="9"/>
  <c r="R63" i="9"/>
  <c r="T63" i="9"/>
  <c r="AD63" i="9" s="1"/>
  <c r="AS62" i="9"/>
  <c r="S62" i="9"/>
  <c r="AC62" i="9" s="1"/>
  <c r="AB62" i="9"/>
  <c r="U62" i="7"/>
  <c r="V62" i="7"/>
  <c r="AF62" i="7" s="1"/>
  <c r="S62" i="7"/>
  <c r="AB62" i="7"/>
  <c r="T66" i="11"/>
  <c r="AD66" i="11" s="1"/>
  <c r="R66" i="11"/>
  <c r="J66" i="11"/>
  <c r="AK65" i="11"/>
  <c r="AC65" i="10"/>
  <c r="AS65" i="10"/>
  <c r="C41" i="13"/>
  <c r="M61" i="4"/>
  <c r="AA60" i="4"/>
  <c r="W60" i="4"/>
  <c r="K40" i="13" s="1"/>
  <c r="W61" i="9"/>
  <c r="AA61" i="9"/>
  <c r="K62" i="7"/>
  <c r="AL62" i="7" s="1"/>
  <c r="M62" i="7"/>
  <c r="AB67" i="8" l="1"/>
  <c r="S67" i="8"/>
  <c r="AS67" i="8"/>
  <c r="V67" i="8"/>
  <c r="AF67" i="8" s="1"/>
  <c r="U67" i="8"/>
  <c r="AX66" i="8"/>
  <c r="AO66" i="8"/>
  <c r="AE66" i="8"/>
  <c r="X66" i="8"/>
  <c r="M40" i="13"/>
  <c r="AC66" i="8"/>
  <c r="AA66" i="8"/>
  <c r="W66" i="8"/>
  <c r="K67" i="8"/>
  <c r="V61" i="12"/>
  <c r="U61" i="12"/>
  <c r="I41" i="13" s="1"/>
  <c r="AL61" i="12"/>
  <c r="T62" i="12"/>
  <c r="AD62" i="12" s="1"/>
  <c r="AK61" i="12"/>
  <c r="R62" i="12"/>
  <c r="J62" i="12"/>
  <c r="K62" i="12" s="1"/>
  <c r="AB61" i="12"/>
  <c r="N41" i="13" s="1"/>
  <c r="S61" i="12"/>
  <c r="G41" i="13" s="1"/>
  <c r="AS61" i="12"/>
  <c r="V62" i="6"/>
  <c r="AF62" i="6" s="1"/>
  <c r="U62" i="6"/>
  <c r="AL62" i="6"/>
  <c r="T63" i="6"/>
  <c r="AD63" i="6" s="1"/>
  <c r="R63" i="6"/>
  <c r="J63" i="6"/>
  <c r="AK62" i="6"/>
  <c r="AB62" i="6"/>
  <c r="S62" i="6"/>
  <c r="AS62" i="6"/>
  <c r="Q40" i="13"/>
  <c r="L40" i="13"/>
  <c r="W62" i="7"/>
  <c r="X66" i="3"/>
  <c r="AE66" i="3"/>
  <c r="AO66" i="3"/>
  <c r="AX66" i="3"/>
  <c r="AF66" i="3"/>
  <c r="AL67" i="3"/>
  <c r="U67" i="3"/>
  <c r="V67" i="3"/>
  <c r="AK67" i="3"/>
  <c r="J68" i="3"/>
  <c r="K68" i="3"/>
  <c r="M68" i="3"/>
  <c r="R68" i="3"/>
  <c r="T68" i="3"/>
  <c r="AS67" i="3"/>
  <c r="S67" i="3"/>
  <c r="W67" i="3"/>
  <c r="AA67" i="3"/>
  <c r="AB67" i="3"/>
  <c r="AD67" i="3"/>
  <c r="AC66" i="3"/>
  <c r="X66" i="10"/>
  <c r="AE66" i="10"/>
  <c r="AO66" i="10"/>
  <c r="AX66" i="10"/>
  <c r="AL67" i="10"/>
  <c r="U67" i="10"/>
  <c r="V67" i="10"/>
  <c r="AF67" i="10" s="1"/>
  <c r="AK67" i="10"/>
  <c r="J68" i="10"/>
  <c r="R68" i="10"/>
  <c r="T68" i="10"/>
  <c r="AD68" i="10" s="1"/>
  <c r="K68" i="10"/>
  <c r="M68" i="10" s="1"/>
  <c r="AB67" i="10"/>
  <c r="S67" i="10"/>
  <c r="AX61" i="4"/>
  <c r="X61" i="4"/>
  <c r="AE61" i="4"/>
  <c r="AO61" i="4"/>
  <c r="AF61" i="4"/>
  <c r="AC61" i="4"/>
  <c r="X62" i="9"/>
  <c r="AE62" i="9"/>
  <c r="AO62" i="9"/>
  <c r="AX62" i="9"/>
  <c r="AL63" i="9"/>
  <c r="U63" i="9"/>
  <c r="V63" i="9"/>
  <c r="AF63" i="9" s="1"/>
  <c r="AK63" i="9"/>
  <c r="J64" i="9"/>
  <c r="K64" i="9"/>
  <c r="M64" i="9"/>
  <c r="R64" i="9"/>
  <c r="T64" i="9"/>
  <c r="AD64" i="9" s="1"/>
  <c r="AS63" i="9"/>
  <c r="S63" i="9"/>
  <c r="AC63" i="9" s="1"/>
  <c r="W63" i="9"/>
  <c r="AA63" i="9"/>
  <c r="AB63" i="9"/>
  <c r="X62" i="7"/>
  <c r="AE62" i="7"/>
  <c r="AX62" i="7"/>
  <c r="AO62" i="7"/>
  <c r="AS66" i="11"/>
  <c r="S66" i="11"/>
  <c r="AB66" i="11"/>
  <c r="U66" i="11"/>
  <c r="V66" i="11"/>
  <c r="AF66" i="11" s="1"/>
  <c r="T62" i="4"/>
  <c r="J62" i="4"/>
  <c r="K62" i="4"/>
  <c r="AK61" i="4"/>
  <c r="R62" i="4"/>
  <c r="E41" i="13"/>
  <c r="T63" i="7"/>
  <c r="AD63" i="7" s="1"/>
  <c r="R63" i="7"/>
  <c r="J63" i="7"/>
  <c r="K63" i="7" s="1"/>
  <c r="M63" i="7" s="1"/>
  <c r="AK62" i="7"/>
  <c r="W66" i="3"/>
  <c r="AA66" i="3"/>
  <c r="AC66" i="10"/>
  <c r="AS66" i="10"/>
  <c r="AA66" i="10"/>
  <c r="W66" i="10"/>
  <c r="W62" i="9"/>
  <c r="AA62" i="9"/>
  <c r="AC62" i="7"/>
  <c r="AS62" i="7"/>
  <c r="AA62" i="7"/>
  <c r="K66" i="11"/>
  <c r="AA67" i="8" l="1"/>
  <c r="W67" i="8"/>
  <c r="AC67" i="8"/>
  <c r="AX67" i="8"/>
  <c r="AO67" i="8"/>
  <c r="AE67" i="8"/>
  <c r="X67" i="8"/>
  <c r="M67" i="8"/>
  <c r="AL67" i="8"/>
  <c r="AF61" i="12"/>
  <c r="R41" i="13" s="1"/>
  <c r="J41" i="13"/>
  <c r="C42" i="13"/>
  <c r="M62" i="12"/>
  <c r="M66" i="11"/>
  <c r="AL66" i="11"/>
  <c r="AX61" i="12"/>
  <c r="X61" i="12"/>
  <c r="L41" i="13" s="1"/>
  <c r="AO61" i="12"/>
  <c r="AE61" i="12"/>
  <c r="Q41" i="13" s="1"/>
  <c r="AB62" i="12"/>
  <c r="S62" i="12"/>
  <c r="U62" i="12"/>
  <c r="V62" i="12"/>
  <c r="AF62" i="12" s="1"/>
  <c r="AL62" i="12"/>
  <c r="AX62" i="6"/>
  <c r="AO62" i="6"/>
  <c r="AE62" i="6"/>
  <c r="X62" i="6"/>
  <c r="AB63" i="6"/>
  <c r="S63" i="6"/>
  <c r="AS63" i="6"/>
  <c r="V63" i="6"/>
  <c r="AF63" i="6" s="1"/>
  <c r="U63" i="6"/>
  <c r="M62" i="4"/>
  <c r="AC61" i="12"/>
  <c r="O41" i="13" s="1"/>
  <c r="AA61" i="12"/>
  <c r="M41" i="13" s="1"/>
  <c r="W61" i="12"/>
  <c r="K41" i="13" s="1"/>
  <c r="K63" i="6"/>
  <c r="AC62" i="6"/>
  <c r="AA62" i="6"/>
  <c r="W62" i="6"/>
  <c r="X67" i="3"/>
  <c r="AE67" i="3"/>
  <c r="AO67" i="3"/>
  <c r="AX67" i="3"/>
  <c r="AF67" i="3"/>
  <c r="AL68" i="3"/>
  <c r="U68" i="3"/>
  <c r="V68" i="3"/>
  <c r="AK68" i="3"/>
  <c r="J69" i="3"/>
  <c r="K69" i="3"/>
  <c r="M69" i="3"/>
  <c r="R69" i="3"/>
  <c r="T69" i="3"/>
  <c r="AS68" i="3"/>
  <c r="S68" i="3"/>
  <c r="W68" i="3"/>
  <c r="AA68" i="3"/>
  <c r="AB68" i="3"/>
  <c r="AD68" i="3"/>
  <c r="AC67" i="3"/>
  <c r="X67" i="10"/>
  <c r="AE67" i="10"/>
  <c r="AO67" i="10"/>
  <c r="AX67" i="10"/>
  <c r="AL68" i="10"/>
  <c r="U68" i="10"/>
  <c r="V68" i="10"/>
  <c r="AF68" i="10" s="1"/>
  <c r="AK68" i="10"/>
  <c r="J69" i="10"/>
  <c r="T69" i="10"/>
  <c r="AD69" i="10" s="1"/>
  <c r="R69" i="10"/>
  <c r="AB68" i="10"/>
  <c r="S68" i="10"/>
  <c r="X63" i="9"/>
  <c r="AE63" i="9"/>
  <c r="AO63" i="9"/>
  <c r="AX63" i="9"/>
  <c r="AL64" i="9"/>
  <c r="U64" i="9"/>
  <c r="V64" i="9"/>
  <c r="AF64" i="9" s="1"/>
  <c r="AK64" i="9"/>
  <c r="J65" i="9"/>
  <c r="K65" i="9" s="1"/>
  <c r="M65" i="9" s="1"/>
  <c r="R65" i="9"/>
  <c r="T65" i="9"/>
  <c r="AD65" i="9" s="1"/>
  <c r="AS64" i="9"/>
  <c r="S64" i="9"/>
  <c r="AB64" i="9"/>
  <c r="X66" i="11"/>
  <c r="AE66" i="11"/>
  <c r="AO66" i="11"/>
  <c r="AX66" i="11"/>
  <c r="H42" i="13"/>
  <c r="AD62" i="4"/>
  <c r="P42" i="13" s="1"/>
  <c r="AK62" i="4"/>
  <c r="J63" i="4"/>
  <c r="T63" i="4"/>
  <c r="R63" i="4"/>
  <c r="B42" i="13"/>
  <c r="AL62" i="4"/>
  <c r="U62" i="4"/>
  <c r="V62" i="4"/>
  <c r="F42" i="13"/>
  <c r="AS62" i="4"/>
  <c r="AB62" i="4"/>
  <c r="N42" i="13" s="1"/>
  <c r="S62" i="4"/>
  <c r="S63" i="7"/>
  <c r="AB63" i="7"/>
  <c r="AL63" i="7"/>
  <c r="V63" i="7"/>
  <c r="AF63" i="7" s="1"/>
  <c r="U63" i="7"/>
  <c r="W63" i="7" s="1"/>
  <c r="AK63" i="7"/>
  <c r="J64" i="7"/>
  <c r="K64" i="7" s="1"/>
  <c r="M64" i="7" s="1"/>
  <c r="R64" i="7"/>
  <c r="T64" i="7"/>
  <c r="AD64" i="7" s="1"/>
  <c r="T67" i="11"/>
  <c r="AD67" i="11" s="1"/>
  <c r="R67" i="11"/>
  <c r="J67" i="11"/>
  <c r="AK66" i="11"/>
  <c r="AC67" i="10"/>
  <c r="AS67" i="10"/>
  <c r="W67" i="10"/>
  <c r="AA67" i="10"/>
  <c r="AC66" i="11"/>
  <c r="W66" i="11"/>
  <c r="AA66" i="11"/>
  <c r="T68" i="8" l="1"/>
  <c r="AD68" i="8" s="1"/>
  <c r="R68" i="8"/>
  <c r="J68" i="8"/>
  <c r="AK67" i="8"/>
  <c r="T63" i="12"/>
  <c r="AD63" i="12" s="1"/>
  <c r="R63" i="12"/>
  <c r="J63" i="12"/>
  <c r="K63" i="12" s="1"/>
  <c r="AK62" i="12"/>
  <c r="E42" i="13"/>
  <c r="AB63" i="12"/>
  <c r="S63" i="12"/>
  <c r="V63" i="12"/>
  <c r="AF63" i="12" s="1"/>
  <c r="U63" i="12"/>
  <c r="AO62" i="12"/>
  <c r="AE62" i="12"/>
  <c r="AX62" i="12"/>
  <c r="X62" i="12"/>
  <c r="AX63" i="6"/>
  <c r="AO63" i="6"/>
  <c r="AE63" i="6"/>
  <c r="X63" i="6"/>
  <c r="AC62" i="12"/>
  <c r="AS62" i="12"/>
  <c r="AA62" i="12"/>
  <c r="W62" i="12"/>
  <c r="AC63" i="6"/>
  <c r="AA63" i="6"/>
  <c r="W63" i="6"/>
  <c r="AL63" i="6"/>
  <c r="M63" i="6"/>
  <c r="X68" i="3"/>
  <c r="AE68" i="3"/>
  <c r="AO68" i="3"/>
  <c r="AX68" i="3"/>
  <c r="AF68" i="3"/>
  <c r="AL69" i="3"/>
  <c r="U69" i="3"/>
  <c r="V69" i="3"/>
  <c r="AK69" i="3"/>
  <c r="J70" i="3"/>
  <c r="K70" i="3"/>
  <c r="M70" i="3"/>
  <c r="R70" i="3"/>
  <c r="T70" i="3"/>
  <c r="AS69" i="3"/>
  <c r="S69" i="3"/>
  <c r="W69" i="3"/>
  <c r="AA69" i="3"/>
  <c r="AB69" i="3"/>
  <c r="AD69" i="3"/>
  <c r="AC68" i="3"/>
  <c r="AE68" i="10"/>
  <c r="AO68" i="10"/>
  <c r="X68" i="10"/>
  <c r="AX68" i="10"/>
  <c r="V69" i="10"/>
  <c r="AF69" i="10" s="1"/>
  <c r="U69" i="10"/>
  <c r="AB69" i="10"/>
  <c r="S69" i="10"/>
  <c r="W69" i="10"/>
  <c r="AA69" i="10"/>
  <c r="X64" i="9"/>
  <c r="AE64" i="9"/>
  <c r="AO64" i="9"/>
  <c r="AX64" i="9"/>
  <c r="AL65" i="9"/>
  <c r="U65" i="9"/>
  <c r="V65" i="9"/>
  <c r="AF65" i="9" s="1"/>
  <c r="AK65" i="9"/>
  <c r="J66" i="9"/>
  <c r="K66" i="9"/>
  <c r="M66" i="9"/>
  <c r="R66" i="9"/>
  <c r="T66" i="9"/>
  <c r="AD66" i="9" s="1"/>
  <c r="AS65" i="9"/>
  <c r="S65" i="9"/>
  <c r="AC65" i="9" s="1"/>
  <c r="W65" i="9"/>
  <c r="AA65" i="9"/>
  <c r="AB65" i="9"/>
  <c r="B43" i="13"/>
  <c r="U63" i="4"/>
  <c r="V63" i="4"/>
  <c r="H43" i="13"/>
  <c r="AD63" i="4"/>
  <c r="P43" i="13" s="1"/>
  <c r="F43" i="13"/>
  <c r="AS63" i="4"/>
  <c r="S63" i="4"/>
  <c r="AB63" i="4"/>
  <c r="N43" i="13" s="1"/>
  <c r="I42" i="13"/>
  <c r="AO62" i="4"/>
  <c r="AX62" i="4"/>
  <c r="X62" i="4"/>
  <c r="L42" i="13" s="1"/>
  <c r="AE62" i="4"/>
  <c r="Q42" i="13" s="1"/>
  <c r="J42" i="13"/>
  <c r="AF62" i="4"/>
  <c r="R42" i="13" s="1"/>
  <c r="G42" i="13"/>
  <c r="AC62" i="4"/>
  <c r="O42" i="13" s="1"/>
  <c r="AO63" i="7"/>
  <c r="AX63" i="7"/>
  <c r="X63" i="7"/>
  <c r="AE63" i="7"/>
  <c r="AL64" i="7"/>
  <c r="V64" i="7"/>
  <c r="U64" i="7"/>
  <c r="AK64" i="7"/>
  <c r="J65" i="7"/>
  <c r="K65" i="7"/>
  <c r="M65" i="7"/>
  <c r="R65" i="7"/>
  <c r="T65" i="7"/>
  <c r="AD65" i="7" s="1"/>
  <c r="S64" i="7"/>
  <c r="AB64" i="7"/>
  <c r="AS67" i="11"/>
  <c r="S67" i="11"/>
  <c r="AC67" i="11" s="1"/>
  <c r="AB67" i="11"/>
  <c r="U67" i="11"/>
  <c r="V67" i="11"/>
  <c r="AF67" i="11" s="1"/>
  <c r="K69" i="10"/>
  <c r="AC68" i="10"/>
  <c r="AS68" i="10"/>
  <c r="AA68" i="10"/>
  <c r="W68" i="10"/>
  <c r="AC64" i="9"/>
  <c r="W64" i="9"/>
  <c r="AA64" i="9"/>
  <c r="K63" i="4"/>
  <c r="AA62" i="4"/>
  <c r="W62" i="4"/>
  <c r="AC63" i="7"/>
  <c r="AS63" i="7"/>
  <c r="AA63" i="7"/>
  <c r="K67" i="11"/>
  <c r="AB68" i="8" l="1"/>
  <c r="S68" i="8"/>
  <c r="AS68" i="8"/>
  <c r="V68" i="8"/>
  <c r="AF68" i="8" s="1"/>
  <c r="U68" i="8"/>
  <c r="K68" i="8"/>
  <c r="AF64" i="7"/>
  <c r="W64" i="7"/>
  <c r="AX63" i="12"/>
  <c r="AO63" i="12"/>
  <c r="AE63" i="12"/>
  <c r="X63" i="12"/>
  <c r="T64" i="6"/>
  <c r="AD64" i="6" s="1"/>
  <c r="R64" i="6"/>
  <c r="J64" i="6"/>
  <c r="AK63" i="6"/>
  <c r="M42" i="13"/>
  <c r="K42" i="13"/>
  <c r="AC63" i="12"/>
  <c r="AS63" i="12"/>
  <c r="AA63" i="12"/>
  <c r="W63" i="12"/>
  <c r="AL63" i="12"/>
  <c r="M63" i="12"/>
  <c r="M67" i="11"/>
  <c r="AL67" i="11"/>
  <c r="X69" i="3"/>
  <c r="AE69" i="3"/>
  <c r="AO69" i="3"/>
  <c r="AX69" i="3"/>
  <c r="AF69" i="3"/>
  <c r="AL70" i="3"/>
  <c r="U70" i="3"/>
  <c r="V70" i="3"/>
  <c r="AK70" i="3"/>
  <c r="J71" i="3"/>
  <c r="K71" i="3"/>
  <c r="M71" i="3"/>
  <c r="R71" i="3"/>
  <c r="T71" i="3"/>
  <c r="AS70" i="3"/>
  <c r="S70" i="3"/>
  <c r="W70" i="3"/>
  <c r="AA70" i="3"/>
  <c r="AB70" i="3"/>
  <c r="AD70" i="3"/>
  <c r="AC69" i="3"/>
  <c r="X69" i="10"/>
  <c r="AE69" i="10"/>
  <c r="AO69" i="10"/>
  <c r="AX69" i="10"/>
  <c r="X65" i="9"/>
  <c r="AE65" i="9"/>
  <c r="AO65" i="9"/>
  <c r="AX65" i="9"/>
  <c r="AL66" i="9"/>
  <c r="U66" i="9"/>
  <c r="V66" i="9"/>
  <c r="AF66" i="9" s="1"/>
  <c r="AK66" i="9"/>
  <c r="J67" i="9"/>
  <c r="K67" i="9"/>
  <c r="M67" i="9"/>
  <c r="R67" i="9"/>
  <c r="T67" i="9"/>
  <c r="AD67" i="9" s="1"/>
  <c r="AS66" i="9"/>
  <c r="S66" i="9"/>
  <c r="AC66" i="9" s="1"/>
  <c r="AB66" i="9"/>
  <c r="I43" i="13"/>
  <c r="AE63" i="4"/>
  <c r="AO63" i="4"/>
  <c r="X63" i="4"/>
  <c r="AX63" i="4"/>
  <c r="J43" i="13"/>
  <c r="AF63" i="4"/>
  <c r="R43" i="13" s="1"/>
  <c r="G43" i="13"/>
  <c r="AC63" i="4"/>
  <c r="O43" i="13" s="1"/>
  <c r="AE64" i="7"/>
  <c r="AO64" i="7"/>
  <c r="X64" i="7"/>
  <c r="AX64" i="7"/>
  <c r="AL65" i="7"/>
  <c r="U65" i="7"/>
  <c r="V65" i="7"/>
  <c r="AF65" i="7" s="1"/>
  <c r="AK65" i="7"/>
  <c r="T66" i="7"/>
  <c r="AD66" i="7" s="1"/>
  <c r="B78" i="7" s="1"/>
  <c r="K7" i="13" s="1"/>
  <c r="J66" i="7"/>
  <c r="R66" i="7"/>
  <c r="AB65" i="7"/>
  <c r="S65" i="7"/>
  <c r="X67" i="11"/>
  <c r="AE67" i="11"/>
  <c r="AO67" i="11"/>
  <c r="AX67" i="11"/>
  <c r="C43" i="13"/>
  <c r="T68" i="11"/>
  <c r="AD68" i="11" s="1"/>
  <c r="R68" i="11"/>
  <c r="J68" i="11"/>
  <c r="AK67" i="11"/>
  <c r="AC69" i="10"/>
  <c r="AS69" i="10"/>
  <c r="W63" i="4"/>
  <c r="K43" i="13" s="1"/>
  <c r="AA63" i="4"/>
  <c r="M43" i="13" s="1"/>
  <c r="AC64" i="7"/>
  <c r="AA64" i="7"/>
  <c r="AS64" i="7"/>
  <c r="W67" i="11"/>
  <c r="AA67" i="11"/>
  <c r="AL69" i="10"/>
  <c r="M69" i="10"/>
  <c r="AL63" i="4"/>
  <c r="M63" i="4"/>
  <c r="AX68" i="8" l="1"/>
  <c r="AO68" i="8"/>
  <c r="AE68" i="8"/>
  <c r="X68" i="8"/>
  <c r="AC68" i="8"/>
  <c r="AA68" i="8"/>
  <c r="W68" i="8"/>
  <c r="AL68" i="8"/>
  <c r="M68" i="8"/>
  <c r="S64" i="6"/>
  <c r="AB64" i="6"/>
  <c r="AS64" i="6"/>
  <c r="U64" i="6"/>
  <c r="V64" i="6"/>
  <c r="AF64" i="6" s="1"/>
  <c r="J64" i="12"/>
  <c r="R64" i="12"/>
  <c r="T64" i="12"/>
  <c r="AD64" i="12" s="1"/>
  <c r="K64" i="12"/>
  <c r="AK63" i="12"/>
  <c r="Q43" i="13"/>
  <c r="L43" i="13"/>
  <c r="K64" i="6"/>
  <c r="X70" i="3"/>
  <c r="AE70" i="3"/>
  <c r="AO70" i="3"/>
  <c r="AX70" i="3"/>
  <c r="AF70" i="3"/>
  <c r="AL71" i="3"/>
  <c r="U71" i="3"/>
  <c r="V71" i="3"/>
  <c r="AK71" i="3"/>
  <c r="J72" i="3"/>
  <c r="K72" i="3"/>
  <c r="M72" i="3"/>
  <c r="R72" i="3"/>
  <c r="T72" i="3"/>
  <c r="AS71" i="3"/>
  <c r="S71" i="3"/>
  <c r="W71" i="3"/>
  <c r="AA71" i="3"/>
  <c r="AB71" i="3"/>
  <c r="AD71" i="3"/>
  <c r="AC70" i="3"/>
  <c r="X66" i="9"/>
  <c r="AE66" i="9"/>
  <c r="AO66" i="9"/>
  <c r="AX66" i="9"/>
  <c r="AL67" i="9"/>
  <c r="U67" i="9"/>
  <c r="V67" i="9"/>
  <c r="AF67" i="9" s="1"/>
  <c r="AK67" i="9"/>
  <c r="J68" i="9"/>
  <c r="R68" i="9"/>
  <c r="T68" i="9"/>
  <c r="AD68" i="9" s="1"/>
  <c r="AS67" i="9"/>
  <c r="S67" i="9"/>
  <c r="AC67" i="9" s="1"/>
  <c r="W67" i="9"/>
  <c r="AA67" i="9"/>
  <c r="AB67" i="9"/>
  <c r="X65" i="7"/>
  <c r="AE65" i="7"/>
  <c r="AO65" i="7"/>
  <c r="AX65" i="7"/>
  <c r="U66" i="7"/>
  <c r="V66" i="7"/>
  <c r="AF66" i="7" s="1"/>
  <c r="B80" i="7" s="1"/>
  <c r="M7" i="13" s="1"/>
  <c r="S66" i="7"/>
  <c r="AB66" i="7"/>
  <c r="B76" i="7" s="1"/>
  <c r="AS68" i="11"/>
  <c r="S68" i="11"/>
  <c r="AC68" i="11" s="1"/>
  <c r="AB68" i="11"/>
  <c r="U68" i="11"/>
  <c r="V68" i="11"/>
  <c r="AF68" i="11" s="1"/>
  <c r="AK69" i="10"/>
  <c r="J70" i="10"/>
  <c r="K70" i="10" s="1"/>
  <c r="R70" i="10"/>
  <c r="T70" i="10"/>
  <c r="AD70" i="10" s="1"/>
  <c r="E43" i="13"/>
  <c r="R64" i="4"/>
  <c r="T64" i="4"/>
  <c r="J64" i="4"/>
  <c r="AK63" i="4"/>
  <c r="W66" i="9"/>
  <c r="AA66" i="9"/>
  <c r="K66" i="7"/>
  <c r="AC65" i="7"/>
  <c r="AS65" i="7"/>
  <c r="W65" i="7"/>
  <c r="AA65" i="7"/>
  <c r="K68" i="11"/>
  <c r="T69" i="8" l="1"/>
  <c r="AD69" i="8" s="1"/>
  <c r="R69" i="8"/>
  <c r="K69" i="8"/>
  <c r="J69" i="8"/>
  <c r="M69" i="8" s="1"/>
  <c r="AK68" i="8"/>
  <c r="M64" i="12"/>
  <c r="AA66" i="7"/>
  <c r="W66" i="7"/>
  <c r="AO64" i="6"/>
  <c r="AE64" i="6"/>
  <c r="X64" i="6"/>
  <c r="AX64" i="6"/>
  <c r="J65" i="12"/>
  <c r="R65" i="12"/>
  <c r="T65" i="12"/>
  <c r="AD65" i="12" s="1"/>
  <c r="AK64" i="12"/>
  <c r="V64" i="12"/>
  <c r="AF64" i="12" s="1"/>
  <c r="U64" i="12"/>
  <c r="AL64" i="12"/>
  <c r="AB64" i="12"/>
  <c r="S64" i="12"/>
  <c r="AS64" i="12"/>
  <c r="B92" i="7"/>
  <c r="M70" i="10"/>
  <c r="AC64" i="6"/>
  <c r="AA64" i="6"/>
  <c r="W64" i="6"/>
  <c r="M64" i="6"/>
  <c r="AL64" i="6"/>
  <c r="X71" i="3"/>
  <c r="AE71" i="3"/>
  <c r="AO71" i="3"/>
  <c r="AX71" i="3"/>
  <c r="AF71" i="3"/>
  <c r="AL72" i="3"/>
  <c r="U72" i="3"/>
  <c r="V72" i="3"/>
  <c r="AK72" i="3"/>
  <c r="J73" i="3"/>
  <c r="R73" i="3"/>
  <c r="T73" i="3"/>
  <c r="AS72" i="3"/>
  <c r="S72" i="3"/>
  <c r="W72" i="3"/>
  <c r="AA72" i="3"/>
  <c r="AB72" i="3"/>
  <c r="AD72" i="3"/>
  <c r="AC71" i="3"/>
  <c r="X67" i="9"/>
  <c r="AE67" i="9"/>
  <c r="AO67" i="9"/>
  <c r="AX67" i="9"/>
  <c r="U68" i="9"/>
  <c r="V68" i="9"/>
  <c r="AF68" i="9" s="1"/>
  <c r="AS68" i="9"/>
  <c r="S68" i="9"/>
  <c r="AC68" i="9" s="1"/>
  <c r="AB68" i="9"/>
  <c r="X66" i="7"/>
  <c r="AG65" i="7" s="1"/>
  <c r="AE66" i="7"/>
  <c r="B79" i="7" s="1"/>
  <c r="L7" i="13" s="1"/>
  <c r="AO66" i="7"/>
  <c r="AP64" i="7" s="1"/>
  <c r="AX66" i="7"/>
  <c r="B108" i="7" s="1"/>
  <c r="P21" i="13" s="1"/>
  <c r="I7" i="13"/>
  <c r="X68" i="11"/>
  <c r="AE68" i="11"/>
  <c r="AO68" i="11"/>
  <c r="AX68" i="11"/>
  <c r="AL70" i="10"/>
  <c r="V70" i="10"/>
  <c r="AF70" i="10" s="1"/>
  <c r="U70" i="10"/>
  <c r="S70" i="10"/>
  <c r="AB70" i="10"/>
  <c r="F44" i="13"/>
  <c r="AS64" i="4"/>
  <c r="AB64" i="4"/>
  <c r="S64" i="4"/>
  <c r="H44" i="13"/>
  <c r="AD64" i="4"/>
  <c r="P44" i="13" s="1"/>
  <c r="B44" i="13"/>
  <c r="V64" i="4"/>
  <c r="U64" i="4"/>
  <c r="W64" i="4" s="1"/>
  <c r="K68" i="9"/>
  <c r="AL68" i="9" s="1"/>
  <c r="AC66" i="7"/>
  <c r="B77" i="7" s="1"/>
  <c r="AS66" i="7"/>
  <c r="B101" i="7" s="1"/>
  <c r="I21" i="13" s="1"/>
  <c r="W68" i="11"/>
  <c r="AA68" i="11"/>
  <c r="K64" i="4"/>
  <c r="M64" i="4"/>
  <c r="L66" i="7"/>
  <c r="AL68" i="11"/>
  <c r="M68" i="11"/>
  <c r="AB69" i="8" l="1"/>
  <c r="S69" i="8"/>
  <c r="AS69" i="8"/>
  <c r="T70" i="8"/>
  <c r="AD70" i="8" s="1"/>
  <c r="R70" i="8"/>
  <c r="J70" i="8"/>
  <c r="AK69" i="8"/>
  <c r="V69" i="8"/>
  <c r="AF69" i="8" s="1"/>
  <c r="U69" i="8"/>
  <c r="AL69" i="8"/>
  <c r="W68" i="9"/>
  <c r="AA68" i="9"/>
  <c r="J7" i="13"/>
  <c r="B81" i="7"/>
  <c r="U65" i="12"/>
  <c r="V65" i="12"/>
  <c r="AF65" i="12" s="1"/>
  <c r="AB65" i="12"/>
  <c r="S65" i="12"/>
  <c r="AX64" i="12"/>
  <c r="AO64" i="12"/>
  <c r="AE64" i="12"/>
  <c r="X64" i="12"/>
  <c r="T65" i="6"/>
  <c r="AD65" i="6" s="1"/>
  <c r="R65" i="6"/>
  <c r="J65" i="6"/>
  <c r="AK64" i="6"/>
  <c r="AA64" i="4"/>
  <c r="N44" i="13"/>
  <c r="K65" i="12"/>
  <c r="AC64" i="12"/>
  <c r="W64" i="12"/>
  <c r="K44" i="13" s="1"/>
  <c r="AA64" i="12"/>
  <c r="AK70" i="10"/>
  <c r="J71" i="10"/>
  <c r="R71" i="10"/>
  <c r="T71" i="10"/>
  <c r="AD71" i="10" s="1"/>
  <c r="K71" i="10"/>
  <c r="AA70" i="10"/>
  <c r="W70" i="10"/>
  <c r="X72" i="3"/>
  <c r="AE72" i="3"/>
  <c r="AO72" i="3"/>
  <c r="AX72" i="3"/>
  <c r="AF72" i="3"/>
  <c r="U73" i="3"/>
  <c r="V73" i="3"/>
  <c r="AS73" i="3"/>
  <c r="S73" i="3"/>
  <c r="AB73" i="3"/>
  <c r="AD73" i="3"/>
  <c r="AC72" i="3"/>
  <c r="X68" i="9"/>
  <c r="AE68" i="9"/>
  <c r="AO68" i="9"/>
  <c r="AX68" i="9"/>
  <c r="AH65" i="7"/>
  <c r="AI65" i="7"/>
  <c r="AW65" i="7" s="1"/>
  <c r="AM66" i="7"/>
  <c r="AN66" i="7" s="1"/>
  <c r="AG64" i="7"/>
  <c r="AP60" i="7"/>
  <c r="AP59" i="7"/>
  <c r="AP58" i="7"/>
  <c r="AP56" i="7"/>
  <c r="AP57" i="7"/>
  <c r="AP55" i="7"/>
  <c r="AP54" i="7"/>
  <c r="AP53" i="7"/>
  <c r="AP52" i="7"/>
  <c r="AP65" i="7"/>
  <c r="AQ65" i="7" s="1"/>
  <c r="AO70" i="10"/>
  <c r="X70" i="10"/>
  <c r="AE70" i="10"/>
  <c r="AX70" i="10"/>
  <c r="AB71" i="10"/>
  <c r="S71" i="10"/>
  <c r="G44" i="13"/>
  <c r="AC64" i="4"/>
  <c r="O44" i="13" s="1"/>
  <c r="J44" i="13"/>
  <c r="AF64" i="4"/>
  <c r="R44" i="13" s="1"/>
  <c r="I44" i="13"/>
  <c r="AX64" i="4"/>
  <c r="X64" i="4"/>
  <c r="AO64" i="4"/>
  <c r="AE64" i="4"/>
  <c r="Q44" i="13" s="1"/>
  <c r="T65" i="4"/>
  <c r="J65" i="4"/>
  <c r="R65" i="4"/>
  <c r="AK64" i="4"/>
  <c r="E44" i="13"/>
  <c r="D46" i="13"/>
  <c r="AR66" i="7"/>
  <c r="B100" i="7" s="1"/>
  <c r="H21" i="13" s="1"/>
  <c r="B85" i="7"/>
  <c r="R7" i="13" s="1"/>
  <c r="AL66" i="7"/>
  <c r="B95" i="7" s="1"/>
  <c r="C21" i="13" s="1"/>
  <c r="AK68" i="11"/>
  <c r="J69" i="11"/>
  <c r="K69" i="11" s="1"/>
  <c r="M69" i="11" s="1"/>
  <c r="R69" i="11"/>
  <c r="T69" i="11"/>
  <c r="AD69" i="11" s="1"/>
  <c r="K73" i="3"/>
  <c r="AL73" i="3" s="1"/>
  <c r="AP61" i="7"/>
  <c r="AP62" i="7"/>
  <c r="AP63" i="7"/>
  <c r="AC70" i="10"/>
  <c r="AS70" i="10"/>
  <c r="M68" i="9"/>
  <c r="C44" i="13"/>
  <c r="AL64" i="4"/>
  <c r="B91" i="7"/>
  <c r="B106" i="7" s="1"/>
  <c r="N21" i="13" s="1"/>
  <c r="M66" i="7"/>
  <c r="AB70" i="8" l="1"/>
  <c r="S70" i="8"/>
  <c r="AS70" i="8"/>
  <c r="V70" i="8"/>
  <c r="AF70" i="8" s="1"/>
  <c r="U70" i="8"/>
  <c r="AX69" i="8"/>
  <c r="AO69" i="8"/>
  <c r="AE69" i="8"/>
  <c r="X69" i="8"/>
  <c r="L44" i="13"/>
  <c r="AC69" i="8"/>
  <c r="AA69" i="8"/>
  <c r="W69" i="8"/>
  <c r="K70" i="8"/>
  <c r="B107" i="7"/>
  <c r="O21" i="13" s="1"/>
  <c r="N7" i="13"/>
  <c r="AX65" i="12"/>
  <c r="AO65" i="12"/>
  <c r="AE65" i="12"/>
  <c r="X65" i="12"/>
  <c r="AB65" i="6"/>
  <c r="S65" i="6"/>
  <c r="AS65" i="6"/>
  <c r="V65" i="6"/>
  <c r="AF65" i="6" s="1"/>
  <c r="U65" i="6"/>
  <c r="M44" i="13"/>
  <c r="AC65" i="12"/>
  <c r="W65" i="12"/>
  <c r="AA65" i="12"/>
  <c r="AS65" i="12"/>
  <c r="K65" i="6"/>
  <c r="M65" i="12"/>
  <c r="AL65" i="12"/>
  <c r="AL71" i="10"/>
  <c r="U71" i="10"/>
  <c r="V71" i="10"/>
  <c r="AF71" i="10" s="1"/>
  <c r="M71" i="10"/>
  <c r="X73" i="3"/>
  <c r="AE73" i="3"/>
  <c r="AO73" i="3"/>
  <c r="AX73" i="3"/>
  <c r="AF73" i="3"/>
  <c r="AC73" i="3"/>
  <c r="AU64" i="7"/>
  <c r="AH64" i="7"/>
  <c r="AI64" i="7"/>
  <c r="AW64" i="7" s="1"/>
  <c r="AG63" i="7"/>
  <c r="AQ64" i="7"/>
  <c r="AM65" i="7"/>
  <c r="AN65" i="7" s="1"/>
  <c r="H45" i="13"/>
  <c r="AD65" i="4"/>
  <c r="P45" i="13" s="1"/>
  <c r="B45" i="13"/>
  <c r="U65" i="4"/>
  <c r="V65" i="4"/>
  <c r="F45" i="13"/>
  <c r="AS65" i="4"/>
  <c r="S65" i="4"/>
  <c r="AB65" i="4"/>
  <c r="AL69" i="11"/>
  <c r="U69" i="11"/>
  <c r="V69" i="11"/>
  <c r="AF69" i="11" s="1"/>
  <c r="AK69" i="11"/>
  <c r="J70" i="11"/>
  <c r="K70" i="11" s="1"/>
  <c r="M70" i="11" s="1"/>
  <c r="R70" i="11"/>
  <c r="T70" i="11"/>
  <c r="AD70" i="11" s="1"/>
  <c r="AS69" i="11"/>
  <c r="S69" i="11"/>
  <c r="AB69" i="11"/>
  <c r="M73" i="3"/>
  <c r="AK68" i="9"/>
  <c r="J69" i="9"/>
  <c r="K69" i="9"/>
  <c r="M69" i="9"/>
  <c r="R69" i="9"/>
  <c r="T69" i="9"/>
  <c r="AD69" i="9" s="1"/>
  <c r="B96" i="7"/>
  <c r="D21" i="13" s="1"/>
  <c r="AK66" i="7"/>
  <c r="B94" i="7" s="1"/>
  <c r="AH66" i="7"/>
  <c r="AU65" i="7" s="1"/>
  <c r="AV65" i="7" s="1"/>
  <c r="W73" i="3"/>
  <c r="AA73" i="3"/>
  <c r="AC71" i="10"/>
  <c r="AS71" i="10"/>
  <c r="K65" i="4"/>
  <c r="AL65" i="4" s="1"/>
  <c r="AX70" i="8" l="1"/>
  <c r="AE70" i="8"/>
  <c r="AO70" i="8"/>
  <c r="X70" i="8"/>
  <c r="AC70" i="8"/>
  <c r="W70" i="8"/>
  <c r="AA70" i="8"/>
  <c r="M70" i="8"/>
  <c r="AL70" i="8"/>
  <c r="AX65" i="6"/>
  <c r="AO65" i="6"/>
  <c r="AE65" i="6"/>
  <c r="X65" i="6"/>
  <c r="K66" i="12"/>
  <c r="M66" i="12" s="1"/>
  <c r="J66" i="12"/>
  <c r="T66" i="12"/>
  <c r="AD66" i="12" s="1"/>
  <c r="R66" i="12"/>
  <c r="AK65" i="12"/>
  <c r="AA71" i="10"/>
  <c r="W71" i="10"/>
  <c r="N45" i="13"/>
  <c r="AC65" i="6"/>
  <c r="AA65" i="6"/>
  <c r="W65" i="6"/>
  <c r="M65" i="6"/>
  <c r="AL65" i="6"/>
  <c r="X71" i="10"/>
  <c r="AE71" i="10"/>
  <c r="AO71" i="10"/>
  <c r="AX71" i="10"/>
  <c r="AK71" i="10"/>
  <c r="T72" i="10"/>
  <c r="AD72" i="10" s="1"/>
  <c r="R72" i="10"/>
  <c r="J72" i="10"/>
  <c r="K72" i="10" s="1"/>
  <c r="W65" i="4"/>
  <c r="K45" i="13" s="1"/>
  <c r="AA65" i="4"/>
  <c r="M45" i="13" s="1"/>
  <c r="AV64" i="7"/>
  <c r="AU63" i="7"/>
  <c r="AH63" i="7"/>
  <c r="AI63" i="7"/>
  <c r="AW63" i="7" s="1"/>
  <c r="AM64" i="7"/>
  <c r="AN64" i="7" s="1"/>
  <c r="AQ63" i="7"/>
  <c r="AG62" i="7"/>
  <c r="I45" i="13"/>
  <c r="AE65" i="4"/>
  <c r="X65" i="4"/>
  <c r="AO65" i="4"/>
  <c r="AX65" i="4"/>
  <c r="J45" i="13"/>
  <c r="AF65" i="4"/>
  <c r="R45" i="13" s="1"/>
  <c r="G45" i="13"/>
  <c r="AC65" i="4"/>
  <c r="X69" i="11"/>
  <c r="AE69" i="11"/>
  <c r="AO69" i="11"/>
  <c r="AX69" i="11"/>
  <c r="AL70" i="11"/>
  <c r="U70" i="11"/>
  <c r="V70" i="11"/>
  <c r="AF70" i="11" s="1"/>
  <c r="AK70" i="11"/>
  <c r="J71" i="11"/>
  <c r="K71" i="11"/>
  <c r="M71" i="11"/>
  <c r="R71" i="11"/>
  <c r="T71" i="11"/>
  <c r="AD71" i="11" s="1"/>
  <c r="AS70" i="11"/>
  <c r="S70" i="11"/>
  <c r="AB70" i="11"/>
  <c r="T74" i="3"/>
  <c r="R74" i="3"/>
  <c r="J74" i="3"/>
  <c r="AK73" i="3"/>
  <c r="S72" i="10"/>
  <c r="AB72" i="10"/>
  <c r="U72" i="10"/>
  <c r="V72" i="10"/>
  <c r="AF72" i="10" s="1"/>
  <c r="AL69" i="9"/>
  <c r="U69" i="9"/>
  <c r="V69" i="9"/>
  <c r="AF69" i="9" s="1"/>
  <c r="AK69" i="9"/>
  <c r="J70" i="9"/>
  <c r="K70" i="9"/>
  <c r="M70" i="9"/>
  <c r="R70" i="9"/>
  <c r="T70" i="9"/>
  <c r="AD70" i="9" s="1"/>
  <c r="AS69" i="9"/>
  <c r="S69" i="9"/>
  <c r="AC69" i="9" s="1"/>
  <c r="AB69" i="9"/>
  <c r="B21" i="13"/>
  <c r="AC69" i="11"/>
  <c r="W69" i="11"/>
  <c r="AA69" i="11"/>
  <c r="C45" i="13"/>
  <c r="M65" i="4"/>
  <c r="T71" i="8" l="1"/>
  <c r="AD71" i="8" s="1"/>
  <c r="R71" i="8"/>
  <c r="J71" i="8"/>
  <c r="AK70" i="8"/>
  <c r="Q45" i="13"/>
  <c r="L45" i="13"/>
  <c r="O45" i="13"/>
  <c r="T67" i="12"/>
  <c r="AD67" i="12" s="1"/>
  <c r="J67" i="12"/>
  <c r="AK66" i="12"/>
  <c r="R67" i="12"/>
  <c r="V66" i="12"/>
  <c r="AF66" i="12" s="1"/>
  <c r="AL66" i="12"/>
  <c r="U66" i="12"/>
  <c r="S66" i="12"/>
  <c r="AB66" i="12"/>
  <c r="T66" i="6"/>
  <c r="AD66" i="6" s="1"/>
  <c r="J66" i="6"/>
  <c r="R66" i="6"/>
  <c r="K66" i="6"/>
  <c r="AK65" i="6"/>
  <c r="AA72" i="10"/>
  <c r="AV63" i="7"/>
  <c r="AU62" i="7"/>
  <c r="AH62" i="7"/>
  <c r="AI62" i="7"/>
  <c r="AW62" i="7" s="1"/>
  <c r="AG61" i="7"/>
  <c r="AQ62" i="7"/>
  <c r="AM63" i="7"/>
  <c r="AN63" i="7" s="1"/>
  <c r="X70" i="11"/>
  <c r="AE70" i="11"/>
  <c r="AO70" i="11"/>
  <c r="AX70" i="11"/>
  <c r="AL71" i="11"/>
  <c r="U71" i="11"/>
  <c r="V71" i="11"/>
  <c r="AF71" i="11" s="1"/>
  <c r="AK71" i="11"/>
  <c r="J72" i="11"/>
  <c r="K72" i="11"/>
  <c r="M72" i="11"/>
  <c r="R72" i="11"/>
  <c r="T72" i="11"/>
  <c r="AD72" i="11" s="1"/>
  <c r="AS71" i="11"/>
  <c r="S71" i="11"/>
  <c r="AC71" i="11" s="1"/>
  <c r="AB71" i="11"/>
  <c r="AD74" i="3"/>
  <c r="AS74" i="3"/>
  <c r="S74" i="3"/>
  <c r="AB74" i="3"/>
  <c r="U74" i="3"/>
  <c r="V74" i="3"/>
  <c r="AE72" i="10"/>
  <c r="AO72" i="10"/>
  <c r="AX72" i="10"/>
  <c r="X72" i="10"/>
  <c r="X69" i="9"/>
  <c r="AE69" i="9"/>
  <c r="AO69" i="9"/>
  <c r="AX69" i="9"/>
  <c r="AL70" i="9"/>
  <c r="U70" i="9"/>
  <c r="V70" i="9"/>
  <c r="AF70" i="9" s="1"/>
  <c r="AK70" i="9"/>
  <c r="J71" i="9"/>
  <c r="K71" i="9"/>
  <c r="M71" i="9"/>
  <c r="R71" i="9"/>
  <c r="T71" i="9"/>
  <c r="AD71" i="9" s="1"/>
  <c r="AS70" i="9"/>
  <c r="S70" i="9"/>
  <c r="AC70" i="9" s="1"/>
  <c r="AB70" i="9"/>
  <c r="E45" i="13"/>
  <c r="R66" i="4"/>
  <c r="T66" i="4"/>
  <c r="AK65" i="4"/>
  <c r="J66" i="4"/>
  <c r="K66" i="4" s="1"/>
  <c r="AC70" i="11"/>
  <c r="W70" i="11"/>
  <c r="AA70" i="11"/>
  <c r="K74" i="3"/>
  <c r="AL74" i="3" s="1"/>
  <c r="AC72" i="10"/>
  <c r="W72" i="10"/>
  <c r="W69" i="9"/>
  <c r="AA69" i="9"/>
  <c r="AL72" i="10"/>
  <c r="M72" i="10"/>
  <c r="AS72" i="10"/>
  <c r="AB71" i="8" l="1"/>
  <c r="S71" i="8"/>
  <c r="AS71" i="8"/>
  <c r="V71" i="8"/>
  <c r="AF71" i="8" s="1"/>
  <c r="U71" i="8"/>
  <c r="M66" i="6"/>
  <c r="K71" i="8"/>
  <c r="W70" i="9"/>
  <c r="AA70" i="9"/>
  <c r="U67" i="12"/>
  <c r="V67" i="12"/>
  <c r="AF67" i="12" s="1"/>
  <c r="S67" i="12"/>
  <c r="AB67" i="12"/>
  <c r="AO66" i="12"/>
  <c r="AE66" i="12"/>
  <c r="X66" i="12"/>
  <c r="AX66" i="12"/>
  <c r="T67" i="6"/>
  <c r="AD67" i="6" s="1"/>
  <c r="R67" i="6"/>
  <c r="J67" i="6"/>
  <c r="AK66" i="6"/>
  <c r="V66" i="6"/>
  <c r="AF66" i="6" s="1"/>
  <c r="U66" i="6"/>
  <c r="AL66" i="6"/>
  <c r="AB66" i="6"/>
  <c r="S66" i="6"/>
  <c r="AS66" i="6"/>
  <c r="K67" i="12"/>
  <c r="AC66" i="12"/>
  <c r="W66" i="12"/>
  <c r="AA66" i="12"/>
  <c r="AS66" i="12"/>
  <c r="AV62" i="7"/>
  <c r="AU61" i="7"/>
  <c r="AH61" i="7"/>
  <c r="AG60" i="7"/>
  <c r="AI61" i="7"/>
  <c r="AW61" i="7" s="1"/>
  <c r="AQ61" i="7"/>
  <c r="AM62" i="7"/>
  <c r="AN62" i="7" s="1"/>
  <c r="X71" i="11"/>
  <c r="AE71" i="11"/>
  <c r="AO71" i="11"/>
  <c r="AX71" i="11"/>
  <c r="AL72" i="11"/>
  <c r="U72" i="11"/>
  <c r="V72" i="11"/>
  <c r="AF72" i="11" s="1"/>
  <c r="AK72" i="11"/>
  <c r="J73" i="11"/>
  <c r="K73" i="11" s="1"/>
  <c r="R73" i="11"/>
  <c r="T73" i="11"/>
  <c r="AD73" i="11" s="1"/>
  <c r="AS72" i="11"/>
  <c r="S72" i="11"/>
  <c r="AC72" i="11" s="1"/>
  <c r="W72" i="11"/>
  <c r="AA72" i="11"/>
  <c r="AB72" i="11"/>
  <c r="AC74" i="3"/>
  <c r="X74" i="3"/>
  <c r="AE74" i="3"/>
  <c r="AO74" i="3"/>
  <c r="AX74" i="3"/>
  <c r="AF74" i="3"/>
  <c r="X70" i="9"/>
  <c r="AE70" i="9"/>
  <c r="AO70" i="9"/>
  <c r="AX70" i="9"/>
  <c r="AL71" i="9"/>
  <c r="U71" i="9"/>
  <c r="V71" i="9"/>
  <c r="AF71" i="9" s="1"/>
  <c r="AK71" i="9"/>
  <c r="J72" i="9"/>
  <c r="K72" i="9"/>
  <c r="M72" i="9"/>
  <c r="R72" i="9"/>
  <c r="T72" i="9"/>
  <c r="AD72" i="9" s="1"/>
  <c r="AS71" i="9"/>
  <c r="S71" i="9"/>
  <c r="AB71" i="9"/>
  <c r="F46" i="13"/>
  <c r="AS66" i="4"/>
  <c r="AB66" i="4"/>
  <c r="N46" i="13" s="1"/>
  <c r="S66" i="4"/>
  <c r="H46" i="13"/>
  <c r="AD66" i="4"/>
  <c r="P46" i="13" s="1"/>
  <c r="B46" i="13"/>
  <c r="AL66" i="4"/>
  <c r="V66" i="4"/>
  <c r="U66" i="4"/>
  <c r="J73" i="10"/>
  <c r="R73" i="10"/>
  <c r="T73" i="10"/>
  <c r="AD73" i="10" s="1"/>
  <c r="AK72" i="10"/>
  <c r="K73" i="10"/>
  <c r="M73" i="10" s="1"/>
  <c r="W71" i="11"/>
  <c r="AA71" i="11"/>
  <c r="W74" i="3"/>
  <c r="AA74" i="3"/>
  <c r="M66" i="4"/>
  <c r="C46" i="13"/>
  <c r="M74" i="3"/>
  <c r="AX71" i="8" l="1"/>
  <c r="AO71" i="8"/>
  <c r="AE71" i="8"/>
  <c r="X71" i="8"/>
  <c r="M73" i="11"/>
  <c r="AC71" i="8"/>
  <c r="AA71" i="8"/>
  <c r="W71" i="8"/>
  <c r="AL71" i="8"/>
  <c r="M71" i="8"/>
  <c r="M67" i="12"/>
  <c r="AL67" i="12"/>
  <c r="AX67" i="12"/>
  <c r="X67" i="12"/>
  <c r="AE67" i="12"/>
  <c r="AO67" i="12"/>
  <c r="AB67" i="6"/>
  <c r="S67" i="6"/>
  <c r="AS67" i="6"/>
  <c r="U67" i="6"/>
  <c r="V67" i="6"/>
  <c r="AF67" i="6" s="1"/>
  <c r="AX66" i="6"/>
  <c r="AO66" i="6"/>
  <c r="AE66" i="6"/>
  <c r="X66" i="6"/>
  <c r="R68" i="12"/>
  <c r="J68" i="12"/>
  <c r="T68" i="12"/>
  <c r="AD68" i="12" s="1"/>
  <c r="AK67" i="12"/>
  <c r="AC67" i="12"/>
  <c r="AA67" i="12"/>
  <c r="AS67" i="12"/>
  <c r="W67" i="12"/>
  <c r="K67" i="6"/>
  <c r="AC66" i="6"/>
  <c r="AA66" i="6"/>
  <c r="W66" i="6"/>
  <c r="AV61" i="7"/>
  <c r="AU60" i="7"/>
  <c r="AH60" i="7"/>
  <c r="AQ60" i="7"/>
  <c r="AG59" i="7"/>
  <c r="AI60" i="7"/>
  <c r="AW60" i="7" s="1"/>
  <c r="AM61" i="7"/>
  <c r="AN61" i="7" s="1"/>
  <c r="X72" i="11"/>
  <c r="AE72" i="11"/>
  <c r="AO72" i="11"/>
  <c r="AX72" i="11"/>
  <c r="AL73" i="11"/>
  <c r="U73" i="11"/>
  <c r="V73" i="11"/>
  <c r="AF73" i="11" s="1"/>
  <c r="AK73" i="11"/>
  <c r="J74" i="11"/>
  <c r="K74" i="11"/>
  <c r="M74" i="11"/>
  <c r="R74" i="11"/>
  <c r="T74" i="11"/>
  <c r="AD74" i="11" s="1"/>
  <c r="AS73" i="11"/>
  <c r="S73" i="11"/>
  <c r="AC73" i="11" s="1"/>
  <c r="AB73" i="11"/>
  <c r="X71" i="9"/>
  <c r="AE71" i="9"/>
  <c r="AO71" i="9"/>
  <c r="AX71" i="9"/>
  <c r="AL72" i="9"/>
  <c r="U72" i="9"/>
  <c r="V72" i="9"/>
  <c r="AF72" i="9" s="1"/>
  <c r="AK72" i="9"/>
  <c r="J73" i="9"/>
  <c r="K73" i="9"/>
  <c r="M73" i="9"/>
  <c r="R73" i="9"/>
  <c r="T73" i="9"/>
  <c r="AD73" i="9" s="1"/>
  <c r="AS72" i="9"/>
  <c r="S72" i="9"/>
  <c r="AC72" i="9" s="1"/>
  <c r="AB72" i="9"/>
  <c r="G46" i="13"/>
  <c r="AC66" i="4"/>
  <c r="O46" i="13" s="1"/>
  <c r="J46" i="13"/>
  <c r="AF66" i="4"/>
  <c r="R46" i="13" s="1"/>
  <c r="I46" i="13"/>
  <c r="AO66" i="4"/>
  <c r="X66" i="4"/>
  <c r="L46" i="13" s="1"/>
  <c r="AX66" i="4"/>
  <c r="AE66" i="4"/>
  <c r="Q46" i="13" s="1"/>
  <c r="AL73" i="10"/>
  <c r="U73" i="10"/>
  <c r="V73" i="10"/>
  <c r="AF73" i="10" s="1"/>
  <c r="J74" i="10"/>
  <c r="R74" i="10"/>
  <c r="AK73" i="10"/>
  <c r="K74" i="10"/>
  <c r="M74" i="10"/>
  <c r="T74" i="10"/>
  <c r="AD74" i="10" s="1"/>
  <c r="S73" i="10"/>
  <c r="AB73" i="10"/>
  <c r="AK66" i="4"/>
  <c r="T67" i="4"/>
  <c r="R67" i="4"/>
  <c r="J67" i="4"/>
  <c r="E46" i="13"/>
  <c r="AK74" i="3"/>
  <c r="J75" i="3"/>
  <c r="K75" i="3"/>
  <c r="M75" i="3"/>
  <c r="R75" i="3"/>
  <c r="T75" i="3"/>
  <c r="AC71" i="9"/>
  <c r="W71" i="9"/>
  <c r="AA71" i="9"/>
  <c r="W66" i="4"/>
  <c r="AA66" i="4"/>
  <c r="T72" i="8" l="1"/>
  <c r="AD72" i="8" s="1"/>
  <c r="R72" i="8"/>
  <c r="J72" i="8"/>
  <c r="K72" i="8" s="1"/>
  <c r="M72" i="8" s="1"/>
  <c r="AK71" i="8"/>
  <c r="AA73" i="10"/>
  <c r="AX67" i="6"/>
  <c r="AE67" i="6"/>
  <c r="X67" i="6"/>
  <c r="AO67" i="6"/>
  <c r="AB68" i="12"/>
  <c r="S68" i="12"/>
  <c r="V68" i="12"/>
  <c r="AF68" i="12" s="1"/>
  <c r="U68" i="12"/>
  <c r="W68" i="12" s="1"/>
  <c r="K68" i="12"/>
  <c r="K46" i="13"/>
  <c r="M46" i="13"/>
  <c r="AC67" i="6"/>
  <c r="AA67" i="6"/>
  <c r="W67" i="6"/>
  <c r="AL67" i="6"/>
  <c r="M67" i="6"/>
  <c r="W73" i="11"/>
  <c r="AA73" i="11"/>
  <c r="AV60" i="7"/>
  <c r="AU59" i="7"/>
  <c r="AH59" i="7"/>
  <c r="AI59" i="7"/>
  <c r="AW59" i="7" s="1"/>
  <c r="AQ59" i="7"/>
  <c r="AM60" i="7"/>
  <c r="AN60" i="7" s="1"/>
  <c r="AG58" i="7"/>
  <c r="X73" i="11"/>
  <c r="AE73" i="11"/>
  <c r="AO73" i="11"/>
  <c r="AX73" i="11"/>
  <c r="AL74" i="11"/>
  <c r="U74" i="11"/>
  <c r="V74" i="11"/>
  <c r="AF74" i="11" s="1"/>
  <c r="AK74" i="11"/>
  <c r="J75" i="11"/>
  <c r="K75" i="11"/>
  <c r="M75" i="11" s="1"/>
  <c r="R75" i="11"/>
  <c r="T75" i="11"/>
  <c r="AD75" i="11" s="1"/>
  <c r="AS74" i="11"/>
  <c r="S74" i="11"/>
  <c r="AA74" i="11"/>
  <c r="AB74" i="11"/>
  <c r="X72" i="9"/>
  <c r="AE72" i="9"/>
  <c r="AO72" i="9"/>
  <c r="AX72" i="9"/>
  <c r="AL73" i="9"/>
  <c r="U73" i="9"/>
  <c r="V73" i="9"/>
  <c r="AF73" i="9" s="1"/>
  <c r="AK73" i="9"/>
  <c r="J74" i="9"/>
  <c r="R74" i="9"/>
  <c r="T74" i="9"/>
  <c r="AD74" i="9" s="1"/>
  <c r="AS73" i="9"/>
  <c r="S73" i="9"/>
  <c r="AC73" i="9" s="1"/>
  <c r="AB73" i="9"/>
  <c r="X73" i="10"/>
  <c r="AE73" i="10"/>
  <c r="AX73" i="10"/>
  <c r="AO73" i="10"/>
  <c r="AL74" i="10"/>
  <c r="U74" i="10"/>
  <c r="V74" i="10"/>
  <c r="AF74" i="10" s="1"/>
  <c r="AB74" i="10"/>
  <c r="S74" i="10"/>
  <c r="AK74" i="10"/>
  <c r="R75" i="10"/>
  <c r="T75" i="10"/>
  <c r="AD75" i="10" s="1"/>
  <c r="J75" i="10"/>
  <c r="K75" i="10" s="1"/>
  <c r="M75" i="10" s="1"/>
  <c r="H47" i="13"/>
  <c r="AD67" i="4"/>
  <c r="P47" i="13" s="1"/>
  <c r="F47" i="13"/>
  <c r="AS67" i="4"/>
  <c r="S67" i="4"/>
  <c r="AB67" i="4"/>
  <c r="N47" i="13" s="1"/>
  <c r="B47" i="13"/>
  <c r="U67" i="4"/>
  <c r="V67" i="4"/>
  <c r="AL75" i="3"/>
  <c r="U75" i="3"/>
  <c r="V75" i="3"/>
  <c r="AK75" i="3"/>
  <c r="J76" i="3"/>
  <c r="K76" i="3" s="1"/>
  <c r="M76" i="3" s="1"/>
  <c r="R76" i="3"/>
  <c r="T76" i="3"/>
  <c r="AS75" i="3"/>
  <c r="S75" i="3"/>
  <c r="AB75" i="3"/>
  <c r="AD75" i="3"/>
  <c r="W72" i="9"/>
  <c r="AA72" i="9"/>
  <c r="AC73" i="10"/>
  <c r="AS73" i="10"/>
  <c r="W73" i="10"/>
  <c r="K67" i="4"/>
  <c r="AS72" i="8" l="1"/>
  <c r="AB72" i="8"/>
  <c r="S72" i="8"/>
  <c r="T73" i="8"/>
  <c r="AD73" i="8" s="1"/>
  <c r="R73" i="8"/>
  <c r="J73" i="8"/>
  <c r="AK72" i="8"/>
  <c r="V72" i="8"/>
  <c r="AF72" i="8" s="1"/>
  <c r="U72" i="8"/>
  <c r="AL72" i="8"/>
  <c r="AO68" i="12"/>
  <c r="AE68" i="12"/>
  <c r="X68" i="12"/>
  <c r="AX68" i="12"/>
  <c r="T68" i="6"/>
  <c r="AD68" i="6" s="1"/>
  <c r="J68" i="6"/>
  <c r="AK67" i="6"/>
  <c r="R68" i="6"/>
  <c r="K68" i="6"/>
  <c r="AC68" i="12"/>
  <c r="AS68" i="12"/>
  <c r="AA68" i="12"/>
  <c r="M68" i="12"/>
  <c r="AL68" i="12"/>
  <c r="AC74" i="11"/>
  <c r="W74" i="11"/>
  <c r="W73" i="9"/>
  <c r="AA73" i="9"/>
  <c r="W74" i="10"/>
  <c r="AA74" i="10"/>
  <c r="W75" i="3"/>
  <c r="AA75" i="3"/>
  <c r="AV59" i="7"/>
  <c r="AU58" i="7"/>
  <c r="AH58" i="7"/>
  <c r="AI58" i="7"/>
  <c r="AW58" i="7" s="1"/>
  <c r="AQ58" i="7"/>
  <c r="AM59" i="7"/>
  <c r="AN59" i="7" s="1"/>
  <c r="AG57" i="7"/>
  <c r="X74" i="11"/>
  <c r="AE74" i="11"/>
  <c r="AO74" i="11"/>
  <c r="AX74" i="11"/>
  <c r="AL75" i="11"/>
  <c r="U75" i="11"/>
  <c r="V75" i="11"/>
  <c r="AF75" i="11" s="1"/>
  <c r="AK75" i="11"/>
  <c r="J76" i="11"/>
  <c r="R76" i="11"/>
  <c r="T76" i="11"/>
  <c r="AD76" i="11" s="1"/>
  <c r="AS75" i="11"/>
  <c r="S75" i="11"/>
  <c r="AB75" i="11"/>
  <c r="X73" i="9"/>
  <c r="AE73" i="9"/>
  <c r="AO73" i="9"/>
  <c r="AX73" i="9"/>
  <c r="U74" i="9"/>
  <c r="V74" i="9"/>
  <c r="AF74" i="9" s="1"/>
  <c r="AS74" i="9"/>
  <c r="S74" i="9"/>
  <c r="AC74" i="9" s="1"/>
  <c r="W74" i="9"/>
  <c r="AA74" i="9"/>
  <c r="AB74" i="9"/>
  <c r="X74" i="10"/>
  <c r="AO74" i="10"/>
  <c r="AE74" i="10"/>
  <c r="AX74" i="10"/>
  <c r="S75" i="10"/>
  <c r="AB75" i="10"/>
  <c r="AL75" i="10"/>
  <c r="U75" i="10"/>
  <c r="V75" i="10"/>
  <c r="AF75" i="10" s="1"/>
  <c r="AK75" i="10"/>
  <c r="J76" i="10"/>
  <c r="R76" i="10"/>
  <c r="T76" i="10"/>
  <c r="AD76" i="10" s="1"/>
  <c r="G47" i="13"/>
  <c r="AC67" i="4"/>
  <c r="O47" i="13" s="1"/>
  <c r="I47" i="13"/>
  <c r="AX67" i="4"/>
  <c r="X67" i="4"/>
  <c r="L47" i="13" s="1"/>
  <c r="AO67" i="4"/>
  <c r="AE67" i="4"/>
  <c r="Q47" i="13" s="1"/>
  <c r="J47" i="13"/>
  <c r="AF67" i="4"/>
  <c r="R47" i="13" s="1"/>
  <c r="X75" i="3"/>
  <c r="AE75" i="3"/>
  <c r="AO75" i="3"/>
  <c r="AX75" i="3"/>
  <c r="AF75" i="3"/>
  <c r="AL76" i="3"/>
  <c r="U76" i="3"/>
  <c r="V76" i="3"/>
  <c r="AK76" i="3"/>
  <c r="J77" i="3"/>
  <c r="K77" i="3"/>
  <c r="R77" i="3"/>
  <c r="T77" i="3"/>
  <c r="AS76" i="3"/>
  <c r="S76" i="3"/>
  <c r="AB76" i="3"/>
  <c r="AD76" i="3"/>
  <c r="AC75" i="3"/>
  <c r="K74" i="9"/>
  <c r="AL74" i="9" s="1"/>
  <c r="AC74" i="10"/>
  <c r="AS74" i="10"/>
  <c r="AA67" i="4"/>
  <c r="M47" i="13" s="1"/>
  <c r="W67" i="4"/>
  <c r="K47" i="13" s="1"/>
  <c r="C47" i="13"/>
  <c r="AL67" i="4"/>
  <c r="M67" i="4"/>
  <c r="AB73" i="8" l="1"/>
  <c r="S73" i="8"/>
  <c r="AS73" i="8"/>
  <c r="V73" i="8"/>
  <c r="AF73" i="8" s="1"/>
  <c r="U73" i="8"/>
  <c r="AX72" i="8"/>
  <c r="AO72" i="8"/>
  <c r="AE72" i="8"/>
  <c r="X72" i="8"/>
  <c r="AA75" i="11"/>
  <c r="M68" i="6"/>
  <c r="AC72" i="8"/>
  <c r="AA72" i="8"/>
  <c r="W72" i="8"/>
  <c r="M73" i="8"/>
  <c r="K73" i="8"/>
  <c r="AL73" i="8" s="1"/>
  <c r="R69" i="6"/>
  <c r="J69" i="6"/>
  <c r="V68" i="6"/>
  <c r="AF68" i="6" s="1"/>
  <c r="U68" i="6"/>
  <c r="AL68" i="6"/>
  <c r="AS68" i="6"/>
  <c r="AB68" i="6"/>
  <c r="S68" i="6"/>
  <c r="J69" i="12"/>
  <c r="T69" i="12"/>
  <c r="AD69" i="12" s="1"/>
  <c r="K69" i="12"/>
  <c r="M69" i="12" s="1"/>
  <c r="AK68" i="12"/>
  <c r="R69" i="12"/>
  <c r="AA75" i="10"/>
  <c r="M77" i="3"/>
  <c r="AV58" i="7"/>
  <c r="AU57" i="7"/>
  <c r="AH57" i="7"/>
  <c r="AI57" i="7"/>
  <c r="AW57" i="7" s="1"/>
  <c r="AQ57" i="7"/>
  <c r="AM58" i="7"/>
  <c r="AN58" i="7" s="1"/>
  <c r="AG56" i="7"/>
  <c r="X75" i="11"/>
  <c r="AE75" i="11"/>
  <c r="AO75" i="11"/>
  <c r="AX75" i="11"/>
  <c r="U76" i="11"/>
  <c r="V76" i="11"/>
  <c r="AF76" i="11" s="1"/>
  <c r="AS76" i="11"/>
  <c r="S76" i="11"/>
  <c r="AA76" i="11"/>
  <c r="AB76" i="11"/>
  <c r="X74" i="9"/>
  <c r="AE74" i="9"/>
  <c r="AO74" i="9"/>
  <c r="AX74" i="9"/>
  <c r="X75" i="10"/>
  <c r="AE75" i="10"/>
  <c r="AO75" i="10"/>
  <c r="AX75" i="10"/>
  <c r="U76" i="10"/>
  <c r="V76" i="10"/>
  <c r="AF76" i="10" s="1"/>
  <c r="AB76" i="10"/>
  <c r="S76" i="10"/>
  <c r="W76" i="10"/>
  <c r="AA76" i="10"/>
  <c r="X76" i="3"/>
  <c r="AE76" i="3"/>
  <c r="AO76" i="3"/>
  <c r="AX76" i="3"/>
  <c r="AF76" i="3"/>
  <c r="AL77" i="3"/>
  <c r="U77" i="3"/>
  <c r="V77" i="3"/>
  <c r="AS77" i="3"/>
  <c r="S77" i="3"/>
  <c r="W77" i="3"/>
  <c r="AA77" i="3"/>
  <c r="AB77" i="3"/>
  <c r="AD77" i="3"/>
  <c r="AC76" i="3"/>
  <c r="E47" i="13"/>
  <c r="T68" i="4"/>
  <c r="AK67" i="4"/>
  <c r="J68" i="4"/>
  <c r="K68" i="4"/>
  <c r="R68" i="4"/>
  <c r="K76" i="11"/>
  <c r="AL76" i="11" s="1"/>
  <c r="M76" i="11"/>
  <c r="AC75" i="11"/>
  <c r="W75" i="11"/>
  <c r="AC75" i="10"/>
  <c r="AS75" i="10"/>
  <c r="W75" i="10"/>
  <c r="K76" i="10"/>
  <c r="W76" i="3"/>
  <c r="AA76" i="3"/>
  <c r="M74" i="9"/>
  <c r="AX73" i="8" l="1"/>
  <c r="AO73" i="8"/>
  <c r="AE73" i="8"/>
  <c r="X73" i="8"/>
  <c r="AK73" i="8"/>
  <c r="J74" i="8"/>
  <c r="K74" i="8"/>
  <c r="M74" i="8"/>
  <c r="R74" i="8"/>
  <c r="T74" i="8"/>
  <c r="AD74" i="8" s="1"/>
  <c r="AC73" i="8"/>
  <c r="W73" i="8"/>
  <c r="AA73" i="8"/>
  <c r="AK68" i="6"/>
  <c r="T69" i="6"/>
  <c r="AD69" i="6" s="1"/>
  <c r="AC76" i="11"/>
  <c r="W76" i="11"/>
  <c r="AB69" i="6"/>
  <c r="S69" i="6"/>
  <c r="AS69" i="6"/>
  <c r="V69" i="6"/>
  <c r="AF69" i="6" s="1"/>
  <c r="U69" i="6"/>
  <c r="AX68" i="6"/>
  <c r="AO68" i="6"/>
  <c r="AE68" i="6"/>
  <c r="X68" i="6"/>
  <c r="V69" i="12"/>
  <c r="AF69" i="12" s="1"/>
  <c r="U69" i="12"/>
  <c r="AL69" i="12"/>
  <c r="T70" i="12"/>
  <c r="AD70" i="12" s="1"/>
  <c r="R70" i="12"/>
  <c r="J70" i="12"/>
  <c r="AK69" i="12"/>
  <c r="S69" i="12"/>
  <c r="AB69" i="12"/>
  <c r="K69" i="6"/>
  <c r="AC68" i="6"/>
  <c r="AA68" i="6"/>
  <c r="W68" i="6"/>
  <c r="AK77" i="3"/>
  <c r="J78" i="3"/>
  <c r="K78" i="3"/>
  <c r="M78" i="3" s="1"/>
  <c r="R78" i="3"/>
  <c r="T78" i="3"/>
  <c r="AV57" i="7"/>
  <c r="AU56" i="7"/>
  <c r="AH56" i="7"/>
  <c r="AI56" i="7"/>
  <c r="AW56" i="7" s="1"/>
  <c r="AQ56" i="7"/>
  <c r="AM57" i="7"/>
  <c r="AN57" i="7" s="1"/>
  <c r="AG55" i="7"/>
  <c r="X76" i="11"/>
  <c r="AE76" i="11"/>
  <c r="AO76" i="11"/>
  <c r="AX76" i="11"/>
  <c r="X76" i="10"/>
  <c r="AE76" i="10"/>
  <c r="AO76" i="10"/>
  <c r="AX76" i="10"/>
  <c r="X77" i="3"/>
  <c r="AE77" i="3"/>
  <c r="AO77" i="3"/>
  <c r="AX77" i="3"/>
  <c r="AF77" i="3"/>
  <c r="AL78" i="3"/>
  <c r="U78" i="3"/>
  <c r="V78" i="3"/>
  <c r="AK78" i="3"/>
  <c r="J79" i="3"/>
  <c r="K79" i="3"/>
  <c r="M79" i="3" s="1"/>
  <c r="R79" i="3"/>
  <c r="T79" i="3"/>
  <c r="AS78" i="3"/>
  <c r="S78" i="3"/>
  <c r="W78" i="3" s="1"/>
  <c r="AA78" i="3"/>
  <c r="AB78" i="3"/>
  <c r="AD78" i="3"/>
  <c r="AC77" i="3"/>
  <c r="H48" i="13"/>
  <c r="AD68" i="4"/>
  <c r="P48" i="13" s="1"/>
  <c r="B48" i="13"/>
  <c r="AL68" i="4"/>
  <c r="U68" i="4"/>
  <c r="V68" i="4"/>
  <c r="F48" i="13"/>
  <c r="AS68" i="4"/>
  <c r="S68" i="4"/>
  <c r="AB68" i="4"/>
  <c r="N48" i="13" s="1"/>
  <c r="W68" i="4"/>
  <c r="K48" i="13" s="1"/>
  <c r="AA68" i="4"/>
  <c r="M48" i="13" s="1"/>
  <c r="T77" i="11"/>
  <c r="AD77" i="11" s="1"/>
  <c r="R77" i="11"/>
  <c r="J77" i="11"/>
  <c r="AK76" i="11"/>
  <c r="AK74" i="9"/>
  <c r="J75" i="9"/>
  <c r="R75" i="9"/>
  <c r="T75" i="9"/>
  <c r="AD75" i="9" s="1"/>
  <c r="AC76" i="10"/>
  <c r="AS76" i="10"/>
  <c r="C48" i="13"/>
  <c r="M68" i="4"/>
  <c r="M76" i="10"/>
  <c r="AL76" i="10"/>
  <c r="V74" i="8" l="1"/>
  <c r="AF74" i="8" s="1"/>
  <c r="U74" i="8"/>
  <c r="AL74" i="8"/>
  <c r="T75" i="8"/>
  <c r="AD75" i="8" s="1"/>
  <c r="R75" i="8"/>
  <c r="J75" i="8"/>
  <c r="AK74" i="8"/>
  <c r="AA74" i="8"/>
  <c r="W74" i="8"/>
  <c r="S74" i="8"/>
  <c r="AC74" i="8" s="1"/>
  <c r="AB74" i="8"/>
  <c r="AS74" i="8"/>
  <c r="AL69" i="6"/>
  <c r="M69" i="6"/>
  <c r="AX69" i="6"/>
  <c r="AO69" i="6"/>
  <c r="AE69" i="6"/>
  <c r="X69" i="6"/>
  <c r="AE69" i="12"/>
  <c r="AX69" i="12"/>
  <c r="AO69" i="12"/>
  <c r="X69" i="12"/>
  <c r="S70" i="12"/>
  <c r="AB70" i="12"/>
  <c r="V70" i="12"/>
  <c r="AF70" i="12" s="1"/>
  <c r="U70" i="12"/>
  <c r="AC69" i="6"/>
  <c r="AA69" i="6"/>
  <c r="W69" i="6"/>
  <c r="K70" i="12"/>
  <c r="AC69" i="12"/>
  <c r="AA69" i="12"/>
  <c r="W69" i="12"/>
  <c r="AS69" i="12"/>
  <c r="AV56" i="7"/>
  <c r="AU55" i="7"/>
  <c r="AH55" i="7"/>
  <c r="AI55" i="7"/>
  <c r="AW55" i="7" s="1"/>
  <c r="AQ55" i="7"/>
  <c r="AM56" i="7"/>
  <c r="AN56" i="7" s="1"/>
  <c r="AG54" i="7"/>
  <c r="X78" i="3"/>
  <c r="AE78" i="3"/>
  <c r="AO78" i="3"/>
  <c r="AX78" i="3"/>
  <c r="AF78" i="3"/>
  <c r="AL79" i="3"/>
  <c r="U79" i="3"/>
  <c r="V79" i="3"/>
  <c r="AK79" i="3"/>
  <c r="J80" i="3"/>
  <c r="K80" i="3" s="1"/>
  <c r="M80" i="3" s="1"/>
  <c r="R80" i="3"/>
  <c r="T80" i="3"/>
  <c r="AS79" i="3"/>
  <c r="S79" i="3"/>
  <c r="AB79" i="3"/>
  <c r="AD79" i="3"/>
  <c r="AC78" i="3"/>
  <c r="I48" i="13"/>
  <c r="AO68" i="4"/>
  <c r="AE68" i="4"/>
  <c r="Q48" i="13" s="1"/>
  <c r="X68" i="4"/>
  <c r="L48" i="13" s="1"/>
  <c r="AX68" i="4"/>
  <c r="J48" i="13"/>
  <c r="AF68" i="4"/>
  <c r="R48" i="13" s="1"/>
  <c r="G48" i="13"/>
  <c r="AC68" i="4"/>
  <c r="O48" i="13" s="1"/>
  <c r="AS77" i="11"/>
  <c r="S77" i="11"/>
  <c r="AC77" i="11" s="1"/>
  <c r="AB77" i="11"/>
  <c r="U77" i="11"/>
  <c r="V77" i="11"/>
  <c r="AF77" i="11" s="1"/>
  <c r="U75" i="9"/>
  <c r="V75" i="9"/>
  <c r="AF75" i="9" s="1"/>
  <c r="AS75" i="9"/>
  <c r="S75" i="9"/>
  <c r="AB75" i="9"/>
  <c r="J69" i="4"/>
  <c r="K69" i="4" s="1"/>
  <c r="R69" i="4"/>
  <c r="AK68" i="4"/>
  <c r="T69" i="4"/>
  <c r="E48" i="13"/>
  <c r="AK76" i="10"/>
  <c r="J77" i="10"/>
  <c r="R77" i="10"/>
  <c r="T77" i="10"/>
  <c r="AD77" i="10" s="1"/>
  <c r="K77" i="10"/>
  <c r="M77" i="10" s="1"/>
  <c r="K77" i="11"/>
  <c r="K75" i="9"/>
  <c r="AL75" i="9" s="1"/>
  <c r="M75" i="9"/>
  <c r="AX74" i="8" l="1"/>
  <c r="AO74" i="8"/>
  <c r="AE74" i="8"/>
  <c r="X74" i="8"/>
  <c r="W75" i="8"/>
  <c r="AA75" i="8"/>
  <c r="AB75" i="8"/>
  <c r="S75" i="8"/>
  <c r="AC75" i="8" s="1"/>
  <c r="AS75" i="8"/>
  <c r="V75" i="8"/>
  <c r="AF75" i="8" s="1"/>
  <c r="U75" i="8"/>
  <c r="K75" i="8"/>
  <c r="AL75" i="8" s="1"/>
  <c r="M75" i="8"/>
  <c r="R70" i="6"/>
  <c r="J70" i="6"/>
  <c r="T70" i="6"/>
  <c r="AD70" i="6" s="1"/>
  <c r="K70" i="6"/>
  <c r="AK69" i="6"/>
  <c r="AC75" i="9"/>
  <c r="AA75" i="9"/>
  <c r="W75" i="9"/>
  <c r="M77" i="11"/>
  <c r="AL77" i="11"/>
  <c r="AX70" i="12"/>
  <c r="X70" i="12"/>
  <c r="AO70" i="12"/>
  <c r="AE70" i="12"/>
  <c r="AB70" i="6"/>
  <c r="S70" i="6"/>
  <c r="AS70" i="6"/>
  <c r="V70" i="6"/>
  <c r="AF70" i="6" s="1"/>
  <c r="U70" i="6"/>
  <c r="AL70" i="6"/>
  <c r="M70" i="6"/>
  <c r="AC70" i="12"/>
  <c r="AS70" i="12"/>
  <c r="AA70" i="12"/>
  <c r="W70" i="12"/>
  <c r="AL70" i="12"/>
  <c r="M70" i="12"/>
  <c r="AV55" i="7"/>
  <c r="AU54" i="7"/>
  <c r="AH54" i="7"/>
  <c r="AI54" i="7"/>
  <c r="AW54" i="7" s="1"/>
  <c r="AQ54" i="7"/>
  <c r="AM55" i="7"/>
  <c r="AN55" i="7" s="1"/>
  <c r="AG53" i="7"/>
  <c r="X79" i="3"/>
  <c r="AE79" i="3"/>
  <c r="AO79" i="3"/>
  <c r="AX79" i="3"/>
  <c r="AF79" i="3"/>
  <c r="AL80" i="3"/>
  <c r="U80" i="3"/>
  <c r="V80" i="3"/>
  <c r="AK80" i="3"/>
  <c r="J81" i="3"/>
  <c r="K81" i="3"/>
  <c r="M81" i="3"/>
  <c r="R81" i="3"/>
  <c r="T81" i="3"/>
  <c r="AS80" i="3"/>
  <c r="S80" i="3"/>
  <c r="AB80" i="3"/>
  <c r="AD80" i="3"/>
  <c r="AC79" i="3"/>
  <c r="X77" i="11"/>
  <c r="AE77" i="11"/>
  <c r="AO77" i="11"/>
  <c r="AX77" i="11"/>
  <c r="X75" i="9"/>
  <c r="AE75" i="9"/>
  <c r="AO75" i="9"/>
  <c r="AX75" i="9"/>
  <c r="B49" i="13"/>
  <c r="AL69" i="4"/>
  <c r="V69" i="4"/>
  <c r="U69" i="4"/>
  <c r="F49" i="13"/>
  <c r="AS69" i="4"/>
  <c r="S69" i="4"/>
  <c r="AA69" i="4" s="1"/>
  <c r="M49" i="13" s="1"/>
  <c r="AB69" i="4"/>
  <c r="N49" i="13" s="1"/>
  <c r="W69" i="4"/>
  <c r="K49" i="13" s="1"/>
  <c r="H49" i="13"/>
  <c r="AD69" i="4"/>
  <c r="P49" i="13" s="1"/>
  <c r="AL77" i="10"/>
  <c r="V77" i="10"/>
  <c r="AF77" i="10" s="1"/>
  <c r="U77" i="10"/>
  <c r="AK77" i="10"/>
  <c r="J78" i="10"/>
  <c r="K78" i="10"/>
  <c r="M78" i="10" s="1"/>
  <c r="R78" i="10"/>
  <c r="T78" i="10"/>
  <c r="AD78" i="10" s="1"/>
  <c r="S77" i="10"/>
  <c r="W77" i="10"/>
  <c r="AA77" i="10"/>
  <c r="AB77" i="10"/>
  <c r="T78" i="11"/>
  <c r="AD78" i="11" s="1"/>
  <c r="R78" i="11"/>
  <c r="J78" i="11"/>
  <c r="AK77" i="11"/>
  <c r="T76" i="9"/>
  <c r="AD76" i="9" s="1"/>
  <c r="R76" i="9"/>
  <c r="J76" i="9"/>
  <c r="AK75" i="9"/>
  <c r="W79" i="3"/>
  <c r="AA79" i="3"/>
  <c r="W77" i="11"/>
  <c r="AA77" i="11"/>
  <c r="M69" i="4"/>
  <c r="C49" i="13"/>
  <c r="AX75" i="8" l="1"/>
  <c r="AO75" i="8"/>
  <c r="AE75" i="8"/>
  <c r="X75" i="8"/>
  <c r="AK75" i="8"/>
  <c r="J76" i="8"/>
  <c r="R76" i="8"/>
  <c r="T76" i="8"/>
  <c r="AD76" i="8" s="1"/>
  <c r="K76" i="8"/>
  <c r="M76" i="8"/>
  <c r="AX70" i="6"/>
  <c r="AO70" i="6"/>
  <c r="AE70" i="6"/>
  <c r="X70" i="6"/>
  <c r="T71" i="6"/>
  <c r="AD71" i="6" s="1"/>
  <c r="R71" i="6"/>
  <c r="J71" i="6"/>
  <c r="AK70" i="6"/>
  <c r="AK70" i="12"/>
  <c r="T71" i="12"/>
  <c r="AD71" i="12" s="1"/>
  <c r="R71" i="12"/>
  <c r="J71" i="12"/>
  <c r="K71" i="12" s="1"/>
  <c r="M71" i="12" s="1"/>
  <c r="AC70" i="6"/>
  <c r="AA70" i="6"/>
  <c r="W70" i="6"/>
  <c r="W80" i="3"/>
  <c r="AA80" i="3"/>
  <c r="AV54" i="7"/>
  <c r="AU53" i="7"/>
  <c r="AH53" i="7"/>
  <c r="AI53" i="7"/>
  <c r="AW53" i="7" s="1"/>
  <c r="AQ53" i="7"/>
  <c r="AM54" i="7"/>
  <c r="AN54" i="7" s="1"/>
  <c r="AG52" i="7"/>
  <c r="X80" i="3"/>
  <c r="AE80" i="3"/>
  <c r="AO80" i="3"/>
  <c r="AX80" i="3"/>
  <c r="AF80" i="3"/>
  <c r="AL81" i="3"/>
  <c r="U81" i="3"/>
  <c r="V81" i="3"/>
  <c r="AK81" i="3"/>
  <c r="J82" i="3"/>
  <c r="K82" i="3"/>
  <c r="M82" i="3"/>
  <c r="R82" i="3"/>
  <c r="T82" i="3"/>
  <c r="AS81" i="3"/>
  <c r="S81" i="3"/>
  <c r="AB81" i="3"/>
  <c r="AD81" i="3"/>
  <c r="AC80" i="3"/>
  <c r="J49" i="13"/>
  <c r="AF69" i="4"/>
  <c r="R49" i="13" s="1"/>
  <c r="I49" i="13"/>
  <c r="AO69" i="4"/>
  <c r="AE69" i="4"/>
  <c r="Q49" i="13" s="1"/>
  <c r="X69" i="4"/>
  <c r="L49" i="13" s="1"/>
  <c r="AX69" i="4"/>
  <c r="G49" i="13"/>
  <c r="AC69" i="4"/>
  <c r="O49" i="13" s="1"/>
  <c r="X77" i="10"/>
  <c r="AE77" i="10"/>
  <c r="AO77" i="10"/>
  <c r="AX77" i="10"/>
  <c r="AL78" i="10"/>
  <c r="U78" i="10"/>
  <c r="V78" i="10"/>
  <c r="AF78" i="10" s="1"/>
  <c r="S78" i="10"/>
  <c r="W78" i="10"/>
  <c r="AA78" i="10"/>
  <c r="AB78" i="10"/>
  <c r="R79" i="10"/>
  <c r="AK78" i="10"/>
  <c r="J79" i="10"/>
  <c r="K79" i="10" s="1"/>
  <c r="M79" i="10" s="1"/>
  <c r="T79" i="10"/>
  <c r="AD79" i="10" s="1"/>
  <c r="AS78" i="11"/>
  <c r="S78" i="11"/>
  <c r="AC78" i="11" s="1"/>
  <c r="AB78" i="11"/>
  <c r="U78" i="11"/>
  <c r="V78" i="11"/>
  <c r="AF78" i="11" s="1"/>
  <c r="AS76" i="9"/>
  <c r="S76" i="9"/>
  <c r="AC76" i="9" s="1"/>
  <c r="AB76" i="9"/>
  <c r="U76" i="9"/>
  <c r="V76" i="9"/>
  <c r="AF76" i="9" s="1"/>
  <c r="T70" i="4"/>
  <c r="R70" i="4"/>
  <c r="AK69" i="4"/>
  <c r="J70" i="4"/>
  <c r="E49" i="13"/>
  <c r="AC77" i="10"/>
  <c r="AS77" i="10"/>
  <c r="K78" i="11"/>
  <c r="K76" i="9"/>
  <c r="V76" i="8" l="1"/>
  <c r="AF76" i="8" s="1"/>
  <c r="U76" i="8"/>
  <c r="AL76" i="8"/>
  <c r="AB76" i="8"/>
  <c r="S76" i="8"/>
  <c r="AS76" i="8"/>
  <c r="T77" i="8"/>
  <c r="AD77" i="8" s="1"/>
  <c r="R77" i="8"/>
  <c r="J77" i="8"/>
  <c r="AK76" i="8"/>
  <c r="AB71" i="6"/>
  <c r="S71" i="6"/>
  <c r="AS71" i="6"/>
  <c r="V71" i="6"/>
  <c r="AF71" i="6" s="1"/>
  <c r="U71" i="6"/>
  <c r="AK71" i="12"/>
  <c r="J72" i="12"/>
  <c r="T72" i="12"/>
  <c r="AD72" i="12" s="1"/>
  <c r="R72" i="12"/>
  <c r="S71" i="12"/>
  <c r="AB71" i="12"/>
  <c r="V71" i="12"/>
  <c r="AF71" i="12" s="1"/>
  <c r="AL71" i="12"/>
  <c r="U71" i="12"/>
  <c r="K71" i="6"/>
  <c r="AV53" i="7"/>
  <c r="AU52" i="7"/>
  <c r="AH52" i="7"/>
  <c r="AI52" i="7"/>
  <c r="AQ52" i="7"/>
  <c r="B99" i="7" s="1"/>
  <c r="G21" i="13" s="1"/>
  <c r="AM53" i="7"/>
  <c r="AN53" i="7" s="1"/>
  <c r="B97" i="7" s="1"/>
  <c r="B82" i="7"/>
  <c r="X81" i="3"/>
  <c r="AE81" i="3"/>
  <c r="AO81" i="3"/>
  <c r="AX81" i="3"/>
  <c r="AF81" i="3"/>
  <c r="AL82" i="3"/>
  <c r="U82" i="3"/>
  <c r="V82" i="3"/>
  <c r="AK82" i="3"/>
  <c r="J83" i="3"/>
  <c r="R83" i="3"/>
  <c r="T83" i="3"/>
  <c r="AS82" i="3"/>
  <c r="S82" i="3"/>
  <c r="AB82" i="3"/>
  <c r="AD82" i="3"/>
  <c r="AC81" i="3"/>
  <c r="X78" i="10"/>
  <c r="AE78" i="10"/>
  <c r="AX78" i="10"/>
  <c r="AO78" i="10"/>
  <c r="S79" i="10"/>
  <c r="AB79" i="10"/>
  <c r="AL79" i="10"/>
  <c r="U79" i="10"/>
  <c r="V79" i="10"/>
  <c r="AF79" i="10" s="1"/>
  <c r="J80" i="10"/>
  <c r="K80" i="10"/>
  <c r="R80" i="10"/>
  <c r="AK79" i="10"/>
  <c r="M80" i="10"/>
  <c r="T80" i="10"/>
  <c r="AD80" i="10" s="1"/>
  <c r="X78" i="11"/>
  <c r="AE78" i="11"/>
  <c r="AO78" i="11"/>
  <c r="AX78" i="11"/>
  <c r="X76" i="9"/>
  <c r="AE76" i="9"/>
  <c r="AO76" i="9"/>
  <c r="AX76" i="9"/>
  <c r="H50" i="13"/>
  <c r="AD70" i="4"/>
  <c r="P50" i="13" s="1"/>
  <c r="F50" i="13"/>
  <c r="AS70" i="4"/>
  <c r="S70" i="4"/>
  <c r="AB70" i="4"/>
  <c r="N50" i="13" s="1"/>
  <c r="B50" i="13"/>
  <c r="U70" i="4"/>
  <c r="V70" i="4"/>
  <c r="W81" i="3"/>
  <c r="AA81" i="3"/>
  <c r="AC78" i="10"/>
  <c r="AS78" i="10"/>
  <c r="W78" i="11"/>
  <c r="AA78" i="11"/>
  <c r="W76" i="9"/>
  <c r="AA76" i="9"/>
  <c r="K70" i="4"/>
  <c r="AL70" i="4" s="1"/>
  <c r="AL78" i="11"/>
  <c r="M78" i="11"/>
  <c r="AL76" i="9"/>
  <c r="M76" i="9"/>
  <c r="AX76" i="8" l="1"/>
  <c r="AO76" i="8"/>
  <c r="AE76" i="8"/>
  <c r="X76" i="8"/>
  <c r="AB77" i="8"/>
  <c r="S77" i="8"/>
  <c r="AS77" i="8"/>
  <c r="V77" i="8"/>
  <c r="AF77" i="8" s="1"/>
  <c r="U77" i="8"/>
  <c r="AC76" i="8"/>
  <c r="W76" i="8"/>
  <c r="AA76" i="8"/>
  <c r="K77" i="8"/>
  <c r="AX71" i="6"/>
  <c r="AO71" i="6"/>
  <c r="AE71" i="6"/>
  <c r="X71" i="6"/>
  <c r="U72" i="12"/>
  <c r="V72" i="12"/>
  <c r="AF72" i="12" s="1"/>
  <c r="AB72" i="12"/>
  <c r="S72" i="12"/>
  <c r="X71" i="12"/>
  <c r="AO71" i="12"/>
  <c r="AE71" i="12"/>
  <c r="AX71" i="12"/>
  <c r="AC71" i="6"/>
  <c r="AA71" i="6"/>
  <c r="W71" i="6"/>
  <c r="K72" i="12"/>
  <c r="AC71" i="12"/>
  <c r="AA71" i="12"/>
  <c r="W71" i="12"/>
  <c r="AS71" i="12"/>
  <c r="AL71" i="6"/>
  <c r="M71" i="6"/>
  <c r="W82" i="3"/>
  <c r="AA82" i="3"/>
  <c r="K83" i="3"/>
  <c r="M83" i="3"/>
  <c r="B83" i="7"/>
  <c r="P7" i="13" s="1"/>
  <c r="AV52" i="7"/>
  <c r="B104" i="7" s="1"/>
  <c r="L21" i="13" s="1"/>
  <c r="AW52" i="7"/>
  <c r="B105" i="7" s="1"/>
  <c r="M21" i="13" s="1"/>
  <c r="B84" i="7"/>
  <c r="Q7" i="13" s="1"/>
  <c r="E21" i="13"/>
  <c r="B98" i="7"/>
  <c r="O7" i="13"/>
  <c r="X82" i="3"/>
  <c r="AE82" i="3"/>
  <c r="AO82" i="3"/>
  <c r="AX82" i="3"/>
  <c r="AF82" i="3"/>
  <c r="AL83" i="3"/>
  <c r="U83" i="3"/>
  <c r="V83" i="3"/>
  <c r="AK83" i="3"/>
  <c r="J84" i="3"/>
  <c r="R84" i="3"/>
  <c r="T84" i="3"/>
  <c r="AS83" i="3"/>
  <c r="S83" i="3"/>
  <c r="W83" i="3"/>
  <c r="AA83" i="3"/>
  <c r="AB83" i="3"/>
  <c r="AD83" i="3"/>
  <c r="AC82" i="3"/>
  <c r="X79" i="10"/>
  <c r="AE79" i="10"/>
  <c r="AX79" i="10"/>
  <c r="AO79" i="10"/>
  <c r="AL80" i="10"/>
  <c r="U80" i="10"/>
  <c r="V80" i="10"/>
  <c r="AF80" i="10" s="1"/>
  <c r="S80" i="10"/>
  <c r="AB80" i="10"/>
  <c r="T81" i="10"/>
  <c r="AD81" i="10" s="1"/>
  <c r="AK80" i="10"/>
  <c r="J81" i="10"/>
  <c r="K81" i="10"/>
  <c r="M81" i="10"/>
  <c r="R81" i="10"/>
  <c r="G50" i="13"/>
  <c r="AC70" i="4"/>
  <c r="O50" i="13" s="1"/>
  <c r="I50" i="13"/>
  <c r="AE70" i="4"/>
  <c r="Q50" i="13" s="1"/>
  <c r="AO70" i="4"/>
  <c r="X70" i="4"/>
  <c r="L50" i="13" s="1"/>
  <c r="AX70" i="4"/>
  <c r="J50" i="13"/>
  <c r="AF70" i="4"/>
  <c r="R50" i="13" s="1"/>
  <c r="AK78" i="11"/>
  <c r="J79" i="11"/>
  <c r="K79" i="11"/>
  <c r="M79" i="11"/>
  <c r="R79" i="11"/>
  <c r="T79" i="11"/>
  <c r="AD79" i="11" s="1"/>
  <c r="AK76" i="9"/>
  <c r="J77" i="9"/>
  <c r="K77" i="9"/>
  <c r="M77" i="9"/>
  <c r="R77" i="9"/>
  <c r="T77" i="9"/>
  <c r="AD77" i="9" s="1"/>
  <c r="AC79" i="10"/>
  <c r="AS79" i="10"/>
  <c r="W79" i="10"/>
  <c r="AA79" i="10"/>
  <c r="AA70" i="4"/>
  <c r="M50" i="13" s="1"/>
  <c r="W70" i="4"/>
  <c r="K50" i="13" s="1"/>
  <c r="C50" i="13"/>
  <c r="M70" i="4"/>
  <c r="AO77" i="8" l="1"/>
  <c r="X77" i="8"/>
  <c r="AX77" i="8"/>
  <c r="AE77" i="8"/>
  <c r="AC77" i="8"/>
  <c r="W77" i="8"/>
  <c r="AA77" i="8"/>
  <c r="AL77" i="8"/>
  <c r="M77" i="8"/>
  <c r="M72" i="12"/>
  <c r="AL72" i="12"/>
  <c r="AO72" i="12"/>
  <c r="AE72" i="12"/>
  <c r="AX72" i="12"/>
  <c r="X72" i="12"/>
  <c r="AK72" i="12"/>
  <c r="J73" i="12"/>
  <c r="R73" i="12"/>
  <c r="T73" i="12"/>
  <c r="AD73" i="12" s="1"/>
  <c r="K73" i="12"/>
  <c r="M73" i="12"/>
  <c r="T72" i="6"/>
  <c r="AD72" i="6" s="1"/>
  <c r="R72" i="6"/>
  <c r="J72" i="6"/>
  <c r="K72" i="6" s="1"/>
  <c r="AK71" i="6"/>
  <c r="AC72" i="12"/>
  <c r="AS72" i="12"/>
  <c r="AA72" i="12"/>
  <c r="W72" i="12"/>
  <c r="X83" i="3"/>
  <c r="AE83" i="3"/>
  <c r="AO83" i="3"/>
  <c r="AX83" i="3"/>
  <c r="AF83" i="3"/>
  <c r="AL84" i="3"/>
  <c r="U84" i="3"/>
  <c r="V84" i="3"/>
  <c r="AS84" i="3"/>
  <c r="S84" i="3"/>
  <c r="W84" i="3"/>
  <c r="AA84" i="3"/>
  <c r="AB84" i="3"/>
  <c r="AD84" i="3"/>
  <c r="AC83" i="3"/>
  <c r="AE80" i="10"/>
  <c r="AO80" i="10"/>
  <c r="X80" i="10"/>
  <c r="AX80" i="10"/>
  <c r="AL81" i="10"/>
  <c r="U81" i="10"/>
  <c r="V81" i="10"/>
  <c r="AF81" i="10" s="1"/>
  <c r="AK81" i="10"/>
  <c r="J82" i="10"/>
  <c r="K82" i="10"/>
  <c r="R82" i="10"/>
  <c r="T82" i="10"/>
  <c r="AD82" i="10" s="1"/>
  <c r="M82" i="10"/>
  <c r="S81" i="10"/>
  <c r="W81" i="10" s="1"/>
  <c r="AA81" i="10"/>
  <c r="AB81" i="10"/>
  <c r="AL79" i="11"/>
  <c r="U79" i="11"/>
  <c r="V79" i="11"/>
  <c r="AF79" i="11" s="1"/>
  <c r="AK79" i="11"/>
  <c r="J80" i="11"/>
  <c r="K80" i="11"/>
  <c r="M80" i="11"/>
  <c r="R80" i="11"/>
  <c r="T80" i="11"/>
  <c r="AD80" i="11" s="1"/>
  <c r="AS79" i="11"/>
  <c r="S79" i="11"/>
  <c r="AC79" i="11" s="1"/>
  <c r="AB79" i="11"/>
  <c r="AL77" i="9"/>
  <c r="U77" i="9"/>
  <c r="V77" i="9"/>
  <c r="AF77" i="9" s="1"/>
  <c r="AK77" i="9"/>
  <c r="J78" i="9"/>
  <c r="K78" i="9"/>
  <c r="M78" i="9"/>
  <c r="R78" i="9"/>
  <c r="T78" i="9"/>
  <c r="AD78" i="9" s="1"/>
  <c r="AS77" i="9"/>
  <c r="S77" i="9"/>
  <c r="AC77" i="9" s="1"/>
  <c r="W77" i="9"/>
  <c r="AA77" i="9"/>
  <c r="AB77" i="9"/>
  <c r="E50" i="13"/>
  <c r="AK70" i="4"/>
  <c r="J71" i="4"/>
  <c r="K71" i="4"/>
  <c r="C51" i="13" s="1"/>
  <c r="M71" i="4"/>
  <c r="T71" i="4"/>
  <c r="R71" i="4"/>
  <c r="F21" i="13"/>
  <c r="B110" i="7"/>
  <c r="R21" i="13" s="1"/>
  <c r="K84" i="3"/>
  <c r="M84" i="3"/>
  <c r="W80" i="10"/>
  <c r="AA80" i="10"/>
  <c r="AC80" i="10"/>
  <c r="AS80" i="10"/>
  <c r="T78" i="8" l="1"/>
  <c r="AD78" i="8" s="1"/>
  <c r="R78" i="8"/>
  <c r="J78" i="8"/>
  <c r="AK77" i="8"/>
  <c r="V73" i="12"/>
  <c r="AF73" i="12" s="1"/>
  <c r="U73" i="12"/>
  <c r="AL73" i="12"/>
  <c r="S73" i="12"/>
  <c r="AB73" i="12"/>
  <c r="R74" i="12"/>
  <c r="AK73" i="12"/>
  <c r="T74" i="12"/>
  <c r="AD74" i="12" s="1"/>
  <c r="J74" i="12"/>
  <c r="K74" i="12" s="1"/>
  <c r="M74" i="12" s="1"/>
  <c r="AB72" i="6"/>
  <c r="S72" i="6"/>
  <c r="AS72" i="6"/>
  <c r="V72" i="6"/>
  <c r="AF72" i="6" s="1"/>
  <c r="U72" i="6"/>
  <c r="AL72" i="6"/>
  <c r="M72" i="6"/>
  <c r="X84" i="3"/>
  <c r="AE84" i="3"/>
  <c r="AO84" i="3"/>
  <c r="AX84" i="3"/>
  <c r="AF84" i="3"/>
  <c r="AC84" i="3"/>
  <c r="X81" i="10"/>
  <c r="AE81" i="10"/>
  <c r="AO81" i="10"/>
  <c r="AX81" i="10"/>
  <c r="AL82" i="10"/>
  <c r="U82" i="10"/>
  <c r="V82" i="10"/>
  <c r="AF82" i="10" s="1"/>
  <c r="AB82" i="10"/>
  <c r="S82" i="10"/>
  <c r="AK82" i="10"/>
  <c r="T83" i="10"/>
  <c r="AD83" i="10" s="1"/>
  <c r="J83" i="10"/>
  <c r="R83" i="10"/>
  <c r="X79" i="11"/>
  <c r="AE79" i="11"/>
  <c r="AO79" i="11"/>
  <c r="AX79" i="11"/>
  <c r="AL80" i="11"/>
  <c r="U80" i="11"/>
  <c r="V80" i="11"/>
  <c r="AF80" i="11" s="1"/>
  <c r="AK80" i="11"/>
  <c r="J81" i="11"/>
  <c r="K81" i="11"/>
  <c r="M81" i="11" s="1"/>
  <c r="R81" i="11"/>
  <c r="T81" i="11"/>
  <c r="AD81" i="11" s="1"/>
  <c r="AS80" i="11"/>
  <c r="S80" i="11"/>
  <c r="AC80" i="11" s="1"/>
  <c r="AB80" i="11"/>
  <c r="X77" i="9"/>
  <c r="AE77" i="9"/>
  <c r="AO77" i="9"/>
  <c r="AX77" i="9"/>
  <c r="AL78" i="9"/>
  <c r="U78" i="9"/>
  <c r="V78" i="9"/>
  <c r="AF78" i="9" s="1"/>
  <c r="AK78" i="9"/>
  <c r="J79" i="9"/>
  <c r="R79" i="9"/>
  <c r="T79" i="9"/>
  <c r="AD79" i="9" s="1"/>
  <c r="AS78" i="9"/>
  <c r="S78" i="9"/>
  <c r="AC78" i="9" s="1"/>
  <c r="W78" i="9"/>
  <c r="AA78" i="9"/>
  <c r="AB78" i="9"/>
  <c r="B51" i="13"/>
  <c r="AL71" i="4"/>
  <c r="V71" i="4"/>
  <c r="U71" i="4"/>
  <c r="E51" i="13"/>
  <c r="J72" i="4"/>
  <c r="T72" i="4"/>
  <c r="AK71" i="4"/>
  <c r="K72" i="4"/>
  <c r="R72" i="4"/>
  <c r="H51" i="13"/>
  <c r="AD71" i="4"/>
  <c r="P51" i="13" s="1"/>
  <c r="F51" i="13"/>
  <c r="AS71" i="4"/>
  <c r="S71" i="4"/>
  <c r="AB71" i="4"/>
  <c r="N51" i="13" s="1"/>
  <c r="T85" i="3"/>
  <c r="R85" i="3"/>
  <c r="J85" i="3"/>
  <c r="AK84" i="3"/>
  <c r="AC81" i="10"/>
  <c r="AS81" i="10"/>
  <c r="W79" i="11"/>
  <c r="AA79" i="11"/>
  <c r="S78" i="8" l="1"/>
  <c r="AC78" i="8" s="1"/>
  <c r="AB78" i="8"/>
  <c r="AS78" i="8"/>
  <c r="U78" i="8"/>
  <c r="V78" i="8"/>
  <c r="AF78" i="8" s="1"/>
  <c r="K78" i="8"/>
  <c r="AA71" i="4"/>
  <c r="M51" i="13" s="1"/>
  <c r="W71" i="4"/>
  <c r="K51" i="13" s="1"/>
  <c r="AX73" i="12"/>
  <c r="AO73" i="12"/>
  <c r="AE73" i="12"/>
  <c r="X73" i="12"/>
  <c r="AA73" i="12"/>
  <c r="R75" i="12"/>
  <c r="J75" i="12"/>
  <c r="T75" i="12"/>
  <c r="AD75" i="12" s="1"/>
  <c r="AK74" i="12"/>
  <c r="AB74" i="12"/>
  <c r="S74" i="12"/>
  <c r="U74" i="12"/>
  <c r="V74" i="12"/>
  <c r="AF74" i="12" s="1"/>
  <c r="AL74" i="12"/>
  <c r="AX72" i="6"/>
  <c r="AE72" i="6"/>
  <c r="AO72" i="6"/>
  <c r="X72" i="6"/>
  <c r="T73" i="6"/>
  <c r="AD73" i="6" s="1"/>
  <c r="R73" i="6"/>
  <c r="J73" i="6"/>
  <c r="AK72" i="6"/>
  <c r="AC73" i="12"/>
  <c r="W73" i="12"/>
  <c r="AS73" i="12"/>
  <c r="AC72" i="6"/>
  <c r="AA72" i="6"/>
  <c r="W72" i="6"/>
  <c r="X82" i="10"/>
  <c r="AE82" i="10"/>
  <c r="AO82" i="10"/>
  <c r="AX82" i="10"/>
  <c r="U83" i="10"/>
  <c r="V83" i="10"/>
  <c r="AF83" i="10" s="1"/>
  <c r="S83" i="10"/>
  <c r="W83" i="10"/>
  <c r="AB83" i="10"/>
  <c r="AA83" i="10"/>
  <c r="X80" i="11"/>
  <c r="AE80" i="11"/>
  <c r="AO80" i="11"/>
  <c r="AX80" i="11"/>
  <c r="AL81" i="11"/>
  <c r="U81" i="11"/>
  <c r="V81" i="11"/>
  <c r="AF81" i="11" s="1"/>
  <c r="AK81" i="11"/>
  <c r="J82" i="11"/>
  <c r="K82" i="11"/>
  <c r="M82" i="11"/>
  <c r="R82" i="11"/>
  <c r="T82" i="11"/>
  <c r="AD82" i="11" s="1"/>
  <c r="AS81" i="11"/>
  <c r="S81" i="11"/>
  <c r="AC81" i="11" s="1"/>
  <c r="W81" i="11"/>
  <c r="AA81" i="11"/>
  <c r="AB81" i="11"/>
  <c r="X78" i="9"/>
  <c r="AE78" i="9"/>
  <c r="AO78" i="9"/>
  <c r="AX78" i="9"/>
  <c r="U79" i="9"/>
  <c r="V79" i="9"/>
  <c r="AF79" i="9" s="1"/>
  <c r="AS79" i="9"/>
  <c r="S79" i="9"/>
  <c r="AC79" i="9" s="1"/>
  <c r="W79" i="9"/>
  <c r="AA79" i="9"/>
  <c r="AB79" i="9"/>
  <c r="J51" i="13"/>
  <c r="AF71" i="4"/>
  <c r="R51" i="13" s="1"/>
  <c r="I51" i="13"/>
  <c r="AX71" i="4"/>
  <c r="AE71" i="4"/>
  <c r="Q51" i="13" s="1"/>
  <c r="X71" i="4"/>
  <c r="L51" i="13" s="1"/>
  <c r="AO71" i="4"/>
  <c r="B52" i="13"/>
  <c r="AL72" i="4"/>
  <c r="V72" i="4"/>
  <c r="U72" i="4"/>
  <c r="H52" i="13"/>
  <c r="AD72" i="4"/>
  <c r="P52" i="13" s="1"/>
  <c r="F52" i="13"/>
  <c r="AS72" i="4"/>
  <c r="S72" i="4"/>
  <c r="AB72" i="4"/>
  <c r="N52" i="13" s="1"/>
  <c r="G51" i="13"/>
  <c r="AC71" i="4"/>
  <c r="O51" i="13" s="1"/>
  <c r="AD85" i="3"/>
  <c r="AS85" i="3"/>
  <c r="S85" i="3"/>
  <c r="AB85" i="3"/>
  <c r="U85" i="3"/>
  <c r="V85" i="3"/>
  <c r="AC82" i="10"/>
  <c r="AA82" i="10"/>
  <c r="AS82" i="10"/>
  <c r="W82" i="10"/>
  <c r="K83" i="10"/>
  <c r="W80" i="11"/>
  <c r="AA80" i="11"/>
  <c r="K79" i="9"/>
  <c r="C52" i="13"/>
  <c r="M72" i="4"/>
  <c r="K85" i="3"/>
  <c r="AX78" i="8" l="1"/>
  <c r="AO78" i="8"/>
  <c r="AE78" i="8"/>
  <c r="X78" i="8"/>
  <c r="W72" i="4"/>
  <c r="K52" i="13" s="1"/>
  <c r="W78" i="8"/>
  <c r="AA78" i="8"/>
  <c r="AL78" i="8"/>
  <c r="M78" i="8"/>
  <c r="AB75" i="12"/>
  <c r="S75" i="12"/>
  <c r="V75" i="12"/>
  <c r="AF75" i="12" s="1"/>
  <c r="U75" i="12"/>
  <c r="K75" i="12"/>
  <c r="AX74" i="12"/>
  <c r="AE74" i="12"/>
  <c r="AO74" i="12"/>
  <c r="X74" i="12"/>
  <c r="W74" i="12"/>
  <c r="AS73" i="6"/>
  <c r="AB73" i="6"/>
  <c r="S73" i="6"/>
  <c r="V73" i="6"/>
  <c r="AF73" i="6" s="1"/>
  <c r="U73" i="6"/>
  <c r="AA72" i="4"/>
  <c r="M52" i="13" s="1"/>
  <c r="AC74" i="12"/>
  <c r="AA74" i="12"/>
  <c r="AS74" i="12"/>
  <c r="K73" i="6"/>
  <c r="M85" i="3"/>
  <c r="AL85" i="3"/>
  <c r="AE83" i="10"/>
  <c r="AO83" i="10"/>
  <c r="AX83" i="10"/>
  <c r="X83" i="10"/>
  <c r="X81" i="11"/>
  <c r="AE81" i="11"/>
  <c r="AO81" i="11"/>
  <c r="AX81" i="11"/>
  <c r="AL82" i="11"/>
  <c r="U82" i="11"/>
  <c r="V82" i="11"/>
  <c r="AF82" i="11" s="1"/>
  <c r="AK82" i="11"/>
  <c r="J83" i="11"/>
  <c r="K83" i="11"/>
  <c r="M83" i="11" s="1"/>
  <c r="R83" i="11"/>
  <c r="T83" i="11"/>
  <c r="AD83" i="11" s="1"/>
  <c r="AS82" i="11"/>
  <c r="S82" i="11"/>
  <c r="AC82" i="11" s="1"/>
  <c r="W82" i="11"/>
  <c r="AA82" i="11"/>
  <c r="AB82" i="11"/>
  <c r="X79" i="9"/>
  <c r="AE79" i="9"/>
  <c r="AO79" i="9"/>
  <c r="AX79" i="9"/>
  <c r="J52" i="13"/>
  <c r="AF72" i="4"/>
  <c r="R52" i="13" s="1"/>
  <c r="I52" i="13"/>
  <c r="AO72" i="4"/>
  <c r="AE72" i="4"/>
  <c r="Q52" i="13" s="1"/>
  <c r="AX72" i="4"/>
  <c r="X72" i="4"/>
  <c r="L52" i="13" s="1"/>
  <c r="G52" i="13"/>
  <c r="AC72" i="4"/>
  <c r="O52" i="13" s="1"/>
  <c r="AC85" i="3"/>
  <c r="X85" i="3"/>
  <c r="AE85" i="3"/>
  <c r="AO85" i="3"/>
  <c r="AX85" i="3"/>
  <c r="AF85" i="3"/>
  <c r="R73" i="4"/>
  <c r="J73" i="4"/>
  <c r="AK72" i="4"/>
  <c r="T73" i="4"/>
  <c r="K73" i="4"/>
  <c r="E52" i="13"/>
  <c r="T86" i="3"/>
  <c r="R86" i="3"/>
  <c r="J86" i="3"/>
  <c r="AK85" i="3"/>
  <c r="AC83" i="10"/>
  <c r="AS83" i="10"/>
  <c r="W85" i="3"/>
  <c r="AA85" i="3"/>
  <c r="M83" i="10"/>
  <c r="AL83" i="10"/>
  <c r="AL79" i="9"/>
  <c r="M79" i="9"/>
  <c r="T79" i="8" l="1"/>
  <c r="AD79" i="8" s="1"/>
  <c r="R79" i="8"/>
  <c r="J79" i="8"/>
  <c r="AK78" i="8"/>
  <c r="AX75" i="12"/>
  <c r="AO75" i="12"/>
  <c r="X75" i="12"/>
  <c r="AE75" i="12"/>
  <c r="AX73" i="6"/>
  <c r="AE73" i="6"/>
  <c r="AO73" i="6"/>
  <c r="X73" i="6"/>
  <c r="AC75" i="12"/>
  <c r="AA75" i="12"/>
  <c r="AS75" i="12"/>
  <c r="W75" i="12"/>
  <c r="M75" i="12"/>
  <c r="AL75" i="12"/>
  <c r="AC73" i="6"/>
  <c r="AA73" i="6"/>
  <c r="W73" i="6"/>
  <c r="AL73" i="6"/>
  <c r="M73" i="6"/>
  <c r="X82" i="11"/>
  <c r="AE82" i="11"/>
  <c r="AO82" i="11"/>
  <c r="AX82" i="11"/>
  <c r="AL83" i="11"/>
  <c r="U83" i="11"/>
  <c r="V83" i="11"/>
  <c r="AF83" i="11" s="1"/>
  <c r="AK83" i="11"/>
  <c r="J84" i="11"/>
  <c r="K84" i="11"/>
  <c r="M84" i="11"/>
  <c r="R84" i="11"/>
  <c r="T84" i="11"/>
  <c r="AD84" i="11" s="1"/>
  <c r="AS83" i="11"/>
  <c r="S83" i="11"/>
  <c r="AC83" i="11" s="1"/>
  <c r="W83" i="11"/>
  <c r="AA83" i="11"/>
  <c r="AB83" i="11"/>
  <c r="F53" i="13"/>
  <c r="AS73" i="4"/>
  <c r="S73" i="4"/>
  <c r="AB73" i="4"/>
  <c r="N53" i="13" s="1"/>
  <c r="B53" i="13"/>
  <c r="AL73" i="4"/>
  <c r="U73" i="4"/>
  <c r="V73" i="4"/>
  <c r="H53" i="13"/>
  <c r="AD73" i="4"/>
  <c r="P53" i="13" s="1"/>
  <c r="AD86" i="3"/>
  <c r="AS86" i="3"/>
  <c r="S86" i="3"/>
  <c r="AB86" i="3"/>
  <c r="U86" i="3"/>
  <c r="V86" i="3"/>
  <c r="AK83" i="10"/>
  <c r="J84" i="10"/>
  <c r="K84" i="10"/>
  <c r="M84" i="10"/>
  <c r="R84" i="10"/>
  <c r="T84" i="10"/>
  <c r="AD84" i="10" s="1"/>
  <c r="AK79" i="9"/>
  <c r="J80" i="9"/>
  <c r="K80" i="9"/>
  <c r="M80" i="9"/>
  <c r="R80" i="9"/>
  <c r="T80" i="9"/>
  <c r="AD80" i="9" s="1"/>
  <c r="C53" i="13"/>
  <c r="M73" i="4"/>
  <c r="K86" i="3"/>
  <c r="AS79" i="8" l="1"/>
  <c r="S79" i="8"/>
  <c r="AB79" i="8"/>
  <c r="V79" i="8"/>
  <c r="AF79" i="8" s="1"/>
  <c r="U79" i="8"/>
  <c r="K79" i="8"/>
  <c r="AL79" i="8" s="1"/>
  <c r="M79" i="8"/>
  <c r="J76" i="12"/>
  <c r="K76" i="12"/>
  <c r="M76" i="12"/>
  <c r="R76" i="12"/>
  <c r="T76" i="12"/>
  <c r="AD76" i="12" s="1"/>
  <c r="AK75" i="12"/>
  <c r="T74" i="6"/>
  <c r="AD74" i="6" s="1"/>
  <c r="J74" i="6"/>
  <c r="AK73" i="6"/>
  <c r="R74" i="6"/>
  <c r="AA73" i="4"/>
  <c r="M53" i="13" s="1"/>
  <c r="W73" i="4"/>
  <c r="K53" i="13" s="1"/>
  <c r="M86" i="3"/>
  <c r="AL86" i="3"/>
  <c r="X83" i="11"/>
  <c r="AE83" i="11"/>
  <c r="AO83" i="11"/>
  <c r="AX83" i="11"/>
  <c r="AL84" i="11"/>
  <c r="U84" i="11"/>
  <c r="V84" i="11"/>
  <c r="AF84" i="11" s="1"/>
  <c r="AK84" i="11"/>
  <c r="J85" i="11"/>
  <c r="K85" i="11"/>
  <c r="M85" i="11" s="1"/>
  <c r="R85" i="11"/>
  <c r="T85" i="11"/>
  <c r="AD85" i="11" s="1"/>
  <c r="AS84" i="11"/>
  <c r="S84" i="11"/>
  <c r="AC84" i="11" s="1"/>
  <c r="AB84" i="11"/>
  <c r="G53" i="13"/>
  <c r="AC73" i="4"/>
  <c r="O53" i="13" s="1"/>
  <c r="I53" i="13"/>
  <c r="AX73" i="4"/>
  <c r="AO73" i="4"/>
  <c r="X73" i="4"/>
  <c r="L53" i="13" s="1"/>
  <c r="AE73" i="4"/>
  <c r="Q53" i="13" s="1"/>
  <c r="J53" i="13"/>
  <c r="AF73" i="4"/>
  <c r="R53" i="13" s="1"/>
  <c r="AC86" i="3"/>
  <c r="X86" i="3"/>
  <c r="AE86" i="3"/>
  <c r="AO86" i="3"/>
  <c r="AX86" i="3"/>
  <c r="AF86" i="3"/>
  <c r="AL84" i="10"/>
  <c r="U84" i="10"/>
  <c r="V84" i="10"/>
  <c r="AF84" i="10" s="1"/>
  <c r="AK84" i="10"/>
  <c r="J85" i="10"/>
  <c r="M85" i="10" s="1"/>
  <c r="K85" i="10"/>
  <c r="R85" i="10"/>
  <c r="T85" i="10"/>
  <c r="AD85" i="10" s="1"/>
  <c r="S84" i="10"/>
  <c r="AB84" i="10"/>
  <c r="AL80" i="9"/>
  <c r="U80" i="9"/>
  <c r="V80" i="9"/>
  <c r="AF80" i="9" s="1"/>
  <c r="AK80" i="9"/>
  <c r="J81" i="9"/>
  <c r="K81" i="9"/>
  <c r="M81" i="9"/>
  <c r="R81" i="9"/>
  <c r="T81" i="9"/>
  <c r="AD81" i="9" s="1"/>
  <c r="AS80" i="9"/>
  <c r="S80" i="9"/>
  <c r="AC80" i="9" s="1"/>
  <c r="W80" i="9"/>
  <c r="AA80" i="9"/>
  <c r="AB80" i="9"/>
  <c r="AK73" i="4"/>
  <c r="R74" i="4"/>
  <c r="T74" i="4"/>
  <c r="J74" i="4"/>
  <c r="K74" i="4"/>
  <c r="E53" i="13"/>
  <c r="W86" i="3"/>
  <c r="AA86" i="3"/>
  <c r="AX79" i="8" l="1"/>
  <c r="AO79" i="8"/>
  <c r="AE79" i="8"/>
  <c r="X79" i="8"/>
  <c r="AK79" i="8"/>
  <c r="J80" i="8"/>
  <c r="K80" i="8"/>
  <c r="M80" i="8"/>
  <c r="R80" i="8"/>
  <c r="T80" i="8"/>
  <c r="AD80" i="8" s="1"/>
  <c r="AC79" i="8"/>
  <c r="AA79" i="8"/>
  <c r="W79" i="8"/>
  <c r="T87" i="3"/>
  <c r="J87" i="3"/>
  <c r="AK86" i="3"/>
  <c r="R87" i="3"/>
  <c r="AL76" i="12"/>
  <c r="V76" i="12"/>
  <c r="AF76" i="12" s="1"/>
  <c r="U76" i="12"/>
  <c r="AK76" i="12"/>
  <c r="T77" i="12"/>
  <c r="AD77" i="12" s="1"/>
  <c r="J77" i="12"/>
  <c r="R77" i="12"/>
  <c r="S76" i="12"/>
  <c r="AB76" i="12"/>
  <c r="V74" i="6"/>
  <c r="AF74" i="6" s="1"/>
  <c r="U74" i="6"/>
  <c r="AB74" i="6"/>
  <c r="S74" i="6"/>
  <c r="AS74" i="6"/>
  <c r="M74" i="4"/>
  <c r="K74" i="6"/>
  <c r="W84" i="11"/>
  <c r="AA84" i="11"/>
  <c r="X84" i="11"/>
  <c r="AE84" i="11"/>
  <c r="AO84" i="11"/>
  <c r="AX84" i="11"/>
  <c r="AL85" i="11"/>
  <c r="U85" i="11"/>
  <c r="V85" i="11"/>
  <c r="AF85" i="11" s="1"/>
  <c r="AK85" i="11"/>
  <c r="J86" i="11"/>
  <c r="R86" i="11"/>
  <c r="T86" i="11"/>
  <c r="AD86" i="11" s="1"/>
  <c r="AS85" i="11"/>
  <c r="S85" i="11"/>
  <c r="AB85" i="11"/>
  <c r="X84" i="10"/>
  <c r="AE84" i="10"/>
  <c r="AO84" i="10"/>
  <c r="AX84" i="10"/>
  <c r="AL85" i="10"/>
  <c r="U85" i="10"/>
  <c r="V85" i="10"/>
  <c r="AF85" i="10" s="1"/>
  <c r="AK85" i="10"/>
  <c r="J86" i="10"/>
  <c r="R86" i="10"/>
  <c r="T86" i="10"/>
  <c r="AD86" i="10" s="1"/>
  <c r="S85" i="10"/>
  <c r="W85" i="10"/>
  <c r="AA85" i="10"/>
  <c r="AB85" i="10"/>
  <c r="X80" i="9"/>
  <c r="AE80" i="9"/>
  <c r="AO80" i="9"/>
  <c r="AX80" i="9"/>
  <c r="AL81" i="9"/>
  <c r="U81" i="9"/>
  <c r="V81" i="9"/>
  <c r="AF81" i="9" s="1"/>
  <c r="AK81" i="9"/>
  <c r="J82" i="9"/>
  <c r="K82" i="9"/>
  <c r="M82" i="9" s="1"/>
  <c r="R82" i="9"/>
  <c r="T82" i="9"/>
  <c r="AD82" i="9" s="1"/>
  <c r="AS81" i="9"/>
  <c r="S81" i="9"/>
  <c r="AC81" i="9" s="1"/>
  <c r="AB81" i="9"/>
  <c r="R75" i="4"/>
  <c r="T75" i="4"/>
  <c r="J75" i="4"/>
  <c r="K75" i="4" s="1"/>
  <c r="AK74" i="4"/>
  <c r="F54" i="13"/>
  <c r="AS74" i="4"/>
  <c r="S74" i="4"/>
  <c r="AB74" i="4"/>
  <c r="N54" i="13" s="1"/>
  <c r="H54" i="13"/>
  <c r="AD74" i="4"/>
  <c r="P54" i="13" s="1"/>
  <c r="B54" i="13"/>
  <c r="AL74" i="4"/>
  <c r="V74" i="4"/>
  <c r="U74" i="4"/>
  <c r="AD87" i="3"/>
  <c r="AS87" i="3"/>
  <c r="S87" i="3"/>
  <c r="AB87" i="3"/>
  <c r="U87" i="3"/>
  <c r="V87" i="3"/>
  <c r="W84" i="10"/>
  <c r="AA84" i="10"/>
  <c r="AC84" i="10"/>
  <c r="AS84" i="10"/>
  <c r="K87" i="3"/>
  <c r="V80" i="8" l="1"/>
  <c r="AF80" i="8" s="1"/>
  <c r="U80" i="8"/>
  <c r="AL80" i="8"/>
  <c r="T81" i="8"/>
  <c r="AD81" i="8" s="1"/>
  <c r="R81" i="8"/>
  <c r="J81" i="8"/>
  <c r="AK80" i="8"/>
  <c r="AB80" i="8"/>
  <c r="S80" i="8"/>
  <c r="AS80" i="8"/>
  <c r="AO76" i="12"/>
  <c r="X76" i="12"/>
  <c r="AX76" i="12"/>
  <c r="AE76" i="12"/>
  <c r="U77" i="12"/>
  <c r="V77" i="12"/>
  <c r="AF77" i="12" s="1"/>
  <c r="AB77" i="12"/>
  <c r="S77" i="12"/>
  <c r="AX74" i="6"/>
  <c r="AO74" i="6"/>
  <c r="AE74" i="6"/>
  <c r="X74" i="6"/>
  <c r="K77" i="12"/>
  <c r="AC76" i="12"/>
  <c r="W76" i="12"/>
  <c r="AS76" i="12"/>
  <c r="AA76" i="12"/>
  <c r="AC74" i="6"/>
  <c r="W74" i="6"/>
  <c r="AA74" i="6"/>
  <c r="C54" i="13"/>
  <c r="AL74" i="6"/>
  <c r="M74" i="6"/>
  <c r="M87" i="3"/>
  <c r="AL87" i="3"/>
  <c r="X85" i="11"/>
  <c r="AE85" i="11"/>
  <c r="AO85" i="11"/>
  <c r="AX85" i="11"/>
  <c r="U86" i="11"/>
  <c r="V86" i="11"/>
  <c r="AF86" i="11" s="1"/>
  <c r="AS86" i="11"/>
  <c r="S86" i="11"/>
  <c r="AC86" i="11" s="1"/>
  <c r="W86" i="11"/>
  <c r="AA86" i="11"/>
  <c r="AB86" i="11"/>
  <c r="X85" i="10"/>
  <c r="AE85" i="10"/>
  <c r="AO85" i="10"/>
  <c r="AX85" i="10"/>
  <c r="U86" i="10"/>
  <c r="V86" i="10"/>
  <c r="AF86" i="10" s="1"/>
  <c r="S86" i="10"/>
  <c r="W86" i="10"/>
  <c r="AA86" i="10"/>
  <c r="AB86" i="10"/>
  <c r="X81" i="9"/>
  <c r="AE81" i="9"/>
  <c r="AO81" i="9"/>
  <c r="AX81" i="9"/>
  <c r="AL82" i="9"/>
  <c r="U82" i="9"/>
  <c r="V82" i="9"/>
  <c r="AF82" i="9" s="1"/>
  <c r="AK82" i="9"/>
  <c r="J83" i="9"/>
  <c r="K83" i="9"/>
  <c r="M83" i="9"/>
  <c r="R83" i="9"/>
  <c r="T83" i="9"/>
  <c r="AD83" i="9" s="1"/>
  <c r="AS82" i="9"/>
  <c r="S82" i="9"/>
  <c r="AC82" i="9" s="1"/>
  <c r="AB82" i="9"/>
  <c r="AS75" i="4"/>
  <c r="S75" i="4"/>
  <c r="AB75" i="4"/>
  <c r="AD75" i="4"/>
  <c r="AL75" i="4"/>
  <c r="V75" i="4"/>
  <c r="U75" i="4"/>
  <c r="G54" i="13"/>
  <c r="AC74" i="4"/>
  <c r="O54" i="13" s="1"/>
  <c r="J54" i="13"/>
  <c r="AF74" i="4"/>
  <c r="R54" i="13" s="1"/>
  <c r="I54" i="13"/>
  <c r="X74" i="4"/>
  <c r="L54" i="13" s="1"/>
  <c r="AO74" i="4"/>
  <c r="AX74" i="4"/>
  <c r="AE74" i="4"/>
  <c r="AC87" i="3"/>
  <c r="X87" i="3"/>
  <c r="AE87" i="3"/>
  <c r="AO87" i="3"/>
  <c r="AX87" i="3"/>
  <c r="AF87" i="3"/>
  <c r="K86" i="11"/>
  <c r="AC85" i="11"/>
  <c r="W85" i="11"/>
  <c r="AA85" i="11"/>
  <c r="K86" i="10"/>
  <c r="AC85" i="10"/>
  <c r="AS85" i="10"/>
  <c r="W81" i="9"/>
  <c r="AA81" i="9"/>
  <c r="M75" i="4"/>
  <c r="AA74" i="4"/>
  <c r="W74" i="4"/>
  <c r="W87" i="3"/>
  <c r="AA87" i="3"/>
  <c r="AX80" i="8" l="1"/>
  <c r="AO80" i="8"/>
  <c r="AE80" i="8"/>
  <c r="X80" i="8"/>
  <c r="AB81" i="8"/>
  <c r="S81" i="8"/>
  <c r="AS81" i="8"/>
  <c r="V81" i="8"/>
  <c r="AF81" i="8" s="1"/>
  <c r="U81" i="8"/>
  <c r="K81" i="8"/>
  <c r="Q54" i="13"/>
  <c r="M54" i="13"/>
  <c r="K54" i="13"/>
  <c r="AC80" i="8"/>
  <c r="AA80" i="8"/>
  <c r="W80" i="8"/>
  <c r="T88" i="3"/>
  <c r="AD88" i="3" s="1"/>
  <c r="R88" i="3"/>
  <c r="J88" i="3"/>
  <c r="AK87" i="3"/>
  <c r="AX77" i="12"/>
  <c r="AO77" i="12"/>
  <c r="AE77" i="12"/>
  <c r="X77" i="12"/>
  <c r="AK74" i="6"/>
  <c r="J75" i="6"/>
  <c r="K75" i="6" s="1"/>
  <c r="R75" i="6"/>
  <c r="T75" i="6"/>
  <c r="E54" i="13"/>
  <c r="AC77" i="12"/>
  <c r="W77" i="12"/>
  <c r="AA77" i="12"/>
  <c r="AS77" i="12"/>
  <c r="AL77" i="12"/>
  <c r="M77" i="12"/>
  <c r="W82" i="9"/>
  <c r="AA82" i="9"/>
  <c r="M86" i="11"/>
  <c r="AL86" i="11"/>
  <c r="M86" i="10"/>
  <c r="AL86" i="10"/>
  <c r="X86" i="11"/>
  <c r="AE86" i="11"/>
  <c r="AO86" i="11"/>
  <c r="AX86" i="11"/>
  <c r="X86" i="10"/>
  <c r="AE86" i="10"/>
  <c r="AO86" i="10"/>
  <c r="AX86" i="10"/>
  <c r="X82" i="9"/>
  <c r="AE82" i="9"/>
  <c r="AO82" i="9"/>
  <c r="AX82" i="9"/>
  <c r="AL83" i="9"/>
  <c r="U83" i="9"/>
  <c r="V83" i="9"/>
  <c r="AF83" i="9" s="1"/>
  <c r="AK83" i="9"/>
  <c r="J84" i="9"/>
  <c r="K84" i="9"/>
  <c r="M84" i="9"/>
  <c r="R84" i="9"/>
  <c r="T84" i="9"/>
  <c r="AD84" i="9" s="1"/>
  <c r="AS83" i="9"/>
  <c r="S83" i="9"/>
  <c r="AC83" i="9" s="1"/>
  <c r="W83" i="9"/>
  <c r="AA83" i="9"/>
  <c r="AB83" i="9"/>
  <c r="AC75" i="4"/>
  <c r="AF75" i="4"/>
  <c r="AO75" i="4"/>
  <c r="AE75" i="4"/>
  <c r="X75" i="4"/>
  <c r="AX75" i="4"/>
  <c r="T87" i="11"/>
  <c r="AD87" i="11" s="1"/>
  <c r="AK75" i="4"/>
  <c r="R76" i="4"/>
  <c r="J76" i="4"/>
  <c r="T76" i="4"/>
  <c r="K76" i="4"/>
  <c r="AC86" i="10"/>
  <c r="AS86" i="10"/>
  <c r="W75" i="4"/>
  <c r="AA75" i="4"/>
  <c r="AX81" i="8" l="1"/>
  <c r="AO81" i="8"/>
  <c r="AE81" i="8"/>
  <c r="X81" i="8"/>
  <c r="AC81" i="8"/>
  <c r="AA81" i="8"/>
  <c r="W81" i="8"/>
  <c r="M81" i="8"/>
  <c r="AL81" i="8"/>
  <c r="AS88" i="3"/>
  <c r="S88" i="3"/>
  <c r="AB88" i="3"/>
  <c r="U88" i="3"/>
  <c r="V88" i="3"/>
  <c r="K88" i="3"/>
  <c r="R87" i="11"/>
  <c r="J87" i="11"/>
  <c r="AK86" i="11"/>
  <c r="C55" i="13"/>
  <c r="M75" i="6"/>
  <c r="B55" i="13"/>
  <c r="V75" i="6"/>
  <c r="AL75" i="6"/>
  <c r="U75" i="6"/>
  <c r="F55" i="13"/>
  <c r="AB75" i="6"/>
  <c r="N55" i="13" s="1"/>
  <c r="S75" i="6"/>
  <c r="AS75" i="6"/>
  <c r="H55" i="13"/>
  <c r="AD75" i="6"/>
  <c r="P55" i="13" s="1"/>
  <c r="AK77" i="12"/>
  <c r="R78" i="12"/>
  <c r="T78" i="12"/>
  <c r="AD78" i="12" s="1"/>
  <c r="J78" i="12"/>
  <c r="K78" i="12" s="1"/>
  <c r="M78" i="12" s="1"/>
  <c r="AA88" i="3"/>
  <c r="T87" i="10"/>
  <c r="AD87" i="10" s="1"/>
  <c r="R87" i="10"/>
  <c r="J87" i="10"/>
  <c r="AK86" i="10"/>
  <c r="X83" i="9"/>
  <c r="AE83" i="9"/>
  <c r="AO83" i="9"/>
  <c r="AX83" i="9"/>
  <c r="AL84" i="9"/>
  <c r="U84" i="9"/>
  <c r="V84" i="9"/>
  <c r="AF84" i="9" s="1"/>
  <c r="AK84" i="9"/>
  <c r="J85" i="9"/>
  <c r="K85" i="9"/>
  <c r="M85" i="9"/>
  <c r="R85" i="9"/>
  <c r="T85" i="9"/>
  <c r="AD85" i="9" s="1"/>
  <c r="AS84" i="9"/>
  <c r="S84" i="9"/>
  <c r="AC84" i="9" s="1"/>
  <c r="W84" i="9"/>
  <c r="AA84" i="9"/>
  <c r="AB84" i="9"/>
  <c r="AC88" i="3"/>
  <c r="X88" i="3"/>
  <c r="AE88" i="3"/>
  <c r="AO88" i="3"/>
  <c r="AX88" i="3"/>
  <c r="AF88" i="3"/>
  <c r="AS87" i="11"/>
  <c r="S87" i="11"/>
  <c r="AB87" i="11"/>
  <c r="U87" i="11"/>
  <c r="V87" i="11"/>
  <c r="AF87" i="11" s="1"/>
  <c r="AS76" i="4"/>
  <c r="AB76" i="4"/>
  <c r="S76" i="4"/>
  <c r="AL76" i="4"/>
  <c r="V76" i="4"/>
  <c r="U76" i="4"/>
  <c r="AD76" i="4"/>
  <c r="K87" i="11"/>
  <c r="M76" i="4"/>
  <c r="M88" i="3"/>
  <c r="AL88" i="3"/>
  <c r="AK81" i="8" l="1"/>
  <c r="J82" i="8"/>
  <c r="K82" i="8"/>
  <c r="M82" i="8"/>
  <c r="R82" i="8"/>
  <c r="T82" i="8"/>
  <c r="AD82" i="8" s="1"/>
  <c r="W88" i="3"/>
  <c r="S87" i="10"/>
  <c r="AB87" i="10"/>
  <c r="U87" i="10"/>
  <c r="V87" i="10"/>
  <c r="AF87" i="10" s="1"/>
  <c r="K87" i="10"/>
  <c r="E55" i="13"/>
  <c r="J76" i="6"/>
  <c r="T76" i="6"/>
  <c r="AK75" i="6"/>
  <c r="R76" i="6"/>
  <c r="J55" i="13"/>
  <c r="AF75" i="6"/>
  <c r="R55" i="13" s="1"/>
  <c r="I55" i="13"/>
  <c r="AX75" i="6"/>
  <c r="AO75" i="6"/>
  <c r="AE75" i="6"/>
  <c r="Q55" i="13" s="1"/>
  <c r="X75" i="6"/>
  <c r="L55" i="13" s="1"/>
  <c r="G55" i="13"/>
  <c r="AC75" i="6"/>
  <c r="O55" i="13" s="1"/>
  <c r="AK78" i="12"/>
  <c r="J79" i="12"/>
  <c r="K79" i="12" s="1"/>
  <c r="M79" i="12" s="1"/>
  <c r="R79" i="12"/>
  <c r="T79" i="12"/>
  <c r="AD79" i="12" s="1"/>
  <c r="AB78" i="12"/>
  <c r="S78" i="12"/>
  <c r="V78" i="12"/>
  <c r="AF78" i="12" s="1"/>
  <c r="U78" i="12"/>
  <c r="AL78" i="12"/>
  <c r="AA87" i="11"/>
  <c r="AA75" i="6"/>
  <c r="M55" i="13" s="1"/>
  <c r="W75" i="6"/>
  <c r="K55" i="13" s="1"/>
  <c r="AL87" i="10"/>
  <c r="M87" i="10"/>
  <c r="X84" i="9"/>
  <c r="AE84" i="9"/>
  <c r="AO84" i="9"/>
  <c r="AX84" i="9"/>
  <c r="AL85" i="9"/>
  <c r="U85" i="9"/>
  <c r="V85" i="9"/>
  <c r="AF85" i="9" s="1"/>
  <c r="AK85" i="9"/>
  <c r="J86" i="9"/>
  <c r="K86" i="9"/>
  <c r="M86" i="9"/>
  <c r="R86" i="9"/>
  <c r="T86" i="9"/>
  <c r="AD86" i="9" s="1"/>
  <c r="AS85" i="9"/>
  <c r="S85" i="9"/>
  <c r="AC85" i="9" s="1"/>
  <c r="AB85" i="9"/>
  <c r="X87" i="11"/>
  <c r="AE87" i="11"/>
  <c r="AO87" i="11"/>
  <c r="AX87" i="11"/>
  <c r="X87" i="10"/>
  <c r="AE87" i="10"/>
  <c r="AO87" i="10"/>
  <c r="AX87" i="10"/>
  <c r="AC76" i="4"/>
  <c r="AF76" i="4"/>
  <c r="AE76" i="4"/>
  <c r="AO76" i="4"/>
  <c r="X76" i="4"/>
  <c r="AX76" i="4"/>
  <c r="AK76" i="4"/>
  <c r="R77" i="4"/>
  <c r="T77" i="4"/>
  <c r="J77" i="4"/>
  <c r="K77" i="4"/>
  <c r="AK88" i="3"/>
  <c r="J89" i="3"/>
  <c r="K89" i="3"/>
  <c r="M89" i="3" s="1"/>
  <c r="R89" i="3"/>
  <c r="T89" i="3"/>
  <c r="AC87" i="11"/>
  <c r="W87" i="11"/>
  <c r="AC87" i="10"/>
  <c r="AS87" i="10"/>
  <c r="W87" i="10"/>
  <c r="AA87" i="10"/>
  <c r="AA76" i="4"/>
  <c r="W76" i="4"/>
  <c r="M87" i="11"/>
  <c r="AL87" i="11"/>
  <c r="V82" i="8" l="1"/>
  <c r="AF82" i="8" s="1"/>
  <c r="U82" i="8"/>
  <c r="AL82" i="8"/>
  <c r="T83" i="8"/>
  <c r="AD83" i="8" s="1"/>
  <c r="R83" i="8"/>
  <c r="J83" i="8"/>
  <c r="AK82" i="8"/>
  <c r="AB82" i="8"/>
  <c r="S82" i="8"/>
  <c r="AS82" i="8"/>
  <c r="B56" i="13"/>
  <c r="V76" i="6"/>
  <c r="U76" i="6"/>
  <c r="H56" i="13"/>
  <c r="AD76" i="6"/>
  <c r="P56" i="13" s="1"/>
  <c r="F56" i="13"/>
  <c r="AB76" i="6"/>
  <c r="N56" i="13" s="1"/>
  <c r="S76" i="6"/>
  <c r="AS76" i="6"/>
  <c r="R80" i="12"/>
  <c r="J80" i="12"/>
  <c r="T80" i="12"/>
  <c r="AD80" i="12" s="1"/>
  <c r="AK79" i="12"/>
  <c r="V79" i="12"/>
  <c r="AF79" i="12" s="1"/>
  <c r="U79" i="12"/>
  <c r="AL79" i="12"/>
  <c r="AB79" i="12"/>
  <c r="S79" i="12"/>
  <c r="AO78" i="12"/>
  <c r="AE78" i="12"/>
  <c r="X78" i="12"/>
  <c r="AX78" i="12"/>
  <c r="M77" i="4"/>
  <c r="K76" i="6"/>
  <c r="AC78" i="12"/>
  <c r="AA78" i="12"/>
  <c r="AS78" i="12"/>
  <c r="W78" i="12"/>
  <c r="T88" i="10"/>
  <c r="AD88" i="10" s="1"/>
  <c r="R88" i="10"/>
  <c r="J88" i="10"/>
  <c r="AK87" i="10"/>
  <c r="X85" i="9"/>
  <c r="AE85" i="9"/>
  <c r="AO85" i="9"/>
  <c r="AX85" i="9"/>
  <c r="AL86" i="9"/>
  <c r="U86" i="9"/>
  <c r="AA86" i="9" s="1"/>
  <c r="V86" i="9"/>
  <c r="AF86" i="9" s="1"/>
  <c r="AK86" i="9"/>
  <c r="J87" i="9"/>
  <c r="K87" i="9"/>
  <c r="M87" i="9" s="1"/>
  <c r="R87" i="9"/>
  <c r="T87" i="9"/>
  <c r="AD87" i="9" s="1"/>
  <c r="AS86" i="9"/>
  <c r="S86" i="9"/>
  <c r="AB86" i="9"/>
  <c r="AS77" i="4"/>
  <c r="S77" i="4"/>
  <c r="AB77" i="4"/>
  <c r="AD77" i="4"/>
  <c r="AK77" i="4"/>
  <c r="R78" i="4"/>
  <c r="J78" i="4"/>
  <c r="T78" i="4"/>
  <c r="K78" i="4"/>
  <c r="AL77" i="4"/>
  <c r="V77" i="4"/>
  <c r="U77" i="4"/>
  <c r="AL89" i="3"/>
  <c r="U89" i="3"/>
  <c r="V89" i="3"/>
  <c r="AK89" i="3"/>
  <c r="J90" i="3"/>
  <c r="K90" i="3"/>
  <c r="M90" i="3"/>
  <c r="R90" i="3"/>
  <c r="T90" i="3"/>
  <c r="AS89" i="3"/>
  <c r="S89" i="3"/>
  <c r="AB89" i="3"/>
  <c r="AD89" i="3"/>
  <c r="AK87" i="11"/>
  <c r="J88" i="11"/>
  <c r="K88" i="11"/>
  <c r="M88" i="11"/>
  <c r="R88" i="11"/>
  <c r="T88" i="11"/>
  <c r="AD88" i="11" s="1"/>
  <c r="W85" i="9"/>
  <c r="AA85" i="9"/>
  <c r="AX82" i="8" l="1"/>
  <c r="AO82" i="8"/>
  <c r="AE82" i="8"/>
  <c r="X82" i="8"/>
  <c r="AB83" i="8"/>
  <c r="S83" i="8"/>
  <c r="AS83" i="8"/>
  <c r="V83" i="8"/>
  <c r="AF83" i="8" s="1"/>
  <c r="U83" i="8"/>
  <c r="K83" i="8"/>
  <c r="AC82" i="8"/>
  <c r="AA82" i="8"/>
  <c r="W82" i="8"/>
  <c r="J56" i="13"/>
  <c r="AF76" i="6"/>
  <c r="R56" i="13" s="1"/>
  <c r="I56" i="13"/>
  <c r="AX76" i="6"/>
  <c r="AO76" i="6"/>
  <c r="AE76" i="6"/>
  <c r="Q56" i="13" s="1"/>
  <c r="X76" i="6"/>
  <c r="L56" i="13" s="1"/>
  <c r="G56" i="13"/>
  <c r="AC76" i="6"/>
  <c r="O56" i="13" s="1"/>
  <c r="AB80" i="12"/>
  <c r="S80" i="12"/>
  <c r="V80" i="12"/>
  <c r="AF80" i="12" s="1"/>
  <c r="U80" i="12"/>
  <c r="AO79" i="12"/>
  <c r="X79" i="12"/>
  <c r="AX79" i="12"/>
  <c r="AE79" i="12"/>
  <c r="AA76" i="6"/>
  <c r="M56" i="13" s="1"/>
  <c r="W76" i="6"/>
  <c r="K56" i="13" s="1"/>
  <c r="K80" i="12"/>
  <c r="AC79" i="12"/>
  <c r="AA79" i="12"/>
  <c r="AS79" i="12"/>
  <c r="W79" i="12"/>
  <c r="C56" i="13"/>
  <c r="M76" i="6"/>
  <c r="AL76" i="6"/>
  <c r="S88" i="10"/>
  <c r="AB88" i="10"/>
  <c r="U88" i="10"/>
  <c r="V88" i="10"/>
  <c r="AF88" i="10" s="1"/>
  <c r="K88" i="10"/>
  <c r="AC86" i="9"/>
  <c r="W86" i="9"/>
  <c r="W89" i="3"/>
  <c r="AA89" i="3"/>
  <c r="X86" i="9"/>
  <c r="AE86" i="9"/>
  <c r="AO86" i="9"/>
  <c r="AX86" i="9"/>
  <c r="AL87" i="9"/>
  <c r="U87" i="9"/>
  <c r="V87" i="9"/>
  <c r="AF87" i="9" s="1"/>
  <c r="AK87" i="9"/>
  <c r="J88" i="9"/>
  <c r="K88" i="9"/>
  <c r="M88" i="9"/>
  <c r="R88" i="9"/>
  <c r="T88" i="9"/>
  <c r="AD88" i="9" s="1"/>
  <c r="AS87" i="9"/>
  <c r="S87" i="9"/>
  <c r="AC87" i="9" s="1"/>
  <c r="W87" i="9"/>
  <c r="AA87" i="9"/>
  <c r="AB87" i="9"/>
  <c r="X88" i="10"/>
  <c r="AC77" i="4"/>
  <c r="AS78" i="4"/>
  <c r="AB78" i="4"/>
  <c r="S78" i="4"/>
  <c r="AL78" i="4"/>
  <c r="U78" i="4"/>
  <c r="V78" i="4"/>
  <c r="AD78" i="4"/>
  <c r="AF77" i="4"/>
  <c r="X77" i="4"/>
  <c r="AO77" i="4"/>
  <c r="AX77" i="4"/>
  <c r="AE77" i="4"/>
  <c r="X89" i="3"/>
  <c r="AE89" i="3"/>
  <c r="AO89" i="3"/>
  <c r="AX89" i="3"/>
  <c r="AF89" i="3"/>
  <c r="AL90" i="3"/>
  <c r="U90" i="3"/>
  <c r="V90" i="3"/>
  <c r="AK90" i="3"/>
  <c r="J91" i="3"/>
  <c r="K91" i="3"/>
  <c r="M91" i="3"/>
  <c r="R91" i="3"/>
  <c r="T91" i="3"/>
  <c r="AS90" i="3"/>
  <c r="S90" i="3"/>
  <c r="W90" i="3"/>
  <c r="AA90" i="3"/>
  <c r="AB90" i="3"/>
  <c r="AD90" i="3"/>
  <c r="AC89" i="3"/>
  <c r="AL88" i="11"/>
  <c r="U88" i="11"/>
  <c r="V88" i="11"/>
  <c r="AF88" i="11" s="1"/>
  <c r="AK88" i="11"/>
  <c r="J89" i="11"/>
  <c r="K89" i="11"/>
  <c r="M89" i="11"/>
  <c r="R89" i="11"/>
  <c r="T89" i="11"/>
  <c r="AD89" i="11" s="1"/>
  <c r="AS88" i="11"/>
  <c r="S88" i="11"/>
  <c r="AC88" i="11" s="1"/>
  <c r="AB88" i="11"/>
  <c r="M78" i="4"/>
  <c r="AA77" i="4"/>
  <c r="W77" i="4"/>
  <c r="AX83" i="8" l="1"/>
  <c r="AO83" i="8"/>
  <c r="AE83" i="8"/>
  <c r="X83" i="8"/>
  <c r="AC83" i="8"/>
  <c r="AA83" i="8"/>
  <c r="W83" i="8"/>
  <c r="AL83" i="8"/>
  <c r="M83" i="8"/>
  <c r="AX80" i="12"/>
  <c r="AO80" i="12"/>
  <c r="X80" i="12"/>
  <c r="AE80" i="12"/>
  <c r="E56" i="13"/>
  <c r="T77" i="6"/>
  <c r="R77" i="6"/>
  <c r="J77" i="6"/>
  <c r="AK76" i="6"/>
  <c r="AC80" i="12"/>
  <c r="AS80" i="12"/>
  <c r="AA80" i="12"/>
  <c r="W80" i="12"/>
  <c r="AL80" i="12"/>
  <c r="M80" i="12"/>
  <c r="AC88" i="10"/>
  <c r="AS88" i="10"/>
  <c r="W88" i="10"/>
  <c r="AA88" i="10"/>
  <c r="AE88" i="10"/>
  <c r="AO88" i="10"/>
  <c r="AX88" i="10"/>
  <c r="M88" i="10"/>
  <c r="AL88" i="10"/>
  <c r="W88" i="11"/>
  <c r="AA88" i="11"/>
  <c r="X87" i="9"/>
  <c r="AE87" i="9"/>
  <c r="AO87" i="9"/>
  <c r="AX87" i="9"/>
  <c r="AL88" i="9"/>
  <c r="U88" i="9"/>
  <c r="V88" i="9"/>
  <c r="AF88" i="9" s="1"/>
  <c r="AK88" i="9"/>
  <c r="J89" i="9"/>
  <c r="K89" i="9"/>
  <c r="M89" i="9"/>
  <c r="R89" i="9"/>
  <c r="T89" i="9"/>
  <c r="AD89" i="9" s="1"/>
  <c r="AS88" i="9"/>
  <c r="S88" i="9"/>
  <c r="AA88" i="9"/>
  <c r="AB88" i="9"/>
  <c r="AC78" i="4"/>
  <c r="AX78" i="4"/>
  <c r="X78" i="4"/>
  <c r="AO78" i="4"/>
  <c r="AE78" i="4"/>
  <c r="AF78" i="4"/>
  <c r="X90" i="3"/>
  <c r="AE90" i="3"/>
  <c r="AO90" i="3"/>
  <c r="AX90" i="3"/>
  <c r="AF90" i="3"/>
  <c r="AL91" i="3"/>
  <c r="U91" i="3"/>
  <c r="V91" i="3"/>
  <c r="AK91" i="3"/>
  <c r="J92" i="3"/>
  <c r="K92" i="3"/>
  <c r="M92" i="3"/>
  <c r="R92" i="3"/>
  <c r="T92" i="3"/>
  <c r="AS91" i="3"/>
  <c r="S91" i="3"/>
  <c r="AB91" i="3"/>
  <c r="AD91" i="3"/>
  <c r="AC90" i="3"/>
  <c r="X88" i="11"/>
  <c r="AE88" i="11"/>
  <c r="AO88" i="11"/>
  <c r="AX88" i="11"/>
  <c r="AL89" i="11"/>
  <c r="U89" i="11"/>
  <c r="V89" i="11"/>
  <c r="AF89" i="11" s="1"/>
  <c r="AK89" i="11"/>
  <c r="J90" i="11"/>
  <c r="K90" i="11"/>
  <c r="M90" i="11"/>
  <c r="R90" i="11"/>
  <c r="T90" i="11"/>
  <c r="AD90" i="11" s="1"/>
  <c r="AS89" i="11"/>
  <c r="S89" i="11"/>
  <c r="AC89" i="11" s="1"/>
  <c r="W89" i="11"/>
  <c r="AA89" i="11"/>
  <c r="AB89" i="11"/>
  <c r="R79" i="4"/>
  <c r="T79" i="4"/>
  <c r="J79" i="4"/>
  <c r="K79" i="4"/>
  <c r="AK78" i="4"/>
  <c r="AA78" i="4"/>
  <c r="W78" i="4"/>
  <c r="T84" i="8" l="1"/>
  <c r="AD84" i="8" s="1"/>
  <c r="R84" i="8"/>
  <c r="J84" i="8"/>
  <c r="AK83" i="8"/>
  <c r="AC88" i="9"/>
  <c r="W88" i="9"/>
  <c r="H57" i="13"/>
  <c r="AD77" i="6"/>
  <c r="P57" i="13" s="1"/>
  <c r="F57" i="13"/>
  <c r="AS77" i="6"/>
  <c r="AB77" i="6"/>
  <c r="N57" i="13" s="1"/>
  <c r="S77" i="6"/>
  <c r="B57" i="13"/>
  <c r="V77" i="6"/>
  <c r="U77" i="6"/>
  <c r="W77" i="6" s="1"/>
  <c r="K57" i="13" s="1"/>
  <c r="K77" i="6"/>
  <c r="AL77" i="6" s="1"/>
  <c r="J81" i="12"/>
  <c r="R81" i="12"/>
  <c r="T81" i="12"/>
  <c r="AD81" i="12" s="1"/>
  <c r="AK80" i="12"/>
  <c r="AK88" i="10"/>
  <c r="J89" i="10"/>
  <c r="R89" i="10"/>
  <c r="T89" i="10"/>
  <c r="AD89" i="10" s="1"/>
  <c r="M79" i="4"/>
  <c r="W91" i="3"/>
  <c r="AA91" i="3"/>
  <c r="X88" i="9"/>
  <c r="AE88" i="9"/>
  <c r="AO88" i="9"/>
  <c r="AX88" i="9"/>
  <c r="AL89" i="9"/>
  <c r="U89" i="9"/>
  <c r="V89" i="9"/>
  <c r="AF89" i="9" s="1"/>
  <c r="AK89" i="9"/>
  <c r="J90" i="9"/>
  <c r="R90" i="9"/>
  <c r="K90" i="9"/>
  <c r="M90" i="9" s="1"/>
  <c r="T90" i="9"/>
  <c r="AD90" i="9" s="1"/>
  <c r="AS89" i="9"/>
  <c r="S89" i="9"/>
  <c r="AC89" i="9" s="1"/>
  <c r="W89" i="9"/>
  <c r="AA89" i="9"/>
  <c r="AB89" i="9"/>
  <c r="X91" i="3"/>
  <c r="AE91" i="3"/>
  <c r="AO91" i="3"/>
  <c r="AX91" i="3"/>
  <c r="AF91" i="3"/>
  <c r="AL92" i="3"/>
  <c r="U92" i="3"/>
  <c r="V92" i="3"/>
  <c r="AK92" i="3"/>
  <c r="J93" i="3"/>
  <c r="R93" i="3"/>
  <c r="T93" i="3"/>
  <c r="AS92" i="3"/>
  <c r="S92" i="3"/>
  <c r="AB92" i="3"/>
  <c r="AD92" i="3"/>
  <c r="AC91" i="3"/>
  <c r="X89" i="11"/>
  <c r="AE89" i="11"/>
  <c r="AO89" i="11"/>
  <c r="AX89" i="11"/>
  <c r="AL90" i="11"/>
  <c r="U90" i="11"/>
  <c r="V90" i="11"/>
  <c r="AF90" i="11" s="1"/>
  <c r="AK90" i="11"/>
  <c r="J91" i="11"/>
  <c r="K91" i="11"/>
  <c r="M91" i="11" s="1"/>
  <c r="R91" i="11"/>
  <c r="T91" i="11"/>
  <c r="AD91" i="11" s="1"/>
  <c r="AS90" i="11"/>
  <c r="S90" i="11"/>
  <c r="W90" i="11"/>
  <c r="AB90" i="11"/>
  <c r="AS79" i="4"/>
  <c r="S79" i="4"/>
  <c r="AB79" i="4"/>
  <c r="AD79" i="4"/>
  <c r="AL79" i="4"/>
  <c r="V79" i="4"/>
  <c r="U79" i="4"/>
  <c r="AB84" i="8" l="1"/>
  <c r="S84" i="8"/>
  <c r="AS84" i="8"/>
  <c r="V84" i="8"/>
  <c r="AF84" i="8" s="1"/>
  <c r="U84" i="8"/>
  <c r="AA77" i="6"/>
  <c r="M57" i="13" s="1"/>
  <c r="K84" i="8"/>
  <c r="AK79" i="4"/>
  <c r="J80" i="4"/>
  <c r="T80" i="4"/>
  <c r="AD80" i="4" s="1"/>
  <c r="R80" i="4"/>
  <c r="K80" i="4"/>
  <c r="K93" i="3"/>
  <c r="M93" i="3"/>
  <c r="AC90" i="11"/>
  <c r="AA90" i="11"/>
  <c r="G57" i="13"/>
  <c r="AC77" i="6"/>
  <c r="O57" i="13" s="1"/>
  <c r="J57" i="13"/>
  <c r="AF77" i="6"/>
  <c r="R57" i="13" s="1"/>
  <c r="I57" i="13"/>
  <c r="X77" i="6"/>
  <c r="L57" i="13" s="1"/>
  <c r="AX77" i="6"/>
  <c r="AO77" i="6"/>
  <c r="AE77" i="6"/>
  <c r="Q57" i="13" s="1"/>
  <c r="C57" i="13"/>
  <c r="M77" i="6"/>
  <c r="U81" i="12"/>
  <c r="V81" i="12"/>
  <c r="AF81" i="12" s="1"/>
  <c r="S81" i="12"/>
  <c r="AB81" i="12"/>
  <c r="W81" i="12"/>
  <c r="K89" i="10"/>
  <c r="U89" i="10"/>
  <c r="V89" i="10"/>
  <c r="AF89" i="10" s="1"/>
  <c r="AB89" i="10"/>
  <c r="S89" i="10"/>
  <c r="K81" i="12"/>
  <c r="X89" i="9"/>
  <c r="AE89" i="9"/>
  <c r="AO89" i="9"/>
  <c r="AX89" i="9"/>
  <c r="AL90" i="9"/>
  <c r="U90" i="9"/>
  <c r="V90" i="9"/>
  <c r="AF90" i="9" s="1"/>
  <c r="AS90" i="9"/>
  <c r="S90" i="9"/>
  <c r="AB90" i="9"/>
  <c r="R91" i="9"/>
  <c r="AK90" i="9"/>
  <c r="T91" i="9"/>
  <c r="AD91" i="9" s="1"/>
  <c r="J91" i="9"/>
  <c r="K91" i="9" s="1"/>
  <c r="M91" i="9" s="1"/>
  <c r="X92" i="3"/>
  <c r="AE92" i="3"/>
  <c r="AO92" i="3"/>
  <c r="AX92" i="3"/>
  <c r="AF92" i="3"/>
  <c r="AL93" i="3"/>
  <c r="U93" i="3"/>
  <c r="V93" i="3"/>
  <c r="AK93" i="3"/>
  <c r="J94" i="3"/>
  <c r="R94" i="3"/>
  <c r="T94" i="3"/>
  <c r="AS93" i="3"/>
  <c r="S93" i="3"/>
  <c r="W93" i="3"/>
  <c r="AA93" i="3"/>
  <c r="AB93" i="3"/>
  <c r="AD93" i="3"/>
  <c r="AC92" i="3"/>
  <c r="X90" i="11"/>
  <c r="AE90" i="11"/>
  <c r="AO90" i="11"/>
  <c r="AX90" i="11"/>
  <c r="AL91" i="11"/>
  <c r="U91" i="11"/>
  <c r="V91" i="11"/>
  <c r="AF91" i="11" s="1"/>
  <c r="AK91" i="11"/>
  <c r="J92" i="11"/>
  <c r="K92" i="11"/>
  <c r="M92" i="11" s="1"/>
  <c r="R92" i="11"/>
  <c r="T92" i="11"/>
  <c r="AD92" i="11" s="1"/>
  <c r="AS91" i="11"/>
  <c r="S91" i="11"/>
  <c r="AC91" i="11" s="1"/>
  <c r="AB91" i="11"/>
  <c r="AC79" i="4"/>
  <c r="AF79" i="4"/>
  <c r="AO79" i="4"/>
  <c r="AX79" i="4"/>
  <c r="X79" i="4"/>
  <c r="AE79" i="4"/>
  <c r="W92" i="3"/>
  <c r="AA92" i="3"/>
  <c r="W79" i="4"/>
  <c r="AA79" i="4"/>
  <c r="AX84" i="8" l="1"/>
  <c r="AO84" i="8"/>
  <c r="AE84" i="8"/>
  <c r="X84" i="8"/>
  <c r="AC84" i="8"/>
  <c r="AA84" i="8"/>
  <c r="W84" i="8"/>
  <c r="M84" i="8"/>
  <c r="AL84" i="8"/>
  <c r="AL80" i="4"/>
  <c r="U80" i="4"/>
  <c r="V80" i="4"/>
  <c r="AF80" i="4" s="1"/>
  <c r="M80" i="4"/>
  <c r="AS80" i="4"/>
  <c r="AB80" i="4"/>
  <c r="S80" i="4"/>
  <c r="E57" i="13"/>
  <c r="R78" i="6"/>
  <c r="AK77" i="6"/>
  <c r="T78" i="6"/>
  <c r="J78" i="6"/>
  <c r="AE81" i="12"/>
  <c r="AO81" i="12"/>
  <c r="X81" i="12"/>
  <c r="AX81" i="12"/>
  <c r="AE89" i="10"/>
  <c r="AX89" i="10"/>
  <c r="AO89" i="10"/>
  <c r="X89" i="10"/>
  <c r="AC81" i="12"/>
  <c r="AA81" i="12"/>
  <c r="AS81" i="12"/>
  <c r="AL89" i="10"/>
  <c r="M89" i="10"/>
  <c r="AC89" i="10"/>
  <c r="W89" i="10"/>
  <c r="AA89" i="10"/>
  <c r="AS89" i="10"/>
  <c r="M81" i="12"/>
  <c r="AL81" i="12"/>
  <c r="AE90" i="9"/>
  <c r="AX90" i="9"/>
  <c r="AO90" i="9"/>
  <c r="X90" i="9"/>
  <c r="AS91" i="9"/>
  <c r="S91" i="9"/>
  <c r="AC91" i="9" s="1"/>
  <c r="AB91" i="9"/>
  <c r="AL91" i="9"/>
  <c r="V91" i="9"/>
  <c r="AF91" i="9" s="1"/>
  <c r="U91" i="9"/>
  <c r="J92" i="9"/>
  <c r="R92" i="9"/>
  <c r="AK91" i="9"/>
  <c r="T92" i="9"/>
  <c r="AD92" i="9" s="1"/>
  <c r="K92" i="9"/>
  <c r="M92" i="9" s="1"/>
  <c r="X93" i="3"/>
  <c r="AE93" i="3"/>
  <c r="AO93" i="3"/>
  <c r="AX93" i="3"/>
  <c r="AF93" i="3"/>
  <c r="U94" i="3"/>
  <c r="V94" i="3"/>
  <c r="AS94" i="3"/>
  <c r="S94" i="3"/>
  <c r="AB94" i="3"/>
  <c r="AD94" i="3"/>
  <c r="AC93" i="3"/>
  <c r="X91" i="11"/>
  <c r="AE91" i="11"/>
  <c r="AO91" i="11"/>
  <c r="AX91" i="11"/>
  <c r="AL92" i="11"/>
  <c r="U92" i="11"/>
  <c r="V92" i="11"/>
  <c r="AF92" i="11" s="1"/>
  <c r="AK92" i="11"/>
  <c r="J93" i="11"/>
  <c r="K93" i="11"/>
  <c r="M93" i="11"/>
  <c r="R93" i="11"/>
  <c r="T93" i="11"/>
  <c r="AD93" i="11" s="1"/>
  <c r="AS92" i="11"/>
  <c r="S92" i="11"/>
  <c r="AC92" i="11" s="1"/>
  <c r="AB92" i="11"/>
  <c r="AC90" i="9"/>
  <c r="W90" i="9"/>
  <c r="AA90" i="9"/>
  <c r="K94" i="3"/>
  <c r="W91" i="11"/>
  <c r="AA91" i="11"/>
  <c r="T85" i="8" l="1"/>
  <c r="AD85" i="8" s="1"/>
  <c r="R85" i="8"/>
  <c r="J85" i="8"/>
  <c r="AK84" i="8"/>
  <c r="AK80" i="4"/>
  <c r="J81" i="4"/>
  <c r="T81" i="4"/>
  <c r="AD81" i="4" s="1"/>
  <c r="R81" i="4"/>
  <c r="AE80" i="4"/>
  <c r="AX80" i="4"/>
  <c r="X80" i="4"/>
  <c r="AO80" i="4"/>
  <c r="AC80" i="4"/>
  <c r="W80" i="4"/>
  <c r="AA80" i="4"/>
  <c r="W94" i="3"/>
  <c r="AA94" i="3"/>
  <c r="W92" i="11"/>
  <c r="AA92" i="11"/>
  <c r="AL94" i="3"/>
  <c r="M94" i="3"/>
  <c r="F58" i="13"/>
  <c r="AB78" i="6"/>
  <c r="N58" i="13" s="1"/>
  <c r="S78" i="6"/>
  <c r="AS78" i="6"/>
  <c r="H58" i="13"/>
  <c r="AD78" i="6"/>
  <c r="P58" i="13" s="1"/>
  <c r="B58" i="13"/>
  <c r="V78" i="6"/>
  <c r="U78" i="6"/>
  <c r="AA78" i="6" s="1"/>
  <c r="M58" i="13" s="1"/>
  <c r="T90" i="10"/>
  <c r="AD90" i="10" s="1"/>
  <c r="R90" i="10"/>
  <c r="J90" i="10"/>
  <c r="AK89" i="10"/>
  <c r="AK81" i="12"/>
  <c r="J82" i="12"/>
  <c r="R82" i="12"/>
  <c r="T82" i="12"/>
  <c r="AD82" i="12" s="1"/>
  <c r="K78" i="6"/>
  <c r="AX91" i="9"/>
  <c r="X91" i="9"/>
  <c r="AE91" i="9"/>
  <c r="AO91" i="9"/>
  <c r="AL92" i="9"/>
  <c r="U92" i="9"/>
  <c r="V92" i="9"/>
  <c r="AF92" i="9" s="1"/>
  <c r="T93" i="9"/>
  <c r="AD93" i="9" s="1"/>
  <c r="AK92" i="9"/>
  <c r="J93" i="9"/>
  <c r="K93" i="9"/>
  <c r="M93" i="9"/>
  <c r="R93" i="9"/>
  <c r="AS92" i="9"/>
  <c r="AB92" i="9"/>
  <c r="S92" i="9"/>
  <c r="X94" i="3"/>
  <c r="AE94" i="3"/>
  <c r="AO94" i="3"/>
  <c r="AX94" i="3"/>
  <c r="AF94" i="3"/>
  <c r="AC94" i="3"/>
  <c r="X92" i="11"/>
  <c r="AE92" i="11"/>
  <c r="AO92" i="11"/>
  <c r="AX92" i="11"/>
  <c r="AL93" i="11"/>
  <c r="U93" i="11"/>
  <c r="V93" i="11"/>
  <c r="AF93" i="11" s="1"/>
  <c r="AK93" i="11"/>
  <c r="J94" i="11"/>
  <c r="K94" i="11"/>
  <c r="M94" i="11"/>
  <c r="R94" i="11"/>
  <c r="T94" i="11"/>
  <c r="AD94" i="11" s="1"/>
  <c r="AS93" i="11"/>
  <c r="S93" i="11"/>
  <c r="AC93" i="11" s="1"/>
  <c r="W93" i="11"/>
  <c r="AA93" i="11"/>
  <c r="AB93" i="11"/>
  <c r="T95" i="3"/>
  <c r="R95" i="3"/>
  <c r="J95" i="3"/>
  <c r="AK94" i="3"/>
  <c r="W91" i="9"/>
  <c r="AA91" i="9"/>
  <c r="AB85" i="8" l="1"/>
  <c r="S85" i="8"/>
  <c r="AS85" i="8"/>
  <c r="V85" i="8"/>
  <c r="AF85" i="8" s="1"/>
  <c r="U85" i="8"/>
  <c r="U81" i="4"/>
  <c r="V81" i="4"/>
  <c r="AF81" i="4" s="1"/>
  <c r="K81" i="4"/>
  <c r="AB81" i="4"/>
  <c r="S81" i="4"/>
  <c r="AC81" i="4" s="1"/>
  <c r="AS81" i="4"/>
  <c r="W78" i="6"/>
  <c r="K58" i="13" s="1"/>
  <c r="K85" i="8"/>
  <c r="W81" i="4"/>
  <c r="AA81" i="4"/>
  <c r="G58" i="13"/>
  <c r="AC78" i="6"/>
  <c r="O58" i="13" s="1"/>
  <c r="J58" i="13"/>
  <c r="AF78" i="6"/>
  <c r="R58" i="13" s="1"/>
  <c r="I58" i="13"/>
  <c r="AX78" i="6"/>
  <c r="AO78" i="6"/>
  <c r="AE78" i="6"/>
  <c r="Q58" i="13" s="1"/>
  <c r="X78" i="6"/>
  <c r="L58" i="13" s="1"/>
  <c r="AB90" i="10"/>
  <c r="S90" i="10"/>
  <c r="V90" i="10"/>
  <c r="AF90" i="10" s="1"/>
  <c r="U90" i="10"/>
  <c r="V82" i="12"/>
  <c r="AF82" i="12" s="1"/>
  <c r="U82" i="12"/>
  <c r="K82" i="12"/>
  <c r="AB82" i="12"/>
  <c r="S82" i="12"/>
  <c r="AA82" i="12"/>
  <c r="AA92" i="9"/>
  <c r="K90" i="10"/>
  <c r="C58" i="13"/>
  <c r="M78" i="6"/>
  <c r="AL78" i="6"/>
  <c r="AO92" i="9"/>
  <c r="X92" i="9"/>
  <c r="AE92" i="9"/>
  <c r="AX92" i="9"/>
  <c r="AL93" i="9"/>
  <c r="U93" i="9"/>
  <c r="V93" i="9"/>
  <c r="AF93" i="9" s="1"/>
  <c r="J94" i="9"/>
  <c r="K94" i="9" s="1"/>
  <c r="M94" i="9" s="1"/>
  <c r="T94" i="9"/>
  <c r="AD94" i="9" s="1"/>
  <c r="AK93" i="9"/>
  <c r="R94" i="9"/>
  <c r="AS93" i="9"/>
  <c r="S93" i="9"/>
  <c r="AB93" i="9"/>
  <c r="X93" i="11"/>
  <c r="AE93" i="11"/>
  <c r="AO93" i="11"/>
  <c r="AX93" i="11"/>
  <c r="AL94" i="11"/>
  <c r="U94" i="11"/>
  <c r="V94" i="11"/>
  <c r="AF94" i="11" s="1"/>
  <c r="AK94" i="11"/>
  <c r="J95" i="11"/>
  <c r="K95" i="11"/>
  <c r="M95" i="11"/>
  <c r="R95" i="11"/>
  <c r="T95" i="11"/>
  <c r="AD95" i="11" s="1"/>
  <c r="AS94" i="11"/>
  <c r="S94" i="11"/>
  <c r="AC94" i="11" s="1"/>
  <c r="W94" i="11"/>
  <c r="AA94" i="11"/>
  <c r="AB94" i="11"/>
  <c r="AD95" i="3"/>
  <c r="AS95" i="3"/>
  <c r="S95" i="3"/>
  <c r="AB95" i="3"/>
  <c r="U95" i="3"/>
  <c r="V95" i="3"/>
  <c r="AC92" i="9"/>
  <c r="W92" i="9"/>
  <c r="K95" i="3"/>
  <c r="X85" i="8" l="1"/>
  <c r="AX85" i="8"/>
  <c r="AO85" i="8"/>
  <c r="AE85" i="8"/>
  <c r="X81" i="4"/>
  <c r="AX81" i="4"/>
  <c r="AO81" i="4"/>
  <c r="AE81" i="4"/>
  <c r="AC85" i="8"/>
  <c r="AA85" i="8"/>
  <c r="W85" i="8"/>
  <c r="M81" i="4"/>
  <c r="AL81" i="4"/>
  <c r="AL85" i="8"/>
  <c r="M85" i="8"/>
  <c r="AA90" i="10"/>
  <c r="W90" i="10"/>
  <c r="AS90" i="10"/>
  <c r="AC90" i="10"/>
  <c r="AX90" i="10"/>
  <c r="AE90" i="10"/>
  <c r="AO90" i="10"/>
  <c r="X90" i="10"/>
  <c r="AX82" i="12"/>
  <c r="AO82" i="12"/>
  <c r="AE82" i="12"/>
  <c r="X82" i="12"/>
  <c r="E58" i="13"/>
  <c r="T79" i="6"/>
  <c r="R79" i="6"/>
  <c r="J79" i="6"/>
  <c r="K79" i="6" s="1"/>
  <c r="AK78" i="6"/>
  <c r="M82" i="12"/>
  <c r="AL82" i="12"/>
  <c r="AC82" i="12"/>
  <c r="W82" i="12"/>
  <c r="AS82" i="12"/>
  <c r="AL90" i="10"/>
  <c r="M90" i="10"/>
  <c r="X93" i="9"/>
  <c r="AX93" i="9"/>
  <c r="AO93" i="9"/>
  <c r="AE93" i="9"/>
  <c r="AL94" i="9"/>
  <c r="U94" i="9"/>
  <c r="V94" i="9"/>
  <c r="AF94" i="9" s="1"/>
  <c r="AK94" i="9"/>
  <c r="R95" i="9"/>
  <c r="T95" i="9"/>
  <c r="AD95" i="9" s="1"/>
  <c r="J95" i="9"/>
  <c r="K95" i="9" s="1"/>
  <c r="AS94" i="9"/>
  <c r="S94" i="9"/>
  <c r="AC94" i="9" s="1"/>
  <c r="AB94" i="9"/>
  <c r="W94" i="9"/>
  <c r="AA94" i="9"/>
  <c r="X94" i="11"/>
  <c r="AE94" i="11"/>
  <c r="AO94" i="11"/>
  <c r="AX94" i="11"/>
  <c r="AL95" i="11"/>
  <c r="U95" i="11"/>
  <c r="V95" i="11"/>
  <c r="AF95" i="11" s="1"/>
  <c r="AK95" i="11"/>
  <c r="J96" i="11"/>
  <c r="K96" i="11"/>
  <c r="M96" i="11"/>
  <c r="R96" i="11"/>
  <c r="T96" i="11"/>
  <c r="AD96" i="11" s="1"/>
  <c r="AS95" i="11"/>
  <c r="S95" i="11"/>
  <c r="AC95" i="11" s="1"/>
  <c r="W95" i="11"/>
  <c r="AA95" i="11"/>
  <c r="AB95" i="11"/>
  <c r="AC95" i="3"/>
  <c r="X95" i="3"/>
  <c r="AE95" i="3"/>
  <c r="AO95" i="3"/>
  <c r="AX95" i="3"/>
  <c r="AF95" i="3"/>
  <c r="AC93" i="9"/>
  <c r="W93" i="9"/>
  <c r="AA93" i="9"/>
  <c r="W95" i="3"/>
  <c r="AA95" i="3"/>
  <c r="M95" i="3"/>
  <c r="AL95" i="3"/>
  <c r="AK81" i="4" l="1"/>
  <c r="J82" i="4"/>
  <c r="K82" i="4"/>
  <c r="R82" i="4"/>
  <c r="T82" i="4"/>
  <c r="AD82" i="4" s="1"/>
  <c r="M82" i="4"/>
  <c r="T86" i="8"/>
  <c r="AD86" i="8" s="1"/>
  <c r="R86" i="8"/>
  <c r="J86" i="8"/>
  <c r="AK85" i="8"/>
  <c r="H59" i="13"/>
  <c r="AD79" i="6"/>
  <c r="P59" i="13" s="1"/>
  <c r="F59" i="13"/>
  <c r="AB79" i="6"/>
  <c r="N59" i="13" s="1"/>
  <c r="S79" i="6"/>
  <c r="AS79" i="6"/>
  <c r="B59" i="13"/>
  <c r="V79" i="6"/>
  <c r="U79" i="6"/>
  <c r="AA79" i="6" s="1"/>
  <c r="M59" i="13" s="1"/>
  <c r="AL79" i="6"/>
  <c r="AK82" i="12"/>
  <c r="K83" i="12"/>
  <c r="M83" i="12" s="1"/>
  <c r="J83" i="12"/>
  <c r="R83" i="12"/>
  <c r="T83" i="12"/>
  <c r="AD83" i="12" s="1"/>
  <c r="T91" i="10"/>
  <c r="AD91" i="10" s="1"/>
  <c r="R91" i="10"/>
  <c r="J91" i="10"/>
  <c r="AK90" i="10"/>
  <c r="C59" i="13"/>
  <c r="M79" i="6"/>
  <c r="AO94" i="9"/>
  <c r="AE94" i="9"/>
  <c r="AX94" i="9"/>
  <c r="X94" i="9"/>
  <c r="AS95" i="9"/>
  <c r="S95" i="9"/>
  <c r="AC95" i="9" s="1"/>
  <c r="AB95" i="9"/>
  <c r="AL95" i="9"/>
  <c r="U95" i="9"/>
  <c r="V95" i="9"/>
  <c r="AF95" i="9" s="1"/>
  <c r="X95" i="11"/>
  <c r="AE95" i="11"/>
  <c r="AO95" i="11"/>
  <c r="AX95" i="11"/>
  <c r="AL96" i="11"/>
  <c r="U96" i="11"/>
  <c r="V96" i="11"/>
  <c r="AF96" i="11" s="1"/>
  <c r="AK96" i="11"/>
  <c r="J97" i="11"/>
  <c r="K97" i="11" s="1"/>
  <c r="R97" i="11"/>
  <c r="T97" i="11"/>
  <c r="AD97" i="11" s="1"/>
  <c r="AS96" i="11"/>
  <c r="S96" i="11"/>
  <c r="AC96" i="11" s="1"/>
  <c r="AB96" i="11"/>
  <c r="AK95" i="3"/>
  <c r="J96" i="3"/>
  <c r="K96" i="3"/>
  <c r="R96" i="3"/>
  <c r="T96" i="3"/>
  <c r="M95" i="9"/>
  <c r="AL82" i="4" l="1"/>
  <c r="U82" i="4"/>
  <c r="V82" i="4"/>
  <c r="AF82" i="4" s="1"/>
  <c r="AS82" i="4"/>
  <c r="AB82" i="4"/>
  <c r="S82" i="4"/>
  <c r="R83" i="4"/>
  <c r="T83" i="4"/>
  <c r="AD83" i="4" s="1"/>
  <c r="J83" i="4"/>
  <c r="AK82" i="4"/>
  <c r="AB86" i="8"/>
  <c r="S86" i="8"/>
  <c r="AS86" i="8"/>
  <c r="V86" i="8"/>
  <c r="AF86" i="8" s="1"/>
  <c r="U86" i="8"/>
  <c r="W79" i="6"/>
  <c r="K59" i="13" s="1"/>
  <c r="K86" i="8"/>
  <c r="G59" i="13"/>
  <c r="AC79" i="6"/>
  <c r="O59" i="13" s="1"/>
  <c r="J59" i="13"/>
  <c r="AF79" i="6"/>
  <c r="R59" i="13" s="1"/>
  <c r="I59" i="13"/>
  <c r="AX79" i="6"/>
  <c r="AO79" i="6"/>
  <c r="AE79" i="6"/>
  <c r="Q59" i="13" s="1"/>
  <c r="X79" i="6"/>
  <c r="L59" i="13" s="1"/>
  <c r="J84" i="12"/>
  <c r="K84" i="12" s="1"/>
  <c r="M84" i="12" s="1"/>
  <c r="R84" i="12"/>
  <c r="AK83" i="12"/>
  <c r="T84" i="12"/>
  <c r="AD84" i="12" s="1"/>
  <c r="U83" i="12"/>
  <c r="V83" i="12"/>
  <c r="AF83" i="12" s="1"/>
  <c r="AL83" i="12"/>
  <c r="S83" i="12"/>
  <c r="AB83" i="12"/>
  <c r="AB91" i="10"/>
  <c r="S91" i="10"/>
  <c r="U91" i="10"/>
  <c r="V91" i="10"/>
  <c r="AF91" i="10" s="1"/>
  <c r="AK79" i="6"/>
  <c r="J80" i="6"/>
  <c r="K80" i="6"/>
  <c r="C60" i="13" s="1"/>
  <c r="R80" i="6"/>
  <c r="T80" i="6"/>
  <c r="M80" i="6"/>
  <c r="E59" i="13"/>
  <c r="M96" i="3"/>
  <c r="K91" i="10"/>
  <c r="AO95" i="9"/>
  <c r="AX95" i="9"/>
  <c r="X95" i="9"/>
  <c r="AE95" i="9"/>
  <c r="X96" i="11"/>
  <c r="AE96" i="11"/>
  <c r="AO96" i="11"/>
  <c r="AX96" i="11"/>
  <c r="AL97" i="11"/>
  <c r="U97" i="11"/>
  <c r="V97" i="11"/>
  <c r="AF97" i="11" s="1"/>
  <c r="AS97" i="11"/>
  <c r="S97" i="11"/>
  <c r="AC97" i="11" s="1"/>
  <c r="W97" i="11"/>
  <c r="AA97" i="11"/>
  <c r="AB97" i="11"/>
  <c r="AL96" i="3"/>
  <c r="U96" i="3"/>
  <c r="V96" i="3"/>
  <c r="AS96" i="3"/>
  <c r="S96" i="3"/>
  <c r="W96" i="3"/>
  <c r="AA96" i="3"/>
  <c r="AB96" i="3"/>
  <c r="AD96" i="3"/>
  <c r="T96" i="9"/>
  <c r="AD96" i="9" s="1"/>
  <c r="R96" i="9"/>
  <c r="J96" i="9"/>
  <c r="K96" i="9" s="1"/>
  <c r="M96" i="9" s="1"/>
  <c r="AK95" i="9"/>
  <c r="W95" i="9"/>
  <c r="AA95" i="9"/>
  <c r="W96" i="11"/>
  <c r="AA96" i="11"/>
  <c r="M97" i="11"/>
  <c r="AE82" i="4" l="1"/>
  <c r="AX82" i="4"/>
  <c r="AO82" i="4"/>
  <c r="X82" i="4"/>
  <c r="AB83" i="4"/>
  <c r="S83" i="4"/>
  <c r="W83" i="4" s="1"/>
  <c r="AS83" i="4"/>
  <c r="V83" i="4"/>
  <c r="AF83" i="4" s="1"/>
  <c r="U83" i="4"/>
  <c r="K83" i="4"/>
  <c r="AX86" i="8"/>
  <c r="AO86" i="8"/>
  <c r="X86" i="8"/>
  <c r="AE86" i="8"/>
  <c r="AC82" i="4"/>
  <c r="AA82" i="4"/>
  <c r="W82" i="4"/>
  <c r="AC86" i="8"/>
  <c r="AA86" i="8"/>
  <c r="W86" i="8"/>
  <c r="AL86" i="8"/>
  <c r="M86" i="8"/>
  <c r="J85" i="12"/>
  <c r="R85" i="12"/>
  <c r="T85" i="12"/>
  <c r="AD85" i="12" s="1"/>
  <c r="AK84" i="12"/>
  <c r="K85" i="12"/>
  <c r="V84" i="12"/>
  <c r="AF84" i="12" s="1"/>
  <c r="U84" i="12"/>
  <c r="AL84" i="12"/>
  <c r="AB84" i="12"/>
  <c r="S84" i="12"/>
  <c r="AO83" i="12"/>
  <c r="X83" i="12"/>
  <c r="AE83" i="12"/>
  <c r="AX83" i="12"/>
  <c r="AX91" i="10"/>
  <c r="AO91" i="10"/>
  <c r="AE91" i="10"/>
  <c r="X91" i="10"/>
  <c r="B60" i="13"/>
  <c r="V80" i="6"/>
  <c r="U80" i="6"/>
  <c r="AL80" i="6"/>
  <c r="F60" i="13"/>
  <c r="AB80" i="6"/>
  <c r="N60" i="13" s="1"/>
  <c r="S80" i="6"/>
  <c r="AS80" i="6"/>
  <c r="H60" i="13"/>
  <c r="AD80" i="6"/>
  <c r="P60" i="13" s="1"/>
  <c r="E60" i="13"/>
  <c r="T81" i="6"/>
  <c r="R81" i="6"/>
  <c r="J81" i="6"/>
  <c r="K81" i="6" s="1"/>
  <c r="AK80" i="6"/>
  <c r="AC83" i="12"/>
  <c r="AA83" i="12"/>
  <c r="W83" i="12"/>
  <c r="AS83" i="12"/>
  <c r="AC91" i="10"/>
  <c r="AS91" i="10"/>
  <c r="W91" i="10"/>
  <c r="AA91" i="10"/>
  <c r="J97" i="3"/>
  <c r="K97" i="3"/>
  <c r="R97" i="3"/>
  <c r="T97" i="3"/>
  <c r="AD97" i="3" s="1"/>
  <c r="AK96" i="3"/>
  <c r="M97" i="3"/>
  <c r="AL91" i="10"/>
  <c r="M91" i="10"/>
  <c r="X97" i="11"/>
  <c r="AE97" i="11"/>
  <c r="AO97" i="11"/>
  <c r="AX97" i="11"/>
  <c r="X96" i="3"/>
  <c r="AE96" i="3"/>
  <c r="AO96" i="3"/>
  <c r="AX96" i="3"/>
  <c r="AF96" i="3"/>
  <c r="AC96" i="3"/>
  <c r="AS96" i="9"/>
  <c r="S96" i="9"/>
  <c r="AC96" i="9" s="1"/>
  <c r="AB96" i="9"/>
  <c r="AL96" i="9"/>
  <c r="U96" i="9"/>
  <c r="V96" i="9"/>
  <c r="AF96" i="9" s="1"/>
  <c r="AK96" i="9"/>
  <c r="J97" i="9"/>
  <c r="R97" i="9"/>
  <c r="K97" i="9"/>
  <c r="T97" i="9"/>
  <c r="AD97" i="9" s="1"/>
  <c r="T98" i="11"/>
  <c r="AD98" i="11" s="1"/>
  <c r="R98" i="11"/>
  <c r="J98" i="11"/>
  <c r="AK97" i="11"/>
  <c r="AC83" i="4" l="1"/>
  <c r="AA83" i="4"/>
  <c r="AE83" i="4"/>
  <c r="X83" i="4"/>
  <c r="AX83" i="4"/>
  <c r="AO83" i="4"/>
  <c r="T87" i="8"/>
  <c r="AD87" i="8" s="1"/>
  <c r="J87" i="8"/>
  <c r="R87" i="8"/>
  <c r="AK86" i="8"/>
  <c r="AA96" i="9"/>
  <c r="M83" i="4"/>
  <c r="AL83" i="4"/>
  <c r="V85" i="12"/>
  <c r="AF85" i="12" s="1"/>
  <c r="U85" i="12"/>
  <c r="AL85" i="12"/>
  <c r="M85" i="12"/>
  <c r="S85" i="12"/>
  <c r="AS85" i="12" s="1"/>
  <c r="AB85" i="12"/>
  <c r="AO84" i="12"/>
  <c r="AE84" i="12"/>
  <c r="AX84" i="12"/>
  <c r="X84" i="12"/>
  <c r="J60" i="13"/>
  <c r="AF80" i="6"/>
  <c r="R60" i="13" s="1"/>
  <c r="I60" i="13"/>
  <c r="AO80" i="6"/>
  <c r="AE80" i="6"/>
  <c r="Q60" i="13" s="1"/>
  <c r="AX80" i="6"/>
  <c r="X80" i="6"/>
  <c r="L60" i="13" s="1"/>
  <c r="G60" i="13"/>
  <c r="AC80" i="6"/>
  <c r="O60" i="13" s="1"/>
  <c r="H61" i="13"/>
  <c r="AD81" i="6"/>
  <c r="P61" i="13" s="1"/>
  <c r="F61" i="13"/>
  <c r="S81" i="6"/>
  <c r="AB81" i="6"/>
  <c r="N61" i="13" s="1"/>
  <c r="AS81" i="6"/>
  <c r="B61" i="13"/>
  <c r="V81" i="6"/>
  <c r="U81" i="6"/>
  <c r="W81" i="6" s="1"/>
  <c r="K61" i="13" s="1"/>
  <c r="AL81" i="6"/>
  <c r="T92" i="10"/>
  <c r="AD92" i="10" s="1"/>
  <c r="R92" i="10"/>
  <c r="J92" i="10"/>
  <c r="AK91" i="10"/>
  <c r="W96" i="9"/>
  <c r="M97" i="9"/>
  <c r="AC84" i="12"/>
  <c r="W84" i="12"/>
  <c r="AA84" i="12"/>
  <c r="AS84" i="12"/>
  <c r="AA80" i="6"/>
  <c r="M60" i="13" s="1"/>
  <c r="W80" i="6"/>
  <c r="K60" i="13" s="1"/>
  <c r="C61" i="13"/>
  <c r="M81" i="6"/>
  <c r="AL97" i="3"/>
  <c r="U97" i="3"/>
  <c r="V97" i="3"/>
  <c r="AF97" i="3" s="1"/>
  <c r="AS97" i="3"/>
  <c r="S97" i="3"/>
  <c r="AC97" i="3" s="1"/>
  <c r="W97" i="3"/>
  <c r="AA97" i="3"/>
  <c r="AB97" i="3"/>
  <c r="AK97" i="3"/>
  <c r="J98" i="3"/>
  <c r="K98" i="3"/>
  <c r="M98" i="3"/>
  <c r="R98" i="3"/>
  <c r="T98" i="3"/>
  <c r="AD98" i="3" s="1"/>
  <c r="AE96" i="9"/>
  <c r="AX96" i="9"/>
  <c r="X96" i="9"/>
  <c r="AO96" i="9"/>
  <c r="AL97" i="9"/>
  <c r="U97" i="9"/>
  <c r="V97" i="9"/>
  <c r="AF97" i="9" s="1"/>
  <c r="AS97" i="9"/>
  <c r="AB97" i="9"/>
  <c r="S97" i="9"/>
  <c r="AC97" i="9" s="1"/>
  <c r="W97" i="9"/>
  <c r="AA97" i="9"/>
  <c r="AS98" i="11"/>
  <c r="S98" i="11"/>
  <c r="AC98" i="11" s="1"/>
  <c r="AB98" i="11"/>
  <c r="U98" i="11"/>
  <c r="V98" i="11"/>
  <c r="AF98" i="11" s="1"/>
  <c r="K98" i="11"/>
  <c r="V87" i="8" l="1"/>
  <c r="AF87" i="8" s="1"/>
  <c r="U87" i="8"/>
  <c r="AL87" i="8"/>
  <c r="AB87" i="8"/>
  <c r="S87" i="8"/>
  <c r="AS87" i="8"/>
  <c r="J84" i="4"/>
  <c r="R84" i="4"/>
  <c r="T84" i="4"/>
  <c r="AD84" i="4" s="1"/>
  <c r="AK83" i="4"/>
  <c r="K84" i="4"/>
  <c r="AA81" i="6"/>
  <c r="M61" i="13" s="1"/>
  <c r="K87" i="8"/>
  <c r="M87" i="8" s="1"/>
  <c r="AX85" i="12"/>
  <c r="X85" i="12"/>
  <c r="AO85" i="12"/>
  <c r="AE85" i="12"/>
  <c r="J86" i="12"/>
  <c r="R86" i="12"/>
  <c r="T86" i="12"/>
  <c r="AD86" i="12" s="1"/>
  <c r="AK85" i="12"/>
  <c r="G61" i="13"/>
  <c r="AC81" i="6"/>
  <c r="O61" i="13" s="1"/>
  <c r="J61" i="13"/>
  <c r="AF81" i="6"/>
  <c r="R61" i="13" s="1"/>
  <c r="I61" i="13"/>
  <c r="AO81" i="6"/>
  <c r="AE81" i="6"/>
  <c r="Q61" i="13" s="1"/>
  <c r="AX81" i="6"/>
  <c r="X81" i="6"/>
  <c r="L61" i="13" s="1"/>
  <c r="AB92" i="10"/>
  <c r="S92" i="10"/>
  <c r="V92" i="10"/>
  <c r="AF92" i="10" s="1"/>
  <c r="U92" i="10"/>
  <c r="J82" i="6"/>
  <c r="T82" i="6"/>
  <c r="AK81" i="6"/>
  <c r="K82" i="6"/>
  <c r="C62" i="13" s="1"/>
  <c r="R82" i="6"/>
  <c r="E61" i="13"/>
  <c r="AC85" i="12"/>
  <c r="W85" i="12"/>
  <c r="AA85" i="12"/>
  <c r="K92" i="10"/>
  <c r="R98" i="9"/>
  <c r="AK97" i="9"/>
  <c r="J98" i="9"/>
  <c r="K98" i="9"/>
  <c r="M98" i="9" s="1"/>
  <c r="T98" i="9"/>
  <c r="AD98" i="9" s="1"/>
  <c r="X97" i="3"/>
  <c r="AE97" i="3"/>
  <c r="AO97" i="3"/>
  <c r="AX97" i="3"/>
  <c r="AL98" i="3"/>
  <c r="U98" i="3"/>
  <c r="V98" i="3"/>
  <c r="AF98" i="3" s="1"/>
  <c r="AK98" i="3"/>
  <c r="J99" i="3"/>
  <c r="K99" i="3"/>
  <c r="M99" i="3"/>
  <c r="R99" i="3"/>
  <c r="T99" i="3"/>
  <c r="AD99" i="3" s="1"/>
  <c r="S98" i="3"/>
  <c r="AB98" i="3"/>
  <c r="AS98" i="3"/>
  <c r="M98" i="11"/>
  <c r="AL98" i="11"/>
  <c r="X98" i="3"/>
  <c r="X97" i="9"/>
  <c r="AE97" i="9"/>
  <c r="AX97" i="9"/>
  <c r="AO97" i="9"/>
  <c r="X98" i="11"/>
  <c r="AE98" i="11"/>
  <c r="AO98" i="11"/>
  <c r="AX98" i="11"/>
  <c r="T99" i="11"/>
  <c r="AD99" i="11" s="1"/>
  <c r="R99" i="11"/>
  <c r="J99" i="11"/>
  <c r="AK98" i="11"/>
  <c r="W98" i="11"/>
  <c r="AA98" i="11"/>
  <c r="AX87" i="8" l="1"/>
  <c r="AO87" i="8"/>
  <c r="AE87" i="8"/>
  <c r="X87" i="8"/>
  <c r="M84" i="4"/>
  <c r="AL84" i="4"/>
  <c r="V84" i="4"/>
  <c r="AF84" i="4" s="1"/>
  <c r="U84" i="4"/>
  <c r="AB84" i="4"/>
  <c r="S84" i="4"/>
  <c r="AS84" i="4"/>
  <c r="T88" i="8"/>
  <c r="AD88" i="8" s="1"/>
  <c r="AK87" i="8"/>
  <c r="J88" i="8"/>
  <c r="K88" i="8" s="1"/>
  <c r="M88" i="8" s="1"/>
  <c r="R88" i="8"/>
  <c r="M82" i="6"/>
  <c r="AC87" i="8"/>
  <c r="AA87" i="8"/>
  <c r="W87" i="8"/>
  <c r="V86" i="12"/>
  <c r="AF86" i="12" s="1"/>
  <c r="U86" i="12"/>
  <c r="AB86" i="12"/>
  <c r="S86" i="12"/>
  <c r="AX92" i="10"/>
  <c r="AO92" i="10"/>
  <c r="AE92" i="10"/>
  <c r="X92" i="10"/>
  <c r="E62" i="13"/>
  <c r="R83" i="6"/>
  <c r="J83" i="6"/>
  <c r="T83" i="6"/>
  <c r="K83" i="6"/>
  <c r="C63" i="13" s="1"/>
  <c r="AK82" i="6"/>
  <c r="B62" i="13"/>
  <c r="AL82" i="6"/>
  <c r="V82" i="6"/>
  <c r="U82" i="6"/>
  <c r="H62" i="13"/>
  <c r="AD82" i="6"/>
  <c r="P62" i="13" s="1"/>
  <c r="F62" i="13"/>
  <c r="AS82" i="6"/>
  <c r="S82" i="6"/>
  <c r="AB82" i="6"/>
  <c r="N62" i="13" s="1"/>
  <c r="K86" i="12"/>
  <c r="AC92" i="10"/>
  <c r="AS92" i="10"/>
  <c r="W92" i="10"/>
  <c r="AA92" i="10"/>
  <c r="AL92" i="10"/>
  <c r="M92" i="10"/>
  <c r="AB98" i="9"/>
  <c r="S98" i="9"/>
  <c r="AS98" i="9"/>
  <c r="AL98" i="9"/>
  <c r="U98" i="9"/>
  <c r="V98" i="9"/>
  <c r="AF98" i="9" s="1"/>
  <c r="R99" i="9"/>
  <c r="T99" i="9"/>
  <c r="AD99" i="9" s="1"/>
  <c r="J99" i="9"/>
  <c r="AK98" i="9"/>
  <c r="AE98" i="3"/>
  <c r="AO98" i="3"/>
  <c r="AX98" i="3"/>
  <c r="AL99" i="3"/>
  <c r="U99" i="3"/>
  <c r="V99" i="3"/>
  <c r="AF99" i="3" s="1"/>
  <c r="AK99" i="3"/>
  <c r="J100" i="3"/>
  <c r="K100" i="3"/>
  <c r="M100" i="3"/>
  <c r="R100" i="3"/>
  <c r="T100" i="3"/>
  <c r="AD100" i="3" s="1"/>
  <c r="AB99" i="3"/>
  <c r="S99" i="3"/>
  <c r="AS99" i="3"/>
  <c r="W98" i="3"/>
  <c r="AA98" i="3"/>
  <c r="AC98" i="3"/>
  <c r="AS99" i="11"/>
  <c r="S99" i="11"/>
  <c r="AC99" i="11" s="1"/>
  <c r="AB99" i="11"/>
  <c r="U99" i="11"/>
  <c r="V99" i="11"/>
  <c r="AF99" i="11" s="1"/>
  <c r="K99" i="11"/>
  <c r="J85" i="4" l="1"/>
  <c r="T85" i="4"/>
  <c r="AD85" i="4" s="1"/>
  <c r="R85" i="4"/>
  <c r="AK84" i="4"/>
  <c r="X84" i="4"/>
  <c r="AX84" i="4"/>
  <c r="AO84" i="4"/>
  <c r="AE84" i="4"/>
  <c r="T89" i="8"/>
  <c r="AD89" i="8" s="1"/>
  <c r="R89" i="8"/>
  <c r="J89" i="8"/>
  <c r="AK88" i="8"/>
  <c r="V88" i="8"/>
  <c r="AF88" i="8" s="1"/>
  <c r="U88" i="8"/>
  <c r="AL88" i="8"/>
  <c r="AB88" i="8"/>
  <c r="S88" i="8"/>
  <c r="AS88" i="8"/>
  <c r="M83" i="6"/>
  <c r="AC84" i="4"/>
  <c r="W84" i="4"/>
  <c r="AA84" i="4"/>
  <c r="AX86" i="12"/>
  <c r="X86" i="12"/>
  <c r="AO86" i="12"/>
  <c r="AE86" i="12"/>
  <c r="E63" i="13"/>
  <c r="T84" i="6"/>
  <c r="R84" i="6"/>
  <c r="J84" i="6"/>
  <c r="K84" i="6" s="1"/>
  <c r="AK83" i="6"/>
  <c r="F63" i="13"/>
  <c r="AB83" i="6"/>
  <c r="N63" i="13" s="1"/>
  <c r="S83" i="6"/>
  <c r="AS83" i="6"/>
  <c r="B63" i="13"/>
  <c r="V83" i="6"/>
  <c r="U83" i="6"/>
  <c r="AL83" i="6"/>
  <c r="H63" i="13"/>
  <c r="AD83" i="6"/>
  <c r="P63" i="13" s="1"/>
  <c r="J62" i="13"/>
  <c r="AF82" i="6"/>
  <c r="R62" i="13" s="1"/>
  <c r="I62" i="13"/>
  <c r="AX82" i="6"/>
  <c r="AO82" i="6"/>
  <c r="AE82" i="6"/>
  <c r="Q62" i="13" s="1"/>
  <c r="X82" i="6"/>
  <c r="L62" i="13" s="1"/>
  <c r="G62" i="13"/>
  <c r="AC82" i="6"/>
  <c r="O62" i="13" s="1"/>
  <c r="T93" i="10"/>
  <c r="AD93" i="10" s="1"/>
  <c r="R93" i="10"/>
  <c r="J93" i="10"/>
  <c r="AK92" i="10"/>
  <c r="AC86" i="12"/>
  <c r="AA86" i="12"/>
  <c r="W86" i="12"/>
  <c r="AS86" i="12"/>
  <c r="W82" i="6"/>
  <c r="K62" i="13" s="1"/>
  <c r="AA82" i="6"/>
  <c r="M62" i="13" s="1"/>
  <c r="M86" i="12"/>
  <c r="AL86" i="12"/>
  <c r="AC98" i="9"/>
  <c r="AA98" i="9"/>
  <c r="W98" i="9"/>
  <c r="AE98" i="9"/>
  <c r="AO98" i="9"/>
  <c r="AX98" i="9"/>
  <c r="X98" i="9"/>
  <c r="AS99" i="9"/>
  <c r="AB99" i="9"/>
  <c r="S99" i="9"/>
  <c r="K99" i="9"/>
  <c r="V99" i="9"/>
  <c r="AF99" i="9" s="1"/>
  <c r="U99" i="9"/>
  <c r="X99" i="3"/>
  <c r="AE99" i="3"/>
  <c r="AO99" i="3"/>
  <c r="AX99" i="3"/>
  <c r="AL100" i="3"/>
  <c r="U100" i="3"/>
  <c r="V100" i="3"/>
  <c r="AF100" i="3" s="1"/>
  <c r="AK100" i="3"/>
  <c r="J101" i="3"/>
  <c r="R101" i="3"/>
  <c r="T101" i="3"/>
  <c r="AD101" i="3" s="1"/>
  <c r="K101" i="3"/>
  <c r="M101" i="3" s="1"/>
  <c r="S100" i="3"/>
  <c r="AC100" i="3" s="1"/>
  <c r="AB100" i="3"/>
  <c r="AS100" i="3"/>
  <c r="AC99" i="3"/>
  <c r="W99" i="3"/>
  <c r="AA99" i="3"/>
  <c r="X99" i="11"/>
  <c r="AE99" i="11"/>
  <c r="AO99" i="11"/>
  <c r="AX99" i="11"/>
  <c r="W99" i="11"/>
  <c r="AA99" i="11"/>
  <c r="AL99" i="11"/>
  <c r="M99" i="11"/>
  <c r="U85" i="4" l="1"/>
  <c r="V85" i="4"/>
  <c r="AF85" i="4" s="1"/>
  <c r="AL85" i="4"/>
  <c r="K85" i="4"/>
  <c r="M85" i="4" s="1"/>
  <c r="S85" i="4"/>
  <c r="AB85" i="4"/>
  <c r="AS85" i="4"/>
  <c r="AB89" i="8"/>
  <c r="S89" i="8"/>
  <c r="AS89" i="8"/>
  <c r="V89" i="8"/>
  <c r="AF89" i="8" s="1"/>
  <c r="U89" i="8"/>
  <c r="AL89" i="8"/>
  <c r="AX88" i="8"/>
  <c r="AO88" i="8"/>
  <c r="AE88" i="8"/>
  <c r="X88" i="8"/>
  <c r="K89" i="8"/>
  <c r="M89" i="8" s="1"/>
  <c r="AC88" i="8"/>
  <c r="AA88" i="8"/>
  <c r="W88" i="8"/>
  <c r="W100" i="3"/>
  <c r="AA100" i="3"/>
  <c r="H64" i="13"/>
  <c r="AD84" i="6"/>
  <c r="P64" i="13" s="1"/>
  <c r="F64" i="13"/>
  <c r="AB84" i="6"/>
  <c r="N64" i="13" s="1"/>
  <c r="S84" i="6"/>
  <c r="AS84" i="6"/>
  <c r="B64" i="13"/>
  <c r="V84" i="6"/>
  <c r="U84" i="6"/>
  <c r="AL84" i="6"/>
  <c r="G63" i="13"/>
  <c r="AC83" i="6"/>
  <c r="O63" i="13" s="1"/>
  <c r="J63" i="13"/>
  <c r="AF83" i="6"/>
  <c r="R63" i="13" s="1"/>
  <c r="I63" i="13"/>
  <c r="AO83" i="6"/>
  <c r="AX83" i="6"/>
  <c r="AE83" i="6"/>
  <c r="Q63" i="13" s="1"/>
  <c r="X83" i="6"/>
  <c r="L63" i="13" s="1"/>
  <c r="AB93" i="10"/>
  <c r="S93" i="10"/>
  <c r="U93" i="10"/>
  <c r="V93" i="10"/>
  <c r="AF93" i="10" s="1"/>
  <c r="AK86" i="12"/>
  <c r="R87" i="12"/>
  <c r="J87" i="12"/>
  <c r="K87" i="12" s="1"/>
  <c r="M87" i="12" s="1"/>
  <c r="T87" i="12"/>
  <c r="AD87" i="12" s="1"/>
  <c r="C64" i="13"/>
  <c r="M84" i="6"/>
  <c r="AA83" i="6"/>
  <c r="M63" i="13" s="1"/>
  <c r="W83" i="6"/>
  <c r="K63" i="13" s="1"/>
  <c r="K93" i="10"/>
  <c r="AC99" i="9"/>
  <c r="AA99" i="9"/>
  <c r="M99" i="9"/>
  <c r="AL99" i="9"/>
  <c r="W99" i="9"/>
  <c r="AE99" i="9"/>
  <c r="AX99" i="9"/>
  <c r="X99" i="9"/>
  <c r="AO99" i="9"/>
  <c r="X100" i="3"/>
  <c r="AE100" i="3"/>
  <c r="AO100" i="3"/>
  <c r="AX100" i="3"/>
  <c r="AL101" i="3"/>
  <c r="U101" i="3"/>
  <c r="V101" i="3"/>
  <c r="AS101" i="3"/>
  <c r="S101" i="3"/>
  <c r="W101" i="3"/>
  <c r="AA101" i="3"/>
  <c r="AB101" i="3"/>
  <c r="T102" i="3"/>
  <c r="R102" i="3"/>
  <c r="J102" i="3"/>
  <c r="AK101" i="3"/>
  <c r="X101" i="3"/>
  <c r="AE101" i="3"/>
  <c r="AO101" i="3"/>
  <c r="AX101" i="3"/>
  <c r="AF101" i="3"/>
  <c r="U102" i="3"/>
  <c r="V102" i="3"/>
  <c r="AS102" i="3"/>
  <c r="S102" i="3"/>
  <c r="W102" i="3"/>
  <c r="AA102" i="3"/>
  <c r="AB102" i="3"/>
  <c r="AD102" i="3"/>
  <c r="AC101" i="3"/>
  <c r="AK99" i="11"/>
  <c r="J100" i="11"/>
  <c r="K100" i="11"/>
  <c r="M100" i="11" s="1"/>
  <c r="R100" i="11"/>
  <c r="T100" i="11"/>
  <c r="AD100" i="11" s="1"/>
  <c r="J86" i="4" l="1"/>
  <c r="T86" i="4"/>
  <c r="AD86" i="4" s="1"/>
  <c r="AK85" i="4"/>
  <c r="R86" i="4"/>
  <c r="AE85" i="4"/>
  <c r="X85" i="4"/>
  <c r="AO85" i="4"/>
  <c r="AX85" i="4"/>
  <c r="X89" i="8"/>
  <c r="AX89" i="8"/>
  <c r="AO89" i="8"/>
  <c r="AE89" i="8"/>
  <c r="AK89" i="8"/>
  <c r="J90" i="8"/>
  <c r="K90" i="8"/>
  <c r="M90" i="8"/>
  <c r="R90" i="8"/>
  <c r="T90" i="8"/>
  <c r="AD90" i="8" s="1"/>
  <c r="AC85" i="4"/>
  <c r="AA85" i="4"/>
  <c r="W85" i="4"/>
  <c r="AC89" i="8"/>
  <c r="W89" i="8"/>
  <c r="AA89" i="8"/>
  <c r="G64" i="13"/>
  <c r="AC84" i="6"/>
  <c r="O64" i="13" s="1"/>
  <c r="J64" i="13"/>
  <c r="AF84" i="6"/>
  <c r="R64" i="13" s="1"/>
  <c r="I64" i="13"/>
  <c r="AX84" i="6"/>
  <c r="X84" i="6"/>
  <c r="L64" i="13" s="1"/>
  <c r="AO84" i="6"/>
  <c r="AE84" i="6"/>
  <c r="Q64" i="13" s="1"/>
  <c r="AX93" i="10"/>
  <c r="AO93" i="10"/>
  <c r="AE93" i="10"/>
  <c r="X93" i="10"/>
  <c r="AS87" i="12"/>
  <c r="AA87" i="12"/>
  <c r="AB87" i="12"/>
  <c r="S87" i="12"/>
  <c r="AK87" i="12"/>
  <c r="T88" i="12"/>
  <c r="AD88" i="12" s="1"/>
  <c r="R88" i="12"/>
  <c r="J88" i="12"/>
  <c r="K88" i="12" s="1"/>
  <c r="M88" i="12" s="1"/>
  <c r="U87" i="12"/>
  <c r="V87" i="12"/>
  <c r="AF87" i="12" s="1"/>
  <c r="AL87" i="12"/>
  <c r="AK84" i="6"/>
  <c r="J85" i="6"/>
  <c r="R85" i="6"/>
  <c r="T85" i="6"/>
  <c r="K85" i="6"/>
  <c r="E64" i="13"/>
  <c r="W84" i="6"/>
  <c r="K64" i="13" s="1"/>
  <c r="AA84" i="6"/>
  <c r="M64" i="13" s="1"/>
  <c r="AC93" i="10"/>
  <c r="AS93" i="10"/>
  <c r="W93" i="10"/>
  <c r="AA93" i="10"/>
  <c r="M93" i="10"/>
  <c r="AL93" i="10"/>
  <c r="R100" i="9"/>
  <c r="AK99" i="9"/>
  <c r="J100" i="9"/>
  <c r="K100" i="9" s="1"/>
  <c r="M100" i="9" s="1"/>
  <c r="T100" i="9"/>
  <c r="AD100" i="9" s="1"/>
  <c r="K102" i="3"/>
  <c r="X102" i="3"/>
  <c r="AE102" i="3"/>
  <c r="AO102" i="3"/>
  <c r="AX102" i="3"/>
  <c r="AF102" i="3"/>
  <c r="AC102" i="3"/>
  <c r="AS100" i="9"/>
  <c r="S100" i="9"/>
  <c r="AC100" i="9" s="1"/>
  <c r="AB100" i="9"/>
  <c r="AL100" i="9"/>
  <c r="V100" i="9"/>
  <c r="U100" i="9"/>
  <c r="AK100" i="9"/>
  <c r="R101" i="9"/>
  <c r="J101" i="9"/>
  <c r="K101" i="9" s="1"/>
  <c r="T101" i="9"/>
  <c r="AD101" i="9" s="1"/>
  <c r="AL100" i="11"/>
  <c r="U100" i="11"/>
  <c r="V100" i="11"/>
  <c r="AF100" i="11" s="1"/>
  <c r="AK100" i="11"/>
  <c r="J101" i="11"/>
  <c r="K101" i="11"/>
  <c r="R101" i="11"/>
  <c r="T101" i="11"/>
  <c r="AD101" i="11" s="1"/>
  <c r="AS100" i="11"/>
  <c r="S100" i="11"/>
  <c r="AC100" i="11" s="1"/>
  <c r="W100" i="11"/>
  <c r="AA100" i="11"/>
  <c r="AB100" i="11"/>
  <c r="U86" i="4" l="1"/>
  <c r="V86" i="4"/>
  <c r="AF86" i="4" s="1"/>
  <c r="AL86" i="4"/>
  <c r="AB86" i="4"/>
  <c r="AS86" i="4"/>
  <c r="S86" i="4"/>
  <c r="U90" i="8"/>
  <c r="V90" i="8"/>
  <c r="AF90" i="8" s="1"/>
  <c r="AL90" i="8"/>
  <c r="J91" i="8"/>
  <c r="M91" i="8" s="1"/>
  <c r="T91" i="8"/>
  <c r="AD91" i="8" s="1"/>
  <c r="R91" i="8"/>
  <c r="K91" i="8"/>
  <c r="AK90" i="8"/>
  <c r="AS90" i="8"/>
  <c r="AB90" i="8"/>
  <c r="AA90" i="8"/>
  <c r="W90" i="8"/>
  <c r="S90" i="8"/>
  <c r="AC90" i="8" s="1"/>
  <c r="K86" i="4"/>
  <c r="M86" i="4"/>
  <c r="T89" i="12"/>
  <c r="AD89" i="12" s="1"/>
  <c r="R89" i="12"/>
  <c r="J89" i="12"/>
  <c r="AK88" i="12"/>
  <c r="AB88" i="12"/>
  <c r="S88" i="12"/>
  <c r="U88" i="12"/>
  <c r="V88" i="12"/>
  <c r="AF88" i="12" s="1"/>
  <c r="AL88" i="12"/>
  <c r="AX87" i="12"/>
  <c r="AO87" i="12"/>
  <c r="AE87" i="12"/>
  <c r="X87" i="12"/>
  <c r="B65" i="13"/>
  <c r="V85" i="6"/>
  <c r="U85" i="6"/>
  <c r="AL85" i="6"/>
  <c r="F65" i="13"/>
  <c r="AS85" i="6"/>
  <c r="AB85" i="6"/>
  <c r="N65" i="13" s="1"/>
  <c r="S85" i="6"/>
  <c r="H65" i="13"/>
  <c r="AD85" i="6"/>
  <c r="P65" i="13" s="1"/>
  <c r="R94" i="10"/>
  <c r="J94" i="10"/>
  <c r="AK93" i="10"/>
  <c r="T94" i="10"/>
  <c r="AD94" i="10" s="1"/>
  <c r="K94" i="10"/>
  <c r="AC87" i="12"/>
  <c r="W87" i="12"/>
  <c r="C65" i="13"/>
  <c r="M85" i="6"/>
  <c r="AL102" i="3"/>
  <c r="M102" i="3"/>
  <c r="X100" i="9"/>
  <c r="AO100" i="9"/>
  <c r="AE100" i="9"/>
  <c r="AX100" i="9"/>
  <c r="AS101" i="9"/>
  <c r="AB101" i="9"/>
  <c r="S101" i="9"/>
  <c r="AL101" i="9"/>
  <c r="U101" i="9"/>
  <c r="V101" i="9"/>
  <c r="AF101" i="9" s="1"/>
  <c r="X100" i="11"/>
  <c r="AE100" i="11"/>
  <c r="AO100" i="11"/>
  <c r="AX100" i="11"/>
  <c r="AL101" i="11"/>
  <c r="U101" i="11"/>
  <c r="V101" i="11"/>
  <c r="AF101" i="11" s="1"/>
  <c r="AS101" i="11"/>
  <c r="S101" i="11"/>
  <c r="AC101" i="11" s="1"/>
  <c r="W101" i="11"/>
  <c r="AA101" i="11"/>
  <c r="AB101" i="11"/>
  <c r="AF100" i="9"/>
  <c r="W100" i="9"/>
  <c r="AA100" i="9"/>
  <c r="M101" i="9"/>
  <c r="M101" i="11"/>
  <c r="AE86" i="4" l="1"/>
  <c r="AO86" i="4"/>
  <c r="AX86" i="4"/>
  <c r="X86" i="4"/>
  <c r="AA86" i="4"/>
  <c r="W86" i="4"/>
  <c r="AC86" i="4"/>
  <c r="AX90" i="8"/>
  <c r="AO90" i="8"/>
  <c r="AE90" i="8"/>
  <c r="X90" i="8"/>
  <c r="K92" i="8"/>
  <c r="T92" i="8"/>
  <c r="AD92" i="8" s="1"/>
  <c r="R92" i="8"/>
  <c r="J92" i="8"/>
  <c r="AK91" i="8"/>
  <c r="V91" i="8"/>
  <c r="AF91" i="8" s="1"/>
  <c r="U91" i="8"/>
  <c r="AL91" i="8"/>
  <c r="AB91" i="8"/>
  <c r="S91" i="8"/>
  <c r="AS91" i="8"/>
  <c r="T87" i="4"/>
  <c r="AD87" i="4" s="1"/>
  <c r="R87" i="4"/>
  <c r="AK86" i="4"/>
  <c r="J87" i="4"/>
  <c r="M94" i="10"/>
  <c r="S89" i="12"/>
  <c r="AB89" i="12"/>
  <c r="V89" i="12"/>
  <c r="AF89" i="12" s="1"/>
  <c r="U89" i="12"/>
  <c r="K89" i="12"/>
  <c r="AX88" i="12"/>
  <c r="AO88" i="12"/>
  <c r="AE88" i="12"/>
  <c r="X88" i="12"/>
  <c r="J65" i="13"/>
  <c r="AF85" i="6"/>
  <c r="R65" i="13" s="1"/>
  <c r="I65" i="13"/>
  <c r="AE85" i="6"/>
  <c r="Q65" i="13" s="1"/>
  <c r="AX85" i="6"/>
  <c r="AO85" i="6"/>
  <c r="X85" i="6"/>
  <c r="L65" i="13" s="1"/>
  <c r="G65" i="13"/>
  <c r="AC85" i="6"/>
  <c r="O65" i="13" s="1"/>
  <c r="AB94" i="10"/>
  <c r="S94" i="10"/>
  <c r="T95" i="10"/>
  <c r="AD95" i="10" s="1"/>
  <c r="R95" i="10"/>
  <c r="J95" i="10"/>
  <c r="AK94" i="10"/>
  <c r="V94" i="10"/>
  <c r="AF94" i="10" s="1"/>
  <c r="U94" i="10"/>
  <c r="AL94" i="10"/>
  <c r="T86" i="6"/>
  <c r="R86" i="6"/>
  <c r="J86" i="6"/>
  <c r="AK85" i="6"/>
  <c r="K86" i="6"/>
  <c r="C66" i="13" s="1"/>
  <c r="M86" i="6"/>
  <c r="E65" i="13"/>
  <c r="AK102" i="3"/>
  <c r="J103" i="3"/>
  <c r="R103" i="3"/>
  <c r="T103" i="3"/>
  <c r="AD103" i="3" s="1"/>
  <c r="K103" i="3"/>
  <c r="AA101" i="9"/>
  <c r="AC88" i="12"/>
  <c r="AA88" i="12"/>
  <c r="W88" i="12"/>
  <c r="AS88" i="12"/>
  <c r="AA85" i="6"/>
  <c r="M65" i="13" s="1"/>
  <c r="W85" i="6"/>
  <c r="K65" i="13" s="1"/>
  <c r="AE101" i="9"/>
  <c r="AO101" i="9"/>
  <c r="AX101" i="9"/>
  <c r="X101" i="9"/>
  <c r="X101" i="11"/>
  <c r="AE101" i="11"/>
  <c r="AO101" i="11"/>
  <c r="AX101" i="11"/>
  <c r="R102" i="9"/>
  <c r="AK101" i="9"/>
  <c r="T102" i="9"/>
  <c r="AD102" i="9" s="1"/>
  <c r="J102" i="9"/>
  <c r="T102" i="11"/>
  <c r="AD102" i="11" s="1"/>
  <c r="R102" i="11"/>
  <c r="J102" i="11"/>
  <c r="AK101" i="11"/>
  <c r="AC101" i="9"/>
  <c r="W101" i="9"/>
  <c r="AB92" i="8" l="1"/>
  <c r="S92" i="8"/>
  <c r="AS92" i="8"/>
  <c r="V92" i="8"/>
  <c r="AF92" i="8" s="1"/>
  <c r="U92" i="8"/>
  <c r="AX91" i="8"/>
  <c r="AO91" i="8"/>
  <c r="AE91" i="8"/>
  <c r="X91" i="8"/>
  <c r="AB87" i="4"/>
  <c r="S87" i="4"/>
  <c r="AS87" i="4"/>
  <c r="K87" i="4"/>
  <c r="U87" i="4"/>
  <c r="V87" i="4"/>
  <c r="AF87" i="4" s="1"/>
  <c r="AL92" i="8"/>
  <c r="M92" i="8"/>
  <c r="AC91" i="8"/>
  <c r="AA91" i="8"/>
  <c r="W91" i="8"/>
  <c r="AS94" i="10"/>
  <c r="AA94" i="10"/>
  <c r="AO89" i="12"/>
  <c r="AE89" i="12"/>
  <c r="X89" i="12"/>
  <c r="AX89" i="12"/>
  <c r="AB95" i="10"/>
  <c r="S95" i="10"/>
  <c r="V95" i="10"/>
  <c r="AF95" i="10" s="1"/>
  <c r="U95" i="10"/>
  <c r="AX94" i="10"/>
  <c r="AO94" i="10"/>
  <c r="AE94" i="10"/>
  <c r="X94" i="10"/>
  <c r="H66" i="13"/>
  <c r="AD86" i="6"/>
  <c r="P66" i="13" s="1"/>
  <c r="F66" i="13"/>
  <c r="AB86" i="6"/>
  <c r="N66" i="13" s="1"/>
  <c r="S86" i="6"/>
  <c r="AS86" i="6"/>
  <c r="B66" i="13"/>
  <c r="AL86" i="6"/>
  <c r="V86" i="6"/>
  <c r="U86" i="6"/>
  <c r="E66" i="13"/>
  <c r="T87" i="6"/>
  <c r="R87" i="6"/>
  <c r="J87" i="6"/>
  <c r="AK86" i="6"/>
  <c r="M103" i="3"/>
  <c r="AL103" i="3"/>
  <c r="V103" i="3"/>
  <c r="AF103" i="3" s="1"/>
  <c r="U103" i="3"/>
  <c r="AB103" i="3"/>
  <c r="S103" i="3"/>
  <c r="W103" i="3" s="1"/>
  <c r="AS103" i="3"/>
  <c r="AC89" i="12"/>
  <c r="AA89" i="12"/>
  <c r="W89" i="12"/>
  <c r="M89" i="12"/>
  <c r="AS89" i="12"/>
  <c r="AL89" i="12"/>
  <c r="AC94" i="10"/>
  <c r="W94" i="10"/>
  <c r="K95" i="10"/>
  <c r="K102" i="9"/>
  <c r="AL102" i="9" s="1"/>
  <c r="M102" i="9"/>
  <c r="AS102" i="9"/>
  <c r="S102" i="9"/>
  <c r="AB102" i="9"/>
  <c r="V102" i="9"/>
  <c r="AF102" i="9" s="1"/>
  <c r="U102" i="9"/>
  <c r="AS102" i="11"/>
  <c r="S102" i="11"/>
  <c r="AC102" i="11" s="1"/>
  <c r="AB102" i="11"/>
  <c r="U102" i="11"/>
  <c r="V102" i="11"/>
  <c r="AF102" i="11" s="1"/>
  <c r="K102" i="11"/>
  <c r="AX92" i="8" l="1"/>
  <c r="AO92" i="8"/>
  <c r="X92" i="8"/>
  <c r="AE92" i="8"/>
  <c r="AA87" i="4"/>
  <c r="W87" i="4"/>
  <c r="AC87" i="4"/>
  <c r="M87" i="4"/>
  <c r="AL87" i="4"/>
  <c r="AX87" i="4"/>
  <c r="AO87" i="4"/>
  <c r="AE87" i="4"/>
  <c r="X87" i="4"/>
  <c r="T93" i="8"/>
  <c r="AD93" i="8" s="1"/>
  <c r="R93" i="8"/>
  <c r="J93" i="8"/>
  <c r="AK92" i="8"/>
  <c r="K93" i="8"/>
  <c r="M93" i="8" s="1"/>
  <c r="AC92" i="8"/>
  <c r="AA92" i="8"/>
  <c r="W92" i="8"/>
  <c r="AX95" i="10"/>
  <c r="AO95" i="10"/>
  <c r="AE95" i="10"/>
  <c r="X95" i="10"/>
  <c r="G66" i="13"/>
  <c r="AC86" i="6"/>
  <c r="O66" i="13" s="1"/>
  <c r="J66" i="13"/>
  <c r="AF86" i="6"/>
  <c r="R66" i="13" s="1"/>
  <c r="I66" i="13"/>
  <c r="AX86" i="6"/>
  <c r="AO86" i="6"/>
  <c r="AE86" i="6"/>
  <c r="Q66" i="13" s="1"/>
  <c r="X86" i="6"/>
  <c r="L66" i="13" s="1"/>
  <c r="H67" i="13"/>
  <c r="AD87" i="6"/>
  <c r="P67" i="13" s="1"/>
  <c r="F67" i="13"/>
  <c r="AB87" i="6"/>
  <c r="N67" i="13" s="1"/>
  <c r="S87" i="6"/>
  <c r="AS87" i="6"/>
  <c r="B67" i="13"/>
  <c r="V87" i="6"/>
  <c r="U87" i="6"/>
  <c r="AL87" i="6"/>
  <c r="T104" i="3"/>
  <c r="AD104" i="3" s="1"/>
  <c r="R104" i="3"/>
  <c r="J104" i="3"/>
  <c r="AK103" i="3"/>
  <c r="AX103" i="3"/>
  <c r="AO103" i="3"/>
  <c r="AE103" i="3"/>
  <c r="X103" i="3"/>
  <c r="T90" i="12"/>
  <c r="AD90" i="12" s="1"/>
  <c r="J90" i="12"/>
  <c r="AK89" i="12"/>
  <c r="R90" i="12"/>
  <c r="K90" i="12"/>
  <c r="M90" i="12"/>
  <c r="AC95" i="10"/>
  <c r="AS95" i="10"/>
  <c r="AA95" i="10"/>
  <c r="W95" i="10"/>
  <c r="W86" i="6"/>
  <c r="K66" i="13" s="1"/>
  <c r="AA86" i="6"/>
  <c r="M66" i="13" s="1"/>
  <c r="K87" i="6"/>
  <c r="AC103" i="3"/>
  <c r="AA103" i="3"/>
  <c r="M95" i="10"/>
  <c r="AL95" i="10"/>
  <c r="AK102" i="9"/>
  <c r="J103" i="9"/>
  <c r="R103" i="9"/>
  <c r="T103" i="9"/>
  <c r="AD103" i="9" s="1"/>
  <c r="K103" i="9"/>
  <c r="M103" i="9"/>
  <c r="M102" i="11"/>
  <c r="AL102" i="11"/>
  <c r="AL103" i="9"/>
  <c r="V103" i="9"/>
  <c r="AF103" i="9" s="1"/>
  <c r="U103" i="9"/>
  <c r="AS103" i="9"/>
  <c r="AB103" i="9"/>
  <c r="S103" i="9"/>
  <c r="AC103" i="9" s="1"/>
  <c r="W103" i="9"/>
  <c r="AA103" i="9"/>
  <c r="AK103" i="9"/>
  <c r="J104" i="9"/>
  <c r="T104" i="9"/>
  <c r="AD104" i="9" s="1"/>
  <c r="K104" i="9"/>
  <c r="M104" i="9"/>
  <c r="R104" i="9"/>
  <c r="X102" i="9"/>
  <c r="AE102" i="9"/>
  <c r="AO102" i="9"/>
  <c r="AX102" i="9"/>
  <c r="X102" i="11"/>
  <c r="AE102" i="11"/>
  <c r="AO102" i="11"/>
  <c r="AX102" i="11"/>
  <c r="T103" i="11"/>
  <c r="AD103" i="11" s="1"/>
  <c r="R103" i="11"/>
  <c r="J103" i="11"/>
  <c r="AK102" i="11"/>
  <c r="AC102" i="9"/>
  <c r="W102" i="9"/>
  <c r="AA102" i="9"/>
  <c r="W102" i="11"/>
  <c r="AA102" i="11"/>
  <c r="AK87" i="4" l="1"/>
  <c r="R88" i="4"/>
  <c r="J88" i="4"/>
  <c r="T88" i="4"/>
  <c r="AD88" i="4" s="1"/>
  <c r="AS93" i="8"/>
  <c r="S93" i="8"/>
  <c r="AB93" i="8"/>
  <c r="V93" i="8"/>
  <c r="AF93" i="8" s="1"/>
  <c r="AL93" i="8"/>
  <c r="U93" i="8"/>
  <c r="K94" i="8"/>
  <c r="M94" i="8" s="1"/>
  <c r="AK93" i="8"/>
  <c r="J94" i="8"/>
  <c r="R94" i="8"/>
  <c r="T94" i="8"/>
  <c r="AD94" i="8" s="1"/>
  <c r="G67" i="13"/>
  <c r="AC87" i="6"/>
  <c r="O67" i="13" s="1"/>
  <c r="J67" i="13"/>
  <c r="AF87" i="6"/>
  <c r="R67" i="13" s="1"/>
  <c r="I67" i="13"/>
  <c r="AX87" i="6"/>
  <c r="AO87" i="6"/>
  <c r="AE87" i="6"/>
  <c r="Q67" i="13" s="1"/>
  <c r="X87" i="6"/>
  <c r="L67" i="13" s="1"/>
  <c r="AB104" i="3"/>
  <c r="S104" i="3"/>
  <c r="AS104" i="3"/>
  <c r="V104" i="3"/>
  <c r="AF104" i="3" s="1"/>
  <c r="U104" i="3"/>
  <c r="AL104" i="3"/>
  <c r="U90" i="12"/>
  <c r="V90" i="12"/>
  <c r="AF90" i="12" s="1"/>
  <c r="AL90" i="12"/>
  <c r="S90" i="12"/>
  <c r="AB90" i="12"/>
  <c r="AK90" i="12"/>
  <c r="J91" i="12"/>
  <c r="T91" i="12"/>
  <c r="AD91" i="12" s="1"/>
  <c r="R91" i="12"/>
  <c r="T96" i="10"/>
  <c r="AD96" i="10" s="1"/>
  <c r="R96" i="10"/>
  <c r="J96" i="10"/>
  <c r="AK95" i="10"/>
  <c r="AA87" i="6"/>
  <c r="M67" i="13" s="1"/>
  <c r="W87" i="6"/>
  <c r="K67" i="13" s="1"/>
  <c r="K104" i="3"/>
  <c r="M104" i="3" s="1"/>
  <c r="C67" i="13"/>
  <c r="M87" i="6"/>
  <c r="X103" i="9"/>
  <c r="AE103" i="9"/>
  <c r="AO103" i="9"/>
  <c r="AX103" i="9"/>
  <c r="AL104" i="9"/>
  <c r="V104" i="9"/>
  <c r="AF104" i="9" s="1"/>
  <c r="U104" i="9"/>
  <c r="AK104" i="9"/>
  <c r="J105" i="9"/>
  <c r="R105" i="9"/>
  <c r="T105" i="9"/>
  <c r="AD105" i="9" s="1"/>
  <c r="K105" i="9"/>
  <c r="M105" i="9"/>
  <c r="AS104" i="9"/>
  <c r="S104" i="9"/>
  <c r="AC104" i="9" s="1"/>
  <c r="W104" i="9"/>
  <c r="AB104" i="9"/>
  <c r="AA104" i="9"/>
  <c r="AS103" i="11"/>
  <c r="S103" i="11"/>
  <c r="AB103" i="11"/>
  <c r="U103" i="11"/>
  <c r="V103" i="11"/>
  <c r="AF103" i="11" s="1"/>
  <c r="K103" i="11"/>
  <c r="AB88" i="4" l="1"/>
  <c r="S88" i="4"/>
  <c r="W88" i="4" s="1"/>
  <c r="AS88" i="4"/>
  <c r="K88" i="4"/>
  <c r="U88" i="4"/>
  <c r="V88" i="4"/>
  <c r="AF88" i="4" s="1"/>
  <c r="AX93" i="8"/>
  <c r="AO93" i="8"/>
  <c r="AE93" i="8"/>
  <c r="X93" i="8"/>
  <c r="T95" i="8"/>
  <c r="AD95" i="8" s="1"/>
  <c r="R95" i="8"/>
  <c r="J95" i="8"/>
  <c r="AK94" i="8"/>
  <c r="AL94" i="8"/>
  <c r="V94" i="8"/>
  <c r="AF94" i="8" s="1"/>
  <c r="U94" i="8"/>
  <c r="AB94" i="8"/>
  <c r="S94" i="8"/>
  <c r="AS94" i="8"/>
  <c r="AC93" i="8"/>
  <c r="AA93" i="8"/>
  <c r="W93" i="8"/>
  <c r="AX104" i="3"/>
  <c r="AO104" i="3"/>
  <c r="AE104" i="3"/>
  <c r="X104" i="3"/>
  <c r="AO90" i="12"/>
  <c r="AE90" i="12"/>
  <c r="X90" i="12"/>
  <c r="AX90" i="12"/>
  <c r="U91" i="12"/>
  <c r="V91" i="12"/>
  <c r="AF91" i="12" s="1"/>
  <c r="K91" i="12"/>
  <c r="S91" i="12"/>
  <c r="AB91" i="12"/>
  <c r="AB96" i="10"/>
  <c r="S96" i="10"/>
  <c r="V96" i="10"/>
  <c r="AF96" i="10" s="1"/>
  <c r="U96" i="10"/>
  <c r="AK104" i="3"/>
  <c r="J105" i="3"/>
  <c r="K105" i="3"/>
  <c r="M105" i="3"/>
  <c r="R105" i="3"/>
  <c r="T105" i="3"/>
  <c r="AD105" i="3" s="1"/>
  <c r="E67" i="13"/>
  <c r="T88" i="6"/>
  <c r="R88" i="6"/>
  <c r="J88" i="6"/>
  <c r="AK87" i="6"/>
  <c r="AC104" i="3"/>
  <c r="AA104" i="3"/>
  <c r="W104" i="3"/>
  <c r="AC90" i="12"/>
  <c r="AA90" i="12"/>
  <c r="W90" i="12"/>
  <c r="AS90" i="12"/>
  <c r="K96" i="10"/>
  <c r="M96" i="10"/>
  <c r="X104" i="9"/>
  <c r="AE104" i="9"/>
  <c r="AO104" i="9"/>
  <c r="AX104" i="9"/>
  <c r="AL105" i="9"/>
  <c r="V105" i="9"/>
  <c r="AF105" i="9" s="1"/>
  <c r="U105" i="9"/>
  <c r="AS105" i="9"/>
  <c r="S105" i="9"/>
  <c r="W105" i="9" s="1"/>
  <c r="AB105" i="9"/>
  <c r="J106" i="9"/>
  <c r="R106" i="9"/>
  <c r="AK105" i="9"/>
  <c r="K106" i="9"/>
  <c r="M106" i="9" s="1"/>
  <c r="T106" i="9"/>
  <c r="AD106" i="9" s="1"/>
  <c r="X103" i="11"/>
  <c r="AE103" i="11"/>
  <c r="AO103" i="11"/>
  <c r="AX103" i="11"/>
  <c r="AC103" i="11"/>
  <c r="W103" i="11"/>
  <c r="AA103" i="11"/>
  <c r="AL103" i="11"/>
  <c r="M103" i="11"/>
  <c r="AC88" i="4" l="1"/>
  <c r="AA88" i="4"/>
  <c r="AE88" i="4"/>
  <c r="AO88" i="4"/>
  <c r="AX88" i="4"/>
  <c r="X88" i="4"/>
  <c r="AB95" i="8"/>
  <c r="S95" i="8"/>
  <c r="AS95" i="8"/>
  <c r="V95" i="8"/>
  <c r="AF95" i="8" s="1"/>
  <c r="U95" i="8"/>
  <c r="AX94" i="8"/>
  <c r="AO94" i="8"/>
  <c r="AE94" i="8"/>
  <c r="X94" i="8"/>
  <c r="AL88" i="4"/>
  <c r="M88" i="4"/>
  <c r="K95" i="8"/>
  <c r="AC94" i="8"/>
  <c r="AA94" i="8"/>
  <c r="W94" i="8"/>
  <c r="M91" i="12"/>
  <c r="AL91" i="12"/>
  <c r="AC96" i="10"/>
  <c r="AS96" i="10"/>
  <c r="AA96" i="10"/>
  <c r="W96" i="10"/>
  <c r="X91" i="12"/>
  <c r="AO91" i="12"/>
  <c r="AX91" i="12"/>
  <c r="AE91" i="12"/>
  <c r="T92" i="12"/>
  <c r="AD92" i="12" s="1"/>
  <c r="R92" i="12"/>
  <c r="J92" i="12"/>
  <c r="K92" i="12" s="1"/>
  <c r="M92" i="12" s="1"/>
  <c r="AK91" i="12"/>
  <c r="AX96" i="10"/>
  <c r="AO96" i="10"/>
  <c r="AE96" i="10"/>
  <c r="X96" i="10"/>
  <c r="V105" i="3"/>
  <c r="AF105" i="3" s="1"/>
  <c r="U105" i="3"/>
  <c r="AL105" i="3"/>
  <c r="R106" i="3"/>
  <c r="AK105" i="3"/>
  <c r="T106" i="3"/>
  <c r="AD106" i="3" s="1"/>
  <c r="J106" i="3"/>
  <c r="AB105" i="3"/>
  <c r="S105" i="3"/>
  <c r="AS105" i="3"/>
  <c r="H68" i="13"/>
  <c r="AD88" i="6"/>
  <c r="P68" i="13" s="1"/>
  <c r="F68" i="13"/>
  <c r="AB88" i="6"/>
  <c r="N68" i="13" s="1"/>
  <c r="S88" i="6"/>
  <c r="AS88" i="6"/>
  <c r="B68" i="13"/>
  <c r="V88" i="6"/>
  <c r="U88" i="6"/>
  <c r="AK96" i="10"/>
  <c r="J97" i="10"/>
  <c r="K97" i="10"/>
  <c r="M97" i="10"/>
  <c r="R97" i="10"/>
  <c r="T97" i="10"/>
  <c r="AD97" i="10" s="1"/>
  <c r="AC91" i="12"/>
  <c r="W91" i="12"/>
  <c r="AA91" i="12"/>
  <c r="AS91" i="12"/>
  <c r="K88" i="6"/>
  <c r="AL96" i="10"/>
  <c r="AE105" i="9"/>
  <c r="AO105" i="9"/>
  <c r="X105" i="9"/>
  <c r="AX105" i="9"/>
  <c r="AL106" i="9"/>
  <c r="V106" i="9"/>
  <c r="AF106" i="9" s="1"/>
  <c r="U106" i="9"/>
  <c r="AS106" i="9"/>
  <c r="AB106" i="9"/>
  <c r="S106" i="9"/>
  <c r="AC106" i="9" s="1"/>
  <c r="W106" i="9"/>
  <c r="AA106" i="9"/>
  <c r="AK106" i="9"/>
  <c r="R107" i="9"/>
  <c r="J107" i="9"/>
  <c r="T107" i="9"/>
  <c r="AD107" i="9" s="1"/>
  <c r="AK103" i="11"/>
  <c r="J104" i="11"/>
  <c r="K104" i="11"/>
  <c r="M104" i="11"/>
  <c r="R104" i="11"/>
  <c r="T104" i="11"/>
  <c r="AD104" i="11" s="1"/>
  <c r="AC105" i="9"/>
  <c r="AA105" i="9"/>
  <c r="AX95" i="8" l="1"/>
  <c r="AO95" i="8"/>
  <c r="AE95" i="8"/>
  <c r="X95" i="8"/>
  <c r="T89" i="4"/>
  <c r="AD89" i="4" s="1"/>
  <c r="AK88" i="4"/>
  <c r="R89" i="4"/>
  <c r="J89" i="4"/>
  <c r="K89" i="4"/>
  <c r="AC95" i="8"/>
  <c r="AA95" i="8"/>
  <c r="W95" i="8"/>
  <c r="AL95" i="8"/>
  <c r="M95" i="8"/>
  <c r="S92" i="12"/>
  <c r="W92" i="12"/>
  <c r="AB92" i="12"/>
  <c r="K93" i="12"/>
  <c r="M93" i="12" s="1"/>
  <c r="R93" i="12"/>
  <c r="J93" i="12"/>
  <c r="AK92" i="12"/>
  <c r="T93" i="12"/>
  <c r="AD93" i="12" s="1"/>
  <c r="U92" i="12"/>
  <c r="V92" i="12"/>
  <c r="AF92" i="12" s="1"/>
  <c r="AL92" i="12"/>
  <c r="AX105" i="3"/>
  <c r="AO105" i="3"/>
  <c r="AE105" i="3"/>
  <c r="X105" i="3"/>
  <c r="AB106" i="3"/>
  <c r="S106" i="3"/>
  <c r="AS106" i="3"/>
  <c r="V106" i="3"/>
  <c r="AF106" i="3" s="1"/>
  <c r="U106" i="3"/>
  <c r="G68" i="13"/>
  <c r="AC88" i="6"/>
  <c r="O68" i="13" s="1"/>
  <c r="J68" i="13"/>
  <c r="AF88" i="6"/>
  <c r="R68" i="13" s="1"/>
  <c r="I68" i="13"/>
  <c r="AX88" i="6"/>
  <c r="X88" i="6"/>
  <c r="L68" i="13" s="1"/>
  <c r="AE88" i="6"/>
  <c r="Q68" i="13" s="1"/>
  <c r="AO88" i="6"/>
  <c r="V97" i="10"/>
  <c r="AF97" i="10" s="1"/>
  <c r="U97" i="10"/>
  <c r="AL97" i="10"/>
  <c r="T98" i="10"/>
  <c r="AD98" i="10" s="1"/>
  <c r="R98" i="10"/>
  <c r="J98" i="10"/>
  <c r="AK97" i="10"/>
  <c r="AB97" i="10"/>
  <c r="S97" i="10"/>
  <c r="K106" i="3"/>
  <c r="AC105" i="3"/>
  <c r="W105" i="3"/>
  <c r="AA105" i="3"/>
  <c r="AA88" i="6"/>
  <c r="M68" i="13" s="1"/>
  <c r="W88" i="6"/>
  <c r="K68" i="13" s="1"/>
  <c r="C68" i="13"/>
  <c r="AL88" i="6"/>
  <c r="M88" i="6"/>
  <c r="AE106" i="9"/>
  <c r="AX106" i="9"/>
  <c r="X106" i="9"/>
  <c r="AO106" i="9"/>
  <c r="AS107" i="9"/>
  <c r="S107" i="9"/>
  <c r="AB107" i="9"/>
  <c r="V107" i="9"/>
  <c r="AF107" i="9" s="1"/>
  <c r="U107" i="9"/>
  <c r="W107" i="9" s="1"/>
  <c r="AL104" i="11"/>
  <c r="U104" i="11"/>
  <c r="V104" i="11"/>
  <c r="AF104" i="11" s="1"/>
  <c r="AK104" i="11"/>
  <c r="J105" i="11"/>
  <c r="K105" i="11"/>
  <c r="M105" i="11"/>
  <c r="R105" i="11"/>
  <c r="T105" i="11"/>
  <c r="AD105" i="11" s="1"/>
  <c r="AS104" i="11"/>
  <c r="S104" i="11"/>
  <c r="AC104" i="11" s="1"/>
  <c r="W104" i="11"/>
  <c r="AA104" i="11"/>
  <c r="AB104" i="11"/>
  <c r="K107" i="9"/>
  <c r="M107" i="9"/>
  <c r="AB89" i="4" l="1"/>
  <c r="S89" i="4"/>
  <c r="AS89" i="4"/>
  <c r="M89" i="4"/>
  <c r="AL89" i="4"/>
  <c r="U89" i="4"/>
  <c r="V89" i="4"/>
  <c r="AF89" i="4" s="1"/>
  <c r="T96" i="8"/>
  <c r="AD96" i="8" s="1"/>
  <c r="R96" i="8"/>
  <c r="J96" i="8"/>
  <c r="AK95" i="8"/>
  <c r="AL106" i="3"/>
  <c r="M106" i="3"/>
  <c r="AK93" i="12"/>
  <c r="R94" i="12"/>
  <c r="T94" i="12"/>
  <c r="AD94" i="12" s="1"/>
  <c r="J94" i="12"/>
  <c r="S93" i="12"/>
  <c r="AA93" i="12" s="1"/>
  <c r="AB93" i="12"/>
  <c r="U93" i="12"/>
  <c r="V93" i="12"/>
  <c r="AF93" i="12" s="1"/>
  <c r="AL93" i="12"/>
  <c r="AX92" i="12"/>
  <c r="AO92" i="12"/>
  <c r="AE92" i="12"/>
  <c r="X92" i="12"/>
  <c r="AE106" i="3"/>
  <c r="AO106" i="3"/>
  <c r="AX106" i="3"/>
  <c r="X106" i="3"/>
  <c r="AE97" i="10"/>
  <c r="AX97" i="10"/>
  <c r="X97" i="10"/>
  <c r="AO97" i="10"/>
  <c r="AB98" i="10"/>
  <c r="S98" i="10"/>
  <c r="U98" i="10"/>
  <c r="V98" i="10"/>
  <c r="AF98" i="10" s="1"/>
  <c r="E68" i="13"/>
  <c r="T89" i="6"/>
  <c r="R89" i="6"/>
  <c r="J89" i="6"/>
  <c r="AK88" i="6"/>
  <c r="AC92" i="12"/>
  <c r="AS92" i="12"/>
  <c r="AA92" i="12"/>
  <c r="AC106" i="3"/>
  <c r="AA106" i="3"/>
  <c r="W106" i="3"/>
  <c r="K98" i="10"/>
  <c r="AC97" i="10"/>
  <c r="AS97" i="10"/>
  <c r="AA97" i="10"/>
  <c r="W97" i="10"/>
  <c r="AE107" i="9"/>
  <c r="AX107" i="9"/>
  <c r="X107" i="9"/>
  <c r="AO107" i="9"/>
  <c r="X104" i="11"/>
  <c r="AE104" i="11"/>
  <c r="AO104" i="11"/>
  <c r="AX104" i="11"/>
  <c r="AL105" i="11"/>
  <c r="U105" i="11"/>
  <c r="V105" i="11"/>
  <c r="AF105" i="11" s="1"/>
  <c r="AK105" i="11"/>
  <c r="J106" i="11"/>
  <c r="K106" i="11"/>
  <c r="M106" i="11"/>
  <c r="R106" i="11"/>
  <c r="T106" i="11"/>
  <c r="AD106" i="11" s="1"/>
  <c r="AS105" i="11"/>
  <c r="S105" i="11"/>
  <c r="AC105" i="11" s="1"/>
  <c r="W105" i="11"/>
  <c r="AA105" i="11"/>
  <c r="AB105" i="11"/>
  <c r="T108" i="9"/>
  <c r="AD108" i="9" s="1"/>
  <c r="R108" i="9"/>
  <c r="J108" i="9"/>
  <c r="K108" i="9" s="1"/>
  <c r="AK107" i="9"/>
  <c r="AC107" i="9"/>
  <c r="AA107" i="9"/>
  <c r="AL107" i="9"/>
  <c r="AK89" i="4" l="1"/>
  <c r="T90" i="4"/>
  <c r="AD90" i="4" s="1"/>
  <c r="R90" i="4"/>
  <c r="J90" i="4"/>
  <c r="K90" i="4" s="1"/>
  <c r="AO89" i="4"/>
  <c r="X89" i="4"/>
  <c r="AE89" i="4"/>
  <c r="AX89" i="4"/>
  <c r="AA89" i="4"/>
  <c r="AB96" i="8"/>
  <c r="S96" i="8"/>
  <c r="AS96" i="8"/>
  <c r="V96" i="8"/>
  <c r="AF96" i="8" s="1"/>
  <c r="U96" i="8"/>
  <c r="AC89" i="4"/>
  <c r="W89" i="4"/>
  <c r="K96" i="8"/>
  <c r="AK106" i="3"/>
  <c r="J107" i="3"/>
  <c r="K107" i="3"/>
  <c r="M107" i="3"/>
  <c r="R107" i="3"/>
  <c r="T107" i="3"/>
  <c r="AD107" i="3" s="1"/>
  <c r="S94" i="12"/>
  <c r="AB94" i="12"/>
  <c r="V94" i="12"/>
  <c r="AF94" i="12" s="1"/>
  <c r="U94" i="12"/>
  <c r="X93" i="12"/>
  <c r="AX93" i="12"/>
  <c r="AO93" i="12"/>
  <c r="AE93" i="12"/>
  <c r="AX98" i="10"/>
  <c r="AO98" i="10"/>
  <c r="AE98" i="10"/>
  <c r="X98" i="10"/>
  <c r="U107" i="3"/>
  <c r="AL107" i="3"/>
  <c r="V107" i="3"/>
  <c r="AF107" i="3" s="1"/>
  <c r="R108" i="3"/>
  <c r="J108" i="3"/>
  <c r="AK107" i="3"/>
  <c r="T108" i="3"/>
  <c r="AD108" i="3" s="1"/>
  <c r="K108" i="3"/>
  <c r="M108" i="3" s="1"/>
  <c r="AS107" i="3"/>
  <c r="AB107" i="3"/>
  <c r="S107" i="3"/>
  <c r="AC107" i="3" s="1"/>
  <c r="AA107" i="3"/>
  <c r="W107" i="3"/>
  <c r="H69" i="13"/>
  <c r="AD89" i="6"/>
  <c r="P69" i="13" s="1"/>
  <c r="F69" i="13"/>
  <c r="S89" i="6"/>
  <c r="AS89" i="6"/>
  <c r="AB89" i="6"/>
  <c r="N69" i="13" s="1"/>
  <c r="B69" i="13"/>
  <c r="U89" i="6"/>
  <c r="V89" i="6"/>
  <c r="K94" i="12"/>
  <c r="AC93" i="12"/>
  <c r="AS93" i="12"/>
  <c r="W93" i="12"/>
  <c r="AC98" i="10"/>
  <c r="AS98" i="10"/>
  <c r="W98" i="10"/>
  <c r="AA98" i="10"/>
  <c r="K89" i="6"/>
  <c r="AL89" i="6" s="1"/>
  <c r="AL98" i="10"/>
  <c r="M98" i="10"/>
  <c r="X105" i="11"/>
  <c r="AE105" i="11"/>
  <c r="AO105" i="11"/>
  <c r="AX105" i="11"/>
  <c r="AL106" i="11"/>
  <c r="U106" i="11"/>
  <c r="V106" i="11"/>
  <c r="AF106" i="11" s="1"/>
  <c r="AK106" i="11"/>
  <c r="J107" i="11"/>
  <c r="K107" i="11"/>
  <c r="M107" i="11" s="1"/>
  <c r="R107" i="11"/>
  <c r="T107" i="11"/>
  <c r="AD107" i="11" s="1"/>
  <c r="AS106" i="11"/>
  <c r="S106" i="11"/>
  <c r="AB106" i="11"/>
  <c r="AS108" i="9"/>
  <c r="S108" i="9"/>
  <c r="AC108" i="9" s="1"/>
  <c r="AB108" i="9"/>
  <c r="AL108" i="9"/>
  <c r="U108" i="9"/>
  <c r="V108" i="9"/>
  <c r="AF108" i="9" s="1"/>
  <c r="M108" i="9"/>
  <c r="S90" i="4" l="1"/>
  <c r="AC90" i="4" s="1"/>
  <c r="AB90" i="4"/>
  <c r="AS90" i="4"/>
  <c r="M90" i="4"/>
  <c r="U90" i="4"/>
  <c r="V90" i="4"/>
  <c r="AF90" i="4" s="1"/>
  <c r="AL90" i="4"/>
  <c r="X96" i="8"/>
  <c r="AX96" i="8"/>
  <c r="AO96" i="8"/>
  <c r="AE96" i="8"/>
  <c r="AA89" i="6"/>
  <c r="M69" i="13" s="1"/>
  <c r="W89" i="6"/>
  <c r="K69" i="13" s="1"/>
  <c r="AA90" i="4"/>
  <c r="W90" i="4"/>
  <c r="AC96" i="8"/>
  <c r="AA96" i="8"/>
  <c r="W96" i="8"/>
  <c r="AL96" i="8"/>
  <c r="M96" i="8"/>
  <c r="AX94" i="12"/>
  <c r="AE94" i="12"/>
  <c r="X94" i="12"/>
  <c r="AO94" i="12"/>
  <c r="AA94" i="12"/>
  <c r="AX107" i="3"/>
  <c r="AO107" i="3"/>
  <c r="AE107" i="3"/>
  <c r="X107" i="3"/>
  <c r="AB108" i="3"/>
  <c r="S108" i="3"/>
  <c r="AS108" i="3"/>
  <c r="V108" i="3"/>
  <c r="AF108" i="3" s="1"/>
  <c r="U108" i="3"/>
  <c r="AL108" i="3"/>
  <c r="T109" i="3"/>
  <c r="AD109" i="3" s="1"/>
  <c r="R109" i="3"/>
  <c r="J109" i="3"/>
  <c r="AK108" i="3"/>
  <c r="G69" i="13"/>
  <c r="AC89" i="6"/>
  <c r="O69" i="13" s="1"/>
  <c r="I69" i="13"/>
  <c r="AX89" i="6"/>
  <c r="AE89" i="6"/>
  <c r="Q69" i="13" s="1"/>
  <c r="AO89" i="6"/>
  <c r="X89" i="6"/>
  <c r="L69" i="13" s="1"/>
  <c r="J69" i="13"/>
  <c r="AF89" i="6"/>
  <c r="R69" i="13" s="1"/>
  <c r="R99" i="10"/>
  <c r="J99" i="10"/>
  <c r="T99" i="10"/>
  <c r="AD99" i="10" s="1"/>
  <c r="K99" i="10"/>
  <c r="M99" i="10"/>
  <c r="AK98" i="10"/>
  <c r="AC94" i="12"/>
  <c r="AS94" i="12"/>
  <c r="W94" i="12"/>
  <c r="M94" i="12"/>
  <c r="AL94" i="12"/>
  <c r="C69" i="13"/>
  <c r="M89" i="6"/>
  <c r="X106" i="11"/>
  <c r="AE106" i="11"/>
  <c r="AO106" i="11"/>
  <c r="AX106" i="11"/>
  <c r="AL107" i="11"/>
  <c r="U107" i="11"/>
  <c r="V107" i="11"/>
  <c r="AF107" i="11" s="1"/>
  <c r="AK107" i="11"/>
  <c r="J108" i="11"/>
  <c r="R108" i="11"/>
  <c r="T108" i="11"/>
  <c r="AD108" i="11" s="1"/>
  <c r="AS107" i="11"/>
  <c r="S107" i="11"/>
  <c r="AC107" i="11" s="1"/>
  <c r="AB107" i="11"/>
  <c r="AX108" i="9"/>
  <c r="AO108" i="9"/>
  <c r="X108" i="9"/>
  <c r="AE108" i="9"/>
  <c r="T109" i="9"/>
  <c r="AD109" i="9" s="1"/>
  <c r="R109" i="9"/>
  <c r="J109" i="9"/>
  <c r="AK108" i="9"/>
  <c r="AC106" i="11"/>
  <c r="W106" i="11"/>
  <c r="AA106" i="11"/>
  <c r="W108" i="9"/>
  <c r="AA108" i="9"/>
  <c r="J91" i="4" l="1"/>
  <c r="K91" i="4" s="1"/>
  <c r="R91" i="4"/>
  <c r="AK90" i="4"/>
  <c r="T91" i="4"/>
  <c r="AD91" i="4" s="1"/>
  <c r="AO90" i="4"/>
  <c r="AX90" i="4"/>
  <c r="X90" i="4"/>
  <c r="AE90" i="4"/>
  <c r="T97" i="8"/>
  <c r="AD97" i="8" s="1"/>
  <c r="R97" i="8"/>
  <c r="J97" i="8"/>
  <c r="AK96" i="8"/>
  <c r="AX108" i="3"/>
  <c r="AO108" i="3"/>
  <c r="AE108" i="3"/>
  <c r="X108" i="3"/>
  <c r="AB109" i="3"/>
  <c r="S109" i="3"/>
  <c r="AS109" i="3"/>
  <c r="V109" i="3"/>
  <c r="AF109" i="3" s="1"/>
  <c r="U109" i="3"/>
  <c r="AB99" i="10"/>
  <c r="S99" i="10"/>
  <c r="V99" i="10"/>
  <c r="AF99" i="10" s="1"/>
  <c r="U99" i="10"/>
  <c r="AL99" i="10"/>
  <c r="T100" i="10"/>
  <c r="AD100" i="10" s="1"/>
  <c r="B112" i="10" s="1"/>
  <c r="K10" i="13" s="1"/>
  <c r="R100" i="10"/>
  <c r="J100" i="10"/>
  <c r="AK99" i="10"/>
  <c r="J95" i="12"/>
  <c r="R95" i="12"/>
  <c r="AK94" i="12"/>
  <c r="T95" i="12"/>
  <c r="AD95" i="12" s="1"/>
  <c r="E69" i="13"/>
  <c r="T90" i="6"/>
  <c r="AK89" i="6"/>
  <c r="R90" i="6"/>
  <c r="J90" i="6"/>
  <c r="AC108" i="3"/>
  <c r="AA108" i="3"/>
  <c r="W108" i="3"/>
  <c r="K109" i="3"/>
  <c r="X107" i="11"/>
  <c r="AE107" i="11"/>
  <c r="AO107" i="11"/>
  <c r="AX107" i="11"/>
  <c r="AL108" i="11"/>
  <c r="U108" i="11"/>
  <c r="V108" i="11"/>
  <c r="AF108" i="11" s="1"/>
  <c r="AS108" i="11"/>
  <c r="S108" i="11"/>
  <c r="AC108" i="11" s="1"/>
  <c r="W108" i="11"/>
  <c r="AA108" i="11"/>
  <c r="AB108" i="11"/>
  <c r="AS109" i="9"/>
  <c r="AB109" i="9"/>
  <c r="S109" i="9"/>
  <c r="AC109" i="9" s="1"/>
  <c r="U109" i="9"/>
  <c r="V109" i="9"/>
  <c r="AF109" i="9" s="1"/>
  <c r="W107" i="11"/>
  <c r="AA107" i="11"/>
  <c r="K108" i="11"/>
  <c r="M108" i="11"/>
  <c r="K109" i="9"/>
  <c r="M109" i="9"/>
  <c r="U91" i="4" l="1"/>
  <c r="V91" i="4"/>
  <c r="AF91" i="4" s="1"/>
  <c r="AL91" i="4"/>
  <c r="M91" i="4"/>
  <c r="S91" i="4"/>
  <c r="AB91" i="4"/>
  <c r="AS91" i="4"/>
  <c r="S97" i="8"/>
  <c r="AB97" i="8"/>
  <c r="AS97" i="8"/>
  <c r="U97" i="8"/>
  <c r="V97" i="8"/>
  <c r="AF97" i="8" s="1"/>
  <c r="K97" i="8"/>
  <c r="AX109" i="3"/>
  <c r="AO109" i="3"/>
  <c r="AE109" i="3"/>
  <c r="X109" i="3"/>
  <c r="AX99" i="10"/>
  <c r="AE99" i="10"/>
  <c r="AO99" i="10"/>
  <c r="X99" i="10"/>
  <c r="AB100" i="10"/>
  <c r="B110" i="10" s="1"/>
  <c r="S100" i="10"/>
  <c r="V100" i="10"/>
  <c r="AF100" i="10" s="1"/>
  <c r="B114" i="10" s="1"/>
  <c r="M10" i="13" s="1"/>
  <c r="U100" i="10"/>
  <c r="U95" i="12"/>
  <c r="V95" i="12"/>
  <c r="AF95" i="12" s="1"/>
  <c r="S95" i="12"/>
  <c r="AB95" i="12"/>
  <c r="H70" i="13"/>
  <c r="AD90" i="6"/>
  <c r="P70" i="13" s="1"/>
  <c r="F70" i="13"/>
  <c r="AS90" i="6"/>
  <c r="AB90" i="6"/>
  <c r="N70" i="13" s="1"/>
  <c r="S90" i="6"/>
  <c r="B70" i="13"/>
  <c r="V90" i="6"/>
  <c r="U90" i="6"/>
  <c r="W90" i="6" s="1"/>
  <c r="K70" i="13" s="1"/>
  <c r="AC109" i="3"/>
  <c r="AA109" i="3"/>
  <c r="W109" i="3"/>
  <c r="AC99" i="10"/>
  <c r="AS99" i="10"/>
  <c r="AA99" i="10"/>
  <c r="W99" i="10"/>
  <c r="K100" i="10"/>
  <c r="K95" i="12"/>
  <c r="K90" i="6"/>
  <c r="M90" i="6"/>
  <c r="AL109" i="3"/>
  <c r="M109" i="3"/>
  <c r="X108" i="11"/>
  <c r="AE108" i="11"/>
  <c r="AO108" i="11"/>
  <c r="AX108" i="11"/>
  <c r="X109" i="9"/>
  <c r="AX109" i="9"/>
  <c r="AE109" i="9"/>
  <c r="AO109" i="9"/>
  <c r="T109" i="11"/>
  <c r="AD109" i="11" s="1"/>
  <c r="R109" i="11"/>
  <c r="J109" i="11"/>
  <c r="K109" i="11" s="1"/>
  <c r="M109" i="11" s="1"/>
  <c r="AK108" i="11"/>
  <c r="T110" i="9"/>
  <c r="AD110" i="9" s="1"/>
  <c r="J110" i="9"/>
  <c r="R110" i="9"/>
  <c r="AK109" i="9"/>
  <c r="W109" i="9"/>
  <c r="AA109" i="9"/>
  <c r="AL109" i="9"/>
  <c r="AX91" i="4" l="1"/>
  <c r="AE91" i="4"/>
  <c r="X91" i="4"/>
  <c r="AO91" i="4"/>
  <c r="R92" i="4"/>
  <c r="T92" i="4"/>
  <c r="AD92" i="4" s="1"/>
  <c r="AK91" i="4"/>
  <c r="J92" i="4"/>
  <c r="AA91" i="4"/>
  <c r="AC91" i="4"/>
  <c r="W91" i="4"/>
  <c r="AX97" i="8"/>
  <c r="AO97" i="8"/>
  <c r="AE97" i="8"/>
  <c r="X97" i="8"/>
  <c r="AA90" i="6"/>
  <c r="M70" i="13" s="1"/>
  <c r="AC97" i="8"/>
  <c r="W97" i="8"/>
  <c r="AA97" i="8"/>
  <c r="M97" i="8"/>
  <c r="AL97" i="8"/>
  <c r="I10" i="13"/>
  <c r="AX100" i="10"/>
  <c r="B142" i="10" s="1"/>
  <c r="P24" i="13" s="1"/>
  <c r="AO100" i="10"/>
  <c r="AE100" i="10"/>
  <c r="B113" i="10" s="1"/>
  <c r="X100" i="10"/>
  <c r="AG99" i="10" s="1"/>
  <c r="AE95" i="12"/>
  <c r="X95" i="12"/>
  <c r="AX95" i="12"/>
  <c r="AO95" i="12"/>
  <c r="AA95" i="12"/>
  <c r="G70" i="13"/>
  <c r="AC90" i="6"/>
  <c r="O70" i="13" s="1"/>
  <c r="J70" i="13"/>
  <c r="AF90" i="6"/>
  <c r="R70" i="13" s="1"/>
  <c r="I70" i="13"/>
  <c r="AX90" i="6"/>
  <c r="AO90" i="6"/>
  <c r="AE90" i="6"/>
  <c r="Q70" i="13" s="1"/>
  <c r="X90" i="6"/>
  <c r="L70" i="13" s="1"/>
  <c r="T91" i="6"/>
  <c r="J91" i="6"/>
  <c r="K91" i="6" s="1"/>
  <c r="AK90" i="6"/>
  <c r="R91" i="6"/>
  <c r="E70" i="13"/>
  <c r="T110" i="3"/>
  <c r="AD110" i="3" s="1"/>
  <c r="R110" i="3"/>
  <c r="J110" i="3"/>
  <c r="AK109" i="3"/>
  <c r="AC100" i="10"/>
  <c r="B111" i="10" s="1"/>
  <c r="J10" i="13" s="1"/>
  <c r="AS100" i="10"/>
  <c r="B135" i="10" s="1"/>
  <c r="I24" i="13" s="1"/>
  <c r="AA100" i="10"/>
  <c r="B126" i="10" s="1"/>
  <c r="W100" i="10"/>
  <c r="AC95" i="12"/>
  <c r="W95" i="12"/>
  <c r="AS95" i="12"/>
  <c r="L100" i="10"/>
  <c r="AL100" i="10" s="1"/>
  <c r="B129" i="10" s="1"/>
  <c r="C24" i="13" s="1"/>
  <c r="M95" i="12"/>
  <c r="AL95" i="12"/>
  <c r="C70" i="13"/>
  <c r="AL90" i="6"/>
  <c r="AS109" i="11"/>
  <c r="S109" i="11"/>
  <c r="AC109" i="11" s="1"/>
  <c r="AB109" i="11"/>
  <c r="AK109" i="11"/>
  <c r="J110" i="11"/>
  <c r="K110" i="11"/>
  <c r="M110" i="11"/>
  <c r="R110" i="11"/>
  <c r="T110" i="11"/>
  <c r="AD110" i="11" s="1"/>
  <c r="AL109" i="11"/>
  <c r="U109" i="11"/>
  <c r="V109" i="11"/>
  <c r="AF109" i="11" s="1"/>
  <c r="V110" i="9"/>
  <c r="AF110" i="9" s="1"/>
  <c r="U110" i="9"/>
  <c r="AS110" i="9"/>
  <c r="S110" i="9"/>
  <c r="AB110" i="9"/>
  <c r="K110" i="9"/>
  <c r="AB92" i="4" l="1"/>
  <c r="S92" i="4"/>
  <c r="W92" i="4" s="1"/>
  <c r="AS92" i="4"/>
  <c r="V92" i="4"/>
  <c r="AF92" i="4" s="1"/>
  <c r="U92" i="4"/>
  <c r="AK97" i="8"/>
  <c r="J98" i="8"/>
  <c r="K98" i="8"/>
  <c r="R98" i="8"/>
  <c r="T98" i="8"/>
  <c r="AD98" i="8" s="1"/>
  <c r="M98" i="8"/>
  <c r="K92" i="4"/>
  <c r="AP93" i="10"/>
  <c r="AP94" i="10"/>
  <c r="AP52" i="10"/>
  <c r="AP59" i="10"/>
  <c r="AP89" i="10"/>
  <c r="AP91" i="10"/>
  <c r="AP82" i="10"/>
  <c r="AP92" i="10"/>
  <c r="AP72" i="10"/>
  <c r="AP88" i="10"/>
  <c r="AP90" i="10"/>
  <c r="AP80" i="10"/>
  <c r="AP65" i="10"/>
  <c r="AP66" i="10"/>
  <c r="AP75" i="10"/>
  <c r="AP73" i="10"/>
  <c r="AP67" i="10"/>
  <c r="AP57" i="10"/>
  <c r="AP85" i="10"/>
  <c r="AP76" i="10"/>
  <c r="AP64" i="10"/>
  <c r="AP55" i="10"/>
  <c r="AP70" i="10"/>
  <c r="AP79" i="10"/>
  <c r="AP60" i="10"/>
  <c r="AP62" i="10"/>
  <c r="AP53" i="10"/>
  <c r="AP86" i="10"/>
  <c r="AP84" i="10"/>
  <c r="AP71" i="10"/>
  <c r="AP78" i="10"/>
  <c r="AP77" i="10"/>
  <c r="AP69" i="10"/>
  <c r="AP63" i="10"/>
  <c r="AP54" i="10"/>
  <c r="AP81" i="10"/>
  <c r="AP68" i="10"/>
  <c r="AP56" i="10"/>
  <c r="AP83" i="10"/>
  <c r="AP58" i="10"/>
  <c r="AP61" i="10"/>
  <c r="AP87" i="10"/>
  <c r="AP74" i="10"/>
  <c r="AP99" i="10"/>
  <c r="AH99" i="10"/>
  <c r="AM100" i="10"/>
  <c r="AN100" i="10" s="1"/>
  <c r="AI99" i="10"/>
  <c r="AW99" i="10" s="1"/>
  <c r="AG98" i="10"/>
  <c r="AQ99" i="10"/>
  <c r="C71" i="13"/>
  <c r="M91" i="6"/>
  <c r="H71" i="13"/>
  <c r="AD91" i="6"/>
  <c r="P71" i="13" s="1"/>
  <c r="B71" i="13"/>
  <c r="V91" i="6"/>
  <c r="U91" i="6"/>
  <c r="AL91" i="6"/>
  <c r="F71" i="13"/>
  <c r="AB91" i="6"/>
  <c r="N71" i="13" s="1"/>
  <c r="S91" i="6"/>
  <c r="AS91" i="6"/>
  <c r="AB110" i="3"/>
  <c r="S110" i="3"/>
  <c r="AS110" i="3"/>
  <c r="V110" i="3"/>
  <c r="AF110" i="3" s="1"/>
  <c r="U110" i="3"/>
  <c r="M100" i="10"/>
  <c r="B119" i="10"/>
  <c r="R10" i="13" s="1"/>
  <c r="D80" i="13"/>
  <c r="AR100" i="10"/>
  <c r="B134" i="10" s="1"/>
  <c r="H24" i="13" s="1"/>
  <c r="B125" i="10"/>
  <c r="B140" i="10" s="1"/>
  <c r="N24" i="13" s="1"/>
  <c r="R96" i="12"/>
  <c r="AK95" i="12"/>
  <c r="T96" i="12"/>
  <c r="AD96" i="12" s="1"/>
  <c r="J96" i="12"/>
  <c r="AP95" i="10"/>
  <c r="AP96" i="10"/>
  <c r="AP97" i="10"/>
  <c r="AP98" i="10"/>
  <c r="L10" i="13"/>
  <c r="B115" i="10"/>
  <c r="K110" i="3"/>
  <c r="M110" i="9"/>
  <c r="AL110" i="9"/>
  <c r="AL110" i="11"/>
  <c r="U110" i="11"/>
  <c r="V110" i="11"/>
  <c r="AF110" i="11" s="1"/>
  <c r="AK110" i="11"/>
  <c r="J111" i="11"/>
  <c r="K111" i="11"/>
  <c r="M111" i="11" s="1"/>
  <c r="R111" i="11"/>
  <c r="T111" i="11"/>
  <c r="AD111" i="11" s="1"/>
  <c r="AS110" i="11"/>
  <c r="S110" i="11"/>
  <c r="AC110" i="11" s="1"/>
  <c r="AB110" i="11"/>
  <c r="X109" i="11"/>
  <c r="AE109" i="11"/>
  <c r="AO109" i="11"/>
  <c r="AX109" i="11"/>
  <c r="X110" i="9"/>
  <c r="AE110" i="9"/>
  <c r="AO110" i="9"/>
  <c r="AX110" i="9"/>
  <c r="W109" i="11"/>
  <c r="AA109" i="11"/>
  <c r="AC110" i="9"/>
  <c r="W110" i="9"/>
  <c r="AA110" i="9"/>
  <c r="AC92" i="4" l="1"/>
  <c r="AA92" i="4"/>
  <c r="X92" i="4"/>
  <c r="AO92" i="4"/>
  <c r="AX92" i="4"/>
  <c r="AE92" i="4"/>
  <c r="V98" i="8"/>
  <c r="AF98" i="8" s="1"/>
  <c r="U98" i="8"/>
  <c r="AL98" i="8"/>
  <c r="AB98" i="8"/>
  <c r="S98" i="8"/>
  <c r="AS98" i="8"/>
  <c r="T99" i="8"/>
  <c r="AD99" i="8" s="1"/>
  <c r="R99" i="8"/>
  <c r="J99" i="8"/>
  <c r="AK98" i="8"/>
  <c r="AL92" i="4"/>
  <c r="M92" i="4"/>
  <c r="AL110" i="3"/>
  <c r="M110" i="3"/>
  <c r="R111" i="9"/>
  <c r="T111" i="9"/>
  <c r="AD111" i="9" s="1"/>
  <c r="AK110" i="9"/>
  <c r="J111" i="9"/>
  <c r="W110" i="11"/>
  <c r="AA110" i="11"/>
  <c r="AU98" i="10"/>
  <c r="AH98" i="10"/>
  <c r="AG97" i="10"/>
  <c r="AM99" i="10"/>
  <c r="AN99" i="10" s="1"/>
  <c r="AQ98" i="10"/>
  <c r="AI98" i="10"/>
  <c r="AW98" i="10" s="1"/>
  <c r="E71" i="13"/>
  <c r="T92" i="6"/>
  <c r="R92" i="6"/>
  <c r="J92" i="6"/>
  <c r="AK91" i="6"/>
  <c r="J71" i="13"/>
  <c r="AF91" i="6"/>
  <c r="R71" i="13" s="1"/>
  <c r="I71" i="13"/>
  <c r="AX91" i="6"/>
  <c r="AO91" i="6"/>
  <c r="AE91" i="6"/>
  <c r="Q71" i="13" s="1"/>
  <c r="X91" i="6"/>
  <c r="L71" i="13" s="1"/>
  <c r="G71" i="13"/>
  <c r="AC91" i="6"/>
  <c r="O71" i="13" s="1"/>
  <c r="AX110" i="3"/>
  <c r="AO110" i="3"/>
  <c r="AE110" i="3"/>
  <c r="X110" i="3"/>
  <c r="AK100" i="10"/>
  <c r="B128" i="10" s="1"/>
  <c r="B24" i="13" s="1"/>
  <c r="B130" i="10"/>
  <c r="D24" i="13" s="1"/>
  <c r="AH100" i="10"/>
  <c r="AU99" i="10" s="1"/>
  <c r="AV99" i="10" s="1"/>
  <c r="AB96" i="12"/>
  <c r="S96" i="12"/>
  <c r="V96" i="12"/>
  <c r="AF96" i="12" s="1"/>
  <c r="U96" i="12"/>
  <c r="N10" i="13"/>
  <c r="B141" i="10"/>
  <c r="O24" i="13" s="1"/>
  <c r="AK110" i="3"/>
  <c r="J111" i="3"/>
  <c r="K111" i="3"/>
  <c r="M111" i="3" s="1"/>
  <c r="R111" i="3"/>
  <c r="T111" i="3"/>
  <c r="AD111" i="3" s="1"/>
  <c r="AA91" i="6"/>
  <c r="M71" i="13" s="1"/>
  <c r="W91" i="6"/>
  <c r="K71" i="13" s="1"/>
  <c r="AC110" i="3"/>
  <c r="AA110" i="3"/>
  <c r="W110" i="3"/>
  <c r="K96" i="12"/>
  <c r="X110" i="11"/>
  <c r="AE110" i="11"/>
  <c r="AO110" i="11"/>
  <c r="AX110" i="11"/>
  <c r="AL111" i="11"/>
  <c r="U111" i="11"/>
  <c r="AA111" i="11" s="1"/>
  <c r="V111" i="11"/>
  <c r="AF111" i="11" s="1"/>
  <c r="AK111" i="11"/>
  <c r="J112" i="11"/>
  <c r="K112" i="11"/>
  <c r="M112" i="11"/>
  <c r="R112" i="11"/>
  <c r="T112" i="11"/>
  <c r="AD112" i="11" s="1"/>
  <c r="AS111" i="11"/>
  <c r="S111" i="11"/>
  <c r="AB111" i="11"/>
  <c r="AX98" i="8" l="1"/>
  <c r="AO98" i="8"/>
  <c r="AE98" i="8"/>
  <c r="X98" i="8"/>
  <c r="AB99" i="8"/>
  <c r="S99" i="8"/>
  <c r="AS99" i="8"/>
  <c r="V99" i="8"/>
  <c r="AF99" i="8" s="1"/>
  <c r="U99" i="8"/>
  <c r="R93" i="4"/>
  <c r="AK92" i="4"/>
  <c r="T93" i="4"/>
  <c r="AD93" i="4" s="1"/>
  <c r="J93" i="4"/>
  <c r="AC98" i="8"/>
  <c r="AA98" i="8"/>
  <c r="W98" i="8"/>
  <c r="K99" i="8"/>
  <c r="AS111" i="9"/>
  <c r="AB111" i="9"/>
  <c r="S111" i="9"/>
  <c r="V111" i="9"/>
  <c r="AF111" i="9" s="1"/>
  <c r="U111" i="9"/>
  <c r="K111" i="9"/>
  <c r="AL111" i="9" s="1"/>
  <c r="M111" i="9"/>
  <c r="AV98" i="10"/>
  <c r="AU97" i="10"/>
  <c r="AH97" i="10"/>
  <c r="AG96" i="10"/>
  <c r="AQ97" i="10"/>
  <c r="AM98" i="10"/>
  <c r="AN98" i="10" s="1"/>
  <c r="AI97" i="10"/>
  <c r="AW97" i="10" s="1"/>
  <c r="H72" i="13"/>
  <c r="AD92" i="6"/>
  <c r="P72" i="13" s="1"/>
  <c r="F72" i="13"/>
  <c r="AB92" i="6"/>
  <c r="N72" i="13" s="1"/>
  <c r="S92" i="6"/>
  <c r="AS92" i="6"/>
  <c r="B72" i="13"/>
  <c r="V92" i="6"/>
  <c r="U92" i="6"/>
  <c r="AX96" i="12"/>
  <c r="X96" i="12"/>
  <c r="AO96" i="12"/>
  <c r="AE96" i="12"/>
  <c r="V111" i="3"/>
  <c r="AF111" i="3" s="1"/>
  <c r="U111" i="3"/>
  <c r="AL111" i="3"/>
  <c r="T112" i="3"/>
  <c r="AD112" i="3" s="1"/>
  <c r="R112" i="3"/>
  <c r="J112" i="3"/>
  <c r="AK111" i="3"/>
  <c r="AB111" i="3"/>
  <c r="S111" i="3"/>
  <c r="AS111" i="3"/>
  <c r="K92" i="6"/>
  <c r="AL92" i="6" s="1"/>
  <c r="AC96" i="12"/>
  <c r="AS96" i="12"/>
  <c r="AA96" i="12"/>
  <c r="W96" i="12"/>
  <c r="AL96" i="12"/>
  <c r="M96" i="12"/>
  <c r="AC111" i="11"/>
  <c r="W111" i="11"/>
  <c r="X111" i="11"/>
  <c r="AE111" i="11"/>
  <c r="AO111" i="11"/>
  <c r="AX111" i="11"/>
  <c r="AL112" i="11"/>
  <c r="U112" i="11"/>
  <c r="V112" i="11"/>
  <c r="AF112" i="11" s="1"/>
  <c r="AK112" i="11"/>
  <c r="J113" i="11"/>
  <c r="K113" i="11"/>
  <c r="M113" i="11"/>
  <c r="R113" i="11"/>
  <c r="T113" i="11"/>
  <c r="AD113" i="11" s="1"/>
  <c r="AS112" i="11"/>
  <c r="S112" i="11"/>
  <c r="AC112" i="11" s="1"/>
  <c r="AB112" i="11"/>
  <c r="AO99" i="8" l="1"/>
  <c r="AE99" i="8"/>
  <c r="AX99" i="8"/>
  <c r="X99" i="8"/>
  <c r="AA93" i="4"/>
  <c r="AB93" i="4"/>
  <c r="S93" i="4"/>
  <c r="AS93" i="4"/>
  <c r="V93" i="4"/>
  <c r="AF93" i="4" s="1"/>
  <c r="U93" i="4"/>
  <c r="AC99" i="8"/>
  <c r="AA99" i="8"/>
  <c r="W99" i="8"/>
  <c r="K93" i="4"/>
  <c r="AL99" i="8"/>
  <c r="M99" i="8"/>
  <c r="AC111" i="9"/>
  <c r="W111" i="9"/>
  <c r="AA111" i="9"/>
  <c r="AE111" i="9"/>
  <c r="X111" i="9"/>
  <c r="AO111" i="9"/>
  <c r="AX111" i="9"/>
  <c r="T112" i="9"/>
  <c r="AD112" i="9" s="1"/>
  <c r="AK111" i="9"/>
  <c r="J112" i="9"/>
  <c r="R112" i="9"/>
  <c r="W112" i="11"/>
  <c r="AA112" i="11"/>
  <c r="AU96" i="10"/>
  <c r="AV97" i="10"/>
  <c r="AH96" i="10"/>
  <c r="AG95" i="10"/>
  <c r="AM97" i="10"/>
  <c r="AN97" i="10" s="1"/>
  <c r="AQ96" i="10"/>
  <c r="AI96" i="10"/>
  <c r="AW96" i="10" s="1"/>
  <c r="G72" i="13"/>
  <c r="AC92" i="6"/>
  <c r="O72" i="13" s="1"/>
  <c r="J72" i="13"/>
  <c r="AF92" i="6"/>
  <c r="R72" i="13" s="1"/>
  <c r="I72" i="13"/>
  <c r="AX92" i="6"/>
  <c r="AO92" i="6"/>
  <c r="AE92" i="6"/>
  <c r="Q72" i="13" s="1"/>
  <c r="X92" i="6"/>
  <c r="L72" i="13" s="1"/>
  <c r="AO111" i="3"/>
  <c r="AE111" i="3"/>
  <c r="AX111" i="3"/>
  <c r="X111" i="3"/>
  <c r="AB112" i="3"/>
  <c r="S112" i="3"/>
  <c r="AS112" i="3"/>
  <c r="V112" i="3"/>
  <c r="AF112" i="3" s="1"/>
  <c r="U112" i="3"/>
  <c r="AK96" i="12"/>
  <c r="T97" i="12"/>
  <c r="AD97" i="12" s="1"/>
  <c r="R97" i="12"/>
  <c r="J97" i="12"/>
  <c r="AA92" i="6"/>
  <c r="M72" i="13" s="1"/>
  <c r="W92" i="6"/>
  <c r="K72" i="13" s="1"/>
  <c r="K112" i="3"/>
  <c r="AC111" i="3"/>
  <c r="AA111" i="3"/>
  <c r="W111" i="3"/>
  <c r="C72" i="13"/>
  <c r="M92" i="6"/>
  <c r="X112" i="11"/>
  <c r="AE112" i="11"/>
  <c r="AO112" i="11"/>
  <c r="AX112" i="11"/>
  <c r="AL113" i="11"/>
  <c r="U113" i="11"/>
  <c r="V113" i="11"/>
  <c r="AF113" i="11" s="1"/>
  <c r="AK113" i="11"/>
  <c r="J114" i="11"/>
  <c r="K114" i="11"/>
  <c r="M114" i="11"/>
  <c r="R114" i="11"/>
  <c r="T114" i="11"/>
  <c r="AD114" i="11" s="1"/>
  <c r="AS113" i="11"/>
  <c r="S113" i="11"/>
  <c r="AC113" i="11" s="1"/>
  <c r="W113" i="11"/>
  <c r="AA113" i="11"/>
  <c r="AB113" i="11"/>
  <c r="X93" i="4" l="1"/>
  <c r="AE93" i="4"/>
  <c r="AX93" i="4"/>
  <c r="AO93" i="4"/>
  <c r="T100" i="8"/>
  <c r="AD100" i="8" s="1"/>
  <c r="R100" i="8"/>
  <c r="J100" i="8"/>
  <c r="AK99" i="8"/>
  <c r="AC93" i="4"/>
  <c r="W93" i="4"/>
  <c r="AL93" i="4"/>
  <c r="M93" i="4"/>
  <c r="U112" i="9"/>
  <c r="K112" i="9"/>
  <c r="V112" i="9"/>
  <c r="AF112" i="9" s="1"/>
  <c r="AS112" i="9"/>
  <c r="S112" i="9"/>
  <c r="AB112" i="9"/>
  <c r="M112" i="3"/>
  <c r="AL112" i="3"/>
  <c r="AU95" i="10"/>
  <c r="AV96" i="10"/>
  <c r="AG94" i="10"/>
  <c r="AM96" i="10"/>
  <c r="AN96" i="10" s="1"/>
  <c r="AQ95" i="10"/>
  <c r="AI95" i="10"/>
  <c r="AW95" i="10" s="1"/>
  <c r="AH95" i="10"/>
  <c r="AE112" i="3"/>
  <c r="AX112" i="3"/>
  <c r="AO112" i="3"/>
  <c r="X112" i="3"/>
  <c r="S97" i="12"/>
  <c r="AB97" i="12"/>
  <c r="U97" i="12"/>
  <c r="V97" i="12"/>
  <c r="AF97" i="12" s="1"/>
  <c r="T113" i="3"/>
  <c r="AD113" i="3" s="1"/>
  <c r="R113" i="3"/>
  <c r="J113" i="3"/>
  <c r="AK112" i="3"/>
  <c r="K113" i="3"/>
  <c r="M113" i="3" s="1"/>
  <c r="E72" i="13"/>
  <c r="T93" i="6"/>
  <c r="R93" i="6"/>
  <c r="J93" i="6"/>
  <c r="AK92" i="6"/>
  <c r="AC112" i="3"/>
  <c r="AA112" i="3"/>
  <c r="W112" i="3"/>
  <c r="K97" i="12"/>
  <c r="X113" i="11"/>
  <c r="AE113" i="11"/>
  <c r="AO113" i="11"/>
  <c r="AX113" i="11"/>
  <c r="AL114" i="11"/>
  <c r="U114" i="11"/>
  <c r="V114" i="11"/>
  <c r="AF114" i="11" s="1"/>
  <c r="AK114" i="11"/>
  <c r="J115" i="11"/>
  <c r="R115" i="11"/>
  <c r="T115" i="11"/>
  <c r="AD115" i="11" s="1"/>
  <c r="AS114" i="11"/>
  <c r="S114" i="11"/>
  <c r="AC114" i="11" s="1"/>
  <c r="AB114" i="11"/>
  <c r="AB100" i="8" l="1"/>
  <c r="S100" i="8"/>
  <c r="AS100" i="8"/>
  <c r="V100" i="8"/>
  <c r="AF100" i="8" s="1"/>
  <c r="U100" i="8"/>
  <c r="T94" i="4"/>
  <c r="AD94" i="4" s="1"/>
  <c r="AK93" i="4"/>
  <c r="R94" i="4"/>
  <c r="J94" i="4"/>
  <c r="K100" i="8"/>
  <c r="AE112" i="9"/>
  <c r="AO112" i="9"/>
  <c r="X112" i="9"/>
  <c r="AX112" i="9"/>
  <c r="M112" i="9"/>
  <c r="AL112" i="9"/>
  <c r="AC112" i="9"/>
  <c r="W112" i="9"/>
  <c r="AA112" i="9"/>
  <c r="K115" i="11"/>
  <c r="AL115" i="11" s="1"/>
  <c r="M115" i="11"/>
  <c r="AG93" i="10"/>
  <c r="AM95" i="10"/>
  <c r="AN95" i="10" s="1"/>
  <c r="AQ94" i="10"/>
  <c r="AI94" i="10"/>
  <c r="AW94" i="10" s="1"/>
  <c r="AH94" i="10"/>
  <c r="AU94" i="10"/>
  <c r="AV95" i="10"/>
  <c r="AO97" i="12"/>
  <c r="AE97" i="12"/>
  <c r="AX97" i="12"/>
  <c r="X97" i="12"/>
  <c r="AB113" i="3"/>
  <c r="S113" i="3"/>
  <c r="AS113" i="3"/>
  <c r="V113" i="3"/>
  <c r="AF113" i="3" s="1"/>
  <c r="U113" i="3"/>
  <c r="AL113" i="3"/>
  <c r="R114" i="3"/>
  <c r="AK113" i="3"/>
  <c r="J114" i="3"/>
  <c r="K114" i="3"/>
  <c r="M114" i="3" s="1"/>
  <c r="T114" i="3"/>
  <c r="AD114" i="3" s="1"/>
  <c r="H73" i="13"/>
  <c r="AD93" i="6"/>
  <c r="P73" i="13" s="1"/>
  <c r="F73" i="13"/>
  <c r="AB93" i="6"/>
  <c r="N73" i="13" s="1"/>
  <c r="S93" i="6"/>
  <c r="AS93" i="6"/>
  <c r="B73" i="13"/>
  <c r="V93" i="6"/>
  <c r="U93" i="6"/>
  <c r="AC97" i="12"/>
  <c r="AA97" i="12"/>
  <c r="W97" i="12"/>
  <c r="K93" i="6"/>
  <c r="M93" i="6"/>
  <c r="AL97" i="12"/>
  <c r="M97" i="12"/>
  <c r="AS97" i="12"/>
  <c r="X114" i="11"/>
  <c r="AE114" i="11"/>
  <c r="AO114" i="11"/>
  <c r="AX114" i="11"/>
  <c r="U115" i="11"/>
  <c r="V115" i="11"/>
  <c r="AF115" i="11" s="1"/>
  <c r="AS115" i="11"/>
  <c r="S115" i="11"/>
  <c r="AB115" i="11"/>
  <c r="W114" i="11"/>
  <c r="AA114" i="11"/>
  <c r="AX100" i="8" l="1"/>
  <c r="AE100" i="8"/>
  <c r="X100" i="8"/>
  <c r="AO100" i="8"/>
  <c r="AB94" i="4"/>
  <c r="S94" i="4"/>
  <c r="W94" i="4" s="1"/>
  <c r="AS94" i="4"/>
  <c r="U94" i="4"/>
  <c r="V94" i="4"/>
  <c r="AF94" i="4" s="1"/>
  <c r="AC100" i="8"/>
  <c r="AA100" i="8"/>
  <c r="W100" i="8"/>
  <c r="K94" i="4"/>
  <c r="AL100" i="8"/>
  <c r="M100" i="8"/>
  <c r="J113" i="9"/>
  <c r="AK112" i="9"/>
  <c r="K113" i="9"/>
  <c r="M113" i="9"/>
  <c r="R113" i="9"/>
  <c r="T113" i="9"/>
  <c r="AD113" i="9" s="1"/>
  <c r="AK115" i="11"/>
  <c r="J116" i="11"/>
  <c r="R116" i="11"/>
  <c r="T116" i="11"/>
  <c r="AD116" i="11" s="1"/>
  <c r="AM94" i="10"/>
  <c r="AN94" i="10" s="1"/>
  <c r="AQ93" i="10"/>
  <c r="AI93" i="10"/>
  <c r="AW93" i="10" s="1"/>
  <c r="AH93" i="10"/>
  <c r="AG92" i="10"/>
  <c r="AV94" i="10"/>
  <c r="AU93" i="10"/>
  <c r="AX113" i="3"/>
  <c r="AO113" i="3"/>
  <c r="AE113" i="3"/>
  <c r="X113" i="3"/>
  <c r="AB114" i="3"/>
  <c r="AS114" i="3"/>
  <c r="S114" i="3"/>
  <c r="V114" i="3"/>
  <c r="AF114" i="3" s="1"/>
  <c r="U114" i="3"/>
  <c r="AL114" i="3"/>
  <c r="R115" i="3"/>
  <c r="J115" i="3"/>
  <c r="K115" i="3" s="1"/>
  <c r="M115" i="3" s="1"/>
  <c r="T115" i="3"/>
  <c r="AD115" i="3" s="1"/>
  <c r="AK114" i="3"/>
  <c r="G73" i="13"/>
  <c r="AC93" i="6"/>
  <c r="O73" i="13" s="1"/>
  <c r="J73" i="13"/>
  <c r="AF93" i="6"/>
  <c r="R73" i="13" s="1"/>
  <c r="I73" i="13"/>
  <c r="X93" i="6"/>
  <c r="L73" i="13" s="1"/>
  <c r="AO93" i="6"/>
  <c r="AE93" i="6"/>
  <c r="Q73" i="13" s="1"/>
  <c r="AX93" i="6"/>
  <c r="AK93" i="6"/>
  <c r="J94" i="6"/>
  <c r="K94" i="6"/>
  <c r="M94" i="6"/>
  <c r="R94" i="6"/>
  <c r="T94" i="6"/>
  <c r="E73" i="13"/>
  <c r="T98" i="12"/>
  <c r="AD98" i="12" s="1"/>
  <c r="R98" i="12"/>
  <c r="J98" i="12"/>
  <c r="K98" i="12" s="1"/>
  <c r="M98" i="12" s="1"/>
  <c r="AK97" i="12"/>
  <c r="AC113" i="3"/>
  <c r="AA113" i="3"/>
  <c r="W113" i="3"/>
  <c r="W93" i="6"/>
  <c r="K73" i="13" s="1"/>
  <c r="AA93" i="6"/>
  <c r="M73" i="13" s="1"/>
  <c r="C73" i="13"/>
  <c r="AL93" i="6"/>
  <c r="X115" i="11"/>
  <c r="AE115" i="11"/>
  <c r="AO115" i="11"/>
  <c r="AX115" i="11"/>
  <c r="AC115" i="11"/>
  <c r="W115" i="11"/>
  <c r="AA115" i="11"/>
  <c r="AC94" i="4" l="1"/>
  <c r="AA94" i="4"/>
  <c r="AO94" i="4"/>
  <c r="AX94" i="4"/>
  <c r="AE94" i="4"/>
  <c r="X94" i="4"/>
  <c r="T101" i="8"/>
  <c r="AD101" i="8" s="1"/>
  <c r="R101" i="8"/>
  <c r="J101" i="8"/>
  <c r="AK100" i="8"/>
  <c r="C74" i="13"/>
  <c r="AL94" i="4"/>
  <c r="M94" i="4"/>
  <c r="AL113" i="9"/>
  <c r="U113" i="9"/>
  <c r="V113" i="9"/>
  <c r="AF113" i="9" s="1"/>
  <c r="J114" i="9"/>
  <c r="T114" i="9"/>
  <c r="AD114" i="9" s="1"/>
  <c r="K114" i="9"/>
  <c r="M114" i="9" s="1"/>
  <c r="R114" i="9"/>
  <c r="AK113" i="9"/>
  <c r="AB113" i="9"/>
  <c r="S113" i="9"/>
  <c r="AA113" i="9"/>
  <c r="AS113" i="9"/>
  <c r="K116" i="11"/>
  <c r="AL116" i="11"/>
  <c r="U116" i="11"/>
  <c r="V116" i="11"/>
  <c r="AF116" i="11" s="1"/>
  <c r="M116" i="11"/>
  <c r="S116" i="11"/>
  <c r="AB116" i="11"/>
  <c r="AS116" i="11"/>
  <c r="AU92" i="10"/>
  <c r="AV93" i="10"/>
  <c r="AG91" i="10"/>
  <c r="AM93" i="10"/>
  <c r="AN93" i="10" s="1"/>
  <c r="AQ92" i="10"/>
  <c r="AI92" i="10"/>
  <c r="AW92" i="10" s="1"/>
  <c r="AH92" i="10"/>
  <c r="AX114" i="3"/>
  <c r="AO114" i="3"/>
  <c r="AE114" i="3"/>
  <c r="X114" i="3"/>
  <c r="AS115" i="3"/>
  <c r="S115" i="3"/>
  <c r="AB115" i="3"/>
  <c r="AL115" i="3"/>
  <c r="U115" i="3"/>
  <c r="V115" i="3"/>
  <c r="AF115" i="3" s="1"/>
  <c r="R116" i="3"/>
  <c r="J116" i="3"/>
  <c r="AK115" i="3"/>
  <c r="T116" i="3"/>
  <c r="AD116" i="3" s="1"/>
  <c r="B74" i="13"/>
  <c r="V94" i="6"/>
  <c r="U94" i="6"/>
  <c r="AL94" i="6"/>
  <c r="E74" i="13"/>
  <c r="AK94" i="6"/>
  <c r="T95" i="6"/>
  <c r="R95" i="6"/>
  <c r="J95" i="6"/>
  <c r="F74" i="13"/>
  <c r="AS94" i="6"/>
  <c r="AB94" i="6"/>
  <c r="N74" i="13" s="1"/>
  <c r="S94" i="6"/>
  <c r="H74" i="13"/>
  <c r="AD94" i="6"/>
  <c r="P74" i="13" s="1"/>
  <c r="J99" i="12"/>
  <c r="AK98" i="12"/>
  <c r="T99" i="12"/>
  <c r="AD99" i="12" s="1"/>
  <c r="R99" i="12"/>
  <c r="S98" i="12"/>
  <c r="AB98" i="12"/>
  <c r="V98" i="12"/>
  <c r="AF98" i="12" s="1"/>
  <c r="U98" i="12"/>
  <c r="AL98" i="12"/>
  <c r="AC114" i="3"/>
  <c r="W114" i="3"/>
  <c r="AA114" i="3"/>
  <c r="X116" i="11"/>
  <c r="AE116" i="11"/>
  <c r="AO116" i="11"/>
  <c r="AX116" i="11"/>
  <c r="AO113" i="9"/>
  <c r="AX113" i="9"/>
  <c r="X113" i="9"/>
  <c r="AE113" i="9"/>
  <c r="AL114" i="9"/>
  <c r="U114" i="9"/>
  <c r="V114" i="9"/>
  <c r="AF114" i="9" s="1"/>
  <c r="AK114" i="9"/>
  <c r="J115" i="9"/>
  <c r="R115" i="9"/>
  <c r="T115" i="9"/>
  <c r="AD115" i="9" s="1"/>
  <c r="AS114" i="9"/>
  <c r="S114" i="9"/>
  <c r="AB114" i="9"/>
  <c r="S101" i="8" l="1"/>
  <c r="AS101" i="8"/>
  <c r="AB101" i="8"/>
  <c r="V101" i="8"/>
  <c r="AF101" i="8" s="1"/>
  <c r="U101" i="8"/>
  <c r="R95" i="4"/>
  <c r="F75" i="13" s="1"/>
  <c r="T95" i="4"/>
  <c r="J95" i="4"/>
  <c r="AK94" i="4"/>
  <c r="T117" i="11"/>
  <c r="AD117" i="11" s="1"/>
  <c r="J117" i="11"/>
  <c r="K117" i="11" s="1"/>
  <c r="M117" i="11" s="1"/>
  <c r="AK116" i="11"/>
  <c r="R117" i="11"/>
  <c r="W114" i="9"/>
  <c r="K101" i="8"/>
  <c r="AC113" i="9"/>
  <c r="W113" i="9"/>
  <c r="AC116" i="11"/>
  <c r="W116" i="11"/>
  <c r="AA116" i="11"/>
  <c r="AC115" i="3"/>
  <c r="AA115" i="3"/>
  <c r="W115" i="3"/>
  <c r="K115" i="9"/>
  <c r="AG90" i="10"/>
  <c r="AM92" i="10"/>
  <c r="AN92" i="10" s="1"/>
  <c r="AQ91" i="10"/>
  <c r="AI91" i="10"/>
  <c r="AW91" i="10" s="1"/>
  <c r="AH91" i="10"/>
  <c r="AU91" i="10"/>
  <c r="AV92" i="10"/>
  <c r="AX115" i="3"/>
  <c r="AO115" i="3"/>
  <c r="AE115" i="3"/>
  <c r="X115" i="3"/>
  <c r="AB116" i="3"/>
  <c r="S116" i="3"/>
  <c r="AS116" i="3"/>
  <c r="V116" i="3"/>
  <c r="AF116" i="3" s="1"/>
  <c r="U116" i="3"/>
  <c r="J74" i="13"/>
  <c r="AF94" i="6"/>
  <c r="R74" i="13" s="1"/>
  <c r="I74" i="13"/>
  <c r="AX94" i="6"/>
  <c r="AO94" i="6"/>
  <c r="AE94" i="6"/>
  <c r="Q74" i="13" s="1"/>
  <c r="X94" i="6"/>
  <c r="L74" i="13" s="1"/>
  <c r="AD95" i="6"/>
  <c r="AB95" i="6"/>
  <c r="S95" i="6"/>
  <c r="AS95" i="6"/>
  <c r="V95" i="6"/>
  <c r="U95" i="6"/>
  <c r="G74" i="13"/>
  <c r="AC94" i="6"/>
  <c r="O74" i="13" s="1"/>
  <c r="V99" i="12"/>
  <c r="AF99" i="12" s="1"/>
  <c r="U99" i="12"/>
  <c r="AB99" i="12"/>
  <c r="S99" i="12"/>
  <c r="AO98" i="12"/>
  <c r="AE98" i="12"/>
  <c r="AX98" i="12"/>
  <c r="X98" i="12"/>
  <c r="K116" i="3"/>
  <c r="AL116" i="3" s="1"/>
  <c r="M116" i="3"/>
  <c r="K95" i="6"/>
  <c r="M95" i="6"/>
  <c r="AA94" i="6"/>
  <c r="M74" i="13" s="1"/>
  <c r="W94" i="6"/>
  <c r="K74" i="13" s="1"/>
  <c r="K99" i="12"/>
  <c r="AC98" i="12"/>
  <c r="AA98" i="12"/>
  <c r="W98" i="12"/>
  <c r="AS98" i="12"/>
  <c r="AO114" i="9"/>
  <c r="AX114" i="9"/>
  <c r="X114" i="9"/>
  <c r="AE114" i="9"/>
  <c r="V115" i="9"/>
  <c r="AF115" i="9" s="1"/>
  <c r="U115" i="9"/>
  <c r="AS115" i="9"/>
  <c r="AB115" i="9"/>
  <c r="S115" i="9"/>
  <c r="AC114" i="9"/>
  <c r="AA114" i="9"/>
  <c r="AE101" i="8" l="1"/>
  <c r="AX101" i="8"/>
  <c r="AO101" i="8"/>
  <c r="X101" i="8"/>
  <c r="AB95" i="4"/>
  <c r="N75" i="13" s="1"/>
  <c r="S95" i="4"/>
  <c r="AS95" i="4"/>
  <c r="U95" i="4"/>
  <c r="V95" i="4"/>
  <c r="AF95" i="4" s="1"/>
  <c r="V117" i="11"/>
  <c r="AF117" i="11" s="1"/>
  <c r="AL117" i="11"/>
  <c r="U117" i="11"/>
  <c r="AS117" i="11"/>
  <c r="AB117" i="11"/>
  <c r="S117" i="11"/>
  <c r="T118" i="11"/>
  <c r="AD118" i="11" s="1"/>
  <c r="R118" i="11"/>
  <c r="J118" i="11"/>
  <c r="K118" i="11" s="1"/>
  <c r="M118" i="11" s="1"/>
  <c r="AK117" i="11"/>
  <c r="W116" i="3"/>
  <c r="W115" i="9"/>
  <c r="AC101" i="8"/>
  <c r="AA101" i="8"/>
  <c r="W101" i="8"/>
  <c r="AD95" i="4"/>
  <c r="P75" i="13" s="1"/>
  <c r="H75" i="13"/>
  <c r="K95" i="4"/>
  <c r="B75" i="13"/>
  <c r="M101" i="8"/>
  <c r="AL101" i="8"/>
  <c r="M115" i="9"/>
  <c r="AL115" i="9"/>
  <c r="AI90" i="10"/>
  <c r="AW90" i="10" s="1"/>
  <c r="AH90" i="10"/>
  <c r="AG89" i="10"/>
  <c r="AM91" i="10"/>
  <c r="AN91" i="10" s="1"/>
  <c r="AQ90" i="10"/>
  <c r="AU90" i="10"/>
  <c r="AV91" i="10"/>
  <c r="AC116" i="3"/>
  <c r="AA116" i="3"/>
  <c r="AX116" i="3"/>
  <c r="AO116" i="3"/>
  <c r="AE116" i="3"/>
  <c r="X116" i="3"/>
  <c r="AC95" i="6"/>
  <c r="J75" i="13"/>
  <c r="AF95" i="6"/>
  <c r="R75" i="13" s="1"/>
  <c r="I75" i="13"/>
  <c r="AX95" i="6"/>
  <c r="AO95" i="6"/>
  <c r="AE95" i="6"/>
  <c r="X95" i="6"/>
  <c r="AX99" i="12"/>
  <c r="AO99" i="12"/>
  <c r="AE99" i="12"/>
  <c r="X99" i="12"/>
  <c r="AA99" i="12"/>
  <c r="AK116" i="3"/>
  <c r="J117" i="3"/>
  <c r="K117" i="3"/>
  <c r="M117" i="3"/>
  <c r="R117" i="3"/>
  <c r="T117" i="3"/>
  <c r="AD117" i="3" s="1"/>
  <c r="AK95" i="6"/>
  <c r="J96" i="6"/>
  <c r="K96" i="6"/>
  <c r="M96" i="6"/>
  <c r="R96" i="6"/>
  <c r="T96" i="6"/>
  <c r="AA95" i="6"/>
  <c r="W95" i="6"/>
  <c r="AC99" i="12"/>
  <c r="W99" i="12"/>
  <c r="AS99" i="12"/>
  <c r="AL95" i="6"/>
  <c r="AL99" i="12"/>
  <c r="M99" i="12"/>
  <c r="X115" i="9"/>
  <c r="AE115" i="9"/>
  <c r="AO115" i="9"/>
  <c r="AX115" i="9"/>
  <c r="AC115" i="9"/>
  <c r="AA115" i="9"/>
  <c r="AX95" i="4" l="1"/>
  <c r="AE95" i="4"/>
  <c r="Q75" i="13" s="1"/>
  <c r="AO95" i="4"/>
  <c r="X95" i="4"/>
  <c r="L75" i="13" s="1"/>
  <c r="W95" i="4"/>
  <c r="K75" i="13" s="1"/>
  <c r="AX117" i="11"/>
  <c r="AO117" i="11"/>
  <c r="AE117" i="11"/>
  <c r="X117" i="11"/>
  <c r="AB118" i="11"/>
  <c r="S118" i="11"/>
  <c r="AC118" i="11" s="1"/>
  <c r="AS118" i="11"/>
  <c r="V118" i="11"/>
  <c r="AF118" i="11" s="1"/>
  <c r="U118" i="11"/>
  <c r="AL118" i="11"/>
  <c r="T119" i="11"/>
  <c r="AD119" i="11" s="1"/>
  <c r="R119" i="11"/>
  <c r="J119" i="11"/>
  <c r="AK118" i="11"/>
  <c r="T102" i="8"/>
  <c r="AD102" i="8" s="1"/>
  <c r="AK101" i="8"/>
  <c r="R102" i="8"/>
  <c r="J102" i="8"/>
  <c r="R116" i="9"/>
  <c r="AK115" i="9"/>
  <c r="T116" i="9"/>
  <c r="AD116" i="9" s="1"/>
  <c r="J116" i="9"/>
  <c r="AC95" i="4"/>
  <c r="O75" i="13" s="1"/>
  <c r="G75" i="13"/>
  <c r="AA95" i="4"/>
  <c r="M75" i="13" s="1"/>
  <c r="AC117" i="11"/>
  <c r="AA117" i="11"/>
  <c r="W117" i="11"/>
  <c r="W118" i="11"/>
  <c r="AA118" i="11"/>
  <c r="C75" i="13"/>
  <c r="M95" i="4"/>
  <c r="AL95" i="4"/>
  <c r="AU89" i="10"/>
  <c r="AV90" i="10"/>
  <c r="AG88" i="10"/>
  <c r="AM90" i="10"/>
  <c r="AN90" i="10" s="1"/>
  <c r="AQ89" i="10"/>
  <c r="AI89" i="10"/>
  <c r="AW89" i="10" s="1"/>
  <c r="AH89" i="10"/>
  <c r="V117" i="3"/>
  <c r="AF117" i="3" s="1"/>
  <c r="U117" i="3"/>
  <c r="AL117" i="3"/>
  <c r="T118" i="3"/>
  <c r="AD118" i="3" s="1"/>
  <c r="R118" i="3"/>
  <c r="J118" i="3"/>
  <c r="AK117" i="3"/>
  <c r="AB117" i="3"/>
  <c r="S117" i="3"/>
  <c r="AS117" i="3"/>
  <c r="V96" i="6"/>
  <c r="U96" i="6"/>
  <c r="AL96" i="6"/>
  <c r="T97" i="6"/>
  <c r="R97" i="6"/>
  <c r="J97" i="6"/>
  <c r="AK96" i="6"/>
  <c r="AB96" i="6"/>
  <c r="S96" i="6"/>
  <c r="AS96" i="6"/>
  <c r="AD96" i="6"/>
  <c r="AK99" i="12"/>
  <c r="J100" i="12"/>
  <c r="T100" i="12"/>
  <c r="AD100" i="12" s="1"/>
  <c r="R100" i="12"/>
  <c r="AX118" i="11" l="1"/>
  <c r="AO118" i="11"/>
  <c r="AE118" i="11"/>
  <c r="X118" i="11"/>
  <c r="AB119" i="11"/>
  <c r="S119" i="11"/>
  <c r="AS119" i="11"/>
  <c r="K119" i="11"/>
  <c r="V119" i="11"/>
  <c r="AF119" i="11" s="1"/>
  <c r="U119" i="11"/>
  <c r="AB102" i="8"/>
  <c r="S102" i="8"/>
  <c r="AS102" i="8"/>
  <c r="V102" i="8"/>
  <c r="AF102" i="8" s="1"/>
  <c r="U102" i="8"/>
  <c r="S116" i="9"/>
  <c r="AB116" i="9"/>
  <c r="AS116" i="9"/>
  <c r="U116" i="9"/>
  <c r="V116" i="9"/>
  <c r="AF116" i="9" s="1"/>
  <c r="J96" i="4"/>
  <c r="T96" i="4"/>
  <c r="R96" i="4"/>
  <c r="AK95" i="4"/>
  <c r="E75" i="13"/>
  <c r="K102" i="8"/>
  <c r="K116" i="9"/>
  <c r="AG87" i="10"/>
  <c r="AQ88" i="10"/>
  <c r="AH88" i="10"/>
  <c r="AM89" i="10"/>
  <c r="AN89" i="10" s="1"/>
  <c r="AI88" i="10"/>
  <c r="AW88" i="10" s="1"/>
  <c r="AU88" i="10"/>
  <c r="AV89" i="10"/>
  <c r="AX117" i="3"/>
  <c r="AO117" i="3"/>
  <c r="AE117" i="3"/>
  <c r="X117" i="3"/>
  <c r="AB118" i="3"/>
  <c r="AS118" i="3"/>
  <c r="S118" i="3"/>
  <c r="V118" i="3"/>
  <c r="AF118" i="3" s="1"/>
  <c r="U118" i="3"/>
  <c r="AF96" i="6"/>
  <c r="AX96" i="6"/>
  <c r="AO96" i="6"/>
  <c r="AE96" i="6"/>
  <c r="X96" i="6"/>
  <c r="AD97" i="6"/>
  <c r="AB97" i="6"/>
  <c r="S97" i="6"/>
  <c r="AS97" i="6"/>
  <c r="V97" i="6"/>
  <c r="U97" i="6"/>
  <c r="AC96" i="6"/>
  <c r="U100" i="12"/>
  <c r="V100" i="12"/>
  <c r="AF100" i="12" s="1"/>
  <c r="AB100" i="12"/>
  <c r="S100" i="12"/>
  <c r="K118" i="3"/>
  <c r="AC117" i="3"/>
  <c r="AA117" i="3"/>
  <c r="W117" i="3"/>
  <c r="K97" i="6"/>
  <c r="AA96" i="6"/>
  <c r="W96" i="6"/>
  <c r="K100" i="12"/>
  <c r="M119" i="11" l="1"/>
  <c r="AL119" i="11"/>
  <c r="AX119" i="11"/>
  <c r="AO119" i="11"/>
  <c r="AE119" i="11"/>
  <c r="X119" i="11"/>
  <c r="AX102" i="8"/>
  <c r="AE102" i="8"/>
  <c r="AO102" i="8"/>
  <c r="X102" i="8"/>
  <c r="W116" i="9"/>
  <c r="AC116" i="9"/>
  <c r="AX116" i="9"/>
  <c r="AE116" i="9"/>
  <c r="AO116" i="9"/>
  <c r="X116" i="9"/>
  <c r="AA116" i="9"/>
  <c r="B76" i="13"/>
  <c r="U96" i="4"/>
  <c r="V96" i="4"/>
  <c r="H76" i="13"/>
  <c r="AD96" i="4"/>
  <c r="P76" i="13" s="1"/>
  <c r="F76" i="13"/>
  <c r="S96" i="4"/>
  <c r="AB96" i="4"/>
  <c r="N76" i="13" s="1"/>
  <c r="AS96" i="4"/>
  <c r="AC119" i="11"/>
  <c r="AA119" i="11"/>
  <c r="W119" i="11"/>
  <c r="AC102" i="8"/>
  <c r="W102" i="8"/>
  <c r="AA102" i="8"/>
  <c r="K96" i="4"/>
  <c r="AL102" i="8"/>
  <c r="M102" i="8"/>
  <c r="AL116" i="9"/>
  <c r="M116" i="9"/>
  <c r="AG86" i="10"/>
  <c r="AQ87" i="10"/>
  <c r="AI87" i="10"/>
  <c r="AW87" i="10" s="1"/>
  <c r="AM88" i="10"/>
  <c r="AN88" i="10" s="1"/>
  <c r="AH87" i="10"/>
  <c r="AU87" i="10"/>
  <c r="AV88" i="10"/>
  <c r="AX118" i="3"/>
  <c r="AO118" i="3"/>
  <c r="AE118" i="3"/>
  <c r="X118" i="3"/>
  <c r="AC97" i="6"/>
  <c r="AF97" i="6"/>
  <c r="AX97" i="6"/>
  <c r="AO97" i="6"/>
  <c r="AE97" i="6"/>
  <c r="X97" i="6"/>
  <c r="AX100" i="12"/>
  <c r="AO100" i="12"/>
  <c r="X100" i="12"/>
  <c r="AE100" i="12"/>
  <c r="AC118" i="3"/>
  <c r="AA118" i="3"/>
  <c r="W118" i="3"/>
  <c r="AA97" i="6"/>
  <c r="W97" i="6"/>
  <c r="AC100" i="12"/>
  <c r="W100" i="12"/>
  <c r="AS100" i="12"/>
  <c r="AA100" i="12"/>
  <c r="AL118" i="3"/>
  <c r="M118" i="3"/>
  <c r="AL97" i="6"/>
  <c r="M97" i="6"/>
  <c r="M100" i="12"/>
  <c r="AL100" i="12"/>
  <c r="T120" i="11" l="1"/>
  <c r="AD120" i="11" s="1"/>
  <c r="R120" i="11"/>
  <c r="J120" i="11"/>
  <c r="AK119" i="11"/>
  <c r="I76" i="13"/>
  <c r="X96" i="4"/>
  <c r="L76" i="13" s="1"/>
  <c r="AE96" i="4"/>
  <c r="Q76" i="13" s="1"/>
  <c r="AX96" i="4"/>
  <c r="AO96" i="4"/>
  <c r="J76" i="13"/>
  <c r="AF96" i="4"/>
  <c r="R76" i="13" s="1"/>
  <c r="G76" i="13"/>
  <c r="AC96" i="4"/>
  <c r="O76" i="13" s="1"/>
  <c r="T103" i="8"/>
  <c r="AD103" i="8" s="1"/>
  <c r="J103" i="8"/>
  <c r="R103" i="8"/>
  <c r="K103" i="8"/>
  <c r="M103" i="8" s="1"/>
  <c r="AK102" i="8"/>
  <c r="R117" i="9"/>
  <c r="T117" i="9"/>
  <c r="AD117" i="9" s="1"/>
  <c r="J117" i="9"/>
  <c r="K117" i="9" s="1"/>
  <c r="AK116" i="9"/>
  <c r="AA96" i="4"/>
  <c r="M76" i="13" s="1"/>
  <c r="W96" i="4"/>
  <c r="K76" i="13" s="1"/>
  <c r="C76" i="13"/>
  <c r="AL96" i="4"/>
  <c r="M96" i="4"/>
  <c r="AG85" i="10"/>
  <c r="AM87" i="10"/>
  <c r="AN87" i="10" s="1"/>
  <c r="AQ86" i="10"/>
  <c r="AI86" i="10"/>
  <c r="AW86" i="10" s="1"/>
  <c r="AH86" i="10"/>
  <c r="AU86" i="10"/>
  <c r="AV87" i="10"/>
  <c r="R119" i="3"/>
  <c r="J119" i="3"/>
  <c r="T119" i="3"/>
  <c r="AD119" i="3" s="1"/>
  <c r="K119" i="3"/>
  <c r="AK118" i="3"/>
  <c r="T98" i="6"/>
  <c r="R98" i="6"/>
  <c r="J98" i="6"/>
  <c r="AK97" i="6"/>
  <c r="J101" i="12"/>
  <c r="AK100" i="12"/>
  <c r="T101" i="12"/>
  <c r="AD101" i="12" s="1"/>
  <c r="R101" i="12"/>
  <c r="AB120" i="11" l="1"/>
  <c r="S120" i="11"/>
  <c r="AA120" i="11" s="1"/>
  <c r="AS120" i="11"/>
  <c r="V120" i="11"/>
  <c r="AF120" i="11" s="1"/>
  <c r="U120" i="11"/>
  <c r="K120" i="11"/>
  <c r="R104" i="8"/>
  <c r="AK103" i="8"/>
  <c r="T104" i="8"/>
  <c r="AD104" i="8" s="1"/>
  <c r="J104" i="8"/>
  <c r="V103" i="8"/>
  <c r="AF103" i="8" s="1"/>
  <c r="U103" i="8"/>
  <c r="AL103" i="8"/>
  <c r="AS103" i="8"/>
  <c r="AB103" i="8"/>
  <c r="S103" i="8"/>
  <c r="AB117" i="9"/>
  <c r="S117" i="9"/>
  <c r="AS117" i="9"/>
  <c r="V117" i="9"/>
  <c r="AF117" i="9" s="1"/>
  <c r="U117" i="9"/>
  <c r="AL117" i="9"/>
  <c r="M117" i="9"/>
  <c r="E76" i="13"/>
  <c r="J97" i="4"/>
  <c r="K97" i="4" s="1"/>
  <c r="T97" i="4"/>
  <c r="R97" i="4"/>
  <c r="AK96" i="4"/>
  <c r="M119" i="3"/>
  <c r="AG84" i="10"/>
  <c r="AM86" i="10"/>
  <c r="AN86" i="10" s="1"/>
  <c r="AQ85" i="10"/>
  <c r="AI85" i="10"/>
  <c r="AW85" i="10" s="1"/>
  <c r="AH85" i="10"/>
  <c r="AU85" i="10"/>
  <c r="AV86" i="10"/>
  <c r="AB119" i="3"/>
  <c r="S119" i="3"/>
  <c r="AS119" i="3"/>
  <c r="T120" i="3"/>
  <c r="AD120" i="3" s="1"/>
  <c r="R120" i="3"/>
  <c r="J120" i="3"/>
  <c r="K120" i="3" s="1"/>
  <c r="M120" i="3" s="1"/>
  <c r="AK119" i="3"/>
  <c r="V119" i="3"/>
  <c r="AF119" i="3" s="1"/>
  <c r="U119" i="3"/>
  <c r="AL119" i="3"/>
  <c r="AD98" i="6"/>
  <c r="AB98" i="6"/>
  <c r="S98" i="6"/>
  <c r="AS98" i="6"/>
  <c r="V98" i="6"/>
  <c r="U98" i="6"/>
  <c r="U101" i="12"/>
  <c r="V101" i="12"/>
  <c r="AF101" i="12" s="1"/>
  <c r="K101" i="12"/>
  <c r="AB101" i="12"/>
  <c r="S101" i="12"/>
  <c r="K98" i="6"/>
  <c r="W120" i="11" l="1"/>
  <c r="AC120" i="11"/>
  <c r="AX120" i="11"/>
  <c r="AO120" i="11"/>
  <c r="AE120" i="11"/>
  <c r="X120" i="11"/>
  <c r="AB104" i="8"/>
  <c r="S104" i="8"/>
  <c r="AS104" i="8"/>
  <c r="V104" i="8"/>
  <c r="AF104" i="8" s="1"/>
  <c r="U104" i="8"/>
  <c r="AX103" i="8"/>
  <c r="AO103" i="8"/>
  <c r="AE103" i="8"/>
  <c r="X103" i="8"/>
  <c r="AX117" i="9"/>
  <c r="AE117" i="9"/>
  <c r="AO117" i="9"/>
  <c r="X117" i="9"/>
  <c r="R118" i="9"/>
  <c r="AK117" i="9"/>
  <c r="T118" i="9"/>
  <c r="AD118" i="9" s="1"/>
  <c r="J118" i="9"/>
  <c r="K118" i="9" s="1"/>
  <c r="M118" i="9" s="1"/>
  <c r="B77" i="13"/>
  <c r="AL97" i="4"/>
  <c r="U97" i="4"/>
  <c r="V97" i="4"/>
  <c r="H77" i="13"/>
  <c r="AD97" i="4"/>
  <c r="P77" i="13" s="1"/>
  <c r="F77" i="13"/>
  <c r="S97" i="4"/>
  <c r="AA97" i="4" s="1"/>
  <c r="M77" i="13" s="1"/>
  <c r="AB97" i="4"/>
  <c r="N77" i="13" s="1"/>
  <c r="AS97" i="4"/>
  <c r="M120" i="11"/>
  <c r="AL120" i="11"/>
  <c r="K104" i="8"/>
  <c r="AL104" i="8" s="1"/>
  <c r="M104" i="8"/>
  <c r="AC103" i="8"/>
  <c r="W103" i="8"/>
  <c r="AA103" i="8"/>
  <c r="AC117" i="9"/>
  <c r="AA117" i="9"/>
  <c r="W117" i="9"/>
  <c r="M97" i="4"/>
  <c r="C77" i="13"/>
  <c r="AG83" i="10"/>
  <c r="AM85" i="10"/>
  <c r="AN85" i="10" s="1"/>
  <c r="AQ84" i="10"/>
  <c r="AI84" i="10"/>
  <c r="AW84" i="10" s="1"/>
  <c r="AH84" i="10"/>
  <c r="AU84" i="10"/>
  <c r="AV85" i="10"/>
  <c r="AB120" i="3"/>
  <c r="S120" i="3"/>
  <c r="AS120" i="3"/>
  <c r="T121" i="3"/>
  <c r="AD121" i="3" s="1"/>
  <c r="R121" i="3"/>
  <c r="J121" i="3"/>
  <c r="AK120" i="3"/>
  <c r="V120" i="3"/>
  <c r="AF120" i="3" s="1"/>
  <c r="U120" i="3"/>
  <c r="AL120" i="3"/>
  <c r="AX119" i="3"/>
  <c r="AO119" i="3"/>
  <c r="AE119" i="3"/>
  <c r="X119" i="3"/>
  <c r="AC98" i="6"/>
  <c r="AF98" i="6"/>
  <c r="X98" i="6"/>
  <c r="AE98" i="6"/>
  <c r="AX98" i="6"/>
  <c r="AO98" i="6"/>
  <c r="AX101" i="12"/>
  <c r="AO101" i="12"/>
  <c r="AE101" i="12"/>
  <c r="X101" i="12"/>
  <c r="AA101" i="12"/>
  <c r="AC119" i="3"/>
  <c r="AA119" i="3"/>
  <c r="W119" i="3"/>
  <c r="AA98" i="6"/>
  <c r="W98" i="6"/>
  <c r="M101" i="12"/>
  <c r="AL101" i="12"/>
  <c r="AC101" i="12"/>
  <c r="W101" i="12"/>
  <c r="AS101" i="12"/>
  <c r="M98" i="6"/>
  <c r="AL98" i="6"/>
  <c r="AX104" i="8" l="1"/>
  <c r="AO104" i="8"/>
  <c r="AE104" i="8"/>
  <c r="X104" i="8"/>
  <c r="S118" i="9"/>
  <c r="AB118" i="9"/>
  <c r="AS118" i="9"/>
  <c r="T119" i="9"/>
  <c r="AD119" i="9" s="1"/>
  <c r="AK118" i="9"/>
  <c r="R119" i="9"/>
  <c r="J119" i="9"/>
  <c r="K119" i="9" s="1"/>
  <c r="M119" i="9" s="1"/>
  <c r="U118" i="9"/>
  <c r="W118" i="9" s="1"/>
  <c r="V118" i="9"/>
  <c r="AF118" i="9" s="1"/>
  <c r="AL118" i="9"/>
  <c r="I77" i="13"/>
  <c r="AX97" i="4"/>
  <c r="X97" i="4"/>
  <c r="L77" i="13" s="1"/>
  <c r="AE97" i="4"/>
  <c r="Q77" i="13" s="1"/>
  <c r="AO97" i="4"/>
  <c r="W97" i="4"/>
  <c r="K77" i="13" s="1"/>
  <c r="J77" i="13"/>
  <c r="AF97" i="4"/>
  <c r="R77" i="13" s="1"/>
  <c r="G77" i="13"/>
  <c r="AC97" i="4"/>
  <c r="O77" i="13" s="1"/>
  <c r="AK120" i="11"/>
  <c r="J121" i="11"/>
  <c r="K121" i="11"/>
  <c r="M121" i="11"/>
  <c r="R121" i="11"/>
  <c r="T121" i="11"/>
  <c r="AD121" i="11" s="1"/>
  <c r="AK104" i="8"/>
  <c r="J105" i="8"/>
  <c r="R105" i="8"/>
  <c r="T105" i="8"/>
  <c r="AD105" i="8" s="1"/>
  <c r="T98" i="4"/>
  <c r="AK97" i="4"/>
  <c r="J98" i="4"/>
  <c r="R98" i="4"/>
  <c r="E77" i="13"/>
  <c r="AC104" i="8"/>
  <c r="AA104" i="8"/>
  <c r="W104" i="8"/>
  <c r="AM84" i="10"/>
  <c r="AN84" i="10" s="1"/>
  <c r="AQ83" i="10"/>
  <c r="AI83" i="10"/>
  <c r="AW83" i="10" s="1"/>
  <c r="AG82" i="10"/>
  <c r="AH83" i="10"/>
  <c r="AV84" i="10"/>
  <c r="AU83" i="10"/>
  <c r="AB121" i="3"/>
  <c r="S121" i="3"/>
  <c r="AS121" i="3"/>
  <c r="V121" i="3"/>
  <c r="AF121" i="3" s="1"/>
  <c r="U121" i="3"/>
  <c r="AX120" i="3"/>
  <c r="AO120" i="3"/>
  <c r="AE120" i="3"/>
  <c r="X120" i="3"/>
  <c r="AK101" i="12"/>
  <c r="J102" i="12"/>
  <c r="K102" i="12"/>
  <c r="R102" i="12"/>
  <c r="T102" i="12"/>
  <c r="AD102" i="12" s="1"/>
  <c r="T99" i="6"/>
  <c r="R99" i="6"/>
  <c r="J99" i="6"/>
  <c r="AK98" i="6"/>
  <c r="AC120" i="3"/>
  <c r="W120" i="3"/>
  <c r="AA120" i="3"/>
  <c r="K121" i="3"/>
  <c r="J120" i="9" l="1"/>
  <c r="AK119" i="9"/>
  <c r="R120" i="9"/>
  <c r="T120" i="9"/>
  <c r="AD120" i="9" s="1"/>
  <c r="S119" i="9"/>
  <c r="AS119" i="9"/>
  <c r="AB119" i="9"/>
  <c r="V119" i="9"/>
  <c r="AF119" i="9" s="1"/>
  <c r="AL119" i="9"/>
  <c r="U119" i="9"/>
  <c r="AE118" i="9"/>
  <c r="X118" i="9"/>
  <c r="AO118" i="9"/>
  <c r="AX118" i="9"/>
  <c r="V121" i="11"/>
  <c r="AF121" i="11" s="1"/>
  <c r="U121" i="11"/>
  <c r="AL121" i="11"/>
  <c r="T122" i="11"/>
  <c r="AD122" i="11" s="1"/>
  <c r="R122" i="11"/>
  <c r="J122" i="11"/>
  <c r="AK121" i="11"/>
  <c r="AB121" i="11"/>
  <c r="S121" i="11"/>
  <c r="AS121" i="11"/>
  <c r="U105" i="8"/>
  <c r="V105" i="8"/>
  <c r="AF105" i="8" s="1"/>
  <c r="K105" i="8"/>
  <c r="AS105" i="8"/>
  <c r="AB105" i="8"/>
  <c r="S105" i="8"/>
  <c r="H78" i="13"/>
  <c r="AD98" i="4"/>
  <c r="P78" i="13" s="1"/>
  <c r="B78" i="13"/>
  <c r="U98" i="4"/>
  <c r="V98" i="4"/>
  <c r="K98" i="4"/>
  <c r="AL98" i="4" s="1"/>
  <c r="F78" i="13"/>
  <c r="AS98" i="4"/>
  <c r="S98" i="4"/>
  <c r="AB98" i="4"/>
  <c r="N78" i="13" s="1"/>
  <c r="AC118" i="9"/>
  <c r="AA118" i="9"/>
  <c r="M121" i="3"/>
  <c r="AL121" i="3"/>
  <c r="AG81" i="10"/>
  <c r="AM83" i="10"/>
  <c r="AN83" i="10" s="1"/>
  <c r="AQ82" i="10"/>
  <c r="AI82" i="10"/>
  <c r="AW82" i="10" s="1"/>
  <c r="AH82" i="10"/>
  <c r="AU82" i="10"/>
  <c r="AV83" i="10"/>
  <c r="AX121" i="3"/>
  <c r="AO121" i="3"/>
  <c r="AE121" i="3"/>
  <c r="X121" i="3"/>
  <c r="V102" i="12"/>
  <c r="AF102" i="12" s="1"/>
  <c r="U102" i="12"/>
  <c r="AL102" i="12"/>
  <c r="M102" i="12"/>
  <c r="S102" i="12"/>
  <c r="AB102" i="12"/>
  <c r="AD99" i="6"/>
  <c r="AB99" i="6"/>
  <c r="S99" i="6"/>
  <c r="AS99" i="6"/>
  <c r="V99" i="6"/>
  <c r="U99" i="6"/>
  <c r="T122" i="3"/>
  <c r="AD122" i="3" s="1"/>
  <c r="R122" i="3"/>
  <c r="J122" i="3"/>
  <c r="AK121" i="3"/>
  <c r="K122" i="3"/>
  <c r="M122" i="3"/>
  <c r="AC121" i="3"/>
  <c r="AA121" i="3"/>
  <c r="W121" i="3"/>
  <c r="K99" i="6"/>
  <c r="U120" i="9" l="1"/>
  <c r="V120" i="9"/>
  <c r="AF120" i="9" s="1"/>
  <c r="AB120" i="9"/>
  <c r="S120" i="9"/>
  <c r="AS120" i="9"/>
  <c r="AX119" i="9"/>
  <c r="AO119" i="9"/>
  <c r="AE119" i="9"/>
  <c r="X119" i="9"/>
  <c r="AX121" i="11"/>
  <c r="AO121" i="11"/>
  <c r="AE121" i="11"/>
  <c r="X121" i="11"/>
  <c r="AB122" i="11"/>
  <c r="S122" i="11"/>
  <c r="AS122" i="11"/>
  <c r="V122" i="11"/>
  <c r="AF122" i="11" s="1"/>
  <c r="U122" i="11"/>
  <c r="AX105" i="8"/>
  <c r="AO105" i="8"/>
  <c r="AE105" i="8"/>
  <c r="X105" i="8"/>
  <c r="I78" i="13"/>
  <c r="AO98" i="4"/>
  <c r="AE98" i="4"/>
  <c r="Q78" i="13" s="1"/>
  <c r="AX98" i="4"/>
  <c r="X98" i="4"/>
  <c r="L78" i="13" s="1"/>
  <c r="J78" i="13"/>
  <c r="AF98" i="4"/>
  <c r="R78" i="13" s="1"/>
  <c r="M98" i="4"/>
  <c r="C78" i="13"/>
  <c r="G78" i="13"/>
  <c r="AC98" i="4"/>
  <c r="O78" i="13" s="1"/>
  <c r="K120" i="9"/>
  <c r="AC119" i="9"/>
  <c r="AA119" i="9"/>
  <c r="W119" i="9"/>
  <c r="K122" i="11"/>
  <c r="AC121" i="11"/>
  <c r="AA121" i="11"/>
  <c r="W121" i="11"/>
  <c r="M105" i="8"/>
  <c r="AL105" i="8"/>
  <c r="AC105" i="8"/>
  <c r="W105" i="8"/>
  <c r="AA105" i="8"/>
  <c r="W98" i="4"/>
  <c r="K78" i="13" s="1"/>
  <c r="AA98" i="4"/>
  <c r="M78" i="13" s="1"/>
  <c r="AG80" i="10"/>
  <c r="AM82" i="10"/>
  <c r="AN82" i="10" s="1"/>
  <c r="AQ81" i="10"/>
  <c r="AI81" i="10"/>
  <c r="AW81" i="10" s="1"/>
  <c r="AH81" i="10"/>
  <c r="AU81" i="10"/>
  <c r="AV82" i="10"/>
  <c r="AX102" i="12"/>
  <c r="AE102" i="12"/>
  <c r="X102" i="12"/>
  <c r="AO102" i="12"/>
  <c r="T103" i="12"/>
  <c r="AD103" i="12" s="1"/>
  <c r="R103" i="12"/>
  <c r="J103" i="12"/>
  <c r="K103" i="12" s="1"/>
  <c r="AK102" i="12"/>
  <c r="AC99" i="6"/>
  <c r="AF99" i="6"/>
  <c r="AX99" i="6"/>
  <c r="AO99" i="6"/>
  <c r="AE99" i="6"/>
  <c r="X99" i="6"/>
  <c r="AB122" i="3"/>
  <c r="S122" i="3"/>
  <c r="AS122" i="3"/>
  <c r="AL122" i="3"/>
  <c r="V122" i="3"/>
  <c r="AF122" i="3" s="1"/>
  <c r="U122" i="3"/>
  <c r="T123" i="3"/>
  <c r="AD123" i="3" s="1"/>
  <c r="R123" i="3"/>
  <c r="J123" i="3"/>
  <c r="K123" i="3" s="1"/>
  <c r="M123" i="3" s="1"/>
  <c r="AK122" i="3"/>
  <c r="AC102" i="12"/>
  <c r="W102" i="12"/>
  <c r="AA102" i="12"/>
  <c r="AS102" i="12"/>
  <c r="AA99" i="6"/>
  <c r="W99" i="6"/>
  <c r="AL99" i="6"/>
  <c r="M99" i="6"/>
  <c r="AX120" i="9" l="1"/>
  <c r="AO120" i="9"/>
  <c r="AE120" i="9"/>
  <c r="X120" i="9"/>
  <c r="AX122" i="11"/>
  <c r="AO122" i="11"/>
  <c r="AE122" i="11"/>
  <c r="X122" i="11"/>
  <c r="T99" i="4"/>
  <c r="AK98" i="4"/>
  <c r="J99" i="4"/>
  <c r="R99" i="4"/>
  <c r="E78" i="13"/>
  <c r="J106" i="8"/>
  <c r="R106" i="8"/>
  <c r="AK105" i="8"/>
  <c r="K106" i="8"/>
  <c r="M106" i="8" s="1"/>
  <c r="T106" i="8"/>
  <c r="AD106" i="8" s="1"/>
  <c r="AC120" i="9"/>
  <c r="AA120" i="9"/>
  <c r="W120" i="9"/>
  <c r="AC122" i="11"/>
  <c r="AA122" i="11"/>
  <c r="W122" i="11"/>
  <c r="AL120" i="9"/>
  <c r="M120" i="9"/>
  <c r="AL122" i="11"/>
  <c r="M122" i="11"/>
  <c r="AG79" i="10"/>
  <c r="AQ80" i="10"/>
  <c r="AI80" i="10"/>
  <c r="AW80" i="10" s="1"/>
  <c r="AM81" i="10"/>
  <c r="AN81" i="10" s="1"/>
  <c r="AH80" i="10"/>
  <c r="AU80" i="10"/>
  <c r="AV81" i="10"/>
  <c r="AS103" i="12"/>
  <c r="S103" i="12"/>
  <c r="AB103" i="12"/>
  <c r="AL103" i="12"/>
  <c r="U103" i="12"/>
  <c r="V103" i="12"/>
  <c r="AF103" i="12" s="1"/>
  <c r="M103" i="12"/>
  <c r="AX122" i="3"/>
  <c r="AO122" i="3"/>
  <c r="AE122" i="3"/>
  <c r="X122" i="3"/>
  <c r="AB123" i="3"/>
  <c r="S123" i="3"/>
  <c r="AS123" i="3"/>
  <c r="T124" i="3"/>
  <c r="AD124" i="3" s="1"/>
  <c r="R124" i="3"/>
  <c r="J124" i="3"/>
  <c r="AK123" i="3"/>
  <c r="V123" i="3"/>
  <c r="AF123" i="3" s="1"/>
  <c r="U123" i="3"/>
  <c r="AL123" i="3"/>
  <c r="T100" i="6"/>
  <c r="R100" i="6"/>
  <c r="J100" i="6"/>
  <c r="AK99" i="6"/>
  <c r="AC122" i="3"/>
  <c r="AA122" i="3"/>
  <c r="W122" i="3"/>
  <c r="H79" i="13" l="1"/>
  <c r="AD99" i="4"/>
  <c r="P79" i="13" s="1"/>
  <c r="B79" i="13"/>
  <c r="V99" i="4"/>
  <c r="U99" i="4"/>
  <c r="K99" i="4"/>
  <c r="AL99" i="4" s="1"/>
  <c r="F79" i="13"/>
  <c r="S99" i="4"/>
  <c r="AB99" i="4"/>
  <c r="N79" i="13" s="1"/>
  <c r="AS99" i="4"/>
  <c r="V106" i="8"/>
  <c r="AF106" i="8" s="1"/>
  <c r="U106" i="8"/>
  <c r="AL106" i="8"/>
  <c r="T107" i="8"/>
  <c r="AD107" i="8" s="1"/>
  <c r="R107" i="8"/>
  <c r="J107" i="8"/>
  <c r="AK106" i="8"/>
  <c r="S106" i="8"/>
  <c r="AB106" i="8"/>
  <c r="W106" i="8"/>
  <c r="AS106" i="8"/>
  <c r="J121" i="9"/>
  <c r="T121" i="9"/>
  <c r="AD121" i="9" s="1"/>
  <c r="R121" i="9"/>
  <c r="AK120" i="9"/>
  <c r="J123" i="11"/>
  <c r="AK122" i="11"/>
  <c r="T123" i="11"/>
  <c r="AD123" i="11" s="1"/>
  <c r="R123" i="11"/>
  <c r="AG78" i="10"/>
  <c r="AM80" i="10"/>
  <c r="AN80" i="10" s="1"/>
  <c r="AH79" i="10"/>
  <c r="AQ79" i="10"/>
  <c r="AI79" i="10"/>
  <c r="AW79" i="10" s="1"/>
  <c r="AV80" i="10"/>
  <c r="AU79" i="10"/>
  <c r="AX103" i="12"/>
  <c r="AO103" i="12"/>
  <c r="AE103" i="12"/>
  <c r="X103" i="12"/>
  <c r="T104" i="12"/>
  <c r="AD104" i="12" s="1"/>
  <c r="AK103" i="12"/>
  <c r="R104" i="12"/>
  <c r="J104" i="12"/>
  <c r="K104" i="12" s="1"/>
  <c r="AB124" i="3"/>
  <c r="S124" i="3"/>
  <c r="AS124" i="3"/>
  <c r="V124" i="3"/>
  <c r="AF124" i="3" s="1"/>
  <c r="U124" i="3"/>
  <c r="AX123" i="3"/>
  <c r="AO123" i="3"/>
  <c r="AE123" i="3"/>
  <c r="X123" i="3"/>
  <c r="AD100" i="6"/>
  <c r="AB100" i="6"/>
  <c r="S100" i="6"/>
  <c r="AS100" i="6"/>
  <c r="V100" i="6"/>
  <c r="U100" i="6"/>
  <c r="AC103" i="12"/>
  <c r="W103" i="12"/>
  <c r="AA103" i="12"/>
  <c r="AC123" i="3"/>
  <c r="AA123" i="3"/>
  <c r="W123" i="3"/>
  <c r="K124" i="3"/>
  <c r="AL124" i="3" s="1"/>
  <c r="M124" i="3"/>
  <c r="K100" i="6"/>
  <c r="J79" i="13" l="1"/>
  <c r="AF99" i="4"/>
  <c r="R79" i="13" s="1"/>
  <c r="I79" i="13"/>
  <c r="AO99" i="4"/>
  <c r="AX99" i="4"/>
  <c r="AE99" i="4"/>
  <c r="Q79" i="13" s="1"/>
  <c r="X99" i="4"/>
  <c r="L79" i="13" s="1"/>
  <c r="M99" i="4"/>
  <c r="C79" i="13"/>
  <c r="G79" i="13"/>
  <c r="AC99" i="4"/>
  <c r="O79" i="13" s="1"/>
  <c r="AX106" i="8"/>
  <c r="AO106" i="8"/>
  <c r="X106" i="8"/>
  <c r="AE106" i="8"/>
  <c r="AB107" i="8"/>
  <c r="AS107" i="8"/>
  <c r="S107" i="8"/>
  <c r="V107" i="8"/>
  <c r="AF107" i="8" s="1"/>
  <c r="U107" i="8"/>
  <c r="U121" i="9"/>
  <c r="V121" i="9"/>
  <c r="AF121" i="9" s="1"/>
  <c r="S121" i="9"/>
  <c r="AB121" i="9"/>
  <c r="AS121" i="9"/>
  <c r="V123" i="11"/>
  <c r="AF123" i="11" s="1"/>
  <c r="U123" i="11"/>
  <c r="AB123" i="11"/>
  <c r="S123" i="11"/>
  <c r="AS123" i="11"/>
  <c r="AA99" i="4"/>
  <c r="M79" i="13" s="1"/>
  <c r="W99" i="4"/>
  <c r="K79" i="13" s="1"/>
  <c r="K107" i="8"/>
  <c r="AC106" i="8"/>
  <c r="AA106" i="8"/>
  <c r="K121" i="9"/>
  <c r="K123" i="11"/>
  <c r="AG77" i="10"/>
  <c r="AM79" i="10"/>
  <c r="AN79" i="10" s="1"/>
  <c r="AQ78" i="10"/>
  <c r="AI78" i="10"/>
  <c r="AW78" i="10" s="1"/>
  <c r="AH78" i="10"/>
  <c r="AU78" i="10"/>
  <c r="AV79" i="10"/>
  <c r="AB104" i="12"/>
  <c r="S104" i="12"/>
  <c r="AL104" i="12"/>
  <c r="U104" i="12"/>
  <c r="V104" i="12"/>
  <c r="AF104" i="12" s="1"/>
  <c r="M104" i="12"/>
  <c r="AE124" i="3"/>
  <c r="AO124" i="3"/>
  <c r="X124" i="3"/>
  <c r="AX124" i="3"/>
  <c r="AC100" i="6"/>
  <c r="AF100" i="6"/>
  <c r="AX100" i="6"/>
  <c r="AO100" i="6"/>
  <c r="X100" i="6"/>
  <c r="AE100" i="6"/>
  <c r="AK124" i="3"/>
  <c r="J125" i="3"/>
  <c r="K125" i="3"/>
  <c r="M125" i="3"/>
  <c r="R125" i="3"/>
  <c r="T125" i="3"/>
  <c r="AD125" i="3" s="1"/>
  <c r="AC124" i="3"/>
  <c r="AA124" i="3"/>
  <c r="W124" i="3"/>
  <c r="AA100" i="6"/>
  <c r="W100" i="6"/>
  <c r="AL100" i="6"/>
  <c r="M100" i="6"/>
  <c r="AK99" i="4" l="1"/>
  <c r="J100" i="4"/>
  <c r="K100" i="4"/>
  <c r="C80" i="13" s="1"/>
  <c r="T100" i="4"/>
  <c r="R100" i="4"/>
  <c r="M100" i="4"/>
  <c r="E79" i="13"/>
  <c r="AO107" i="8"/>
  <c r="X107" i="8"/>
  <c r="AX107" i="8"/>
  <c r="AE107" i="8"/>
  <c r="AO121" i="9"/>
  <c r="AE121" i="9"/>
  <c r="X121" i="9"/>
  <c r="AX121" i="9"/>
  <c r="AA121" i="9"/>
  <c r="AX123" i="11"/>
  <c r="AO123" i="11"/>
  <c r="AE123" i="11"/>
  <c r="X123" i="11"/>
  <c r="AC107" i="8"/>
  <c r="AA107" i="8"/>
  <c r="W107" i="8"/>
  <c r="AC121" i="9"/>
  <c r="W121" i="9"/>
  <c r="AC123" i="11"/>
  <c r="AA123" i="11"/>
  <c r="W123" i="11"/>
  <c r="M107" i="8"/>
  <c r="AL107" i="8"/>
  <c r="M121" i="9"/>
  <c r="AL121" i="9"/>
  <c r="M123" i="11"/>
  <c r="AL123" i="11"/>
  <c r="AC104" i="12"/>
  <c r="AS104" i="12"/>
  <c r="AG76" i="10"/>
  <c r="AM78" i="10"/>
  <c r="AN78" i="10" s="1"/>
  <c r="AQ77" i="10"/>
  <c r="AI77" i="10"/>
  <c r="AW77" i="10" s="1"/>
  <c r="AH77" i="10"/>
  <c r="AU77" i="10"/>
  <c r="AV78" i="10"/>
  <c r="AX104" i="12"/>
  <c r="AE104" i="12"/>
  <c r="AO104" i="12"/>
  <c r="X104" i="12"/>
  <c r="R105" i="12"/>
  <c r="J105" i="12"/>
  <c r="T105" i="12"/>
  <c r="AD105" i="12" s="1"/>
  <c r="AK104" i="12"/>
  <c r="V125" i="3"/>
  <c r="AF125" i="3" s="1"/>
  <c r="U125" i="3"/>
  <c r="AL125" i="3"/>
  <c r="T126" i="3"/>
  <c r="AD126" i="3" s="1"/>
  <c r="R126" i="3"/>
  <c r="J126" i="3"/>
  <c r="AK125" i="3"/>
  <c r="AB125" i="3"/>
  <c r="S125" i="3"/>
  <c r="AS125" i="3"/>
  <c r="E80" i="13"/>
  <c r="T101" i="6"/>
  <c r="R101" i="6"/>
  <c r="J101" i="6"/>
  <c r="AK100" i="6"/>
  <c r="AA104" i="12"/>
  <c r="W104" i="12"/>
  <c r="B80" i="13" l="1"/>
  <c r="V100" i="4"/>
  <c r="U100" i="4"/>
  <c r="AL100" i="4"/>
  <c r="H80" i="13"/>
  <c r="AD100" i="4"/>
  <c r="P80" i="13" s="1"/>
  <c r="F80" i="13"/>
  <c r="AB100" i="4"/>
  <c r="N80" i="13" s="1"/>
  <c r="S100" i="4"/>
  <c r="AS100" i="4"/>
  <c r="AK100" i="4"/>
  <c r="T101" i="4"/>
  <c r="AD101" i="4" s="1"/>
  <c r="R101" i="4"/>
  <c r="J101" i="4"/>
  <c r="R108" i="8"/>
  <c r="AK107" i="8"/>
  <c r="T108" i="8"/>
  <c r="AD108" i="8" s="1"/>
  <c r="J108" i="8"/>
  <c r="AK121" i="9"/>
  <c r="T122" i="9"/>
  <c r="AD122" i="9" s="1"/>
  <c r="J122" i="9"/>
  <c r="R122" i="9"/>
  <c r="AK123" i="11"/>
  <c r="J124" i="11"/>
  <c r="K124" i="11" s="1"/>
  <c r="M124" i="11" s="1"/>
  <c r="R124" i="11"/>
  <c r="T124" i="11"/>
  <c r="AD124" i="11" s="1"/>
  <c r="AM77" i="10"/>
  <c r="AN77" i="10" s="1"/>
  <c r="AQ76" i="10"/>
  <c r="AG75" i="10"/>
  <c r="AH76" i="10"/>
  <c r="AI76" i="10"/>
  <c r="AW76" i="10" s="1"/>
  <c r="AU76" i="10"/>
  <c r="AV77" i="10"/>
  <c r="S105" i="12"/>
  <c r="AB105" i="12"/>
  <c r="V105" i="12"/>
  <c r="AF105" i="12" s="1"/>
  <c r="U105" i="12"/>
  <c r="K105" i="12"/>
  <c r="AX125" i="3"/>
  <c r="AO125" i="3"/>
  <c r="AE125" i="3"/>
  <c r="X125" i="3"/>
  <c r="AB126" i="3"/>
  <c r="S126" i="3"/>
  <c r="AS126" i="3"/>
  <c r="V126" i="3"/>
  <c r="AF126" i="3" s="1"/>
  <c r="U126" i="3"/>
  <c r="H81" i="13"/>
  <c r="AD101" i="6"/>
  <c r="P81" i="13" s="1"/>
  <c r="F81" i="13"/>
  <c r="AS101" i="6"/>
  <c r="AB101" i="6"/>
  <c r="S101" i="6"/>
  <c r="B81" i="13"/>
  <c r="V101" i="6"/>
  <c r="U101" i="6"/>
  <c r="K126" i="3"/>
  <c r="AC125" i="3"/>
  <c r="AA125" i="3"/>
  <c r="W125" i="3"/>
  <c r="K101" i="6"/>
  <c r="J80" i="13" l="1"/>
  <c r="AF100" i="4"/>
  <c r="R80" i="13" s="1"/>
  <c r="I80" i="13"/>
  <c r="AO100" i="4"/>
  <c r="AX100" i="4"/>
  <c r="AE100" i="4"/>
  <c r="Q80" i="13" s="1"/>
  <c r="X100" i="4"/>
  <c r="L80" i="13" s="1"/>
  <c r="G80" i="13"/>
  <c r="AC100" i="4"/>
  <c r="O80" i="13" s="1"/>
  <c r="S101" i="4"/>
  <c r="AB101" i="4"/>
  <c r="N81" i="13" s="1"/>
  <c r="AS101" i="4"/>
  <c r="U101" i="4"/>
  <c r="I81" i="13" s="1"/>
  <c r="V101" i="4"/>
  <c r="AB108" i="8"/>
  <c r="AS108" i="8"/>
  <c r="S108" i="8"/>
  <c r="V108" i="8"/>
  <c r="AF108" i="8" s="1"/>
  <c r="U108" i="8"/>
  <c r="U122" i="9"/>
  <c r="V122" i="9"/>
  <c r="AF122" i="9" s="1"/>
  <c r="K122" i="9"/>
  <c r="S122" i="9"/>
  <c r="AB122" i="9"/>
  <c r="AS122" i="9"/>
  <c r="AK124" i="11"/>
  <c r="J125" i="11"/>
  <c r="R125" i="11"/>
  <c r="T125" i="11"/>
  <c r="AD125" i="11" s="1"/>
  <c r="V124" i="11"/>
  <c r="AF124" i="11" s="1"/>
  <c r="U124" i="11"/>
  <c r="AL124" i="11"/>
  <c r="AB124" i="11"/>
  <c r="S124" i="11"/>
  <c r="AS124" i="11"/>
  <c r="W100" i="4"/>
  <c r="K80" i="13" s="1"/>
  <c r="AA100" i="4"/>
  <c r="M80" i="13" s="1"/>
  <c r="K101" i="4"/>
  <c r="K108" i="8"/>
  <c r="AI75" i="10"/>
  <c r="AW75" i="10" s="1"/>
  <c r="AH75" i="10"/>
  <c r="AG74" i="10"/>
  <c r="AQ75" i="10"/>
  <c r="AM76" i="10"/>
  <c r="AN76" i="10" s="1"/>
  <c r="AU75" i="10"/>
  <c r="AV76" i="10"/>
  <c r="AX105" i="12"/>
  <c r="AO105" i="12"/>
  <c r="AE105" i="12"/>
  <c r="X105" i="12"/>
  <c r="AX126" i="3"/>
  <c r="AO126" i="3"/>
  <c r="AE126" i="3"/>
  <c r="X126" i="3"/>
  <c r="G81" i="13"/>
  <c r="AC101" i="6"/>
  <c r="O81" i="13" s="1"/>
  <c r="AF101" i="6"/>
  <c r="X101" i="6"/>
  <c r="AX101" i="6"/>
  <c r="AO101" i="6"/>
  <c r="AE101" i="6"/>
  <c r="AC105" i="12"/>
  <c r="AA105" i="12"/>
  <c r="AS105" i="12"/>
  <c r="W105" i="12"/>
  <c r="M105" i="12"/>
  <c r="AL105" i="12"/>
  <c r="AC126" i="3"/>
  <c r="AA126" i="3"/>
  <c r="W126" i="3"/>
  <c r="W101" i="6"/>
  <c r="AA101" i="6"/>
  <c r="AL126" i="3"/>
  <c r="M126" i="3"/>
  <c r="C81" i="13"/>
  <c r="AL101" i="6"/>
  <c r="M101" i="6"/>
  <c r="AX101" i="4" l="1"/>
  <c r="X101" i="4"/>
  <c r="L81" i="13" s="1"/>
  <c r="AE101" i="4"/>
  <c r="Q81" i="13" s="1"/>
  <c r="AO101" i="4"/>
  <c r="AX108" i="8"/>
  <c r="AO108" i="8"/>
  <c r="AE108" i="8"/>
  <c r="X108" i="8"/>
  <c r="AO122" i="9"/>
  <c r="X122" i="9"/>
  <c r="AX122" i="9"/>
  <c r="AE122" i="9"/>
  <c r="V125" i="11"/>
  <c r="AF125" i="11" s="1"/>
  <c r="U125" i="11"/>
  <c r="AB125" i="11"/>
  <c r="S125" i="11"/>
  <c r="AS125" i="11"/>
  <c r="AX124" i="11"/>
  <c r="AO124" i="11"/>
  <c r="AE124" i="11"/>
  <c r="X124" i="11"/>
  <c r="AC101" i="4"/>
  <c r="AA101" i="4"/>
  <c r="M81" i="13" s="1"/>
  <c r="W101" i="4"/>
  <c r="K81" i="13" s="1"/>
  <c r="AF101" i="4"/>
  <c r="R81" i="13" s="1"/>
  <c r="J81" i="13"/>
  <c r="AC108" i="8"/>
  <c r="AA108" i="8"/>
  <c r="W108" i="8"/>
  <c r="M122" i="9"/>
  <c r="AL122" i="9"/>
  <c r="AC122" i="9"/>
  <c r="W122" i="9"/>
  <c r="AA122" i="9"/>
  <c r="K125" i="11"/>
  <c r="AC124" i="11"/>
  <c r="AA124" i="11"/>
  <c r="W124" i="11"/>
  <c r="AL101" i="4"/>
  <c r="M101" i="4"/>
  <c r="E81" i="13" s="1"/>
  <c r="AL108" i="8"/>
  <c r="M108" i="8"/>
  <c r="AU74" i="10"/>
  <c r="AV75" i="10"/>
  <c r="AG73" i="10"/>
  <c r="AM75" i="10"/>
  <c r="AN75" i="10" s="1"/>
  <c r="AI74" i="10"/>
  <c r="AW74" i="10" s="1"/>
  <c r="AQ74" i="10"/>
  <c r="AH74" i="10"/>
  <c r="AK105" i="12"/>
  <c r="R106" i="12"/>
  <c r="T106" i="12"/>
  <c r="AD106" i="12" s="1"/>
  <c r="J106" i="12"/>
  <c r="K106" i="12" s="1"/>
  <c r="T127" i="3"/>
  <c r="AD127" i="3" s="1"/>
  <c r="R127" i="3"/>
  <c r="J127" i="3"/>
  <c r="AK126" i="3"/>
  <c r="T102" i="6"/>
  <c r="J102" i="6"/>
  <c r="K102" i="6" s="1"/>
  <c r="M102" i="6" s="1"/>
  <c r="AK101" i="6"/>
  <c r="R102" i="6"/>
  <c r="AX125" i="11" l="1"/>
  <c r="AO125" i="11"/>
  <c r="AE125" i="11"/>
  <c r="X125" i="11"/>
  <c r="AK122" i="9"/>
  <c r="J123" i="9"/>
  <c r="R123" i="9"/>
  <c r="T123" i="9"/>
  <c r="AD123" i="9" s="1"/>
  <c r="K123" i="9"/>
  <c r="M123" i="9" s="1"/>
  <c r="R102" i="4"/>
  <c r="F82" i="13" s="1"/>
  <c r="T102" i="4"/>
  <c r="J102" i="4"/>
  <c r="AK101" i="4"/>
  <c r="R109" i="8"/>
  <c r="AK108" i="8"/>
  <c r="T109" i="8"/>
  <c r="AD109" i="8" s="1"/>
  <c r="J109" i="8"/>
  <c r="AC125" i="11"/>
  <c r="AA125" i="11"/>
  <c r="W125" i="11"/>
  <c r="AL125" i="11"/>
  <c r="M125" i="11"/>
  <c r="AG72" i="10"/>
  <c r="AI73" i="10"/>
  <c r="AW73" i="10" s="1"/>
  <c r="AM74" i="10"/>
  <c r="AN74" i="10" s="1"/>
  <c r="AQ73" i="10"/>
  <c r="AH73" i="10"/>
  <c r="AU73" i="10"/>
  <c r="AV74" i="10"/>
  <c r="AB106" i="12"/>
  <c r="S106" i="12"/>
  <c r="V106" i="12"/>
  <c r="AF106" i="12" s="1"/>
  <c r="U106" i="12"/>
  <c r="AL106" i="12"/>
  <c r="M106" i="12"/>
  <c r="AS127" i="3"/>
  <c r="AB127" i="3"/>
  <c r="S127" i="3"/>
  <c r="V127" i="3"/>
  <c r="AF127" i="3" s="1"/>
  <c r="U127" i="3"/>
  <c r="AK102" i="6"/>
  <c r="J103" i="6"/>
  <c r="K103" i="6" s="1"/>
  <c r="R103" i="6"/>
  <c r="T103" i="6"/>
  <c r="AL102" i="6"/>
  <c r="AD102" i="6"/>
  <c r="U102" i="6"/>
  <c r="V102" i="6"/>
  <c r="S102" i="6"/>
  <c r="AA102" i="6" s="1"/>
  <c r="AB102" i="6"/>
  <c r="W102" i="6"/>
  <c r="AS102" i="6"/>
  <c r="K127" i="3"/>
  <c r="AL127" i="3" s="1"/>
  <c r="M127" i="3"/>
  <c r="V123" i="9" l="1"/>
  <c r="AF123" i="9" s="1"/>
  <c r="U123" i="9"/>
  <c r="AL123" i="9"/>
  <c r="AB123" i="9"/>
  <c r="S123" i="9"/>
  <c r="AS123" i="9"/>
  <c r="R124" i="9"/>
  <c r="T124" i="9"/>
  <c r="AD124" i="9" s="1"/>
  <c r="J124" i="9"/>
  <c r="AK123" i="9"/>
  <c r="AB102" i="4"/>
  <c r="N82" i="13" s="1"/>
  <c r="AS102" i="4"/>
  <c r="S102" i="4"/>
  <c r="V102" i="4"/>
  <c r="U102" i="4"/>
  <c r="I82" i="13" s="1"/>
  <c r="AB109" i="8"/>
  <c r="S109" i="8"/>
  <c r="AS109" i="8"/>
  <c r="V109" i="8"/>
  <c r="AF109" i="8" s="1"/>
  <c r="U109" i="8"/>
  <c r="AK125" i="11"/>
  <c r="J126" i="11"/>
  <c r="R126" i="11"/>
  <c r="T126" i="11"/>
  <c r="AD126" i="11" s="1"/>
  <c r="AD102" i="4"/>
  <c r="P82" i="13" s="1"/>
  <c r="H82" i="13"/>
  <c r="B82" i="13"/>
  <c r="K102" i="4"/>
  <c r="K109" i="8"/>
  <c r="AL109" i="8" s="1"/>
  <c r="M109" i="8"/>
  <c r="AI72" i="10"/>
  <c r="AW72" i="10" s="1"/>
  <c r="AG71" i="10"/>
  <c r="AM73" i="10"/>
  <c r="AN73" i="10" s="1"/>
  <c r="AQ72" i="10"/>
  <c r="AH72" i="10"/>
  <c r="AV73" i="10"/>
  <c r="AU72" i="10"/>
  <c r="AO106" i="12"/>
  <c r="X106" i="12"/>
  <c r="AX106" i="12"/>
  <c r="AE106" i="12"/>
  <c r="T107" i="12"/>
  <c r="AD107" i="12" s="1"/>
  <c r="AK106" i="12"/>
  <c r="R107" i="12"/>
  <c r="J107" i="12"/>
  <c r="K107" i="12" s="1"/>
  <c r="M107" i="12" s="1"/>
  <c r="X127" i="3"/>
  <c r="AX127" i="3"/>
  <c r="AO127" i="3"/>
  <c r="AE127" i="3"/>
  <c r="M103" i="6"/>
  <c r="V103" i="6"/>
  <c r="U103" i="6"/>
  <c r="AL103" i="6"/>
  <c r="AB103" i="6"/>
  <c r="S103" i="6"/>
  <c r="AS103" i="6"/>
  <c r="AD103" i="6"/>
  <c r="AO102" i="6"/>
  <c r="AX102" i="6"/>
  <c r="AE102" i="6"/>
  <c r="X102" i="6"/>
  <c r="AF102" i="6"/>
  <c r="AC102" i="6"/>
  <c r="T128" i="3"/>
  <c r="AD128" i="3" s="1"/>
  <c r="R128" i="3"/>
  <c r="J128" i="3"/>
  <c r="AK127" i="3"/>
  <c r="K128" i="3"/>
  <c r="M128" i="3"/>
  <c r="AC106" i="12"/>
  <c r="W106" i="12"/>
  <c r="AS106" i="12"/>
  <c r="AA106" i="12"/>
  <c r="AC127" i="3"/>
  <c r="AA127" i="3"/>
  <c r="W127" i="3"/>
  <c r="AO123" i="9" l="1"/>
  <c r="AX123" i="9"/>
  <c r="AE123" i="9"/>
  <c r="X123" i="9"/>
  <c r="AB124" i="9"/>
  <c r="S124" i="9"/>
  <c r="AS124" i="9"/>
  <c r="V124" i="9"/>
  <c r="AF124" i="9" s="1"/>
  <c r="U124" i="9"/>
  <c r="AL124" i="9"/>
  <c r="X102" i="4"/>
  <c r="L82" i="13" s="1"/>
  <c r="AO102" i="4"/>
  <c r="AE102" i="4"/>
  <c r="Q82" i="13" s="1"/>
  <c r="AX102" i="4"/>
  <c r="AX109" i="8"/>
  <c r="AO109" i="8"/>
  <c r="AE109" i="8"/>
  <c r="X109" i="8"/>
  <c r="AL126" i="11"/>
  <c r="V126" i="11"/>
  <c r="AF126" i="11" s="1"/>
  <c r="U126" i="11"/>
  <c r="W126" i="11"/>
  <c r="AB126" i="11"/>
  <c r="S126" i="11"/>
  <c r="AS126" i="11"/>
  <c r="AK109" i="8"/>
  <c r="J110" i="8"/>
  <c r="K110" i="8"/>
  <c r="M110" i="8"/>
  <c r="R110" i="8"/>
  <c r="T110" i="8"/>
  <c r="AD110" i="8" s="1"/>
  <c r="AC123" i="9"/>
  <c r="AA123" i="9"/>
  <c r="W123" i="9"/>
  <c r="K124" i="9"/>
  <c r="M124" i="9" s="1"/>
  <c r="AC102" i="4"/>
  <c r="O82" i="13" s="1"/>
  <c r="AA102" i="4"/>
  <c r="M82" i="13" s="1"/>
  <c r="G82" i="13"/>
  <c r="W102" i="4"/>
  <c r="K82" i="13" s="1"/>
  <c r="AF102" i="4"/>
  <c r="R82" i="13" s="1"/>
  <c r="J82" i="13"/>
  <c r="AC109" i="8"/>
  <c r="W109" i="8"/>
  <c r="AA109" i="8"/>
  <c r="K126" i="11"/>
  <c r="M126" i="11"/>
  <c r="C82" i="13"/>
  <c r="AL102" i="4"/>
  <c r="M102" i="4"/>
  <c r="AG70" i="10"/>
  <c r="AM72" i="10"/>
  <c r="AN72" i="10" s="1"/>
  <c r="AQ71" i="10"/>
  <c r="AI71" i="10"/>
  <c r="AW71" i="10" s="1"/>
  <c r="AH71" i="10"/>
  <c r="AU71" i="10"/>
  <c r="AV72" i="10"/>
  <c r="T108" i="12"/>
  <c r="AD108" i="12" s="1"/>
  <c r="R108" i="12"/>
  <c r="J108" i="12"/>
  <c r="AK107" i="12"/>
  <c r="AB107" i="12"/>
  <c r="S107" i="12"/>
  <c r="V107" i="12"/>
  <c r="AF107" i="12" s="1"/>
  <c r="U107" i="12"/>
  <c r="AL107" i="12"/>
  <c r="AK103" i="6"/>
  <c r="J104" i="6"/>
  <c r="R104" i="6"/>
  <c r="T104" i="6"/>
  <c r="AF103" i="6"/>
  <c r="AX103" i="6"/>
  <c r="AO103" i="6"/>
  <c r="AE103" i="6"/>
  <c r="X103" i="6"/>
  <c r="AC103" i="6"/>
  <c r="AB128" i="3"/>
  <c r="S128" i="3"/>
  <c r="AS128" i="3"/>
  <c r="AL128" i="3"/>
  <c r="V128" i="3"/>
  <c r="AF128" i="3" s="1"/>
  <c r="U128" i="3"/>
  <c r="T129" i="3"/>
  <c r="AD129" i="3" s="1"/>
  <c r="R129" i="3"/>
  <c r="J129" i="3"/>
  <c r="AK128" i="3"/>
  <c r="AA103" i="6"/>
  <c r="W103" i="6"/>
  <c r="X124" i="9" l="1"/>
  <c r="AX124" i="9"/>
  <c r="AE124" i="9"/>
  <c r="AO124" i="9"/>
  <c r="AX126" i="11"/>
  <c r="AO126" i="11"/>
  <c r="AE126" i="11"/>
  <c r="X126" i="11"/>
  <c r="V110" i="8"/>
  <c r="AF110" i="8" s="1"/>
  <c r="U110" i="8"/>
  <c r="AL110" i="8"/>
  <c r="T111" i="8"/>
  <c r="AD111" i="8" s="1"/>
  <c r="R111" i="8"/>
  <c r="J111" i="8"/>
  <c r="AK110" i="8"/>
  <c r="AB110" i="8"/>
  <c r="S110" i="8"/>
  <c r="AS110" i="8"/>
  <c r="AK124" i="9"/>
  <c r="R125" i="9"/>
  <c r="J125" i="9"/>
  <c r="T125" i="9"/>
  <c r="AD125" i="9" s="1"/>
  <c r="J127" i="11"/>
  <c r="T127" i="11"/>
  <c r="AD127" i="11" s="1"/>
  <c r="R127" i="11"/>
  <c r="AK126" i="11"/>
  <c r="K127" i="11"/>
  <c r="M127" i="11"/>
  <c r="E82" i="13"/>
  <c r="AK102" i="4"/>
  <c r="J103" i="4"/>
  <c r="T103" i="4"/>
  <c r="R103" i="4"/>
  <c r="AC124" i="9"/>
  <c r="AA124" i="9"/>
  <c r="W124" i="9"/>
  <c r="AC126" i="11"/>
  <c r="AA126" i="11"/>
  <c r="AM71" i="10"/>
  <c r="AN71" i="10" s="1"/>
  <c r="AI70" i="10"/>
  <c r="AW70" i="10" s="1"/>
  <c r="AG69" i="10"/>
  <c r="AQ70" i="10"/>
  <c r="AH70" i="10"/>
  <c r="AU70" i="10"/>
  <c r="AV71" i="10"/>
  <c r="AB108" i="12"/>
  <c r="S108" i="12"/>
  <c r="V108" i="12"/>
  <c r="AF108" i="12" s="1"/>
  <c r="U108" i="12"/>
  <c r="AX107" i="12"/>
  <c r="AO107" i="12"/>
  <c r="AE107" i="12"/>
  <c r="X107" i="12"/>
  <c r="V104" i="6"/>
  <c r="U104" i="6"/>
  <c r="AB104" i="6"/>
  <c r="S104" i="6"/>
  <c r="AA104" i="6" s="1"/>
  <c r="AS104" i="6"/>
  <c r="AD104" i="6"/>
  <c r="AX128" i="3"/>
  <c r="AO128" i="3"/>
  <c r="AE128" i="3"/>
  <c r="X128" i="3"/>
  <c r="AB129" i="3"/>
  <c r="S129" i="3"/>
  <c r="AS129" i="3"/>
  <c r="V129" i="3"/>
  <c r="AF129" i="3" s="1"/>
  <c r="U129" i="3"/>
  <c r="K108" i="12"/>
  <c r="AC107" i="12"/>
  <c r="AS107" i="12"/>
  <c r="AA107" i="12"/>
  <c r="W107" i="12"/>
  <c r="K104" i="6"/>
  <c r="M104" i="6"/>
  <c r="AC128" i="3"/>
  <c r="W128" i="3"/>
  <c r="AA128" i="3"/>
  <c r="K129" i="3"/>
  <c r="AX110" i="8" l="1"/>
  <c r="AO110" i="8"/>
  <c r="AE110" i="8"/>
  <c r="X110" i="8"/>
  <c r="AB111" i="8"/>
  <c r="S111" i="8"/>
  <c r="AS111" i="8"/>
  <c r="V111" i="8"/>
  <c r="AF111" i="8" s="1"/>
  <c r="U111" i="8"/>
  <c r="AL111" i="8"/>
  <c r="S125" i="9"/>
  <c r="AC125" i="9" s="1"/>
  <c r="AB125" i="9"/>
  <c r="AS125" i="9"/>
  <c r="AL125" i="9"/>
  <c r="U125" i="9"/>
  <c r="V125" i="9"/>
  <c r="AF125" i="9" s="1"/>
  <c r="AL127" i="11"/>
  <c r="V127" i="11"/>
  <c r="AF127" i="11" s="1"/>
  <c r="U127" i="11"/>
  <c r="AB127" i="11"/>
  <c r="S127" i="11"/>
  <c r="AS127" i="11"/>
  <c r="T128" i="11"/>
  <c r="AD128" i="11" s="1"/>
  <c r="R128" i="11"/>
  <c r="J128" i="11"/>
  <c r="AK127" i="11"/>
  <c r="B83" i="13"/>
  <c r="U103" i="4"/>
  <c r="V103" i="4"/>
  <c r="K103" i="4"/>
  <c r="AL103" i="4" s="1"/>
  <c r="H83" i="13"/>
  <c r="AD103" i="4"/>
  <c r="P83" i="13" s="1"/>
  <c r="F83" i="13"/>
  <c r="AB103" i="4"/>
  <c r="N83" i="13" s="1"/>
  <c r="S103" i="4"/>
  <c r="AS103" i="4"/>
  <c r="K111" i="8"/>
  <c r="M111" i="8" s="1"/>
  <c r="AC110" i="8"/>
  <c r="AA110" i="8"/>
  <c r="W110" i="8"/>
  <c r="K125" i="9"/>
  <c r="M125" i="9"/>
  <c r="AL129" i="3"/>
  <c r="M129" i="3"/>
  <c r="AG68" i="10"/>
  <c r="AM70" i="10"/>
  <c r="AN70" i="10" s="1"/>
  <c r="AQ69" i="10"/>
  <c r="AI69" i="10"/>
  <c r="AW69" i="10" s="1"/>
  <c r="AH69" i="10"/>
  <c r="AU69" i="10"/>
  <c r="AV70" i="10"/>
  <c r="AO108" i="12"/>
  <c r="X108" i="12"/>
  <c r="AX108" i="12"/>
  <c r="AE108" i="12"/>
  <c r="AF104" i="6"/>
  <c r="AX104" i="6"/>
  <c r="AO104" i="6"/>
  <c r="AE104" i="6"/>
  <c r="X104" i="6"/>
  <c r="W104" i="6"/>
  <c r="AC104" i="6"/>
  <c r="AX129" i="3"/>
  <c r="AO129" i="3"/>
  <c r="AE129" i="3"/>
  <c r="X129" i="3"/>
  <c r="T105" i="6"/>
  <c r="R105" i="6"/>
  <c r="J105" i="6"/>
  <c r="AK104" i="6"/>
  <c r="K105" i="6"/>
  <c r="AK129" i="3"/>
  <c r="R130" i="3"/>
  <c r="J130" i="3"/>
  <c r="K130" i="3" s="1"/>
  <c r="M130" i="3" s="1"/>
  <c r="T130" i="3"/>
  <c r="AD130" i="3" s="1"/>
  <c r="AC108" i="12"/>
  <c r="AS108" i="12"/>
  <c r="AA108" i="12"/>
  <c r="W108" i="12"/>
  <c r="AC129" i="3"/>
  <c r="AA129" i="3"/>
  <c r="W129" i="3"/>
  <c r="AL108" i="12"/>
  <c r="M108" i="12"/>
  <c r="AL104" i="6"/>
  <c r="AX111" i="8" l="1"/>
  <c r="AO111" i="8"/>
  <c r="AE111" i="8"/>
  <c r="X111" i="8"/>
  <c r="AE125" i="9"/>
  <c r="X125" i="9"/>
  <c r="AX125" i="9"/>
  <c r="AO125" i="9"/>
  <c r="AX127" i="11"/>
  <c r="AO127" i="11"/>
  <c r="AE127" i="11"/>
  <c r="X127" i="11"/>
  <c r="S128" i="11"/>
  <c r="AS128" i="11"/>
  <c r="AB128" i="11"/>
  <c r="V128" i="11"/>
  <c r="AF128" i="11" s="1"/>
  <c r="U128" i="11"/>
  <c r="I83" i="13"/>
  <c r="AO103" i="4"/>
  <c r="X103" i="4"/>
  <c r="L83" i="13" s="1"/>
  <c r="AX103" i="4"/>
  <c r="AE103" i="4"/>
  <c r="Q83" i="13" s="1"/>
  <c r="J83" i="13"/>
  <c r="AF103" i="4"/>
  <c r="R83" i="13" s="1"/>
  <c r="M103" i="4"/>
  <c r="C83" i="13"/>
  <c r="G83" i="13"/>
  <c r="AC103" i="4"/>
  <c r="O83" i="13" s="1"/>
  <c r="AK111" i="8"/>
  <c r="J112" i="8"/>
  <c r="K112" i="8"/>
  <c r="M112" i="8"/>
  <c r="R112" i="8"/>
  <c r="T112" i="8"/>
  <c r="AD112" i="8" s="1"/>
  <c r="J126" i="9"/>
  <c r="T126" i="9"/>
  <c r="AD126" i="9" s="1"/>
  <c r="AK125" i="9"/>
  <c r="R126" i="9"/>
  <c r="K126" i="9"/>
  <c r="M126" i="9"/>
  <c r="AC111" i="8"/>
  <c r="AA111" i="8"/>
  <c r="W111" i="8"/>
  <c r="AA125" i="9"/>
  <c r="W125" i="9"/>
  <c r="AC127" i="11"/>
  <c r="AA127" i="11"/>
  <c r="W127" i="11"/>
  <c r="M128" i="11"/>
  <c r="K128" i="11"/>
  <c r="AL128" i="11" s="1"/>
  <c r="W103" i="4"/>
  <c r="K83" i="13" s="1"/>
  <c r="AA103" i="4"/>
  <c r="M83" i="13" s="1"/>
  <c r="AG67" i="10"/>
  <c r="AM69" i="10"/>
  <c r="AN69" i="10" s="1"/>
  <c r="AQ68" i="10"/>
  <c r="AI68" i="10"/>
  <c r="AW68" i="10" s="1"/>
  <c r="AH68" i="10"/>
  <c r="AU68" i="10"/>
  <c r="AV69" i="10"/>
  <c r="AD105" i="6"/>
  <c r="AS105" i="6"/>
  <c r="S105" i="6"/>
  <c r="AB105" i="6"/>
  <c r="V105" i="6"/>
  <c r="U105" i="6"/>
  <c r="AL105" i="6"/>
  <c r="M105" i="6"/>
  <c r="AB130" i="3"/>
  <c r="S130" i="3"/>
  <c r="AS130" i="3"/>
  <c r="V130" i="3"/>
  <c r="AF130" i="3" s="1"/>
  <c r="U130" i="3"/>
  <c r="AL130" i="3"/>
  <c r="T131" i="3"/>
  <c r="AD131" i="3" s="1"/>
  <c r="R131" i="3"/>
  <c r="J131" i="3"/>
  <c r="K131" i="3" s="1"/>
  <c r="M131" i="3" s="1"/>
  <c r="AK130" i="3"/>
  <c r="AK108" i="12"/>
  <c r="J109" i="12"/>
  <c r="R109" i="12"/>
  <c r="T109" i="12"/>
  <c r="AD109" i="12" s="1"/>
  <c r="AO128" i="11" l="1"/>
  <c r="AE128" i="11"/>
  <c r="X128" i="11"/>
  <c r="AX128" i="11"/>
  <c r="R104" i="4"/>
  <c r="T104" i="4"/>
  <c r="AK103" i="4"/>
  <c r="J104" i="4"/>
  <c r="K104" i="4"/>
  <c r="C84" i="13" s="1"/>
  <c r="M104" i="4"/>
  <c r="E83" i="13"/>
  <c r="V112" i="8"/>
  <c r="AF112" i="8" s="1"/>
  <c r="U112" i="8"/>
  <c r="AL112" i="8"/>
  <c r="T113" i="8"/>
  <c r="AD113" i="8" s="1"/>
  <c r="R113" i="8"/>
  <c r="J113" i="8"/>
  <c r="AK112" i="8"/>
  <c r="AB112" i="8"/>
  <c r="S112" i="8"/>
  <c r="AS112" i="8"/>
  <c r="AL126" i="9"/>
  <c r="U126" i="9"/>
  <c r="V126" i="9"/>
  <c r="AF126" i="9" s="1"/>
  <c r="S126" i="9"/>
  <c r="AB126" i="9"/>
  <c r="AS126" i="9"/>
  <c r="AK126" i="9"/>
  <c r="J127" i="9"/>
  <c r="R127" i="9"/>
  <c r="T127" i="9"/>
  <c r="AD127" i="9" s="1"/>
  <c r="AK128" i="11"/>
  <c r="J129" i="11"/>
  <c r="R129" i="11"/>
  <c r="T129" i="11"/>
  <c r="AD129" i="11" s="1"/>
  <c r="K129" i="11"/>
  <c r="AL129" i="11" s="1"/>
  <c r="M129" i="11"/>
  <c r="AC128" i="11"/>
  <c r="AA128" i="11"/>
  <c r="W128" i="11"/>
  <c r="AG66" i="10"/>
  <c r="AM68" i="10"/>
  <c r="AN68" i="10" s="1"/>
  <c r="AQ67" i="10"/>
  <c r="AI67" i="10"/>
  <c r="AW67" i="10" s="1"/>
  <c r="AH67" i="10"/>
  <c r="AU67" i="10"/>
  <c r="AV68" i="10"/>
  <c r="AC105" i="6"/>
  <c r="AF105" i="6"/>
  <c r="AX105" i="6"/>
  <c r="AE105" i="6"/>
  <c r="AO105" i="6"/>
  <c r="X105" i="6"/>
  <c r="AK105" i="6"/>
  <c r="J106" i="6"/>
  <c r="K106" i="6" s="1"/>
  <c r="R106" i="6"/>
  <c r="T106" i="6"/>
  <c r="AO130" i="3"/>
  <c r="AX130" i="3"/>
  <c r="AE130" i="3"/>
  <c r="X130" i="3"/>
  <c r="S131" i="3"/>
  <c r="AB131" i="3"/>
  <c r="AS131" i="3"/>
  <c r="T132" i="3"/>
  <c r="AD132" i="3" s="1"/>
  <c r="R132" i="3"/>
  <c r="AK131" i="3"/>
  <c r="J132" i="3"/>
  <c r="V131" i="3"/>
  <c r="AF131" i="3" s="1"/>
  <c r="U131" i="3"/>
  <c r="AL131" i="3"/>
  <c r="V109" i="12"/>
  <c r="AF109" i="12" s="1"/>
  <c r="U109" i="12"/>
  <c r="K109" i="12"/>
  <c r="AB109" i="12"/>
  <c r="S109" i="12"/>
  <c r="AA105" i="6"/>
  <c r="W105" i="6"/>
  <c r="AC130" i="3"/>
  <c r="AA130" i="3"/>
  <c r="W130" i="3"/>
  <c r="F84" i="13" l="1"/>
  <c r="S104" i="4"/>
  <c r="AB104" i="4"/>
  <c r="N84" i="13" s="1"/>
  <c r="AS104" i="4"/>
  <c r="H84" i="13"/>
  <c r="AD104" i="4"/>
  <c r="P84" i="13" s="1"/>
  <c r="B84" i="13"/>
  <c r="AL104" i="4"/>
  <c r="V104" i="4"/>
  <c r="U104" i="4"/>
  <c r="E84" i="13"/>
  <c r="T105" i="4"/>
  <c r="AK104" i="4"/>
  <c r="J105" i="4"/>
  <c r="R105" i="4"/>
  <c r="AX112" i="8"/>
  <c r="AO112" i="8"/>
  <c r="AE112" i="8"/>
  <c r="X112" i="8"/>
  <c r="AB113" i="8"/>
  <c r="S113" i="8"/>
  <c r="AS113" i="8"/>
  <c r="V113" i="8"/>
  <c r="AF113" i="8" s="1"/>
  <c r="U113" i="8"/>
  <c r="AL113" i="8"/>
  <c r="X126" i="9"/>
  <c r="AE126" i="9"/>
  <c r="AO126" i="9"/>
  <c r="AX126" i="9"/>
  <c r="AL127" i="9"/>
  <c r="U127" i="9"/>
  <c r="V127" i="9"/>
  <c r="AF127" i="9" s="1"/>
  <c r="W127" i="9"/>
  <c r="AA127" i="9"/>
  <c r="AS127" i="9"/>
  <c r="AB127" i="9"/>
  <c r="S127" i="9"/>
  <c r="AC127" i="9" s="1"/>
  <c r="V129" i="11"/>
  <c r="AF129" i="11" s="1"/>
  <c r="U129" i="11"/>
  <c r="AB129" i="11"/>
  <c r="AS129" i="11"/>
  <c r="S129" i="11"/>
  <c r="AK129" i="11"/>
  <c r="J130" i="11"/>
  <c r="R130" i="11"/>
  <c r="T130" i="11"/>
  <c r="AD130" i="11" s="1"/>
  <c r="K113" i="8"/>
  <c r="M113" i="8" s="1"/>
  <c r="AC112" i="8"/>
  <c r="AA112" i="8"/>
  <c r="W112" i="8"/>
  <c r="AC126" i="9"/>
  <c r="AA126" i="9"/>
  <c r="W126" i="9"/>
  <c r="K127" i="9"/>
  <c r="M127" i="9"/>
  <c r="AI66" i="10"/>
  <c r="AW66" i="10" s="1"/>
  <c r="AG65" i="10"/>
  <c r="AM67" i="10"/>
  <c r="AN67" i="10" s="1"/>
  <c r="AQ66" i="10"/>
  <c r="AH66" i="10"/>
  <c r="AU66" i="10"/>
  <c r="AV67" i="10"/>
  <c r="M106" i="6"/>
  <c r="V106" i="6"/>
  <c r="U106" i="6"/>
  <c r="AL106" i="6"/>
  <c r="AS106" i="6"/>
  <c r="AB106" i="6"/>
  <c r="S106" i="6"/>
  <c r="AD106" i="6"/>
  <c r="AS132" i="3"/>
  <c r="AB132" i="3"/>
  <c r="S132" i="3"/>
  <c r="V132" i="3"/>
  <c r="AF132" i="3" s="1"/>
  <c r="U132" i="3"/>
  <c r="AE131" i="3"/>
  <c r="AO131" i="3"/>
  <c r="AX131" i="3"/>
  <c r="X131" i="3"/>
  <c r="AX109" i="12"/>
  <c r="AO109" i="12"/>
  <c r="AE109" i="12"/>
  <c r="X109" i="12"/>
  <c r="AC131" i="3"/>
  <c r="AA131" i="3"/>
  <c r="W131" i="3"/>
  <c r="K132" i="3"/>
  <c r="M109" i="12"/>
  <c r="AL109" i="12"/>
  <c r="AC109" i="12"/>
  <c r="AS109" i="12"/>
  <c r="AA109" i="12"/>
  <c r="W109" i="12"/>
  <c r="G84" i="13" l="1"/>
  <c r="AC104" i="4"/>
  <c r="O84" i="13" s="1"/>
  <c r="J84" i="13"/>
  <c r="AF104" i="4"/>
  <c r="R84" i="13" s="1"/>
  <c r="I84" i="13"/>
  <c r="AO104" i="4"/>
  <c r="AX104" i="4"/>
  <c r="AE104" i="4"/>
  <c r="Q84" i="13" s="1"/>
  <c r="X104" i="4"/>
  <c r="L84" i="13" s="1"/>
  <c r="H85" i="13"/>
  <c r="AD105" i="4"/>
  <c r="P85" i="13" s="1"/>
  <c r="B85" i="13"/>
  <c r="V105" i="4"/>
  <c r="U105" i="4"/>
  <c r="K105" i="4"/>
  <c r="AL105" i="4" s="1"/>
  <c r="F85" i="13"/>
  <c r="S105" i="4"/>
  <c r="AB105" i="4"/>
  <c r="N85" i="13" s="1"/>
  <c r="AS105" i="4"/>
  <c r="AX113" i="8"/>
  <c r="AO113" i="8"/>
  <c r="AE113" i="8"/>
  <c r="X113" i="8"/>
  <c r="AE127" i="9"/>
  <c r="AO127" i="9"/>
  <c r="AX127" i="9"/>
  <c r="X127" i="9"/>
  <c r="AX129" i="11"/>
  <c r="AO129" i="11"/>
  <c r="AE129" i="11"/>
  <c r="X129" i="11"/>
  <c r="AL130" i="11"/>
  <c r="V130" i="11"/>
  <c r="AF130" i="11" s="1"/>
  <c r="U130" i="11"/>
  <c r="S130" i="11"/>
  <c r="AB130" i="11"/>
  <c r="AS130" i="11"/>
  <c r="AK113" i="8"/>
  <c r="J114" i="8"/>
  <c r="K114" i="8"/>
  <c r="M114" i="8"/>
  <c r="R114" i="8"/>
  <c r="T114" i="8"/>
  <c r="AD114" i="8" s="1"/>
  <c r="R128" i="9"/>
  <c r="J128" i="9"/>
  <c r="T128" i="9"/>
  <c r="AD128" i="9" s="1"/>
  <c r="AK127" i="9"/>
  <c r="K128" i="9"/>
  <c r="M128" i="9"/>
  <c r="AA104" i="4"/>
  <c r="M84" i="13" s="1"/>
  <c r="W104" i="4"/>
  <c r="K84" i="13" s="1"/>
  <c r="AC113" i="8"/>
  <c r="AA113" i="8"/>
  <c r="W113" i="8"/>
  <c r="AC129" i="11"/>
  <c r="AA129" i="11"/>
  <c r="W129" i="11"/>
  <c r="K130" i="11"/>
  <c r="M130" i="11" s="1"/>
  <c r="M132" i="3"/>
  <c r="AL132" i="3"/>
  <c r="AM66" i="10"/>
  <c r="AN66" i="10" s="1"/>
  <c r="AI65" i="10"/>
  <c r="AW65" i="10" s="1"/>
  <c r="AQ65" i="10"/>
  <c r="AG64" i="10"/>
  <c r="AH65" i="10"/>
  <c r="AU65" i="10"/>
  <c r="AV66" i="10"/>
  <c r="J107" i="6"/>
  <c r="AK106" i="6"/>
  <c r="T107" i="6"/>
  <c r="R107" i="6"/>
  <c r="AF106" i="6"/>
  <c r="AX106" i="6"/>
  <c r="AO106" i="6"/>
  <c r="X106" i="6"/>
  <c r="AE106" i="6"/>
  <c r="AC106" i="6"/>
  <c r="AO132" i="3"/>
  <c r="AE132" i="3"/>
  <c r="AX132" i="3"/>
  <c r="X132" i="3"/>
  <c r="R133" i="3"/>
  <c r="T133" i="3"/>
  <c r="AD133" i="3" s="1"/>
  <c r="AK132" i="3"/>
  <c r="J133" i="3"/>
  <c r="K133" i="3" s="1"/>
  <c r="AK109" i="12"/>
  <c r="J110" i="12"/>
  <c r="R110" i="12"/>
  <c r="T110" i="12"/>
  <c r="AD110" i="12" s="1"/>
  <c r="W106" i="6"/>
  <c r="AA106" i="6"/>
  <c r="AC132" i="3"/>
  <c r="W132" i="3"/>
  <c r="AA132" i="3"/>
  <c r="J85" i="13" l="1"/>
  <c r="AF105" i="4"/>
  <c r="R85" i="13" s="1"/>
  <c r="I85" i="13"/>
  <c r="AO105" i="4"/>
  <c r="AX105" i="4"/>
  <c r="AE105" i="4"/>
  <c r="Q85" i="13" s="1"/>
  <c r="X105" i="4"/>
  <c r="L85" i="13" s="1"/>
  <c r="M105" i="4"/>
  <c r="C85" i="13"/>
  <c r="G85" i="13"/>
  <c r="AC105" i="4"/>
  <c r="O85" i="13" s="1"/>
  <c r="AE130" i="11"/>
  <c r="AX130" i="11"/>
  <c r="AO130" i="11"/>
  <c r="X130" i="11"/>
  <c r="V114" i="8"/>
  <c r="AF114" i="8" s="1"/>
  <c r="U114" i="8"/>
  <c r="AL114" i="8"/>
  <c r="T115" i="8"/>
  <c r="AD115" i="8" s="1"/>
  <c r="R115" i="8"/>
  <c r="J115" i="8"/>
  <c r="AK114" i="8"/>
  <c r="AB114" i="8"/>
  <c r="S114" i="8"/>
  <c r="AS114" i="8"/>
  <c r="S128" i="9"/>
  <c r="AB128" i="9"/>
  <c r="AS128" i="9"/>
  <c r="AL128" i="9"/>
  <c r="V128" i="9"/>
  <c r="AF128" i="9" s="1"/>
  <c r="U128" i="9"/>
  <c r="J129" i="9"/>
  <c r="T129" i="9"/>
  <c r="AD129" i="9" s="1"/>
  <c r="AK128" i="9"/>
  <c r="R129" i="9"/>
  <c r="T131" i="11"/>
  <c r="AD131" i="11" s="1"/>
  <c r="R131" i="11"/>
  <c r="AK130" i="11"/>
  <c r="J131" i="11"/>
  <c r="K131" i="11"/>
  <c r="M131" i="11" s="1"/>
  <c r="AA105" i="4"/>
  <c r="M85" i="13" s="1"/>
  <c r="W105" i="4"/>
  <c r="K85" i="13" s="1"/>
  <c r="AC130" i="11"/>
  <c r="AA130" i="11"/>
  <c r="W130" i="11"/>
  <c r="AG63" i="10"/>
  <c r="AM65" i="10"/>
  <c r="AN65" i="10" s="1"/>
  <c r="AI64" i="10"/>
  <c r="AW64" i="10" s="1"/>
  <c r="AQ64" i="10"/>
  <c r="AH64" i="10"/>
  <c r="AU64" i="10"/>
  <c r="AV65" i="10"/>
  <c r="V107" i="6"/>
  <c r="U107" i="6"/>
  <c r="AD107" i="6"/>
  <c r="AB107" i="6"/>
  <c r="S107" i="6"/>
  <c r="AS107" i="6"/>
  <c r="AB133" i="3"/>
  <c r="S133" i="3"/>
  <c r="AS133" i="3"/>
  <c r="U133" i="3"/>
  <c r="V133" i="3"/>
  <c r="AF133" i="3" s="1"/>
  <c r="AL133" i="3"/>
  <c r="M133" i="3"/>
  <c r="V110" i="12"/>
  <c r="AF110" i="12" s="1"/>
  <c r="U110" i="12"/>
  <c r="AB110" i="12"/>
  <c r="S110" i="12"/>
  <c r="K107" i="6"/>
  <c r="K110" i="12"/>
  <c r="AK105" i="4" l="1"/>
  <c r="T106" i="4"/>
  <c r="J106" i="4"/>
  <c r="R106" i="4"/>
  <c r="E85" i="13"/>
  <c r="AX114" i="8"/>
  <c r="AO114" i="8"/>
  <c r="AE114" i="8"/>
  <c r="X114" i="8"/>
  <c r="AB115" i="8"/>
  <c r="S115" i="8"/>
  <c r="AS115" i="8"/>
  <c r="V115" i="8"/>
  <c r="AF115" i="8" s="1"/>
  <c r="U115" i="8"/>
  <c r="AO128" i="9"/>
  <c r="AX128" i="9"/>
  <c r="X128" i="9"/>
  <c r="AE128" i="9"/>
  <c r="U129" i="9"/>
  <c r="V129" i="9"/>
  <c r="AF129" i="9" s="1"/>
  <c r="K129" i="9"/>
  <c r="AS129" i="9"/>
  <c r="S129" i="9"/>
  <c r="W129" i="9" s="1"/>
  <c r="AB129" i="9"/>
  <c r="S131" i="11"/>
  <c r="AB131" i="11"/>
  <c r="AS131" i="11"/>
  <c r="U131" i="11"/>
  <c r="V131" i="11"/>
  <c r="AF131" i="11" s="1"/>
  <c r="AL131" i="11"/>
  <c r="AK131" i="11"/>
  <c r="J132" i="11"/>
  <c r="T132" i="11"/>
  <c r="AD132" i="11" s="1"/>
  <c r="R132" i="11"/>
  <c r="K115" i="8"/>
  <c r="AC114" i="8"/>
  <c r="AA114" i="8"/>
  <c r="W114" i="8"/>
  <c r="AC128" i="9"/>
  <c r="W128" i="9"/>
  <c r="AA128" i="9"/>
  <c r="AL110" i="12"/>
  <c r="M110" i="12"/>
  <c r="AG62" i="10"/>
  <c r="AM64" i="10"/>
  <c r="AN64" i="10" s="1"/>
  <c r="AQ63" i="10"/>
  <c r="AI63" i="10"/>
  <c r="AW63" i="10" s="1"/>
  <c r="AH63" i="10"/>
  <c r="AU63" i="10"/>
  <c r="AV64" i="10"/>
  <c r="AF107" i="6"/>
  <c r="AX107" i="6"/>
  <c r="AO107" i="6"/>
  <c r="AE107" i="6"/>
  <c r="X107" i="6"/>
  <c r="AC107" i="6"/>
  <c r="X133" i="3"/>
  <c r="AX133" i="3"/>
  <c r="AO133" i="3"/>
  <c r="AE133" i="3"/>
  <c r="R134" i="3"/>
  <c r="T134" i="3"/>
  <c r="AD134" i="3" s="1"/>
  <c r="J134" i="3"/>
  <c r="AK133" i="3"/>
  <c r="AE110" i="12"/>
  <c r="AX110" i="12"/>
  <c r="AO110" i="12"/>
  <c r="X110" i="12"/>
  <c r="AA107" i="6"/>
  <c r="W107" i="6"/>
  <c r="AC133" i="3"/>
  <c r="AA133" i="3"/>
  <c r="W133" i="3"/>
  <c r="AC110" i="12"/>
  <c r="AA110" i="12"/>
  <c r="W110" i="12"/>
  <c r="AS110" i="12"/>
  <c r="AL107" i="6"/>
  <c r="M107" i="6"/>
  <c r="H86" i="13" l="1"/>
  <c r="AD106" i="4"/>
  <c r="P86" i="13" s="1"/>
  <c r="B86" i="13"/>
  <c r="U106" i="4"/>
  <c r="V106" i="4"/>
  <c r="K106" i="4"/>
  <c r="AL106" i="4" s="1"/>
  <c r="F86" i="13"/>
  <c r="AB106" i="4"/>
  <c r="N86" i="13" s="1"/>
  <c r="S106" i="4"/>
  <c r="AS106" i="4"/>
  <c r="X115" i="8"/>
  <c r="AX115" i="8"/>
  <c r="AO115" i="8"/>
  <c r="AE115" i="8"/>
  <c r="AE129" i="9"/>
  <c r="AO129" i="9"/>
  <c r="AX129" i="9"/>
  <c r="X129" i="9"/>
  <c r="AC129" i="9"/>
  <c r="AA129" i="9"/>
  <c r="X131" i="11"/>
  <c r="AX131" i="11"/>
  <c r="AO131" i="11"/>
  <c r="AE131" i="11"/>
  <c r="U132" i="11"/>
  <c r="V132" i="11"/>
  <c r="AF132" i="11" s="1"/>
  <c r="AB132" i="11"/>
  <c r="S132" i="11"/>
  <c r="AS132" i="11"/>
  <c r="AC115" i="8"/>
  <c r="AA115" i="8"/>
  <c r="W115" i="8"/>
  <c r="M129" i="9"/>
  <c r="AL129" i="9"/>
  <c r="AC131" i="11"/>
  <c r="W131" i="11"/>
  <c r="AA131" i="11"/>
  <c r="K132" i="11"/>
  <c r="AL132" i="11" s="1"/>
  <c r="M132" i="11"/>
  <c r="AL115" i="8"/>
  <c r="M115" i="8"/>
  <c r="J111" i="12"/>
  <c r="R111" i="12"/>
  <c r="AK110" i="12"/>
  <c r="T111" i="12"/>
  <c r="AD111" i="12" s="1"/>
  <c r="K111" i="12"/>
  <c r="M111" i="12"/>
  <c r="AM63" i="10"/>
  <c r="AN63" i="10" s="1"/>
  <c r="AQ62" i="10"/>
  <c r="AI62" i="10"/>
  <c r="AW62" i="10" s="1"/>
  <c r="AH62" i="10"/>
  <c r="AG61" i="10"/>
  <c r="AV63" i="10"/>
  <c r="AU62" i="10"/>
  <c r="S134" i="3"/>
  <c r="AB134" i="3"/>
  <c r="AS134" i="3"/>
  <c r="U134" i="3"/>
  <c r="V134" i="3"/>
  <c r="AF134" i="3" s="1"/>
  <c r="K134" i="3"/>
  <c r="T108" i="6"/>
  <c r="R108" i="6"/>
  <c r="J108" i="6"/>
  <c r="AK107" i="6"/>
  <c r="I86" i="13" l="1"/>
  <c r="AX106" i="4"/>
  <c r="AE106" i="4"/>
  <c r="Q86" i="13" s="1"/>
  <c r="AO106" i="4"/>
  <c r="X106" i="4"/>
  <c r="L86" i="13" s="1"/>
  <c r="J86" i="13"/>
  <c r="AF106" i="4"/>
  <c r="R86" i="13" s="1"/>
  <c r="M106" i="4"/>
  <c r="C86" i="13"/>
  <c r="G86" i="13"/>
  <c r="AC106" i="4"/>
  <c r="O86" i="13" s="1"/>
  <c r="AX132" i="11"/>
  <c r="AO132" i="11"/>
  <c r="AE132" i="11"/>
  <c r="X132" i="11"/>
  <c r="AK129" i="9"/>
  <c r="T130" i="9"/>
  <c r="AD130" i="9" s="1"/>
  <c r="J130" i="9"/>
  <c r="R130" i="9"/>
  <c r="R133" i="11"/>
  <c r="AK132" i="11"/>
  <c r="J133" i="11"/>
  <c r="T133" i="11"/>
  <c r="AD133" i="11" s="1"/>
  <c r="K133" i="11"/>
  <c r="M133" i="11" s="1"/>
  <c r="AK115" i="8"/>
  <c r="T116" i="8"/>
  <c r="AD116" i="8" s="1"/>
  <c r="R116" i="8"/>
  <c r="J116" i="8"/>
  <c r="AA106" i="4"/>
  <c r="M86" i="13" s="1"/>
  <c r="W106" i="4"/>
  <c r="K86" i="13" s="1"/>
  <c r="AC132" i="11"/>
  <c r="W132" i="11"/>
  <c r="AA132" i="11"/>
  <c r="AL111" i="12"/>
  <c r="V111" i="12"/>
  <c r="AF111" i="12" s="1"/>
  <c r="U111" i="12"/>
  <c r="AB111" i="12"/>
  <c r="S111" i="12"/>
  <c r="J112" i="12"/>
  <c r="K112" i="12" s="1"/>
  <c r="R112" i="12"/>
  <c r="T112" i="12"/>
  <c r="AD112" i="12" s="1"/>
  <c r="AK111" i="12"/>
  <c r="AU61" i="10"/>
  <c r="AV62" i="10"/>
  <c r="AG60" i="10"/>
  <c r="AQ61" i="10"/>
  <c r="AH61" i="10"/>
  <c r="AM62" i="10"/>
  <c r="AN62" i="10" s="1"/>
  <c r="AI61" i="10"/>
  <c r="AW61" i="10" s="1"/>
  <c r="AE134" i="3"/>
  <c r="AX134" i="3"/>
  <c r="AO134" i="3"/>
  <c r="X134" i="3"/>
  <c r="AE111" i="12"/>
  <c r="AX111" i="12"/>
  <c r="AO111" i="12"/>
  <c r="X111" i="12"/>
  <c r="U112" i="12"/>
  <c r="V112" i="12"/>
  <c r="AF112" i="12" s="1"/>
  <c r="AB112" i="12"/>
  <c r="S112" i="12"/>
  <c r="AD108" i="6"/>
  <c r="AS108" i="6"/>
  <c r="AB108" i="6"/>
  <c r="S108" i="6"/>
  <c r="V108" i="6"/>
  <c r="U108" i="6"/>
  <c r="AC134" i="3"/>
  <c r="AA134" i="3"/>
  <c r="W134" i="3"/>
  <c r="M134" i="3"/>
  <c r="AL134" i="3"/>
  <c r="K108" i="6"/>
  <c r="AK106" i="4" l="1"/>
  <c r="T107" i="4"/>
  <c r="R107" i="4"/>
  <c r="J107" i="4"/>
  <c r="K107" i="4"/>
  <c r="E86" i="13"/>
  <c r="U130" i="9"/>
  <c r="V130" i="9"/>
  <c r="AF130" i="9" s="1"/>
  <c r="K130" i="9"/>
  <c r="AS130" i="9"/>
  <c r="S130" i="9"/>
  <c r="AB130" i="9"/>
  <c r="AB133" i="11"/>
  <c r="S133" i="11"/>
  <c r="AS133" i="11"/>
  <c r="AL133" i="11"/>
  <c r="U133" i="11"/>
  <c r="V133" i="11"/>
  <c r="AF133" i="11" s="1"/>
  <c r="J134" i="11"/>
  <c r="R134" i="11"/>
  <c r="AK133" i="11"/>
  <c r="T134" i="11"/>
  <c r="AD134" i="11" s="1"/>
  <c r="AB116" i="8"/>
  <c r="S116" i="8"/>
  <c r="AS116" i="8"/>
  <c r="V116" i="8"/>
  <c r="AF116" i="8" s="1"/>
  <c r="U116" i="8"/>
  <c r="K116" i="8"/>
  <c r="AL116" i="8" s="1"/>
  <c r="M116" i="8"/>
  <c r="AC111" i="12"/>
  <c r="AS111" i="12"/>
  <c r="AA111" i="12"/>
  <c r="W111" i="12"/>
  <c r="AM61" i="10"/>
  <c r="AN61" i="10" s="1"/>
  <c r="AI60" i="10"/>
  <c r="AW60" i="10" s="1"/>
  <c r="AQ60" i="10"/>
  <c r="AG59" i="10"/>
  <c r="AH60" i="10"/>
  <c r="AU60" i="10"/>
  <c r="AV61" i="10"/>
  <c r="AX112" i="12"/>
  <c r="AE112" i="12"/>
  <c r="AO112" i="12"/>
  <c r="X112" i="12"/>
  <c r="AC108" i="6"/>
  <c r="AF108" i="6"/>
  <c r="AX108" i="6"/>
  <c r="AO108" i="6"/>
  <c r="AE108" i="6"/>
  <c r="X108" i="6"/>
  <c r="J135" i="3"/>
  <c r="K135" i="3" s="1"/>
  <c r="M135" i="3" s="1"/>
  <c r="R135" i="3"/>
  <c r="T135" i="3"/>
  <c r="AD135" i="3" s="1"/>
  <c r="AK134" i="3"/>
  <c r="AC112" i="12"/>
  <c r="AA112" i="12"/>
  <c r="W112" i="12"/>
  <c r="AS112" i="12"/>
  <c r="AA108" i="6"/>
  <c r="W108" i="6"/>
  <c r="AL112" i="12"/>
  <c r="M112" i="12"/>
  <c r="AL108" i="6"/>
  <c r="M108" i="6"/>
  <c r="H87" i="13" l="1"/>
  <c r="AD107" i="4"/>
  <c r="P87" i="13" s="1"/>
  <c r="F87" i="13"/>
  <c r="S107" i="4"/>
  <c r="AB107" i="4"/>
  <c r="N87" i="13" s="1"/>
  <c r="AS107" i="4"/>
  <c r="B87" i="13"/>
  <c r="AL107" i="4"/>
  <c r="V107" i="4"/>
  <c r="U107" i="4"/>
  <c r="X130" i="9"/>
  <c r="AO130" i="9"/>
  <c r="AE130" i="9"/>
  <c r="AX130" i="9"/>
  <c r="AX133" i="11"/>
  <c r="AE133" i="11"/>
  <c r="X133" i="11"/>
  <c r="AO133" i="11"/>
  <c r="K134" i="11"/>
  <c r="V134" i="11"/>
  <c r="AF134" i="11" s="1"/>
  <c r="U134" i="11"/>
  <c r="AB134" i="11"/>
  <c r="S134" i="11"/>
  <c r="AC134" i="11" s="1"/>
  <c r="AS134" i="11"/>
  <c r="AX116" i="8"/>
  <c r="AO116" i="8"/>
  <c r="AE116" i="8"/>
  <c r="X116" i="8"/>
  <c r="AK116" i="8"/>
  <c r="J117" i="8"/>
  <c r="R117" i="8"/>
  <c r="T117" i="8"/>
  <c r="AD117" i="8" s="1"/>
  <c r="C87" i="13"/>
  <c r="M107" i="4"/>
  <c r="M130" i="9"/>
  <c r="AL130" i="9"/>
  <c r="AC130" i="9"/>
  <c r="AA130" i="9"/>
  <c r="W130" i="9"/>
  <c r="AC133" i="11"/>
  <c r="AA133" i="11"/>
  <c r="W133" i="11"/>
  <c r="AL134" i="11"/>
  <c r="M134" i="11"/>
  <c r="W134" i="11"/>
  <c r="AA134" i="11"/>
  <c r="AC116" i="8"/>
  <c r="AA116" i="8"/>
  <c r="W116" i="8"/>
  <c r="AG58" i="10"/>
  <c r="AI59" i="10"/>
  <c r="AW59" i="10" s="1"/>
  <c r="AM60" i="10"/>
  <c r="AN60" i="10" s="1"/>
  <c r="AQ59" i="10"/>
  <c r="AH59" i="10"/>
  <c r="AU59" i="10"/>
  <c r="AV60" i="10"/>
  <c r="AK135" i="3"/>
  <c r="J136" i="3"/>
  <c r="R136" i="3"/>
  <c r="T136" i="3"/>
  <c r="AD136" i="3" s="1"/>
  <c r="AL135" i="3"/>
  <c r="V135" i="3"/>
  <c r="AF135" i="3" s="1"/>
  <c r="U135" i="3"/>
  <c r="AB135" i="3"/>
  <c r="S135" i="3"/>
  <c r="AS135" i="3"/>
  <c r="T113" i="12"/>
  <c r="AD113" i="12" s="1"/>
  <c r="B125" i="12" s="1"/>
  <c r="K12" i="13" s="1"/>
  <c r="J113" i="12"/>
  <c r="AK112" i="12"/>
  <c r="R113" i="12"/>
  <c r="T109" i="6"/>
  <c r="R109" i="6"/>
  <c r="J109" i="6"/>
  <c r="AK108" i="6"/>
  <c r="G87" i="13" l="1"/>
  <c r="AC107" i="4"/>
  <c r="O87" i="13" s="1"/>
  <c r="J87" i="13"/>
  <c r="AF107" i="4"/>
  <c r="R87" i="13" s="1"/>
  <c r="I87" i="13"/>
  <c r="AO107" i="4"/>
  <c r="X107" i="4"/>
  <c r="L87" i="13" s="1"/>
  <c r="AE107" i="4"/>
  <c r="Q87" i="13" s="1"/>
  <c r="AX107" i="4"/>
  <c r="AX134" i="11"/>
  <c r="AO134" i="11"/>
  <c r="AE134" i="11"/>
  <c r="X134" i="11"/>
  <c r="V117" i="8"/>
  <c r="AF117" i="8" s="1"/>
  <c r="U117" i="8"/>
  <c r="AB117" i="8"/>
  <c r="S117" i="8"/>
  <c r="AS117" i="8"/>
  <c r="J108" i="4"/>
  <c r="K108" i="4"/>
  <c r="C88" i="13" s="1"/>
  <c r="T108" i="4"/>
  <c r="R108" i="4"/>
  <c r="AK107" i="4"/>
  <c r="M108" i="4"/>
  <c r="E87" i="13"/>
  <c r="T131" i="9"/>
  <c r="AD131" i="9" s="1"/>
  <c r="R131" i="9"/>
  <c r="J131" i="9"/>
  <c r="AK130" i="9"/>
  <c r="W107" i="4"/>
  <c r="K87" i="13" s="1"/>
  <c r="AA107" i="4"/>
  <c r="M87" i="13" s="1"/>
  <c r="K117" i="8"/>
  <c r="AL117" i="8" s="1"/>
  <c r="M117" i="8"/>
  <c r="J135" i="11"/>
  <c r="K135" i="11"/>
  <c r="M135" i="11"/>
  <c r="AK134" i="11"/>
  <c r="R135" i="11"/>
  <c r="T135" i="11"/>
  <c r="AD135" i="11" s="1"/>
  <c r="AG57" i="10"/>
  <c r="AM59" i="10"/>
  <c r="AN59" i="10" s="1"/>
  <c r="AQ58" i="10"/>
  <c r="AI58" i="10"/>
  <c r="AW58" i="10" s="1"/>
  <c r="AH58" i="10"/>
  <c r="AU58" i="10"/>
  <c r="AV59" i="10"/>
  <c r="U136" i="3"/>
  <c r="V136" i="3"/>
  <c r="AF136" i="3" s="1"/>
  <c r="S136" i="3"/>
  <c r="AB136" i="3"/>
  <c r="AS136" i="3"/>
  <c r="AX135" i="3"/>
  <c r="AE135" i="3"/>
  <c r="X135" i="3"/>
  <c r="AO135" i="3"/>
  <c r="U113" i="12"/>
  <c r="V113" i="12"/>
  <c r="AF113" i="12" s="1"/>
  <c r="B127" i="12" s="1"/>
  <c r="M12" i="13" s="1"/>
  <c r="AB113" i="12"/>
  <c r="B123" i="12" s="1"/>
  <c r="S113" i="12"/>
  <c r="AD109" i="6"/>
  <c r="AB109" i="6"/>
  <c r="S109" i="6"/>
  <c r="AS109" i="6"/>
  <c r="U109" i="6"/>
  <c r="V109" i="6"/>
  <c r="AL109" i="6"/>
  <c r="K136" i="3"/>
  <c r="AC135" i="3"/>
  <c r="AA135" i="3"/>
  <c r="W135" i="3"/>
  <c r="K113" i="12"/>
  <c r="L113" i="12"/>
  <c r="K109" i="6"/>
  <c r="M109" i="6" s="1"/>
  <c r="AX117" i="8" l="1"/>
  <c r="AO117" i="8"/>
  <c r="AE117" i="8"/>
  <c r="X117" i="8"/>
  <c r="B88" i="13"/>
  <c r="V108" i="4"/>
  <c r="U108" i="4"/>
  <c r="AL108" i="4"/>
  <c r="H88" i="13"/>
  <c r="AD108" i="4"/>
  <c r="P88" i="13" s="1"/>
  <c r="F88" i="13"/>
  <c r="AB108" i="4"/>
  <c r="N88" i="13" s="1"/>
  <c r="S108" i="4"/>
  <c r="AA108" i="4" s="1"/>
  <c r="M88" i="13" s="1"/>
  <c r="AS108" i="4"/>
  <c r="E88" i="13"/>
  <c r="T109" i="4"/>
  <c r="R109" i="4"/>
  <c r="AK108" i="4"/>
  <c r="J109" i="4"/>
  <c r="S131" i="9"/>
  <c r="AS131" i="9"/>
  <c r="AB131" i="9"/>
  <c r="U131" i="9"/>
  <c r="W131" i="9" s="1"/>
  <c r="V131" i="9"/>
  <c r="AF131" i="9" s="1"/>
  <c r="K131" i="9"/>
  <c r="J132" i="9"/>
  <c r="R132" i="9"/>
  <c r="T132" i="9"/>
  <c r="AD132" i="9" s="1"/>
  <c r="AK131" i="9"/>
  <c r="AK117" i="8"/>
  <c r="J118" i="8"/>
  <c r="K118" i="8"/>
  <c r="M118" i="8"/>
  <c r="R118" i="8"/>
  <c r="T118" i="8"/>
  <c r="AD118" i="8" s="1"/>
  <c r="AC117" i="8"/>
  <c r="AA117" i="8"/>
  <c r="W117" i="8"/>
  <c r="AL135" i="11"/>
  <c r="U135" i="11"/>
  <c r="V135" i="11"/>
  <c r="AF135" i="11" s="1"/>
  <c r="AK135" i="11"/>
  <c r="J136" i="11"/>
  <c r="R136" i="11"/>
  <c r="T136" i="11"/>
  <c r="AD136" i="11" s="1"/>
  <c r="AS135" i="11"/>
  <c r="S135" i="11"/>
  <c r="W135" i="11"/>
  <c r="AB135" i="11"/>
  <c r="AM58" i="10"/>
  <c r="AN58" i="10" s="1"/>
  <c r="AG56" i="10"/>
  <c r="AQ57" i="10"/>
  <c r="AI57" i="10"/>
  <c r="AW57" i="10" s="1"/>
  <c r="AH57" i="10"/>
  <c r="AU57" i="10"/>
  <c r="AV58" i="10"/>
  <c r="X136" i="3"/>
  <c r="AX136" i="3"/>
  <c r="AO136" i="3"/>
  <c r="AE136" i="3"/>
  <c r="W136" i="3"/>
  <c r="AC136" i="3"/>
  <c r="AA136" i="3"/>
  <c r="AO113" i="12"/>
  <c r="AX113" i="12"/>
  <c r="B155" i="12" s="1"/>
  <c r="P26" i="13" s="1"/>
  <c r="AE113" i="12"/>
  <c r="B126" i="12" s="1"/>
  <c r="L12" i="13" s="1"/>
  <c r="X113" i="12"/>
  <c r="AG112" i="12" s="1"/>
  <c r="I12" i="13"/>
  <c r="AC109" i="6"/>
  <c r="AX109" i="6"/>
  <c r="AO109" i="6"/>
  <c r="AE109" i="6"/>
  <c r="X109" i="6"/>
  <c r="AF109" i="6"/>
  <c r="D93" i="13"/>
  <c r="AR113" i="12"/>
  <c r="B147" i="12" s="1"/>
  <c r="H26" i="13" s="1"/>
  <c r="B132" i="12"/>
  <c r="R12" i="13" s="1"/>
  <c r="AK109" i="6"/>
  <c r="J110" i="6"/>
  <c r="R110" i="6"/>
  <c r="T110" i="6"/>
  <c r="AC113" i="12"/>
  <c r="B124" i="12" s="1"/>
  <c r="AA113" i="12"/>
  <c r="B139" i="12" s="1"/>
  <c r="W113" i="12"/>
  <c r="AS113" i="12"/>
  <c r="B148" i="12" s="1"/>
  <c r="I26" i="13" s="1"/>
  <c r="AA109" i="6"/>
  <c r="W109" i="6"/>
  <c r="AL136" i="3"/>
  <c r="M136" i="3"/>
  <c r="B138" i="12"/>
  <c r="B153" i="12" s="1"/>
  <c r="N26" i="13" s="1"/>
  <c r="AL113" i="12"/>
  <c r="B142" i="12" s="1"/>
  <c r="C26" i="13" s="1"/>
  <c r="M113" i="12"/>
  <c r="AX135" i="11"/>
  <c r="X135" i="11"/>
  <c r="AE135" i="11"/>
  <c r="AO135" i="11"/>
  <c r="V136" i="11"/>
  <c r="AF136" i="11" s="1"/>
  <c r="U136" i="11"/>
  <c r="AS136" i="11"/>
  <c r="S136" i="11"/>
  <c r="W136" i="11" s="1"/>
  <c r="AB136" i="11"/>
  <c r="K136" i="11"/>
  <c r="AC135" i="11"/>
  <c r="AA135" i="11"/>
  <c r="J88" i="13" l="1"/>
  <c r="AF108" i="4"/>
  <c r="R88" i="13" s="1"/>
  <c r="I88" i="13"/>
  <c r="AO108" i="4"/>
  <c r="AX108" i="4"/>
  <c r="X108" i="4"/>
  <c r="L88" i="13" s="1"/>
  <c r="AE108" i="4"/>
  <c r="Q88" i="13" s="1"/>
  <c r="G88" i="13"/>
  <c r="AC108" i="4"/>
  <c r="O88" i="13" s="1"/>
  <c r="W108" i="4"/>
  <c r="K88" i="13" s="1"/>
  <c r="H89" i="13"/>
  <c r="AD109" i="4"/>
  <c r="P89" i="13" s="1"/>
  <c r="F89" i="13"/>
  <c r="AB109" i="4"/>
  <c r="N89" i="13" s="1"/>
  <c r="S109" i="4"/>
  <c r="AS109" i="4"/>
  <c r="B89" i="13"/>
  <c r="U109" i="4"/>
  <c r="V109" i="4"/>
  <c r="AX131" i="9"/>
  <c r="X131" i="9"/>
  <c r="AE131" i="9"/>
  <c r="AO131" i="9"/>
  <c r="V132" i="9"/>
  <c r="AF132" i="9" s="1"/>
  <c r="U132" i="9"/>
  <c r="AS132" i="9"/>
  <c r="S132" i="9"/>
  <c r="AB132" i="9"/>
  <c r="V118" i="8"/>
  <c r="AF118" i="8" s="1"/>
  <c r="U118" i="8"/>
  <c r="AL118" i="8"/>
  <c r="J119" i="8"/>
  <c r="AK118" i="8"/>
  <c r="T119" i="8"/>
  <c r="AD119" i="8" s="1"/>
  <c r="R119" i="8"/>
  <c r="K119" i="8"/>
  <c r="M119" i="8" s="1"/>
  <c r="AB118" i="8"/>
  <c r="S118" i="8"/>
  <c r="AS118" i="8"/>
  <c r="K109" i="4"/>
  <c r="AC131" i="9"/>
  <c r="AA131" i="9"/>
  <c r="M131" i="9"/>
  <c r="AL131" i="9"/>
  <c r="K132" i="9"/>
  <c r="J12" i="13"/>
  <c r="B128" i="12"/>
  <c r="AI56" i="10"/>
  <c r="AW56" i="10" s="1"/>
  <c r="AG55" i="10"/>
  <c r="AM57" i="10"/>
  <c r="AN57" i="10" s="1"/>
  <c r="AQ56" i="10"/>
  <c r="AH56" i="10"/>
  <c r="AU56" i="10"/>
  <c r="AV57" i="10"/>
  <c r="AP110" i="12"/>
  <c r="AP108" i="12"/>
  <c r="AP109" i="12"/>
  <c r="AP111" i="12"/>
  <c r="AP107" i="12"/>
  <c r="AP106" i="12"/>
  <c r="AP105" i="12"/>
  <c r="AP104" i="12"/>
  <c r="AP103" i="12"/>
  <c r="AP102" i="12"/>
  <c r="AP101" i="12"/>
  <c r="AP100" i="12"/>
  <c r="AP60" i="12"/>
  <c r="AP99" i="12"/>
  <c r="AP54" i="12"/>
  <c r="AP57" i="12"/>
  <c r="AP65" i="12"/>
  <c r="AP69" i="12"/>
  <c r="AP74" i="12"/>
  <c r="AP76" i="12"/>
  <c r="AP80" i="12"/>
  <c r="AP83" i="12"/>
  <c r="AP84" i="12"/>
  <c r="AP86" i="12"/>
  <c r="AP88" i="12"/>
  <c r="AP90" i="12"/>
  <c r="AP92" i="12"/>
  <c r="AP94" i="12"/>
  <c r="AP97" i="12"/>
  <c r="AP55" i="12"/>
  <c r="AP56" i="12"/>
  <c r="AP61" i="12"/>
  <c r="AP64" i="12"/>
  <c r="AP67" i="12"/>
  <c r="AP72" i="12"/>
  <c r="AP77" i="12"/>
  <c r="AP98" i="12"/>
  <c r="AP53" i="12"/>
  <c r="AP58" i="12"/>
  <c r="AP63" i="12"/>
  <c r="AP68" i="12"/>
  <c r="AP70" i="12"/>
  <c r="AP73" i="12"/>
  <c r="AP78" i="12"/>
  <c r="AP81" i="12"/>
  <c r="AP85" i="12"/>
  <c r="AP87" i="12"/>
  <c r="AP89" i="12"/>
  <c r="AP91" i="12"/>
  <c r="AP93" i="12"/>
  <c r="AP96" i="12"/>
  <c r="AP95" i="12"/>
  <c r="AP52" i="12"/>
  <c r="AP59" i="12"/>
  <c r="AP62" i="12"/>
  <c r="AP66" i="12"/>
  <c r="AP71" i="12"/>
  <c r="AP75" i="12"/>
  <c r="AP79" i="12"/>
  <c r="AP82" i="12"/>
  <c r="AP112" i="12"/>
  <c r="AQ112" i="12" s="1"/>
  <c r="AH112" i="12"/>
  <c r="AU111" i="12" s="1"/>
  <c r="AG111" i="12"/>
  <c r="AM113" i="12"/>
  <c r="AN113" i="12" s="1"/>
  <c r="AI112" i="12"/>
  <c r="AW112" i="12" s="1"/>
  <c r="V110" i="6"/>
  <c r="U110" i="6"/>
  <c r="K110" i="6"/>
  <c r="AL110" i="6" s="1"/>
  <c r="AB110" i="6"/>
  <c r="S110" i="6"/>
  <c r="AS110" i="6"/>
  <c r="AD110" i="6"/>
  <c r="AK136" i="3"/>
  <c r="R137" i="3"/>
  <c r="T137" i="3"/>
  <c r="AD137" i="3" s="1"/>
  <c r="J137" i="3"/>
  <c r="K137" i="3" s="1"/>
  <c r="M137" i="3" s="1"/>
  <c r="B143" i="12"/>
  <c r="D26" i="13" s="1"/>
  <c r="AH113" i="12"/>
  <c r="AU112" i="12" s="1"/>
  <c r="AV112" i="12" s="1"/>
  <c r="AK113" i="12"/>
  <c r="B141" i="12" s="1"/>
  <c r="B26" i="13" s="1"/>
  <c r="AE136" i="11"/>
  <c r="AO136" i="11"/>
  <c r="X136" i="11"/>
  <c r="AX136" i="11"/>
  <c r="AC136" i="11"/>
  <c r="AA136" i="11"/>
  <c r="M136" i="11"/>
  <c r="AL136" i="11"/>
  <c r="G89" i="13" l="1"/>
  <c r="AC109" i="4"/>
  <c r="O89" i="13" s="1"/>
  <c r="I89" i="13"/>
  <c r="AX109" i="4"/>
  <c r="AO109" i="4"/>
  <c r="AE109" i="4"/>
  <c r="Q89" i="13" s="1"/>
  <c r="X109" i="4"/>
  <c r="L89" i="13" s="1"/>
  <c r="J89" i="13"/>
  <c r="AF109" i="4"/>
  <c r="R89" i="13" s="1"/>
  <c r="X132" i="9"/>
  <c r="AO132" i="9"/>
  <c r="AE132" i="9"/>
  <c r="AX132" i="9"/>
  <c r="AX118" i="8"/>
  <c r="AO118" i="8"/>
  <c r="AE118" i="8"/>
  <c r="X118" i="8"/>
  <c r="V119" i="8"/>
  <c r="AF119" i="8" s="1"/>
  <c r="U119" i="8"/>
  <c r="AL119" i="8"/>
  <c r="AB119" i="8"/>
  <c r="S119" i="8"/>
  <c r="AS119" i="8"/>
  <c r="R120" i="8"/>
  <c r="J120" i="8"/>
  <c r="AK119" i="8"/>
  <c r="T120" i="8"/>
  <c r="AD120" i="8" s="1"/>
  <c r="W109" i="4"/>
  <c r="K89" i="13" s="1"/>
  <c r="AA109" i="4"/>
  <c r="M89" i="13" s="1"/>
  <c r="AC132" i="9"/>
  <c r="AA132" i="9"/>
  <c r="W132" i="9"/>
  <c r="AC118" i="8"/>
  <c r="AA118" i="8"/>
  <c r="W118" i="8"/>
  <c r="C89" i="13"/>
  <c r="AL109" i="4"/>
  <c r="M109" i="4"/>
  <c r="AL132" i="9"/>
  <c r="M132" i="9"/>
  <c r="B154" i="12"/>
  <c r="O26" i="13" s="1"/>
  <c r="N12" i="13"/>
  <c r="AG54" i="10"/>
  <c r="AM56" i="10"/>
  <c r="AN56" i="10" s="1"/>
  <c r="AQ55" i="10"/>
  <c r="AI55" i="10"/>
  <c r="AW55" i="10" s="1"/>
  <c r="AH55" i="10"/>
  <c r="AU55" i="10"/>
  <c r="AV56" i="10"/>
  <c r="AH111" i="12"/>
  <c r="AG110" i="12"/>
  <c r="AM112" i="12"/>
  <c r="AN112" i="12" s="1"/>
  <c r="AQ111" i="12"/>
  <c r="AI111" i="12"/>
  <c r="AW111" i="12" s="1"/>
  <c r="AF110" i="6"/>
  <c r="AX110" i="6"/>
  <c r="AO110" i="6"/>
  <c r="X110" i="6"/>
  <c r="AE110" i="6"/>
  <c r="M110" i="6"/>
  <c r="AC110" i="6"/>
  <c r="J138" i="3"/>
  <c r="AK137" i="3"/>
  <c r="T138" i="3"/>
  <c r="AD138" i="3" s="1"/>
  <c r="R138" i="3"/>
  <c r="AB137" i="3"/>
  <c r="S137" i="3"/>
  <c r="AS137" i="3"/>
  <c r="V137" i="3"/>
  <c r="AF137" i="3" s="1"/>
  <c r="U137" i="3"/>
  <c r="AL137" i="3"/>
  <c r="AA110" i="6"/>
  <c r="W110" i="6"/>
  <c r="J137" i="11"/>
  <c r="K137" i="11"/>
  <c r="M137" i="11" s="1"/>
  <c r="T137" i="11"/>
  <c r="AD137" i="11" s="1"/>
  <c r="AK136" i="11"/>
  <c r="R137" i="11"/>
  <c r="AX119" i="8" l="1"/>
  <c r="AO119" i="8"/>
  <c r="AE119" i="8"/>
  <c r="X119" i="8"/>
  <c r="AB120" i="8"/>
  <c r="S120" i="8"/>
  <c r="AS120" i="8"/>
  <c r="U120" i="8"/>
  <c r="V120" i="8"/>
  <c r="AF120" i="8" s="1"/>
  <c r="E89" i="13"/>
  <c r="AK109" i="4"/>
  <c r="T110" i="4"/>
  <c r="R110" i="4"/>
  <c r="J110" i="4"/>
  <c r="R133" i="9"/>
  <c r="J133" i="9"/>
  <c r="T133" i="9"/>
  <c r="AD133" i="9" s="1"/>
  <c r="AK132" i="9"/>
  <c r="AC119" i="8"/>
  <c r="AA119" i="8"/>
  <c r="W119" i="8"/>
  <c r="K120" i="8"/>
  <c r="AG53" i="10"/>
  <c r="AM55" i="10"/>
  <c r="AN55" i="10" s="1"/>
  <c r="AI54" i="10"/>
  <c r="AW54" i="10" s="1"/>
  <c r="AQ54" i="10"/>
  <c r="AH54" i="10"/>
  <c r="AU54" i="10"/>
  <c r="AV55" i="10"/>
  <c r="AV111" i="12"/>
  <c r="AU110" i="12"/>
  <c r="AH110" i="12"/>
  <c r="AG109" i="12"/>
  <c r="AM111" i="12"/>
  <c r="AN111" i="12" s="1"/>
  <c r="AQ110" i="12"/>
  <c r="AI110" i="12"/>
  <c r="AW110" i="12" s="1"/>
  <c r="T111" i="6"/>
  <c r="R111" i="6"/>
  <c r="J111" i="6"/>
  <c r="AK110" i="6"/>
  <c r="V138" i="3"/>
  <c r="AF138" i="3" s="1"/>
  <c r="U138" i="3"/>
  <c r="S138" i="3"/>
  <c r="AS138" i="3"/>
  <c r="AB138" i="3"/>
  <c r="X137" i="3"/>
  <c r="AX137" i="3"/>
  <c r="AE137" i="3"/>
  <c r="AO137" i="3"/>
  <c r="K138" i="3"/>
  <c r="AC137" i="3"/>
  <c r="W137" i="3"/>
  <c r="AA137" i="3"/>
  <c r="AL137" i="11"/>
  <c r="V137" i="11"/>
  <c r="AF137" i="11" s="1"/>
  <c r="U137" i="11"/>
  <c r="AK137" i="11"/>
  <c r="J138" i="11"/>
  <c r="K138" i="11"/>
  <c r="R138" i="11"/>
  <c r="T138" i="11"/>
  <c r="AD138" i="11" s="1"/>
  <c r="AS137" i="11"/>
  <c r="S137" i="11"/>
  <c r="AC137" i="11" s="1"/>
  <c r="AB137" i="11"/>
  <c r="X120" i="8" l="1"/>
  <c r="AX120" i="8"/>
  <c r="AO120" i="8"/>
  <c r="AE120" i="8"/>
  <c r="H90" i="13"/>
  <c r="AD110" i="4"/>
  <c r="P90" i="13" s="1"/>
  <c r="F90" i="13"/>
  <c r="AB110" i="4"/>
  <c r="N90" i="13" s="1"/>
  <c r="S110" i="4"/>
  <c r="W110" i="4" s="1"/>
  <c r="K90" i="13" s="1"/>
  <c r="AS110" i="4"/>
  <c r="B90" i="13"/>
  <c r="U110" i="4"/>
  <c r="V110" i="4"/>
  <c r="AS133" i="9"/>
  <c r="AB133" i="9"/>
  <c r="S133" i="9"/>
  <c r="V133" i="9"/>
  <c r="AF133" i="9" s="1"/>
  <c r="U133" i="9"/>
  <c r="K133" i="9"/>
  <c r="AC120" i="8"/>
  <c r="W120" i="8"/>
  <c r="AA120" i="8"/>
  <c r="K110" i="4"/>
  <c r="AL120" i="8"/>
  <c r="M120" i="8"/>
  <c r="AM54" i="10"/>
  <c r="AN54" i="10" s="1"/>
  <c r="AI53" i="10"/>
  <c r="AW53" i="10" s="1"/>
  <c r="AG52" i="10"/>
  <c r="AQ53" i="10"/>
  <c r="AH53" i="10"/>
  <c r="AU53" i="10"/>
  <c r="AV54" i="10"/>
  <c r="AV110" i="12"/>
  <c r="AU109" i="12"/>
  <c r="AH109" i="12"/>
  <c r="AG108" i="12"/>
  <c r="AM110" i="12"/>
  <c r="AN110" i="12" s="1"/>
  <c r="AQ109" i="12"/>
  <c r="AI109" i="12"/>
  <c r="AW109" i="12" s="1"/>
  <c r="AD111" i="6"/>
  <c r="AB111" i="6"/>
  <c r="S111" i="6"/>
  <c r="AS111" i="6"/>
  <c r="V111" i="6"/>
  <c r="U111" i="6"/>
  <c r="AO138" i="3"/>
  <c r="AE138" i="3"/>
  <c r="AX138" i="3"/>
  <c r="X138" i="3"/>
  <c r="K111" i="6"/>
  <c r="M111" i="6"/>
  <c r="AC138" i="3"/>
  <c r="W138" i="3"/>
  <c r="AA138" i="3"/>
  <c r="AL138" i="3"/>
  <c r="M138" i="3"/>
  <c r="AE137" i="11"/>
  <c r="X137" i="11"/>
  <c r="AO137" i="11"/>
  <c r="AX137" i="11"/>
  <c r="AL138" i="11"/>
  <c r="U138" i="11"/>
  <c r="V138" i="11"/>
  <c r="AF138" i="11" s="1"/>
  <c r="AS138" i="11"/>
  <c r="AB138" i="11"/>
  <c r="S138" i="11"/>
  <c r="AA138" i="11"/>
  <c r="W137" i="11"/>
  <c r="AA137" i="11"/>
  <c r="M138" i="11"/>
  <c r="G90" i="13" l="1"/>
  <c r="AC110" i="4"/>
  <c r="O90" i="13" s="1"/>
  <c r="AA110" i="4"/>
  <c r="M90" i="13" s="1"/>
  <c r="I90" i="13"/>
  <c r="AO110" i="4"/>
  <c r="AE110" i="4"/>
  <c r="Q90" i="13" s="1"/>
  <c r="AX110" i="4"/>
  <c r="X110" i="4"/>
  <c r="L90" i="13" s="1"/>
  <c r="J90" i="13"/>
  <c r="AF110" i="4"/>
  <c r="R90" i="13" s="1"/>
  <c r="AE133" i="9"/>
  <c r="AX133" i="9"/>
  <c r="X133" i="9"/>
  <c r="AO133" i="9"/>
  <c r="T121" i="8"/>
  <c r="AD121" i="8" s="1"/>
  <c r="R121" i="8"/>
  <c r="J121" i="8"/>
  <c r="AK120" i="8"/>
  <c r="AC133" i="9"/>
  <c r="AA133" i="9"/>
  <c r="W133" i="9"/>
  <c r="M133" i="9"/>
  <c r="AL133" i="9"/>
  <c r="C90" i="13"/>
  <c r="AL110" i="4"/>
  <c r="M110" i="4"/>
  <c r="B116" i="10"/>
  <c r="AM53" i="10"/>
  <c r="AN53" i="10" s="1"/>
  <c r="B131" i="10" s="1"/>
  <c r="AQ52" i="10"/>
  <c r="B133" i="10" s="1"/>
  <c r="G24" i="13" s="1"/>
  <c r="AI52" i="10"/>
  <c r="AH52" i="10"/>
  <c r="AU52" i="10"/>
  <c r="AV53" i="10"/>
  <c r="AU108" i="12"/>
  <c r="AV109" i="12"/>
  <c r="AH108" i="12"/>
  <c r="AG107" i="12"/>
  <c r="AM109" i="12"/>
  <c r="AN109" i="12" s="1"/>
  <c r="AQ108" i="12"/>
  <c r="AI108" i="12"/>
  <c r="AW108" i="12" s="1"/>
  <c r="AC111" i="6"/>
  <c r="AF111" i="6"/>
  <c r="AX111" i="6"/>
  <c r="AO111" i="6"/>
  <c r="AE111" i="6"/>
  <c r="X111" i="6"/>
  <c r="AK111" i="6"/>
  <c r="J112" i="6"/>
  <c r="K112" i="6"/>
  <c r="R112" i="6"/>
  <c r="T112" i="6"/>
  <c r="M112" i="6"/>
  <c r="T139" i="3"/>
  <c r="AD139" i="3" s="1"/>
  <c r="AK138" i="3"/>
  <c r="R139" i="3"/>
  <c r="J139" i="3"/>
  <c r="K139" i="3" s="1"/>
  <c r="M139" i="3" s="1"/>
  <c r="AA111" i="6"/>
  <c r="W111" i="6"/>
  <c r="AL111" i="6"/>
  <c r="X138" i="11"/>
  <c r="AO138" i="11"/>
  <c r="AE138" i="11"/>
  <c r="AX138" i="11"/>
  <c r="T139" i="11"/>
  <c r="AD139" i="11" s="1"/>
  <c r="R139" i="11"/>
  <c r="J139" i="11"/>
  <c r="AK138" i="11"/>
  <c r="AC138" i="11"/>
  <c r="W138" i="11"/>
  <c r="AB121" i="8" l="1"/>
  <c r="S121" i="8"/>
  <c r="AS121" i="8"/>
  <c r="V121" i="8"/>
  <c r="AF121" i="8" s="1"/>
  <c r="U121" i="8"/>
  <c r="J134" i="9"/>
  <c r="R134" i="9"/>
  <c r="T134" i="9"/>
  <c r="AD134" i="9" s="1"/>
  <c r="AK133" i="9"/>
  <c r="E90" i="13"/>
  <c r="T111" i="4"/>
  <c r="J111" i="4"/>
  <c r="R111" i="4"/>
  <c r="AK110" i="4"/>
  <c r="K121" i="8"/>
  <c r="O10" i="13"/>
  <c r="B132" i="10"/>
  <c r="F24" i="13" s="1"/>
  <c r="E24" i="13"/>
  <c r="B118" i="10"/>
  <c r="Q10" i="13" s="1"/>
  <c r="AW52" i="10"/>
  <c r="B139" i="10" s="1"/>
  <c r="M24" i="13" s="1"/>
  <c r="AV52" i="10"/>
  <c r="B138" i="10" s="1"/>
  <c r="B117" i="10"/>
  <c r="P10" i="13" s="1"/>
  <c r="AV108" i="12"/>
  <c r="AU107" i="12"/>
  <c r="AH107" i="12"/>
  <c r="AG106" i="12"/>
  <c r="AM108" i="12"/>
  <c r="AN108" i="12" s="1"/>
  <c r="AQ107" i="12"/>
  <c r="AI107" i="12"/>
  <c r="AW107" i="12" s="1"/>
  <c r="AL112" i="6"/>
  <c r="V112" i="6"/>
  <c r="U112" i="6"/>
  <c r="AS112" i="6"/>
  <c r="AB112" i="6"/>
  <c r="S112" i="6"/>
  <c r="AD112" i="6"/>
  <c r="R113" i="6"/>
  <c r="J113" i="6"/>
  <c r="T113" i="6"/>
  <c r="K113" i="6"/>
  <c r="AK112" i="6"/>
  <c r="J140" i="3"/>
  <c r="T140" i="3"/>
  <c r="AD140" i="3" s="1"/>
  <c r="R140" i="3"/>
  <c r="AK139" i="3"/>
  <c r="S139" i="3"/>
  <c r="AB139" i="3"/>
  <c r="AS139" i="3"/>
  <c r="V139" i="3"/>
  <c r="AF139" i="3" s="1"/>
  <c r="U139" i="3"/>
  <c r="AL139" i="3"/>
  <c r="AS139" i="11"/>
  <c r="S139" i="11"/>
  <c r="AB139" i="11"/>
  <c r="V139" i="11"/>
  <c r="AF139" i="11" s="1"/>
  <c r="U139" i="11"/>
  <c r="W139" i="11" s="1"/>
  <c r="K139" i="11"/>
  <c r="X121" i="8" l="1"/>
  <c r="AX121" i="8"/>
  <c r="AO121" i="8"/>
  <c r="AE121" i="8"/>
  <c r="U134" i="9"/>
  <c r="V134" i="9"/>
  <c r="AF134" i="9" s="1"/>
  <c r="S134" i="9"/>
  <c r="AS134" i="9"/>
  <c r="AB134" i="9"/>
  <c r="H91" i="13"/>
  <c r="AD111" i="4"/>
  <c r="P91" i="13" s="1"/>
  <c r="B91" i="13"/>
  <c r="V111" i="4"/>
  <c r="U111" i="4"/>
  <c r="F91" i="13"/>
  <c r="AB111" i="4"/>
  <c r="N91" i="13" s="1"/>
  <c r="S111" i="4"/>
  <c r="AS111" i="4"/>
  <c r="AC121" i="8"/>
  <c r="AA121" i="8"/>
  <c r="W121" i="8"/>
  <c r="K134" i="9"/>
  <c r="AL134" i="9" s="1"/>
  <c r="M134" i="9"/>
  <c r="K111" i="4"/>
  <c r="AL121" i="8"/>
  <c r="M121" i="8"/>
  <c r="AA112" i="6"/>
  <c r="W112" i="6"/>
  <c r="AL139" i="11"/>
  <c r="M139" i="11"/>
  <c r="AV107" i="12"/>
  <c r="AU106" i="12"/>
  <c r="AH106" i="12"/>
  <c r="AG105" i="12"/>
  <c r="AM107" i="12"/>
  <c r="AN107" i="12" s="1"/>
  <c r="AQ106" i="12"/>
  <c r="AI106" i="12"/>
  <c r="AW106" i="12" s="1"/>
  <c r="AF112" i="6"/>
  <c r="AX112" i="6"/>
  <c r="AO112" i="6"/>
  <c r="AE112" i="6"/>
  <c r="X112" i="6"/>
  <c r="AC112" i="6"/>
  <c r="AB113" i="6"/>
  <c r="S113" i="6"/>
  <c r="AS113" i="6"/>
  <c r="V113" i="6"/>
  <c r="U113" i="6"/>
  <c r="AL113" i="6"/>
  <c r="AD113" i="6"/>
  <c r="V140" i="3"/>
  <c r="AF140" i="3" s="1"/>
  <c r="U140" i="3"/>
  <c r="S140" i="3"/>
  <c r="AS140" i="3"/>
  <c r="AB140" i="3"/>
  <c r="AO139" i="3"/>
  <c r="AX139" i="3"/>
  <c r="AE139" i="3"/>
  <c r="X139" i="3"/>
  <c r="L24" i="13"/>
  <c r="B144" i="10"/>
  <c r="R24" i="13" s="1"/>
  <c r="M113" i="6"/>
  <c r="K140" i="3"/>
  <c r="AC139" i="3"/>
  <c r="AA139" i="3"/>
  <c r="W139" i="3"/>
  <c r="AO139" i="11"/>
  <c r="AX139" i="11"/>
  <c r="X139" i="11"/>
  <c r="AE139" i="11"/>
  <c r="AC139" i="11"/>
  <c r="AA139" i="11"/>
  <c r="AX134" i="9" l="1"/>
  <c r="AE134" i="9"/>
  <c r="AO134" i="9"/>
  <c r="X134" i="9"/>
  <c r="J91" i="13"/>
  <c r="AF111" i="4"/>
  <c r="R91" i="13" s="1"/>
  <c r="I91" i="13"/>
  <c r="X111" i="4"/>
  <c r="L91" i="13" s="1"/>
  <c r="AX111" i="4"/>
  <c r="AO111" i="4"/>
  <c r="AE111" i="4"/>
  <c r="Q91" i="13" s="1"/>
  <c r="G91" i="13"/>
  <c r="AC111" i="4"/>
  <c r="O91" i="13" s="1"/>
  <c r="R135" i="9"/>
  <c r="J135" i="9"/>
  <c r="T135" i="9"/>
  <c r="AD135" i="9" s="1"/>
  <c r="AK134" i="9"/>
  <c r="T122" i="8"/>
  <c r="AD122" i="8" s="1"/>
  <c r="R122" i="8"/>
  <c r="J122" i="8"/>
  <c r="AK121" i="8"/>
  <c r="AC134" i="9"/>
  <c r="AA134" i="9"/>
  <c r="W134" i="9"/>
  <c r="W111" i="4"/>
  <c r="K91" i="13" s="1"/>
  <c r="AA111" i="4"/>
  <c r="M91" i="13" s="1"/>
  <c r="C91" i="13"/>
  <c r="AL111" i="4"/>
  <c r="M111" i="4"/>
  <c r="R140" i="11"/>
  <c r="AK139" i="11"/>
  <c r="T140" i="11"/>
  <c r="AD140" i="11" s="1"/>
  <c r="J140" i="11"/>
  <c r="K140" i="11" s="1"/>
  <c r="AL140" i="11" s="1"/>
  <c r="AV106" i="12"/>
  <c r="AU105" i="12"/>
  <c r="AH105" i="12"/>
  <c r="AG104" i="12"/>
  <c r="AM106" i="12"/>
  <c r="AN106" i="12" s="1"/>
  <c r="AQ105" i="12"/>
  <c r="AI105" i="12"/>
  <c r="AW105" i="12" s="1"/>
  <c r="AC113" i="6"/>
  <c r="AF113" i="6"/>
  <c r="AX113" i="6"/>
  <c r="AO113" i="6"/>
  <c r="AE113" i="6"/>
  <c r="X113" i="6"/>
  <c r="X140" i="3"/>
  <c r="AX140" i="3"/>
  <c r="AE140" i="3"/>
  <c r="AO140" i="3"/>
  <c r="AK113" i="6"/>
  <c r="J114" i="6"/>
  <c r="K114" i="6"/>
  <c r="M114" i="6"/>
  <c r="R114" i="6"/>
  <c r="T114" i="6"/>
  <c r="AA113" i="6"/>
  <c r="W113" i="6"/>
  <c r="AC140" i="3"/>
  <c r="AA140" i="3"/>
  <c r="W140" i="3"/>
  <c r="AL140" i="3"/>
  <c r="M140" i="3"/>
  <c r="AS140" i="11"/>
  <c r="S140" i="11"/>
  <c r="AB140" i="11"/>
  <c r="V140" i="11"/>
  <c r="AF140" i="11" s="1"/>
  <c r="U140" i="11"/>
  <c r="W140" i="11" s="1"/>
  <c r="AS135" i="9" l="1"/>
  <c r="S135" i="9"/>
  <c r="AB135" i="9"/>
  <c r="U135" i="9"/>
  <c r="V135" i="9"/>
  <c r="AF135" i="9" s="1"/>
  <c r="K135" i="9"/>
  <c r="AB122" i="8"/>
  <c r="S122" i="8"/>
  <c r="AS122" i="8"/>
  <c r="V122" i="8"/>
  <c r="AF122" i="8" s="1"/>
  <c r="U122" i="8"/>
  <c r="E91" i="13"/>
  <c r="J112" i="4"/>
  <c r="AK111" i="4"/>
  <c r="R112" i="4"/>
  <c r="T112" i="4"/>
  <c r="K122" i="8"/>
  <c r="AV105" i="12"/>
  <c r="AU104" i="12"/>
  <c r="AH104" i="12"/>
  <c r="AM105" i="12"/>
  <c r="AN105" i="12" s="1"/>
  <c r="AQ104" i="12"/>
  <c r="AI104" i="12"/>
  <c r="AW104" i="12" s="1"/>
  <c r="AG103" i="12"/>
  <c r="V114" i="6"/>
  <c r="U114" i="6"/>
  <c r="AL114" i="6"/>
  <c r="T115" i="6"/>
  <c r="R115" i="6"/>
  <c r="J115" i="6"/>
  <c r="AK114" i="6"/>
  <c r="AB114" i="6"/>
  <c r="S114" i="6"/>
  <c r="AS114" i="6"/>
  <c r="AD114" i="6"/>
  <c r="J141" i="3"/>
  <c r="AK140" i="3"/>
  <c r="R141" i="3"/>
  <c r="T141" i="3"/>
  <c r="AD141" i="3" s="1"/>
  <c r="AE140" i="11"/>
  <c r="AO140" i="11"/>
  <c r="AX140" i="11"/>
  <c r="X140" i="11"/>
  <c r="AC140" i="11"/>
  <c r="AA140" i="11"/>
  <c r="M140" i="11"/>
  <c r="AE135" i="9" l="1"/>
  <c r="AO135" i="9"/>
  <c r="AX135" i="9"/>
  <c r="X135" i="9"/>
  <c r="AO122" i="8"/>
  <c r="AX122" i="8"/>
  <c r="AE122" i="8"/>
  <c r="X122" i="8"/>
  <c r="B92" i="13"/>
  <c r="V112" i="4"/>
  <c r="U112" i="4"/>
  <c r="F92" i="13"/>
  <c r="AB112" i="4"/>
  <c r="N92" i="13" s="1"/>
  <c r="S112" i="4"/>
  <c r="W112" i="4" s="1"/>
  <c r="K92" i="13" s="1"/>
  <c r="AS112" i="4"/>
  <c r="H92" i="13"/>
  <c r="AD112" i="4"/>
  <c r="P92" i="13" s="1"/>
  <c r="AC135" i="9"/>
  <c r="W135" i="9"/>
  <c r="AA135" i="9"/>
  <c r="M135" i="9"/>
  <c r="AL135" i="9"/>
  <c r="AC122" i="8"/>
  <c r="AA122" i="8"/>
  <c r="W122" i="8"/>
  <c r="K112" i="4"/>
  <c r="AL122" i="8"/>
  <c r="M122" i="8"/>
  <c r="AV104" i="12"/>
  <c r="AU103" i="12"/>
  <c r="AH103" i="12"/>
  <c r="AG102" i="12"/>
  <c r="AM104" i="12"/>
  <c r="AN104" i="12" s="1"/>
  <c r="AQ103" i="12"/>
  <c r="AI103" i="12"/>
  <c r="AW103" i="12" s="1"/>
  <c r="AF114" i="6"/>
  <c r="AX114" i="6"/>
  <c r="AO114" i="6"/>
  <c r="AE114" i="6"/>
  <c r="X114" i="6"/>
  <c r="AD115" i="6"/>
  <c r="AB115" i="6"/>
  <c r="S115" i="6"/>
  <c r="AS115" i="6"/>
  <c r="V115" i="6"/>
  <c r="U115" i="6"/>
  <c r="AC114" i="6"/>
  <c r="U141" i="3"/>
  <c r="V141" i="3"/>
  <c r="AF141" i="3" s="1"/>
  <c r="S141" i="3"/>
  <c r="AB141" i="3"/>
  <c r="AS141" i="3"/>
  <c r="K115" i="6"/>
  <c r="AL115" i="6" s="1"/>
  <c r="AA114" i="6"/>
  <c r="W114" i="6"/>
  <c r="K141" i="3"/>
  <c r="AL141" i="3" s="1"/>
  <c r="M141" i="3"/>
  <c r="AK140" i="11"/>
  <c r="J141" i="11"/>
  <c r="R141" i="11"/>
  <c r="K141" i="11"/>
  <c r="M141" i="11" s="1"/>
  <c r="T141" i="11"/>
  <c r="AD141" i="11" s="1"/>
  <c r="J92" i="13" l="1"/>
  <c r="AF112" i="4"/>
  <c r="R92" i="13" s="1"/>
  <c r="I92" i="13"/>
  <c r="AO112" i="4"/>
  <c r="AX112" i="4"/>
  <c r="AE112" i="4"/>
  <c r="Q92" i="13" s="1"/>
  <c r="X112" i="4"/>
  <c r="L92" i="13" s="1"/>
  <c r="AA112" i="4"/>
  <c r="M92" i="13" s="1"/>
  <c r="G92" i="13"/>
  <c r="AC112" i="4"/>
  <c r="O92" i="13" s="1"/>
  <c r="T136" i="9"/>
  <c r="AD136" i="9" s="1"/>
  <c r="AK135" i="9"/>
  <c r="R136" i="9"/>
  <c r="J136" i="9"/>
  <c r="K136" i="9"/>
  <c r="M136" i="9"/>
  <c r="T123" i="8"/>
  <c r="AD123" i="8" s="1"/>
  <c r="R123" i="8"/>
  <c r="J123" i="8"/>
  <c r="AK122" i="8"/>
  <c r="C92" i="13"/>
  <c r="M112" i="4"/>
  <c r="AL112" i="4"/>
  <c r="AU102" i="12"/>
  <c r="AV103" i="12"/>
  <c r="AM103" i="12"/>
  <c r="AN103" i="12" s="1"/>
  <c r="AG101" i="12"/>
  <c r="AQ102" i="12"/>
  <c r="AI102" i="12"/>
  <c r="AW102" i="12" s="1"/>
  <c r="AH102" i="12"/>
  <c r="AC115" i="6"/>
  <c r="AF115" i="6"/>
  <c r="AX115" i="6"/>
  <c r="AE115" i="6"/>
  <c r="AO115" i="6"/>
  <c r="X115" i="6"/>
  <c r="AX141" i="3"/>
  <c r="AO141" i="3"/>
  <c r="AE141" i="3"/>
  <c r="X141" i="3"/>
  <c r="W141" i="3"/>
  <c r="AC141" i="3"/>
  <c r="AA141" i="3"/>
  <c r="R142" i="3"/>
  <c r="T142" i="3"/>
  <c r="AD142" i="3" s="1"/>
  <c r="J142" i="3"/>
  <c r="AK141" i="3"/>
  <c r="K142" i="3"/>
  <c r="M142" i="3"/>
  <c r="AA115" i="6"/>
  <c r="W115" i="6"/>
  <c r="M115" i="6"/>
  <c r="AL141" i="11"/>
  <c r="U141" i="11"/>
  <c r="V141" i="11"/>
  <c r="AF141" i="11" s="1"/>
  <c r="AK141" i="11"/>
  <c r="J142" i="11"/>
  <c r="K142" i="11"/>
  <c r="M142" i="11"/>
  <c r="R142" i="11"/>
  <c r="T142" i="11"/>
  <c r="AD142" i="11" s="1"/>
  <c r="AS141" i="11"/>
  <c r="S141" i="11"/>
  <c r="AC141" i="11" s="1"/>
  <c r="W141" i="11"/>
  <c r="AB141" i="11"/>
  <c r="AA141" i="11"/>
  <c r="S136" i="9" l="1"/>
  <c r="AC136" i="9" s="1"/>
  <c r="AB136" i="9"/>
  <c r="AS136" i="9"/>
  <c r="V136" i="9"/>
  <c r="AF136" i="9" s="1"/>
  <c r="U136" i="9"/>
  <c r="AL136" i="9"/>
  <c r="T137" i="9"/>
  <c r="AD137" i="9" s="1"/>
  <c r="R137" i="9"/>
  <c r="AK136" i="9"/>
  <c r="J137" i="9"/>
  <c r="S123" i="8"/>
  <c r="AB123" i="8"/>
  <c r="AS123" i="8"/>
  <c r="V123" i="8"/>
  <c r="AF123" i="8" s="1"/>
  <c r="U123" i="8"/>
  <c r="E92" i="13"/>
  <c r="T113" i="4"/>
  <c r="R113" i="4"/>
  <c r="J113" i="4"/>
  <c r="AK112" i="4"/>
  <c r="K123" i="8"/>
  <c r="AM102" i="12"/>
  <c r="AN102" i="12" s="1"/>
  <c r="AQ101" i="12"/>
  <c r="AI101" i="12"/>
  <c r="AW101" i="12" s="1"/>
  <c r="AH101" i="12"/>
  <c r="AG100" i="12"/>
  <c r="AU101" i="12"/>
  <c r="AV102" i="12"/>
  <c r="S142" i="3"/>
  <c r="AB142" i="3"/>
  <c r="AS142" i="3"/>
  <c r="AL142" i="3"/>
  <c r="V142" i="3"/>
  <c r="AF142" i="3" s="1"/>
  <c r="U142" i="3"/>
  <c r="T143" i="3"/>
  <c r="AD143" i="3" s="1"/>
  <c r="AK142" i="3"/>
  <c r="R143" i="3"/>
  <c r="J143" i="3"/>
  <c r="K143" i="3" s="1"/>
  <c r="T116" i="6"/>
  <c r="R116" i="6"/>
  <c r="J116" i="6"/>
  <c r="K116" i="6" s="1"/>
  <c r="AK115" i="6"/>
  <c r="AE141" i="11"/>
  <c r="X141" i="11"/>
  <c r="AO141" i="11"/>
  <c r="AX141" i="11"/>
  <c r="AL142" i="11"/>
  <c r="V142" i="11"/>
  <c r="AF142" i="11" s="1"/>
  <c r="U142" i="11"/>
  <c r="R143" i="11"/>
  <c r="T143" i="11"/>
  <c r="AD143" i="11" s="1"/>
  <c r="AK142" i="11"/>
  <c r="J143" i="11"/>
  <c r="K143" i="11"/>
  <c r="M143" i="11"/>
  <c r="AS142" i="11"/>
  <c r="AB142" i="11"/>
  <c r="S142" i="11"/>
  <c r="AA142" i="11"/>
  <c r="AO136" i="9" l="1"/>
  <c r="X136" i="9"/>
  <c r="AE136" i="9"/>
  <c r="AX136" i="9"/>
  <c r="AS137" i="9"/>
  <c r="AB137" i="9"/>
  <c r="S137" i="9"/>
  <c r="V137" i="9"/>
  <c r="AF137" i="9" s="1"/>
  <c r="U137" i="9"/>
  <c r="K137" i="9"/>
  <c r="AX123" i="8"/>
  <c r="AO123" i="8"/>
  <c r="AE123" i="8"/>
  <c r="X123" i="8"/>
  <c r="H93" i="13"/>
  <c r="AD113" i="4"/>
  <c r="P93" i="13" s="1"/>
  <c r="F93" i="13"/>
  <c r="S113" i="4"/>
  <c r="AB113" i="4"/>
  <c r="N93" i="13" s="1"/>
  <c r="AS113" i="4"/>
  <c r="B93" i="13"/>
  <c r="V113" i="4"/>
  <c r="U113" i="4"/>
  <c r="W136" i="9"/>
  <c r="AA136" i="9"/>
  <c r="AC123" i="8"/>
  <c r="AA123" i="8"/>
  <c r="W123" i="8"/>
  <c r="K113" i="4"/>
  <c r="AL123" i="8"/>
  <c r="M123" i="8"/>
  <c r="AV101" i="12"/>
  <c r="AU100" i="12"/>
  <c r="AI100" i="12"/>
  <c r="AW100" i="12" s="1"/>
  <c r="AM101" i="12"/>
  <c r="AN101" i="12" s="1"/>
  <c r="AQ100" i="12"/>
  <c r="AH100" i="12"/>
  <c r="AG99" i="12"/>
  <c r="AO142" i="3"/>
  <c r="AE142" i="3"/>
  <c r="AX142" i="3"/>
  <c r="X142" i="3"/>
  <c r="AS143" i="3"/>
  <c r="AB143" i="3"/>
  <c r="S143" i="3"/>
  <c r="AL143" i="3"/>
  <c r="U143" i="3"/>
  <c r="V143" i="3"/>
  <c r="AF143" i="3" s="1"/>
  <c r="M143" i="3"/>
  <c r="AD116" i="6"/>
  <c r="AB116" i="6"/>
  <c r="S116" i="6"/>
  <c r="AS116" i="6"/>
  <c r="M116" i="6"/>
  <c r="V116" i="6"/>
  <c r="U116" i="6"/>
  <c r="AL116" i="6"/>
  <c r="AC142" i="3"/>
  <c r="W142" i="3"/>
  <c r="AA142" i="3"/>
  <c r="AO142" i="11"/>
  <c r="X142" i="11"/>
  <c r="AE142" i="11"/>
  <c r="AX142" i="11"/>
  <c r="AS143" i="11"/>
  <c r="S143" i="11"/>
  <c r="AB143" i="11"/>
  <c r="AL143" i="11"/>
  <c r="U143" i="11"/>
  <c r="V143" i="11"/>
  <c r="AF143" i="11" s="1"/>
  <c r="J144" i="11"/>
  <c r="T144" i="11"/>
  <c r="AD144" i="11" s="1"/>
  <c r="AK143" i="11"/>
  <c r="R144" i="11"/>
  <c r="AC142" i="11"/>
  <c r="W142" i="11"/>
  <c r="AO137" i="9" l="1"/>
  <c r="AX137" i="9"/>
  <c r="AE137" i="9"/>
  <c r="X137" i="9"/>
  <c r="W137" i="9"/>
  <c r="G93" i="13"/>
  <c r="AC113" i="4"/>
  <c r="O93" i="13" s="1"/>
  <c r="J93" i="13"/>
  <c r="AF113" i="4"/>
  <c r="R93" i="13" s="1"/>
  <c r="I93" i="13"/>
  <c r="X113" i="4"/>
  <c r="L93" i="13" s="1"/>
  <c r="AX113" i="4"/>
  <c r="AE113" i="4"/>
  <c r="Q93" i="13" s="1"/>
  <c r="AO113" i="4"/>
  <c r="R124" i="8"/>
  <c r="AK123" i="8"/>
  <c r="T124" i="8"/>
  <c r="AD124" i="8" s="1"/>
  <c r="J124" i="8"/>
  <c r="AC137" i="9"/>
  <c r="AA137" i="9"/>
  <c r="M137" i="9"/>
  <c r="AL137" i="9"/>
  <c r="W113" i="4"/>
  <c r="K93" i="13" s="1"/>
  <c r="AA113" i="4"/>
  <c r="M93" i="13" s="1"/>
  <c r="C93" i="13"/>
  <c r="AL113" i="4"/>
  <c r="M113" i="4"/>
  <c r="AU99" i="12"/>
  <c r="AV100" i="12"/>
  <c r="AI99" i="12"/>
  <c r="AW99" i="12" s="1"/>
  <c r="AM100" i="12"/>
  <c r="AN100" i="12" s="1"/>
  <c r="AG98" i="12"/>
  <c r="AQ99" i="12"/>
  <c r="AH99" i="12"/>
  <c r="AO143" i="3"/>
  <c r="AE143" i="3"/>
  <c r="X143" i="3"/>
  <c r="AX143" i="3"/>
  <c r="J144" i="3"/>
  <c r="T144" i="3"/>
  <c r="AD144" i="3" s="1"/>
  <c r="R144" i="3"/>
  <c r="AK143" i="3"/>
  <c r="AC116" i="6"/>
  <c r="T117" i="6"/>
  <c r="R117" i="6"/>
  <c r="J117" i="6"/>
  <c r="K117" i="6" s="1"/>
  <c r="AK116" i="6"/>
  <c r="AF116" i="6"/>
  <c r="AX116" i="6"/>
  <c r="AO116" i="6"/>
  <c r="AE116" i="6"/>
  <c r="X116" i="6"/>
  <c r="W143" i="11"/>
  <c r="AC143" i="3"/>
  <c r="AA143" i="3"/>
  <c r="W143" i="3"/>
  <c r="AA116" i="6"/>
  <c r="W116" i="6"/>
  <c r="AE143" i="11"/>
  <c r="AO143" i="11"/>
  <c r="AX143" i="11"/>
  <c r="X143" i="11"/>
  <c r="V144" i="11"/>
  <c r="AF144" i="11" s="1"/>
  <c r="U144" i="11"/>
  <c r="AS144" i="11"/>
  <c r="S144" i="11"/>
  <c r="AC144" i="11" s="1"/>
  <c r="AA144" i="11"/>
  <c r="AB144" i="11"/>
  <c r="AC143" i="11"/>
  <c r="AA143" i="11"/>
  <c r="K144" i="11"/>
  <c r="AL144" i="11" s="1"/>
  <c r="M144" i="11"/>
  <c r="AB124" i="8" l="1"/>
  <c r="S124" i="8"/>
  <c r="AS124" i="8"/>
  <c r="V124" i="8"/>
  <c r="AF124" i="8" s="1"/>
  <c r="U124" i="8"/>
  <c r="AK137" i="9"/>
  <c r="T138" i="9"/>
  <c r="AD138" i="9" s="1"/>
  <c r="R138" i="9"/>
  <c r="J138" i="9"/>
  <c r="K138" i="9"/>
  <c r="M138" i="9"/>
  <c r="E93" i="13"/>
  <c r="AK113" i="4"/>
  <c r="T114" i="4"/>
  <c r="R114" i="4"/>
  <c r="J114" i="4"/>
  <c r="K124" i="8"/>
  <c r="AG97" i="12"/>
  <c r="AM99" i="12"/>
  <c r="AN99" i="12" s="1"/>
  <c r="AQ98" i="12"/>
  <c r="AI98" i="12"/>
  <c r="AW98" i="12" s="1"/>
  <c r="AH98" i="12"/>
  <c r="AU98" i="12"/>
  <c r="AV99" i="12"/>
  <c r="V144" i="3"/>
  <c r="AF144" i="3" s="1"/>
  <c r="U144" i="3"/>
  <c r="AS144" i="3"/>
  <c r="S144" i="3"/>
  <c r="AA144" i="3" s="1"/>
  <c r="AB144" i="3"/>
  <c r="AD117" i="6"/>
  <c r="AB117" i="6"/>
  <c r="S117" i="6"/>
  <c r="AS117" i="6"/>
  <c r="M117" i="6"/>
  <c r="V117" i="6"/>
  <c r="U117" i="6"/>
  <c r="AL117" i="6"/>
  <c r="W144" i="11"/>
  <c r="K144" i="3"/>
  <c r="X144" i="11"/>
  <c r="AE144" i="11"/>
  <c r="AO144" i="11"/>
  <c r="AX144" i="11"/>
  <c r="T145" i="11"/>
  <c r="AD145" i="11" s="1"/>
  <c r="R145" i="11"/>
  <c r="AK144" i="11"/>
  <c r="J145" i="11"/>
  <c r="AX124" i="8" l="1"/>
  <c r="AO124" i="8"/>
  <c r="AE124" i="8"/>
  <c r="X124" i="8"/>
  <c r="AS138" i="9"/>
  <c r="AB138" i="9"/>
  <c r="S138" i="9"/>
  <c r="AL138" i="9"/>
  <c r="U138" i="9"/>
  <c r="V138" i="9"/>
  <c r="AF138" i="9" s="1"/>
  <c r="AK138" i="9"/>
  <c r="J139" i="9"/>
  <c r="R139" i="9"/>
  <c r="T139" i="9"/>
  <c r="AD139" i="9" s="1"/>
  <c r="H94" i="13"/>
  <c r="AD114" i="4"/>
  <c r="P94" i="13" s="1"/>
  <c r="F94" i="13"/>
  <c r="S114" i="4"/>
  <c r="AB114" i="4"/>
  <c r="N94" i="13" s="1"/>
  <c r="AS114" i="4"/>
  <c r="B94" i="13"/>
  <c r="U114" i="4"/>
  <c r="V114" i="4"/>
  <c r="AC124" i="8"/>
  <c r="AA124" i="8"/>
  <c r="W124" i="8"/>
  <c r="K114" i="4"/>
  <c r="AL124" i="8"/>
  <c r="M124" i="8"/>
  <c r="AM98" i="12"/>
  <c r="AN98" i="12" s="1"/>
  <c r="AQ97" i="12"/>
  <c r="AI97" i="12"/>
  <c r="AW97" i="12" s="1"/>
  <c r="AG96" i="12"/>
  <c r="AH97" i="12"/>
  <c r="AU97" i="12"/>
  <c r="AV98" i="12"/>
  <c r="X144" i="3"/>
  <c r="AX144" i="3"/>
  <c r="AO144" i="3"/>
  <c r="AE144" i="3"/>
  <c r="AC144" i="3"/>
  <c r="W144" i="3"/>
  <c r="AC117" i="6"/>
  <c r="T118" i="6"/>
  <c r="R118" i="6"/>
  <c r="J118" i="6"/>
  <c r="K118" i="6" s="1"/>
  <c r="AK117" i="6"/>
  <c r="AF117" i="6"/>
  <c r="AX117" i="6"/>
  <c r="AO117" i="6"/>
  <c r="AE117" i="6"/>
  <c r="X117" i="6"/>
  <c r="AA117" i="6"/>
  <c r="W117" i="6"/>
  <c r="AL144" i="3"/>
  <c r="M144" i="3"/>
  <c r="AS145" i="11"/>
  <c r="AB145" i="11"/>
  <c r="S145" i="11"/>
  <c r="U145" i="11"/>
  <c r="V145" i="11"/>
  <c r="AF145" i="11" s="1"/>
  <c r="K145" i="11"/>
  <c r="AE138" i="9" l="1"/>
  <c r="X138" i="9"/>
  <c r="AX138" i="9"/>
  <c r="AO138" i="9"/>
  <c r="U139" i="9"/>
  <c r="V139" i="9"/>
  <c r="AF139" i="9" s="1"/>
  <c r="AS139" i="9"/>
  <c r="S139" i="9"/>
  <c r="AB139" i="9"/>
  <c r="G94" i="13"/>
  <c r="AC114" i="4"/>
  <c r="O94" i="13" s="1"/>
  <c r="I94" i="13"/>
  <c r="AX114" i="4"/>
  <c r="AO114" i="4"/>
  <c r="AE114" i="4"/>
  <c r="Q94" i="13" s="1"/>
  <c r="X114" i="4"/>
  <c r="L94" i="13" s="1"/>
  <c r="J94" i="13"/>
  <c r="AF114" i="4"/>
  <c r="R94" i="13" s="1"/>
  <c r="T125" i="8"/>
  <c r="AD125" i="8" s="1"/>
  <c r="R125" i="8"/>
  <c r="J125" i="8"/>
  <c r="AK124" i="8"/>
  <c r="AC138" i="9"/>
  <c r="AA138" i="9"/>
  <c r="W138" i="9"/>
  <c r="K139" i="9"/>
  <c r="AA114" i="4"/>
  <c r="M94" i="13" s="1"/>
  <c r="W114" i="4"/>
  <c r="K94" i="13" s="1"/>
  <c r="C94" i="13"/>
  <c r="AL114" i="4"/>
  <c r="M114" i="4"/>
  <c r="AG95" i="12"/>
  <c r="AI96" i="12"/>
  <c r="AW96" i="12" s="1"/>
  <c r="AM97" i="12"/>
  <c r="AN97" i="12" s="1"/>
  <c r="AQ96" i="12"/>
  <c r="AH96" i="12"/>
  <c r="AU96" i="12"/>
  <c r="AV97" i="12"/>
  <c r="M118" i="6"/>
  <c r="AD118" i="6"/>
  <c r="AB118" i="6"/>
  <c r="S118" i="6"/>
  <c r="AS118" i="6"/>
  <c r="V118" i="6"/>
  <c r="U118" i="6"/>
  <c r="AL118" i="6"/>
  <c r="J145" i="3"/>
  <c r="K145" i="3" s="1"/>
  <c r="M145" i="3" s="1"/>
  <c r="T145" i="3"/>
  <c r="AD145" i="3" s="1"/>
  <c r="R145" i="3"/>
  <c r="AK144" i="3"/>
  <c r="W145" i="11"/>
  <c r="AE145" i="11"/>
  <c r="X145" i="11"/>
  <c r="AO145" i="11"/>
  <c r="AX145" i="11"/>
  <c r="AC145" i="11"/>
  <c r="AA145" i="11"/>
  <c r="AL145" i="11"/>
  <c r="M145" i="11"/>
  <c r="X139" i="9" l="1"/>
  <c r="AE139" i="9"/>
  <c r="AO139" i="9"/>
  <c r="AX139" i="9"/>
  <c r="AB125" i="8"/>
  <c r="S125" i="8"/>
  <c r="AS125" i="8"/>
  <c r="V125" i="8"/>
  <c r="AF125" i="8" s="1"/>
  <c r="U125" i="8"/>
  <c r="E94" i="13"/>
  <c r="T115" i="4"/>
  <c r="R115" i="4"/>
  <c r="J115" i="4"/>
  <c r="AK114" i="4"/>
  <c r="AC139" i="9"/>
  <c r="W139" i="9"/>
  <c r="AA139" i="9"/>
  <c r="K125" i="8"/>
  <c r="M139" i="9"/>
  <c r="AL139" i="9"/>
  <c r="AG94" i="12"/>
  <c r="AM96" i="12"/>
  <c r="AN96" i="12" s="1"/>
  <c r="AQ95" i="12"/>
  <c r="AI95" i="12"/>
  <c r="AW95" i="12" s="1"/>
  <c r="AH95" i="12"/>
  <c r="AU95" i="12"/>
  <c r="AV96" i="12"/>
  <c r="AK118" i="6"/>
  <c r="J119" i="6"/>
  <c r="R119" i="6"/>
  <c r="T119" i="6"/>
  <c r="AC118" i="6"/>
  <c r="AF118" i="6"/>
  <c r="AX118" i="6"/>
  <c r="AO118" i="6"/>
  <c r="AE118" i="6"/>
  <c r="X118" i="6"/>
  <c r="T146" i="3"/>
  <c r="AD146" i="3" s="1"/>
  <c r="R146" i="3"/>
  <c r="AK145" i="3"/>
  <c r="J146" i="3"/>
  <c r="V145" i="3"/>
  <c r="AF145" i="3" s="1"/>
  <c r="U145" i="3"/>
  <c r="AL145" i="3"/>
  <c r="S145" i="3"/>
  <c r="AB145" i="3"/>
  <c r="AS145" i="3"/>
  <c r="AA118" i="6"/>
  <c r="W118" i="6"/>
  <c r="AK145" i="11"/>
  <c r="J146" i="11"/>
  <c r="R146" i="11"/>
  <c r="T146" i="11"/>
  <c r="AD146" i="11" s="1"/>
  <c r="AX125" i="8" l="1"/>
  <c r="AO125" i="8"/>
  <c r="AE125" i="8"/>
  <c r="X125" i="8"/>
  <c r="H95" i="13"/>
  <c r="AD115" i="4"/>
  <c r="P95" i="13" s="1"/>
  <c r="F95" i="13"/>
  <c r="AA115" i="4"/>
  <c r="M95" i="13" s="1"/>
  <c r="AB115" i="4"/>
  <c r="N95" i="13" s="1"/>
  <c r="S115" i="4"/>
  <c r="AS115" i="4"/>
  <c r="B95" i="13"/>
  <c r="U115" i="4"/>
  <c r="V115" i="4"/>
  <c r="J140" i="9"/>
  <c r="R140" i="9"/>
  <c r="AK139" i="9"/>
  <c r="T140" i="9"/>
  <c r="AD140" i="9" s="1"/>
  <c r="AC125" i="8"/>
  <c r="AA125" i="8"/>
  <c r="W125" i="8"/>
  <c r="K115" i="4"/>
  <c r="AL125" i="8"/>
  <c r="M125" i="8"/>
  <c r="AM95" i="12"/>
  <c r="AN95" i="12" s="1"/>
  <c r="AQ94" i="12"/>
  <c r="AG93" i="12"/>
  <c r="AI94" i="12"/>
  <c r="AW94" i="12" s="1"/>
  <c r="AH94" i="12"/>
  <c r="AU94" i="12"/>
  <c r="AV95" i="12"/>
  <c r="V119" i="6"/>
  <c r="U119" i="6"/>
  <c r="AB119" i="6"/>
  <c r="S119" i="6"/>
  <c r="W119" i="6" s="1"/>
  <c r="AS119" i="6"/>
  <c r="AD119" i="6"/>
  <c r="S146" i="3"/>
  <c r="AB146" i="3"/>
  <c r="AS146" i="3"/>
  <c r="V146" i="3"/>
  <c r="AF146" i="3" s="1"/>
  <c r="U146" i="3"/>
  <c r="AE145" i="3"/>
  <c r="X145" i="3"/>
  <c r="AX145" i="3"/>
  <c r="AO145" i="3"/>
  <c r="W145" i="3"/>
  <c r="AC145" i="3"/>
  <c r="AA145" i="3"/>
  <c r="K119" i="6"/>
  <c r="AL119" i="6" s="1"/>
  <c r="K146" i="3"/>
  <c r="V146" i="11"/>
  <c r="AF146" i="11" s="1"/>
  <c r="U146" i="11"/>
  <c r="AS146" i="11"/>
  <c r="S146" i="11"/>
  <c r="W146" i="11"/>
  <c r="AB146" i="11"/>
  <c r="K146" i="11"/>
  <c r="M146" i="11"/>
  <c r="G95" i="13" l="1"/>
  <c r="AC115" i="4"/>
  <c r="O95" i="13" s="1"/>
  <c r="W115" i="4"/>
  <c r="K95" i="13" s="1"/>
  <c r="I95" i="13"/>
  <c r="AO115" i="4"/>
  <c r="X115" i="4"/>
  <c r="L95" i="13" s="1"/>
  <c r="AX115" i="4"/>
  <c r="AE115" i="4"/>
  <c r="Q95" i="13" s="1"/>
  <c r="J95" i="13"/>
  <c r="AF115" i="4"/>
  <c r="R95" i="13" s="1"/>
  <c r="U140" i="9"/>
  <c r="V140" i="9"/>
  <c r="AF140" i="9" s="1"/>
  <c r="AS140" i="9"/>
  <c r="S140" i="9"/>
  <c r="AB140" i="9"/>
  <c r="T126" i="8"/>
  <c r="AD126" i="8" s="1"/>
  <c r="R126" i="8"/>
  <c r="J126" i="8"/>
  <c r="K126" i="8" s="1"/>
  <c r="M126" i="8" s="1"/>
  <c r="AK125" i="8"/>
  <c r="K140" i="9"/>
  <c r="C95" i="13"/>
  <c r="AL115" i="4"/>
  <c r="M115" i="4"/>
  <c r="AQ93" i="12"/>
  <c r="AM94" i="12"/>
  <c r="AN94" i="12" s="1"/>
  <c r="AI93" i="12"/>
  <c r="AW93" i="12" s="1"/>
  <c r="AG92" i="12"/>
  <c r="AH93" i="12"/>
  <c r="AV94" i="12"/>
  <c r="AU93" i="12"/>
  <c r="AF119" i="6"/>
  <c r="AX119" i="6"/>
  <c r="AO119" i="6"/>
  <c r="AE119" i="6"/>
  <c r="X119" i="6"/>
  <c r="AA119" i="6"/>
  <c r="AC119" i="6"/>
  <c r="AE146" i="3"/>
  <c r="AO146" i="3"/>
  <c r="AX146" i="3"/>
  <c r="X146" i="3"/>
  <c r="AC146" i="3"/>
  <c r="W146" i="3"/>
  <c r="AA146" i="3"/>
  <c r="M119" i="6"/>
  <c r="AL146" i="3"/>
  <c r="M146" i="3"/>
  <c r="X146" i="11"/>
  <c r="AE146" i="11"/>
  <c r="AO146" i="11"/>
  <c r="AX146" i="11"/>
  <c r="R147" i="11"/>
  <c r="J147" i="11"/>
  <c r="AK146" i="11"/>
  <c r="T147" i="11"/>
  <c r="AD147" i="11" s="1"/>
  <c r="AC146" i="11"/>
  <c r="AA146" i="11"/>
  <c r="AL146" i="11"/>
  <c r="X140" i="9" l="1"/>
  <c r="AE140" i="9"/>
  <c r="AO140" i="9"/>
  <c r="AX140" i="9"/>
  <c r="K127" i="8"/>
  <c r="M127" i="8" s="1"/>
  <c r="AK126" i="8"/>
  <c r="R127" i="8"/>
  <c r="J127" i="8"/>
  <c r="T127" i="8"/>
  <c r="AD127" i="8" s="1"/>
  <c r="AB126" i="8"/>
  <c r="S126" i="8"/>
  <c r="AS126" i="8"/>
  <c r="V126" i="8"/>
  <c r="AF126" i="8" s="1"/>
  <c r="U126" i="8"/>
  <c r="AL126" i="8"/>
  <c r="E95" i="13"/>
  <c r="T116" i="4"/>
  <c r="R116" i="4"/>
  <c r="J116" i="4"/>
  <c r="AK115" i="4"/>
  <c r="AC140" i="9"/>
  <c r="AA140" i="9"/>
  <c r="W140" i="9"/>
  <c r="AL140" i="9"/>
  <c r="M140" i="9"/>
  <c r="AQ92" i="12"/>
  <c r="AM93" i="12"/>
  <c r="AN93" i="12" s="1"/>
  <c r="AG91" i="12"/>
  <c r="AI92" i="12"/>
  <c r="AW92" i="12" s="1"/>
  <c r="AH92" i="12"/>
  <c r="AU92" i="12"/>
  <c r="AV93" i="12"/>
  <c r="T120" i="6"/>
  <c r="R120" i="6"/>
  <c r="J120" i="6"/>
  <c r="AK119" i="6"/>
  <c r="T147" i="3"/>
  <c r="AD147" i="3" s="1"/>
  <c r="AK146" i="3"/>
  <c r="R147" i="3"/>
  <c r="J147" i="3"/>
  <c r="AS147" i="11"/>
  <c r="S147" i="11"/>
  <c r="AC147" i="11" s="1"/>
  <c r="AB147" i="11"/>
  <c r="U147" i="11"/>
  <c r="V147" i="11"/>
  <c r="AF147" i="11" s="1"/>
  <c r="K147" i="11"/>
  <c r="T128" i="8" l="1"/>
  <c r="AD128" i="8" s="1"/>
  <c r="R128" i="8"/>
  <c r="J128" i="8"/>
  <c r="K128" i="8" s="1"/>
  <c r="M128" i="8" s="1"/>
  <c r="AK127" i="8"/>
  <c r="AB127" i="8"/>
  <c r="S127" i="8"/>
  <c r="AS127" i="8"/>
  <c r="AL127" i="8"/>
  <c r="V127" i="8"/>
  <c r="AF127" i="8" s="1"/>
  <c r="U127" i="8"/>
  <c r="AX126" i="8"/>
  <c r="AO126" i="8"/>
  <c r="AE126" i="8"/>
  <c r="X126" i="8"/>
  <c r="H96" i="13"/>
  <c r="AD116" i="4"/>
  <c r="P96" i="13" s="1"/>
  <c r="F96" i="13"/>
  <c r="AB116" i="4"/>
  <c r="N96" i="13" s="1"/>
  <c r="S116" i="4"/>
  <c r="AS116" i="4"/>
  <c r="B96" i="13"/>
  <c r="U116" i="4"/>
  <c r="W116" i="4" s="1"/>
  <c r="K96" i="13" s="1"/>
  <c r="V116" i="4"/>
  <c r="K116" i="4"/>
  <c r="AL116" i="4" s="1"/>
  <c r="R141" i="9"/>
  <c r="AK140" i="9"/>
  <c r="T141" i="9"/>
  <c r="AD141" i="9" s="1"/>
  <c r="J141" i="9"/>
  <c r="K141" i="9" s="1"/>
  <c r="M141" i="9" s="1"/>
  <c r="AC126" i="8"/>
  <c r="AA126" i="8"/>
  <c r="W126" i="8"/>
  <c r="AQ91" i="12"/>
  <c r="AH91" i="12"/>
  <c r="AI91" i="12"/>
  <c r="AW91" i="12" s="1"/>
  <c r="AG90" i="12"/>
  <c r="AM92" i="12"/>
  <c r="AN92" i="12" s="1"/>
  <c r="AV92" i="12"/>
  <c r="AU91" i="12"/>
  <c r="AD120" i="6"/>
  <c r="AB120" i="6"/>
  <c r="S120" i="6"/>
  <c r="AS120" i="6"/>
  <c r="V120" i="6"/>
  <c r="U120" i="6"/>
  <c r="AL120" i="6"/>
  <c r="AB147" i="3"/>
  <c r="S147" i="3"/>
  <c r="AS147" i="3"/>
  <c r="AL147" i="3"/>
  <c r="U147" i="3"/>
  <c r="V147" i="3"/>
  <c r="AF147" i="3" s="1"/>
  <c r="K120" i="6"/>
  <c r="K147" i="3"/>
  <c r="M147" i="3" s="1"/>
  <c r="X147" i="11"/>
  <c r="AE147" i="11"/>
  <c r="AO147" i="11"/>
  <c r="AX147" i="11"/>
  <c r="AA147" i="11"/>
  <c r="W147" i="11"/>
  <c r="AL147" i="11"/>
  <c r="M147" i="11"/>
  <c r="AB128" i="8" l="1"/>
  <c r="S128" i="8"/>
  <c r="AS128" i="8"/>
  <c r="T129" i="8"/>
  <c r="AD129" i="8" s="1"/>
  <c r="R129" i="8"/>
  <c r="J129" i="8"/>
  <c r="AK128" i="8"/>
  <c r="V128" i="8"/>
  <c r="AF128" i="8" s="1"/>
  <c r="U128" i="8"/>
  <c r="AL128" i="8"/>
  <c r="AX127" i="8"/>
  <c r="AO127" i="8"/>
  <c r="AE127" i="8"/>
  <c r="X127" i="8"/>
  <c r="G96" i="13"/>
  <c r="AC116" i="4"/>
  <c r="O96" i="13" s="1"/>
  <c r="AA116" i="4"/>
  <c r="M96" i="13" s="1"/>
  <c r="I96" i="13"/>
  <c r="AO116" i="4"/>
  <c r="AX116" i="4"/>
  <c r="AE116" i="4"/>
  <c r="Q96" i="13" s="1"/>
  <c r="X116" i="4"/>
  <c r="L96" i="13" s="1"/>
  <c r="J96" i="13"/>
  <c r="AF116" i="4"/>
  <c r="R96" i="13" s="1"/>
  <c r="M116" i="4"/>
  <c r="C96" i="13"/>
  <c r="T142" i="9"/>
  <c r="AD142" i="9" s="1"/>
  <c r="R142" i="9"/>
  <c r="J142" i="9"/>
  <c r="AK141" i="9"/>
  <c r="W141" i="9"/>
  <c r="AS141" i="9"/>
  <c r="S141" i="9"/>
  <c r="AB141" i="9"/>
  <c r="AL141" i="9"/>
  <c r="U141" i="9"/>
  <c r="V141" i="9"/>
  <c r="AF141" i="9" s="1"/>
  <c r="AC127" i="8"/>
  <c r="AA127" i="8"/>
  <c r="W127" i="8"/>
  <c r="AU90" i="12"/>
  <c r="AV91" i="12"/>
  <c r="AM91" i="12"/>
  <c r="AN91" i="12" s="1"/>
  <c r="AQ90" i="12"/>
  <c r="AI90" i="12"/>
  <c r="AW90" i="12" s="1"/>
  <c r="AG89" i="12"/>
  <c r="AH90" i="12"/>
  <c r="AC120" i="6"/>
  <c r="AF120" i="6"/>
  <c r="AX120" i="6"/>
  <c r="AO120" i="6"/>
  <c r="AE120" i="6"/>
  <c r="X120" i="6"/>
  <c r="AC147" i="3"/>
  <c r="W147" i="3"/>
  <c r="AO147" i="3"/>
  <c r="X147" i="3"/>
  <c r="AE147" i="3"/>
  <c r="AX147" i="3"/>
  <c r="AA147" i="3"/>
  <c r="J148" i="3"/>
  <c r="R148" i="3"/>
  <c r="T148" i="3"/>
  <c r="AD148" i="3" s="1"/>
  <c r="AK147" i="3"/>
  <c r="K148" i="3"/>
  <c r="M148" i="3" s="1"/>
  <c r="AA120" i="6"/>
  <c r="W120" i="6"/>
  <c r="M120" i="6"/>
  <c r="R148" i="11"/>
  <c r="T148" i="11"/>
  <c r="AD148" i="11" s="1"/>
  <c r="AK147" i="11"/>
  <c r="J148" i="11"/>
  <c r="AB129" i="8" l="1"/>
  <c r="S129" i="8"/>
  <c r="AS129" i="8"/>
  <c r="V129" i="8"/>
  <c r="AF129" i="8" s="1"/>
  <c r="U129" i="8"/>
  <c r="AL129" i="8"/>
  <c r="AX128" i="8"/>
  <c r="AO128" i="8"/>
  <c r="AE128" i="8"/>
  <c r="X128" i="8"/>
  <c r="AK116" i="4"/>
  <c r="R117" i="4"/>
  <c r="J117" i="4"/>
  <c r="T117" i="4"/>
  <c r="E96" i="13"/>
  <c r="AS142" i="9"/>
  <c r="S142" i="9"/>
  <c r="AB142" i="9"/>
  <c r="U142" i="9"/>
  <c r="V142" i="9"/>
  <c r="AF142" i="9" s="1"/>
  <c r="K142" i="9"/>
  <c r="X141" i="9"/>
  <c r="AE141" i="9"/>
  <c r="AO141" i="9"/>
  <c r="AX141" i="9"/>
  <c r="AC128" i="8"/>
  <c r="AA128" i="8"/>
  <c r="W128" i="8"/>
  <c r="K129" i="8"/>
  <c r="M129" i="8" s="1"/>
  <c r="AC141" i="9"/>
  <c r="AA141" i="9"/>
  <c r="AG88" i="12"/>
  <c r="AM90" i="12"/>
  <c r="AN90" i="12" s="1"/>
  <c r="AI89" i="12"/>
  <c r="AW89" i="12" s="1"/>
  <c r="AQ89" i="12"/>
  <c r="AH89" i="12"/>
  <c r="AU89" i="12"/>
  <c r="AV90" i="12"/>
  <c r="V148" i="3"/>
  <c r="AF148" i="3" s="1"/>
  <c r="U148" i="3"/>
  <c r="AL148" i="3"/>
  <c r="AB148" i="3"/>
  <c r="S148" i="3"/>
  <c r="AS148" i="3"/>
  <c r="R149" i="3"/>
  <c r="J149" i="3"/>
  <c r="T149" i="3"/>
  <c r="AD149" i="3" s="1"/>
  <c r="AK148" i="3"/>
  <c r="T121" i="6"/>
  <c r="R121" i="6"/>
  <c r="J121" i="6"/>
  <c r="AK120" i="6"/>
  <c r="AS148" i="11"/>
  <c r="AB148" i="11"/>
  <c r="S148" i="11"/>
  <c r="AC148" i="11" s="1"/>
  <c r="U148" i="11"/>
  <c r="V148" i="11"/>
  <c r="AF148" i="11" s="1"/>
  <c r="K148" i="11"/>
  <c r="M148" i="11"/>
  <c r="AX129" i="8" l="1"/>
  <c r="AO129" i="8"/>
  <c r="X129" i="8"/>
  <c r="AE129" i="8"/>
  <c r="F97" i="13"/>
  <c r="AS117" i="4"/>
  <c r="AB117" i="4"/>
  <c r="N97" i="13" s="1"/>
  <c r="S117" i="4"/>
  <c r="B97" i="13"/>
  <c r="V117" i="4"/>
  <c r="U117" i="4"/>
  <c r="K117" i="4"/>
  <c r="AL117" i="4" s="1"/>
  <c r="H97" i="13"/>
  <c r="AD117" i="4"/>
  <c r="P97" i="13" s="1"/>
  <c r="X142" i="9"/>
  <c r="AO142" i="9"/>
  <c r="AX142" i="9"/>
  <c r="AE142" i="9"/>
  <c r="AK129" i="8"/>
  <c r="J130" i="8"/>
  <c r="K130" i="8"/>
  <c r="M130" i="8"/>
  <c r="R130" i="8"/>
  <c r="T130" i="8"/>
  <c r="AD130" i="8" s="1"/>
  <c r="AC129" i="8"/>
  <c r="AA129" i="8"/>
  <c r="W129" i="8"/>
  <c r="AC142" i="9"/>
  <c r="W142" i="9"/>
  <c r="AA142" i="9"/>
  <c r="M142" i="9"/>
  <c r="AL142" i="9"/>
  <c r="AM89" i="12"/>
  <c r="AN89" i="12" s="1"/>
  <c r="AQ88" i="12"/>
  <c r="AI88" i="12"/>
  <c r="AW88" i="12" s="1"/>
  <c r="AG87" i="12"/>
  <c r="AH88" i="12"/>
  <c r="AU88" i="12"/>
  <c r="AV89" i="12"/>
  <c r="AO148" i="3"/>
  <c r="X148" i="3"/>
  <c r="AX148" i="3"/>
  <c r="AE148" i="3"/>
  <c r="S149" i="3"/>
  <c r="W149" i="3" s="1"/>
  <c r="AB149" i="3"/>
  <c r="AS149" i="3"/>
  <c r="U149" i="3"/>
  <c r="V149" i="3"/>
  <c r="AF149" i="3" s="1"/>
  <c r="AD121" i="6"/>
  <c r="AB121" i="6"/>
  <c r="S121" i="6"/>
  <c r="AS121" i="6"/>
  <c r="V121" i="6"/>
  <c r="U121" i="6"/>
  <c r="AC148" i="3"/>
  <c r="AA148" i="3"/>
  <c r="W148" i="3"/>
  <c r="K149" i="3"/>
  <c r="K121" i="6"/>
  <c r="X148" i="11"/>
  <c r="AE148" i="11"/>
  <c r="AO148" i="11"/>
  <c r="AX148" i="11"/>
  <c r="R149" i="11"/>
  <c r="T149" i="11"/>
  <c r="AD149" i="11" s="1"/>
  <c r="J149" i="11"/>
  <c r="AK148" i="11"/>
  <c r="W148" i="11"/>
  <c r="AA148" i="11"/>
  <c r="AL148" i="11"/>
  <c r="G97" i="13" l="1"/>
  <c r="AC117" i="4"/>
  <c r="O97" i="13" s="1"/>
  <c r="J97" i="13"/>
  <c r="AF117" i="4"/>
  <c r="R97" i="13" s="1"/>
  <c r="I97" i="13"/>
  <c r="AX117" i="4"/>
  <c r="AO117" i="4"/>
  <c r="X117" i="4"/>
  <c r="L97" i="13" s="1"/>
  <c r="AE117" i="4"/>
  <c r="Q97" i="13" s="1"/>
  <c r="M117" i="4"/>
  <c r="C97" i="13"/>
  <c r="V130" i="8"/>
  <c r="AF130" i="8" s="1"/>
  <c r="AL130" i="8"/>
  <c r="U130" i="8"/>
  <c r="T131" i="8"/>
  <c r="AD131" i="8" s="1"/>
  <c r="R131" i="8"/>
  <c r="J131" i="8"/>
  <c r="AK130" i="8"/>
  <c r="AB130" i="8"/>
  <c r="S130" i="8"/>
  <c r="AS130" i="8"/>
  <c r="AK142" i="9"/>
  <c r="R143" i="9"/>
  <c r="T143" i="9"/>
  <c r="AD143" i="9" s="1"/>
  <c r="J143" i="9"/>
  <c r="K143" i="9" s="1"/>
  <c r="M143" i="9" s="1"/>
  <c r="AA117" i="4"/>
  <c r="M97" i="13" s="1"/>
  <c r="W117" i="4"/>
  <c r="K97" i="13" s="1"/>
  <c r="AG86" i="12"/>
  <c r="AM88" i="12"/>
  <c r="AN88" i="12" s="1"/>
  <c r="AI87" i="12"/>
  <c r="AW87" i="12" s="1"/>
  <c r="AQ87" i="12"/>
  <c r="AH87" i="12"/>
  <c r="AU87" i="12"/>
  <c r="AV88" i="12"/>
  <c r="AC149" i="3"/>
  <c r="AA149" i="3"/>
  <c r="AX149" i="3"/>
  <c r="X149" i="3"/>
  <c r="AO149" i="3"/>
  <c r="AE149" i="3"/>
  <c r="AC121" i="6"/>
  <c r="AF121" i="6"/>
  <c r="AX121" i="6"/>
  <c r="AO121" i="6"/>
  <c r="AE121" i="6"/>
  <c r="X121" i="6"/>
  <c r="W121" i="6"/>
  <c r="AA121" i="6"/>
  <c r="AL149" i="3"/>
  <c r="M149" i="3"/>
  <c r="AL121" i="6"/>
  <c r="M121" i="6"/>
  <c r="AS149" i="11"/>
  <c r="S149" i="11"/>
  <c r="AB149" i="11"/>
  <c r="V149" i="11"/>
  <c r="AF149" i="11" s="1"/>
  <c r="U149" i="11"/>
  <c r="K149" i="11"/>
  <c r="R118" i="4" l="1"/>
  <c r="AK117" i="4"/>
  <c r="T118" i="4"/>
  <c r="J118" i="4"/>
  <c r="K118" i="4"/>
  <c r="M118" i="4"/>
  <c r="E97" i="13"/>
  <c r="AX130" i="8"/>
  <c r="AO130" i="8"/>
  <c r="AE130" i="8"/>
  <c r="X130" i="8"/>
  <c r="AB131" i="8"/>
  <c r="S131" i="8"/>
  <c r="AS131" i="8"/>
  <c r="V131" i="8"/>
  <c r="AF131" i="8" s="1"/>
  <c r="U131" i="8"/>
  <c r="AS143" i="9"/>
  <c r="S143" i="9"/>
  <c r="AB143" i="9"/>
  <c r="U143" i="9"/>
  <c r="V143" i="9"/>
  <c r="AF143" i="9" s="1"/>
  <c r="AL143" i="9"/>
  <c r="T144" i="9"/>
  <c r="AD144" i="9" s="1"/>
  <c r="R144" i="9"/>
  <c r="J144" i="9"/>
  <c r="AK143" i="9"/>
  <c r="K131" i="8"/>
  <c r="AC130" i="8"/>
  <c r="AA130" i="8"/>
  <c r="W130" i="8"/>
  <c r="AG85" i="12"/>
  <c r="AM87" i="12"/>
  <c r="AN87" i="12" s="1"/>
  <c r="AI86" i="12"/>
  <c r="AW86" i="12" s="1"/>
  <c r="AQ86" i="12"/>
  <c r="AH86" i="12"/>
  <c r="AU86" i="12"/>
  <c r="AV87" i="12"/>
  <c r="AK149" i="3"/>
  <c r="T150" i="3"/>
  <c r="AD150" i="3" s="1"/>
  <c r="R150" i="3"/>
  <c r="J150" i="3"/>
  <c r="AK121" i="6"/>
  <c r="J122" i="6"/>
  <c r="K122" i="6" s="1"/>
  <c r="R122" i="6"/>
  <c r="T122" i="6"/>
  <c r="AO149" i="11"/>
  <c r="X149" i="11"/>
  <c r="AE149" i="11"/>
  <c r="AX149" i="11"/>
  <c r="AC149" i="11"/>
  <c r="W149" i="11"/>
  <c r="AA149" i="11"/>
  <c r="AL149" i="11"/>
  <c r="M149" i="11"/>
  <c r="F98" i="13" l="1"/>
  <c r="S118" i="4"/>
  <c r="AB118" i="4"/>
  <c r="N98" i="13" s="1"/>
  <c r="AS118" i="4"/>
  <c r="H98" i="13"/>
  <c r="AD118" i="4"/>
  <c r="P98" i="13" s="1"/>
  <c r="B98" i="13"/>
  <c r="V118" i="4"/>
  <c r="U118" i="4"/>
  <c r="C98" i="13"/>
  <c r="AL118" i="4"/>
  <c r="E98" i="13"/>
  <c r="R119" i="4"/>
  <c r="T119" i="4"/>
  <c r="AK118" i="4"/>
  <c r="J119" i="4"/>
  <c r="AX131" i="8"/>
  <c r="AE131" i="8"/>
  <c r="X131" i="8"/>
  <c r="AO131" i="8"/>
  <c r="AA131" i="8"/>
  <c r="X143" i="9"/>
  <c r="AE143" i="9"/>
  <c r="AO143" i="9"/>
  <c r="AX143" i="9"/>
  <c r="AS144" i="9"/>
  <c r="S144" i="9"/>
  <c r="AC144" i="9" s="1"/>
  <c r="AB144" i="9"/>
  <c r="U144" i="9"/>
  <c r="W144" i="9" s="1"/>
  <c r="V144" i="9"/>
  <c r="AC131" i="8"/>
  <c r="W131" i="8"/>
  <c r="AC143" i="9"/>
  <c r="W143" i="9"/>
  <c r="AA143" i="9"/>
  <c r="K144" i="9"/>
  <c r="AL131" i="8"/>
  <c r="M131" i="8"/>
  <c r="AM86" i="12"/>
  <c r="AN86" i="12" s="1"/>
  <c r="AQ85" i="12"/>
  <c r="AI85" i="12"/>
  <c r="AW85" i="12" s="1"/>
  <c r="AG84" i="12"/>
  <c r="AH85" i="12"/>
  <c r="AV86" i="12"/>
  <c r="AU85" i="12"/>
  <c r="S150" i="3"/>
  <c r="AB150" i="3"/>
  <c r="AS150" i="3"/>
  <c r="U150" i="3"/>
  <c r="V150" i="3"/>
  <c r="AF150" i="3" s="1"/>
  <c r="M122" i="6"/>
  <c r="V122" i="6"/>
  <c r="U122" i="6"/>
  <c r="AL122" i="6"/>
  <c r="AB122" i="6"/>
  <c r="S122" i="6"/>
  <c r="AS122" i="6"/>
  <c r="AD122" i="6"/>
  <c r="K150" i="3"/>
  <c r="AK149" i="11"/>
  <c r="R150" i="11"/>
  <c r="T150" i="11"/>
  <c r="AD150" i="11" s="1"/>
  <c r="J150" i="11"/>
  <c r="G98" i="13" l="1"/>
  <c r="AC118" i="4"/>
  <c r="O98" i="13" s="1"/>
  <c r="J98" i="13"/>
  <c r="AF118" i="4"/>
  <c r="R98" i="13" s="1"/>
  <c r="I98" i="13"/>
  <c r="AX118" i="4"/>
  <c r="AE118" i="4"/>
  <c r="Q98" i="13" s="1"/>
  <c r="AO118" i="4"/>
  <c r="X118" i="4"/>
  <c r="L98" i="13" s="1"/>
  <c r="F99" i="13"/>
  <c r="AB119" i="4"/>
  <c r="N99" i="13" s="1"/>
  <c r="S119" i="4"/>
  <c r="AS119" i="4"/>
  <c r="H99" i="13"/>
  <c r="AD119" i="4"/>
  <c r="P99" i="13" s="1"/>
  <c r="B99" i="13"/>
  <c r="V119" i="4"/>
  <c r="U119" i="4"/>
  <c r="X144" i="9"/>
  <c r="AE144" i="9"/>
  <c r="AO144" i="9"/>
  <c r="AX144" i="9"/>
  <c r="T132" i="8"/>
  <c r="AD132" i="8" s="1"/>
  <c r="R132" i="8"/>
  <c r="J132" i="8"/>
  <c r="K132" i="8" s="1"/>
  <c r="M132" i="8" s="1"/>
  <c r="AK131" i="8"/>
  <c r="W150" i="3"/>
  <c r="AA118" i="4"/>
  <c r="M98" i="13" s="1"/>
  <c r="W118" i="4"/>
  <c r="K98" i="13" s="1"/>
  <c r="K119" i="4"/>
  <c r="M119" i="4"/>
  <c r="AF144" i="9"/>
  <c r="AA144" i="9"/>
  <c r="AL144" i="9"/>
  <c r="M144" i="9"/>
  <c r="AA122" i="6"/>
  <c r="W122" i="6"/>
  <c r="AQ84" i="12"/>
  <c r="AG83" i="12"/>
  <c r="AM85" i="12"/>
  <c r="AN85" i="12" s="1"/>
  <c r="AI84" i="12"/>
  <c r="AW84" i="12" s="1"/>
  <c r="AH84" i="12"/>
  <c r="AU84" i="12"/>
  <c r="AV85" i="12"/>
  <c r="AC150" i="3"/>
  <c r="AA150" i="3"/>
  <c r="AX150" i="3"/>
  <c r="X150" i="3"/>
  <c r="AO150" i="3"/>
  <c r="AE150" i="3"/>
  <c r="J123" i="6"/>
  <c r="R123" i="6"/>
  <c r="AK122" i="6"/>
  <c r="T123" i="6"/>
  <c r="AF122" i="6"/>
  <c r="AE122" i="6"/>
  <c r="AX122" i="6"/>
  <c r="AO122" i="6"/>
  <c r="X122" i="6"/>
  <c r="AC122" i="6"/>
  <c r="AL150" i="3"/>
  <c r="M150" i="3"/>
  <c r="AS150" i="11"/>
  <c r="AB150" i="11"/>
  <c r="S150" i="11"/>
  <c r="AC150" i="11" s="1"/>
  <c r="U150" i="11"/>
  <c r="V150" i="11"/>
  <c r="AF150" i="11" s="1"/>
  <c r="K150" i="11"/>
  <c r="M150" i="11"/>
  <c r="G99" i="13" l="1"/>
  <c r="AC119" i="4"/>
  <c r="O99" i="13" s="1"/>
  <c r="J99" i="13"/>
  <c r="AF119" i="4"/>
  <c r="R99" i="13" s="1"/>
  <c r="I99" i="13"/>
  <c r="AX119" i="4"/>
  <c r="AE119" i="4"/>
  <c r="Q99" i="13" s="1"/>
  <c r="X119" i="4"/>
  <c r="L99" i="13" s="1"/>
  <c r="AO119" i="4"/>
  <c r="AB132" i="8"/>
  <c r="AS132" i="8"/>
  <c r="S132" i="8"/>
  <c r="R133" i="8"/>
  <c r="AK132" i="8"/>
  <c r="T133" i="8"/>
  <c r="AD133" i="8" s="1"/>
  <c r="J133" i="8"/>
  <c r="V132" i="8"/>
  <c r="AF132" i="8" s="1"/>
  <c r="AL132" i="8"/>
  <c r="U132" i="8"/>
  <c r="J120" i="4"/>
  <c r="R120" i="4"/>
  <c r="T120" i="4"/>
  <c r="AK119" i="4"/>
  <c r="K120" i="4"/>
  <c r="M120" i="4"/>
  <c r="E99" i="13"/>
  <c r="AK144" i="9"/>
  <c r="J145" i="9"/>
  <c r="R145" i="9"/>
  <c r="T145" i="9"/>
  <c r="AD145" i="9" s="1"/>
  <c r="AA119" i="4"/>
  <c r="M99" i="13" s="1"/>
  <c r="W119" i="4"/>
  <c r="K99" i="13" s="1"/>
  <c r="C99" i="13"/>
  <c r="AL119" i="4"/>
  <c r="AQ83" i="12"/>
  <c r="AG82" i="12"/>
  <c r="AM84" i="12"/>
  <c r="AN84" i="12" s="1"/>
  <c r="AI83" i="12"/>
  <c r="AW83" i="12" s="1"/>
  <c r="AH83" i="12"/>
  <c r="AU83" i="12"/>
  <c r="AV84" i="12"/>
  <c r="AL123" i="6"/>
  <c r="U123" i="6"/>
  <c r="V123" i="6"/>
  <c r="AS123" i="6"/>
  <c r="AB123" i="6"/>
  <c r="S123" i="6"/>
  <c r="AD123" i="6"/>
  <c r="T151" i="3"/>
  <c r="AD151" i="3" s="1"/>
  <c r="AK150" i="3"/>
  <c r="J151" i="3"/>
  <c r="K151" i="3" s="1"/>
  <c r="R151" i="3"/>
  <c r="K123" i="6"/>
  <c r="X150" i="11"/>
  <c r="AE150" i="11"/>
  <c r="AX150" i="11"/>
  <c r="AO150" i="11"/>
  <c r="R151" i="11"/>
  <c r="J151" i="11"/>
  <c r="T151" i="11"/>
  <c r="AD151" i="11" s="1"/>
  <c r="AK150" i="11"/>
  <c r="W150" i="11"/>
  <c r="AA150" i="11"/>
  <c r="AL150" i="11"/>
  <c r="AB133" i="8" l="1"/>
  <c r="S133" i="8"/>
  <c r="AS133" i="8"/>
  <c r="V133" i="8"/>
  <c r="AF133" i="8" s="1"/>
  <c r="U133" i="8"/>
  <c r="AX132" i="8"/>
  <c r="AO132" i="8"/>
  <c r="AE132" i="8"/>
  <c r="X132" i="8"/>
  <c r="B100" i="13"/>
  <c r="U120" i="4"/>
  <c r="V120" i="4"/>
  <c r="F100" i="13"/>
  <c r="S120" i="4"/>
  <c r="AB120" i="4"/>
  <c r="N100" i="13" s="1"/>
  <c r="AS120" i="4"/>
  <c r="H100" i="13"/>
  <c r="AD120" i="4"/>
  <c r="P100" i="13" s="1"/>
  <c r="C100" i="13"/>
  <c r="AL120" i="4"/>
  <c r="E100" i="13"/>
  <c r="T121" i="4"/>
  <c r="AK120" i="4"/>
  <c r="R121" i="4"/>
  <c r="J121" i="4"/>
  <c r="U145" i="9"/>
  <c r="V145" i="9"/>
  <c r="AF145" i="9" s="1"/>
  <c r="AS145" i="9"/>
  <c r="S145" i="9"/>
  <c r="AB145" i="9"/>
  <c r="AC132" i="8"/>
  <c r="AA132" i="8"/>
  <c r="W132" i="8"/>
  <c r="K133" i="8"/>
  <c r="AL133" i="8" s="1"/>
  <c r="M133" i="8"/>
  <c r="K145" i="9"/>
  <c r="AA123" i="6"/>
  <c r="W123" i="6"/>
  <c r="AI82" i="12"/>
  <c r="AW82" i="12" s="1"/>
  <c r="AG81" i="12"/>
  <c r="AM83" i="12"/>
  <c r="AN83" i="12" s="1"/>
  <c r="AQ82" i="12"/>
  <c r="AH82" i="12"/>
  <c r="AU82" i="12"/>
  <c r="AV83" i="12"/>
  <c r="AX123" i="6"/>
  <c r="AO123" i="6"/>
  <c r="AE123" i="6"/>
  <c r="X123" i="6"/>
  <c r="AF123" i="6"/>
  <c r="AC123" i="6"/>
  <c r="V151" i="3"/>
  <c r="AF151" i="3" s="1"/>
  <c r="U151" i="3"/>
  <c r="AL151" i="3"/>
  <c r="M151" i="3"/>
  <c r="AB151" i="3"/>
  <c r="S151" i="3"/>
  <c r="AS151" i="3"/>
  <c r="M123" i="6"/>
  <c r="AS151" i="11"/>
  <c r="S151" i="11"/>
  <c r="AB151" i="11"/>
  <c r="U151" i="11"/>
  <c r="V151" i="11"/>
  <c r="AF151" i="11" s="1"/>
  <c r="K151" i="11"/>
  <c r="AX133" i="8" l="1"/>
  <c r="AO133" i="8"/>
  <c r="AE133" i="8"/>
  <c r="X133" i="8"/>
  <c r="I100" i="13"/>
  <c r="AX120" i="4"/>
  <c r="AE120" i="4"/>
  <c r="Q100" i="13" s="1"/>
  <c r="X120" i="4"/>
  <c r="L100" i="13" s="1"/>
  <c r="AO120" i="4"/>
  <c r="J100" i="13"/>
  <c r="AF120" i="4"/>
  <c r="R100" i="13" s="1"/>
  <c r="G100" i="13"/>
  <c r="AC120" i="4"/>
  <c r="O100" i="13" s="1"/>
  <c r="H101" i="13"/>
  <c r="AD121" i="4"/>
  <c r="P101" i="13" s="1"/>
  <c r="F101" i="13"/>
  <c r="AB121" i="4"/>
  <c r="N101" i="13" s="1"/>
  <c r="S121" i="4"/>
  <c r="AS121" i="4"/>
  <c r="B101" i="13"/>
  <c r="U121" i="4"/>
  <c r="V121" i="4"/>
  <c r="X145" i="9"/>
  <c r="AE145" i="9"/>
  <c r="AO145" i="9"/>
  <c r="AX145" i="9"/>
  <c r="AK133" i="8"/>
  <c r="J134" i="8"/>
  <c r="K134" i="8"/>
  <c r="M134" i="8"/>
  <c r="R134" i="8"/>
  <c r="T134" i="8"/>
  <c r="AD134" i="8" s="1"/>
  <c r="AC133" i="8"/>
  <c r="AA133" i="8"/>
  <c r="W133" i="8"/>
  <c r="AA120" i="4"/>
  <c r="M100" i="13" s="1"/>
  <c r="W120" i="4"/>
  <c r="K100" i="13" s="1"/>
  <c r="K121" i="4"/>
  <c r="M121" i="4"/>
  <c r="AC145" i="9"/>
  <c r="W145" i="9"/>
  <c r="AA145" i="9"/>
  <c r="AL145" i="9"/>
  <c r="M145" i="9"/>
  <c r="AI81" i="12"/>
  <c r="AW81" i="12" s="1"/>
  <c r="AG80" i="12"/>
  <c r="AM82" i="12"/>
  <c r="AN82" i="12" s="1"/>
  <c r="AQ81" i="12"/>
  <c r="AH81" i="12"/>
  <c r="AU81" i="12"/>
  <c r="AV82" i="12"/>
  <c r="X151" i="3"/>
  <c r="AO151" i="3"/>
  <c r="AE151" i="3"/>
  <c r="AX151" i="3"/>
  <c r="T152" i="3"/>
  <c r="AD152" i="3" s="1"/>
  <c r="AK151" i="3"/>
  <c r="R152" i="3"/>
  <c r="J152" i="3"/>
  <c r="K152" i="3" s="1"/>
  <c r="M152" i="3" s="1"/>
  <c r="T124" i="6"/>
  <c r="R124" i="6"/>
  <c r="J124" i="6"/>
  <c r="AK123" i="6"/>
  <c r="AC151" i="3"/>
  <c r="AA151" i="3"/>
  <c r="W151" i="3"/>
  <c r="M151" i="11"/>
  <c r="AL151" i="11"/>
  <c r="AO151" i="11"/>
  <c r="AX151" i="11"/>
  <c r="X151" i="11"/>
  <c r="AE151" i="11"/>
  <c r="AC151" i="11"/>
  <c r="W151" i="11"/>
  <c r="AA151" i="11"/>
  <c r="G101" i="13" l="1"/>
  <c r="AC121" i="4"/>
  <c r="O101" i="13" s="1"/>
  <c r="I101" i="13"/>
  <c r="AO121" i="4"/>
  <c r="X121" i="4"/>
  <c r="L101" i="13" s="1"/>
  <c r="AX121" i="4"/>
  <c r="AE121" i="4"/>
  <c r="Q101" i="13" s="1"/>
  <c r="J101" i="13"/>
  <c r="AF121" i="4"/>
  <c r="R101" i="13" s="1"/>
  <c r="V134" i="8"/>
  <c r="AF134" i="8" s="1"/>
  <c r="U134" i="8"/>
  <c r="AL134" i="8"/>
  <c r="T135" i="8"/>
  <c r="AD135" i="8" s="1"/>
  <c r="R135" i="8"/>
  <c r="J135" i="8"/>
  <c r="AK134" i="8"/>
  <c r="AB134" i="8"/>
  <c r="S134" i="8"/>
  <c r="AS134" i="8"/>
  <c r="J122" i="4"/>
  <c r="AK121" i="4"/>
  <c r="K122" i="4"/>
  <c r="R122" i="4"/>
  <c r="T122" i="4"/>
  <c r="E101" i="13"/>
  <c r="AK145" i="9"/>
  <c r="R146" i="9"/>
  <c r="T146" i="9"/>
  <c r="AD146" i="9" s="1"/>
  <c r="J146" i="9"/>
  <c r="AA121" i="4"/>
  <c r="M101" i="13" s="1"/>
  <c r="W121" i="4"/>
  <c r="K101" i="13" s="1"/>
  <c r="C101" i="13"/>
  <c r="AL121" i="4"/>
  <c r="T152" i="11"/>
  <c r="AD152" i="11" s="1"/>
  <c r="R152" i="11"/>
  <c r="J152" i="11"/>
  <c r="AK151" i="11"/>
  <c r="AM81" i="12"/>
  <c r="AN81" i="12" s="1"/>
  <c r="AG79" i="12"/>
  <c r="AI80" i="12"/>
  <c r="AW80" i="12" s="1"/>
  <c r="AQ80" i="12"/>
  <c r="AH80" i="12"/>
  <c r="AU80" i="12"/>
  <c r="AV81" i="12"/>
  <c r="R153" i="3"/>
  <c r="AK152" i="3"/>
  <c r="J153" i="3"/>
  <c r="K153" i="3" s="1"/>
  <c r="T153" i="3"/>
  <c r="AD153" i="3" s="1"/>
  <c r="S152" i="3"/>
  <c r="AB152" i="3"/>
  <c r="AS152" i="3"/>
  <c r="V152" i="3"/>
  <c r="AF152" i="3" s="1"/>
  <c r="U152" i="3"/>
  <c r="AA152" i="3" s="1"/>
  <c r="AL152" i="3"/>
  <c r="AD124" i="6"/>
  <c r="AB124" i="6"/>
  <c r="S124" i="6"/>
  <c r="AS124" i="6"/>
  <c r="V124" i="6"/>
  <c r="U124" i="6"/>
  <c r="K124" i="6"/>
  <c r="AL124" i="6" s="1"/>
  <c r="AX134" i="8" l="1"/>
  <c r="AO134" i="8"/>
  <c r="AE134" i="8"/>
  <c r="X134" i="8"/>
  <c r="AB135" i="8"/>
  <c r="S135" i="8"/>
  <c r="AS135" i="8"/>
  <c r="V135" i="8"/>
  <c r="AF135" i="8" s="1"/>
  <c r="U135" i="8"/>
  <c r="W135" i="8" s="1"/>
  <c r="AL135" i="8"/>
  <c r="B102" i="13"/>
  <c r="V122" i="4"/>
  <c r="U122" i="4"/>
  <c r="AL122" i="4"/>
  <c r="F102" i="13"/>
  <c r="AB122" i="4"/>
  <c r="N102" i="13" s="1"/>
  <c r="AA122" i="4"/>
  <c r="M102" i="13" s="1"/>
  <c r="W122" i="4"/>
  <c r="K102" i="13" s="1"/>
  <c r="S122" i="4"/>
  <c r="AS122" i="4"/>
  <c r="H102" i="13"/>
  <c r="AD122" i="4"/>
  <c r="P102" i="13" s="1"/>
  <c r="AS146" i="9"/>
  <c r="S146" i="9"/>
  <c r="AB146" i="9"/>
  <c r="AL146" i="9"/>
  <c r="U146" i="9"/>
  <c r="V146" i="9"/>
  <c r="AF146" i="9" s="1"/>
  <c r="K146" i="9"/>
  <c r="M146" i="9" s="1"/>
  <c r="K135" i="8"/>
  <c r="M135" i="8" s="1"/>
  <c r="AC134" i="8"/>
  <c r="AA134" i="8"/>
  <c r="W134" i="8"/>
  <c r="C102" i="13"/>
  <c r="M122" i="4"/>
  <c r="AS152" i="11"/>
  <c r="S152" i="11"/>
  <c r="AB152" i="11"/>
  <c r="V152" i="11"/>
  <c r="AF152" i="11" s="1"/>
  <c r="U152" i="11"/>
  <c r="W152" i="11" s="1"/>
  <c r="K152" i="11"/>
  <c r="AG78" i="12"/>
  <c r="AQ79" i="12"/>
  <c r="AI79" i="12"/>
  <c r="AW79" i="12" s="1"/>
  <c r="AM80" i="12"/>
  <c r="AN80" i="12" s="1"/>
  <c r="AH79" i="12"/>
  <c r="AU79" i="12"/>
  <c r="AV80" i="12"/>
  <c r="S153" i="3"/>
  <c r="AB153" i="3"/>
  <c r="AS153" i="3"/>
  <c r="V153" i="3"/>
  <c r="AF153" i="3" s="1"/>
  <c r="U153" i="3"/>
  <c r="AL153" i="3"/>
  <c r="M153" i="3"/>
  <c r="AC152" i="3"/>
  <c r="W152" i="3"/>
  <c r="X152" i="3"/>
  <c r="AE152" i="3"/>
  <c r="AX152" i="3"/>
  <c r="AO152" i="3"/>
  <c r="AC124" i="6"/>
  <c r="AF124" i="6"/>
  <c r="AX124" i="6"/>
  <c r="AO124" i="6"/>
  <c r="AE124" i="6"/>
  <c r="X124" i="6"/>
  <c r="AA124" i="6"/>
  <c r="W124" i="6"/>
  <c r="M124" i="6"/>
  <c r="M152" i="11"/>
  <c r="AL152" i="11"/>
  <c r="AX152" i="11"/>
  <c r="X152" i="11"/>
  <c r="AE152" i="11"/>
  <c r="AO152" i="11"/>
  <c r="J153" i="11"/>
  <c r="K153" i="11" s="1"/>
  <c r="M153" i="11" s="1"/>
  <c r="AK152" i="11"/>
  <c r="T153" i="11"/>
  <c r="AD153" i="11" s="1"/>
  <c r="R153" i="11"/>
  <c r="AC152" i="11"/>
  <c r="AA152" i="11"/>
  <c r="AX135" i="8" l="1"/>
  <c r="AO135" i="8"/>
  <c r="AE135" i="8"/>
  <c r="X135" i="8"/>
  <c r="J102" i="13"/>
  <c r="AF122" i="4"/>
  <c r="R102" i="13" s="1"/>
  <c r="I102" i="13"/>
  <c r="AX122" i="4"/>
  <c r="AE122" i="4"/>
  <c r="Q102" i="13" s="1"/>
  <c r="X122" i="4"/>
  <c r="L102" i="13" s="1"/>
  <c r="AO122" i="4"/>
  <c r="G102" i="13"/>
  <c r="AC122" i="4"/>
  <c r="O102" i="13" s="1"/>
  <c r="X146" i="9"/>
  <c r="AE146" i="9"/>
  <c r="AO146" i="9"/>
  <c r="AX146" i="9"/>
  <c r="AK146" i="9"/>
  <c r="J147" i="9"/>
  <c r="R147" i="9"/>
  <c r="T147" i="9"/>
  <c r="AD147" i="9" s="1"/>
  <c r="AK135" i="8"/>
  <c r="J136" i="8"/>
  <c r="K136" i="8"/>
  <c r="M136" i="8"/>
  <c r="R136" i="8"/>
  <c r="T136" i="8"/>
  <c r="AD136" i="8" s="1"/>
  <c r="AK122" i="4"/>
  <c r="R123" i="4"/>
  <c r="J123" i="4"/>
  <c r="T123" i="4"/>
  <c r="K123" i="4"/>
  <c r="C103" i="13" s="1"/>
  <c r="M123" i="4"/>
  <c r="E102" i="13"/>
  <c r="AC135" i="8"/>
  <c r="AA135" i="8"/>
  <c r="AC146" i="9"/>
  <c r="W146" i="9"/>
  <c r="AA146" i="9"/>
  <c r="AG77" i="12"/>
  <c r="AI78" i="12"/>
  <c r="AW78" i="12" s="1"/>
  <c r="AQ78" i="12"/>
  <c r="AM79" i="12"/>
  <c r="AN79" i="12" s="1"/>
  <c r="AH78" i="12"/>
  <c r="AU78" i="12"/>
  <c r="AV79" i="12"/>
  <c r="X153" i="3"/>
  <c r="AO153" i="3"/>
  <c r="AE153" i="3"/>
  <c r="AX153" i="3"/>
  <c r="R154" i="3"/>
  <c r="J154" i="3"/>
  <c r="K154" i="3" s="1"/>
  <c r="M154" i="3" s="1"/>
  <c r="T154" i="3"/>
  <c r="AD154" i="3" s="1"/>
  <c r="AK153" i="3"/>
  <c r="T125" i="6"/>
  <c r="R125" i="6"/>
  <c r="J125" i="6"/>
  <c r="AK124" i="6"/>
  <c r="AC153" i="3"/>
  <c r="AA153" i="3"/>
  <c r="W153" i="3"/>
  <c r="J154" i="11"/>
  <c r="R154" i="11"/>
  <c r="T154" i="11"/>
  <c r="AD154" i="11" s="1"/>
  <c r="AK153" i="11"/>
  <c r="K154" i="11"/>
  <c r="M154" i="11"/>
  <c r="AL153" i="11"/>
  <c r="U153" i="11"/>
  <c r="W153" i="11" s="1"/>
  <c r="V153" i="11"/>
  <c r="AF153" i="11" s="1"/>
  <c r="AS153" i="11"/>
  <c r="S153" i="11"/>
  <c r="AB153" i="11"/>
  <c r="U147" i="9" l="1"/>
  <c r="V147" i="9"/>
  <c r="AF147" i="9" s="1"/>
  <c r="W147" i="9"/>
  <c r="AA147" i="9"/>
  <c r="AS147" i="9"/>
  <c r="S147" i="9"/>
  <c r="AC147" i="9" s="1"/>
  <c r="AB147" i="9"/>
  <c r="V136" i="8"/>
  <c r="AF136" i="8" s="1"/>
  <c r="U136" i="8"/>
  <c r="AL136" i="8"/>
  <c r="T137" i="8"/>
  <c r="AD137" i="8" s="1"/>
  <c r="R137" i="8"/>
  <c r="J137" i="8"/>
  <c r="AK136" i="8"/>
  <c r="AB136" i="8"/>
  <c r="S136" i="8"/>
  <c r="AS136" i="8"/>
  <c r="F103" i="13"/>
  <c r="AB123" i="4"/>
  <c r="N103" i="13" s="1"/>
  <c r="S123" i="4"/>
  <c r="AS123" i="4"/>
  <c r="B103" i="13"/>
  <c r="AL123" i="4"/>
  <c r="U123" i="4"/>
  <c r="V123" i="4"/>
  <c r="H103" i="13"/>
  <c r="AD123" i="4"/>
  <c r="P103" i="13" s="1"/>
  <c r="E103" i="13"/>
  <c r="T124" i="4"/>
  <c r="AK123" i="4"/>
  <c r="J124" i="4"/>
  <c r="R124" i="4"/>
  <c r="K147" i="9"/>
  <c r="AM78" i="12"/>
  <c r="AN78" i="12" s="1"/>
  <c r="AQ77" i="12"/>
  <c r="AG76" i="12"/>
  <c r="AI77" i="12"/>
  <c r="AW77" i="12" s="1"/>
  <c r="AH77" i="12"/>
  <c r="AU77" i="12"/>
  <c r="AV78" i="12"/>
  <c r="T155" i="3"/>
  <c r="AD155" i="3" s="1"/>
  <c r="AK154" i="3"/>
  <c r="J155" i="3"/>
  <c r="R155" i="3"/>
  <c r="AS154" i="3"/>
  <c r="AB154" i="3"/>
  <c r="S154" i="3"/>
  <c r="U154" i="3"/>
  <c r="V154" i="3"/>
  <c r="AF154" i="3" s="1"/>
  <c r="AL154" i="3"/>
  <c r="AD125" i="6"/>
  <c r="AB125" i="6"/>
  <c r="S125" i="6"/>
  <c r="AS125" i="6"/>
  <c r="V125" i="6"/>
  <c r="U125" i="6"/>
  <c r="AL125" i="6"/>
  <c r="K125" i="6"/>
  <c r="AL154" i="11"/>
  <c r="V154" i="11"/>
  <c r="AF154" i="11" s="1"/>
  <c r="U154" i="11"/>
  <c r="AS154" i="11"/>
  <c r="S154" i="11"/>
  <c r="W154" i="11"/>
  <c r="AB154" i="11"/>
  <c r="AK154" i="11"/>
  <c r="T155" i="11"/>
  <c r="AD155" i="11" s="1"/>
  <c r="J155" i="11"/>
  <c r="K155" i="11" s="1"/>
  <c r="M155" i="11" s="1"/>
  <c r="R155" i="11"/>
  <c r="X153" i="11"/>
  <c r="AE153" i="11"/>
  <c r="AX153" i="11"/>
  <c r="AO153" i="11"/>
  <c r="AC153" i="11"/>
  <c r="AA153" i="11"/>
  <c r="AX147" i="9" l="1"/>
  <c r="X147" i="9"/>
  <c r="AE147" i="9"/>
  <c r="AO147" i="9"/>
  <c r="AO136" i="8"/>
  <c r="AE136" i="8"/>
  <c r="X136" i="8"/>
  <c r="AX136" i="8"/>
  <c r="AB137" i="8"/>
  <c r="AS137" i="8"/>
  <c r="S137" i="8"/>
  <c r="V137" i="8"/>
  <c r="AF137" i="8" s="1"/>
  <c r="U137" i="8"/>
  <c r="G103" i="13"/>
  <c r="AC123" i="4"/>
  <c r="O103" i="13" s="1"/>
  <c r="I103" i="13"/>
  <c r="X123" i="4"/>
  <c r="L103" i="13" s="1"/>
  <c r="AX123" i="4"/>
  <c r="AE123" i="4"/>
  <c r="Q103" i="13" s="1"/>
  <c r="AO123" i="4"/>
  <c r="J103" i="13"/>
  <c r="AF123" i="4"/>
  <c r="R103" i="13" s="1"/>
  <c r="H104" i="13"/>
  <c r="AD124" i="4"/>
  <c r="P104" i="13" s="1"/>
  <c r="B104" i="13"/>
  <c r="V124" i="4"/>
  <c r="U124" i="4"/>
  <c r="F104" i="13"/>
  <c r="AB124" i="4"/>
  <c r="N104" i="13" s="1"/>
  <c r="S124" i="4"/>
  <c r="AA124" i="4" s="1"/>
  <c r="M104" i="13" s="1"/>
  <c r="AS124" i="4"/>
  <c r="K137" i="8"/>
  <c r="AC136" i="8"/>
  <c r="AA136" i="8"/>
  <c r="W136" i="8"/>
  <c r="AA123" i="4"/>
  <c r="M103" i="13" s="1"/>
  <c r="W123" i="4"/>
  <c r="K103" i="13" s="1"/>
  <c r="K124" i="4"/>
  <c r="M124" i="4" s="1"/>
  <c r="M147" i="9"/>
  <c r="AL147" i="9"/>
  <c r="AG75" i="12"/>
  <c r="AM77" i="12"/>
  <c r="AN77" i="12" s="1"/>
  <c r="AI76" i="12"/>
  <c r="AW76" i="12" s="1"/>
  <c r="AH76" i="12"/>
  <c r="AQ76" i="12"/>
  <c r="AU76" i="12"/>
  <c r="AV77" i="12"/>
  <c r="U155" i="3"/>
  <c r="V155" i="3"/>
  <c r="AF155" i="3" s="1"/>
  <c r="K155" i="3"/>
  <c r="S155" i="3"/>
  <c r="AB155" i="3"/>
  <c r="AS155" i="3"/>
  <c r="X154" i="3"/>
  <c r="AE154" i="3"/>
  <c r="AO154" i="3"/>
  <c r="AX154" i="3"/>
  <c r="AC125" i="6"/>
  <c r="AF125" i="6"/>
  <c r="AX125" i="6"/>
  <c r="AO125" i="6"/>
  <c r="AE125" i="6"/>
  <c r="X125" i="6"/>
  <c r="AC154" i="3"/>
  <c r="AA154" i="3"/>
  <c r="W154" i="3"/>
  <c r="W125" i="6"/>
  <c r="AA125" i="6"/>
  <c r="M125" i="6"/>
  <c r="X154" i="11"/>
  <c r="AE154" i="11"/>
  <c r="AO154" i="11"/>
  <c r="AX154" i="11"/>
  <c r="AL155" i="11"/>
  <c r="U155" i="11"/>
  <c r="V155" i="11"/>
  <c r="AF155" i="11" s="1"/>
  <c r="AK155" i="11"/>
  <c r="J156" i="11"/>
  <c r="R156" i="11"/>
  <c r="T156" i="11"/>
  <c r="AD156" i="11" s="1"/>
  <c r="AS155" i="11"/>
  <c r="S155" i="11"/>
  <c r="AB155" i="11"/>
  <c r="AC154" i="11"/>
  <c r="AA154" i="11"/>
  <c r="AX137" i="8" l="1"/>
  <c r="AO137" i="8"/>
  <c r="AE137" i="8"/>
  <c r="X137" i="8"/>
  <c r="J104" i="13"/>
  <c r="AF124" i="4"/>
  <c r="R104" i="13" s="1"/>
  <c r="I104" i="13"/>
  <c r="X124" i="4"/>
  <c r="L104" i="13" s="1"/>
  <c r="AX124" i="4"/>
  <c r="AE124" i="4"/>
  <c r="Q104" i="13" s="1"/>
  <c r="AO124" i="4"/>
  <c r="W124" i="4"/>
  <c r="K104" i="13" s="1"/>
  <c r="G104" i="13"/>
  <c r="AC124" i="4"/>
  <c r="O104" i="13" s="1"/>
  <c r="AK124" i="4"/>
  <c r="T125" i="4"/>
  <c r="J125" i="4"/>
  <c r="R125" i="4"/>
  <c r="K125" i="4"/>
  <c r="C105" i="13" s="1"/>
  <c r="M125" i="4"/>
  <c r="E104" i="13"/>
  <c r="AL124" i="4"/>
  <c r="C104" i="13"/>
  <c r="AK147" i="9"/>
  <c r="J148" i="9"/>
  <c r="R148" i="9"/>
  <c r="T148" i="9"/>
  <c r="AD148" i="9" s="1"/>
  <c r="AC137" i="8"/>
  <c r="AA137" i="8"/>
  <c r="W137" i="8"/>
  <c r="AL137" i="8"/>
  <c r="M137" i="8"/>
  <c r="AM76" i="12"/>
  <c r="AN76" i="12" s="1"/>
  <c r="AQ75" i="12"/>
  <c r="AG74" i="12"/>
  <c r="AI75" i="12"/>
  <c r="AW75" i="12" s="1"/>
  <c r="AH75" i="12"/>
  <c r="AU75" i="12"/>
  <c r="AV76" i="12"/>
  <c r="AE155" i="3"/>
  <c r="AX155" i="3"/>
  <c r="X155" i="3"/>
  <c r="AO155" i="3"/>
  <c r="AA155" i="3"/>
  <c r="AC155" i="3"/>
  <c r="W155" i="3"/>
  <c r="E105" i="13"/>
  <c r="T126" i="6"/>
  <c r="R126" i="6"/>
  <c r="J126" i="6"/>
  <c r="K126" i="6" s="1"/>
  <c r="AK125" i="6"/>
  <c r="M155" i="3"/>
  <c r="AL155" i="3"/>
  <c r="AE155" i="11"/>
  <c r="X155" i="11"/>
  <c r="AO155" i="11"/>
  <c r="AX155" i="11"/>
  <c r="V156" i="11"/>
  <c r="AF156" i="11" s="1"/>
  <c r="U156" i="11"/>
  <c r="AS156" i="11"/>
  <c r="S156" i="11"/>
  <c r="W156" i="11"/>
  <c r="AB156" i="11"/>
  <c r="K156" i="11"/>
  <c r="AL156" i="11" s="1"/>
  <c r="M156" i="11"/>
  <c r="AC155" i="11"/>
  <c r="W155" i="11"/>
  <c r="AA155" i="11"/>
  <c r="H105" i="13" l="1"/>
  <c r="AD125" i="4"/>
  <c r="P105" i="13" s="1"/>
  <c r="B105" i="13"/>
  <c r="V125" i="4"/>
  <c r="U125" i="4"/>
  <c r="AL125" i="4"/>
  <c r="F105" i="13"/>
  <c r="S125" i="4"/>
  <c r="AB125" i="4"/>
  <c r="N105" i="13" s="1"/>
  <c r="AS125" i="4"/>
  <c r="R126" i="4"/>
  <c r="F106" i="13" s="1"/>
  <c r="J126" i="4"/>
  <c r="T126" i="4"/>
  <c r="AK125" i="4"/>
  <c r="AL148" i="9"/>
  <c r="U148" i="9"/>
  <c r="V148" i="9"/>
  <c r="AF148" i="9" s="1"/>
  <c r="AS148" i="9"/>
  <c r="S148" i="9"/>
  <c r="AB148" i="9"/>
  <c r="R138" i="8"/>
  <c r="J138" i="8"/>
  <c r="M138" i="8" s="1"/>
  <c r="AK137" i="8"/>
  <c r="T138" i="8"/>
  <c r="AD138" i="8" s="1"/>
  <c r="K138" i="8"/>
  <c r="K148" i="9"/>
  <c r="M148" i="9" s="1"/>
  <c r="AI74" i="12"/>
  <c r="AW74" i="12" s="1"/>
  <c r="AG73" i="12"/>
  <c r="AM75" i="12"/>
  <c r="AN75" i="12" s="1"/>
  <c r="AQ74" i="12"/>
  <c r="AH74" i="12"/>
  <c r="AU74" i="12"/>
  <c r="AV75" i="12"/>
  <c r="AD126" i="6"/>
  <c r="AB126" i="6"/>
  <c r="S126" i="6"/>
  <c r="AS126" i="6"/>
  <c r="M126" i="6"/>
  <c r="V126" i="6"/>
  <c r="U126" i="6"/>
  <c r="AL126" i="6"/>
  <c r="R156" i="3"/>
  <c r="AK155" i="3"/>
  <c r="T156" i="3"/>
  <c r="AD156" i="3" s="1"/>
  <c r="J156" i="3"/>
  <c r="AX156" i="11"/>
  <c r="X156" i="11"/>
  <c r="AE156" i="11"/>
  <c r="AO156" i="11"/>
  <c r="T157" i="11"/>
  <c r="AD157" i="11" s="1"/>
  <c r="R157" i="11"/>
  <c r="J157" i="11"/>
  <c r="K157" i="11"/>
  <c r="M157" i="11" s="1"/>
  <c r="AK156" i="11"/>
  <c r="AC156" i="11"/>
  <c r="AA156" i="11"/>
  <c r="J105" i="13" l="1"/>
  <c r="AF125" i="4"/>
  <c r="R105" i="13" s="1"/>
  <c r="I105" i="13"/>
  <c r="AE125" i="4"/>
  <c r="Q105" i="13" s="1"/>
  <c r="AO125" i="4"/>
  <c r="AX125" i="4"/>
  <c r="X125" i="4"/>
  <c r="L105" i="13" s="1"/>
  <c r="G105" i="13"/>
  <c r="AC125" i="4"/>
  <c r="O105" i="13" s="1"/>
  <c r="AB126" i="4"/>
  <c r="N106" i="13" s="1"/>
  <c r="S126" i="4"/>
  <c r="AS126" i="4"/>
  <c r="U126" i="4"/>
  <c r="I106" i="13" s="1"/>
  <c r="V126" i="4"/>
  <c r="K126" i="4"/>
  <c r="X148" i="9"/>
  <c r="AX148" i="9"/>
  <c r="AE148" i="9"/>
  <c r="AO148" i="9"/>
  <c r="AB138" i="8"/>
  <c r="AS138" i="8"/>
  <c r="AA138" i="8"/>
  <c r="S138" i="8"/>
  <c r="K139" i="8"/>
  <c r="T139" i="8"/>
  <c r="AD139" i="8" s="1"/>
  <c r="R139" i="8"/>
  <c r="J139" i="8"/>
  <c r="AK138" i="8"/>
  <c r="V138" i="8"/>
  <c r="AF138" i="8" s="1"/>
  <c r="AL138" i="8"/>
  <c r="U138" i="8"/>
  <c r="R149" i="9"/>
  <c r="T149" i="9"/>
  <c r="AD149" i="9" s="1"/>
  <c r="J149" i="9"/>
  <c r="AK148" i="9"/>
  <c r="K149" i="9"/>
  <c r="M149" i="9"/>
  <c r="W125" i="4"/>
  <c r="K105" i="13" s="1"/>
  <c r="AA125" i="4"/>
  <c r="M105" i="13" s="1"/>
  <c r="M126" i="4"/>
  <c r="E106" i="13" s="1"/>
  <c r="B106" i="13"/>
  <c r="AD126" i="4"/>
  <c r="P106" i="13" s="1"/>
  <c r="H106" i="13"/>
  <c r="AC148" i="9"/>
  <c r="W148" i="9"/>
  <c r="AA148" i="9"/>
  <c r="AG72" i="12"/>
  <c r="AM74" i="12"/>
  <c r="AN74" i="12" s="1"/>
  <c r="AQ73" i="12"/>
  <c r="AI73" i="12"/>
  <c r="AW73" i="12" s="1"/>
  <c r="AH73" i="12"/>
  <c r="AU73" i="12"/>
  <c r="AV74" i="12"/>
  <c r="AC126" i="6"/>
  <c r="T127" i="6"/>
  <c r="R127" i="6"/>
  <c r="J127" i="6"/>
  <c r="AK126" i="6"/>
  <c r="AF126" i="6"/>
  <c r="AX126" i="6"/>
  <c r="AE126" i="6"/>
  <c r="AO126" i="6"/>
  <c r="X126" i="6"/>
  <c r="AB156" i="3"/>
  <c r="S156" i="3"/>
  <c r="AS156" i="3"/>
  <c r="V156" i="3"/>
  <c r="AF156" i="3" s="1"/>
  <c r="U156" i="3"/>
  <c r="K156" i="3"/>
  <c r="AA126" i="6"/>
  <c r="W126" i="6"/>
  <c r="AS157" i="11"/>
  <c r="S157" i="11"/>
  <c r="AB157" i="11"/>
  <c r="AL157" i="11"/>
  <c r="V157" i="11"/>
  <c r="AF157" i="11" s="1"/>
  <c r="U157" i="11"/>
  <c r="W157" i="11" s="1"/>
  <c r="AK157" i="11"/>
  <c r="J158" i="11"/>
  <c r="R158" i="11"/>
  <c r="T158" i="11"/>
  <c r="AD158" i="11" s="1"/>
  <c r="AE126" i="4" l="1"/>
  <c r="Q106" i="13" s="1"/>
  <c r="AX126" i="4"/>
  <c r="AO126" i="4"/>
  <c r="X126" i="4"/>
  <c r="L106" i="13" s="1"/>
  <c r="AB139" i="8"/>
  <c r="S139" i="8"/>
  <c r="AS139" i="8"/>
  <c r="V139" i="8"/>
  <c r="AF139" i="8" s="1"/>
  <c r="U139" i="8"/>
  <c r="AX138" i="8"/>
  <c r="AO138" i="8"/>
  <c r="AE138" i="8"/>
  <c r="X138" i="8"/>
  <c r="AB149" i="9"/>
  <c r="AS149" i="9"/>
  <c r="S149" i="9"/>
  <c r="AL149" i="9"/>
  <c r="V149" i="9"/>
  <c r="AF149" i="9" s="1"/>
  <c r="U149" i="9"/>
  <c r="AK149" i="9"/>
  <c r="J150" i="9"/>
  <c r="R150" i="9"/>
  <c r="T150" i="9"/>
  <c r="AD150" i="9" s="1"/>
  <c r="J127" i="4"/>
  <c r="B107" i="13" s="1"/>
  <c r="AK126" i="4"/>
  <c r="T127" i="4"/>
  <c r="K127" i="4"/>
  <c r="M127" i="4" s="1"/>
  <c r="R127" i="4"/>
  <c r="F107" i="13" s="1"/>
  <c r="AC126" i="4"/>
  <c r="O106" i="13" s="1"/>
  <c r="W126" i="4"/>
  <c r="K106" i="13" s="1"/>
  <c r="G106" i="13"/>
  <c r="AA126" i="4"/>
  <c r="M106" i="13" s="1"/>
  <c r="AF126" i="4"/>
  <c r="R106" i="13" s="1"/>
  <c r="J106" i="13"/>
  <c r="C106" i="13"/>
  <c r="AL126" i="4"/>
  <c r="AC138" i="8"/>
  <c r="W138" i="8"/>
  <c r="AL139" i="8"/>
  <c r="M139" i="8"/>
  <c r="M156" i="3"/>
  <c r="AL156" i="3"/>
  <c r="AG71" i="12"/>
  <c r="AM73" i="12"/>
  <c r="AN73" i="12" s="1"/>
  <c r="AQ72" i="12"/>
  <c r="AI72" i="12"/>
  <c r="AW72" i="12" s="1"/>
  <c r="AH72" i="12"/>
  <c r="AU72" i="12"/>
  <c r="AV73" i="12"/>
  <c r="AD127" i="6"/>
  <c r="AS127" i="6"/>
  <c r="AB127" i="6"/>
  <c r="S127" i="6"/>
  <c r="V127" i="6"/>
  <c r="U127" i="6"/>
  <c r="AL127" i="6"/>
  <c r="X156" i="3"/>
  <c r="AX156" i="3"/>
  <c r="AE156" i="3"/>
  <c r="AO156" i="3"/>
  <c r="AK156" i="3"/>
  <c r="T157" i="3"/>
  <c r="AD157" i="3" s="1"/>
  <c r="R157" i="3"/>
  <c r="J157" i="3"/>
  <c r="K157" i="3"/>
  <c r="M157" i="3"/>
  <c r="K127" i="6"/>
  <c r="AC156" i="3"/>
  <c r="W156" i="3"/>
  <c r="AA156" i="3"/>
  <c r="AO157" i="11"/>
  <c r="X157" i="11"/>
  <c r="AE157" i="11"/>
  <c r="AX157" i="11"/>
  <c r="V158" i="11"/>
  <c r="AF158" i="11" s="1"/>
  <c r="U158" i="11"/>
  <c r="AS158" i="11"/>
  <c r="S158" i="11"/>
  <c r="AB158" i="11"/>
  <c r="AC157" i="11"/>
  <c r="AA157" i="11"/>
  <c r="K158" i="11"/>
  <c r="AL158" i="11" s="1"/>
  <c r="M158" i="11"/>
  <c r="AX139" i="8" l="1"/>
  <c r="AO139" i="8"/>
  <c r="AE139" i="8"/>
  <c r="X139" i="8"/>
  <c r="X149" i="9"/>
  <c r="AE149" i="9"/>
  <c r="AO149" i="9"/>
  <c r="AX149" i="9"/>
  <c r="W149" i="9"/>
  <c r="U150" i="9"/>
  <c r="V150" i="9"/>
  <c r="AF150" i="9" s="1"/>
  <c r="S150" i="9"/>
  <c r="AB150" i="9"/>
  <c r="AS150" i="9"/>
  <c r="V127" i="4"/>
  <c r="AF127" i="4" s="1"/>
  <c r="U127" i="4"/>
  <c r="I107" i="13" s="1"/>
  <c r="AL127" i="4"/>
  <c r="J128" i="4"/>
  <c r="AK127" i="4"/>
  <c r="R128" i="4"/>
  <c r="T128" i="4"/>
  <c r="AD128" i="4" s="1"/>
  <c r="AB127" i="4"/>
  <c r="N107" i="13" s="1"/>
  <c r="S127" i="4"/>
  <c r="AS127" i="4"/>
  <c r="J140" i="8"/>
  <c r="T140" i="8"/>
  <c r="AD140" i="8" s="1"/>
  <c r="R140" i="8"/>
  <c r="AK139" i="8"/>
  <c r="K140" i="8"/>
  <c r="M140" i="8"/>
  <c r="AC139" i="8"/>
  <c r="AA139" i="8"/>
  <c r="W139" i="8"/>
  <c r="AC149" i="9"/>
  <c r="AA149" i="9"/>
  <c r="K150" i="9"/>
  <c r="AL150" i="9" s="1"/>
  <c r="M150" i="9"/>
  <c r="AD127" i="4"/>
  <c r="P107" i="13" s="1"/>
  <c r="H107" i="13"/>
  <c r="AM72" i="12"/>
  <c r="AN72" i="12" s="1"/>
  <c r="AQ71" i="12"/>
  <c r="AG70" i="12"/>
  <c r="AI71" i="12"/>
  <c r="AW71" i="12" s="1"/>
  <c r="AH71" i="12"/>
  <c r="AU71" i="12"/>
  <c r="AV72" i="12"/>
  <c r="G107" i="13"/>
  <c r="AC127" i="6"/>
  <c r="O107" i="13" s="1"/>
  <c r="J107" i="13"/>
  <c r="AF127" i="6"/>
  <c r="R107" i="13" s="1"/>
  <c r="AO127" i="6"/>
  <c r="AE127" i="6"/>
  <c r="AX127" i="6"/>
  <c r="X127" i="6"/>
  <c r="S157" i="3"/>
  <c r="AB157" i="3"/>
  <c r="AS157" i="3"/>
  <c r="AL157" i="3"/>
  <c r="U157" i="3"/>
  <c r="W157" i="3" s="1"/>
  <c r="V157" i="3"/>
  <c r="AF157" i="3" s="1"/>
  <c r="R158" i="3"/>
  <c r="AK157" i="3"/>
  <c r="T158" i="3"/>
  <c r="AD158" i="3" s="1"/>
  <c r="J158" i="3"/>
  <c r="K158" i="3" s="1"/>
  <c r="M158" i="3" s="1"/>
  <c r="AA127" i="6"/>
  <c r="W127" i="6"/>
  <c r="C107" i="13"/>
  <c r="M127" i="6"/>
  <c r="AX158" i="11"/>
  <c r="X158" i="11"/>
  <c r="AE158" i="11"/>
  <c r="AO158" i="11"/>
  <c r="J159" i="11"/>
  <c r="T159" i="11"/>
  <c r="AD159" i="11" s="1"/>
  <c r="R159" i="11"/>
  <c r="AK158" i="11"/>
  <c r="AC158" i="11"/>
  <c r="AA158" i="11"/>
  <c r="W158" i="11"/>
  <c r="X150" i="9" l="1"/>
  <c r="AE150" i="9"/>
  <c r="AO150" i="9"/>
  <c r="AX150" i="9"/>
  <c r="AO127" i="4"/>
  <c r="AE127" i="4"/>
  <c r="Q107" i="13" s="1"/>
  <c r="X127" i="4"/>
  <c r="L107" i="13" s="1"/>
  <c r="AX127" i="4"/>
  <c r="V128" i="4"/>
  <c r="AF128" i="4" s="1"/>
  <c r="U128" i="4"/>
  <c r="S128" i="4"/>
  <c r="AB128" i="4"/>
  <c r="AS128" i="4"/>
  <c r="AL140" i="8"/>
  <c r="V140" i="8"/>
  <c r="AF140" i="8" s="1"/>
  <c r="U140" i="8"/>
  <c r="AB140" i="8"/>
  <c r="S140" i="8"/>
  <c r="AS140" i="8"/>
  <c r="T141" i="8"/>
  <c r="AD141" i="8" s="1"/>
  <c r="R141" i="8"/>
  <c r="J141" i="8"/>
  <c r="AK140" i="8"/>
  <c r="AK150" i="9"/>
  <c r="R151" i="9"/>
  <c r="J151" i="9"/>
  <c r="T151" i="9"/>
  <c r="AD151" i="9" s="1"/>
  <c r="AC150" i="9"/>
  <c r="W150" i="9"/>
  <c r="AA150" i="9"/>
  <c r="K128" i="4"/>
  <c r="AC127" i="4"/>
  <c r="AA127" i="4"/>
  <c r="M107" i="13" s="1"/>
  <c r="W127" i="4"/>
  <c r="K107" i="13" s="1"/>
  <c r="AM71" i="12"/>
  <c r="AN71" i="12" s="1"/>
  <c r="AG69" i="12"/>
  <c r="AQ70" i="12"/>
  <c r="AI70" i="12"/>
  <c r="AW70" i="12" s="1"/>
  <c r="AH70" i="12"/>
  <c r="AU70" i="12"/>
  <c r="AV71" i="12"/>
  <c r="AC157" i="3"/>
  <c r="AA157" i="3"/>
  <c r="X157" i="3"/>
  <c r="AX157" i="3"/>
  <c r="AO157" i="3"/>
  <c r="AE157" i="3"/>
  <c r="S158" i="3"/>
  <c r="AB158" i="3"/>
  <c r="AS158" i="3"/>
  <c r="R159" i="3"/>
  <c r="J159" i="3"/>
  <c r="T159" i="3"/>
  <c r="AD159" i="3" s="1"/>
  <c r="AK158" i="3"/>
  <c r="U158" i="3"/>
  <c r="V158" i="3"/>
  <c r="AF158" i="3" s="1"/>
  <c r="AL158" i="3"/>
  <c r="E107" i="13"/>
  <c r="T128" i="6"/>
  <c r="J128" i="6"/>
  <c r="AK127" i="6"/>
  <c r="R128" i="6"/>
  <c r="K128" i="6"/>
  <c r="C108" i="13" s="1"/>
  <c r="U159" i="11"/>
  <c r="V159" i="11"/>
  <c r="AF159" i="11" s="1"/>
  <c r="AS159" i="11"/>
  <c r="S159" i="11"/>
  <c r="W159" i="11"/>
  <c r="AB159" i="11"/>
  <c r="K159" i="11"/>
  <c r="AO128" i="4" l="1"/>
  <c r="AE128" i="4"/>
  <c r="X128" i="4"/>
  <c r="AX128" i="4"/>
  <c r="X140" i="8"/>
  <c r="AX140" i="8"/>
  <c r="AO140" i="8"/>
  <c r="AE140" i="8"/>
  <c r="AB141" i="8"/>
  <c r="AS141" i="8"/>
  <c r="AA141" i="8"/>
  <c r="S141" i="8"/>
  <c r="AC141" i="8" s="1"/>
  <c r="V141" i="8"/>
  <c r="AF141" i="8" s="1"/>
  <c r="U141" i="8"/>
  <c r="W141" i="8" s="1"/>
  <c r="K141" i="8"/>
  <c r="AS151" i="9"/>
  <c r="S151" i="9"/>
  <c r="AB151" i="9"/>
  <c r="U151" i="9"/>
  <c r="V151" i="9"/>
  <c r="AF151" i="9" s="1"/>
  <c r="K151" i="9"/>
  <c r="M128" i="6"/>
  <c r="AC128" i="4"/>
  <c r="AA128" i="4"/>
  <c r="W128" i="4"/>
  <c r="AC140" i="8"/>
  <c r="W140" i="8"/>
  <c r="AA140" i="8"/>
  <c r="AL128" i="4"/>
  <c r="M128" i="4"/>
  <c r="AG68" i="12"/>
  <c r="AM70" i="12"/>
  <c r="AN70" i="12" s="1"/>
  <c r="AQ69" i="12"/>
  <c r="AI69" i="12"/>
  <c r="AW69" i="12" s="1"/>
  <c r="AH69" i="12"/>
  <c r="AU69" i="12"/>
  <c r="AV70" i="12"/>
  <c r="S159" i="3"/>
  <c r="AS159" i="3"/>
  <c r="AB159" i="3"/>
  <c r="AL159" i="3"/>
  <c r="U159" i="3"/>
  <c r="V159" i="3"/>
  <c r="AF159" i="3" s="1"/>
  <c r="AO158" i="3"/>
  <c r="X158" i="3"/>
  <c r="AX158" i="3"/>
  <c r="AE158" i="3"/>
  <c r="H108" i="13"/>
  <c r="AD128" i="6"/>
  <c r="P108" i="13" s="1"/>
  <c r="E108" i="13"/>
  <c r="R129" i="6"/>
  <c r="J129" i="6"/>
  <c r="T129" i="6"/>
  <c r="K129" i="6"/>
  <c r="AK128" i="6"/>
  <c r="B108" i="13"/>
  <c r="AL128" i="6"/>
  <c r="V128" i="6"/>
  <c r="U128" i="6"/>
  <c r="F108" i="13"/>
  <c r="AB128" i="6"/>
  <c r="N108" i="13" s="1"/>
  <c r="S128" i="6"/>
  <c r="AS128" i="6"/>
  <c r="AC158" i="3"/>
  <c r="W158" i="3"/>
  <c r="AA158" i="3"/>
  <c r="K159" i="3"/>
  <c r="M159" i="3" s="1"/>
  <c r="M159" i="11"/>
  <c r="AL159" i="11"/>
  <c r="AE159" i="11"/>
  <c r="AO159" i="11"/>
  <c r="X159" i="11"/>
  <c r="AX159" i="11"/>
  <c r="AC159" i="11"/>
  <c r="AA159" i="11"/>
  <c r="AX141" i="8" l="1"/>
  <c r="AE141" i="8"/>
  <c r="X141" i="8"/>
  <c r="AO141" i="8"/>
  <c r="X151" i="9"/>
  <c r="AE151" i="9"/>
  <c r="AO151" i="9"/>
  <c r="AX151" i="9"/>
  <c r="R129" i="4"/>
  <c r="AK128" i="4"/>
  <c r="J129" i="4"/>
  <c r="T129" i="4"/>
  <c r="AD129" i="4" s="1"/>
  <c r="W159" i="3"/>
  <c r="M141" i="8"/>
  <c r="AL141" i="8"/>
  <c r="AC151" i="9"/>
  <c r="W151" i="9"/>
  <c r="AA151" i="9"/>
  <c r="M151" i="9"/>
  <c r="AL151" i="9"/>
  <c r="AA128" i="6"/>
  <c r="M108" i="13" s="1"/>
  <c r="W128" i="6"/>
  <c r="K108" i="13" s="1"/>
  <c r="T160" i="11"/>
  <c r="AD160" i="11" s="1"/>
  <c r="J160" i="11"/>
  <c r="AK159" i="11"/>
  <c r="R160" i="11"/>
  <c r="AG67" i="12"/>
  <c r="AQ68" i="12"/>
  <c r="AI68" i="12"/>
  <c r="AW68" i="12" s="1"/>
  <c r="AM69" i="12"/>
  <c r="AN69" i="12" s="1"/>
  <c r="AH68" i="12"/>
  <c r="AU68" i="12"/>
  <c r="AV69" i="12"/>
  <c r="AC159" i="3"/>
  <c r="AA159" i="3"/>
  <c r="X159" i="3"/>
  <c r="AX159" i="3"/>
  <c r="AO159" i="3"/>
  <c r="AE159" i="3"/>
  <c r="F109" i="13"/>
  <c r="AS129" i="6"/>
  <c r="AB129" i="6"/>
  <c r="S129" i="6"/>
  <c r="B109" i="13"/>
  <c r="V129" i="6"/>
  <c r="U129" i="6"/>
  <c r="AL129" i="6"/>
  <c r="H109" i="13"/>
  <c r="AD129" i="6"/>
  <c r="P109" i="13" s="1"/>
  <c r="J108" i="13"/>
  <c r="AF128" i="6"/>
  <c r="R108" i="13" s="1"/>
  <c r="I108" i="13"/>
  <c r="AX128" i="6"/>
  <c r="X128" i="6"/>
  <c r="L108" i="13" s="1"/>
  <c r="AO128" i="6"/>
  <c r="AE128" i="6"/>
  <c r="Q108" i="13" s="1"/>
  <c r="G108" i="13"/>
  <c r="AC128" i="6"/>
  <c r="O108" i="13" s="1"/>
  <c r="T160" i="3"/>
  <c r="AD160" i="3" s="1"/>
  <c r="J160" i="3"/>
  <c r="R160" i="3"/>
  <c r="AK159" i="3"/>
  <c r="K160" i="3"/>
  <c r="M129" i="6"/>
  <c r="AL160" i="11"/>
  <c r="V160" i="11"/>
  <c r="AF160" i="11" s="1"/>
  <c r="S129" i="4" l="1"/>
  <c r="AB129" i="4"/>
  <c r="N109" i="13" s="1"/>
  <c r="AS129" i="4"/>
  <c r="U129" i="4"/>
  <c r="V129" i="4"/>
  <c r="AF129" i="4" s="1"/>
  <c r="AK141" i="8"/>
  <c r="J142" i="8"/>
  <c r="K142" i="8"/>
  <c r="M142" i="8"/>
  <c r="R142" i="8"/>
  <c r="T142" i="8"/>
  <c r="AD142" i="8" s="1"/>
  <c r="R152" i="9"/>
  <c r="J152" i="9"/>
  <c r="AK151" i="9"/>
  <c r="T152" i="9"/>
  <c r="AD152" i="9" s="1"/>
  <c r="K152" i="9"/>
  <c r="M152" i="9"/>
  <c r="K129" i="4"/>
  <c r="K160" i="11"/>
  <c r="M160" i="11" s="1"/>
  <c r="U160" i="11"/>
  <c r="AS160" i="11"/>
  <c r="S160" i="11"/>
  <c r="AC160" i="11" s="1"/>
  <c r="W160" i="11"/>
  <c r="AA160" i="11"/>
  <c r="AB160" i="11"/>
  <c r="AG66" i="12"/>
  <c r="AI67" i="12"/>
  <c r="AW67" i="12" s="1"/>
  <c r="AH67" i="12"/>
  <c r="AQ67" i="12"/>
  <c r="AM68" i="12"/>
  <c r="AN68" i="12" s="1"/>
  <c r="AU67" i="12"/>
  <c r="AV68" i="12"/>
  <c r="AC129" i="6"/>
  <c r="J109" i="13"/>
  <c r="AF129" i="6"/>
  <c r="R109" i="13" s="1"/>
  <c r="I109" i="13"/>
  <c r="AX129" i="6"/>
  <c r="AO129" i="6"/>
  <c r="AE129" i="6"/>
  <c r="X129" i="6"/>
  <c r="V160" i="3"/>
  <c r="AF160" i="3" s="1"/>
  <c r="U160" i="3"/>
  <c r="AL160" i="3"/>
  <c r="M160" i="3"/>
  <c r="S160" i="3"/>
  <c r="W160" i="3" s="1"/>
  <c r="AB160" i="3"/>
  <c r="AS160" i="3"/>
  <c r="T130" i="6"/>
  <c r="AK129" i="6"/>
  <c r="J130" i="6"/>
  <c r="K130" i="6"/>
  <c r="R130" i="6"/>
  <c r="AA129" i="6"/>
  <c r="W129" i="6"/>
  <c r="X160" i="11"/>
  <c r="AE160" i="11"/>
  <c r="AO160" i="11"/>
  <c r="AX160" i="11"/>
  <c r="AX129" i="4" l="1"/>
  <c r="AE129" i="4"/>
  <c r="Q109" i="13" s="1"/>
  <c r="X129" i="4"/>
  <c r="L109" i="13" s="1"/>
  <c r="AO129" i="4"/>
  <c r="V142" i="8"/>
  <c r="AF142" i="8" s="1"/>
  <c r="AL142" i="8"/>
  <c r="U142" i="8"/>
  <c r="T143" i="8"/>
  <c r="AD143" i="8" s="1"/>
  <c r="R143" i="8"/>
  <c r="J143" i="8"/>
  <c r="K143" i="8" s="1"/>
  <c r="M143" i="8" s="1"/>
  <c r="AK142" i="8"/>
  <c r="AB142" i="8"/>
  <c r="S142" i="8"/>
  <c r="AS142" i="8"/>
  <c r="S152" i="9"/>
  <c r="AS152" i="9"/>
  <c r="AB152" i="9"/>
  <c r="AL152" i="9"/>
  <c r="U152" i="9"/>
  <c r="V152" i="9"/>
  <c r="AF152" i="9" s="1"/>
  <c r="J153" i="9"/>
  <c r="AK152" i="9"/>
  <c r="R153" i="9"/>
  <c r="T153" i="9"/>
  <c r="AD153" i="9" s="1"/>
  <c r="T161" i="11"/>
  <c r="AD161" i="11" s="1"/>
  <c r="K161" i="11"/>
  <c r="M161" i="11" s="1"/>
  <c r="AK160" i="11"/>
  <c r="R161" i="11"/>
  <c r="J161" i="11"/>
  <c r="AC129" i="4"/>
  <c r="O109" i="13" s="1"/>
  <c r="G109" i="13"/>
  <c r="W129" i="4"/>
  <c r="K109" i="13" s="1"/>
  <c r="AA129" i="4"/>
  <c r="M109" i="13" s="1"/>
  <c r="C109" i="13"/>
  <c r="AL129" i="4"/>
  <c r="M129" i="4"/>
  <c r="AH66" i="12"/>
  <c r="AQ66" i="12"/>
  <c r="AI66" i="12"/>
  <c r="AW66" i="12" s="1"/>
  <c r="AG65" i="12"/>
  <c r="AM67" i="12"/>
  <c r="AN67" i="12" s="1"/>
  <c r="AU66" i="12"/>
  <c r="AV67" i="12"/>
  <c r="AO160" i="3"/>
  <c r="X160" i="3"/>
  <c r="AX160" i="3"/>
  <c r="AE160" i="3"/>
  <c r="AK160" i="3"/>
  <c r="T161" i="3"/>
  <c r="AD161" i="3" s="1"/>
  <c r="J161" i="3"/>
  <c r="R161" i="3"/>
  <c r="AC160" i="3"/>
  <c r="AA160" i="3"/>
  <c r="AD130" i="6"/>
  <c r="V130" i="6"/>
  <c r="U130" i="6"/>
  <c r="AL130" i="6"/>
  <c r="M130" i="6"/>
  <c r="AB130" i="6"/>
  <c r="S130" i="6"/>
  <c r="AA130" i="6" s="1"/>
  <c r="AS130" i="6"/>
  <c r="AX142" i="8" l="1"/>
  <c r="AO142" i="8"/>
  <c r="AE142" i="8"/>
  <c r="X142" i="8"/>
  <c r="AB143" i="8"/>
  <c r="S143" i="8"/>
  <c r="AS143" i="8"/>
  <c r="V143" i="8"/>
  <c r="AF143" i="8" s="1"/>
  <c r="U143" i="8"/>
  <c r="AL143" i="8"/>
  <c r="T144" i="8"/>
  <c r="AD144" i="8" s="1"/>
  <c r="R144" i="8"/>
  <c r="J144" i="8"/>
  <c r="K144" i="8" s="1"/>
  <c r="M144" i="8" s="1"/>
  <c r="AK143" i="8"/>
  <c r="AE152" i="9"/>
  <c r="X152" i="9"/>
  <c r="AO152" i="9"/>
  <c r="AX152" i="9"/>
  <c r="V153" i="9"/>
  <c r="AF153" i="9" s="1"/>
  <c r="U153" i="9"/>
  <c r="AS153" i="9"/>
  <c r="S153" i="9"/>
  <c r="AB153" i="9"/>
  <c r="R162" i="11"/>
  <c r="AK161" i="11"/>
  <c r="T162" i="11"/>
  <c r="AD162" i="11" s="1"/>
  <c r="J162" i="11"/>
  <c r="AL162" i="11" s="1"/>
  <c r="AB161" i="11"/>
  <c r="S161" i="11"/>
  <c r="AC161" i="11" s="1"/>
  <c r="AS161" i="11"/>
  <c r="U161" i="11"/>
  <c r="V161" i="11"/>
  <c r="AF161" i="11" s="1"/>
  <c r="AL161" i="11"/>
  <c r="AK129" i="4"/>
  <c r="T130" i="4"/>
  <c r="R130" i="4"/>
  <c r="J130" i="4"/>
  <c r="E109" i="13"/>
  <c r="W130" i="6"/>
  <c r="AC142" i="8"/>
  <c r="AA142" i="8"/>
  <c r="W142" i="8"/>
  <c r="AC152" i="9"/>
  <c r="W152" i="9"/>
  <c r="AA152" i="9"/>
  <c r="K153" i="9"/>
  <c r="K162" i="11"/>
  <c r="M162" i="11"/>
  <c r="AA161" i="11"/>
  <c r="W161" i="11"/>
  <c r="AU65" i="12"/>
  <c r="AV66" i="12"/>
  <c r="AM66" i="12"/>
  <c r="AN66" i="12" s="1"/>
  <c r="AG64" i="12"/>
  <c r="AQ65" i="12"/>
  <c r="AI65" i="12"/>
  <c r="AW65" i="12" s="1"/>
  <c r="AH65" i="12"/>
  <c r="U161" i="3"/>
  <c r="V161" i="3"/>
  <c r="AF161" i="3" s="1"/>
  <c r="K161" i="3"/>
  <c r="AB161" i="3"/>
  <c r="S161" i="3"/>
  <c r="AS161" i="3"/>
  <c r="AF130" i="6"/>
  <c r="AX130" i="6"/>
  <c r="AO130" i="6"/>
  <c r="AE130" i="6"/>
  <c r="X130" i="6"/>
  <c r="T131" i="6"/>
  <c r="R131" i="6"/>
  <c r="J131" i="6"/>
  <c r="AK130" i="6"/>
  <c r="AC130" i="6"/>
  <c r="AX143" i="8" l="1"/>
  <c r="AO143" i="8"/>
  <c r="AE143" i="8"/>
  <c r="X143" i="8"/>
  <c r="AB144" i="8"/>
  <c r="S144" i="8"/>
  <c r="AS144" i="8"/>
  <c r="T145" i="8"/>
  <c r="AD145" i="8" s="1"/>
  <c r="R145" i="8"/>
  <c r="J145" i="8"/>
  <c r="K145" i="8" s="1"/>
  <c r="AK144" i="8"/>
  <c r="V144" i="8"/>
  <c r="AF144" i="8" s="1"/>
  <c r="U144" i="8"/>
  <c r="AL144" i="8"/>
  <c r="X153" i="9"/>
  <c r="AE153" i="9"/>
  <c r="AO153" i="9"/>
  <c r="AX153" i="9"/>
  <c r="AB162" i="11"/>
  <c r="S162" i="11"/>
  <c r="AS162" i="11"/>
  <c r="U162" i="11"/>
  <c r="V162" i="11"/>
  <c r="AF162" i="11" s="1"/>
  <c r="AX161" i="11"/>
  <c r="AE161" i="11"/>
  <c r="AO161" i="11"/>
  <c r="X161" i="11"/>
  <c r="H110" i="13"/>
  <c r="AD130" i="4"/>
  <c r="P110" i="13" s="1"/>
  <c r="F110" i="13"/>
  <c r="AS130" i="4"/>
  <c r="S130" i="4"/>
  <c r="AB130" i="4"/>
  <c r="N110" i="13" s="1"/>
  <c r="B110" i="13"/>
  <c r="U130" i="4"/>
  <c r="W130" i="4" s="1"/>
  <c r="K110" i="13" s="1"/>
  <c r="V130" i="4"/>
  <c r="AC143" i="8"/>
  <c r="W143" i="8"/>
  <c r="AA143" i="8"/>
  <c r="AC153" i="9"/>
  <c r="W153" i="9"/>
  <c r="AA153" i="9"/>
  <c r="K130" i="4"/>
  <c r="AL153" i="9"/>
  <c r="M153" i="9"/>
  <c r="T163" i="11"/>
  <c r="AD163" i="11" s="1"/>
  <c r="R163" i="11"/>
  <c r="J163" i="11"/>
  <c r="AK162" i="11"/>
  <c r="AI64" i="12"/>
  <c r="AW64" i="12" s="1"/>
  <c r="AG63" i="12"/>
  <c r="AM65" i="12"/>
  <c r="AN65" i="12" s="1"/>
  <c r="AQ64" i="12"/>
  <c r="AH64" i="12"/>
  <c r="AU64" i="12"/>
  <c r="AV65" i="12"/>
  <c r="X161" i="3"/>
  <c r="AO161" i="3"/>
  <c r="AX161" i="3"/>
  <c r="AE161" i="3"/>
  <c r="AD131" i="6"/>
  <c r="AB131" i="6"/>
  <c r="S131" i="6"/>
  <c r="AS131" i="6"/>
  <c r="V131" i="6"/>
  <c r="U131" i="6"/>
  <c r="M161" i="3"/>
  <c r="AL161" i="3"/>
  <c r="AC161" i="3"/>
  <c r="W161" i="3"/>
  <c r="AA161" i="3"/>
  <c r="K131" i="6"/>
  <c r="AS163" i="11"/>
  <c r="S163" i="11"/>
  <c r="AB163" i="11"/>
  <c r="V163" i="11"/>
  <c r="AF163" i="11" s="1"/>
  <c r="U163" i="11"/>
  <c r="K163" i="11"/>
  <c r="AB145" i="8" l="1"/>
  <c r="S145" i="8"/>
  <c r="AS145" i="8"/>
  <c r="V145" i="8"/>
  <c r="AF145" i="8" s="1"/>
  <c r="U145" i="8"/>
  <c r="AL145" i="8"/>
  <c r="M145" i="8"/>
  <c r="AX144" i="8"/>
  <c r="AO144" i="8"/>
  <c r="AE144" i="8"/>
  <c r="X144" i="8"/>
  <c r="AO162" i="11"/>
  <c r="AX162" i="11"/>
  <c r="AE162" i="11"/>
  <c r="X162" i="11"/>
  <c r="G110" i="13"/>
  <c r="AC130" i="4"/>
  <c r="O110" i="13" s="1"/>
  <c r="AA130" i="4"/>
  <c r="M110" i="13" s="1"/>
  <c r="I110" i="13"/>
  <c r="AE130" i="4"/>
  <c r="Q110" i="13" s="1"/>
  <c r="AX130" i="4"/>
  <c r="X130" i="4"/>
  <c r="L110" i="13" s="1"/>
  <c r="AO130" i="4"/>
  <c r="J110" i="13"/>
  <c r="AF130" i="4"/>
  <c r="R110" i="13" s="1"/>
  <c r="AK153" i="9"/>
  <c r="J154" i="9"/>
  <c r="R154" i="9"/>
  <c r="T154" i="9"/>
  <c r="AD154" i="9" s="1"/>
  <c r="W163" i="11"/>
  <c r="AC144" i="8"/>
  <c r="AA144" i="8"/>
  <c r="W144" i="8"/>
  <c r="AC162" i="11"/>
  <c r="AA162" i="11"/>
  <c r="W162" i="11"/>
  <c r="C110" i="13"/>
  <c r="AL130" i="4"/>
  <c r="M130" i="4"/>
  <c r="AM64" i="12"/>
  <c r="AN64" i="12" s="1"/>
  <c r="AQ63" i="12"/>
  <c r="AG62" i="12"/>
  <c r="AI63" i="12"/>
  <c r="AW63" i="12" s="1"/>
  <c r="AH63" i="12"/>
  <c r="AU63" i="12"/>
  <c r="AV64" i="12"/>
  <c r="AC131" i="6"/>
  <c r="AF131" i="6"/>
  <c r="AX131" i="6"/>
  <c r="AO131" i="6"/>
  <c r="AE131" i="6"/>
  <c r="X131" i="6"/>
  <c r="AK161" i="3"/>
  <c r="J162" i="3"/>
  <c r="R162" i="3"/>
  <c r="T162" i="3"/>
  <c r="AD162" i="3" s="1"/>
  <c r="K162" i="3"/>
  <c r="M162" i="3" s="1"/>
  <c r="AA131" i="6"/>
  <c r="W131" i="6"/>
  <c r="M131" i="6"/>
  <c r="AL131" i="6"/>
  <c r="AO163" i="11"/>
  <c r="AX163" i="11"/>
  <c r="X163" i="11"/>
  <c r="AE163" i="11"/>
  <c r="AC163" i="11"/>
  <c r="AA163" i="11"/>
  <c r="M163" i="11"/>
  <c r="AL163" i="11"/>
  <c r="AO145" i="8" l="1"/>
  <c r="AX145" i="8"/>
  <c r="AE145" i="8"/>
  <c r="X145" i="8"/>
  <c r="K146" i="8"/>
  <c r="T146" i="8"/>
  <c r="AD146" i="8" s="1"/>
  <c r="R146" i="8"/>
  <c r="J146" i="8"/>
  <c r="M146" i="8" s="1"/>
  <c r="AK145" i="8"/>
  <c r="U154" i="9"/>
  <c r="V154" i="9"/>
  <c r="AF154" i="9" s="1"/>
  <c r="K154" i="9"/>
  <c r="AS154" i="9"/>
  <c r="S154" i="9"/>
  <c r="AB154" i="9"/>
  <c r="E110" i="13"/>
  <c r="AK130" i="4"/>
  <c r="J131" i="4"/>
  <c r="T131" i="4"/>
  <c r="R131" i="4"/>
  <c r="AC145" i="8"/>
  <c r="AA145" i="8"/>
  <c r="W145" i="8"/>
  <c r="AM63" i="12"/>
  <c r="AN63" i="12" s="1"/>
  <c r="AI62" i="12"/>
  <c r="AW62" i="12" s="1"/>
  <c r="AH62" i="12"/>
  <c r="AG61" i="12"/>
  <c r="AQ62" i="12"/>
  <c r="AU62" i="12"/>
  <c r="AV63" i="12"/>
  <c r="V162" i="3"/>
  <c r="AF162" i="3" s="1"/>
  <c r="U162" i="3"/>
  <c r="AL162" i="3"/>
  <c r="S162" i="3"/>
  <c r="AS162" i="3"/>
  <c r="AB162" i="3"/>
  <c r="T163" i="3"/>
  <c r="AD163" i="3" s="1"/>
  <c r="J163" i="3"/>
  <c r="AK162" i="3"/>
  <c r="R163" i="3"/>
  <c r="T132" i="6"/>
  <c r="R132" i="6"/>
  <c r="J132" i="6"/>
  <c r="AK131" i="6"/>
  <c r="R164" i="11"/>
  <c r="T164" i="11"/>
  <c r="AD164" i="11" s="1"/>
  <c r="AK163" i="11"/>
  <c r="J164" i="11"/>
  <c r="K164" i="11"/>
  <c r="M164" i="11"/>
  <c r="AB146" i="8" l="1"/>
  <c r="S146" i="8"/>
  <c r="AS146" i="8"/>
  <c r="R147" i="8"/>
  <c r="T147" i="8"/>
  <c r="AD147" i="8" s="1"/>
  <c r="J147" i="8"/>
  <c r="AK146" i="8"/>
  <c r="V146" i="8"/>
  <c r="AF146" i="8" s="1"/>
  <c r="U146" i="8"/>
  <c r="AL146" i="8"/>
  <c r="AE154" i="9"/>
  <c r="AO154" i="9"/>
  <c r="AX154" i="9"/>
  <c r="X154" i="9"/>
  <c r="B111" i="13"/>
  <c r="U131" i="4"/>
  <c r="V131" i="4"/>
  <c r="AL131" i="4"/>
  <c r="H111" i="13"/>
  <c r="AD131" i="4"/>
  <c r="P111" i="13" s="1"/>
  <c r="F111" i="13"/>
  <c r="AB131" i="4"/>
  <c r="N111" i="13" s="1"/>
  <c r="S131" i="4"/>
  <c r="AS131" i="4"/>
  <c r="M154" i="9"/>
  <c r="AL154" i="9"/>
  <c r="AC154" i="9"/>
  <c r="W154" i="9"/>
  <c r="AA154" i="9"/>
  <c r="K131" i="4"/>
  <c r="AU61" i="12"/>
  <c r="AV62" i="12"/>
  <c r="AM62" i="12"/>
  <c r="AN62" i="12" s="1"/>
  <c r="AQ61" i="12"/>
  <c r="AI61" i="12"/>
  <c r="AW61" i="12" s="1"/>
  <c r="AG60" i="12"/>
  <c r="AH61" i="12"/>
  <c r="AX162" i="3"/>
  <c r="X162" i="3"/>
  <c r="AO162" i="3"/>
  <c r="AE162" i="3"/>
  <c r="U163" i="3"/>
  <c r="V163" i="3"/>
  <c r="AF163" i="3" s="1"/>
  <c r="AS163" i="3"/>
  <c r="AB163" i="3"/>
  <c r="S163" i="3"/>
  <c r="AD132" i="6"/>
  <c r="AB132" i="6"/>
  <c r="S132" i="6"/>
  <c r="AS132" i="6"/>
  <c r="V132" i="6"/>
  <c r="U132" i="6"/>
  <c r="AC162" i="3"/>
  <c r="W162" i="3"/>
  <c r="AA162" i="3"/>
  <c r="K163" i="3"/>
  <c r="K132" i="6"/>
  <c r="AS164" i="11"/>
  <c r="S164" i="11"/>
  <c r="AB164" i="11"/>
  <c r="AL164" i="11"/>
  <c r="U164" i="11"/>
  <c r="V164" i="11"/>
  <c r="AF164" i="11" s="1"/>
  <c r="AK164" i="11"/>
  <c r="R165" i="11"/>
  <c r="J165" i="11"/>
  <c r="T165" i="11"/>
  <c r="AD165" i="11" s="1"/>
  <c r="AB147" i="8" l="1"/>
  <c r="S147" i="8"/>
  <c r="AS147" i="8"/>
  <c r="V147" i="8"/>
  <c r="AF147" i="8" s="1"/>
  <c r="U147" i="8"/>
  <c r="AX146" i="8"/>
  <c r="AO146" i="8"/>
  <c r="AE146" i="8"/>
  <c r="X146" i="8"/>
  <c r="I111" i="13"/>
  <c r="AO131" i="4"/>
  <c r="AX131" i="4"/>
  <c r="X131" i="4"/>
  <c r="L111" i="13" s="1"/>
  <c r="AE131" i="4"/>
  <c r="Q111" i="13" s="1"/>
  <c r="J111" i="13"/>
  <c r="AF131" i="4"/>
  <c r="R111" i="13" s="1"/>
  <c r="G111" i="13"/>
  <c r="AC131" i="4"/>
  <c r="O111" i="13" s="1"/>
  <c r="T155" i="9"/>
  <c r="AD155" i="9" s="1"/>
  <c r="R155" i="9"/>
  <c r="J155" i="9"/>
  <c r="AK154" i="9"/>
  <c r="K155" i="9"/>
  <c r="M155" i="9"/>
  <c r="AC146" i="8"/>
  <c r="AA146" i="8"/>
  <c r="W146" i="8"/>
  <c r="K147" i="8"/>
  <c r="AA131" i="4"/>
  <c r="M111" i="13" s="1"/>
  <c r="W131" i="4"/>
  <c r="K111" i="13" s="1"/>
  <c r="C111" i="13"/>
  <c r="M131" i="4"/>
  <c r="AG59" i="12"/>
  <c r="AM61" i="12"/>
  <c r="AN61" i="12" s="1"/>
  <c r="AQ60" i="12"/>
  <c r="AI60" i="12"/>
  <c r="AW60" i="12" s="1"/>
  <c r="AH60" i="12"/>
  <c r="AU60" i="12"/>
  <c r="AV61" i="12"/>
  <c r="AX163" i="3"/>
  <c r="X163" i="3"/>
  <c r="AE163" i="3"/>
  <c r="AO163" i="3"/>
  <c r="AC132" i="6"/>
  <c r="AF132" i="6"/>
  <c r="AE132" i="6"/>
  <c r="AX132" i="6"/>
  <c r="AO132" i="6"/>
  <c r="X132" i="6"/>
  <c r="W164" i="11"/>
  <c r="AC163" i="3"/>
  <c r="AA163" i="3"/>
  <c r="W163" i="3"/>
  <c r="AA132" i="6"/>
  <c r="W132" i="6"/>
  <c r="AL163" i="3"/>
  <c r="M163" i="3"/>
  <c r="AL132" i="6"/>
  <c r="M132" i="6"/>
  <c r="AO164" i="11"/>
  <c r="X164" i="11"/>
  <c r="AE164" i="11"/>
  <c r="AX164" i="11"/>
  <c r="AS165" i="11"/>
  <c r="S165" i="11"/>
  <c r="AC165" i="11" s="1"/>
  <c r="AB165" i="11"/>
  <c r="V165" i="11"/>
  <c r="AF165" i="11" s="1"/>
  <c r="U165" i="11"/>
  <c r="AC164" i="11"/>
  <c r="AA164" i="11"/>
  <c r="K165" i="11"/>
  <c r="AL165" i="11" s="1"/>
  <c r="M165" i="11"/>
  <c r="AX147" i="8" l="1"/>
  <c r="AO147" i="8"/>
  <c r="AE147" i="8"/>
  <c r="X147" i="8"/>
  <c r="S155" i="9"/>
  <c r="AB155" i="9"/>
  <c r="AS155" i="9"/>
  <c r="AL155" i="9"/>
  <c r="U155" i="9"/>
  <c r="V155" i="9"/>
  <c r="AF155" i="9" s="1"/>
  <c r="AK155" i="9"/>
  <c r="J156" i="9"/>
  <c r="R156" i="9"/>
  <c r="T156" i="9"/>
  <c r="AD156" i="9" s="1"/>
  <c r="E111" i="13"/>
  <c r="AK131" i="4"/>
  <c r="J132" i="4"/>
  <c r="K132" i="4" s="1"/>
  <c r="T132" i="4"/>
  <c r="R132" i="4"/>
  <c r="AC147" i="8"/>
  <c r="AA147" i="8"/>
  <c r="W147" i="8"/>
  <c r="AL147" i="8"/>
  <c r="M147" i="8"/>
  <c r="AQ59" i="12"/>
  <c r="AG58" i="12"/>
  <c r="AM60" i="12"/>
  <c r="AN60" i="12" s="1"/>
  <c r="AI59" i="12"/>
  <c r="AW59" i="12" s="1"/>
  <c r="AH59" i="12"/>
  <c r="AU59" i="12"/>
  <c r="AV60" i="12"/>
  <c r="R164" i="3"/>
  <c r="J164" i="3"/>
  <c r="T164" i="3"/>
  <c r="AD164" i="3" s="1"/>
  <c r="AK163" i="3"/>
  <c r="T133" i="6"/>
  <c r="R133" i="6"/>
  <c r="J133" i="6"/>
  <c r="K133" i="6" s="1"/>
  <c r="AK132" i="6"/>
  <c r="AE165" i="11"/>
  <c r="AO165" i="11"/>
  <c r="X165" i="11"/>
  <c r="AX165" i="11"/>
  <c r="T166" i="11"/>
  <c r="AD166" i="11" s="1"/>
  <c r="R166" i="11"/>
  <c r="AK165" i="11"/>
  <c r="J166" i="11"/>
  <c r="W165" i="11"/>
  <c r="AA165" i="11"/>
  <c r="AO155" i="9" l="1"/>
  <c r="AE155" i="9"/>
  <c r="AX155" i="9"/>
  <c r="X155" i="9"/>
  <c r="AA155" i="9"/>
  <c r="U156" i="9"/>
  <c r="V156" i="9"/>
  <c r="AF156" i="9" s="1"/>
  <c r="AS156" i="9"/>
  <c r="S156" i="9"/>
  <c r="AB156" i="9"/>
  <c r="C112" i="13"/>
  <c r="M132" i="4"/>
  <c r="B112" i="13"/>
  <c r="V132" i="4"/>
  <c r="U132" i="4"/>
  <c r="AL132" i="4"/>
  <c r="H112" i="13"/>
  <c r="AD132" i="4"/>
  <c r="P112" i="13" s="1"/>
  <c r="F112" i="13"/>
  <c r="S132" i="4"/>
  <c r="W132" i="4" s="1"/>
  <c r="K112" i="13" s="1"/>
  <c r="AB132" i="4"/>
  <c r="N112" i="13" s="1"/>
  <c r="AS132" i="4"/>
  <c r="T148" i="8"/>
  <c r="AD148" i="8" s="1"/>
  <c r="R148" i="8"/>
  <c r="J148" i="8"/>
  <c r="K148" i="8" s="1"/>
  <c r="M148" i="8" s="1"/>
  <c r="AK147" i="8"/>
  <c r="AC155" i="9"/>
  <c r="W155" i="9"/>
  <c r="K156" i="9"/>
  <c r="AG57" i="12"/>
  <c r="AI58" i="12"/>
  <c r="AW58" i="12" s="1"/>
  <c r="AM59" i="12"/>
  <c r="AN59" i="12" s="1"/>
  <c r="AQ58" i="12"/>
  <c r="AH58" i="12"/>
  <c r="AU58" i="12"/>
  <c r="AV59" i="12"/>
  <c r="AB164" i="3"/>
  <c r="S164" i="3"/>
  <c r="AS164" i="3"/>
  <c r="U164" i="3"/>
  <c r="V164" i="3"/>
  <c r="AF164" i="3" s="1"/>
  <c r="AD133" i="6"/>
  <c r="AB133" i="6"/>
  <c r="S133" i="6"/>
  <c r="AS133" i="6"/>
  <c r="AL133" i="6"/>
  <c r="V133" i="6"/>
  <c r="U133" i="6"/>
  <c r="K164" i="3"/>
  <c r="M133" i="6"/>
  <c r="AS166" i="11"/>
  <c r="S166" i="11"/>
  <c r="AB166" i="11"/>
  <c r="U166" i="11"/>
  <c r="V166" i="11"/>
  <c r="AF166" i="11" s="1"/>
  <c r="K166" i="11"/>
  <c r="AL166" i="11" s="1"/>
  <c r="M166" i="11"/>
  <c r="AO156" i="9" l="1"/>
  <c r="X156" i="9"/>
  <c r="AE156" i="9"/>
  <c r="AX156" i="9"/>
  <c r="E112" i="13"/>
  <c r="T133" i="4"/>
  <c r="R133" i="4"/>
  <c r="J133" i="4"/>
  <c r="AK132" i="4"/>
  <c r="J112" i="13"/>
  <c r="AF132" i="4"/>
  <c r="R112" i="13" s="1"/>
  <c r="I112" i="13"/>
  <c r="AX132" i="4"/>
  <c r="AO132" i="4"/>
  <c r="AE132" i="4"/>
  <c r="Q112" i="13" s="1"/>
  <c r="X132" i="4"/>
  <c r="L112" i="13" s="1"/>
  <c r="AA132" i="4"/>
  <c r="M112" i="13" s="1"/>
  <c r="G112" i="13"/>
  <c r="AC132" i="4"/>
  <c r="O112" i="13" s="1"/>
  <c r="AB148" i="8"/>
  <c r="S148" i="8"/>
  <c r="AS148" i="8"/>
  <c r="T149" i="8"/>
  <c r="AD149" i="8" s="1"/>
  <c r="R149" i="8"/>
  <c r="J149" i="8"/>
  <c r="K149" i="8" s="1"/>
  <c r="M149" i="8" s="1"/>
  <c r="AK148" i="8"/>
  <c r="V148" i="8"/>
  <c r="AF148" i="8" s="1"/>
  <c r="U148" i="8"/>
  <c r="AL148" i="8"/>
  <c r="W164" i="3"/>
  <c r="W166" i="11"/>
  <c r="AC156" i="9"/>
  <c r="AA156" i="9"/>
  <c r="W156" i="9"/>
  <c r="AL156" i="9"/>
  <c r="M156" i="9"/>
  <c r="AI57" i="12"/>
  <c r="AW57" i="12" s="1"/>
  <c r="AG56" i="12"/>
  <c r="AM58" i="12"/>
  <c r="AN58" i="12" s="1"/>
  <c r="AQ57" i="12"/>
  <c r="AH57" i="12"/>
  <c r="AU57" i="12"/>
  <c r="AV58" i="12"/>
  <c r="AC164" i="3"/>
  <c r="AA164" i="3"/>
  <c r="AO164" i="3"/>
  <c r="AE164" i="3"/>
  <c r="X164" i="3"/>
  <c r="AX164" i="3"/>
  <c r="AC133" i="6"/>
  <c r="AF133" i="6"/>
  <c r="AX133" i="6"/>
  <c r="AO133" i="6"/>
  <c r="X133" i="6"/>
  <c r="AE133" i="6"/>
  <c r="AK133" i="6"/>
  <c r="J134" i="6"/>
  <c r="R134" i="6"/>
  <c r="K134" i="6"/>
  <c r="T134" i="6"/>
  <c r="AA133" i="6"/>
  <c r="W133" i="6"/>
  <c r="AL164" i="3"/>
  <c r="M164" i="3"/>
  <c r="X166" i="11"/>
  <c r="AE166" i="11"/>
  <c r="AO166" i="11"/>
  <c r="AX166" i="11"/>
  <c r="T167" i="11"/>
  <c r="AD167" i="11" s="1"/>
  <c r="R167" i="11"/>
  <c r="J167" i="11"/>
  <c r="AK166" i="11"/>
  <c r="AC166" i="11"/>
  <c r="AA166" i="11"/>
  <c r="H113" i="13" l="1"/>
  <c r="AD133" i="4"/>
  <c r="P113" i="13" s="1"/>
  <c r="F113" i="13"/>
  <c r="S133" i="4"/>
  <c r="AB133" i="4"/>
  <c r="N113" i="13" s="1"/>
  <c r="AS133" i="4"/>
  <c r="B113" i="13"/>
  <c r="U133" i="4"/>
  <c r="V133" i="4"/>
  <c r="AL133" i="4"/>
  <c r="W149" i="8"/>
  <c r="AA149" i="8"/>
  <c r="AB149" i="8"/>
  <c r="S149" i="8"/>
  <c r="AC149" i="8" s="1"/>
  <c r="AS149" i="8"/>
  <c r="T150" i="8"/>
  <c r="AD150" i="8" s="1"/>
  <c r="R150" i="8"/>
  <c r="J150" i="8"/>
  <c r="AK149" i="8"/>
  <c r="V149" i="8"/>
  <c r="AF149" i="8" s="1"/>
  <c r="U149" i="8"/>
  <c r="AL149" i="8"/>
  <c r="AX148" i="8"/>
  <c r="AO148" i="8"/>
  <c r="AE148" i="8"/>
  <c r="X148" i="8"/>
  <c r="AK156" i="9"/>
  <c r="T157" i="9"/>
  <c r="AD157" i="9" s="1"/>
  <c r="J157" i="9"/>
  <c r="R157" i="9"/>
  <c r="K133" i="4"/>
  <c r="AC148" i="8"/>
  <c r="AA148" i="8"/>
  <c r="W148" i="8"/>
  <c r="AM57" i="12"/>
  <c r="AN57" i="12" s="1"/>
  <c r="AG55" i="12"/>
  <c r="AQ56" i="12"/>
  <c r="AI56" i="12"/>
  <c r="AW56" i="12" s="1"/>
  <c r="AH56" i="12"/>
  <c r="AU56" i="12"/>
  <c r="AV57" i="12"/>
  <c r="V134" i="6"/>
  <c r="U134" i="6"/>
  <c r="AL134" i="6"/>
  <c r="AS134" i="6"/>
  <c r="AB134" i="6"/>
  <c r="S134" i="6"/>
  <c r="M134" i="6"/>
  <c r="AD134" i="6"/>
  <c r="T165" i="3"/>
  <c r="AD165" i="3" s="1"/>
  <c r="R165" i="3"/>
  <c r="AK164" i="3"/>
  <c r="J165" i="3"/>
  <c r="K165" i="3" s="1"/>
  <c r="M165" i="3" s="1"/>
  <c r="AS167" i="11"/>
  <c r="S167" i="11"/>
  <c r="AC167" i="11" s="1"/>
  <c r="AB167" i="11"/>
  <c r="V167" i="11"/>
  <c r="AF167" i="11" s="1"/>
  <c r="U167" i="11"/>
  <c r="K167" i="11"/>
  <c r="G113" i="13" l="1"/>
  <c r="AC133" i="4"/>
  <c r="O113" i="13" s="1"/>
  <c r="I113" i="13"/>
  <c r="AE133" i="4"/>
  <c r="Q113" i="13" s="1"/>
  <c r="AX133" i="4"/>
  <c r="AO133" i="4"/>
  <c r="X133" i="4"/>
  <c r="L113" i="13" s="1"/>
  <c r="J113" i="13"/>
  <c r="AF133" i="4"/>
  <c r="R113" i="13" s="1"/>
  <c r="AB150" i="8"/>
  <c r="S150" i="8"/>
  <c r="AS150" i="8"/>
  <c r="V150" i="8"/>
  <c r="AF150" i="8" s="1"/>
  <c r="U150" i="8"/>
  <c r="AX149" i="8"/>
  <c r="AO149" i="8"/>
  <c r="AE149" i="8"/>
  <c r="X149" i="8"/>
  <c r="V157" i="9"/>
  <c r="AF157" i="9" s="1"/>
  <c r="U157" i="9"/>
  <c r="S157" i="9"/>
  <c r="AB157" i="9"/>
  <c r="AS157" i="9"/>
  <c r="AA133" i="4"/>
  <c r="M113" i="13" s="1"/>
  <c r="W133" i="4"/>
  <c r="K113" i="13" s="1"/>
  <c r="K150" i="8"/>
  <c r="K157" i="9"/>
  <c r="C113" i="13"/>
  <c r="M133" i="4"/>
  <c r="AG54" i="12"/>
  <c r="AM56" i="12"/>
  <c r="AN56" i="12" s="1"/>
  <c r="AI55" i="12"/>
  <c r="AW55" i="12" s="1"/>
  <c r="AQ55" i="12"/>
  <c r="AH55" i="12"/>
  <c r="AV56" i="12"/>
  <c r="AU55" i="12"/>
  <c r="AF134" i="6"/>
  <c r="AX134" i="6"/>
  <c r="AO134" i="6"/>
  <c r="AE134" i="6"/>
  <c r="X134" i="6"/>
  <c r="AC134" i="6"/>
  <c r="R135" i="6"/>
  <c r="J135" i="6"/>
  <c r="AK134" i="6"/>
  <c r="T135" i="6"/>
  <c r="K135" i="6"/>
  <c r="T166" i="3"/>
  <c r="AD166" i="3" s="1"/>
  <c r="R166" i="3"/>
  <c r="J166" i="3"/>
  <c r="K166" i="3" s="1"/>
  <c r="M166" i="3" s="1"/>
  <c r="AK165" i="3"/>
  <c r="S165" i="3"/>
  <c r="AB165" i="3"/>
  <c r="AS165" i="3"/>
  <c r="U165" i="3"/>
  <c r="V165" i="3"/>
  <c r="AF165" i="3" s="1"/>
  <c r="AL165" i="3"/>
  <c r="AA134" i="6"/>
  <c r="W134" i="6"/>
  <c r="AE167" i="11"/>
  <c r="AO167" i="11"/>
  <c r="X167" i="11"/>
  <c r="AX167" i="11"/>
  <c r="AA167" i="11"/>
  <c r="W167" i="11"/>
  <c r="M167" i="11"/>
  <c r="AL167" i="11"/>
  <c r="AX150" i="8" l="1"/>
  <c r="AO150" i="8"/>
  <c r="AE150" i="8"/>
  <c r="X150" i="8"/>
  <c r="X157" i="9"/>
  <c r="AE157" i="9"/>
  <c r="AO157" i="9"/>
  <c r="AX157" i="9"/>
  <c r="E113" i="13"/>
  <c r="R134" i="4"/>
  <c r="AK133" i="4"/>
  <c r="T134" i="4"/>
  <c r="J134" i="4"/>
  <c r="AC150" i="8"/>
  <c r="W150" i="8"/>
  <c r="AA150" i="8"/>
  <c r="AC157" i="9"/>
  <c r="W157" i="9"/>
  <c r="AA157" i="9"/>
  <c r="AL150" i="8"/>
  <c r="M150" i="8"/>
  <c r="AL157" i="9"/>
  <c r="M157" i="9"/>
  <c r="AG53" i="12"/>
  <c r="AQ54" i="12"/>
  <c r="AM55" i="12"/>
  <c r="AN55" i="12" s="1"/>
  <c r="AI54" i="12"/>
  <c r="AW54" i="12" s="1"/>
  <c r="AH54" i="12"/>
  <c r="AV55" i="12"/>
  <c r="AU54" i="12"/>
  <c r="AB135" i="6"/>
  <c r="S135" i="6"/>
  <c r="AS135" i="6"/>
  <c r="V135" i="6"/>
  <c r="U135" i="6"/>
  <c r="AL135" i="6"/>
  <c r="AD135" i="6"/>
  <c r="AK166" i="3"/>
  <c r="J167" i="3"/>
  <c r="K167" i="3" s="1"/>
  <c r="M167" i="3" s="1"/>
  <c r="T167" i="3"/>
  <c r="AD167" i="3" s="1"/>
  <c r="R167" i="3"/>
  <c r="AB166" i="3"/>
  <c r="S166" i="3"/>
  <c r="AS166" i="3"/>
  <c r="U166" i="3"/>
  <c r="V166" i="3"/>
  <c r="AF166" i="3" s="1"/>
  <c r="AL166" i="3"/>
  <c r="X165" i="3"/>
  <c r="AO165" i="3"/>
  <c r="AX165" i="3"/>
  <c r="AE165" i="3"/>
  <c r="M135" i="6"/>
  <c r="AC165" i="3"/>
  <c r="W165" i="3"/>
  <c r="AA165" i="3"/>
  <c r="R168" i="11"/>
  <c r="T168" i="11"/>
  <c r="AD168" i="11" s="1"/>
  <c r="AK167" i="11"/>
  <c r="J168" i="11"/>
  <c r="F114" i="13" l="1"/>
  <c r="S134" i="4"/>
  <c r="AB134" i="4"/>
  <c r="N114" i="13" s="1"/>
  <c r="AS134" i="4"/>
  <c r="H114" i="13"/>
  <c r="AD134" i="4"/>
  <c r="P114" i="13" s="1"/>
  <c r="B114" i="13"/>
  <c r="V134" i="4"/>
  <c r="U134" i="4"/>
  <c r="T151" i="8"/>
  <c r="AD151" i="8" s="1"/>
  <c r="R151" i="8"/>
  <c r="J151" i="8"/>
  <c r="AK150" i="8"/>
  <c r="AK157" i="9"/>
  <c r="J158" i="9"/>
  <c r="T158" i="9"/>
  <c r="AD158" i="9" s="1"/>
  <c r="R158" i="9"/>
  <c r="K134" i="4"/>
  <c r="AM54" i="12"/>
  <c r="AN54" i="12" s="1"/>
  <c r="AI53" i="12"/>
  <c r="AW53" i="12" s="1"/>
  <c r="AG52" i="12"/>
  <c r="AQ53" i="12"/>
  <c r="AH53" i="12"/>
  <c r="AU53" i="12"/>
  <c r="AV54" i="12"/>
  <c r="AC135" i="6"/>
  <c r="AF135" i="6"/>
  <c r="AX135" i="6"/>
  <c r="AO135" i="6"/>
  <c r="X135" i="6"/>
  <c r="AE135" i="6"/>
  <c r="R168" i="3"/>
  <c r="T168" i="3"/>
  <c r="AD168" i="3" s="1"/>
  <c r="AK167" i="3"/>
  <c r="J168" i="3"/>
  <c r="U167" i="3"/>
  <c r="V167" i="3"/>
  <c r="AF167" i="3" s="1"/>
  <c r="AL167" i="3"/>
  <c r="S167" i="3"/>
  <c r="AB167" i="3"/>
  <c r="AS167" i="3"/>
  <c r="AE166" i="3"/>
  <c r="AO166" i="3"/>
  <c r="AX166" i="3"/>
  <c r="X166" i="3"/>
  <c r="AK135" i="6"/>
  <c r="J136" i="6"/>
  <c r="K136" i="6"/>
  <c r="R136" i="6"/>
  <c r="T136" i="6"/>
  <c r="AA135" i="6"/>
  <c r="W135" i="6"/>
  <c r="AC166" i="3"/>
  <c r="AA166" i="3"/>
  <c r="W166" i="3"/>
  <c r="AS168" i="11"/>
  <c r="S168" i="11"/>
  <c r="AB168" i="11"/>
  <c r="U168" i="11"/>
  <c r="V168" i="11"/>
  <c r="AF168" i="11" s="1"/>
  <c r="K168" i="11"/>
  <c r="M168" i="11"/>
  <c r="G114" i="13" l="1"/>
  <c r="AC134" i="4"/>
  <c r="O114" i="13" s="1"/>
  <c r="J114" i="13"/>
  <c r="AF134" i="4"/>
  <c r="R114" i="13" s="1"/>
  <c r="I114" i="13"/>
  <c r="AO134" i="4"/>
  <c r="AE134" i="4"/>
  <c r="Q114" i="13" s="1"/>
  <c r="AX134" i="4"/>
  <c r="X134" i="4"/>
  <c r="L114" i="13" s="1"/>
  <c r="AB151" i="8"/>
  <c r="S151" i="8"/>
  <c r="AS151" i="8"/>
  <c r="V151" i="8"/>
  <c r="AF151" i="8" s="1"/>
  <c r="U151" i="8"/>
  <c r="U158" i="9"/>
  <c r="V158" i="9"/>
  <c r="AF158" i="9" s="1"/>
  <c r="AS158" i="9"/>
  <c r="S158" i="9"/>
  <c r="AB158" i="9"/>
  <c r="W134" i="4"/>
  <c r="K114" i="13" s="1"/>
  <c r="AA134" i="4"/>
  <c r="M114" i="13" s="1"/>
  <c r="K151" i="8"/>
  <c r="K158" i="9"/>
  <c r="C114" i="13"/>
  <c r="AL134" i="4"/>
  <c r="M134" i="4"/>
  <c r="K168" i="3"/>
  <c r="M168" i="3"/>
  <c r="AQ52" i="12"/>
  <c r="B146" i="12" s="1"/>
  <c r="G26" i="13" s="1"/>
  <c r="AI52" i="12"/>
  <c r="B129" i="12"/>
  <c r="AM53" i="12"/>
  <c r="AN53" i="12" s="1"/>
  <c r="B144" i="12" s="1"/>
  <c r="AH52" i="12"/>
  <c r="AU52" i="12"/>
  <c r="AV53" i="12"/>
  <c r="J169" i="3"/>
  <c r="K169" i="3" s="1"/>
  <c r="M169" i="3" s="1"/>
  <c r="AK168" i="3"/>
  <c r="R169" i="3"/>
  <c r="T169" i="3"/>
  <c r="AD169" i="3" s="1"/>
  <c r="S168" i="3"/>
  <c r="AB168" i="3"/>
  <c r="AS168" i="3"/>
  <c r="AL168" i="3"/>
  <c r="V168" i="3"/>
  <c r="AF168" i="3" s="1"/>
  <c r="U168" i="3"/>
  <c r="AO167" i="3"/>
  <c r="AE167" i="3"/>
  <c r="X167" i="3"/>
  <c r="AX167" i="3"/>
  <c r="AA167" i="3"/>
  <c r="AC167" i="3"/>
  <c r="W167" i="3"/>
  <c r="V136" i="6"/>
  <c r="U136" i="6"/>
  <c r="AL136" i="6"/>
  <c r="M136" i="6"/>
  <c r="AB136" i="6"/>
  <c r="S136" i="6"/>
  <c r="AS136" i="6"/>
  <c r="AD136" i="6"/>
  <c r="W168" i="11"/>
  <c r="AX168" i="11"/>
  <c r="X168" i="11"/>
  <c r="AE168" i="11"/>
  <c r="AO168" i="11"/>
  <c r="R169" i="11"/>
  <c r="T169" i="11"/>
  <c r="AD169" i="11" s="1"/>
  <c r="J169" i="11"/>
  <c r="AK168" i="11"/>
  <c r="AC168" i="11"/>
  <c r="AA168" i="11"/>
  <c r="AL168" i="11"/>
  <c r="AX151" i="8" l="1"/>
  <c r="AO151" i="8"/>
  <c r="AE151" i="8"/>
  <c r="X151" i="8"/>
  <c r="AX158" i="9"/>
  <c r="X158" i="9"/>
  <c r="AE158" i="9"/>
  <c r="AO158" i="9"/>
  <c r="E114" i="13"/>
  <c r="T135" i="4"/>
  <c r="J135" i="4"/>
  <c r="AK134" i="4"/>
  <c r="R135" i="4"/>
  <c r="AA168" i="3"/>
  <c r="AC151" i="8"/>
  <c r="AA151" i="8"/>
  <c r="W151" i="8"/>
  <c r="AC158" i="9"/>
  <c r="W158" i="9"/>
  <c r="AA158" i="9"/>
  <c r="AL151" i="8"/>
  <c r="M151" i="8"/>
  <c r="AL158" i="9"/>
  <c r="M158" i="9"/>
  <c r="B131" i="12"/>
  <c r="Q12" i="13" s="1"/>
  <c r="AW52" i="12"/>
  <c r="B152" i="12" s="1"/>
  <c r="M26" i="13" s="1"/>
  <c r="B145" i="12"/>
  <c r="F26" i="13" s="1"/>
  <c r="O12" i="13"/>
  <c r="E26" i="13"/>
  <c r="AV52" i="12"/>
  <c r="B151" i="12" s="1"/>
  <c r="B130" i="12"/>
  <c r="P12" i="13" s="1"/>
  <c r="AK169" i="3"/>
  <c r="J170" i="3"/>
  <c r="R170" i="3"/>
  <c r="T170" i="3"/>
  <c r="AD170" i="3" s="1"/>
  <c r="U169" i="3"/>
  <c r="V169" i="3"/>
  <c r="AF169" i="3" s="1"/>
  <c r="AL169" i="3"/>
  <c r="S169" i="3"/>
  <c r="AB169" i="3"/>
  <c r="AS169" i="3"/>
  <c r="AC168" i="3"/>
  <c r="W168" i="3"/>
  <c r="AO168" i="3"/>
  <c r="AX168" i="3"/>
  <c r="AE168" i="3"/>
  <c r="X168" i="3"/>
  <c r="AF136" i="6"/>
  <c r="AX136" i="6"/>
  <c r="AO136" i="6"/>
  <c r="AE136" i="6"/>
  <c r="X136" i="6"/>
  <c r="T137" i="6"/>
  <c r="AK136" i="6"/>
  <c r="R137" i="6"/>
  <c r="J137" i="6"/>
  <c r="K137" i="6" s="1"/>
  <c r="AC136" i="6"/>
  <c r="AA136" i="6"/>
  <c r="W136" i="6"/>
  <c r="AS169" i="11"/>
  <c r="S169" i="11"/>
  <c r="AC169" i="11" s="1"/>
  <c r="AB169" i="11"/>
  <c r="V169" i="11"/>
  <c r="AF169" i="11" s="1"/>
  <c r="U169" i="11"/>
  <c r="K169" i="11"/>
  <c r="H115" i="13" l="1"/>
  <c r="AD135" i="4"/>
  <c r="P115" i="13" s="1"/>
  <c r="B115" i="13"/>
  <c r="V135" i="4"/>
  <c r="U135" i="4"/>
  <c r="F115" i="13"/>
  <c r="S135" i="4"/>
  <c r="AB135" i="4"/>
  <c r="N115" i="13" s="1"/>
  <c r="AS135" i="4"/>
  <c r="T152" i="8"/>
  <c r="AD152" i="8" s="1"/>
  <c r="R152" i="8"/>
  <c r="J152" i="8"/>
  <c r="AK151" i="8"/>
  <c r="AK158" i="9"/>
  <c r="J159" i="9"/>
  <c r="R159" i="9"/>
  <c r="T159" i="9"/>
  <c r="AD159" i="9" s="1"/>
  <c r="K135" i="4"/>
  <c r="U170" i="3"/>
  <c r="V170" i="3"/>
  <c r="AF170" i="3" s="1"/>
  <c r="AB170" i="3"/>
  <c r="S170" i="3"/>
  <c r="AS170" i="3"/>
  <c r="AX169" i="3"/>
  <c r="AO169" i="3"/>
  <c r="AE169" i="3"/>
  <c r="X169" i="3"/>
  <c r="M137" i="6"/>
  <c r="AD137" i="6"/>
  <c r="AB137" i="6"/>
  <c r="S137" i="6"/>
  <c r="AS137" i="6"/>
  <c r="V137" i="6"/>
  <c r="U137" i="6"/>
  <c r="AL137" i="6"/>
  <c r="L26" i="13"/>
  <c r="B157" i="12"/>
  <c r="R26" i="13" s="1"/>
  <c r="K170" i="3"/>
  <c r="AC169" i="3"/>
  <c r="AA169" i="3"/>
  <c r="W169" i="3"/>
  <c r="AE169" i="11"/>
  <c r="AO169" i="11"/>
  <c r="X169" i="11"/>
  <c r="AX169" i="11"/>
  <c r="W169" i="11"/>
  <c r="AA169" i="11"/>
  <c r="M169" i="11"/>
  <c r="AL169" i="11"/>
  <c r="J115" i="13" l="1"/>
  <c r="AF135" i="4"/>
  <c r="R115" i="13" s="1"/>
  <c r="I115" i="13"/>
  <c r="AX135" i="4"/>
  <c r="X135" i="4"/>
  <c r="L115" i="13" s="1"/>
  <c r="AE135" i="4"/>
  <c r="Q115" i="13" s="1"/>
  <c r="AO135" i="4"/>
  <c r="G115" i="13"/>
  <c r="AC135" i="4"/>
  <c r="O115" i="13" s="1"/>
  <c r="AB152" i="8"/>
  <c r="S152" i="8"/>
  <c r="AS152" i="8"/>
  <c r="V152" i="8"/>
  <c r="AF152" i="8" s="1"/>
  <c r="U152" i="8"/>
  <c r="U159" i="9"/>
  <c r="V159" i="9"/>
  <c r="AF159" i="9" s="1"/>
  <c r="S159" i="9"/>
  <c r="AS159" i="9"/>
  <c r="AB159" i="9"/>
  <c r="AA135" i="4"/>
  <c r="M115" i="13" s="1"/>
  <c r="W135" i="4"/>
  <c r="K115" i="13" s="1"/>
  <c r="K152" i="8"/>
  <c r="K159" i="9"/>
  <c r="C115" i="13"/>
  <c r="AL135" i="4"/>
  <c r="M135" i="4"/>
  <c r="AE170" i="3"/>
  <c r="AX170" i="3"/>
  <c r="AO170" i="3"/>
  <c r="X170" i="3"/>
  <c r="W170" i="3"/>
  <c r="AC170" i="3"/>
  <c r="AA170" i="3"/>
  <c r="T138" i="6"/>
  <c r="R138" i="6"/>
  <c r="J138" i="6"/>
  <c r="AK137" i="6"/>
  <c r="AC137" i="6"/>
  <c r="AF137" i="6"/>
  <c r="AX137" i="6"/>
  <c r="AO137" i="6"/>
  <c r="AE137" i="6"/>
  <c r="X137" i="6"/>
  <c r="AA137" i="6"/>
  <c r="W137" i="6"/>
  <c r="AL170" i="3"/>
  <c r="M170" i="3"/>
  <c r="R170" i="11"/>
  <c r="AK169" i="11"/>
  <c r="J170" i="11"/>
  <c r="T170" i="11"/>
  <c r="AD170" i="11" s="1"/>
  <c r="AX152" i="8" l="1"/>
  <c r="AO152" i="8"/>
  <c r="AE152" i="8"/>
  <c r="X152" i="8"/>
  <c r="AO159" i="9"/>
  <c r="X159" i="9"/>
  <c r="AE159" i="9"/>
  <c r="AX159" i="9"/>
  <c r="E115" i="13"/>
  <c r="R136" i="4"/>
  <c r="AK135" i="4"/>
  <c r="J136" i="4"/>
  <c r="T136" i="4"/>
  <c r="AC152" i="8"/>
  <c r="AA152" i="8"/>
  <c r="W152" i="8"/>
  <c r="AC159" i="9"/>
  <c r="W159" i="9"/>
  <c r="AA159" i="9"/>
  <c r="AL152" i="8"/>
  <c r="M152" i="8"/>
  <c r="AL159" i="9"/>
  <c r="M159" i="9"/>
  <c r="AD138" i="6"/>
  <c r="AB138" i="6"/>
  <c r="S138" i="6"/>
  <c r="AS138" i="6"/>
  <c r="V138" i="6"/>
  <c r="U138" i="6"/>
  <c r="R171" i="3"/>
  <c r="T171" i="3"/>
  <c r="AD171" i="3" s="1"/>
  <c r="AK170" i="3"/>
  <c r="J171" i="3"/>
  <c r="K171" i="3"/>
  <c r="K138" i="6"/>
  <c r="AS170" i="11"/>
  <c r="S170" i="11"/>
  <c r="AC170" i="11" s="1"/>
  <c r="AB170" i="11"/>
  <c r="V170" i="11"/>
  <c r="AF170" i="11" s="1"/>
  <c r="U170" i="11"/>
  <c r="K170" i="11"/>
  <c r="AL170" i="11" s="1"/>
  <c r="M170" i="11"/>
  <c r="F116" i="13" l="1"/>
  <c r="AB136" i="4"/>
  <c r="N116" i="13" s="1"/>
  <c r="S136" i="4"/>
  <c r="AS136" i="4"/>
  <c r="B116" i="13"/>
  <c r="AL136" i="4"/>
  <c r="U136" i="4"/>
  <c r="V136" i="4"/>
  <c r="H116" i="13"/>
  <c r="AD136" i="4"/>
  <c r="P116" i="13" s="1"/>
  <c r="T153" i="8"/>
  <c r="AD153" i="8" s="1"/>
  <c r="R153" i="8"/>
  <c r="J153" i="8"/>
  <c r="AK152" i="8"/>
  <c r="AK159" i="9"/>
  <c r="J160" i="9"/>
  <c r="R160" i="9"/>
  <c r="T160" i="9"/>
  <c r="AD160" i="9" s="1"/>
  <c r="K136" i="4"/>
  <c r="C116" i="13" s="1"/>
  <c r="M136" i="4"/>
  <c r="AC138" i="6"/>
  <c r="AF138" i="6"/>
  <c r="AX138" i="6"/>
  <c r="AO138" i="6"/>
  <c r="AE138" i="6"/>
  <c r="X138" i="6"/>
  <c r="AS171" i="3"/>
  <c r="S171" i="3"/>
  <c r="AB171" i="3"/>
  <c r="V171" i="3"/>
  <c r="AF171" i="3" s="1"/>
  <c r="AL171" i="3"/>
  <c r="U171" i="3"/>
  <c r="AA171" i="3" s="1"/>
  <c r="M171" i="3"/>
  <c r="AA138" i="6"/>
  <c r="W138" i="6"/>
  <c r="AL138" i="6"/>
  <c r="M138" i="6"/>
  <c r="AE170" i="11"/>
  <c r="AO170" i="11"/>
  <c r="AX170" i="11"/>
  <c r="X170" i="11"/>
  <c r="R171" i="11"/>
  <c r="AK170" i="11"/>
  <c r="T171" i="11"/>
  <c r="AD171" i="11" s="1"/>
  <c r="J171" i="11"/>
  <c r="W170" i="11"/>
  <c r="AA170" i="11"/>
  <c r="G116" i="13" l="1"/>
  <c r="AC136" i="4"/>
  <c r="O116" i="13" s="1"/>
  <c r="I116" i="13"/>
  <c r="AE136" i="4"/>
  <c r="Q116" i="13" s="1"/>
  <c r="X136" i="4"/>
  <c r="L116" i="13" s="1"/>
  <c r="AX136" i="4"/>
  <c r="AO136" i="4"/>
  <c r="J116" i="13"/>
  <c r="AF136" i="4"/>
  <c r="R116" i="13" s="1"/>
  <c r="AB153" i="8"/>
  <c r="S153" i="8"/>
  <c r="AS153" i="8"/>
  <c r="V153" i="8"/>
  <c r="AF153" i="8" s="1"/>
  <c r="U153" i="8"/>
  <c r="U160" i="9"/>
  <c r="V160" i="9"/>
  <c r="AF160" i="9" s="1"/>
  <c r="AS160" i="9"/>
  <c r="S160" i="9"/>
  <c r="AB160" i="9"/>
  <c r="J137" i="4"/>
  <c r="K137" i="4"/>
  <c r="C117" i="13" s="1"/>
  <c r="AK136" i="4"/>
  <c r="T137" i="4"/>
  <c r="R137" i="4"/>
  <c r="M137" i="4"/>
  <c r="E116" i="13"/>
  <c r="W136" i="4"/>
  <c r="K116" i="13" s="1"/>
  <c r="AA136" i="4"/>
  <c r="M116" i="13" s="1"/>
  <c r="K153" i="8"/>
  <c r="K160" i="9"/>
  <c r="AL160" i="9" s="1"/>
  <c r="M160" i="9"/>
  <c r="AC171" i="3"/>
  <c r="W171" i="3"/>
  <c r="AO171" i="3"/>
  <c r="X171" i="3"/>
  <c r="AE171" i="3"/>
  <c r="AX171" i="3"/>
  <c r="T172" i="3"/>
  <c r="AD172" i="3" s="1"/>
  <c r="J172" i="3"/>
  <c r="AK171" i="3"/>
  <c r="R172" i="3"/>
  <c r="K139" i="6"/>
  <c r="T139" i="6"/>
  <c r="R139" i="6"/>
  <c r="J139" i="6"/>
  <c r="AK138" i="6"/>
  <c r="AS171" i="11"/>
  <c r="S171" i="11"/>
  <c r="AC171" i="11" s="1"/>
  <c r="AB171" i="11"/>
  <c r="V171" i="11"/>
  <c r="AF171" i="11" s="1"/>
  <c r="U171" i="11"/>
  <c r="K171" i="11"/>
  <c r="AX153" i="8" l="1"/>
  <c r="AO153" i="8"/>
  <c r="AE153" i="8"/>
  <c r="X153" i="8"/>
  <c r="X160" i="9"/>
  <c r="AE160" i="9"/>
  <c r="AO160" i="9"/>
  <c r="AX160" i="9"/>
  <c r="B117" i="13"/>
  <c r="V137" i="4"/>
  <c r="U137" i="4"/>
  <c r="AL137" i="4"/>
  <c r="H117" i="13"/>
  <c r="AD137" i="4"/>
  <c r="P117" i="13" s="1"/>
  <c r="F117" i="13"/>
  <c r="AB137" i="4"/>
  <c r="N117" i="13" s="1"/>
  <c r="S137" i="4"/>
  <c r="AS137" i="4"/>
  <c r="E117" i="13"/>
  <c r="R138" i="4"/>
  <c r="AK137" i="4"/>
  <c r="J138" i="4"/>
  <c r="T138" i="4"/>
  <c r="AK160" i="9"/>
  <c r="J161" i="9"/>
  <c r="K161" i="9"/>
  <c r="M161" i="9"/>
  <c r="R161" i="9"/>
  <c r="T161" i="9"/>
  <c r="AD161" i="9" s="1"/>
  <c r="AC153" i="8"/>
  <c r="AA153" i="8"/>
  <c r="W153" i="8"/>
  <c r="AC160" i="9"/>
  <c r="W160" i="9"/>
  <c r="AA160" i="9"/>
  <c r="AL153" i="8"/>
  <c r="M153" i="8"/>
  <c r="V172" i="3"/>
  <c r="AF172" i="3" s="1"/>
  <c r="U172" i="3"/>
  <c r="AB172" i="3"/>
  <c r="S172" i="3"/>
  <c r="AS172" i="3"/>
  <c r="M139" i="6"/>
  <c r="AD139" i="6"/>
  <c r="AB139" i="6"/>
  <c r="S139" i="6"/>
  <c r="AS139" i="6"/>
  <c r="V139" i="6"/>
  <c r="U139" i="6"/>
  <c r="AL139" i="6"/>
  <c r="K172" i="3"/>
  <c r="AE171" i="11"/>
  <c r="AX171" i="11"/>
  <c r="X171" i="11"/>
  <c r="AO171" i="11"/>
  <c r="W171" i="11"/>
  <c r="AA171" i="11"/>
  <c r="AL171" i="11"/>
  <c r="M171" i="11"/>
  <c r="J117" i="13" l="1"/>
  <c r="AF137" i="4"/>
  <c r="R117" i="13" s="1"/>
  <c r="I117" i="13"/>
  <c r="X137" i="4"/>
  <c r="L117" i="13" s="1"/>
  <c r="AO137" i="4"/>
  <c r="AE137" i="4"/>
  <c r="Q117" i="13" s="1"/>
  <c r="AX137" i="4"/>
  <c r="G117" i="13"/>
  <c r="AC137" i="4"/>
  <c r="O117" i="13" s="1"/>
  <c r="F118" i="13"/>
  <c r="AB138" i="4"/>
  <c r="N118" i="13" s="1"/>
  <c r="S138" i="4"/>
  <c r="W138" i="4" s="1"/>
  <c r="K118" i="13" s="1"/>
  <c r="AS138" i="4"/>
  <c r="B118" i="13"/>
  <c r="U138" i="4"/>
  <c r="V138" i="4"/>
  <c r="H118" i="13"/>
  <c r="AD138" i="4"/>
  <c r="P118" i="13" s="1"/>
  <c r="U161" i="9"/>
  <c r="AL161" i="9"/>
  <c r="V161" i="9"/>
  <c r="AF161" i="9" s="1"/>
  <c r="AK161" i="9"/>
  <c r="J162" i="9"/>
  <c r="R162" i="9"/>
  <c r="T162" i="9"/>
  <c r="AD162" i="9" s="1"/>
  <c r="S161" i="9"/>
  <c r="AS161" i="9"/>
  <c r="AB161" i="9"/>
  <c r="T154" i="8"/>
  <c r="AD154" i="8" s="1"/>
  <c r="R154" i="8"/>
  <c r="J154" i="8"/>
  <c r="AK153" i="8"/>
  <c r="W137" i="4"/>
  <c r="K117" i="13" s="1"/>
  <c r="AA137" i="4"/>
  <c r="M117" i="13" s="1"/>
  <c r="K138" i="4"/>
  <c r="X172" i="3"/>
  <c r="AX172" i="3"/>
  <c r="AE172" i="3"/>
  <c r="AO172" i="3"/>
  <c r="J140" i="6"/>
  <c r="T140" i="6"/>
  <c r="K140" i="6"/>
  <c r="AK139" i="6"/>
  <c r="R140" i="6"/>
  <c r="AC139" i="6"/>
  <c r="AF139" i="6"/>
  <c r="AX139" i="6"/>
  <c r="AO139" i="6"/>
  <c r="AE139" i="6"/>
  <c r="X139" i="6"/>
  <c r="AC172" i="3"/>
  <c r="AA172" i="3"/>
  <c r="W172" i="3"/>
  <c r="AA139" i="6"/>
  <c r="W139" i="6"/>
  <c r="AL172" i="3"/>
  <c r="M172" i="3"/>
  <c r="AK171" i="11"/>
  <c r="R172" i="11"/>
  <c r="T172" i="11"/>
  <c r="AD172" i="11" s="1"/>
  <c r="J172" i="11"/>
  <c r="G118" i="13" l="1"/>
  <c r="AC138" i="4"/>
  <c r="O118" i="13" s="1"/>
  <c r="AA138" i="4"/>
  <c r="M118" i="13" s="1"/>
  <c r="I118" i="13"/>
  <c r="X138" i="4"/>
  <c r="L118" i="13" s="1"/>
  <c r="AX138" i="4"/>
  <c r="AO138" i="4"/>
  <c r="AE138" i="4"/>
  <c r="Q118" i="13" s="1"/>
  <c r="J118" i="13"/>
  <c r="AF138" i="4"/>
  <c r="R118" i="13" s="1"/>
  <c r="X161" i="9"/>
  <c r="AE161" i="9"/>
  <c r="AO161" i="9"/>
  <c r="AX161" i="9"/>
  <c r="AL162" i="9"/>
  <c r="V162" i="9"/>
  <c r="AF162" i="9" s="1"/>
  <c r="U162" i="9"/>
  <c r="AS162" i="9"/>
  <c r="S162" i="9"/>
  <c r="AB162" i="9"/>
  <c r="AB154" i="8"/>
  <c r="S154" i="8"/>
  <c r="AS154" i="8"/>
  <c r="V154" i="8"/>
  <c r="AF154" i="8" s="1"/>
  <c r="U154" i="8"/>
  <c r="K162" i="9"/>
  <c r="M162" i="9" s="1"/>
  <c r="AC161" i="9"/>
  <c r="W161" i="9"/>
  <c r="AA161" i="9"/>
  <c r="K154" i="8"/>
  <c r="C118" i="13"/>
  <c r="AL138" i="4"/>
  <c r="M138" i="4"/>
  <c r="V140" i="6"/>
  <c r="U140" i="6"/>
  <c r="AL140" i="6"/>
  <c r="AD140" i="6"/>
  <c r="M140" i="6"/>
  <c r="AB140" i="6"/>
  <c r="S140" i="6"/>
  <c r="AS140" i="6"/>
  <c r="J173" i="3"/>
  <c r="R173" i="3"/>
  <c r="AK172" i="3"/>
  <c r="K173" i="3"/>
  <c r="T173" i="3"/>
  <c r="AD173" i="3" s="1"/>
  <c r="K172" i="11"/>
  <c r="AL172" i="11" s="1"/>
  <c r="M172" i="11"/>
  <c r="AS172" i="11"/>
  <c r="AB172" i="11"/>
  <c r="S172" i="11"/>
  <c r="U172" i="11"/>
  <c r="V172" i="11"/>
  <c r="AF172" i="11" s="1"/>
  <c r="X162" i="9" l="1"/>
  <c r="AO162" i="9"/>
  <c r="AE162" i="9"/>
  <c r="AX162" i="9"/>
  <c r="AX154" i="8"/>
  <c r="AO154" i="8"/>
  <c r="AE154" i="8"/>
  <c r="X154" i="8"/>
  <c r="T163" i="9"/>
  <c r="AD163" i="9" s="1"/>
  <c r="R163" i="9"/>
  <c r="J163" i="9"/>
  <c r="AK162" i="9"/>
  <c r="K163" i="9"/>
  <c r="M163" i="9"/>
  <c r="E118" i="13"/>
  <c r="AK138" i="4"/>
  <c r="R139" i="4"/>
  <c r="J139" i="4"/>
  <c r="M139" i="4" s="1"/>
  <c r="T139" i="4"/>
  <c r="K139" i="4"/>
  <c r="C119" i="13" s="1"/>
  <c r="AC162" i="9"/>
  <c r="W162" i="9"/>
  <c r="AA162" i="9"/>
  <c r="AC154" i="8"/>
  <c r="AA154" i="8"/>
  <c r="W154" i="8"/>
  <c r="AL154" i="8"/>
  <c r="M154" i="8"/>
  <c r="AF140" i="6"/>
  <c r="X140" i="6"/>
  <c r="AX140" i="6"/>
  <c r="AE140" i="6"/>
  <c r="AO140" i="6"/>
  <c r="T141" i="6"/>
  <c r="R141" i="6"/>
  <c r="J141" i="6"/>
  <c r="AK140" i="6"/>
  <c r="AC140" i="6"/>
  <c r="AL173" i="3"/>
  <c r="V173" i="3"/>
  <c r="AF173" i="3" s="1"/>
  <c r="U173" i="3"/>
  <c r="M173" i="3"/>
  <c r="S173" i="3"/>
  <c r="AB173" i="3"/>
  <c r="AS173" i="3"/>
  <c r="AA172" i="11"/>
  <c r="W140" i="6"/>
  <c r="AA140" i="6"/>
  <c r="AK172" i="11"/>
  <c r="J173" i="11"/>
  <c r="R173" i="11"/>
  <c r="T173" i="11"/>
  <c r="AD173" i="11" s="1"/>
  <c r="K173" i="11"/>
  <c r="M173" i="11" s="1"/>
  <c r="X172" i="11"/>
  <c r="AE172" i="11"/>
  <c r="AO172" i="11"/>
  <c r="AX172" i="11"/>
  <c r="AC172" i="11"/>
  <c r="W172" i="11"/>
  <c r="AS163" i="9" l="1"/>
  <c r="S163" i="9"/>
  <c r="AB163" i="9"/>
  <c r="AL163" i="9"/>
  <c r="U163" i="9"/>
  <c r="V163" i="9"/>
  <c r="AF163" i="9" s="1"/>
  <c r="AK163" i="9"/>
  <c r="J164" i="9"/>
  <c r="R164" i="9"/>
  <c r="T164" i="9"/>
  <c r="AD164" i="9" s="1"/>
  <c r="F119" i="13"/>
  <c r="AS139" i="4"/>
  <c r="AB139" i="4"/>
  <c r="N119" i="13" s="1"/>
  <c r="S139" i="4"/>
  <c r="E119" i="13"/>
  <c r="T140" i="4"/>
  <c r="AK139" i="4"/>
  <c r="R140" i="4"/>
  <c r="J140" i="4"/>
  <c r="B119" i="13"/>
  <c r="V139" i="4"/>
  <c r="U139" i="4"/>
  <c r="AL139" i="4"/>
  <c r="H119" i="13"/>
  <c r="AD139" i="4"/>
  <c r="P119" i="13" s="1"/>
  <c r="T155" i="8"/>
  <c r="AD155" i="8" s="1"/>
  <c r="R155" i="8"/>
  <c r="J155" i="8"/>
  <c r="AK154" i="8"/>
  <c r="AD141" i="6"/>
  <c r="S141" i="6"/>
  <c r="AB141" i="6"/>
  <c r="AS141" i="6"/>
  <c r="V141" i="6"/>
  <c r="U141" i="6"/>
  <c r="X173" i="3"/>
  <c r="AO173" i="3"/>
  <c r="AE173" i="3"/>
  <c r="AX173" i="3"/>
  <c r="R174" i="3"/>
  <c r="T174" i="3"/>
  <c r="AD174" i="3" s="1"/>
  <c r="J174" i="3"/>
  <c r="AK173" i="3"/>
  <c r="K141" i="6"/>
  <c r="M141" i="6"/>
  <c r="AC173" i="3"/>
  <c r="W173" i="3"/>
  <c r="AA173" i="3"/>
  <c r="AL173" i="11"/>
  <c r="U173" i="11"/>
  <c r="V173" i="11"/>
  <c r="AF173" i="11" s="1"/>
  <c r="AS173" i="11"/>
  <c r="AB173" i="11"/>
  <c r="S173" i="11"/>
  <c r="AA173" i="11"/>
  <c r="AK173" i="11"/>
  <c r="J174" i="11"/>
  <c r="K174" i="11" s="1"/>
  <c r="M174" i="11" s="1"/>
  <c r="R174" i="11"/>
  <c r="T174" i="11"/>
  <c r="AD174" i="11" s="1"/>
  <c r="X163" i="9" l="1"/>
  <c r="AE163" i="9"/>
  <c r="AO163" i="9"/>
  <c r="AX163" i="9"/>
  <c r="U164" i="9"/>
  <c r="V164" i="9"/>
  <c r="AF164" i="9" s="1"/>
  <c r="K164" i="9"/>
  <c r="AS164" i="9"/>
  <c r="AB164" i="9"/>
  <c r="S164" i="9"/>
  <c r="G119" i="13"/>
  <c r="AC139" i="4"/>
  <c r="O119" i="13" s="1"/>
  <c r="H120" i="13"/>
  <c r="AD140" i="4"/>
  <c r="P120" i="13" s="1"/>
  <c r="F120" i="13"/>
  <c r="AB140" i="4"/>
  <c r="N120" i="13" s="1"/>
  <c r="S140" i="4"/>
  <c r="AS140" i="4"/>
  <c r="B120" i="13"/>
  <c r="U140" i="4"/>
  <c r="V140" i="4"/>
  <c r="J119" i="13"/>
  <c r="AF139" i="4"/>
  <c r="R119" i="13" s="1"/>
  <c r="I119" i="13"/>
  <c r="X139" i="4"/>
  <c r="L119" i="13" s="1"/>
  <c r="AX139" i="4"/>
  <c r="AO139" i="4"/>
  <c r="AE139" i="4"/>
  <c r="Q119" i="13" s="1"/>
  <c r="AB155" i="8"/>
  <c r="S155" i="8"/>
  <c r="AS155" i="8"/>
  <c r="V155" i="8"/>
  <c r="AF155" i="8" s="1"/>
  <c r="U155" i="8"/>
  <c r="AC163" i="9"/>
  <c r="W163" i="9"/>
  <c r="AA163" i="9"/>
  <c r="W139" i="4"/>
  <c r="K119" i="13" s="1"/>
  <c r="AA139" i="4"/>
  <c r="M119" i="13" s="1"/>
  <c r="K140" i="4"/>
  <c r="K155" i="8"/>
  <c r="AC141" i="6"/>
  <c r="AF141" i="6"/>
  <c r="AX141" i="6"/>
  <c r="AE141" i="6"/>
  <c r="AO141" i="6"/>
  <c r="X141" i="6"/>
  <c r="S174" i="3"/>
  <c r="AB174" i="3"/>
  <c r="AS174" i="3"/>
  <c r="V174" i="3"/>
  <c r="AF174" i="3" s="1"/>
  <c r="U174" i="3"/>
  <c r="K174" i="3"/>
  <c r="AL141" i="6"/>
  <c r="T142" i="6"/>
  <c r="R142" i="6"/>
  <c r="J142" i="6"/>
  <c r="K142" i="6" s="1"/>
  <c r="AK141" i="6"/>
  <c r="W141" i="6"/>
  <c r="AA141" i="6"/>
  <c r="AO173" i="11"/>
  <c r="AX173" i="11"/>
  <c r="X173" i="11"/>
  <c r="AE173" i="11"/>
  <c r="AC173" i="11"/>
  <c r="W173" i="11"/>
  <c r="AL174" i="11"/>
  <c r="U174" i="11"/>
  <c r="V174" i="11"/>
  <c r="AF174" i="11" s="1"/>
  <c r="R175" i="11"/>
  <c r="J175" i="11"/>
  <c r="AK174" i="11"/>
  <c r="T175" i="11"/>
  <c r="AD175" i="11" s="1"/>
  <c r="AS174" i="11"/>
  <c r="S174" i="11"/>
  <c r="AB174" i="11"/>
  <c r="X164" i="9" l="1"/>
  <c r="AE164" i="9"/>
  <c r="AO164" i="9"/>
  <c r="AX164" i="9"/>
  <c r="G120" i="13"/>
  <c r="AC140" i="4"/>
  <c r="O120" i="13" s="1"/>
  <c r="I120" i="13"/>
  <c r="AX140" i="4"/>
  <c r="AO140" i="4"/>
  <c r="AE140" i="4"/>
  <c r="Q120" i="13" s="1"/>
  <c r="X140" i="4"/>
  <c r="L120" i="13" s="1"/>
  <c r="J120" i="13"/>
  <c r="AF140" i="4"/>
  <c r="R120" i="13" s="1"/>
  <c r="AX155" i="8"/>
  <c r="AO155" i="8"/>
  <c r="AE155" i="8"/>
  <c r="X155" i="8"/>
  <c r="M164" i="9"/>
  <c r="AL164" i="9"/>
  <c r="AC164" i="9"/>
  <c r="W164" i="9"/>
  <c r="AA164" i="9"/>
  <c r="W140" i="4"/>
  <c r="K120" i="13" s="1"/>
  <c r="AA140" i="4"/>
  <c r="M120" i="13" s="1"/>
  <c r="AC155" i="8"/>
  <c r="AA155" i="8"/>
  <c r="W155" i="8"/>
  <c r="C120" i="13"/>
  <c r="M140" i="4"/>
  <c r="AL140" i="4"/>
  <c r="AL155" i="8"/>
  <c r="M155" i="8"/>
  <c r="AE174" i="3"/>
  <c r="AO174" i="3"/>
  <c r="AX174" i="3"/>
  <c r="X174" i="3"/>
  <c r="AD142" i="6"/>
  <c r="AB142" i="6"/>
  <c r="S142" i="6"/>
  <c r="AS142" i="6"/>
  <c r="M142" i="6"/>
  <c r="V142" i="6"/>
  <c r="U142" i="6"/>
  <c r="AL142" i="6"/>
  <c r="AC174" i="3"/>
  <c r="W174" i="3"/>
  <c r="AA174" i="3"/>
  <c r="M174" i="3"/>
  <c r="AL174" i="3"/>
  <c r="AE174" i="11"/>
  <c r="X174" i="11"/>
  <c r="AO174" i="11"/>
  <c r="AX174" i="11"/>
  <c r="AS175" i="11"/>
  <c r="S175" i="11"/>
  <c r="AB175" i="11"/>
  <c r="U175" i="11"/>
  <c r="V175" i="11"/>
  <c r="AF175" i="11" s="1"/>
  <c r="K175" i="11"/>
  <c r="AC174" i="11"/>
  <c r="W174" i="11"/>
  <c r="AA174" i="11"/>
  <c r="AK164" i="9" l="1"/>
  <c r="J165" i="9"/>
  <c r="R165" i="9"/>
  <c r="T165" i="9"/>
  <c r="AD165" i="9" s="1"/>
  <c r="E120" i="13"/>
  <c r="R141" i="4"/>
  <c r="T141" i="4"/>
  <c r="AK140" i="4"/>
  <c r="J141" i="4"/>
  <c r="T156" i="8"/>
  <c r="AD156" i="8" s="1"/>
  <c r="R156" i="8"/>
  <c r="J156" i="8"/>
  <c r="AK155" i="8"/>
  <c r="AC175" i="11"/>
  <c r="W175" i="11"/>
  <c r="AA175" i="11"/>
  <c r="M175" i="11"/>
  <c r="AL175" i="11"/>
  <c r="AC142" i="6"/>
  <c r="T143" i="6"/>
  <c r="R143" i="6"/>
  <c r="J143" i="6"/>
  <c r="K143" i="6" s="1"/>
  <c r="AK142" i="6"/>
  <c r="AF142" i="6"/>
  <c r="AO142" i="6"/>
  <c r="AX142" i="6"/>
  <c r="AE142" i="6"/>
  <c r="X142" i="6"/>
  <c r="J175" i="3"/>
  <c r="R175" i="3"/>
  <c r="T175" i="3"/>
  <c r="AD175" i="3" s="1"/>
  <c r="AK174" i="3"/>
  <c r="T176" i="11"/>
  <c r="AD176" i="11" s="1"/>
  <c r="R176" i="11"/>
  <c r="J176" i="11"/>
  <c r="AK175" i="11"/>
  <c r="AA142" i="6"/>
  <c r="W142" i="6"/>
  <c r="AE175" i="11"/>
  <c r="AX175" i="11"/>
  <c r="X175" i="11"/>
  <c r="AO175" i="11"/>
  <c r="AL165" i="9" l="1"/>
  <c r="U165" i="9"/>
  <c r="V165" i="9"/>
  <c r="AF165" i="9" s="1"/>
  <c r="AS165" i="9"/>
  <c r="S165" i="9"/>
  <c r="AB165" i="9"/>
  <c r="F121" i="13"/>
  <c r="S141" i="4"/>
  <c r="W141" i="4" s="1"/>
  <c r="K121" i="13" s="1"/>
  <c r="AB141" i="4"/>
  <c r="N121" i="13" s="1"/>
  <c r="AS141" i="4"/>
  <c r="H121" i="13"/>
  <c r="AD141" i="4"/>
  <c r="P121" i="13" s="1"/>
  <c r="B121" i="13"/>
  <c r="V141" i="4"/>
  <c r="U141" i="4"/>
  <c r="AL141" i="4"/>
  <c r="K141" i="4"/>
  <c r="AB156" i="8"/>
  <c r="S156" i="8"/>
  <c r="AS156" i="8"/>
  <c r="V156" i="8"/>
  <c r="AF156" i="8" s="1"/>
  <c r="U156" i="8"/>
  <c r="W156" i="8" s="1"/>
  <c r="K165" i="9"/>
  <c r="M165" i="9" s="1"/>
  <c r="K156" i="8"/>
  <c r="AD143" i="6"/>
  <c r="AB143" i="6"/>
  <c r="S143" i="6"/>
  <c r="W143" i="6" s="1"/>
  <c r="AS143" i="6"/>
  <c r="M143" i="6"/>
  <c r="V143" i="6"/>
  <c r="U143" i="6"/>
  <c r="AL143" i="6"/>
  <c r="U175" i="3"/>
  <c r="V175" i="3"/>
  <c r="AF175" i="3" s="1"/>
  <c r="AB175" i="3"/>
  <c r="S175" i="3"/>
  <c r="AS175" i="3"/>
  <c r="S176" i="11"/>
  <c r="AB176" i="11"/>
  <c r="AS176" i="11"/>
  <c r="U176" i="11"/>
  <c r="V176" i="11"/>
  <c r="AF176" i="11" s="1"/>
  <c r="K175" i="3"/>
  <c r="K176" i="11"/>
  <c r="X165" i="9" l="1"/>
  <c r="AE165" i="9"/>
  <c r="AO165" i="9"/>
  <c r="AX165" i="9"/>
  <c r="G121" i="13"/>
  <c r="AC141" i="4"/>
  <c r="O121" i="13" s="1"/>
  <c r="AA141" i="4"/>
  <c r="M121" i="13" s="1"/>
  <c r="J121" i="13"/>
  <c r="AF141" i="4"/>
  <c r="R121" i="13" s="1"/>
  <c r="I121" i="13"/>
  <c r="AX141" i="4"/>
  <c r="AO141" i="4"/>
  <c r="AE141" i="4"/>
  <c r="Q121" i="13" s="1"/>
  <c r="X141" i="4"/>
  <c r="L121" i="13" s="1"/>
  <c r="M141" i="4"/>
  <c r="C121" i="13"/>
  <c r="AX156" i="8"/>
  <c r="AO156" i="8"/>
  <c r="AE156" i="8"/>
  <c r="X156" i="8"/>
  <c r="T166" i="9"/>
  <c r="AD166" i="9" s="1"/>
  <c r="R166" i="9"/>
  <c r="J166" i="9"/>
  <c r="AK165" i="9"/>
  <c r="K166" i="9"/>
  <c r="M166" i="9"/>
  <c r="AA143" i="6"/>
  <c r="AC165" i="9"/>
  <c r="W165" i="9"/>
  <c r="AA165" i="9"/>
  <c r="AC156" i="8"/>
  <c r="AA156" i="8"/>
  <c r="AL156" i="8"/>
  <c r="M156" i="8"/>
  <c r="AC143" i="6"/>
  <c r="T144" i="6"/>
  <c r="R144" i="6"/>
  <c r="J144" i="6"/>
  <c r="AK143" i="6"/>
  <c r="AF143" i="6"/>
  <c r="AX143" i="6"/>
  <c r="AO143" i="6"/>
  <c r="AE143" i="6"/>
  <c r="X143" i="6"/>
  <c r="X175" i="3"/>
  <c r="AO175" i="3"/>
  <c r="AE175" i="3"/>
  <c r="AX175" i="3"/>
  <c r="W176" i="11"/>
  <c r="AA176" i="11"/>
  <c r="AC176" i="11"/>
  <c r="AX176" i="11"/>
  <c r="AO176" i="11"/>
  <c r="AE176" i="11"/>
  <c r="X176" i="11"/>
  <c r="AC175" i="3"/>
  <c r="AA175" i="3"/>
  <c r="W175" i="3"/>
  <c r="AL175" i="3"/>
  <c r="M175" i="3"/>
  <c r="AL176" i="11"/>
  <c r="M176" i="11"/>
  <c r="T142" i="4" l="1"/>
  <c r="AK141" i="4"/>
  <c r="R142" i="4"/>
  <c r="J142" i="4"/>
  <c r="K142" i="4"/>
  <c r="C122" i="13" s="1"/>
  <c r="M142" i="4"/>
  <c r="E121" i="13"/>
  <c r="S166" i="9"/>
  <c r="AB166" i="9"/>
  <c r="AS166" i="9"/>
  <c r="AL166" i="9"/>
  <c r="V166" i="9"/>
  <c r="AF166" i="9" s="1"/>
  <c r="U166" i="9"/>
  <c r="T167" i="9"/>
  <c r="AD167" i="9" s="1"/>
  <c r="R167" i="9"/>
  <c r="J167" i="9"/>
  <c r="AK166" i="9"/>
  <c r="T157" i="8"/>
  <c r="AD157" i="8" s="1"/>
  <c r="R157" i="8"/>
  <c r="J157" i="8"/>
  <c r="AK156" i="8"/>
  <c r="AD144" i="6"/>
  <c r="AB144" i="6"/>
  <c r="S144" i="6"/>
  <c r="AS144" i="6"/>
  <c r="V144" i="6"/>
  <c r="U144" i="6"/>
  <c r="K144" i="6"/>
  <c r="AL144" i="6" s="1"/>
  <c r="T176" i="3"/>
  <c r="AD176" i="3" s="1"/>
  <c r="R176" i="3"/>
  <c r="J176" i="3"/>
  <c r="AK175" i="3"/>
  <c r="T177" i="11"/>
  <c r="AD177" i="11" s="1"/>
  <c r="J177" i="11"/>
  <c r="R177" i="11"/>
  <c r="AK176" i="11"/>
  <c r="H122" i="13" l="1"/>
  <c r="AD142" i="4"/>
  <c r="P122" i="13" s="1"/>
  <c r="F122" i="13"/>
  <c r="AB142" i="4"/>
  <c r="N122" i="13" s="1"/>
  <c r="S142" i="4"/>
  <c r="AS142" i="4"/>
  <c r="B122" i="13"/>
  <c r="AL142" i="4"/>
  <c r="V142" i="4"/>
  <c r="U142" i="4"/>
  <c r="E122" i="13"/>
  <c r="J143" i="4"/>
  <c r="R143" i="4"/>
  <c r="AK142" i="4"/>
  <c r="T143" i="4"/>
  <c r="X166" i="9"/>
  <c r="AE166" i="9"/>
  <c r="AO166" i="9"/>
  <c r="AX166" i="9"/>
  <c r="AS167" i="9"/>
  <c r="S167" i="9"/>
  <c r="AB167" i="9"/>
  <c r="U167" i="9"/>
  <c r="V167" i="9"/>
  <c r="AF167" i="9" s="1"/>
  <c r="AB157" i="8"/>
  <c r="S157" i="8"/>
  <c r="AS157" i="8"/>
  <c r="V157" i="8"/>
  <c r="AF157" i="8" s="1"/>
  <c r="U157" i="8"/>
  <c r="AC166" i="9"/>
  <c r="AA166" i="9"/>
  <c r="W166" i="9"/>
  <c r="K167" i="9"/>
  <c r="K157" i="8"/>
  <c r="AL157" i="8" s="1"/>
  <c r="M157" i="8"/>
  <c r="AC144" i="6"/>
  <c r="AF144" i="6"/>
  <c r="AX144" i="6"/>
  <c r="AO144" i="6"/>
  <c r="AE144" i="6"/>
  <c r="X144" i="6"/>
  <c r="M144" i="6"/>
  <c r="S176" i="3"/>
  <c r="AB176" i="3"/>
  <c r="AS176" i="3"/>
  <c r="V176" i="3"/>
  <c r="AF176" i="3" s="1"/>
  <c r="U176" i="3"/>
  <c r="K176" i="3"/>
  <c r="U177" i="11"/>
  <c r="V177" i="11"/>
  <c r="AF177" i="11" s="1"/>
  <c r="AB177" i="11"/>
  <c r="S177" i="11"/>
  <c r="AS177" i="11"/>
  <c r="AA144" i="6"/>
  <c r="W144" i="6"/>
  <c r="K177" i="11"/>
  <c r="AL177" i="11" s="1"/>
  <c r="M177" i="11"/>
  <c r="G122" i="13" l="1"/>
  <c r="AC142" i="4"/>
  <c r="O122" i="13" s="1"/>
  <c r="J122" i="13"/>
  <c r="AF142" i="4"/>
  <c r="R122" i="13" s="1"/>
  <c r="I122" i="13"/>
  <c r="AX142" i="4"/>
  <c r="AO142" i="4"/>
  <c r="AE142" i="4"/>
  <c r="Q122" i="13" s="1"/>
  <c r="X142" i="4"/>
  <c r="L122" i="13" s="1"/>
  <c r="B123" i="13"/>
  <c r="AL143" i="4"/>
  <c r="V143" i="4"/>
  <c r="U143" i="4"/>
  <c r="F123" i="13"/>
  <c r="W143" i="4"/>
  <c r="K123" i="13" s="1"/>
  <c r="AA143" i="4"/>
  <c r="M123" i="13" s="1"/>
  <c r="S143" i="4"/>
  <c r="AB143" i="4"/>
  <c r="N123" i="13" s="1"/>
  <c r="AS143" i="4"/>
  <c r="H123" i="13"/>
  <c r="AD143" i="4"/>
  <c r="P123" i="13" s="1"/>
  <c r="X167" i="9"/>
  <c r="AE167" i="9"/>
  <c r="AO167" i="9"/>
  <c r="AX167" i="9"/>
  <c r="AX157" i="8"/>
  <c r="AO157" i="8"/>
  <c r="AE157" i="8"/>
  <c r="X157" i="8"/>
  <c r="AK157" i="8"/>
  <c r="J158" i="8"/>
  <c r="R158" i="8"/>
  <c r="T158" i="8"/>
  <c r="AD158" i="8" s="1"/>
  <c r="K158" i="8"/>
  <c r="M158" i="8"/>
  <c r="W142" i="4"/>
  <c r="K122" i="13" s="1"/>
  <c r="AA142" i="4"/>
  <c r="M122" i="13" s="1"/>
  <c r="K143" i="4"/>
  <c r="AC167" i="9"/>
  <c r="AA167" i="9"/>
  <c r="W167" i="9"/>
  <c r="AC157" i="8"/>
  <c r="AA157" i="8"/>
  <c r="W157" i="8"/>
  <c r="AL167" i="9"/>
  <c r="M167" i="9"/>
  <c r="T145" i="6"/>
  <c r="R145" i="6"/>
  <c r="J145" i="6"/>
  <c r="AK144" i="6"/>
  <c r="AE176" i="3"/>
  <c r="AX176" i="3"/>
  <c r="X176" i="3"/>
  <c r="AO176" i="3"/>
  <c r="X177" i="11"/>
  <c r="AX177" i="11"/>
  <c r="AO177" i="11"/>
  <c r="AE177" i="11"/>
  <c r="J178" i="11"/>
  <c r="AK177" i="11"/>
  <c r="T178" i="11"/>
  <c r="AD178" i="11" s="1"/>
  <c r="R178" i="11"/>
  <c r="K178" i="11"/>
  <c r="M178" i="11" s="1"/>
  <c r="AC176" i="3"/>
  <c r="AA176" i="3"/>
  <c r="W176" i="3"/>
  <c r="M176" i="3"/>
  <c r="AL176" i="3"/>
  <c r="AC177" i="11"/>
  <c r="AA177" i="11"/>
  <c r="W177" i="11"/>
  <c r="J123" i="13" l="1"/>
  <c r="AF143" i="4"/>
  <c r="R123" i="13" s="1"/>
  <c r="I123" i="13"/>
  <c r="AO143" i="4"/>
  <c r="AE143" i="4"/>
  <c r="Q123" i="13" s="1"/>
  <c r="AX143" i="4"/>
  <c r="X143" i="4"/>
  <c r="L123" i="13" s="1"/>
  <c r="G123" i="13"/>
  <c r="AC143" i="4"/>
  <c r="O123" i="13" s="1"/>
  <c r="V158" i="8"/>
  <c r="AF158" i="8" s="1"/>
  <c r="U158" i="8"/>
  <c r="AL158" i="8"/>
  <c r="AB158" i="8"/>
  <c r="S158" i="8"/>
  <c r="AS158" i="8"/>
  <c r="AK158" i="8"/>
  <c r="J159" i="8"/>
  <c r="R159" i="8"/>
  <c r="T159" i="8"/>
  <c r="AD159" i="8" s="1"/>
  <c r="T168" i="9"/>
  <c r="AD168" i="9" s="1"/>
  <c r="R168" i="9"/>
  <c r="J168" i="9"/>
  <c r="K168" i="9" s="1"/>
  <c r="M168" i="9" s="1"/>
  <c r="AK167" i="9"/>
  <c r="C123" i="13"/>
  <c r="M143" i="4"/>
  <c r="AD145" i="6"/>
  <c r="AB145" i="6"/>
  <c r="S145" i="6"/>
  <c r="AS145" i="6"/>
  <c r="V145" i="6"/>
  <c r="U145" i="6"/>
  <c r="V178" i="11"/>
  <c r="AF178" i="11" s="1"/>
  <c r="U178" i="11"/>
  <c r="AL178" i="11"/>
  <c r="AB178" i="11"/>
  <c r="AS178" i="11"/>
  <c r="S178" i="11"/>
  <c r="AK178" i="11"/>
  <c r="R179" i="11"/>
  <c r="J179" i="11"/>
  <c r="T179" i="11"/>
  <c r="AD179" i="11" s="1"/>
  <c r="AK176" i="3"/>
  <c r="J177" i="3"/>
  <c r="K177" i="3" s="1"/>
  <c r="M177" i="3" s="1"/>
  <c r="T177" i="3"/>
  <c r="AD177" i="3" s="1"/>
  <c r="R177" i="3"/>
  <c r="K145" i="6"/>
  <c r="AX158" i="8" l="1"/>
  <c r="AO158" i="8"/>
  <c r="AE158" i="8"/>
  <c r="X158" i="8"/>
  <c r="V159" i="8"/>
  <c r="AF159" i="8" s="1"/>
  <c r="U159" i="8"/>
  <c r="AB159" i="8"/>
  <c r="S159" i="8"/>
  <c r="AS159" i="8"/>
  <c r="AB168" i="9"/>
  <c r="AS168" i="9"/>
  <c r="S168" i="9"/>
  <c r="AL168" i="9"/>
  <c r="U168" i="9"/>
  <c r="W168" i="9" s="1"/>
  <c r="V168" i="9"/>
  <c r="AF168" i="9" s="1"/>
  <c r="AK168" i="9"/>
  <c r="J169" i="9"/>
  <c r="R169" i="9"/>
  <c r="T169" i="9"/>
  <c r="AD169" i="9" s="1"/>
  <c r="E123" i="13"/>
  <c r="T144" i="4"/>
  <c r="R144" i="4"/>
  <c r="AK143" i="4"/>
  <c r="J144" i="4"/>
  <c r="AC158" i="8"/>
  <c r="AA158" i="8"/>
  <c r="W158" i="8"/>
  <c r="K159" i="8"/>
  <c r="AC145" i="6"/>
  <c r="AF145" i="6"/>
  <c r="AE145" i="6"/>
  <c r="AX145" i="6"/>
  <c r="AO145" i="6"/>
  <c r="X145" i="6"/>
  <c r="AO178" i="11"/>
  <c r="X178" i="11"/>
  <c r="AX178" i="11"/>
  <c r="AE178" i="11"/>
  <c r="AB179" i="11"/>
  <c r="S179" i="11"/>
  <c r="AS179" i="11"/>
  <c r="U179" i="11"/>
  <c r="V179" i="11"/>
  <c r="AF179" i="11" s="1"/>
  <c r="K179" i="11"/>
  <c r="J178" i="3"/>
  <c r="R178" i="3"/>
  <c r="T178" i="3"/>
  <c r="AD178" i="3" s="1"/>
  <c r="AK177" i="3"/>
  <c r="V177" i="3"/>
  <c r="AF177" i="3" s="1"/>
  <c r="U177" i="3"/>
  <c r="AL177" i="3"/>
  <c r="AB177" i="3"/>
  <c r="S177" i="3"/>
  <c r="W177" i="3" s="1"/>
  <c r="AS177" i="3"/>
  <c r="AA145" i="6"/>
  <c r="W145" i="6"/>
  <c r="AC178" i="11"/>
  <c r="AA178" i="11"/>
  <c r="W178" i="11"/>
  <c r="AL145" i="6"/>
  <c r="M145" i="6"/>
  <c r="AX159" i="8" l="1"/>
  <c r="AO159" i="8"/>
  <c r="AE159" i="8"/>
  <c r="X159" i="8"/>
  <c r="X168" i="9"/>
  <c r="AE168" i="9"/>
  <c r="AO168" i="9"/>
  <c r="AX168" i="9"/>
  <c r="K169" i="9"/>
  <c r="U169" i="9"/>
  <c r="V169" i="9"/>
  <c r="AF169" i="9" s="1"/>
  <c r="AS169" i="9"/>
  <c r="S169" i="9"/>
  <c r="AB169" i="9"/>
  <c r="H124" i="13"/>
  <c r="AD144" i="4"/>
  <c r="P124" i="13" s="1"/>
  <c r="F124" i="13"/>
  <c r="AB144" i="4"/>
  <c r="N124" i="13" s="1"/>
  <c r="S144" i="4"/>
  <c r="AS144" i="4"/>
  <c r="B124" i="13"/>
  <c r="U144" i="4"/>
  <c r="V144" i="4"/>
  <c r="AL144" i="4"/>
  <c r="AC159" i="8"/>
  <c r="AA159" i="8"/>
  <c r="W159" i="8"/>
  <c r="AC168" i="9"/>
  <c r="AA168" i="9"/>
  <c r="K144" i="4"/>
  <c r="AL159" i="8"/>
  <c r="M159" i="8"/>
  <c r="AX179" i="11"/>
  <c r="AO179" i="11"/>
  <c r="AE179" i="11"/>
  <c r="X179" i="11"/>
  <c r="V178" i="3"/>
  <c r="AF178" i="3" s="1"/>
  <c r="U178" i="3"/>
  <c r="S178" i="3"/>
  <c r="AC178" i="3" s="1"/>
  <c r="AB178" i="3"/>
  <c r="W178" i="3"/>
  <c r="AS178" i="3"/>
  <c r="AO177" i="3"/>
  <c r="X177" i="3"/>
  <c r="AX177" i="3"/>
  <c r="AE177" i="3"/>
  <c r="AC177" i="3"/>
  <c r="AA177" i="3"/>
  <c r="T146" i="6"/>
  <c r="R146" i="6"/>
  <c r="J146" i="6"/>
  <c r="AK145" i="6"/>
  <c r="AC179" i="11"/>
  <c r="AA179" i="11"/>
  <c r="W179" i="11"/>
  <c r="M179" i="11"/>
  <c r="AL179" i="11"/>
  <c r="K178" i="3"/>
  <c r="M169" i="9" l="1"/>
  <c r="AL169" i="9"/>
  <c r="X169" i="9"/>
  <c r="AE169" i="9"/>
  <c r="AO169" i="9"/>
  <c r="AX169" i="9"/>
  <c r="AA169" i="9"/>
  <c r="W169" i="9"/>
  <c r="AC169" i="9"/>
  <c r="G124" i="13"/>
  <c r="AC144" i="4"/>
  <c r="O124" i="13" s="1"/>
  <c r="I124" i="13"/>
  <c r="AE144" i="4"/>
  <c r="Q124" i="13" s="1"/>
  <c r="AO144" i="4"/>
  <c r="AX144" i="4"/>
  <c r="X144" i="4"/>
  <c r="L124" i="13" s="1"/>
  <c r="J124" i="13"/>
  <c r="AF144" i="4"/>
  <c r="R124" i="13" s="1"/>
  <c r="R160" i="8"/>
  <c r="AK159" i="8"/>
  <c r="J160" i="8"/>
  <c r="T160" i="8"/>
  <c r="AD160" i="8" s="1"/>
  <c r="AA144" i="4"/>
  <c r="M124" i="13" s="1"/>
  <c r="W144" i="4"/>
  <c r="K124" i="13" s="1"/>
  <c r="C124" i="13"/>
  <c r="M144" i="4"/>
  <c r="AE178" i="3"/>
  <c r="AX178" i="3"/>
  <c r="AO178" i="3"/>
  <c r="X178" i="3"/>
  <c r="AA178" i="3"/>
  <c r="AD146" i="6"/>
  <c r="AB146" i="6"/>
  <c r="S146" i="6"/>
  <c r="AS146" i="6"/>
  <c r="U146" i="6"/>
  <c r="V146" i="6"/>
  <c r="AK179" i="11"/>
  <c r="J180" i="11"/>
  <c r="R180" i="11"/>
  <c r="T180" i="11"/>
  <c r="AD180" i="11" s="1"/>
  <c r="K180" i="11"/>
  <c r="M180" i="11"/>
  <c r="K146" i="6"/>
  <c r="AL178" i="3"/>
  <c r="M178" i="3"/>
  <c r="AK169" i="9" l="1"/>
  <c r="J170" i="9"/>
  <c r="R170" i="9"/>
  <c r="T170" i="9"/>
  <c r="AD170" i="9" s="1"/>
  <c r="AB160" i="8"/>
  <c r="S160" i="8"/>
  <c r="AS160" i="8"/>
  <c r="V160" i="8"/>
  <c r="AF160" i="8" s="1"/>
  <c r="U160" i="8"/>
  <c r="K160" i="8"/>
  <c r="E124" i="13"/>
  <c r="T145" i="4"/>
  <c r="AK144" i="4"/>
  <c r="J145" i="4"/>
  <c r="R145" i="4"/>
  <c r="AC146" i="6"/>
  <c r="AX146" i="6"/>
  <c r="AO146" i="6"/>
  <c r="AE146" i="6"/>
  <c r="X146" i="6"/>
  <c r="AF146" i="6"/>
  <c r="AL180" i="11"/>
  <c r="U180" i="11"/>
  <c r="V180" i="11"/>
  <c r="AF180" i="11" s="1"/>
  <c r="AB180" i="11"/>
  <c r="S180" i="11"/>
  <c r="AS180" i="11"/>
  <c r="AK180" i="11"/>
  <c r="J181" i="11"/>
  <c r="K181" i="11" s="1"/>
  <c r="M181" i="11" s="1"/>
  <c r="R181" i="11"/>
  <c r="T181" i="11"/>
  <c r="AD181" i="11" s="1"/>
  <c r="AK178" i="3"/>
  <c r="J179" i="3"/>
  <c r="R179" i="3"/>
  <c r="T179" i="3"/>
  <c r="AD179" i="3" s="1"/>
  <c r="AA146" i="6"/>
  <c r="W146" i="6"/>
  <c r="AL146" i="6"/>
  <c r="M146" i="6"/>
  <c r="K170" i="9" l="1"/>
  <c r="U170" i="9"/>
  <c r="V170" i="9"/>
  <c r="AF170" i="9" s="1"/>
  <c r="AB170" i="9"/>
  <c r="AS170" i="9"/>
  <c r="S170" i="9"/>
  <c r="AX160" i="8"/>
  <c r="AO160" i="8"/>
  <c r="AE160" i="8"/>
  <c r="X160" i="8"/>
  <c r="H125" i="13"/>
  <c r="AD145" i="4"/>
  <c r="P125" i="13" s="1"/>
  <c r="B125" i="13"/>
  <c r="V145" i="4"/>
  <c r="U145" i="4"/>
  <c r="F125" i="13"/>
  <c r="AB145" i="4"/>
  <c r="N125" i="13" s="1"/>
  <c r="S145" i="4"/>
  <c r="W145" i="4" s="1"/>
  <c r="K125" i="13" s="1"/>
  <c r="AS145" i="4"/>
  <c r="AC160" i="8"/>
  <c r="AA160" i="8"/>
  <c r="W160" i="8"/>
  <c r="M160" i="8"/>
  <c r="AL160" i="8"/>
  <c r="K145" i="4"/>
  <c r="AO180" i="11"/>
  <c r="AE180" i="11"/>
  <c r="AX180" i="11"/>
  <c r="X180" i="11"/>
  <c r="AK181" i="11"/>
  <c r="J182" i="11"/>
  <c r="K182" i="11" s="1"/>
  <c r="R182" i="11"/>
  <c r="T182" i="11"/>
  <c r="AD182" i="11" s="1"/>
  <c r="V181" i="11"/>
  <c r="AF181" i="11" s="1"/>
  <c r="AL181" i="11"/>
  <c r="U181" i="11"/>
  <c r="AB181" i="11"/>
  <c r="S181" i="11"/>
  <c r="AS181" i="11"/>
  <c r="U179" i="3"/>
  <c r="V179" i="3"/>
  <c r="AF179" i="3" s="1"/>
  <c r="AB179" i="3"/>
  <c r="S179" i="3"/>
  <c r="AS179" i="3"/>
  <c r="T147" i="6"/>
  <c r="K147" i="6"/>
  <c r="AK146" i="6"/>
  <c r="J147" i="6"/>
  <c r="R147" i="6"/>
  <c r="AC180" i="11"/>
  <c r="AA180" i="11"/>
  <c r="W180" i="11"/>
  <c r="K179" i="3"/>
  <c r="M170" i="9" l="1"/>
  <c r="AL170" i="9"/>
  <c r="AE170" i="9"/>
  <c r="X170" i="9"/>
  <c r="AX170" i="9"/>
  <c r="AO170" i="9"/>
  <c r="W170" i="9"/>
  <c r="AA170" i="9"/>
  <c r="AC170" i="9"/>
  <c r="J125" i="13"/>
  <c r="AF145" i="4"/>
  <c r="R125" i="13" s="1"/>
  <c r="I125" i="13"/>
  <c r="AO145" i="4"/>
  <c r="AX145" i="4"/>
  <c r="X145" i="4"/>
  <c r="L125" i="13" s="1"/>
  <c r="AE145" i="4"/>
  <c r="Q125" i="13" s="1"/>
  <c r="AA145" i="4"/>
  <c r="M125" i="13" s="1"/>
  <c r="G125" i="13"/>
  <c r="AC145" i="4"/>
  <c r="O125" i="13" s="1"/>
  <c r="AK160" i="8"/>
  <c r="J161" i="8"/>
  <c r="K161" i="8"/>
  <c r="M161" i="8"/>
  <c r="R161" i="8"/>
  <c r="T161" i="8"/>
  <c r="AD161" i="8" s="1"/>
  <c r="M147" i="6"/>
  <c r="C125" i="13"/>
  <c r="AL145" i="4"/>
  <c r="M145" i="4"/>
  <c r="M179" i="3"/>
  <c r="AL179" i="3"/>
  <c r="M182" i="11"/>
  <c r="V182" i="11"/>
  <c r="AF182" i="11" s="1"/>
  <c r="U182" i="11"/>
  <c r="AL182" i="11"/>
  <c r="AB182" i="11"/>
  <c r="S182" i="11"/>
  <c r="AS182" i="11"/>
  <c r="AX181" i="11"/>
  <c r="AO181" i="11"/>
  <c r="AE181" i="11"/>
  <c r="X181" i="11"/>
  <c r="AX179" i="3"/>
  <c r="AO179" i="3"/>
  <c r="AE179" i="3"/>
  <c r="X179" i="3"/>
  <c r="AD147" i="6"/>
  <c r="V147" i="6"/>
  <c r="U147" i="6"/>
  <c r="AL147" i="6"/>
  <c r="AB147" i="6"/>
  <c r="S147" i="6"/>
  <c r="AS147" i="6"/>
  <c r="J180" i="3"/>
  <c r="R180" i="3"/>
  <c r="T180" i="3"/>
  <c r="AD180" i="3" s="1"/>
  <c r="K180" i="3"/>
  <c r="M180" i="3" s="1"/>
  <c r="AK179" i="3"/>
  <c r="AC181" i="11"/>
  <c r="AA181" i="11"/>
  <c r="W181" i="11"/>
  <c r="AC179" i="3"/>
  <c r="W179" i="3"/>
  <c r="AA179" i="3"/>
  <c r="AK170" i="9" l="1"/>
  <c r="J171" i="9"/>
  <c r="R171" i="9"/>
  <c r="T171" i="9"/>
  <c r="AD171" i="9" s="1"/>
  <c r="V161" i="8"/>
  <c r="AF161" i="8" s="1"/>
  <c r="U161" i="8"/>
  <c r="AL161" i="8"/>
  <c r="T162" i="8"/>
  <c r="AD162" i="8" s="1"/>
  <c r="R162" i="8"/>
  <c r="J162" i="8"/>
  <c r="AK161" i="8"/>
  <c r="AB161" i="8"/>
  <c r="S161" i="8"/>
  <c r="AS161" i="8"/>
  <c r="E125" i="13"/>
  <c r="T146" i="4"/>
  <c r="J146" i="4"/>
  <c r="K146" i="4"/>
  <c r="R146" i="4"/>
  <c r="AK145" i="4"/>
  <c r="T148" i="6"/>
  <c r="R148" i="6"/>
  <c r="J148" i="6"/>
  <c r="K148" i="6" s="1"/>
  <c r="AL148" i="6" s="1"/>
  <c r="AK147" i="6"/>
  <c r="T183" i="11"/>
  <c r="AD183" i="11" s="1"/>
  <c r="R183" i="11"/>
  <c r="J183" i="11"/>
  <c r="AK182" i="11"/>
  <c r="AX182" i="11"/>
  <c r="AO182" i="11"/>
  <c r="AE182" i="11"/>
  <c r="X182" i="11"/>
  <c r="AD148" i="6"/>
  <c r="AB148" i="6"/>
  <c r="S148" i="6"/>
  <c r="AS148" i="6"/>
  <c r="V148" i="6"/>
  <c r="U148" i="6"/>
  <c r="AF147" i="6"/>
  <c r="AX147" i="6"/>
  <c r="AO147" i="6"/>
  <c r="AE147" i="6"/>
  <c r="X147" i="6"/>
  <c r="AC147" i="6"/>
  <c r="V180" i="3"/>
  <c r="AF180" i="3" s="1"/>
  <c r="U180" i="3"/>
  <c r="AL180" i="3"/>
  <c r="AB180" i="3"/>
  <c r="S180" i="3"/>
  <c r="AS180" i="3"/>
  <c r="R181" i="3"/>
  <c r="J181" i="3"/>
  <c r="K181" i="3" s="1"/>
  <c r="M181" i="3" s="1"/>
  <c r="AK180" i="3"/>
  <c r="T181" i="3"/>
  <c r="AD181" i="3" s="1"/>
  <c r="AC182" i="11"/>
  <c r="W182" i="11"/>
  <c r="AA182" i="11"/>
  <c r="AA147" i="6"/>
  <c r="W147" i="6"/>
  <c r="V171" i="9" l="1"/>
  <c r="AF171" i="9" s="1"/>
  <c r="U171" i="9"/>
  <c r="K171" i="9"/>
  <c r="AB171" i="9"/>
  <c r="S171" i="9"/>
  <c r="AS171" i="9"/>
  <c r="X161" i="8"/>
  <c r="AX161" i="8"/>
  <c r="AO161" i="8"/>
  <c r="AE161" i="8"/>
  <c r="AB162" i="8"/>
  <c r="S162" i="8"/>
  <c r="AS162" i="8"/>
  <c r="U162" i="8"/>
  <c r="V162" i="8"/>
  <c r="AF162" i="8" s="1"/>
  <c r="H126" i="13"/>
  <c r="AD146" i="4"/>
  <c r="P126" i="13" s="1"/>
  <c r="B126" i="13"/>
  <c r="V146" i="4"/>
  <c r="U146" i="4"/>
  <c r="AL146" i="4"/>
  <c r="F126" i="13"/>
  <c r="S146" i="4"/>
  <c r="W146" i="4" s="1"/>
  <c r="K126" i="13" s="1"/>
  <c r="AS146" i="4"/>
  <c r="AA146" i="4"/>
  <c r="M126" i="13" s="1"/>
  <c r="AB146" i="4"/>
  <c r="N126" i="13" s="1"/>
  <c r="K162" i="8"/>
  <c r="AC161" i="8"/>
  <c r="AA161" i="8"/>
  <c r="W161" i="8"/>
  <c r="C126" i="13"/>
  <c r="M146" i="4"/>
  <c r="AB183" i="11"/>
  <c r="S183" i="11"/>
  <c r="AS183" i="11"/>
  <c r="V183" i="11"/>
  <c r="AF183" i="11" s="1"/>
  <c r="U183" i="11"/>
  <c r="AL183" i="11"/>
  <c r="AC148" i="6"/>
  <c r="AF148" i="6"/>
  <c r="AX148" i="6"/>
  <c r="AO148" i="6"/>
  <c r="AE148" i="6"/>
  <c r="X148" i="6"/>
  <c r="AE180" i="3"/>
  <c r="AO180" i="3"/>
  <c r="AX180" i="3"/>
  <c r="X180" i="3"/>
  <c r="J182" i="3"/>
  <c r="K182" i="3" s="1"/>
  <c r="M182" i="3" s="1"/>
  <c r="AK181" i="3"/>
  <c r="R182" i="3"/>
  <c r="T182" i="3"/>
  <c r="AD182" i="3" s="1"/>
  <c r="AB181" i="3"/>
  <c r="S181" i="3"/>
  <c r="AS181" i="3"/>
  <c r="U181" i="3"/>
  <c r="V181" i="3"/>
  <c r="AF181" i="3" s="1"/>
  <c r="AL181" i="3"/>
  <c r="K183" i="11"/>
  <c r="M183" i="11" s="1"/>
  <c r="AA148" i="6"/>
  <c r="W148" i="6"/>
  <c r="AC180" i="3"/>
  <c r="W180" i="3"/>
  <c r="AA180" i="3"/>
  <c r="M148" i="6"/>
  <c r="X171" i="9" l="1"/>
  <c r="AE171" i="9"/>
  <c r="AO171" i="9"/>
  <c r="AX171" i="9"/>
  <c r="W171" i="9"/>
  <c r="AA171" i="9"/>
  <c r="AC171" i="9"/>
  <c r="X162" i="8"/>
  <c r="AX162" i="8"/>
  <c r="AO162" i="8"/>
  <c r="AE162" i="8"/>
  <c r="J126" i="13"/>
  <c r="AF146" i="4"/>
  <c r="R126" i="13" s="1"/>
  <c r="I126" i="13"/>
  <c r="X146" i="4"/>
  <c r="L126" i="13" s="1"/>
  <c r="AO146" i="4"/>
  <c r="AX146" i="4"/>
  <c r="AE146" i="4"/>
  <c r="Q126" i="13" s="1"/>
  <c r="G126" i="13"/>
  <c r="AC146" i="4"/>
  <c r="O126" i="13" s="1"/>
  <c r="AK146" i="4"/>
  <c r="T147" i="4"/>
  <c r="R147" i="4"/>
  <c r="J147" i="4"/>
  <c r="K147" i="4"/>
  <c r="M147" i="4"/>
  <c r="E126" i="13"/>
  <c r="AA181" i="3"/>
  <c r="M171" i="9"/>
  <c r="AL171" i="9"/>
  <c r="AC162" i="8"/>
  <c r="AA162" i="8"/>
  <c r="W162" i="8"/>
  <c r="AL162" i="8"/>
  <c r="M162" i="8"/>
  <c r="AX183" i="11"/>
  <c r="AO183" i="11"/>
  <c r="AE183" i="11"/>
  <c r="X183" i="11"/>
  <c r="R183" i="3"/>
  <c r="J183" i="3"/>
  <c r="K183" i="3" s="1"/>
  <c r="T183" i="3"/>
  <c r="AD183" i="3" s="1"/>
  <c r="AK182" i="3"/>
  <c r="AL182" i="3"/>
  <c r="U182" i="3"/>
  <c r="V182" i="3"/>
  <c r="AF182" i="3" s="1"/>
  <c r="AS182" i="3"/>
  <c r="S182" i="3"/>
  <c r="AB182" i="3"/>
  <c r="AC181" i="3"/>
  <c r="W181" i="3"/>
  <c r="AX181" i="3"/>
  <c r="AE181" i="3"/>
  <c r="AO181" i="3"/>
  <c r="X181" i="3"/>
  <c r="AK183" i="11"/>
  <c r="J184" i="11"/>
  <c r="K184" i="11" s="1"/>
  <c r="R184" i="11"/>
  <c r="T184" i="11"/>
  <c r="AD184" i="11" s="1"/>
  <c r="AK148" i="6"/>
  <c r="J149" i="6"/>
  <c r="R149" i="6"/>
  <c r="T149" i="6"/>
  <c r="AC183" i="11"/>
  <c r="AA183" i="11"/>
  <c r="W183" i="11"/>
  <c r="H127" i="13" l="1"/>
  <c r="AD147" i="4"/>
  <c r="P127" i="13" s="1"/>
  <c r="F127" i="13"/>
  <c r="AB147" i="4"/>
  <c r="N127" i="13" s="1"/>
  <c r="S147" i="4"/>
  <c r="AS147" i="4"/>
  <c r="B127" i="13"/>
  <c r="V147" i="4"/>
  <c r="U147" i="4"/>
  <c r="C127" i="13"/>
  <c r="AL147" i="4"/>
  <c r="E127" i="13"/>
  <c r="T148" i="4"/>
  <c r="J148" i="4"/>
  <c r="K148" i="4" s="1"/>
  <c r="AK147" i="4"/>
  <c r="R148" i="4"/>
  <c r="J172" i="9"/>
  <c r="AK171" i="9"/>
  <c r="R172" i="9"/>
  <c r="T172" i="9"/>
  <c r="AD172" i="9" s="1"/>
  <c r="K172" i="9"/>
  <c r="M172" i="9" s="1"/>
  <c r="J163" i="8"/>
  <c r="T163" i="8"/>
  <c r="AD163" i="8" s="1"/>
  <c r="R163" i="8"/>
  <c r="AK162" i="8"/>
  <c r="S183" i="3"/>
  <c r="AB183" i="3"/>
  <c r="AS183" i="3"/>
  <c r="V183" i="3"/>
  <c r="AF183" i="3" s="1"/>
  <c r="U183" i="3"/>
  <c r="AL183" i="3"/>
  <c r="M183" i="3"/>
  <c r="X182" i="3"/>
  <c r="AO182" i="3"/>
  <c r="AX182" i="3"/>
  <c r="AE182" i="3"/>
  <c r="V184" i="11"/>
  <c r="AF184" i="11" s="1"/>
  <c r="U184" i="11"/>
  <c r="AB184" i="11"/>
  <c r="S184" i="11"/>
  <c r="AS184" i="11"/>
  <c r="V149" i="6"/>
  <c r="U149" i="6"/>
  <c r="AB149" i="6"/>
  <c r="S149" i="6"/>
  <c r="AS149" i="6"/>
  <c r="AD149" i="6"/>
  <c r="AC182" i="3"/>
  <c r="W182" i="3"/>
  <c r="AA182" i="3"/>
  <c r="M184" i="11"/>
  <c r="AL184" i="11"/>
  <c r="K149" i="6"/>
  <c r="G127" i="13" l="1"/>
  <c r="AC147" i="4"/>
  <c r="O127" i="13" s="1"/>
  <c r="J127" i="13"/>
  <c r="AF147" i="4"/>
  <c r="R127" i="13" s="1"/>
  <c r="I127" i="13"/>
  <c r="AO147" i="4"/>
  <c r="X147" i="4"/>
  <c r="L127" i="13" s="1"/>
  <c r="AX147" i="4"/>
  <c r="AE147" i="4"/>
  <c r="Q127" i="13" s="1"/>
  <c r="H128" i="13"/>
  <c r="AD148" i="4"/>
  <c r="P128" i="13" s="1"/>
  <c r="B128" i="13"/>
  <c r="AL148" i="4"/>
  <c r="V148" i="4"/>
  <c r="U148" i="4"/>
  <c r="F128" i="13"/>
  <c r="S148" i="4"/>
  <c r="AB148" i="4"/>
  <c r="N128" i="13" s="1"/>
  <c r="AS148" i="4"/>
  <c r="AL172" i="9"/>
  <c r="U172" i="9"/>
  <c r="V172" i="9"/>
  <c r="AF172" i="9" s="1"/>
  <c r="AS172" i="9"/>
  <c r="S172" i="9"/>
  <c r="AB172" i="9"/>
  <c r="R173" i="9"/>
  <c r="T173" i="9"/>
  <c r="AD173" i="9" s="1"/>
  <c r="J173" i="9"/>
  <c r="K173" i="9" s="1"/>
  <c r="AK172" i="9"/>
  <c r="AL163" i="8"/>
  <c r="V163" i="8"/>
  <c r="AF163" i="8" s="1"/>
  <c r="U163" i="8"/>
  <c r="AB163" i="8"/>
  <c r="S163" i="8"/>
  <c r="AS163" i="8"/>
  <c r="W183" i="3"/>
  <c r="W147" i="4"/>
  <c r="K127" i="13" s="1"/>
  <c r="AA147" i="4"/>
  <c r="M127" i="13" s="1"/>
  <c r="M148" i="4"/>
  <c r="C128" i="13"/>
  <c r="K163" i="8"/>
  <c r="M163" i="8" s="1"/>
  <c r="AC183" i="3"/>
  <c r="AA183" i="3"/>
  <c r="AE183" i="3"/>
  <c r="X183" i="3"/>
  <c r="AO183" i="3"/>
  <c r="AX183" i="3"/>
  <c r="R184" i="3"/>
  <c r="J184" i="3"/>
  <c r="K184" i="3" s="1"/>
  <c r="M184" i="3" s="1"/>
  <c r="AK183" i="3"/>
  <c r="T184" i="3"/>
  <c r="AD184" i="3" s="1"/>
  <c r="AX184" i="11"/>
  <c r="AO184" i="11"/>
  <c r="AE184" i="11"/>
  <c r="X184" i="11"/>
  <c r="AF149" i="6"/>
  <c r="AX149" i="6"/>
  <c r="AE149" i="6"/>
  <c r="AO149" i="6"/>
  <c r="X149" i="6"/>
  <c r="AC149" i="6"/>
  <c r="T185" i="11"/>
  <c r="AD185" i="11" s="1"/>
  <c r="J185" i="11"/>
  <c r="R185" i="11"/>
  <c r="AK184" i="11"/>
  <c r="K185" i="11"/>
  <c r="AC184" i="11"/>
  <c r="AA184" i="11"/>
  <c r="W184" i="11"/>
  <c r="AA149" i="6"/>
  <c r="W149" i="6"/>
  <c r="AL149" i="6"/>
  <c r="M149" i="6"/>
  <c r="J128" i="13" l="1"/>
  <c r="AF148" i="4"/>
  <c r="R128" i="13" s="1"/>
  <c r="I128" i="13"/>
  <c r="AO148" i="4"/>
  <c r="AX148" i="4"/>
  <c r="X148" i="4"/>
  <c r="L128" i="13" s="1"/>
  <c r="AE148" i="4"/>
  <c r="Q128" i="13" s="1"/>
  <c r="G128" i="13"/>
  <c r="AC148" i="4"/>
  <c r="O128" i="13" s="1"/>
  <c r="AX172" i="9"/>
  <c r="X172" i="9"/>
  <c r="AO172" i="9"/>
  <c r="AE172" i="9"/>
  <c r="AB173" i="9"/>
  <c r="AS173" i="9"/>
  <c r="S173" i="9"/>
  <c r="V173" i="9"/>
  <c r="AF173" i="9" s="1"/>
  <c r="U173" i="9"/>
  <c r="AL173" i="9"/>
  <c r="M173" i="9"/>
  <c r="AX163" i="8"/>
  <c r="AO163" i="8"/>
  <c r="AE163" i="8"/>
  <c r="X163" i="8"/>
  <c r="R149" i="4"/>
  <c r="T149" i="4"/>
  <c r="J149" i="4"/>
  <c r="AK148" i="4"/>
  <c r="K149" i="4"/>
  <c r="E128" i="13"/>
  <c r="T164" i="8"/>
  <c r="AD164" i="8" s="1"/>
  <c r="R164" i="8"/>
  <c r="J164" i="8"/>
  <c r="AK163" i="8"/>
  <c r="K164" i="8"/>
  <c r="M164" i="8"/>
  <c r="AA148" i="4"/>
  <c r="M128" i="13" s="1"/>
  <c r="W148" i="4"/>
  <c r="K128" i="13" s="1"/>
  <c r="AC172" i="9"/>
  <c r="AA172" i="9"/>
  <c r="W172" i="9"/>
  <c r="AC163" i="8"/>
  <c r="AA163" i="8"/>
  <c r="W163" i="8"/>
  <c r="T185" i="3"/>
  <c r="AD185" i="3" s="1"/>
  <c r="R185" i="3"/>
  <c r="J185" i="3"/>
  <c r="K185" i="3" s="1"/>
  <c r="M185" i="3" s="1"/>
  <c r="AK184" i="3"/>
  <c r="AS184" i="3"/>
  <c r="AB184" i="3"/>
  <c r="S184" i="3"/>
  <c r="V184" i="3"/>
  <c r="AF184" i="3" s="1"/>
  <c r="U184" i="3"/>
  <c r="AL184" i="3"/>
  <c r="M185" i="11"/>
  <c r="AL185" i="11"/>
  <c r="V185" i="11"/>
  <c r="AF185" i="11" s="1"/>
  <c r="U185" i="11"/>
  <c r="AB185" i="11"/>
  <c r="S185" i="11"/>
  <c r="AS185" i="11"/>
  <c r="T150" i="6"/>
  <c r="R150" i="6"/>
  <c r="J150" i="6"/>
  <c r="AK149" i="6"/>
  <c r="W173" i="9" l="1"/>
  <c r="AC173" i="9"/>
  <c r="AA173" i="9"/>
  <c r="X173" i="9"/>
  <c r="AO173" i="9"/>
  <c r="AX173" i="9"/>
  <c r="AE173" i="9"/>
  <c r="J174" i="9"/>
  <c r="T174" i="9"/>
  <c r="AD174" i="9" s="1"/>
  <c r="R174" i="9"/>
  <c r="AK173" i="9"/>
  <c r="F129" i="13"/>
  <c r="AB149" i="4"/>
  <c r="N129" i="13" s="1"/>
  <c r="S149" i="4"/>
  <c r="AS149" i="4"/>
  <c r="H129" i="13"/>
  <c r="AD149" i="4"/>
  <c r="P129" i="13" s="1"/>
  <c r="B129" i="13"/>
  <c r="AL149" i="4"/>
  <c r="V149" i="4"/>
  <c r="U149" i="4"/>
  <c r="AB164" i="8"/>
  <c r="S164" i="8"/>
  <c r="AS164" i="8"/>
  <c r="AL164" i="8"/>
  <c r="V164" i="8"/>
  <c r="AF164" i="8" s="1"/>
  <c r="U164" i="8"/>
  <c r="T165" i="8"/>
  <c r="AD165" i="8" s="1"/>
  <c r="R165" i="8"/>
  <c r="J165" i="8"/>
  <c r="AK164" i="8"/>
  <c r="AA184" i="3"/>
  <c r="C129" i="13"/>
  <c r="M149" i="4"/>
  <c r="AK185" i="3"/>
  <c r="J186" i="3"/>
  <c r="R186" i="3"/>
  <c r="T186" i="3"/>
  <c r="AD186" i="3" s="1"/>
  <c r="AB185" i="3"/>
  <c r="S185" i="3"/>
  <c r="AA185" i="3" s="1"/>
  <c r="AS185" i="3"/>
  <c r="V185" i="3"/>
  <c r="AF185" i="3" s="1"/>
  <c r="U185" i="3"/>
  <c r="AL185" i="3"/>
  <c r="AC184" i="3"/>
  <c r="W184" i="3"/>
  <c r="AE184" i="3"/>
  <c r="AO184" i="3"/>
  <c r="X184" i="3"/>
  <c r="AX184" i="3"/>
  <c r="R186" i="11"/>
  <c r="J186" i="11"/>
  <c r="T186" i="11"/>
  <c r="AD186" i="11" s="1"/>
  <c r="K186" i="11"/>
  <c r="M186" i="11" s="1"/>
  <c r="AK185" i="11"/>
  <c r="AO185" i="11"/>
  <c r="AE185" i="11"/>
  <c r="AX185" i="11"/>
  <c r="X185" i="11"/>
  <c r="AD150" i="6"/>
  <c r="AB150" i="6"/>
  <c r="S150" i="6"/>
  <c r="AS150" i="6"/>
  <c r="U150" i="6"/>
  <c r="V150" i="6"/>
  <c r="AC185" i="11"/>
  <c r="AA185" i="11"/>
  <c r="W185" i="11"/>
  <c r="K150" i="6"/>
  <c r="AL174" i="9" l="1"/>
  <c r="V174" i="9"/>
  <c r="AF174" i="9" s="1"/>
  <c r="U174" i="9"/>
  <c r="W174" i="9"/>
  <c r="AB174" i="9"/>
  <c r="S174" i="9"/>
  <c r="AS174" i="9"/>
  <c r="G129" i="13"/>
  <c r="AC149" i="4"/>
  <c r="O129" i="13" s="1"/>
  <c r="J129" i="13"/>
  <c r="AF149" i="4"/>
  <c r="R129" i="13" s="1"/>
  <c r="I129" i="13"/>
  <c r="X149" i="4"/>
  <c r="L129" i="13" s="1"/>
  <c r="AO149" i="4"/>
  <c r="AE149" i="4"/>
  <c r="Q129" i="13" s="1"/>
  <c r="AX149" i="4"/>
  <c r="AX164" i="8"/>
  <c r="AO164" i="8"/>
  <c r="AE164" i="8"/>
  <c r="X164" i="8"/>
  <c r="AB165" i="8"/>
  <c r="S165" i="8"/>
  <c r="AS165" i="8"/>
  <c r="V165" i="8"/>
  <c r="AF165" i="8" s="1"/>
  <c r="U165" i="8"/>
  <c r="T150" i="4"/>
  <c r="J150" i="4"/>
  <c r="R150" i="4"/>
  <c r="AK149" i="4"/>
  <c r="E129" i="13"/>
  <c r="M174" i="9"/>
  <c r="K174" i="9"/>
  <c r="W149" i="4"/>
  <c r="K129" i="13" s="1"/>
  <c r="AA149" i="4"/>
  <c r="M129" i="13" s="1"/>
  <c r="AC164" i="8"/>
  <c r="AA164" i="8"/>
  <c r="W164" i="8"/>
  <c r="K165" i="8"/>
  <c r="V186" i="3"/>
  <c r="AF186" i="3" s="1"/>
  <c r="U186" i="3"/>
  <c r="K186" i="3"/>
  <c r="AB186" i="3"/>
  <c r="S186" i="3"/>
  <c r="AS186" i="3"/>
  <c r="X185" i="3"/>
  <c r="AE185" i="3"/>
  <c r="AX185" i="3"/>
  <c r="AO185" i="3"/>
  <c r="AB186" i="11"/>
  <c r="S186" i="11"/>
  <c r="AS186" i="11"/>
  <c r="V186" i="11"/>
  <c r="AF186" i="11" s="1"/>
  <c r="U186" i="11"/>
  <c r="AL186" i="11"/>
  <c r="T187" i="11"/>
  <c r="AD187" i="11" s="1"/>
  <c r="R187" i="11"/>
  <c r="J187" i="11"/>
  <c r="AK186" i="11"/>
  <c r="AC150" i="6"/>
  <c r="AO150" i="6"/>
  <c r="AX150" i="6"/>
  <c r="AE150" i="6"/>
  <c r="X150" i="6"/>
  <c r="AF150" i="6"/>
  <c r="AC185" i="3"/>
  <c r="W185" i="3"/>
  <c r="AA150" i="6"/>
  <c r="W150" i="6"/>
  <c r="AL150" i="6"/>
  <c r="M150" i="6"/>
  <c r="AX174" i="9" l="1"/>
  <c r="AE174" i="9"/>
  <c r="AO174" i="9"/>
  <c r="X174" i="9"/>
  <c r="AX165" i="8"/>
  <c r="AO165" i="8"/>
  <c r="AE165" i="8"/>
  <c r="X165" i="8"/>
  <c r="H130" i="13"/>
  <c r="AD150" i="4"/>
  <c r="P130" i="13" s="1"/>
  <c r="B130" i="13"/>
  <c r="V150" i="4"/>
  <c r="U150" i="4"/>
  <c r="K150" i="4"/>
  <c r="AL150" i="4" s="1"/>
  <c r="F130" i="13"/>
  <c r="AB150" i="4"/>
  <c r="N130" i="13" s="1"/>
  <c r="S150" i="4"/>
  <c r="W150" i="4" s="1"/>
  <c r="K130" i="13" s="1"/>
  <c r="AS150" i="4"/>
  <c r="R175" i="9"/>
  <c r="J175" i="9"/>
  <c r="AK174" i="9"/>
  <c r="T175" i="9"/>
  <c r="AD175" i="9" s="1"/>
  <c r="K175" i="9"/>
  <c r="M175" i="9"/>
  <c r="AC174" i="9"/>
  <c r="AA174" i="9"/>
  <c r="AC165" i="8"/>
  <c r="AA165" i="8"/>
  <c r="W165" i="8"/>
  <c r="AL165" i="8"/>
  <c r="M165" i="8"/>
  <c r="X186" i="3"/>
  <c r="AE186" i="3"/>
  <c r="AX186" i="3"/>
  <c r="AO186" i="3"/>
  <c r="W186" i="3"/>
  <c r="AC186" i="3"/>
  <c r="AA186" i="3"/>
  <c r="AX186" i="11"/>
  <c r="AO186" i="11"/>
  <c r="AE186" i="11"/>
  <c r="X186" i="11"/>
  <c r="AB187" i="11"/>
  <c r="S187" i="11"/>
  <c r="AS187" i="11"/>
  <c r="V187" i="11"/>
  <c r="AF187" i="11" s="1"/>
  <c r="U187" i="11"/>
  <c r="T151" i="6"/>
  <c r="R151" i="6"/>
  <c r="AK150" i="6"/>
  <c r="J151" i="6"/>
  <c r="M186" i="3"/>
  <c r="AL186" i="3"/>
  <c r="AC186" i="11"/>
  <c r="AA186" i="11"/>
  <c r="W186" i="11"/>
  <c r="K187" i="11"/>
  <c r="J130" i="13" l="1"/>
  <c r="AF150" i="4"/>
  <c r="R130" i="13" s="1"/>
  <c r="I130" i="13"/>
  <c r="AE150" i="4"/>
  <c r="Q130" i="13" s="1"/>
  <c r="AO150" i="4"/>
  <c r="X150" i="4"/>
  <c r="L130" i="13" s="1"/>
  <c r="AX150" i="4"/>
  <c r="C130" i="13"/>
  <c r="M150" i="4"/>
  <c r="G130" i="13"/>
  <c r="AC150" i="4"/>
  <c r="O130" i="13" s="1"/>
  <c r="AA150" i="4"/>
  <c r="M130" i="13" s="1"/>
  <c r="S175" i="9"/>
  <c r="AS175" i="9"/>
  <c r="AB175" i="9"/>
  <c r="U175" i="9"/>
  <c r="V175" i="9"/>
  <c r="AF175" i="9" s="1"/>
  <c r="AL175" i="9"/>
  <c r="J176" i="9"/>
  <c r="T176" i="9"/>
  <c r="AD176" i="9" s="1"/>
  <c r="R176" i="9"/>
  <c r="AK175" i="9"/>
  <c r="T166" i="8"/>
  <c r="AD166" i="8" s="1"/>
  <c r="R166" i="8"/>
  <c r="J166" i="8"/>
  <c r="AK165" i="8"/>
  <c r="M187" i="11"/>
  <c r="AL187" i="11"/>
  <c r="AA187" i="11"/>
  <c r="W187" i="11"/>
  <c r="AC187" i="11"/>
  <c r="AX187" i="11"/>
  <c r="AO187" i="11"/>
  <c r="AE187" i="11"/>
  <c r="X187" i="11"/>
  <c r="AD151" i="6"/>
  <c r="AB151" i="6"/>
  <c r="S151" i="6"/>
  <c r="AS151" i="6"/>
  <c r="V151" i="6"/>
  <c r="U151" i="6"/>
  <c r="AK186" i="3"/>
  <c r="J187" i="3"/>
  <c r="T187" i="3"/>
  <c r="AD187" i="3" s="1"/>
  <c r="R187" i="3"/>
  <c r="AK187" i="11"/>
  <c r="J188" i="11"/>
  <c r="K188" i="11"/>
  <c r="M188" i="11"/>
  <c r="R188" i="11"/>
  <c r="T188" i="11"/>
  <c r="AD188" i="11" s="1"/>
  <c r="K151" i="6"/>
  <c r="M151" i="6"/>
  <c r="E130" i="13" l="1"/>
  <c r="R151" i="4"/>
  <c r="J151" i="4"/>
  <c r="T151" i="4"/>
  <c r="K151" i="4"/>
  <c r="AK150" i="4"/>
  <c r="M151" i="4"/>
  <c r="E131" i="13" s="1"/>
  <c r="X175" i="9"/>
  <c r="AE175" i="9"/>
  <c r="AX175" i="9"/>
  <c r="AO175" i="9"/>
  <c r="V176" i="9"/>
  <c r="AF176" i="9" s="1"/>
  <c r="U176" i="9"/>
  <c r="AS176" i="9"/>
  <c r="AB176" i="9"/>
  <c r="S176" i="9"/>
  <c r="AB166" i="8"/>
  <c r="S166" i="8"/>
  <c r="AS166" i="8"/>
  <c r="V166" i="8"/>
  <c r="AF166" i="8" s="1"/>
  <c r="U166" i="8"/>
  <c r="AC175" i="9"/>
  <c r="W175" i="9"/>
  <c r="AA175" i="9"/>
  <c r="K176" i="9"/>
  <c r="AL176" i="9" s="1"/>
  <c r="M176" i="9"/>
  <c r="K166" i="8"/>
  <c r="AC151" i="6"/>
  <c r="AF151" i="6"/>
  <c r="AX151" i="6"/>
  <c r="AE151" i="6"/>
  <c r="AO151" i="6"/>
  <c r="X151" i="6"/>
  <c r="U187" i="3"/>
  <c r="V187" i="3"/>
  <c r="AF187" i="3" s="1"/>
  <c r="AS187" i="3"/>
  <c r="AB187" i="3"/>
  <c r="S187" i="3"/>
  <c r="V188" i="11"/>
  <c r="AF188" i="11" s="1"/>
  <c r="U188" i="11"/>
  <c r="AL188" i="11"/>
  <c r="T189" i="11"/>
  <c r="AD189" i="11" s="1"/>
  <c r="R189" i="11"/>
  <c r="J189" i="11"/>
  <c r="AK188" i="11"/>
  <c r="AB188" i="11"/>
  <c r="S188" i="11"/>
  <c r="AS188" i="11"/>
  <c r="AK151" i="6"/>
  <c r="J152" i="6"/>
  <c r="K152" i="6"/>
  <c r="R152" i="6"/>
  <c r="T152" i="6"/>
  <c r="AA151" i="6"/>
  <c r="W151" i="6"/>
  <c r="K187" i="3"/>
  <c r="AL187" i="3" s="1"/>
  <c r="M187" i="3"/>
  <c r="C131" i="13"/>
  <c r="AL151" i="6"/>
  <c r="F131" i="13" l="1"/>
  <c r="S151" i="4"/>
  <c r="AB151" i="4"/>
  <c r="N131" i="13" s="1"/>
  <c r="AS151" i="4"/>
  <c r="B131" i="13"/>
  <c r="V151" i="4"/>
  <c r="U151" i="4"/>
  <c r="AL151" i="4"/>
  <c r="H131" i="13"/>
  <c r="AD151" i="4"/>
  <c r="P131" i="13" s="1"/>
  <c r="J152" i="4"/>
  <c r="T152" i="4"/>
  <c r="R152" i="4"/>
  <c r="F132" i="13" s="1"/>
  <c r="AK151" i="4"/>
  <c r="AE176" i="9"/>
  <c r="AX176" i="9"/>
  <c r="X176" i="9"/>
  <c r="AO176" i="9"/>
  <c r="AA176" i="9"/>
  <c r="W176" i="9"/>
  <c r="AC176" i="9"/>
  <c r="AX166" i="8"/>
  <c r="AO166" i="8"/>
  <c r="AE166" i="8"/>
  <c r="X166" i="8"/>
  <c r="R177" i="9"/>
  <c r="T177" i="9"/>
  <c r="AD177" i="9" s="1"/>
  <c r="J177" i="9"/>
  <c r="K177" i="9" s="1"/>
  <c r="M177" i="9" s="1"/>
  <c r="AK176" i="9"/>
  <c r="AC166" i="8"/>
  <c r="AA166" i="8"/>
  <c r="W166" i="8"/>
  <c r="AL166" i="8"/>
  <c r="M166" i="8"/>
  <c r="AE187" i="3"/>
  <c r="AO187" i="3"/>
  <c r="X187" i="3"/>
  <c r="AX187" i="3"/>
  <c r="AX188" i="11"/>
  <c r="AO188" i="11"/>
  <c r="X188" i="11"/>
  <c r="AE188" i="11"/>
  <c r="AB189" i="11"/>
  <c r="S189" i="11"/>
  <c r="AS189" i="11"/>
  <c r="V189" i="11"/>
  <c r="AF189" i="11" s="1"/>
  <c r="U189" i="11"/>
  <c r="V152" i="6"/>
  <c r="U152" i="6"/>
  <c r="AL152" i="6"/>
  <c r="AB152" i="6"/>
  <c r="S152" i="6"/>
  <c r="AD152" i="6"/>
  <c r="P132" i="13" s="1"/>
  <c r="J188" i="3"/>
  <c r="R188" i="3"/>
  <c r="T188" i="3"/>
  <c r="AD188" i="3" s="1"/>
  <c r="AK187" i="3"/>
  <c r="AC187" i="3"/>
  <c r="AA187" i="3"/>
  <c r="W187" i="3"/>
  <c r="K189" i="11"/>
  <c r="AC188" i="11"/>
  <c r="AA188" i="11"/>
  <c r="W188" i="11"/>
  <c r="M152" i="6"/>
  <c r="G131" i="13" l="1"/>
  <c r="AC151" i="4"/>
  <c r="O131" i="13" s="1"/>
  <c r="J131" i="13"/>
  <c r="AF151" i="4"/>
  <c r="R131" i="13" s="1"/>
  <c r="I131" i="13"/>
  <c r="AE151" i="4"/>
  <c r="Q131" i="13" s="1"/>
  <c r="X151" i="4"/>
  <c r="L131" i="13" s="1"/>
  <c r="AO151" i="4"/>
  <c r="AX151" i="4"/>
  <c r="AL152" i="4"/>
  <c r="U152" i="4"/>
  <c r="I132" i="13" s="1"/>
  <c r="V152" i="4"/>
  <c r="AB152" i="4"/>
  <c r="N132" i="13" s="1"/>
  <c r="S152" i="4"/>
  <c r="AS152" i="4"/>
  <c r="AS177" i="9"/>
  <c r="S177" i="9"/>
  <c r="AB177" i="9"/>
  <c r="AK177" i="9"/>
  <c r="J178" i="9"/>
  <c r="T178" i="9"/>
  <c r="AD178" i="9" s="1"/>
  <c r="R178" i="9"/>
  <c r="AL177" i="9"/>
  <c r="V177" i="9"/>
  <c r="AF177" i="9" s="1"/>
  <c r="U177" i="9"/>
  <c r="T167" i="8"/>
  <c r="AD167" i="8" s="1"/>
  <c r="R167" i="8"/>
  <c r="J167" i="8"/>
  <c r="AK166" i="8"/>
  <c r="AA151" i="4"/>
  <c r="M131" i="13" s="1"/>
  <c r="W151" i="4"/>
  <c r="K131" i="13" s="1"/>
  <c r="B132" i="13"/>
  <c r="K152" i="4"/>
  <c r="AD152" i="4"/>
  <c r="H132" i="13"/>
  <c r="M189" i="11"/>
  <c r="AL189" i="11"/>
  <c r="AO189" i="11"/>
  <c r="X189" i="11"/>
  <c r="AX189" i="11"/>
  <c r="AE189" i="11"/>
  <c r="AF152" i="6"/>
  <c r="AX152" i="6"/>
  <c r="AO152" i="6"/>
  <c r="AE152" i="6"/>
  <c r="X152" i="6"/>
  <c r="AC152" i="6"/>
  <c r="U188" i="3"/>
  <c r="V188" i="3"/>
  <c r="AF188" i="3" s="1"/>
  <c r="S188" i="3"/>
  <c r="AB188" i="3"/>
  <c r="AS188" i="3"/>
  <c r="R190" i="11"/>
  <c r="AK189" i="11"/>
  <c r="J190" i="11"/>
  <c r="K190" i="11" s="1"/>
  <c r="M190" i="11" s="1"/>
  <c r="T190" i="11"/>
  <c r="AD190" i="11" s="1"/>
  <c r="J153" i="6"/>
  <c r="T153" i="6"/>
  <c r="AK152" i="6"/>
  <c r="K153" i="6"/>
  <c r="M153" i="6"/>
  <c r="R153" i="6"/>
  <c r="AC189" i="11"/>
  <c r="AA189" i="11"/>
  <c r="W189" i="11"/>
  <c r="AS152" i="6"/>
  <c r="W152" i="6"/>
  <c r="AA152" i="6"/>
  <c r="K188" i="3"/>
  <c r="AL188" i="3" s="1"/>
  <c r="M188" i="3"/>
  <c r="AO152" i="4" l="1"/>
  <c r="X152" i="4"/>
  <c r="L132" i="13" s="1"/>
  <c r="AE152" i="4"/>
  <c r="Q132" i="13" s="1"/>
  <c r="AX152" i="4"/>
  <c r="AA177" i="9"/>
  <c r="W177" i="9"/>
  <c r="AC177" i="9"/>
  <c r="AL178" i="9"/>
  <c r="V178" i="9"/>
  <c r="AF178" i="9" s="1"/>
  <c r="U178" i="9"/>
  <c r="K178" i="9"/>
  <c r="M178" i="9" s="1"/>
  <c r="AS178" i="9"/>
  <c r="AB178" i="9"/>
  <c r="S178" i="9"/>
  <c r="AX177" i="9"/>
  <c r="X177" i="9"/>
  <c r="AE177" i="9"/>
  <c r="AO177" i="9"/>
  <c r="AB167" i="8"/>
  <c r="S167" i="8"/>
  <c r="AS167" i="8"/>
  <c r="V167" i="8"/>
  <c r="AF167" i="8" s="1"/>
  <c r="U167" i="8"/>
  <c r="AF152" i="4"/>
  <c r="R132" i="13" s="1"/>
  <c r="J132" i="13"/>
  <c r="AC152" i="4"/>
  <c r="O132" i="13" s="1"/>
  <c r="G132" i="13"/>
  <c r="AA152" i="4"/>
  <c r="M132" i="13" s="1"/>
  <c r="W152" i="4"/>
  <c r="K132" i="13" s="1"/>
  <c r="K167" i="8"/>
  <c r="C132" i="13"/>
  <c r="M152" i="4"/>
  <c r="AX188" i="3"/>
  <c r="AO188" i="3"/>
  <c r="AE188" i="3"/>
  <c r="X188" i="3"/>
  <c r="AA188" i="3"/>
  <c r="AC188" i="3"/>
  <c r="W188" i="3"/>
  <c r="AS190" i="11"/>
  <c r="AB190" i="11"/>
  <c r="S190" i="11"/>
  <c r="AK190" i="11"/>
  <c r="R191" i="11"/>
  <c r="T191" i="11"/>
  <c r="AD191" i="11" s="1"/>
  <c r="J191" i="11"/>
  <c r="AL190" i="11"/>
  <c r="U190" i="11"/>
  <c r="V190" i="11"/>
  <c r="AF190" i="11" s="1"/>
  <c r="V153" i="6"/>
  <c r="U153" i="6"/>
  <c r="AL153" i="6"/>
  <c r="AD153" i="6"/>
  <c r="T154" i="6"/>
  <c r="R154" i="6"/>
  <c r="J154" i="6"/>
  <c r="AK153" i="6"/>
  <c r="AB153" i="6"/>
  <c r="S153" i="6"/>
  <c r="AS153" i="6"/>
  <c r="AK188" i="3"/>
  <c r="T189" i="3"/>
  <c r="AD189" i="3" s="1"/>
  <c r="R189" i="3"/>
  <c r="J189" i="3"/>
  <c r="K189" i="3" s="1"/>
  <c r="M189" i="3" s="1"/>
  <c r="AO178" i="9" l="1"/>
  <c r="AX178" i="9"/>
  <c r="AE178" i="9"/>
  <c r="X178" i="9"/>
  <c r="J179" i="9"/>
  <c r="R179" i="9"/>
  <c r="AK178" i="9"/>
  <c r="T179" i="9"/>
  <c r="AD179" i="9" s="1"/>
  <c r="W178" i="9"/>
  <c r="AA178" i="9"/>
  <c r="AC178" i="9"/>
  <c r="AX167" i="8"/>
  <c r="AO167" i="8"/>
  <c r="AE167" i="8"/>
  <c r="X167" i="8"/>
  <c r="J153" i="4"/>
  <c r="R153" i="4"/>
  <c r="AK152" i="4"/>
  <c r="T153" i="4"/>
  <c r="E132" i="13"/>
  <c r="AC167" i="8"/>
  <c r="AA167" i="8"/>
  <c r="W167" i="8"/>
  <c r="AL167" i="8"/>
  <c r="M167" i="8"/>
  <c r="AB191" i="11"/>
  <c r="S191" i="11"/>
  <c r="AS191" i="11"/>
  <c r="U191" i="11"/>
  <c r="V191" i="11"/>
  <c r="AF191" i="11" s="1"/>
  <c r="AX190" i="11"/>
  <c r="X190" i="11"/>
  <c r="AO190" i="11"/>
  <c r="AE190" i="11"/>
  <c r="AF153" i="6"/>
  <c r="AX153" i="6"/>
  <c r="AO153" i="6"/>
  <c r="AE153" i="6"/>
  <c r="X153" i="6"/>
  <c r="AD154" i="6"/>
  <c r="AB154" i="6"/>
  <c r="S154" i="6"/>
  <c r="V154" i="6"/>
  <c r="U154" i="6"/>
  <c r="AC153" i="6"/>
  <c r="S189" i="3"/>
  <c r="AB189" i="3"/>
  <c r="AS189" i="3"/>
  <c r="AL189" i="3"/>
  <c r="V189" i="3"/>
  <c r="AF189" i="3" s="1"/>
  <c r="U189" i="3"/>
  <c r="AA189" i="3" s="1"/>
  <c r="J190" i="3"/>
  <c r="T190" i="3"/>
  <c r="AD190" i="3" s="1"/>
  <c r="AK189" i="3"/>
  <c r="R190" i="3"/>
  <c r="AC190" i="11"/>
  <c r="AA190" i="11"/>
  <c r="W190" i="11"/>
  <c r="K191" i="11"/>
  <c r="AL191" i="11" s="1"/>
  <c r="M191" i="11"/>
  <c r="K154" i="6"/>
  <c r="AA153" i="6"/>
  <c r="W153" i="6"/>
  <c r="U179" i="9" l="1"/>
  <c r="V179" i="9"/>
  <c r="AF179" i="9" s="1"/>
  <c r="K179" i="9"/>
  <c r="S179" i="9"/>
  <c r="AC179" i="9" s="1"/>
  <c r="W179" i="9"/>
  <c r="AA179" i="9"/>
  <c r="AB179" i="9"/>
  <c r="AS179" i="9"/>
  <c r="B133" i="13"/>
  <c r="V153" i="4"/>
  <c r="U153" i="4"/>
  <c r="F133" i="13"/>
  <c r="S153" i="4"/>
  <c r="AB153" i="4"/>
  <c r="N133" i="13" s="1"/>
  <c r="AS153" i="4"/>
  <c r="H133" i="13"/>
  <c r="AD153" i="4"/>
  <c r="P133" i="13" s="1"/>
  <c r="T168" i="8"/>
  <c r="AD168" i="8" s="1"/>
  <c r="R168" i="8"/>
  <c r="J168" i="8"/>
  <c r="AK167" i="8"/>
  <c r="M153" i="4"/>
  <c r="K153" i="4"/>
  <c r="AX191" i="11"/>
  <c r="AO191" i="11"/>
  <c r="AE191" i="11"/>
  <c r="X191" i="11"/>
  <c r="AC154" i="6"/>
  <c r="AF154" i="6"/>
  <c r="AO154" i="6"/>
  <c r="X154" i="6"/>
  <c r="AX154" i="6"/>
  <c r="AE154" i="6"/>
  <c r="AE189" i="3"/>
  <c r="AO189" i="3"/>
  <c r="X189" i="3"/>
  <c r="AX189" i="3"/>
  <c r="V190" i="3"/>
  <c r="AF190" i="3" s="1"/>
  <c r="U190" i="3"/>
  <c r="AB190" i="3"/>
  <c r="S190" i="3"/>
  <c r="AS190" i="3"/>
  <c r="R192" i="11"/>
  <c r="AK191" i="11"/>
  <c r="J192" i="11"/>
  <c r="K192" i="11"/>
  <c r="T192" i="11"/>
  <c r="AD192" i="11" s="1"/>
  <c r="AC191" i="11"/>
  <c r="AA191" i="11"/>
  <c r="W191" i="11"/>
  <c r="AS154" i="6"/>
  <c r="AA154" i="6"/>
  <c r="W154" i="6"/>
  <c r="AC189" i="3"/>
  <c r="W189" i="3"/>
  <c r="K190" i="3"/>
  <c r="AL154" i="6"/>
  <c r="M154" i="6"/>
  <c r="AO179" i="9" l="1"/>
  <c r="AX179" i="9"/>
  <c r="X179" i="9"/>
  <c r="AE179" i="9"/>
  <c r="J133" i="13"/>
  <c r="AF153" i="4"/>
  <c r="R133" i="13" s="1"/>
  <c r="I133" i="13"/>
  <c r="AX153" i="4"/>
  <c r="AO153" i="4"/>
  <c r="AE153" i="4"/>
  <c r="Q133" i="13" s="1"/>
  <c r="X153" i="4"/>
  <c r="L133" i="13" s="1"/>
  <c r="G133" i="13"/>
  <c r="AC153" i="4"/>
  <c r="O133" i="13" s="1"/>
  <c r="AB168" i="8"/>
  <c r="S168" i="8"/>
  <c r="AS168" i="8"/>
  <c r="V168" i="8"/>
  <c r="AF168" i="8" s="1"/>
  <c r="U168" i="8"/>
  <c r="AK153" i="4"/>
  <c r="R154" i="4"/>
  <c r="T154" i="4"/>
  <c r="J154" i="4"/>
  <c r="K154" i="4"/>
  <c r="M154" i="4"/>
  <c r="E133" i="13"/>
  <c r="AL153" i="4"/>
  <c r="C133" i="13"/>
  <c r="M192" i="11"/>
  <c r="M179" i="9"/>
  <c r="AL179" i="9"/>
  <c r="AA153" i="4"/>
  <c r="M133" i="13" s="1"/>
  <c r="W153" i="4"/>
  <c r="K133" i="13" s="1"/>
  <c r="K168" i="8"/>
  <c r="X190" i="3"/>
  <c r="AX190" i="3"/>
  <c r="AE190" i="3"/>
  <c r="AO190" i="3"/>
  <c r="W190" i="3"/>
  <c r="AC190" i="3"/>
  <c r="AA190" i="3"/>
  <c r="T193" i="11"/>
  <c r="AD193" i="11" s="1"/>
  <c r="R193" i="11"/>
  <c r="J193" i="11"/>
  <c r="AK192" i="11"/>
  <c r="AB192" i="11"/>
  <c r="S192" i="11"/>
  <c r="AS192" i="11"/>
  <c r="U192" i="11"/>
  <c r="V192" i="11"/>
  <c r="AF192" i="11" s="1"/>
  <c r="AL192" i="11"/>
  <c r="E134" i="13"/>
  <c r="T155" i="6"/>
  <c r="R155" i="6"/>
  <c r="J155" i="6"/>
  <c r="AK154" i="6"/>
  <c r="AL190" i="3"/>
  <c r="M190" i="3"/>
  <c r="AX168" i="8" l="1"/>
  <c r="AO168" i="8"/>
  <c r="AE168" i="8"/>
  <c r="X168" i="8"/>
  <c r="F134" i="13"/>
  <c r="AB154" i="4"/>
  <c r="N134" i="13" s="1"/>
  <c r="AS154" i="4"/>
  <c r="S154" i="4"/>
  <c r="H134" i="13"/>
  <c r="AD154" i="4"/>
  <c r="P134" i="13" s="1"/>
  <c r="B134" i="13"/>
  <c r="V154" i="4"/>
  <c r="U154" i="4"/>
  <c r="C134" i="13"/>
  <c r="AL154" i="4"/>
  <c r="AK154" i="4"/>
  <c r="J155" i="4"/>
  <c r="K155" i="4" s="1"/>
  <c r="M155" i="4" s="1"/>
  <c r="T155" i="4"/>
  <c r="AD155" i="4" s="1"/>
  <c r="R155" i="4"/>
  <c r="AK179" i="9"/>
  <c r="R180" i="9"/>
  <c r="J180" i="9"/>
  <c r="T180" i="9"/>
  <c r="AD180" i="9" s="1"/>
  <c r="K180" i="9"/>
  <c r="M180" i="9" s="1"/>
  <c r="AC168" i="8"/>
  <c r="AA168" i="8"/>
  <c r="W168" i="8"/>
  <c r="AL168" i="8"/>
  <c r="M168" i="8"/>
  <c r="AS193" i="11"/>
  <c r="AB193" i="11"/>
  <c r="S193" i="11"/>
  <c r="V193" i="11"/>
  <c r="AF193" i="11" s="1"/>
  <c r="U193" i="11"/>
  <c r="AO192" i="11"/>
  <c r="X192" i="11"/>
  <c r="AX192" i="11"/>
  <c r="AE192" i="11"/>
  <c r="H135" i="13"/>
  <c r="AD155" i="6"/>
  <c r="P135" i="13" s="1"/>
  <c r="F135" i="13"/>
  <c r="AB155" i="6"/>
  <c r="S155" i="6"/>
  <c r="B135" i="13"/>
  <c r="V155" i="6"/>
  <c r="U155" i="6"/>
  <c r="J191" i="3"/>
  <c r="R191" i="3"/>
  <c r="T191" i="3"/>
  <c r="AD191" i="3" s="1"/>
  <c r="AK190" i="3"/>
  <c r="K193" i="11"/>
  <c r="AC192" i="11"/>
  <c r="AA192" i="11"/>
  <c r="W192" i="11"/>
  <c r="K155" i="6"/>
  <c r="G134" i="13" l="1"/>
  <c r="AC154" i="4"/>
  <c r="O134" i="13" s="1"/>
  <c r="J134" i="13"/>
  <c r="AF154" i="4"/>
  <c r="R134" i="13" s="1"/>
  <c r="I134" i="13"/>
  <c r="AO154" i="4"/>
  <c r="X154" i="4"/>
  <c r="L134" i="13" s="1"/>
  <c r="AX154" i="4"/>
  <c r="AE154" i="4"/>
  <c r="Q134" i="13" s="1"/>
  <c r="T156" i="4"/>
  <c r="AD156" i="4" s="1"/>
  <c r="J156" i="4"/>
  <c r="R156" i="4"/>
  <c r="AK155" i="4"/>
  <c r="AL155" i="4"/>
  <c r="U155" i="4"/>
  <c r="I135" i="13" s="1"/>
  <c r="V155" i="4"/>
  <c r="S155" i="4"/>
  <c r="AB155" i="4"/>
  <c r="N135" i="13" s="1"/>
  <c r="AS155" i="4"/>
  <c r="AS180" i="9"/>
  <c r="AB180" i="9"/>
  <c r="S180" i="9"/>
  <c r="AL180" i="9"/>
  <c r="V180" i="9"/>
  <c r="AF180" i="9" s="1"/>
  <c r="U180" i="9"/>
  <c r="AK180" i="9"/>
  <c r="J181" i="9"/>
  <c r="R181" i="9"/>
  <c r="T181" i="9"/>
  <c r="AD181" i="9" s="1"/>
  <c r="AK168" i="8"/>
  <c r="J169" i="8"/>
  <c r="R169" i="8"/>
  <c r="T169" i="8"/>
  <c r="AD169" i="8" s="1"/>
  <c r="W154" i="4"/>
  <c r="K134" i="13" s="1"/>
  <c r="AA154" i="4"/>
  <c r="M134" i="13" s="1"/>
  <c r="AX193" i="11"/>
  <c r="X193" i="11"/>
  <c r="AO193" i="11"/>
  <c r="AE193" i="11"/>
  <c r="AC155" i="6"/>
  <c r="AF155" i="6"/>
  <c r="AE155" i="6"/>
  <c r="AX155" i="6"/>
  <c r="AO155" i="6"/>
  <c r="X155" i="6"/>
  <c r="V191" i="3"/>
  <c r="AF191" i="3" s="1"/>
  <c r="U191" i="3"/>
  <c r="AB191" i="3"/>
  <c r="S191" i="3"/>
  <c r="AS191" i="3"/>
  <c r="AC193" i="11"/>
  <c r="AA193" i="11"/>
  <c r="W193" i="11"/>
  <c r="AS155" i="6"/>
  <c r="W155" i="6"/>
  <c r="AA155" i="6"/>
  <c r="K191" i="3"/>
  <c r="AL193" i="11"/>
  <c r="M193" i="11"/>
  <c r="C135" i="13"/>
  <c r="AL155" i="6"/>
  <c r="M155" i="6"/>
  <c r="V156" i="4" l="1"/>
  <c r="AF156" i="4" s="1"/>
  <c r="U156" i="4"/>
  <c r="AB156" i="4"/>
  <c r="S156" i="4"/>
  <c r="AS156" i="4"/>
  <c r="AX155" i="4"/>
  <c r="AE155" i="4"/>
  <c r="Q135" i="13" s="1"/>
  <c r="X155" i="4"/>
  <c r="L135" i="13" s="1"/>
  <c r="AO155" i="4"/>
  <c r="AO180" i="9"/>
  <c r="AX180" i="9"/>
  <c r="X180" i="9"/>
  <c r="AE180" i="9"/>
  <c r="U181" i="9"/>
  <c r="V181" i="9"/>
  <c r="AF181" i="9" s="1"/>
  <c r="S181" i="9"/>
  <c r="AS181" i="9"/>
  <c r="AB181" i="9"/>
  <c r="V169" i="8"/>
  <c r="AF169" i="8" s="1"/>
  <c r="U169" i="8"/>
  <c r="AB169" i="8"/>
  <c r="S169" i="8"/>
  <c r="AS169" i="8"/>
  <c r="K156" i="4"/>
  <c r="AF155" i="4"/>
  <c r="R135" i="13" s="1"/>
  <c r="J135" i="13"/>
  <c r="AC155" i="4"/>
  <c r="O135" i="13" s="1"/>
  <c r="AA155" i="4"/>
  <c r="M135" i="13" s="1"/>
  <c r="G135" i="13"/>
  <c r="W155" i="4"/>
  <c r="K135" i="13" s="1"/>
  <c r="AC180" i="9"/>
  <c r="AA180" i="9"/>
  <c r="W180" i="9"/>
  <c r="K181" i="9"/>
  <c r="K169" i="8"/>
  <c r="AE191" i="3"/>
  <c r="X191" i="3"/>
  <c r="AX191" i="3"/>
  <c r="AO191" i="3"/>
  <c r="AK193" i="11"/>
  <c r="R194" i="11"/>
  <c r="T194" i="11"/>
  <c r="AD194" i="11" s="1"/>
  <c r="J194" i="11"/>
  <c r="K194" i="11" s="1"/>
  <c r="M194" i="11" s="1"/>
  <c r="E135" i="13"/>
  <c r="J156" i="6"/>
  <c r="T156" i="6"/>
  <c r="K156" i="6"/>
  <c r="C136" i="13" s="1"/>
  <c r="R156" i="6"/>
  <c r="AK155" i="6"/>
  <c r="AC191" i="3"/>
  <c r="AA191" i="3"/>
  <c r="W191" i="3"/>
  <c r="AL191" i="3"/>
  <c r="M191" i="3"/>
  <c r="AE156" i="4" l="1"/>
  <c r="X156" i="4"/>
  <c r="AX156" i="4"/>
  <c r="AO156" i="4"/>
  <c r="AA156" i="4"/>
  <c r="X181" i="9"/>
  <c r="AE181" i="9"/>
  <c r="AO181" i="9"/>
  <c r="AX181" i="9"/>
  <c r="AX169" i="8"/>
  <c r="AO169" i="8"/>
  <c r="AE169" i="8"/>
  <c r="X169" i="8"/>
  <c r="M156" i="6"/>
  <c r="AC156" i="4"/>
  <c r="W156" i="4"/>
  <c r="AC181" i="9"/>
  <c r="W181" i="9"/>
  <c r="AA181" i="9"/>
  <c r="AC169" i="8"/>
  <c r="AA169" i="8"/>
  <c r="W169" i="8"/>
  <c r="AL156" i="4"/>
  <c r="M156" i="4"/>
  <c r="AL181" i="9"/>
  <c r="M181" i="9"/>
  <c r="M169" i="8"/>
  <c r="AL169" i="8"/>
  <c r="T195" i="11"/>
  <c r="AD195" i="11" s="1"/>
  <c r="AK194" i="11"/>
  <c r="R195" i="11"/>
  <c r="J195" i="11"/>
  <c r="S194" i="11"/>
  <c r="AB194" i="11"/>
  <c r="AS194" i="11"/>
  <c r="U194" i="11"/>
  <c r="V194" i="11"/>
  <c r="AF194" i="11" s="1"/>
  <c r="AL194" i="11"/>
  <c r="B136" i="13"/>
  <c r="V156" i="6"/>
  <c r="U156" i="6"/>
  <c r="AL156" i="6"/>
  <c r="H136" i="13"/>
  <c r="AD156" i="6"/>
  <c r="P136" i="13" s="1"/>
  <c r="F136" i="13"/>
  <c r="S156" i="6"/>
  <c r="AB156" i="6"/>
  <c r="N136" i="13" s="1"/>
  <c r="T192" i="3"/>
  <c r="AD192" i="3" s="1"/>
  <c r="R192" i="3"/>
  <c r="AK191" i="3"/>
  <c r="J192" i="3"/>
  <c r="K192" i="3"/>
  <c r="T157" i="4" l="1"/>
  <c r="AK156" i="4"/>
  <c r="R157" i="4"/>
  <c r="F137" i="13" s="1"/>
  <c r="J157" i="4"/>
  <c r="AK181" i="9"/>
  <c r="J182" i="9"/>
  <c r="R182" i="9"/>
  <c r="T182" i="9"/>
  <c r="AD182" i="9" s="1"/>
  <c r="R170" i="8"/>
  <c r="T170" i="8"/>
  <c r="AD170" i="8" s="1"/>
  <c r="J170" i="8"/>
  <c r="AK169" i="8"/>
  <c r="M192" i="3"/>
  <c r="J157" i="6"/>
  <c r="AK156" i="6"/>
  <c r="R157" i="6"/>
  <c r="T157" i="6"/>
  <c r="AD157" i="6" s="1"/>
  <c r="P137" i="13" s="1"/>
  <c r="E136" i="13"/>
  <c r="AS195" i="11"/>
  <c r="S195" i="11"/>
  <c r="AB195" i="11"/>
  <c r="V195" i="11"/>
  <c r="AF195" i="11" s="1"/>
  <c r="U195" i="11"/>
  <c r="AX194" i="11"/>
  <c r="X194" i="11"/>
  <c r="AE194" i="11"/>
  <c r="AO194" i="11"/>
  <c r="J136" i="13"/>
  <c r="AF156" i="6"/>
  <c r="R136" i="13" s="1"/>
  <c r="I136" i="13"/>
  <c r="AX156" i="6"/>
  <c r="X156" i="6"/>
  <c r="L136" i="13" s="1"/>
  <c r="AE156" i="6"/>
  <c r="Q136" i="13" s="1"/>
  <c r="AO156" i="6"/>
  <c r="G136" i="13"/>
  <c r="AC156" i="6"/>
  <c r="O136" i="13" s="1"/>
  <c r="AB192" i="3"/>
  <c r="S192" i="3"/>
  <c r="AS192" i="3"/>
  <c r="R193" i="3"/>
  <c r="AK192" i="3"/>
  <c r="T193" i="3"/>
  <c r="AD193" i="3" s="1"/>
  <c r="J193" i="3"/>
  <c r="U192" i="3"/>
  <c r="V192" i="3"/>
  <c r="AF192" i="3" s="1"/>
  <c r="AL192" i="3"/>
  <c r="K195" i="11"/>
  <c r="AC194" i="11"/>
  <c r="W194" i="11"/>
  <c r="AA194" i="11"/>
  <c r="K157" i="6"/>
  <c r="AA156" i="6"/>
  <c r="M136" i="13" s="1"/>
  <c r="AS156" i="6"/>
  <c r="W156" i="6"/>
  <c r="K136" i="13" s="1"/>
  <c r="AS157" i="4" l="1"/>
  <c r="S157" i="4"/>
  <c r="AB157" i="4"/>
  <c r="V157" i="4"/>
  <c r="AL157" i="4"/>
  <c r="U157" i="4"/>
  <c r="I137" i="13" s="1"/>
  <c r="AL182" i="9"/>
  <c r="U182" i="9"/>
  <c r="V182" i="9"/>
  <c r="AF182" i="9" s="1"/>
  <c r="W182" i="9"/>
  <c r="AA182" i="9"/>
  <c r="AS182" i="9"/>
  <c r="S182" i="9"/>
  <c r="AC182" i="9" s="1"/>
  <c r="AB182" i="9"/>
  <c r="AB170" i="8"/>
  <c r="S170" i="8"/>
  <c r="AS170" i="8"/>
  <c r="V170" i="8"/>
  <c r="AF170" i="8" s="1"/>
  <c r="U170" i="8"/>
  <c r="AD157" i="4"/>
  <c r="H137" i="13"/>
  <c r="K157" i="4"/>
  <c r="M157" i="4" s="1"/>
  <c r="B137" i="13"/>
  <c r="K182" i="9"/>
  <c r="M182" i="9"/>
  <c r="K170" i="8"/>
  <c r="V157" i="6"/>
  <c r="AL157" i="6"/>
  <c r="U157" i="6"/>
  <c r="AB157" i="6"/>
  <c r="S157" i="6"/>
  <c r="M195" i="11"/>
  <c r="AL195" i="11"/>
  <c r="AO195" i="11"/>
  <c r="AE195" i="11"/>
  <c r="AX195" i="11"/>
  <c r="X195" i="11"/>
  <c r="AF157" i="6"/>
  <c r="X157" i="6"/>
  <c r="AX157" i="6"/>
  <c r="AO157" i="6"/>
  <c r="AE157" i="6"/>
  <c r="AC157" i="6"/>
  <c r="S193" i="3"/>
  <c r="AB193" i="3"/>
  <c r="AS193" i="3"/>
  <c r="U193" i="3"/>
  <c r="V193" i="3"/>
  <c r="AF193" i="3" s="1"/>
  <c r="X192" i="3"/>
  <c r="AX192" i="3"/>
  <c r="AO192" i="3"/>
  <c r="AE192" i="3"/>
  <c r="AK195" i="11"/>
  <c r="J196" i="11"/>
  <c r="R196" i="11"/>
  <c r="K196" i="11"/>
  <c r="T196" i="11"/>
  <c r="AD196" i="11" s="1"/>
  <c r="AC195" i="11"/>
  <c r="AA195" i="11"/>
  <c r="W195" i="11"/>
  <c r="AC192" i="3"/>
  <c r="AA192" i="3"/>
  <c r="W192" i="3"/>
  <c r="K193" i="3"/>
  <c r="C137" i="13"/>
  <c r="M157" i="6"/>
  <c r="AO157" i="4" l="1"/>
  <c r="AE157" i="4"/>
  <c r="Q137" i="13" s="1"/>
  <c r="AX157" i="4"/>
  <c r="X157" i="4"/>
  <c r="L137" i="13" s="1"/>
  <c r="AE182" i="9"/>
  <c r="AX182" i="9"/>
  <c r="X182" i="9"/>
  <c r="AO182" i="9"/>
  <c r="AX170" i="8"/>
  <c r="AO170" i="8"/>
  <c r="AE170" i="8"/>
  <c r="X170" i="8"/>
  <c r="R158" i="4"/>
  <c r="J158" i="4"/>
  <c r="K158" i="4"/>
  <c r="T158" i="4"/>
  <c r="AD158" i="4" s="1"/>
  <c r="AK157" i="4"/>
  <c r="M158" i="4"/>
  <c r="T183" i="9"/>
  <c r="AD183" i="9" s="1"/>
  <c r="R183" i="9"/>
  <c r="J183" i="9"/>
  <c r="AK182" i="9"/>
  <c r="K183" i="9"/>
  <c r="M183" i="9"/>
  <c r="W193" i="3"/>
  <c r="M196" i="11"/>
  <c r="N137" i="13"/>
  <c r="AC157" i="4"/>
  <c r="O137" i="13" s="1"/>
  <c r="AA157" i="4"/>
  <c r="W157" i="4"/>
  <c r="G137" i="13"/>
  <c r="AF157" i="4"/>
  <c r="R137" i="13" s="1"/>
  <c r="J137" i="13"/>
  <c r="AC170" i="8"/>
  <c r="AA170" i="8"/>
  <c r="W170" i="8"/>
  <c r="AL170" i="8"/>
  <c r="M170" i="8"/>
  <c r="W157" i="6"/>
  <c r="K137" i="13" s="1"/>
  <c r="AA157" i="6"/>
  <c r="M137" i="13" s="1"/>
  <c r="AS157" i="6"/>
  <c r="AC193" i="3"/>
  <c r="AA193" i="3"/>
  <c r="AE193" i="3"/>
  <c r="X193" i="3"/>
  <c r="AO193" i="3"/>
  <c r="AX193" i="3"/>
  <c r="R197" i="11"/>
  <c r="J197" i="11"/>
  <c r="AK196" i="11"/>
  <c r="T197" i="11"/>
  <c r="AD197" i="11" s="1"/>
  <c r="K197" i="11"/>
  <c r="U196" i="11"/>
  <c r="AL196" i="11"/>
  <c r="V196" i="11"/>
  <c r="AF196" i="11" s="1"/>
  <c r="AS196" i="11"/>
  <c r="AB196" i="11"/>
  <c r="S196" i="11"/>
  <c r="E137" i="13"/>
  <c r="AK157" i="6"/>
  <c r="R158" i="6"/>
  <c r="J158" i="6"/>
  <c r="K158" i="6" s="1"/>
  <c r="T158" i="6"/>
  <c r="AL193" i="3"/>
  <c r="M193" i="3"/>
  <c r="AB158" i="4" l="1"/>
  <c r="S158" i="4"/>
  <c r="AS158" i="4"/>
  <c r="V158" i="4"/>
  <c r="AF158" i="4" s="1"/>
  <c r="U158" i="4"/>
  <c r="AL158" i="4"/>
  <c r="R159" i="4"/>
  <c r="AK158" i="4"/>
  <c r="J159" i="4"/>
  <c r="T159" i="4"/>
  <c r="AD159" i="4" s="1"/>
  <c r="AB183" i="9"/>
  <c r="AS183" i="9"/>
  <c r="S183" i="9"/>
  <c r="AL183" i="9"/>
  <c r="V183" i="9"/>
  <c r="AF183" i="9" s="1"/>
  <c r="U183" i="9"/>
  <c r="T184" i="9"/>
  <c r="AD184" i="9" s="1"/>
  <c r="AK183" i="9"/>
  <c r="J184" i="9"/>
  <c r="R184" i="9"/>
  <c r="AK170" i="8"/>
  <c r="J171" i="8"/>
  <c r="R171" i="8"/>
  <c r="T171" i="8"/>
  <c r="AD171" i="8" s="1"/>
  <c r="B183" i="8" s="1"/>
  <c r="K8" i="13" s="1"/>
  <c r="M197" i="11"/>
  <c r="AB197" i="11"/>
  <c r="S197" i="11"/>
  <c r="AS197" i="11"/>
  <c r="U197" i="11"/>
  <c r="V197" i="11"/>
  <c r="AF197" i="11" s="1"/>
  <c r="AL197" i="11"/>
  <c r="AO196" i="11"/>
  <c r="AE196" i="11"/>
  <c r="X196" i="11"/>
  <c r="AX196" i="11"/>
  <c r="C138" i="13"/>
  <c r="M158" i="6"/>
  <c r="F138" i="13"/>
  <c r="AB158" i="6"/>
  <c r="S158" i="6"/>
  <c r="B138" i="13"/>
  <c r="V158" i="6"/>
  <c r="U158" i="6"/>
  <c r="AL158" i="6"/>
  <c r="H138" i="13"/>
  <c r="AD158" i="6"/>
  <c r="P138" i="13" s="1"/>
  <c r="R194" i="3"/>
  <c r="J194" i="3"/>
  <c r="AK193" i="3"/>
  <c r="T194" i="3"/>
  <c r="AD194" i="3" s="1"/>
  <c r="AC196" i="11"/>
  <c r="AA196" i="11"/>
  <c r="W196" i="11"/>
  <c r="AO158" i="4" l="1"/>
  <c r="AE158" i="4"/>
  <c r="X158" i="4"/>
  <c r="AX158" i="4"/>
  <c r="AB159" i="4"/>
  <c r="S159" i="4"/>
  <c r="AS159" i="4"/>
  <c r="V159" i="4"/>
  <c r="AF159" i="4" s="1"/>
  <c r="U159" i="4"/>
  <c r="AO183" i="9"/>
  <c r="X183" i="9"/>
  <c r="AE183" i="9"/>
  <c r="AX183" i="9"/>
  <c r="U184" i="9"/>
  <c r="V184" i="9"/>
  <c r="AF184" i="9" s="1"/>
  <c r="K184" i="9"/>
  <c r="AS184" i="9"/>
  <c r="S184" i="9"/>
  <c r="AC184" i="9" s="1"/>
  <c r="AB184" i="9"/>
  <c r="V171" i="8"/>
  <c r="AF171" i="8" s="1"/>
  <c r="B185" i="8" s="1"/>
  <c r="M8" i="13" s="1"/>
  <c r="U171" i="8"/>
  <c r="AB171" i="8"/>
  <c r="B181" i="8" s="1"/>
  <c r="S171" i="8"/>
  <c r="AS171" i="8"/>
  <c r="B206" i="8" s="1"/>
  <c r="I22" i="13" s="1"/>
  <c r="N138" i="13"/>
  <c r="AC158" i="4"/>
  <c r="W158" i="4"/>
  <c r="AA158" i="4"/>
  <c r="K159" i="4"/>
  <c r="AL159" i="4" s="1"/>
  <c r="M159" i="4"/>
  <c r="AC183" i="9"/>
  <c r="AA183" i="9"/>
  <c r="W183" i="9"/>
  <c r="M184" i="9"/>
  <c r="AL184" i="9"/>
  <c r="AA184" i="9"/>
  <c r="W184" i="9"/>
  <c r="K171" i="8"/>
  <c r="T198" i="11"/>
  <c r="AD198" i="11" s="1"/>
  <c r="R198" i="11"/>
  <c r="J198" i="11"/>
  <c r="K198" i="11" s="1"/>
  <c r="AK197" i="11"/>
  <c r="S198" i="11"/>
  <c r="AB198" i="11"/>
  <c r="AS198" i="11"/>
  <c r="U198" i="11"/>
  <c r="V198" i="11"/>
  <c r="AF198" i="11" s="1"/>
  <c r="AL198" i="11"/>
  <c r="M198" i="11"/>
  <c r="AO197" i="11"/>
  <c r="AE197" i="11"/>
  <c r="X197" i="11"/>
  <c r="AX197" i="11"/>
  <c r="E138" i="13"/>
  <c r="AK158" i="6"/>
  <c r="J159" i="6"/>
  <c r="R159" i="6"/>
  <c r="T159" i="6"/>
  <c r="G138" i="13"/>
  <c r="AC158" i="6"/>
  <c r="O138" i="13" s="1"/>
  <c r="J138" i="13"/>
  <c r="AF158" i="6"/>
  <c r="R138" i="13" s="1"/>
  <c r="I138" i="13"/>
  <c r="AX158" i="6"/>
  <c r="X158" i="6"/>
  <c r="L138" i="13" s="1"/>
  <c r="AO158" i="6"/>
  <c r="AE158" i="6"/>
  <c r="Q138" i="13" s="1"/>
  <c r="S194" i="3"/>
  <c r="AB194" i="3"/>
  <c r="AS194" i="3"/>
  <c r="V194" i="3"/>
  <c r="AF194" i="3" s="1"/>
  <c r="U194" i="3"/>
  <c r="AC197" i="11"/>
  <c r="AA197" i="11"/>
  <c r="W197" i="11"/>
  <c r="AS158" i="6"/>
  <c r="AA158" i="6"/>
  <c r="M138" i="13" s="1"/>
  <c r="W158" i="6"/>
  <c r="K138" i="13" s="1"/>
  <c r="K194" i="3"/>
  <c r="AO159" i="4" l="1"/>
  <c r="AX159" i="4"/>
  <c r="AE159" i="4"/>
  <c r="X159" i="4"/>
  <c r="AE184" i="9"/>
  <c r="AO184" i="9"/>
  <c r="AX184" i="9"/>
  <c r="X184" i="9"/>
  <c r="AX171" i="8"/>
  <c r="B213" i="8" s="1"/>
  <c r="P22" i="13" s="1"/>
  <c r="AO171" i="8"/>
  <c r="AE171" i="8"/>
  <c r="B184" i="8" s="1"/>
  <c r="L8" i="13" s="1"/>
  <c r="X171" i="8"/>
  <c r="AG170" i="8" s="1"/>
  <c r="B186" i="8"/>
  <c r="I8" i="13"/>
  <c r="R160" i="4"/>
  <c r="T160" i="4"/>
  <c r="AD160" i="4" s="1"/>
  <c r="J160" i="4"/>
  <c r="AK159" i="4"/>
  <c r="AA194" i="3"/>
  <c r="AC159" i="4"/>
  <c r="AA159" i="4"/>
  <c r="W159" i="4"/>
  <c r="AC171" i="8"/>
  <c r="B182" i="8" s="1"/>
  <c r="J8" i="13" s="1"/>
  <c r="W171" i="8"/>
  <c r="AA171" i="8"/>
  <c r="B197" i="8" s="1"/>
  <c r="R185" i="9"/>
  <c r="T185" i="9"/>
  <c r="AD185" i="9" s="1"/>
  <c r="J185" i="9"/>
  <c r="AK184" i="9"/>
  <c r="M171" i="8"/>
  <c r="L171" i="8"/>
  <c r="AL171" i="8" s="1"/>
  <c r="B200" i="8" s="1"/>
  <c r="C22" i="13" s="1"/>
  <c r="AO198" i="11"/>
  <c r="AE198" i="11"/>
  <c r="AX198" i="11"/>
  <c r="X198" i="11"/>
  <c r="T199" i="11"/>
  <c r="AD199" i="11" s="1"/>
  <c r="R199" i="11"/>
  <c r="J199" i="11"/>
  <c r="AK198" i="11"/>
  <c r="B139" i="13"/>
  <c r="V159" i="6"/>
  <c r="U159" i="6"/>
  <c r="F139" i="13"/>
  <c r="AB159" i="6"/>
  <c r="N139" i="13" s="1"/>
  <c r="S159" i="6"/>
  <c r="H139" i="13"/>
  <c r="AD159" i="6"/>
  <c r="P139" i="13" s="1"/>
  <c r="AC194" i="3"/>
  <c r="W194" i="3"/>
  <c r="AO194" i="3"/>
  <c r="AE194" i="3"/>
  <c r="X194" i="3"/>
  <c r="AX194" i="3"/>
  <c r="AC198" i="11"/>
  <c r="AA198" i="11"/>
  <c r="W198" i="11"/>
  <c r="K159" i="6"/>
  <c r="AL194" i="3"/>
  <c r="M194" i="3"/>
  <c r="AP166" i="8" l="1"/>
  <c r="AP169" i="8"/>
  <c r="AP167" i="8"/>
  <c r="AP168" i="8"/>
  <c r="AP165" i="8"/>
  <c r="AP164" i="8"/>
  <c r="AP163" i="8"/>
  <c r="AP162" i="8"/>
  <c r="AP161" i="8"/>
  <c r="AP160" i="8"/>
  <c r="AP159" i="8"/>
  <c r="AP158" i="8"/>
  <c r="AP157" i="8"/>
  <c r="AP156" i="8"/>
  <c r="AP155" i="8"/>
  <c r="AP154" i="8"/>
  <c r="AP153" i="8"/>
  <c r="AP152" i="8"/>
  <c r="AP151" i="8"/>
  <c r="AP150" i="8"/>
  <c r="AP149" i="8"/>
  <c r="AP148" i="8"/>
  <c r="AP147" i="8"/>
  <c r="AP145" i="8"/>
  <c r="AP146" i="8"/>
  <c r="AP144" i="8"/>
  <c r="AP143" i="8"/>
  <c r="AP141" i="8"/>
  <c r="AP142" i="8"/>
  <c r="AP140" i="8"/>
  <c r="AP139" i="8"/>
  <c r="AP138" i="8"/>
  <c r="AP137" i="8"/>
  <c r="AP136" i="8"/>
  <c r="AP135" i="8"/>
  <c r="AP134" i="8"/>
  <c r="AP133" i="8"/>
  <c r="AP131" i="8"/>
  <c r="AP121" i="8"/>
  <c r="AP128" i="8"/>
  <c r="AP65" i="8"/>
  <c r="AP81" i="8"/>
  <c r="AP84" i="8"/>
  <c r="AP91" i="8"/>
  <c r="AP63" i="8"/>
  <c r="AP64" i="8"/>
  <c r="AP66" i="8"/>
  <c r="AP92" i="8"/>
  <c r="AP108" i="8"/>
  <c r="AP56" i="8"/>
  <c r="AP111" i="8"/>
  <c r="AP106" i="8"/>
  <c r="AP96" i="8"/>
  <c r="AP54" i="8"/>
  <c r="AP122" i="8"/>
  <c r="AP71" i="8"/>
  <c r="AP60" i="8"/>
  <c r="AP123" i="8"/>
  <c r="AP116" i="8"/>
  <c r="AP110" i="8"/>
  <c r="AP100" i="8"/>
  <c r="AP55" i="8"/>
  <c r="AP74" i="8"/>
  <c r="AP88" i="8"/>
  <c r="AP67" i="8"/>
  <c r="AP120" i="8"/>
  <c r="AP119" i="8"/>
  <c r="AP117" i="8"/>
  <c r="AP109" i="8"/>
  <c r="AP102" i="8"/>
  <c r="AP93" i="8"/>
  <c r="AP59" i="8"/>
  <c r="AP130" i="8"/>
  <c r="AP76" i="8"/>
  <c r="AP58" i="8"/>
  <c r="AP132" i="8"/>
  <c r="AP113" i="8"/>
  <c r="AP105" i="8"/>
  <c r="AP101" i="8"/>
  <c r="AP99" i="8"/>
  <c r="AP95" i="8"/>
  <c r="AP53" i="8"/>
  <c r="AP118" i="8"/>
  <c r="AP115" i="8"/>
  <c r="AP114" i="8"/>
  <c r="AP112" i="8"/>
  <c r="AP107" i="8"/>
  <c r="AP104" i="8"/>
  <c r="AP103" i="8"/>
  <c r="AP98" i="8"/>
  <c r="AP97" i="8"/>
  <c r="AP57" i="8"/>
  <c r="AP52" i="8"/>
  <c r="AP62" i="8"/>
  <c r="AP94" i="8"/>
  <c r="AP90" i="8"/>
  <c r="AP89" i="8"/>
  <c r="AP86" i="8"/>
  <c r="AP85" i="8"/>
  <c r="AP83" i="8"/>
  <c r="AP82" i="8"/>
  <c r="AP80" i="8"/>
  <c r="AP79" i="8"/>
  <c r="AP78" i="8"/>
  <c r="AP77" i="8"/>
  <c r="AP75" i="8"/>
  <c r="AP73" i="8"/>
  <c r="AP72" i="8"/>
  <c r="AP70" i="8"/>
  <c r="AP69" i="8"/>
  <c r="AP68" i="8"/>
  <c r="AP61" i="8"/>
  <c r="AP129" i="8"/>
  <c r="AP127" i="8"/>
  <c r="AP126" i="8"/>
  <c r="AP125" i="8"/>
  <c r="AP124" i="8"/>
  <c r="AP87" i="8"/>
  <c r="AP170" i="8"/>
  <c r="AQ170" i="8" s="1"/>
  <c r="AH170" i="8"/>
  <c r="AU169" i="8" s="1"/>
  <c r="AG169" i="8"/>
  <c r="AM171" i="8"/>
  <c r="AN171" i="8" s="1"/>
  <c r="AI170" i="8"/>
  <c r="AW170" i="8" s="1"/>
  <c r="B212" i="8"/>
  <c r="O22" i="13" s="1"/>
  <c r="N8" i="13"/>
  <c r="AB160" i="4"/>
  <c r="S160" i="4"/>
  <c r="AA160" i="4" s="1"/>
  <c r="AS160" i="4"/>
  <c r="V160" i="4"/>
  <c r="AF160" i="4" s="1"/>
  <c r="U160" i="4"/>
  <c r="K160" i="4"/>
  <c r="T161" i="4"/>
  <c r="AD161" i="4" s="1"/>
  <c r="R161" i="4"/>
  <c r="AK160" i="4"/>
  <c r="J161" i="4"/>
  <c r="B201" i="8"/>
  <c r="D22" i="13" s="1"/>
  <c r="AK171" i="8"/>
  <c r="B199" i="8" s="1"/>
  <c r="B22" i="13" s="1"/>
  <c r="AH171" i="8"/>
  <c r="AU170" i="8" s="1"/>
  <c r="AV170" i="8" s="1"/>
  <c r="D151" i="13"/>
  <c r="AR171" i="8"/>
  <c r="B205" i="8" s="1"/>
  <c r="H22" i="13" s="1"/>
  <c r="B190" i="8"/>
  <c r="R8" i="13" s="1"/>
  <c r="B196" i="8"/>
  <c r="B211" i="8" s="1"/>
  <c r="N22" i="13" s="1"/>
  <c r="AB185" i="9"/>
  <c r="S185" i="9"/>
  <c r="AS185" i="9"/>
  <c r="K185" i="9"/>
  <c r="M185" i="9" s="1"/>
  <c r="U185" i="9"/>
  <c r="V185" i="9"/>
  <c r="AF185" i="9" s="1"/>
  <c r="AL185" i="9"/>
  <c r="C139" i="13"/>
  <c r="AL159" i="6"/>
  <c r="M159" i="6"/>
  <c r="AS199" i="11"/>
  <c r="S199" i="11"/>
  <c r="AB199" i="11"/>
  <c r="V199" i="11"/>
  <c r="AF199" i="11" s="1"/>
  <c r="U199" i="11"/>
  <c r="J139" i="13"/>
  <c r="AF159" i="6"/>
  <c r="R139" i="13" s="1"/>
  <c r="I139" i="13"/>
  <c r="AX159" i="6"/>
  <c r="AO159" i="6"/>
  <c r="AE159" i="6"/>
  <c r="Q139" i="13" s="1"/>
  <c r="X159" i="6"/>
  <c r="L139" i="13" s="1"/>
  <c r="G139" i="13"/>
  <c r="AC159" i="6"/>
  <c r="O139" i="13" s="1"/>
  <c r="AX185" i="9"/>
  <c r="AO185" i="9"/>
  <c r="AE185" i="9"/>
  <c r="X185" i="9"/>
  <c r="AK159" i="6"/>
  <c r="R160" i="6"/>
  <c r="T160" i="6"/>
  <c r="J160" i="6"/>
  <c r="E139" i="13"/>
  <c r="J195" i="3"/>
  <c r="T195" i="3"/>
  <c r="AD195" i="3" s="1"/>
  <c r="R195" i="3"/>
  <c r="AK194" i="3"/>
  <c r="K199" i="11"/>
  <c r="AS159" i="6"/>
  <c r="W159" i="6"/>
  <c r="K139" i="13" s="1"/>
  <c r="AA159" i="6"/>
  <c r="M139" i="13" s="1"/>
  <c r="AC185" i="9"/>
  <c r="AA185" i="9"/>
  <c r="W185" i="9"/>
  <c r="AH169" i="8" l="1"/>
  <c r="AG168" i="8"/>
  <c r="AM170" i="8"/>
  <c r="AN170" i="8" s="1"/>
  <c r="AQ169" i="8"/>
  <c r="AI169" i="8"/>
  <c r="AW169" i="8" s="1"/>
  <c r="AC160" i="4"/>
  <c r="W160" i="4"/>
  <c r="X160" i="4"/>
  <c r="AE160" i="4"/>
  <c r="AO160" i="4"/>
  <c r="AX160" i="4"/>
  <c r="S161" i="4"/>
  <c r="AB161" i="4"/>
  <c r="AS161" i="4"/>
  <c r="U161" i="4"/>
  <c r="V161" i="4"/>
  <c r="AF161" i="4" s="1"/>
  <c r="J186" i="9"/>
  <c r="AK185" i="9"/>
  <c r="R186" i="9"/>
  <c r="T186" i="9"/>
  <c r="AD186" i="9" s="1"/>
  <c r="M160" i="4"/>
  <c r="AL160" i="4"/>
  <c r="K161" i="4"/>
  <c r="AO199" i="11"/>
  <c r="AX199" i="11"/>
  <c r="X199" i="11"/>
  <c r="AE199" i="11"/>
  <c r="F140" i="13"/>
  <c r="S160" i="6"/>
  <c r="AB160" i="6"/>
  <c r="N140" i="13" s="1"/>
  <c r="H140" i="13"/>
  <c r="AD160" i="6"/>
  <c r="P140" i="13" s="1"/>
  <c r="B140" i="13"/>
  <c r="U160" i="6"/>
  <c r="V160" i="6"/>
  <c r="V195" i="3"/>
  <c r="AF195" i="3" s="1"/>
  <c r="U195" i="3"/>
  <c r="S195" i="3"/>
  <c r="AB195" i="3"/>
  <c r="AS195" i="3"/>
  <c r="AC199" i="11"/>
  <c r="AA199" i="11"/>
  <c r="W199" i="11"/>
  <c r="K160" i="6"/>
  <c r="M160" i="6" s="1"/>
  <c r="K195" i="3"/>
  <c r="AL199" i="11"/>
  <c r="M199" i="11"/>
  <c r="AV169" i="8" l="1"/>
  <c r="AU168" i="8"/>
  <c r="AH168" i="8"/>
  <c r="AG167" i="8"/>
  <c r="AM169" i="8"/>
  <c r="AN169" i="8" s="1"/>
  <c r="AQ168" i="8"/>
  <c r="AI168" i="8"/>
  <c r="AW168" i="8" s="1"/>
  <c r="AX161" i="4"/>
  <c r="X161" i="4"/>
  <c r="AO161" i="4"/>
  <c r="AE161" i="4"/>
  <c r="K186" i="9"/>
  <c r="M186" i="9" s="1"/>
  <c r="AL186" i="9"/>
  <c r="V186" i="9"/>
  <c r="AF186" i="9" s="1"/>
  <c r="U186" i="9"/>
  <c r="AS186" i="9"/>
  <c r="S186" i="9"/>
  <c r="AB186" i="9"/>
  <c r="AC161" i="4"/>
  <c r="AA161" i="4"/>
  <c r="W161" i="4"/>
  <c r="AL161" i="4"/>
  <c r="M161" i="4"/>
  <c r="T187" i="9"/>
  <c r="AD187" i="9" s="1"/>
  <c r="R187" i="9"/>
  <c r="AK186" i="9"/>
  <c r="J187" i="9"/>
  <c r="K187" i="9"/>
  <c r="M187" i="9"/>
  <c r="G140" i="13"/>
  <c r="AC160" i="6"/>
  <c r="O140" i="13" s="1"/>
  <c r="I140" i="13"/>
  <c r="AX160" i="6"/>
  <c r="AO160" i="6"/>
  <c r="AE160" i="6"/>
  <c r="Q140" i="13" s="1"/>
  <c r="X160" i="6"/>
  <c r="L140" i="13" s="1"/>
  <c r="J140" i="13"/>
  <c r="AF160" i="6"/>
  <c r="R140" i="13" s="1"/>
  <c r="AX195" i="3"/>
  <c r="AO195" i="3"/>
  <c r="AE195" i="3"/>
  <c r="X195" i="3"/>
  <c r="W195" i="3"/>
  <c r="AC195" i="3"/>
  <c r="AA195" i="3"/>
  <c r="J161" i="6"/>
  <c r="R161" i="6"/>
  <c r="T161" i="6"/>
  <c r="AK160" i="6"/>
  <c r="K161" i="6"/>
  <c r="E140" i="13"/>
  <c r="AK199" i="11"/>
  <c r="J200" i="11"/>
  <c r="R200" i="11"/>
  <c r="T200" i="11"/>
  <c r="AD200" i="11" s="1"/>
  <c r="AA160" i="6"/>
  <c r="M140" i="13" s="1"/>
  <c r="W160" i="6"/>
  <c r="K140" i="13" s="1"/>
  <c r="AS160" i="6"/>
  <c r="C140" i="13"/>
  <c r="AL160" i="6"/>
  <c r="AL195" i="3"/>
  <c r="M195" i="3"/>
  <c r="AV168" i="8" l="1"/>
  <c r="AU167" i="8"/>
  <c r="AH167" i="8"/>
  <c r="AG166" i="8"/>
  <c r="AM168" i="8"/>
  <c r="AN168" i="8" s="1"/>
  <c r="AQ167" i="8"/>
  <c r="AI167" i="8"/>
  <c r="AW167" i="8" s="1"/>
  <c r="X186" i="9"/>
  <c r="AX186" i="9"/>
  <c r="AO186" i="9"/>
  <c r="AE186" i="9"/>
  <c r="W186" i="9"/>
  <c r="AC186" i="9"/>
  <c r="AA186" i="9"/>
  <c r="T162" i="4"/>
  <c r="AD162" i="4" s="1"/>
  <c r="R162" i="4"/>
  <c r="J162" i="4"/>
  <c r="AK161" i="4"/>
  <c r="AB187" i="9"/>
  <c r="S187" i="9"/>
  <c r="AS187" i="9"/>
  <c r="AL187" i="9"/>
  <c r="U187" i="9"/>
  <c r="V187" i="9"/>
  <c r="AF187" i="9" s="1"/>
  <c r="J188" i="9"/>
  <c r="R188" i="9"/>
  <c r="AK187" i="9"/>
  <c r="T188" i="9"/>
  <c r="AD188" i="9" s="1"/>
  <c r="B141" i="13"/>
  <c r="V161" i="6"/>
  <c r="U161" i="6"/>
  <c r="AL161" i="6"/>
  <c r="F141" i="13"/>
  <c r="AB161" i="6"/>
  <c r="N141" i="13" s="1"/>
  <c r="S161" i="6"/>
  <c r="H141" i="13"/>
  <c r="AD161" i="6"/>
  <c r="P141" i="13" s="1"/>
  <c r="U200" i="11"/>
  <c r="V200" i="11"/>
  <c r="AF200" i="11" s="1"/>
  <c r="AS200" i="11"/>
  <c r="AB200" i="11"/>
  <c r="S200" i="11"/>
  <c r="J196" i="3"/>
  <c r="K196" i="3" s="1"/>
  <c r="T196" i="3"/>
  <c r="AD196" i="3" s="1"/>
  <c r="R196" i="3"/>
  <c r="AK195" i="3"/>
  <c r="C141" i="13"/>
  <c r="M161" i="6"/>
  <c r="K200" i="11"/>
  <c r="AV167" i="8" l="1"/>
  <c r="AU166" i="8"/>
  <c r="AH166" i="8"/>
  <c r="AG165" i="8"/>
  <c r="AM167" i="8"/>
  <c r="AN167" i="8" s="1"/>
  <c r="AQ166" i="8"/>
  <c r="AI166" i="8"/>
  <c r="AW166" i="8" s="1"/>
  <c r="S162" i="4"/>
  <c r="AB162" i="4"/>
  <c r="AS162" i="4"/>
  <c r="V162" i="4"/>
  <c r="AF162" i="4" s="1"/>
  <c r="U162" i="4"/>
  <c r="K162" i="4"/>
  <c r="AX187" i="9"/>
  <c r="AO187" i="9"/>
  <c r="AE187" i="9"/>
  <c r="X187" i="9"/>
  <c r="U188" i="9"/>
  <c r="V188" i="9"/>
  <c r="AF188" i="9" s="1"/>
  <c r="AB188" i="9"/>
  <c r="S188" i="9"/>
  <c r="AS188" i="9"/>
  <c r="J141" i="13"/>
  <c r="AF161" i="6"/>
  <c r="R141" i="13" s="1"/>
  <c r="I141" i="13"/>
  <c r="AX161" i="6"/>
  <c r="AO161" i="6"/>
  <c r="AE161" i="6"/>
  <c r="Q141" i="13" s="1"/>
  <c r="X161" i="6"/>
  <c r="L141" i="13" s="1"/>
  <c r="G141" i="13"/>
  <c r="AC161" i="6"/>
  <c r="O141" i="13" s="1"/>
  <c r="X200" i="11"/>
  <c r="AX200" i="11"/>
  <c r="AE200" i="11"/>
  <c r="AO200" i="11"/>
  <c r="U196" i="3"/>
  <c r="V196" i="3"/>
  <c r="AF196" i="3" s="1"/>
  <c r="AL196" i="3"/>
  <c r="M196" i="3"/>
  <c r="AB196" i="3"/>
  <c r="S196" i="3"/>
  <c r="AS196" i="3"/>
  <c r="AK161" i="6"/>
  <c r="J162" i="6"/>
  <c r="K162" i="6"/>
  <c r="C142" i="13" s="1"/>
  <c r="M162" i="6"/>
  <c r="R162" i="6"/>
  <c r="T162" i="6"/>
  <c r="E141" i="13"/>
  <c r="AC187" i="9"/>
  <c r="AA187" i="9"/>
  <c r="W187" i="9"/>
  <c r="K188" i="9"/>
  <c r="AS161" i="6"/>
  <c r="AA161" i="6"/>
  <c r="M141" i="13" s="1"/>
  <c r="W161" i="6"/>
  <c r="K141" i="13" s="1"/>
  <c r="AC200" i="11"/>
  <c r="W200" i="11"/>
  <c r="AA200" i="11"/>
  <c r="AL200" i="11"/>
  <c r="M200" i="11"/>
  <c r="AV166" i="8" l="1"/>
  <c r="AU165" i="8"/>
  <c r="AH165" i="8"/>
  <c r="AG164" i="8"/>
  <c r="AM166" i="8"/>
  <c r="AN166" i="8" s="1"/>
  <c r="AQ165" i="8"/>
  <c r="AI165" i="8"/>
  <c r="AW165" i="8" s="1"/>
  <c r="X162" i="4"/>
  <c r="AO162" i="4"/>
  <c r="AE162" i="4"/>
  <c r="AX162" i="4"/>
  <c r="AC162" i="4"/>
  <c r="W162" i="4"/>
  <c r="AA162" i="4"/>
  <c r="AL162" i="4"/>
  <c r="M162" i="4"/>
  <c r="AX188" i="9"/>
  <c r="AO188" i="9"/>
  <c r="AE188" i="9"/>
  <c r="X188" i="9"/>
  <c r="AX196" i="3"/>
  <c r="X196" i="3"/>
  <c r="AO196" i="3"/>
  <c r="AE196" i="3"/>
  <c r="T197" i="3"/>
  <c r="AD197" i="3" s="1"/>
  <c r="R197" i="3"/>
  <c r="AK196" i="3"/>
  <c r="J197" i="3"/>
  <c r="B142" i="13"/>
  <c r="V162" i="6"/>
  <c r="U162" i="6"/>
  <c r="AL162" i="6"/>
  <c r="E142" i="13"/>
  <c r="T163" i="6"/>
  <c r="R163" i="6"/>
  <c r="J163" i="6"/>
  <c r="AK162" i="6"/>
  <c r="F142" i="13"/>
  <c r="AB162" i="6"/>
  <c r="N142" i="13" s="1"/>
  <c r="S162" i="6"/>
  <c r="H142" i="13"/>
  <c r="AD162" i="6"/>
  <c r="P142" i="13" s="1"/>
  <c r="T201" i="11"/>
  <c r="AD201" i="11" s="1"/>
  <c r="R201" i="11"/>
  <c r="J201" i="11"/>
  <c r="K201" i="11" s="1"/>
  <c r="M201" i="11" s="1"/>
  <c r="AK200" i="11"/>
  <c r="AC188" i="9"/>
  <c r="W188" i="9"/>
  <c r="AA188" i="9"/>
  <c r="AC196" i="3"/>
  <c r="W196" i="3"/>
  <c r="AA196" i="3"/>
  <c r="AL188" i="9"/>
  <c r="M188" i="9"/>
  <c r="AV165" i="8" l="1"/>
  <c r="AU164" i="8"/>
  <c r="AH164" i="8"/>
  <c r="AI164" i="8"/>
  <c r="AW164" i="8" s="1"/>
  <c r="AG163" i="8"/>
  <c r="AM165" i="8"/>
  <c r="AN165" i="8" s="1"/>
  <c r="AQ164" i="8"/>
  <c r="T163" i="4"/>
  <c r="AD163" i="4" s="1"/>
  <c r="AK162" i="4"/>
  <c r="J163" i="4"/>
  <c r="R163" i="4"/>
  <c r="AB197" i="3"/>
  <c r="S197" i="3"/>
  <c r="AS197" i="3"/>
  <c r="AL197" i="3"/>
  <c r="U197" i="3"/>
  <c r="V197" i="3"/>
  <c r="AF197" i="3" s="1"/>
  <c r="J142" i="13"/>
  <c r="AF162" i="6"/>
  <c r="R142" i="13" s="1"/>
  <c r="I142" i="13"/>
  <c r="AX162" i="6"/>
  <c r="AO162" i="6"/>
  <c r="AE162" i="6"/>
  <c r="Q142" i="13" s="1"/>
  <c r="X162" i="6"/>
  <c r="L142" i="13" s="1"/>
  <c r="H143" i="13"/>
  <c r="AD163" i="6"/>
  <c r="P143" i="13" s="1"/>
  <c r="F143" i="13"/>
  <c r="AB163" i="6"/>
  <c r="S163" i="6"/>
  <c r="AS163" i="6" s="1"/>
  <c r="B143" i="13"/>
  <c r="V163" i="6"/>
  <c r="U163" i="6"/>
  <c r="G142" i="13"/>
  <c r="AC162" i="6"/>
  <c r="O142" i="13" s="1"/>
  <c r="T202" i="11"/>
  <c r="AD202" i="11" s="1"/>
  <c r="R202" i="11"/>
  <c r="J202" i="11"/>
  <c r="AK201" i="11"/>
  <c r="AB201" i="11"/>
  <c r="S201" i="11"/>
  <c r="AA201" i="11" s="1"/>
  <c r="AS201" i="11"/>
  <c r="V201" i="11"/>
  <c r="AF201" i="11" s="1"/>
  <c r="U201" i="11"/>
  <c r="AL201" i="11"/>
  <c r="R189" i="9"/>
  <c r="T189" i="9"/>
  <c r="AD189" i="9" s="1"/>
  <c r="J189" i="9"/>
  <c r="AK188" i="9"/>
  <c r="K197" i="3"/>
  <c r="M197" i="3" s="1"/>
  <c r="K163" i="6"/>
  <c r="AL163" i="6" s="1"/>
  <c r="AS162" i="6"/>
  <c r="W162" i="6"/>
  <c r="K142" i="13" s="1"/>
  <c r="AA162" i="6"/>
  <c r="M142" i="13" s="1"/>
  <c r="AU163" i="8" l="1"/>
  <c r="AV164" i="8"/>
  <c r="AH163" i="8"/>
  <c r="AM164" i="8"/>
  <c r="AN164" i="8" s="1"/>
  <c r="AI163" i="8"/>
  <c r="AW163" i="8" s="1"/>
  <c r="AG162" i="8"/>
  <c r="AQ163" i="8"/>
  <c r="U163" i="4"/>
  <c r="V163" i="4"/>
  <c r="AF163" i="4" s="1"/>
  <c r="AB163" i="4"/>
  <c r="N143" i="13" s="1"/>
  <c r="S163" i="4"/>
  <c r="AS163" i="4"/>
  <c r="K163" i="4"/>
  <c r="AX197" i="3"/>
  <c r="AE197" i="3"/>
  <c r="X197" i="3"/>
  <c r="AO197" i="3"/>
  <c r="G143" i="13"/>
  <c r="AC163" i="6"/>
  <c r="O143" i="13" s="1"/>
  <c r="J143" i="13"/>
  <c r="AF163" i="6"/>
  <c r="R143" i="13" s="1"/>
  <c r="I143" i="13"/>
  <c r="AX163" i="6"/>
  <c r="AO163" i="6"/>
  <c r="AE163" i="6"/>
  <c r="X163" i="6"/>
  <c r="AS202" i="11"/>
  <c r="AB202" i="11"/>
  <c r="S202" i="11"/>
  <c r="V202" i="11"/>
  <c r="AF202" i="11" s="1"/>
  <c r="U202" i="11"/>
  <c r="AL202" i="11"/>
  <c r="AO201" i="11"/>
  <c r="AX201" i="11"/>
  <c r="AE201" i="11"/>
  <c r="X201" i="11"/>
  <c r="AB189" i="9"/>
  <c r="S189" i="9"/>
  <c r="AS189" i="9"/>
  <c r="U189" i="9"/>
  <c r="V189" i="9"/>
  <c r="AF189" i="9" s="1"/>
  <c r="K189" i="9"/>
  <c r="R198" i="3"/>
  <c r="J198" i="3"/>
  <c r="K198" i="3" s="1"/>
  <c r="M198" i="3" s="1"/>
  <c r="AK197" i="3"/>
  <c r="T198" i="3"/>
  <c r="AD198" i="3" s="1"/>
  <c r="AC197" i="3"/>
  <c r="AA197" i="3"/>
  <c r="W197" i="3"/>
  <c r="AA163" i="6"/>
  <c r="W163" i="6"/>
  <c r="K202" i="11"/>
  <c r="M202" i="11"/>
  <c r="AC201" i="11"/>
  <c r="W201" i="11"/>
  <c r="C143" i="13"/>
  <c r="M163" i="6"/>
  <c r="AV163" i="8" l="1"/>
  <c r="AU162" i="8"/>
  <c r="AH162" i="8"/>
  <c r="AM163" i="8"/>
  <c r="AN163" i="8" s="1"/>
  <c r="AI162" i="8"/>
  <c r="AW162" i="8" s="1"/>
  <c r="AG161" i="8"/>
  <c r="AQ162" i="8"/>
  <c r="X163" i="4"/>
  <c r="L143" i="13" s="1"/>
  <c r="AX163" i="4"/>
  <c r="AO163" i="4"/>
  <c r="AE163" i="4"/>
  <c r="Q143" i="13" s="1"/>
  <c r="AC163" i="4"/>
  <c r="AA163" i="4"/>
  <c r="M143" i="13" s="1"/>
  <c r="W163" i="4"/>
  <c r="K143" i="13" s="1"/>
  <c r="AL163" i="4"/>
  <c r="M163" i="4"/>
  <c r="AO202" i="11"/>
  <c r="AE202" i="11"/>
  <c r="AX202" i="11"/>
  <c r="X202" i="11"/>
  <c r="AE189" i="9"/>
  <c r="X189" i="9"/>
  <c r="AX189" i="9"/>
  <c r="AO189" i="9"/>
  <c r="AS198" i="3"/>
  <c r="S198" i="3"/>
  <c r="AB198" i="3"/>
  <c r="U198" i="3"/>
  <c r="V198" i="3"/>
  <c r="AF198" i="3" s="1"/>
  <c r="AL198" i="3"/>
  <c r="AK198" i="3"/>
  <c r="T199" i="3"/>
  <c r="AD199" i="3" s="1"/>
  <c r="R199" i="3"/>
  <c r="J199" i="3"/>
  <c r="K199" i="3" s="1"/>
  <c r="M199" i="3" s="1"/>
  <c r="J203" i="11"/>
  <c r="R203" i="11"/>
  <c r="T203" i="11"/>
  <c r="AD203" i="11" s="1"/>
  <c r="K203" i="11"/>
  <c r="M203" i="11" s="1"/>
  <c r="AK202" i="11"/>
  <c r="E143" i="13"/>
  <c r="T164" i="6"/>
  <c r="R164" i="6"/>
  <c r="J164" i="6"/>
  <c r="AK163" i="6"/>
  <c r="AC202" i="11"/>
  <c r="AA202" i="11"/>
  <c r="W202" i="11"/>
  <c r="AC189" i="9"/>
  <c r="AA189" i="9"/>
  <c r="W189" i="9"/>
  <c r="M189" i="9"/>
  <c r="AL189" i="9"/>
  <c r="AV162" i="8" l="1"/>
  <c r="AU161" i="8"/>
  <c r="AH161" i="8"/>
  <c r="AG160" i="8"/>
  <c r="AM162" i="8"/>
  <c r="AN162" i="8" s="1"/>
  <c r="AQ161" i="8"/>
  <c r="AI161" i="8"/>
  <c r="AW161" i="8" s="1"/>
  <c r="T164" i="4"/>
  <c r="AD164" i="4" s="1"/>
  <c r="AK163" i="4"/>
  <c r="R164" i="4"/>
  <c r="J164" i="4"/>
  <c r="AO198" i="3"/>
  <c r="AE198" i="3"/>
  <c r="AX198" i="3"/>
  <c r="X198" i="3"/>
  <c r="AK199" i="3"/>
  <c r="R200" i="3"/>
  <c r="J200" i="3"/>
  <c r="K200" i="3" s="1"/>
  <c r="T200" i="3"/>
  <c r="AD200" i="3" s="1"/>
  <c r="S199" i="3"/>
  <c r="AB199" i="3"/>
  <c r="AS199" i="3"/>
  <c r="U199" i="3"/>
  <c r="V199" i="3"/>
  <c r="AF199" i="3" s="1"/>
  <c r="AL199" i="3"/>
  <c r="V203" i="11"/>
  <c r="AF203" i="11" s="1"/>
  <c r="U203" i="11"/>
  <c r="AL203" i="11"/>
  <c r="AB203" i="11"/>
  <c r="S203" i="11"/>
  <c r="AS203" i="11"/>
  <c r="AK203" i="11"/>
  <c r="T204" i="11"/>
  <c r="AD204" i="11" s="1"/>
  <c r="R204" i="11"/>
  <c r="J204" i="11"/>
  <c r="K204" i="11" s="1"/>
  <c r="H144" i="13"/>
  <c r="AD164" i="6"/>
  <c r="P144" i="13" s="1"/>
  <c r="F144" i="13"/>
  <c r="AB164" i="6"/>
  <c r="S164" i="6"/>
  <c r="B144" i="13"/>
  <c r="V164" i="6"/>
  <c r="U164" i="6"/>
  <c r="K164" i="6"/>
  <c r="AL164" i="6" s="1"/>
  <c r="AK189" i="9"/>
  <c r="R190" i="9"/>
  <c r="J190" i="9"/>
  <c r="T190" i="9"/>
  <c r="AD190" i="9" s="1"/>
  <c r="K190" i="9"/>
  <c r="AL190" i="9" s="1"/>
  <c r="M190" i="9"/>
  <c r="AC198" i="3"/>
  <c r="W198" i="3"/>
  <c r="AA198" i="3"/>
  <c r="AV161" i="8" l="1"/>
  <c r="AU160" i="8"/>
  <c r="AH160" i="8"/>
  <c r="AG159" i="8"/>
  <c r="AM161" i="8"/>
  <c r="AN161" i="8" s="1"/>
  <c r="AQ160" i="8"/>
  <c r="AI160" i="8"/>
  <c r="AW160" i="8" s="1"/>
  <c r="S164" i="4"/>
  <c r="AB164" i="4"/>
  <c r="N144" i="13" s="1"/>
  <c r="AS164" i="4"/>
  <c r="AL164" i="4"/>
  <c r="U164" i="4"/>
  <c r="I144" i="13" s="1"/>
  <c r="V164" i="4"/>
  <c r="K164" i="4"/>
  <c r="M164" i="4" s="1"/>
  <c r="S200" i="3"/>
  <c r="AB200" i="3"/>
  <c r="AS200" i="3"/>
  <c r="V200" i="3"/>
  <c r="AF200" i="3" s="1"/>
  <c r="U200" i="3"/>
  <c r="AL200" i="3"/>
  <c r="M200" i="3"/>
  <c r="AE199" i="3"/>
  <c r="X199" i="3"/>
  <c r="AO199" i="3"/>
  <c r="AX199" i="3"/>
  <c r="AX203" i="11"/>
  <c r="AE203" i="11"/>
  <c r="X203" i="11"/>
  <c r="AO203" i="11"/>
  <c r="AB204" i="11"/>
  <c r="S204" i="11"/>
  <c r="AS204" i="11"/>
  <c r="V204" i="11"/>
  <c r="AF204" i="11" s="1"/>
  <c r="U204" i="11"/>
  <c r="AL204" i="11"/>
  <c r="M204" i="11"/>
  <c r="AC164" i="6"/>
  <c r="O144" i="13" s="1"/>
  <c r="AF164" i="6"/>
  <c r="AX164" i="6"/>
  <c r="AE164" i="6"/>
  <c r="AO164" i="6"/>
  <c r="X164" i="6"/>
  <c r="C144" i="13"/>
  <c r="M164" i="6"/>
  <c r="AB190" i="9"/>
  <c r="S190" i="9"/>
  <c r="AS190" i="9"/>
  <c r="V190" i="9"/>
  <c r="AF190" i="9" s="1"/>
  <c r="U190" i="9"/>
  <c r="AK190" i="9"/>
  <c r="T191" i="9"/>
  <c r="AD191" i="9" s="1"/>
  <c r="J191" i="9"/>
  <c r="R191" i="9"/>
  <c r="AC199" i="3"/>
  <c r="AA199" i="3"/>
  <c r="W199" i="3"/>
  <c r="AC203" i="11"/>
  <c r="AA203" i="11"/>
  <c r="W203" i="11"/>
  <c r="AA164" i="6"/>
  <c r="AS164" i="6"/>
  <c r="W164" i="6"/>
  <c r="AV160" i="8" l="1"/>
  <c r="AU159" i="8"/>
  <c r="AH159" i="8"/>
  <c r="AG158" i="8"/>
  <c r="AM160" i="8"/>
  <c r="AN160" i="8" s="1"/>
  <c r="AQ159" i="8"/>
  <c r="AI159" i="8"/>
  <c r="AW159" i="8" s="1"/>
  <c r="AO164" i="4"/>
  <c r="AX164" i="4"/>
  <c r="AE164" i="4"/>
  <c r="Q144" i="13" s="1"/>
  <c r="X164" i="4"/>
  <c r="L144" i="13" s="1"/>
  <c r="AA164" i="4"/>
  <c r="M144" i="13" s="1"/>
  <c r="T165" i="4"/>
  <c r="AD165" i="4" s="1"/>
  <c r="R165" i="4"/>
  <c r="AK164" i="4"/>
  <c r="J165" i="4"/>
  <c r="AC164" i="4"/>
  <c r="W164" i="4"/>
  <c r="K144" i="13" s="1"/>
  <c r="G144" i="13"/>
  <c r="AF164" i="4"/>
  <c r="R144" i="13" s="1"/>
  <c r="J144" i="13"/>
  <c r="AO200" i="3"/>
  <c r="X200" i="3"/>
  <c r="AE200" i="3"/>
  <c r="AX200" i="3"/>
  <c r="J201" i="3"/>
  <c r="AK200" i="3"/>
  <c r="T201" i="3"/>
  <c r="AD201" i="3" s="1"/>
  <c r="R201" i="3"/>
  <c r="AX204" i="11"/>
  <c r="AE204" i="11"/>
  <c r="AO204" i="11"/>
  <c r="X204" i="11"/>
  <c r="AK204" i="11"/>
  <c r="T205" i="11"/>
  <c r="AD205" i="11" s="1"/>
  <c r="R205" i="11"/>
  <c r="J205" i="11"/>
  <c r="E144" i="13"/>
  <c r="T165" i="6"/>
  <c r="R165" i="6"/>
  <c r="J165" i="6"/>
  <c r="K165" i="6" s="1"/>
  <c r="AK164" i="6"/>
  <c r="AX190" i="9"/>
  <c r="AE190" i="9"/>
  <c r="X190" i="9"/>
  <c r="AO190" i="9"/>
  <c r="U191" i="9"/>
  <c r="V191" i="9"/>
  <c r="AF191" i="9" s="1"/>
  <c r="AB191" i="9"/>
  <c r="S191" i="9"/>
  <c r="AS191" i="9"/>
  <c r="AC200" i="3"/>
  <c r="AA200" i="3"/>
  <c r="W200" i="3"/>
  <c r="AC204" i="11"/>
  <c r="AA204" i="11"/>
  <c r="W204" i="11"/>
  <c r="AC190" i="9"/>
  <c r="AA190" i="9"/>
  <c r="W190" i="9"/>
  <c r="K191" i="9"/>
  <c r="AV159" i="8" l="1"/>
  <c r="AU158" i="8"/>
  <c r="AH158" i="8"/>
  <c r="AQ158" i="8"/>
  <c r="AG157" i="8"/>
  <c r="AM159" i="8"/>
  <c r="AN159" i="8" s="1"/>
  <c r="AI158" i="8"/>
  <c r="AW158" i="8" s="1"/>
  <c r="AB165" i="4"/>
  <c r="S165" i="4"/>
  <c r="AS165" i="4"/>
  <c r="V165" i="4"/>
  <c r="AF165" i="4" s="1"/>
  <c r="U165" i="4"/>
  <c r="K165" i="4"/>
  <c r="J166" i="4"/>
  <c r="T166" i="4"/>
  <c r="AD166" i="4" s="1"/>
  <c r="R166" i="4"/>
  <c r="AK165" i="4"/>
  <c r="V201" i="3"/>
  <c r="AF201" i="3" s="1"/>
  <c r="U201" i="3"/>
  <c r="AB201" i="3"/>
  <c r="S201" i="3"/>
  <c r="AS201" i="3"/>
  <c r="AS205" i="11"/>
  <c r="AB205" i="11"/>
  <c r="S205" i="11"/>
  <c r="U205" i="11"/>
  <c r="V205" i="11"/>
  <c r="AF205" i="11" s="1"/>
  <c r="H145" i="13"/>
  <c r="AD165" i="6"/>
  <c r="P145" i="13" s="1"/>
  <c r="F145" i="13"/>
  <c r="AB165" i="6"/>
  <c r="N145" i="13" s="1"/>
  <c r="S165" i="6"/>
  <c r="B145" i="13"/>
  <c r="V165" i="6"/>
  <c r="U165" i="6"/>
  <c r="AL165" i="6"/>
  <c r="AX191" i="9"/>
  <c r="X191" i="9"/>
  <c r="AO191" i="9"/>
  <c r="AE191" i="9"/>
  <c r="K201" i="3"/>
  <c r="K205" i="11"/>
  <c r="M165" i="6"/>
  <c r="C145" i="13"/>
  <c r="AC191" i="9"/>
  <c r="W191" i="9"/>
  <c r="AA191" i="9"/>
  <c r="M191" i="9"/>
  <c r="AL191" i="9"/>
  <c r="AV158" i="8" l="1"/>
  <c r="AU157" i="8"/>
  <c r="AH157" i="8"/>
  <c r="AM158" i="8"/>
  <c r="AN158" i="8" s="1"/>
  <c r="AI157" i="8"/>
  <c r="AW157" i="8" s="1"/>
  <c r="AG156" i="8"/>
  <c r="AQ157" i="8"/>
  <c r="AE165" i="4"/>
  <c r="AO165" i="4"/>
  <c r="AX165" i="4"/>
  <c r="X165" i="4"/>
  <c r="U166" i="4"/>
  <c r="V166" i="4"/>
  <c r="AF166" i="4" s="1"/>
  <c r="AA166" i="4"/>
  <c r="AB166" i="4"/>
  <c r="S166" i="4"/>
  <c r="AS166" i="4"/>
  <c r="AC165" i="4"/>
  <c r="W165" i="4"/>
  <c r="AA165" i="4"/>
  <c r="M165" i="4"/>
  <c r="AL165" i="4"/>
  <c r="K166" i="4"/>
  <c r="AO201" i="3"/>
  <c r="AE201" i="3"/>
  <c r="X201" i="3"/>
  <c r="AX201" i="3"/>
  <c r="W201" i="3"/>
  <c r="AC201" i="3"/>
  <c r="AA201" i="3"/>
  <c r="AO205" i="11"/>
  <c r="AE205" i="11"/>
  <c r="AX205" i="11"/>
  <c r="X205" i="11"/>
  <c r="G145" i="13"/>
  <c r="AC165" i="6"/>
  <c r="O145" i="13" s="1"/>
  <c r="J145" i="13"/>
  <c r="AF165" i="6"/>
  <c r="R145" i="13" s="1"/>
  <c r="I145" i="13"/>
  <c r="AX165" i="6"/>
  <c r="AO165" i="6"/>
  <c r="AE165" i="6"/>
  <c r="Q145" i="13" s="1"/>
  <c r="X165" i="6"/>
  <c r="L145" i="13" s="1"/>
  <c r="AK165" i="6"/>
  <c r="J166" i="6"/>
  <c r="K166" i="6" s="1"/>
  <c r="R166" i="6"/>
  <c r="T166" i="6"/>
  <c r="E145" i="13"/>
  <c r="T192" i="9"/>
  <c r="AD192" i="9" s="1"/>
  <c r="AK191" i="9"/>
  <c r="R192" i="9"/>
  <c r="J192" i="9"/>
  <c r="K192" i="9" s="1"/>
  <c r="M192" i="9" s="1"/>
  <c r="AC205" i="11"/>
  <c r="AA205" i="11"/>
  <c r="W205" i="11"/>
  <c r="W165" i="6"/>
  <c r="AS165" i="6"/>
  <c r="AA165" i="6"/>
  <c r="M201" i="3"/>
  <c r="AL201" i="3"/>
  <c r="AL205" i="11"/>
  <c r="M205" i="11"/>
  <c r="AV157" i="8" l="1"/>
  <c r="AU156" i="8"/>
  <c r="AH156" i="8"/>
  <c r="AG155" i="8"/>
  <c r="AM157" i="8"/>
  <c r="AN157" i="8" s="1"/>
  <c r="AQ156" i="8"/>
  <c r="AI156" i="8"/>
  <c r="AW156" i="8" s="1"/>
  <c r="AO166" i="4"/>
  <c r="AE166" i="4"/>
  <c r="X166" i="4"/>
  <c r="AX166" i="4"/>
  <c r="K145" i="13"/>
  <c r="M145" i="13"/>
  <c r="AC166" i="4"/>
  <c r="W166" i="4"/>
  <c r="AL166" i="4"/>
  <c r="M166" i="4"/>
  <c r="B146" i="13"/>
  <c r="V166" i="6"/>
  <c r="U166" i="6"/>
  <c r="AL166" i="6"/>
  <c r="C146" i="13"/>
  <c r="M166" i="6"/>
  <c r="F146" i="13"/>
  <c r="AB166" i="6"/>
  <c r="N146" i="13" s="1"/>
  <c r="S166" i="6"/>
  <c r="H146" i="13"/>
  <c r="AD166" i="6"/>
  <c r="P146" i="13" s="1"/>
  <c r="T193" i="9"/>
  <c r="AD193" i="9" s="1"/>
  <c r="R193" i="9"/>
  <c r="J193" i="9"/>
  <c r="AK192" i="9"/>
  <c r="AB192" i="9"/>
  <c r="S192" i="9"/>
  <c r="AS192" i="9"/>
  <c r="U192" i="9"/>
  <c r="V192" i="9"/>
  <c r="AF192" i="9" s="1"/>
  <c r="AL192" i="9"/>
  <c r="R202" i="3"/>
  <c r="J202" i="3"/>
  <c r="T202" i="3"/>
  <c r="AD202" i="3" s="1"/>
  <c r="AK201" i="3"/>
  <c r="R206" i="11"/>
  <c r="J206" i="11"/>
  <c r="AK205" i="11"/>
  <c r="T206" i="11"/>
  <c r="AD206" i="11" s="1"/>
  <c r="K206" i="11"/>
  <c r="AV156" i="8" l="1"/>
  <c r="AU155" i="8"/>
  <c r="AH155" i="8"/>
  <c r="AM156" i="8"/>
  <c r="AN156" i="8" s="1"/>
  <c r="AI155" i="8"/>
  <c r="AW155" i="8" s="1"/>
  <c r="AG154" i="8"/>
  <c r="AQ155" i="8"/>
  <c r="T167" i="4"/>
  <c r="AD167" i="4" s="1"/>
  <c r="J167" i="4"/>
  <c r="AK166" i="4"/>
  <c r="R167" i="4"/>
  <c r="W166" i="6"/>
  <c r="K146" i="13" s="1"/>
  <c r="AS166" i="6"/>
  <c r="AA166" i="6"/>
  <c r="M146" i="13" s="1"/>
  <c r="J146" i="13"/>
  <c r="AF166" i="6"/>
  <c r="R146" i="13" s="1"/>
  <c r="I146" i="13"/>
  <c r="AX166" i="6"/>
  <c r="AO166" i="6"/>
  <c r="AE166" i="6"/>
  <c r="Q146" i="13" s="1"/>
  <c r="X166" i="6"/>
  <c r="L146" i="13" s="1"/>
  <c r="E146" i="13"/>
  <c r="T167" i="6"/>
  <c r="R167" i="6"/>
  <c r="J167" i="6"/>
  <c r="AK166" i="6"/>
  <c r="G146" i="13"/>
  <c r="AC166" i="6"/>
  <c r="O146" i="13" s="1"/>
  <c r="AS193" i="9"/>
  <c r="AB193" i="9"/>
  <c r="S193" i="9"/>
  <c r="U193" i="9"/>
  <c r="V193" i="9"/>
  <c r="AF193" i="9" s="1"/>
  <c r="AX192" i="9"/>
  <c r="X192" i="9"/>
  <c r="AE192" i="9"/>
  <c r="AO192" i="9"/>
  <c r="S202" i="3"/>
  <c r="AB202" i="3"/>
  <c r="AS202" i="3"/>
  <c r="U202" i="3"/>
  <c r="V202" i="3"/>
  <c r="AF202" i="3" s="1"/>
  <c r="K202" i="3"/>
  <c r="AA206" i="11"/>
  <c r="AB206" i="11"/>
  <c r="S206" i="11"/>
  <c r="AS206" i="11"/>
  <c r="U206" i="11"/>
  <c r="V206" i="11"/>
  <c r="AF206" i="11" s="1"/>
  <c r="AL206" i="11"/>
  <c r="M206" i="11"/>
  <c r="K193" i="9"/>
  <c r="AC192" i="9"/>
  <c r="W192" i="9"/>
  <c r="AA192" i="9"/>
  <c r="AV155" i="8" l="1"/>
  <c r="AU154" i="8"/>
  <c r="AH154" i="8"/>
  <c r="AG153" i="8"/>
  <c r="AM155" i="8"/>
  <c r="AN155" i="8" s="1"/>
  <c r="AQ154" i="8"/>
  <c r="AI154" i="8"/>
  <c r="AW154" i="8" s="1"/>
  <c r="U167" i="4"/>
  <c r="V167" i="4"/>
  <c r="AF167" i="4" s="1"/>
  <c r="AS167" i="4"/>
  <c r="S167" i="4"/>
  <c r="AB167" i="4"/>
  <c r="K167" i="4"/>
  <c r="AL167" i="4" s="1"/>
  <c r="M167" i="4"/>
  <c r="M193" i="9"/>
  <c r="AL193" i="9"/>
  <c r="H147" i="13"/>
  <c r="AD167" i="6"/>
  <c r="P147" i="13" s="1"/>
  <c r="F147" i="13"/>
  <c r="AB167" i="6"/>
  <c r="N147" i="13" s="1"/>
  <c r="S167" i="6"/>
  <c r="B147" i="13"/>
  <c r="V167" i="6"/>
  <c r="U167" i="6"/>
  <c r="AO193" i="9"/>
  <c r="X193" i="9"/>
  <c r="AE193" i="9"/>
  <c r="AX193" i="9"/>
  <c r="AX202" i="3"/>
  <c r="AE202" i="3"/>
  <c r="AO202" i="3"/>
  <c r="X202" i="3"/>
  <c r="AO206" i="11"/>
  <c r="AE206" i="11"/>
  <c r="X206" i="11"/>
  <c r="AX206" i="11"/>
  <c r="J207" i="11"/>
  <c r="K207" i="11" s="1"/>
  <c r="AK206" i="11"/>
  <c r="T207" i="11"/>
  <c r="AD207" i="11" s="1"/>
  <c r="R207" i="11"/>
  <c r="T194" i="9"/>
  <c r="AD194" i="9" s="1"/>
  <c r="AK193" i="9"/>
  <c r="R194" i="9"/>
  <c r="J194" i="9"/>
  <c r="K194" i="9" s="1"/>
  <c r="K167" i="6"/>
  <c r="AC193" i="9"/>
  <c r="W193" i="9"/>
  <c r="AA193" i="9"/>
  <c r="AC202" i="3"/>
  <c r="AA202" i="3"/>
  <c r="W202" i="3"/>
  <c r="M202" i="3"/>
  <c r="AL202" i="3"/>
  <c r="AC206" i="11"/>
  <c r="W206" i="11"/>
  <c r="AV154" i="8" l="1"/>
  <c r="AU153" i="8"/>
  <c r="AH153" i="8"/>
  <c r="AG152" i="8"/>
  <c r="AM154" i="8"/>
  <c r="AN154" i="8" s="1"/>
  <c r="AQ153" i="8"/>
  <c r="AI153" i="8"/>
  <c r="AW153" i="8" s="1"/>
  <c r="AO167" i="4"/>
  <c r="X167" i="4"/>
  <c r="AX167" i="4"/>
  <c r="AE167" i="4"/>
  <c r="AK167" i="4"/>
  <c r="J168" i="4"/>
  <c r="R168" i="4"/>
  <c r="T168" i="4"/>
  <c r="AD168" i="4" s="1"/>
  <c r="K168" i="4"/>
  <c r="M168" i="4"/>
  <c r="AC167" i="4"/>
  <c r="AA167" i="4"/>
  <c r="W167" i="4"/>
  <c r="M194" i="9"/>
  <c r="AL194" i="9"/>
  <c r="G147" i="13"/>
  <c r="AC167" i="6"/>
  <c r="O147" i="13" s="1"/>
  <c r="J147" i="13"/>
  <c r="AF167" i="6"/>
  <c r="R147" i="13" s="1"/>
  <c r="I147" i="13"/>
  <c r="AX167" i="6"/>
  <c r="AO167" i="6"/>
  <c r="AE167" i="6"/>
  <c r="Q147" i="13" s="1"/>
  <c r="X167" i="6"/>
  <c r="L147" i="13" s="1"/>
  <c r="V207" i="11"/>
  <c r="AF207" i="11" s="1"/>
  <c r="U207" i="11"/>
  <c r="AL207" i="11"/>
  <c r="M207" i="11"/>
  <c r="S207" i="11"/>
  <c r="AB207" i="11"/>
  <c r="AS207" i="11"/>
  <c r="AB194" i="9"/>
  <c r="S194" i="9"/>
  <c r="AS194" i="9"/>
  <c r="U194" i="9"/>
  <c r="V194" i="9"/>
  <c r="AF194" i="9" s="1"/>
  <c r="T203" i="3"/>
  <c r="AD203" i="3" s="1"/>
  <c r="AK202" i="3"/>
  <c r="J203" i="3"/>
  <c r="R203" i="3"/>
  <c r="AS167" i="6"/>
  <c r="AA167" i="6"/>
  <c r="M147" i="13" s="1"/>
  <c r="W167" i="6"/>
  <c r="K147" i="13" s="1"/>
  <c r="C147" i="13"/>
  <c r="AL167" i="6"/>
  <c r="M167" i="6"/>
  <c r="AV153" i="8" l="1"/>
  <c r="AU152" i="8"/>
  <c r="AH152" i="8"/>
  <c r="AG151" i="8"/>
  <c r="AM153" i="8"/>
  <c r="AN153" i="8" s="1"/>
  <c r="AQ152" i="8"/>
  <c r="AI152" i="8"/>
  <c r="AW152" i="8" s="1"/>
  <c r="U168" i="4"/>
  <c r="V168" i="4"/>
  <c r="AF168" i="4" s="1"/>
  <c r="AL168" i="4"/>
  <c r="AB168" i="4"/>
  <c r="S168" i="4"/>
  <c r="W168" i="4" s="1"/>
  <c r="AS168" i="4"/>
  <c r="AK168" i="4"/>
  <c r="T169" i="4"/>
  <c r="AD169" i="4" s="1"/>
  <c r="R169" i="4"/>
  <c r="J169" i="4"/>
  <c r="AK194" i="9"/>
  <c r="J195" i="9"/>
  <c r="R195" i="9"/>
  <c r="T195" i="9"/>
  <c r="AD195" i="9" s="1"/>
  <c r="AO207" i="11"/>
  <c r="AX207" i="11"/>
  <c r="AE207" i="11"/>
  <c r="X207" i="11"/>
  <c r="T208" i="11"/>
  <c r="AD208" i="11" s="1"/>
  <c r="R208" i="11"/>
  <c r="J208" i="11"/>
  <c r="AK207" i="11"/>
  <c r="AX194" i="9"/>
  <c r="AE194" i="9"/>
  <c r="X194" i="9"/>
  <c r="AO194" i="9"/>
  <c r="U195" i="9"/>
  <c r="V195" i="9"/>
  <c r="AF195" i="9" s="1"/>
  <c r="S195" i="9"/>
  <c r="AB195" i="9"/>
  <c r="AS195" i="9"/>
  <c r="U203" i="3"/>
  <c r="V203" i="3"/>
  <c r="AF203" i="3" s="1"/>
  <c r="S203" i="3"/>
  <c r="AB203" i="3"/>
  <c r="AS203" i="3"/>
  <c r="E147" i="13"/>
  <c r="T168" i="6"/>
  <c r="R168" i="6"/>
  <c r="J168" i="6"/>
  <c r="AK167" i="6"/>
  <c r="AC207" i="11"/>
  <c r="AA207" i="11"/>
  <c r="W207" i="11"/>
  <c r="AC194" i="9"/>
  <c r="AA194" i="9"/>
  <c r="W194" i="9"/>
  <c r="K195" i="9"/>
  <c r="K203" i="3"/>
  <c r="AL203" i="3" s="1"/>
  <c r="M203" i="3"/>
  <c r="AV152" i="8" l="1"/>
  <c r="AU151" i="8"/>
  <c r="AH151" i="8"/>
  <c r="AG150" i="8"/>
  <c r="AM152" i="8"/>
  <c r="AN152" i="8" s="1"/>
  <c r="AQ151" i="8"/>
  <c r="AI151" i="8"/>
  <c r="AW151" i="8" s="1"/>
  <c r="AX168" i="4"/>
  <c r="AO168" i="4"/>
  <c r="X168" i="4"/>
  <c r="AE168" i="4"/>
  <c r="AC168" i="4"/>
  <c r="AA168" i="4"/>
  <c r="AS169" i="4"/>
  <c r="S169" i="4"/>
  <c r="AB169" i="4"/>
  <c r="V169" i="4"/>
  <c r="AF169" i="4" s="1"/>
  <c r="U169" i="4"/>
  <c r="K169" i="4"/>
  <c r="AB208" i="11"/>
  <c r="S208" i="11"/>
  <c r="AS208" i="11"/>
  <c r="U208" i="11"/>
  <c r="V208" i="11"/>
  <c r="AF208" i="11" s="1"/>
  <c r="AO195" i="9"/>
  <c r="AE195" i="9"/>
  <c r="X195" i="9"/>
  <c r="AX195" i="9"/>
  <c r="AO203" i="3"/>
  <c r="AE203" i="3"/>
  <c r="AX203" i="3"/>
  <c r="X203" i="3"/>
  <c r="H148" i="13"/>
  <c r="AD168" i="6"/>
  <c r="P148" i="13" s="1"/>
  <c r="F148" i="13"/>
  <c r="AB168" i="6"/>
  <c r="N148" i="13" s="1"/>
  <c r="S168" i="6"/>
  <c r="B148" i="13"/>
  <c r="V168" i="6"/>
  <c r="U168" i="6"/>
  <c r="AK203" i="3"/>
  <c r="J204" i="3"/>
  <c r="T204" i="3"/>
  <c r="AD204" i="3" s="1"/>
  <c r="K204" i="3"/>
  <c r="M204" i="3" s="1"/>
  <c r="R204" i="3"/>
  <c r="K208" i="11"/>
  <c r="AC195" i="9"/>
  <c r="W195" i="9"/>
  <c r="AA195" i="9"/>
  <c r="AC203" i="3"/>
  <c r="AA203" i="3"/>
  <c r="W203" i="3"/>
  <c r="K168" i="6"/>
  <c r="AL195" i="9"/>
  <c r="M195" i="9"/>
  <c r="AV151" i="8" l="1"/>
  <c r="AU150" i="8"/>
  <c r="AH150" i="8"/>
  <c r="AG149" i="8"/>
  <c r="AM151" i="8"/>
  <c r="AN151" i="8" s="1"/>
  <c r="AQ150" i="8"/>
  <c r="AI150" i="8"/>
  <c r="AW150" i="8" s="1"/>
  <c r="AX169" i="4"/>
  <c r="AE169" i="4"/>
  <c r="AO169" i="4"/>
  <c r="X169" i="4"/>
  <c r="AC169" i="4"/>
  <c r="AA169" i="4"/>
  <c r="W169" i="4"/>
  <c r="AL169" i="4"/>
  <c r="M169" i="4"/>
  <c r="AX208" i="11"/>
  <c r="X208" i="11"/>
  <c r="AO208" i="11"/>
  <c r="AE208" i="11"/>
  <c r="G148" i="13"/>
  <c r="AC168" i="6"/>
  <c r="O148" i="13" s="1"/>
  <c r="J148" i="13"/>
  <c r="AF168" i="6"/>
  <c r="R148" i="13" s="1"/>
  <c r="I148" i="13"/>
  <c r="AX168" i="6"/>
  <c r="AO168" i="6"/>
  <c r="AE168" i="6"/>
  <c r="Q148" i="13" s="1"/>
  <c r="X168" i="6"/>
  <c r="L148" i="13" s="1"/>
  <c r="V204" i="3"/>
  <c r="AF204" i="3" s="1"/>
  <c r="U204" i="3"/>
  <c r="AL204" i="3"/>
  <c r="R205" i="3"/>
  <c r="T205" i="3"/>
  <c r="AD205" i="3" s="1"/>
  <c r="J205" i="3"/>
  <c r="AK204" i="3"/>
  <c r="S204" i="3"/>
  <c r="AA204" i="3" s="1"/>
  <c r="AB204" i="3"/>
  <c r="AS204" i="3"/>
  <c r="J196" i="9"/>
  <c r="R196" i="9"/>
  <c r="T196" i="9"/>
  <c r="AD196" i="9" s="1"/>
  <c r="AK195" i="9"/>
  <c r="AC208" i="11"/>
  <c r="AA208" i="11"/>
  <c r="W208" i="11"/>
  <c r="AA168" i="6"/>
  <c r="M148" i="13" s="1"/>
  <c r="W168" i="6"/>
  <c r="K148" i="13" s="1"/>
  <c r="AL208" i="11"/>
  <c r="M208" i="11"/>
  <c r="C148" i="13"/>
  <c r="AS168" i="6"/>
  <c r="AL168" i="6"/>
  <c r="M168" i="6"/>
  <c r="AV150" i="8" l="1"/>
  <c r="AU149" i="8"/>
  <c r="AH149" i="8"/>
  <c r="AG148" i="8"/>
  <c r="AI149" i="8"/>
  <c r="AW149" i="8" s="1"/>
  <c r="AM150" i="8"/>
  <c r="AN150" i="8" s="1"/>
  <c r="AQ149" i="8"/>
  <c r="AK169" i="4"/>
  <c r="J170" i="4"/>
  <c r="R170" i="4"/>
  <c r="T170" i="4"/>
  <c r="AD170" i="4" s="1"/>
  <c r="X204" i="3"/>
  <c r="AE204" i="3"/>
  <c r="AX204" i="3"/>
  <c r="AO204" i="3"/>
  <c r="AB205" i="3"/>
  <c r="S205" i="3"/>
  <c r="AS205" i="3"/>
  <c r="U205" i="3"/>
  <c r="V205" i="3"/>
  <c r="AF205" i="3" s="1"/>
  <c r="AC204" i="3"/>
  <c r="W204" i="3"/>
  <c r="V196" i="9"/>
  <c r="AF196" i="9" s="1"/>
  <c r="U196" i="9"/>
  <c r="AB196" i="9"/>
  <c r="AS196" i="9"/>
  <c r="S196" i="9"/>
  <c r="T209" i="11"/>
  <c r="AD209" i="11" s="1"/>
  <c r="R209" i="11"/>
  <c r="J209" i="11"/>
  <c r="AK208" i="11"/>
  <c r="E148" i="13"/>
  <c r="T169" i="6"/>
  <c r="R169" i="6"/>
  <c r="J169" i="6"/>
  <c r="K169" i="6" s="1"/>
  <c r="AK168" i="6"/>
  <c r="K205" i="3"/>
  <c r="K196" i="9"/>
  <c r="AV149" i="8" l="1"/>
  <c r="AU148" i="8"/>
  <c r="AH148" i="8"/>
  <c r="AG147" i="8"/>
  <c r="AM149" i="8"/>
  <c r="AN149" i="8" s="1"/>
  <c r="AQ148" i="8"/>
  <c r="AI148" i="8"/>
  <c r="AW148" i="8" s="1"/>
  <c r="U170" i="4"/>
  <c r="V170" i="4"/>
  <c r="AF170" i="4" s="1"/>
  <c r="S170" i="4"/>
  <c r="AB170" i="4"/>
  <c r="AS170" i="4"/>
  <c r="K170" i="4"/>
  <c r="AL170" i="4" s="1"/>
  <c r="M170" i="4"/>
  <c r="AX205" i="3"/>
  <c r="AO205" i="3"/>
  <c r="AE205" i="3"/>
  <c r="X205" i="3"/>
  <c r="AX196" i="9"/>
  <c r="AE196" i="9"/>
  <c r="AO196" i="9"/>
  <c r="X196" i="9"/>
  <c r="AB209" i="11"/>
  <c r="S209" i="11"/>
  <c r="AS209" i="11"/>
  <c r="U209" i="11"/>
  <c r="V209" i="11"/>
  <c r="AF209" i="11" s="1"/>
  <c r="H149" i="13"/>
  <c r="AD169" i="6"/>
  <c r="P149" i="13" s="1"/>
  <c r="F149" i="13"/>
  <c r="AB169" i="6"/>
  <c r="N149" i="13" s="1"/>
  <c r="S169" i="6"/>
  <c r="C149" i="13"/>
  <c r="M169" i="6"/>
  <c r="B149" i="13"/>
  <c r="V169" i="6"/>
  <c r="U169" i="6"/>
  <c r="AL169" i="6"/>
  <c r="AC205" i="3"/>
  <c r="AA205" i="3"/>
  <c r="W205" i="3"/>
  <c r="AC196" i="9"/>
  <c r="AA196" i="9"/>
  <c r="W196" i="9"/>
  <c r="K209" i="11"/>
  <c r="AL205" i="3"/>
  <c r="M205" i="3"/>
  <c r="AL196" i="9"/>
  <c r="M196" i="9"/>
  <c r="AV148" i="8" l="1"/>
  <c r="AU147" i="8"/>
  <c r="AH147" i="8"/>
  <c r="AG146" i="8"/>
  <c r="AM148" i="8"/>
  <c r="AN148" i="8" s="1"/>
  <c r="AQ147" i="8"/>
  <c r="AI147" i="8"/>
  <c r="AW147" i="8" s="1"/>
  <c r="AX170" i="4"/>
  <c r="AE170" i="4"/>
  <c r="AO170" i="4"/>
  <c r="X170" i="4"/>
  <c r="AA170" i="4"/>
  <c r="T171" i="4"/>
  <c r="AD171" i="4" s="1"/>
  <c r="R171" i="4"/>
  <c r="J171" i="4"/>
  <c r="AK170" i="4"/>
  <c r="K171" i="4"/>
  <c r="M171" i="4"/>
  <c r="AC170" i="4"/>
  <c r="W170" i="4"/>
  <c r="M209" i="11"/>
  <c r="AL209" i="11"/>
  <c r="AX209" i="11"/>
  <c r="X209" i="11"/>
  <c r="AO209" i="11"/>
  <c r="AE209" i="11"/>
  <c r="G149" i="13"/>
  <c r="AC169" i="6"/>
  <c r="O149" i="13" s="1"/>
  <c r="E149" i="13"/>
  <c r="T170" i="6"/>
  <c r="R170" i="6"/>
  <c r="J170" i="6"/>
  <c r="AK169" i="6"/>
  <c r="J149" i="13"/>
  <c r="AF169" i="6"/>
  <c r="R149" i="13" s="1"/>
  <c r="I149" i="13"/>
  <c r="AX169" i="6"/>
  <c r="AO169" i="6"/>
  <c r="AE169" i="6"/>
  <c r="Q149" i="13" s="1"/>
  <c r="X169" i="6"/>
  <c r="L149" i="13" s="1"/>
  <c r="J210" i="11"/>
  <c r="K210" i="11"/>
  <c r="M210" i="11" s="1"/>
  <c r="AK209" i="11"/>
  <c r="R210" i="11"/>
  <c r="T210" i="11"/>
  <c r="AD210" i="11" s="1"/>
  <c r="J206" i="3"/>
  <c r="T206" i="3"/>
  <c r="AD206" i="3" s="1"/>
  <c r="R206" i="3"/>
  <c r="AK205" i="3"/>
  <c r="AK196" i="9"/>
  <c r="J197" i="9"/>
  <c r="K197" i="9" s="1"/>
  <c r="M197" i="9" s="1"/>
  <c r="R197" i="9"/>
  <c r="T197" i="9"/>
  <c r="AD197" i="9" s="1"/>
  <c r="AC209" i="11"/>
  <c r="AA209" i="11"/>
  <c r="W209" i="11"/>
  <c r="AS169" i="6"/>
  <c r="AA169" i="6"/>
  <c r="M149" i="13" s="1"/>
  <c r="W169" i="6"/>
  <c r="K149" i="13" s="1"/>
  <c r="AV147" i="8" l="1"/>
  <c r="AU146" i="8"/>
  <c r="AH146" i="8"/>
  <c r="AG145" i="8"/>
  <c r="AM147" i="8"/>
  <c r="AN147" i="8" s="1"/>
  <c r="AQ146" i="8"/>
  <c r="AI146" i="8"/>
  <c r="AW146" i="8" s="1"/>
  <c r="S171" i="4"/>
  <c r="AB171" i="4"/>
  <c r="AS171" i="4"/>
  <c r="U171" i="4"/>
  <c r="V171" i="4"/>
  <c r="AF171" i="4" s="1"/>
  <c r="AL171" i="4"/>
  <c r="R172" i="4"/>
  <c r="T172" i="4"/>
  <c r="AD172" i="4" s="1"/>
  <c r="J172" i="4"/>
  <c r="K172" i="4" s="1"/>
  <c r="M172" i="4" s="1"/>
  <c r="AK171" i="4"/>
  <c r="H150" i="13"/>
  <c r="AD170" i="6"/>
  <c r="P150" i="13" s="1"/>
  <c r="F150" i="13"/>
  <c r="AB170" i="6"/>
  <c r="N150" i="13" s="1"/>
  <c r="S170" i="6"/>
  <c r="B150" i="13"/>
  <c r="V170" i="6"/>
  <c r="U170" i="6"/>
  <c r="V210" i="11"/>
  <c r="AF210" i="11" s="1"/>
  <c r="U210" i="11"/>
  <c r="AL210" i="11"/>
  <c r="T211" i="11"/>
  <c r="AD211" i="11" s="1"/>
  <c r="R211" i="11"/>
  <c r="J211" i="11"/>
  <c r="AK210" i="11"/>
  <c r="S210" i="11"/>
  <c r="AB210" i="11"/>
  <c r="AS210" i="11"/>
  <c r="U206" i="3"/>
  <c r="V206" i="3"/>
  <c r="AF206" i="3" s="1"/>
  <c r="S206" i="3"/>
  <c r="AB206" i="3"/>
  <c r="AS206" i="3"/>
  <c r="T198" i="9"/>
  <c r="AD198" i="9" s="1"/>
  <c r="R198" i="9"/>
  <c r="J198" i="9"/>
  <c r="AK197" i="9"/>
  <c r="AL197" i="9"/>
  <c r="V197" i="9"/>
  <c r="AF197" i="9" s="1"/>
  <c r="U197" i="9"/>
  <c r="AB197" i="9"/>
  <c r="S197" i="9"/>
  <c r="AS197" i="9"/>
  <c r="K170" i="6"/>
  <c r="K206" i="3"/>
  <c r="AL206" i="3" s="1"/>
  <c r="M206" i="3"/>
  <c r="AU145" i="8" l="1"/>
  <c r="AV146" i="8"/>
  <c r="AG144" i="8"/>
  <c r="AM146" i="8"/>
  <c r="AN146" i="8" s="1"/>
  <c r="AQ145" i="8"/>
  <c r="AI145" i="8"/>
  <c r="AW145" i="8" s="1"/>
  <c r="AH145" i="8"/>
  <c r="AE171" i="4"/>
  <c r="X171" i="4"/>
  <c r="AX171" i="4"/>
  <c r="AO171" i="4"/>
  <c r="AB172" i="4"/>
  <c r="S172" i="4"/>
  <c r="AS172" i="4"/>
  <c r="T173" i="4"/>
  <c r="AD173" i="4" s="1"/>
  <c r="R173" i="4"/>
  <c r="J173" i="4"/>
  <c r="M173" i="4" s="1"/>
  <c r="AK172" i="4"/>
  <c r="K173" i="4"/>
  <c r="U172" i="4"/>
  <c r="V172" i="4"/>
  <c r="AF172" i="4" s="1"/>
  <c r="AL172" i="4"/>
  <c r="AC171" i="4"/>
  <c r="AA171" i="4"/>
  <c r="W171" i="4"/>
  <c r="C150" i="13"/>
  <c r="AL170" i="6"/>
  <c r="M170" i="6"/>
  <c r="G150" i="13"/>
  <c r="AC170" i="6"/>
  <c r="O150" i="13" s="1"/>
  <c r="J150" i="13"/>
  <c r="AF170" i="6"/>
  <c r="R150" i="13" s="1"/>
  <c r="I150" i="13"/>
  <c r="AX170" i="6"/>
  <c r="AE170" i="6"/>
  <c r="Q150" i="13" s="1"/>
  <c r="X170" i="6"/>
  <c r="L150" i="13" s="1"/>
  <c r="AO170" i="6"/>
  <c r="AE210" i="11"/>
  <c r="AX210" i="11"/>
  <c r="AO210" i="11"/>
  <c r="X210" i="11"/>
  <c r="AB211" i="11"/>
  <c r="S211" i="11"/>
  <c r="AS211" i="11"/>
  <c r="U211" i="11"/>
  <c r="V211" i="11"/>
  <c r="AF211" i="11" s="1"/>
  <c r="K211" i="11"/>
  <c r="AE206" i="3"/>
  <c r="X206" i="3"/>
  <c r="AO206" i="3"/>
  <c r="AX206" i="3"/>
  <c r="W206" i="3"/>
  <c r="AC206" i="3"/>
  <c r="AA206" i="3"/>
  <c r="AB198" i="9"/>
  <c r="S198" i="9"/>
  <c r="AS198" i="9"/>
  <c r="V198" i="9"/>
  <c r="AF198" i="9" s="1"/>
  <c r="U198" i="9"/>
  <c r="K198" i="9"/>
  <c r="AL198" i="9" s="1"/>
  <c r="AX197" i="9"/>
  <c r="X197" i="9"/>
  <c r="AO197" i="9"/>
  <c r="AE197" i="9"/>
  <c r="J207" i="3"/>
  <c r="AK206" i="3"/>
  <c r="T207" i="3"/>
  <c r="AD207" i="3" s="1"/>
  <c r="R207" i="3"/>
  <c r="K207" i="3"/>
  <c r="M207" i="3" s="1"/>
  <c r="AS170" i="6"/>
  <c r="AA170" i="6"/>
  <c r="M150" i="13" s="1"/>
  <c r="W170" i="6"/>
  <c r="K150" i="13" s="1"/>
  <c r="AC210" i="11"/>
  <c r="AA210" i="11"/>
  <c r="W210" i="11"/>
  <c r="AC197" i="9"/>
  <c r="AA197" i="9"/>
  <c r="W197" i="9"/>
  <c r="AG143" i="8" l="1"/>
  <c r="AM145" i="8"/>
  <c r="AN145" i="8" s="1"/>
  <c r="AQ144" i="8"/>
  <c r="AI144" i="8"/>
  <c r="AW144" i="8" s="1"/>
  <c r="AH144" i="8"/>
  <c r="AU144" i="8"/>
  <c r="AV145" i="8"/>
  <c r="AK173" i="4"/>
  <c r="J174" i="4"/>
  <c r="R174" i="4"/>
  <c r="T174" i="4"/>
  <c r="AD174" i="4" s="1"/>
  <c r="AB173" i="4"/>
  <c r="AS173" i="4"/>
  <c r="S173" i="4"/>
  <c r="U173" i="4"/>
  <c r="AL173" i="4"/>
  <c r="V173" i="4"/>
  <c r="AF173" i="4" s="1"/>
  <c r="AO172" i="4"/>
  <c r="AE172" i="4"/>
  <c r="AX172" i="4"/>
  <c r="X172" i="4"/>
  <c r="AC172" i="4"/>
  <c r="W172" i="4"/>
  <c r="AA172" i="4"/>
  <c r="AK170" i="6"/>
  <c r="J171" i="6"/>
  <c r="K171" i="6"/>
  <c r="C151" i="13" s="1"/>
  <c r="M171" i="6"/>
  <c r="R171" i="6"/>
  <c r="T171" i="6"/>
  <c r="E150" i="13"/>
  <c r="AC198" i="9"/>
  <c r="AA198" i="9"/>
  <c r="W198" i="9"/>
  <c r="AE211" i="11"/>
  <c r="AO211" i="11"/>
  <c r="AX211" i="11"/>
  <c r="X211" i="11"/>
  <c r="AO198" i="9"/>
  <c r="AX198" i="9"/>
  <c r="AE198" i="9"/>
  <c r="X198" i="9"/>
  <c r="M198" i="9"/>
  <c r="AL207" i="3"/>
  <c r="V207" i="3"/>
  <c r="AF207" i="3" s="1"/>
  <c r="U207" i="3"/>
  <c r="AS207" i="3"/>
  <c r="AB207" i="3"/>
  <c r="S207" i="3"/>
  <c r="W207" i="3" s="1"/>
  <c r="AK207" i="3"/>
  <c r="R208" i="3"/>
  <c r="J208" i="3"/>
  <c r="T208" i="3"/>
  <c r="AD208" i="3" s="1"/>
  <c r="AC211" i="11"/>
  <c r="AA211" i="11"/>
  <c r="W211" i="11"/>
  <c r="M211" i="11"/>
  <c r="AL211" i="11"/>
  <c r="AG142" i="8" l="1"/>
  <c r="AM144" i="8"/>
  <c r="AN144" i="8" s="1"/>
  <c r="AQ143" i="8"/>
  <c r="AI143" i="8"/>
  <c r="AW143" i="8" s="1"/>
  <c r="AH143" i="8"/>
  <c r="AU143" i="8"/>
  <c r="AV144" i="8"/>
  <c r="AL174" i="4"/>
  <c r="U174" i="4"/>
  <c r="V174" i="4"/>
  <c r="AF174" i="4" s="1"/>
  <c r="AB174" i="4"/>
  <c r="S174" i="4"/>
  <c r="AS174" i="4"/>
  <c r="AX173" i="4"/>
  <c r="AO173" i="4"/>
  <c r="AE173" i="4"/>
  <c r="X173" i="4"/>
  <c r="K174" i="4"/>
  <c r="M174" i="4"/>
  <c r="AC173" i="4"/>
  <c r="W173" i="4"/>
  <c r="AA173" i="4"/>
  <c r="B151" i="13"/>
  <c r="V171" i="6"/>
  <c r="U171" i="6"/>
  <c r="AL171" i="6"/>
  <c r="E151" i="13"/>
  <c r="T172" i="6"/>
  <c r="R172" i="6"/>
  <c r="J172" i="6"/>
  <c r="AK171" i="6"/>
  <c r="K172" i="6"/>
  <c r="C152" i="13" s="1"/>
  <c r="F151" i="13"/>
  <c r="S171" i="6"/>
  <c r="AB171" i="6"/>
  <c r="N151" i="13" s="1"/>
  <c r="AD171" i="6"/>
  <c r="P151" i="13" s="1"/>
  <c r="H151" i="13"/>
  <c r="R199" i="9"/>
  <c r="J199" i="9"/>
  <c r="T199" i="9"/>
  <c r="AD199" i="9" s="1"/>
  <c r="AK198" i="9"/>
  <c r="J151" i="13"/>
  <c r="AF171" i="6"/>
  <c r="R151" i="13" s="1"/>
  <c r="I151" i="13"/>
  <c r="AX171" i="6"/>
  <c r="AO207" i="3"/>
  <c r="AX207" i="3"/>
  <c r="AE207" i="3"/>
  <c r="X207" i="3"/>
  <c r="AC207" i="3"/>
  <c r="AA207" i="3"/>
  <c r="AS208" i="3"/>
  <c r="S208" i="3"/>
  <c r="AB208" i="3"/>
  <c r="V208" i="3"/>
  <c r="AF208" i="3" s="1"/>
  <c r="U208" i="3"/>
  <c r="R212" i="11"/>
  <c r="AK211" i="11"/>
  <c r="J212" i="11"/>
  <c r="M212" i="11" s="1"/>
  <c r="K212" i="11"/>
  <c r="T212" i="11"/>
  <c r="AD212" i="11" s="1"/>
  <c r="K208" i="3"/>
  <c r="AL208" i="3" s="1"/>
  <c r="M208" i="3"/>
  <c r="AG141" i="8" l="1"/>
  <c r="AM143" i="8"/>
  <c r="AN143" i="8" s="1"/>
  <c r="AQ142" i="8"/>
  <c r="AI142" i="8"/>
  <c r="AW142" i="8" s="1"/>
  <c r="AH142" i="8"/>
  <c r="AU142" i="8"/>
  <c r="AV143" i="8"/>
  <c r="AX174" i="4"/>
  <c r="AO174" i="4"/>
  <c r="AE174" i="4"/>
  <c r="X174" i="4"/>
  <c r="J175" i="4"/>
  <c r="K175" i="4"/>
  <c r="M175" i="4"/>
  <c r="R175" i="4"/>
  <c r="T175" i="4"/>
  <c r="AD175" i="4" s="1"/>
  <c r="AK174" i="4"/>
  <c r="M172" i="6"/>
  <c r="AC174" i="4"/>
  <c r="AA174" i="4"/>
  <c r="W174" i="4"/>
  <c r="AO171" i="6"/>
  <c r="AE171" i="6"/>
  <c r="Q151" i="13" s="1"/>
  <c r="X171" i="6"/>
  <c r="L151" i="13" s="1"/>
  <c r="H152" i="13"/>
  <c r="AD172" i="6"/>
  <c r="P152" i="13" s="1"/>
  <c r="F152" i="13"/>
  <c r="S172" i="6"/>
  <c r="AS172" i="6" s="1"/>
  <c r="AB172" i="6"/>
  <c r="N152" i="13" s="1"/>
  <c r="B152" i="13"/>
  <c r="AL172" i="6"/>
  <c r="V172" i="6"/>
  <c r="U172" i="6"/>
  <c r="W172" i="6" s="1"/>
  <c r="K152" i="13" s="1"/>
  <c r="G151" i="13"/>
  <c r="AC171" i="6"/>
  <c r="O151" i="13" s="1"/>
  <c r="AS171" i="6"/>
  <c r="AA171" i="6"/>
  <c r="M151" i="13" s="1"/>
  <c r="W171" i="6"/>
  <c r="K151" i="13" s="1"/>
  <c r="AB199" i="9"/>
  <c r="S199" i="9"/>
  <c r="AS199" i="9"/>
  <c r="V199" i="9"/>
  <c r="AF199" i="9" s="1"/>
  <c r="U199" i="9"/>
  <c r="G152" i="13"/>
  <c r="AC172" i="6"/>
  <c r="O152" i="13" s="1"/>
  <c r="J152" i="13"/>
  <c r="AF172" i="6"/>
  <c r="R152" i="13" s="1"/>
  <c r="I152" i="13"/>
  <c r="AX172" i="6"/>
  <c r="AO172" i="6"/>
  <c r="AE172" i="6"/>
  <c r="Q152" i="13" s="1"/>
  <c r="X172" i="6"/>
  <c r="L152" i="13" s="1"/>
  <c r="AC208" i="3"/>
  <c r="AA208" i="3"/>
  <c r="AO208" i="3"/>
  <c r="X208" i="3"/>
  <c r="AX208" i="3"/>
  <c r="AE208" i="3"/>
  <c r="W208" i="3"/>
  <c r="AS212" i="11"/>
  <c r="AB212" i="11"/>
  <c r="S212" i="11"/>
  <c r="U212" i="11"/>
  <c r="V212" i="11"/>
  <c r="AF212" i="11" s="1"/>
  <c r="AL212" i="11"/>
  <c r="AK212" i="11"/>
  <c r="J213" i="11"/>
  <c r="K213" i="11"/>
  <c r="R213" i="11"/>
  <c r="T213" i="11"/>
  <c r="AD213" i="11" s="1"/>
  <c r="T209" i="3"/>
  <c r="AD209" i="3" s="1"/>
  <c r="R209" i="3"/>
  <c r="J209" i="3"/>
  <c r="AK208" i="3"/>
  <c r="K209" i="3"/>
  <c r="M209" i="3"/>
  <c r="K199" i="9"/>
  <c r="AG140" i="8" l="1"/>
  <c r="AM142" i="8"/>
  <c r="AN142" i="8" s="1"/>
  <c r="AQ141" i="8"/>
  <c r="AI141" i="8"/>
  <c r="AW141" i="8" s="1"/>
  <c r="AH141" i="8"/>
  <c r="AU141" i="8"/>
  <c r="AV142" i="8"/>
  <c r="V175" i="4"/>
  <c r="AF175" i="4" s="1"/>
  <c r="U175" i="4"/>
  <c r="AL175" i="4"/>
  <c r="T176" i="4"/>
  <c r="AD176" i="4" s="1"/>
  <c r="R176" i="4"/>
  <c r="J176" i="4"/>
  <c r="AK175" i="4"/>
  <c r="W175" i="4"/>
  <c r="AB175" i="4"/>
  <c r="S175" i="4"/>
  <c r="AS175" i="4"/>
  <c r="AK172" i="6"/>
  <c r="J173" i="6"/>
  <c r="T173" i="6"/>
  <c r="R173" i="6"/>
  <c r="E152" i="13"/>
  <c r="AA172" i="6"/>
  <c r="M152" i="13" s="1"/>
  <c r="M199" i="9"/>
  <c r="AL199" i="9"/>
  <c r="AX199" i="9"/>
  <c r="AE199" i="9"/>
  <c r="AO199" i="9"/>
  <c r="X199" i="9"/>
  <c r="AX212" i="11"/>
  <c r="AO212" i="11"/>
  <c r="AE212" i="11"/>
  <c r="X212" i="11"/>
  <c r="V213" i="11"/>
  <c r="AF213" i="11" s="1"/>
  <c r="U213" i="11"/>
  <c r="AL213" i="11"/>
  <c r="M213" i="11"/>
  <c r="AB213" i="11"/>
  <c r="S213" i="11"/>
  <c r="AS213" i="11"/>
  <c r="S209" i="3"/>
  <c r="AB209" i="3"/>
  <c r="AS209" i="3"/>
  <c r="AL209" i="3"/>
  <c r="U209" i="3"/>
  <c r="V209" i="3"/>
  <c r="AK209" i="3"/>
  <c r="R210" i="3"/>
  <c r="T210" i="3"/>
  <c r="AD210" i="3" s="1"/>
  <c r="J210" i="3"/>
  <c r="AK199" i="9"/>
  <c r="J200" i="9"/>
  <c r="K200" i="9"/>
  <c r="T200" i="9"/>
  <c r="AD200" i="9" s="1"/>
  <c r="M200" i="9"/>
  <c r="R200" i="9"/>
  <c r="AC199" i="9"/>
  <c r="AA199" i="9"/>
  <c r="W199" i="9"/>
  <c r="AC212" i="11"/>
  <c r="AA212" i="11"/>
  <c r="W212" i="11"/>
  <c r="AQ140" i="8" l="1"/>
  <c r="AH140" i="8"/>
  <c r="AG139" i="8"/>
  <c r="AM141" i="8"/>
  <c r="AN141" i="8" s="1"/>
  <c r="AI140" i="8"/>
  <c r="AW140" i="8" s="1"/>
  <c r="AU140" i="8"/>
  <c r="AV141" i="8"/>
  <c r="AE175" i="4"/>
  <c r="AX175" i="4"/>
  <c r="AO175" i="4"/>
  <c r="X175" i="4"/>
  <c r="AS176" i="4"/>
  <c r="AB176" i="4"/>
  <c r="S176" i="4"/>
  <c r="V176" i="4"/>
  <c r="AF176" i="4" s="1"/>
  <c r="U176" i="4"/>
  <c r="K173" i="6"/>
  <c r="V173" i="6"/>
  <c r="AL173" i="6"/>
  <c r="U173" i="6"/>
  <c r="B153" i="13"/>
  <c r="H153" i="13"/>
  <c r="AD173" i="6"/>
  <c r="P153" i="13" s="1"/>
  <c r="S173" i="6"/>
  <c r="AB173" i="6"/>
  <c r="N153" i="13" s="1"/>
  <c r="F153" i="13"/>
  <c r="K176" i="4"/>
  <c r="AC175" i="4"/>
  <c r="AA175" i="4"/>
  <c r="AO213" i="11"/>
  <c r="AE213" i="11"/>
  <c r="AX213" i="11"/>
  <c r="X213" i="11"/>
  <c r="T214" i="11"/>
  <c r="AD214" i="11" s="1"/>
  <c r="AK213" i="11"/>
  <c r="R214" i="11"/>
  <c r="J214" i="11"/>
  <c r="K214" i="11" s="1"/>
  <c r="M214" i="11" s="1"/>
  <c r="AC209" i="3"/>
  <c r="W209" i="3"/>
  <c r="AO209" i="3"/>
  <c r="AX209" i="3"/>
  <c r="AE209" i="3"/>
  <c r="X209" i="3"/>
  <c r="AF209" i="3"/>
  <c r="AA209" i="3"/>
  <c r="S210" i="3"/>
  <c r="AB210" i="3"/>
  <c r="AS210" i="3"/>
  <c r="U210" i="3"/>
  <c r="V210" i="3"/>
  <c r="AF210" i="3" s="1"/>
  <c r="U200" i="9"/>
  <c r="AL200" i="9"/>
  <c r="V200" i="9"/>
  <c r="AF200" i="9" s="1"/>
  <c r="J201" i="9"/>
  <c r="R201" i="9"/>
  <c r="T201" i="9"/>
  <c r="AD201" i="9" s="1"/>
  <c r="AK200" i="9"/>
  <c r="S200" i="9"/>
  <c r="AB200" i="9"/>
  <c r="AS200" i="9"/>
  <c r="AC213" i="11"/>
  <c r="AA213" i="11"/>
  <c r="W213" i="11"/>
  <c r="K210" i="3"/>
  <c r="AU139" i="8" l="1"/>
  <c r="AV140" i="8"/>
  <c r="AH139" i="8"/>
  <c r="AM140" i="8"/>
  <c r="AN140" i="8" s="1"/>
  <c r="AI139" i="8"/>
  <c r="AW139" i="8" s="1"/>
  <c r="AG138" i="8"/>
  <c r="AQ139" i="8"/>
  <c r="AX176" i="4"/>
  <c r="AO176" i="4"/>
  <c r="AE176" i="4"/>
  <c r="X176" i="4"/>
  <c r="M173" i="6"/>
  <c r="C153" i="13"/>
  <c r="AF173" i="6"/>
  <c r="R153" i="13" s="1"/>
  <c r="J153" i="13"/>
  <c r="X173" i="6"/>
  <c r="L153" i="13" s="1"/>
  <c r="AE173" i="6"/>
  <c r="Q153" i="13" s="1"/>
  <c r="AO173" i="6"/>
  <c r="AX173" i="6"/>
  <c r="I153" i="13"/>
  <c r="W173" i="6"/>
  <c r="K153" i="13" s="1"/>
  <c r="AS173" i="6"/>
  <c r="AA173" i="6"/>
  <c r="M153" i="13" s="1"/>
  <c r="AC173" i="6"/>
  <c r="O153" i="13" s="1"/>
  <c r="G153" i="13"/>
  <c r="AC176" i="4"/>
  <c r="W176" i="4"/>
  <c r="AA176" i="4"/>
  <c r="AL176" i="4"/>
  <c r="M176" i="4"/>
  <c r="T215" i="11"/>
  <c r="AD215" i="11" s="1"/>
  <c r="AK214" i="11"/>
  <c r="R215" i="11"/>
  <c r="J215" i="11"/>
  <c r="K215" i="11" s="1"/>
  <c r="M215" i="11" s="1"/>
  <c r="AB214" i="11"/>
  <c r="S214" i="11"/>
  <c r="AS214" i="11"/>
  <c r="V214" i="11"/>
  <c r="AF214" i="11" s="1"/>
  <c r="U214" i="11"/>
  <c r="AL214" i="11"/>
  <c r="AX210" i="3"/>
  <c r="X210" i="3"/>
  <c r="AO210" i="3"/>
  <c r="AE210" i="3"/>
  <c r="AE200" i="9"/>
  <c r="AX200" i="9"/>
  <c r="AO200" i="9"/>
  <c r="X200" i="9"/>
  <c r="V201" i="9"/>
  <c r="AF201" i="9" s="1"/>
  <c r="U201" i="9"/>
  <c r="S201" i="9"/>
  <c r="AB201" i="9"/>
  <c r="AS201" i="9"/>
  <c r="AC210" i="3"/>
  <c r="AA210" i="3"/>
  <c r="W210" i="3"/>
  <c r="K201" i="9"/>
  <c r="AC200" i="9"/>
  <c r="AA200" i="9"/>
  <c r="W200" i="9"/>
  <c r="AL210" i="3"/>
  <c r="M210" i="3"/>
  <c r="AU138" i="8" l="1"/>
  <c r="AV139" i="8"/>
  <c r="AG137" i="8"/>
  <c r="AM139" i="8"/>
  <c r="AN139" i="8" s="1"/>
  <c r="AQ138" i="8"/>
  <c r="AI138" i="8"/>
  <c r="AW138" i="8" s="1"/>
  <c r="AH138" i="8"/>
  <c r="E153" i="13"/>
  <c r="R174" i="6"/>
  <c r="AK173" i="6"/>
  <c r="J174" i="6"/>
  <c r="T174" i="6"/>
  <c r="R177" i="4"/>
  <c r="AK176" i="4"/>
  <c r="J177" i="4"/>
  <c r="T177" i="4"/>
  <c r="AD177" i="4" s="1"/>
  <c r="T216" i="11"/>
  <c r="AD216" i="11" s="1"/>
  <c r="J216" i="11"/>
  <c r="R216" i="11"/>
  <c r="AK215" i="11"/>
  <c r="AS215" i="11"/>
  <c r="AB215" i="11"/>
  <c r="S215" i="11"/>
  <c r="V215" i="11"/>
  <c r="AF215" i="11" s="1"/>
  <c r="U215" i="11"/>
  <c r="AL215" i="11"/>
  <c r="AO214" i="11"/>
  <c r="AX214" i="11"/>
  <c r="X214" i="11"/>
  <c r="AE214" i="11"/>
  <c r="AO201" i="9"/>
  <c r="X201" i="9"/>
  <c r="AX201" i="9"/>
  <c r="AE201" i="9"/>
  <c r="T211" i="3"/>
  <c r="AD211" i="3" s="1"/>
  <c r="R211" i="3"/>
  <c r="J211" i="3"/>
  <c r="K211" i="3" s="1"/>
  <c r="M211" i="3" s="1"/>
  <c r="AK210" i="3"/>
  <c r="AC214" i="11"/>
  <c r="AA214" i="11"/>
  <c r="W214" i="11"/>
  <c r="AC201" i="9"/>
  <c r="AA201" i="9"/>
  <c r="W201" i="9"/>
  <c r="AL201" i="9"/>
  <c r="M201" i="9"/>
  <c r="AG136" i="8" l="1"/>
  <c r="AM138" i="8"/>
  <c r="AN138" i="8" s="1"/>
  <c r="AQ137" i="8"/>
  <c r="AI137" i="8"/>
  <c r="AW137" i="8" s="1"/>
  <c r="AH137" i="8"/>
  <c r="AU137" i="8"/>
  <c r="AV138" i="8"/>
  <c r="S174" i="6"/>
  <c r="AB174" i="6"/>
  <c r="N154" i="13" s="1"/>
  <c r="F154" i="13"/>
  <c r="B154" i="13"/>
  <c r="K174" i="6"/>
  <c r="C154" i="13" s="1"/>
  <c r="U174" i="6"/>
  <c r="V174" i="6"/>
  <c r="AD174" i="6"/>
  <c r="P154" i="13" s="1"/>
  <c r="H154" i="13"/>
  <c r="AS177" i="4"/>
  <c r="S177" i="4"/>
  <c r="W177" i="4" s="1"/>
  <c r="AB177" i="4"/>
  <c r="U177" i="4"/>
  <c r="V177" i="4"/>
  <c r="AF177" i="4" s="1"/>
  <c r="AS174" i="6"/>
  <c r="AA174" i="6"/>
  <c r="M154" i="13" s="1"/>
  <c r="W174" i="6"/>
  <c r="K154" i="13" s="1"/>
  <c r="AL174" i="6"/>
  <c r="M174" i="6"/>
  <c r="K177" i="4"/>
  <c r="U216" i="11"/>
  <c r="V216" i="11"/>
  <c r="AF216" i="11" s="1"/>
  <c r="K216" i="11"/>
  <c r="AB216" i="11"/>
  <c r="S216" i="11"/>
  <c r="AS216" i="11"/>
  <c r="AX215" i="11"/>
  <c r="AE215" i="11"/>
  <c r="AO215" i="11"/>
  <c r="X215" i="11"/>
  <c r="AB211" i="3"/>
  <c r="S211" i="3"/>
  <c r="AS211" i="3"/>
  <c r="T212" i="3"/>
  <c r="AD212" i="3" s="1"/>
  <c r="R212" i="3"/>
  <c r="J212" i="3"/>
  <c r="AK211" i="3"/>
  <c r="U211" i="3"/>
  <c r="V211" i="3"/>
  <c r="AF211" i="3" s="1"/>
  <c r="AL211" i="3"/>
  <c r="AK201" i="9"/>
  <c r="T202" i="9"/>
  <c r="AD202" i="9" s="1"/>
  <c r="R202" i="9"/>
  <c r="J202" i="9"/>
  <c r="AC215" i="11"/>
  <c r="AA215" i="11"/>
  <c r="W215" i="11"/>
  <c r="AG135" i="8" l="1"/>
  <c r="AM137" i="8"/>
  <c r="AN137" i="8" s="1"/>
  <c r="AQ136" i="8"/>
  <c r="AI136" i="8"/>
  <c r="AW136" i="8" s="1"/>
  <c r="AH136" i="8"/>
  <c r="AU136" i="8"/>
  <c r="AV137" i="8"/>
  <c r="G154" i="13"/>
  <c r="AC174" i="6"/>
  <c r="O154" i="13" s="1"/>
  <c r="X174" i="6"/>
  <c r="L154" i="13" s="1"/>
  <c r="AO174" i="6"/>
  <c r="I154" i="13"/>
  <c r="AE174" i="6"/>
  <c r="Q154" i="13" s="1"/>
  <c r="AX174" i="6"/>
  <c r="AF174" i="6"/>
  <c r="R154" i="13" s="1"/>
  <c r="J154" i="13"/>
  <c r="AC177" i="4"/>
  <c r="AA177" i="4"/>
  <c r="AE177" i="4"/>
  <c r="X177" i="4"/>
  <c r="AX177" i="4"/>
  <c r="AO177" i="4"/>
  <c r="E154" i="13"/>
  <c r="T175" i="6"/>
  <c r="R175" i="6"/>
  <c r="J175" i="6"/>
  <c r="AK174" i="6"/>
  <c r="AL177" i="4"/>
  <c r="M177" i="4"/>
  <c r="AX216" i="11"/>
  <c r="AO216" i="11"/>
  <c r="AE216" i="11"/>
  <c r="X216" i="11"/>
  <c r="AC211" i="3"/>
  <c r="AA211" i="3"/>
  <c r="S212" i="3"/>
  <c r="AB212" i="3"/>
  <c r="AS212" i="3"/>
  <c r="U212" i="3"/>
  <c r="V212" i="3"/>
  <c r="AF212" i="3" s="1"/>
  <c r="AO211" i="3"/>
  <c r="AX211" i="3"/>
  <c r="AE211" i="3"/>
  <c r="X211" i="3"/>
  <c r="W211" i="3"/>
  <c r="AS202" i="9"/>
  <c r="AB202" i="9"/>
  <c r="S202" i="9"/>
  <c r="V202" i="9"/>
  <c r="AF202" i="9" s="1"/>
  <c r="U202" i="9"/>
  <c r="M216" i="11"/>
  <c r="AL216" i="11"/>
  <c r="AC216" i="11"/>
  <c r="AA216" i="11"/>
  <c r="W216" i="11"/>
  <c r="K212" i="3"/>
  <c r="K202" i="9"/>
  <c r="K175" i="6"/>
  <c r="AG134" i="8" l="1"/>
  <c r="AM136" i="8"/>
  <c r="AN136" i="8" s="1"/>
  <c r="AQ135" i="8"/>
  <c r="AI135" i="8"/>
  <c r="AW135" i="8" s="1"/>
  <c r="AH135" i="8"/>
  <c r="AU135" i="8"/>
  <c r="AV136" i="8"/>
  <c r="AK177" i="4"/>
  <c r="J178" i="4"/>
  <c r="K178" i="4" s="1"/>
  <c r="M178" i="4" s="1"/>
  <c r="R178" i="4"/>
  <c r="T178" i="4"/>
  <c r="AD178" i="4" s="1"/>
  <c r="AA212" i="3"/>
  <c r="H155" i="13"/>
  <c r="AD175" i="6"/>
  <c r="P155" i="13" s="1"/>
  <c r="AB175" i="6"/>
  <c r="N155" i="13" s="1"/>
  <c r="S175" i="6"/>
  <c r="F155" i="13"/>
  <c r="B155" i="13"/>
  <c r="V175" i="6"/>
  <c r="U175" i="6"/>
  <c r="AC212" i="3"/>
  <c r="W212" i="3"/>
  <c r="X212" i="3"/>
  <c r="AO212" i="3"/>
  <c r="AX212" i="3"/>
  <c r="AE212" i="3"/>
  <c r="AE202" i="9"/>
  <c r="AX202" i="9"/>
  <c r="AO202" i="9"/>
  <c r="X202" i="9"/>
  <c r="G155" i="13"/>
  <c r="AC175" i="6"/>
  <c r="O155" i="13" s="1"/>
  <c r="J155" i="13"/>
  <c r="AF175" i="6"/>
  <c r="R155" i="13" s="1"/>
  <c r="I155" i="13"/>
  <c r="AX175" i="6"/>
  <c r="AO175" i="6"/>
  <c r="AE175" i="6"/>
  <c r="Q155" i="13" s="1"/>
  <c r="X175" i="6"/>
  <c r="L155" i="13" s="1"/>
  <c r="T217" i="11"/>
  <c r="AD217" i="11" s="1"/>
  <c r="R217" i="11"/>
  <c r="AK216" i="11"/>
  <c r="J217" i="11"/>
  <c r="AC202" i="9"/>
  <c r="AA202" i="9"/>
  <c r="W202" i="9"/>
  <c r="AS175" i="6"/>
  <c r="AL212" i="3"/>
  <c r="M212" i="3"/>
  <c r="AL202" i="9"/>
  <c r="M202" i="9"/>
  <c r="C155" i="13"/>
  <c r="AL175" i="6"/>
  <c r="M175" i="6"/>
  <c r="AG133" i="8" l="1"/>
  <c r="AM135" i="8"/>
  <c r="AN135" i="8" s="1"/>
  <c r="AQ134" i="8"/>
  <c r="AI134" i="8"/>
  <c r="AW134" i="8" s="1"/>
  <c r="AH134" i="8"/>
  <c r="AU134" i="8"/>
  <c r="AV135" i="8"/>
  <c r="AK178" i="4"/>
  <c r="T179" i="4"/>
  <c r="AD179" i="4" s="1"/>
  <c r="R179" i="4"/>
  <c r="J179" i="4"/>
  <c r="U178" i="4"/>
  <c r="V178" i="4"/>
  <c r="AF178" i="4" s="1"/>
  <c r="AL178" i="4"/>
  <c r="S178" i="4"/>
  <c r="AS178" i="4"/>
  <c r="AB178" i="4"/>
  <c r="AA175" i="6"/>
  <c r="M155" i="13" s="1"/>
  <c r="W175" i="6"/>
  <c r="K155" i="13" s="1"/>
  <c r="AS217" i="11"/>
  <c r="AB217" i="11"/>
  <c r="S217" i="11"/>
  <c r="V217" i="11"/>
  <c r="AF217" i="11" s="1"/>
  <c r="U217" i="11"/>
  <c r="K217" i="11"/>
  <c r="T213" i="3"/>
  <c r="AD213" i="3" s="1"/>
  <c r="AK212" i="3"/>
  <c r="J213" i="3"/>
  <c r="K213" i="3" s="1"/>
  <c r="M213" i="3" s="1"/>
  <c r="R213" i="3"/>
  <c r="J203" i="9"/>
  <c r="K203" i="9" s="1"/>
  <c r="M203" i="9" s="1"/>
  <c r="T203" i="9"/>
  <c r="AD203" i="9" s="1"/>
  <c r="AK202" i="9"/>
  <c r="R203" i="9"/>
  <c r="E155" i="13"/>
  <c r="T176" i="6"/>
  <c r="R176" i="6"/>
  <c r="J176" i="6"/>
  <c r="K176" i="6" s="1"/>
  <c r="AK175" i="6"/>
  <c r="AM134" i="8" l="1"/>
  <c r="AN134" i="8" s="1"/>
  <c r="AI133" i="8"/>
  <c r="AW133" i="8" s="1"/>
  <c r="AG132" i="8"/>
  <c r="AQ133" i="8"/>
  <c r="AH133" i="8"/>
  <c r="AU133" i="8"/>
  <c r="AV134" i="8"/>
  <c r="AB179" i="4"/>
  <c r="S179" i="4"/>
  <c r="W179" i="4" s="1"/>
  <c r="AS179" i="4"/>
  <c r="U179" i="4"/>
  <c r="V179" i="4"/>
  <c r="AF179" i="4" s="1"/>
  <c r="AO178" i="4"/>
  <c r="AX178" i="4"/>
  <c r="AE178" i="4"/>
  <c r="X178" i="4"/>
  <c r="K179" i="4"/>
  <c r="AC178" i="4"/>
  <c r="W178" i="4"/>
  <c r="AA178" i="4"/>
  <c r="AE217" i="11"/>
  <c r="AX217" i="11"/>
  <c r="AO217" i="11"/>
  <c r="X217" i="11"/>
  <c r="T214" i="3"/>
  <c r="AD214" i="3" s="1"/>
  <c r="R214" i="3"/>
  <c r="AK213" i="3"/>
  <c r="J214" i="3"/>
  <c r="U213" i="3"/>
  <c r="V213" i="3"/>
  <c r="AF213" i="3" s="1"/>
  <c r="AL213" i="3"/>
  <c r="S213" i="3"/>
  <c r="AB213" i="3"/>
  <c r="AS213" i="3"/>
  <c r="R204" i="9"/>
  <c r="J204" i="9"/>
  <c r="AK203" i="9"/>
  <c r="T204" i="9"/>
  <c r="AD204" i="9" s="1"/>
  <c r="AL203" i="9"/>
  <c r="U203" i="9"/>
  <c r="V203" i="9"/>
  <c r="AF203" i="9" s="1"/>
  <c r="S203" i="9"/>
  <c r="AB203" i="9"/>
  <c r="AS203" i="9"/>
  <c r="H156" i="13"/>
  <c r="AD176" i="6"/>
  <c r="P156" i="13" s="1"/>
  <c r="F156" i="13"/>
  <c r="AB176" i="6"/>
  <c r="N156" i="13" s="1"/>
  <c r="S176" i="6"/>
  <c r="B156" i="13"/>
  <c r="V176" i="6"/>
  <c r="U176" i="6"/>
  <c r="AL176" i="6"/>
  <c r="AC217" i="11"/>
  <c r="W217" i="11"/>
  <c r="AA217" i="11"/>
  <c r="M217" i="11"/>
  <c r="AL217" i="11"/>
  <c r="C156" i="13"/>
  <c r="M176" i="6"/>
  <c r="AG131" i="8" l="1"/>
  <c r="AM133" i="8"/>
  <c r="AN133" i="8" s="1"/>
  <c r="AQ132" i="8"/>
  <c r="AI132" i="8"/>
  <c r="AW132" i="8" s="1"/>
  <c r="AH132" i="8"/>
  <c r="AU132" i="8"/>
  <c r="AV133" i="8"/>
  <c r="AC179" i="4"/>
  <c r="AA179" i="4"/>
  <c r="AX179" i="4"/>
  <c r="X179" i="4"/>
  <c r="AO179" i="4"/>
  <c r="AE179" i="4"/>
  <c r="AL179" i="4"/>
  <c r="M179" i="4"/>
  <c r="S214" i="3"/>
  <c r="AB214" i="3"/>
  <c r="AS214" i="3"/>
  <c r="V214" i="3"/>
  <c r="AF214" i="3" s="1"/>
  <c r="U214" i="3"/>
  <c r="AX213" i="3"/>
  <c r="X213" i="3"/>
  <c r="AO213" i="3"/>
  <c r="AE213" i="3"/>
  <c r="AB204" i="9"/>
  <c r="S204" i="9"/>
  <c r="AS204" i="9"/>
  <c r="V204" i="9"/>
  <c r="AF204" i="9" s="1"/>
  <c r="U204" i="9"/>
  <c r="K204" i="9"/>
  <c r="AL204" i="9" s="1"/>
  <c r="AX203" i="9"/>
  <c r="AO203" i="9"/>
  <c r="AE203" i="9"/>
  <c r="X203" i="9"/>
  <c r="G156" i="13"/>
  <c r="AC176" i="6"/>
  <c r="O156" i="13" s="1"/>
  <c r="J156" i="13"/>
  <c r="AF176" i="6"/>
  <c r="R156" i="13" s="1"/>
  <c r="I156" i="13"/>
  <c r="X176" i="6"/>
  <c r="L156" i="13" s="1"/>
  <c r="AX176" i="6"/>
  <c r="AO176" i="6"/>
  <c r="AE176" i="6"/>
  <c r="Q156" i="13" s="1"/>
  <c r="R218" i="11"/>
  <c r="T218" i="11"/>
  <c r="AD218" i="11" s="1"/>
  <c r="J218" i="11"/>
  <c r="AK217" i="11"/>
  <c r="K218" i="11"/>
  <c r="M218" i="11" s="1"/>
  <c r="AK176" i="6"/>
  <c r="J177" i="6"/>
  <c r="K177" i="6"/>
  <c r="C157" i="13" s="1"/>
  <c r="M177" i="6"/>
  <c r="R177" i="6"/>
  <c r="T177" i="6"/>
  <c r="E156" i="13"/>
  <c r="K214" i="3"/>
  <c r="AC213" i="3"/>
  <c r="W213" i="3"/>
  <c r="AA213" i="3"/>
  <c r="AC203" i="9"/>
  <c r="AA203" i="9"/>
  <c r="W203" i="9"/>
  <c r="AS176" i="6"/>
  <c r="AA176" i="6"/>
  <c r="M156" i="13" s="1"/>
  <c r="W176" i="6"/>
  <c r="K156" i="13" s="1"/>
  <c r="AG130" i="8" l="1"/>
  <c r="AM132" i="8"/>
  <c r="AN132" i="8" s="1"/>
  <c r="AQ131" i="8"/>
  <c r="AI131" i="8"/>
  <c r="AW131" i="8" s="1"/>
  <c r="AH131" i="8"/>
  <c r="AU131" i="8"/>
  <c r="AV132" i="8"/>
  <c r="AK179" i="4"/>
  <c r="J180" i="4"/>
  <c r="R180" i="4"/>
  <c r="T180" i="4"/>
  <c r="AD180" i="4" s="1"/>
  <c r="AO214" i="3"/>
  <c r="AE214" i="3"/>
  <c r="AX214" i="3"/>
  <c r="X214" i="3"/>
  <c r="AX204" i="9"/>
  <c r="AO204" i="9"/>
  <c r="AE204" i="9"/>
  <c r="X204" i="9"/>
  <c r="M204" i="9"/>
  <c r="AB218" i="11"/>
  <c r="S218" i="11"/>
  <c r="AS218" i="11"/>
  <c r="AL218" i="11"/>
  <c r="V218" i="11"/>
  <c r="AF218" i="11" s="1"/>
  <c r="U218" i="11"/>
  <c r="J219" i="11"/>
  <c r="AK218" i="11"/>
  <c r="T219" i="11"/>
  <c r="AD219" i="11" s="1"/>
  <c r="R219" i="11"/>
  <c r="B157" i="13"/>
  <c r="V177" i="6"/>
  <c r="U177" i="6"/>
  <c r="AL177" i="6"/>
  <c r="E157" i="13"/>
  <c r="T178" i="6"/>
  <c r="R178" i="6"/>
  <c r="J178" i="6"/>
  <c r="AK177" i="6"/>
  <c r="F157" i="13"/>
  <c r="AB177" i="6"/>
  <c r="N157" i="13" s="1"/>
  <c r="S177" i="6"/>
  <c r="AS177" i="6"/>
  <c r="H157" i="13"/>
  <c r="AD177" i="6"/>
  <c r="P157" i="13" s="1"/>
  <c r="AC214" i="3"/>
  <c r="W214" i="3"/>
  <c r="AA214" i="3"/>
  <c r="AC204" i="9"/>
  <c r="AA204" i="9"/>
  <c r="W204" i="9"/>
  <c r="AL214" i="3"/>
  <c r="M214" i="3"/>
  <c r="AM131" i="8" l="1"/>
  <c r="AN131" i="8" s="1"/>
  <c r="AQ130" i="8"/>
  <c r="AI130" i="8"/>
  <c r="AW130" i="8" s="1"/>
  <c r="AG129" i="8"/>
  <c r="AH130" i="8"/>
  <c r="AU130" i="8"/>
  <c r="AV131" i="8"/>
  <c r="U180" i="4"/>
  <c r="V180" i="4"/>
  <c r="AF180" i="4" s="1"/>
  <c r="AB180" i="4"/>
  <c r="S180" i="4"/>
  <c r="AS180" i="4"/>
  <c r="K180" i="4"/>
  <c r="T205" i="9"/>
  <c r="AD205" i="9" s="1"/>
  <c r="R205" i="9"/>
  <c r="J205" i="9"/>
  <c r="AK204" i="9"/>
  <c r="X218" i="11"/>
  <c r="AX218" i="11"/>
  <c r="AO218" i="11"/>
  <c r="AE218" i="11"/>
  <c r="W218" i="11"/>
  <c r="V219" i="11"/>
  <c r="AF219" i="11" s="1"/>
  <c r="U219" i="11"/>
  <c r="AL219" i="11"/>
  <c r="AB219" i="11"/>
  <c r="AS219" i="11"/>
  <c r="S219" i="11"/>
  <c r="J157" i="13"/>
  <c r="AF177" i="6"/>
  <c r="R157" i="13" s="1"/>
  <c r="I157" i="13"/>
  <c r="AX177" i="6"/>
  <c r="AO177" i="6"/>
  <c r="AE177" i="6"/>
  <c r="Q157" i="13" s="1"/>
  <c r="X177" i="6"/>
  <c r="L157" i="13" s="1"/>
  <c r="H158" i="13"/>
  <c r="AD178" i="6"/>
  <c r="P158" i="13" s="1"/>
  <c r="F158" i="13"/>
  <c r="AB178" i="6"/>
  <c r="N158" i="13" s="1"/>
  <c r="S178" i="6"/>
  <c r="B158" i="13"/>
  <c r="V178" i="6"/>
  <c r="U178" i="6"/>
  <c r="G157" i="13"/>
  <c r="AC177" i="6"/>
  <c r="O157" i="13" s="1"/>
  <c r="AK214" i="3"/>
  <c r="R215" i="3"/>
  <c r="J215" i="3"/>
  <c r="K215" i="3" s="1"/>
  <c r="M215" i="3" s="1"/>
  <c r="T215" i="3"/>
  <c r="AD215" i="3" s="1"/>
  <c r="AC218" i="11"/>
  <c r="AA218" i="11"/>
  <c r="K219" i="11"/>
  <c r="M219" i="11" s="1"/>
  <c r="K178" i="6"/>
  <c r="AA177" i="6"/>
  <c r="M157" i="13" s="1"/>
  <c r="W177" i="6"/>
  <c r="K157" i="13" s="1"/>
  <c r="AG128" i="8" l="1"/>
  <c r="AM130" i="8"/>
  <c r="AN130" i="8" s="1"/>
  <c r="AQ129" i="8"/>
  <c r="AI129" i="8"/>
  <c r="AW129" i="8" s="1"/>
  <c r="AH129" i="8"/>
  <c r="AU129" i="8"/>
  <c r="AV130" i="8"/>
  <c r="AX180" i="4"/>
  <c r="AO180" i="4"/>
  <c r="AE180" i="4"/>
  <c r="X180" i="4"/>
  <c r="AC180" i="4"/>
  <c r="AA180" i="4"/>
  <c r="W180" i="4"/>
  <c r="AL180" i="4"/>
  <c r="M180" i="4"/>
  <c r="S205" i="9"/>
  <c r="AB205" i="9"/>
  <c r="AS205" i="9"/>
  <c r="V205" i="9"/>
  <c r="AF205" i="9" s="1"/>
  <c r="U205" i="9"/>
  <c r="K205" i="9"/>
  <c r="AO219" i="11"/>
  <c r="X219" i="11"/>
  <c r="AX219" i="11"/>
  <c r="AE219" i="11"/>
  <c r="G158" i="13"/>
  <c r="AC178" i="6"/>
  <c r="O158" i="13" s="1"/>
  <c r="J158" i="13"/>
  <c r="AF178" i="6"/>
  <c r="R158" i="13" s="1"/>
  <c r="I158" i="13"/>
  <c r="AX178" i="6"/>
  <c r="AO178" i="6"/>
  <c r="AE178" i="6"/>
  <c r="Q158" i="13" s="1"/>
  <c r="X178" i="6"/>
  <c r="L158" i="13" s="1"/>
  <c r="T216" i="3"/>
  <c r="AD216" i="3" s="1"/>
  <c r="J216" i="3"/>
  <c r="K216" i="3" s="1"/>
  <c r="AK215" i="3"/>
  <c r="R216" i="3"/>
  <c r="S215" i="3"/>
  <c r="AB215" i="3"/>
  <c r="AS215" i="3"/>
  <c r="V215" i="3"/>
  <c r="AF215" i="3" s="1"/>
  <c r="U215" i="3"/>
  <c r="AL215" i="3"/>
  <c r="AK219" i="11"/>
  <c r="R220" i="11"/>
  <c r="T220" i="11"/>
  <c r="AD220" i="11" s="1"/>
  <c r="J220" i="11"/>
  <c r="K220" i="11"/>
  <c r="M220" i="11" s="1"/>
  <c r="M178" i="6"/>
  <c r="C158" i="13"/>
  <c r="AC219" i="11"/>
  <c r="AA219" i="11"/>
  <c r="W219" i="11"/>
  <c r="AS178" i="6"/>
  <c r="AA178" i="6"/>
  <c r="M158" i="13" s="1"/>
  <c r="W178" i="6"/>
  <c r="K158" i="13" s="1"/>
  <c r="AL178" i="6"/>
  <c r="AG127" i="8" l="1"/>
  <c r="AM129" i="8"/>
  <c r="AN129" i="8" s="1"/>
  <c r="AQ128" i="8"/>
  <c r="AI128" i="8"/>
  <c r="AW128" i="8" s="1"/>
  <c r="AH128" i="8"/>
  <c r="AU128" i="8"/>
  <c r="AV129" i="8"/>
  <c r="J181" i="4"/>
  <c r="R181" i="4"/>
  <c r="AK180" i="4"/>
  <c r="T181" i="4"/>
  <c r="AD181" i="4" s="1"/>
  <c r="M205" i="9"/>
  <c r="AL205" i="9"/>
  <c r="AO205" i="9"/>
  <c r="AX205" i="9"/>
  <c r="AE205" i="9"/>
  <c r="X205" i="9"/>
  <c r="R206" i="9"/>
  <c r="T206" i="9"/>
  <c r="AD206" i="9" s="1"/>
  <c r="J206" i="9"/>
  <c r="AK205" i="9"/>
  <c r="K206" i="9"/>
  <c r="M206" i="9"/>
  <c r="U216" i="3"/>
  <c r="V216" i="3"/>
  <c r="AF216" i="3" s="1"/>
  <c r="AL216" i="3"/>
  <c r="M216" i="3"/>
  <c r="AB216" i="3"/>
  <c r="S216" i="3"/>
  <c r="AA216" i="3" s="1"/>
  <c r="AS216" i="3"/>
  <c r="AE215" i="3"/>
  <c r="AX215" i="3"/>
  <c r="AO215" i="3"/>
  <c r="X215" i="3"/>
  <c r="AB220" i="11"/>
  <c r="S220" i="11"/>
  <c r="AS220" i="11"/>
  <c r="V220" i="11"/>
  <c r="AF220" i="11" s="1"/>
  <c r="U220" i="11"/>
  <c r="AL220" i="11"/>
  <c r="J221" i="11"/>
  <c r="R221" i="11"/>
  <c r="AK220" i="11"/>
  <c r="T221" i="11"/>
  <c r="AD221" i="11" s="1"/>
  <c r="E158" i="13"/>
  <c r="T179" i="6"/>
  <c r="R179" i="6"/>
  <c r="J179" i="6"/>
  <c r="AK178" i="6"/>
  <c r="AC205" i="9"/>
  <c r="W205" i="9"/>
  <c r="AA205" i="9"/>
  <c r="AC215" i="3"/>
  <c r="AA215" i="3"/>
  <c r="W215" i="3"/>
  <c r="AG126" i="8" l="1"/>
  <c r="AM128" i="8"/>
  <c r="AN128" i="8" s="1"/>
  <c r="AQ127" i="8"/>
  <c r="AI127" i="8"/>
  <c r="AW127" i="8" s="1"/>
  <c r="AH127" i="8"/>
  <c r="AU127" i="8"/>
  <c r="AV128" i="8"/>
  <c r="V181" i="4"/>
  <c r="AF181" i="4" s="1"/>
  <c r="U181" i="4"/>
  <c r="AB181" i="4"/>
  <c r="S181" i="4"/>
  <c r="AS181" i="4"/>
  <c r="K181" i="4"/>
  <c r="AB206" i="9"/>
  <c r="S206" i="9"/>
  <c r="AS206" i="9"/>
  <c r="AL206" i="9"/>
  <c r="U206" i="9"/>
  <c r="V206" i="9"/>
  <c r="AF206" i="9" s="1"/>
  <c r="T207" i="9"/>
  <c r="AD207" i="9" s="1"/>
  <c r="R207" i="9"/>
  <c r="J207" i="9"/>
  <c r="AK206" i="9"/>
  <c r="AO216" i="3"/>
  <c r="X216" i="3"/>
  <c r="AX216" i="3"/>
  <c r="AE216" i="3"/>
  <c r="T217" i="3"/>
  <c r="AD217" i="3" s="1"/>
  <c r="J217" i="3"/>
  <c r="K217" i="3" s="1"/>
  <c r="M217" i="3" s="1"/>
  <c r="R217" i="3"/>
  <c r="AK216" i="3"/>
  <c r="AC216" i="3"/>
  <c r="W216" i="3"/>
  <c r="AE220" i="11"/>
  <c r="X220" i="11"/>
  <c r="AX220" i="11"/>
  <c r="AO220" i="11"/>
  <c r="U221" i="11"/>
  <c r="V221" i="11"/>
  <c r="AF221" i="11" s="1"/>
  <c r="AB221" i="11"/>
  <c r="S221" i="11"/>
  <c r="AS221" i="11"/>
  <c r="H159" i="13"/>
  <c r="AD179" i="6"/>
  <c r="P159" i="13" s="1"/>
  <c r="F159" i="13"/>
  <c r="AB179" i="6"/>
  <c r="N159" i="13" s="1"/>
  <c r="S179" i="6"/>
  <c r="B159" i="13"/>
  <c r="V179" i="6"/>
  <c r="U179" i="6"/>
  <c r="AC220" i="11"/>
  <c r="AA220" i="11"/>
  <c r="W220" i="11"/>
  <c r="K221" i="11"/>
  <c r="K179" i="6"/>
  <c r="AG125" i="8" l="1"/>
  <c r="AM127" i="8"/>
  <c r="AN127" i="8" s="1"/>
  <c r="AQ126" i="8"/>
  <c r="AI126" i="8"/>
  <c r="AW126" i="8" s="1"/>
  <c r="AH126" i="8"/>
  <c r="AU126" i="8"/>
  <c r="AV127" i="8"/>
  <c r="AX181" i="4"/>
  <c r="AO181" i="4"/>
  <c r="AE181" i="4"/>
  <c r="X181" i="4"/>
  <c r="AC181" i="4"/>
  <c r="AA181" i="4"/>
  <c r="W181" i="4"/>
  <c r="AL181" i="4"/>
  <c r="M181" i="4"/>
  <c r="M221" i="11"/>
  <c r="AL221" i="11"/>
  <c r="AX206" i="9"/>
  <c r="AO206" i="9"/>
  <c r="AE206" i="9"/>
  <c r="X206" i="9"/>
  <c r="AB207" i="9"/>
  <c r="S207" i="9"/>
  <c r="AS207" i="9"/>
  <c r="V207" i="9"/>
  <c r="AF207" i="9" s="1"/>
  <c r="U207" i="9"/>
  <c r="V217" i="3"/>
  <c r="AF217" i="3" s="1"/>
  <c r="U217" i="3"/>
  <c r="AL217" i="3"/>
  <c r="AB217" i="3"/>
  <c r="S217" i="3"/>
  <c r="AS217" i="3"/>
  <c r="J218" i="3"/>
  <c r="T218" i="3"/>
  <c r="AD218" i="3" s="1"/>
  <c r="R218" i="3"/>
  <c r="K218" i="3"/>
  <c r="AK217" i="3"/>
  <c r="X221" i="11"/>
  <c r="AX221" i="11"/>
  <c r="AO221" i="11"/>
  <c r="AE221" i="11"/>
  <c r="G159" i="13"/>
  <c r="AC179" i="6"/>
  <c r="O159" i="13" s="1"/>
  <c r="J159" i="13"/>
  <c r="AF179" i="6"/>
  <c r="R159" i="13" s="1"/>
  <c r="I159" i="13"/>
  <c r="AX179" i="6"/>
  <c r="AO179" i="6"/>
  <c r="AE179" i="6"/>
  <c r="Q159" i="13" s="1"/>
  <c r="X179" i="6"/>
  <c r="L159" i="13" s="1"/>
  <c r="AK221" i="11"/>
  <c r="J222" i="11"/>
  <c r="T222" i="11"/>
  <c r="AD222" i="11" s="1"/>
  <c r="R222" i="11"/>
  <c r="AC206" i="9"/>
  <c r="AA206" i="9"/>
  <c r="W206" i="9"/>
  <c r="K207" i="9"/>
  <c r="AC221" i="11"/>
  <c r="W221" i="11"/>
  <c r="AA221" i="11"/>
  <c r="AS179" i="6"/>
  <c r="AA179" i="6"/>
  <c r="M159" i="13" s="1"/>
  <c r="W179" i="6"/>
  <c r="K159" i="13" s="1"/>
  <c r="C159" i="13"/>
  <c r="AL179" i="6"/>
  <c r="M179" i="6"/>
  <c r="AI125" i="8" l="1"/>
  <c r="AW125" i="8" s="1"/>
  <c r="AH125" i="8"/>
  <c r="AG124" i="8"/>
  <c r="AM126" i="8"/>
  <c r="AN126" i="8" s="1"/>
  <c r="AQ125" i="8"/>
  <c r="AU125" i="8"/>
  <c r="AV126" i="8"/>
  <c r="J182" i="4"/>
  <c r="AK181" i="4"/>
  <c r="R182" i="4"/>
  <c r="T182" i="4"/>
  <c r="AD182" i="4" s="1"/>
  <c r="AA207" i="9"/>
  <c r="K222" i="11"/>
  <c r="M222" i="11"/>
  <c r="AX207" i="9"/>
  <c r="AO207" i="9"/>
  <c r="AE207" i="9"/>
  <c r="X207" i="9"/>
  <c r="AX217" i="3"/>
  <c r="X217" i="3"/>
  <c r="AO217" i="3"/>
  <c r="AE217" i="3"/>
  <c r="V218" i="3"/>
  <c r="AF218" i="3" s="1"/>
  <c r="U218" i="3"/>
  <c r="AL218" i="3"/>
  <c r="M218" i="3"/>
  <c r="AB218" i="3"/>
  <c r="S218" i="3"/>
  <c r="AS218" i="3"/>
  <c r="U222" i="11"/>
  <c r="V222" i="11"/>
  <c r="AF222" i="11" s="1"/>
  <c r="AL222" i="11"/>
  <c r="T223" i="11"/>
  <c r="AD223" i="11" s="1"/>
  <c r="R223" i="11"/>
  <c r="AK222" i="11"/>
  <c r="J223" i="11"/>
  <c r="K223" i="11" s="1"/>
  <c r="M223" i="11" s="1"/>
  <c r="AB222" i="11"/>
  <c r="S222" i="11"/>
  <c r="AS222" i="11"/>
  <c r="E159" i="13"/>
  <c r="T180" i="6"/>
  <c r="R180" i="6"/>
  <c r="J180" i="6"/>
  <c r="AK179" i="6"/>
  <c r="AC207" i="9"/>
  <c r="W207" i="9"/>
  <c r="AC217" i="3"/>
  <c r="AA217" i="3"/>
  <c r="W217" i="3"/>
  <c r="M207" i="9"/>
  <c r="AL207" i="9"/>
  <c r="AU124" i="8" l="1"/>
  <c r="AV125" i="8"/>
  <c r="AG123" i="8"/>
  <c r="AM125" i="8"/>
  <c r="AN125" i="8" s="1"/>
  <c r="AQ124" i="8"/>
  <c r="AI124" i="8"/>
  <c r="AW124" i="8" s="1"/>
  <c r="AH124" i="8"/>
  <c r="AL182" i="4"/>
  <c r="V182" i="4"/>
  <c r="AF182" i="4" s="1"/>
  <c r="U182" i="4"/>
  <c r="AB182" i="4"/>
  <c r="S182" i="4"/>
  <c r="AS182" i="4"/>
  <c r="W218" i="3"/>
  <c r="K182" i="4"/>
  <c r="M182" i="4" s="1"/>
  <c r="AC222" i="11"/>
  <c r="AA222" i="11"/>
  <c r="W222" i="11"/>
  <c r="AX218" i="3"/>
  <c r="AE218" i="3"/>
  <c r="AO218" i="3"/>
  <c r="X218" i="3"/>
  <c r="T219" i="3"/>
  <c r="AD219" i="3" s="1"/>
  <c r="J219" i="3"/>
  <c r="K219" i="3" s="1"/>
  <c r="M219" i="3" s="1"/>
  <c r="AK218" i="3"/>
  <c r="R219" i="3"/>
  <c r="AX222" i="11"/>
  <c r="AO222" i="11"/>
  <c r="AE222" i="11"/>
  <c r="X222" i="11"/>
  <c r="AB223" i="11"/>
  <c r="S223" i="11"/>
  <c r="AS223" i="11"/>
  <c r="T224" i="11"/>
  <c r="AD224" i="11" s="1"/>
  <c r="R224" i="11"/>
  <c r="J224" i="11"/>
  <c r="AK223" i="11"/>
  <c r="AL223" i="11"/>
  <c r="V223" i="11"/>
  <c r="AF223" i="11" s="1"/>
  <c r="U223" i="11"/>
  <c r="H160" i="13"/>
  <c r="AD180" i="6"/>
  <c r="P160" i="13" s="1"/>
  <c r="F160" i="13"/>
  <c r="AB180" i="6"/>
  <c r="N160" i="13" s="1"/>
  <c r="S180" i="6"/>
  <c r="B160" i="13"/>
  <c r="V180" i="6"/>
  <c r="U180" i="6"/>
  <c r="T208" i="9"/>
  <c r="AD208" i="9" s="1"/>
  <c r="R208" i="9"/>
  <c r="J208" i="9"/>
  <c r="K208" i="9" s="1"/>
  <c r="M208" i="9" s="1"/>
  <c r="AK207" i="9"/>
  <c r="AC218" i="3"/>
  <c r="AA218" i="3"/>
  <c r="K180" i="6"/>
  <c r="AI123" i="8" l="1"/>
  <c r="AW123" i="8" s="1"/>
  <c r="AG122" i="8"/>
  <c r="AM124" i="8"/>
  <c r="AN124" i="8" s="1"/>
  <c r="AQ123" i="8"/>
  <c r="AH123" i="8"/>
  <c r="AU123" i="8"/>
  <c r="AV124" i="8"/>
  <c r="X182" i="4"/>
  <c r="AX182" i="4"/>
  <c r="AO182" i="4"/>
  <c r="AE182" i="4"/>
  <c r="J183" i="4"/>
  <c r="AK182" i="4"/>
  <c r="T183" i="4"/>
  <c r="AD183" i="4" s="1"/>
  <c r="R183" i="4"/>
  <c r="K183" i="4"/>
  <c r="M183" i="4"/>
  <c r="AC182" i="4"/>
  <c r="W182" i="4"/>
  <c r="AA182" i="4"/>
  <c r="AL219" i="3"/>
  <c r="V219" i="3"/>
  <c r="AF219" i="3" s="1"/>
  <c r="U219" i="3"/>
  <c r="J220" i="3"/>
  <c r="K220" i="3" s="1"/>
  <c r="M220" i="3" s="1"/>
  <c r="AK219" i="3"/>
  <c r="R220" i="3"/>
  <c r="T220" i="3"/>
  <c r="AD220" i="3" s="1"/>
  <c r="AB219" i="3"/>
  <c r="S219" i="3"/>
  <c r="AS219" i="3"/>
  <c r="AB224" i="11"/>
  <c r="S224" i="11"/>
  <c r="AS224" i="11"/>
  <c r="U224" i="11"/>
  <c r="V224" i="11"/>
  <c r="AF224" i="11" s="1"/>
  <c r="AX223" i="11"/>
  <c r="AO223" i="11"/>
  <c r="AE223" i="11"/>
  <c r="X223" i="11"/>
  <c r="G160" i="13"/>
  <c r="AC180" i="6"/>
  <c r="O160" i="13" s="1"/>
  <c r="J160" i="13"/>
  <c r="AF180" i="6"/>
  <c r="R160" i="13" s="1"/>
  <c r="I160" i="13"/>
  <c r="AX180" i="6"/>
  <c r="AO180" i="6"/>
  <c r="AE180" i="6"/>
  <c r="Q160" i="13" s="1"/>
  <c r="X180" i="6"/>
  <c r="L160" i="13" s="1"/>
  <c r="R209" i="9"/>
  <c r="J209" i="9"/>
  <c r="AK208" i="9"/>
  <c r="T209" i="9"/>
  <c r="AD209" i="9" s="1"/>
  <c r="AB208" i="9"/>
  <c r="S208" i="9"/>
  <c r="AS208" i="9"/>
  <c r="V208" i="9"/>
  <c r="AF208" i="9" s="1"/>
  <c r="U208" i="9"/>
  <c r="AL208" i="9"/>
  <c r="AC223" i="11"/>
  <c r="AA223" i="11"/>
  <c r="W223" i="11"/>
  <c r="K224" i="11"/>
  <c r="AS180" i="6"/>
  <c r="AA180" i="6"/>
  <c r="M160" i="13" s="1"/>
  <c r="W180" i="6"/>
  <c r="K160" i="13" s="1"/>
  <c r="C160" i="13"/>
  <c r="AL180" i="6"/>
  <c r="M180" i="6"/>
  <c r="AG121" i="8" l="1"/>
  <c r="AM123" i="8"/>
  <c r="AN123" i="8" s="1"/>
  <c r="AQ122" i="8"/>
  <c r="AI122" i="8"/>
  <c r="AW122" i="8" s="1"/>
  <c r="AH122" i="8"/>
  <c r="AU122" i="8"/>
  <c r="AV123" i="8"/>
  <c r="V183" i="4"/>
  <c r="AF183" i="4" s="1"/>
  <c r="U183" i="4"/>
  <c r="AL183" i="4"/>
  <c r="AB183" i="4"/>
  <c r="S183" i="4"/>
  <c r="W183" i="4" s="1"/>
  <c r="AS183" i="4"/>
  <c r="R184" i="4"/>
  <c r="AK183" i="4"/>
  <c r="J184" i="4"/>
  <c r="T184" i="4"/>
  <c r="AD184" i="4" s="1"/>
  <c r="X219" i="3"/>
  <c r="AO219" i="3"/>
  <c r="AX219" i="3"/>
  <c r="AE219" i="3"/>
  <c r="AA219" i="3"/>
  <c r="AK220" i="3"/>
  <c r="T221" i="3"/>
  <c r="AD221" i="3" s="1"/>
  <c r="J221" i="3"/>
  <c r="R221" i="3"/>
  <c r="V220" i="3"/>
  <c r="AF220" i="3" s="1"/>
  <c r="U220" i="3"/>
  <c r="AL220" i="3"/>
  <c r="AB220" i="3"/>
  <c r="S220" i="3"/>
  <c r="AS220" i="3"/>
  <c r="AC219" i="3"/>
  <c r="W219" i="3"/>
  <c r="AX224" i="11"/>
  <c r="X224" i="11"/>
  <c r="AO224" i="11"/>
  <c r="AE224" i="11"/>
  <c r="AB209" i="9"/>
  <c r="S209" i="9"/>
  <c r="AS209" i="9"/>
  <c r="V209" i="9"/>
  <c r="AF209" i="9" s="1"/>
  <c r="U209" i="9"/>
  <c r="K209" i="9"/>
  <c r="AL209" i="9" s="1"/>
  <c r="AX208" i="9"/>
  <c r="AO208" i="9"/>
  <c r="X208" i="9"/>
  <c r="AE208" i="9"/>
  <c r="E160" i="13"/>
  <c r="T181" i="6"/>
  <c r="R181" i="6"/>
  <c r="J181" i="6"/>
  <c r="AK180" i="6"/>
  <c r="AC224" i="11"/>
  <c r="AA224" i="11"/>
  <c r="W224" i="11"/>
  <c r="AC208" i="9"/>
  <c r="AA208" i="9"/>
  <c r="W208" i="9"/>
  <c r="AL224" i="11"/>
  <c r="M224" i="11"/>
  <c r="AG120" i="8" l="1"/>
  <c r="AI121" i="8"/>
  <c r="AW121" i="8" s="1"/>
  <c r="AM122" i="8"/>
  <c r="AN122" i="8" s="1"/>
  <c r="AH121" i="8"/>
  <c r="AQ121" i="8"/>
  <c r="AV122" i="8"/>
  <c r="AU121" i="8"/>
  <c r="AO183" i="4"/>
  <c r="X183" i="4"/>
  <c r="AX183" i="4"/>
  <c r="AE183" i="4"/>
  <c r="AC183" i="4"/>
  <c r="AA183" i="4"/>
  <c r="AB184" i="4"/>
  <c r="S184" i="4"/>
  <c r="W184" i="4" s="1"/>
  <c r="AS184" i="4"/>
  <c r="U184" i="4"/>
  <c r="V184" i="4"/>
  <c r="AF184" i="4" s="1"/>
  <c r="K184" i="4"/>
  <c r="V221" i="3"/>
  <c r="AF221" i="3" s="1"/>
  <c r="U221" i="3"/>
  <c r="S221" i="3"/>
  <c r="AB221" i="3"/>
  <c r="AS221" i="3"/>
  <c r="AX220" i="3"/>
  <c r="AO220" i="3"/>
  <c r="X220" i="3"/>
  <c r="AE220" i="3"/>
  <c r="AE209" i="9"/>
  <c r="AX209" i="9"/>
  <c r="AO209" i="9"/>
  <c r="X209" i="9"/>
  <c r="M209" i="9"/>
  <c r="H161" i="13"/>
  <c r="AD181" i="6"/>
  <c r="P161" i="13" s="1"/>
  <c r="F161" i="13"/>
  <c r="AB181" i="6"/>
  <c r="N161" i="13" s="1"/>
  <c r="S181" i="6"/>
  <c r="B161" i="13"/>
  <c r="V181" i="6"/>
  <c r="U181" i="6"/>
  <c r="AL181" i="6"/>
  <c r="J225" i="11"/>
  <c r="T225" i="11"/>
  <c r="AD225" i="11" s="1"/>
  <c r="AK224" i="11"/>
  <c r="R225" i="11"/>
  <c r="K221" i="3"/>
  <c r="AC220" i="3"/>
  <c r="W220" i="3"/>
  <c r="AA220" i="3"/>
  <c r="AC209" i="9"/>
  <c r="W209" i="9"/>
  <c r="AA209" i="9"/>
  <c r="K181" i="6"/>
  <c r="AG119" i="8" l="1"/>
  <c r="AM121" i="8"/>
  <c r="AN121" i="8" s="1"/>
  <c r="AQ120" i="8"/>
  <c r="AI120" i="8"/>
  <c r="AW120" i="8" s="1"/>
  <c r="AH120" i="8"/>
  <c r="AU120" i="8"/>
  <c r="AV121" i="8"/>
  <c r="AC184" i="4"/>
  <c r="AA184" i="4"/>
  <c r="X184" i="4"/>
  <c r="AO184" i="4"/>
  <c r="AE184" i="4"/>
  <c r="AX184" i="4"/>
  <c r="AL184" i="4"/>
  <c r="M184" i="4"/>
  <c r="M221" i="3"/>
  <c r="AL221" i="3"/>
  <c r="AX221" i="3"/>
  <c r="AE221" i="3"/>
  <c r="AO221" i="3"/>
  <c r="X221" i="3"/>
  <c r="T210" i="9"/>
  <c r="AD210" i="9" s="1"/>
  <c r="B222" i="9" s="1"/>
  <c r="K9" i="13" s="1"/>
  <c r="R210" i="9"/>
  <c r="J210" i="9"/>
  <c r="AK209" i="9"/>
  <c r="G161" i="13"/>
  <c r="AC181" i="6"/>
  <c r="O161" i="13" s="1"/>
  <c r="J161" i="13"/>
  <c r="AF181" i="6"/>
  <c r="R161" i="13" s="1"/>
  <c r="I161" i="13"/>
  <c r="AX181" i="6"/>
  <c r="AO181" i="6"/>
  <c r="AE181" i="6"/>
  <c r="Q161" i="13" s="1"/>
  <c r="X181" i="6"/>
  <c r="L161" i="13" s="1"/>
  <c r="U225" i="11"/>
  <c r="V225" i="11"/>
  <c r="AF225" i="11" s="1"/>
  <c r="AB225" i="11"/>
  <c r="S225" i="11"/>
  <c r="AS225" i="11"/>
  <c r="R222" i="3"/>
  <c r="AK221" i="3"/>
  <c r="J222" i="3"/>
  <c r="K222" i="3"/>
  <c r="T222" i="3"/>
  <c r="AD222" i="3" s="1"/>
  <c r="AC221" i="3"/>
  <c r="AA221" i="3"/>
  <c r="W221" i="3"/>
  <c r="AS181" i="6"/>
  <c r="AA181" i="6"/>
  <c r="M161" i="13" s="1"/>
  <c r="W181" i="6"/>
  <c r="K161" i="13" s="1"/>
  <c r="K225" i="11"/>
  <c r="C161" i="13"/>
  <c r="M181" i="6"/>
  <c r="AG118" i="8" l="1"/>
  <c r="AM120" i="8"/>
  <c r="AN120" i="8" s="1"/>
  <c r="AQ119" i="8"/>
  <c r="AI119" i="8"/>
  <c r="AW119" i="8" s="1"/>
  <c r="AH119" i="8"/>
  <c r="AU119" i="8"/>
  <c r="AV120" i="8"/>
  <c r="T185" i="4"/>
  <c r="AD185" i="4" s="1"/>
  <c r="J185" i="4"/>
  <c r="R185" i="4"/>
  <c r="AK184" i="4"/>
  <c r="AB210" i="9"/>
  <c r="B220" i="9" s="1"/>
  <c r="S210" i="9"/>
  <c r="AS210" i="9"/>
  <c r="B245" i="9" s="1"/>
  <c r="I23" i="13" s="1"/>
  <c r="V210" i="9"/>
  <c r="AF210" i="9" s="1"/>
  <c r="B224" i="9" s="1"/>
  <c r="M9" i="13" s="1"/>
  <c r="U210" i="9"/>
  <c r="AE225" i="11"/>
  <c r="X225" i="11"/>
  <c r="AX225" i="11"/>
  <c r="AO225" i="11"/>
  <c r="W225" i="11"/>
  <c r="S222" i="3"/>
  <c r="AB222" i="3"/>
  <c r="AS222" i="3"/>
  <c r="U222" i="3"/>
  <c r="V222" i="3"/>
  <c r="AF222" i="3" s="1"/>
  <c r="AL222" i="3"/>
  <c r="M222" i="3"/>
  <c r="E161" i="13"/>
  <c r="R182" i="6"/>
  <c r="J182" i="6"/>
  <c r="AK181" i="6"/>
  <c r="T182" i="6"/>
  <c r="K182" i="6"/>
  <c r="C162" i="13" s="1"/>
  <c r="K210" i="9"/>
  <c r="L210" i="9" s="1"/>
  <c r="AC225" i="11"/>
  <c r="AA225" i="11"/>
  <c r="AL225" i="11"/>
  <c r="M225" i="11"/>
  <c r="AG117" i="8" l="1"/>
  <c r="AM119" i="8"/>
  <c r="AN119" i="8" s="1"/>
  <c r="AQ118" i="8"/>
  <c r="AI118" i="8"/>
  <c r="AW118" i="8" s="1"/>
  <c r="AH118" i="8"/>
  <c r="AU118" i="8"/>
  <c r="AV119" i="8"/>
  <c r="U185" i="4"/>
  <c r="V185" i="4"/>
  <c r="AF185" i="4" s="1"/>
  <c r="K185" i="4"/>
  <c r="S185" i="4"/>
  <c r="AB185" i="4"/>
  <c r="AS185" i="4"/>
  <c r="M182" i="6"/>
  <c r="I9" i="13"/>
  <c r="AX210" i="9"/>
  <c r="B252" i="9" s="1"/>
  <c r="P23" i="13" s="1"/>
  <c r="AO210" i="9"/>
  <c r="AE210" i="9"/>
  <c r="B223" i="9" s="1"/>
  <c r="X210" i="9"/>
  <c r="AG209" i="9" s="1"/>
  <c r="AX222" i="3"/>
  <c r="AO222" i="3"/>
  <c r="AE222" i="3"/>
  <c r="X222" i="3"/>
  <c r="R223" i="3"/>
  <c r="J223" i="3"/>
  <c r="AK222" i="3"/>
  <c r="T223" i="3"/>
  <c r="AD223" i="3" s="1"/>
  <c r="F162" i="13"/>
  <c r="AB182" i="6"/>
  <c r="N162" i="13" s="1"/>
  <c r="S182" i="6"/>
  <c r="E162" i="13"/>
  <c r="T183" i="6"/>
  <c r="R183" i="6"/>
  <c r="J183" i="6"/>
  <c r="AK182" i="6"/>
  <c r="B162" i="13"/>
  <c r="V182" i="6"/>
  <c r="U182" i="6"/>
  <c r="AL182" i="6"/>
  <c r="H162" i="13"/>
  <c r="AD182" i="6"/>
  <c r="P162" i="13" s="1"/>
  <c r="B229" i="9"/>
  <c r="R9" i="13" s="1"/>
  <c r="D190" i="13"/>
  <c r="AR210" i="9"/>
  <c r="B244" i="9" s="1"/>
  <c r="H23" i="13" s="1"/>
  <c r="T226" i="11"/>
  <c r="AD226" i="11" s="1"/>
  <c r="R226" i="11"/>
  <c r="J226" i="11"/>
  <c r="K226" i="11" s="1"/>
  <c r="M226" i="11" s="1"/>
  <c r="AK225" i="11"/>
  <c r="AC210" i="9"/>
  <c r="B221" i="9" s="1"/>
  <c r="J9" i="13" s="1"/>
  <c r="AA210" i="9"/>
  <c r="B236" i="9" s="1"/>
  <c r="W210" i="9"/>
  <c r="AC222" i="3"/>
  <c r="AA222" i="3"/>
  <c r="W222" i="3"/>
  <c r="AL210" i="9"/>
  <c r="B239" i="9" s="1"/>
  <c r="C23" i="13" s="1"/>
  <c r="B235" i="9"/>
  <c r="B250" i="9" s="1"/>
  <c r="N23" i="13" s="1"/>
  <c r="M210" i="9"/>
  <c r="AG116" i="8" l="1"/>
  <c r="AM118" i="8"/>
  <c r="AN118" i="8" s="1"/>
  <c r="AQ117" i="8"/>
  <c r="AI117" i="8"/>
  <c r="AW117" i="8" s="1"/>
  <c r="AH117" i="8"/>
  <c r="AU117" i="8"/>
  <c r="AV118" i="8"/>
  <c r="AX185" i="4"/>
  <c r="X185" i="4"/>
  <c r="AO185" i="4"/>
  <c r="AE185" i="4"/>
  <c r="M185" i="4"/>
  <c r="AL185" i="4"/>
  <c r="AC185" i="4"/>
  <c r="AA185" i="4"/>
  <c r="W185" i="4"/>
  <c r="AP204" i="9"/>
  <c r="AP207" i="9"/>
  <c r="AP206" i="9"/>
  <c r="AP205" i="9"/>
  <c r="AP208" i="9"/>
  <c r="AP203" i="9"/>
  <c r="AP201" i="9"/>
  <c r="AP202" i="9"/>
  <c r="AP200" i="9"/>
  <c r="AP199" i="9"/>
  <c r="AP198" i="9"/>
  <c r="AP197" i="9"/>
  <c r="AP196" i="9"/>
  <c r="AP195" i="9"/>
  <c r="AP194" i="9"/>
  <c r="AP193" i="9"/>
  <c r="AP191" i="9"/>
  <c r="AP192" i="9"/>
  <c r="AP190" i="9"/>
  <c r="AP189" i="9"/>
  <c r="AP188" i="9"/>
  <c r="AP187" i="9"/>
  <c r="AP186" i="9"/>
  <c r="AP185" i="9"/>
  <c r="AP184" i="9"/>
  <c r="AP183" i="9"/>
  <c r="AP114" i="9"/>
  <c r="AP120" i="9"/>
  <c r="AP126" i="9"/>
  <c r="AP81" i="9"/>
  <c r="AP87" i="9"/>
  <c r="AP93" i="9"/>
  <c r="AP99" i="9"/>
  <c r="AP105" i="9"/>
  <c r="AP110" i="9"/>
  <c r="AP116" i="9"/>
  <c r="AP122" i="9"/>
  <c r="AP128" i="9"/>
  <c r="AP134" i="9"/>
  <c r="AP143" i="9"/>
  <c r="AP155" i="9"/>
  <c r="AP164" i="9"/>
  <c r="AP169" i="9"/>
  <c r="AP97" i="9"/>
  <c r="AP109" i="9"/>
  <c r="AP127" i="9"/>
  <c r="AP148" i="9"/>
  <c r="AP172" i="9"/>
  <c r="AP58" i="9"/>
  <c r="AP66" i="9"/>
  <c r="AP74" i="9"/>
  <c r="AP104" i="9"/>
  <c r="AP88" i="9"/>
  <c r="AP106" i="9"/>
  <c r="AP73" i="9"/>
  <c r="AP146" i="9"/>
  <c r="AP161" i="9"/>
  <c r="AP167" i="9"/>
  <c r="AP91" i="9"/>
  <c r="AP132" i="9"/>
  <c r="AP154" i="9"/>
  <c r="AP166" i="9"/>
  <c r="AP54" i="9"/>
  <c r="AP56" i="9"/>
  <c r="AP63" i="9"/>
  <c r="AP65" i="9"/>
  <c r="AP68" i="9"/>
  <c r="AP72" i="9"/>
  <c r="AP76" i="9"/>
  <c r="AP86" i="9"/>
  <c r="AP98" i="9"/>
  <c r="AP176" i="9"/>
  <c r="AP179" i="9"/>
  <c r="AP80" i="9"/>
  <c r="AP94" i="9"/>
  <c r="AP113" i="9"/>
  <c r="AP62" i="9"/>
  <c r="AP69" i="9"/>
  <c r="AP75" i="9"/>
  <c r="AP117" i="9"/>
  <c r="AP123" i="9"/>
  <c r="AP78" i="9"/>
  <c r="AP84" i="9"/>
  <c r="AP90" i="9"/>
  <c r="AP95" i="9"/>
  <c r="AP103" i="9"/>
  <c r="AP108" i="9"/>
  <c r="AP112" i="9"/>
  <c r="AP119" i="9"/>
  <c r="AP125" i="9"/>
  <c r="AP131" i="9"/>
  <c r="AP140" i="9"/>
  <c r="AP149" i="9"/>
  <c r="AP158" i="9"/>
  <c r="AP85" i="9"/>
  <c r="AP101" i="9"/>
  <c r="AP115" i="9"/>
  <c r="AP136" i="9"/>
  <c r="AP160" i="9"/>
  <c r="AP52" i="9"/>
  <c r="AP60" i="9"/>
  <c r="AP71" i="9"/>
  <c r="AP79" i="9"/>
  <c r="AP92" i="9"/>
  <c r="AP173" i="9"/>
  <c r="AP182" i="9"/>
  <c r="AP100" i="9"/>
  <c r="AP64" i="9"/>
  <c r="AP137" i="9"/>
  <c r="AP151" i="9"/>
  <c r="AP83" i="9"/>
  <c r="AP121" i="9"/>
  <c r="AP142" i="9"/>
  <c r="AP177" i="9"/>
  <c r="AP118" i="9"/>
  <c r="AP124" i="9"/>
  <c r="AP129" i="9"/>
  <c r="AP139" i="9"/>
  <c r="AP145" i="9"/>
  <c r="AP152" i="9"/>
  <c r="AP157" i="9"/>
  <c r="AP163" i="9"/>
  <c r="AP170" i="9"/>
  <c r="AP175" i="9"/>
  <c r="AP180" i="9"/>
  <c r="AP53" i="9"/>
  <c r="AP55" i="9"/>
  <c r="AP57" i="9"/>
  <c r="AP59" i="9"/>
  <c r="AP61" i="9"/>
  <c r="AP67" i="9"/>
  <c r="AP70" i="9"/>
  <c r="AP96" i="9"/>
  <c r="AP102" i="9"/>
  <c r="AP107" i="9"/>
  <c r="AP111" i="9"/>
  <c r="AP181" i="9"/>
  <c r="AP174" i="9"/>
  <c r="AP168" i="9"/>
  <c r="AP162" i="9"/>
  <c r="AP156" i="9"/>
  <c r="AP150" i="9"/>
  <c r="AP144" i="9"/>
  <c r="AP138" i="9"/>
  <c r="AP133" i="9"/>
  <c r="AP130" i="9"/>
  <c r="AP77" i="9"/>
  <c r="AP178" i="9"/>
  <c r="AP171" i="9"/>
  <c r="AP165" i="9"/>
  <c r="AP159" i="9"/>
  <c r="AP153" i="9"/>
  <c r="AP147" i="9"/>
  <c r="AP141" i="9"/>
  <c r="AP135" i="9"/>
  <c r="AP89" i="9"/>
  <c r="AP82" i="9"/>
  <c r="AP209" i="9"/>
  <c r="AH209" i="9"/>
  <c r="AG208" i="9"/>
  <c r="AM210" i="9"/>
  <c r="AN210" i="9" s="1"/>
  <c r="AQ209" i="9"/>
  <c r="AI209" i="9"/>
  <c r="AW209" i="9" s="1"/>
  <c r="S223" i="3"/>
  <c r="AB223" i="3"/>
  <c r="AS223" i="3"/>
  <c r="U223" i="3"/>
  <c r="V223" i="3"/>
  <c r="AF223" i="3" s="1"/>
  <c r="K223" i="3"/>
  <c r="G162" i="13"/>
  <c r="AC182" i="6"/>
  <c r="O162" i="13" s="1"/>
  <c r="H163" i="13"/>
  <c r="AD183" i="6"/>
  <c r="P163" i="13" s="1"/>
  <c r="F163" i="13"/>
  <c r="AB183" i="6"/>
  <c r="N163" i="13" s="1"/>
  <c r="S183" i="6"/>
  <c r="B163" i="13"/>
  <c r="V183" i="6"/>
  <c r="U183" i="6"/>
  <c r="J162" i="13"/>
  <c r="AF182" i="6"/>
  <c r="R162" i="13" s="1"/>
  <c r="I162" i="13"/>
  <c r="AX182" i="6"/>
  <c r="X182" i="6"/>
  <c r="L162" i="13" s="1"/>
  <c r="AO182" i="6"/>
  <c r="AE182" i="6"/>
  <c r="Q162" i="13" s="1"/>
  <c r="T227" i="11"/>
  <c r="AD227" i="11" s="1"/>
  <c r="R227" i="11"/>
  <c r="J227" i="11"/>
  <c r="AK226" i="11"/>
  <c r="AB226" i="11"/>
  <c r="S226" i="11"/>
  <c r="AS226" i="11"/>
  <c r="V226" i="11"/>
  <c r="AF226" i="11" s="1"/>
  <c r="U226" i="11"/>
  <c r="W226" i="11" s="1"/>
  <c r="AL226" i="11"/>
  <c r="AH210" i="9"/>
  <c r="AU209" i="9" s="1"/>
  <c r="AK210" i="9"/>
  <c r="B238" i="9" s="1"/>
  <c r="B23" i="13" s="1"/>
  <c r="B240" i="9"/>
  <c r="D23" i="13" s="1"/>
  <c r="L9" i="13"/>
  <c r="B225" i="9"/>
  <c r="AS182" i="6"/>
  <c r="AA182" i="6"/>
  <c r="M162" i="13" s="1"/>
  <c r="W182" i="6"/>
  <c r="K162" i="13" s="1"/>
  <c r="K183" i="6"/>
  <c r="AG115" i="8" l="1"/>
  <c r="AM117" i="8"/>
  <c r="AN117" i="8" s="1"/>
  <c r="AQ116" i="8"/>
  <c r="AI116" i="8"/>
  <c r="AW116" i="8" s="1"/>
  <c r="AH116" i="8"/>
  <c r="AU116" i="8"/>
  <c r="AV117" i="8"/>
  <c r="R186" i="4"/>
  <c r="AK185" i="4"/>
  <c r="T186" i="4"/>
  <c r="AD186" i="4" s="1"/>
  <c r="J186" i="4"/>
  <c r="AU208" i="9"/>
  <c r="AV209" i="9"/>
  <c r="AH208" i="9"/>
  <c r="AG207" i="9"/>
  <c r="AM209" i="9"/>
  <c r="AN209" i="9" s="1"/>
  <c r="AQ208" i="9"/>
  <c r="AI208" i="9"/>
  <c r="AW208" i="9" s="1"/>
  <c r="AX223" i="3"/>
  <c r="AE223" i="3"/>
  <c r="X223" i="3"/>
  <c r="AO223" i="3"/>
  <c r="G163" i="13"/>
  <c r="AC183" i="6"/>
  <c r="O163" i="13" s="1"/>
  <c r="J163" i="13"/>
  <c r="AF183" i="6"/>
  <c r="R163" i="13" s="1"/>
  <c r="I163" i="13"/>
  <c r="AX183" i="6"/>
  <c r="AO183" i="6"/>
  <c r="AE183" i="6"/>
  <c r="Q163" i="13" s="1"/>
  <c r="X183" i="6"/>
  <c r="L163" i="13" s="1"/>
  <c r="AB227" i="11"/>
  <c r="S227" i="11"/>
  <c r="AS227" i="11"/>
  <c r="U227" i="11"/>
  <c r="V227" i="11"/>
  <c r="AF227" i="11" s="1"/>
  <c r="AO226" i="11"/>
  <c r="X226" i="11"/>
  <c r="AX226" i="11"/>
  <c r="AE226" i="11"/>
  <c r="B251" i="9"/>
  <c r="O23" i="13" s="1"/>
  <c r="N9" i="13"/>
  <c r="C163" i="13"/>
  <c r="AC223" i="3"/>
  <c r="W223" i="3"/>
  <c r="AA223" i="3"/>
  <c r="M223" i="3"/>
  <c r="AL223" i="3"/>
  <c r="AA183" i="6"/>
  <c r="M163" i="13" s="1"/>
  <c r="AS183" i="6"/>
  <c r="W183" i="6"/>
  <c r="K163" i="13" s="1"/>
  <c r="K227" i="11"/>
  <c r="AC226" i="11"/>
  <c r="AA226" i="11"/>
  <c r="M183" i="6"/>
  <c r="AL183" i="6"/>
  <c r="AG114" i="8" l="1"/>
  <c r="AM116" i="8"/>
  <c r="AN116" i="8" s="1"/>
  <c r="AQ115" i="8"/>
  <c r="AI115" i="8"/>
  <c r="AW115" i="8" s="1"/>
  <c r="AH115" i="8"/>
  <c r="AU115" i="8"/>
  <c r="AV116" i="8"/>
  <c r="AB186" i="4"/>
  <c r="S186" i="4"/>
  <c r="AS186" i="4"/>
  <c r="U186" i="4"/>
  <c r="V186" i="4"/>
  <c r="AF186" i="4" s="1"/>
  <c r="K186" i="4"/>
  <c r="AL186" i="4" s="1"/>
  <c r="M186" i="4"/>
  <c r="AV208" i="9"/>
  <c r="AU207" i="9"/>
  <c r="AH207" i="9"/>
  <c r="AM208" i="9"/>
  <c r="AN208" i="9" s="1"/>
  <c r="AQ207" i="9"/>
  <c r="AI207" i="9"/>
  <c r="AW207" i="9" s="1"/>
  <c r="AG206" i="9"/>
  <c r="AX227" i="11"/>
  <c r="AE227" i="11"/>
  <c r="X227" i="11"/>
  <c r="AO227" i="11"/>
  <c r="T224" i="3"/>
  <c r="AD224" i="3" s="1"/>
  <c r="J224" i="3"/>
  <c r="R224" i="3"/>
  <c r="AK223" i="3"/>
  <c r="E163" i="13"/>
  <c r="T184" i="6"/>
  <c r="AK183" i="6"/>
  <c r="R184" i="6"/>
  <c r="J184" i="6"/>
  <c r="AC227" i="11"/>
  <c r="AA227" i="11"/>
  <c r="W227" i="11"/>
  <c r="AL227" i="11"/>
  <c r="M227" i="11"/>
  <c r="AG113" i="8" l="1"/>
  <c r="AM115" i="8"/>
  <c r="AN115" i="8" s="1"/>
  <c r="AQ114" i="8"/>
  <c r="AI114" i="8"/>
  <c r="AW114" i="8" s="1"/>
  <c r="AH114" i="8"/>
  <c r="AU114" i="8"/>
  <c r="AV115" i="8"/>
  <c r="AE186" i="4"/>
  <c r="X186" i="4"/>
  <c r="AX186" i="4"/>
  <c r="AO186" i="4"/>
  <c r="J187" i="4"/>
  <c r="T187" i="4"/>
  <c r="AD187" i="4" s="1"/>
  <c r="R187" i="4"/>
  <c r="K187" i="4"/>
  <c r="AK186" i="4"/>
  <c r="M187" i="4"/>
  <c r="AC186" i="4"/>
  <c r="AA186" i="4"/>
  <c r="W186" i="4"/>
  <c r="AV207" i="9"/>
  <c r="AU206" i="9"/>
  <c r="AH206" i="9"/>
  <c r="AM207" i="9"/>
  <c r="AN207" i="9" s="1"/>
  <c r="AG205" i="9"/>
  <c r="AQ206" i="9"/>
  <c r="AI206" i="9"/>
  <c r="AW206" i="9" s="1"/>
  <c r="V224" i="3"/>
  <c r="AF224" i="3" s="1"/>
  <c r="U224" i="3"/>
  <c r="AB224" i="3"/>
  <c r="S224" i="3"/>
  <c r="W224" i="3" s="1"/>
  <c r="AS224" i="3"/>
  <c r="H164" i="13"/>
  <c r="AD184" i="6"/>
  <c r="P164" i="13" s="1"/>
  <c r="F164" i="13"/>
  <c r="AB184" i="6"/>
  <c r="N164" i="13" s="1"/>
  <c r="S184" i="6"/>
  <c r="B164" i="13"/>
  <c r="V184" i="6"/>
  <c r="U184" i="6"/>
  <c r="AK227" i="11"/>
  <c r="J228" i="11"/>
  <c r="K228" i="11" s="1"/>
  <c r="M228" i="11" s="1"/>
  <c r="T228" i="11"/>
  <c r="AD228" i="11" s="1"/>
  <c r="R228" i="11"/>
  <c r="K224" i="3"/>
  <c r="K184" i="6"/>
  <c r="M184" i="6"/>
  <c r="AG112" i="8" l="1"/>
  <c r="AM114" i="8"/>
  <c r="AN114" i="8" s="1"/>
  <c r="AQ113" i="8"/>
  <c r="AI113" i="8"/>
  <c r="AW113" i="8" s="1"/>
  <c r="AH113" i="8"/>
  <c r="AU113" i="8"/>
  <c r="AV114" i="8"/>
  <c r="V187" i="4"/>
  <c r="AF187" i="4" s="1"/>
  <c r="U187" i="4"/>
  <c r="AL187" i="4"/>
  <c r="S187" i="4"/>
  <c r="AB187" i="4"/>
  <c r="AS187" i="4"/>
  <c r="AK187" i="4"/>
  <c r="J188" i="4"/>
  <c r="R188" i="4"/>
  <c r="T188" i="4"/>
  <c r="AD188" i="4" s="1"/>
  <c r="AV206" i="9"/>
  <c r="AU205" i="9"/>
  <c r="AH205" i="9"/>
  <c r="AM206" i="9"/>
  <c r="AN206" i="9" s="1"/>
  <c r="AG204" i="9"/>
  <c r="AQ205" i="9"/>
  <c r="AI205" i="9"/>
  <c r="AW205" i="9" s="1"/>
  <c r="AO224" i="3"/>
  <c r="AX224" i="3"/>
  <c r="X224" i="3"/>
  <c r="AE224" i="3"/>
  <c r="AC224" i="3"/>
  <c r="AA224" i="3"/>
  <c r="G164" i="13"/>
  <c r="AC184" i="6"/>
  <c r="O164" i="13" s="1"/>
  <c r="J164" i="13"/>
  <c r="AF184" i="6"/>
  <c r="R164" i="13" s="1"/>
  <c r="I164" i="13"/>
  <c r="AX184" i="6"/>
  <c r="AO184" i="6"/>
  <c r="AE184" i="6"/>
  <c r="Q164" i="13" s="1"/>
  <c r="X184" i="6"/>
  <c r="L164" i="13" s="1"/>
  <c r="T229" i="11"/>
  <c r="AD229" i="11" s="1"/>
  <c r="AK228" i="11"/>
  <c r="J229" i="11"/>
  <c r="R229" i="11"/>
  <c r="U228" i="11"/>
  <c r="AL228" i="11"/>
  <c r="V228" i="11"/>
  <c r="AF228" i="11" s="1"/>
  <c r="AB228" i="11"/>
  <c r="S228" i="11"/>
  <c r="AS228" i="11"/>
  <c r="AK184" i="6"/>
  <c r="J185" i="6"/>
  <c r="K185" i="6"/>
  <c r="C165" i="13" s="1"/>
  <c r="M185" i="6"/>
  <c r="R185" i="6"/>
  <c r="T185" i="6"/>
  <c r="E164" i="13"/>
  <c r="AS184" i="6"/>
  <c r="AA184" i="6"/>
  <c r="M164" i="13" s="1"/>
  <c r="W184" i="6"/>
  <c r="K164" i="13" s="1"/>
  <c r="AL224" i="3"/>
  <c r="M224" i="3"/>
  <c r="C164" i="13"/>
  <c r="AL184" i="6"/>
  <c r="AG111" i="8" l="1"/>
  <c r="AM113" i="8"/>
  <c r="AN113" i="8" s="1"/>
  <c r="AQ112" i="8"/>
  <c r="AI112" i="8"/>
  <c r="AW112" i="8" s="1"/>
  <c r="AH112" i="8"/>
  <c r="AU112" i="8"/>
  <c r="AV113" i="8"/>
  <c r="AO187" i="4"/>
  <c r="AX187" i="4"/>
  <c r="AE187" i="4"/>
  <c r="X187" i="4"/>
  <c r="V188" i="4"/>
  <c r="AF188" i="4" s="1"/>
  <c r="U188" i="4"/>
  <c r="K188" i="4"/>
  <c r="AB188" i="4"/>
  <c r="S188" i="4"/>
  <c r="AS188" i="4"/>
  <c r="AC187" i="4"/>
  <c r="W187" i="4"/>
  <c r="AA187" i="4"/>
  <c r="AV205" i="9"/>
  <c r="AU204" i="9"/>
  <c r="AH204" i="9"/>
  <c r="AQ204" i="9"/>
  <c r="AG203" i="9"/>
  <c r="AM205" i="9"/>
  <c r="AN205" i="9" s="1"/>
  <c r="AI204" i="9"/>
  <c r="AW204" i="9" s="1"/>
  <c r="V229" i="11"/>
  <c r="AF229" i="11" s="1"/>
  <c r="U229" i="11"/>
  <c r="K229" i="11"/>
  <c r="AB229" i="11"/>
  <c r="S229" i="11"/>
  <c r="AS229" i="11"/>
  <c r="AX228" i="11"/>
  <c r="AE228" i="11"/>
  <c r="X228" i="11"/>
  <c r="AO228" i="11"/>
  <c r="B165" i="13"/>
  <c r="U185" i="6"/>
  <c r="V185" i="6"/>
  <c r="AL185" i="6"/>
  <c r="E165" i="13"/>
  <c r="R186" i="6"/>
  <c r="AK185" i="6"/>
  <c r="T186" i="6"/>
  <c r="J186" i="6"/>
  <c r="F165" i="13"/>
  <c r="AB185" i="6"/>
  <c r="N165" i="13" s="1"/>
  <c r="S185" i="6"/>
  <c r="AA185" i="6"/>
  <c r="M165" i="13" s="1"/>
  <c r="H165" i="13"/>
  <c r="AD185" i="6"/>
  <c r="P165" i="13" s="1"/>
  <c r="AK224" i="3"/>
  <c r="R225" i="3"/>
  <c r="T225" i="3"/>
  <c r="AD225" i="3" s="1"/>
  <c r="J225" i="3"/>
  <c r="K225" i="3" s="1"/>
  <c r="M225" i="3" s="1"/>
  <c r="AC228" i="11"/>
  <c r="AA228" i="11"/>
  <c r="W228" i="11"/>
  <c r="AG110" i="8" l="1"/>
  <c r="AM112" i="8"/>
  <c r="AN112" i="8" s="1"/>
  <c r="AQ111" i="8"/>
  <c r="AI111" i="8"/>
  <c r="AW111" i="8" s="1"/>
  <c r="AH111" i="8"/>
  <c r="AV112" i="8"/>
  <c r="AU111" i="8"/>
  <c r="AE188" i="4"/>
  <c r="X188" i="4"/>
  <c r="AX188" i="4"/>
  <c r="AO188" i="4"/>
  <c r="M188" i="4"/>
  <c r="AL188" i="4"/>
  <c r="AC188" i="4"/>
  <c r="AA188" i="4"/>
  <c r="W188" i="4"/>
  <c r="AV204" i="9"/>
  <c r="AU203" i="9"/>
  <c r="AH203" i="9"/>
  <c r="AG202" i="9"/>
  <c r="AM204" i="9"/>
  <c r="AN204" i="9" s="1"/>
  <c r="AQ203" i="9"/>
  <c r="AI203" i="9"/>
  <c r="AW203" i="9" s="1"/>
  <c r="AX229" i="11"/>
  <c r="X229" i="11"/>
  <c r="AE229" i="11"/>
  <c r="AO229" i="11"/>
  <c r="I165" i="13"/>
  <c r="AX185" i="6"/>
  <c r="AO185" i="6"/>
  <c r="AE185" i="6"/>
  <c r="Q165" i="13" s="1"/>
  <c r="X185" i="6"/>
  <c r="L165" i="13" s="1"/>
  <c r="J165" i="13"/>
  <c r="AF185" i="6"/>
  <c r="R165" i="13" s="1"/>
  <c r="F166" i="13"/>
  <c r="AB186" i="6"/>
  <c r="N166" i="13" s="1"/>
  <c r="S186" i="6"/>
  <c r="H166" i="13"/>
  <c r="AD186" i="6"/>
  <c r="P166" i="13" s="1"/>
  <c r="B166" i="13"/>
  <c r="V186" i="6"/>
  <c r="U186" i="6"/>
  <c r="G165" i="13"/>
  <c r="AC185" i="6"/>
  <c r="O165" i="13" s="1"/>
  <c r="S225" i="3"/>
  <c r="AB225" i="3"/>
  <c r="AS225" i="3"/>
  <c r="AK225" i="3"/>
  <c r="T226" i="3"/>
  <c r="AD226" i="3" s="1"/>
  <c r="R226" i="3"/>
  <c r="J226" i="3"/>
  <c r="K226" i="3" s="1"/>
  <c r="M226" i="3" s="1"/>
  <c r="AL225" i="3"/>
  <c r="V225" i="3"/>
  <c r="AF225" i="3" s="1"/>
  <c r="U225" i="3"/>
  <c r="M229" i="11"/>
  <c r="AL229" i="11"/>
  <c r="AC229" i="11"/>
  <c r="AA229" i="11"/>
  <c r="W229" i="11"/>
  <c r="K186" i="6"/>
  <c r="AS185" i="6"/>
  <c r="W185" i="6"/>
  <c r="K165" i="13" s="1"/>
  <c r="AG109" i="8" l="1"/>
  <c r="AM111" i="8"/>
  <c r="AN111" i="8" s="1"/>
  <c r="AQ110" i="8"/>
  <c r="AH110" i="8"/>
  <c r="AI110" i="8"/>
  <c r="AW110" i="8" s="1"/>
  <c r="AU110" i="8"/>
  <c r="AV111" i="8"/>
  <c r="R189" i="4"/>
  <c r="T189" i="4"/>
  <c r="AD189" i="4" s="1"/>
  <c r="AK188" i="4"/>
  <c r="J189" i="4"/>
  <c r="AV203" i="9"/>
  <c r="AU202" i="9"/>
  <c r="AH202" i="9"/>
  <c r="AM203" i="9"/>
  <c r="AN203" i="9" s="1"/>
  <c r="AI202" i="9"/>
  <c r="AW202" i="9" s="1"/>
  <c r="AG201" i="9"/>
  <c r="AQ202" i="9"/>
  <c r="G166" i="13"/>
  <c r="AC186" i="6"/>
  <c r="O166" i="13" s="1"/>
  <c r="J166" i="13"/>
  <c r="AF186" i="6"/>
  <c r="R166" i="13" s="1"/>
  <c r="I166" i="13"/>
  <c r="AX186" i="6"/>
  <c r="AO186" i="6"/>
  <c r="AE186" i="6"/>
  <c r="Q166" i="13" s="1"/>
  <c r="X186" i="6"/>
  <c r="L166" i="13" s="1"/>
  <c r="J227" i="3"/>
  <c r="R227" i="3"/>
  <c r="AK226" i="3"/>
  <c r="T227" i="3"/>
  <c r="AD227" i="3" s="1"/>
  <c r="AS226" i="3"/>
  <c r="AB226" i="3"/>
  <c r="S226" i="3"/>
  <c r="V226" i="3"/>
  <c r="AF226" i="3" s="1"/>
  <c r="U226" i="3"/>
  <c r="AL226" i="3"/>
  <c r="AX225" i="3"/>
  <c r="AE225" i="3"/>
  <c r="AO225" i="3"/>
  <c r="X225" i="3"/>
  <c r="R230" i="11"/>
  <c r="T230" i="11"/>
  <c r="AD230" i="11" s="1"/>
  <c r="AK229" i="11"/>
  <c r="J230" i="11"/>
  <c r="K230" i="11"/>
  <c r="M230" i="11"/>
  <c r="AS186" i="6"/>
  <c r="AA186" i="6"/>
  <c r="M166" i="13" s="1"/>
  <c r="W186" i="6"/>
  <c r="K166" i="13" s="1"/>
  <c r="AC225" i="3"/>
  <c r="AA225" i="3"/>
  <c r="W225" i="3"/>
  <c r="C166" i="13"/>
  <c r="AL186" i="6"/>
  <c r="M186" i="6"/>
  <c r="AG108" i="8" l="1"/>
  <c r="AM110" i="8"/>
  <c r="AN110" i="8" s="1"/>
  <c r="AQ109" i="8"/>
  <c r="AI109" i="8"/>
  <c r="AW109" i="8" s="1"/>
  <c r="AH109" i="8"/>
  <c r="AU109" i="8"/>
  <c r="AV110" i="8"/>
  <c r="AB189" i="4"/>
  <c r="S189" i="4"/>
  <c r="W189" i="4" s="1"/>
  <c r="AS189" i="4"/>
  <c r="V189" i="4"/>
  <c r="AF189" i="4" s="1"/>
  <c r="U189" i="4"/>
  <c r="K189" i="4"/>
  <c r="AV202" i="9"/>
  <c r="AU201" i="9"/>
  <c r="AH201" i="9"/>
  <c r="AG200" i="9"/>
  <c r="AM202" i="9"/>
  <c r="AN202" i="9" s="1"/>
  <c r="AQ201" i="9"/>
  <c r="AI201" i="9"/>
  <c r="AW201" i="9" s="1"/>
  <c r="V227" i="3"/>
  <c r="AF227" i="3" s="1"/>
  <c r="U227" i="3"/>
  <c r="AB227" i="3"/>
  <c r="S227" i="3"/>
  <c r="AS227" i="3"/>
  <c r="AO226" i="3"/>
  <c r="AX226" i="3"/>
  <c r="AE226" i="3"/>
  <c r="X226" i="3"/>
  <c r="S230" i="11"/>
  <c r="AB230" i="11"/>
  <c r="AS230" i="11"/>
  <c r="AL230" i="11"/>
  <c r="V230" i="11"/>
  <c r="AF230" i="11" s="1"/>
  <c r="U230" i="11"/>
  <c r="AK230" i="11"/>
  <c r="J231" i="11"/>
  <c r="T231" i="11"/>
  <c r="AD231" i="11" s="1"/>
  <c r="R231" i="11"/>
  <c r="E166" i="13"/>
  <c r="T187" i="6"/>
  <c r="R187" i="6"/>
  <c r="J187" i="6"/>
  <c r="AK186" i="6"/>
  <c r="K227" i="3"/>
  <c r="AC226" i="3"/>
  <c r="AA226" i="3"/>
  <c r="W226" i="3"/>
  <c r="AG107" i="8" l="1"/>
  <c r="AM109" i="8"/>
  <c r="AN109" i="8" s="1"/>
  <c r="AQ108" i="8"/>
  <c r="AI108" i="8"/>
  <c r="AW108" i="8" s="1"/>
  <c r="AH108" i="8"/>
  <c r="AU108" i="8"/>
  <c r="AV109" i="8"/>
  <c r="AC189" i="4"/>
  <c r="AA189" i="4"/>
  <c r="X189" i="4"/>
  <c r="AX189" i="4"/>
  <c r="AO189" i="4"/>
  <c r="AE189" i="4"/>
  <c r="AL189" i="4"/>
  <c r="M189" i="4"/>
  <c r="AV201" i="9"/>
  <c r="AU200" i="9"/>
  <c r="AH200" i="9"/>
  <c r="AG199" i="9"/>
  <c r="AM201" i="9"/>
  <c r="AN201" i="9" s="1"/>
  <c r="AI200" i="9"/>
  <c r="AW200" i="9" s="1"/>
  <c r="AQ200" i="9"/>
  <c r="AE227" i="3"/>
  <c r="X227" i="3"/>
  <c r="AO227" i="3"/>
  <c r="AX227" i="3"/>
  <c r="AO230" i="11"/>
  <c r="AX230" i="11"/>
  <c r="AE230" i="11"/>
  <c r="X230" i="11"/>
  <c r="V231" i="11"/>
  <c r="AF231" i="11" s="1"/>
  <c r="U231" i="11"/>
  <c r="AS231" i="11"/>
  <c r="S231" i="11"/>
  <c r="AB231" i="11"/>
  <c r="H167" i="13"/>
  <c r="AD187" i="6"/>
  <c r="P167" i="13" s="1"/>
  <c r="F167" i="13"/>
  <c r="S187" i="6"/>
  <c r="AB187" i="6"/>
  <c r="N167" i="13" s="1"/>
  <c r="B167" i="13"/>
  <c r="U187" i="6"/>
  <c r="V187" i="6"/>
  <c r="AC227" i="3"/>
  <c r="AA227" i="3"/>
  <c r="W227" i="3"/>
  <c r="AC230" i="11"/>
  <c r="W230" i="11"/>
  <c r="AA230" i="11"/>
  <c r="K231" i="11"/>
  <c r="K187" i="6"/>
  <c r="AL227" i="3"/>
  <c r="M227" i="3"/>
  <c r="AG106" i="8" l="1"/>
  <c r="AM108" i="8"/>
  <c r="AN108" i="8" s="1"/>
  <c r="AQ107" i="8"/>
  <c r="AI107" i="8"/>
  <c r="AW107" i="8" s="1"/>
  <c r="AH107" i="8"/>
  <c r="AU107" i="8"/>
  <c r="AV108" i="8"/>
  <c r="K190" i="4"/>
  <c r="AL190" i="4" s="1"/>
  <c r="M190" i="4"/>
  <c r="T190" i="4"/>
  <c r="AD190" i="4" s="1"/>
  <c r="R190" i="4"/>
  <c r="AK189" i="4"/>
  <c r="J190" i="4"/>
  <c r="AV200" i="9"/>
  <c r="AU199" i="9"/>
  <c r="AH199" i="9"/>
  <c r="AG198" i="9"/>
  <c r="AM200" i="9"/>
  <c r="AN200" i="9" s="1"/>
  <c r="AQ199" i="9"/>
  <c r="AI199" i="9"/>
  <c r="AW199" i="9" s="1"/>
  <c r="AE231" i="11"/>
  <c r="AX231" i="11"/>
  <c r="X231" i="11"/>
  <c r="AO231" i="11"/>
  <c r="G167" i="13"/>
  <c r="AC187" i="6"/>
  <c r="O167" i="13" s="1"/>
  <c r="I167" i="13"/>
  <c r="AX187" i="6"/>
  <c r="AO187" i="6"/>
  <c r="AE187" i="6"/>
  <c r="Q167" i="13" s="1"/>
  <c r="X187" i="6"/>
  <c r="L167" i="13" s="1"/>
  <c r="J167" i="13"/>
  <c r="AF187" i="6"/>
  <c r="R167" i="13" s="1"/>
  <c r="AK227" i="3"/>
  <c r="J228" i="3"/>
  <c r="R228" i="3"/>
  <c r="T228" i="3"/>
  <c r="AD228" i="3" s="1"/>
  <c r="AC231" i="11"/>
  <c r="W231" i="11"/>
  <c r="AA231" i="11"/>
  <c r="W187" i="6"/>
  <c r="K167" i="13" s="1"/>
  <c r="AS187" i="6"/>
  <c r="AA187" i="6"/>
  <c r="M167" i="13" s="1"/>
  <c r="M231" i="11"/>
  <c r="AL231" i="11"/>
  <c r="C167" i="13"/>
  <c r="AL187" i="6"/>
  <c r="M187" i="6"/>
  <c r="AH106" i="8" l="1"/>
  <c r="AG105" i="8"/>
  <c r="AM107" i="8"/>
  <c r="AN107" i="8" s="1"/>
  <c r="AQ106" i="8"/>
  <c r="AI106" i="8"/>
  <c r="AW106" i="8" s="1"/>
  <c r="AV107" i="8"/>
  <c r="AU106" i="8"/>
  <c r="AK190" i="4"/>
  <c r="J191" i="4"/>
  <c r="R191" i="4"/>
  <c r="T191" i="4"/>
  <c r="AD191" i="4" s="1"/>
  <c r="S190" i="4"/>
  <c r="AB190" i="4"/>
  <c r="AS190" i="4"/>
  <c r="V190" i="4"/>
  <c r="AF190" i="4" s="1"/>
  <c r="U190" i="4"/>
  <c r="AV199" i="9"/>
  <c r="AU198" i="9"/>
  <c r="AH198" i="9"/>
  <c r="AG197" i="9"/>
  <c r="AM199" i="9"/>
  <c r="AN199" i="9" s="1"/>
  <c r="AQ198" i="9"/>
  <c r="AI198" i="9"/>
  <c r="AW198" i="9" s="1"/>
  <c r="V228" i="3"/>
  <c r="AF228" i="3" s="1"/>
  <c r="U228" i="3"/>
  <c r="S228" i="3"/>
  <c r="AS228" i="3"/>
  <c r="AB228" i="3"/>
  <c r="J232" i="11"/>
  <c r="AK231" i="11"/>
  <c r="R232" i="11"/>
  <c r="T232" i="11"/>
  <c r="AD232" i="11" s="1"/>
  <c r="E167" i="13"/>
  <c r="R188" i="6"/>
  <c r="J188" i="6"/>
  <c r="AK187" i="6"/>
  <c r="T188" i="6"/>
  <c r="K188" i="6"/>
  <c r="C168" i="13" s="1"/>
  <c r="K228" i="3"/>
  <c r="AL228" i="3" s="1"/>
  <c r="M228" i="3"/>
  <c r="AU105" i="8" l="1"/>
  <c r="AV106" i="8"/>
  <c r="AG104" i="8"/>
  <c r="AH105" i="8"/>
  <c r="AM106" i="8"/>
  <c r="AN106" i="8" s="1"/>
  <c r="AQ105" i="8"/>
  <c r="AI105" i="8"/>
  <c r="AW105" i="8" s="1"/>
  <c r="U191" i="4"/>
  <c r="V191" i="4"/>
  <c r="AF191" i="4" s="1"/>
  <c r="AB191" i="4"/>
  <c r="S191" i="4"/>
  <c r="AS191" i="4"/>
  <c r="AO190" i="4"/>
  <c r="AX190" i="4"/>
  <c r="AE190" i="4"/>
  <c r="X190" i="4"/>
  <c r="M188" i="6"/>
  <c r="K191" i="4"/>
  <c r="AC190" i="4"/>
  <c r="W190" i="4"/>
  <c r="AA190" i="4"/>
  <c r="AV198" i="9"/>
  <c r="AU197" i="9"/>
  <c r="AH197" i="9"/>
  <c r="AG196" i="9"/>
  <c r="AI197" i="9"/>
  <c r="AW197" i="9" s="1"/>
  <c r="AM198" i="9"/>
  <c r="AN198" i="9" s="1"/>
  <c r="AQ197" i="9"/>
  <c r="AO228" i="3"/>
  <c r="X228" i="3"/>
  <c r="AE228" i="3"/>
  <c r="AX228" i="3"/>
  <c r="AL232" i="11"/>
  <c r="V232" i="11"/>
  <c r="AF232" i="11" s="1"/>
  <c r="U232" i="11"/>
  <c r="S232" i="11"/>
  <c r="AB232" i="11"/>
  <c r="AS232" i="11"/>
  <c r="F168" i="13"/>
  <c r="AS188" i="6"/>
  <c r="S188" i="6"/>
  <c r="AB188" i="6"/>
  <c r="N168" i="13" s="1"/>
  <c r="E168" i="13"/>
  <c r="R189" i="6"/>
  <c r="J189" i="6"/>
  <c r="T189" i="6"/>
  <c r="K189" i="6"/>
  <c r="C169" i="13" s="1"/>
  <c r="AK188" i="6"/>
  <c r="B168" i="13"/>
  <c r="AL188" i="6"/>
  <c r="V188" i="6"/>
  <c r="U188" i="6"/>
  <c r="H168" i="13"/>
  <c r="AD188" i="6"/>
  <c r="P168" i="13" s="1"/>
  <c r="J229" i="3"/>
  <c r="R229" i="3"/>
  <c r="AK228" i="3"/>
  <c r="T229" i="3"/>
  <c r="AD229" i="3" s="1"/>
  <c r="K229" i="3"/>
  <c r="M229" i="3" s="1"/>
  <c r="AC228" i="3"/>
  <c r="W228" i="3"/>
  <c r="AA228" i="3"/>
  <c r="K232" i="11"/>
  <c r="M232" i="11" s="1"/>
  <c r="AG103" i="8" l="1"/>
  <c r="AM105" i="8"/>
  <c r="AN105" i="8" s="1"/>
  <c r="AQ104" i="8"/>
  <c r="AI104" i="8"/>
  <c r="AW104" i="8" s="1"/>
  <c r="AH104" i="8"/>
  <c r="AU104" i="8"/>
  <c r="AV105" i="8"/>
  <c r="AX191" i="4"/>
  <c r="AO191" i="4"/>
  <c r="AE191" i="4"/>
  <c r="X191" i="4"/>
  <c r="M189" i="6"/>
  <c r="AC191" i="4"/>
  <c r="AA191" i="4"/>
  <c r="W191" i="4"/>
  <c r="AL191" i="4"/>
  <c r="M191" i="4"/>
  <c r="AC232" i="11"/>
  <c r="AA232" i="11"/>
  <c r="AV197" i="9"/>
  <c r="AU196" i="9"/>
  <c r="AH196" i="9"/>
  <c r="AG195" i="9"/>
  <c r="AI196" i="9"/>
  <c r="AW196" i="9" s="1"/>
  <c r="AM197" i="9"/>
  <c r="AN197" i="9" s="1"/>
  <c r="AQ196" i="9"/>
  <c r="AX232" i="11"/>
  <c r="X232" i="11"/>
  <c r="AO232" i="11"/>
  <c r="AE232" i="11"/>
  <c r="W232" i="11"/>
  <c r="G168" i="13"/>
  <c r="AC188" i="6"/>
  <c r="O168" i="13" s="1"/>
  <c r="E169" i="13"/>
  <c r="T190" i="6"/>
  <c r="R190" i="6"/>
  <c r="J190" i="6"/>
  <c r="K190" i="6" s="1"/>
  <c r="AK189" i="6"/>
  <c r="F169" i="13"/>
  <c r="AB189" i="6"/>
  <c r="N169" i="13" s="1"/>
  <c r="S189" i="6"/>
  <c r="AS189" i="6" s="1"/>
  <c r="B169" i="13"/>
  <c r="V189" i="6"/>
  <c r="U189" i="6"/>
  <c r="AL189" i="6"/>
  <c r="H169" i="13"/>
  <c r="AD189" i="6"/>
  <c r="P169" i="13" s="1"/>
  <c r="J168" i="13"/>
  <c r="AF188" i="6"/>
  <c r="R168" i="13" s="1"/>
  <c r="I168" i="13"/>
  <c r="AX188" i="6"/>
  <c r="AO188" i="6"/>
  <c r="AE188" i="6"/>
  <c r="Q168" i="13" s="1"/>
  <c r="X188" i="6"/>
  <c r="L168" i="13" s="1"/>
  <c r="V229" i="3"/>
  <c r="AF229" i="3" s="1"/>
  <c r="U229" i="3"/>
  <c r="AL229" i="3"/>
  <c r="AB229" i="3"/>
  <c r="S229" i="3"/>
  <c r="AS229" i="3"/>
  <c r="J230" i="3"/>
  <c r="R230" i="3"/>
  <c r="T230" i="3"/>
  <c r="AD230" i="3" s="1"/>
  <c r="AK229" i="3"/>
  <c r="R233" i="11"/>
  <c r="AK232" i="11"/>
  <c r="J233" i="11"/>
  <c r="T233" i="11"/>
  <c r="AD233" i="11" s="1"/>
  <c r="K233" i="11"/>
  <c r="M233" i="11" s="1"/>
  <c r="AA188" i="6"/>
  <c r="M168" i="13" s="1"/>
  <c r="W188" i="6"/>
  <c r="K168" i="13" s="1"/>
  <c r="AH103" i="8" l="1"/>
  <c r="AG102" i="8"/>
  <c r="AM104" i="8"/>
  <c r="AN104" i="8" s="1"/>
  <c r="AQ103" i="8"/>
  <c r="AI103" i="8"/>
  <c r="AW103" i="8" s="1"/>
  <c r="AU103" i="8"/>
  <c r="AV104" i="8"/>
  <c r="T192" i="4"/>
  <c r="AD192" i="4" s="1"/>
  <c r="J192" i="4"/>
  <c r="AK191" i="4"/>
  <c r="R192" i="4"/>
  <c r="AV196" i="9"/>
  <c r="AU195" i="9"/>
  <c r="AH195" i="9"/>
  <c r="AQ195" i="9"/>
  <c r="AM196" i="9"/>
  <c r="AN196" i="9" s="1"/>
  <c r="AG194" i="9"/>
  <c r="AI195" i="9"/>
  <c r="AW195" i="9" s="1"/>
  <c r="H170" i="13"/>
  <c r="AD190" i="6"/>
  <c r="P170" i="13" s="1"/>
  <c r="F170" i="13"/>
  <c r="S190" i="6"/>
  <c r="AB190" i="6"/>
  <c r="N170" i="13" s="1"/>
  <c r="AS190" i="6"/>
  <c r="C170" i="13"/>
  <c r="M190" i="6"/>
  <c r="B170" i="13"/>
  <c r="V190" i="6"/>
  <c r="U190" i="6"/>
  <c r="AL190" i="6"/>
  <c r="G169" i="13"/>
  <c r="AC189" i="6"/>
  <c r="O169" i="13" s="1"/>
  <c r="J169" i="13"/>
  <c r="AF189" i="6"/>
  <c r="R169" i="13" s="1"/>
  <c r="I169" i="13"/>
  <c r="AX189" i="6"/>
  <c r="AO189" i="6"/>
  <c r="AE189" i="6"/>
  <c r="Q169" i="13" s="1"/>
  <c r="X189" i="6"/>
  <c r="L169" i="13" s="1"/>
  <c r="AO229" i="3"/>
  <c r="AE229" i="3"/>
  <c r="AX229" i="3"/>
  <c r="X229" i="3"/>
  <c r="V230" i="3"/>
  <c r="AF230" i="3" s="1"/>
  <c r="U230" i="3"/>
  <c r="AA230" i="3"/>
  <c r="W230" i="3"/>
  <c r="AB230" i="3"/>
  <c r="S230" i="3"/>
  <c r="AC230" i="3" s="1"/>
  <c r="AS230" i="3"/>
  <c r="S233" i="11"/>
  <c r="AS233" i="11"/>
  <c r="AB233" i="11"/>
  <c r="U233" i="11"/>
  <c r="V233" i="11"/>
  <c r="AF233" i="11" s="1"/>
  <c r="AL233" i="11"/>
  <c r="AK233" i="11"/>
  <c r="J234" i="11"/>
  <c r="K234" i="11" s="1"/>
  <c r="M234" i="11" s="1"/>
  <c r="R234" i="11"/>
  <c r="T234" i="11"/>
  <c r="AD234" i="11" s="1"/>
  <c r="AA189" i="6"/>
  <c r="M169" i="13" s="1"/>
  <c r="W189" i="6"/>
  <c r="K169" i="13" s="1"/>
  <c r="AC229" i="3"/>
  <c r="W229" i="3"/>
  <c r="AA229" i="3"/>
  <c r="K230" i="3"/>
  <c r="AV103" i="8" l="1"/>
  <c r="AU102" i="8"/>
  <c r="AM103" i="8"/>
  <c r="AN103" i="8" s="1"/>
  <c r="AI102" i="8"/>
  <c r="AW102" i="8" s="1"/>
  <c r="AH102" i="8"/>
  <c r="AG101" i="8"/>
  <c r="AQ102" i="8"/>
  <c r="AL192" i="4"/>
  <c r="V192" i="4"/>
  <c r="AF192" i="4" s="1"/>
  <c r="U192" i="4"/>
  <c r="W192" i="4"/>
  <c r="S192" i="4"/>
  <c r="AB192" i="4"/>
  <c r="AS192" i="4"/>
  <c r="K192" i="4"/>
  <c r="M192" i="4" s="1"/>
  <c r="M230" i="3"/>
  <c r="AL230" i="3"/>
  <c r="AU194" i="9"/>
  <c r="AV195" i="9"/>
  <c r="AH194" i="9"/>
  <c r="AQ194" i="9"/>
  <c r="AI194" i="9"/>
  <c r="AW194" i="9" s="1"/>
  <c r="AG193" i="9"/>
  <c r="AM195" i="9"/>
  <c r="AN195" i="9" s="1"/>
  <c r="G170" i="13"/>
  <c r="AC190" i="6"/>
  <c r="O170" i="13" s="1"/>
  <c r="E170" i="13"/>
  <c r="T191" i="6"/>
  <c r="R191" i="6"/>
  <c r="J191" i="6"/>
  <c r="AK190" i="6"/>
  <c r="J170" i="13"/>
  <c r="AF190" i="6"/>
  <c r="R170" i="13" s="1"/>
  <c r="I170" i="13"/>
  <c r="AX190" i="6"/>
  <c r="AO190" i="6"/>
  <c r="AE190" i="6"/>
  <c r="Q170" i="13" s="1"/>
  <c r="X190" i="6"/>
  <c r="L170" i="13" s="1"/>
  <c r="X230" i="3"/>
  <c r="AO230" i="3"/>
  <c r="AX230" i="3"/>
  <c r="AE230" i="3"/>
  <c r="AO233" i="11"/>
  <c r="X233" i="11"/>
  <c r="AX233" i="11"/>
  <c r="AE233" i="11"/>
  <c r="W233" i="11"/>
  <c r="AK234" i="11"/>
  <c r="J235" i="11"/>
  <c r="K235" i="11" s="1"/>
  <c r="M235" i="11" s="1"/>
  <c r="T235" i="11"/>
  <c r="AD235" i="11" s="1"/>
  <c r="R235" i="11"/>
  <c r="U234" i="11"/>
  <c r="V234" i="11"/>
  <c r="AF234" i="11" s="1"/>
  <c r="AL234" i="11"/>
  <c r="S234" i="11"/>
  <c r="AC234" i="11" s="1"/>
  <c r="AA234" i="11"/>
  <c r="W234" i="11"/>
  <c r="AB234" i="11"/>
  <c r="AS234" i="11"/>
  <c r="AK230" i="3"/>
  <c r="R231" i="3"/>
  <c r="T231" i="3"/>
  <c r="AD231" i="3" s="1"/>
  <c r="J231" i="3"/>
  <c r="K231" i="3"/>
  <c r="M231" i="3" s="1"/>
  <c r="AA190" i="6"/>
  <c r="M170" i="13" s="1"/>
  <c r="W190" i="6"/>
  <c r="K170" i="13" s="1"/>
  <c r="AC233" i="11"/>
  <c r="AA233" i="11"/>
  <c r="AU101" i="8" l="1"/>
  <c r="AV102" i="8"/>
  <c r="AG100" i="8"/>
  <c r="AM102" i="8"/>
  <c r="AN102" i="8" s="1"/>
  <c r="AQ101" i="8"/>
  <c r="AI101" i="8"/>
  <c r="AW101" i="8" s="1"/>
  <c r="AH101" i="8"/>
  <c r="AE192" i="4"/>
  <c r="AX192" i="4"/>
  <c r="AO192" i="4"/>
  <c r="X192" i="4"/>
  <c r="T193" i="4"/>
  <c r="AD193" i="4" s="1"/>
  <c r="R193" i="4"/>
  <c r="J193" i="4"/>
  <c r="AK192" i="4"/>
  <c r="K193" i="4"/>
  <c r="M193" i="4"/>
  <c r="AC192" i="4"/>
  <c r="AA192" i="4"/>
  <c r="AV194" i="9"/>
  <c r="AU193" i="9"/>
  <c r="AH193" i="9"/>
  <c r="AG192" i="9"/>
  <c r="AM194" i="9"/>
  <c r="AN194" i="9" s="1"/>
  <c r="AQ193" i="9"/>
  <c r="AI193" i="9"/>
  <c r="AW193" i="9" s="1"/>
  <c r="H171" i="13"/>
  <c r="AD191" i="6"/>
  <c r="P171" i="13" s="1"/>
  <c r="F171" i="13"/>
  <c r="AB191" i="6"/>
  <c r="N171" i="13" s="1"/>
  <c r="S191" i="6"/>
  <c r="B171" i="13"/>
  <c r="V191" i="6"/>
  <c r="U191" i="6"/>
  <c r="AK235" i="11"/>
  <c r="J236" i="11"/>
  <c r="K236" i="11" s="1"/>
  <c r="M236" i="11" s="1"/>
  <c r="R236" i="11"/>
  <c r="T236" i="11"/>
  <c r="AD236" i="11" s="1"/>
  <c r="AL235" i="11"/>
  <c r="U235" i="11"/>
  <c r="V235" i="11"/>
  <c r="AF235" i="11" s="1"/>
  <c r="AB235" i="11"/>
  <c r="AS235" i="11"/>
  <c r="S235" i="11"/>
  <c r="AX234" i="11"/>
  <c r="AO234" i="11"/>
  <c r="AE234" i="11"/>
  <c r="X234" i="11"/>
  <c r="AS231" i="3"/>
  <c r="S231" i="3"/>
  <c r="AB231" i="3"/>
  <c r="AL231" i="3"/>
  <c r="V231" i="3"/>
  <c r="AF231" i="3" s="1"/>
  <c r="U231" i="3"/>
  <c r="R232" i="3"/>
  <c r="AK231" i="3"/>
  <c r="J232" i="3"/>
  <c r="T232" i="3"/>
  <c r="AD232" i="3" s="1"/>
  <c r="K191" i="6"/>
  <c r="AL191" i="6" s="1"/>
  <c r="AG99" i="8" l="1"/>
  <c r="AM101" i="8"/>
  <c r="AN101" i="8" s="1"/>
  <c r="AQ100" i="8"/>
  <c r="AI100" i="8"/>
  <c r="AW100" i="8" s="1"/>
  <c r="AH100" i="8"/>
  <c r="AU100" i="8"/>
  <c r="AV101" i="8"/>
  <c r="AB193" i="4"/>
  <c r="S193" i="4"/>
  <c r="AS193" i="4"/>
  <c r="AL193" i="4"/>
  <c r="U193" i="4"/>
  <c r="V193" i="4"/>
  <c r="AF193" i="4" s="1"/>
  <c r="T194" i="4"/>
  <c r="AD194" i="4" s="1"/>
  <c r="R194" i="4"/>
  <c r="J194" i="4"/>
  <c r="AK193" i="4"/>
  <c r="AV193" i="9"/>
  <c r="AU192" i="9"/>
  <c r="AH192" i="9"/>
  <c r="AM193" i="9"/>
  <c r="AN193" i="9" s="1"/>
  <c r="AQ192" i="9"/>
  <c r="AG191" i="9"/>
  <c r="AI192" i="9"/>
  <c r="AW192" i="9" s="1"/>
  <c r="G171" i="13"/>
  <c r="AC191" i="6"/>
  <c r="O171" i="13" s="1"/>
  <c r="J171" i="13"/>
  <c r="AF191" i="6"/>
  <c r="R171" i="13" s="1"/>
  <c r="I171" i="13"/>
  <c r="AX191" i="6"/>
  <c r="AO191" i="6"/>
  <c r="AE191" i="6"/>
  <c r="Q171" i="13" s="1"/>
  <c r="X191" i="6"/>
  <c r="L171" i="13" s="1"/>
  <c r="T237" i="11"/>
  <c r="AD237" i="11" s="1"/>
  <c r="R237" i="11"/>
  <c r="J237" i="11"/>
  <c r="K237" i="11"/>
  <c r="AK236" i="11"/>
  <c r="V236" i="11"/>
  <c r="AF236" i="11" s="1"/>
  <c r="U236" i="11"/>
  <c r="AL236" i="11"/>
  <c r="AB236" i="11"/>
  <c r="S236" i="11"/>
  <c r="AS236" i="11"/>
  <c r="AX235" i="11"/>
  <c r="AO235" i="11"/>
  <c r="AE235" i="11"/>
  <c r="X235" i="11"/>
  <c r="AO231" i="3"/>
  <c r="AE231" i="3"/>
  <c r="X231" i="3"/>
  <c r="AX231" i="3"/>
  <c r="AB232" i="3"/>
  <c r="S232" i="3"/>
  <c r="AS232" i="3"/>
  <c r="U232" i="3"/>
  <c r="V232" i="3"/>
  <c r="AF232" i="3" s="1"/>
  <c r="AS191" i="6"/>
  <c r="AA191" i="6"/>
  <c r="M171" i="13" s="1"/>
  <c r="W191" i="6"/>
  <c r="K171" i="13" s="1"/>
  <c r="AC235" i="11"/>
  <c r="AA235" i="11"/>
  <c r="W235" i="11"/>
  <c r="AC231" i="3"/>
  <c r="W231" i="3"/>
  <c r="AA231" i="3"/>
  <c r="K232" i="3"/>
  <c r="C171" i="13"/>
  <c r="M191" i="6"/>
  <c r="AG98" i="8" l="1"/>
  <c r="AM100" i="8"/>
  <c r="AN100" i="8" s="1"/>
  <c r="AQ99" i="8"/>
  <c r="AI99" i="8"/>
  <c r="AW99" i="8" s="1"/>
  <c r="AH99" i="8"/>
  <c r="AU99" i="8"/>
  <c r="AV100" i="8"/>
  <c r="AX193" i="4"/>
  <c r="AO193" i="4"/>
  <c r="X193" i="4"/>
  <c r="AE193" i="4"/>
  <c r="AB194" i="4"/>
  <c r="S194" i="4"/>
  <c r="AS194" i="4"/>
  <c r="V194" i="4"/>
  <c r="AF194" i="4" s="1"/>
  <c r="U194" i="4"/>
  <c r="W232" i="3"/>
  <c r="AC193" i="4"/>
  <c r="AA193" i="4"/>
  <c r="W193" i="4"/>
  <c r="K194" i="4"/>
  <c r="AV192" i="9"/>
  <c r="AU191" i="9"/>
  <c r="AH191" i="9"/>
  <c r="AM192" i="9"/>
  <c r="AN192" i="9" s="1"/>
  <c r="AQ191" i="9"/>
  <c r="AG190" i="9"/>
  <c r="AI191" i="9"/>
  <c r="AW191" i="9" s="1"/>
  <c r="AB237" i="11"/>
  <c r="S237" i="11"/>
  <c r="AS237" i="11"/>
  <c r="U237" i="11"/>
  <c r="V237" i="11"/>
  <c r="AF237" i="11" s="1"/>
  <c r="AL237" i="11"/>
  <c r="M237" i="11"/>
  <c r="AX236" i="11"/>
  <c r="AO236" i="11"/>
  <c r="AE236" i="11"/>
  <c r="X236" i="11"/>
  <c r="AC232" i="3"/>
  <c r="AA232" i="3"/>
  <c r="AE232" i="3"/>
  <c r="AX232" i="3"/>
  <c r="AO232" i="3"/>
  <c r="X232" i="3"/>
  <c r="E171" i="13"/>
  <c r="T192" i="6"/>
  <c r="R192" i="6"/>
  <c r="J192" i="6"/>
  <c r="AK191" i="6"/>
  <c r="AC236" i="11"/>
  <c r="W236" i="11"/>
  <c r="AA236" i="11"/>
  <c r="M232" i="3"/>
  <c r="AL232" i="3"/>
  <c r="AG97" i="8" l="1"/>
  <c r="AM99" i="8"/>
  <c r="AN99" i="8" s="1"/>
  <c r="AQ98" i="8"/>
  <c r="AI98" i="8"/>
  <c r="AW98" i="8" s="1"/>
  <c r="AH98" i="8"/>
  <c r="AU98" i="8"/>
  <c r="AV99" i="8"/>
  <c r="AX194" i="4"/>
  <c r="AE194" i="4"/>
  <c r="AO194" i="4"/>
  <c r="X194" i="4"/>
  <c r="AC194" i="4"/>
  <c r="W194" i="4"/>
  <c r="AA194" i="4"/>
  <c r="AL194" i="4"/>
  <c r="M194" i="4"/>
  <c r="AV191" i="9"/>
  <c r="AU190" i="9"/>
  <c r="AG189" i="9"/>
  <c r="AI190" i="9"/>
  <c r="AW190" i="9" s="1"/>
  <c r="AM191" i="9"/>
  <c r="AN191" i="9" s="1"/>
  <c r="AQ190" i="9"/>
  <c r="AH190" i="9"/>
  <c r="AX237" i="11"/>
  <c r="AE237" i="11"/>
  <c r="X237" i="11"/>
  <c r="AO237" i="11"/>
  <c r="J238" i="11"/>
  <c r="AK237" i="11"/>
  <c r="T238" i="11"/>
  <c r="AD238" i="11" s="1"/>
  <c r="R238" i="11"/>
  <c r="H172" i="13"/>
  <c r="AD192" i="6"/>
  <c r="P172" i="13" s="1"/>
  <c r="F172" i="13"/>
  <c r="AB192" i="6"/>
  <c r="N172" i="13" s="1"/>
  <c r="S192" i="6"/>
  <c r="B172" i="13"/>
  <c r="V192" i="6"/>
  <c r="U192" i="6"/>
  <c r="R233" i="3"/>
  <c r="T233" i="3"/>
  <c r="AD233" i="3" s="1"/>
  <c r="AK232" i="3"/>
  <c r="J233" i="3"/>
  <c r="K233" i="3" s="1"/>
  <c r="M233" i="3" s="1"/>
  <c r="AC237" i="11"/>
  <c r="AA237" i="11"/>
  <c r="W237" i="11"/>
  <c r="K192" i="6"/>
  <c r="AG96" i="8" l="1"/>
  <c r="AM98" i="8"/>
  <c r="AN98" i="8" s="1"/>
  <c r="AQ97" i="8"/>
  <c r="AI97" i="8"/>
  <c r="AW97" i="8" s="1"/>
  <c r="AH97" i="8"/>
  <c r="AU97" i="8"/>
  <c r="AV98" i="8"/>
  <c r="J195" i="4"/>
  <c r="AK194" i="4"/>
  <c r="T195" i="4"/>
  <c r="AD195" i="4" s="1"/>
  <c r="R195" i="4"/>
  <c r="AG188" i="9"/>
  <c r="AM190" i="9"/>
  <c r="AN190" i="9" s="1"/>
  <c r="AQ189" i="9"/>
  <c r="AI189" i="9"/>
  <c r="AW189" i="9" s="1"/>
  <c r="AH189" i="9"/>
  <c r="AU189" i="9"/>
  <c r="AV190" i="9"/>
  <c r="U238" i="11"/>
  <c r="V238" i="11"/>
  <c r="AF238" i="11" s="1"/>
  <c r="K238" i="11"/>
  <c r="AB238" i="11"/>
  <c r="S238" i="11"/>
  <c r="AS238" i="11"/>
  <c r="G172" i="13"/>
  <c r="AC192" i="6"/>
  <c r="O172" i="13" s="1"/>
  <c r="J172" i="13"/>
  <c r="AF192" i="6"/>
  <c r="R172" i="13" s="1"/>
  <c r="I172" i="13"/>
  <c r="AX192" i="6"/>
  <c r="AO192" i="6"/>
  <c r="X192" i="6"/>
  <c r="L172" i="13" s="1"/>
  <c r="AE192" i="6"/>
  <c r="Q172" i="13" s="1"/>
  <c r="AK233" i="3"/>
  <c r="R234" i="3"/>
  <c r="J234" i="3"/>
  <c r="T234" i="3"/>
  <c r="AD234" i="3" s="1"/>
  <c r="AB233" i="3"/>
  <c r="S233" i="3"/>
  <c r="AS233" i="3"/>
  <c r="AL233" i="3"/>
  <c r="V233" i="3"/>
  <c r="AF233" i="3" s="1"/>
  <c r="U233" i="3"/>
  <c r="AA192" i="6"/>
  <c r="M172" i="13" s="1"/>
  <c r="W192" i="6"/>
  <c r="K172" i="13" s="1"/>
  <c r="AS192" i="6"/>
  <c r="C172" i="13"/>
  <c r="AL192" i="6"/>
  <c r="M192" i="6"/>
  <c r="AG95" i="8" l="1"/>
  <c r="AM97" i="8"/>
  <c r="AN97" i="8" s="1"/>
  <c r="AQ96" i="8"/>
  <c r="AI96" i="8"/>
  <c r="AW96" i="8" s="1"/>
  <c r="AH96" i="8"/>
  <c r="AU96" i="8"/>
  <c r="AV97" i="8"/>
  <c r="U195" i="4"/>
  <c r="V195" i="4"/>
  <c r="AF195" i="4" s="1"/>
  <c r="K195" i="4"/>
  <c r="AB195" i="4"/>
  <c r="S195" i="4"/>
  <c r="AS195" i="4"/>
  <c r="AG187" i="9"/>
  <c r="AM189" i="9"/>
  <c r="AN189" i="9" s="1"/>
  <c r="AQ188" i="9"/>
  <c r="AI188" i="9"/>
  <c r="AW188" i="9" s="1"/>
  <c r="AH188" i="9"/>
  <c r="AU188" i="9"/>
  <c r="AV189" i="9"/>
  <c r="AE238" i="11"/>
  <c r="AO238" i="11"/>
  <c r="X238" i="11"/>
  <c r="AX238" i="11"/>
  <c r="W238" i="11"/>
  <c r="S234" i="3"/>
  <c r="AB234" i="3"/>
  <c r="AS234" i="3"/>
  <c r="U234" i="3"/>
  <c r="V234" i="3"/>
  <c r="AF234" i="3" s="1"/>
  <c r="AX233" i="3"/>
  <c r="AE233" i="3"/>
  <c r="X233" i="3"/>
  <c r="AO233" i="3"/>
  <c r="E172" i="13"/>
  <c r="T193" i="6"/>
  <c r="R193" i="6"/>
  <c r="J193" i="6"/>
  <c r="AK192" i="6"/>
  <c r="M238" i="11"/>
  <c r="AL238" i="11"/>
  <c r="AC238" i="11"/>
  <c r="AA238" i="11"/>
  <c r="K234" i="3"/>
  <c r="AC233" i="3"/>
  <c r="AA233" i="3"/>
  <c r="W233" i="3"/>
  <c r="AG94" i="8" l="1"/>
  <c r="AM96" i="8"/>
  <c r="AN96" i="8" s="1"/>
  <c r="AQ95" i="8"/>
  <c r="AI95" i="8"/>
  <c r="AW95" i="8" s="1"/>
  <c r="AH95" i="8"/>
  <c r="AU95" i="8"/>
  <c r="AV96" i="8"/>
  <c r="AE195" i="4"/>
  <c r="X195" i="4"/>
  <c r="AX195" i="4"/>
  <c r="AO195" i="4"/>
  <c r="M195" i="4"/>
  <c r="AL195" i="4"/>
  <c r="AC195" i="4"/>
  <c r="AA195" i="4"/>
  <c r="W195" i="4"/>
  <c r="AG186" i="9"/>
  <c r="AM188" i="9"/>
  <c r="AN188" i="9" s="1"/>
  <c r="AI187" i="9"/>
  <c r="AW187" i="9" s="1"/>
  <c r="AQ187" i="9"/>
  <c r="AH187" i="9"/>
  <c r="AU187" i="9"/>
  <c r="AV188" i="9"/>
  <c r="AE234" i="3"/>
  <c r="X234" i="3"/>
  <c r="AX234" i="3"/>
  <c r="AO234" i="3"/>
  <c r="H173" i="13"/>
  <c r="AD193" i="6"/>
  <c r="P173" i="13" s="1"/>
  <c r="F173" i="13"/>
  <c r="AB193" i="6"/>
  <c r="N173" i="13" s="1"/>
  <c r="S193" i="6"/>
  <c r="B173" i="13"/>
  <c r="V193" i="6"/>
  <c r="U193" i="6"/>
  <c r="K193" i="6"/>
  <c r="AL193" i="6" s="1"/>
  <c r="J239" i="11"/>
  <c r="T239" i="11"/>
  <c r="AD239" i="11" s="1"/>
  <c r="AK238" i="11"/>
  <c r="R239" i="11"/>
  <c r="K239" i="11"/>
  <c r="M239" i="11"/>
  <c r="AC234" i="3"/>
  <c r="W234" i="3"/>
  <c r="AA234" i="3"/>
  <c r="AL234" i="3"/>
  <c r="M234" i="3"/>
  <c r="AG93" i="8" l="1"/>
  <c r="AM95" i="8"/>
  <c r="AN95" i="8" s="1"/>
  <c r="AQ94" i="8"/>
  <c r="AI94" i="8"/>
  <c r="AW94" i="8" s="1"/>
  <c r="AH94" i="8"/>
  <c r="AU94" i="8"/>
  <c r="AV95" i="8"/>
  <c r="AK195" i="4"/>
  <c r="T196" i="4"/>
  <c r="AD196" i="4" s="1"/>
  <c r="J196" i="4"/>
  <c r="R196" i="4"/>
  <c r="AG185" i="9"/>
  <c r="AQ186" i="9"/>
  <c r="AI186" i="9"/>
  <c r="AW186" i="9" s="1"/>
  <c r="AM187" i="9"/>
  <c r="AN187" i="9" s="1"/>
  <c r="AH186" i="9"/>
  <c r="AU186" i="9"/>
  <c r="AV187" i="9"/>
  <c r="G173" i="13"/>
  <c r="AC193" i="6"/>
  <c r="O173" i="13" s="1"/>
  <c r="J173" i="13"/>
  <c r="AF193" i="6"/>
  <c r="R173" i="13" s="1"/>
  <c r="I173" i="13"/>
  <c r="AX193" i="6"/>
  <c r="AO193" i="6"/>
  <c r="AE193" i="6"/>
  <c r="Q173" i="13" s="1"/>
  <c r="X193" i="6"/>
  <c r="L173" i="13" s="1"/>
  <c r="M193" i="6"/>
  <c r="C173" i="13"/>
  <c r="AL239" i="11"/>
  <c r="U239" i="11"/>
  <c r="V239" i="11"/>
  <c r="AF239" i="11" s="1"/>
  <c r="AS239" i="11"/>
  <c r="AB239" i="11"/>
  <c r="S239" i="11"/>
  <c r="J240" i="11"/>
  <c r="K240" i="11" s="1"/>
  <c r="T240" i="11"/>
  <c r="AD240" i="11" s="1"/>
  <c r="R240" i="11"/>
  <c r="AK239" i="11"/>
  <c r="R235" i="3"/>
  <c r="T235" i="3"/>
  <c r="AD235" i="3" s="1"/>
  <c r="AK234" i="3"/>
  <c r="J235" i="3"/>
  <c r="K235" i="3" s="1"/>
  <c r="AS193" i="6"/>
  <c r="AA193" i="6"/>
  <c r="M173" i="13" s="1"/>
  <c r="W193" i="6"/>
  <c r="K173" i="13" s="1"/>
  <c r="AI93" i="8" l="1"/>
  <c r="AW93" i="8" s="1"/>
  <c r="AH93" i="8"/>
  <c r="AQ93" i="8"/>
  <c r="AM94" i="8"/>
  <c r="AN94" i="8" s="1"/>
  <c r="AG92" i="8"/>
  <c r="AV94" i="8"/>
  <c r="AU93" i="8"/>
  <c r="V196" i="4"/>
  <c r="AF196" i="4" s="1"/>
  <c r="U196" i="4"/>
  <c r="AB196" i="4"/>
  <c r="S196" i="4"/>
  <c r="AS196" i="4"/>
  <c r="K196" i="4"/>
  <c r="AG184" i="9"/>
  <c r="AM186" i="9"/>
  <c r="AN186" i="9" s="1"/>
  <c r="AQ185" i="9"/>
  <c r="AI185" i="9"/>
  <c r="AW185" i="9" s="1"/>
  <c r="AH185" i="9"/>
  <c r="AU185" i="9"/>
  <c r="AV186" i="9"/>
  <c r="R194" i="6"/>
  <c r="T194" i="6"/>
  <c r="J194" i="6"/>
  <c r="AK193" i="6"/>
  <c r="K194" i="6"/>
  <c r="C174" i="13" s="1"/>
  <c r="M194" i="6"/>
  <c r="E173" i="13"/>
  <c r="X239" i="11"/>
  <c r="AX239" i="11"/>
  <c r="AO239" i="11"/>
  <c r="AE239" i="11"/>
  <c r="V240" i="11"/>
  <c r="AF240" i="11" s="1"/>
  <c r="U240" i="11"/>
  <c r="AL240" i="11"/>
  <c r="M240" i="11"/>
  <c r="AB240" i="11"/>
  <c r="S240" i="11"/>
  <c r="AS240" i="11"/>
  <c r="AB235" i="3"/>
  <c r="S235" i="3"/>
  <c r="AS235" i="3"/>
  <c r="V235" i="3"/>
  <c r="AF235" i="3" s="1"/>
  <c r="U235" i="3"/>
  <c r="AL235" i="3"/>
  <c r="M235" i="3"/>
  <c r="AC239" i="11"/>
  <c r="AA239" i="11"/>
  <c r="W239" i="11"/>
  <c r="AU92" i="8" l="1"/>
  <c r="AV93" i="8"/>
  <c r="AG91" i="8"/>
  <c r="AM93" i="8"/>
  <c r="AN93" i="8" s="1"/>
  <c r="AQ92" i="8"/>
  <c r="AI92" i="8"/>
  <c r="AW92" i="8" s="1"/>
  <c r="AH92" i="8"/>
  <c r="AO196" i="4"/>
  <c r="AE196" i="4"/>
  <c r="X196" i="4"/>
  <c r="AX196" i="4"/>
  <c r="AC196" i="4"/>
  <c r="AA196" i="4"/>
  <c r="W196" i="4"/>
  <c r="AL196" i="4"/>
  <c r="M196" i="4"/>
  <c r="AC240" i="11"/>
  <c r="AA240" i="11"/>
  <c r="AQ184" i="9"/>
  <c r="AI184" i="9"/>
  <c r="AW184" i="9" s="1"/>
  <c r="AG183" i="9"/>
  <c r="AM185" i="9"/>
  <c r="AN185" i="9" s="1"/>
  <c r="AH184" i="9"/>
  <c r="AU184" i="9"/>
  <c r="AV185" i="9"/>
  <c r="F174" i="13"/>
  <c r="AB194" i="6"/>
  <c r="N174" i="13" s="1"/>
  <c r="S194" i="6"/>
  <c r="W194" i="6" s="1"/>
  <c r="K174" i="13" s="1"/>
  <c r="H174" i="13"/>
  <c r="AD194" i="6"/>
  <c r="P174" i="13" s="1"/>
  <c r="B174" i="13"/>
  <c r="AL194" i="6"/>
  <c r="V194" i="6"/>
  <c r="U194" i="6"/>
  <c r="E174" i="13"/>
  <c r="J195" i="6"/>
  <c r="T195" i="6"/>
  <c r="K195" i="6"/>
  <c r="C175" i="13" s="1"/>
  <c r="R195" i="6"/>
  <c r="AK194" i="6"/>
  <c r="AE240" i="11"/>
  <c r="X240" i="11"/>
  <c r="AX240" i="11"/>
  <c r="AO240" i="11"/>
  <c r="W240" i="11"/>
  <c r="AK240" i="11"/>
  <c r="J241" i="11"/>
  <c r="T241" i="11"/>
  <c r="AD241" i="11" s="1"/>
  <c r="R241" i="11"/>
  <c r="AX235" i="3"/>
  <c r="AE235" i="3"/>
  <c r="AO235" i="3"/>
  <c r="X235" i="3"/>
  <c r="R236" i="3"/>
  <c r="T236" i="3"/>
  <c r="AD236" i="3" s="1"/>
  <c r="AK235" i="3"/>
  <c r="J236" i="3"/>
  <c r="AC235" i="3"/>
  <c r="AA235" i="3"/>
  <c r="W235" i="3"/>
  <c r="AG90" i="8" l="1"/>
  <c r="AM92" i="8"/>
  <c r="AN92" i="8" s="1"/>
  <c r="AQ91" i="8"/>
  <c r="AI91" i="8"/>
  <c r="AW91" i="8" s="1"/>
  <c r="AH91" i="8"/>
  <c r="AU91" i="8"/>
  <c r="AV92" i="8"/>
  <c r="T197" i="4"/>
  <c r="AD197" i="4" s="1"/>
  <c r="R197" i="4"/>
  <c r="J197" i="4"/>
  <c r="AK196" i="4"/>
  <c r="AG182" i="9"/>
  <c r="AM184" i="9"/>
  <c r="AN184" i="9" s="1"/>
  <c r="AQ183" i="9"/>
  <c r="AI183" i="9"/>
  <c r="AW183" i="9" s="1"/>
  <c r="AH183" i="9"/>
  <c r="AU183" i="9"/>
  <c r="AV184" i="9"/>
  <c r="G174" i="13"/>
  <c r="AC194" i="6"/>
  <c r="O174" i="13" s="1"/>
  <c r="J174" i="13"/>
  <c r="AF194" i="6"/>
  <c r="R174" i="13" s="1"/>
  <c r="I174" i="13"/>
  <c r="AX194" i="6"/>
  <c r="AO194" i="6"/>
  <c r="AE194" i="6"/>
  <c r="Q174" i="13" s="1"/>
  <c r="X194" i="6"/>
  <c r="L174" i="13" s="1"/>
  <c r="B175" i="13"/>
  <c r="V195" i="6"/>
  <c r="U195" i="6"/>
  <c r="AL195" i="6"/>
  <c r="H175" i="13"/>
  <c r="AD195" i="6"/>
  <c r="P175" i="13" s="1"/>
  <c r="F175" i="13"/>
  <c r="AB195" i="6"/>
  <c r="N175" i="13" s="1"/>
  <c r="S195" i="6"/>
  <c r="V241" i="11"/>
  <c r="AF241" i="11" s="1"/>
  <c r="U241" i="11"/>
  <c r="K241" i="11"/>
  <c r="AB241" i="11"/>
  <c r="S241" i="11"/>
  <c r="AS241" i="11"/>
  <c r="S236" i="3"/>
  <c r="AC236" i="3" s="1"/>
  <c r="AB236" i="3"/>
  <c r="AS236" i="3"/>
  <c r="V236" i="3"/>
  <c r="AF236" i="3" s="1"/>
  <c r="U236" i="3"/>
  <c r="AA194" i="6"/>
  <c r="M174" i="13" s="1"/>
  <c r="AS194" i="6"/>
  <c r="M195" i="6"/>
  <c r="K236" i="3"/>
  <c r="AG89" i="8" l="1"/>
  <c r="AM91" i="8"/>
  <c r="AN91" i="8" s="1"/>
  <c r="AQ90" i="8"/>
  <c r="AI90" i="8"/>
  <c r="AW90" i="8" s="1"/>
  <c r="AH90" i="8"/>
  <c r="AU90" i="8"/>
  <c r="AV91" i="8"/>
  <c r="S197" i="4"/>
  <c r="AB197" i="4"/>
  <c r="AS197" i="4"/>
  <c r="V197" i="4"/>
  <c r="AF197" i="4" s="1"/>
  <c r="U197" i="4"/>
  <c r="W197" i="4" s="1"/>
  <c r="K197" i="4"/>
  <c r="AG181" i="9"/>
  <c r="AM183" i="9"/>
  <c r="AN183" i="9" s="1"/>
  <c r="AQ182" i="9"/>
  <c r="AI182" i="9"/>
  <c r="AW182" i="9" s="1"/>
  <c r="AH182" i="9"/>
  <c r="AU182" i="9"/>
  <c r="AV183" i="9"/>
  <c r="J175" i="13"/>
  <c r="AF195" i="6"/>
  <c r="R175" i="13" s="1"/>
  <c r="I175" i="13"/>
  <c r="AX195" i="6"/>
  <c r="AO195" i="6"/>
  <c r="AE195" i="6"/>
  <c r="Q175" i="13" s="1"/>
  <c r="X195" i="6"/>
  <c r="L175" i="13" s="1"/>
  <c r="G175" i="13"/>
  <c r="AC195" i="6"/>
  <c r="O175" i="13" s="1"/>
  <c r="AX241" i="11"/>
  <c r="AE241" i="11"/>
  <c r="X241" i="11"/>
  <c r="AO241" i="11"/>
  <c r="W241" i="11"/>
  <c r="AO236" i="3"/>
  <c r="AE236" i="3"/>
  <c r="AX236" i="3"/>
  <c r="X236" i="3"/>
  <c r="AK195" i="6"/>
  <c r="J196" i="6"/>
  <c r="M196" i="6" s="1"/>
  <c r="R196" i="6"/>
  <c r="T196" i="6"/>
  <c r="K196" i="6"/>
  <c r="C176" i="13" s="1"/>
  <c r="E175" i="13"/>
  <c r="AS195" i="6"/>
  <c r="AA195" i="6"/>
  <c r="M175" i="13" s="1"/>
  <c r="W195" i="6"/>
  <c r="K175" i="13" s="1"/>
  <c r="M241" i="11"/>
  <c r="AL241" i="11"/>
  <c r="AC241" i="11"/>
  <c r="AA241" i="11"/>
  <c r="AA236" i="3"/>
  <c r="W236" i="3"/>
  <c r="AL236" i="3"/>
  <c r="M236" i="3"/>
  <c r="AG88" i="8" l="1"/>
  <c r="AM90" i="8"/>
  <c r="AN90" i="8" s="1"/>
  <c r="AQ89" i="8"/>
  <c r="AI89" i="8"/>
  <c r="AW89" i="8" s="1"/>
  <c r="AH89" i="8"/>
  <c r="AU89" i="8"/>
  <c r="AV90" i="8"/>
  <c r="AX197" i="4"/>
  <c r="AO197" i="4"/>
  <c r="AE197" i="4"/>
  <c r="X197" i="4"/>
  <c r="AC197" i="4"/>
  <c r="AA197" i="4"/>
  <c r="AL197" i="4"/>
  <c r="M197" i="4"/>
  <c r="AG180" i="9"/>
  <c r="AM182" i="9"/>
  <c r="AN182" i="9" s="1"/>
  <c r="AQ181" i="9"/>
  <c r="AI181" i="9"/>
  <c r="AW181" i="9" s="1"/>
  <c r="AH181" i="9"/>
  <c r="AU181" i="9"/>
  <c r="AV182" i="9"/>
  <c r="B176" i="13"/>
  <c r="AL196" i="6"/>
  <c r="V196" i="6"/>
  <c r="U196" i="6"/>
  <c r="F176" i="13"/>
  <c r="AB196" i="6"/>
  <c r="N176" i="13" s="1"/>
  <c r="S196" i="6"/>
  <c r="AS196" i="6" s="1"/>
  <c r="H176" i="13"/>
  <c r="AD196" i="6"/>
  <c r="P176" i="13" s="1"/>
  <c r="E176" i="13"/>
  <c r="T197" i="6"/>
  <c r="R197" i="6"/>
  <c r="J197" i="6"/>
  <c r="K197" i="6" s="1"/>
  <c r="AK196" i="6"/>
  <c r="AK241" i="11"/>
  <c r="R242" i="11"/>
  <c r="J242" i="11"/>
  <c r="T242" i="11"/>
  <c r="AD242" i="11" s="1"/>
  <c r="J237" i="3"/>
  <c r="R237" i="3"/>
  <c r="T237" i="3"/>
  <c r="AD237" i="3" s="1"/>
  <c r="AK236" i="3"/>
  <c r="AG87" i="8" l="1"/>
  <c r="AM89" i="8"/>
  <c r="AN89" i="8" s="1"/>
  <c r="AQ88" i="8"/>
  <c r="AI88" i="8"/>
  <c r="AW88" i="8" s="1"/>
  <c r="AH88" i="8"/>
  <c r="AU88" i="8"/>
  <c r="AV89" i="8"/>
  <c r="AK197" i="4"/>
  <c r="T198" i="4"/>
  <c r="AD198" i="4" s="1"/>
  <c r="R198" i="4"/>
  <c r="J198" i="4"/>
  <c r="AG179" i="9"/>
  <c r="AM181" i="9"/>
  <c r="AN181" i="9" s="1"/>
  <c r="AI180" i="9"/>
  <c r="AW180" i="9" s="1"/>
  <c r="AQ180" i="9"/>
  <c r="AH180" i="9"/>
  <c r="AU180" i="9"/>
  <c r="AV181" i="9"/>
  <c r="J176" i="13"/>
  <c r="AF196" i="6"/>
  <c r="R176" i="13" s="1"/>
  <c r="I176" i="13"/>
  <c r="AX196" i="6"/>
  <c r="AO196" i="6"/>
  <c r="AE196" i="6"/>
  <c r="Q176" i="13" s="1"/>
  <c r="X196" i="6"/>
  <c r="L176" i="13" s="1"/>
  <c r="G176" i="13"/>
  <c r="AC196" i="6"/>
  <c r="O176" i="13" s="1"/>
  <c r="H177" i="13"/>
  <c r="AD197" i="6"/>
  <c r="P177" i="13" s="1"/>
  <c r="F177" i="13"/>
  <c r="AB197" i="6"/>
  <c r="N177" i="13" s="1"/>
  <c r="S197" i="6"/>
  <c r="B177" i="13"/>
  <c r="AL197" i="6"/>
  <c r="V197" i="6"/>
  <c r="U197" i="6"/>
  <c r="AB242" i="11"/>
  <c r="AS242" i="11"/>
  <c r="S242" i="11"/>
  <c r="V242" i="11"/>
  <c r="AF242" i="11" s="1"/>
  <c r="U242" i="11"/>
  <c r="K242" i="11"/>
  <c r="U237" i="3"/>
  <c r="V237" i="3"/>
  <c r="AF237" i="3" s="1"/>
  <c r="AB237" i="3"/>
  <c r="S237" i="3"/>
  <c r="AA237" i="3"/>
  <c r="AS237" i="3"/>
  <c r="AA196" i="6"/>
  <c r="M176" i="13" s="1"/>
  <c r="W196" i="6"/>
  <c r="K176" i="13" s="1"/>
  <c r="M197" i="6"/>
  <c r="C177" i="13"/>
  <c r="K237" i="3"/>
  <c r="AG86" i="8" l="1"/>
  <c r="AM88" i="8"/>
  <c r="AN88" i="8" s="1"/>
  <c r="AQ87" i="8"/>
  <c r="AI87" i="8"/>
  <c r="AW87" i="8" s="1"/>
  <c r="AH87" i="8"/>
  <c r="AU87" i="8"/>
  <c r="AV88" i="8"/>
  <c r="AB198" i="4"/>
  <c r="S198" i="4"/>
  <c r="AS198" i="4"/>
  <c r="U198" i="4"/>
  <c r="V198" i="4"/>
  <c r="AF198" i="4" s="1"/>
  <c r="K198" i="4"/>
  <c r="AS197" i="6"/>
  <c r="AA197" i="6"/>
  <c r="M177" i="13" s="1"/>
  <c r="W197" i="6"/>
  <c r="K177" i="13" s="1"/>
  <c r="AM180" i="9"/>
  <c r="AN180" i="9" s="1"/>
  <c r="AG178" i="9"/>
  <c r="AQ179" i="9"/>
  <c r="AI179" i="9"/>
  <c r="AW179" i="9" s="1"/>
  <c r="AH179" i="9"/>
  <c r="AU179" i="9"/>
  <c r="AV180" i="9"/>
  <c r="G177" i="13"/>
  <c r="AC197" i="6"/>
  <c r="O177" i="13" s="1"/>
  <c r="J177" i="13"/>
  <c r="AF197" i="6"/>
  <c r="R177" i="13" s="1"/>
  <c r="I177" i="13"/>
  <c r="AX197" i="6"/>
  <c r="AO197" i="6"/>
  <c r="AE197" i="6"/>
  <c r="Q177" i="13" s="1"/>
  <c r="X197" i="6"/>
  <c r="L177" i="13" s="1"/>
  <c r="AX242" i="11"/>
  <c r="X242" i="11"/>
  <c r="AE242" i="11"/>
  <c r="AO242" i="11"/>
  <c r="X237" i="3"/>
  <c r="AE237" i="3"/>
  <c r="AX237" i="3"/>
  <c r="AO237" i="3"/>
  <c r="AC237" i="3"/>
  <c r="W237" i="3"/>
  <c r="T198" i="6"/>
  <c r="R198" i="6"/>
  <c r="J198" i="6"/>
  <c r="AK197" i="6"/>
  <c r="K198" i="6"/>
  <c r="E177" i="13"/>
  <c r="AC242" i="11"/>
  <c r="AA242" i="11"/>
  <c r="W242" i="11"/>
  <c r="M242" i="11"/>
  <c r="AL242" i="11"/>
  <c r="AL237" i="3"/>
  <c r="M237" i="3"/>
  <c r="AG85" i="8" l="1"/>
  <c r="AM87" i="8"/>
  <c r="AN87" i="8" s="1"/>
  <c r="AQ86" i="8"/>
  <c r="AI86" i="8"/>
  <c r="AW86" i="8" s="1"/>
  <c r="AH86" i="8"/>
  <c r="AU86" i="8"/>
  <c r="AV87" i="8"/>
  <c r="AX198" i="4"/>
  <c r="AO198" i="4"/>
  <c r="AE198" i="4"/>
  <c r="X198" i="4"/>
  <c r="W198" i="4"/>
  <c r="AC198" i="4"/>
  <c r="AA198" i="4"/>
  <c r="AL198" i="4"/>
  <c r="M198" i="4"/>
  <c r="AG177" i="9"/>
  <c r="AM179" i="9"/>
  <c r="AN179" i="9" s="1"/>
  <c r="AI178" i="9"/>
  <c r="AW178" i="9" s="1"/>
  <c r="AH178" i="9"/>
  <c r="AQ178" i="9"/>
  <c r="AU178" i="9"/>
  <c r="AV179" i="9"/>
  <c r="H178" i="13"/>
  <c r="AD198" i="6"/>
  <c r="P178" i="13" s="1"/>
  <c r="F178" i="13"/>
  <c r="AB198" i="6"/>
  <c r="N178" i="13" s="1"/>
  <c r="S198" i="6"/>
  <c r="AS198" i="6"/>
  <c r="B178" i="13"/>
  <c r="V198" i="6"/>
  <c r="U198" i="6"/>
  <c r="AA198" i="6" s="1"/>
  <c r="M178" i="13" s="1"/>
  <c r="AL198" i="6"/>
  <c r="C178" i="13"/>
  <c r="M198" i="6"/>
  <c r="J243" i="11"/>
  <c r="R243" i="11"/>
  <c r="T243" i="11"/>
  <c r="AD243" i="11" s="1"/>
  <c r="AK242" i="11"/>
  <c r="K243" i="11"/>
  <c r="AL243" i="11" s="1"/>
  <c r="M243" i="11"/>
  <c r="AK237" i="3"/>
  <c r="J238" i="3"/>
  <c r="T238" i="3"/>
  <c r="AD238" i="3" s="1"/>
  <c r="R238" i="3"/>
  <c r="AG84" i="8" l="1"/>
  <c r="AM86" i="8"/>
  <c r="AN86" i="8" s="1"/>
  <c r="AQ85" i="8"/>
  <c r="AI85" i="8"/>
  <c r="AW85" i="8" s="1"/>
  <c r="AH85" i="8"/>
  <c r="AU85" i="8"/>
  <c r="AV86" i="8"/>
  <c r="T199" i="4"/>
  <c r="AD199" i="4" s="1"/>
  <c r="AK198" i="4"/>
  <c r="J199" i="4"/>
  <c r="R199" i="4"/>
  <c r="W198" i="6"/>
  <c r="K178" i="13" s="1"/>
  <c r="AQ177" i="9"/>
  <c r="AM178" i="9"/>
  <c r="AN178" i="9" s="1"/>
  <c r="AG176" i="9"/>
  <c r="AI177" i="9"/>
  <c r="AW177" i="9" s="1"/>
  <c r="AH177" i="9"/>
  <c r="AU177" i="9"/>
  <c r="AV178" i="9"/>
  <c r="G178" i="13"/>
  <c r="AC198" i="6"/>
  <c r="O178" i="13" s="1"/>
  <c r="J178" i="13"/>
  <c r="AF198" i="6"/>
  <c r="R178" i="13" s="1"/>
  <c r="I178" i="13"/>
  <c r="AX198" i="6"/>
  <c r="AO198" i="6"/>
  <c r="AE198" i="6"/>
  <c r="Q178" i="13" s="1"/>
  <c r="X198" i="6"/>
  <c r="L178" i="13" s="1"/>
  <c r="E178" i="13"/>
  <c r="AK198" i="6"/>
  <c r="J199" i="6"/>
  <c r="R199" i="6"/>
  <c r="T199" i="6"/>
  <c r="V243" i="11"/>
  <c r="AF243" i="11" s="1"/>
  <c r="U243" i="11"/>
  <c r="AS243" i="11"/>
  <c r="S243" i="11"/>
  <c r="AB243" i="11"/>
  <c r="R244" i="11"/>
  <c r="AK243" i="11"/>
  <c r="J244" i="11"/>
  <c r="T244" i="11"/>
  <c r="AD244" i="11" s="1"/>
  <c r="U238" i="3"/>
  <c r="V238" i="3"/>
  <c r="AF238" i="3" s="1"/>
  <c r="AB238" i="3"/>
  <c r="S238" i="3"/>
  <c r="AS238" i="3"/>
  <c r="K238" i="3"/>
  <c r="AG83" i="8" l="1"/>
  <c r="AM85" i="8"/>
  <c r="AN85" i="8" s="1"/>
  <c r="AQ84" i="8"/>
  <c r="AI84" i="8"/>
  <c r="AW84" i="8" s="1"/>
  <c r="AH84" i="8"/>
  <c r="AU84" i="8"/>
  <c r="AV85" i="8"/>
  <c r="V199" i="4"/>
  <c r="AF199" i="4" s="1"/>
  <c r="U199" i="4"/>
  <c r="AB199" i="4"/>
  <c r="S199" i="4"/>
  <c r="AS199" i="4"/>
  <c r="K199" i="4"/>
  <c r="AG175" i="9"/>
  <c r="AM177" i="9"/>
  <c r="AN177" i="9" s="1"/>
  <c r="AQ176" i="9"/>
  <c r="AI176" i="9"/>
  <c r="AW176" i="9" s="1"/>
  <c r="AH176" i="9"/>
  <c r="AU176" i="9"/>
  <c r="AV177" i="9"/>
  <c r="B179" i="13"/>
  <c r="V199" i="6"/>
  <c r="U199" i="6"/>
  <c r="F179" i="13"/>
  <c r="AB199" i="6"/>
  <c r="N179" i="13" s="1"/>
  <c r="S199" i="6"/>
  <c r="H179" i="13"/>
  <c r="AD199" i="6"/>
  <c r="P179" i="13" s="1"/>
  <c r="AX243" i="11"/>
  <c r="AE243" i="11"/>
  <c r="X243" i="11"/>
  <c r="AO243" i="11"/>
  <c r="AB244" i="11"/>
  <c r="S244" i="11"/>
  <c r="AS244" i="11"/>
  <c r="V244" i="11"/>
  <c r="AF244" i="11" s="1"/>
  <c r="U244" i="11"/>
  <c r="K244" i="11"/>
  <c r="AE238" i="3"/>
  <c r="AO238" i="3"/>
  <c r="X238" i="3"/>
  <c r="AX238" i="3"/>
  <c r="K199" i="6"/>
  <c r="AC243" i="11"/>
  <c r="AA243" i="11"/>
  <c r="W243" i="11"/>
  <c r="AC238" i="3"/>
  <c r="AA238" i="3"/>
  <c r="W238" i="3"/>
  <c r="AL238" i="3"/>
  <c r="M238" i="3"/>
  <c r="AH83" i="8" l="1"/>
  <c r="AQ83" i="8"/>
  <c r="AG82" i="8"/>
  <c r="AM84" i="8"/>
  <c r="AN84" i="8" s="1"/>
  <c r="AI83" i="8"/>
  <c r="AW83" i="8" s="1"/>
  <c r="AU83" i="8"/>
  <c r="AV84" i="8"/>
  <c r="AX199" i="4"/>
  <c r="AE199" i="4"/>
  <c r="X199" i="4"/>
  <c r="AO199" i="4"/>
  <c r="AC199" i="4"/>
  <c r="AA199" i="4"/>
  <c r="W199" i="4"/>
  <c r="AL199" i="4"/>
  <c r="M199" i="4"/>
  <c r="AG174" i="9"/>
  <c r="AM176" i="9"/>
  <c r="AN176" i="9" s="1"/>
  <c r="AQ175" i="9"/>
  <c r="AI175" i="9"/>
  <c r="AW175" i="9" s="1"/>
  <c r="AH175" i="9"/>
  <c r="AV176" i="9"/>
  <c r="AU175" i="9"/>
  <c r="J179" i="13"/>
  <c r="AF199" i="6"/>
  <c r="R179" i="13" s="1"/>
  <c r="I179" i="13"/>
  <c r="AX199" i="6"/>
  <c r="AO199" i="6"/>
  <c r="AE199" i="6"/>
  <c r="Q179" i="13" s="1"/>
  <c r="X199" i="6"/>
  <c r="L179" i="13" s="1"/>
  <c r="G179" i="13"/>
  <c r="AC199" i="6"/>
  <c r="O179" i="13" s="1"/>
  <c r="AO244" i="11"/>
  <c r="AX244" i="11"/>
  <c r="AE244" i="11"/>
  <c r="X244" i="11"/>
  <c r="R239" i="3"/>
  <c r="J239" i="3"/>
  <c r="K239" i="3" s="1"/>
  <c r="M239" i="3" s="1"/>
  <c r="T239" i="3"/>
  <c r="AD239" i="3" s="1"/>
  <c r="AK238" i="3"/>
  <c r="AA199" i="6"/>
  <c r="M179" i="13" s="1"/>
  <c r="W199" i="6"/>
  <c r="K179" i="13" s="1"/>
  <c r="AS199" i="6"/>
  <c r="AC244" i="11"/>
  <c r="W244" i="11"/>
  <c r="AA244" i="11"/>
  <c r="M244" i="11"/>
  <c r="AL244" i="11"/>
  <c r="C179" i="13"/>
  <c r="AL199" i="6"/>
  <c r="M199" i="6"/>
  <c r="AU82" i="8" l="1"/>
  <c r="AV83" i="8"/>
  <c r="AQ82" i="8"/>
  <c r="AG81" i="8"/>
  <c r="AH82" i="8"/>
  <c r="AM83" i="8"/>
  <c r="AN83" i="8" s="1"/>
  <c r="AI82" i="8"/>
  <c r="AW82" i="8" s="1"/>
  <c r="T200" i="4"/>
  <c r="AD200" i="4" s="1"/>
  <c r="R200" i="4"/>
  <c r="J200" i="4"/>
  <c r="AK199" i="4"/>
  <c r="AG173" i="9"/>
  <c r="AQ174" i="9"/>
  <c r="AM175" i="9"/>
  <c r="AN175" i="9" s="1"/>
  <c r="AI174" i="9"/>
  <c r="AW174" i="9" s="1"/>
  <c r="AH174" i="9"/>
  <c r="AU174" i="9"/>
  <c r="AV175" i="9"/>
  <c r="AK239" i="3"/>
  <c r="J240" i="3"/>
  <c r="R240" i="3"/>
  <c r="T240" i="3"/>
  <c r="AD240" i="3" s="1"/>
  <c r="AS239" i="3"/>
  <c r="AB239" i="3"/>
  <c r="S239" i="3"/>
  <c r="V239" i="3"/>
  <c r="AF239" i="3" s="1"/>
  <c r="U239" i="3"/>
  <c r="AL239" i="3"/>
  <c r="T245" i="11"/>
  <c r="AD245" i="11" s="1"/>
  <c r="AK244" i="11"/>
  <c r="J245" i="11"/>
  <c r="K245" i="11"/>
  <c r="M245" i="11" s="1"/>
  <c r="R245" i="11"/>
  <c r="E179" i="13"/>
  <c r="T200" i="6"/>
  <c r="R200" i="6"/>
  <c r="J200" i="6"/>
  <c r="AK199" i="6"/>
  <c r="AG80" i="8" l="1"/>
  <c r="AQ81" i="8"/>
  <c r="AH81" i="8"/>
  <c r="AM82" i="8"/>
  <c r="AN82" i="8" s="1"/>
  <c r="AI81" i="8"/>
  <c r="AW81" i="8" s="1"/>
  <c r="AU81" i="8"/>
  <c r="AV82" i="8"/>
  <c r="AS200" i="4"/>
  <c r="S200" i="4"/>
  <c r="AB200" i="4"/>
  <c r="U200" i="4"/>
  <c r="V200" i="4"/>
  <c r="AF200" i="4" s="1"/>
  <c r="K200" i="4"/>
  <c r="AQ173" i="9"/>
  <c r="AH173" i="9"/>
  <c r="AM174" i="9"/>
  <c r="AN174" i="9" s="1"/>
  <c r="AI173" i="9"/>
  <c r="AW173" i="9" s="1"/>
  <c r="AG172" i="9"/>
  <c r="AU173" i="9"/>
  <c r="AV174" i="9"/>
  <c r="V240" i="3"/>
  <c r="AF240" i="3" s="1"/>
  <c r="U240" i="3"/>
  <c r="K240" i="3"/>
  <c r="S240" i="3"/>
  <c r="AB240" i="3"/>
  <c r="AS240" i="3"/>
  <c r="AE239" i="3"/>
  <c r="AO239" i="3"/>
  <c r="AX239" i="3"/>
  <c r="X239" i="3"/>
  <c r="U245" i="11"/>
  <c r="V245" i="11"/>
  <c r="AF245" i="11" s="1"/>
  <c r="AL245" i="11"/>
  <c r="T246" i="11"/>
  <c r="AD246" i="11" s="1"/>
  <c r="J246" i="11"/>
  <c r="K246" i="11" s="1"/>
  <c r="M246" i="11" s="1"/>
  <c r="AK245" i="11"/>
  <c r="R246" i="11"/>
  <c r="AS245" i="11"/>
  <c r="AB245" i="11"/>
  <c r="S245" i="11"/>
  <c r="H180" i="13"/>
  <c r="AD200" i="6"/>
  <c r="P180" i="13" s="1"/>
  <c r="F180" i="13"/>
  <c r="AB200" i="6"/>
  <c r="N180" i="13" s="1"/>
  <c r="S200" i="6"/>
  <c r="B180" i="13"/>
  <c r="V200" i="6"/>
  <c r="U200" i="6"/>
  <c r="AC239" i="3"/>
  <c r="W239" i="3"/>
  <c r="AA239" i="3"/>
  <c r="K200" i="6"/>
  <c r="AG79" i="8" l="1"/>
  <c r="AM81" i="8"/>
  <c r="AN81" i="8" s="1"/>
  <c r="AQ80" i="8"/>
  <c r="AI80" i="8"/>
  <c r="AW80" i="8" s="1"/>
  <c r="AH80" i="8"/>
  <c r="AU80" i="8"/>
  <c r="AV81" i="8"/>
  <c r="AE200" i="4"/>
  <c r="AX200" i="4"/>
  <c r="AO200" i="4"/>
  <c r="X200" i="4"/>
  <c r="AC200" i="4"/>
  <c r="AA200" i="4"/>
  <c r="W200" i="4"/>
  <c r="M200" i="4"/>
  <c r="AL200" i="4"/>
  <c r="AV173" i="9"/>
  <c r="AU172" i="9"/>
  <c r="AG171" i="9"/>
  <c r="AM173" i="9"/>
  <c r="AN173" i="9" s="1"/>
  <c r="AQ172" i="9"/>
  <c r="AI172" i="9"/>
  <c r="AW172" i="9" s="1"/>
  <c r="AH172" i="9"/>
  <c r="AX240" i="3"/>
  <c r="AO240" i="3"/>
  <c r="AE240" i="3"/>
  <c r="X240" i="3"/>
  <c r="AX245" i="11"/>
  <c r="X245" i="11"/>
  <c r="AO245" i="11"/>
  <c r="AE245" i="11"/>
  <c r="U246" i="11"/>
  <c r="V246" i="11"/>
  <c r="AF246" i="11" s="1"/>
  <c r="AL246" i="11"/>
  <c r="AB246" i="11"/>
  <c r="S246" i="11"/>
  <c r="AS246" i="11"/>
  <c r="AK246" i="11"/>
  <c r="T247" i="11"/>
  <c r="AD247" i="11" s="1"/>
  <c r="R247" i="11"/>
  <c r="J247" i="11"/>
  <c r="K247" i="11" s="1"/>
  <c r="M247" i="11" s="1"/>
  <c r="G180" i="13"/>
  <c r="AC200" i="6"/>
  <c r="O180" i="13" s="1"/>
  <c r="J180" i="13"/>
  <c r="AF200" i="6"/>
  <c r="R180" i="13" s="1"/>
  <c r="I180" i="13"/>
  <c r="AX200" i="6"/>
  <c r="AO200" i="6"/>
  <c r="AE200" i="6"/>
  <c r="Q180" i="13" s="1"/>
  <c r="X200" i="6"/>
  <c r="L180" i="13" s="1"/>
  <c r="M240" i="3"/>
  <c r="AL240" i="3"/>
  <c r="AC240" i="3"/>
  <c r="W240" i="3"/>
  <c r="AA240" i="3"/>
  <c r="AC245" i="11"/>
  <c r="AA245" i="11"/>
  <c r="W245" i="11"/>
  <c r="W200" i="6"/>
  <c r="K180" i="13" s="1"/>
  <c r="AA200" i="6"/>
  <c r="M180" i="13" s="1"/>
  <c r="C180" i="13"/>
  <c r="AS200" i="6"/>
  <c r="AL200" i="6"/>
  <c r="M200" i="6"/>
  <c r="AI79" i="8" l="1"/>
  <c r="AW79" i="8" s="1"/>
  <c r="AG78" i="8"/>
  <c r="AM80" i="8"/>
  <c r="AN80" i="8" s="1"/>
  <c r="AQ79" i="8"/>
  <c r="AH79" i="8"/>
  <c r="AU79" i="8"/>
  <c r="AV80" i="8"/>
  <c r="AK200" i="4"/>
  <c r="T201" i="4"/>
  <c r="AD201" i="4" s="1"/>
  <c r="J201" i="4"/>
  <c r="M201" i="4" s="1"/>
  <c r="K201" i="4"/>
  <c r="R201" i="4"/>
  <c r="AG170" i="9"/>
  <c r="AM172" i="9"/>
  <c r="AN172" i="9" s="1"/>
  <c r="AQ171" i="9"/>
  <c r="AI171" i="9"/>
  <c r="AW171" i="9" s="1"/>
  <c r="AH171" i="9"/>
  <c r="AU171" i="9"/>
  <c r="AV172" i="9"/>
  <c r="AX246" i="11"/>
  <c r="AE246" i="11"/>
  <c r="AO246" i="11"/>
  <c r="X246" i="11"/>
  <c r="T248" i="11"/>
  <c r="AD248" i="11" s="1"/>
  <c r="AK247" i="11"/>
  <c r="J248" i="11"/>
  <c r="R248" i="11"/>
  <c r="AS247" i="11"/>
  <c r="S247" i="11"/>
  <c r="AB247" i="11"/>
  <c r="U247" i="11"/>
  <c r="V247" i="11"/>
  <c r="AF247" i="11" s="1"/>
  <c r="AL247" i="11"/>
  <c r="R241" i="3"/>
  <c r="J241" i="3"/>
  <c r="K241" i="3" s="1"/>
  <c r="M241" i="3" s="1"/>
  <c r="AK240" i="3"/>
  <c r="T241" i="3"/>
  <c r="AD241" i="3" s="1"/>
  <c r="E180" i="13"/>
  <c r="T201" i="6"/>
  <c r="R201" i="6"/>
  <c r="J201" i="6"/>
  <c r="AK200" i="6"/>
  <c r="AC246" i="11"/>
  <c r="AA246" i="11"/>
  <c r="W246" i="11"/>
  <c r="AG77" i="8" l="1"/>
  <c r="AM79" i="8"/>
  <c r="AN79" i="8" s="1"/>
  <c r="AQ78" i="8"/>
  <c r="AI78" i="8"/>
  <c r="AW78" i="8" s="1"/>
  <c r="AH78" i="8"/>
  <c r="AU78" i="8"/>
  <c r="AV79" i="8"/>
  <c r="AK201" i="4"/>
  <c r="J202" i="4"/>
  <c r="R202" i="4"/>
  <c r="T202" i="4"/>
  <c r="AD202" i="4" s="1"/>
  <c r="V201" i="4"/>
  <c r="AF201" i="4" s="1"/>
  <c r="U201" i="4"/>
  <c r="AL201" i="4"/>
  <c r="AS201" i="4"/>
  <c r="AB201" i="4"/>
  <c r="S201" i="4"/>
  <c r="AA247" i="11"/>
  <c r="AG169" i="9"/>
  <c r="AM171" i="9"/>
  <c r="AN171" i="9" s="1"/>
  <c r="AQ170" i="9"/>
  <c r="AI170" i="9"/>
  <c r="AW170" i="9" s="1"/>
  <c r="AH170" i="9"/>
  <c r="AU170" i="9"/>
  <c r="AV171" i="9"/>
  <c r="V248" i="11"/>
  <c r="AF248" i="11" s="1"/>
  <c r="U248" i="11"/>
  <c r="AB248" i="11"/>
  <c r="S248" i="11"/>
  <c r="AS248" i="11"/>
  <c r="AX247" i="11"/>
  <c r="AE247" i="11"/>
  <c r="AO247" i="11"/>
  <c r="X247" i="11"/>
  <c r="S241" i="3"/>
  <c r="AB241" i="3"/>
  <c r="AS241" i="3"/>
  <c r="J242" i="3"/>
  <c r="R242" i="3"/>
  <c r="T242" i="3"/>
  <c r="AD242" i="3" s="1"/>
  <c r="AK241" i="3"/>
  <c r="V241" i="3"/>
  <c r="AF241" i="3" s="1"/>
  <c r="U241" i="3"/>
  <c r="AL241" i="3"/>
  <c r="H181" i="13"/>
  <c r="AD201" i="6"/>
  <c r="P181" i="13" s="1"/>
  <c r="F181" i="13"/>
  <c r="AB201" i="6"/>
  <c r="S201" i="6"/>
  <c r="B181" i="13"/>
  <c r="V201" i="6"/>
  <c r="U201" i="6"/>
  <c r="K201" i="6"/>
  <c r="AL201" i="6" s="1"/>
  <c r="K248" i="11"/>
  <c r="AL248" i="11" s="1"/>
  <c r="M248" i="11"/>
  <c r="AC247" i="11"/>
  <c r="W247" i="11"/>
  <c r="AG76" i="8" l="1"/>
  <c r="AM78" i="8"/>
  <c r="AN78" i="8" s="1"/>
  <c r="AQ77" i="8"/>
  <c r="AI77" i="8"/>
  <c r="AW77" i="8" s="1"/>
  <c r="AH77" i="8"/>
  <c r="AU77" i="8"/>
  <c r="AV78" i="8"/>
  <c r="V202" i="4"/>
  <c r="AF202" i="4" s="1"/>
  <c r="U202" i="4"/>
  <c r="S202" i="4"/>
  <c r="AB202" i="4"/>
  <c r="AS202" i="4"/>
  <c r="AX201" i="4"/>
  <c r="AO201" i="4"/>
  <c r="AE201" i="4"/>
  <c r="X201" i="4"/>
  <c r="N181" i="13"/>
  <c r="K202" i="4"/>
  <c r="AC201" i="4"/>
  <c r="AA201" i="4"/>
  <c r="W201" i="4"/>
  <c r="AG168" i="9"/>
  <c r="AM170" i="9"/>
  <c r="AN170" i="9" s="1"/>
  <c r="AQ169" i="9"/>
  <c r="AI169" i="9"/>
  <c r="AW169" i="9" s="1"/>
  <c r="AH169" i="9"/>
  <c r="AU169" i="9"/>
  <c r="AV170" i="9"/>
  <c r="AE248" i="11"/>
  <c r="X248" i="11"/>
  <c r="AX248" i="11"/>
  <c r="AO248" i="11"/>
  <c r="W248" i="11"/>
  <c r="V242" i="3"/>
  <c r="AF242" i="3" s="1"/>
  <c r="U242" i="3"/>
  <c r="S242" i="3"/>
  <c r="AB242" i="3"/>
  <c r="AS242" i="3"/>
  <c r="AO241" i="3"/>
  <c r="AX241" i="3"/>
  <c r="AE241" i="3"/>
  <c r="X241" i="3"/>
  <c r="G181" i="13"/>
  <c r="AC201" i="6"/>
  <c r="O181" i="13" s="1"/>
  <c r="J181" i="13"/>
  <c r="AF201" i="6"/>
  <c r="R181" i="13" s="1"/>
  <c r="I181" i="13"/>
  <c r="AX201" i="6"/>
  <c r="AO201" i="6"/>
  <c r="AE201" i="6"/>
  <c r="X201" i="6"/>
  <c r="M201" i="6"/>
  <c r="C181" i="13"/>
  <c r="R249" i="11"/>
  <c r="AK248" i="11"/>
  <c r="J249" i="11"/>
  <c r="T249" i="11"/>
  <c r="AD249" i="11" s="1"/>
  <c r="AC248" i="11"/>
  <c r="AA248" i="11"/>
  <c r="AC241" i="3"/>
  <c r="AA241" i="3"/>
  <c r="W241" i="3"/>
  <c r="K242" i="3"/>
  <c r="AS201" i="6"/>
  <c r="AA201" i="6"/>
  <c r="M181" i="13" s="1"/>
  <c r="W201" i="6"/>
  <c r="K181" i="13" s="1"/>
  <c r="AQ76" i="8" l="1"/>
  <c r="AG75" i="8"/>
  <c r="AM77" i="8"/>
  <c r="AN77" i="8" s="1"/>
  <c r="AI76" i="8"/>
  <c r="AW76" i="8" s="1"/>
  <c r="AH76" i="8"/>
  <c r="AU76" i="8"/>
  <c r="AV77" i="8"/>
  <c r="AX202" i="4"/>
  <c r="AO202" i="4"/>
  <c r="X202" i="4"/>
  <c r="AE202" i="4"/>
  <c r="Q181" i="13"/>
  <c r="L181" i="13"/>
  <c r="AC202" i="4"/>
  <c r="W202" i="4"/>
  <c r="AA202" i="4"/>
  <c r="M202" i="4"/>
  <c r="AL202" i="4"/>
  <c r="AC242" i="3"/>
  <c r="W242" i="3"/>
  <c r="AA242" i="3"/>
  <c r="AG167" i="9"/>
  <c r="AM169" i="9"/>
  <c r="AN169" i="9" s="1"/>
  <c r="AQ168" i="9"/>
  <c r="AI168" i="9"/>
  <c r="AW168" i="9" s="1"/>
  <c r="AH168" i="9"/>
  <c r="AU168" i="9"/>
  <c r="AV169" i="9"/>
  <c r="AX242" i="3"/>
  <c r="AE242" i="3"/>
  <c r="X242" i="3"/>
  <c r="AO242" i="3"/>
  <c r="T202" i="6"/>
  <c r="R202" i="6"/>
  <c r="J202" i="6"/>
  <c r="AK201" i="6"/>
  <c r="K202" i="6"/>
  <c r="C182" i="13" s="1"/>
  <c r="M202" i="6"/>
  <c r="E181" i="13"/>
  <c r="AB249" i="11"/>
  <c r="S249" i="11"/>
  <c r="AS249" i="11"/>
  <c r="U249" i="11"/>
  <c r="V249" i="11"/>
  <c r="AF249" i="11" s="1"/>
  <c r="K249" i="11"/>
  <c r="AL242" i="3"/>
  <c r="M242" i="3"/>
  <c r="AG74" i="8" l="1"/>
  <c r="AM76" i="8"/>
  <c r="AN76" i="8" s="1"/>
  <c r="AQ75" i="8"/>
  <c r="AI75" i="8"/>
  <c r="AW75" i="8" s="1"/>
  <c r="AH75" i="8"/>
  <c r="AU75" i="8"/>
  <c r="AV76" i="8"/>
  <c r="J203" i="4"/>
  <c r="T203" i="4"/>
  <c r="AD203" i="4" s="1"/>
  <c r="R203" i="4"/>
  <c r="AK202" i="4"/>
  <c r="AQ167" i="9"/>
  <c r="AM168" i="9"/>
  <c r="AN168" i="9" s="1"/>
  <c r="AH167" i="9"/>
  <c r="AG166" i="9"/>
  <c r="AI167" i="9"/>
  <c r="AW167" i="9" s="1"/>
  <c r="AU167" i="9"/>
  <c r="AV168" i="9"/>
  <c r="H182" i="13"/>
  <c r="AD202" i="6"/>
  <c r="P182" i="13" s="1"/>
  <c r="F182" i="13"/>
  <c r="AB202" i="6"/>
  <c r="N182" i="13" s="1"/>
  <c r="S202" i="6"/>
  <c r="B182" i="13"/>
  <c r="AL202" i="6"/>
  <c r="V202" i="6"/>
  <c r="U202" i="6"/>
  <c r="E182" i="13"/>
  <c r="T203" i="6"/>
  <c r="R203" i="6"/>
  <c r="J203" i="6"/>
  <c r="AK202" i="6"/>
  <c r="AX249" i="11"/>
  <c r="X249" i="11"/>
  <c r="AO249" i="11"/>
  <c r="AE249" i="11"/>
  <c r="AK242" i="3"/>
  <c r="R243" i="3"/>
  <c r="T243" i="3"/>
  <c r="AD243" i="3" s="1"/>
  <c r="J243" i="3"/>
  <c r="K243" i="3" s="1"/>
  <c r="M243" i="3" s="1"/>
  <c r="AC249" i="11"/>
  <c r="W249" i="11"/>
  <c r="AA249" i="11"/>
  <c r="M249" i="11"/>
  <c r="AL249" i="11"/>
  <c r="AG73" i="8" l="1"/>
  <c r="AM75" i="8"/>
  <c r="AN75" i="8" s="1"/>
  <c r="AQ74" i="8"/>
  <c r="AI74" i="8"/>
  <c r="AW74" i="8" s="1"/>
  <c r="AH74" i="8"/>
  <c r="AU74" i="8"/>
  <c r="AV75" i="8"/>
  <c r="U203" i="4"/>
  <c r="V203" i="4"/>
  <c r="AF203" i="4" s="1"/>
  <c r="S203" i="4"/>
  <c r="AB203" i="4"/>
  <c r="AS203" i="4"/>
  <c r="K203" i="4"/>
  <c r="R250" i="11"/>
  <c r="T250" i="11"/>
  <c r="AD250" i="11" s="1"/>
  <c r="AK249" i="11"/>
  <c r="J250" i="11"/>
  <c r="AU166" i="9"/>
  <c r="AV167" i="9"/>
  <c r="AG165" i="9"/>
  <c r="AM167" i="9"/>
  <c r="AN167" i="9" s="1"/>
  <c r="AQ166" i="9"/>
  <c r="AI166" i="9"/>
  <c r="AW166" i="9" s="1"/>
  <c r="AH166" i="9"/>
  <c r="G182" i="13"/>
  <c r="AC202" i="6"/>
  <c r="O182" i="13" s="1"/>
  <c r="J182" i="13"/>
  <c r="AF202" i="6"/>
  <c r="R182" i="13" s="1"/>
  <c r="I182" i="13"/>
  <c r="AX202" i="6"/>
  <c r="AO202" i="6"/>
  <c r="AE202" i="6"/>
  <c r="Q182" i="13" s="1"/>
  <c r="X202" i="6"/>
  <c r="L182" i="13" s="1"/>
  <c r="H183" i="13"/>
  <c r="AD203" i="6"/>
  <c r="P183" i="13" s="1"/>
  <c r="F183" i="13"/>
  <c r="AB203" i="6"/>
  <c r="N183" i="13" s="1"/>
  <c r="S203" i="6"/>
  <c r="B183" i="13"/>
  <c r="V203" i="6"/>
  <c r="U203" i="6"/>
  <c r="AL203" i="6"/>
  <c r="S243" i="3"/>
  <c r="AB243" i="3"/>
  <c r="AS243" i="3"/>
  <c r="AK243" i="3"/>
  <c r="J244" i="3"/>
  <c r="T244" i="3"/>
  <c r="AD244" i="3" s="1"/>
  <c r="R244" i="3"/>
  <c r="V243" i="3"/>
  <c r="AF243" i="3" s="1"/>
  <c r="U243" i="3"/>
  <c r="AL243" i="3"/>
  <c r="W202" i="6"/>
  <c r="K182" i="13" s="1"/>
  <c r="AA202" i="6"/>
  <c r="M182" i="13" s="1"/>
  <c r="AS202" i="6"/>
  <c r="K203" i="6"/>
  <c r="AG72" i="8" l="1"/>
  <c r="AM74" i="8"/>
  <c r="AN74" i="8" s="1"/>
  <c r="AQ73" i="8"/>
  <c r="AI73" i="8"/>
  <c r="AW73" i="8" s="1"/>
  <c r="AH73" i="8"/>
  <c r="AU73" i="8"/>
  <c r="AV74" i="8"/>
  <c r="AO203" i="4"/>
  <c r="AX203" i="4"/>
  <c r="AE203" i="4"/>
  <c r="X203" i="4"/>
  <c r="S250" i="11"/>
  <c r="AS250" i="11"/>
  <c r="AB250" i="11"/>
  <c r="V250" i="11"/>
  <c r="AF250" i="11" s="1"/>
  <c r="U250" i="11"/>
  <c r="K250" i="11"/>
  <c r="AC203" i="4"/>
  <c r="AA203" i="4"/>
  <c r="W203" i="4"/>
  <c r="AL203" i="4"/>
  <c r="M203" i="4"/>
  <c r="AM166" i="9"/>
  <c r="AN166" i="9" s="1"/>
  <c r="AI165" i="9"/>
  <c r="AW165" i="9" s="1"/>
  <c r="AG164" i="9"/>
  <c r="AQ165" i="9"/>
  <c r="AH165" i="9"/>
  <c r="AV166" i="9"/>
  <c r="AU165" i="9"/>
  <c r="G183" i="13"/>
  <c r="AC203" i="6"/>
  <c r="O183" i="13" s="1"/>
  <c r="J183" i="13"/>
  <c r="AF203" i="6"/>
  <c r="R183" i="13" s="1"/>
  <c r="I183" i="13"/>
  <c r="AO203" i="6"/>
  <c r="X203" i="6"/>
  <c r="L183" i="13" s="1"/>
  <c r="AX203" i="6"/>
  <c r="AE203" i="6"/>
  <c r="Q183" i="13" s="1"/>
  <c r="V244" i="3"/>
  <c r="AF244" i="3" s="1"/>
  <c r="U244" i="3"/>
  <c r="AB244" i="3"/>
  <c r="AS244" i="3"/>
  <c r="S244" i="3"/>
  <c r="X243" i="3"/>
  <c r="AO243" i="3"/>
  <c r="AX243" i="3"/>
  <c r="AE243" i="3"/>
  <c r="AS203" i="6"/>
  <c r="AA203" i="6"/>
  <c r="M183" i="13" s="1"/>
  <c r="W203" i="6"/>
  <c r="K183" i="13" s="1"/>
  <c r="AC243" i="3"/>
  <c r="W243" i="3"/>
  <c r="AA243" i="3"/>
  <c r="K244" i="3"/>
  <c r="M244" i="3" s="1"/>
  <c r="C183" i="13"/>
  <c r="M203" i="6"/>
  <c r="AG71" i="8" l="1"/>
  <c r="AM73" i="8"/>
  <c r="AN73" i="8" s="1"/>
  <c r="AQ72" i="8"/>
  <c r="AI72" i="8"/>
  <c r="AW72" i="8" s="1"/>
  <c r="AH72" i="8"/>
  <c r="AU72" i="8"/>
  <c r="AV73" i="8"/>
  <c r="W250" i="11"/>
  <c r="AA250" i="11"/>
  <c r="AC250" i="11"/>
  <c r="AO250" i="11"/>
  <c r="AE250" i="11"/>
  <c r="AX250" i="11"/>
  <c r="X250" i="11"/>
  <c r="AK203" i="4"/>
  <c r="T204" i="4"/>
  <c r="AD204" i="4" s="1"/>
  <c r="R204" i="4"/>
  <c r="K204" i="4"/>
  <c r="M204" i="4" s="1"/>
  <c r="J204" i="4"/>
  <c r="M250" i="11"/>
  <c r="AL250" i="11"/>
  <c r="AG163" i="9"/>
  <c r="AM165" i="9"/>
  <c r="AN165" i="9" s="1"/>
  <c r="AQ164" i="9"/>
  <c r="AI164" i="9"/>
  <c r="AW164" i="9" s="1"/>
  <c r="AH164" i="9"/>
  <c r="AU164" i="9"/>
  <c r="AV165" i="9"/>
  <c r="AE244" i="3"/>
  <c r="AO244" i="3"/>
  <c r="AX244" i="3"/>
  <c r="X244" i="3"/>
  <c r="R245" i="3"/>
  <c r="J245" i="3"/>
  <c r="AK244" i="3"/>
  <c r="T245" i="3"/>
  <c r="AD245" i="3" s="1"/>
  <c r="K245" i="3"/>
  <c r="M245" i="3" s="1"/>
  <c r="AL244" i="3"/>
  <c r="E183" i="13"/>
  <c r="R204" i="6"/>
  <c r="J204" i="6"/>
  <c r="K204" i="6" s="1"/>
  <c r="C184" i="13" s="1"/>
  <c r="AK203" i="6"/>
  <c r="T204" i="6"/>
  <c r="AC244" i="3"/>
  <c r="AA244" i="3"/>
  <c r="W244" i="3"/>
  <c r="AH71" i="8" l="1"/>
  <c r="AG70" i="8"/>
  <c r="AM72" i="8"/>
  <c r="AN72" i="8" s="1"/>
  <c r="AQ71" i="8"/>
  <c r="AI71" i="8"/>
  <c r="AW71" i="8" s="1"/>
  <c r="AU71" i="8"/>
  <c r="AV72" i="8"/>
  <c r="S204" i="4"/>
  <c r="AB204" i="4"/>
  <c r="AS204" i="4"/>
  <c r="T205" i="4"/>
  <c r="AD205" i="4" s="1"/>
  <c r="R205" i="4"/>
  <c r="J205" i="4"/>
  <c r="AK204" i="4"/>
  <c r="U204" i="4"/>
  <c r="V204" i="4"/>
  <c r="AF204" i="4" s="1"/>
  <c r="AL204" i="4"/>
  <c r="T251" i="11"/>
  <c r="AD251" i="11" s="1"/>
  <c r="R251" i="11"/>
  <c r="J251" i="11"/>
  <c r="AK250" i="11"/>
  <c r="K251" i="11"/>
  <c r="M251" i="11" s="1"/>
  <c r="AG162" i="9"/>
  <c r="AM164" i="9"/>
  <c r="AN164" i="9" s="1"/>
  <c r="AQ163" i="9"/>
  <c r="AI163" i="9"/>
  <c r="AW163" i="9" s="1"/>
  <c r="AH163" i="9"/>
  <c r="AU163" i="9"/>
  <c r="AV164" i="9"/>
  <c r="AB245" i="3"/>
  <c r="S245" i="3"/>
  <c r="AS245" i="3"/>
  <c r="V245" i="3"/>
  <c r="AF245" i="3" s="1"/>
  <c r="AL245" i="3"/>
  <c r="U245" i="3"/>
  <c r="AK245" i="3"/>
  <c r="R246" i="3"/>
  <c r="T246" i="3"/>
  <c r="AD246" i="3" s="1"/>
  <c r="J246" i="3"/>
  <c r="K246" i="3" s="1"/>
  <c r="M246" i="3" s="1"/>
  <c r="F184" i="13"/>
  <c r="AB204" i="6"/>
  <c r="N184" i="13" s="1"/>
  <c r="S204" i="6"/>
  <c r="B184" i="13"/>
  <c r="AL204" i="6"/>
  <c r="V204" i="6"/>
  <c r="U204" i="6"/>
  <c r="M204" i="6"/>
  <c r="H184" i="13"/>
  <c r="AD204" i="6"/>
  <c r="P184" i="13" s="1"/>
  <c r="AU70" i="8" l="1"/>
  <c r="AV71" i="8"/>
  <c r="AG69" i="8"/>
  <c r="AM71" i="8"/>
  <c r="AN71" i="8" s="1"/>
  <c r="AQ70" i="8"/>
  <c r="AI70" i="8"/>
  <c r="AW70" i="8" s="1"/>
  <c r="AH70" i="8"/>
  <c r="AB205" i="4"/>
  <c r="S205" i="4"/>
  <c r="W205" i="4" s="1"/>
  <c r="AS205" i="4"/>
  <c r="V205" i="4"/>
  <c r="AF205" i="4" s="1"/>
  <c r="U205" i="4"/>
  <c r="AL205" i="4"/>
  <c r="X204" i="4"/>
  <c r="AX204" i="4"/>
  <c r="AO204" i="4"/>
  <c r="AE204" i="4"/>
  <c r="AA251" i="11"/>
  <c r="W251" i="11"/>
  <c r="AS251" i="11"/>
  <c r="S251" i="11"/>
  <c r="AC251" i="11" s="1"/>
  <c r="AB251" i="11"/>
  <c r="AL251" i="11"/>
  <c r="V251" i="11"/>
  <c r="AF251" i="11" s="1"/>
  <c r="U251" i="11"/>
  <c r="AK251" i="11"/>
  <c r="T252" i="11"/>
  <c r="AD252" i="11" s="1"/>
  <c r="R252" i="11"/>
  <c r="J252" i="11"/>
  <c r="AC204" i="4"/>
  <c r="AA204" i="4"/>
  <c r="W204" i="4"/>
  <c r="K205" i="4"/>
  <c r="M205" i="4" s="1"/>
  <c r="AI162" i="9"/>
  <c r="AW162" i="9" s="1"/>
  <c r="AG161" i="9"/>
  <c r="AM163" i="9"/>
  <c r="AN163" i="9" s="1"/>
  <c r="AQ162" i="9"/>
  <c r="AH162" i="9"/>
  <c r="AU162" i="9"/>
  <c r="AV163" i="9"/>
  <c r="X245" i="3"/>
  <c r="AO245" i="3"/>
  <c r="AE245" i="3"/>
  <c r="AX245" i="3"/>
  <c r="AS246" i="3"/>
  <c r="AB246" i="3"/>
  <c r="S246" i="3"/>
  <c r="T247" i="3"/>
  <c r="AD247" i="3" s="1"/>
  <c r="R247" i="3"/>
  <c r="AK246" i="3"/>
  <c r="J247" i="3"/>
  <c r="K247" i="3" s="1"/>
  <c r="V246" i="3"/>
  <c r="AF246" i="3" s="1"/>
  <c r="U246" i="3"/>
  <c r="AL246" i="3"/>
  <c r="G184" i="13"/>
  <c r="AC204" i="6"/>
  <c r="O184" i="13" s="1"/>
  <c r="J184" i="13"/>
  <c r="AF204" i="6"/>
  <c r="R184" i="13" s="1"/>
  <c r="I184" i="13"/>
  <c r="AX204" i="6"/>
  <c r="AE204" i="6"/>
  <c r="Q184" i="13" s="1"/>
  <c r="X204" i="6"/>
  <c r="L184" i="13" s="1"/>
  <c r="AO204" i="6"/>
  <c r="E184" i="13"/>
  <c r="AK204" i="6"/>
  <c r="J205" i="6"/>
  <c r="T205" i="6"/>
  <c r="R205" i="6"/>
  <c r="K205" i="6"/>
  <c r="AC245" i="3"/>
  <c r="AA245" i="3"/>
  <c r="W245" i="3"/>
  <c r="AS204" i="6"/>
  <c r="AA204" i="6"/>
  <c r="M184" i="13" s="1"/>
  <c r="W204" i="6"/>
  <c r="K184" i="13" s="1"/>
  <c r="AG68" i="8" l="1"/>
  <c r="AM70" i="8"/>
  <c r="AN70" i="8" s="1"/>
  <c r="AQ69" i="8"/>
  <c r="AI69" i="8"/>
  <c r="AW69" i="8" s="1"/>
  <c r="AH69" i="8"/>
  <c r="AU69" i="8"/>
  <c r="AV70" i="8"/>
  <c r="AC205" i="4"/>
  <c r="AA205" i="4"/>
  <c r="AX205" i="4"/>
  <c r="AO205" i="4"/>
  <c r="AE205" i="4"/>
  <c r="X205" i="4"/>
  <c r="AO251" i="11"/>
  <c r="X251" i="11"/>
  <c r="AE251" i="11"/>
  <c r="AX251" i="11"/>
  <c r="AS252" i="11"/>
  <c r="AB252" i="11"/>
  <c r="S252" i="11"/>
  <c r="V252" i="11"/>
  <c r="AF252" i="11" s="1"/>
  <c r="U252" i="11"/>
  <c r="K252" i="11"/>
  <c r="AK205" i="4"/>
  <c r="J206" i="4"/>
  <c r="R206" i="4"/>
  <c r="T206" i="4"/>
  <c r="AD206" i="4" s="1"/>
  <c r="K206" i="4"/>
  <c r="M206" i="4"/>
  <c r="W246" i="3"/>
  <c r="AG160" i="9"/>
  <c r="AM162" i="9"/>
  <c r="AN162" i="9" s="1"/>
  <c r="AQ161" i="9"/>
  <c r="AI161" i="9"/>
  <c r="AW161" i="9" s="1"/>
  <c r="AH161" i="9"/>
  <c r="AV162" i="9"/>
  <c r="AU161" i="9"/>
  <c r="AC246" i="3"/>
  <c r="AA246" i="3"/>
  <c r="AB247" i="3"/>
  <c r="S247" i="3"/>
  <c r="AS247" i="3"/>
  <c r="U247" i="3"/>
  <c r="V247" i="3"/>
  <c r="AF247" i="3" s="1"/>
  <c r="AL247" i="3"/>
  <c r="AO246" i="3"/>
  <c r="AX246" i="3"/>
  <c r="AE246" i="3"/>
  <c r="X246" i="3"/>
  <c r="B185" i="13"/>
  <c r="AL205" i="6"/>
  <c r="V205" i="6"/>
  <c r="U205" i="6"/>
  <c r="H185" i="13"/>
  <c r="AD205" i="6"/>
  <c r="P185" i="13" s="1"/>
  <c r="F185" i="13"/>
  <c r="S205" i="6"/>
  <c r="AB205" i="6"/>
  <c r="N185" i="13" s="1"/>
  <c r="W205" i="6"/>
  <c r="K185" i="13" s="1"/>
  <c r="C185" i="13"/>
  <c r="M205" i="6"/>
  <c r="M247" i="3"/>
  <c r="AH68" i="8" l="1"/>
  <c r="AG67" i="8"/>
  <c r="AM69" i="8"/>
  <c r="AN69" i="8" s="1"/>
  <c r="AQ68" i="8"/>
  <c r="AI68" i="8"/>
  <c r="AW68" i="8" s="1"/>
  <c r="AU68" i="8"/>
  <c r="AV69" i="8"/>
  <c r="X252" i="11"/>
  <c r="AE252" i="11"/>
  <c r="AO252" i="11"/>
  <c r="AX252" i="11"/>
  <c r="AL206" i="4"/>
  <c r="V206" i="4"/>
  <c r="AF206" i="4" s="1"/>
  <c r="U206" i="4"/>
  <c r="W206" i="4" s="1"/>
  <c r="AB206" i="4"/>
  <c r="S206" i="4"/>
  <c r="AS206" i="4"/>
  <c r="J207" i="4"/>
  <c r="R207" i="4"/>
  <c r="AK206" i="4"/>
  <c r="T207" i="4"/>
  <c r="AD207" i="4" s="1"/>
  <c r="AC252" i="11"/>
  <c r="W252" i="11"/>
  <c r="AA252" i="11"/>
  <c r="M252" i="11"/>
  <c r="AL252" i="11"/>
  <c r="AQ160" i="9"/>
  <c r="AI160" i="9"/>
  <c r="AW160" i="9" s="1"/>
  <c r="AH160" i="9"/>
  <c r="AG159" i="9"/>
  <c r="AM161" i="9"/>
  <c r="AN161" i="9" s="1"/>
  <c r="AV161" i="9"/>
  <c r="AU160" i="9"/>
  <c r="AX247" i="3"/>
  <c r="AE247" i="3"/>
  <c r="X247" i="3"/>
  <c r="AO247" i="3"/>
  <c r="J185" i="13"/>
  <c r="AF205" i="6"/>
  <c r="R185" i="13" s="1"/>
  <c r="I185" i="13"/>
  <c r="AX205" i="6"/>
  <c r="AO205" i="6"/>
  <c r="AE205" i="6"/>
  <c r="Q185" i="13" s="1"/>
  <c r="X205" i="6"/>
  <c r="L185" i="13" s="1"/>
  <c r="G185" i="13"/>
  <c r="AC205" i="6"/>
  <c r="O185" i="13" s="1"/>
  <c r="E185" i="13"/>
  <c r="J206" i="6"/>
  <c r="K206" i="6" s="1"/>
  <c r="T206" i="6"/>
  <c r="R206" i="6"/>
  <c r="AK205" i="6"/>
  <c r="T248" i="3"/>
  <c r="AD248" i="3" s="1"/>
  <c r="AK247" i="3"/>
  <c r="J248" i="3"/>
  <c r="K248" i="3"/>
  <c r="R248" i="3"/>
  <c r="M248" i="3"/>
  <c r="AC247" i="3"/>
  <c r="AA247" i="3"/>
  <c r="W247" i="3"/>
  <c r="AS205" i="6"/>
  <c r="AA205" i="6"/>
  <c r="M185" i="13" s="1"/>
  <c r="AV68" i="8" l="1"/>
  <c r="AU67" i="8"/>
  <c r="AG66" i="8"/>
  <c r="AM68" i="8"/>
  <c r="AN68" i="8" s="1"/>
  <c r="AQ67" i="8"/>
  <c r="AI67" i="8"/>
  <c r="AW67" i="8" s="1"/>
  <c r="AH67" i="8"/>
  <c r="AO206" i="4"/>
  <c r="AX206" i="4"/>
  <c r="AE206" i="4"/>
  <c r="X206" i="4"/>
  <c r="AL207" i="4"/>
  <c r="V207" i="4"/>
  <c r="AF207" i="4" s="1"/>
  <c r="U207" i="4"/>
  <c r="S207" i="4"/>
  <c r="AB207" i="4"/>
  <c r="AS207" i="4"/>
  <c r="AK252" i="11"/>
  <c r="J253" i="11"/>
  <c r="T253" i="11"/>
  <c r="AD253" i="11" s="1"/>
  <c r="R253" i="11"/>
  <c r="AC206" i="4"/>
  <c r="AA206" i="4"/>
  <c r="K207" i="4"/>
  <c r="M207" i="4" s="1"/>
  <c r="AU159" i="9"/>
  <c r="AV160" i="9"/>
  <c r="AG158" i="9"/>
  <c r="AM160" i="9"/>
  <c r="AN160" i="9" s="1"/>
  <c r="AQ159" i="9"/>
  <c r="AI159" i="9"/>
  <c r="AW159" i="9" s="1"/>
  <c r="AH159" i="9"/>
  <c r="B186" i="13"/>
  <c r="V206" i="6"/>
  <c r="U206" i="6"/>
  <c r="AL206" i="6"/>
  <c r="H186" i="13"/>
  <c r="AD206" i="6"/>
  <c r="P186" i="13" s="1"/>
  <c r="F186" i="13"/>
  <c r="AB206" i="6"/>
  <c r="N186" i="13" s="1"/>
  <c r="S206" i="6"/>
  <c r="AL248" i="3"/>
  <c r="U248" i="3"/>
  <c r="V248" i="3"/>
  <c r="AF248" i="3" s="1"/>
  <c r="AS248" i="3"/>
  <c r="AB248" i="3"/>
  <c r="S248" i="3"/>
  <c r="T249" i="3"/>
  <c r="AD249" i="3" s="1"/>
  <c r="R249" i="3"/>
  <c r="AK248" i="3"/>
  <c r="J249" i="3"/>
  <c r="M206" i="6"/>
  <c r="C186" i="13"/>
  <c r="AG65" i="8" l="1"/>
  <c r="AM67" i="8"/>
  <c r="AN67" i="8" s="1"/>
  <c r="AQ66" i="8"/>
  <c r="AI66" i="8"/>
  <c r="AW66" i="8" s="1"/>
  <c r="AH66" i="8"/>
  <c r="AU66" i="8"/>
  <c r="AV67" i="8"/>
  <c r="AE207" i="4"/>
  <c r="AX207" i="4"/>
  <c r="AO207" i="4"/>
  <c r="X207" i="4"/>
  <c r="U253" i="11"/>
  <c r="V253" i="11"/>
  <c r="AF253" i="11" s="1"/>
  <c r="K253" i="11"/>
  <c r="AS253" i="11"/>
  <c r="S253" i="11"/>
  <c r="AB253" i="11"/>
  <c r="R208" i="4"/>
  <c r="AK207" i="4"/>
  <c r="J208" i="4"/>
  <c r="T208" i="4"/>
  <c r="AD208" i="4" s="1"/>
  <c r="AC207" i="4"/>
  <c r="AA207" i="4"/>
  <c r="W207" i="4"/>
  <c r="AG157" i="9"/>
  <c r="AM159" i="9"/>
  <c r="AN159" i="9" s="1"/>
  <c r="AQ158" i="9"/>
  <c r="AI158" i="9"/>
  <c r="AW158" i="9" s="1"/>
  <c r="AH158" i="9"/>
  <c r="AU158" i="9"/>
  <c r="AV159" i="9"/>
  <c r="J186" i="13"/>
  <c r="AF206" i="6"/>
  <c r="R186" i="13" s="1"/>
  <c r="I186" i="13"/>
  <c r="AX206" i="6"/>
  <c r="AO206" i="6"/>
  <c r="X206" i="6"/>
  <c r="L186" i="13" s="1"/>
  <c r="AE206" i="6"/>
  <c r="Q186" i="13" s="1"/>
  <c r="G186" i="13"/>
  <c r="AC206" i="6"/>
  <c r="O186" i="13" s="1"/>
  <c r="AO248" i="3"/>
  <c r="AE248" i="3"/>
  <c r="X248" i="3"/>
  <c r="AX248" i="3"/>
  <c r="S249" i="3"/>
  <c r="AB249" i="3"/>
  <c r="AS249" i="3"/>
  <c r="U249" i="3"/>
  <c r="V249" i="3"/>
  <c r="AF249" i="3" s="1"/>
  <c r="J207" i="6"/>
  <c r="K207" i="6" s="1"/>
  <c r="C187" i="13" s="1"/>
  <c r="T207" i="6"/>
  <c r="AK206" i="6"/>
  <c r="R207" i="6"/>
  <c r="E186" i="13"/>
  <c r="AS206" i="6"/>
  <c r="AA206" i="6"/>
  <c r="M186" i="13" s="1"/>
  <c r="W206" i="6"/>
  <c r="K186" i="13" s="1"/>
  <c r="AC248" i="3"/>
  <c r="W248" i="3"/>
  <c r="AA248" i="3"/>
  <c r="K249" i="3"/>
  <c r="AG64" i="8" l="1"/>
  <c r="AM66" i="8"/>
  <c r="AN66" i="8" s="1"/>
  <c r="AQ65" i="8"/>
  <c r="AI65" i="8"/>
  <c r="AW65" i="8" s="1"/>
  <c r="AH65" i="8"/>
  <c r="AU65" i="8"/>
  <c r="AV66" i="8"/>
  <c r="AO253" i="11"/>
  <c r="AX253" i="11"/>
  <c r="AE253" i="11"/>
  <c r="X253" i="11"/>
  <c r="AB208" i="4"/>
  <c r="S208" i="4"/>
  <c r="AS208" i="4"/>
  <c r="AL208" i="4"/>
  <c r="U208" i="4"/>
  <c r="V208" i="4"/>
  <c r="AF208" i="4" s="1"/>
  <c r="M253" i="11"/>
  <c r="AL253" i="11"/>
  <c r="AC253" i="11"/>
  <c r="AA253" i="11"/>
  <c r="W253" i="11"/>
  <c r="K208" i="4"/>
  <c r="M208" i="4"/>
  <c r="AG156" i="9"/>
  <c r="AM158" i="9"/>
  <c r="AN158" i="9" s="1"/>
  <c r="AQ157" i="9"/>
  <c r="AI157" i="9"/>
  <c r="AW157" i="9" s="1"/>
  <c r="AH157" i="9"/>
  <c r="AV158" i="9"/>
  <c r="AU157" i="9"/>
  <c r="AE249" i="3"/>
  <c r="AO249" i="3"/>
  <c r="AX249" i="3"/>
  <c r="X249" i="3"/>
  <c r="B187" i="13"/>
  <c r="U207" i="6"/>
  <c r="V207" i="6"/>
  <c r="AL207" i="6"/>
  <c r="M207" i="6"/>
  <c r="H187" i="13"/>
  <c r="AD207" i="6"/>
  <c r="P187" i="13" s="1"/>
  <c r="F187" i="13"/>
  <c r="AB207" i="6"/>
  <c r="N187" i="13" s="1"/>
  <c r="S207" i="6"/>
  <c r="AC249" i="3"/>
  <c r="W249" i="3"/>
  <c r="AA249" i="3"/>
  <c r="M249" i="3"/>
  <c r="AL249" i="3"/>
  <c r="AG63" i="8" l="1"/>
  <c r="AM65" i="8"/>
  <c r="AN65" i="8" s="1"/>
  <c r="AQ64" i="8"/>
  <c r="AI64" i="8"/>
  <c r="AW64" i="8" s="1"/>
  <c r="AH64" i="8"/>
  <c r="AU64" i="8"/>
  <c r="AV65" i="8"/>
  <c r="AX208" i="4"/>
  <c r="AO208" i="4"/>
  <c r="AE208" i="4"/>
  <c r="X208" i="4"/>
  <c r="W208" i="4"/>
  <c r="J254" i="11"/>
  <c r="R254" i="11"/>
  <c r="AK253" i="11"/>
  <c r="T254" i="11"/>
  <c r="AD254" i="11" s="1"/>
  <c r="K254" i="11"/>
  <c r="M254" i="11" s="1"/>
  <c r="T209" i="4"/>
  <c r="AD209" i="4" s="1"/>
  <c r="R209" i="4"/>
  <c r="AK208" i="4"/>
  <c r="J209" i="4"/>
  <c r="K209" i="4"/>
  <c r="M209" i="4"/>
  <c r="AC208" i="4"/>
  <c r="AA208" i="4"/>
  <c r="AG155" i="9"/>
  <c r="AM157" i="9"/>
  <c r="AN157" i="9" s="1"/>
  <c r="AQ156" i="9"/>
  <c r="AI156" i="9"/>
  <c r="AW156" i="9" s="1"/>
  <c r="AH156" i="9"/>
  <c r="AU156" i="9"/>
  <c r="AV157" i="9"/>
  <c r="I187" i="13"/>
  <c r="AX207" i="6"/>
  <c r="AO207" i="6"/>
  <c r="AE207" i="6"/>
  <c r="Q187" i="13" s="1"/>
  <c r="X207" i="6"/>
  <c r="L187" i="13" s="1"/>
  <c r="J187" i="13"/>
  <c r="AF207" i="6"/>
  <c r="R187" i="13" s="1"/>
  <c r="E187" i="13"/>
  <c r="AK207" i="6"/>
  <c r="J208" i="6"/>
  <c r="T208" i="6"/>
  <c r="R208" i="6"/>
  <c r="K208" i="6"/>
  <c r="G187" i="13"/>
  <c r="AC207" i="6"/>
  <c r="O187" i="13" s="1"/>
  <c r="J250" i="3"/>
  <c r="K250" i="3" s="1"/>
  <c r="M250" i="3" s="1"/>
  <c r="R250" i="3"/>
  <c r="T250" i="3"/>
  <c r="AD250" i="3" s="1"/>
  <c r="AK249" i="3"/>
  <c r="AS207" i="6"/>
  <c r="AA207" i="6"/>
  <c r="M187" i="13" s="1"/>
  <c r="W207" i="6"/>
  <c r="K187" i="13" s="1"/>
  <c r="AG62" i="8" l="1"/>
  <c r="AM64" i="8"/>
  <c r="AN64" i="8" s="1"/>
  <c r="AQ63" i="8"/>
  <c r="AI63" i="8"/>
  <c r="AW63" i="8" s="1"/>
  <c r="AH63" i="8"/>
  <c r="AU63" i="8"/>
  <c r="AV64" i="8"/>
  <c r="U254" i="11"/>
  <c r="AL254" i="11"/>
  <c r="V254" i="11"/>
  <c r="AF254" i="11" s="1"/>
  <c r="AS254" i="11"/>
  <c r="S254" i="11"/>
  <c r="AB254" i="11"/>
  <c r="R255" i="11"/>
  <c r="T255" i="11"/>
  <c r="AD255" i="11" s="1"/>
  <c r="AK254" i="11"/>
  <c r="J255" i="11"/>
  <c r="AB209" i="4"/>
  <c r="S209" i="4"/>
  <c r="AS209" i="4"/>
  <c r="AL209" i="4"/>
  <c r="V209" i="4"/>
  <c r="U209" i="4"/>
  <c r="R210" i="4"/>
  <c r="T210" i="4"/>
  <c r="AD210" i="4" s="1"/>
  <c r="AK209" i="4"/>
  <c r="J210" i="4"/>
  <c r="AG154" i="9"/>
  <c r="AM156" i="9"/>
  <c r="AN156" i="9" s="1"/>
  <c r="AQ155" i="9"/>
  <c r="AI155" i="9"/>
  <c r="AW155" i="9" s="1"/>
  <c r="AH155" i="9"/>
  <c r="AU155" i="9"/>
  <c r="AV156" i="9"/>
  <c r="B188" i="13"/>
  <c r="V208" i="6"/>
  <c r="U208" i="6"/>
  <c r="AL208" i="6"/>
  <c r="H188" i="13"/>
  <c r="AD208" i="6"/>
  <c r="P188" i="13" s="1"/>
  <c r="F188" i="13"/>
  <c r="AB208" i="6"/>
  <c r="N188" i="13" s="1"/>
  <c r="S208" i="6"/>
  <c r="J251" i="3"/>
  <c r="R251" i="3"/>
  <c r="AK250" i="3"/>
  <c r="T251" i="3"/>
  <c r="AD251" i="3" s="1"/>
  <c r="U250" i="3"/>
  <c r="AL250" i="3"/>
  <c r="V250" i="3"/>
  <c r="AF250" i="3" s="1"/>
  <c r="S250" i="3"/>
  <c r="AB250" i="3"/>
  <c r="W250" i="3"/>
  <c r="AS250" i="3"/>
  <c r="C188" i="13"/>
  <c r="M208" i="6"/>
  <c r="AI62" i="8" l="1"/>
  <c r="AW62" i="8" s="1"/>
  <c r="AH62" i="8"/>
  <c r="AG61" i="8"/>
  <c r="AM63" i="8"/>
  <c r="AN63" i="8" s="1"/>
  <c r="AQ62" i="8"/>
  <c r="AU62" i="8"/>
  <c r="AV63" i="8"/>
  <c r="X254" i="11"/>
  <c r="AE254" i="11"/>
  <c r="AX254" i="11"/>
  <c r="AO254" i="11"/>
  <c r="AS255" i="11"/>
  <c r="S255" i="11"/>
  <c r="AB255" i="11"/>
  <c r="V255" i="11"/>
  <c r="AF255" i="11" s="1"/>
  <c r="U255" i="11"/>
  <c r="AL255" i="11"/>
  <c r="AF209" i="4"/>
  <c r="W209" i="4"/>
  <c r="X209" i="4"/>
  <c r="AX209" i="4"/>
  <c r="AO209" i="4"/>
  <c r="AE209" i="4"/>
  <c r="S210" i="4"/>
  <c r="AB210" i="4"/>
  <c r="AS210" i="4"/>
  <c r="AL210" i="4"/>
  <c r="V210" i="4"/>
  <c r="AF210" i="4" s="1"/>
  <c r="U210" i="4"/>
  <c r="AC254" i="11"/>
  <c r="W254" i="11"/>
  <c r="AA254" i="11"/>
  <c r="K255" i="11"/>
  <c r="M255" i="11"/>
  <c r="AC209" i="4"/>
  <c r="AA209" i="4"/>
  <c r="K210" i="4"/>
  <c r="M210" i="4" s="1"/>
  <c r="AG153" i="9"/>
  <c r="AM155" i="9"/>
  <c r="AN155" i="9" s="1"/>
  <c r="AQ154" i="9"/>
  <c r="AI154" i="9"/>
  <c r="AW154" i="9" s="1"/>
  <c r="AH154" i="9"/>
  <c r="AU154" i="9"/>
  <c r="AV155" i="9"/>
  <c r="J188" i="13"/>
  <c r="AF208" i="6"/>
  <c r="R188" i="13" s="1"/>
  <c r="I188" i="13"/>
  <c r="AX208" i="6"/>
  <c r="AO208" i="6"/>
  <c r="AE208" i="6"/>
  <c r="Q188" i="13" s="1"/>
  <c r="X208" i="6"/>
  <c r="L188" i="13" s="1"/>
  <c r="G188" i="13"/>
  <c r="AC208" i="6"/>
  <c r="O188" i="13" s="1"/>
  <c r="U251" i="3"/>
  <c r="V251" i="3"/>
  <c r="AB251" i="3"/>
  <c r="AS251" i="3"/>
  <c r="S251" i="3"/>
  <c r="AX250" i="3"/>
  <c r="AE250" i="3"/>
  <c r="X250" i="3"/>
  <c r="AO250" i="3"/>
  <c r="AC250" i="3"/>
  <c r="AA250" i="3"/>
  <c r="AK208" i="6"/>
  <c r="J209" i="6"/>
  <c r="K209" i="6"/>
  <c r="C189" i="13" s="1"/>
  <c r="M209" i="6"/>
  <c r="R209" i="6"/>
  <c r="T209" i="6"/>
  <c r="E188" i="13"/>
  <c r="AS208" i="6"/>
  <c r="AA208" i="6"/>
  <c r="M188" i="13" s="1"/>
  <c r="W208" i="6"/>
  <c r="K188" i="13" s="1"/>
  <c r="K251" i="3"/>
  <c r="AU61" i="8" l="1"/>
  <c r="AV62" i="8"/>
  <c r="AG60" i="8"/>
  <c r="AM62" i="8"/>
  <c r="AN62" i="8" s="1"/>
  <c r="AQ61" i="8"/>
  <c r="AI61" i="8"/>
  <c r="AW61" i="8" s="1"/>
  <c r="AH61" i="8"/>
  <c r="AO255" i="11"/>
  <c r="X255" i="11"/>
  <c r="AE255" i="11"/>
  <c r="AX255" i="11"/>
  <c r="AX210" i="4"/>
  <c r="AO210" i="4"/>
  <c r="AE210" i="4"/>
  <c r="X210" i="4"/>
  <c r="T256" i="11"/>
  <c r="AD256" i="11" s="1"/>
  <c r="R256" i="11"/>
  <c r="J256" i="11"/>
  <c r="AK255" i="11"/>
  <c r="AK210" i="4"/>
  <c r="J211" i="4"/>
  <c r="M211" i="4" s="1"/>
  <c r="T211" i="4"/>
  <c r="AD211" i="4" s="1"/>
  <c r="R211" i="4"/>
  <c r="K211" i="4"/>
  <c r="AL211" i="4" s="1"/>
  <c r="AC255" i="11"/>
  <c r="AA255" i="11"/>
  <c r="W255" i="11"/>
  <c r="AC210" i="4"/>
  <c r="AA210" i="4"/>
  <c r="W210" i="4"/>
  <c r="AG152" i="9"/>
  <c r="AM154" i="9"/>
  <c r="AN154" i="9" s="1"/>
  <c r="AQ153" i="9"/>
  <c r="AI153" i="9"/>
  <c r="AW153" i="9" s="1"/>
  <c r="AH153" i="9"/>
  <c r="AU153" i="9"/>
  <c r="AV154" i="9"/>
  <c r="AO251" i="3"/>
  <c r="AE251" i="3"/>
  <c r="AX251" i="3"/>
  <c r="X251" i="3"/>
  <c r="AF251" i="3"/>
  <c r="AA251" i="3"/>
  <c r="AC251" i="3"/>
  <c r="W251" i="3"/>
  <c r="B189" i="13"/>
  <c r="V209" i="6"/>
  <c r="U209" i="6"/>
  <c r="AL209" i="6"/>
  <c r="E189" i="13"/>
  <c r="T210" i="6"/>
  <c r="R210" i="6"/>
  <c r="J210" i="6"/>
  <c r="K210" i="6" s="1"/>
  <c r="AK209" i="6"/>
  <c r="F189" i="13"/>
  <c r="AB209" i="6"/>
  <c r="N189" i="13" s="1"/>
  <c r="S209" i="6"/>
  <c r="AS209" i="6" s="1"/>
  <c r="H189" i="13"/>
  <c r="AD209" i="6"/>
  <c r="P189" i="13" s="1"/>
  <c r="M251" i="3"/>
  <c r="AL251" i="3"/>
  <c r="AG59" i="8" l="1"/>
  <c r="AM61" i="8"/>
  <c r="AN61" i="8" s="1"/>
  <c r="AQ60" i="8"/>
  <c r="AI60" i="8"/>
  <c r="AW60" i="8" s="1"/>
  <c r="AH60" i="8"/>
  <c r="AU60" i="8"/>
  <c r="AV61" i="8"/>
  <c r="S256" i="11"/>
  <c r="AB256" i="11"/>
  <c r="AS256" i="11"/>
  <c r="U256" i="11"/>
  <c r="W256" i="11" s="1"/>
  <c r="V256" i="11"/>
  <c r="AF256" i="11" s="1"/>
  <c r="K256" i="11"/>
  <c r="V211" i="4"/>
  <c r="AF211" i="4" s="1"/>
  <c r="U211" i="4"/>
  <c r="W211" i="4"/>
  <c r="AS211" i="4"/>
  <c r="AB211" i="4"/>
  <c r="S211" i="4"/>
  <c r="R212" i="4"/>
  <c r="J212" i="4"/>
  <c r="T212" i="4"/>
  <c r="AD212" i="4" s="1"/>
  <c r="AK211" i="4"/>
  <c r="AG151" i="9"/>
  <c r="AM153" i="9"/>
  <c r="AN153" i="9" s="1"/>
  <c r="AQ152" i="9"/>
  <c r="AI152" i="9"/>
  <c r="AW152" i="9" s="1"/>
  <c r="AH152" i="9"/>
  <c r="AV153" i="9"/>
  <c r="AU152" i="9"/>
  <c r="J189" i="13"/>
  <c r="AF209" i="6"/>
  <c r="R189" i="13" s="1"/>
  <c r="I189" i="13"/>
  <c r="AX209" i="6"/>
  <c r="AO209" i="6"/>
  <c r="AE209" i="6"/>
  <c r="Q189" i="13" s="1"/>
  <c r="X209" i="6"/>
  <c r="L189" i="13" s="1"/>
  <c r="H190" i="13"/>
  <c r="AD210" i="6"/>
  <c r="P190" i="13" s="1"/>
  <c r="F190" i="13"/>
  <c r="AB210" i="6"/>
  <c r="N190" i="13" s="1"/>
  <c r="S210" i="6"/>
  <c r="B190" i="13"/>
  <c r="V210" i="6"/>
  <c r="U210" i="6"/>
  <c r="AL210" i="6"/>
  <c r="G189" i="13"/>
  <c r="AC209" i="6"/>
  <c r="O189" i="13" s="1"/>
  <c r="R252" i="3"/>
  <c r="T252" i="3"/>
  <c r="AD252" i="3" s="1"/>
  <c r="AK251" i="3"/>
  <c r="J252" i="3"/>
  <c r="AA209" i="6"/>
  <c r="M189" i="13" s="1"/>
  <c r="W209" i="6"/>
  <c r="K189" i="13" s="1"/>
  <c r="C190" i="13"/>
  <c r="M210" i="6"/>
  <c r="AM60" i="8" l="1"/>
  <c r="AN60" i="8" s="1"/>
  <c r="AH59" i="8"/>
  <c r="AI59" i="8"/>
  <c r="AW59" i="8" s="1"/>
  <c r="AG58" i="8"/>
  <c r="AQ59" i="8"/>
  <c r="AV60" i="8"/>
  <c r="AU59" i="8"/>
  <c r="X256" i="11"/>
  <c r="AE256" i="11"/>
  <c r="AO256" i="11"/>
  <c r="AX256" i="11"/>
  <c r="AE211" i="4"/>
  <c r="AX211" i="4"/>
  <c r="AO211" i="4"/>
  <c r="X211" i="4"/>
  <c r="S212" i="4"/>
  <c r="AS212" i="4"/>
  <c r="AB212" i="4"/>
  <c r="V212" i="4"/>
  <c r="U212" i="4"/>
  <c r="AC256" i="11"/>
  <c r="AA256" i="11"/>
  <c r="M256" i="11"/>
  <c r="AL256" i="11"/>
  <c r="AC211" i="4"/>
  <c r="AA211" i="4"/>
  <c r="K212" i="4"/>
  <c r="AM152" i="9"/>
  <c r="AN152" i="9" s="1"/>
  <c r="AQ151" i="9"/>
  <c r="AI151" i="9"/>
  <c r="AW151" i="9" s="1"/>
  <c r="AH151" i="9"/>
  <c r="AG150" i="9"/>
  <c r="AU151" i="9"/>
  <c r="AV152" i="9"/>
  <c r="G190" i="13"/>
  <c r="AC210" i="6"/>
  <c r="O190" i="13" s="1"/>
  <c r="J190" i="13"/>
  <c r="AF210" i="6"/>
  <c r="R190" i="13" s="1"/>
  <c r="I190" i="13"/>
  <c r="AX210" i="6"/>
  <c r="AO210" i="6"/>
  <c r="AE210" i="6"/>
  <c r="Q190" i="13" s="1"/>
  <c r="X210" i="6"/>
  <c r="L190" i="13" s="1"/>
  <c r="S252" i="3"/>
  <c r="AB252" i="3"/>
  <c r="AS252" i="3"/>
  <c r="U252" i="3"/>
  <c r="V252" i="3"/>
  <c r="AF252" i="3" s="1"/>
  <c r="AK210" i="6"/>
  <c r="J211" i="6"/>
  <c r="K211" i="6"/>
  <c r="R211" i="6"/>
  <c r="T211" i="6"/>
  <c r="E190" i="13"/>
  <c r="AS210" i="6"/>
  <c r="AA210" i="6"/>
  <c r="M190" i="13" s="1"/>
  <c r="W210" i="6"/>
  <c r="K190" i="13" s="1"/>
  <c r="K252" i="3"/>
  <c r="AU58" i="8" l="1"/>
  <c r="AV59" i="8"/>
  <c r="AG57" i="8"/>
  <c r="AM59" i="8"/>
  <c r="AN59" i="8" s="1"/>
  <c r="AQ58" i="8"/>
  <c r="AI58" i="8"/>
  <c r="AW58" i="8" s="1"/>
  <c r="AH58" i="8"/>
  <c r="AC212" i="4"/>
  <c r="AA212" i="4"/>
  <c r="AO212" i="4"/>
  <c r="AE212" i="4"/>
  <c r="X212" i="4"/>
  <c r="AX212" i="4"/>
  <c r="AK256" i="11"/>
  <c r="J257" i="11"/>
  <c r="T257" i="11"/>
  <c r="AD257" i="11" s="1"/>
  <c r="R257" i="11"/>
  <c r="K257" i="11"/>
  <c r="M257" i="11"/>
  <c r="AF212" i="4"/>
  <c r="W212" i="4"/>
  <c r="AL212" i="4"/>
  <c r="M212" i="4"/>
  <c r="C191" i="13"/>
  <c r="M211" i="6"/>
  <c r="AU150" i="9"/>
  <c r="AV151" i="9"/>
  <c r="AG149" i="9"/>
  <c r="AM151" i="9"/>
  <c r="AN151" i="9" s="1"/>
  <c r="AQ150" i="9"/>
  <c r="AI150" i="9"/>
  <c r="AW150" i="9" s="1"/>
  <c r="AH150" i="9"/>
  <c r="AC252" i="3"/>
  <c r="W252" i="3"/>
  <c r="AO252" i="3"/>
  <c r="X252" i="3"/>
  <c r="AE252" i="3"/>
  <c r="AX252" i="3"/>
  <c r="AA252" i="3"/>
  <c r="B191" i="13"/>
  <c r="V211" i="6"/>
  <c r="U211" i="6"/>
  <c r="AL211" i="6"/>
  <c r="E191" i="13"/>
  <c r="T212" i="6"/>
  <c r="R212" i="6"/>
  <c r="J212" i="6"/>
  <c r="AK211" i="6"/>
  <c r="F191" i="13"/>
  <c r="AB211" i="6"/>
  <c r="N191" i="13" s="1"/>
  <c r="S211" i="6"/>
  <c r="AS211" i="6" s="1"/>
  <c r="H191" i="13"/>
  <c r="AD211" i="6"/>
  <c r="P191" i="13" s="1"/>
  <c r="AL252" i="3"/>
  <c r="M252" i="3"/>
  <c r="AG56" i="8" l="1"/>
  <c r="AM58" i="8"/>
  <c r="AN58" i="8" s="1"/>
  <c r="AQ57" i="8"/>
  <c r="AI57" i="8"/>
  <c r="AW57" i="8" s="1"/>
  <c r="AH57" i="8"/>
  <c r="AU57" i="8"/>
  <c r="AV58" i="8"/>
  <c r="AL257" i="11"/>
  <c r="U257" i="11"/>
  <c r="V257" i="11"/>
  <c r="AF257" i="11" s="1"/>
  <c r="AS257" i="11"/>
  <c r="AB257" i="11"/>
  <c r="S257" i="11"/>
  <c r="T258" i="11"/>
  <c r="AD258" i="11" s="1"/>
  <c r="AK257" i="11"/>
  <c r="J258" i="11"/>
  <c r="K258" i="11" s="1"/>
  <c r="M258" i="11" s="1"/>
  <c r="R258" i="11"/>
  <c r="T213" i="4"/>
  <c r="AD213" i="4" s="1"/>
  <c r="R213" i="4"/>
  <c r="AK212" i="4"/>
  <c r="J213" i="4"/>
  <c r="K213" i="4" s="1"/>
  <c r="M213" i="4" s="1"/>
  <c r="AG148" i="9"/>
  <c r="AM150" i="9"/>
  <c r="AN150" i="9" s="1"/>
  <c r="AQ149" i="9"/>
  <c r="AI149" i="9"/>
  <c r="AW149" i="9" s="1"/>
  <c r="AH149" i="9"/>
  <c r="AU149" i="9"/>
  <c r="AV150" i="9"/>
  <c r="J191" i="13"/>
  <c r="AF211" i="6"/>
  <c r="R191" i="13" s="1"/>
  <c r="I191" i="13"/>
  <c r="AX211" i="6"/>
  <c r="AO211" i="6"/>
  <c r="AE211" i="6"/>
  <c r="Q191" i="13" s="1"/>
  <c r="X211" i="6"/>
  <c r="L191" i="13" s="1"/>
  <c r="H192" i="13"/>
  <c r="AD212" i="6"/>
  <c r="P192" i="13" s="1"/>
  <c r="F192" i="13"/>
  <c r="AB212" i="6"/>
  <c r="N192" i="13" s="1"/>
  <c r="S212" i="6"/>
  <c r="B192" i="13"/>
  <c r="V212" i="6"/>
  <c r="U212" i="6"/>
  <c r="G191" i="13"/>
  <c r="AC211" i="6"/>
  <c r="O191" i="13" s="1"/>
  <c r="R253" i="3"/>
  <c r="T253" i="3"/>
  <c r="AD253" i="3" s="1"/>
  <c r="J253" i="3"/>
  <c r="AK252" i="3"/>
  <c r="K212" i="6"/>
  <c r="AL212" i="6" s="1"/>
  <c r="AA211" i="6"/>
  <c r="M191" i="13" s="1"/>
  <c r="W211" i="6"/>
  <c r="K191" i="13" s="1"/>
  <c r="AG55" i="8" l="1"/>
  <c r="AM57" i="8"/>
  <c r="AN57" i="8" s="1"/>
  <c r="AI56" i="8"/>
  <c r="AW56" i="8" s="1"/>
  <c r="AQ56" i="8"/>
  <c r="AH56" i="8"/>
  <c r="AU56" i="8"/>
  <c r="AV57" i="8"/>
  <c r="X257" i="11"/>
  <c r="AX257" i="11"/>
  <c r="AE257" i="11"/>
  <c r="AO257" i="11"/>
  <c r="T259" i="11"/>
  <c r="AD259" i="11" s="1"/>
  <c r="R259" i="11"/>
  <c r="J259" i="11"/>
  <c r="AK258" i="11"/>
  <c r="U258" i="11"/>
  <c r="V258" i="11"/>
  <c r="AF258" i="11" s="1"/>
  <c r="AL258" i="11"/>
  <c r="S258" i="11"/>
  <c r="AS258" i="11"/>
  <c r="AB258" i="11"/>
  <c r="AB213" i="4"/>
  <c r="S213" i="4"/>
  <c r="AS213" i="4"/>
  <c r="AK213" i="4"/>
  <c r="J214" i="4"/>
  <c r="R214" i="4"/>
  <c r="T214" i="4"/>
  <c r="AD214" i="4" s="1"/>
  <c r="V213" i="4"/>
  <c r="AF213" i="4" s="1"/>
  <c r="U213" i="4"/>
  <c r="AL213" i="4"/>
  <c r="AC257" i="11"/>
  <c r="AA257" i="11"/>
  <c r="W257" i="11"/>
  <c r="AG147" i="9"/>
  <c r="AM149" i="9"/>
  <c r="AN149" i="9" s="1"/>
  <c r="AQ148" i="9"/>
  <c r="AI148" i="9"/>
  <c r="AW148" i="9" s="1"/>
  <c r="AH148" i="9"/>
  <c r="AV149" i="9"/>
  <c r="AU148" i="9"/>
  <c r="G192" i="13"/>
  <c r="AC212" i="6"/>
  <c r="O192" i="13" s="1"/>
  <c r="J192" i="13"/>
  <c r="AF212" i="6"/>
  <c r="R192" i="13" s="1"/>
  <c r="I192" i="13"/>
  <c r="AE212" i="6"/>
  <c r="Q192" i="13" s="1"/>
  <c r="AX212" i="6"/>
  <c r="AO212" i="6"/>
  <c r="X212" i="6"/>
  <c r="L192" i="13" s="1"/>
  <c r="S253" i="3"/>
  <c r="AB253" i="3"/>
  <c r="AS253" i="3"/>
  <c r="V253" i="3"/>
  <c r="AF253" i="3" s="1"/>
  <c r="U253" i="3"/>
  <c r="AS212" i="6"/>
  <c r="AA212" i="6"/>
  <c r="M192" i="13" s="1"/>
  <c r="W212" i="6"/>
  <c r="K192" i="13" s="1"/>
  <c r="K253" i="3"/>
  <c r="C192" i="13"/>
  <c r="M212" i="6"/>
  <c r="AG54" i="8" l="1"/>
  <c r="AM56" i="8"/>
  <c r="AN56" i="8" s="1"/>
  <c r="AQ55" i="8"/>
  <c r="AI55" i="8"/>
  <c r="AW55" i="8" s="1"/>
  <c r="AH55" i="8"/>
  <c r="AU55" i="8"/>
  <c r="AV56" i="8"/>
  <c r="AS259" i="11"/>
  <c r="S259" i="11"/>
  <c r="AB259" i="11"/>
  <c r="U259" i="11"/>
  <c r="V259" i="11"/>
  <c r="AF259" i="11" s="1"/>
  <c r="AX258" i="11"/>
  <c r="X258" i="11"/>
  <c r="AE258" i="11"/>
  <c r="AO258" i="11"/>
  <c r="V214" i="4"/>
  <c r="AF214" i="4" s="1"/>
  <c r="U214" i="4"/>
  <c r="AL214" i="4"/>
  <c r="W214" i="4"/>
  <c r="AA214" i="4"/>
  <c r="S214" i="4"/>
  <c r="AC214" i="4" s="1"/>
  <c r="AB214" i="4"/>
  <c r="AS214" i="4"/>
  <c r="AO213" i="4"/>
  <c r="AE213" i="4"/>
  <c r="AX213" i="4"/>
  <c r="X213" i="4"/>
  <c r="K259" i="11"/>
  <c r="AC258" i="11"/>
  <c r="AA258" i="11"/>
  <c r="W258" i="11"/>
  <c r="AC213" i="4"/>
  <c r="AA213" i="4"/>
  <c r="W213" i="4"/>
  <c r="K214" i="4"/>
  <c r="M214" i="4"/>
  <c r="AG146" i="9"/>
  <c r="AM148" i="9"/>
  <c r="AN148" i="9" s="1"/>
  <c r="AQ147" i="9"/>
  <c r="AI147" i="9"/>
  <c r="AW147" i="9" s="1"/>
  <c r="AH147" i="9"/>
  <c r="AU147" i="9"/>
  <c r="AV148" i="9"/>
  <c r="X253" i="3"/>
  <c r="AX253" i="3"/>
  <c r="AE253" i="3"/>
  <c r="AO253" i="3"/>
  <c r="E192" i="13"/>
  <c r="T213" i="6"/>
  <c r="J213" i="6"/>
  <c r="R213" i="6"/>
  <c r="K213" i="6"/>
  <c r="C193" i="13" s="1"/>
  <c r="AK212" i="6"/>
  <c r="AC253" i="3"/>
  <c r="AA253" i="3"/>
  <c r="W253" i="3"/>
  <c r="M253" i="3"/>
  <c r="AL253" i="3"/>
  <c r="AM55" i="8" l="1"/>
  <c r="AN55" i="8" s="1"/>
  <c r="AG53" i="8"/>
  <c r="AQ54" i="8"/>
  <c r="AI54" i="8"/>
  <c r="AW54" i="8" s="1"/>
  <c r="AH54" i="8"/>
  <c r="AU54" i="8"/>
  <c r="AV55" i="8"/>
  <c r="AO259" i="11"/>
  <c r="X259" i="11"/>
  <c r="AE259" i="11"/>
  <c r="AX259" i="11"/>
  <c r="AE214" i="4"/>
  <c r="X214" i="4"/>
  <c r="AO214" i="4"/>
  <c r="AX214" i="4"/>
  <c r="AK214" i="4"/>
  <c r="R215" i="4"/>
  <c r="T215" i="4"/>
  <c r="AD215" i="4" s="1"/>
  <c r="J215" i="4"/>
  <c r="K215" i="4"/>
  <c r="M215" i="4"/>
  <c r="M213" i="6"/>
  <c r="AC259" i="11"/>
  <c r="W259" i="11"/>
  <c r="AA259" i="11"/>
  <c r="AL259" i="11"/>
  <c r="M259" i="11"/>
  <c r="AG145" i="9"/>
  <c r="AM147" i="9"/>
  <c r="AN147" i="9" s="1"/>
  <c r="AQ146" i="9"/>
  <c r="AI146" i="9"/>
  <c r="AW146" i="9" s="1"/>
  <c r="AH146" i="9"/>
  <c r="AU146" i="9"/>
  <c r="AV147" i="9"/>
  <c r="H193" i="13"/>
  <c r="AD213" i="6"/>
  <c r="P193" i="13" s="1"/>
  <c r="E193" i="13"/>
  <c r="T214" i="6"/>
  <c r="J214" i="6"/>
  <c r="R214" i="6"/>
  <c r="K214" i="6"/>
  <c r="C194" i="13" s="1"/>
  <c r="AK213" i="6"/>
  <c r="B193" i="13"/>
  <c r="AL213" i="6"/>
  <c r="U213" i="6"/>
  <c r="V213" i="6"/>
  <c r="F193" i="13"/>
  <c r="S213" i="6"/>
  <c r="AB213" i="6"/>
  <c r="N193" i="13" s="1"/>
  <c r="R254" i="3"/>
  <c r="T254" i="3"/>
  <c r="AD254" i="3" s="1"/>
  <c r="AK253" i="3"/>
  <c r="J254" i="3"/>
  <c r="AQ53" i="8" l="1"/>
  <c r="AI53" i="8"/>
  <c r="AW53" i="8" s="1"/>
  <c r="AG52" i="8"/>
  <c r="AM54" i="8"/>
  <c r="AN54" i="8" s="1"/>
  <c r="AH53" i="8"/>
  <c r="AU53" i="8"/>
  <c r="AV54" i="8"/>
  <c r="AB215" i="4"/>
  <c r="S215" i="4"/>
  <c r="AA215" i="4" s="1"/>
  <c r="AS215" i="4"/>
  <c r="AL215" i="4"/>
  <c r="V215" i="4"/>
  <c r="AF215" i="4" s="1"/>
  <c r="U215" i="4"/>
  <c r="J216" i="4"/>
  <c r="AK215" i="4"/>
  <c r="R216" i="4"/>
  <c r="T216" i="4"/>
  <c r="AD216" i="4" s="1"/>
  <c r="T260" i="11"/>
  <c r="AD260" i="11" s="1"/>
  <c r="R260" i="11"/>
  <c r="J260" i="11"/>
  <c r="AK259" i="11"/>
  <c r="M214" i="6"/>
  <c r="AM146" i="9"/>
  <c r="AN146" i="9" s="1"/>
  <c r="AQ145" i="9"/>
  <c r="AH145" i="9"/>
  <c r="AG144" i="9"/>
  <c r="AI145" i="9"/>
  <c r="AW145" i="9" s="1"/>
  <c r="AU145" i="9"/>
  <c r="AV146" i="9"/>
  <c r="H194" i="13"/>
  <c r="AD214" i="6"/>
  <c r="P194" i="13" s="1"/>
  <c r="B194" i="13"/>
  <c r="AL214" i="6"/>
  <c r="V214" i="6"/>
  <c r="U214" i="6"/>
  <c r="F194" i="13"/>
  <c r="AB214" i="6"/>
  <c r="N194" i="13" s="1"/>
  <c r="S214" i="6"/>
  <c r="I193" i="13"/>
  <c r="AX213" i="6"/>
  <c r="AO213" i="6"/>
  <c r="AE213" i="6"/>
  <c r="Q193" i="13" s="1"/>
  <c r="X213" i="6"/>
  <c r="L193" i="13" s="1"/>
  <c r="J193" i="13"/>
  <c r="AF213" i="6"/>
  <c r="R193" i="13" s="1"/>
  <c r="G193" i="13"/>
  <c r="AC213" i="6"/>
  <c r="O193" i="13" s="1"/>
  <c r="AB254" i="3"/>
  <c r="S254" i="3"/>
  <c r="AS254" i="3"/>
  <c r="V254" i="3"/>
  <c r="AF254" i="3" s="1"/>
  <c r="U254" i="3"/>
  <c r="K254" i="3"/>
  <c r="AS213" i="6"/>
  <c r="AA213" i="6"/>
  <c r="M193" i="13" s="1"/>
  <c r="W213" i="6"/>
  <c r="K193" i="13" s="1"/>
  <c r="B187" i="8" l="1"/>
  <c r="AI52" i="8"/>
  <c r="AM53" i="8"/>
  <c r="AN53" i="8" s="1"/>
  <c r="B202" i="8" s="1"/>
  <c r="AQ52" i="8"/>
  <c r="B204" i="8" s="1"/>
  <c r="G22" i="13" s="1"/>
  <c r="AH52" i="8"/>
  <c r="AU52" i="8"/>
  <c r="AV53" i="8"/>
  <c r="AC215" i="4"/>
  <c r="W215" i="4"/>
  <c r="AO215" i="4"/>
  <c r="AX215" i="4"/>
  <c r="AE215" i="4"/>
  <c r="X215" i="4"/>
  <c r="U216" i="4"/>
  <c r="V216" i="4"/>
  <c r="AF216" i="4" s="1"/>
  <c r="S216" i="4"/>
  <c r="AB216" i="4"/>
  <c r="AS216" i="4"/>
  <c r="AS260" i="11"/>
  <c r="AB260" i="11"/>
  <c r="S260" i="11"/>
  <c r="U260" i="11"/>
  <c r="V260" i="11"/>
  <c r="AF260" i="11" s="1"/>
  <c r="K216" i="4"/>
  <c r="K260" i="11"/>
  <c r="E194" i="13"/>
  <c r="J215" i="6"/>
  <c r="R215" i="6"/>
  <c r="T215" i="6"/>
  <c r="AK214" i="6"/>
  <c r="AU144" i="9"/>
  <c r="AV145" i="9"/>
  <c r="AG143" i="9"/>
  <c r="AQ144" i="9"/>
  <c r="AI144" i="9"/>
  <c r="AW144" i="9" s="1"/>
  <c r="AM145" i="9"/>
  <c r="AN145" i="9" s="1"/>
  <c r="AH144" i="9"/>
  <c r="B195" i="13"/>
  <c r="V215" i="6"/>
  <c r="U215" i="6"/>
  <c r="K215" i="6"/>
  <c r="F195" i="13"/>
  <c r="AB215" i="6"/>
  <c r="N195" i="13" s="1"/>
  <c r="S215" i="6"/>
  <c r="H195" i="13"/>
  <c r="AD215" i="6"/>
  <c r="P195" i="13" s="1"/>
  <c r="J194" i="13"/>
  <c r="AF214" i="6"/>
  <c r="R194" i="13" s="1"/>
  <c r="I194" i="13"/>
  <c r="AX214" i="6"/>
  <c r="AO214" i="6"/>
  <c r="AE214" i="6"/>
  <c r="Q194" i="13" s="1"/>
  <c r="X214" i="6"/>
  <c r="L194" i="13" s="1"/>
  <c r="G194" i="13"/>
  <c r="AC214" i="6"/>
  <c r="O194" i="13" s="1"/>
  <c r="AO254" i="3"/>
  <c r="AX254" i="3"/>
  <c r="AE254" i="3"/>
  <c r="X254" i="3"/>
  <c r="AS214" i="6"/>
  <c r="W214" i="6"/>
  <c r="K194" i="13" s="1"/>
  <c r="AA214" i="6"/>
  <c r="M194" i="13" s="1"/>
  <c r="AC254" i="3"/>
  <c r="W254" i="3"/>
  <c r="AA254" i="3"/>
  <c r="M254" i="3"/>
  <c r="AL254" i="3"/>
  <c r="O8" i="13" l="1"/>
  <c r="B203" i="8"/>
  <c r="F22" i="13" s="1"/>
  <c r="AW52" i="8"/>
  <c r="B210" i="8" s="1"/>
  <c r="M22" i="13" s="1"/>
  <c r="B189" i="8"/>
  <c r="Q8" i="13" s="1"/>
  <c r="E22" i="13"/>
  <c r="B188" i="8"/>
  <c r="P8" i="13" s="1"/>
  <c r="AV52" i="8"/>
  <c r="B209" i="8" s="1"/>
  <c r="AX216" i="4"/>
  <c r="AO216" i="4"/>
  <c r="AE216" i="4"/>
  <c r="X216" i="4"/>
  <c r="X260" i="11"/>
  <c r="AO260" i="11"/>
  <c r="AE260" i="11"/>
  <c r="AX260" i="11"/>
  <c r="AC216" i="4"/>
  <c r="AA216" i="4"/>
  <c r="W216" i="4"/>
  <c r="AC260" i="11"/>
  <c r="AA260" i="11"/>
  <c r="W260" i="11"/>
  <c r="M216" i="4"/>
  <c r="AL216" i="4"/>
  <c r="AL260" i="11"/>
  <c r="M260" i="11"/>
  <c r="AG142" i="9"/>
  <c r="AM144" i="9"/>
  <c r="AN144" i="9" s="1"/>
  <c r="AQ143" i="9"/>
  <c r="AI143" i="9"/>
  <c r="AW143" i="9" s="1"/>
  <c r="AH143" i="9"/>
  <c r="AU143" i="9"/>
  <c r="AV144" i="9"/>
  <c r="J195" i="13"/>
  <c r="AF215" i="6"/>
  <c r="R195" i="13" s="1"/>
  <c r="I195" i="13"/>
  <c r="AX215" i="6"/>
  <c r="AO215" i="6"/>
  <c r="AE215" i="6"/>
  <c r="Q195" i="13" s="1"/>
  <c r="X215" i="6"/>
  <c r="L195" i="13" s="1"/>
  <c r="C195" i="13"/>
  <c r="M215" i="6"/>
  <c r="G195" i="13"/>
  <c r="AC215" i="6"/>
  <c r="O195" i="13" s="1"/>
  <c r="T255" i="3"/>
  <c r="AD255" i="3" s="1"/>
  <c r="J255" i="3"/>
  <c r="R255" i="3"/>
  <c r="AK254" i="3"/>
  <c r="AL215" i="6"/>
  <c r="AS215" i="6"/>
  <c r="AA215" i="6"/>
  <c r="M195" i="13" s="1"/>
  <c r="W215" i="6"/>
  <c r="K195" i="13" s="1"/>
  <c r="J217" i="4" l="1"/>
  <c r="K217" i="4"/>
  <c r="M217" i="4" s="1"/>
  <c r="T217" i="4"/>
  <c r="AD217" i="4" s="1"/>
  <c r="R217" i="4"/>
  <c r="AK216" i="4"/>
  <c r="AK260" i="11"/>
  <c r="J261" i="11"/>
  <c r="T261" i="11"/>
  <c r="AD261" i="11" s="1"/>
  <c r="R261" i="11"/>
  <c r="L22" i="13"/>
  <c r="B215" i="8"/>
  <c r="R22" i="13" s="1"/>
  <c r="AG141" i="9"/>
  <c r="AM143" i="9"/>
  <c r="AN143" i="9" s="1"/>
  <c r="AQ142" i="9"/>
  <c r="AI142" i="9"/>
  <c r="AW142" i="9" s="1"/>
  <c r="AH142" i="9"/>
  <c r="AU142" i="9"/>
  <c r="AV143" i="9"/>
  <c r="E195" i="13"/>
  <c r="T216" i="6"/>
  <c r="R216" i="6"/>
  <c r="J216" i="6"/>
  <c r="AK215" i="6"/>
  <c r="V255" i="3"/>
  <c r="AF255" i="3" s="1"/>
  <c r="U255" i="3"/>
  <c r="K255" i="3"/>
  <c r="AS255" i="3"/>
  <c r="AB255" i="3"/>
  <c r="S255" i="3"/>
  <c r="AL217" i="4" l="1"/>
  <c r="U217" i="4"/>
  <c r="V217" i="4"/>
  <c r="AF217" i="4" s="1"/>
  <c r="T218" i="4"/>
  <c r="AD218" i="4" s="1"/>
  <c r="R218" i="4"/>
  <c r="AK217" i="4"/>
  <c r="J218" i="4"/>
  <c r="AS217" i="4"/>
  <c r="AB217" i="4"/>
  <c r="S217" i="4"/>
  <c r="AL261" i="11"/>
  <c r="U261" i="11"/>
  <c r="V261" i="11"/>
  <c r="AF261" i="11" s="1"/>
  <c r="W261" i="11"/>
  <c r="AS261" i="11"/>
  <c r="S261" i="11"/>
  <c r="AB261" i="11"/>
  <c r="K261" i="11"/>
  <c r="M261" i="11" s="1"/>
  <c r="AG140" i="9"/>
  <c r="AM142" i="9"/>
  <c r="AN142" i="9" s="1"/>
  <c r="AQ141" i="9"/>
  <c r="AI141" i="9"/>
  <c r="AW141" i="9" s="1"/>
  <c r="AH141" i="9"/>
  <c r="AU141" i="9"/>
  <c r="AV142" i="9"/>
  <c r="H196" i="13"/>
  <c r="AD216" i="6"/>
  <c r="P196" i="13" s="1"/>
  <c r="F196" i="13"/>
  <c r="AB216" i="6"/>
  <c r="N196" i="13" s="1"/>
  <c r="S216" i="6"/>
  <c r="B196" i="13"/>
  <c r="V216" i="6"/>
  <c r="U216" i="6"/>
  <c r="X255" i="3"/>
  <c r="AE255" i="3"/>
  <c r="AX255" i="3"/>
  <c r="AO255" i="3"/>
  <c r="K216" i="6"/>
  <c r="M255" i="3"/>
  <c r="AL255" i="3"/>
  <c r="AC255" i="3"/>
  <c r="AA255" i="3"/>
  <c r="W255" i="3"/>
  <c r="X217" i="4" l="1"/>
  <c r="AE217" i="4"/>
  <c r="AO217" i="4"/>
  <c r="AX217" i="4"/>
  <c r="S218" i="4"/>
  <c r="AB218" i="4"/>
  <c r="AS218" i="4"/>
  <c r="AL218" i="4"/>
  <c r="U218" i="4"/>
  <c r="V218" i="4"/>
  <c r="AF218" i="4" s="1"/>
  <c r="X261" i="11"/>
  <c r="AE261" i="11"/>
  <c r="AO261" i="11"/>
  <c r="AX261" i="11"/>
  <c r="T262" i="11"/>
  <c r="AD262" i="11" s="1"/>
  <c r="R262" i="11"/>
  <c r="J262" i="11"/>
  <c r="AK261" i="11"/>
  <c r="K262" i="11"/>
  <c r="M262" i="11"/>
  <c r="K218" i="4"/>
  <c r="M218" i="4" s="1"/>
  <c r="AC217" i="4"/>
  <c r="W217" i="4"/>
  <c r="AA217" i="4"/>
  <c r="AC261" i="11"/>
  <c r="AA261" i="11"/>
  <c r="AM141" i="9"/>
  <c r="AN141" i="9" s="1"/>
  <c r="AQ140" i="9"/>
  <c r="AG139" i="9"/>
  <c r="AH140" i="9"/>
  <c r="AI140" i="9"/>
  <c r="AW140" i="9" s="1"/>
  <c r="AU140" i="9"/>
  <c r="AV141" i="9"/>
  <c r="G196" i="13"/>
  <c r="AC216" i="6"/>
  <c r="O196" i="13" s="1"/>
  <c r="J196" i="13"/>
  <c r="AF216" i="6"/>
  <c r="R196" i="13" s="1"/>
  <c r="I196" i="13"/>
  <c r="AX216" i="6"/>
  <c r="AE216" i="6"/>
  <c r="Q196" i="13" s="1"/>
  <c r="X216" i="6"/>
  <c r="L196" i="13" s="1"/>
  <c r="AO216" i="6"/>
  <c r="J256" i="3"/>
  <c r="K256" i="3"/>
  <c r="M256" i="3" s="1"/>
  <c r="AK255" i="3"/>
  <c r="R256" i="3"/>
  <c r="T256" i="3"/>
  <c r="AD256" i="3" s="1"/>
  <c r="AS216" i="6"/>
  <c r="AA216" i="6"/>
  <c r="M196" i="13" s="1"/>
  <c r="W216" i="6"/>
  <c r="K196" i="13" s="1"/>
  <c r="C196" i="13"/>
  <c r="M216" i="6"/>
  <c r="AL216" i="6"/>
  <c r="AO218" i="4" l="1"/>
  <c r="AE218" i="4"/>
  <c r="AX218" i="4"/>
  <c r="X218" i="4"/>
  <c r="AS262" i="11"/>
  <c r="S262" i="11"/>
  <c r="AB262" i="11"/>
  <c r="AL262" i="11"/>
  <c r="U262" i="11"/>
  <c r="V262" i="11"/>
  <c r="AF262" i="11" s="1"/>
  <c r="AK262" i="11"/>
  <c r="J263" i="11"/>
  <c r="R263" i="11"/>
  <c r="T263" i="11"/>
  <c r="AD263" i="11" s="1"/>
  <c r="AK218" i="4"/>
  <c r="J219" i="4"/>
  <c r="K219" i="4"/>
  <c r="M219" i="4"/>
  <c r="R219" i="4"/>
  <c r="T219" i="4"/>
  <c r="AD219" i="4" s="1"/>
  <c r="AC218" i="4"/>
  <c r="AA218" i="4"/>
  <c r="W218" i="4"/>
  <c r="AG138" i="9"/>
  <c r="AM140" i="9"/>
  <c r="AN140" i="9" s="1"/>
  <c r="AQ139" i="9"/>
  <c r="AI139" i="9"/>
  <c r="AW139" i="9" s="1"/>
  <c r="AH139" i="9"/>
  <c r="AU139" i="9"/>
  <c r="AV140" i="9"/>
  <c r="V256" i="3"/>
  <c r="AF256" i="3" s="1"/>
  <c r="U256" i="3"/>
  <c r="AL256" i="3"/>
  <c r="AK256" i="3"/>
  <c r="J257" i="3"/>
  <c r="T257" i="3"/>
  <c r="AD257" i="3" s="1"/>
  <c r="R257" i="3"/>
  <c r="AB256" i="3"/>
  <c r="S256" i="3"/>
  <c r="AS256" i="3"/>
  <c r="E196" i="13"/>
  <c r="T217" i="6"/>
  <c r="R217" i="6"/>
  <c r="J217" i="6"/>
  <c r="AK216" i="6"/>
  <c r="X262" i="11" l="1"/>
  <c r="AE262" i="11"/>
  <c r="AO262" i="11"/>
  <c r="AX262" i="11"/>
  <c r="AA262" i="11"/>
  <c r="U263" i="11"/>
  <c r="V263" i="11"/>
  <c r="AF263" i="11" s="1"/>
  <c r="AS263" i="11"/>
  <c r="S263" i="11"/>
  <c r="AB263" i="11"/>
  <c r="U219" i="4"/>
  <c r="V219" i="4"/>
  <c r="AF219" i="4" s="1"/>
  <c r="AL219" i="4"/>
  <c r="R220" i="4"/>
  <c r="J220" i="4"/>
  <c r="AK219" i="4"/>
  <c r="T220" i="4"/>
  <c r="AD220" i="4" s="1"/>
  <c r="S219" i="4"/>
  <c r="AA219" i="4" s="1"/>
  <c r="AB219" i="4"/>
  <c r="AS219" i="4"/>
  <c r="AC262" i="11"/>
  <c r="W262" i="11"/>
  <c r="K263" i="11"/>
  <c r="AG137" i="9"/>
  <c r="AM139" i="9"/>
  <c r="AN139" i="9" s="1"/>
  <c r="AQ138" i="9"/>
  <c r="AI138" i="9"/>
  <c r="AW138" i="9" s="1"/>
  <c r="AH138" i="9"/>
  <c r="AU138" i="9"/>
  <c r="AV139" i="9"/>
  <c r="X256" i="3"/>
  <c r="AO256" i="3"/>
  <c r="AE256" i="3"/>
  <c r="AX256" i="3"/>
  <c r="V257" i="3"/>
  <c r="AF257" i="3" s="1"/>
  <c r="U257" i="3"/>
  <c r="AB257" i="3"/>
  <c r="S257" i="3"/>
  <c r="AS257" i="3"/>
  <c r="H197" i="13"/>
  <c r="AD217" i="6"/>
  <c r="P197" i="13" s="1"/>
  <c r="F197" i="13"/>
  <c r="S217" i="6"/>
  <c r="AB217" i="6"/>
  <c r="N197" i="13" s="1"/>
  <c r="B197" i="13"/>
  <c r="V217" i="6"/>
  <c r="U217" i="6"/>
  <c r="K257" i="3"/>
  <c r="AC256" i="3"/>
  <c r="W256" i="3"/>
  <c r="AA256" i="3"/>
  <c r="K217" i="6"/>
  <c r="X263" i="11" l="1"/>
  <c r="AE263" i="11"/>
  <c r="AO263" i="11"/>
  <c r="AX263" i="11"/>
  <c r="X219" i="4"/>
  <c r="AX219" i="4"/>
  <c r="AO219" i="4"/>
  <c r="AE219" i="4"/>
  <c r="AB220" i="4"/>
  <c r="S220" i="4"/>
  <c r="AS220" i="4"/>
  <c r="V220" i="4"/>
  <c r="AF220" i="4" s="1"/>
  <c r="U220" i="4"/>
  <c r="AC219" i="4"/>
  <c r="W219" i="4"/>
  <c r="AC263" i="11"/>
  <c r="AA263" i="11"/>
  <c r="W263" i="11"/>
  <c r="K220" i="4"/>
  <c r="AL263" i="11"/>
  <c r="M263" i="11"/>
  <c r="M257" i="3"/>
  <c r="AL257" i="3"/>
  <c r="AI137" i="9"/>
  <c r="AW137" i="9" s="1"/>
  <c r="AG136" i="9"/>
  <c r="AM138" i="9"/>
  <c r="AN138" i="9" s="1"/>
  <c r="AQ137" i="9"/>
  <c r="AH137" i="9"/>
  <c r="AU137" i="9"/>
  <c r="AV138" i="9"/>
  <c r="X257" i="3"/>
  <c r="AX257" i="3"/>
  <c r="AO257" i="3"/>
  <c r="AE257" i="3"/>
  <c r="W257" i="3"/>
  <c r="AC257" i="3"/>
  <c r="AA257" i="3"/>
  <c r="G197" i="13"/>
  <c r="AC217" i="6"/>
  <c r="O197" i="13" s="1"/>
  <c r="J197" i="13"/>
  <c r="AF217" i="6"/>
  <c r="R197" i="13" s="1"/>
  <c r="I197" i="13"/>
  <c r="AX217" i="6"/>
  <c r="AO217" i="6"/>
  <c r="AE217" i="6"/>
  <c r="Q197" i="13" s="1"/>
  <c r="X217" i="6"/>
  <c r="L197" i="13" s="1"/>
  <c r="AK257" i="3"/>
  <c r="T258" i="3"/>
  <c r="AD258" i="3" s="1"/>
  <c r="J258" i="3"/>
  <c r="R258" i="3"/>
  <c r="K258" i="3"/>
  <c r="M258" i="3" s="1"/>
  <c r="AA217" i="6"/>
  <c r="M197" i="13" s="1"/>
  <c r="W217" i="6"/>
  <c r="K197" i="13" s="1"/>
  <c r="C197" i="13"/>
  <c r="AL217" i="6"/>
  <c r="AS217" i="6"/>
  <c r="M217" i="6"/>
  <c r="AX220" i="4" l="1"/>
  <c r="AO220" i="4"/>
  <c r="X220" i="4"/>
  <c r="AE220" i="4"/>
  <c r="J264" i="11"/>
  <c r="AK263" i="11"/>
  <c r="R264" i="11"/>
  <c r="T264" i="11"/>
  <c r="AD264" i="11" s="1"/>
  <c r="AC220" i="4"/>
  <c r="AA220" i="4"/>
  <c r="W220" i="4"/>
  <c r="AL220" i="4"/>
  <c r="M220" i="4"/>
  <c r="AI136" i="9"/>
  <c r="AW136" i="9" s="1"/>
  <c r="AG135" i="9"/>
  <c r="AM137" i="9"/>
  <c r="AN137" i="9" s="1"/>
  <c r="AQ136" i="9"/>
  <c r="AH136" i="9"/>
  <c r="AU136" i="9"/>
  <c r="AV137" i="9"/>
  <c r="V258" i="3"/>
  <c r="AF258" i="3" s="1"/>
  <c r="U258" i="3"/>
  <c r="AL258" i="3"/>
  <c r="AS258" i="3"/>
  <c r="AB258" i="3"/>
  <c r="S258" i="3"/>
  <c r="AA258" i="3" s="1"/>
  <c r="T259" i="3"/>
  <c r="AD259" i="3" s="1"/>
  <c r="R259" i="3"/>
  <c r="J259" i="3"/>
  <c r="K259" i="3" s="1"/>
  <c r="M259" i="3" s="1"/>
  <c r="AK258" i="3"/>
  <c r="E197" i="13"/>
  <c r="T218" i="6"/>
  <c r="R218" i="6"/>
  <c r="J218" i="6"/>
  <c r="K218" i="6"/>
  <c r="AK217" i="6"/>
  <c r="AL264" i="11" l="1"/>
  <c r="U264" i="11"/>
  <c r="V264" i="11"/>
  <c r="AF264" i="11" s="1"/>
  <c r="AS264" i="11"/>
  <c r="AB264" i="11"/>
  <c r="S264" i="11"/>
  <c r="R221" i="4"/>
  <c r="T221" i="4"/>
  <c r="AD221" i="4" s="1"/>
  <c r="AK220" i="4"/>
  <c r="J221" i="4"/>
  <c r="K264" i="11"/>
  <c r="M264" i="11" s="1"/>
  <c r="AM136" i="9"/>
  <c r="AN136" i="9" s="1"/>
  <c r="AG134" i="9"/>
  <c r="AQ135" i="9"/>
  <c r="AI135" i="9"/>
  <c r="AW135" i="9" s="1"/>
  <c r="AH135" i="9"/>
  <c r="AU135" i="9"/>
  <c r="AV136" i="9"/>
  <c r="AE258" i="3"/>
  <c r="AO258" i="3"/>
  <c r="AX258" i="3"/>
  <c r="X258" i="3"/>
  <c r="AC258" i="3"/>
  <c r="W258" i="3"/>
  <c r="AS259" i="3"/>
  <c r="AB259" i="3"/>
  <c r="S259" i="3"/>
  <c r="AL259" i="3"/>
  <c r="U259" i="3"/>
  <c r="V259" i="3"/>
  <c r="AF259" i="3" s="1"/>
  <c r="T260" i="3"/>
  <c r="AD260" i="3" s="1"/>
  <c r="J260" i="3"/>
  <c r="AK259" i="3"/>
  <c r="R260" i="3"/>
  <c r="H198" i="13"/>
  <c r="AD218" i="6"/>
  <c r="P198" i="13" s="1"/>
  <c r="F198" i="13"/>
  <c r="AB218" i="6"/>
  <c r="N198" i="13" s="1"/>
  <c r="S218" i="6"/>
  <c r="B198" i="13"/>
  <c r="V218" i="6"/>
  <c r="U218" i="6"/>
  <c r="AL218" i="6"/>
  <c r="C198" i="13"/>
  <c r="M218" i="6"/>
  <c r="X264" i="11" l="1"/>
  <c r="AE264" i="11"/>
  <c r="AO264" i="11"/>
  <c r="AX264" i="11"/>
  <c r="AB221" i="4"/>
  <c r="S221" i="4"/>
  <c r="AS221" i="4"/>
  <c r="AL221" i="4"/>
  <c r="V221" i="4"/>
  <c r="AF221" i="4" s="1"/>
  <c r="U221" i="4"/>
  <c r="T265" i="11"/>
  <c r="AD265" i="11" s="1"/>
  <c r="J265" i="11"/>
  <c r="AK264" i="11"/>
  <c r="R265" i="11"/>
  <c r="K265" i="11"/>
  <c r="M265" i="11"/>
  <c r="W259" i="3"/>
  <c r="AC264" i="11"/>
  <c r="AA264" i="11"/>
  <c r="W264" i="11"/>
  <c r="K221" i="4"/>
  <c r="M221" i="4" s="1"/>
  <c r="AH134" i="9"/>
  <c r="AG133" i="9"/>
  <c r="AI134" i="9"/>
  <c r="AW134" i="9" s="1"/>
  <c r="AM135" i="9"/>
  <c r="AN135" i="9" s="1"/>
  <c r="AQ134" i="9"/>
  <c r="AU134" i="9"/>
  <c r="AV135" i="9"/>
  <c r="AC259" i="3"/>
  <c r="AA259" i="3"/>
  <c r="AE259" i="3"/>
  <c r="X259" i="3"/>
  <c r="AX259" i="3"/>
  <c r="AO259" i="3"/>
  <c r="U260" i="3"/>
  <c r="V260" i="3"/>
  <c r="AF260" i="3" s="1"/>
  <c r="S260" i="3"/>
  <c r="AB260" i="3"/>
  <c r="AS260" i="3"/>
  <c r="G198" i="13"/>
  <c r="AC218" i="6"/>
  <c r="O198" i="13" s="1"/>
  <c r="J198" i="13"/>
  <c r="AF218" i="6"/>
  <c r="R198" i="13" s="1"/>
  <c r="I198" i="13"/>
  <c r="AX218" i="6"/>
  <c r="AO218" i="6"/>
  <c r="AE218" i="6"/>
  <c r="Q198" i="13" s="1"/>
  <c r="X218" i="6"/>
  <c r="L198" i="13" s="1"/>
  <c r="AK218" i="6"/>
  <c r="J219" i="6"/>
  <c r="K219" i="6"/>
  <c r="C199" i="13" s="1"/>
  <c r="M219" i="6"/>
  <c r="R219" i="6"/>
  <c r="T219" i="6"/>
  <c r="E198" i="13"/>
  <c r="K260" i="3"/>
  <c r="AL260" i="3" s="1"/>
  <c r="AA218" i="6"/>
  <c r="M198" i="13" s="1"/>
  <c r="W218" i="6"/>
  <c r="K198" i="13" s="1"/>
  <c r="AS218" i="6"/>
  <c r="X221" i="4" l="1"/>
  <c r="AX221" i="4"/>
  <c r="AO221" i="4"/>
  <c r="AE221" i="4"/>
  <c r="AL265" i="11"/>
  <c r="U265" i="11"/>
  <c r="V265" i="11"/>
  <c r="AF265" i="11" s="1"/>
  <c r="AS265" i="11"/>
  <c r="S265" i="11"/>
  <c r="AB265" i="11"/>
  <c r="J266" i="11"/>
  <c r="K266" i="11" s="1"/>
  <c r="T266" i="11"/>
  <c r="AD266" i="11" s="1"/>
  <c r="R266" i="11"/>
  <c r="AK265" i="11"/>
  <c r="R222" i="4"/>
  <c r="AK221" i="4"/>
  <c r="T222" i="4"/>
  <c r="AD222" i="4" s="1"/>
  <c r="J222" i="4"/>
  <c r="K222" i="4"/>
  <c r="AL222" i="4" s="1"/>
  <c r="M222" i="4"/>
  <c r="AC221" i="4"/>
  <c r="AA221" i="4"/>
  <c r="W221" i="4"/>
  <c r="AU133" i="9"/>
  <c r="AV134" i="9"/>
  <c r="AG132" i="9"/>
  <c r="AQ133" i="9"/>
  <c r="AI133" i="9"/>
  <c r="AW133" i="9" s="1"/>
  <c r="AM134" i="9"/>
  <c r="AN134" i="9" s="1"/>
  <c r="AH133" i="9"/>
  <c r="AX260" i="3"/>
  <c r="AO260" i="3"/>
  <c r="AE260" i="3"/>
  <c r="X260" i="3"/>
  <c r="AA260" i="3"/>
  <c r="AC260" i="3"/>
  <c r="W260" i="3"/>
  <c r="B199" i="13"/>
  <c r="V219" i="6"/>
  <c r="U219" i="6"/>
  <c r="AL219" i="6"/>
  <c r="E199" i="13"/>
  <c r="T220" i="6"/>
  <c r="J220" i="6"/>
  <c r="K220" i="6" s="1"/>
  <c r="AK219" i="6"/>
  <c r="R220" i="6"/>
  <c r="F199" i="13"/>
  <c r="S219" i="6"/>
  <c r="AB219" i="6"/>
  <c r="N199" i="13" s="1"/>
  <c r="H199" i="13"/>
  <c r="AD219" i="6"/>
  <c r="P199" i="13" s="1"/>
  <c r="M260" i="3"/>
  <c r="X265" i="11" l="1"/>
  <c r="AE265" i="11"/>
  <c r="AO265" i="11"/>
  <c r="AX265" i="11"/>
  <c r="M266" i="11"/>
  <c r="AL266" i="11"/>
  <c r="U266" i="11"/>
  <c r="V266" i="11"/>
  <c r="AF266" i="11" s="1"/>
  <c r="AS266" i="11"/>
  <c r="S266" i="11"/>
  <c r="AB266" i="11"/>
  <c r="S222" i="4"/>
  <c r="AB222" i="4"/>
  <c r="AS222" i="4"/>
  <c r="U222" i="4"/>
  <c r="V222" i="4"/>
  <c r="AF222" i="4" s="1"/>
  <c r="J223" i="4"/>
  <c r="R223" i="4"/>
  <c r="T223" i="4"/>
  <c r="AD223" i="4" s="1"/>
  <c r="AK222" i="4"/>
  <c r="W219" i="6"/>
  <c r="K199" i="13" s="1"/>
  <c r="AC265" i="11"/>
  <c r="AA265" i="11"/>
  <c r="W265" i="11"/>
  <c r="AG131" i="9"/>
  <c r="AI132" i="9"/>
  <c r="AW132" i="9" s="1"/>
  <c r="AM133" i="9"/>
  <c r="AN133" i="9" s="1"/>
  <c r="AQ132" i="9"/>
  <c r="AH132" i="9"/>
  <c r="AV133" i="9"/>
  <c r="AU132" i="9"/>
  <c r="J199" i="13"/>
  <c r="AF219" i="6"/>
  <c r="R199" i="13" s="1"/>
  <c r="I199" i="13"/>
  <c r="AX219" i="6"/>
  <c r="AO219" i="6"/>
  <c r="AE219" i="6"/>
  <c r="Q199" i="13" s="1"/>
  <c r="X219" i="6"/>
  <c r="L199" i="13" s="1"/>
  <c r="H200" i="13"/>
  <c r="AD220" i="6"/>
  <c r="P200" i="13" s="1"/>
  <c r="B200" i="13"/>
  <c r="V220" i="6"/>
  <c r="U220" i="6"/>
  <c r="AL220" i="6"/>
  <c r="F200" i="13"/>
  <c r="AB220" i="6"/>
  <c r="N200" i="13" s="1"/>
  <c r="S220" i="6"/>
  <c r="G199" i="13"/>
  <c r="AC219" i="6"/>
  <c r="O199" i="13" s="1"/>
  <c r="AK260" i="3"/>
  <c r="T261" i="3"/>
  <c r="AD261" i="3" s="1"/>
  <c r="J261" i="3"/>
  <c r="K261" i="3" s="1"/>
  <c r="M261" i="3" s="1"/>
  <c r="R261" i="3"/>
  <c r="C200" i="13"/>
  <c r="M220" i="6"/>
  <c r="AS219" i="6"/>
  <c r="AA219" i="6"/>
  <c r="M199" i="13" s="1"/>
  <c r="T267" i="11" l="1"/>
  <c r="AD267" i="11" s="1"/>
  <c r="AK266" i="11"/>
  <c r="J267" i="11"/>
  <c r="R267" i="11"/>
  <c r="X266" i="11"/>
  <c r="AE266" i="11"/>
  <c r="AO266" i="11"/>
  <c r="AX266" i="11"/>
  <c r="AO222" i="4"/>
  <c r="AE222" i="4"/>
  <c r="AX222" i="4"/>
  <c r="X222" i="4"/>
  <c r="V223" i="4"/>
  <c r="AF223" i="4" s="1"/>
  <c r="U223" i="4"/>
  <c r="S223" i="4"/>
  <c r="AB223" i="4"/>
  <c r="AS223" i="4"/>
  <c r="AC266" i="11"/>
  <c r="W266" i="11"/>
  <c r="AA266" i="11"/>
  <c r="AC222" i="4"/>
  <c r="AA222" i="4"/>
  <c r="W222" i="4"/>
  <c r="K223" i="4"/>
  <c r="AL223" i="4" s="1"/>
  <c r="M223" i="4"/>
  <c r="AQ131" i="9"/>
  <c r="AI131" i="9"/>
  <c r="AW131" i="9" s="1"/>
  <c r="AG130" i="9"/>
  <c r="AM132" i="9"/>
  <c r="AN132" i="9" s="1"/>
  <c r="AH131" i="9"/>
  <c r="AU131" i="9"/>
  <c r="AV132" i="9"/>
  <c r="J200" i="13"/>
  <c r="AF220" i="6"/>
  <c r="R200" i="13" s="1"/>
  <c r="I200" i="13"/>
  <c r="AX220" i="6"/>
  <c r="AE220" i="6"/>
  <c r="Q200" i="13" s="1"/>
  <c r="X220" i="6"/>
  <c r="L200" i="13" s="1"/>
  <c r="AO220" i="6"/>
  <c r="G200" i="13"/>
  <c r="AC220" i="6"/>
  <c r="O200" i="13" s="1"/>
  <c r="AK261" i="3"/>
  <c r="T262" i="3"/>
  <c r="AD262" i="3" s="1"/>
  <c r="B274" i="3" s="1"/>
  <c r="K3" i="13" s="1"/>
  <c r="J262" i="3"/>
  <c r="K262" i="3" s="1"/>
  <c r="R262" i="3"/>
  <c r="AL261" i="3"/>
  <c r="V261" i="3"/>
  <c r="AF261" i="3" s="1"/>
  <c r="U261" i="3"/>
  <c r="AA261" i="3" s="1"/>
  <c r="S261" i="3"/>
  <c r="AB261" i="3"/>
  <c r="AS261" i="3"/>
  <c r="AK220" i="6"/>
  <c r="J221" i="6"/>
  <c r="R221" i="6"/>
  <c r="T221" i="6"/>
  <c r="E200" i="13"/>
  <c r="AS220" i="6"/>
  <c r="AA220" i="6"/>
  <c r="M200" i="13" s="1"/>
  <c r="W220" i="6"/>
  <c r="K200" i="13" s="1"/>
  <c r="K267" i="11" l="1"/>
  <c r="U267" i="11"/>
  <c r="V267" i="11"/>
  <c r="AF267" i="11" s="1"/>
  <c r="AB267" i="11"/>
  <c r="S267" i="11"/>
  <c r="AS267" i="11"/>
  <c r="AX223" i="4"/>
  <c r="AO223" i="4"/>
  <c r="AE223" i="4"/>
  <c r="X223" i="4"/>
  <c r="T224" i="4"/>
  <c r="AD224" i="4" s="1"/>
  <c r="J224" i="4"/>
  <c r="AK223" i="4"/>
  <c r="R224" i="4"/>
  <c r="K224" i="4"/>
  <c r="M224" i="4"/>
  <c r="AC223" i="4"/>
  <c r="AA223" i="4"/>
  <c r="W223" i="4"/>
  <c r="AI130" i="9"/>
  <c r="AW130" i="9" s="1"/>
  <c r="AM131" i="9"/>
  <c r="AN131" i="9" s="1"/>
  <c r="AQ130" i="9"/>
  <c r="AG129" i="9"/>
  <c r="AH130" i="9"/>
  <c r="AU130" i="9"/>
  <c r="AV131" i="9"/>
  <c r="U262" i="3"/>
  <c r="V262" i="3"/>
  <c r="AF262" i="3" s="1"/>
  <c r="B276" i="3" s="1"/>
  <c r="M3" i="13" s="1"/>
  <c r="L262" i="3"/>
  <c r="AL262" i="3" s="1"/>
  <c r="B291" i="3" s="1"/>
  <c r="C17" i="13" s="1"/>
  <c r="S262" i="3"/>
  <c r="AB262" i="3"/>
  <c r="B272" i="3" s="1"/>
  <c r="AS262" i="3"/>
  <c r="B297" i="3" s="1"/>
  <c r="I17" i="13" s="1"/>
  <c r="AO261" i="3"/>
  <c r="AE261" i="3"/>
  <c r="X261" i="3"/>
  <c r="AX261" i="3"/>
  <c r="AC261" i="3"/>
  <c r="W261" i="3"/>
  <c r="B201" i="13"/>
  <c r="V221" i="6"/>
  <c r="U221" i="6"/>
  <c r="F201" i="13"/>
  <c r="AB221" i="6"/>
  <c r="N201" i="13" s="1"/>
  <c r="S221" i="6"/>
  <c r="H201" i="13"/>
  <c r="AD221" i="6"/>
  <c r="P201" i="13" s="1"/>
  <c r="K221" i="6"/>
  <c r="M221" i="6"/>
  <c r="M267" i="11" l="1"/>
  <c r="AL267" i="11"/>
  <c r="X267" i="11"/>
  <c r="AO267" i="11"/>
  <c r="AE267" i="11"/>
  <c r="AX267" i="11"/>
  <c r="W267" i="11"/>
  <c r="AA267" i="11"/>
  <c r="AC267" i="11"/>
  <c r="AL224" i="4"/>
  <c r="V224" i="4"/>
  <c r="AF224" i="4" s="1"/>
  <c r="U224" i="4"/>
  <c r="AB224" i="4"/>
  <c r="S224" i="4"/>
  <c r="AS224" i="4"/>
  <c r="J225" i="4"/>
  <c r="T225" i="4"/>
  <c r="AD225" i="4" s="1"/>
  <c r="R225" i="4"/>
  <c r="AK224" i="4"/>
  <c r="AG128" i="9"/>
  <c r="AI129" i="9"/>
  <c r="AW129" i="9" s="1"/>
  <c r="AM130" i="9"/>
  <c r="AN130" i="9" s="1"/>
  <c r="AQ129" i="9"/>
  <c r="AH129" i="9"/>
  <c r="AU129" i="9"/>
  <c r="AV130" i="9"/>
  <c r="AO262" i="3"/>
  <c r="X262" i="3"/>
  <c r="AG261" i="3" s="1"/>
  <c r="AX262" i="3"/>
  <c r="B304" i="3" s="1"/>
  <c r="P17" i="13" s="1"/>
  <c r="AE262" i="3"/>
  <c r="B275" i="3" s="1"/>
  <c r="B287" i="3"/>
  <c r="B302" i="3" s="1"/>
  <c r="N17" i="13" s="1"/>
  <c r="M262" i="3"/>
  <c r="D242" i="13"/>
  <c r="B281" i="3"/>
  <c r="R3" i="13" s="1"/>
  <c r="AR262" i="3"/>
  <c r="B296" i="3" s="1"/>
  <c r="H17" i="13" s="1"/>
  <c r="I3" i="13"/>
  <c r="J201" i="13"/>
  <c r="AF221" i="6"/>
  <c r="R201" i="13" s="1"/>
  <c r="I201" i="13"/>
  <c r="AX221" i="6"/>
  <c r="AO221" i="6"/>
  <c r="AE221" i="6"/>
  <c r="Q201" i="13" s="1"/>
  <c r="X221" i="6"/>
  <c r="L201" i="13" s="1"/>
  <c r="G201" i="13"/>
  <c r="AC221" i="6"/>
  <c r="O201" i="13" s="1"/>
  <c r="AK221" i="6"/>
  <c r="J222" i="6"/>
  <c r="R222" i="6"/>
  <c r="K222" i="6"/>
  <c r="C202" i="13" s="1"/>
  <c r="T222" i="6"/>
  <c r="E201" i="13"/>
  <c r="AC262" i="3"/>
  <c r="B273" i="3" s="1"/>
  <c r="J3" i="13" s="1"/>
  <c r="W262" i="3"/>
  <c r="AA262" i="3"/>
  <c r="B288" i="3" s="1"/>
  <c r="AA221" i="6"/>
  <c r="M201" i="13" s="1"/>
  <c r="W221" i="6"/>
  <c r="K201" i="13" s="1"/>
  <c r="AS221" i="6"/>
  <c r="C201" i="13"/>
  <c r="AL221" i="6"/>
  <c r="J268" i="11" l="1"/>
  <c r="T268" i="11"/>
  <c r="AD268" i="11" s="1"/>
  <c r="AK267" i="11"/>
  <c r="R268" i="11"/>
  <c r="AX224" i="4"/>
  <c r="AE224" i="4"/>
  <c r="X224" i="4"/>
  <c r="AO224" i="4"/>
  <c r="V225" i="4"/>
  <c r="AF225" i="4" s="1"/>
  <c r="U225" i="4"/>
  <c r="K225" i="4"/>
  <c r="S225" i="4"/>
  <c r="AB225" i="4"/>
  <c r="AS225" i="4"/>
  <c r="AC224" i="4"/>
  <c r="AA224" i="4"/>
  <c r="W224" i="4"/>
  <c r="AG127" i="9"/>
  <c r="AQ128" i="9"/>
  <c r="AI128" i="9"/>
  <c r="AW128" i="9" s="1"/>
  <c r="AM129" i="9"/>
  <c r="AN129" i="9" s="1"/>
  <c r="AH128" i="9"/>
  <c r="AU128" i="9"/>
  <c r="AV129" i="9"/>
  <c r="AP255" i="3"/>
  <c r="AP254" i="3"/>
  <c r="AP253" i="3"/>
  <c r="AP252" i="3"/>
  <c r="AP251" i="3"/>
  <c r="AP250" i="3"/>
  <c r="AP249" i="3"/>
  <c r="AP248" i="3"/>
  <c r="AP247" i="3"/>
  <c r="AP246" i="3"/>
  <c r="AP245" i="3"/>
  <c r="AP244" i="3"/>
  <c r="AP243" i="3"/>
  <c r="AP85" i="3"/>
  <c r="AP71" i="3"/>
  <c r="AP222" i="3"/>
  <c r="AP177" i="3"/>
  <c r="AP144" i="3"/>
  <c r="AP185" i="3"/>
  <c r="AP79" i="3"/>
  <c r="AP53" i="3"/>
  <c r="AP194" i="3"/>
  <c r="AP67" i="3"/>
  <c r="AP120" i="3"/>
  <c r="AP176" i="3"/>
  <c r="AP118" i="3"/>
  <c r="AP163" i="3"/>
  <c r="AP101" i="3"/>
  <c r="AP97" i="3"/>
  <c r="AP138" i="3"/>
  <c r="AP124" i="3"/>
  <c r="AP227" i="3"/>
  <c r="AP233" i="3"/>
  <c r="AP232" i="3"/>
  <c r="AP150" i="3"/>
  <c r="AP173" i="3"/>
  <c r="AP182" i="3"/>
  <c r="AP237" i="3"/>
  <c r="AP74" i="3"/>
  <c r="AP104" i="3"/>
  <c r="AP115" i="3"/>
  <c r="AP134" i="3"/>
  <c r="AP153" i="3"/>
  <c r="AP86" i="3"/>
  <c r="AP241" i="3"/>
  <c r="AP103" i="3"/>
  <c r="AP157" i="3"/>
  <c r="AP142" i="3"/>
  <c r="AP96" i="3"/>
  <c r="AP196" i="3"/>
  <c r="AP55" i="3"/>
  <c r="AP114" i="3"/>
  <c r="AP188" i="3"/>
  <c r="AP200" i="3"/>
  <c r="AP223" i="3"/>
  <c r="AP228" i="3"/>
  <c r="AP111" i="3"/>
  <c r="AP130" i="3"/>
  <c r="AP149" i="3"/>
  <c r="AP167" i="3"/>
  <c r="AP198" i="3"/>
  <c r="AP220" i="3"/>
  <c r="AP224" i="3"/>
  <c r="AP230" i="3"/>
  <c r="AP141" i="3"/>
  <c r="AP169" i="3"/>
  <c r="AP180" i="3"/>
  <c r="AP60" i="3"/>
  <c r="AP83" i="3"/>
  <c r="AP102" i="3"/>
  <c r="AP121" i="3"/>
  <c r="AP140" i="3"/>
  <c r="AP158" i="3"/>
  <c r="AP191" i="3"/>
  <c r="AP219" i="3"/>
  <c r="AP225" i="3"/>
  <c r="AP231" i="3"/>
  <c r="AP132" i="3"/>
  <c r="AP154" i="3"/>
  <c r="AP170" i="3"/>
  <c r="AP175" i="3"/>
  <c r="AP183" i="3"/>
  <c r="AP56" i="3"/>
  <c r="AP78" i="3"/>
  <c r="AP93" i="3"/>
  <c r="AP52" i="3"/>
  <c r="AP58" i="3"/>
  <c r="AP64" i="3"/>
  <c r="AP70" i="3"/>
  <c r="AP76" i="3"/>
  <c r="AP82" i="3"/>
  <c r="AP89" i="3"/>
  <c r="AP94" i="3"/>
  <c r="AP100" i="3"/>
  <c r="AP226" i="3"/>
  <c r="AP135" i="3"/>
  <c r="AP186" i="3"/>
  <c r="AP108" i="3"/>
  <c r="AP127" i="3"/>
  <c r="AP221" i="3"/>
  <c r="AP235" i="3"/>
  <c r="AP172" i="3"/>
  <c r="AP181" i="3"/>
  <c r="AP65" i="3"/>
  <c r="AP61" i="3"/>
  <c r="AP73" i="3"/>
  <c r="AP90" i="3"/>
  <c r="AP109" i="3"/>
  <c r="AP126" i="3"/>
  <c r="AP171" i="3"/>
  <c r="AP179" i="3"/>
  <c r="AP88" i="3"/>
  <c r="AP161" i="3"/>
  <c r="AP202" i="3"/>
  <c r="AP242" i="3"/>
  <c r="AP137" i="3"/>
  <c r="AP155" i="3"/>
  <c r="AP190" i="3"/>
  <c r="AP164" i="3"/>
  <c r="AP68" i="3"/>
  <c r="AP146" i="3"/>
  <c r="AP229" i="3"/>
  <c r="AP159" i="3"/>
  <c r="AP234" i="3"/>
  <c r="AP239" i="3"/>
  <c r="AP98" i="3"/>
  <c r="AP80" i="3"/>
  <c r="AP62" i="3"/>
  <c r="AP187" i="3"/>
  <c r="AP184" i="3"/>
  <c r="AP178" i="3"/>
  <c r="AP174" i="3"/>
  <c r="AP166" i="3"/>
  <c r="AP148" i="3"/>
  <c r="AP128" i="3"/>
  <c r="AP122" i="3"/>
  <c r="AP117" i="3"/>
  <c r="AP112" i="3"/>
  <c r="AP105" i="3"/>
  <c r="AP113" i="3"/>
  <c r="AP151" i="3"/>
  <c r="AP136" i="3"/>
  <c r="AP168" i="3"/>
  <c r="AP162" i="3"/>
  <c r="AP160" i="3"/>
  <c r="AP145" i="3"/>
  <c r="AP131" i="3"/>
  <c r="AP119" i="3"/>
  <c r="AP165" i="3"/>
  <c r="AP125" i="3"/>
  <c r="AP106" i="3"/>
  <c r="AP189" i="3"/>
  <c r="AP195" i="3"/>
  <c r="AP99" i="3"/>
  <c r="AP201" i="3"/>
  <c r="AP205" i="3"/>
  <c r="AP207" i="3"/>
  <c r="AP211" i="3"/>
  <c r="AP214" i="3"/>
  <c r="AP216" i="3"/>
  <c r="AP236" i="3"/>
  <c r="AP57" i="3"/>
  <c r="AP66" i="3"/>
  <c r="AP75" i="3"/>
  <c r="AP84" i="3"/>
  <c r="AP107" i="3"/>
  <c r="AP123" i="3"/>
  <c r="AP133" i="3"/>
  <c r="AP147" i="3"/>
  <c r="AP143" i="3"/>
  <c r="AP192" i="3"/>
  <c r="AP197" i="3"/>
  <c r="AP95" i="3"/>
  <c r="AP204" i="3"/>
  <c r="AP206" i="3"/>
  <c r="AP209" i="3"/>
  <c r="AP212" i="3"/>
  <c r="AP215" i="3"/>
  <c r="AP218" i="3"/>
  <c r="AP238" i="3"/>
  <c r="AP240" i="3"/>
  <c r="AP59" i="3"/>
  <c r="AP69" i="3"/>
  <c r="AP77" i="3"/>
  <c r="AP87" i="3"/>
  <c r="AP116" i="3"/>
  <c r="AP193" i="3"/>
  <c r="AP92" i="3"/>
  <c r="AP199" i="3"/>
  <c r="AP203" i="3"/>
  <c r="AP208" i="3"/>
  <c r="AP210" i="3"/>
  <c r="AP213" i="3"/>
  <c r="AP217" i="3"/>
  <c r="AP54" i="3"/>
  <c r="AP63" i="3"/>
  <c r="AP72" i="3"/>
  <c r="AP81" i="3"/>
  <c r="AP91" i="3"/>
  <c r="AP110" i="3"/>
  <c r="AP129" i="3"/>
  <c r="AP139" i="3"/>
  <c r="AP152" i="3"/>
  <c r="AP156" i="3"/>
  <c r="AP261" i="3"/>
  <c r="AH261" i="3"/>
  <c r="AI261" i="3"/>
  <c r="AW261" i="3" s="1"/>
  <c r="AG260" i="3"/>
  <c r="AM262" i="3"/>
  <c r="AN262" i="3" s="1"/>
  <c r="AQ261" i="3"/>
  <c r="AK262" i="3"/>
  <c r="B290" i="3" s="1"/>
  <c r="B17" i="13" s="1"/>
  <c r="B292" i="3"/>
  <c r="D17" i="13" s="1"/>
  <c r="AH262" i="3"/>
  <c r="AU261" i="3" s="1"/>
  <c r="B202" i="13"/>
  <c r="V222" i="6"/>
  <c r="AL222" i="6"/>
  <c r="U222" i="6"/>
  <c r="M222" i="6"/>
  <c r="F202" i="13"/>
  <c r="AB222" i="6"/>
  <c r="N202" i="13" s="1"/>
  <c r="S222" i="6"/>
  <c r="H202" i="13"/>
  <c r="AD222" i="6"/>
  <c r="P202" i="13" s="1"/>
  <c r="AP259" i="3"/>
  <c r="AP258" i="3"/>
  <c r="AP256" i="3"/>
  <c r="AP260" i="3"/>
  <c r="AP257" i="3"/>
  <c r="L3" i="13"/>
  <c r="B277" i="3"/>
  <c r="U268" i="11" l="1"/>
  <c r="V268" i="11"/>
  <c r="AF268" i="11" s="1"/>
  <c r="K268" i="11"/>
  <c r="AS268" i="11"/>
  <c r="AB268" i="11"/>
  <c r="S268" i="11"/>
  <c r="AC268" i="11" s="1"/>
  <c r="X225" i="4"/>
  <c r="AX225" i="4"/>
  <c r="AO225" i="4"/>
  <c r="AE225" i="4"/>
  <c r="AA268" i="11"/>
  <c r="W268" i="11"/>
  <c r="M225" i="4"/>
  <c r="AL225" i="4"/>
  <c r="AC225" i="4"/>
  <c r="AA225" i="4"/>
  <c r="W225" i="4"/>
  <c r="AG126" i="9"/>
  <c r="AM128" i="9"/>
  <c r="AN128" i="9" s="1"/>
  <c r="AQ127" i="9"/>
  <c r="AI127" i="9"/>
  <c r="AW127" i="9" s="1"/>
  <c r="AH127" i="9"/>
  <c r="AU127" i="9"/>
  <c r="AV128" i="9"/>
  <c r="AV261" i="3"/>
  <c r="AU260" i="3"/>
  <c r="AH260" i="3"/>
  <c r="AQ260" i="3"/>
  <c r="AM261" i="3"/>
  <c r="AN261" i="3" s="1"/>
  <c r="AG259" i="3"/>
  <c r="AI260" i="3"/>
  <c r="AW260" i="3" s="1"/>
  <c r="J202" i="13"/>
  <c r="AF222" i="6"/>
  <c r="R202" i="13" s="1"/>
  <c r="I202" i="13"/>
  <c r="AX222" i="6"/>
  <c r="AO222" i="6"/>
  <c r="AE222" i="6"/>
  <c r="Q202" i="13" s="1"/>
  <c r="X222" i="6"/>
  <c r="L202" i="13" s="1"/>
  <c r="E202" i="13"/>
  <c r="T223" i="6"/>
  <c r="J223" i="6"/>
  <c r="R223" i="6"/>
  <c r="AK222" i="6"/>
  <c r="G202" i="13"/>
  <c r="AC222" i="6"/>
  <c r="O202" i="13" s="1"/>
  <c r="B303" i="3"/>
  <c r="O17" i="13" s="1"/>
  <c r="N3" i="13"/>
  <c r="AS222" i="6"/>
  <c r="W222" i="6"/>
  <c r="K202" i="13" s="1"/>
  <c r="AA222" i="6"/>
  <c r="M202" i="13" s="1"/>
  <c r="X268" i="11" l="1"/>
  <c r="AE268" i="11"/>
  <c r="AO268" i="11"/>
  <c r="AX268" i="11"/>
  <c r="K226" i="4"/>
  <c r="M226" i="4" s="1"/>
  <c r="AK225" i="4"/>
  <c r="J226" i="4"/>
  <c r="R226" i="4"/>
  <c r="T226" i="4"/>
  <c r="AD226" i="4" s="1"/>
  <c r="AL268" i="11"/>
  <c r="M268" i="11"/>
  <c r="AH126" i="9"/>
  <c r="AG125" i="9"/>
  <c r="AQ126" i="9"/>
  <c r="AI126" i="9"/>
  <c r="AW126" i="9" s="1"/>
  <c r="AM127" i="9"/>
  <c r="AN127" i="9" s="1"/>
  <c r="AU126" i="9"/>
  <c r="AV127" i="9"/>
  <c r="AV260" i="3"/>
  <c r="AU259" i="3"/>
  <c r="AH259" i="3"/>
  <c r="AM260" i="3"/>
  <c r="AN260" i="3" s="1"/>
  <c r="AQ259" i="3"/>
  <c r="AI259" i="3"/>
  <c r="AW259" i="3" s="1"/>
  <c r="AG258" i="3"/>
  <c r="H203" i="13"/>
  <c r="AD223" i="6"/>
  <c r="P203" i="13" s="1"/>
  <c r="B203" i="13"/>
  <c r="V223" i="6"/>
  <c r="W223" i="6" s="1"/>
  <c r="K203" i="13" s="1"/>
  <c r="U223" i="6"/>
  <c r="K223" i="6"/>
  <c r="AL223" i="6" s="1"/>
  <c r="F203" i="13"/>
  <c r="S223" i="6"/>
  <c r="AB223" i="6"/>
  <c r="N203" i="13" s="1"/>
  <c r="R227" i="4" l="1"/>
  <c r="T227" i="4"/>
  <c r="AD227" i="4" s="1"/>
  <c r="J227" i="4"/>
  <c r="AK226" i="4"/>
  <c r="AL226" i="4"/>
  <c r="U226" i="4"/>
  <c r="V226" i="4"/>
  <c r="AF226" i="4" s="1"/>
  <c r="S226" i="4"/>
  <c r="AB226" i="4"/>
  <c r="AS226" i="4"/>
  <c r="R269" i="11"/>
  <c r="AK268" i="11"/>
  <c r="J269" i="11"/>
  <c r="K269" i="11"/>
  <c r="M269" i="11"/>
  <c r="T269" i="11"/>
  <c r="AD269" i="11" s="1"/>
  <c r="AU125" i="9"/>
  <c r="AV126" i="9"/>
  <c r="AG124" i="9"/>
  <c r="AQ125" i="9"/>
  <c r="AI125" i="9"/>
  <c r="AW125" i="9" s="1"/>
  <c r="AM126" i="9"/>
  <c r="AN126" i="9" s="1"/>
  <c r="AH125" i="9"/>
  <c r="AV259" i="3"/>
  <c r="AU258" i="3"/>
  <c r="AH258" i="3"/>
  <c r="AM259" i="3"/>
  <c r="AN259" i="3" s="1"/>
  <c r="AQ258" i="3"/>
  <c r="AI258" i="3"/>
  <c r="AW258" i="3" s="1"/>
  <c r="AG257" i="3"/>
  <c r="J203" i="13"/>
  <c r="AF223" i="6"/>
  <c r="R203" i="13" s="1"/>
  <c r="I203" i="13"/>
  <c r="AE223" i="6"/>
  <c r="Q203" i="13" s="1"/>
  <c r="AX223" i="6"/>
  <c r="AO223" i="6"/>
  <c r="X223" i="6"/>
  <c r="L203" i="13" s="1"/>
  <c r="C203" i="13"/>
  <c r="M223" i="6"/>
  <c r="G203" i="13"/>
  <c r="AC223" i="6"/>
  <c r="O203" i="13" s="1"/>
  <c r="AS223" i="6"/>
  <c r="AA223" i="6"/>
  <c r="M203" i="13" s="1"/>
  <c r="AB227" i="4" l="1"/>
  <c r="S227" i="4"/>
  <c r="AS227" i="4"/>
  <c r="U227" i="4"/>
  <c r="V227" i="4"/>
  <c r="AF227" i="4" s="1"/>
  <c r="AE226" i="4"/>
  <c r="X226" i="4"/>
  <c r="AX226" i="4"/>
  <c r="AO226" i="4"/>
  <c r="AS269" i="11"/>
  <c r="S269" i="11"/>
  <c r="AB269" i="11"/>
  <c r="AL269" i="11"/>
  <c r="U269" i="11"/>
  <c r="V269" i="11"/>
  <c r="AF269" i="11" s="1"/>
  <c r="AK269" i="11"/>
  <c r="J270" i="11"/>
  <c r="K270" i="11" s="1"/>
  <c r="R270" i="11"/>
  <c r="T270" i="11"/>
  <c r="AD270" i="11" s="1"/>
  <c r="K227" i="4"/>
  <c r="AC226" i="4"/>
  <c r="AA226" i="4"/>
  <c r="W226" i="4"/>
  <c r="AH124" i="9"/>
  <c r="AM125" i="9"/>
  <c r="AN125" i="9" s="1"/>
  <c r="AQ124" i="9"/>
  <c r="AG123" i="9"/>
  <c r="AI124" i="9"/>
  <c r="AW124" i="9" s="1"/>
  <c r="AU124" i="9"/>
  <c r="AV125" i="9"/>
  <c r="AU257" i="3"/>
  <c r="AV258" i="3"/>
  <c r="AH257" i="3"/>
  <c r="AM258" i="3"/>
  <c r="AN258" i="3" s="1"/>
  <c r="AQ257" i="3"/>
  <c r="AI257" i="3"/>
  <c r="AW257" i="3" s="1"/>
  <c r="AG256" i="3"/>
  <c r="E203" i="13"/>
  <c r="T224" i="6"/>
  <c r="J224" i="6"/>
  <c r="R224" i="6"/>
  <c r="K224" i="6"/>
  <c r="C204" i="13" s="1"/>
  <c r="AK223" i="6"/>
  <c r="AO227" i="4" l="1"/>
  <c r="AE227" i="4"/>
  <c r="X227" i="4"/>
  <c r="AX227" i="4"/>
  <c r="AE269" i="11"/>
  <c r="AX269" i="11"/>
  <c r="X269" i="11"/>
  <c r="AO269" i="11"/>
  <c r="M270" i="11"/>
  <c r="AL270" i="11"/>
  <c r="U270" i="11"/>
  <c r="V270" i="11"/>
  <c r="AF270" i="11" s="1"/>
  <c r="AS270" i="11"/>
  <c r="S270" i="11"/>
  <c r="AB270" i="11"/>
  <c r="M224" i="6"/>
  <c r="AC227" i="4"/>
  <c r="W227" i="4"/>
  <c r="AA227" i="4"/>
  <c r="AC269" i="11"/>
  <c r="W269" i="11"/>
  <c r="AA269" i="11"/>
  <c r="AL227" i="4"/>
  <c r="M227" i="4"/>
  <c r="AV124" i="9"/>
  <c r="AU123" i="9"/>
  <c r="AI123" i="9"/>
  <c r="AW123" i="9" s="1"/>
  <c r="AG122" i="9"/>
  <c r="AM124" i="9"/>
  <c r="AN124" i="9" s="1"/>
  <c r="AQ123" i="9"/>
  <c r="AH123" i="9"/>
  <c r="AV257" i="3"/>
  <c r="AU256" i="3"/>
  <c r="AH256" i="3"/>
  <c r="AG255" i="3"/>
  <c r="AQ256" i="3"/>
  <c r="AI256" i="3"/>
  <c r="AW256" i="3" s="1"/>
  <c r="AM257" i="3"/>
  <c r="AN257" i="3" s="1"/>
  <c r="H204" i="13"/>
  <c r="AD224" i="6"/>
  <c r="P204" i="13" s="1"/>
  <c r="E204" i="13"/>
  <c r="R225" i="6"/>
  <c r="AK224" i="6"/>
  <c r="T225" i="6"/>
  <c r="J225" i="6"/>
  <c r="B204" i="13"/>
  <c r="AL224" i="6"/>
  <c r="V224" i="6"/>
  <c r="U224" i="6"/>
  <c r="F204" i="13"/>
  <c r="S224" i="6"/>
  <c r="AB224" i="6"/>
  <c r="N204" i="13" s="1"/>
  <c r="W224" i="6"/>
  <c r="K204" i="13" s="1"/>
  <c r="AK270" i="11" l="1"/>
  <c r="J271" i="11"/>
  <c r="R271" i="11"/>
  <c r="T271" i="11"/>
  <c r="AD271" i="11" s="1"/>
  <c r="X270" i="11"/>
  <c r="AO270" i="11"/>
  <c r="AX270" i="11"/>
  <c r="AE270" i="11"/>
  <c r="T228" i="4"/>
  <c r="AD228" i="4" s="1"/>
  <c r="J228" i="4"/>
  <c r="AK227" i="4"/>
  <c r="R228" i="4"/>
  <c r="AC270" i="11"/>
  <c r="AA270" i="11"/>
  <c r="W270" i="11"/>
  <c r="AA224" i="6"/>
  <c r="M204" i="13" s="1"/>
  <c r="AS224" i="6"/>
  <c r="AM123" i="9"/>
  <c r="AN123" i="9" s="1"/>
  <c r="AQ122" i="9"/>
  <c r="AG121" i="9"/>
  <c r="AI122" i="9"/>
  <c r="AW122" i="9" s="1"/>
  <c r="AH122" i="9"/>
  <c r="AU122" i="9"/>
  <c r="AV123" i="9"/>
  <c r="AV256" i="3"/>
  <c r="AU255" i="3"/>
  <c r="AH255" i="3"/>
  <c r="AM256" i="3"/>
  <c r="AN256" i="3" s="1"/>
  <c r="AG254" i="3"/>
  <c r="AQ255" i="3"/>
  <c r="AI255" i="3"/>
  <c r="AW255" i="3" s="1"/>
  <c r="F205" i="13"/>
  <c r="AB225" i="6"/>
  <c r="N205" i="13" s="1"/>
  <c r="S225" i="6"/>
  <c r="H205" i="13"/>
  <c r="AD225" i="6"/>
  <c r="P205" i="13" s="1"/>
  <c r="B205" i="13"/>
  <c r="V225" i="6"/>
  <c r="U225" i="6"/>
  <c r="J204" i="13"/>
  <c r="AF224" i="6"/>
  <c r="R204" i="13" s="1"/>
  <c r="I204" i="13"/>
  <c r="AX224" i="6"/>
  <c r="AO224" i="6"/>
  <c r="AE224" i="6"/>
  <c r="Q204" i="13" s="1"/>
  <c r="X224" i="6"/>
  <c r="L204" i="13" s="1"/>
  <c r="G204" i="13"/>
  <c r="AC224" i="6"/>
  <c r="O204" i="13" s="1"/>
  <c r="K225" i="6"/>
  <c r="AL225" i="6" s="1"/>
  <c r="M225" i="6"/>
  <c r="K271" i="11" l="1"/>
  <c r="U271" i="11"/>
  <c r="V271" i="11"/>
  <c r="AF271" i="11" s="1"/>
  <c r="AB271" i="11"/>
  <c r="AS271" i="11"/>
  <c r="S271" i="11"/>
  <c r="AC271" i="11" s="1"/>
  <c r="U228" i="4"/>
  <c r="V228" i="4"/>
  <c r="AF228" i="4" s="1"/>
  <c r="AB228" i="4"/>
  <c r="S228" i="4"/>
  <c r="AS228" i="4"/>
  <c r="M271" i="11"/>
  <c r="AL271" i="11"/>
  <c r="AA271" i="11"/>
  <c r="W271" i="11"/>
  <c r="K228" i="4"/>
  <c r="AQ121" i="9"/>
  <c r="AG120" i="9"/>
  <c r="AM122" i="9"/>
  <c r="AN122" i="9" s="1"/>
  <c r="AI121" i="9"/>
  <c r="AW121" i="9" s="1"/>
  <c r="AH121" i="9"/>
  <c r="AU121" i="9"/>
  <c r="AV122" i="9"/>
  <c r="AV255" i="3"/>
  <c r="AU254" i="3"/>
  <c r="AH254" i="3"/>
  <c r="AG253" i="3"/>
  <c r="AQ254" i="3"/>
  <c r="AM255" i="3"/>
  <c r="AN255" i="3" s="1"/>
  <c r="AI254" i="3"/>
  <c r="AW254" i="3" s="1"/>
  <c r="G205" i="13"/>
  <c r="AC225" i="6"/>
  <c r="O205" i="13" s="1"/>
  <c r="J205" i="13"/>
  <c r="AF225" i="6"/>
  <c r="R205" i="13" s="1"/>
  <c r="I205" i="13"/>
  <c r="AX225" i="6"/>
  <c r="AO225" i="6"/>
  <c r="AE225" i="6"/>
  <c r="Q205" i="13" s="1"/>
  <c r="X225" i="6"/>
  <c r="L205" i="13" s="1"/>
  <c r="C205" i="13"/>
  <c r="AK225" i="6"/>
  <c r="J226" i="6"/>
  <c r="R226" i="6"/>
  <c r="T226" i="6"/>
  <c r="E205" i="13"/>
  <c r="AS225" i="6"/>
  <c r="AA225" i="6"/>
  <c r="M205" i="13" s="1"/>
  <c r="W225" i="6"/>
  <c r="K205" i="13" s="1"/>
  <c r="X271" i="11" l="1"/>
  <c r="AE271" i="11"/>
  <c r="AO271" i="11"/>
  <c r="AX271" i="11"/>
  <c r="AX228" i="4"/>
  <c r="AO228" i="4"/>
  <c r="AE228" i="4"/>
  <c r="X228" i="4"/>
  <c r="AC228" i="4"/>
  <c r="AA228" i="4"/>
  <c r="W228" i="4"/>
  <c r="AK271" i="11"/>
  <c r="J272" i="11"/>
  <c r="K272" i="11"/>
  <c r="M272" i="11"/>
  <c r="R272" i="11"/>
  <c r="T272" i="11"/>
  <c r="AD272" i="11" s="1"/>
  <c r="AL228" i="4"/>
  <c r="M228" i="4"/>
  <c r="AQ120" i="9"/>
  <c r="AI120" i="9"/>
  <c r="AW120" i="9" s="1"/>
  <c r="AG119" i="9"/>
  <c r="AM121" i="9"/>
  <c r="AN121" i="9" s="1"/>
  <c r="AH120" i="9"/>
  <c r="AU120" i="9"/>
  <c r="AV121" i="9"/>
  <c r="AV254" i="3"/>
  <c r="AU253" i="3"/>
  <c r="AH253" i="3"/>
  <c r="AG252" i="3"/>
  <c r="AM254" i="3"/>
  <c r="AN254" i="3" s="1"/>
  <c r="AI253" i="3"/>
  <c r="AW253" i="3" s="1"/>
  <c r="AQ253" i="3"/>
  <c r="B206" i="13"/>
  <c r="U226" i="6"/>
  <c r="V226" i="6"/>
  <c r="F206" i="13"/>
  <c r="AB226" i="6"/>
  <c r="N206" i="13" s="1"/>
  <c r="S226" i="6"/>
  <c r="H206" i="13"/>
  <c r="AD226" i="6"/>
  <c r="P206" i="13" s="1"/>
  <c r="V272" i="11"/>
  <c r="AF272" i="11" s="1"/>
  <c r="U272" i="11"/>
  <c r="AL272" i="11"/>
  <c r="T273" i="11"/>
  <c r="AD273" i="11" s="1"/>
  <c r="R273" i="11"/>
  <c r="J273" i="11"/>
  <c r="AK272" i="11"/>
  <c r="AB272" i="11"/>
  <c r="S272" i="11"/>
  <c r="AS272" i="11"/>
  <c r="K226" i="6"/>
  <c r="AL226" i="6" s="1"/>
  <c r="AK228" i="4" l="1"/>
  <c r="R229" i="4"/>
  <c r="J229" i="4"/>
  <c r="T229" i="4"/>
  <c r="AD229" i="4" s="1"/>
  <c r="AG118" i="9"/>
  <c r="AQ119" i="9"/>
  <c r="AI119" i="9"/>
  <c r="AW119" i="9" s="1"/>
  <c r="AH119" i="9"/>
  <c r="AM120" i="9"/>
  <c r="AN120" i="9" s="1"/>
  <c r="AV120" i="9"/>
  <c r="AU119" i="9"/>
  <c r="AV253" i="3"/>
  <c r="AU252" i="3"/>
  <c r="AH252" i="3"/>
  <c r="AG251" i="3"/>
  <c r="AM253" i="3"/>
  <c r="AN253" i="3" s="1"/>
  <c r="AI252" i="3"/>
  <c r="AW252" i="3" s="1"/>
  <c r="AQ252" i="3"/>
  <c r="I206" i="13"/>
  <c r="AX226" i="6"/>
  <c r="AO226" i="6"/>
  <c r="AE226" i="6"/>
  <c r="Q206" i="13" s="1"/>
  <c r="X226" i="6"/>
  <c r="L206" i="13" s="1"/>
  <c r="J206" i="13"/>
  <c r="AF226" i="6"/>
  <c r="R206" i="13" s="1"/>
  <c r="G206" i="13"/>
  <c r="AC226" i="6"/>
  <c r="O206" i="13" s="1"/>
  <c r="AX272" i="11"/>
  <c r="AO272" i="11"/>
  <c r="AE272" i="11"/>
  <c r="X272" i="11"/>
  <c r="AB273" i="11"/>
  <c r="S273" i="11"/>
  <c r="AS273" i="11"/>
  <c r="V273" i="11"/>
  <c r="AF273" i="11" s="1"/>
  <c r="U273" i="11"/>
  <c r="M226" i="6"/>
  <c r="C206" i="13"/>
  <c r="AS226" i="6"/>
  <c r="W226" i="6"/>
  <c r="K206" i="13" s="1"/>
  <c r="AA226" i="6"/>
  <c r="M206" i="13" s="1"/>
  <c r="K273" i="11"/>
  <c r="AC272" i="11"/>
  <c r="AA272" i="11"/>
  <c r="W272" i="11"/>
  <c r="AS229" i="4" l="1"/>
  <c r="S229" i="4"/>
  <c r="AB229" i="4"/>
  <c r="AL229" i="4"/>
  <c r="V229" i="4"/>
  <c r="AF229" i="4" s="1"/>
  <c r="U229" i="4"/>
  <c r="M229" i="4"/>
  <c r="K229" i="4"/>
  <c r="AM119" i="9"/>
  <c r="AN119" i="9" s="1"/>
  <c r="AQ118" i="9"/>
  <c r="AH118" i="9"/>
  <c r="AI118" i="9"/>
  <c r="AW118" i="9" s="1"/>
  <c r="AG117" i="9"/>
  <c r="AU118" i="9"/>
  <c r="AV119" i="9"/>
  <c r="AV252" i="3"/>
  <c r="AU251" i="3"/>
  <c r="AH251" i="3"/>
  <c r="AG250" i="3"/>
  <c r="AM252" i="3"/>
  <c r="AN252" i="3" s="1"/>
  <c r="AQ251" i="3"/>
  <c r="AI251" i="3"/>
  <c r="AW251" i="3" s="1"/>
  <c r="AX273" i="11"/>
  <c r="AO273" i="11"/>
  <c r="AE273" i="11"/>
  <c r="X273" i="11"/>
  <c r="R227" i="6"/>
  <c r="AK226" i="6"/>
  <c r="J227" i="6"/>
  <c r="K227" i="6" s="1"/>
  <c r="T227" i="6"/>
  <c r="E206" i="13"/>
  <c r="AC273" i="11"/>
  <c r="AA273" i="11"/>
  <c r="W273" i="11"/>
  <c r="AL273" i="11"/>
  <c r="M273" i="11"/>
  <c r="X229" i="4" l="1"/>
  <c r="AE229" i="4"/>
  <c r="AO229" i="4"/>
  <c r="AX229" i="4"/>
  <c r="R230" i="4"/>
  <c r="T230" i="4"/>
  <c r="AD230" i="4" s="1"/>
  <c r="AK229" i="4"/>
  <c r="J230" i="4"/>
  <c r="K230" i="4"/>
  <c r="M230" i="4"/>
  <c r="AC229" i="4"/>
  <c r="W229" i="4"/>
  <c r="AA229" i="4"/>
  <c r="AU117" i="9"/>
  <c r="AV118" i="9"/>
  <c r="AI117" i="9"/>
  <c r="AW117" i="9" s="1"/>
  <c r="AM118" i="9"/>
  <c r="AN118" i="9" s="1"/>
  <c r="AQ117" i="9"/>
  <c r="AG116" i="9"/>
  <c r="AH117" i="9"/>
  <c r="AV251" i="3"/>
  <c r="AU250" i="3"/>
  <c r="AH250" i="3"/>
  <c r="AG249" i="3"/>
  <c r="AM251" i="3"/>
  <c r="AN251" i="3" s="1"/>
  <c r="AQ250" i="3"/>
  <c r="AI250" i="3"/>
  <c r="AW250" i="3" s="1"/>
  <c r="F207" i="13"/>
  <c r="AB227" i="6"/>
  <c r="N207" i="13" s="1"/>
  <c r="S227" i="6"/>
  <c r="B207" i="13"/>
  <c r="AL227" i="6"/>
  <c r="V227" i="6"/>
  <c r="U227" i="6"/>
  <c r="W227" i="6" s="1"/>
  <c r="K207" i="13" s="1"/>
  <c r="H207" i="13"/>
  <c r="AD227" i="6"/>
  <c r="P207" i="13" s="1"/>
  <c r="T274" i="11"/>
  <c r="AD274" i="11" s="1"/>
  <c r="R274" i="11"/>
  <c r="J274" i="11"/>
  <c r="AK273" i="11"/>
  <c r="M227" i="6"/>
  <c r="C207" i="13"/>
  <c r="AB230" i="4" l="1"/>
  <c r="AS230" i="4"/>
  <c r="S230" i="4"/>
  <c r="U230" i="4"/>
  <c r="AL230" i="4"/>
  <c r="V230" i="4"/>
  <c r="AF230" i="4" s="1"/>
  <c r="J231" i="4"/>
  <c r="K231" i="4" s="1"/>
  <c r="AK230" i="4"/>
  <c r="R231" i="4"/>
  <c r="T231" i="4"/>
  <c r="AD231" i="4" s="1"/>
  <c r="AG115" i="9"/>
  <c r="AQ116" i="9"/>
  <c r="AI116" i="9"/>
  <c r="AW116" i="9" s="1"/>
  <c r="AM117" i="9"/>
  <c r="AN117" i="9" s="1"/>
  <c r="AH116" i="9"/>
  <c r="AU116" i="9"/>
  <c r="AV117" i="9"/>
  <c r="AV250" i="3"/>
  <c r="AU249" i="3"/>
  <c r="AQ249" i="3"/>
  <c r="AG248" i="3"/>
  <c r="AM250" i="3"/>
  <c r="AN250" i="3" s="1"/>
  <c r="AI249" i="3"/>
  <c r="AW249" i="3" s="1"/>
  <c r="AH249" i="3"/>
  <c r="G207" i="13"/>
  <c r="AC227" i="6"/>
  <c r="O207" i="13" s="1"/>
  <c r="J207" i="13"/>
  <c r="AF227" i="6"/>
  <c r="R207" i="13" s="1"/>
  <c r="I207" i="13"/>
  <c r="AX227" i="6"/>
  <c r="AO227" i="6"/>
  <c r="AE227" i="6"/>
  <c r="Q207" i="13" s="1"/>
  <c r="X227" i="6"/>
  <c r="L207" i="13" s="1"/>
  <c r="AB274" i="11"/>
  <c r="S274" i="11"/>
  <c r="AS274" i="11"/>
  <c r="V274" i="11"/>
  <c r="AF274" i="11" s="1"/>
  <c r="U274" i="11"/>
  <c r="AK227" i="6"/>
  <c r="J228" i="6"/>
  <c r="K228" i="6"/>
  <c r="C208" i="13" s="1"/>
  <c r="M228" i="6"/>
  <c r="R228" i="6"/>
  <c r="T228" i="6"/>
  <c r="E207" i="13"/>
  <c r="AS227" i="6"/>
  <c r="AA227" i="6"/>
  <c r="M207" i="13" s="1"/>
  <c r="K274" i="11"/>
  <c r="AL274" i="11" s="1"/>
  <c r="M274" i="11"/>
  <c r="AE230" i="4" l="1"/>
  <c r="AX230" i="4"/>
  <c r="X230" i="4"/>
  <c r="AO230" i="4"/>
  <c r="AL231" i="4"/>
  <c r="U231" i="4"/>
  <c r="V231" i="4"/>
  <c r="AF231" i="4" s="1"/>
  <c r="M231" i="4"/>
  <c r="AS231" i="4"/>
  <c r="AB231" i="4"/>
  <c r="S231" i="4"/>
  <c r="AC230" i="4"/>
  <c r="W230" i="4"/>
  <c r="AA230" i="4"/>
  <c r="AG114" i="9"/>
  <c r="AI115" i="9"/>
  <c r="AW115" i="9" s="1"/>
  <c r="AM116" i="9"/>
  <c r="AN116" i="9" s="1"/>
  <c r="AQ115" i="9"/>
  <c r="AH115" i="9"/>
  <c r="AV116" i="9"/>
  <c r="AU115" i="9"/>
  <c r="AG247" i="3"/>
  <c r="AQ248" i="3"/>
  <c r="AM249" i="3"/>
  <c r="AN249" i="3" s="1"/>
  <c r="AI248" i="3"/>
  <c r="AW248" i="3" s="1"/>
  <c r="AH248" i="3"/>
  <c r="AU248" i="3"/>
  <c r="AV249" i="3"/>
  <c r="AX274" i="11"/>
  <c r="AO274" i="11"/>
  <c r="AE274" i="11"/>
  <c r="X274" i="11"/>
  <c r="B208" i="13"/>
  <c r="V228" i="6"/>
  <c r="U228" i="6"/>
  <c r="AL228" i="6"/>
  <c r="E208" i="13"/>
  <c r="T229" i="6"/>
  <c r="R229" i="6"/>
  <c r="J229" i="6"/>
  <c r="AK228" i="6"/>
  <c r="F208" i="13"/>
  <c r="AB228" i="6"/>
  <c r="N208" i="13" s="1"/>
  <c r="S228" i="6"/>
  <c r="H208" i="13"/>
  <c r="AD228" i="6"/>
  <c r="P208" i="13" s="1"/>
  <c r="AK274" i="11"/>
  <c r="J275" i="11"/>
  <c r="R275" i="11"/>
  <c r="T275" i="11"/>
  <c r="AD275" i="11" s="1"/>
  <c r="AC274" i="11"/>
  <c r="AA274" i="11"/>
  <c r="W274" i="11"/>
  <c r="AX231" i="4" l="1"/>
  <c r="X231" i="4"/>
  <c r="AE231" i="4"/>
  <c r="AO231" i="4"/>
  <c r="T232" i="4"/>
  <c r="AD232" i="4" s="1"/>
  <c r="J232" i="4"/>
  <c r="M232" i="4" s="1"/>
  <c r="AK231" i="4"/>
  <c r="K232" i="4"/>
  <c r="R232" i="4"/>
  <c r="AC231" i="4"/>
  <c r="W231" i="4"/>
  <c r="AA231" i="4"/>
  <c r="K275" i="11"/>
  <c r="AL275" i="11" s="1"/>
  <c r="M275" i="11"/>
  <c r="AG113" i="9"/>
  <c r="AM115" i="9"/>
  <c r="AN115" i="9" s="1"/>
  <c r="AQ114" i="9"/>
  <c r="AI114" i="9"/>
  <c r="AW114" i="9" s="1"/>
  <c r="AH114" i="9"/>
  <c r="AU114" i="9"/>
  <c r="AV115" i="9"/>
  <c r="AM248" i="3"/>
  <c r="AN248" i="3" s="1"/>
  <c r="AQ247" i="3"/>
  <c r="AG246" i="3"/>
  <c r="AI247" i="3"/>
  <c r="AW247" i="3" s="1"/>
  <c r="AH247" i="3"/>
  <c r="AU247" i="3"/>
  <c r="AV248" i="3"/>
  <c r="J208" i="13"/>
  <c r="AF228" i="6"/>
  <c r="R208" i="13" s="1"/>
  <c r="I208" i="13"/>
  <c r="AE228" i="6"/>
  <c r="Q208" i="13" s="1"/>
  <c r="AX228" i="6"/>
  <c r="AO228" i="6"/>
  <c r="X228" i="6"/>
  <c r="L208" i="13" s="1"/>
  <c r="H209" i="13"/>
  <c r="AD229" i="6"/>
  <c r="P209" i="13" s="1"/>
  <c r="F209" i="13"/>
  <c r="AB229" i="6"/>
  <c r="N209" i="13" s="1"/>
  <c r="S229" i="6"/>
  <c r="B209" i="13"/>
  <c r="V229" i="6"/>
  <c r="U229" i="6"/>
  <c r="G208" i="13"/>
  <c r="AC228" i="6"/>
  <c r="O208" i="13" s="1"/>
  <c r="V275" i="11"/>
  <c r="AF275" i="11" s="1"/>
  <c r="U275" i="11"/>
  <c r="AB275" i="11"/>
  <c r="S275" i="11"/>
  <c r="AS275" i="11"/>
  <c r="K229" i="6"/>
  <c r="W228" i="6"/>
  <c r="K208" i="13" s="1"/>
  <c r="AA228" i="6"/>
  <c r="M208" i="13" s="1"/>
  <c r="AS228" i="6"/>
  <c r="K233" i="4" l="1"/>
  <c r="M233" i="4" s="1"/>
  <c r="T233" i="4"/>
  <c r="AD233" i="4" s="1"/>
  <c r="R233" i="4"/>
  <c r="J233" i="4"/>
  <c r="AK232" i="4"/>
  <c r="AL232" i="4"/>
  <c r="U232" i="4"/>
  <c r="V232" i="4"/>
  <c r="AF232" i="4" s="1"/>
  <c r="AS232" i="4"/>
  <c r="S232" i="4"/>
  <c r="AB232" i="4"/>
  <c r="T276" i="11"/>
  <c r="AD276" i="11" s="1"/>
  <c r="R276" i="11"/>
  <c r="J276" i="11"/>
  <c r="AK275" i="11"/>
  <c r="AI113" i="9"/>
  <c r="AW113" i="9" s="1"/>
  <c r="AG112" i="9"/>
  <c r="AM114" i="9"/>
  <c r="AN114" i="9" s="1"/>
  <c r="AQ113" i="9"/>
  <c r="AH113" i="9"/>
  <c r="AU113" i="9"/>
  <c r="AV114" i="9"/>
  <c r="AG245" i="3"/>
  <c r="AQ246" i="3"/>
  <c r="AM247" i="3"/>
  <c r="AN247" i="3" s="1"/>
  <c r="AI246" i="3"/>
  <c r="AW246" i="3" s="1"/>
  <c r="AH246" i="3"/>
  <c r="AU246" i="3"/>
  <c r="AV247" i="3"/>
  <c r="G209" i="13"/>
  <c r="AC229" i="6"/>
  <c r="O209" i="13" s="1"/>
  <c r="J209" i="13"/>
  <c r="AF229" i="6"/>
  <c r="R209" i="13" s="1"/>
  <c r="I209" i="13"/>
  <c r="AX229" i="6"/>
  <c r="AO229" i="6"/>
  <c r="AE229" i="6"/>
  <c r="Q209" i="13" s="1"/>
  <c r="X229" i="6"/>
  <c r="L209" i="13" s="1"/>
  <c r="AX275" i="11"/>
  <c r="AO275" i="11"/>
  <c r="AE275" i="11"/>
  <c r="X275" i="11"/>
  <c r="AB276" i="11"/>
  <c r="S276" i="11"/>
  <c r="AS276" i="11"/>
  <c r="V276" i="11"/>
  <c r="AF276" i="11" s="1"/>
  <c r="U276" i="11"/>
  <c r="AS229" i="6"/>
  <c r="W229" i="6"/>
  <c r="K209" i="13" s="1"/>
  <c r="AA229" i="6"/>
  <c r="M209" i="13" s="1"/>
  <c r="K276" i="11"/>
  <c r="AC275" i="11"/>
  <c r="AA275" i="11"/>
  <c r="W275" i="11"/>
  <c r="C209" i="13"/>
  <c r="AL229" i="6"/>
  <c r="M229" i="6"/>
  <c r="K234" i="4" l="1"/>
  <c r="M234" i="4" s="1"/>
  <c r="T234" i="4"/>
  <c r="AD234" i="4" s="1"/>
  <c r="AK233" i="4"/>
  <c r="J234" i="4"/>
  <c r="R234" i="4"/>
  <c r="AS233" i="4"/>
  <c r="AB233" i="4"/>
  <c r="S233" i="4"/>
  <c r="AL233" i="4"/>
  <c r="V233" i="4"/>
  <c r="AF233" i="4" s="1"/>
  <c r="U233" i="4"/>
  <c r="AO232" i="4"/>
  <c r="AX232" i="4"/>
  <c r="X232" i="4"/>
  <c r="AE232" i="4"/>
  <c r="AC232" i="4"/>
  <c r="AA232" i="4"/>
  <c r="W232" i="4"/>
  <c r="AM113" i="9"/>
  <c r="AN113" i="9" s="1"/>
  <c r="AQ112" i="9"/>
  <c r="AI112" i="9"/>
  <c r="AW112" i="9" s="1"/>
  <c r="AG111" i="9"/>
  <c r="AH112" i="9"/>
  <c r="AU112" i="9"/>
  <c r="AV113" i="9"/>
  <c r="AM246" i="3"/>
  <c r="AN246" i="3" s="1"/>
  <c r="AQ245" i="3"/>
  <c r="AI245" i="3"/>
  <c r="AW245" i="3" s="1"/>
  <c r="AG244" i="3"/>
  <c r="AH245" i="3"/>
  <c r="AU245" i="3"/>
  <c r="AV246" i="3"/>
  <c r="AX276" i="11"/>
  <c r="AO276" i="11"/>
  <c r="AE276" i="11"/>
  <c r="X276" i="11"/>
  <c r="E209" i="13"/>
  <c r="J230" i="6"/>
  <c r="T230" i="6"/>
  <c r="R230" i="6"/>
  <c r="K230" i="6"/>
  <c r="AK229" i="6"/>
  <c r="AC276" i="11"/>
  <c r="W276" i="11"/>
  <c r="AA276" i="11"/>
  <c r="AL276" i="11"/>
  <c r="M276" i="11"/>
  <c r="T235" i="4" l="1"/>
  <c r="AD235" i="4" s="1"/>
  <c r="R235" i="4"/>
  <c r="J235" i="4"/>
  <c r="AK234" i="4"/>
  <c r="AL234" i="4"/>
  <c r="U234" i="4"/>
  <c r="V234" i="4"/>
  <c r="AF234" i="4" s="1"/>
  <c r="AS234" i="4"/>
  <c r="S234" i="4"/>
  <c r="AB234" i="4"/>
  <c r="X233" i="4"/>
  <c r="AE233" i="4"/>
  <c r="AX233" i="4"/>
  <c r="AO233" i="4"/>
  <c r="AC233" i="4"/>
  <c r="AA233" i="4"/>
  <c r="W233" i="4"/>
  <c r="AI111" i="9"/>
  <c r="AW111" i="9" s="1"/>
  <c r="AG110" i="9"/>
  <c r="AM112" i="9"/>
  <c r="AN112" i="9" s="1"/>
  <c r="AQ111" i="9"/>
  <c r="AH111" i="9"/>
  <c r="AU111" i="9"/>
  <c r="AV112" i="9"/>
  <c r="AM245" i="3"/>
  <c r="AN245" i="3" s="1"/>
  <c r="AG243" i="3"/>
  <c r="AQ244" i="3"/>
  <c r="AI244" i="3"/>
  <c r="AW244" i="3" s="1"/>
  <c r="AH244" i="3"/>
  <c r="AV245" i="3"/>
  <c r="AU244" i="3"/>
  <c r="B210" i="13"/>
  <c r="AL230" i="6"/>
  <c r="V230" i="6"/>
  <c r="U230" i="6"/>
  <c r="H210" i="13"/>
  <c r="AD230" i="6"/>
  <c r="P210" i="13" s="1"/>
  <c r="F210" i="13"/>
  <c r="S230" i="6"/>
  <c r="AS230" i="6" s="1"/>
  <c r="AB230" i="6"/>
  <c r="N210" i="13" s="1"/>
  <c r="W230" i="6"/>
  <c r="K210" i="13" s="1"/>
  <c r="AA230" i="6"/>
  <c r="M210" i="13" s="1"/>
  <c r="T277" i="11"/>
  <c r="AD277" i="11" s="1"/>
  <c r="R277" i="11"/>
  <c r="J277" i="11"/>
  <c r="K277" i="11" s="1"/>
  <c r="M277" i="11" s="1"/>
  <c r="AK276" i="11"/>
  <c r="C210" i="13"/>
  <c r="M230" i="6"/>
  <c r="AS235" i="4" l="1"/>
  <c r="AB235" i="4"/>
  <c r="S235" i="4"/>
  <c r="AL235" i="4"/>
  <c r="V235" i="4"/>
  <c r="AF235" i="4" s="1"/>
  <c r="U235" i="4"/>
  <c r="X234" i="4"/>
  <c r="AX234" i="4"/>
  <c r="AE234" i="4"/>
  <c r="AO234" i="4"/>
  <c r="K235" i="4"/>
  <c r="M235" i="4" s="1"/>
  <c r="AC234" i="4"/>
  <c r="AA234" i="4"/>
  <c r="W234" i="4"/>
  <c r="AM111" i="9"/>
  <c r="AN111" i="9" s="1"/>
  <c r="AI110" i="9"/>
  <c r="AW110" i="9" s="1"/>
  <c r="AG109" i="9"/>
  <c r="AQ110" i="9"/>
  <c r="AH110" i="9"/>
  <c r="AU110" i="9"/>
  <c r="AV111" i="9"/>
  <c r="AG242" i="3"/>
  <c r="AQ243" i="3"/>
  <c r="AM244" i="3"/>
  <c r="AN244" i="3" s="1"/>
  <c r="AI243" i="3"/>
  <c r="AW243" i="3" s="1"/>
  <c r="AH243" i="3"/>
  <c r="AU243" i="3"/>
  <c r="AV244" i="3"/>
  <c r="J210" i="13"/>
  <c r="AF230" i="6"/>
  <c r="R210" i="13" s="1"/>
  <c r="I210" i="13"/>
  <c r="AX230" i="6"/>
  <c r="AO230" i="6"/>
  <c r="AE230" i="6"/>
  <c r="Q210" i="13" s="1"/>
  <c r="X230" i="6"/>
  <c r="L210" i="13" s="1"/>
  <c r="G210" i="13"/>
  <c r="AC230" i="6"/>
  <c r="O210" i="13" s="1"/>
  <c r="AK277" i="11"/>
  <c r="J278" i="11"/>
  <c r="K278" i="11" s="1"/>
  <c r="M278" i="11" s="1"/>
  <c r="R278" i="11"/>
  <c r="T278" i="11"/>
  <c r="AD278" i="11" s="1"/>
  <c r="AB277" i="11"/>
  <c r="S277" i="11"/>
  <c r="AS277" i="11"/>
  <c r="AL277" i="11"/>
  <c r="V277" i="11"/>
  <c r="AF277" i="11" s="1"/>
  <c r="U277" i="11"/>
  <c r="AK230" i="6"/>
  <c r="J231" i="6"/>
  <c r="K231" i="6" s="1"/>
  <c r="T231" i="6"/>
  <c r="R231" i="6"/>
  <c r="E210" i="13"/>
  <c r="AX235" i="4" l="1"/>
  <c r="X235" i="4"/>
  <c r="AO235" i="4"/>
  <c r="AE235" i="4"/>
  <c r="R236" i="4"/>
  <c r="J236" i="4"/>
  <c r="T236" i="4"/>
  <c r="AD236" i="4" s="1"/>
  <c r="AK235" i="4"/>
  <c r="K236" i="4"/>
  <c r="M236" i="4"/>
  <c r="AC235" i="4"/>
  <c r="W235" i="4"/>
  <c r="AA235" i="4"/>
  <c r="AM110" i="9"/>
  <c r="AN110" i="9" s="1"/>
  <c r="AG108" i="9"/>
  <c r="AQ109" i="9"/>
  <c r="AI109" i="9"/>
  <c r="AW109" i="9" s="1"/>
  <c r="AH109" i="9"/>
  <c r="AU109" i="9"/>
  <c r="AV110" i="9"/>
  <c r="AG241" i="3"/>
  <c r="AM243" i="3"/>
  <c r="AN243" i="3" s="1"/>
  <c r="AQ242" i="3"/>
  <c r="AI242" i="3"/>
  <c r="AW242" i="3" s="1"/>
  <c r="AH242" i="3"/>
  <c r="AU242" i="3"/>
  <c r="AV243" i="3"/>
  <c r="AK278" i="11"/>
  <c r="J279" i="11"/>
  <c r="R279" i="11"/>
  <c r="T279" i="11"/>
  <c r="AD279" i="11" s="1"/>
  <c r="U278" i="11"/>
  <c r="AL278" i="11"/>
  <c r="V278" i="11"/>
  <c r="AF278" i="11" s="1"/>
  <c r="AB278" i="11"/>
  <c r="S278" i="11"/>
  <c r="AS278" i="11"/>
  <c r="AX277" i="11"/>
  <c r="AO277" i="11"/>
  <c r="AE277" i="11"/>
  <c r="X277" i="11"/>
  <c r="B211" i="13"/>
  <c r="V231" i="6"/>
  <c r="U231" i="6"/>
  <c r="AL231" i="6"/>
  <c r="H211" i="13"/>
  <c r="AD231" i="6"/>
  <c r="P211" i="13" s="1"/>
  <c r="F211" i="13"/>
  <c r="AB231" i="6"/>
  <c r="N211" i="13" s="1"/>
  <c r="S231" i="6"/>
  <c r="AC277" i="11"/>
  <c r="AA277" i="11"/>
  <c r="W277" i="11"/>
  <c r="C211" i="13"/>
  <c r="M231" i="6"/>
  <c r="AA236" i="4" l="1"/>
  <c r="AS236" i="4"/>
  <c r="S236" i="4"/>
  <c r="AB236" i="4"/>
  <c r="AL236" i="4"/>
  <c r="U236" i="4"/>
  <c r="V236" i="4"/>
  <c r="AF236" i="4" s="1"/>
  <c r="AK236" i="4"/>
  <c r="R237" i="4"/>
  <c r="T237" i="4"/>
  <c r="AD237" i="4" s="1"/>
  <c r="J237" i="4"/>
  <c r="AQ108" i="9"/>
  <c r="AM109" i="9"/>
  <c r="AN109" i="9" s="1"/>
  <c r="AG107" i="9"/>
  <c r="AI108" i="9"/>
  <c r="AW108" i="9" s="1"/>
  <c r="AH108" i="9"/>
  <c r="AU108" i="9"/>
  <c r="AV109" i="9"/>
  <c r="AQ241" i="3"/>
  <c r="AI241" i="3"/>
  <c r="AW241" i="3" s="1"/>
  <c r="AM242" i="3"/>
  <c r="AN242" i="3" s="1"/>
  <c r="AG240" i="3"/>
  <c r="AH241" i="3"/>
  <c r="AU241" i="3"/>
  <c r="AV242" i="3"/>
  <c r="AL279" i="11"/>
  <c r="V279" i="11"/>
  <c r="AF279" i="11" s="1"/>
  <c r="U279" i="11"/>
  <c r="AB279" i="11"/>
  <c r="S279" i="11"/>
  <c r="AS279" i="11"/>
  <c r="AX278" i="11"/>
  <c r="AO278" i="11"/>
  <c r="AE278" i="11"/>
  <c r="X278" i="11"/>
  <c r="J211" i="13"/>
  <c r="AF231" i="6"/>
  <c r="R211" i="13" s="1"/>
  <c r="I211" i="13"/>
  <c r="AX231" i="6"/>
  <c r="AO231" i="6"/>
  <c r="AE231" i="6"/>
  <c r="Q211" i="13" s="1"/>
  <c r="X231" i="6"/>
  <c r="L211" i="13" s="1"/>
  <c r="G211" i="13"/>
  <c r="AC231" i="6"/>
  <c r="O211" i="13" s="1"/>
  <c r="AK231" i="6"/>
  <c r="J232" i="6"/>
  <c r="K232" i="6"/>
  <c r="C212" i="13" s="1"/>
  <c r="R232" i="6"/>
  <c r="T232" i="6"/>
  <c r="E211" i="13"/>
  <c r="K279" i="11"/>
  <c r="M279" i="11" s="1"/>
  <c r="AC278" i="11"/>
  <c r="W278" i="11"/>
  <c r="AA278" i="11"/>
  <c r="AS231" i="6"/>
  <c r="AA231" i="6"/>
  <c r="M211" i="13" s="1"/>
  <c r="W231" i="6"/>
  <c r="K211" i="13" s="1"/>
  <c r="AE236" i="4" l="1"/>
  <c r="AO236" i="4"/>
  <c r="AX236" i="4"/>
  <c r="X236" i="4"/>
  <c r="AB237" i="4"/>
  <c r="S237" i="4"/>
  <c r="W237" i="4" s="1"/>
  <c r="AS237" i="4"/>
  <c r="V237" i="4"/>
  <c r="AF237" i="4" s="1"/>
  <c r="U237" i="4"/>
  <c r="K237" i="4"/>
  <c r="M232" i="6"/>
  <c r="AC236" i="4"/>
  <c r="W236" i="4"/>
  <c r="AG106" i="9"/>
  <c r="AM108" i="9"/>
  <c r="AN108" i="9" s="1"/>
  <c r="AQ107" i="9"/>
  <c r="AI107" i="9"/>
  <c r="AW107" i="9" s="1"/>
  <c r="AH107" i="9"/>
  <c r="AU107" i="9"/>
  <c r="AV108" i="9"/>
  <c r="AG239" i="3"/>
  <c r="AI240" i="3"/>
  <c r="AW240" i="3" s="1"/>
  <c r="AM241" i="3"/>
  <c r="AN241" i="3" s="1"/>
  <c r="AQ240" i="3"/>
  <c r="AH240" i="3"/>
  <c r="AU240" i="3"/>
  <c r="AV241" i="3"/>
  <c r="AX279" i="11"/>
  <c r="AO279" i="11"/>
  <c r="AE279" i="11"/>
  <c r="X279" i="11"/>
  <c r="B212" i="13"/>
  <c r="V232" i="6"/>
  <c r="U232" i="6"/>
  <c r="AL232" i="6"/>
  <c r="E212" i="13"/>
  <c r="T233" i="6"/>
  <c r="R233" i="6"/>
  <c r="J233" i="6"/>
  <c r="AK232" i="6"/>
  <c r="F212" i="13"/>
  <c r="AB232" i="6"/>
  <c r="N212" i="13" s="1"/>
  <c r="S232" i="6"/>
  <c r="H212" i="13"/>
  <c r="AD232" i="6"/>
  <c r="P212" i="13" s="1"/>
  <c r="J280" i="11"/>
  <c r="AK279" i="11"/>
  <c r="T280" i="11"/>
  <c r="AD280" i="11" s="1"/>
  <c r="R280" i="11"/>
  <c r="AC279" i="11"/>
  <c r="W279" i="11"/>
  <c r="AA279" i="11"/>
  <c r="AC237" i="4" l="1"/>
  <c r="AA237" i="4"/>
  <c r="AE237" i="4"/>
  <c r="X237" i="4"/>
  <c r="AX237" i="4"/>
  <c r="AO237" i="4"/>
  <c r="M237" i="4"/>
  <c r="AL237" i="4"/>
  <c r="AG105" i="9"/>
  <c r="AM107" i="9"/>
  <c r="AN107" i="9" s="1"/>
  <c r="AQ106" i="9"/>
  <c r="AI106" i="9"/>
  <c r="AW106" i="9" s="1"/>
  <c r="AH106" i="9"/>
  <c r="AU106" i="9"/>
  <c r="AV107" i="9"/>
  <c r="AG238" i="3"/>
  <c r="AQ239" i="3"/>
  <c r="AI239" i="3"/>
  <c r="AW239" i="3" s="1"/>
  <c r="AM240" i="3"/>
  <c r="AN240" i="3" s="1"/>
  <c r="AH239" i="3"/>
  <c r="AU239" i="3"/>
  <c r="AV240" i="3"/>
  <c r="J212" i="13"/>
  <c r="AF232" i="6"/>
  <c r="R212" i="13" s="1"/>
  <c r="I212" i="13"/>
  <c r="AO232" i="6"/>
  <c r="X232" i="6"/>
  <c r="L212" i="13" s="1"/>
  <c r="AX232" i="6"/>
  <c r="AE232" i="6"/>
  <c r="Q212" i="13" s="1"/>
  <c r="H213" i="13"/>
  <c r="AD233" i="6"/>
  <c r="P213" i="13" s="1"/>
  <c r="F213" i="13"/>
  <c r="AB233" i="6"/>
  <c r="N213" i="13" s="1"/>
  <c r="S233" i="6"/>
  <c r="B213" i="13"/>
  <c r="V233" i="6"/>
  <c r="U233" i="6"/>
  <c r="W233" i="6" s="1"/>
  <c r="K213" i="13" s="1"/>
  <c r="G212" i="13"/>
  <c r="AC232" i="6"/>
  <c r="O212" i="13" s="1"/>
  <c r="V280" i="11"/>
  <c r="AF280" i="11" s="1"/>
  <c r="U280" i="11"/>
  <c r="K280" i="11"/>
  <c r="AB280" i="11"/>
  <c r="S280" i="11"/>
  <c r="AS280" i="11"/>
  <c r="K233" i="6"/>
  <c r="AS232" i="6"/>
  <c r="AA232" i="6"/>
  <c r="M212" i="13" s="1"/>
  <c r="W232" i="6"/>
  <c r="K212" i="13" s="1"/>
  <c r="AK237" i="4" l="1"/>
  <c r="J238" i="4"/>
  <c r="M238" i="4" s="1"/>
  <c r="K238" i="4"/>
  <c r="R238" i="4"/>
  <c r="T238" i="4"/>
  <c r="AD238" i="4" s="1"/>
  <c r="AG104" i="9"/>
  <c r="AQ105" i="9"/>
  <c r="AI105" i="9"/>
  <c r="AW105" i="9" s="1"/>
  <c r="AH105" i="9"/>
  <c r="AM106" i="9"/>
  <c r="AN106" i="9" s="1"/>
  <c r="AV106" i="9"/>
  <c r="AU105" i="9"/>
  <c r="AM239" i="3"/>
  <c r="AN239" i="3" s="1"/>
  <c r="AH238" i="3"/>
  <c r="AG237" i="3"/>
  <c r="AQ238" i="3"/>
  <c r="AI238" i="3"/>
  <c r="AW238" i="3" s="1"/>
  <c r="AV239" i="3"/>
  <c r="AU238" i="3"/>
  <c r="G213" i="13"/>
  <c r="AC233" i="6"/>
  <c r="O213" i="13" s="1"/>
  <c r="J213" i="13"/>
  <c r="AF233" i="6"/>
  <c r="R213" i="13" s="1"/>
  <c r="I213" i="13"/>
  <c r="AX233" i="6"/>
  <c r="AO233" i="6"/>
  <c r="X233" i="6"/>
  <c r="L213" i="13" s="1"/>
  <c r="AE233" i="6"/>
  <c r="Q213" i="13" s="1"/>
  <c r="AX280" i="11"/>
  <c r="AO280" i="11"/>
  <c r="AE280" i="11"/>
  <c r="X280" i="11"/>
  <c r="AS233" i="6"/>
  <c r="AA233" i="6"/>
  <c r="M213" i="13" s="1"/>
  <c r="M280" i="11"/>
  <c r="AL280" i="11"/>
  <c r="AC280" i="11"/>
  <c r="AA280" i="11"/>
  <c r="W280" i="11"/>
  <c r="C213" i="13"/>
  <c r="AL233" i="6"/>
  <c r="M233" i="6"/>
  <c r="V238" i="4" l="1"/>
  <c r="AF238" i="4" s="1"/>
  <c r="U238" i="4"/>
  <c r="AL238" i="4"/>
  <c r="AB238" i="4"/>
  <c r="S238" i="4"/>
  <c r="W238" i="4" s="1"/>
  <c r="AS238" i="4"/>
  <c r="AK238" i="4"/>
  <c r="J239" i="4"/>
  <c r="R239" i="4"/>
  <c r="T239" i="4"/>
  <c r="AD239" i="4" s="1"/>
  <c r="AG103" i="9"/>
  <c r="AM105" i="9"/>
  <c r="AN105" i="9" s="1"/>
  <c r="AQ104" i="9"/>
  <c r="AI104" i="9"/>
  <c r="AW104" i="9" s="1"/>
  <c r="AH104" i="9"/>
  <c r="AU104" i="9"/>
  <c r="AV105" i="9"/>
  <c r="AU237" i="3"/>
  <c r="AV238" i="3"/>
  <c r="AM238" i="3"/>
  <c r="AN238" i="3" s="1"/>
  <c r="AQ237" i="3"/>
  <c r="AG236" i="3"/>
  <c r="AI237" i="3"/>
  <c r="AW237" i="3" s="1"/>
  <c r="AH237" i="3"/>
  <c r="J281" i="11"/>
  <c r="K281" i="11"/>
  <c r="M281" i="11" s="1"/>
  <c r="R281" i="11"/>
  <c r="AK280" i="11"/>
  <c r="T281" i="11"/>
  <c r="AD281" i="11" s="1"/>
  <c r="E213" i="13"/>
  <c r="T234" i="6"/>
  <c r="AK233" i="6"/>
  <c r="R234" i="6"/>
  <c r="J234" i="6"/>
  <c r="AO238" i="4" l="1"/>
  <c r="AE238" i="4"/>
  <c r="X238" i="4"/>
  <c r="AX238" i="4"/>
  <c r="AC238" i="4"/>
  <c r="AA238" i="4"/>
  <c r="V239" i="4"/>
  <c r="AF239" i="4" s="1"/>
  <c r="U239" i="4"/>
  <c r="K239" i="4"/>
  <c r="S239" i="4"/>
  <c r="AB239" i="4"/>
  <c r="AS239" i="4"/>
  <c r="AM104" i="9"/>
  <c r="AN104" i="9" s="1"/>
  <c r="AQ103" i="9"/>
  <c r="AI103" i="9"/>
  <c r="AW103" i="9" s="1"/>
  <c r="AG102" i="9"/>
  <c r="AH103" i="9"/>
  <c r="AU103" i="9"/>
  <c r="AV104" i="9"/>
  <c r="AQ236" i="3"/>
  <c r="AM237" i="3"/>
  <c r="AN237" i="3" s="1"/>
  <c r="AI236" i="3"/>
  <c r="AW236" i="3" s="1"/>
  <c r="AG235" i="3"/>
  <c r="AH236" i="3"/>
  <c r="AU236" i="3"/>
  <c r="AV237" i="3"/>
  <c r="V281" i="11"/>
  <c r="AF281" i="11" s="1"/>
  <c r="U281" i="11"/>
  <c r="AL281" i="11"/>
  <c r="T282" i="11"/>
  <c r="AD282" i="11" s="1"/>
  <c r="R282" i="11"/>
  <c r="J282" i="11"/>
  <c r="K282" i="11" s="1"/>
  <c r="AK281" i="11"/>
  <c r="AB281" i="11"/>
  <c r="S281" i="11"/>
  <c r="AS281" i="11"/>
  <c r="H214" i="13"/>
  <c r="AD234" i="6"/>
  <c r="P214" i="13" s="1"/>
  <c r="F214" i="13"/>
  <c r="AB234" i="6"/>
  <c r="N214" i="13" s="1"/>
  <c r="S234" i="6"/>
  <c r="B214" i="13"/>
  <c r="V234" i="6"/>
  <c r="U234" i="6"/>
  <c r="W234" i="6" s="1"/>
  <c r="K214" i="13" s="1"/>
  <c r="K234" i="6"/>
  <c r="AE239" i="4" l="1"/>
  <c r="X239" i="4"/>
  <c r="AX239" i="4"/>
  <c r="AO239" i="4"/>
  <c r="AA234" i="6"/>
  <c r="M214" i="13" s="1"/>
  <c r="M239" i="4"/>
  <c r="AL239" i="4"/>
  <c r="AC239" i="4"/>
  <c r="AA239" i="4"/>
  <c r="W239" i="4"/>
  <c r="AG101" i="9"/>
  <c r="AQ102" i="9"/>
  <c r="AM103" i="9"/>
  <c r="AN103" i="9" s="1"/>
  <c r="AI102" i="9"/>
  <c r="AW102" i="9" s="1"/>
  <c r="AH102" i="9"/>
  <c r="AU102" i="9"/>
  <c r="AV103" i="9"/>
  <c r="AM236" i="3"/>
  <c r="AN236" i="3" s="1"/>
  <c r="AQ235" i="3"/>
  <c r="AG234" i="3"/>
  <c r="AI235" i="3"/>
  <c r="AW235" i="3" s="1"/>
  <c r="AH235" i="3"/>
  <c r="AU235" i="3"/>
  <c r="AV236" i="3"/>
  <c r="AX281" i="11"/>
  <c r="AO281" i="11"/>
  <c r="AE281" i="11"/>
  <c r="X281" i="11"/>
  <c r="AB282" i="11"/>
  <c r="S282" i="11"/>
  <c r="AS282" i="11"/>
  <c r="V282" i="11"/>
  <c r="AF282" i="11" s="1"/>
  <c r="U282" i="11"/>
  <c r="AL282" i="11"/>
  <c r="M282" i="11"/>
  <c r="G214" i="13"/>
  <c r="AC234" i="6"/>
  <c r="O214" i="13" s="1"/>
  <c r="J214" i="13"/>
  <c r="AF234" i="6"/>
  <c r="R214" i="13" s="1"/>
  <c r="I214" i="13"/>
  <c r="AX234" i="6"/>
  <c r="AO234" i="6"/>
  <c r="AE234" i="6"/>
  <c r="Q214" i="13" s="1"/>
  <c r="X234" i="6"/>
  <c r="L214" i="13" s="1"/>
  <c r="AC281" i="11"/>
  <c r="AA281" i="11"/>
  <c r="W281" i="11"/>
  <c r="C214" i="13"/>
  <c r="AS234" i="6"/>
  <c r="AL234" i="6"/>
  <c r="M234" i="6"/>
  <c r="AK239" i="4" l="1"/>
  <c r="J240" i="4"/>
  <c r="R240" i="4"/>
  <c r="T240" i="4"/>
  <c r="AD240" i="4" s="1"/>
  <c r="AM102" i="9"/>
  <c r="AN102" i="9" s="1"/>
  <c r="AI101" i="9"/>
  <c r="AW101" i="9" s="1"/>
  <c r="AG100" i="9"/>
  <c r="AQ101" i="9"/>
  <c r="AH101" i="9"/>
  <c r="AU101" i="9"/>
  <c r="AV102" i="9"/>
  <c r="AQ234" i="3"/>
  <c r="AI234" i="3"/>
  <c r="AW234" i="3" s="1"/>
  <c r="AG233" i="3"/>
  <c r="AM235" i="3"/>
  <c r="AN235" i="3" s="1"/>
  <c r="AH234" i="3"/>
  <c r="AU234" i="3"/>
  <c r="AV235" i="3"/>
  <c r="AX282" i="11"/>
  <c r="AO282" i="11"/>
  <c r="AE282" i="11"/>
  <c r="X282" i="11"/>
  <c r="T283" i="11"/>
  <c r="AD283" i="11" s="1"/>
  <c r="R283" i="11"/>
  <c r="J283" i="11"/>
  <c r="AK282" i="11"/>
  <c r="E214" i="13"/>
  <c r="T235" i="6"/>
  <c r="J235" i="6"/>
  <c r="K235" i="6" s="1"/>
  <c r="AK234" i="6"/>
  <c r="R235" i="6"/>
  <c r="AC282" i="11"/>
  <c r="AA282" i="11"/>
  <c r="W282" i="11"/>
  <c r="V240" i="4" l="1"/>
  <c r="AF240" i="4" s="1"/>
  <c r="U240" i="4"/>
  <c r="AB240" i="4"/>
  <c r="S240" i="4"/>
  <c r="AS240" i="4"/>
  <c r="K240" i="4"/>
  <c r="AI100" i="9"/>
  <c r="AW100" i="9" s="1"/>
  <c r="AG99" i="9"/>
  <c r="AM101" i="9"/>
  <c r="AN101" i="9" s="1"/>
  <c r="AQ100" i="9"/>
  <c r="AH100" i="9"/>
  <c r="AU100" i="9"/>
  <c r="AV101" i="9"/>
  <c r="AM234" i="3"/>
  <c r="AN234" i="3" s="1"/>
  <c r="AI233" i="3"/>
  <c r="AW233" i="3" s="1"/>
  <c r="AQ233" i="3"/>
  <c r="AH233" i="3"/>
  <c r="AG232" i="3"/>
  <c r="AU233" i="3"/>
  <c r="AV234" i="3"/>
  <c r="AB283" i="11"/>
  <c r="S283" i="11"/>
  <c r="AS283" i="11"/>
  <c r="V283" i="11"/>
  <c r="AF283" i="11" s="1"/>
  <c r="U283" i="11"/>
  <c r="C215" i="13"/>
  <c r="M235" i="6"/>
  <c r="H215" i="13"/>
  <c r="AD235" i="6"/>
  <c r="P215" i="13" s="1"/>
  <c r="B215" i="13"/>
  <c r="V235" i="6"/>
  <c r="U235" i="6"/>
  <c r="AL235" i="6"/>
  <c r="F215" i="13"/>
  <c r="AB235" i="6"/>
  <c r="N215" i="13" s="1"/>
  <c r="S235" i="6"/>
  <c r="AS235" i="6"/>
  <c r="K283" i="11"/>
  <c r="AX240" i="4" l="1"/>
  <c r="AO240" i="4"/>
  <c r="AE240" i="4"/>
  <c r="X240" i="4"/>
  <c r="W240" i="4"/>
  <c r="AC240" i="4"/>
  <c r="AA240" i="4"/>
  <c r="AL240" i="4"/>
  <c r="M240" i="4"/>
  <c r="AQ99" i="9"/>
  <c r="AG98" i="9"/>
  <c r="AM100" i="9"/>
  <c r="AN100" i="9" s="1"/>
  <c r="AI99" i="9"/>
  <c r="AW99" i="9" s="1"/>
  <c r="AH99" i="9"/>
  <c r="AU99" i="9"/>
  <c r="AV100" i="9"/>
  <c r="AU232" i="3"/>
  <c r="AV233" i="3"/>
  <c r="AM233" i="3"/>
  <c r="AN233" i="3" s="1"/>
  <c r="AG231" i="3"/>
  <c r="AQ232" i="3"/>
  <c r="AI232" i="3"/>
  <c r="AW232" i="3" s="1"/>
  <c r="AH232" i="3"/>
  <c r="AX283" i="11"/>
  <c r="AO283" i="11"/>
  <c r="AE283" i="11"/>
  <c r="X283" i="11"/>
  <c r="E215" i="13"/>
  <c r="AK235" i="6"/>
  <c r="J236" i="6"/>
  <c r="R236" i="6"/>
  <c r="T236" i="6"/>
  <c r="J215" i="13"/>
  <c r="AF235" i="6"/>
  <c r="R215" i="13" s="1"/>
  <c r="I215" i="13"/>
  <c r="AX235" i="6"/>
  <c r="AO235" i="6"/>
  <c r="AE235" i="6"/>
  <c r="Q215" i="13" s="1"/>
  <c r="X235" i="6"/>
  <c r="L215" i="13" s="1"/>
  <c r="G215" i="13"/>
  <c r="AC235" i="6"/>
  <c r="O215" i="13" s="1"/>
  <c r="AC283" i="11"/>
  <c r="W283" i="11"/>
  <c r="AA283" i="11"/>
  <c r="AA235" i="6"/>
  <c r="M215" i="13" s="1"/>
  <c r="W235" i="6"/>
  <c r="K215" i="13" s="1"/>
  <c r="AL283" i="11"/>
  <c r="M283" i="11"/>
  <c r="J241" i="4" l="1"/>
  <c r="K241" i="4" s="1"/>
  <c r="M241" i="4" s="1"/>
  <c r="T241" i="4"/>
  <c r="AD241" i="4" s="1"/>
  <c r="R241" i="4"/>
  <c r="AK240" i="4"/>
  <c r="AG97" i="9"/>
  <c r="AM99" i="9"/>
  <c r="AN99" i="9" s="1"/>
  <c r="AQ98" i="9"/>
  <c r="AI98" i="9"/>
  <c r="AW98" i="9" s="1"/>
  <c r="AH98" i="9"/>
  <c r="AU98" i="9"/>
  <c r="AV99" i="9"/>
  <c r="AM232" i="3"/>
  <c r="AN232" i="3" s="1"/>
  <c r="AQ231" i="3"/>
  <c r="AG230" i="3"/>
  <c r="AI231" i="3"/>
  <c r="AW231" i="3" s="1"/>
  <c r="AH231" i="3"/>
  <c r="AU231" i="3"/>
  <c r="AV232" i="3"/>
  <c r="B216" i="13"/>
  <c r="V236" i="6"/>
  <c r="U236" i="6"/>
  <c r="F216" i="13"/>
  <c r="AB236" i="6"/>
  <c r="N216" i="13" s="1"/>
  <c r="S236" i="6"/>
  <c r="H216" i="13"/>
  <c r="AD236" i="6"/>
  <c r="P216" i="13" s="1"/>
  <c r="T284" i="11"/>
  <c r="AD284" i="11" s="1"/>
  <c r="R284" i="11"/>
  <c r="J284" i="11"/>
  <c r="AK283" i="11"/>
  <c r="K236" i="6"/>
  <c r="M236" i="6"/>
  <c r="AK241" i="4" l="1"/>
  <c r="J242" i="4"/>
  <c r="R242" i="4"/>
  <c r="T242" i="4"/>
  <c r="AD242" i="4" s="1"/>
  <c r="AL241" i="4"/>
  <c r="V241" i="4"/>
  <c r="AF241" i="4" s="1"/>
  <c r="U241" i="4"/>
  <c r="AB241" i="4"/>
  <c r="S241" i="4"/>
  <c r="AS241" i="4"/>
  <c r="AM98" i="9"/>
  <c r="AN98" i="9" s="1"/>
  <c r="AG96" i="9"/>
  <c r="AQ97" i="9"/>
  <c r="AI97" i="9"/>
  <c r="AW97" i="9" s="1"/>
  <c r="AH97" i="9"/>
  <c r="AU97" i="9"/>
  <c r="AV98" i="9"/>
  <c r="AG229" i="3"/>
  <c r="AM231" i="3"/>
  <c r="AN231" i="3" s="1"/>
  <c r="AI230" i="3"/>
  <c r="AW230" i="3" s="1"/>
  <c r="AQ230" i="3"/>
  <c r="AH230" i="3"/>
  <c r="AU230" i="3"/>
  <c r="AV231" i="3"/>
  <c r="J216" i="13"/>
  <c r="AF236" i="6"/>
  <c r="R216" i="13" s="1"/>
  <c r="I216" i="13"/>
  <c r="AE236" i="6"/>
  <c r="Q216" i="13" s="1"/>
  <c r="AX236" i="6"/>
  <c r="AO236" i="6"/>
  <c r="X236" i="6"/>
  <c r="L216" i="13" s="1"/>
  <c r="G216" i="13"/>
  <c r="AC236" i="6"/>
  <c r="O216" i="13" s="1"/>
  <c r="AB284" i="11"/>
  <c r="S284" i="11"/>
  <c r="AS284" i="11"/>
  <c r="V284" i="11"/>
  <c r="AF284" i="11" s="1"/>
  <c r="U284" i="11"/>
  <c r="AK236" i="6"/>
  <c r="J237" i="6"/>
  <c r="R237" i="6"/>
  <c r="K237" i="6"/>
  <c r="T237" i="6"/>
  <c r="E216" i="13"/>
  <c r="AA236" i="6"/>
  <c r="M216" i="13" s="1"/>
  <c r="W236" i="6"/>
  <c r="K216" i="13" s="1"/>
  <c r="AS236" i="6"/>
  <c r="K284" i="11"/>
  <c r="C216" i="13"/>
  <c r="AL236" i="6"/>
  <c r="U242" i="4" l="1"/>
  <c r="V242" i="4"/>
  <c r="AF242" i="4" s="1"/>
  <c r="S242" i="4"/>
  <c r="AB242" i="4"/>
  <c r="AS242" i="4"/>
  <c r="AX241" i="4"/>
  <c r="AO241" i="4"/>
  <c r="AE241" i="4"/>
  <c r="X241" i="4"/>
  <c r="W284" i="11"/>
  <c r="K242" i="4"/>
  <c r="AC241" i="4"/>
  <c r="AA241" i="4"/>
  <c r="W241" i="4"/>
  <c r="AI96" i="9"/>
  <c r="AW96" i="9" s="1"/>
  <c r="AM97" i="9"/>
  <c r="AN97" i="9" s="1"/>
  <c r="AG95" i="9"/>
  <c r="AQ96" i="9"/>
  <c r="AH96" i="9"/>
  <c r="AU96" i="9"/>
  <c r="AV97" i="9"/>
  <c r="AQ229" i="3"/>
  <c r="AG228" i="3"/>
  <c r="AI229" i="3"/>
  <c r="AW229" i="3" s="1"/>
  <c r="AM230" i="3"/>
  <c r="AN230" i="3" s="1"/>
  <c r="AH229" i="3"/>
  <c r="AU229" i="3"/>
  <c r="AV230" i="3"/>
  <c r="AX284" i="11"/>
  <c r="AO284" i="11"/>
  <c r="AE284" i="11"/>
  <c r="X284" i="11"/>
  <c r="B217" i="13"/>
  <c r="V237" i="6"/>
  <c r="U237" i="6"/>
  <c r="AL237" i="6"/>
  <c r="F217" i="13"/>
  <c r="AB237" i="6"/>
  <c r="N217" i="13" s="1"/>
  <c r="S237" i="6"/>
  <c r="H217" i="13"/>
  <c r="AD237" i="6"/>
  <c r="P217" i="13" s="1"/>
  <c r="AC284" i="11"/>
  <c r="AA284" i="11"/>
  <c r="C217" i="13"/>
  <c r="M237" i="6"/>
  <c r="M284" i="11"/>
  <c r="AL284" i="11"/>
  <c r="AX242" i="4" l="1"/>
  <c r="X242" i="4"/>
  <c r="AO242" i="4"/>
  <c r="AE242" i="4"/>
  <c r="AC242" i="4"/>
  <c r="W242" i="4"/>
  <c r="AA242" i="4"/>
  <c r="M242" i="4"/>
  <c r="AL242" i="4"/>
  <c r="AG94" i="9"/>
  <c r="AI95" i="9"/>
  <c r="AW95" i="9" s="1"/>
  <c r="AM96" i="9"/>
  <c r="AN96" i="9" s="1"/>
  <c r="AQ95" i="9"/>
  <c r="AH95" i="9"/>
  <c r="AU95" i="9"/>
  <c r="AV96" i="9"/>
  <c r="AG227" i="3"/>
  <c r="AQ228" i="3"/>
  <c r="AM229" i="3"/>
  <c r="AN229" i="3" s="1"/>
  <c r="AI228" i="3"/>
  <c r="AW228" i="3" s="1"/>
  <c r="AH228" i="3"/>
  <c r="AU228" i="3"/>
  <c r="AV229" i="3"/>
  <c r="J217" i="13"/>
  <c r="AF237" i="6"/>
  <c r="R217" i="13" s="1"/>
  <c r="I217" i="13"/>
  <c r="AX237" i="6"/>
  <c r="AO237" i="6"/>
  <c r="AE237" i="6"/>
  <c r="Q217" i="13" s="1"/>
  <c r="X237" i="6"/>
  <c r="L217" i="13" s="1"/>
  <c r="G217" i="13"/>
  <c r="AC237" i="6"/>
  <c r="O217" i="13" s="1"/>
  <c r="T238" i="6"/>
  <c r="AK237" i="6"/>
  <c r="J238" i="6"/>
  <c r="K238" i="6"/>
  <c r="C218" i="13" s="1"/>
  <c r="M238" i="6"/>
  <c r="R238" i="6"/>
  <c r="E217" i="13"/>
  <c r="T285" i="11"/>
  <c r="AD285" i="11" s="1"/>
  <c r="R285" i="11"/>
  <c r="J285" i="11"/>
  <c r="AK284" i="11"/>
  <c r="AS237" i="6"/>
  <c r="AA237" i="6"/>
  <c r="M217" i="13" s="1"/>
  <c r="W237" i="6"/>
  <c r="K217" i="13" s="1"/>
  <c r="R243" i="4" l="1"/>
  <c r="J243" i="4"/>
  <c r="AK242" i="4"/>
  <c r="T243" i="4"/>
  <c r="AD243" i="4" s="1"/>
  <c r="AG93" i="9"/>
  <c r="AM95" i="9"/>
  <c r="AN95" i="9" s="1"/>
  <c r="AQ94" i="9"/>
  <c r="AI94" i="9"/>
  <c r="AW94" i="9" s="1"/>
  <c r="AH94" i="9"/>
  <c r="AU94" i="9"/>
  <c r="AV95" i="9"/>
  <c r="AM228" i="3"/>
  <c r="AN228" i="3" s="1"/>
  <c r="AQ227" i="3"/>
  <c r="AI227" i="3"/>
  <c r="AW227" i="3" s="1"/>
  <c r="AG226" i="3"/>
  <c r="AH227" i="3"/>
  <c r="AU227" i="3"/>
  <c r="AV228" i="3"/>
  <c r="H218" i="13"/>
  <c r="AD238" i="6"/>
  <c r="P218" i="13" s="1"/>
  <c r="B218" i="13"/>
  <c r="V238" i="6"/>
  <c r="U238" i="6"/>
  <c r="AL238" i="6"/>
  <c r="E218" i="13"/>
  <c r="T239" i="6"/>
  <c r="R239" i="6"/>
  <c r="J239" i="6"/>
  <c r="AK238" i="6"/>
  <c r="F218" i="13"/>
  <c r="AB238" i="6"/>
  <c r="N218" i="13" s="1"/>
  <c r="S238" i="6"/>
  <c r="AB285" i="11"/>
  <c r="S285" i="11"/>
  <c r="AA285" i="11" s="1"/>
  <c r="AS285" i="11"/>
  <c r="V285" i="11"/>
  <c r="AF285" i="11" s="1"/>
  <c r="U285" i="11"/>
  <c r="K285" i="11"/>
  <c r="AB243" i="4" l="1"/>
  <c r="S243" i="4"/>
  <c r="AS243" i="4"/>
  <c r="U243" i="4"/>
  <c r="V243" i="4"/>
  <c r="AF243" i="4" s="1"/>
  <c r="K243" i="4"/>
  <c r="AM94" i="9"/>
  <c r="AN94" i="9" s="1"/>
  <c r="AQ93" i="9"/>
  <c r="AI93" i="9"/>
  <c r="AW93" i="9" s="1"/>
  <c r="AG92" i="9"/>
  <c r="AH93" i="9"/>
  <c r="AU93" i="9"/>
  <c r="AV94" i="9"/>
  <c r="AM227" i="3"/>
  <c r="AN227" i="3" s="1"/>
  <c r="AQ226" i="3"/>
  <c r="AI226" i="3"/>
  <c r="AW226" i="3" s="1"/>
  <c r="AG225" i="3"/>
  <c r="AH226" i="3"/>
  <c r="AU226" i="3"/>
  <c r="AV227" i="3"/>
  <c r="J218" i="13"/>
  <c r="AF238" i="6"/>
  <c r="R218" i="13" s="1"/>
  <c r="I218" i="13"/>
  <c r="AX238" i="6"/>
  <c r="AO238" i="6"/>
  <c r="AE238" i="6"/>
  <c r="Q218" i="13" s="1"/>
  <c r="X238" i="6"/>
  <c r="L218" i="13" s="1"/>
  <c r="H219" i="13"/>
  <c r="AD239" i="6"/>
  <c r="P219" i="13" s="1"/>
  <c r="F219" i="13"/>
  <c r="AB239" i="6"/>
  <c r="N219" i="13" s="1"/>
  <c r="S239" i="6"/>
  <c r="B219" i="13"/>
  <c r="V239" i="6"/>
  <c r="U239" i="6"/>
  <c r="G218" i="13"/>
  <c r="AC238" i="6"/>
  <c r="O218" i="13" s="1"/>
  <c r="AX285" i="11"/>
  <c r="AO285" i="11"/>
  <c r="AE285" i="11"/>
  <c r="X285" i="11"/>
  <c r="K239" i="6"/>
  <c r="AA238" i="6"/>
  <c r="M218" i="13" s="1"/>
  <c r="W238" i="6"/>
  <c r="K218" i="13" s="1"/>
  <c r="AS238" i="6"/>
  <c r="AC285" i="11"/>
  <c r="W285" i="11"/>
  <c r="AL285" i="11"/>
  <c r="M285" i="11"/>
  <c r="AX243" i="4" l="1"/>
  <c r="AO243" i="4"/>
  <c r="X243" i="4"/>
  <c r="AE243" i="4"/>
  <c r="AC243" i="4"/>
  <c r="AA243" i="4"/>
  <c r="W243" i="4"/>
  <c r="AL243" i="4"/>
  <c r="M243" i="4"/>
  <c r="AG91" i="9"/>
  <c r="AM93" i="9"/>
  <c r="AN93" i="9" s="1"/>
  <c r="AQ92" i="9"/>
  <c r="AI92" i="9"/>
  <c r="AW92" i="9" s="1"/>
  <c r="AH92" i="9"/>
  <c r="AU92" i="9"/>
  <c r="AV93" i="9"/>
  <c r="AM226" i="3"/>
  <c r="AN226" i="3" s="1"/>
  <c r="AI225" i="3"/>
  <c r="AW225" i="3" s="1"/>
  <c r="AG224" i="3"/>
  <c r="AQ225" i="3"/>
  <c r="AH225" i="3"/>
  <c r="AU225" i="3"/>
  <c r="AV226" i="3"/>
  <c r="G219" i="13"/>
  <c r="AC239" i="6"/>
  <c r="O219" i="13" s="1"/>
  <c r="J219" i="13"/>
  <c r="AF239" i="6"/>
  <c r="R219" i="13" s="1"/>
  <c r="I219" i="13"/>
  <c r="AE239" i="6"/>
  <c r="Q219" i="13" s="1"/>
  <c r="AX239" i="6"/>
  <c r="AO239" i="6"/>
  <c r="X239" i="6"/>
  <c r="L219" i="13" s="1"/>
  <c r="T286" i="11"/>
  <c r="AD286" i="11" s="1"/>
  <c r="R286" i="11"/>
  <c r="J286" i="11"/>
  <c r="AK285" i="11"/>
  <c r="AS239" i="6"/>
  <c r="AA239" i="6"/>
  <c r="M219" i="13" s="1"/>
  <c r="W239" i="6"/>
  <c r="K219" i="13" s="1"/>
  <c r="C219" i="13"/>
  <c r="AL239" i="6"/>
  <c r="M239" i="6"/>
  <c r="T244" i="4" l="1"/>
  <c r="AD244" i="4" s="1"/>
  <c r="R244" i="4"/>
  <c r="AK243" i="4"/>
  <c r="J244" i="4"/>
  <c r="AQ91" i="9"/>
  <c r="AI91" i="9"/>
  <c r="AW91" i="9" s="1"/>
  <c r="AG90" i="9"/>
  <c r="AM92" i="9"/>
  <c r="AN92" i="9" s="1"/>
  <c r="AH91" i="9"/>
  <c r="AU91" i="9"/>
  <c r="AV92" i="9"/>
  <c r="AH224" i="3"/>
  <c r="AQ224" i="3"/>
  <c r="AG223" i="3"/>
  <c r="AI224" i="3"/>
  <c r="AW224" i="3" s="1"/>
  <c r="AM225" i="3"/>
  <c r="AN225" i="3" s="1"/>
  <c r="AV225" i="3"/>
  <c r="AU224" i="3"/>
  <c r="AB286" i="11"/>
  <c r="S286" i="11"/>
  <c r="AS286" i="11"/>
  <c r="V286" i="11"/>
  <c r="AF286" i="11" s="1"/>
  <c r="U286" i="11"/>
  <c r="E219" i="13"/>
  <c r="T240" i="6"/>
  <c r="R240" i="6"/>
  <c r="J240" i="6"/>
  <c r="AK239" i="6"/>
  <c r="K286" i="11"/>
  <c r="S244" i="4" l="1"/>
  <c r="AB244" i="4"/>
  <c r="AS244" i="4"/>
  <c r="V244" i="4"/>
  <c r="AF244" i="4" s="1"/>
  <c r="U244" i="4"/>
  <c r="K244" i="4"/>
  <c r="AQ90" i="9"/>
  <c r="AI90" i="9"/>
  <c r="AW90" i="9" s="1"/>
  <c r="AM91" i="9"/>
  <c r="AN91" i="9" s="1"/>
  <c r="AG89" i="9"/>
  <c r="AH90" i="9"/>
  <c r="AU90" i="9"/>
  <c r="AV91" i="9"/>
  <c r="AU223" i="3"/>
  <c r="AV224" i="3"/>
  <c r="AQ223" i="3"/>
  <c r="AG222" i="3"/>
  <c r="AM224" i="3"/>
  <c r="AN224" i="3" s="1"/>
  <c r="AI223" i="3"/>
  <c r="AW223" i="3" s="1"/>
  <c r="AH223" i="3"/>
  <c r="AX286" i="11"/>
  <c r="AO286" i="11"/>
  <c r="AE286" i="11"/>
  <c r="X286" i="11"/>
  <c r="H220" i="13"/>
  <c r="AD240" i="6"/>
  <c r="P220" i="13" s="1"/>
  <c r="F220" i="13"/>
  <c r="AB240" i="6"/>
  <c r="N220" i="13" s="1"/>
  <c r="S240" i="6"/>
  <c r="B220" i="13"/>
  <c r="V240" i="6"/>
  <c r="U240" i="6"/>
  <c r="AC286" i="11"/>
  <c r="AA286" i="11"/>
  <c r="W286" i="11"/>
  <c r="K240" i="6"/>
  <c r="AL286" i="11"/>
  <c r="M286" i="11"/>
  <c r="AX244" i="4" l="1"/>
  <c r="X244" i="4"/>
  <c r="AO244" i="4"/>
  <c r="AE244" i="4"/>
  <c r="AC244" i="4"/>
  <c r="W244" i="4"/>
  <c r="AA244" i="4"/>
  <c r="M244" i="4"/>
  <c r="AL244" i="4"/>
  <c r="AG88" i="9"/>
  <c r="AM90" i="9"/>
  <c r="AN90" i="9" s="1"/>
  <c r="AQ89" i="9"/>
  <c r="AI89" i="9"/>
  <c r="AW89" i="9" s="1"/>
  <c r="AH89" i="9"/>
  <c r="AU89" i="9"/>
  <c r="AV90" i="9"/>
  <c r="AI222" i="3"/>
  <c r="AW222" i="3" s="1"/>
  <c r="AG221" i="3"/>
  <c r="AM223" i="3"/>
  <c r="AN223" i="3" s="1"/>
  <c r="AQ222" i="3"/>
  <c r="AH222" i="3"/>
  <c r="AU222" i="3"/>
  <c r="AV223" i="3"/>
  <c r="G220" i="13"/>
  <c r="AC240" i="6"/>
  <c r="O220" i="13" s="1"/>
  <c r="J220" i="13"/>
  <c r="AF240" i="6"/>
  <c r="R220" i="13" s="1"/>
  <c r="I220" i="13"/>
  <c r="AX240" i="6"/>
  <c r="AO240" i="6"/>
  <c r="AE240" i="6"/>
  <c r="Q220" i="13" s="1"/>
  <c r="X240" i="6"/>
  <c r="L220" i="13" s="1"/>
  <c r="T287" i="11"/>
  <c r="AD287" i="11" s="1"/>
  <c r="R287" i="11"/>
  <c r="J287" i="11"/>
  <c r="AK286" i="11"/>
  <c r="W240" i="6"/>
  <c r="K220" i="13" s="1"/>
  <c r="AS240" i="6"/>
  <c r="AA240" i="6"/>
  <c r="M220" i="13" s="1"/>
  <c r="C220" i="13"/>
  <c r="AL240" i="6"/>
  <c r="M240" i="6"/>
  <c r="AK244" i="4" l="1"/>
  <c r="J245" i="4"/>
  <c r="R245" i="4"/>
  <c r="T245" i="4"/>
  <c r="AD245" i="4" s="1"/>
  <c r="AG87" i="9"/>
  <c r="AM89" i="9"/>
  <c r="AN89" i="9" s="1"/>
  <c r="AQ88" i="9"/>
  <c r="AI88" i="9"/>
  <c r="AW88" i="9" s="1"/>
  <c r="AH88" i="9"/>
  <c r="AU88" i="9"/>
  <c r="AV89" i="9"/>
  <c r="AG220" i="3"/>
  <c r="AI221" i="3"/>
  <c r="AW221" i="3" s="1"/>
  <c r="AM222" i="3"/>
  <c r="AN222" i="3" s="1"/>
  <c r="AQ221" i="3"/>
  <c r="AH221" i="3"/>
  <c r="AU221" i="3"/>
  <c r="AV222" i="3"/>
  <c r="AB287" i="11"/>
  <c r="S287" i="11"/>
  <c r="AS287" i="11"/>
  <c r="V287" i="11"/>
  <c r="AF287" i="11" s="1"/>
  <c r="U287" i="11"/>
  <c r="E220" i="13"/>
  <c r="T241" i="6"/>
  <c r="R241" i="6"/>
  <c r="J241" i="6"/>
  <c r="AK240" i="6"/>
  <c r="K287" i="11"/>
  <c r="V245" i="4" l="1"/>
  <c r="AF245" i="4" s="1"/>
  <c r="U245" i="4"/>
  <c r="AB245" i="4"/>
  <c r="S245" i="4"/>
  <c r="AS245" i="4"/>
  <c r="K245" i="4"/>
  <c r="AG86" i="9"/>
  <c r="AM88" i="9"/>
  <c r="AN88" i="9" s="1"/>
  <c r="AQ87" i="9"/>
  <c r="AI87" i="9"/>
  <c r="AW87" i="9" s="1"/>
  <c r="AH87" i="9"/>
  <c r="AU87" i="9"/>
  <c r="AV88" i="9"/>
  <c r="AQ220" i="3"/>
  <c r="AI220" i="3"/>
  <c r="AW220" i="3" s="1"/>
  <c r="AG219" i="3"/>
  <c r="AM221" i="3"/>
  <c r="AN221" i="3" s="1"/>
  <c r="AH220" i="3"/>
  <c r="AU220" i="3"/>
  <c r="AV221" i="3"/>
  <c r="AX287" i="11"/>
  <c r="AO287" i="11"/>
  <c r="AE287" i="11"/>
  <c r="X287" i="11"/>
  <c r="H221" i="13"/>
  <c r="AD241" i="6"/>
  <c r="P221" i="13" s="1"/>
  <c r="F221" i="13"/>
  <c r="AB241" i="6"/>
  <c r="N221" i="13" s="1"/>
  <c r="S241" i="6"/>
  <c r="B221" i="13"/>
  <c r="V241" i="6"/>
  <c r="U241" i="6"/>
  <c r="K241" i="6"/>
  <c r="AC287" i="11"/>
  <c r="AA287" i="11"/>
  <c r="W287" i="11"/>
  <c r="AL287" i="11"/>
  <c r="M287" i="11"/>
  <c r="AX245" i="4" l="1"/>
  <c r="AO245" i="4"/>
  <c r="AE245" i="4"/>
  <c r="X245" i="4"/>
  <c r="AA241" i="6"/>
  <c r="M221" i="13" s="1"/>
  <c r="AC245" i="4"/>
  <c r="AA245" i="4"/>
  <c r="W245" i="4"/>
  <c r="AL245" i="4"/>
  <c r="M245" i="4"/>
  <c r="AQ86" i="9"/>
  <c r="AI86" i="9"/>
  <c r="AW86" i="9" s="1"/>
  <c r="AG85" i="9"/>
  <c r="AM87" i="9"/>
  <c r="AN87" i="9" s="1"/>
  <c r="AH86" i="9"/>
  <c r="AU86" i="9"/>
  <c r="AV87" i="9"/>
  <c r="AM220" i="3"/>
  <c r="AN220" i="3" s="1"/>
  <c r="AG218" i="3"/>
  <c r="AI219" i="3"/>
  <c r="AW219" i="3" s="1"/>
  <c r="AQ219" i="3"/>
  <c r="AH219" i="3"/>
  <c r="AU219" i="3"/>
  <c r="AV220" i="3"/>
  <c r="G221" i="13"/>
  <c r="AC241" i="6"/>
  <c r="O221" i="13" s="1"/>
  <c r="J221" i="13"/>
  <c r="AF241" i="6"/>
  <c r="R221" i="13" s="1"/>
  <c r="I221" i="13"/>
  <c r="AX241" i="6"/>
  <c r="AO241" i="6"/>
  <c r="AE241" i="6"/>
  <c r="Q221" i="13" s="1"/>
  <c r="X241" i="6"/>
  <c r="L221" i="13" s="1"/>
  <c r="W241" i="6"/>
  <c r="K221" i="13" s="1"/>
  <c r="C221" i="13"/>
  <c r="M241" i="6"/>
  <c r="T288" i="11"/>
  <c r="AD288" i="11" s="1"/>
  <c r="R288" i="11"/>
  <c r="J288" i="11"/>
  <c r="AK287" i="11"/>
  <c r="AL241" i="6"/>
  <c r="AS241" i="6"/>
  <c r="T246" i="4" l="1"/>
  <c r="AD246" i="4" s="1"/>
  <c r="R246" i="4"/>
  <c r="J246" i="4"/>
  <c r="AK245" i="4"/>
  <c r="AH85" i="9"/>
  <c r="AG84" i="9"/>
  <c r="AM86" i="9"/>
  <c r="AN86" i="9" s="1"/>
  <c r="AQ85" i="9"/>
  <c r="AI85" i="9"/>
  <c r="AW85" i="9" s="1"/>
  <c r="AU85" i="9"/>
  <c r="AV86" i="9"/>
  <c r="AH218" i="3"/>
  <c r="AI218" i="3"/>
  <c r="AW218" i="3" s="1"/>
  <c r="AM219" i="3"/>
  <c r="AN219" i="3" s="1"/>
  <c r="AG217" i="3"/>
  <c r="AQ218" i="3"/>
  <c r="AU218" i="3"/>
  <c r="AV219" i="3"/>
  <c r="E221" i="13"/>
  <c r="T242" i="6"/>
  <c r="R242" i="6"/>
  <c r="J242" i="6"/>
  <c r="AK241" i="6"/>
  <c r="AB288" i="11"/>
  <c r="AS288" i="11"/>
  <c r="S288" i="11"/>
  <c r="V288" i="11"/>
  <c r="AF288" i="11" s="1"/>
  <c r="U288" i="11"/>
  <c r="M288" i="11"/>
  <c r="K288" i="11"/>
  <c r="AL288" i="11" s="1"/>
  <c r="AB246" i="4" l="1"/>
  <c r="S246" i="4"/>
  <c r="AS246" i="4"/>
  <c r="V246" i="4"/>
  <c r="AF246" i="4" s="1"/>
  <c r="U246" i="4"/>
  <c r="K246" i="4"/>
  <c r="AU84" i="9"/>
  <c r="AV85" i="9"/>
  <c r="AM85" i="9"/>
  <c r="AN85" i="9" s="1"/>
  <c r="AQ84" i="9"/>
  <c r="AH84" i="9"/>
  <c r="AG83" i="9"/>
  <c r="AI84" i="9"/>
  <c r="AW84" i="9" s="1"/>
  <c r="AU217" i="3"/>
  <c r="AV218" i="3"/>
  <c r="AG216" i="3"/>
  <c r="AQ217" i="3"/>
  <c r="AI217" i="3"/>
  <c r="AW217" i="3" s="1"/>
  <c r="AM218" i="3"/>
  <c r="AN218" i="3" s="1"/>
  <c r="AH217" i="3"/>
  <c r="H222" i="13"/>
  <c r="AD242" i="6"/>
  <c r="P222" i="13" s="1"/>
  <c r="F222" i="13"/>
  <c r="AB242" i="6"/>
  <c r="N222" i="13" s="1"/>
  <c r="S242" i="6"/>
  <c r="B222" i="13"/>
  <c r="V242" i="6"/>
  <c r="U242" i="6"/>
  <c r="AX288" i="11"/>
  <c r="AO288" i="11"/>
  <c r="AE288" i="11"/>
  <c r="X288" i="11"/>
  <c r="AK288" i="11"/>
  <c r="J289" i="11"/>
  <c r="K289" i="11"/>
  <c r="M289" i="11" s="1"/>
  <c r="R289" i="11"/>
  <c r="T289" i="11"/>
  <c r="AD289" i="11" s="1"/>
  <c r="K242" i="6"/>
  <c r="AC288" i="11"/>
  <c r="AA288" i="11"/>
  <c r="W288" i="11"/>
  <c r="AX246" i="4" l="1"/>
  <c r="AO246" i="4"/>
  <c r="AE246" i="4"/>
  <c r="X246" i="4"/>
  <c r="AC246" i="4"/>
  <c r="AA246" i="4"/>
  <c r="W246" i="4"/>
  <c r="AL246" i="4"/>
  <c r="M246" i="4"/>
  <c r="AU83" i="9"/>
  <c r="AV84" i="9"/>
  <c r="AG82" i="9"/>
  <c r="AM84" i="9"/>
  <c r="AN84" i="9" s="1"/>
  <c r="AQ83" i="9"/>
  <c r="AI83" i="9"/>
  <c r="AW83" i="9" s="1"/>
  <c r="AH83" i="9"/>
  <c r="AM217" i="3"/>
  <c r="AN217" i="3" s="1"/>
  <c r="AG215" i="3"/>
  <c r="AQ216" i="3"/>
  <c r="AI216" i="3"/>
  <c r="AW216" i="3" s="1"/>
  <c r="AH216" i="3"/>
  <c r="AV217" i="3"/>
  <c r="AU216" i="3"/>
  <c r="G222" i="13"/>
  <c r="AC242" i="6"/>
  <c r="O222" i="13" s="1"/>
  <c r="J222" i="13"/>
  <c r="AF242" i="6"/>
  <c r="R222" i="13" s="1"/>
  <c r="I222" i="13"/>
  <c r="AX242" i="6"/>
  <c r="AO242" i="6"/>
  <c r="AE242" i="6"/>
  <c r="Q222" i="13" s="1"/>
  <c r="X242" i="6"/>
  <c r="L222" i="13" s="1"/>
  <c r="V289" i="11"/>
  <c r="AF289" i="11" s="1"/>
  <c r="U289" i="11"/>
  <c r="AL289" i="11"/>
  <c r="T290" i="11"/>
  <c r="AD290" i="11" s="1"/>
  <c r="R290" i="11"/>
  <c r="J290" i="11"/>
  <c r="AK289" i="11"/>
  <c r="AB289" i="11"/>
  <c r="S289" i="11"/>
  <c r="AS289" i="11"/>
  <c r="AA242" i="6"/>
  <c r="M222" i="13" s="1"/>
  <c r="W242" i="6"/>
  <c r="K222" i="13" s="1"/>
  <c r="C222" i="13"/>
  <c r="AS242" i="6"/>
  <c r="AL242" i="6"/>
  <c r="M242" i="6"/>
  <c r="K247" i="4" l="1"/>
  <c r="AL247" i="4" s="1"/>
  <c r="J247" i="4"/>
  <c r="M247" i="4" s="1"/>
  <c r="T247" i="4"/>
  <c r="AD247" i="4" s="1"/>
  <c r="R247" i="4"/>
  <c r="AK246" i="4"/>
  <c r="AG81" i="9"/>
  <c r="AM83" i="9"/>
  <c r="AN83" i="9" s="1"/>
  <c r="AQ82" i="9"/>
  <c r="AI82" i="9"/>
  <c r="AW82" i="9" s="1"/>
  <c r="AH82" i="9"/>
  <c r="AU82" i="9"/>
  <c r="AV83" i="9"/>
  <c r="AI215" i="3"/>
  <c r="AW215" i="3" s="1"/>
  <c r="AQ215" i="3"/>
  <c r="AM216" i="3"/>
  <c r="AN216" i="3" s="1"/>
  <c r="AG214" i="3"/>
  <c r="AH215" i="3"/>
  <c r="AU215" i="3"/>
  <c r="AV216" i="3"/>
  <c r="AX289" i="11"/>
  <c r="AO289" i="11"/>
  <c r="AE289" i="11"/>
  <c r="X289" i="11"/>
  <c r="AB290" i="11"/>
  <c r="S290" i="11"/>
  <c r="AS290" i="11"/>
  <c r="V290" i="11"/>
  <c r="AF290" i="11" s="1"/>
  <c r="U290" i="11"/>
  <c r="E222" i="13"/>
  <c r="T243" i="6"/>
  <c r="R243" i="6"/>
  <c r="J243" i="6"/>
  <c r="AK242" i="6"/>
  <c r="K290" i="11"/>
  <c r="AL290" i="11" s="1"/>
  <c r="M290" i="11"/>
  <c r="AC289" i="11"/>
  <c r="AA289" i="11"/>
  <c r="W289" i="11"/>
  <c r="AK247" i="4" l="1"/>
  <c r="J248" i="4"/>
  <c r="R248" i="4"/>
  <c r="T248" i="4"/>
  <c r="AD248" i="4" s="1"/>
  <c r="V247" i="4"/>
  <c r="AF247" i="4" s="1"/>
  <c r="U247" i="4"/>
  <c r="AB247" i="4"/>
  <c r="S247" i="4"/>
  <c r="AS247" i="4"/>
  <c r="AG80" i="9"/>
  <c r="AM82" i="9"/>
  <c r="AN82" i="9" s="1"/>
  <c r="AQ81" i="9"/>
  <c r="AI81" i="9"/>
  <c r="AW81" i="9" s="1"/>
  <c r="AH81" i="9"/>
  <c r="AU81" i="9"/>
  <c r="AV82" i="9"/>
  <c r="AG213" i="3"/>
  <c r="AQ214" i="3"/>
  <c r="AI214" i="3"/>
  <c r="AW214" i="3" s="1"/>
  <c r="AM215" i="3"/>
  <c r="AN215" i="3" s="1"/>
  <c r="AH214" i="3"/>
  <c r="AU214" i="3"/>
  <c r="AV215" i="3"/>
  <c r="AX290" i="11"/>
  <c r="AO290" i="11"/>
  <c r="AE290" i="11"/>
  <c r="X290" i="11"/>
  <c r="H223" i="13"/>
  <c r="AD243" i="6"/>
  <c r="P223" i="13" s="1"/>
  <c r="F223" i="13"/>
  <c r="AB243" i="6"/>
  <c r="N223" i="13" s="1"/>
  <c r="S243" i="6"/>
  <c r="B223" i="13"/>
  <c r="V243" i="6"/>
  <c r="U243" i="6"/>
  <c r="AA243" i="6" s="1"/>
  <c r="M223" i="13" s="1"/>
  <c r="AK290" i="11"/>
  <c r="J291" i="11"/>
  <c r="K291" i="11"/>
  <c r="M291" i="11"/>
  <c r="R291" i="11"/>
  <c r="T291" i="11"/>
  <c r="AD291" i="11" s="1"/>
  <c r="AC290" i="11"/>
  <c r="AA290" i="11"/>
  <c r="W290" i="11"/>
  <c r="K243" i="6"/>
  <c r="V248" i="4" l="1"/>
  <c r="AF248" i="4" s="1"/>
  <c r="U248" i="4"/>
  <c r="AB248" i="4"/>
  <c r="S248" i="4"/>
  <c r="AS248" i="4"/>
  <c r="AX247" i="4"/>
  <c r="AO247" i="4"/>
  <c r="AE247" i="4"/>
  <c r="X247" i="4"/>
  <c r="M248" i="4"/>
  <c r="K248" i="4"/>
  <c r="AL248" i="4" s="1"/>
  <c r="AC247" i="4"/>
  <c r="AA247" i="4"/>
  <c r="W247" i="4"/>
  <c r="AG79" i="9"/>
  <c r="AM81" i="9"/>
  <c r="AN81" i="9" s="1"/>
  <c r="AQ80" i="9"/>
  <c r="AI80" i="9"/>
  <c r="AW80" i="9" s="1"/>
  <c r="AH80" i="9"/>
  <c r="AU80" i="9"/>
  <c r="AV81" i="9"/>
  <c r="AI213" i="3"/>
  <c r="AW213" i="3" s="1"/>
  <c r="AQ213" i="3"/>
  <c r="AG212" i="3"/>
  <c r="AM214" i="3"/>
  <c r="AN214" i="3" s="1"/>
  <c r="AH213" i="3"/>
  <c r="AU213" i="3"/>
  <c r="AV214" i="3"/>
  <c r="G223" i="13"/>
  <c r="AC243" i="6"/>
  <c r="O223" i="13" s="1"/>
  <c r="J223" i="13"/>
  <c r="AF243" i="6"/>
  <c r="R223" i="13" s="1"/>
  <c r="I223" i="13"/>
  <c r="AX243" i="6"/>
  <c r="AO243" i="6"/>
  <c r="AE243" i="6"/>
  <c r="Q223" i="13" s="1"/>
  <c r="X243" i="6"/>
  <c r="L223" i="13" s="1"/>
  <c r="V291" i="11"/>
  <c r="AF291" i="11" s="1"/>
  <c r="U291" i="11"/>
  <c r="AL291" i="11"/>
  <c r="T292" i="11"/>
  <c r="AD292" i="11" s="1"/>
  <c r="R292" i="11"/>
  <c r="J292" i="11"/>
  <c r="K292" i="11" s="1"/>
  <c r="M292" i="11" s="1"/>
  <c r="AK291" i="11"/>
  <c r="AB291" i="11"/>
  <c r="S291" i="11"/>
  <c r="AS291" i="11"/>
  <c r="W243" i="6"/>
  <c r="K223" i="13" s="1"/>
  <c r="AS243" i="6"/>
  <c r="C223" i="13"/>
  <c r="AL243" i="6"/>
  <c r="M243" i="6"/>
  <c r="AX248" i="4" l="1"/>
  <c r="AO248" i="4"/>
  <c r="AE248" i="4"/>
  <c r="X248" i="4"/>
  <c r="AK248" i="4"/>
  <c r="J249" i="4"/>
  <c r="K249" i="4"/>
  <c r="M249" i="4"/>
  <c r="R249" i="4"/>
  <c r="T249" i="4"/>
  <c r="AD249" i="4" s="1"/>
  <c r="AC248" i="4"/>
  <c r="W248" i="4"/>
  <c r="AA248" i="4"/>
  <c r="AG78" i="9"/>
  <c r="AM80" i="9"/>
  <c r="AN80" i="9" s="1"/>
  <c r="AQ79" i="9"/>
  <c r="AI79" i="9"/>
  <c r="AW79" i="9" s="1"/>
  <c r="AH79" i="9"/>
  <c r="AU79" i="9"/>
  <c r="AV80" i="9"/>
  <c r="AQ212" i="3"/>
  <c r="AI212" i="3"/>
  <c r="AW212" i="3" s="1"/>
  <c r="AM213" i="3"/>
  <c r="AN213" i="3" s="1"/>
  <c r="AG211" i="3"/>
  <c r="AH212" i="3"/>
  <c r="AU212" i="3"/>
  <c r="AV213" i="3"/>
  <c r="AX291" i="11"/>
  <c r="AO291" i="11"/>
  <c r="AE291" i="11"/>
  <c r="X291" i="11"/>
  <c r="AB292" i="11"/>
  <c r="S292" i="11"/>
  <c r="AS292" i="11"/>
  <c r="T293" i="11"/>
  <c r="AD293" i="11" s="1"/>
  <c r="R293" i="11"/>
  <c r="J293" i="11"/>
  <c r="AK292" i="11"/>
  <c r="V292" i="11"/>
  <c r="AF292" i="11" s="1"/>
  <c r="U292" i="11"/>
  <c r="AL292" i="11"/>
  <c r="E223" i="13"/>
  <c r="T244" i="6"/>
  <c r="R244" i="6"/>
  <c r="J244" i="6"/>
  <c r="K244" i="6" s="1"/>
  <c r="AK243" i="6"/>
  <c r="AC291" i="11"/>
  <c r="AA291" i="11"/>
  <c r="W291" i="11"/>
  <c r="V249" i="4" l="1"/>
  <c r="AF249" i="4" s="1"/>
  <c r="AL249" i="4"/>
  <c r="U249" i="4"/>
  <c r="R250" i="4"/>
  <c r="J250" i="4"/>
  <c r="M250" i="4" s="1"/>
  <c r="AK249" i="4"/>
  <c r="T250" i="4"/>
  <c r="AD250" i="4" s="1"/>
  <c r="K250" i="4"/>
  <c r="AB249" i="4"/>
  <c r="S249" i="4"/>
  <c r="AS249" i="4"/>
  <c r="K293" i="11"/>
  <c r="M293" i="11"/>
  <c r="AG77" i="9"/>
  <c r="AM79" i="9"/>
  <c r="AN79" i="9" s="1"/>
  <c r="AQ78" i="9"/>
  <c r="AI78" i="9"/>
  <c r="AW78" i="9" s="1"/>
  <c r="AH78" i="9"/>
  <c r="AU78" i="9"/>
  <c r="AV79" i="9"/>
  <c r="AI211" i="3"/>
  <c r="AW211" i="3" s="1"/>
  <c r="AM212" i="3"/>
  <c r="AN212" i="3" s="1"/>
  <c r="AG210" i="3"/>
  <c r="AH211" i="3"/>
  <c r="AQ211" i="3"/>
  <c r="AU211" i="3"/>
  <c r="AV212" i="3"/>
  <c r="AK293" i="11"/>
  <c r="J294" i="11"/>
  <c r="K294" i="11" s="1"/>
  <c r="M294" i="11" s="1"/>
  <c r="R294" i="11"/>
  <c r="T294" i="11"/>
  <c r="AD294" i="11" s="1"/>
  <c r="AS293" i="11"/>
  <c r="S293" i="11"/>
  <c r="AB293" i="11"/>
  <c r="AL293" i="11"/>
  <c r="V293" i="11"/>
  <c r="AF293" i="11" s="1"/>
  <c r="U293" i="11"/>
  <c r="AX292" i="11"/>
  <c r="X292" i="11"/>
  <c r="AO292" i="11"/>
  <c r="AE292" i="11"/>
  <c r="H224" i="13"/>
  <c r="AD244" i="6"/>
  <c r="P224" i="13" s="1"/>
  <c r="F224" i="13"/>
  <c r="AB244" i="6"/>
  <c r="N224" i="13" s="1"/>
  <c r="S244" i="6"/>
  <c r="C224" i="13"/>
  <c r="M244" i="6"/>
  <c r="B224" i="13"/>
  <c r="V244" i="6"/>
  <c r="U244" i="6"/>
  <c r="AL244" i="6"/>
  <c r="AC292" i="11"/>
  <c r="W292" i="11"/>
  <c r="AA292" i="11"/>
  <c r="AX249" i="4" l="1"/>
  <c r="AO249" i="4"/>
  <c r="AE249" i="4"/>
  <c r="X249" i="4"/>
  <c r="AB250" i="4"/>
  <c r="S250" i="4"/>
  <c r="AA250" i="4" s="1"/>
  <c r="AS250" i="4"/>
  <c r="K251" i="4"/>
  <c r="T251" i="4"/>
  <c r="AD251" i="4" s="1"/>
  <c r="R251" i="4"/>
  <c r="J251" i="4"/>
  <c r="AK250" i="4"/>
  <c r="V250" i="4"/>
  <c r="AF250" i="4" s="1"/>
  <c r="U250" i="4"/>
  <c r="AL250" i="4"/>
  <c r="AC249" i="4"/>
  <c r="AA249" i="4"/>
  <c r="W249" i="4"/>
  <c r="AG76" i="9"/>
  <c r="AM78" i="9"/>
  <c r="AN78" i="9" s="1"/>
  <c r="AQ77" i="9"/>
  <c r="AI77" i="9"/>
  <c r="AW77" i="9" s="1"/>
  <c r="AH77" i="9"/>
  <c r="AU77" i="9"/>
  <c r="AV78" i="9"/>
  <c r="AI210" i="3"/>
  <c r="AW210" i="3" s="1"/>
  <c r="AG209" i="3"/>
  <c r="AQ210" i="3"/>
  <c r="AM211" i="3"/>
  <c r="AN211" i="3" s="1"/>
  <c r="AH210" i="3"/>
  <c r="AU210" i="3"/>
  <c r="AV211" i="3"/>
  <c r="AK294" i="11"/>
  <c r="J295" i="11"/>
  <c r="R295" i="11"/>
  <c r="T295" i="11"/>
  <c r="AD295" i="11" s="1"/>
  <c r="V294" i="11"/>
  <c r="AF294" i="11" s="1"/>
  <c r="U294" i="11"/>
  <c r="AL294" i="11"/>
  <c r="AB294" i="11"/>
  <c r="AS294" i="11"/>
  <c r="S294" i="11"/>
  <c r="AX293" i="11"/>
  <c r="AO293" i="11"/>
  <c r="AE293" i="11"/>
  <c r="X293" i="11"/>
  <c r="G224" i="13"/>
  <c r="AC244" i="6"/>
  <c r="O224" i="13" s="1"/>
  <c r="E224" i="13"/>
  <c r="T245" i="6"/>
  <c r="R245" i="6"/>
  <c r="J245" i="6"/>
  <c r="AK244" i="6"/>
  <c r="J224" i="13"/>
  <c r="AF244" i="6"/>
  <c r="R224" i="13" s="1"/>
  <c r="I224" i="13"/>
  <c r="AE244" i="6"/>
  <c r="Q224" i="13" s="1"/>
  <c r="AX244" i="6"/>
  <c r="AO244" i="6"/>
  <c r="X244" i="6"/>
  <c r="L224" i="13" s="1"/>
  <c r="AC293" i="11"/>
  <c r="AA293" i="11"/>
  <c r="W293" i="11"/>
  <c r="W244" i="6"/>
  <c r="K224" i="13" s="1"/>
  <c r="AS244" i="6"/>
  <c r="AA244" i="6"/>
  <c r="M224" i="13" s="1"/>
  <c r="AC250" i="4" l="1"/>
  <c r="W250" i="4"/>
  <c r="S251" i="4"/>
  <c r="AB251" i="4"/>
  <c r="AS251" i="4"/>
  <c r="U251" i="4"/>
  <c r="W251" i="4" s="1"/>
  <c r="V251" i="4"/>
  <c r="AF251" i="4" s="1"/>
  <c r="AX250" i="4"/>
  <c r="X250" i="4"/>
  <c r="AE250" i="4"/>
  <c r="AO250" i="4"/>
  <c r="AL251" i="4"/>
  <c r="M251" i="4"/>
  <c r="AG75" i="9"/>
  <c r="AM77" i="9"/>
  <c r="AN77" i="9" s="1"/>
  <c r="AQ76" i="9"/>
  <c r="AI76" i="9"/>
  <c r="AW76" i="9" s="1"/>
  <c r="AH76" i="9"/>
  <c r="AU76" i="9"/>
  <c r="AV77" i="9"/>
  <c r="AI209" i="3"/>
  <c r="AW209" i="3" s="1"/>
  <c r="AG208" i="3"/>
  <c r="AQ209" i="3"/>
  <c r="AM210" i="3"/>
  <c r="AN210" i="3" s="1"/>
  <c r="AH209" i="3"/>
  <c r="AU209" i="3"/>
  <c r="AV210" i="3"/>
  <c r="V295" i="11"/>
  <c r="AF295" i="11" s="1"/>
  <c r="U295" i="11"/>
  <c r="AB295" i="11"/>
  <c r="S295" i="11"/>
  <c r="AS295" i="11"/>
  <c r="AX294" i="11"/>
  <c r="AO294" i="11"/>
  <c r="AE294" i="11"/>
  <c r="X294" i="11"/>
  <c r="H225" i="13"/>
  <c r="AD245" i="6"/>
  <c r="P225" i="13" s="1"/>
  <c r="F225" i="13"/>
  <c r="AB245" i="6"/>
  <c r="N225" i="13" s="1"/>
  <c r="S245" i="6"/>
  <c r="B225" i="13"/>
  <c r="V245" i="6"/>
  <c r="U245" i="6"/>
  <c r="K295" i="11"/>
  <c r="AC294" i="11"/>
  <c r="AA294" i="11"/>
  <c r="W294" i="11"/>
  <c r="K245" i="6"/>
  <c r="AC251" i="4" l="1"/>
  <c r="AA251" i="4"/>
  <c r="AX251" i="4"/>
  <c r="AO251" i="4"/>
  <c r="AE251" i="4"/>
  <c r="X251" i="4"/>
  <c r="J252" i="4"/>
  <c r="T252" i="4"/>
  <c r="AD252" i="4" s="1"/>
  <c r="R252" i="4"/>
  <c r="AK251" i="4"/>
  <c r="K252" i="4"/>
  <c r="M252" i="4"/>
  <c r="AG74" i="9"/>
  <c r="AM76" i="9"/>
  <c r="AN76" i="9" s="1"/>
  <c r="AQ75" i="9"/>
  <c r="AI75" i="9"/>
  <c r="AW75" i="9" s="1"/>
  <c r="AH75" i="9"/>
  <c r="AU75" i="9"/>
  <c r="AV76" i="9"/>
  <c r="AI208" i="3"/>
  <c r="AW208" i="3" s="1"/>
  <c r="AM209" i="3"/>
  <c r="AN209" i="3" s="1"/>
  <c r="AQ208" i="3"/>
  <c r="AG207" i="3"/>
  <c r="AH208" i="3"/>
  <c r="AV209" i="3"/>
  <c r="AU208" i="3"/>
  <c r="AX295" i="11"/>
  <c r="AO295" i="11"/>
  <c r="AE295" i="11"/>
  <c r="X295" i="11"/>
  <c r="G225" i="13"/>
  <c r="AC245" i="6"/>
  <c r="O225" i="13" s="1"/>
  <c r="J225" i="13"/>
  <c r="AF245" i="6"/>
  <c r="R225" i="13" s="1"/>
  <c r="I225" i="13"/>
  <c r="AX245" i="6"/>
  <c r="AO245" i="6"/>
  <c r="AE245" i="6"/>
  <c r="Q225" i="13" s="1"/>
  <c r="X245" i="6"/>
  <c r="L225" i="13" s="1"/>
  <c r="AC295" i="11"/>
  <c r="AA295" i="11"/>
  <c r="W295" i="11"/>
  <c r="AS245" i="6"/>
  <c r="AA245" i="6"/>
  <c r="M225" i="13" s="1"/>
  <c r="W245" i="6"/>
  <c r="K225" i="13" s="1"/>
  <c r="AL295" i="11"/>
  <c r="M295" i="11"/>
  <c r="C225" i="13"/>
  <c r="AL245" i="6"/>
  <c r="M245" i="6"/>
  <c r="AL252" i="4" l="1"/>
  <c r="V252" i="4"/>
  <c r="AF252" i="4" s="1"/>
  <c r="U252" i="4"/>
  <c r="AB252" i="4"/>
  <c r="AS252" i="4"/>
  <c r="S252" i="4"/>
  <c r="T253" i="4"/>
  <c r="AD253" i="4" s="1"/>
  <c r="AK252" i="4"/>
  <c r="R253" i="4"/>
  <c r="J253" i="4"/>
  <c r="AG73" i="9"/>
  <c r="AM75" i="9"/>
  <c r="AN75" i="9" s="1"/>
  <c r="AQ74" i="9"/>
  <c r="AI74" i="9"/>
  <c r="AW74" i="9" s="1"/>
  <c r="AH74" i="9"/>
  <c r="AU74" i="9"/>
  <c r="AV75" i="9"/>
  <c r="AM208" i="3"/>
  <c r="AN208" i="3" s="1"/>
  <c r="AH207" i="3"/>
  <c r="AG206" i="3"/>
  <c r="AI207" i="3"/>
  <c r="AW207" i="3" s="1"/>
  <c r="AQ207" i="3"/>
  <c r="AV208" i="3"/>
  <c r="AU207" i="3"/>
  <c r="J296" i="11"/>
  <c r="T296" i="11"/>
  <c r="AD296" i="11" s="1"/>
  <c r="R296" i="11"/>
  <c r="AK295" i="11"/>
  <c r="E225" i="13"/>
  <c r="T246" i="6"/>
  <c r="R246" i="6"/>
  <c r="J246" i="6"/>
  <c r="AK245" i="6"/>
  <c r="AX252" i="4" l="1"/>
  <c r="AO252" i="4"/>
  <c r="AE252" i="4"/>
  <c r="X252" i="4"/>
  <c r="AB253" i="4"/>
  <c r="S253" i="4"/>
  <c r="AS253" i="4"/>
  <c r="V253" i="4"/>
  <c r="AF253" i="4" s="1"/>
  <c r="U253" i="4"/>
  <c r="AC252" i="4"/>
  <c r="AA252" i="4"/>
  <c r="W252" i="4"/>
  <c r="K253" i="4"/>
  <c r="AG72" i="9"/>
  <c r="AM74" i="9"/>
  <c r="AN74" i="9" s="1"/>
  <c r="AQ73" i="9"/>
  <c r="AI73" i="9"/>
  <c r="AW73" i="9" s="1"/>
  <c r="AH73" i="9"/>
  <c r="AU73" i="9"/>
  <c r="AV74" i="9"/>
  <c r="AU206" i="3"/>
  <c r="AV207" i="3"/>
  <c r="AM207" i="3"/>
  <c r="AN207" i="3" s="1"/>
  <c r="AI206" i="3"/>
  <c r="AW206" i="3" s="1"/>
  <c r="AG205" i="3"/>
  <c r="AQ206" i="3"/>
  <c r="AH206" i="3"/>
  <c r="V296" i="11"/>
  <c r="AF296" i="11" s="1"/>
  <c r="U296" i="11"/>
  <c r="AB296" i="11"/>
  <c r="S296" i="11"/>
  <c r="AS296" i="11"/>
  <c r="H226" i="13"/>
  <c r="AD246" i="6"/>
  <c r="P226" i="13" s="1"/>
  <c r="F226" i="13"/>
  <c r="AB246" i="6"/>
  <c r="N226" i="13" s="1"/>
  <c r="S246" i="6"/>
  <c r="B226" i="13"/>
  <c r="V246" i="6"/>
  <c r="U246" i="6"/>
  <c r="K296" i="11"/>
  <c r="K246" i="6"/>
  <c r="AX253" i="4" l="1"/>
  <c r="AE253" i="4"/>
  <c r="AO253" i="4"/>
  <c r="X253" i="4"/>
  <c r="AC253" i="4"/>
  <c r="AA253" i="4"/>
  <c r="W253" i="4"/>
  <c r="AL253" i="4"/>
  <c r="M253" i="4"/>
  <c r="AQ72" i="9"/>
  <c r="AG71" i="9"/>
  <c r="AM73" i="9"/>
  <c r="AN73" i="9" s="1"/>
  <c r="AI72" i="9"/>
  <c r="AW72" i="9" s="1"/>
  <c r="AH72" i="9"/>
  <c r="AU72" i="9"/>
  <c r="AV73" i="9"/>
  <c r="AG204" i="3"/>
  <c r="AM206" i="3"/>
  <c r="AN206" i="3" s="1"/>
  <c r="AI205" i="3"/>
  <c r="AW205" i="3" s="1"/>
  <c r="AQ205" i="3"/>
  <c r="AH205" i="3"/>
  <c r="AU205" i="3"/>
  <c r="AV206" i="3"/>
  <c r="AX296" i="11"/>
  <c r="AO296" i="11"/>
  <c r="AE296" i="11"/>
  <c r="X296" i="11"/>
  <c r="G226" i="13"/>
  <c r="AC246" i="6"/>
  <c r="O226" i="13" s="1"/>
  <c r="J226" i="13"/>
  <c r="AF246" i="6"/>
  <c r="R226" i="13" s="1"/>
  <c r="I226" i="13"/>
  <c r="AE246" i="6"/>
  <c r="Q226" i="13" s="1"/>
  <c r="AX246" i="6"/>
  <c r="AO246" i="6"/>
  <c r="X246" i="6"/>
  <c r="L226" i="13" s="1"/>
  <c r="AC296" i="11"/>
  <c r="W296" i="11"/>
  <c r="AA296" i="11"/>
  <c r="AS246" i="6"/>
  <c r="AA246" i="6"/>
  <c r="M226" i="13" s="1"/>
  <c r="W246" i="6"/>
  <c r="K226" i="13" s="1"/>
  <c r="AL296" i="11"/>
  <c r="M296" i="11"/>
  <c r="C226" i="13"/>
  <c r="AL246" i="6"/>
  <c r="M246" i="6"/>
  <c r="T254" i="4" l="1"/>
  <c r="AD254" i="4" s="1"/>
  <c r="R254" i="4"/>
  <c r="J254" i="4"/>
  <c r="K254" i="4" s="1"/>
  <c r="AK253" i="4"/>
  <c r="AM72" i="9"/>
  <c r="AN72" i="9" s="1"/>
  <c r="AG70" i="9"/>
  <c r="AQ71" i="9"/>
  <c r="AI71" i="9"/>
  <c r="AW71" i="9" s="1"/>
  <c r="AH71" i="9"/>
  <c r="AU71" i="9"/>
  <c r="AV72" i="9"/>
  <c r="AI204" i="3"/>
  <c r="AW204" i="3" s="1"/>
  <c r="AQ204" i="3"/>
  <c r="AG203" i="3"/>
  <c r="AM205" i="3"/>
  <c r="AN205" i="3" s="1"/>
  <c r="AH204" i="3"/>
  <c r="AU204" i="3"/>
  <c r="AV205" i="3"/>
  <c r="T297" i="11"/>
  <c r="AD297" i="11" s="1"/>
  <c r="R297" i="11"/>
  <c r="J297" i="11"/>
  <c r="AK296" i="11"/>
  <c r="E226" i="13"/>
  <c r="T247" i="6"/>
  <c r="R247" i="6"/>
  <c r="J247" i="6"/>
  <c r="AK246" i="6"/>
  <c r="AB254" i="4" l="1"/>
  <c r="S254" i="4"/>
  <c r="AS254" i="4"/>
  <c r="V254" i="4"/>
  <c r="AF254" i="4" s="1"/>
  <c r="U254" i="4"/>
  <c r="AL254" i="4"/>
  <c r="M254" i="4"/>
  <c r="AG69" i="9"/>
  <c r="AQ70" i="9"/>
  <c r="AI70" i="9"/>
  <c r="AW70" i="9" s="1"/>
  <c r="AM71" i="9"/>
  <c r="AN71" i="9" s="1"/>
  <c r="AH70" i="9"/>
  <c r="AV71" i="9"/>
  <c r="AU70" i="9"/>
  <c r="AM204" i="3"/>
  <c r="AN204" i="3" s="1"/>
  <c r="AG202" i="3"/>
  <c r="AQ203" i="3"/>
  <c r="AI203" i="3"/>
  <c r="AW203" i="3" s="1"/>
  <c r="AH203" i="3"/>
  <c r="AV204" i="3"/>
  <c r="AU203" i="3"/>
  <c r="AB297" i="11"/>
  <c r="S297" i="11"/>
  <c r="AS297" i="11"/>
  <c r="V297" i="11"/>
  <c r="AF297" i="11" s="1"/>
  <c r="U297" i="11"/>
  <c r="H227" i="13"/>
  <c r="AD247" i="6"/>
  <c r="P227" i="13" s="1"/>
  <c r="F227" i="13"/>
  <c r="AB247" i="6"/>
  <c r="N227" i="13" s="1"/>
  <c r="S247" i="6"/>
  <c r="B227" i="13"/>
  <c r="V247" i="6"/>
  <c r="U247" i="6"/>
  <c r="K297" i="11"/>
  <c r="K247" i="6"/>
  <c r="AX254" i="4" l="1"/>
  <c r="AO254" i="4"/>
  <c r="AE254" i="4"/>
  <c r="X254" i="4"/>
  <c r="AK254" i="4"/>
  <c r="T255" i="4"/>
  <c r="AD255" i="4" s="1"/>
  <c r="R255" i="4"/>
  <c r="J255" i="4"/>
  <c r="AC254" i="4"/>
  <c r="AA254" i="4"/>
  <c r="W254" i="4"/>
  <c r="AL247" i="6"/>
  <c r="AS247" i="6"/>
  <c r="AG68" i="9"/>
  <c r="AM70" i="9"/>
  <c r="AN70" i="9" s="1"/>
  <c r="AQ69" i="9"/>
  <c r="AI69" i="9"/>
  <c r="AW69" i="9" s="1"/>
  <c r="AH69" i="9"/>
  <c r="AU69" i="9"/>
  <c r="AV70" i="9"/>
  <c r="AG201" i="3"/>
  <c r="AM203" i="3"/>
  <c r="AN203" i="3" s="1"/>
  <c r="AI202" i="3"/>
  <c r="AW202" i="3" s="1"/>
  <c r="AQ202" i="3"/>
  <c r="AH202" i="3"/>
  <c r="AU202" i="3"/>
  <c r="AV203" i="3"/>
  <c r="AX297" i="11"/>
  <c r="AO297" i="11"/>
  <c r="X297" i="11"/>
  <c r="AE297" i="11"/>
  <c r="G227" i="13"/>
  <c r="AC247" i="6"/>
  <c r="O227" i="13" s="1"/>
  <c r="J227" i="13"/>
  <c r="AF247" i="6"/>
  <c r="R227" i="13" s="1"/>
  <c r="I227" i="13"/>
  <c r="AX247" i="6"/>
  <c r="AO247" i="6"/>
  <c r="AE247" i="6"/>
  <c r="Q227" i="13" s="1"/>
  <c r="X247" i="6"/>
  <c r="L227" i="13" s="1"/>
  <c r="AC297" i="11"/>
  <c r="AA297" i="11"/>
  <c r="W297" i="11"/>
  <c r="W247" i="6"/>
  <c r="K227" i="13" s="1"/>
  <c r="AA247" i="6"/>
  <c r="M227" i="13" s="1"/>
  <c r="M297" i="11"/>
  <c r="AL297" i="11"/>
  <c r="C227" i="13"/>
  <c r="M247" i="6"/>
  <c r="AB255" i="4" l="1"/>
  <c r="S255" i="4"/>
  <c r="AS255" i="4"/>
  <c r="V255" i="4"/>
  <c r="AF255" i="4" s="1"/>
  <c r="U255" i="4"/>
  <c r="W255" i="4" s="1"/>
  <c r="AL255" i="4"/>
  <c r="K255" i="4"/>
  <c r="M255" i="4"/>
  <c r="AG67" i="9"/>
  <c r="AQ68" i="9"/>
  <c r="AI68" i="9"/>
  <c r="AW68" i="9" s="1"/>
  <c r="AH68" i="9"/>
  <c r="AM69" i="9"/>
  <c r="AN69" i="9" s="1"/>
  <c r="AV69" i="9"/>
  <c r="AU68" i="9"/>
  <c r="AI201" i="3"/>
  <c r="AW201" i="3" s="1"/>
  <c r="AG200" i="3"/>
  <c r="AM202" i="3"/>
  <c r="AN202" i="3" s="1"/>
  <c r="AQ201" i="3"/>
  <c r="AH201" i="3"/>
  <c r="AU201" i="3"/>
  <c r="AV202" i="3"/>
  <c r="T298" i="11"/>
  <c r="AD298" i="11" s="1"/>
  <c r="R298" i="11"/>
  <c r="J298" i="11"/>
  <c r="AK297" i="11"/>
  <c r="E227" i="13"/>
  <c r="R248" i="6"/>
  <c r="T248" i="6"/>
  <c r="J248" i="6"/>
  <c r="K248" i="6" s="1"/>
  <c r="AK247" i="6"/>
  <c r="AC255" i="4" l="1"/>
  <c r="AA255" i="4"/>
  <c r="AX255" i="4"/>
  <c r="AO255" i="4"/>
  <c r="AE255" i="4"/>
  <c r="X255" i="4"/>
  <c r="AK255" i="4"/>
  <c r="J256" i="4"/>
  <c r="R256" i="4"/>
  <c r="T256" i="4"/>
  <c r="AD256" i="4" s="1"/>
  <c r="K256" i="4"/>
  <c r="M256" i="4" s="1"/>
  <c r="AG66" i="9"/>
  <c r="AM68" i="9"/>
  <c r="AN68" i="9" s="1"/>
  <c r="AQ67" i="9"/>
  <c r="AI67" i="9"/>
  <c r="AW67" i="9" s="1"/>
  <c r="AH67" i="9"/>
  <c r="AU67" i="9"/>
  <c r="AV68" i="9"/>
  <c r="AG199" i="3"/>
  <c r="AM201" i="3"/>
  <c r="AN201" i="3" s="1"/>
  <c r="AQ200" i="3"/>
  <c r="AI200" i="3"/>
  <c r="AW200" i="3" s="1"/>
  <c r="AH200" i="3"/>
  <c r="AU200" i="3"/>
  <c r="AV201" i="3"/>
  <c r="AB298" i="11"/>
  <c r="S298" i="11"/>
  <c r="AS298" i="11"/>
  <c r="V298" i="11"/>
  <c r="AF298" i="11" s="1"/>
  <c r="U298" i="11"/>
  <c r="F228" i="13"/>
  <c r="AB248" i="6"/>
  <c r="N228" i="13" s="1"/>
  <c r="S248" i="6"/>
  <c r="AS248" i="6" s="1"/>
  <c r="H228" i="13"/>
  <c r="AD248" i="6"/>
  <c r="P228" i="13" s="1"/>
  <c r="B228" i="13"/>
  <c r="V248" i="6"/>
  <c r="U248" i="6"/>
  <c r="AL248" i="6"/>
  <c r="K298" i="11"/>
  <c r="C228" i="13"/>
  <c r="M248" i="6"/>
  <c r="AL256" i="4" l="1"/>
  <c r="V256" i="4"/>
  <c r="AF256" i="4" s="1"/>
  <c r="U256" i="4"/>
  <c r="R257" i="4"/>
  <c r="J257" i="4"/>
  <c r="T257" i="4"/>
  <c r="AD257" i="4" s="1"/>
  <c r="AK256" i="4"/>
  <c r="AS256" i="4"/>
  <c r="AB256" i="4"/>
  <c r="S256" i="4"/>
  <c r="AG65" i="9"/>
  <c r="AM67" i="9"/>
  <c r="AN67" i="9" s="1"/>
  <c r="AQ66" i="9"/>
  <c r="AI66" i="9"/>
  <c r="AW66" i="9" s="1"/>
  <c r="AH66" i="9"/>
  <c r="AU66" i="9"/>
  <c r="AV67" i="9"/>
  <c r="AQ199" i="3"/>
  <c r="AM200" i="3"/>
  <c r="AN200" i="3" s="1"/>
  <c r="AH199" i="3"/>
  <c r="AG198" i="3"/>
  <c r="AI199" i="3"/>
  <c r="AW199" i="3" s="1"/>
  <c r="AV200" i="3"/>
  <c r="AU199" i="3"/>
  <c r="AX298" i="11"/>
  <c r="AO298" i="11"/>
  <c r="AE298" i="11"/>
  <c r="X298" i="11"/>
  <c r="G228" i="13"/>
  <c r="AC248" i="6"/>
  <c r="O228" i="13" s="1"/>
  <c r="J228" i="13"/>
  <c r="AF248" i="6"/>
  <c r="R228" i="13" s="1"/>
  <c r="I228" i="13"/>
  <c r="AX248" i="6"/>
  <c r="AO248" i="6"/>
  <c r="AE248" i="6"/>
  <c r="Q228" i="13" s="1"/>
  <c r="X248" i="6"/>
  <c r="L228" i="13" s="1"/>
  <c r="AK248" i="6"/>
  <c r="J249" i="6"/>
  <c r="K249" i="6"/>
  <c r="C229" i="13" s="1"/>
  <c r="M249" i="6"/>
  <c r="R249" i="6"/>
  <c r="T249" i="6"/>
  <c r="E228" i="13"/>
  <c r="AC298" i="11"/>
  <c r="AA298" i="11"/>
  <c r="W298" i="11"/>
  <c r="AA248" i="6"/>
  <c r="M228" i="13" s="1"/>
  <c r="W248" i="6"/>
  <c r="K228" i="13" s="1"/>
  <c r="AL298" i="11"/>
  <c r="M298" i="11"/>
  <c r="AX256" i="4" l="1"/>
  <c r="AO256" i="4"/>
  <c r="AE256" i="4"/>
  <c r="X256" i="4"/>
  <c r="AB257" i="4"/>
  <c r="S257" i="4"/>
  <c r="AS257" i="4"/>
  <c r="V257" i="4"/>
  <c r="AF257" i="4" s="1"/>
  <c r="U257" i="4"/>
  <c r="K257" i="4"/>
  <c r="AC256" i="4"/>
  <c r="AA256" i="4"/>
  <c r="W256" i="4"/>
  <c r="AG64" i="9"/>
  <c r="AM66" i="9"/>
  <c r="AN66" i="9" s="1"/>
  <c r="AQ65" i="9"/>
  <c r="AI65" i="9"/>
  <c r="AW65" i="9" s="1"/>
  <c r="AH65" i="9"/>
  <c r="AU65" i="9"/>
  <c r="AV66" i="9"/>
  <c r="AU198" i="3"/>
  <c r="AV199" i="3"/>
  <c r="AI198" i="3"/>
  <c r="AW198" i="3" s="1"/>
  <c r="AG197" i="3"/>
  <c r="AM199" i="3"/>
  <c r="AN199" i="3" s="1"/>
  <c r="AQ198" i="3"/>
  <c r="AH198" i="3"/>
  <c r="B229" i="13"/>
  <c r="V249" i="6"/>
  <c r="U249" i="6"/>
  <c r="AL249" i="6"/>
  <c r="E229" i="13"/>
  <c r="T250" i="6"/>
  <c r="R250" i="6"/>
  <c r="J250" i="6"/>
  <c r="AK249" i="6"/>
  <c r="F229" i="13"/>
  <c r="AB249" i="6"/>
  <c r="N229" i="13" s="1"/>
  <c r="S249" i="6"/>
  <c r="AS249" i="6"/>
  <c r="H229" i="13"/>
  <c r="AD249" i="6"/>
  <c r="P229" i="13" s="1"/>
  <c r="T299" i="11"/>
  <c r="AD299" i="11" s="1"/>
  <c r="R299" i="11"/>
  <c r="J299" i="11"/>
  <c r="AK298" i="11"/>
  <c r="AE257" i="4" l="1"/>
  <c r="X257" i="4"/>
  <c r="AX257" i="4"/>
  <c r="AO257" i="4"/>
  <c r="AC257" i="4"/>
  <c r="AA257" i="4"/>
  <c r="W257" i="4"/>
  <c r="M257" i="4"/>
  <c r="AL257" i="4"/>
  <c r="AQ64" i="9"/>
  <c r="AH64" i="9"/>
  <c r="AG63" i="9"/>
  <c r="AM65" i="9"/>
  <c r="AN65" i="9" s="1"/>
  <c r="AI64" i="9"/>
  <c r="AW64" i="9" s="1"/>
  <c r="AU64" i="9"/>
  <c r="AV65" i="9"/>
  <c r="AI197" i="3"/>
  <c r="AW197" i="3" s="1"/>
  <c r="AQ197" i="3"/>
  <c r="AG196" i="3"/>
  <c r="AM198" i="3"/>
  <c r="AN198" i="3" s="1"/>
  <c r="AH197" i="3"/>
  <c r="AU197" i="3"/>
  <c r="AV198" i="3"/>
  <c r="J229" i="13"/>
  <c r="AF249" i="6"/>
  <c r="R229" i="13" s="1"/>
  <c r="I229" i="13"/>
  <c r="AX249" i="6"/>
  <c r="AO249" i="6"/>
  <c r="AE249" i="6"/>
  <c r="Q229" i="13" s="1"/>
  <c r="X249" i="6"/>
  <c r="L229" i="13" s="1"/>
  <c r="H230" i="13"/>
  <c r="AD250" i="6"/>
  <c r="P230" i="13" s="1"/>
  <c r="F230" i="13"/>
  <c r="AB250" i="6"/>
  <c r="N230" i="13" s="1"/>
  <c r="S250" i="6"/>
  <c r="B230" i="13"/>
  <c r="V250" i="6"/>
  <c r="U250" i="6"/>
  <c r="G229" i="13"/>
  <c r="AC249" i="6"/>
  <c r="O229" i="13" s="1"/>
  <c r="AB299" i="11"/>
  <c r="S299" i="11"/>
  <c r="AS299" i="11"/>
  <c r="V299" i="11"/>
  <c r="AF299" i="11" s="1"/>
  <c r="U299" i="11"/>
  <c r="K250" i="6"/>
  <c r="W249" i="6"/>
  <c r="K229" i="13" s="1"/>
  <c r="AA249" i="6"/>
  <c r="M229" i="13" s="1"/>
  <c r="K299" i="11"/>
  <c r="AK257" i="4" l="1"/>
  <c r="J258" i="4"/>
  <c r="R258" i="4"/>
  <c r="T258" i="4"/>
  <c r="AD258" i="4" s="1"/>
  <c r="AV64" i="9"/>
  <c r="AU63" i="9"/>
  <c r="AM64" i="9"/>
  <c r="AN64" i="9" s="1"/>
  <c r="AQ63" i="9"/>
  <c r="AI63" i="9"/>
  <c r="AW63" i="9" s="1"/>
  <c r="AH63" i="9"/>
  <c r="AG62" i="9"/>
  <c r="AM197" i="3"/>
  <c r="AN197" i="3" s="1"/>
  <c r="AG195" i="3"/>
  <c r="AI196" i="3"/>
  <c r="AW196" i="3" s="1"/>
  <c r="AQ196" i="3"/>
  <c r="AH196" i="3"/>
  <c r="AU196" i="3"/>
  <c r="AV197" i="3"/>
  <c r="G230" i="13"/>
  <c r="AC250" i="6"/>
  <c r="O230" i="13" s="1"/>
  <c r="J230" i="13"/>
  <c r="AF250" i="6"/>
  <c r="R230" i="13" s="1"/>
  <c r="I230" i="13"/>
  <c r="AO250" i="6"/>
  <c r="AE250" i="6"/>
  <c r="Q230" i="13" s="1"/>
  <c r="AX250" i="6"/>
  <c r="X250" i="6"/>
  <c r="L230" i="13" s="1"/>
  <c r="AX299" i="11"/>
  <c r="AO299" i="11"/>
  <c r="AE299" i="11"/>
  <c r="X299" i="11"/>
  <c r="C230" i="13"/>
  <c r="AS250" i="6"/>
  <c r="AA250" i="6"/>
  <c r="M230" i="13" s="1"/>
  <c r="W250" i="6"/>
  <c r="K230" i="13" s="1"/>
  <c r="AC299" i="11"/>
  <c r="W299" i="11"/>
  <c r="AA299" i="11"/>
  <c r="AL250" i="6"/>
  <c r="M250" i="6"/>
  <c r="AL299" i="11"/>
  <c r="M299" i="11"/>
  <c r="V258" i="4" l="1"/>
  <c r="AF258" i="4" s="1"/>
  <c r="U258" i="4"/>
  <c r="K258" i="4"/>
  <c r="AA258" i="4"/>
  <c r="W258" i="4"/>
  <c r="AB258" i="4"/>
  <c r="S258" i="4"/>
  <c r="AC258" i="4" s="1"/>
  <c r="AS258" i="4"/>
  <c r="AU62" i="9"/>
  <c r="AV63" i="9"/>
  <c r="AG61" i="9"/>
  <c r="AM63" i="9"/>
  <c r="AN63" i="9" s="1"/>
  <c r="AQ62" i="9"/>
  <c r="AI62" i="9"/>
  <c r="AW62" i="9" s="1"/>
  <c r="AH62" i="9"/>
  <c r="AQ195" i="3"/>
  <c r="AG194" i="3"/>
  <c r="AM196" i="3"/>
  <c r="AN196" i="3" s="1"/>
  <c r="AI195" i="3"/>
  <c r="AW195" i="3" s="1"/>
  <c r="AH195" i="3"/>
  <c r="AU195" i="3"/>
  <c r="AV196" i="3"/>
  <c r="E230" i="13"/>
  <c r="T251" i="6"/>
  <c r="R251" i="6"/>
  <c r="J251" i="6"/>
  <c r="AK250" i="6"/>
  <c r="AK299" i="11"/>
  <c r="J300" i="11"/>
  <c r="T300" i="11"/>
  <c r="AD300" i="11" s="1"/>
  <c r="R300" i="11"/>
  <c r="AX258" i="4" l="1"/>
  <c r="AO258" i="4"/>
  <c r="AE258" i="4"/>
  <c r="X258" i="4"/>
  <c r="M258" i="4"/>
  <c r="AL258" i="4"/>
  <c r="AG60" i="9"/>
  <c r="AM62" i="9"/>
  <c r="AN62" i="9" s="1"/>
  <c r="AQ61" i="9"/>
  <c r="AI61" i="9"/>
  <c r="AW61" i="9" s="1"/>
  <c r="AH61" i="9"/>
  <c r="AU61" i="9"/>
  <c r="AV62" i="9"/>
  <c r="AM195" i="3"/>
  <c r="AN195" i="3" s="1"/>
  <c r="AI194" i="3"/>
  <c r="AW194" i="3" s="1"/>
  <c r="AG193" i="3"/>
  <c r="AQ194" i="3"/>
  <c r="AH194" i="3"/>
  <c r="AU194" i="3"/>
  <c r="AV195" i="3"/>
  <c r="H231" i="13"/>
  <c r="AD251" i="6"/>
  <c r="P231" i="13" s="1"/>
  <c r="F231" i="13"/>
  <c r="S251" i="6"/>
  <c r="AB251" i="6"/>
  <c r="N231" i="13" s="1"/>
  <c r="B231" i="13"/>
  <c r="V251" i="6"/>
  <c r="U251" i="6"/>
  <c r="AL300" i="11"/>
  <c r="V300" i="11"/>
  <c r="AF300" i="11" s="1"/>
  <c r="U300" i="11"/>
  <c r="S300" i="11"/>
  <c r="AS300" i="11"/>
  <c r="AB300" i="11"/>
  <c r="K251" i="6"/>
  <c r="K300" i="11"/>
  <c r="M300" i="11" s="1"/>
  <c r="AK258" i="4" l="1"/>
  <c r="J259" i="4"/>
  <c r="R259" i="4"/>
  <c r="T259" i="4"/>
  <c r="AD259" i="4" s="1"/>
  <c r="W251" i="6"/>
  <c r="K231" i="13" s="1"/>
  <c r="AM61" i="9"/>
  <c r="AN61" i="9" s="1"/>
  <c r="AG59" i="9"/>
  <c r="AQ60" i="9"/>
  <c r="AI60" i="9"/>
  <c r="AW60" i="9" s="1"/>
  <c r="AH60" i="9"/>
  <c r="AU60" i="9"/>
  <c r="AV61" i="9"/>
  <c r="AG192" i="3"/>
  <c r="AQ193" i="3"/>
  <c r="AI193" i="3"/>
  <c r="AW193" i="3" s="1"/>
  <c r="AM194" i="3"/>
  <c r="AN194" i="3" s="1"/>
  <c r="AH193" i="3"/>
  <c r="AU193" i="3"/>
  <c r="AV194" i="3"/>
  <c r="G231" i="13"/>
  <c r="AC251" i="6"/>
  <c r="O231" i="13" s="1"/>
  <c r="J231" i="13"/>
  <c r="AF251" i="6"/>
  <c r="R231" i="13" s="1"/>
  <c r="I231" i="13"/>
  <c r="AX251" i="6"/>
  <c r="AO251" i="6"/>
  <c r="AE251" i="6"/>
  <c r="Q231" i="13" s="1"/>
  <c r="X251" i="6"/>
  <c r="L231" i="13" s="1"/>
  <c r="AX300" i="11"/>
  <c r="AO300" i="11"/>
  <c r="X300" i="11"/>
  <c r="AE300" i="11"/>
  <c r="AK300" i="11"/>
  <c r="J301" i="11"/>
  <c r="K301" i="11"/>
  <c r="M301" i="11"/>
  <c r="R301" i="11"/>
  <c r="T301" i="11"/>
  <c r="AD301" i="11" s="1"/>
  <c r="AS251" i="6"/>
  <c r="AA251" i="6"/>
  <c r="M231" i="13" s="1"/>
  <c r="AC300" i="11"/>
  <c r="W300" i="11"/>
  <c r="AA300" i="11"/>
  <c r="C231" i="13"/>
  <c r="AL251" i="6"/>
  <c r="M251" i="6"/>
  <c r="V259" i="4" l="1"/>
  <c r="AF259" i="4" s="1"/>
  <c r="U259" i="4"/>
  <c r="AB259" i="4"/>
  <c r="S259" i="4"/>
  <c r="AS259" i="4"/>
  <c r="K259" i="4"/>
  <c r="AG58" i="9"/>
  <c r="AM60" i="9"/>
  <c r="AN60" i="9" s="1"/>
  <c r="AQ59" i="9"/>
  <c r="AI59" i="9"/>
  <c r="AW59" i="9" s="1"/>
  <c r="AH59" i="9"/>
  <c r="AU59" i="9"/>
  <c r="AV60" i="9"/>
  <c r="AG191" i="3"/>
  <c r="AQ192" i="3"/>
  <c r="AM193" i="3"/>
  <c r="AN193" i="3" s="1"/>
  <c r="AH192" i="3"/>
  <c r="AI192" i="3"/>
  <c r="AW192" i="3" s="1"/>
  <c r="AU192" i="3"/>
  <c r="AV193" i="3"/>
  <c r="U301" i="11"/>
  <c r="V301" i="11"/>
  <c r="AF301" i="11" s="1"/>
  <c r="AL301" i="11"/>
  <c r="R302" i="11"/>
  <c r="T302" i="11"/>
  <c r="AD302" i="11" s="1"/>
  <c r="J302" i="11"/>
  <c r="AK301" i="11"/>
  <c r="AS301" i="11"/>
  <c r="AB301" i="11"/>
  <c r="S301" i="11"/>
  <c r="E231" i="13"/>
  <c r="R252" i="6"/>
  <c r="T252" i="6"/>
  <c r="J252" i="6"/>
  <c r="AK251" i="6"/>
  <c r="AX259" i="4" l="1"/>
  <c r="AO259" i="4"/>
  <c r="AE259" i="4"/>
  <c r="X259" i="4"/>
  <c r="AC259" i="4"/>
  <c r="AA259" i="4"/>
  <c r="W259" i="4"/>
  <c r="AL259" i="4"/>
  <c r="M259" i="4"/>
  <c r="AG57" i="9"/>
  <c r="AM59" i="9"/>
  <c r="AN59" i="9" s="1"/>
  <c r="AQ58" i="9"/>
  <c r="AI58" i="9"/>
  <c r="AW58" i="9" s="1"/>
  <c r="AH58" i="9"/>
  <c r="AU58" i="9"/>
  <c r="AV59" i="9"/>
  <c r="AI191" i="3"/>
  <c r="AW191" i="3" s="1"/>
  <c r="AM192" i="3"/>
  <c r="AN192" i="3" s="1"/>
  <c r="AQ191" i="3"/>
  <c r="AG190" i="3"/>
  <c r="AH191" i="3"/>
  <c r="AU191" i="3"/>
  <c r="AV192" i="3"/>
  <c r="AX301" i="11"/>
  <c r="AO301" i="11"/>
  <c r="AE301" i="11"/>
  <c r="X301" i="11"/>
  <c r="AB302" i="11"/>
  <c r="S302" i="11"/>
  <c r="AS302" i="11"/>
  <c r="V302" i="11"/>
  <c r="AF302" i="11" s="1"/>
  <c r="U302" i="11"/>
  <c r="F232" i="13"/>
  <c r="AB252" i="6"/>
  <c r="N232" i="13" s="1"/>
  <c r="S252" i="6"/>
  <c r="H232" i="13"/>
  <c r="AD252" i="6"/>
  <c r="P232" i="13" s="1"/>
  <c r="B232" i="13"/>
  <c r="V252" i="6"/>
  <c r="U252" i="6"/>
  <c r="AL252" i="6"/>
  <c r="K302" i="11"/>
  <c r="AC301" i="11"/>
  <c r="AA301" i="11"/>
  <c r="W301" i="11"/>
  <c r="K252" i="6"/>
  <c r="T260" i="4" l="1"/>
  <c r="AD260" i="4" s="1"/>
  <c r="R260" i="4"/>
  <c r="J260" i="4"/>
  <c r="AK259" i="4"/>
  <c r="AL302" i="11"/>
  <c r="M302" i="11"/>
  <c r="AI57" i="9"/>
  <c r="AW57" i="9" s="1"/>
  <c r="AH57" i="9"/>
  <c r="AG56" i="9"/>
  <c r="AM58" i="9"/>
  <c r="AN58" i="9" s="1"/>
  <c r="AQ57" i="9"/>
  <c r="AU57" i="9"/>
  <c r="AV58" i="9"/>
  <c r="AG189" i="3"/>
  <c r="AQ190" i="3"/>
  <c r="AM191" i="3"/>
  <c r="AN191" i="3" s="1"/>
  <c r="AI190" i="3"/>
  <c r="AW190" i="3" s="1"/>
  <c r="AH190" i="3"/>
  <c r="AU190" i="3"/>
  <c r="AV191" i="3"/>
  <c r="AX302" i="11"/>
  <c r="AO302" i="11"/>
  <c r="AE302" i="11"/>
  <c r="X302" i="11"/>
  <c r="G232" i="13"/>
  <c r="AC252" i="6"/>
  <c r="O232" i="13" s="1"/>
  <c r="J232" i="13"/>
  <c r="AF252" i="6"/>
  <c r="R232" i="13" s="1"/>
  <c r="I232" i="13"/>
  <c r="AX252" i="6"/>
  <c r="AO252" i="6"/>
  <c r="AE252" i="6"/>
  <c r="Q232" i="13" s="1"/>
  <c r="X252" i="6"/>
  <c r="L232" i="13" s="1"/>
  <c r="AC302" i="11"/>
  <c r="AA302" i="11"/>
  <c r="W302" i="11"/>
  <c r="W252" i="6"/>
  <c r="K232" i="13" s="1"/>
  <c r="AA252" i="6"/>
  <c r="M232" i="13" s="1"/>
  <c r="AS252" i="6"/>
  <c r="C232" i="13"/>
  <c r="M252" i="6"/>
  <c r="AB260" i="4" l="1"/>
  <c r="S260" i="4"/>
  <c r="AS260" i="4"/>
  <c r="V260" i="4"/>
  <c r="AF260" i="4" s="1"/>
  <c r="U260" i="4"/>
  <c r="K260" i="4"/>
  <c r="AK302" i="11"/>
  <c r="J303" i="11"/>
  <c r="K303" i="11"/>
  <c r="M303" i="11"/>
  <c r="R303" i="11"/>
  <c r="T303" i="11"/>
  <c r="AD303" i="11" s="1"/>
  <c r="AV57" i="9"/>
  <c r="AU56" i="9"/>
  <c r="AG55" i="9"/>
  <c r="AM57" i="9"/>
  <c r="AN57" i="9" s="1"/>
  <c r="AQ56" i="9"/>
  <c r="AI56" i="9"/>
  <c r="AW56" i="9" s="1"/>
  <c r="AH56" i="9"/>
  <c r="AG188" i="3"/>
  <c r="AM190" i="3"/>
  <c r="AN190" i="3" s="1"/>
  <c r="AQ189" i="3"/>
  <c r="AI189" i="3"/>
  <c r="AW189" i="3" s="1"/>
  <c r="AH189" i="3"/>
  <c r="AU189" i="3"/>
  <c r="AV190" i="3"/>
  <c r="V303" i="11"/>
  <c r="AF303" i="11" s="1"/>
  <c r="U303" i="11"/>
  <c r="AL303" i="11"/>
  <c r="T304" i="11"/>
  <c r="AD304" i="11" s="1"/>
  <c r="R304" i="11"/>
  <c r="J304" i="11"/>
  <c r="AK303" i="11"/>
  <c r="E232" i="13"/>
  <c r="T253" i="6"/>
  <c r="R253" i="6"/>
  <c r="J253" i="6"/>
  <c r="K253" i="6" s="1"/>
  <c r="AK252" i="6"/>
  <c r="AX260" i="4" l="1"/>
  <c r="AO260" i="4"/>
  <c r="AE260" i="4"/>
  <c r="X260" i="4"/>
  <c r="AC260" i="4"/>
  <c r="AA260" i="4"/>
  <c r="W260" i="4"/>
  <c r="AL260" i="4"/>
  <c r="M260" i="4"/>
  <c r="AB303" i="11"/>
  <c r="S303" i="11"/>
  <c r="AS303" i="11"/>
  <c r="AM56" i="9"/>
  <c r="AN56" i="9" s="1"/>
  <c r="AI55" i="9"/>
  <c r="AW55" i="9" s="1"/>
  <c r="AG54" i="9"/>
  <c r="AQ55" i="9"/>
  <c r="AH55" i="9"/>
  <c r="AU55" i="9"/>
  <c r="AV56" i="9"/>
  <c r="AQ188" i="3"/>
  <c r="AI188" i="3"/>
  <c r="AW188" i="3" s="1"/>
  <c r="AM189" i="3"/>
  <c r="AN189" i="3" s="1"/>
  <c r="AG187" i="3"/>
  <c r="AH188" i="3"/>
  <c r="AU188" i="3"/>
  <c r="AV189" i="3"/>
  <c r="AX303" i="11"/>
  <c r="AE303" i="11"/>
  <c r="AS304" i="11"/>
  <c r="AB304" i="11"/>
  <c r="S304" i="11"/>
  <c r="V304" i="11"/>
  <c r="AF304" i="11" s="1"/>
  <c r="U304" i="11"/>
  <c r="H233" i="13"/>
  <c r="AD253" i="6"/>
  <c r="P233" i="13" s="1"/>
  <c r="F233" i="13"/>
  <c r="AB253" i="6"/>
  <c r="N233" i="13" s="1"/>
  <c r="S253" i="6"/>
  <c r="AS253" i="6" s="1"/>
  <c r="C233" i="13"/>
  <c r="M253" i="6"/>
  <c r="B233" i="13"/>
  <c r="V253" i="6"/>
  <c r="U253" i="6"/>
  <c r="W253" i="6" s="1"/>
  <c r="K233" i="13" s="1"/>
  <c r="AL253" i="6"/>
  <c r="K304" i="11"/>
  <c r="T261" i="4" l="1"/>
  <c r="AD261" i="4" s="1"/>
  <c r="R261" i="4"/>
  <c r="J261" i="4"/>
  <c r="AK260" i="4"/>
  <c r="AA253" i="6"/>
  <c r="M233" i="13" s="1"/>
  <c r="AO303" i="11"/>
  <c r="X303" i="11"/>
  <c r="AC303" i="11"/>
  <c r="AA303" i="11"/>
  <c r="W303" i="11"/>
  <c r="AG53" i="9"/>
  <c r="AM55" i="9"/>
  <c r="AN55" i="9" s="1"/>
  <c r="AQ54" i="9"/>
  <c r="AI54" i="9"/>
  <c r="AW54" i="9" s="1"/>
  <c r="AH54" i="9"/>
  <c r="AU54" i="9"/>
  <c r="AV55" i="9"/>
  <c r="AM188" i="3"/>
  <c r="AN188" i="3" s="1"/>
  <c r="AQ187" i="3"/>
  <c r="AI187" i="3"/>
  <c r="AW187" i="3" s="1"/>
  <c r="AG186" i="3"/>
  <c r="AH187" i="3"/>
  <c r="AU187" i="3"/>
  <c r="AV188" i="3"/>
  <c r="AX304" i="11"/>
  <c r="AO304" i="11"/>
  <c r="AE304" i="11"/>
  <c r="X304" i="11"/>
  <c r="G233" i="13"/>
  <c r="AC253" i="6"/>
  <c r="O233" i="13" s="1"/>
  <c r="E233" i="13"/>
  <c r="T254" i="6"/>
  <c r="R254" i="6"/>
  <c r="J254" i="6"/>
  <c r="K254" i="6" s="1"/>
  <c r="AK253" i="6"/>
  <c r="J233" i="13"/>
  <c r="AF253" i="6"/>
  <c r="R233" i="13" s="1"/>
  <c r="I233" i="13"/>
  <c r="AX253" i="6"/>
  <c r="AO253" i="6"/>
  <c r="AE253" i="6"/>
  <c r="Q233" i="13" s="1"/>
  <c r="X253" i="6"/>
  <c r="L233" i="13" s="1"/>
  <c r="AC304" i="11"/>
  <c r="AA304" i="11"/>
  <c r="W304" i="11"/>
  <c r="AL304" i="11"/>
  <c r="M304" i="11"/>
  <c r="AS261" i="4" l="1"/>
  <c r="AB261" i="4"/>
  <c r="S261" i="4"/>
  <c r="U261" i="4"/>
  <c r="V261" i="4"/>
  <c r="AF261" i="4" s="1"/>
  <c r="K261" i="4"/>
  <c r="AL261" i="4" s="1"/>
  <c r="M261" i="4"/>
  <c r="AG52" i="9"/>
  <c r="AM54" i="9"/>
  <c r="AN54" i="9" s="1"/>
  <c r="AQ53" i="9"/>
  <c r="AI53" i="9"/>
  <c r="AW53" i="9" s="1"/>
  <c r="AH53" i="9"/>
  <c r="AU53" i="9"/>
  <c r="AV54" i="9"/>
  <c r="AQ186" i="3"/>
  <c r="AM187" i="3"/>
  <c r="AN187" i="3" s="1"/>
  <c r="AI186" i="3"/>
  <c r="AW186" i="3" s="1"/>
  <c r="AG185" i="3"/>
  <c r="AH186" i="3"/>
  <c r="AU186" i="3"/>
  <c r="AV187" i="3"/>
  <c r="H234" i="13"/>
  <c r="AD254" i="6"/>
  <c r="P234" i="13" s="1"/>
  <c r="F234" i="13"/>
  <c r="AB254" i="6"/>
  <c r="N234" i="13" s="1"/>
  <c r="S254" i="6"/>
  <c r="B234" i="13"/>
  <c r="V254" i="6"/>
  <c r="U254" i="6"/>
  <c r="AL254" i="6"/>
  <c r="J305" i="11"/>
  <c r="T305" i="11"/>
  <c r="AD305" i="11" s="1"/>
  <c r="R305" i="11"/>
  <c r="K305" i="11"/>
  <c r="AK304" i="11"/>
  <c r="M254" i="6"/>
  <c r="C234" i="13"/>
  <c r="AX261" i="4" l="1"/>
  <c r="AE261" i="4"/>
  <c r="AO261" i="4"/>
  <c r="X261" i="4"/>
  <c r="AK261" i="4"/>
  <c r="J262" i="4"/>
  <c r="T262" i="4"/>
  <c r="AD262" i="4" s="1"/>
  <c r="K262" i="4"/>
  <c r="R262" i="4"/>
  <c r="M262" i="4"/>
  <c r="M305" i="11"/>
  <c r="AK305" i="11" s="1"/>
  <c r="AC261" i="4"/>
  <c r="W261" i="4"/>
  <c r="AA261" i="4"/>
  <c r="B226" i="9"/>
  <c r="AM53" i="9"/>
  <c r="AN53" i="9" s="1"/>
  <c r="B241" i="9" s="1"/>
  <c r="AQ52" i="9"/>
  <c r="B243" i="9" s="1"/>
  <c r="G23" i="13" s="1"/>
  <c r="AI52" i="9"/>
  <c r="AH52" i="9"/>
  <c r="AU52" i="9"/>
  <c r="AV53" i="9"/>
  <c r="AG184" i="3"/>
  <c r="AM186" i="3"/>
  <c r="AN186" i="3" s="1"/>
  <c r="AI185" i="3"/>
  <c r="AW185" i="3" s="1"/>
  <c r="AQ185" i="3"/>
  <c r="AH185" i="3"/>
  <c r="AU185" i="3"/>
  <c r="AV186" i="3"/>
  <c r="G234" i="13"/>
  <c r="AC254" i="6"/>
  <c r="O234" i="13" s="1"/>
  <c r="J234" i="13"/>
  <c r="AF254" i="6"/>
  <c r="R234" i="13" s="1"/>
  <c r="I234" i="13"/>
  <c r="AX254" i="6"/>
  <c r="AO254" i="6"/>
  <c r="AE254" i="6"/>
  <c r="Q234" i="13" s="1"/>
  <c r="X254" i="6"/>
  <c r="L234" i="13" s="1"/>
  <c r="T306" i="11"/>
  <c r="AD306" i="11" s="1"/>
  <c r="R306" i="11"/>
  <c r="J306" i="11"/>
  <c r="K306" i="11" s="1"/>
  <c r="M306" i="11" s="1"/>
  <c r="V305" i="11"/>
  <c r="AF305" i="11" s="1"/>
  <c r="U305" i="11"/>
  <c r="AL305" i="11"/>
  <c r="AB305" i="11"/>
  <c r="S305" i="11"/>
  <c r="AS305" i="11"/>
  <c r="AK254" i="6"/>
  <c r="J255" i="6"/>
  <c r="K255" i="6"/>
  <c r="C235" i="13" s="1"/>
  <c r="M255" i="6"/>
  <c r="R255" i="6"/>
  <c r="T255" i="6"/>
  <c r="E234" i="13"/>
  <c r="AA254" i="6"/>
  <c r="M234" i="13" s="1"/>
  <c r="W254" i="6"/>
  <c r="K234" i="13" s="1"/>
  <c r="AS254" i="6"/>
  <c r="AL262" i="4" l="1"/>
  <c r="V262" i="4"/>
  <c r="AF262" i="4" s="1"/>
  <c r="U262" i="4"/>
  <c r="S262" i="4"/>
  <c r="AB262" i="4"/>
  <c r="AS262" i="4"/>
  <c r="T263" i="4"/>
  <c r="AD263" i="4" s="1"/>
  <c r="J263" i="4"/>
  <c r="M263" i="4" s="1"/>
  <c r="R263" i="4"/>
  <c r="K263" i="4"/>
  <c r="AK262" i="4"/>
  <c r="O9" i="13"/>
  <c r="B242" i="9"/>
  <c r="E23" i="13"/>
  <c r="B228" i="9"/>
  <c r="Q9" i="13" s="1"/>
  <c r="AW52" i="9"/>
  <c r="B249" i="9" s="1"/>
  <c r="M23" i="13" s="1"/>
  <c r="AV52" i="9"/>
  <c r="B248" i="9" s="1"/>
  <c r="L23" i="13" s="1"/>
  <c r="B227" i="9"/>
  <c r="P9" i="13" s="1"/>
  <c r="AQ184" i="3"/>
  <c r="AG183" i="3"/>
  <c r="AM185" i="3"/>
  <c r="AN185" i="3" s="1"/>
  <c r="AI184" i="3"/>
  <c r="AW184" i="3" s="1"/>
  <c r="AH184" i="3"/>
  <c r="AU184" i="3"/>
  <c r="AV185" i="3"/>
  <c r="AB306" i="11"/>
  <c r="S306" i="11"/>
  <c r="AS306" i="11"/>
  <c r="T307" i="11"/>
  <c r="AD307" i="11" s="1"/>
  <c r="R307" i="11"/>
  <c r="J307" i="11"/>
  <c r="AK306" i="11"/>
  <c r="V306" i="11"/>
  <c r="AF306" i="11" s="1"/>
  <c r="U306" i="11"/>
  <c r="AL306" i="11"/>
  <c r="AX305" i="11"/>
  <c r="AO305" i="11"/>
  <c r="AE305" i="11"/>
  <c r="X305" i="11"/>
  <c r="B235" i="13"/>
  <c r="V255" i="6"/>
  <c r="U255" i="6"/>
  <c r="AL255" i="6"/>
  <c r="E235" i="13"/>
  <c r="T256" i="6"/>
  <c r="J256" i="6"/>
  <c r="K256" i="6" s="1"/>
  <c r="C236" i="13" s="1"/>
  <c r="R256" i="6"/>
  <c r="AK255" i="6"/>
  <c r="F235" i="13"/>
  <c r="AB255" i="6"/>
  <c r="N235" i="13" s="1"/>
  <c r="S255" i="6"/>
  <c r="H235" i="13"/>
  <c r="AD255" i="6"/>
  <c r="P235" i="13" s="1"/>
  <c r="AC305" i="11"/>
  <c r="W305" i="11"/>
  <c r="AA305" i="11"/>
  <c r="AX262" i="4" l="1"/>
  <c r="AO262" i="4"/>
  <c r="AE262" i="4"/>
  <c r="X262" i="4"/>
  <c r="T264" i="4"/>
  <c r="AD264" i="4" s="1"/>
  <c r="J264" i="4"/>
  <c r="AK263" i="4"/>
  <c r="R264" i="4"/>
  <c r="V263" i="4"/>
  <c r="AF263" i="4" s="1"/>
  <c r="U263" i="4"/>
  <c r="AL263" i="4"/>
  <c r="AS263" i="4"/>
  <c r="AB263" i="4"/>
  <c r="S263" i="4"/>
  <c r="AC262" i="4"/>
  <c r="AA262" i="4"/>
  <c r="W262" i="4"/>
  <c r="AI183" i="3"/>
  <c r="AW183" i="3" s="1"/>
  <c r="AM184" i="3"/>
  <c r="AN184" i="3" s="1"/>
  <c r="AQ183" i="3"/>
  <c r="AG182" i="3"/>
  <c r="AH183" i="3"/>
  <c r="AU183" i="3"/>
  <c r="AV184" i="3"/>
  <c r="AB307" i="11"/>
  <c r="S307" i="11"/>
  <c r="AS307" i="11"/>
  <c r="V307" i="11"/>
  <c r="AF307" i="11" s="1"/>
  <c r="U307" i="11"/>
  <c r="AX306" i="11"/>
  <c r="AE306" i="11"/>
  <c r="X306" i="11"/>
  <c r="AO306" i="11"/>
  <c r="J235" i="13"/>
  <c r="AF255" i="6"/>
  <c r="R235" i="13" s="1"/>
  <c r="I235" i="13"/>
  <c r="AX255" i="6"/>
  <c r="AO255" i="6"/>
  <c r="AE255" i="6"/>
  <c r="Q235" i="13" s="1"/>
  <c r="X255" i="6"/>
  <c r="L235" i="13" s="1"/>
  <c r="H236" i="13"/>
  <c r="AD256" i="6"/>
  <c r="P236" i="13" s="1"/>
  <c r="B236" i="13"/>
  <c r="V256" i="6"/>
  <c r="U256" i="6"/>
  <c r="AL256" i="6"/>
  <c r="F236" i="13"/>
  <c r="AB256" i="6"/>
  <c r="N236" i="13" s="1"/>
  <c r="S256" i="6"/>
  <c r="G235" i="13"/>
  <c r="AC255" i="6"/>
  <c r="O235" i="13" s="1"/>
  <c r="F23" i="13"/>
  <c r="B254" i="9"/>
  <c r="R23" i="13" s="1"/>
  <c r="AC306" i="11"/>
  <c r="AA306" i="11"/>
  <c r="W306" i="11"/>
  <c r="K307" i="11"/>
  <c r="M256" i="6"/>
  <c r="AS255" i="6"/>
  <c r="W255" i="6"/>
  <c r="K235" i="13" s="1"/>
  <c r="AA255" i="6"/>
  <c r="M235" i="13" s="1"/>
  <c r="V264" i="4" l="1"/>
  <c r="AF264" i="4" s="1"/>
  <c r="U264" i="4"/>
  <c r="AB264" i="4"/>
  <c r="S264" i="4"/>
  <c r="AS264" i="4"/>
  <c r="AX263" i="4"/>
  <c r="AO263" i="4"/>
  <c r="AE263" i="4"/>
  <c r="X263" i="4"/>
  <c r="K264" i="4"/>
  <c r="AC263" i="4"/>
  <c r="AA263" i="4"/>
  <c r="W263" i="4"/>
  <c r="AG181" i="3"/>
  <c r="AI182" i="3"/>
  <c r="AW182" i="3" s="1"/>
  <c r="AM183" i="3"/>
  <c r="AN183" i="3" s="1"/>
  <c r="AH182" i="3"/>
  <c r="AQ182" i="3"/>
  <c r="AU182" i="3"/>
  <c r="AV183" i="3"/>
  <c r="AX307" i="11"/>
  <c r="AO307" i="11"/>
  <c r="AE307" i="11"/>
  <c r="X307" i="11"/>
  <c r="J236" i="13"/>
  <c r="AF256" i="6"/>
  <c r="R236" i="13" s="1"/>
  <c r="I236" i="13"/>
  <c r="AX256" i="6"/>
  <c r="AO256" i="6"/>
  <c r="AE256" i="6"/>
  <c r="Q236" i="13" s="1"/>
  <c r="X256" i="6"/>
  <c r="L236" i="13" s="1"/>
  <c r="G236" i="13"/>
  <c r="AC256" i="6"/>
  <c r="O236" i="13" s="1"/>
  <c r="AK256" i="6"/>
  <c r="J257" i="6"/>
  <c r="K257" i="6"/>
  <c r="C237" i="13" s="1"/>
  <c r="M257" i="6"/>
  <c r="R257" i="6"/>
  <c r="T257" i="6"/>
  <c r="E236" i="13"/>
  <c r="AC307" i="11"/>
  <c r="AA307" i="11"/>
  <c r="W307" i="11"/>
  <c r="AA256" i="6"/>
  <c r="M236" i="13" s="1"/>
  <c r="W256" i="6"/>
  <c r="K236" i="13" s="1"/>
  <c r="AS256" i="6"/>
  <c r="AL307" i="11"/>
  <c r="M307" i="11"/>
  <c r="AX264" i="4" l="1"/>
  <c r="AO264" i="4"/>
  <c r="AE264" i="4"/>
  <c r="X264" i="4"/>
  <c r="AC264" i="4"/>
  <c r="AA264" i="4"/>
  <c r="W264" i="4"/>
  <c r="AL264" i="4"/>
  <c r="M264" i="4"/>
  <c r="AQ181" i="3"/>
  <c r="AI181" i="3"/>
  <c r="AW181" i="3" s="1"/>
  <c r="AG180" i="3"/>
  <c r="AH181" i="3"/>
  <c r="AM182" i="3"/>
  <c r="AN182" i="3" s="1"/>
  <c r="AU181" i="3"/>
  <c r="AV182" i="3"/>
  <c r="B237" i="13"/>
  <c r="V257" i="6"/>
  <c r="U257" i="6"/>
  <c r="AL257" i="6"/>
  <c r="E237" i="13"/>
  <c r="T258" i="6"/>
  <c r="R258" i="6"/>
  <c r="J258" i="6"/>
  <c r="AK257" i="6"/>
  <c r="F237" i="13"/>
  <c r="AB257" i="6"/>
  <c r="N237" i="13" s="1"/>
  <c r="S257" i="6"/>
  <c r="AS257" i="6" s="1"/>
  <c r="H237" i="13"/>
  <c r="AD257" i="6"/>
  <c r="P237" i="13" s="1"/>
  <c r="R308" i="11"/>
  <c r="AK307" i="11"/>
  <c r="T308" i="11"/>
  <c r="AD308" i="11" s="1"/>
  <c r="J308" i="11"/>
  <c r="T265" i="4" l="1"/>
  <c r="AD265" i="4" s="1"/>
  <c r="AK264" i="4"/>
  <c r="R265" i="4"/>
  <c r="J265" i="4"/>
  <c r="AG179" i="3"/>
  <c r="AQ180" i="3"/>
  <c r="AM181" i="3"/>
  <c r="AN181" i="3" s="1"/>
  <c r="AH180" i="3"/>
  <c r="AI180" i="3"/>
  <c r="AW180" i="3" s="1"/>
  <c r="AV181" i="3"/>
  <c r="AU180" i="3"/>
  <c r="J237" i="13"/>
  <c r="AF257" i="6"/>
  <c r="R237" i="13" s="1"/>
  <c r="I237" i="13"/>
  <c r="AX257" i="6"/>
  <c r="AO257" i="6"/>
  <c r="AE257" i="6"/>
  <c r="Q237" i="13" s="1"/>
  <c r="X257" i="6"/>
  <c r="L237" i="13" s="1"/>
  <c r="H238" i="13"/>
  <c r="AD258" i="6"/>
  <c r="P238" i="13" s="1"/>
  <c r="F238" i="13"/>
  <c r="AB258" i="6"/>
  <c r="N238" i="13" s="1"/>
  <c r="S258" i="6"/>
  <c r="B238" i="13"/>
  <c r="V258" i="6"/>
  <c r="U258" i="6"/>
  <c r="G237" i="13"/>
  <c r="AC257" i="6"/>
  <c r="O237" i="13" s="1"/>
  <c r="AB308" i="11"/>
  <c r="S308" i="11"/>
  <c r="AS308" i="11"/>
  <c r="V308" i="11"/>
  <c r="AF308" i="11" s="1"/>
  <c r="U308" i="11"/>
  <c r="AA257" i="6"/>
  <c r="M237" i="13" s="1"/>
  <c r="W257" i="6"/>
  <c r="K237" i="13" s="1"/>
  <c r="K258" i="6"/>
  <c r="K308" i="11"/>
  <c r="AL308" i="11" s="1"/>
  <c r="M308" i="11"/>
  <c r="AB265" i="4" l="1"/>
  <c r="S265" i="4"/>
  <c r="AS265" i="4"/>
  <c r="V265" i="4"/>
  <c r="U265" i="4"/>
  <c r="K265" i="4"/>
  <c r="AL265" i="4" s="1"/>
  <c r="M265" i="4"/>
  <c r="AA258" i="6"/>
  <c r="M238" i="13" s="1"/>
  <c r="W258" i="6"/>
  <c r="K238" i="13" s="1"/>
  <c r="M258" i="6"/>
  <c r="AS258" i="6"/>
  <c r="AG178" i="3"/>
  <c r="AQ179" i="3"/>
  <c r="AI179" i="3"/>
  <c r="AW179" i="3" s="1"/>
  <c r="AM180" i="3"/>
  <c r="AN180" i="3" s="1"/>
  <c r="AH179" i="3"/>
  <c r="AU179" i="3"/>
  <c r="AV180" i="3"/>
  <c r="G238" i="13"/>
  <c r="AC258" i="6"/>
  <c r="O238" i="13" s="1"/>
  <c r="J238" i="13"/>
  <c r="AF258" i="6"/>
  <c r="R238" i="13" s="1"/>
  <c r="I238" i="13"/>
  <c r="AX258" i="6"/>
  <c r="AO258" i="6"/>
  <c r="AE258" i="6"/>
  <c r="Q238" i="13" s="1"/>
  <c r="X258" i="6"/>
  <c r="L238" i="13" s="1"/>
  <c r="AX308" i="11"/>
  <c r="AO308" i="11"/>
  <c r="AE308" i="11"/>
  <c r="X308" i="11"/>
  <c r="J259" i="6"/>
  <c r="T259" i="6"/>
  <c r="R259" i="6"/>
  <c r="AK258" i="6"/>
  <c r="K259" i="6"/>
  <c r="E238" i="13"/>
  <c r="AL258" i="6"/>
  <c r="C238" i="13"/>
  <c r="AK308" i="11"/>
  <c r="J309" i="11"/>
  <c r="K309" i="11"/>
  <c r="M309" i="11"/>
  <c r="R309" i="11"/>
  <c r="T309" i="11"/>
  <c r="AD309" i="11" s="1"/>
  <c r="AC308" i="11"/>
  <c r="AA308" i="11"/>
  <c r="W308" i="11"/>
  <c r="AO265" i="4" l="1"/>
  <c r="X265" i="4"/>
  <c r="AX265" i="4"/>
  <c r="AE265" i="4"/>
  <c r="T266" i="4"/>
  <c r="AD266" i="4" s="1"/>
  <c r="R266" i="4"/>
  <c r="J266" i="4"/>
  <c r="K266" i="4" s="1"/>
  <c r="M266" i="4" s="1"/>
  <c r="AK265" i="4"/>
  <c r="AC265" i="4"/>
  <c r="AA265" i="4"/>
  <c r="AF265" i="4"/>
  <c r="W265" i="4"/>
  <c r="AQ178" i="3"/>
  <c r="AI178" i="3"/>
  <c r="AW178" i="3" s="1"/>
  <c r="AG177" i="3"/>
  <c r="AM179" i="3"/>
  <c r="AN179" i="3" s="1"/>
  <c r="AH178" i="3"/>
  <c r="AU178" i="3"/>
  <c r="AV179" i="3"/>
  <c r="B239" i="13"/>
  <c r="V259" i="6"/>
  <c r="U259" i="6"/>
  <c r="AL259" i="6"/>
  <c r="H239" i="13"/>
  <c r="AD259" i="6"/>
  <c r="P239" i="13" s="1"/>
  <c r="F239" i="13"/>
  <c r="AB259" i="6"/>
  <c r="N239" i="13" s="1"/>
  <c r="S259" i="6"/>
  <c r="C239" i="13"/>
  <c r="M259" i="6"/>
  <c r="V309" i="11"/>
  <c r="AF309" i="11" s="1"/>
  <c r="U309" i="11"/>
  <c r="AL309" i="11"/>
  <c r="T310" i="11"/>
  <c r="AD310" i="11" s="1"/>
  <c r="R310" i="11"/>
  <c r="J310" i="11"/>
  <c r="AK309" i="11"/>
  <c r="AB309" i="11"/>
  <c r="S309" i="11"/>
  <c r="AS309" i="11"/>
  <c r="AB266" i="4" l="1"/>
  <c r="S266" i="4"/>
  <c r="AS266" i="4"/>
  <c r="AL266" i="4"/>
  <c r="V266" i="4"/>
  <c r="AF266" i="4" s="1"/>
  <c r="U266" i="4"/>
  <c r="K267" i="4"/>
  <c r="M267" i="4" s="1"/>
  <c r="AK266" i="4"/>
  <c r="J267" i="4"/>
  <c r="R267" i="4"/>
  <c r="T267" i="4"/>
  <c r="AD267" i="4" s="1"/>
  <c r="AG176" i="3"/>
  <c r="AQ177" i="3"/>
  <c r="AI177" i="3"/>
  <c r="AW177" i="3" s="1"/>
  <c r="AH177" i="3"/>
  <c r="AM178" i="3"/>
  <c r="AN178" i="3" s="1"/>
  <c r="AU177" i="3"/>
  <c r="AV178" i="3"/>
  <c r="J239" i="13"/>
  <c r="AF259" i="6"/>
  <c r="R239" i="13" s="1"/>
  <c r="I239" i="13"/>
  <c r="AE259" i="6"/>
  <c r="Q239" i="13" s="1"/>
  <c r="AX259" i="6"/>
  <c r="AO259" i="6"/>
  <c r="X259" i="6"/>
  <c r="L239" i="13" s="1"/>
  <c r="G239" i="13"/>
  <c r="AC259" i="6"/>
  <c r="O239" i="13" s="1"/>
  <c r="E239" i="13"/>
  <c r="AK259" i="6"/>
  <c r="J260" i="6"/>
  <c r="R260" i="6"/>
  <c r="T260" i="6"/>
  <c r="AX309" i="11"/>
  <c r="AO309" i="11"/>
  <c r="AE309" i="11"/>
  <c r="X309" i="11"/>
  <c r="AB310" i="11"/>
  <c r="S310" i="11"/>
  <c r="AS310" i="11"/>
  <c r="V310" i="11"/>
  <c r="AF310" i="11" s="1"/>
  <c r="U310" i="11"/>
  <c r="AA259" i="6"/>
  <c r="M239" i="13" s="1"/>
  <c r="W259" i="6"/>
  <c r="K239" i="13" s="1"/>
  <c r="AS259" i="6"/>
  <c r="K310" i="11"/>
  <c r="AC309" i="11"/>
  <c r="AA309" i="11"/>
  <c r="W309" i="11"/>
  <c r="AX266" i="4" l="1"/>
  <c r="AO266" i="4"/>
  <c r="AE266" i="4"/>
  <c r="X266" i="4"/>
  <c r="AK267" i="4"/>
  <c r="J268" i="4"/>
  <c r="R268" i="4"/>
  <c r="T268" i="4"/>
  <c r="AD268" i="4" s="1"/>
  <c r="V267" i="4"/>
  <c r="AF267" i="4" s="1"/>
  <c r="U267" i="4"/>
  <c r="AL267" i="4"/>
  <c r="AA267" i="4"/>
  <c r="AB267" i="4"/>
  <c r="S267" i="4"/>
  <c r="AS267" i="4"/>
  <c r="AC266" i="4"/>
  <c r="AA266" i="4"/>
  <c r="W266" i="4"/>
  <c r="AQ176" i="3"/>
  <c r="AM177" i="3"/>
  <c r="AN177" i="3" s="1"/>
  <c r="AG175" i="3"/>
  <c r="AH176" i="3"/>
  <c r="AI176" i="3"/>
  <c r="AW176" i="3" s="1"/>
  <c r="AV177" i="3"/>
  <c r="AU176" i="3"/>
  <c r="B240" i="13"/>
  <c r="V260" i="6"/>
  <c r="U260" i="6"/>
  <c r="F240" i="13"/>
  <c r="AB260" i="6"/>
  <c r="N240" i="13" s="1"/>
  <c r="S260" i="6"/>
  <c r="H240" i="13"/>
  <c r="AD260" i="6"/>
  <c r="P240" i="13" s="1"/>
  <c r="AO310" i="11"/>
  <c r="X310" i="11"/>
  <c r="AX310" i="11"/>
  <c r="AE310" i="11"/>
  <c r="K260" i="6"/>
  <c r="AL260" i="6" s="1"/>
  <c r="AC310" i="11"/>
  <c r="W310" i="11"/>
  <c r="AA310" i="11"/>
  <c r="M310" i="11"/>
  <c r="AL310" i="11"/>
  <c r="V268" i="4" l="1"/>
  <c r="AF268" i="4" s="1"/>
  <c r="U268" i="4"/>
  <c r="S268" i="4"/>
  <c r="AB268" i="4"/>
  <c r="AS268" i="4"/>
  <c r="AX267" i="4"/>
  <c r="AO267" i="4"/>
  <c r="AE267" i="4"/>
  <c r="X267" i="4"/>
  <c r="K268" i="4"/>
  <c r="AC267" i="4"/>
  <c r="W267" i="4"/>
  <c r="AG174" i="3"/>
  <c r="AQ175" i="3"/>
  <c r="AM176" i="3"/>
  <c r="AN176" i="3" s="1"/>
  <c r="AI175" i="3"/>
  <c r="AW175" i="3" s="1"/>
  <c r="AH175" i="3"/>
  <c r="AU175" i="3"/>
  <c r="AV176" i="3"/>
  <c r="J240" i="13"/>
  <c r="AF260" i="6"/>
  <c r="R240" i="13" s="1"/>
  <c r="I240" i="13"/>
  <c r="AX260" i="6"/>
  <c r="X260" i="6"/>
  <c r="L240" i="13" s="1"/>
  <c r="AE260" i="6"/>
  <c r="Q240" i="13" s="1"/>
  <c r="AO260" i="6"/>
  <c r="G240" i="13"/>
  <c r="AC260" i="6"/>
  <c r="O240" i="13" s="1"/>
  <c r="T311" i="11"/>
  <c r="AD311" i="11" s="1"/>
  <c r="R311" i="11"/>
  <c r="J311" i="11"/>
  <c r="AK310" i="11"/>
  <c r="AA260" i="6"/>
  <c r="M240" i="13" s="1"/>
  <c r="W260" i="6"/>
  <c r="K240" i="13" s="1"/>
  <c r="AS260" i="6"/>
  <c r="C240" i="13"/>
  <c r="M260" i="6"/>
  <c r="AX268" i="4" l="1"/>
  <c r="AO268" i="4"/>
  <c r="AE268" i="4"/>
  <c r="X268" i="4"/>
  <c r="AC268" i="4"/>
  <c r="AA268" i="4"/>
  <c r="W268" i="4"/>
  <c r="AL268" i="4"/>
  <c r="M268" i="4"/>
  <c r="AG173" i="3"/>
  <c r="AI174" i="3"/>
  <c r="AW174" i="3" s="1"/>
  <c r="AM175" i="3"/>
  <c r="AN175" i="3" s="1"/>
  <c r="AQ174" i="3"/>
  <c r="AH174" i="3"/>
  <c r="AU174" i="3"/>
  <c r="AV175" i="3"/>
  <c r="AB311" i="11"/>
  <c r="S311" i="11"/>
  <c r="AS311" i="11"/>
  <c r="V311" i="11"/>
  <c r="AF311" i="11" s="1"/>
  <c r="U311" i="11"/>
  <c r="K311" i="11"/>
  <c r="E240" i="13"/>
  <c r="T261" i="6"/>
  <c r="R261" i="6"/>
  <c r="J261" i="6"/>
  <c r="AK260" i="6"/>
  <c r="T269" i="4" l="1"/>
  <c r="AD269" i="4" s="1"/>
  <c r="R269" i="4"/>
  <c r="J269" i="4"/>
  <c r="AK268" i="4"/>
  <c r="AQ173" i="3"/>
  <c r="AG172" i="3"/>
  <c r="AM174" i="3"/>
  <c r="AN174" i="3" s="1"/>
  <c r="AI173" i="3"/>
  <c r="AW173" i="3" s="1"/>
  <c r="AH173" i="3"/>
  <c r="AU173" i="3"/>
  <c r="AV174" i="3"/>
  <c r="AX311" i="11"/>
  <c r="AO311" i="11"/>
  <c r="AE311" i="11"/>
  <c r="X311" i="11"/>
  <c r="H241" i="13"/>
  <c r="AD261" i="6"/>
  <c r="P241" i="13" s="1"/>
  <c r="F241" i="13"/>
  <c r="AB261" i="6"/>
  <c r="N241" i="13" s="1"/>
  <c r="S261" i="6"/>
  <c r="B241" i="13"/>
  <c r="V261" i="6"/>
  <c r="U261" i="6"/>
  <c r="AC311" i="11"/>
  <c r="AA311" i="11"/>
  <c r="W311" i="11"/>
  <c r="M311" i="11"/>
  <c r="AL311" i="11"/>
  <c r="K261" i="6"/>
  <c r="AL261" i="6" s="1"/>
  <c r="AB269" i="4" l="1"/>
  <c r="S269" i="4"/>
  <c r="AS269" i="4"/>
  <c r="U269" i="4"/>
  <c r="V269" i="4"/>
  <c r="AF269" i="4" s="1"/>
  <c r="AL269" i="4"/>
  <c r="M269" i="4"/>
  <c r="K269" i="4"/>
  <c r="AM173" i="3"/>
  <c r="AN173" i="3" s="1"/>
  <c r="AQ172" i="3"/>
  <c r="AI172" i="3"/>
  <c r="AW172" i="3" s="1"/>
  <c r="AG171" i="3"/>
  <c r="AH172" i="3"/>
  <c r="AV173" i="3"/>
  <c r="AU172" i="3"/>
  <c r="G241" i="13"/>
  <c r="AC261" i="6"/>
  <c r="O241" i="13" s="1"/>
  <c r="J241" i="13"/>
  <c r="AF261" i="6"/>
  <c r="R241" i="13" s="1"/>
  <c r="I241" i="13"/>
  <c r="AX261" i="6"/>
  <c r="AO261" i="6"/>
  <c r="AE261" i="6"/>
  <c r="Q241" i="13" s="1"/>
  <c r="X261" i="6"/>
  <c r="L241" i="13" s="1"/>
  <c r="AK311" i="11"/>
  <c r="J312" i="11"/>
  <c r="K312" i="11"/>
  <c r="M312" i="11" s="1"/>
  <c r="R312" i="11"/>
  <c r="T312" i="11"/>
  <c r="AD312" i="11" s="1"/>
  <c r="AS261" i="6"/>
  <c r="AA261" i="6"/>
  <c r="M241" i="13" s="1"/>
  <c r="W261" i="6"/>
  <c r="K241" i="13" s="1"/>
  <c r="C241" i="13"/>
  <c r="M261" i="6"/>
  <c r="X269" i="4" l="1"/>
  <c r="AE269" i="4"/>
  <c r="AX269" i="4"/>
  <c r="AO269" i="4"/>
  <c r="AK269" i="4"/>
  <c r="J270" i="4"/>
  <c r="K270" i="4"/>
  <c r="M270" i="4"/>
  <c r="R270" i="4"/>
  <c r="T270" i="4"/>
  <c r="AD270" i="4" s="1"/>
  <c r="AC269" i="4"/>
  <c r="AA269" i="4"/>
  <c r="W269" i="4"/>
  <c r="AG170" i="3"/>
  <c r="AM172" i="3"/>
  <c r="AN172" i="3" s="1"/>
  <c r="AQ171" i="3"/>
  <c r="AI171" i="3"/>
  <c r="AW171" i="3" s="1"/>
  <c r="AH171" i="3"/>
  <c r="AU171" i="3"/>
  <c r="AV172" i="3"/>
  <c r="AL312" i="11"/>
  <c r="V312" i="11"/>
  <c r="AF312" i="11" s="1"/>
  <c r="U312" i="11"/>
  <c r="J313" i="11"/>
  <c r="T313" i="11"/>
  <c r="AD313" i="11" s="1"/>
  <c r="R313" i="11"/>
  <c r="K313" i="11"/>
  <c r="AK312" i="11"/>
  <c r="AB312" i="11"/>
  <c r="S312" i="11"/>
  <c r="AS312" i="11"/>
  <c r="E241" i="13"/>
  <c r="T262" i="6"/>
  <c r="R262" i="6"/>
  <c r="J262" i="6"/>
  <c r="AK261" i="6"/>
  <c r="V270" i="4" l="1"/>
  <c r="AF270" i="4" s="1"/>
  <c r="U270" i="4"/>
  <c r="AL270" i="4"/>
  <c r="T271" i="4"/>
  <c r="AD271" i="4" s="1"/>
  <c r="R271" i="4"/>
  <c r="J271" i="4"/>
  <c r="AK270" i="4"/>
  <c r="AB270" i="4"/>
  <c r="S270" i="4"/>
  <c r="AS270" i="4"/>
  <c r="AG169" i="3"/>
  <c r="AM171" i="3"/>
  <c r="AN171" i="3" s="1"/>
  <c r="AI170" i="3"/>
  <c r="AW170" i="3" s="1"/>
  <c r="AQ170" i="3"/>
  <c r="AH170" i="3"/>
  <c r="AU170" i="3"/>
  <c r="AV171" i="3"/>
  <c r="AX312" i="11"/>
  <c r="AO312" i="11"/>
  <c r="AE312" i="11"/>
  <c r="X312" i="11"/>
  <c r="V313" i="11"/>
  <c r="AF313" i="11" s="1"/>
  <c r="U313" i="11"/>
  <c r="AL313" i="11"/>
  <c r="M313" i="11"/>
  <c r="AB313" i="11"/>
  <c r="S313" i="11"/>
  <c r="AS313" i="11"/>
  <c r="H242" i="13"/>
  <c r="AD262" i="6"/>
  <c r="P242" i="13" s="1"/>
  <c r="F242" i="13"/>
  <c r="AB262" i="6"/>
  <c r="N242" i="13" s="1"/>
  <c r="S262" i="6"/>
  <c r="B242" i="13"/>
  <c r="V262" i="6"/>
  <c r="U262" i="6"/>
  <c r="AC312" i="11"/>
  <c r="AA312" i="11"/>
  <c r="W312" i="11"/>
  <c r="K262" i="6"/>
  <c r="AX270" i="4" l="1"/>
  <c r="AE270" i="4"/>
  <c r="X270" i="4"/>
  <c r="AO270" i="4"/>
  <c r="AB271" i="4"/>
  <c r="AS271" i="4"/>
  <c r="S271" i="4"/>
  <c r="AA271" i="4" s="1"/>
  <c r="V271" i="4"/>
  <c r="AF271" i="4" s="1"/>
  <c r="U271" i="4"/>
  <c r="K271" i="4"/>
  <c r="AC270" i="4"/>
  <c r="AA270" i="4"/>
  <c r="W270" i="4"/>
  <c r="AG168" i="3"/>
  <c r="AM170" i="3"/>
  <c r="AN170" i="3" s="1"/>
  <c r="AQ169" i="3"/>
  <c r="AI169" i="3"/>
  <c r="AW169" i="3" s="1"/>
  <c r="AH169" i="3"/>
  <c r="AU169" i="3"/>
  <c r="AV170" i="3"/>
  <c r="AO313" i="11"/>
  <c r="AX313" i="11"/>
  <c r="AE313" i="11"/>
  <c r="X313" i="11"/>
  <c r="T314" i="11"/>
  <c r="AD314" i="11" s="1"/>
  <c r="R314" i="11"/>
  <c r="J314" i="11"/>
  <c r="AK313" i="11"/>
  <c r="G242" i="13"/>
  <c r="AC262" i="6"/>
  <c r="O242" i="13" s="1"/>
  <c r="J242" i="13"/>
  <c r="AF262" i="6"/>
  <c r="R242" i="13" s="1"/>
  <c r="I242" i="13"/>
  <c r="AX262" i="6"/>
  <c r="AE262" i="6"/>
  <c r="Q242" i="13" s="1"/>
  <c r="AO262" i="6"/>
  <c r="X262" i="6"/>
  <c r="L242" i="13" s="1"/>
  <c r="AC313" i="11"/>
  <c r="AA313" i="11"/>
  <c r="W313" i="11"/>
  <c r="AA262" i="6"/>
  <c r="M242" i="13" s="1"/>
  <c r="W262" i="6"/>
  <c r="K242" i="13" s="1"/>
  <c r="AS262" i="6"/>
  <c r="C242" i="13"/>
  <c r="AL262" i="6"/>
  <c r="M262" i="6"/>
  <c r="AC271" i="4" l="1"/>
  <c r="W271" i="4"/>
  <c r="X271" i="4"/>
  <c r="AX271" i="4"/>
  <c r="AO271" i="4"/>
  <c r="AE271" i="4"/>
  <c r="AL271" i="4"/>
  <c r="M271" i="4"/>
  <c r="AI168" i="3"/>
  <c r="AW168" i="3" s="1"/>
  <c r="AG167" i="3"/>
  <c r="AM169" i="3"/>
  <c r="AN169" i="3" s="1"/>
  <c r="AQ168" i="3"/>
  <c r="AH168" i="3"/>
  <c r="AU168" i="3"/>
  <c r="AV169" i="3"/>
  <c r="AB314" i="11"/>
  <c r="S314" i="11"/>
  <c r="AS314" i="11"/>
  <c r="V314" i="11"/>
  <c r="AF314" i="11" s="1"/>
  <c r="U314" i="11"/>
  <c r="E242" i="13"/>
  <c r="T263" i="6"/>
  <c r="R263" i="6"/>
  <c r="J263" i="6"/>
  <c r="AK262" i="6"/>
  <c r="K314" i="11"/>
  <c r="K272" i="4" l="1"/>
  <c r="C252" i="13" s="1"/>
  <c r="AK271" i="4"/>
  <c r="J272" i="4"/>
  <c r="M272" i="4" s="1"/>
  <c r="R272" i="4"/>
  <c r="T272" i="4"/>
  <c r="AG166" i="3"/>
  <c r="AQ167" i="3"/>
  <c r="AI167" i="3"/>
  <c r="AW167" i="3" s="1"/>
  <c r="AM168" i="3"/>
  <c r="AN168" i="3" s="1"/>
  <c r="AH167" i="3"/>
  <c r="AU167" i="3"/>
  <c r="AV168" i="3"/>
  <c r="AX314" i="11"/>
  <c r="AO314" i="11"/>
  <c r="AE314" i="11"/>
  <c r="X314" i="11"/>
  <c r="H243" i="13"/>
  <c r="AD263" i="6"/>
  <c r="P243" i="13" s="1"/>
  <c r="F243" i="13"/>
  <c r="AB263" i="6"/>
  <c r="N243" i="13" s="1"/>
  <c r="S263" i="6"/>
  <c r="B243" i="13"/>
  <c r="V263" i="6"/>
  <c r="U263" i="6"/>
  <c r="AC314" i="11"/>
  <c r="AA314" i="11"/>
  <c r="W314" i="11"/>
  <c r="K263" i="6"/>
  <c r="AL263" i="6" s="1"/>
  <c r="AL314" i="11"/>
  <c r="M314" i="11"/>
  <c r="AK272" i="4" l="1"/>
  <c r="T273" i="4"/>
  <c r="R273" i="4"/>
  <c r="J273" i="4"/>
  <c r="E252" i="13"/>
  <c r="AL272" i="4"/>
  <c r="V272" i="4"/>
  <c r="U272" i="4"/>
  <c r="B252" i="13"/>
  <c r="AB272" i="4"/>
  <c r="N252" i="13" s="1"/>
  <c r="S272" i="4"/>
  <c r="AS272" i="4"/>
  <c r="F252" i="13"/>
  <c r="H252" i="13"/>
  <c r="AD272" i="4"/>
  <c r="P252" i="13" s="1"/>
  <c r="AG165" i="3"/>
  <c r="AI166" i="3"/>
  <c r="AW166" i="3" s="1"/>
  <c r="AQ166" i="3"/>
  <c r="AH166" i="3"/>
  <c r="AM167" i="3"/>
  <c r="AN167" i="3" s="1"/>
  <c r="AV167" i="3"/>
  <c r="AU166" i="3"/>
  <c r="G243" i="13"/>
  <c r="AC263" i="6"/>
  <c r="O243" i="13" s="1"/>
  <c r="J243" i="13"/>
  <c r="AF263" i="6"/>
  <c r="R243" i="13" s="1"/>
  <c r="I243" i="13"/>
  <c r="AX263" i="6"/>
  <c r="AE263" i="6"/>
  <c r="Q243" i="13" s="1"/>
  <c r="X263" i="6"/>
  <c r="L243" i="13" s="1"/>
  <c r="AO263" i="6"/>
  <c r="T315" i="11"/>
  <c r="AD315" i="11" s="1"/>
  <c r="R315" i="11"/>
  <c r="J315" i="11"/>
  <c r="AK314" i="11"/>
  <c r="W263" i="6"/>
  <c r="K243" i="13" s="1"/>
  <c r="AA263" i="6"/>
  <c r="M243" i="13" s="1"/>
  <c r="AS263" i="6"/>
  <c r="C243" i="13"/>
  <c r="M263" i="6"/>
  <c r="H253" i="13" l="1"/>
  <c r="AD273" i="4"/>
  <c r="P253" i="13" s="1"/>
  <c r="AB273" i="4"/>
  <c r="N253" i="13" s="1"/>
  <c r="S273" i="4"/>
  <c r="AS273" i="4"/>
  <c r="F253" i="13"/>
  <c r="B253" i="13"/>
  <c r="V273" i="4"/>
  <c r="U273" i="4"/>
  <c r="J252" i="13"/>
  <c r="AF272" i="4"/>
  <c r="R252" i="13" s="1"/>
  <c r="AO272" i="4"/>
  <c r="AE272" i="4"/>
  <c r="Q252" i="13" s="1"/>
  <c r="X272" i="4"/>
  <c r="L252" i="13" s="1"/>
  <c r="I252" i="13"/>
  <c r="AX272" i="4"/>
  <c r="AC272" i="4"/>
  <c r="O252" i="13" s="1"/>
  <c r="G252" i="13"/>
  <c r="K273" i="4"/>
  <c r="M273" i="4"/>
  <c r="AA272" i="4"/>
  <c r="M252" i="13" s="1"/>
  <c r="W272" i="4"/>
  <c r="K252" i="13" s="1"/>
  <c r="AG164" i="3"/>
  <c r="AM166" i="3"/>
  <c r="AN166" i="3" s="1"/>
  <c r="AQ165" i="3"/>
  <c r="AI165" i="3"/>
  <c r="AW165" i="3" s="1"/>
  <c r="AH165" i="3"/>
  <c r="AU165" i="3"/>
  <c r="AV166" i="3"/>
  <c r="AB315" i="11"/>
  <c r="S315" i="11"/>
  <c r="AS315" i="11"/>
  <c r="V315" i="11"/>
  <c r="AF315" i="11" s="1"/>
  <c r="U315" i="11"/>
  <c r="E243" i="13"/>
  <c r="J264" i="6"/>
  <c r="R264" i="6"/>
  <c r="K264" i="6"/>
  <c r="C244" i="13" s="1"/>
  <c r="AK263" i="6"/>
  <c r="T264" i="6"/>
  <c r="K315" i="11"/>
  <c r="AC273" i="4" l="1"/>
  <c r="O253" i="13" s="1"/>
  <c r="G253" i="13"/>
  <c r="AF273" i="4"/>
  <c r="R253" i="13" s="1"/>
  <c r="J253" i="13"/>
  <c r="X273" i="4"/>
  <c r="L253" i="13" s="1"/>
  <c r="I253" i="13"/>
  <c r="AX273" i="4"/>
  <c r="AO273" i="4"/>
  <c r="AE273" i="4"/>
  <c r="Q253" i="13" s="1"/>
  <c r="T274" i="4"/>
  <c r="R274" i="4"/>
  <c r="J274" i="4"/>
  <c r="AK273" i="4"/>
  <c r="E253" i="13"/>
  <c r="K274" i="4"/>
  <c r="C254" i="13" s="1"/>
  <c r="M274" i="4"/>
  <c r="M264" i="6"/>
  <c r="AA273" i="4"/>
  <c r="M253" i="13" s="1"/>
  <c r="W273" i="4"/>
  <c r="K253" i="13" s="1"/>
  <c r="C253" i="13"/>
  <c r="AL273" i="4"/>
  <c r="AQ164" i="3"/>
  <c r="AI164" i="3"/>
  <c r="AW164" i="3" s="1"/>
  <c r="AM165" i="3"/>
  <c r="AN165" i="3" s="1"/>
  <c r="AH164" i="3"/>
  <c r="AG163" i="3"/>
  <c r="AU164" i="3"/>
  <c r="AV165" i="3"/>
  <c r="AX315" i="11"/>
  <c r="AO315" i="11"/>
  <c r="AE315" i="11"/>
  <c r="X315" i="11"/>
  <c r="B244" i="13"/>
  <c r="AL264" i="6"/>
  <c r="V264" i="6"/>
  <c r="U264" i="6"/>
  <c r="F244" i="13"/>
  <c r="AB264" i="6"/>
  <c r="N244" i="13" s="1"/>
  <c r="S264" i="6"/>
  <c r="H244" i="13"/>
  <c r="AD264" i="6"/>
  <c r="P244" i="13" s="1"/>
  <c r="E244" i="13"/>
  <c r="J265" i="6"/>
  <c r="AK264" i="6"/>
  <c r="T265" i="6"/>
  <c r="R265" i="6"/>
  <c r="K265" i="6"/>
  <c r="C245" i="13" s="1"/>
  <c r="AC315" i="11"/>
  <c r="AA315" i="11"/>
  <c r="W315" i="11"/>
  <c r="AL315" i="11"/>
  <c r="M315" i="11"/>
  <c r="H254" i="13" l="1"/>
  <c r="AD274" i="4"/>
  <c r="P254" i="13" s="1"/>
  <c r="F254" i="13"/>
  <c r="AS274" i="4"/>
  <c r="S274" i="4"/>
  <c r="AB274" i="4"/>
  <c r="N254" i="13" s="1"/>
  <c r="AL274" i="4"/>
  <c r="B254" i="13"/>
  <c r="U274" i="4"/>
  <c r="V274" i="4"/>
  <c r="AK274" i="4"/>
  <c r="J275" i="4"/>
  <c r="T275" i="4"/>
  <c r="E254" i="13"/>
  <c r="R275" i="4"/>
  <c r="AU163" i="3"/>
  <c r="AV164" i="3"/>
  <c r="AG162" i="3"/>
  <c r="AQ163" i="3"/>
  <c r="AM164" i="3"/>
  <c r="AN164" i="3" s="1"/>
  <c r="AI163" i="3"/>
  <c r="AW163" i="3" s="1"/>
  <c r="AH163" i="3"/>
  <c r="J244" i="13"/>
  <c r="AF264" i="6"/>
  <c r="R244" i="13" s="1"/>
  <c r="I244" i="13"/>
  <c r="AX264" i="6"/>
  <c r="AO264" i="6"/>
  <c r="AE264" i="6"/>
  <c r="Q244" i="13" s="1"/>
  <c r="X264" i="6"/>
  <c r="L244" i="13" s="1"/>
  <c r="G244" i="13"/>
  <c r="AC264" i="6"/>
  <c r="O244" i="13" s="1"/>
  <c r="B245" i="13"/>
  <c r="V265" i="6"/>
  <c r="U265" i="6"/>
  <c r="AL265" i="6"/>
  <c r="M265" i="6"/>
  <c r="H245" i="13"/>
  <c r="AD265" i="6"/>
  <c r="P245" i="13" s="1"/>
  <c r="F245" i="13"/>
  <c r="AB265" i="6"/>
  <c r="N245" i="13" s="1"/>
  <c r="S265" i="6"/>
  <c r="T316" i="11"/>
  <c r="AD316" i="11" s="1"/>
  <c r="R316" i="11"/>
  <c r="J316" i="11"/>
  <c r="AK315" i="11"/>
  <c r="AS264" i="6"/>
  <c r="AA264" i="6"/>
  <c r="M244" i="13" s="1"/>
  <c r="W264" i="6"/>
  <c r="K244" i="13" s="1"/>
  <c r="G254" i="13" l="1"/>
  <c r="AC274" i="4"/>
  <c r="O254" i="13" s="1"/>
  <c r="I254" i="13"/>
  <c r="AX274" i="4"/>
  <c r="X274" i="4"/>
  <c r="L254" i="13" s="1"/>
  <c r="AE274" i="4"/>
  <c r="Q254" i="13" s="1"/>
  <c r="AO274" i="4"/>
  <c r="J254" i="13"/>
  <c r="AF274" i="4"/>
  <c r="R254" i="13" s="1"/>
  <c r="AL275" i="4"/>
  <c r="B255" i="13"/>
  <c r="U275" i="4"/>
  <c r="V275" i="4"/>
  <c r="AD275" i="4"/>
  <c r="P255" i="13" s="1"/>
  <c r="H255" i="13"/>
  <c r="F255" i="13"/>
  <c r="AB275" i="4"/>
  <c r="N255" i="13" s="1"/>
  <c r="AS275" i="4"/>
  <c r="S275" i="4"/>
  <c r="AA274" i="4"/>
  <c r="M254" i="13" s="1"/>
  <c r="W274" i="4"/>
  <c r="K254" i="13" s="1"/>
  <c r="K275" i="4"/>
  <c r="AQ162" i="3"/>
  <c r="AM163" i="3"/>
  <c r="AN163" i="3" s="1"/>
  <c r="AI162" i="3"/>
  <c r="AW162" i="3" s="1"/>
  <c r="AG161" i="3"/>
  <c r="AH162" i="3"/>
  <c r="AU162" i="3"/>
  <c r="AV163" i="3"/>
  <c r="J245" i="13"/>
  <c r="AF265" i="6"/>
  <c r="R245" i="13" s="1"/>
  <c r="I245" i="13"/>
  <c r="AX265" i="6"/>
  <c r="AO265" i="6"/>
  <c r="AE265" i="6"/>
  <c r="Q245" i="13" s="1"/>
  <c r="X265" i="6"/>
  <c r="L245" i="13" s="1"/>
  <c r="E245" i="13"/>
  <c r="T266" i="6"/>
  <c r="J266" i="6"/>
  <c r="AK265" i="6"/>
  <c r="R266" i="6"/>
  <c r="K266" i="6"/>
  <c r="C246" i="13" s="1"/>
  <c r="G245" i="13"/>
  <c r="AC265" i="6"/>
  <c r="O245" i="13" s="1"/>
  <c r="AB316" i="11"/>
  <c r="S316" i="11"/>
  <c r="AS316" i="11"/>
  <c r="V316" i="11"/>
  <c r="AF316" i="11" s="1"/>
  <c r="U316" i="11"/>
  <c r="AS265" i="6"/>
  <c r="AA265" i="6"/>
  <c r="M245" i="13" s="1"/>
  <c r="W265" i="6"/>
  <c r="K245" i="13" s="1"/>
  <c r="K316" i="11"/>
  <c r="I255" i="13" l="1"/>
  <c r="X275" i="4"/>
  <c r="L255" i="13" s="1"/>
  <c r="AE275" i="4"/>
  <c r="Q255" i="13" s="1"/>
  <c r="AO275" i="4"/>
  <c r="AX275" i="4"/>
  <c r="AF275" i="4"/>
  <c r="R255" i="13" s="1"/>
  <c r="J255" i="13"/>
  <c r="G255" i="13"/>
  <c r="AC275" i="4"/>
  <c r="O255" i="13" s="1"/>
  <c r="M266" i="6"/>
  <c r="AA275" i="4"/>
  <c r="M255" i="13" s="1"/>
  <c r="W275" i="4"/>
  <c r="K255" i="13" s="1"/>
  <c r="C255" i="13"/>
  <c r="M275" i="4"/>
  <c r="AI161" i="3"/>
  <c r="AW161" i="3" s="1"/>
  <c r="AG160" i="3"/>
  <c r="AM162" i="3"/>
  <c r="AN162" i="3" s="1"/>
  <c r="AQ161" i="3"/>
  <c r="AH161" i="3"/>
  <c r="AU161" i="3"/>
  <c r="AV162" i="3"/>
  <c r="H246" i="13"/>
  <c r="AD266" i="6"/>
  <c r="P246" i="13" s="1"/>
  <c r="E246" i="13"/>
  <c r="B246" i="13"/>
  <c r="V266" i="6"/>
  <c r="U266" i="6"/>
  <c r="AL266" i="6"/>
  <c r="F246" i="13"/>
  <c r="AB266" i="6"/>
  <c r="N246" i="13" s="1"/>
  <c r="S266" i="6"/>
  <c r="AX316" i="11"/>
  <c r="AO316" i="11"/>
  <c r="AE316" i="11"/>
  <c r="X316" i="11"/>
  <c r="AC316" i="11"/>
  <c r="AA316" i="11"/>
  <c r="W316" i="11"/>
  <c r="AL316" i="11"/>
  <c r="M316" i="11"/>
  <c r="T276" i="4" l="1"/>
  <c r="R276" i="4"/>
  <c r="J276" i="4"/>
  <c r="K276" i="4" s="1"/>
  <c r="AK275" i="4"/>
  <c r="E255" i="13"/>
  <c r="T267" i="6"/>
  <c r="R267" i="6"/>
  <c r="J267" i="6"/>
  <c r="AK266" i="6"/>
  <c r="AS266" i="6"/>
  <c r="AA266" i="6"/>
  <c r="M246" i="13" s="1"/>
  <c r="W266" i="6"/>
  <c r="K246" i="13" s="1"/>
  <c r="AQ160" i="3"/>
  <c r="AG159" i="3"/>
  <c r="AM161" i="3"/>
  <c r="AN161" i="3" s="1"/>
  <c r="AI160" i="3"/>
  <c r="AW160" i="3" s="1"/>
  <c r="AH160" i="3"/>
  <c r="AU160" i="3"/>
  <c r="AV161" i="3"/>
  <c r="H247" i="13"/>
  <c r="AD267" i="6"/>
  <c r="P247" i="13" s="1"/>
  <c r="F247" i="13"/>
  <c r="AB267" i="6"/>
  <c r="N247" i="13" s="1"/>
  <c r="S267" i="6"/>
  <c r="B247" i="13"/>
  <c r="V267" i="6"/>
  <c r="U267" i="6"/>
  <c r="AL267" i="6"/>
  <c r="J246" i="13"/>
  <c r="AF266" i="6"/>
  <c r="R246" i="13" s="1"/>
  <c r="I246" i="13"/>
  <c r="AX266" i="6"/>
  <c r="AO266" i="6"/>
  <c r="AE266" i="6"/>
  <c r="Q246" i="13" s="1"/>
  <c r="X266" i="6"/>
  <c r="L246" i="13" s="1"/>
  <c r="G246" i="13"/>
  <c r="AC266" i="6"/>
  <c r="O246" i="13" s="1"/>
  <c r="T317" i="11"/>
  <c r="AD317" i="11" s="1"/>
  <c r="R317" i="11"/>
  <c r="J317" i="11"/>
  <c r="AK316" i="11"/>
  <c r="K267" i="6"/>
  <c r="M267" i="6" s="1"/>
  <c r="H256" i="13" l="1"/>
  <c r="AD276" i="4"/>
  <c r="P256" i="13" s="1"/>
  <c r="AB276" i="4"/>
  <c r="N256" i="13" s="1"/>
  <c r="F256" i="13"/>
  <c r="AS276" i="4"/>
  <c r="S276" i="4"/>
  <c r="B256" i="13"/>
  <c r="U276" i="4"/>
  <c r="AL276" i="4"/>
  <c r="V276" i="4"/>
  <c r="M276" i="4"/>
  <c r="C256" i="13"/>
  <c r="AQ159" i="3"/>
  <c r="AI159" i="3"/>
  <c r="AW159" i="3" s="1"/>
  <c r="AM160" i="3"/>
  <c r="AN160" i="3" s="1"/>
  <c r="AG158" i="3"/>
  <c r="AH159" i="3"/>
  <c r="AU159" i="3"/>
  <c r="AV160" i="3"/>
  <c r="G247" i="13"/>
  <c r="AC267" i="6"/>
  <c r="O247" i="13" s="1"/>
  <c r="J247" i="13"/>
  <c r="AF267" i="6"/>
  <c r="R247" i="13" s="1"/>
  <c r="I247" i="13"/>
  <c r="AX267" i="6"/>
  <c r="AO267" i="6"/>
  <c r="AE267" i="6"/>
  <c r="Q247" i="13" s="1"/>
  <c r="X267" i="6"/>
  <c r="L247" i="13" s="1"/>
  <c r="AB317" i="11"/>
  <c r="S317" i="11"/>
  <c r="AS317" i="11"/>
  <c r="V317" i="11"/>
  <c r="AF317" i="11" s="1"/>
  <c r="U317" i="11"/>
  <c r="AK267" i="6"/>
  <c r="J268" i="6"/>
  <c r="K268" i="6"/>
  <c r="C248" i="13" s="1"/>
  <c r="M268" i="6"/>
  <c r="R268" i="6"/>
  <c r="T268" i="6"/>
  <c r="E247" i="13"/>
  <c r="C247" i="13"/>
  <c r="AS267" i="6"/>
  <c r="AA267" i="6"/>
  <c r="M247" i="13" s="1"/>
  <c r="W267" i="6"/>
  <c r="K247" i="13" s="1"/>
  <c r="K317" i="11"/>
  <c r="AC276" i="4" l="1"/>
  <c r="O256" i="13" s="1"/>
  <c r="G256" i="13"/>
  <c r="I256" i="13"/>
  <c r="X276" i="4"/>
  <c r="L256" i="13" s="1"/>
  <c r="AE276" i="4"/>
  <c r="Q256" i="13" s="1"/>
  <c r="AO276" i="4"/>
  <c r="AX276" i="4"/>
  <c r="J256" i="13"/>
  <c r="AF276" i="4"/>
  <c r="R256" i="13" s="1"/>
  <c r="T277" i="4"/>
  <c r="R277" i="4"/>
  <c r="J277" i="4"/>
  <c r="AK276" i="4"/>
  <c r="E256" i="13"/>
  <c r="K277" i="4"/>
  <c r="C257" i="13" s="1"/>
  <c r="M277" i="4"/>
  <c r="W276" i="4"/>
  <c r="K256" i="13" s="1"/>
  <c r="AA276" i="4"/>
  <c r="M256" i="13" s="1"/>
  <c r="AG157" i="3"/>
  <c r="AQ158" i="3"/>
  <c r="AM159" i="3"/>
  <c r="AN159" i="3" s="1"/>
  <c r="AH158" i="3"/>
  <c r="AI158" i="3"/>
  <c r="AW158" i="3" s="1"/>
  <c r="AU158" i="3"/>
  <c r="AV159" i="3"/>
  <c r="AX317" i="11"/>
  <c r="AO317" i="11"/>
  <c r="AE317" i="11"/>
  <c r="X317" i="11"/>
  <c r="B248" i="13"/>
  <c r="V268" i="6"/>
  <c r="U268" i="6"/>
  <c r="AL268" i="6"/>
  <c r="E248" i="13"/>
  <c r="T269" i="6"/>
  <c r="R269" i="6"/>
  <c r="J269" i="6"/>
  <c r="AK268" i="6"/>
  <c r="F248" i="13"/>
  <c r="AB268" i="6"/>
  <c r="N248" i="13" s="1"/>
  <c r="S268" i="6"/>
  <c r="H248" i="13"/>
  <c r="AD268" i="6"/>
  <c r="P248" i="13" s="1"/>
  <c r="AC317" i="11"/>
  <c r="AA317" i="11"/>
  <c r="W317" i="11"/>
  <c r="AL317" i="11"/>
  <c r="M317" i="11"/>
  <c r="H257" i="13" l="1"/>
  <c r="AD277" i="4"/>
  <c r="P257" i="13" s="1"/>
  <c r="AS277" i="4"/>
  <c r="F257" i="13"/>
  <c r="S277" i="4"/>
  <c r="AB277" i="4"/>
  <c r="N257" i="13" s="1"/>
  <c r="AL277" i="4"/>
  <c r="V277" i="4"/>
  <c r="B257" i="13"/>
  <c r="U277" i="4"/>
  <c r="E257" i="13"/>
  <c r="AK277" i="4"/>
  <c r="J278" i="4"/>
  <c r="R278" i="4"/>
  <c r="T278" i="4"/>
  <c r="AG156" i="3"/>
  <c r="AQ157" i="3"/>
  <c r="AM158" i="3"/>
  <c r="AN158" i="3" s="1"/>
  <c r="AI157" i="3"/>
  <c r="AW157" i="3" s="1"/>
  <c r="AH157" i="3"/>
  <c r="AU157" i="3"/>
  <c r="AV158" i="3"/>
  <c r="J248" i="13"/>
  <c r="AF268" i="6"/>
  <c r="R248" i="13" s="1"/>
  <c r="I248" i="13"/>
  <c r="AE268" i="6"/>
  <c r="Q248" i="13" s="1"/>
  <c r="AX268" i="6"/>
  <c r="X268" i="6"/>
  <c r="L248" i="13" s="1"/>
  <c r="AO268" i="6"/>
  <c r="H249" i="13"/>
  <c r="AD269" i="6"/>
  <c r="P249" i="13" s="1"/>
  <c r="F249" i="13"/>
  <c r="S269" i="6"/>
  <c r="AB269" i="6"/>
  <c r="N249" i="13" s="1"/>
  <c r="B249" i="13"/>
  <c r="U269" i="6"/>
  <c r="V269" i="6"/>
  <c r="G248" i="13"/>
  <c r="AC268" i="6"/>
  <c r="O248" i="13" s="1"/>
  <c r="T318" i="11"/>
  <c r="AD318" i="11" s="1"/>
  <c r="R318" i="11"/>
  <c r="J318" i="11"/>
  <c r="AK317" i="11"/>
  <c r="K269" i="6"/>
  <c r="AS268" i="6"/>
  <c r="AA268" i="6"/>
  <c r="M248" i="13" s="1"/>
  <c r="W268" i="6"/>
  <c r="K248" i="13" s="1"/>
  <c r="G257" i="13" l="1"/>
  <c r="AC277" i="4"/>
  <c r="O257" i="13" s="1"/>
  <c r="W277" i="4"/>
  <c r="K257" i="13" s="1"/>
  <c r="J257" i="13"/>
  <c r="AF277" i="4"/>
  <c r="R257" i="13" s="1"/>
  <c r="I257" i="13"/>
  <c r="X277" i="4"/>
  <c r="L257" i="13" s="1"/>
  <c r="AE277" i="4"/>
  <c r="Q257" i="13" s="1"/>
  <c r="AX277" i="4"/>
  <c r="AO277" i="4"/>
  <c r="AA277" i="4"/>
  <c r="M257" i="13" s="1"/>
  <c r="U278" i="4"/>
  <c r="B258" i="13"/>
  <c r="V278" i="4"/>
  <c r="F258" i="13"/>
  <c r="AS278" i="4"/>
  <c r="S278" i="4"/>
  <c r="AB278" i="4"/>
  <c r="N258" i="13" s="1"/>
  <c r="H258" i="13"/>
  <c r="AD278" i="4"/>
  <c r="P258" i="13" s="1"/>
  <c r="W269" i="6"/>
  <c r="K249" i="13" s="1"/>
  <c r="K278" i="4"/>
  <c r="AI156" i="3"/>
  <c r="AW156" i="3" s="1"/>
  <c r="AM157" i="3"/>
  <c r="AN157" i="3" s="1"/>
  <c r="AQ156" i="3"/>
  <c r="AG155" i="3"/>
  <c r="AH156" i="3"/>
  <c r="AU156" i="3"/>
  <c r="AV157" i="3"/>
  <c r="G249" i="13"/>
  <c r="AC269" i="6"/>
  <c r="O249" i="13" s="1"/>
  <c r="I249" i="13"/>
  <c r="AX269" i="6"/>
  <c r="AO269" i="6"/>
  <c r="AE269" i="6"/>
  <c r="Q249" i="13" s="1"/>
  <c r="X269" i="6"/>
  <c r="L249" i="13" s="1"/>
  <c r="J249" i="13"/>
  <c r="AF269" i="6"/>
  <c r="R249" i="13" s="1"/>
  <c r="AS318" i="11"/>
  <c r="AB318" i="11"/>
  <c r="S318" i="11"/>
  <c r="V318" i="11"/>
  <c r="AF318" i="11" s="1"/>
  <c r="U318" i="11"/>
  <c r="AA269" i="6"/>
  <c r="M249" i="13" s="1"/>
  <c r="AS269" i="6"/>
  <c r="K318" i="11"/>
  <c r="C249" i="13"/>
  <c r="AL269" i="6"/>
  <c r="M269" i="6"/>
  <c r="I258" i="13" l="1"/>
  <c r="X278" i="4"/>
  <c r="L258" i="13" s="1"/>
  <c r="AE278" i="4"/>
  <c r="Q258" i="13" s="1"/>
  <c r="AO278" i="4"/>
  <c r="AX278" i="4"/>
  <c r="J258" i="13"/>
  <c r="AF278" i="4"/>
  <c r="R258" i="13" s="1"/>
  <c r="G258" i="13"/>
  <c r="AC278" i="4"/>
  <c r="O258" i="13" s="1"/>
  <c r="W278" i="4"/>
  <c r="K258" i="13" s="1"/>
  <c r="AA278" i="4"/>
  <c r="M258" i="13" s="1"/>
  <c r="C258" i="13"/>
  <c r="AL278" i="4"/>
  <c r="M278" i="4"/>
  <c r="AQ155" i="3"/>
  <c r="AI155" i="3"/>
  <c r="AW155" i="3" s="1"/>
  <c r="AM156" i="3"/>
  <c r="AN156" i="3" s="1"/>
  <c r="AG154" i="3"/>
  <c r="AH155" i="3"/>
  <c r="AU155" i="3"/>
  <c r="AV156" i="3"/>
  <c r="AX318" i="11"/>
  <c r="AO318" i="11"/>
  <c r="AE318" i="11"/>
  <c r="X318" i="11"/>
  <c r="E249" i="13"/>
  <c r="T270" i="6"/>
  <c r="J270" i="6"/>
  <c r="K270" i="6" s="1"/>
  <c r="R270" i="6"/>
  <c r="AK269" i="6"/>
  <c r="AC318" i="11"/>
  <c r="AA318" i="11"/>
  <c r="W318" i="11"/>
  <c r="AL318" i="11"/>
  <c r="M318" i="11"/>
  <c r="K279" i="4" l="1"/>
  <c r="C259" i="13" s="1"/>
  <c r="J279" i="4"/>
  <c r="M279" i="4" s="1"/>
  <c r="T279" i="4"/>
  <c r="AK278" i="4"/>
  <c r="E258" i="13"/>
  <c r="R279" i="4"/>
  <c r="M270" i="6"/>
  <c r="C250" i="13"/>
  <c r="AG153" i="3"/>
  <c r="AQ154" i="3"/>
  <c r="AM155" i="3"/>
  <c r="AN155" i="3" s="1"/>
  <c r="AI154" i="3"/>
  <c r="AW154" i="3" s="1"/>
  <c r="AH154" i="3"/>
  <c r="AU154" i="3"/>
  <c r="AV155" i="3"/>
  <c r="H250" i="13"/>
  <c r="AD270" i="6"/>
  <c r="P250" i="13" s="1"/>
  <c r="E250" i="13"/>
  <c r="B250" i="13"/>
  <c r="V270" i="6"/>
  <c r="U270" i="6"/>
  <c r="AL270" i="6"/>
  <c r="F250" i="13"/>
  <c r="AB270" i="6"/>
  <c r="N250" i="13" s="1"/>
  <c r="S270" i="6"/>
  <c r="T319" i="11"/>
  <c r="AD319" i="11" s="1"/>
  <c r="R319" i="11"/>
  <c r="J319" i="11"/>
  <c r="AK318" i="11"/>
  <c r="M280" i="4" l="1"/>
  <c r="E259" i="13"/>
  <c r="T280" i="4"/>
  <c r="J280" i="4"/>
  <c r="AK279" i="4"/>
  <c r="R280" i="4"/>
  <c r="K280" i="4"/>
  <c r="C260" i="13" s="1"/>
  <c r="AL279" i="4"/>
  <c r="B259" i="13"/>
  <c r="U279" i="4"/>
  <c r="V279" i="4"/>
  <c r="H259" i="13"/>
  <c r="AD279" i="4"/>
  <c r="P259" i="13" s="1"/>
  <c r="W279" i="4"/>
  <c r="K259" i="13" s="1"/>
  <c r="AA279" i="4"/>
  <c r="M259" i="13" s="1"/>
  <c r="AS279" i="4"/>
  <c r="S279" i="4"/>
  <c r="AB279" i="4"/>
  <c r="N259" i="13" s="1"/>
  <c r="F259" i="13"/>
  <c r="T271" i="6"/>
  <c r="R271" i="6"/>
  <c r="J271" i="6"/>
  <c r="AK270" i="6"/>
  <c r="AM154" i="3"/>
  <c r="AN154" i="3" s="1"/>
  <c r="AQ153" i="3"/>
  <c r="AI153" i="3"/>
  <c r="AW153" i="3" s="1"/>
  <c r="AG152" i="3"/>
  <c r="AH153" i="3"/>
  <c r="AU153" i="3"/>
  <c r="AV154" i="3"/>
  <c r="J250" i="13"/>
  <c r="AF270" i="6"/>
  <c r="R250" i="13" s="1"/>
  <c r="I250" i="13"/>
  <c r="X270" i="6"/>
  <c r="L250" i="13" s="1"/>
  <c r="AE270" i="6"/>
  <c r="Q250" i="13" s="1"/>
  <c r="AX270" i="6"/>
  <c r="AO270" i="6"/>
  <c r="G250" i="13"/>
  <c r="AC270" i="6"/>
  <c r="O250" i="13" s="1"/>
  <c r="AB319" i="11"/>
  <c r="S319" i="11"/>
  <c r="AS319" i="11"/>
  <c r="V319" i="11"/>
  <c r="AF319" i="11" s="1"/>
  <c r="U319" i="11"/>
  <c r="C251" i="13"/>
  <c r="AA270" i="6"/>
  <c r="M250" i="13" s="1"/>
  <c r="W270" i="6"/>
  <c r="K250" i="13" s="1"/>
  <c r="AS270" i="6"/>
  <c r="K319" i="11"/>
  <c r="E260" i="13" l="1"/>
  <c r="AK280" i="4"/>
  <c r="J281" i="4"/>
  <c r="R281" i="4"/>
  <c r="T281" i="4"/>
  <c r="H260" i="13"/>
  <c r="AD280" i="4"/>
  <c r="P260" i="13" s="1"/>
  <c r="AL280" i="4"/>
  <c r="B260" i="13"/>
  <c r="U280" i="4"/>
  <c r="V280" i="4"/>
  <c r="F260" i="13"/>
  <c r="AS280" i="4"/>
  <c r="S280" i="4"/>
  <c r="AB280" i="4"/>
  <c r="N260" i="13" s="1"/>
  <c r="X279" i="4"/>
  <c r="L259" i="13" s="1"/>
  <c r="AO279" i="4"/>
  <c r="I259" i="13"/>
  <c r="AE279" i="4"/>
  <c r="Q259" i="13" s="1"/>
  <c r="AX279" i="4"/>
  <c r="J259" i="13"/>
  <c r="AF279" i="4"/>
  <c r="R259" i="13" s="1"/>
  <c r="G259" i="13"/>
  <c r="AC279" i="4"/>
  <c r="O259" i="13" s="1"/>
  <c r="H251" i="13"/>
  <c r="AD271" i="6"/>
  <c r="F251" i="13"/>
  <c r="AB271" i="6"/>
  <c r="S271" i="6"/>
  <c r="K271" i="6"/>
  <c r="B251" i="13"/>
  <c r="V271" i="6"/>
  <c r="U271" i="6"/>
  <c r="L271" i="6"/>
  <c r="AG151" i="3"/>
  <c r="AM153" i="3"/>
  <c r="AN153" i="3" s="1"/>
  <c r="AI152" i="3"/>
  <c r="AW152" i="3" s="1"/>
  <c r="AQ152" i="3"/>
  <c r="AH152" i="3"/>
  <c r="AU152" i="3"/>
  <c r="AV153" i="3"/>
  <c r="I251" i="13"/>
  <c r="AX271" i="6"/>
  <c r="B313" i="6" s="1"/>
  <c r="P20" i="13" s="1"/>
  <c r="AE271" i="6"/>
  <c r="B290" i="6"/>
  <c r="R6" i="13" s="1"/>
  <c r="AR271" i="6"/>
  <c r="B305" i="6" s="1"/>
  <c r="H20" i="13" s="1"/>
  <c r="D251" i="13"/>
  <c r="M271" i="6"/>
  <c r="AE319" i="11"/>
  <c r="X319" i="11"/>
  <c r="AX319" i="11"/>
  <c r="AO319" i="11"/>
  <c r="AC319" i="11"/>
  <c r="AA319" i="11"/>
  <c r="W319" i="11"/>
  <c r="M319" i="11"/>
  <c r="AL319" i="11"/>
  <c r="B261" i="13" l="1"/>
  <c r="U281" i="4"/>
  <c r="V281" i="4"/>
  <c r="S281" i="4"/>
  <c r="AB281" i="4"/>
  <c r="N261" i="13" s="1"/>
  <c r="F261" i="13"/>
  <c r="AS281" i="4"/>
  <c r="H261" i="13"/>
  <c r="AD281" i="4"/>
  <c r="P261" i="13" s="1"/>
  <c r="I260" i="13"/>
  <c r="AX280" i="4"/>
  <c r="AO280" i="4"/>
  <c r="X280" i="4"/>
  <c r="L260" i="13" s="1"/>
  <c r="AE280" i="4"/>
  <c r="Q260" i="13" s="1"/>
  <c r="AF280" i="4"/>
  <c r="R260" i="13" s="1"/>
  <c r="J260" i="13"/>
  <c r="G260" i="13"/>
  <c r="AC280" i="4"/>
  <c r="O260" i="13" s="1"/>
  <c r="B296" i="6"/>
  <c r="B311" i="6" s="1"/>
  <c r="N20" i="13" s="1"/>
  <c r="AL271" i="6"/>
  <c r="B300" i="6" s="1"/>
  <c r="C20" i="13" s="1"/>
  <c r="K281" i="4"/>
  <c r="W280" i="4"/>
  <c r="K260" i="13" s="1"/>
  <c r="AA280" i="4"/>
  <c r="M260" i="13" s="1"/>
  <c r="P251" i="13"/>
  <c r="B283" i="6"/>
  <c r="K6" i="13" s="1"/>
  <c r="N251" i="13"/>
  <c r="B281" i="6"/>
  <c r="G251" i="13"/>
  <c r="AC271" i="6"/>
  <c r="AS271" i="6"/>
  <c r="B306" i="6" s="1"/>
  <c r="I20" i="13" s="1"/>
  <c r="AA271" i="6"/>
  <c r="W271" i="6"/>
  <c r="K251" i="13" s="1"/>
  <c r="J251" i="13"/>
  <c r="AO271" i="6"/>
  <c r="X271" i="6"/>
  <c r="AF271" i="6"/>
  <c r="AM152" i="3"/>
  <c r="AN152" i="3" s="1"/>
  <c r="AG150" i="3"/>
  <c r="AQ151" i="3"/>
  <c r="AI151" i="3"/>
  <c r="AW151" i="3" s="1"/>
  <c r="AH151" i="3"/>
  <c r="AU151" i="3"/>
  <c r="AV152" i="3"/>
  <c r="I6" i="13"/>
  <c r="O251" i="13"/>
  <c r="B282" i="6"/>
  <c r="R251" i="13"/>
  <c r="B285" i="6"/>
  <c r="M6" i="13" s="1"/>
  <c r="AP265" i="6"/>
  <c r="AP264" i="6"/>
  <c r="AP263" i="6"/>
  <c r="AP262" i="6"/>
  <c r="AP261" i="6"/>
  <c r="AP260" i="6"/>
  <c r="AP259" i="6"/>
  <c r="AP258" i="6"/>
  <c r="AP257" i="6"/>
  <c r="AP256" i="6"/>
  <c r="AP255" i="6"/>
  <c r="AP254" i="6"/>
  <c r="AP253" i="6"/>
  <c r="AP252" i="6"/>
  <c r="AP251" i="6"/>
  <c r="AP250" i="6"/>
  <c r="AP249" i="6"/>
  <c r="AP248" i="6"/>
  <c r="AP247" i="6"/>
  <c r="AP246" i="6"/>
  <c r="AP245" i="6"/>
  <c r="AP244" i="6"/>
  <c r="AP243" i="6"/>
  <c r="AP242" i="6"/>
  <c r="AP241" i="6"/>
  <c r="AP240" i="6"/>
  <c r="AP239" i="6"/>
  <c r="AP238" i="6"/>
  <c r="AP237" i="6"/>
  <c r="AP236" i="6"/>
  <c r="AP235" i="6"/>
  <c r="AP234" i="6"/>
  <c r="AP233" i="6"/>
  <c r="AP232" i="6"/>
  <c r="AP231" i="6"/>
  <c r="AP230" i="6"/>
  <c r="AP229" i="6"/>
  <c r="AP228" i="6"/>
  <c r="AP227" i="6"/>
  <c r="AP226" i="6"/>
  <c r="AP225" i="6"/>
  <c r="AP224" i="6"/>
  <c r="AP223" i="6"/>
  <c r="AP222" i="6"/>
  <c r="AP221" i="6"/>
  <c r="AP220" i="6"/>
  <c r="AP219" i="6"/>
  <c r="AP218" i="6"/>
  <c r="AP217" i="6"/>
  <c r="AP216" i="6"/>
  <c r="AP215" i="6"/>
  <c r="AP214" i="6"/>
  <c r="AP213" i="6"/>
  <c r="AP212" i="6"/>
  <c r="AP211" i="6"/>
  <c r="AP210" i="6"/>
  <c r="AP209" i="6"/>
  <c r="AP208" i="6"/>
  <c r="AP207" i="6"/>
  <c r="AP206" i="6"/>
  <c r="AP205" i="6"/>
  <c r="AP204" i="6"/>
  <c r="AP203" i="6"/>
  <c r="AP202" i="6"/>
  <c r="AP201" i="6"/>
  <c r="AP200" i="6"/>
  <c r="AP199" i="6"/>
  <c r="AP198" i="6"/>
  <c r="AP197" i="6"/>
  <c r="AP196" i="6"/>
  <c r="AP195" i="6"/>
  <c r="AP194" i="6"/>
  <c r="AP193" i="6"/>
  <c r="AP192" i="6"/>
  <c r="AP191" i="6"/>
  <c r="AP190" i="6"/>
  <c r="AP189" i="6"/>
  <c r="AP187" i="6"/>
  <c r="AP188" i="6"/>
  <c r="AP186" i="6"/>
  <c r="AP185" i="6"/>
  <c r="AP184" i="6"/>
  <c r="AP183" i="6"/>
  <c r="AP181" i="6"/>
  <c r="AP182" i="6"/>
  <c r="AP180" i="6"/>
  <c r="AP179" i="6"/>
  <c r="AP178" i="6"/>
  <c r="AP68" i="6"/>
  <c r="AP96" i="6"/>
  <c r="AP116" i="6"/>
  <c r="AP140" i="6"/>
  <c r="AP158" i="6"/>
  <c r="AP112" i="6"/>
  <c r="AP134" i="6"/>
  <c r="AP153" i="6"/>
  <c r="AP163" i="6"/>
  <c r="AP81" i="6"/>
  <c r="AP99" i="6"/>
  <c r="AP122" i="6"/>
  <c r="AP56" i="6"/>
  <c r="AP151" i="6"/>
  <c r="AP85" i="6"/>
  <c r="AP101" i="6"/>
  <c r="AP159" i="6"/>
  <c r="AP76" i="6"/>
  <c r="AP98" i="6"/>
  <c r="AP123" i="6"/>
  <c r="AP147" i="6"/>
  <c r="AP164" i="6"/>
  <c r="AP118" i="6"/>
  <c r="AP60" i="6"/>
  <c r="AP86" i="6"/>
  <c r="AP105" i="6"/>
  <c r="AP127" i="6"/>
  <c r="AP133" i="6"/>
  <c r="AP148" i="6"/>
  <c r="AP87" i="6"/>
  <c r="AP108" i="6"/>
  <c r="AP109" i="6"/>
  <c r="AP58" i="6"/>
  <c r="AP92" i="6"/>
  <c r="AP110" i="6"/>
  <c r="AP135" i="6"/>
  <c r="AP106" i="6"/>
  <c r="AP128" i="6"/>
  <c r="AP142" i="6"/>
  <c r="AP160" i="6"/>
  <c r="AP74" i="6"/>
  <c r="AP95" i="6"/>
  <c r="AP117" i="6"/>
  <c r="AP72" i="6"/>
  <c r="AP139" i="6"/>
  <c r="AP83" i="6"/>
  <c r="AP93" i="6"/>
  <c r="AP119" i="6"/>
  <c r="AP61" i="6"/>
  <c r="AP154" i="6"/>
  <c r="AP177" i="6"/>
  <c r="AP80" i="6"/>
  <c r="AP104" i="6"/>
  <c r="AP129" i="6"/>
  <c r="AP100" i="6"/>
  <c r="AP124" i="6"/>
  <c r="AP146" i="6"/>
  <c r="AP65" i="6"/>
  <c r="AP90" i="6"/>
  <c r="AP111" i="6"/>
  <c r="AP52" i="6"/>
  <c r="AP141" i="6"/>
  <c r="AP156" i="6"/>
  <c r="AP162" i="6"/>
  <c r="AP88" i="6"/>
  <c r="AP113" i="6"/>
  <c r="AP131" i="6"/>
  <c r="AP150" i="6"/>
  <c r="AP103" i="6"/>
  <c r="AP132" i="6"/>
  <c r="AP149" i="6"/>
  <c r="AP157" i="6"/>
  <c r="AP79" i="6"/>
  <c r="AP91" i="6"/>
  <c r="AP115" i="6"/>
  <c r="AP136" i="6"/>
  <c r="AP78" i="6"/>
  <c r="AP73" i="6"/>
  <c r="AP64" i="6"/>
  <c r="AP62" i="6"/>
  <c r="AP57" i="6"/>
  <c r="AP53" i="6"/>
  <c r="AP176" i="6"/>
  <c r="AP173" i="6"/>
  <c r="AP171" i="6"/>
  <c r="AP168" i="6"/>
  <c r="AP166" i="6"/>
  <c r="AP67" i="6"/>
  <c r="AP77" i="6"/>
  <c r="AP69" i="6"/>
  <c r="AP75" i="6"/>
  <c r="AP71" i="6"/>
  <c r="AP63" i="6"/>
  <c r="AP59" i="6"/>
  <c r="AP55" i="6"/>
  <c r="AP175" i="6"/>
  <c r="AP174" i="6"/>
  <c r="AP172" i="6"/>
  <c r="Q251" i="13"/>
  <c r="B284" i="6"/>
  <c r="L6" i="13" s="1"/>
  <c r="E251" i="13"/>
  <c r="B301" i="6"/>
  <c r="D20" i="13" s="1"/>
  <c r="AK271" i="6"/>
  <c r="B299" i="6" s="1"/>
  <c r="B20" i="13" s="1"/>
  <c r="AH271" i="6"/>
  <c r="AU270" i="6" s="1"/>
  <c r="B297" i="6"/>
  <c r="M251" i="13"/>
  <c r="T320" i="11"/>
  <c r="AD320" i="11" s="1"/>
  <c r="R320" i="11"/>
  <c r="J320" i="11"/>
  <c r="AK319" i="11"/>
  <c r="I261" i="13" l="1"/>
  <c r="X281" i="4"/>
  <c r="L261" i="13" s="1"/>
  <c r="AE281" i="4"/>
  <c r="Q261" i="13" s="1"/>
  <c r="AO281" i="4"/>
  <c r="AX281" i="4"/>
  <c r="J261" i="13"/>
  <c r="AF281" i="4"/>
  <c r="R261" i="13" s="1"/>
  <c r="AC281" i="4"/>
  <c r="O261" i="13" s="1"/>
  <c r="G261" i="13"/>
  <c r="AP269" i="6"/>
  <c r="AP268" i="6"/>
  <c r="AP267" i="6"/>
  <c r="AP266" i="6"/>
  <c r="AA281" i="4"/>
  <c r="M261" i="13" s="1"/>
  <c r="W281" i="4"/>
  <c r="K261" i="13" s="1"/>
  <c r="C261" i="13"/>
  <c r="AL281" i="4"/>
  <c r="M281" i="4"/>
  <c r="AP125" i="6"/>
  <c r="AP143" i="6"/>
  <c r="AP161" i="6"/>
  <c r="AP114" i="6"/>
  <c r="AP138" i="6"/>
  <c r="AP54" i="6"/>
  <c r="AP84" i="6"/>
  <c r="AP97" i="6"/>
  <c r="AP107" i="6"/>
  <c r="AP126" i="6"/>
  <c r="AP66" i="6"/>
  <c r="AP145" i="6"/>
  <c r="AP152" i="6"/>
  <c r="AP137" i="6"/>
  <c r="AP94" i="6"/>
  <c r="AP121" i="6"/>
  <c r="AP144" i="6"/>
  <c r="AP155" i="6"/>
  <c r="AP70" i="6"/>
  <c r="AP89" i="6"/>
  <c r="AP102" i="6"/>
  <c r="AP120" i="6"/>
  <c r="AP130" i="6"/>
  <c r="AP170" i="6"/>
  <c r="AP169" i="6"/>
  <c r="AP167" i="6"/>
  <c r="AP165" i="6"/>
  <c r="AP82" i="6"/>
  <c r="AP270" i="6"/>
  <c r="L251" i="13"/>
  <c r="AG270" i="6"/>
  <c r="AQ150" i="3"/>
  <c r="AI150" i="3"/>
  <c r="AW150" i="3" s="1"/>
  <c r="AG149" i="3"/>
  <c r="AM151" i="3"/>
  <c r="AN151" i="3" s="1"/>
  <c r="AH150" i="3"/>
  <c r="AU150" i="3"/>
  <c r="AV151" i="3"/>
  <c r="AH270" i="6"/>
  <c r="AG269" i="6"/>
  <c r="AM271" i="6"/>
  <c r="AN271" i="6" s="1"/>
  <c r="AI270" i="6"/>
  <c r="AW270" i="6" s="1"/>
  <c r="AB320" i="11"/>
  <c r="AS320" i="11"/>
  <c r="S320" i="11"/>
  <c r="V320" i="11"/>
  <c r="AF320" i="11" s="1"/>
  <c r="U320" i="11"/>
  <c r="AQ270" i="6"/>
  <c r="J6" i="13"/>
  <c r="B286" i="6"/>
  <c r="K320" i="11"/>
  <c r="E261" i="13" l="1"/>
  <c r="AK281" i="4"/>
  <c r="J282" i="4"/>
  <c r="R282" i="4"/>
  <c r="T282" i="4"/>
  <c r="AG148" i="3"/>
  <c r="AQ149" i="3"/>
  <c r="AI149" i="3"/>
  <c r="AW149" i="3" s="1"/>
  <c r="AM150" i="3"/>
  <c r="AN150" i="3" s="1"/>
  <c r="AH149" i="3"/>
  <c r="AV150" i="3"/>
  <c r="AU149" i="3"/>
  <c r="AV270" i="6"/>
  <c r="AU269" i="6"/>
  <c r="AH269" i="6"/>
  <c r="AG268" i="6"/>
  <c r="AM270" i="6"/>
  <c r="AN270" i="6" s="1"/>
  <c r="AQ269" i="6"/>
  <c r="AI269" i="6"/>
  <c r="AW269" i="6" s="1"/>
  <c r="AX320" i="11"/>
  <c r="AO320" i="11"/>
  <c r="AE320" i="11"/>
  <c r="X320" i="11"/>
  <c r="B312" i="6"/>
  <c r="O20" i="13" s="1"/>
  <c r="N6" i="13"/>
  <c r="AC320" i="11"/>
  <c r="W320" i="11"/>
  <c r="AA320" i="11"/>
  <c r="AL320" i="11"/>
  <c r="M320" i="11"/>
  <c r="B262" i="13" l="1"/>
  <c r="U282" i="4"/>
  <c r="V282" i="4"/>
  <c r="F262" i="13"/>
  <c r="AS282" i="4"/>
  <c r="S282" i="4"/>
  <c r="AB282" i="4"/>
  <c r="N262" i="13" s="1"/>
  <c r="H262" i="13"/>
  <c r="AD282" i="4"/>
  <c r="P262" i="13" s="1"/>
  <c r="M282" i="4"/>
  <c r="K282" i="4"/>
  <c r="AI148" i="3"/>
  <c r="AW148" i="3" s="1"/>
  <c r="AQ148" i="3"/>
  <c r="AM149" i="3"/>
  <c r="AN149" i="3" s="1"/>
  <c r="AG147" i="3"/>
  <c r="AH148" i="3"/>
  <c r="AU148" i="3"/>
  <c r="AV149" i="3"/>
  <c r="AU268" i="6"/>
  <c r="AV269" i="6"/>
  <c r="AH268" i="6"/>
  <c r="AG267" i="6"/>
  <c r="AM269" i="6"/>
  <c r="AN269" i="6" s="1"/>
  <c r="AQ268" i="6"/>
  <c r="AI268" i="6"/>
  <c r="AW268" i="6" s="1"/>
  <c r="T321" i="11"/>
  <c r="AD321" i="11" s="1"/>
  <c r="R321" i="11"/>
  <c r="J321" i="11"/>
  <c r="AK320" i="11"/>
  <c r="I262" i="13" l="1"/>
  <c r="X282" i="4"/>
  <c r="L262" i="13" s="1"/>
  <c r="AE282" i="4"/>
  <c r="Q262" i="13" s="1"/>
  <c r="AO282" i="4"/>
  <c r="AX282" i="4"/>
  <c r="AF282" i="4"/>
  <c r="R262" i="13" s="1"/>
  <c r="J262" i="13"/>
  <c r="G262" i="13"/>
  <c r="AC282" i="4"/>
  <c r="O262" i="13" s="1"/>
  <c r="T283" i="4"/>
  <c r="R283" i="4"/>
  <c r="J283" i="4"/>
  <c r="E262" i="13"/>
  <c r="AK282" i="4"/>
  <c r="AL282" i="4"/>
  <c r="C262" i="13"/>
  <c r="W282" i="4"/>
  <c r="K262" i="13" s="1"/>
  <c r="AA282" i="4"/>
  <c r="M262" i="13" s="1"/>
  <c r="AQ147" i="3"/>
  <c r="AM148" i="3"/>
  <c r="AN148" i="3" s="1"/>
  <c r="AG146" i="3"/>
  <c r="AI147" i="3"/>
  <c r="AW147" i="3" s="1"/>
  <c r="AH147" i="3"/>
  <c r="AU147" i="3"/>
  <c r="AV148" i="3"/>
  <c r="AV268" i="6"/>
  <c r="AU267" i="6"/>
  <c r="AH267" i="6"/>
  <c r="AG266" i="6"/>
  <c r="AM268" i="6"/>
  <c r="AN268" i="6" s="1"/>
  <c r="AQ267" i="6"/>
  <c r="AI267" i="6"/>
  <c r="AW267" i="6" s="1"/>
  <c r="AB321" i="11"/>
  <c r="S321" i="11"/>
  <c r="AS321" i="11"/>
  <c r="V321" i="11"/>
  <c r="AF321" i="11" s="1"/>
  <c r="U321" i="11"/>
  <c r="K321" i="11"/>
  <c r="H263" i="13" l="1"/>
  <c r="AD283" i="4"/>
  <c r="P263" i="13" s="1"/>
  <c r="F263" i="13"/>
  <c r="AB283" i="4"/>
  <c r="N263" i="13" s="1"/>
  <c r="S283" i="4"/>
  <c r="AS283" i="4"/>
  <c r="AL283" i="4"/>
  <c r="B263" i="13"/>
  <c r="U283" i="4"/>
  <c r="V283" i="4"/>
  <c r="K283" i="4"/>
  <c r="C263" i="13" s="1"/>
  <c r="M283" i="4"/>
  <c r="AQ146" i="3"/>
  <c r="AM147" i="3"/>
  <c r="AN147" i="3" s="1"/>
  <c r="AG145" i="3"/>
  <c r="AI146" i="3"/>
  <c r="AW146" i="3" s="1"/>
  <c r="AH146" i="3"/>
  <c r="AU146" i="3"/>
  <c r="AV147" i="3"/>
  <c r="AV267" i="6"/>
  <c r="AU266" i="6"/>
  <c r="AH266" i="6"/>
  <c r="AG265" i="6"/>
  <c r="AM267" i="6"/>
  <c r="AN267" i="6" s="1"/>
  <c r="AQ266" i="6"/>
  <c r="AI266" i="6"/>
  <c r="AW266" i="6" s="1"/>
  <c r="AX321" i="11"/>
  <c r="X321" i="11"/>
  <c r="AO321" i="11"/>
  <c r="AE321" i="11"/>
  <c r="AC321" i="11"/>
  <c r="AA321" i="11"/>
  <c r="W321" i="11"/>
  <c r="AL321" i="11"/>
  <c r="M321" i="11"/>
  <c r="G263" i="13" l="1"/>
  <c r="AC283" i="4"/>
  <c r="O263" i="13" s="1"/>
  <c r="W283" i="4"/>
  <c r="K263" i="13" s="1"/>
  <c r="I263" i="13"/>
  <c r="X283" i="4"/>
  <c r="L263" i="13" s="1"/>
  <c r="AE283" i="4"/>
  <c r="Q263" i="13" s="1"/>
  <c r="AO283" i="4"/>
  <c r="AX283" i="4"/>
  <c r="AA283" i="4"/>
  <c r="M263" i="13" s="1"/>
  <c r="AF283" i="4"/>
  <c r="R263" i="13" s="1"/>
  <c r="J263" i="13"/>
  <c r="R284" i="4"/>
  <c r="T284" i="4"/>
  <c r="J284" i="4"/>
  <c r="M284" i="4" s="1"/>
  <c r="AK283" i="4"/>
  <c r="E263" i="13"/>
  <c r="K284" i="4"/>
  <c r="C264" i="13" s="1"/>
  <c r="AG144" i="3"/>
  <c r="AM146" i="3"/>
  <c r="AN146" i="3" s="1"/>
  <c r="AH145" i="3"/>
  <c r="AI145" i="3"/>
  <c r="AW145" i="3" s="1"/>
  <c r="AQ145" i="3"/>
  <c r="AV146" i="3"/>
  <c r="AU145" i="3"/>
  <c r="AV266" i="6"/>
  <c r="AU265" i="6"/>
  <c r="AH265" i="6"/>
  <c r="AG264" i="6"/>
  <c r="AM266" i="6"/>
  <c r="AN266" i="6" s="1"/>
  <c r="AQ265" i="6"/>
  <c r="AI265" i="6"/>
  <c r="AW265" i="6" s="1"/>
  <c r="T322" i="11"/>
  <c r="AD322" i="11" s="1"/>
  <c r="R322" i="11"/>
  <c r="J322" i="11"/>
  <c r="AK321" i="11"/>
  <c r="F264" i="13" l="1"/>
  <c r="AS284" i="4"/>
  <c r="S284" i="4"/>
  <c r="AB284" i="4"/>
  <c r="N264" i="13" s="1"/>
  <c r="AD284" i="4"/>
  <c r="P264" i="13" s="1"/>
  <c r="H264" i="13"/>
  <c r="AL284" i="4"/>
  <c r="B264" i="13"/>
  <c r="U284" i="4"/>
  <c r="V284" i="4"/>
  <c r="K285" i="4"/>
  <c r="T285" i="4"/>
  <c r="R285" i="4"/>
  <c r="J285" i="4"/>
  <c r="AK284" i="4"/>
  <c r="E264" i="13"/>
  <c r="AM145" i="3"/>
  <c r="AN145" i="3" s="1"/>
  <c r="AQ144" i="3"/>
  <c r="AI144" i="3"/>
  <c r="AW144" i="3" s="1"/>
  <c r="AG143" i="3"/>
  <c r="AH144" i="3"/>
  <c r="AU144" i="3"/>
  <c r="AV145" i="3"/>
  <c r="AV265" i="6"/>
  <c r="AU264" i="6"/>
  <c r="AH264" i="6"/>
  <c r="AM265" i="6"/>
  <c r="AN265" i="6" s="1"/>
  <c r="AI264" i="6"/>
  <c r="AW264" i="6" s="1"/>
  <c r="AQ264" i="6"/>
  <c r="AG263" i="6"/>
  <c r="AB322" i="11"/>
  <c r="S322" i="11"/>
  <c r="AS322" i="11"/>
  <c r="V322" i="11"/>
  <c r="AF322" i="11" s="1"/>
  <c r="U322" i="11"/>
  <c r="K322" i="11"/>
  <c r="AC284" i="4" l="1"/>
  <c r="O264" i="13" s="1"/>
  <c r="G264" i="13"/>
  <c r="I264" i="13"/>
  <c r="AE284" i="4"/>
  <c r="Q264" i="13" s="1"/>
  <c r="X284" i="4"/>
  <c r="L264" i="13" s="1"/>
  <c r="AO284" i="4"/>
  <c r="AX284" i="4"/>
  <c r="J264" i="13"/>
  <c r="AF284" i="4"/>
  <c r="R264" i="13" s="1"/>
  <c r="H265" i="13"/>
  <c r="AD285" i="4"/>
  <c r="P265" i="13" s="1"/>
  <c r="F265" i="13"/>
  <c r="AS285" i="4"/>
  <c r="S285" i="4"/>
  <c r="AB285" i="4"/>
  <c r="N265" i="13" s="1"/>
  <c r="AL285" i="4"/>
  <c r="B265" i="13"/>
  <c r="V285" i="4"/>
  <c r="U285" i="4"/>
  <c r="W284" i="4"/>
  <c r="K264" i="13" s="1"/>
  <c r="AA284" i="4"/>
  <c r="M264" i="13" s="1"/>
  <c r="C265" i="13"/>
  <c r="M285" i="4"/>
  <c r="M322" i="11"/>
  <c r="AL322" i="11"/>
  <c r="AM144" i="3"/>
  <c r="AN144" i="3" s="1"/>
  <c r="AQ143" i="3"/>
  <c r="AG142" i="3"/>
  <c r="AI143" i="3"/>
  <c r="AW143" i="3" s="1"/>
  <c r="AH143" i="3"/>
  <c r="AU143" i="3"/>
  <c r="AV144" i="3"/>
  <c r="AV264" i="6"/>
  <c r="AU263" i="6"/>
  <c r="AH263" i="6"/>
  <c r="AG262" i="6"/>
  <c r="AM264" i="6"/>
  <c r="AN264" i="6" s="1"/>
  <c r="AQ263" i="6"/>
  <c r="AI263" i="6"/>
  <c r="AW263" i="6" s="1"/>
  <c r="AO322" i="11"/>
  <c r="AE322" i="11"/>
  <c r="X322" i="11"/>
  <c r="AX322" i="11"/>
  <c r="T323" i="11"/>
  <c r="AD323" i="11" s="1"/>
  <c r="R323" i="11"/>
  <c r="J323" i="11"/>
  <c r="AK322" i="11"/>
  <c r="K323" i="11"/>
  <c r="M323" i="11" s="1"/>
  <c r="AC322" i="11"/>
  <c r="AA322" i="11"/>
  <c r="W322" i="11"/>
  <c r="G265" i="13" l="1"/>
  <c r="AC285" i="4"/>
  <c r="O265" i="13" s="1"/>
  <c r="J265" i="13"/>
  <c r="AF285" i="4"/>
  <c r="R265" i="13" s="1"/>
  <c r="I265" i="13"/>
  <c r="X285" i="4"/>
  <c r="L265" i="13" s="1"/>
  <c r="AE285" i="4"/>
  <c r="Q265" i="13" s="1"/>
  <c r="AO285" i="4"/>
  <c r="AX285" i="4"/>
  <c r="T286" i="4"/>
  <c r="R286" i="4"/>
  <c r="J286" i="4"/>
  <c r="AK285" i="4"/>
  <c r="E265" i="13"/>
  <c r="AA285" i="4"/>
  <c r="M265" i="13" s="1"/>
  <c r="W285" i="4"/>
  <c r="K265" i="13" s="1"/>
  <c r="AQ142" i="3"/>
  <c r="AI142" i="3"/>
  <c r="AW142" i="3" s="1"/>
  <c r="AG141" i="3"/>
  <c r="AM143" i="3"/>
  <c r="AN143" i="3" s="1"/>
  <c r="AH142" i="3"/>
  <c r="AU142" i="3"/>
  <c r="AV143" i="3"/>
  <c r="AV263" i="6"/>
  <c r="AU262" i="6"/>
  <c r="AH262" i="6"/>
  <c r="AG261" i="6"/>
  <c r="AM263" i="6"/>
  <c r="AN263" i="6" s="1"/>
  <c r="AQ262" i="6"/>
  <c r="AI262" i="6"/>
  <c r="AW262" i="6" s="1"/>
  <c r="AB323" i="11"/>
  <c r="S323" i="11"/>
  <c r="AS323" i="11"/>
  <c r="V323" i="11"/>
  <c r="AF323" i="11" s="1"/>
  <c r="U323" i="11"/>
  <c r="AL323" i="11"/>
  <c r="R324" i="11"/>
  <c r="T324" i="11"/>
  <c r="AD324" i="11" s="1"/>
  <c r="AK323" i="11"/>
  <c r="J324" i="11"/>
  <c r="H266" i="13" l="1"/>
  <c r="AD286" i="4"/>
  <c r="P266" i="13" s="1"/>
  <c r="F266" i="13"/>
  <c r="S286" i="4"/>
  <c r="AS286" i="4"/>
  <c r="AB286" i="4"/>
  <c r="N266" i="13" s="1"/>
  <c r="AL286" i="4"/>
  <c r="B266" i="13"/>
  <c r="U286" i="4"/>
  <c r="V286" i="4"/>
  <c r="K286" i="4"/>
  <c r="AQ141" i="3"/>
  <c r="AI141" i="3"/>
  <c r="AW141" i="3" s="1"/>
  <c r="AG140" i="3"/>
  <c r="AM142" i="3"/>
  <c r="AN142" i="3" s="1"/>
  <c r="AH141" i="3"/>
  <c r="AV142" i="3"/>
  <c r="AU141" i="3"/>
  <c r="AV262" i="6"/>
  <c r="AU261" i="6"/>
  <c r="AH261" i="6"/>
  <c r="AG260" i="6"/>
  <c r="AM262" i="6"/>
  <c r="AN262" i="6" s="1"/>
  <c r="AQ261" i="6"/>
  <c r="AI261" i="6"/>
  <c r="AW261" i="6" s="1"/>
  <c r="AX323" i="11"/>
  <c r="AO323" i="11"/>
  <c r="AE323" i="11"/>
  <c r="X323" i="11"/>
  <c r="AB324" i="11"/>
  <c r="S324" i="11"/>
  <c r="AS324" i="11"/>
  <c r="V324" i="11"/>
  <c r="AF324" i="11" s="1"/>
  <c r="U324" i="11"/>
  <c r="AC323" i="11"/>
  <c r="AA323" i="11"/>
  <c r="W323" i="11"/>
  <c r="K324" i="11"/>
  <c r="AC286" i="4" l="1"/>
  <c r="O266" i="13" s="1"/>
  <c r="G266" i="13"/>
  <c r="I266" i="13"/>
  <c r="X286" i="4"/>
  <c r="L266" i="13" s="1"/>
  <c r="AE286" i="4"/>
  <c r="Q266" i="13" s="1"/>
  <c r="AO286" i="4"/>
  <c r="AX286" i="4"/>
  <c r="J266" i="13"/>
  <c r="AF286" i="4"/>
  <c r="R266" i="13" s="1"/>
  <c r="M286" i="4"/>
  <c r="C266" i="13"/>
  <c r="W286" i="4"/>
  <c r="K266" i="13" s="1"/>
  <c r="AA286" i="4"/>
  <c r="M266" i="13" s="1"/>
  <c r="M324" i="11"/>
  <c r="AL324" i="11"/>
  <c r="AM141" i="3"/>
  <c r="AN141" i="3" s="1"/>
  <c r="AQ140" i="3"/>
  <c r="AI140" i="3"/>
  <c r="AW140" i="3" s="1"/>
  <c r="AG139" i="3"/>
  <c r="AH140" i="3"/>
  <c r="AU140" i="3"/>
  <c r="AV141" i="3"/>
  <c r="AV261" i="6"/>
  <c r="AU260" i="6"/>
  <c r="AH260" i="6"/>
  <c r="AG259" i="6"/>
  <c r="AM261" i="6"/>
  <c r="AN261" i="6" s="1"/>
  <c r="AQ260" i="6"/>
  <c r="AI260" i="6"/>
  <c r="AW260" i="6" s="1"/>
  <c r="AX324" i="11"/>
  <c r="AE324" i="11"/>
  <c r="AO324" i="11"/>
  <c r="X324" i="11"/>
  <c r="AK324" i="11"/>
  <c r="J325" i="11"/>
  <c r="K325" i="11"/>
  <c r="M325" i="11"/>
  <c r="R325" i="11"/>
  <c r="T325" i="11"/>
  <c r="AD325" i="11" s="1"/>
  <c r="AC324" i="11"/>
  <c r="AA324" i="11"/>
  <c r="W324" i="11"/>
  <c r="T287" i="4" l="1"/>
  <c r="R287" i="4"/>
  <c r="J287" i="4"/>
  <c r="AK286" i="4"/>
  <c r="E266" i="13"/>
  <c r="AQ139" i="3"/>
  <c r="AI139" i="3"/>
  <c r="AW139" i="3" s="1"/>
  <c r="AG138" i="3"/>
  <c r="AM140" i="3"/>
  <c r="AN140" i="3" s="1"/>
  <c r="AH139" i="3"/>
  <c r="AU139" i="3"/>
  <c r="AV140" i="3"/>
  <c r="AU259" i="6"/>
  <c r="AV260" i="6"/>
  <c r="AH259" i="6"/>
  <c r="AG258" i="6"/>
  <c r="AM260" i="6"/>
  <c r="AN260" i="6" s="1"/>
  <c r="AQ259" i="6"/>
  <c r="AI259" i="6"/>
  <c r="AW259" i="6" s="1"/>
  <c r="V325" i="11"/>
  <c r="AF325" i="11" s="1"/>
  <c r="U325" i="11"/>
  <c r="AL325" i="11"/>
  <c r="R326" i="11"/>
  <c r="J326" i="11"/>
  <c r="T326" i="11"/>
  <c r="AD326" i="11" s="1"/>
  <c r="K326" i="11"/>
  <c r="M326" i="11" s="1"/>
  <c r="AK325" i="11"/>
  <c r="AS325" i="11"/>
  <c r="AB325" i="11"/>
  <c r="S325" i="11"/>
  <c r="AD287" i="4" l="1"/>
  <c r="P267" i="13" s="1"/>
  <c r="H267" i="13"/>
  <c r="W287" i="4"/>
  <c r="K267" i="13" s="1"/>
  <c r="AA287" i="4"/>
  <c r="M267" i="13" s="1"/>
  <c r="S287" i="4"/>
  <c r="AB287" i="4"/>
  <c r="N267" i="13" s="1"/>
  <c r="AS287" i="4"/>
  <c r="F267" i="13"/>
  <c r="B267" i="13"/>
  <c r="V287" i="4"/>
  <c r="U287" i="4"/>
  <c r="K287" i="4"/>
  <c r="M287" i="4"/>
  <c r="AM139" i="3"/>
  <c r="AN139" i="3" s="1"/>
  <c r="AI138" i="3"/>
  <c r="AW138" i="3" s="1"/>
  <c r="AQ138" i="3"/>
  <c r="AG137" i="3"/>
  <c r="AH138" i="3"/>
  <c r="AU138" i="3"/>
  <c r="AV139" i="3"/>
  <c r="AV259" i="6"/>
  <c r="AU258" i="6"/>
  <c r="AH258" i="6"/>
  <c r="AG257" i="6"/>
  <c r="AM259" i="6"/>
  <c r="AN259" i="6" s="1"/>
  <c r="AQ258" i="6"/>
  <c r="AI258" i="6"/>
  <c r="AW258" i="6" s="1"/>
  <c r="AO325" i="11"/>
  <c r="X325" i="11"/>
  <c r="AX325" i="11"/>
  <c r="AE325" i="11"/>
  <c r="AB326" i="11"/>
  <c r="S326" i="11"/>
  <c r="AS326" i="11"/>
  <c r="AL326" i="11"/>
  <c r="V326" i="11"/>
  <c r="AF326" i="11" s="1"/>
  <c r="U326" i="11"/>
  <c r="T327" i="11"/>
  <c r="AD327" i="11" s="1"/>
  <c r="R327" i="11"/>
  <c r="J327" i="11"/>
  <c r="AK326" i="11"/>
  <c r="AC325" i="11"/>
  <c r="AA325" i="11"/>
  <c r="W325" i="11"/>
  <c r="AC287" i="4" l="1"/>
  <c r="O267" i="13" s="1"/>
  <c r="G267" i="13"/>
  <c r="J267" i="13"/>
  <c r="AF287" i="4"/>
  <c r="R267" i="13" s="1"/>
  <c r="I267" i="13"/>
  <c r="X287" i="4"/>
  <c r="L267" i="13" s="1"/>
  <c r="AO287" i="4"/>
  <c r="AE287" i="4"/>
  <c r="Q267" i="13" s="1"/>
  <c r="AX287" i="4"/>
  <c r="E267" i="13"/>
  <c r="T288" i="4"/>
  <c r="J288" i="4"/>
  <c r="AK287" i="4"/>
  <c r="R288" i="4"/>
  <c r="K288" i="4"/>
  <c r="C268" i="13" s="1"/>
  <c r="M288" i="4"/>
  <c r="C267" i="13"/>
  <c r="AL287" i="4"/>
  <c r="AH137" i="3"/>
  <c r="AG136" i="3"/>
  <c r="AI137" i="3"/>
  <c r="AW137" i="3" s="1"/>
  <c r="AM138" i="3"/>
  <c r="AN138" i="3" s="1"/>
  <c r="AQ137" i="3"/>
  <c r="AU137" i="3"/>
  <c r="AV138" i="3"/>
  <c r="AU257" i="6"/>
  <c r="AV258" i="6"/>
  <c r="AH257" i="6"/>
  <c r="AG256" i="6"/>
  <c r="AM258" i="6"/>
  <c r="AN258" i="6" s="1"/>
  <c r="AQ257" i="6"/>
  <c r="AI257" i="6"/>
  <c r="AW257" i="6" s="1"/>
  <c r="AX326" i="11"/>
  <c r="X326" i="11"/>
  <c r="AO326" i="11"/>
  <c r="AE326" i="11"/>
  <c r="AB327" i="11"/>
  <c r="S327" i="11"/>
  <c r="AS327" i="11"/>
  <c r="V327" i="11"/>
  <c r="AF327" i="11" s="1"/>
  <c r="U327" i="11"/>
  <c r="AA327" i="11" s="1"/>
  <c r="AC326" i="11"/>
  <c r="AA326" i="11"/>
  <c r="W326" i="11"/>
  <c r="K327" i="11"/>
  <c r="H268" i="13" l="1"/>
  <c r="AD288" i="4"/>
  <c r="P268" i="13" s="1"/>
  <c r="AL288" i="4"/>
  <c r="B268" i="13"/>
  <c r="U288" i="4"/>
  <c r="V288" i="4"/>
  <c r="AS288" i="4"/>
  <c r="S288" i="4"/>
  <c r="W288" i="4" s="1"/>
  <c r="K268" i="13" s="1"/>
  <c r="AB288" i="4"/>
  <c r="N268" i="13" s="1"/>
  <c r="F268" i="13"/>
  <c r="E268" i="13"/>
  <c r="AK288" i="4"/>
  <c r="J289" i="4"/>
  <c r="R289" i="4"/>
  <c r="T289" i="4"/>
  <c r="M327" i="11"/>
  <c r="AL327" i="11"/>
  <c r="AU136" i="3"/>
  <c r="AV137" i="3"/>
  <c r="AQ136" i="3"/>
  <c r="AM137" i="3"/>
  <c r="AN137" i="3" s="1"/>
  <c r="AH136" i="3"/>
  <c r="AG135" i="3"/>
  <c r="AI136" i="3"/>
  <c r="AW136" i="3" s="1"/>
  <c r="AV257" i="6"/>
  <c r="AU256" i="6"/>
  <c r="AH256" i="6"/>
  <c r="AG255" i="6"/>
  <c r="AQ256" i="6"/>
  <c r="AM257" i="6"/>
  <c r="AN257" i="6" s="1"/>
  <c r="AI256" i="6"/>
  <c r="AW256" i="6" s="1"/>
  <c r="AX327" i="11"/>
  <c r="AO327" i="11"/>
  <c r="AE327" i="11"/>
  <c r="X327" i="11"/>
  <c r="AK327" i="11"/>
  <c r="J328" i="11"/>
  <c r="K328" i="11"/>
  <c r="M328" i="11" s="1"/>
  <c r="R328" i="11"/>
  <c r="T328" i="11"/>
  <c r="AD328" i="11" s="1"/>
  <c r="AC327" i="11"/>
  <c r="W327" i="11"/>
  <c r="X288" i="4" l="1"/>
  <c r="L268" i="13" s="1"/>
  <c r="AE288" i="4"/>
  <c r="Q268" i="13" s="1"/>
  <c r="AX288" i="4"/>
  <c r="I268" i="13"/>
  <c r="AO288" i="4"/>
  <c r="J268" i="13"/>
  <c r="AF288" i="4"/>
  <c r="R268" i="13" s="1"/>
  <c r="G268" i="13"/>
  <c r="AC288" i="4"/>
  <c r="O268" i="13" s="1"/>
  <c r="AA288" i="4"/>
  <c r="M268" i="13" s="1"/>
  <c r="B269" i="13"/>
  <c r="U289" i="4"/>
  <c r="V289" i="4"/>
  <c r="AS289" i="4"/>
  <c r="F269" i="13"/>
  <c r="S289" i="4"/>
  <c r="AA289" i="4" s="1"/>
  <c r="M269" i="13" s="1"/>
  <c r="AB289" i="4"/>
  <c r="N269" i="13" s="1"/>
  <c r="AD289" i="4"/>
  <c r="P269" i="13" s="1"/>
  <c r="H269" i="13"/>
  <c r="K289" i="4"/>
  <c r="M289" i="4"/>
  <c r="AU135" i="3"/>
  <c r="AV136" i="3"/>
  <c r="AG134" i="3"/>
  <c r="AM136" i="3"/>
  <c r="AN136" i="3" s="1"/>
  <c r="AQ135" i="3"/>
  <c r="AI135" i="3"/>
  <c r="AW135" i="3" s="1"/>
  <c r="AH135" i="3"/>
  <c r="AV256" i="6"/>
  <c r="AU255" i="6"/>
  <c r="AH255" i="6"/>
  <c r="AG254" i="6"/>
  <c r="AM256" i="6"/>
  <c r="AN256" i="6" s="1"/>
  <c r="AQ255" i="6"/>
  <c r="AI255" i="6"/>
  <c r="AW255" i="6" s="1"/>
  <c r="V328" i="11"/>
  <c r="AF328" i="11" s="1"/>
  <c r="U328" i="11"/>
  <c r="AL328" i="11"/>
  <c r="T329" i="11"/>
  <c r="AD329" i="11" s="1"/>
  <c r="R329" i="11"/>
  <c r="J329" i="11"/>
  <c r="AK328" i="11"/>
  <c r="AB328" i="11"/>
  <c r="S328" i="11"/>
  <c r="AS328" i="11"/>
  <c r="I269" i="13" l="1"/>
  <c r="X289" i="4"/>
  <c r="L269" i="13" s="1"/>
  <c r="AE289" i="4"/>
  <c r="Q269" i="13" s="1"/>
  <c r="AO289" i="4"/>
  <c r="AX289" i="4"/>
  <c r="J269" i="13"/>
  <c r="AF289" i="4"/>
  <c r="R269" i="13" s="1"/>
  <c r="AC289" i="4"/>
  <c r="O269" i="13" s="1"/>
  <c r="G269" i="13"/>
  <c r="W289" i="4"/>
  <c r="K269" i="13" s="1"/>
  <c r="E269" i="13"/>
  <c r="AK289" i="4"/>
  <c r="R290" i="4"/>
  <c r="T290" i="4"/>
  <c r="J290" i="4"/>
  <c r="C269" i="13"/>
  <c r="AL289" i="4"/>
  <c r="AM135" i="3"/>
  <c r="AN135" i="3" s="1"/>
  <c r="AI134" i="3"/>
  <c r="AW134" i="3" s="1"/>
  <c r="AG133" i="3"/>
  <c r="AQ134" i="3"/>
  <c r="AH134" i="3"/>
  <c r="AU134" i="3"/>
  <c r="AV135" i="3"/>
  <c r="AV255" i="6"/>
  <c r="AU254" i="6"/>
  <c r="AH254" i="6"/>
  <c r="AG253" i="6"/>
  <c r="AM255" i="6"/>
  <c r="AN255" i="6" s="1"/>
  <c r="AQ254" i="6"/>
  <c r="AI254" i="6"/>
  <c r="AW254" i="6" s="1"/>
  <c r="AX328" i="11"/>
  <c r="AO328" i="11"/>
  <c r="AE328" i="11"/>
  <c r="X328" i="11"/>
  <c r="AB329" i="11"/>
  <c r="S329" i="11"/>
  <c r="AS329" i="11"/>
  <c r="V329" i="11"/>
  <c r="AF329" i="11" s="1"/>
  <c r="U329" i="11"/>
  <c r="K329" i="11"/>
  <c r="AC328" i="11"/>
  <c r="AA328" i="11"/>
  <c r="W328" i="11"/>
  <c r="F270" i="13" l="1"/>
  <c r="S290" i="4"/>
  <c r="AB290" i="4"/>
  <c r="N270" i="13" s="1"/>
  <c r="AS290" i="4"/>
  <c r="H270" i="13"/>
  <c r="AD290" i="4"/>
  <c r="P270" i="13" s="1"/>
  <c r="V290" i="4"/>
  <c r="B270" i="13"/>
  <c r="U290" i="4"/>
  <c r="K290" i="4"/>
  <c r="M290" i="4"/>
  <c r="AQ133" i="3"/>
  <c r="AG132" i="3"/>
  <c r="AM134" i="3"/>
  <c r="AN134" i="3" s="1"/>
  <c r="AI133" i="3"/>
  <c r="AW133" i="3" s="1"/>
  <c r="AH133" i="3"/>
  <c r="AU133" i="3"/>
  <c r="AV134" i="3"/>
  <c r="AV254" i="6"/>
  <c r="AU253" i="6"/>
  <c r="AH253" i="6"/>
  <c r="AG252" i="6"/>
  <c r="AM254" i="6"/>
  <c r="AN254" i="6" s="1"/>
  <c r="AQ253" i="6"/>
  <c r="AI253" i="6"/>
  <c r="AW253" i="6" s="1"/>
  <c r="AX329" i="11"/>
  <c r="AO329" i="11"/>
  <c r="AE329" i="11"/>
  <c r="X329" i="11"/>
  <c r="AC329" i="11"/>
  <c r="AA329" i="11"/>
  <c r="W329" i="11"/>
  <c r="AL329" i="11"/>
  <c r="M329" i="11"/>
  <c r="G270" i="13" l="1"/>
  <c r="AC290" i="4"/>
  <c r="O270" i="13" s="1"/>
  <c r="AF290" i="4"/>
  <c r="R270" i="13" s="1"/>
  <c r="J270" i="13"/>
  <c r="I270" i="13"/>
  <c r="X290" i="4"/>
  <c r="L270" i="13" s="1"/>
  <c r="AE290" i="4"/>
  <c r="Q270" i="13" s="1"/>
  <c r="AO290" i="4"/>
  <c r="AX290" i="4"/>
  <c r="E270" i="13"/>
  <c r="AK290" i="4"/>
  <c r="J291" i="4"/>
  <c r="R291" i="4"/>
  <c r="T291" i="4"/>
  <c r="K291" i="4"/>
  <c r="C271" i="13" s="1"/>
  <c r="M291" i="4"/>
  <c r="W290" i="4"/>
  <c r="K270" i="13" s="1"/>
  <c r="AA290" i="4"/>
  <c r="M270" i="13" s="1"/>
  <c r="C270" i="13"/>
  <c r="AL290" i="4"/>
  <c r="AG131" i="3"/>
  <c r="AM133" i="3"/>
  <c r="AN133" i="3" s="1"/>
  <c r="AI132" i="3"/>
  <c r="AW132" i="3" s="1"/>
  <c r="AQ132" i="3"/>
  <c r="AH132" i="3"/>
  <c r="AU132" i="3"/>
  <c r="AV133" i="3"/>
  <c r="AU252" i="6"/>
  <c r="AV253" i="6"/>
  <c r="AH252" i="6"/>
  <c r="AG251" i="6"/>
  <c r="AM253" i="6"/>
  <c r="AN253" i="6" s="1"/>
  <c r="AQ252" i="6"/>
  <c r="AI252" i="6"/>
  <c r="AW252" i="6" s="1"/>
  <c r="T330" i="11"/>
  <c r="AD330" i="11" s="1"/>
  <c r="R330" i="11"/>
  <c r="J330" i="11"/>
  <c r="AK329" i="11"/>
  <c r="AL291" i="4" l="1"/>
  <c r="B271" i="13"/>
  <c r="U291" i="4"/>
  <c r="V291" i="4"/>
  <c r="F271" i="13"/>
  <c r="AS291" i="4"/>
  <c r="S291" i="4"/>
  <c r="AB291" i="4"/>
  <c r="N271" i="13" s="1"/>
  <c r="H271" i="13"/>
  <c r="AD291" i="4"/>
  <c r="P271" i="13" s="1"/>
  <c r="AK291" i="4"/>
  <c r="J292" i="4"/>
  <c r="M292" i="4" s="1"/>
  <c r="R292" i="4"/>
  <c r="E271" i="13"/>
  <c r="K292" i="4"/>
  <c r="C272" i="13" s="1"/>
  <c r="T292" i="4"/>
  <c r="AI131" i="3"/>
  <c r="AW131" i="3" s="1"/>
  <c r="AQ131" i="3"/>
  <c r="AG130" i="3"/>
  <c r="AM132" i="3"/>
  <c r="AN132" i="3" s="1"/>
  <c r="AH131" i="3"/>
  <c r="AU131" i="3"/>
  <c r="AV132" i="3"/>
  <c r="AV252" i="6"/>
  <c r="AU251" i="6"/>
  <c r="AH251" i="6"/>
  <c r="AG250" i="6"/>
  <c r="AM252" i="6"/>
  <c r="AN252" i="6" s="1"/>
  <c r="AQ251" i="6"/>
  <c r="AI251" i="6"/>
  <c r="AW251" i="6" s="1"/>
  <c r="AB330" i="11"/>
  <c r="S330" i="11"/>
  <c r="AS330" i="11"/>
  <c r="V330" i="11"/>
  <c r="AF330" i="11" s="1"/>
  <c r="U330" i="11"/>
  <c r="K330" i="11"/>
  <c r="X291" i="4" l="1"/>
  <c r="L271" i="13" s="1"/>
  <c r="AE291" i="4"/>
  <c r="Q271" i="13" s="1"/>
  <c r="AO291" i="4"/>
  <c r="AX291" i="4"/>
  <c r="I271" i="13"/>
  <c r="J271" i="13"/>
  <c r="AF291" i="4"/>
  <c r="R271" i="13" s="1"/>
  <c r="G271" i="13"/>
  <c r="AC291" i="4"/>
  <c r="O271" i="13" s="1"/>
  <c r="E272" i="13"/>
  <c r="AK292" i="4"/>
  <c r="J293" i="4"/>
  <c r="R293" i="4"/>
  <c r="T293" i="4"/>
  <c r="AL292" i="4"/>
  <c r="U292" i="4"/>
  <c r="V292" i="4"/>
  <c r="B272" i="13"/>
  <c r="F272" i="13"/>
  <c r="AS292" i="4"/>
  <c r="S292" i="4"/>
  <c r="AB292" i="4"/>
  <c r="N272" i="13" s="1"/>
  <c r="AD292" i="4"/>
  <c r="P272" i="13" s="1"/>
  <c r="H272" i="13"/>
  <c r="AA291" i="4"/>
  <c r="M271" i="13" s="1"/>
  <c r="W291" i="4"/>
  <c r="K271" i="13" s="1"/>
  <c r="AG129" i="3"/>
  <c r="AM131" i="3"/>
  <c r="AN131" i="3" s="1"/>
  <c r="AQ130" i="3"/>
  <c r="AH130" i="3"/>
  <c r="AI130" i="3"/>
  <c r="AW130" i="3" s="1"/>
  <c r="AU130" i="3"/>
  <c r="AV131" i="3"/>
  <c r="AV251" i="6"/>
  <c r="AU250" i="6"/>
  <c r="AH250" i="6"/>
  <c r="AG249" i="6"/>
  <c r="AM251" i="6"/>
  <c r="AN251" i="6" s="1"/>
  <c r="AQ250" i="6"/>
  <c r="AI250" i="6"/>
  <c r="AW250" i="6" s="1"/>
  <c r="AX330" i="11"/>
  <c r="AO330" i="11"/>
  <c r="AE330" i="11"/>
  <c r="X330" i="11"/>
  <c r="AC330" i="11"/>
  <c r="AA330" i="11"/>
  <c r="W330" i="11"/>
  <c r="AL330" i="11"/>
  <c r="M330" i="11"/>
  <c r="V293" i="4" l="1"/>
  <c r="B273" i="13"/>
  <c r="U293" i="4"/>
  <c r="F273" i="13"/>
  <c r="AS293" i="4"/>
  <c r="S293" i="4"/>
  <c r="AB293" i="4"/>
  <c r="N273" i="13" s="1"/>
  <c r="H273" i="13"/>
  <c r="AD293" i="4"/>
  <c r="P273" i="13" s="1"/>
  <c r="I272" i="13"/>
  <c r="AE292" i="4"/>
  <c r="Q272" i="13" s="1"/>
  <c r="AX292" i="4"/>
  <c r="X292" i="4"/>
  <c r="L272" i="13" s="1"/>
  <c r="AO292" i="4"/>
  <c r="J272" i="13"/>
  <c r="AF292" i="4"/>
  <c r="R272" i="13" s="1"/>
  <c r="AC292" i="4"/>
  <c r="O272" i="13" s="1"/>
  <c r="G272" i="13"/>
  <c r="K293" i="4"/>
  <c r="AA292" i="4"/>
  <c r="M272" i="13" s="1"/>
  <c r="W292" i="4"/>
  <c r="K272" i="13" s="1"/>
  <c r="AG128" i="3"/>
  <c r="AM130" i="3"/>
  <c r="AN130" i="3" s="1"/>
  <c r="AQ129" i="3"/>
  <c r="AI129" i="3"/>
  <c r="AW129" i="3" s="1"/>
  <c r="AH129" i="3"/>
  <c r="AV130" i="3"/>
  <c r="AU129" i="3"/>
  <c r="AV250" i="6"/>
  <c r="AU249" i="6"/>
  <c r="AH249" i="6"/>
  <c r="AG248" i="6"/>
  <c r="AI249" i="6"/>
  <c r="AW249" i="6" s="1"/>
  <c r="AM250" i="6"/>
  <c r="AN250" i="6" s="1"/>
  <c r="AQ249" i="6"/>
  <c r="T331" i="11"/>
  <c r="AD331" i="11" s="1"/>
  <c r="R331" i="11"/>
  <c r="J331" i="11"/>
  <c r="AK330" i="11"/>
  <c r="J273" i="13" l="1"/>
  <c r="AF293" i="4"/>
  <c r="R273" i="13" s="1"/>
  <c r="X293" i="4"/>
  <c r="L273" i="13" s="1"/>
  <c r="AE293" i="4"/>
  <c r="Q273" i="13" s="1"/>
  <c r="AO293" i="4"/>
  <c r="AX293" i="4"/>
  <c r="I273" i="13"/>
  <c r="G273" i="13"/>
  <c r="AC293" i="4"/>
  <c r="O273" i="13" s="1"/>
  <c r="AA293" i="4"/>
  <c r="M273" i="13" s="1"/>
  <c r="W293" i="4"/>
  <c r="K273" i="13" s="1"/>
  <c r="C273" i="13"/>
  <c r="AL293" i="4"/>
  <c r="M293" i="4"/>
  <c r="AG127" i="3"/>
  <c r="AM129" i="3"/>
  <c r="AN129" i="3" s="1"/>
  <c r="AQ128" i="3"/>
  <c r="AI128" i="3"/>
  <c r="AW128" i="3" s="1"/>
  <c r="AH128" i="3"/>
  <c r="AU128" i="3"/>
  <c r="AV129" i="3"/>
  <c r="AV249" i="6"/>
  <c r="AU248" i="6"/>
  <c r="AH248" i="6"/>
  <c r="AQ248" i="6"/>
  <c r="AG247" i="6"/>
  <c r="AM249" i="6"/>
  <c r="AN249" i="6" s="1"/>
  <c r="AI248" i="6"/>
  <c r="AW248" i="6" s="1"/>
  <c r="AS331" i="11"/>
  <c r="AB331" i="11"/>
  <c r="S331" i="11"/>
  <c r="V331" i="11"/>
  <c r="AF331" i="11" s="1"/>
  <c r="U331" i="11"/>
  <c r="K331" i="11"/>
  <c r="AK293" i="4" l="1"/>
  <c r="J294" i="4"/>
  <c r="R294" i="4"/>
  <c r="T294" i="4"/>
  <c r="E273" i="13"/>
  <c r="AC331" i="11"/>
  <c r="AA331" i="11"/>
  <c r="W331" i="11"/>
  <c r="AG126" i="3"/>
  <c r="AM128" i="3"/>
  <c r="AN128" i="3" s="1"/>
  <c r="AQ127" i="3"/>
  <c r="AI127" i="3"/>
  <c r="AW127" i="3" s="1"/>
  <c r="AH127" i="3"/>
  <c r="AU127" i="3"/>
  <c r="AV128" i="3"/>
  <c r="AU247" i="6"/>
  <c r="AV248" i="6"/>
  <c r="AH247" i="6"/>
  <c r="AG246" i="6"/>
  <c r="AM248" i="6"/>
  <c r="AN248" i="6" s="1"/>
  <c r="AQ247" i="6"/>
  <c r="AI247" i="6"/>
  <c r="AW247" i="6" s="1"/>
  <c r="AX331" i="11"/>
  <c r="AE331" i="11"/>
  <c r="X331" i="11"/>
  <c r="AO331" i="11"/>
  <c r="AL331" i="11"/>
  <c r="M331" i="11"/>
  <c r="B274" i="13" l="1"/>
  <c r="U294" i="4"/>
  <c r="V294" i="4"/>
  <c r="AS294" i="4"/>
  <c r="S294" i="4"/>
  <c r="AB294" i="4"/>
  <c r="N274" i="13" s="1"/>
  <c r="F274" i="13"/>
  <c r="AD294" i="4"/>
  <c r="P274" i="13" s="1"/>
  <c r="H274" i="13"/>
  <c r="K294" i="4"/>
  <c r="AG125" i="3"/>
  <c r="AM127" i="3"/>
  <c r="AN127" i="3" s="1"/>
  <c r="AQ126" i="3"/>
  <c r="AI126" i="3"/>
  <c r="AW126" i="3" s="1"/>
  <c r="AH126" i="3"/>
  <c r="AU126" i="3"/>
  <c r="AV127" i="3"/>
  <c r="AV247" i="6"/>
  <c r="AU246" i="6"/>
  <c r="AH246" i="6"/>
  <c r="AG245" i="6"/>
  <c r="AM247" i="6"/>
  <c r="AN247" i="6" s="1"/>
  <c r="AQ246" i="6"/>
  <c r="AI246" i="6"/>
  <c r="AW246" i="6" s="1"/>
  <c r="J332" i="11"/>
  <c r="T332" i="11"/>
  <c r="AD332" i="11" s="1"/>
  <c r="R332" i="11"/>
  <c r="K332" i="11"/>
  <c r="AK331" i="11"/>
  <c r="I274" i="13" l="1"/>
  <c r="X294" i="4"/>
  <c r="L274" i="13" s="1"/>
  <c r="AE294" i="4"/>
  <c r="Q274" i="13" s="1"/>
  <c r="AO294" i="4"/>
  <c r="AX294" i="4"/>
  <c r="J274" i="13"/>
  <c r="AF294" i="4"/>
  <c r="R274" i="13" s="1"/>
  <c r="G274" i="13"/>
  <c r="AC294" i="4"/>
  <c r="O274" i="13" s="1"/>
  <c r="M332" i="11"/>
  <c r="W294" i="4"/>
  <c r="K274" i="13" s="1"/>
  <c r="AA294" i="4"/>
  <c r="M274" i="13" s="1"/>
  <c r="C274" i="13"/>
  <c r="AL294" i="4"/>
  <c r="M294" i="4"/>
  <c r="AG124" i="3"/>
  <c r="AM126" i="3"/>
  <c r="AN126" i="3" s="1"/>
  <c r="AQ125" i="3"/>
  <c r="AI125" i="3"/>
  <c r="AW125" i="3" s="1"/>
  <c r="AH125" i="3"/>
  <c r="AV126" i="3"/>
  <c r="AU125" i="3"/>
  <c r="AV246" i="6"/>
  <c r="AU245" i="6"/>
  <c r="AH245" i="6"/>
  <c r="AG244" i="6"/>
  <c r="AM246" i="6"/>
  <c r="AN246" i="6" s="1"/>
  <c r="AQ245" i="6"/>
  <c r="AI245" i="6"/>
  <c r="AW245" i="6" s="1"/>
  <c r="AL332" i="11"/>
  <c r="V332" i="11"/>
  <c r="AF332" i="11" s="1"/>
  <c r="U332" i="11"/>
  <c r="AS332" i="11"/>
  <c r="AB332" i="11"/>
  <c r="S332" i="11"/>
  <c r="K295" i="4" l="1"/>
  <c r="E274" i="13"/>
  <c r="AK294" i="4"/>
  <c r="J295" i="4"/>
  <c r="R295" i="4"/>
  <c r="T295" i="4"/>
  <c r="T333" i="11"/>
  <c r="AD333" i="11" s="1"/>
  <c r="R333" i="11"/>
  <c r="J333" i="11"/>
  <c r="AK332" i="11"/>
  <c r="AG123" i="3"/>
  <c r="AM125" i="3"/>
  <c r="AN125" i="3" s="1"/>
  <c r="AQ124" i="3"/>
  <c r="AI124" i="3"/>
  <c r="AW124" i="3" s="1"/>
  <c r="AH124" i="3"/>
  <c r="AU124" i="3"/>
  <c r="AV125" i="3"/>
  <c r="AV245" i="6"/>
  <c r="AU244" i="6"/>
  <c r="AH244" i="6"/>
  <c r="AG243" i="6"/>
  <c r="AM245" i="6"/>
  <c r="AN245" i="6" s="1"/>
  <c r="AQ244" i="6"/>
  <c r="AI244" i="6"/>
  <c r="AW244" i="6" s="1"/>
  <c r="AS333" i="11"/>
  <c r="AB333" i="11"/>
  <c r="S333" i="11"/>
  <c r="V333" i="11"/>
  <c r="AF333" i="11" s="1"/>
  <c r="U333" i="11"/>
  <c r="AX332" i="11"/>
  <c r="AO332" i="11"/>
  <c r="AE332" i="11"/>
  <c r="X332" i="11"/>
  <c r="K333" i="11"/>
  <c r="AC332" i="11"/>
  <c r="AA332" i="11"/>
  <c r="W332" i="11"/>
  <c r="V295" i="4" l="1"/>
  <c r="AL295" i="4"/>
  <c r="U295" i="4"/>
  <c r="B275" i="13"/>
  <c r="AS295" i="4"/>
  <c r="S295" i="4"/>
  <c r="F275" i="13"/>
  <c r="AB295" i="4"/>
  <c r="N275" i="13" s="1"/>
  <c r="H275" i="13"/>
  <c r="AD295" i="4"/>
  <c r="P275" i="13" s="1"/>
  <c r="C275" i="13"/>
  <c r="M295" i="4"/>
  <c r="AH123" i="3"/>
  <c r="AG122" i="3"/>
  <c r="AM124" i="3"/>
  <c r="AN124" i="3" s="1"/>
  <c r="AQ123" i="3"/>
  <c r="AI123" i="3"/>
  <c r="AW123" i="3" s="1"/>
  <c r="AU123" i="3"/>
  <c r="AV124" i="3"/>
  <c r="AV244" i="6"/>
  <c r="AU243" i="6"/>
  <c r="AH243" i="6"/>
  <c r="AG242" i="6"/>
  <c r="AM244" i="6"/>
  <c r="AN244" i="6" s="1"/>
  <c r="AQ243" i="6"/>
  <c r="AI243" i="6"/>
  <c r="AW243" i="6" s="1"/>
  <c r="AX333" i="11"/>
  <c r="AO333" i="11"/>
  <c r="AE333" i="11"/>
  <c r="X333" i="11"/>
  <c r="AC333" i="11"/>
  <c r="AA333" i="11"/>
  <c r="W333" i="11"/>
  <c r="AL333" i="11"/>
  <c r="M333" i="11"/>
  <c r="J275" i="13" l="1"/>
  <c r="AF295" i="4"/>
  <c r="R275" i="13" s="1"/>
  <c r="I275" i="13"/>
  <c r="X295" i="4"/>
  <c r="L275" i="13" s="1"/>
  <c r="AE295" i="4"/>
  <c r="Q275" i="13" s="1"/>
  <c r="AO295" i="4"/>
  <c r="AX295" i="4"/>
  <c r="G275" i="13"/>
  <c r="AC295" i="4"/>
  <c r="O275" i="13" s="1"/>
  <c r="T296" i="4"/>
  <c r="J296" i="4"/>
  <c r="AK295" i="4"/>
  <c r="E275" i="13"/>
  <c r="R296" i="4"/>
  <c r="W295" i="4"/>
  <c r="K275" i="13" s="1"/>
  <c r="AA295" i="4"/>
  <c r="M275" i="13" s="1"/>
  <c r="AU122" i="3"/>
  <c r="AV123" i="3"/>
  <c r="AG121" i="3"/>
  <c r="AM123" i="3"/>
  <c r="AN123" i="3" s="1"/>
  <c r="AQ122" i="3"/>
  <c r="AI122" i="3"/>
  <c r="AW122" i="3" s="1"/>
  <c r="AH122" i="3"/>
  <c r="AV243" i="6"/>
  <c r="AU242" i="6"/>
  <c r="AH242" i="6"/>
  <c r="AG241" i="6"/>
  <c r="AM243" i="6"/>
  <c r="AN243" i="6" s="1"/>
  <c r="AQ242" i="6"/>
  <c r="AI242" i="6"/>
  <c r="AW242" i="6" s="1"/>
  <c r="R334" i="11"/>
  <c r="J334" i="11"/>
  <c r="K334" i="11" s="1"/>
  <c r="M334" i="11" s="1"/>
  <c r="AK333" i="11"/>
  <c r="T334" i="11"/>
  <c r="AD334" i="11" s="1"/>
  <c r="H276" i="13" l="1"/>
  <c r="AD296" i="4"/>
  <c r="P276" i="13" s="1"/>
  <c r="U296" i="4"/>
  <c r="B276" i="13"/>
  <c r="V296" i="4"/>
  <c r="F276" i="13"/>
  <c r="AS296" i="4"/>
  <c r="S296" i="4"/>
  <c r="AB296" i="4"/>
  <c r="N276" i="13" s="1"/>
  <c r="K296" i="4"/>
  <c r="AG120" i="3"/>
  <c r="AM122" i="3"/>
  <c r="AN122" i="3" s="1"/>
  <c r="AQ121" i="3"/>
  <c r="AI121" i="3"/>
  <c r="AW121" i="3" s="1"/>
  <c r="AH121" i="3"/>
  <c r="AU121" i="3"/>
  <c r="AV122" i="3"/>
  <c r="AV242" i="6"/>
  <c r="AU241" i="6"/>
  <c r="AH241" i="6"/>
  <c r="AG240" i="6"/>
  <c r="AM242" i="6"/>
  <c r="AN242" i="6" s="1"/>
  <c r="AQ241" i="6"/>
  <c r="AI241" i="6"/>
  <c r="AW241" i="6" s="1"/>
  <c r="AB334" i="11"/>
  <c r="S334" i="11"/>
  <c r="AS334" i="11"/>
  <c r="V334" i="11"/>
  <c r="AF334" i="11" s="1"/>
  <c r="U334" i="11"/>
  <c r="AL334" i="11"/>
  <c r="T335" i="11"/>
  <c r="AD335" i="11" s="1"/>
  <c r="R335" i="11"/>
  <c r="J335" i="11"/>
  <c r="AK334" i="11"/>
  <c r="AE296" i="4" l="1"/>
  <c r="Q276" i="13" s="1"/>
  <c r="AO296" i="4"/>
  <c r="AX296" i="4"/>
  <c r="I276" i="13"/>
  <c r="X296" i="4"/>
  <c r="L276" i="13" s="1"/>
  <c r="J276" i="13"/>
  <c r="AF296" i="4"/>
  <c r="R276" i="13" s="1"/>
  <c r="G276" i="13"/>
  <c r="AC296" i="4"/>
  <c r="O276" i="13" s="1"/>
  <c r="W296" i="4"/>
  <c r="K276" i="13" s="1"/>
  <c r="AA296" i="4"/>
  <c r="M276" i="13" s="1"/>
  <c r="C276" i="13"/>
  <c r="M296" i="4"/>
  <c r="AL296" i="4"/>
  <c r="AG119" i="3"/>
  <c r="AM121" i="3"/>
  <c r="AN121" i="3" s="1"/>
  <c r="AQ120" i="3"/>
  <c r="AI120" i="3"/>
  <c r="AW120" i="3" s="1"/>
  <c r="AH120" i="3"/>
  <c r="AU120" i="3"/>
  <c r="AV121" i="3"/>
  <c r="AV241" i="6"/>
  <c r="AU240" i="6"/>
  <c r="AH240" i="6"/>
  <c r="AG239" i="6"/>
  <c r="AM241" i="6"/>
  <c r="AN241" i="6" s="1"/>
  <c r="AQ240" i="6"/>
  <c r="AI240" i="6"/>
  <c r="AW240" i="6" s="1"/>
  <c r="AX334" i="11"/>
  <c r="AO334" i="11"/>
  <c r="AE334" i="11"/>
  <c r="X334" i="11"/>
  <c r="AB335" i="11"/>
  <c r="S335" i="11"/>
  <c r="AS335" i="11"/>
  <c r="V335" i="11"/>
  <c r="AF335" i="11" s="1"/>
  <c r="U335" i="11"/>
  <c r="AC334" i="11"/>
  <c r="AA334" i="11"/>
  <c r="W334" i="11"/>
  <c r="K335" i="11"/>
  <c r="E276" i="13" l="1"/>
  <c r="AK296" i="4"/>
  <c r="J297" i="4"/>
  <c r="M297" i="4" s="1"/>
  <c r="R297" i="4"/>
  <c r="T297" i="4"/>
  <c r="K297" i="4"/>
  <c r="C277" i="13" s="1"/>
  <c r="AG118" i="3"/>
  <c r="AM120" i="3"/>
  <c r="AN120" i="3" s="1"/>
  <c r="AQ119" i="3"/>
  <c r="AI119" i="3"/>
  <c r="AW119" i="3" s="1"/>
  <c r="AH119" i="3"/>
  <c r="AU119" i="3"/>
  <c r="AV120" i="3"/>
  <c r="AU239" i="6"/>
  <c r="AV240" i="6"/>
  <c r="AH239" i="6"/>
  <c r="AG238" i="6"/>
  <c r="AM240" i="6"/>
  <c r="AN240" i="6" s="1"/>
  <c r="AQ239" i="6"/>
  <c r="AI239" i="6"/>
  <c r="AW239" i="6" s="1"/>
  <c r="AX335" i="11"/>
  <c r="AO335" i="11"/>
  <c r="AE335" i="11"/>
  <c r="X335" i="11"/>
  <c r="AC335" i="11"/>
  <c r="AA335" i="11"/>
  <c r="W335" i="11"/>
  <c r="M335" i="11"/>
  <c r="AL335" i="11"/>
  <c r="E277" i="13" l="1"/>
  <c r="T298" i="4"/>
  <c r="R298" i="4"/>
  <c r="K298" i="4"/>
  <c r="J298" i="4"/>
  <c r="AK297" i="4"/>
  <c r="B277" i="13"/>
  <c r="U297" i="4"/>
  <c r="V297" i="4"/>
  <c r="AL297" i="4"/>
  <c r="F277" i="13"/>
  <c r="AS297" i="4"/>
  <c r="S297" i="4"/>
  <c r="AB297" i="4"/>
  <c r="N277" i="13" s="1"/>
  <c r="H277" i="13"/>
  <c r="AD297" i="4"/>
  <c r="P277" i="13" s="1"/>
  <c r="AI118" i="3"/>
  <c r="AW118" i="3" s="1"/>
  <c r="AH118" i="3"/>
  <c r="AG117" i="3"/>
  <c r="AM119" i="3"/>
  <c r="AN119" i="3" s="1"/>
  <c r="AQ118" i="3"/>
  <c r="AU118" i="3"/>
  <c r="AV119" i="3"/>
  <c r="AV239" i="6"/>
  <c r="AU238" i="6"/>
  <c r="AH238" i="6"/>
  <c r="AG237" i="6"/>
  <c r="AM239" i="6"/>
  <c r="AN239" i="6" s="1"/>
  <c r="AQ238" i="6"/>
  <c r="AI238" i="6"/>
  <c r="AW238" i="6" s="1"/>
  <c r="T336" i="11"/>
  <c r="AD336" i="11" s="1"/>
  <c r="R336" i="11"/>
  <c r="J336" i="11"/>
  <c r="AK335" i="11"/>
  <c r="AD298" i="4" l="1"/>
  <c r="P278" i="13" s="1"/>
  <c r="H278" i="13"/>
  <c r="F278" i="13"/>
  <c r="AS298" i="4"/>
  <c r="S298" i="4"/>
  <c r="AB298" i="4"/>
  <c r="N278" i="13" s="1"/>
  <c r="AL298" i="4"/>
  <c r="B278" i="13"/>
  <c r="U298" i="4"/>
  <c r="V298" i="4"/>
  <c r="I277" i="13"/>
  <c r="AX297" i="4"/>
  <c r="X297" i="4"/>
  <c r="L277" i="13" s="1"/>
  <c r="AE297" i="4"/>
  <c r="Q277" i="13" s="1"/>
  <c r="AO297" i="4"/>
  <c r="AF297" i="4"/>
  <c r="R277" i="13" s="1"/>
  <c r="J277" i="13"/>
  <c r="AC297" i="4"/>
  <c r="O277" i="13" s="1"/>
  <c r="G277" i="13"/>
  <c r="C278" i="13"/>
  <c r="M298" i="4"/>
  <c r="W297" i="4"/>
  <c r="K277" i="13" s="1"/>
  <c r="AA297" i="4"/>
  <c r="M277" i="13" s="1"/>
  <c r="AU117" i="3"/>
  <c r="AV118" i="3"/>
  <c r="AG116" i="3"/>
  <c r="AM118" i="3"/>
  <c r="AN118" i="3" s="1"/>
  <c r="AQ117" i="3"/>
  <c r="AI117" i="3"/>
  <c r="AW117" i="3" s="1"/>
  <c r="AH117" i="3"/>
  <c r="AV238" i="6"/>
  <c r="AU237" i="6"/>
  <c r="AH237" i="6"/>
  <c r="AG236" i="6"/>
  <c r="AM238" i="6"/>
  <c r="AN238" i="6" s="1"/>
  <c r="AQ237" i="6"/>
  <c r="AI237" i="6"/>
  <c r="AW237" i="6" s="1"/>
  <c r="AB336" i="11"/>
  <c r="S336" i="11"/>
  <c r="AS336" i="11"/>
  <c r="V336" i="11"/>
  <c r="AF336" i="11" s="1"/>
  <c r="U336" i="11"/>
  <c r="K336" i="11"/>
  <c r="G278" i="13" l="1"/>
  <c r="AC298" i="4"/>
  <c r="O278" i="13" s="1"/>
  <c r="X298" i="4"/>
  <c r="L278" i="13" s="1"/>
  <c r="I278" i="13"/>
  <c r="AE298" i="4"/>
  <c r="Q278" i="13" s="1"/>
  <c r="AO298" i="4"/>
  <c r="AX298" i="4"/>
  <c r="J278" i="13"/>
  <c r="AF298" i="4"/>
  <c r="R278" i="13" s="1"/>
  <c r="J299" i="4"/>
  <c r="AK298" i="4"/>
  <c r="R299" i="4"/>
  <c r="T299" i="4"/>
  <c r="E278" i="13"/>
  <c r="K299" i="4"/>
  <c r="C279" i="13" s="1"/>
  <c r="M299" i="4"/>
  <c r="W298" i="4"/>
  <c r="K278" i="13" s="1"/>
  <c r="AA298" i="4"/>
  <c r="M278" i="13" s="1"/>
  <c r="AM117" i="3"/>
  <c r="AN117" i="3" s="1"/>
  <c r="AI116" i="3"/>
  <c r="AW116" i="3" s="1"/>
  <c r="AG115" i="3"/>
  <c r="AQ116" i="3"/>
  <c r="AH116" i="3"/>
  <c r="AU116" i="3"/>
  <c r="AV117" i="3"/>
  <c r="AV237" i="6"/>
  <c r="AU236" i="6"/>
  <c r="AH236" i="6"/>
  <c r="AG235" i="6"/>
  <c r="AM237" i="6"/>
  <c r="AN237" i="6" s="1"/>
  <c r="AQ236" i="6"/>
  <c r="AI236" i="6"/>
  <c r="AW236" i="6" s="1"/>
  <c r="AX336" i="11"/>
  <c r="AO336" i="11"/>
  <c r="AE336" i="11"/>
  <c r="X336" i="11"/>
  <c r="AC336" i="11"/>
  <c r="AA336" i="11"/>
  <c r="W336" i="11"/>
  <c r="M336" i="11"/>
  <c r="AL336" i="11"/>
  <c r="AL299" i="4" l="1"/>
  <c r="B279" i="13"/>
  <c r="U299" i="4"/>
  <c r="V299" i="4"/>
  <c r="AS299" i="4"/>
  <c r="F279" i="13"/>
  <c r="S299" i="4"/>
  <c r="AB299" i="4"/>
  <c r="N279" i="13" s="1"/>
  <c r="H279" i="13"/>
  <c r="AD299" i="4"/>
  <c r="P279" i="13" s="1"/>
  <c r="AK299" i="4"/>
  <c r="E279" i="13"/>
  <c r="J300" i="4"/>
  <c r="R300" i="4"/>
  <c r="T300" i="4"/>
  <c r="AQ115" i="3"/>
  <c r="AH115" i="3"/>
  <c r="AG114" i="3"/>
  <c r="AM116" i="3"/>
  <c r="AN116" i="3" s="1"/>
  <c r="AI115" i="3"/>
  <c r="AW115" i="3" s="1"/>
  <c r="AU115" i="3"/>
  <c r="AV116" i="3"/>
  <c r="AV236" i="6"/>
  <c r="AU235" i="6"/>
  <c r="AH235" i="6"/>
  <c r="AG234" i="6"/>
  <c r="AM236" i="6"/>
  <c r="AN236" i="6" s="1"/>
  <c r="AQ235" i="6"/>
  <c r="AI235" i="6"/>
  <c r="AW235" i="6" s="1"/>
  <c r="T337" i="11"/>
  <c r="AD337" i="11" s="1"/>
  <c r="R337" i="11"/>
  <c r="J337" i="11"/>
  <c r="AK336" i="11"/>
  <c r="X299" i="4" l="1"/>
  <c r="L279" i="13" s="1"/>
  <c r="AE299" i="4"/>
  <c r="Q279" i="13" s="1"/>
  <c r="AO299" i="4"/>
  <c r="AX299" i="4"/>
  <c r="I279" i="13"/>
  <c r="AF299" i="4"/>
  <c r="R279" i="13" s="1"/>
  <c r="J279" i="13"/>
  <c r="G279" i="13"/>
  <c r="AC299" i="4"/>
  <c r="O279" i="13" s="1"/>
  <c r="B280" i="13"/>
  <c r="U300" i="4"/>
  <c r="V300" i="4"/>
  <c r="AS300" i="4"/>
  <c r="F280" i="13"/>
  <c r="S300" i="4"/>
  <c r="AB300" i="4"/>
  <c r="N280" i="13" s="1"/>
  <c r="H280" i="13"/>
  <c r="AD300" i="4"/>
  <c r="P280" i="13" s="1"/>
  <c r="AA299" i="4"/>
  <c r="M279" i="13" s="1"/>
  <c r="W299" i="4"/>
  <c r="K279" i="13" s="1"/>
  <c r="K300" i="4"/>
  <c r="AV115" i="3"/>
  <c r="AU114" i="3"/>
  <c r="AM115" i="3"/>
  <c r="AN115" i="3" s="1"/>
  <c r="AH114" i="3"/>
  <c r="AG113" i="3"/>
  <c r="AQ114" i="3"/>
  <c r="AI114" i="3"/>
  <c r="AW114" i="3" s="1"/>
  <c r="AV235" i="6"/>
  <c r="AU234" i="6"/>
  <c r="AH234" i="6"/>
  <c r="AG233" i="6"/>
  <c r="AM235" i="6"/>
  <c r="AN235" i="6" s="1"/>
  <c r="AQ234" i="6"/>
  <c r="AI234" i="6"/>
  <c r="AW234" i="6" s="1"/>
  <c r="AB337" i="11"/>
  <c r="AS337" i="11"/>
  <c r="S337" i="11"/>
  <c r="V337" i="11"/>
  <c r="AF337" i="11" s="1"/>
  <c r="U337" i="11"/>
  <c r="K337" i="11"/>
  <c r="I280" i="13" l="1"/>
  <c r="X300" i="4"/>
  <c r="L280" i="13" s="1"/>
  <c r="AE300" i="4"/>
  <c r="Q280" i="13" s="1"/>
  <c r="AO300" i="4"/>
  <c r="AX300" i="4"/>
  <c r="J280" i="13"/>
  <c r="AF300" i="4"/>
  <c r="R280" i="13" s="1"/>
  <c r="AC300" i="4"/>
  <c r="O280" i="13" s="1"/>
  <c r="G280" i="13"/>
  <c r="W300" i="4"/>
  <c r="K280" i="13" s="1"/>
  <c r="AA300" i="4"/>
  <c r="M280" i="13" s="1"/>
  <c r="C280" i="13"/>
  <c r="AL300" i="4"/>
  <c r="M300" i="4"/>
  <c r="AU113" i="3"/>
  <c r="AV114" i="3"/>
  <c r="AG112" i="3"/>
  <c r="AM114" i="3"/>
  <c r="AN114" i="3" s="1"/>
  <c r="AQ113" i="3"/>
  <c r="AI113" i="3"/>
  <c r="AW113" i="3" s="1"/>
  <c r="AH113" i="3"/>
  <c r="AU233" i="6"/>
  <c r="AV234" i="6"/>
  <c r="AH233" i="6"/>
  <c r="AM234" i="6"/>
  <c r="AN234" i="6" s="1"/>
  <c r="AQ233" i="6"/>
  <c r="AI233" i="6"/>
  <c r="AW233" i="6" s="1"/>
  <c r="AG232" i="6"/>
  <c r="AX337" i="11"/>
  <c r="AO337" i="11"/>
  <c r="X337" i="11"/>
  <c r="AE337" i="11"/>
  <c r="AC337" i="11"/>
  <c r="AA337" i="11"/>
  <c r="W337" i="11"/>
  <c r="AL337" i="11"/>
  <c r="M337" i="11"/>
  <c r="E280" i="13" l="1"/>
  <c r="T301" i="4"/>
  <c r="J301" i="4"/>
  <c r="R301" i="4"/>
  <c r="AK300" i="4"/>
  <c r="AH112" i="3"/>
  <c r="AG111" i="3"/>
  <c r="AM113" i="3"/>
  <c r="AN113" i="3" s="1"/>
  <c r="AQ112" i="3"/>
  <c r="AI112" i="3"/>
  <c r="AW112" i="3" s="1"/>
  <c r="AV113" i="3"/>
  <c r="AU112" i="3"/>
  <c r="AV233" i="6"/>
  <c r="AU232" i="6"/>
  <c r="AH232" i="6"/>
  <c r="AG231" i="6"/>
  <c r="AM233" i="6"/>
  <c r="AN233" i="6" s="1"/>
  <c r="AQ232" i="6"/>
  <c r="AI232" i="6"/>
  <c r="AW232" i="6" s="1"/>
  <c r="R338" i="11"/>
  <c r="J338" i="11"/>
  <c r="AK337" i="11"/>
  <c r="T338" i="11"/>
  <c r="AD338" i="11" s="1"/>
  <c r="H281" i="13" l="1"/>
  <c r="AD301" i="4"/>
  <c r="P281" i="13" s="1"/>
  <c r="AL301" i="4"/>
  <c r="B281" i="13"/>
  <c r="U301" i="4"/>
  <c r="V301" i="4"/>
  <c r="W301" i="4"/>
  <c r="K281" i="13" s="1"/>
  <c r="AS301" i="4"/>
  <c r="F281" i="13"/>
  <c r="S301" i="4"/>
  <c r="AA301" i="4" s="1"/>
  <c r="M281" i="13" s="1"/>
  <c r="AB301" i="4"/>
  <c r="N281" i="13" s="1"/>
  <c r="K301" i="4"/>
  <c r="AU111" i="3"/>
  <c r="AV112" i="3"/>
  <c r="AG110" i="3"/>
  <c r="AM112" i="3"/>
  <c r="AN112" i="3" s="1"/>
  <c r="AQ111" i="3"/>
  <c r="AI111" i="3"/>
  <c r="AW111" i="3" s="1"/>
  <c r="AH111" i="3"/>
  <c r="AV232" i="6"/>
  <c r="AU231" i="6"/>
  <c r="AH231" i="6"/>
  <c r="AG230" i="6"/>
  <c r="AM232" i="6"/>
  <c r="AN232" i="6" s="1"/>
  <c r="AQ231" i="6"/>
  <c r="AI231" i="6"/>
  <c r="AW231" i="6" s="1"/>
  <c r="AB338" i="11"/>
  <c r="S338" i="11"/>
  <c r="AS338" i="11"/>
  <c r="V338" i="11"/>
  <c r="AF338" i="11" s="1"/>
  <c r="U338" i="11"/>
  <c r="K338" i="11"/>
  <c r="X301" i="4" l="1"/>
  <c r="L281" i="13" s="1"/>
  <c r="AE301" i="4"/>
  <c r="Q281" i="13" s="1"/>
  <c r="AO301" i="4"/>
  <c r="AX301" i="4"/>
  <c r="I281" i="13"/>
  <c r="J281" i="13"/>
  <c r="AF301" i="4"/>
  <c r="R281" i="13" s="1"/>
  <c r="G281" i="13"/>
  <c r="AC301" i="4"/>
  <c r="O281" i="13" s="1"/>
  <c r="C281" i="13"/>
  <c r="M301" i="4"/>
  <c r="M338" i="11"/>
  <c r="AL338" i="11"/>
  <c r="AG109" i="3"/>
  <c r="AM111" i="3"/>
  <c r="AN111" i="3" s="1"/>
  <c r="AQ110" i="3"/>
  <c r="AI110" i="3"/>
  <c r="AW110" i="3" s="1"/>
  <c r="AH110" i="3"/>
  <c r="AU110" i="3"/>
  <c r="AV111" i="3"/>
  <c r="AV231" i="6"/>
  <c r="AU230" i="6"/>
  <c r="AH230" i="6"/>
  <c r="AG229" i="6"/>
  <c r="AM231" i="6"/>
  <c r="AN231" i="6" s="1"/>
  <c r="AQ230" i="6"/>
  <c r="AI230" i="6"/>
  <c r="AW230" i="6" s="1"/>
  <c r="AX338" i="11"/>
  <c r="AO338" i="11"/>
  <c r="AE338" i="11"/>
  <c r="X338" i="11"/>
  <c r="R339" i="11"/>
  <c r="AK338" i="11"/>
  <c r="J339" i="11"/>
  <c r="K339" i="11"/>
  <c r="M339" i="11"/>
  <c r="T339" i="11"/>
  <c r="AD339" i="11" s="1"/>
  <c r="AC338" i="11"/>
  <c r="AA338" i="11"/>
  <c r="W338" i="11"/>
  <c r="E281" i="13" l="1"/>
  <c r="AK301" i="4"/>
  <c r="J302" i="4"/>
  <c r="R302" i="4"/>
  <c r="T302" i="4"/>
  <c r="AG108" i="3"/>
  <c r="AM110" i="3"/>
  <c r="AN110" i="3" s="1"/>
  <c r="AQ109" i="3"/>
  <c r="AI109" i="3"/>
  <c r="AW109" i="3" s="1"/>
  <c r="AH109" i="3"/>
  <c r="AV110" i="3"/>
  <c r="AU109" i="3"/>
  <c r="AV230" i="6"/>
  <c r="AU229" i="6"/>
  <c r="AH229" i="6"/>
  <c r="AG228" i="6"/>
  <c r="AM230" i="6"/>
  <c r="AN230" i="6" s="1"/>
  <c r="AQ229" i="6"/>
  <c r="AI229" i="6"/>
  <c r="AW229" i="6" s="1"/>
  <c r="AB339" i="11"/>
  <c r="S339" i="11"/>
  <c r="AS339" i="11"/>
  <c r="V339" i="11"/>
  <c r="AF339" i="11" s="1"/>
  <c r="U339" i="11"/>
  <c r="AL339" i="11"/>
  <c r="T340" i="11"/>
  <c r="AD340" i="11" s="1"/>
  <c r="R340" i="11"/>
  <c r="K340" i="11"/>
  <c r="M340" i="11" s="1"/>
  <c r="J340" i="11"/>
  <c r="AK339" i="11"/>
  <c r="B282" i="13" l="1"/>
  <c r="U302" i="4"/>
  <c r="V302" i="4"/>
  <c r="K302" i="4"/>
  <c r="AL302" i="4" s="1"/>
  <c r="S302" i="4"/>
  <c r="AB302" i="4"/>
  <c r="N282" i="13" s="1"/>
  <c r="AS302" i="4"/>
  <c r="F282" i="13"/>
  <c r="H282" i="13"/>
  <c r="AD302" i="4"/>
  <c r="P282" i="13" s="1"/>
  <c r="AG107" i="3"/>
  <c r="AM109" i="3"/>
  <c r="AN109" i="3" s="1"/>
  <c r="AI108" i="3"/>
  <c r="AW108" i="3" s="1"/>
  <c r="AQ108" i="3"/>
  <c r="AH108" i="3"/>
  <c r="AV109" i="3"/>
  <c r="AU108" i="3"/>
  <c r="AV229" i="6"/>
  <c r="AU228" i="6"/>
  <c r="AH228" i="6"/>
  <c r="AG227" i="6"/>
  <c r="AM229" i="6"/>
  <c r="AN229" i="6" s="1"/>
  <c r="AQ228" i="6"/>
  <c r="AI228" i="6"/>
  <c r="AW228" i="6" s="1"/>
  <c r="AO339" i="11"/>
  <c r="X339" i="11"/>
  <c r="AX339" i="11"/>
  <c r="AE339" i="11"/>
  <c r="AB340" i="11"/>
  <c r="AS340" i="11"/>
  <c r="S340" i="11"/>
  <c r="T341" i="11"/>
  <c r="AD341" i="11" s="1"/>
  <c r="R341" i="11"/>
  <c r="J341" i="11"/>
  <c r="K341" i="11" s="1"/>
  <c r="M341" i="11" s="1"/>
  <c r="AK340" i="11"/>
  <c r="AL340" i="11"/>
  <c r="U340" i="11"/>
  <c r="V340" i="11"/>
  <c r="AF340" i="11" s="1"/>
  <c r="AC339" i="11"/>
  <c r="AA339" i="11"/>
  <c r="W339" i="11"/>
  <c r="X302" i="4" l="1"/>
  <c r="L282" i="13" s="1"/>
  <c r="AE302" i="4"/>
  <c r="Q282" i="13" s="1"/>
  <c r="AO302" i="4"/>
  <c r="AX302" i="4"/>
  <c r="I282" i="13"/>
  <c r="J282" i="13"/>
  <c r="AF302" i="4"/>
  <c r="R282" i="13" s="1"/>
  <c r="M302" i="4"/>
  <c r="C282" i="13"/>
  <c r="G282" i="13"/>
  <c r="AC302" i="4"/>
  <c r="O282" i="13" s="1"/>
  <c r="W302" i="4"/>
  <c r="K282" i="13" s="1"/>
  <c r="AA302" i="4"/>
  <c r="M282" i="13" s="1"/>
  <c r="AG106" i="3"/>
  <c r="AM108" i="3"/>
  <c r="AN108" i="3" s="1"/>
  <c r="AQ107" i="3"/>
  <c r="AI107" i="3"/>
  <c r="AW107" i="3" s="1"/>
  <c r="AH107" i="3"/>
  <c r="AU107" i="3"/>
  <c r="AV108" i="3"/>
  <c r="AV228" i="6"/>
  <c r="AU227" i="6"/>
  <c r="AH227" i="6"/>
  <c r="AG226" i="6"/>
  <c r="AM228" i="6"/>
  <c r="AN228" i="6" s="1"/>
  <c r="AQ227" i="6"/>
  <c r="AI227" i="6"/>
  <c r="AW227" i="6" s="1"/>
  <c r="AK341" i="11"/>
  <c r="J342" i="11"/>
  <c r="R342" i="11"/>
  <c r="T342" i="11"/>
  <c r="AD342" i="11" s="1"/>
  <c r="S341" i="11"/>
  <c r="AC341" i="11" s="1"/>
  <c r="AS341" i="11"/>
  <c r="AB341" i="11"/>
  <c r="V341" i="11"/>
  <c r="AF341" i="11" s="1"/>
  <c r="AL341" i="11"/>
  <c r="U341" i="11"/>
  <c r="AX340" i="11"/>
  <c r="AO340" i="11"/>
  <c r="X340" i="11"/>
  <c r="AE340" i="11"/>
  <c r="AC340" i="11"/>
  <c r="AA340" i="11"/>
  <c r="W340" i="11"/>
  <c r="T303" i="4" l="1"/>
  <c r="R303" i="4"/>
  <c r="J303" i="4"/>
  <c r="AK302" i="4"/>
  <c r="E282" i="13"/>
  <c r="K303" i="4"/>
  <c r="C283" i="13" s="1"/>
  <c r="M303" i="4"/>
  <c r="AG105" i="3"/>
  <c r="AM107" i="3"/>
  <c r="AN107" i="3" s="1"/>
  <c r="AQ106" i="3"/>
  <c r="AI106" i="3"/>
  <c r="AW106" i="3" s="1"/>
  <c r="AH106" i="3"/>
  <c r="AU106" i="3"/>
  <c r="AV107" i="3"/>
  <c r="AU226" i="6"/>
  <c r="AV227" i="6"/>
  <c r="AH226" i="6"/>
  <c r="AG225" i="6"/>
  <c r="AM227" i="6"/>
  <c r="AN227" i="6" s="1"/>
  <c r="AI226" i="6"/>
  <c r="AW226" i="6" s="1"/>
  <c r="AQ226" i="6"/>
  <c r="AL342" i="11"/>
  <c r="U342" i="11"/>
  <c r="V342" i="11"/>
  <c r="AF342" i="11" s="1"/>
  <c r="AB342" i="11"/>
  <c r="S342" i="11"/>
  <c r="AS342" i="11"/>
  <c r="AX341" i="11"/>
  <c r="AO341" i="11"/>
  <c r="AE341" i="11"/>
  <c r="X341" i="11"/>
  <c r="K342" i="11"/>
  <c r="M342" i="11" s="1"/>
  <c r="AA341" i="11"/>
  <c r="W341" i="11"/>
  <c r="H283" i="13" l="1"/>
  <c r="AD303" i="4"/>
  <c r="P283" i="13" s="1"/>
  <c r="F283" i="13"/>
  <c r="S303" i="4"/>
  <c r="AB303" i="4"/>
  <c r="N283" i="13" s="1"/>
  <c r="AS303" i="4"/>
  <c r="AL303" i="4"/>
  <c r="B283" i="13"/>
  <c r="U303" i="4"/>
  <c r="V303" i="4"/>
  <c r="AK303" i="4"/>
  <c r="J304" i="4"/>
  <c r="R304" i="4"/>
  <c r="T304" i="4"/>
  <c r="E283" i="13"/>
  <c r="AG104" i="3"/>
  <c r="AM106" i="3"/>
  <c r="AN106" i="3" s="1"/>
  <c r="AQ105" i="3"/>
  <c r="AI105" i="3"/>
  <c r="AW105" i="3" s="1"/>
  <c r="AH105" i="3"/>
  <c r="AU105" i="3"/>
  <c r="AV106" i="3"/>
  <c r="AV226" i="6"/>
  <c r="AU225" i="6"/>
  <c r="AH225" i="6"/>
  <c r="AG224" i="6"/>
  <c r="AM226" i="6"/>
  <c r="AN226" i="6" s="1"/>
  <c r="AQ225" i="6"/>
  <c r="AI225" i="6"/>
  <c r="AW225" i="6" s="1"/>
  <c r="AX342" i="11"/>
  <c r="AO342" i="11"/>
  <c r="AE342" i="11"/>
  <c r="X342" i="11"/>
  <c r="AK342" i="11"/>
  <c r="J343" i="11"/>
  <c r="K343" i="11" s="1"/>
  <c r="M343" i="11" s="1"/>
  <c r="R343" i="11"/>
  <c r="T343" i="11"/>
  <c r="AD343" i="11" s="1"/>
  <c r="AC342" i="11"/>
  <c r="AA342" i="11"/>
  <c r="W342" i="11"/>
  <c r="G283" i="13" l="1"/>
  <c r="AC303" i="4"/>
  <c r="O283" i="13" s="1"/>
  <c r="AO303" i="4"/>
  <c r="I283" i="13"/>
  <c r="X303" i="4"/>
  <c r="L283" i="13" s="1"/>
  <c r="AE303" i="4"/>
  <c r="Q283" i="13" s="1"/>
  <c r="AX303" i="4"/>
  <c r="J283" i="13"/>
  <c r="AF303" i="4"/>
  <c r="R283" i="13" s="1"/>
  <c r="U304" i="4"/>
  <c r="V304" i="4"/>
  <c r="B284" i="13"/>
  <c r="K304" i="4"/>
  <c r="AL304" i="4" s="1"/>
  <c r="AS304" i="4"/>
  <c r="AB304" i="4"/>
  <c r="N284" i="13" s="1"/>
  <c r="S304" i="4"/>
  <c r="F284" i="13"/>
  <c r="H284" i="13"/>
  <c r="AD304" i="4"/>
  <c r="P284" i="13" s="1"/>
  <c r="W303" i="4"/>
  <c r="K283" i="13" s="1"/>
  <c r="AA303" i="4"/>
  <c r="M283" i="13" s="1"/>
  <c r="AG103" i="3"/>
  <c r="AI104" i="3"/>
  <c r="AW104" i="3" s="1"/>
  <c r="AM105" i="3"/>
  <c r="AN105" i="3" s="1"/>
  <c r="AQ104" i="3"/>
  <c r="AH104" i="3"/>
  <c r="AU104" i="3"/>
  <c r="AV105" i="3"/>
  <c r="AV225" i="6"/>
  <c r="AU224" i="6"/>
  <c r="AH224" i="6"/>
  <c r="AG223" i="6"/>
  <c r="AM225" i="6"/>
  <c r="AN225" i="6" s="1"/>
  <c r="AQ224" i="6"/>
  <c r="AI224" i="6"/>
  <c r="AW224" i="6" s="1"/>
  <c r="V343" i="11"/>
  <c r="AF343" i="11" s="1"/>
  <c r="U343" i="11"/>
  <c r="AL343" i="11"/>
  <c r="T344" i="11"/>
  <c r="AD344" i="11" s="1"/>
  <c r="R344" i="11"/>
  <c r="J344" i="11"/>
  <c r="AK343" i="11"/>
  <c r="AB343" i="11"/>
  <c r="S343" i="11"/>
  <c r="AS343" i="11"/>
  <c r="AE304" i="4" l="1"/>
  <c r="Q284" i="13" s="1"/>
  <c r="AO304" i="4"/>
  <c r="AX304" i="4"/>
  <c r="I284" i="13"/>
  <c r="X304" i="4"/>
  <c r="L284" i="13" s="1"/>
  <c r="J284" i="13"/>
  <c r="AF304" i="4"/>
  <c r="R284" i="13" s="1"/>
  <c r="M304" i="4"/>
  <c r="C284" i="13"/>
  <c r="G284" i="13"/>
  <c r="AC304" i="4"/>
  <c r="O284" i="13" s="1"/>
  <c r="AA304" i="4"/>
  <c r="M284" i="13" s="1"/>
  <c r="W304" i="4"/>
  <c r="K284" i="13" s="1"/>
  <c r="AG102" i="3"/>
  <c r="AM104" i="3"/>
  <c r="AN104" i="3" s="1"/>
  <c r="AQ103" i="3"/>
  <c r="AI103" i="3"/>
  <c r="AW103" i="3" s="1"/>
  <c r="AH103" i="3"/>
  <c r="AU103" i="3"/>
  <c r="AV104" i="3"/>
  <c r="AV224" i="6"/>
  <c r="AU223" i="6"/>
  <c r="AH223" i="6"/>
  <c r="AG222" i="6"/>
  <c r="AM224" i="6"/>
  <c r="AN224" i="6" s="1"/>
  <c r="AQ223" i="6"/>
  <c r="AI223" i="6"/>
  <c r="AW223" i="6" s="1"/>
  <c r="AX343" i="11"/>
  <c r="AO343" i="11"/>
  <c r="AE343" i="11"/>
  <c r="X343" i="11"/>
  <c r="AB344" i="11"/>
  <c r="S344" i="11"/>
  <c r="AS344" i="11"/>
  <c r="V344" i="11"/>
  <c r="AF344" i="11" s="1"/>
  <c r="U344" i="11"/>
  <c r="K344" i="11"/>
  <c r="AC343" i="11"/>
  <c r="W343" i="11"/>
  <c r="AA343" i="11"/>
  <c r="T305" i="4" l="1"/>
  <c r="R305" i="4"/>
  <c r="J305" i="4"/>
  <c r="AK304" i="4"/>
  <c r="E284" i="13"/>
  <c r="K305" i="4"/>
  <c r="C285" i="13" s="1"/>
  <c r="M305" i="4"/>
  <c r="AG101" i="3"/>
  <c r="AI102" i="3"/>
  <c r="AW102" i="3" s="1"/>
  <c r="AM103" i="3"/>
  <c r="AN103" i="3" s="1"/>
  <c r="AQ102" i="3"/>
  <c r="AH102" i="3"/>
  <c r="AU102" i="3"/>
  <c r="AV103" i="3"/>
  <c r="AV223" i="6"/>
  <c r="AU222" i="6"/>
  <c r="AH222" i="6"/>
  <c r="AG221" i="6"/>
  <c r="AM223" i="6"/>
  <c r="AN223" i="6" s="1"/>
  <c r="AQ222" i="6"/>
  <c r="AI222" i="6"/>
  <c r="AW222" i="6" s="1"/>
  <c r="AX344" i="11"/>
  <c r="AO344" i="11"/>
  <c r="AE344" i="11"/>
  <c r="X344" i="11"/>
  <c r="AC344" i="11"/>
  <c r="W344" i="11"/>
  <c r="AA344" i="11"/>
  <c r="AL344" i="11"/>
  <c r="M344" i="11"/>
  <c r="AD305" i="4" l="1"/>
  <c r="P285" i="13" s="1"/>
  <c r="H285" i="13"/>
  <c r="AS305" i="4"/>
  <c r="S305" i="4"/>
  <c r="AB305" i="4"/>
  <c r="N285" i="13" s="1"/>
  <c r="F285" i="13"/>
  <c r="AL305" i="4"/>
  <c r="B285" i="13"/>
  <c r="U305" i="4"/>
  <c r="V305" i="4"/>
  <c r="E285" i="13"/>
  <c r="T306" i="4"/>
  <c r="R306" i="4"/>
  <c r="J306" i="4"/>
  <c r="AK305" i="4"/>
  <c r="AG100" i="3"/>
  <c r="AM102" i="3"/>
  <c r="AN102" i="3" s="1"/>
  <c r="AQ101" i="3"/>
  <c r="AI101" i="3"/>
  <c r="AW101" i="3" s="1"/>
  <c r="AH101" i="3"/>
  <c r="AV102" i="3"/>
  <c r="AU101" i="3"/>
  <c r="AV222" i="6"/>
  <c r="AU221" i="6"/>
  <c r="AH221" i="6"/>
  <c r="AG220" i="6"/>
  <c r="AM222" i="6"/>
  <c r="AN222" i="6" s="1"/>
  <c r="AQ221" i="6"/>
  <c r="AI221" i="6"/>
  <c r="AW221" i="6" s="1"/>
  <c r="AK344" i="11"/>
  <c r="T345" i="11"/>
  <c r="AD345" i="11" s="1"/>
  <c r="R345" i="11"/>
  <c r="J345" i="11"/>
  <c r="G285" i="13" l="1"/>
  <c r="AC305" i="4"/>
  <c r="O285" i="13" s="1"/>
  <c r="I285" i="13"/>
  <c r="X305" i="4"/>
  <c r="L285" i="13" s="1"/>
  <c r="AE305" i="4"/>
  <c r="Q285" i="13" s="1"/>
  <c r="AO305" i="4"/>
  <c r="AX305" i="4"/>
  <c r="J285" i="13"/>
  <c r="AF305" i="4"/>
  <c r="R285" i="13" s="1"/>
  <c r="AD306" i="4"/>
  <c r="P286" i="13" s="1"/>
  <c r="H286" i="13"/>
  <c r="F286" i="13"/>
  <c r="S306" i="4"/>
  <c r="AB306" i="4"/>
  <c r="N286" i="13" s="1"/>
  <c r="AS306" i="4"/>
  <c r="U306" i="4"/>
  <c r="V306" i="4"/>
  <c r="B286" i="13"/>
  <c r="W305" i="4"/>
  <c r="K285" i="13" s="1"/>
  <c r="AA305" i="4"/>
  <c r="M285" i="13" s="1"/>
  <c r="K306" i="4"/>
  <c r="AG99" i="3"/>
  <c r="AM101" i="3"/>
  <c r="AN101" i="3" s="1"/>
  <c r="AQ100" i="3"/>
  <c r="AI100" i="3"/>
  <c r="AW100" i="3" s="1"/>
  <c r="AH100" i="3"/>
  <c r="AU100" i="3"/>
  <c r="AV101" i="3"/>
  <c r="AV221" i="6"/>
  <c r="AU220" i="6"/>
  <c r="AH220" i="6"/>
  <c r="AG219" i="6"/>
  <c r="AM221" i="6"/>
  <c r="AN221" i="6" s="1"/>
  <c r="AQ220" i="6"/>
  <c r="AI220" i="6"/>
  <c r="AW220" i="6" s="1"/>
  <c r="AB345" i="11"/>
  <c r="S345" i="11"/>
  <c r="AS345" i="11"/>
  <c r="V345" i="11"/>
  <c r="AF345" i="11" s="1"/>
  <c r="U345" i="11"/>
  <c r="K345" i="11"/>
  <c r="G286" i="13" l="1"/>
  <c r="AC306" i="4"/>
  <c r="O286" i="13" s="1"/>
  <c r="I286" i="13"/>
  <c r="X306" i="4"/>
  <c r="L286" i="13" s="1"/>
  <c r="AE306" i="4"/>
  <c r="Q286" i="13" s="1"/>
  <c r="AO306" i="4"/>
  <c r="AX306" i="4"/>
  <c r="J286" i="13"/>
  <c r="AF306" i="4"/>
  <c r="R286" i="13" s="1"/>
  <c r="W306" i="4"/>
  <c r="K286" i="13" s="1"/>
  <c r="AA306" i="4"/>
  <c r="M286" i="13" s="1"/>
  <c r="C286" i="13"/>
  <c r="AL306" i="4"/>
  <c r="M306" i="4"/>
  <c r="AG98" i="3"/>
  <c r="AM100" i="3"/>
  <c r="AN100" i="3" s="1"/>
  <c r="AQ99" i="3"/>
  <c r="AI99" i="3"/>
  <c r="AW99" i="3" s="1"/>
  <c r="AH99" i="3"/>
  <c r="AU99" i="3"/>
  <c r="AV100" i="3"/>
  <c r="AV220" i="6"/>
  <c r="AU219" i="6"/>
  <c r="AH219" i="6"/>
  <c r="AG218" i="6"/>
  <c r="AM220" i="6"/>
  <c r="AN220" i="6" s="1"/>
  <c r="AQ219" i="6"/>
  <c r="AI219" i="6"/>
  <c r="AW219" i="6" s="1"/>
  <c r="AX345" i="11"/>
  <c r="AO345" i="11"/>
  <c r="AE345" i="11"/>
  <c r="X345" i="11"/>
  <c r="AC345" i="11"/>
  <c r="AA345" i="11"/>
  <c r="W345" i="11"/>
  <c r="M345" i="11"/>
  <c r="AL345" i="11"/>
  <c r="E286" i="13" l="1"/>
  <c r="AK306" i="4"/>
  <c r="J307" i="4"/>
  <c r="R307" i="4"/>
  <c r="T307" i="4"/>
  <c r="AG97" i="3"/>
  <c r="AM99" i="3"/>
  <c r="AN99" i="3" s="1"/>
  <c r="AQ98" i="3"/>
  <c r="AI98" i="3"/>
  <c r="AW98" i="3" s="1"/>
  <c r="AH98" i="3"/>
  <c r="AU98" i="3"/>
  <c r="AV99" i="3"/>
  <c r="AV219" i="6"/>
  <c r="AU218" i="6"/>
  <c r="AH218" i="6"/>
  <c r="AG217" i="6"/>
  <c r="AM219" i="6"/>
  <c r="AN219" i="6" s="1"/>
  <c r="AQ218" i="6"/>
  <c r="AI218" i="6"/>
  <c r="AW218" i="6" s="1"/>
  <c r="AK345" i="11"/>
  <c r="J346" i="11"/>
  <c r="K346" i="11"/>
  <c r="M346" i="11" s="1"/>
  <c r="R346" i="11"/>
  <c r="T346" i="11"/>
  <c r="AD346" i="11" s="1"/>
  <c r="B287" i="13" l="1"/>
  <c r="U307" i="4"/>
  <c r="V307" i="4"/>
  <c r="AS307" i="4"/>
  <c r="F287" i="13"/>
  <c r="S307" i="4"/>
  <c r="AB307" i="4"/>
  <c r="N287" i="13" s="1"/>
  <c r="H287" i="13"/>
  <c r="AD307" i="4"/>
  <c r="P287" i="13" s="1"/>
  <c r="K307" i="4"/>
  <c r="AG96" i="3"/>
  <c r="AM98" i="3"/>
  <c r="AN98" i="3" s="1"/>
  <c r="AQ97" i="3"/>
  <c r="AI97" i="3"/>
  <c r="AW97" i="3" s="1"/>
  <c r="AH97" i="3"/>
  <c r="AV98" i="3"/>
  <c r="AU97" i="3"/>
  <c r="AV218" i="6"/>
  <c r="AU217" i="6"/>
  <c r="AH217" i="6"/>
  <c r="AG216" i="6"/>
  <c r="AM218" i="6"/>
  <c r="AN218" i="6" s="1"/>
  <c r="AQ217" i="6"/>
  <c r="AI217" i="6"/>
  <c r="AW217" i="6" s="1"/>
  <c r="V346" i="11"/>
  <c r="AF346" i="11" s="1"/>
  <c r="U346" i="11"/>
  <c r="AL346" i="11"/>
  <c r="T347" i="11"/>
  <c r="AD347" i="11" s="1"/>
  <c r="R347" i="11"/>
  <c r="J347" i="11"/>
  <c r="AK346" i="11"/>
  <c r="AB346" i="11"/>
  <c r="S346" i="11"/>
  <c r="AS346" i="11"/>
  <c r="X307" i="4" l="1"/>
  <c r="L287" i="13" s="1"/>
  <c r="AE307" i="4"/>
  <c r="Q287" i="13" s="1"/>
  <c r="AO307" i="4"/>
  <c r="AX307" i="4"/>
  <c r="I287" i="13"/>
  <c r="J287" i="13"/>
  <c r="AF307" i="4"/>
  <c r="R287" i="13" s="1"/>
  <c r="G287" i="13"/>
  <c r="AC307" i="4"/>
  <c r="O287" i="13" s="1"/>
  <c r="AA307" i="4"/>
  <c r="M287" i="13" s="1"/>
  <c r="W307" i="4"/>
  <c r="K287" i="13" s="1"/>
  <c r="C287" i="13"/>
  <c r="AL307" i="4"/>
  <c r="M307" i="4"/>
  <c r="AG95" i="3"/>
  <c r="AM97" i="3"/>
  <c r="AN97" i="3" s="1"/>
  <c r="AQ96" i="3"/>
  <c r="AI96" i="3"/>
  <c r="AW96" i="3" s="1"/>
  <c r="AH96" i="3"/>
  <c r="AU96" i="3"/>
  <c r="AV97" i="3"/>
  <c r="AV217" i="6"/>
  <c r="AU216" i="6"/>
  <c r="AH216" i="6"/>
  <c r="AG215" i="6"/>
  <c r="AM217" i="6"/>
  <c r="AN217" i="6" s="1"/>
  <c r="AQ216" i="6"/>
  <c r="AI216" i="6"/>
  <c r="AW216" i="6" s="1"/>
  <c r="AX346" i="11"/>
  <c r="AE346" i="11"/>
  <c r="X346" i="11"/>
  <c r="AO346" i="11"/>
  <c r="AS347" i="11"/>
  <c r="AB347" i="11"/>
  <c r="S347" i="11"/>
  <c r="V347" i="11"/>
  <c r="AF347" i="11" s="1"/>
  <c r="U347" i="11"/>
  <c r="W347" i="11" s="1"/>
  <c r="K347" i="11"/>
  <c r="AC346" i="11"/>
  <c r="AA346" i="11"/>
  <c r="W346" i="11"/>
  <c r="E287" i="13" l="1"/>
  <c r="AK307" i="4"/>
  <c r="J308" i="4"/>
  <c r="R308" i="4"/>
  <c r="T308" i="4"/>
  <c r="AG94" i="3"/>
  <c r="AM96" i="3"/>
  <c r="AN96" i="3" s="1"/>
  <c r="AQ95" i="3"/>
  <c r="AI95" i="3"/>
  <c r="AW95" i="3" s="1"/>
  <c r="AH95" i="3"/>
  <c r="AU95" i="3"/>
  <c r="AV96" i="3"/>
  <c r="AV216" i="6"/>
  <c r="AU215" i="6"/>
  <c r="AH215" i="6"/>
  <c r="AG214" i="6"/>
  <c r="AM216" i="6"/>
  <c r="AN216" i="6" s="1"/>
  <c r="AQ215" i="6"/>
  <c r="AI215" i="6"/>
  <c r="AW215" i="6" s="1"/>
  <c r="AX347" i="11"/>
  <c r="AO347" i="11"/>
  <c r="AE347" i="11"/>
  <c r="X347" i="11"/>
  <c r="AC347" i="11"/>
  <c r="AA347" i="11"/>
  <c r="M347" i="11"/>
  <c r="AL347" i="11"/>
  <c r="B288" i="13" l="1"/>
  <c r="U308" i="4"/>
  <c r="V308" i="4"/>
  <c r="F288" i="13"/>
  <c r="AS308" i="4"/>
  <c r="S308" i="4"/>
  <c r="AB308" i="4"/>
  <c r="N288" i="13" s="1"/>
  <c r="H288" i="13"/>
  <c r="AD308" i="4"/>
  <c r="P288" i="13" s="1"/>
  <c r="K308" i="4"/>
  <c r="AG93" i="3"/>
  <c r="AM95" i="3"/>
  <c r="AN95" i="3" s="1"/>
  <c r="AQ94" i="3"/>
  <c r="AI94" i="3"/>
  <c r="AW94" i="3" s="1"/>
  <c r="AH94" i="3"/>
  <c r="AU94" i="3"/>
  <c r="AV95" i="3"/>
  <c r="AV215" i="6"/>
  <c r="AU214" i="6"/>
  <c r="AH214" i="6"/>
  <c r="AG213" i="6"/>
  <c r="AM215" i="6"/>
  <c r="AN215" i="6" s="1"/>
  <c r="AQ214" i="6"/>
  <c r="AI214" i="6"/>
  <c r="AW214" i="6" s="1"/>
  <c r="AK347" i="11"/>
  <c r="T348" i="11"/>
  <c r="AD348" i="11" s="1"/>
  <c r="J348" i="11"/>
  <c r="K348" i="11" s="1"/>
  <c r="M348" i="11" s="1"/>
  <c r="R348" i="11"/>
  <c r="X308" i="4" l="1"/>
  <c r="L288" i="13" s="1"/>
  <c r="AE308" i="4"/>
  <c r="Q288" i="13" s="1"/>
  <c r="AO308" i="4"/>
  <c r="AX308" i="4"/>
  <c r="I288" i="13"/>
  <c r="J288" i="13"/>
  <c r="AF308" i="4"/>
  <c r="R288" i="13" s="1"/>
  <c r="G288" i="13"/>
  <c r="AC308" i="4"/>
  <c r="O288" i="13" s="1"/>
  <c r="AA308" i="4"/>
  <c r="M288" i="13" s="1"/>
  <c r="W308" i="4"/>
  <c r="K288" i="13" s="1"/>
  <c r="C288" i="13"/>
  <c r="M308" i="4"/>
  <c r="AL308" i="4"/>
  <c r="AH93" i="3"/>
  <c r="AM94" i="3"/>
  <c r="AN94" i="3" s="1"/>
  <c r="AQ93" i="3"/>
  <c r="AG92" i="3"/>
  <c r="AI93" i="3"/>
  <c r="AW93" i="3" s="1"/>
  <c r="AU93" i="3"/>
  <c r="AV94" i="3"/>
  <c r="AV214" i="6"/>
  <c r="AU213" i="6"/>
  <c r="AH213" i="6"/>
  <c r="AG212" i="6"/>
  <c r="AM214" i="6"/>
  <c r="AN214" i="6" s="1"/>
  <c r="AQ213" i="6"/>
  <c r="AI213" i="6"/>
  <c r="AW213" i="6" s="1"/>
  <c r="V348" i="11"/>
  <c r="AF348" i="11" s="1"/>
  <c r="U348" i="11"/>
  <c r="AL348" i="11"/>
  <c r="AB348" i="11"/>
  <c r="S348" i="11"/>
  <c r="AS348" i="11"/>
  <c r="T349" i="11"/>
  <c r="AD349" i="11" s="1"/>
  <c r="R349" i="11"/>
  <c r="J349" i="11"/>
  <c r="AK348" i="11"/>
  <c r="E288" i="13" l="1"/>
  <c r="AK308" i="4"/>
  <c r="R309" i="4"/>
  <c r="T309" i="4"/>
  <c r="J309" i="4"/>
  <c r="AU92" i="3"/>
  <c r="AV93" i="3"/>
  <c r="AG91" i="3"/>
  <c r="AQ92" i="3"/>
  <c r="AH92" i="3"/>
  <c r="AM93" i="3"/>
  <c r="AN93" i="3" s="1"/>
  <c r="AI92" i="3"/>
  <c r="AW92" i="3" s="1"/>
  <c r="AU212" i="6"/>
  <c r="AV213" i="6"/>
  <c r="AH212" i="6"/>
  <c r="AG211" i="6"/>
  <c r="AQ212" i="6"/>
  <c r="AI212" i="6"/>
  <c r="AW212" i="6" s="1"/>
  <c r="AM213" i="6"/>
  <c r="AN213" i="6" s="1"/>
  <c r="AX348" i="11"/>
  <c r="AO348" i="11"/>
  <c r="AE348" i="11"/>
  <c r="X348" i="11"/>
  <c r="AB349" i="11"/>
  <c r="S349" i="11"/>
  <c r="AS349" i="11"/>
  <c r="V349" i="11"/>
  <c r="AF349" i="11" s="1"/>
  <c r="U349" i="11"/>
  <c r="AA349" i="11" s="1"/>
  <c r="AC348" i="11"/>
  <c r="W348" i="11"/>
  <c r="AA348" i="11"/>
  <c r="K349" i="11"/>
  <c r="F289" i="13" l="1"/>
  <c r="AB309" i="4"/>
  <c r="N289" i="13" s="1"/>
  <c r="S309" i="4"/>
  <c r="AA309" i="4" s="1"/>
  <c r="M289" i="13" s="1"/>
  <c r="AS309" i="4"/>
  <c r="H289" i="13"/>
  <c r="AD309" i="4"/>
  <c r="P289" i="13" s="1"/>
  <c r="AL309" i="4"/>
  <c r="V309" i="4"/>
  <c r="B289" i="13"/>
  <c r="U309" i="4"/>
  <c r="K309" i="4"/>
  <c r="C289" i="13" s="1"/>
  <c r="M309" i="4"/>
  <c r="AG90" i="3"/>
  <c r="AM92" i="3"/>
  <c r="AN92" i="3" s="1"/>
  <c r="AQ91" i="3"/>
  <c r="AI91" i="3"/>
  <c r="AW91" i="3" s="1"/>
  <c r="AH91" i="3"/>
  <c r="AU91" i="3"/>
  <c r="AV92" i="3"/>
  <c r="AV212" i="6"/>
  <c r="AU211" i="6"/>
  <c r="AH211" i="6"/>
  <c r="AG210" i="6"/>
  <c r="AM212" i="6"/>
  <c r="AN212" i="6" s="1"/>
  <c r="AQ211" i="6"/>
  <c r="AI211" i="6"/>
  <c r="AW211" i="6" s="1"/>
  <c r="AX349" i="11"/>
  <c r="AO349" i="11"/>
  <c r="X349" i="11"/>
  <c r="AE349" i="11"/>
  <c r="AC349" i="11"/>
  <c r="W349" i="11"/>
  <c r="M349" i="11"/>
  <c r="AL349" i="11"/>
  <c r="G289" i="13" l="1"/>
  <c r="AC309" i="4"/>
  <c r="O289" i="13" s="1"/>
  <c r="J289" i="13"/>
  <c r="AF309" i="4"/>
  <c r="R289" i="13" s="1"/>
  <c r="I289" i="13"/>
  <c r="AE309" i="4"/>
  <c r="Q289" i="13" s="1"/>
  <c r="AX309" i="4"/>
  <c r="X309" i="4"/>
  <c r="L289" i="13" s="1"/>
  <c r="AO309" i="4"/>
  <c r="W309" i="4"/>
  <c r="K289" i="13" s="1"/>
  <c r="R310" i="4"/>
  <c r="E289" i="13"/>
  <c r="T310" i="4"/>
  <c r="J310" i="4"/>
  <c r="M310" i="4" s="1"/>
  <c r="AK309" i="4"/>
  <c r="K310" i="4"/>
  <c r="C290" i="13" s="1"/>
  <c r="AG89" i="3"/>
  <c r="AM91" i="3"/>
  <c r="AN91" i="3" s="1"/>
  <c r="AQ90" i="3"/>
  <c r="AI90" i="3"/>
  <c r="AW90" i="3" s="1"/>
  <c r="AH90" i="3"/>
  <c r="AV91" i="3"/>
  <c r="AU90" i="3"/>
  <c r="AV211" i="6"/>
  <c r="AU210" i="6"/>
  <c r="AH210" i="6"/>
  <c r="AG209" i="6"/>
  <c r="AM211" i="6"/>
  <c r="AN211" i="6" s="1"/>
  <c r="AQ210" i="6"/>
  <c r="AI210" i="6"/>
  <c r="AW210" i="6" s="1"/>
  <c r="R350" i="11"/>
  <c r="AK349" i="11"/>
  <c r="J350" i="11"/>
  <c r="K350" i="11" s="1"/>
  <c r="M350" i="11" s="1"/>
  <c r="T350" i="11"/>
  <c r="AD350" i="11" s="1"/>
  <c r="F290" i="13" l="1"/>
  <c r="S310" i="4"/>
  <c r="AB310" i="4"/>
  <c r="N290" i="13" s="1"/>
  <c r="AS310" i="4"/>
  <c r="H290" i="13"/>
  <c r="AD310" i="4"/>
  <c r="P290" i="13" s="1"/>
  <c r="AL310" i="4"/>
  <c r="B290" i="13"/>
  <c r="U310" i="4"/>
  <c r="V310" i="4"/>
  <c r="AK310" i="4"/>
  <c r="T311" i="4"/>
  <c r="J311" i="4"/>
  <c r="R311" i="4"/>
  <c r="E290" i="13"/>
  <c r="AH89" i="3"/>
  <c r="AG88" i="3"/>
  <c r="AM90" i="3"/>
  <c r="AN90" i="3" s="1"/>
  <c r="AQ89" i="3"/>
  <c r="AI89" i="3"/>
  <c r="AW89" i="3" s="1"/>
  <c r="AU89" i="3"/>
  <c r="AV90" i="3"/>
  <c r="AV210" i="6"/>
  <c r="AU209" i="6"/>
  <c r="AH209" i="6"/>
  <c r="AG208" i="6"/>
  <c r="AQ209" i="6"/>
  <c r="AM210" i="6"/>
  <c r="AN210" i="6" s="1"/>
  <c r="AI209" i="6"/>
  <c r="AW209" i="6" s="1"/>
  <c r="T351" i="11"/>
  <c r="AD351" i="11" s="1"/>
  <c r="R351" i="11"/>
  <c r="J351" i="11"/>
  <c r="AK350" i="11"/>
  <c r="AB350" i="11"/>
  <c r="S350" i="11"/>
  <c r="AS350" i="11"/>
  <c r="AL350" i="11"/>
  <c r="V350" i="11"/>
  <c r="AF350" i="11" s="1"/>
  <c r="U350" i="11"/>
  <c r="G290" i="13" l="1"/>
  <c r="AC310" i="4"/>
  <c r="O290" i="13" s="1"/>
  <c r="I290" i="13"/>
  <c r="X310" i="4"/>
  <c r="L290" i="13" s="1"/>
  <c r="AE310" i="4"/>
  <c r="Q290" i="13" s="1"/>
  <c r="AO310" i="4"/>
  <c r="AX310" i="4"/>
  <c r="J290" i="13"/>
  <c r="AF310" i="4"/>
  <c r="R290" i="13" s="1"/>
  <c r="AD311" i="4"/>
  <c r="P291" i="13" s="1"/>
  <c r="H291" i="13"/>
  <c r="U311" i="4"/>
  <c r="V311" i="4"/>
  <c r="B291" i="13"/>
  <c r="F291" i="13"/>
  <c r="AS311" i="4"/>
  <c r="S311" i="4"/>
  <c r="AB311" i="4"/>
  <c r="N291" i="13" s="1"/>
  <c r="W310" i="4"/>
  <c r="K290" i="13" s="1"/>
  <c r="AA310" i="4"/>
  <c r="M290" i="13" s="1"/>
  <c r="K311" i="4"/>
  <c r="AU88" i="3"/>
  <c r="AV89" i="3"/>
  <c r="AG87" i="3"/>
  <c r="AM89" i="3"/>
  <c r="AN89" i="3" s="1"/>
  <c r="AQ88" i="3"/>
  <c r="AI88" i="3"/>
  <c r="AW88" i="3" s="1"/>
  <c r="AH88" i="3"/>
  <c r="AV209" i="6"/>
  <c r="AU208" i="6"/>
  <c r="AH208" i="6"/>
  <c r="AG207" i="6"/>
  <c r="AM209" i="6"/>
  <c r="AN209" i="6" s="1"/>
  <c r="AQ208" i="6"/>
  <c r="AI208" i="6"/>
  <c r="AW208" i="6" s="1"/>
  <c r="AB351" i="11"/>
  <c r="S351" i="11"/>
  <c r="AS351" i="11"/>
  <c r="V351" i="11"/>
  <c r="AF351" i="11" s="1"/>
  <c r="U351" i="11"/>
  <c r="AO350" i="11"/>
  <c r="X350" i="11"/>
  <c r="AX350" i="11"/>
  <c r="AE350" i="11"/>
  <c r="K351" i="11"/>
  <c r="AC350" i="11"/>
  <c r="AA350" i="11"/>
  <c r="W350" i="11"/>
  <c r="AE311" i="4" l="1"/>
  <c r="Q291" i="13" s="1"/>
  <c r="I291" i="13"/>
  <c r="AO311" i="4"/>
  <c r="X311" i="4"/>
  <c r="L291" i="13" s="1"/>
  <c r="AX311" i="4"/>
  <c r="AF311" i="4"/>
  <c r="R291" i="13" s="1"/>
  <c r="J291" i="13"/>
  <c r="G291" i="13"/>
  <c r="AC311" i="4"/>
  <c r="O291" i="13" s="1"/>
  <c r="W311" i="4"/>
  <c r="K291" i="13" s="1"/>
  <c r="AA311" i="4"/>
  <c r="M291" i="13" s="1"/>
  <c r="C291" i="13"/>
  <c r="AL311" i="4"/>
  <c r="M311" i="4"/>
  <c r="AG86" i="3"/>
  <c r="AM88" i="3"/>
  <c r="AN88" i="3" s="1"/>
  <c r="AQ87" i="3"/>
  <c r="AI87" i="3"/>
  <c r="AW87" i="3" s="1"/>
  <c r="AH87" i="3"/>
  <c r="AU87" i="3"/>
  <c r="AV88" i="3"/>
  <c r="AV208" i="6"/>
  <c r="AU207" i="6"/>
  <c r="AH207" i="6"/>
  <c r="AG206" i="6"/>
  <c r="AM208" i="6"/>
  <c r="AN208" i="6" s="1"/>
  <c r="AQ207" i="6"/>
  <c r="AI207" i="6"/>
  <c r="AW207" i="6" s="1"/>
  <c r="AX351" i="11"/>
  <c r="AO351" i="11"/>
  <c r="AE351" i="11"/>
  <c r="X351" i="11"/>
  <c r="AC351" i="11"/>
  <c r="AA351" i="11"/>
  <c r="W351" i="11"/>
  <c r="AL351" i="11"/>
  <c r="M351" i="11"/>
  <c r="R312" i="4" l="1"/>
  <c r="E291" i="13"/>
  <c r="AK311" i="4"/>
  <c r="J312" i="4"/>
  <c r="T312" i="4"/>
  <c r="AM87" i="3"/>
  <c r="AN87" i="3" s="1"/>
  <c r="AQ86" i="3"/>
  <c r="AI86" i="3"/>
  <c r="AW86" i="3" s="1"/>
  <c r="AH86" i="3"/>
  <c r="AG85" i="3"/>
  <c r="AU86" i="3"/>
  <c r="AV87" i="3"/>
  <c r="AV207" i="6"/>
  <c r="AU206" i="6"/>
  <c r="AG205" i="6"/>
  <c r="AM207" i="6"/>
  <c r="AN207" i="6" s="1"/>
  <c r="AQ206" i="6"/>
  <c r="AI206" i="6"/>
  <c r="AW206" i="6" s="1"/>
  <c r="AH206" i="6"/>
  <c r="T352" i="11"/>
  <c r="AD352" i="11" s="1"/>
  <c r="R352" i="11"/>
  <c r="J352" i="11"/>
  <c r="AK351" i="11"/>
  <c r="F292" i="13" l="1"/>
  <c r="AS312" i="4"/>
  <c r="S312" i="4"/>
  <c r="AB312" i="4"/>
  <c r="N292" i="13" s="1"/>
  <c r="B292" i="13"/>
  <c r="U312" i="4"/>
  <c r="V312" i="4"/>
  <c r="AD312" i="4"/>
  <c r="P292" i="13" s="1"/>
  <c r="H292" i="13"/>
  <c r="K312" i="4"/>
  <c r="AU85" i="3"/>
  <c r="AV86" i="3"/>
  <c r="AG84" i="3"/>
  <c r="AQ85" i="3"/>
  <c r="AI85" i="3"/>
  <c r="AW85" i="3" s="1"/>
  <c r="AM86" i="3"/>
  <c r="AN86" i="3" s="1"/>
  <c r="AH85" i="3"/>
  <c r="AG204" i="6"/>
  <c r="AM206" i="6"/>
  <c r="AN206" i="6" s="1"/>
  <c r="AQ205" i="6"/>
  <c r="AI205" i="6"/>
  <c r="AW205" i="6" s="1"/>
  <c r="AH205" i="6"/>
  <c r="AU205" i="6"/>
  <c r="AV206" i="6"/>
  <c r="AB352" i="11"/>
  <c r="S352" i="11"/>
  <c r="AS352" i="11"/>
  <c r="V352" i="11"/>
  <c r="AF352" i="11" s="1"/>
  <c r="U352" i="11"/>
  <c r="K352" i="11"/>
  <c r="AL352" i="11" s="1"/>
  <c r="M352" i="11"/>
  <c r="G292" i="13" l="1"/>
  <c r="AC312" i="4"/>
  <c r="O292" i="13" s="1"/>
  <c r="I292" i="13"/>
  <c r="AE312" i="4"/>
  <c r="Q292" i="13" s="1"/>
  <c r="AO312" i="4"/>
  <c r="AX312" i="4"/>
  <c r="X312" i="4"/>
  <c r="L292" i="13" s="1"/>
  <c r="J292" i="13"/>
  <c r="AF312" i="4"/>
  <c r="R292" i="13" s="1"/>
  <c r="AA312" i="4"/>
  <c r="M292" i="13" s="1"/>
  <c r="W312" i="4"/>
  <c r="K292" i="13" s="1"/>
  <c r="C292" i="13"/>
  <c r="AL312" i="4"/>
  <c r="M312" i="4"/>
  <c r="AG83" i="3"/>
  <c r="AM85" i="3"/>
  <c r="AN85" i="3" s="1"/>
  <c r="AQ84" i="3"/>
  <c r="AI84" i="3"/>
  <c r="AW84" i="3" s="1"/>
  <c r="AH84" i="3"/>
  <c r="AU84" i="3"/>
  <c r="AV85" i="3"/>
  <c r="AG203" i="6"/>
  <c r="AM205" i="6"/>
  <c r="AN205" i="6" s="1"/>
  <c r="AQ204" i="6"/>
  <c r="AI204" i="6"/>
  <c r="AW204" i="6" s="1"/>
  <c r="AH204" i="6"/>
  <c r="AU204" i="6"/>
  <c r="AV205" i="6"/>
  <c r="AO352" i="11"/>
  <c r="X352" i="11"/>
  <c r="AX352" i="11"/>
  <c r="AE352" i="11"/>
  <c r="AK352" i="11"/>
  <c r="J353" i="11"/>
  <c r="R353" i="11"/>
  <c r="T353" i="11"/>
  <c r="AC352" i="11"/>
  <c r="AA352" i="11"/>
  <c r="W352" i="11"/>
  <c r="E292" i="13" l="1"/>
  <c r="AK312" i="4"/>
  <c r="J313" i="4"/>
  <c r="R313" i="4"/>
  <c r="T313" i="4"/>
  <c r="AG82" i="3"/>
  <c r="AM84" i="3"/>
  <c r="AN84" i="3" s="1"/>
  <c r="AQ83" i="3"/>
  <c r="AI83" i="3"/>
  <c r="AW83" i="3" s="1"/>
  <c r="AH83" i="3"/>
  <c r="AU83" i="3"/>
  <c r="AV84" i="3"/>
  <c r="AG202" i="6"/>
  <c r="AM204" i="6"/>
  <c r="AN204" i="6" s="1"/>
  <c r="AQ203" i="6"/>
  <c r="AI203" i="6"/>
  <c r="AW203" i="6" s="1"/>
  <c r="AH203" i="6"/>
  <c r="AU203" i="6"/>
  <c r="AV204" i="6"/>
  <c r="V353" i="11"/>
  <c r="U353" i="11"/>
  <c r="B333" i="13"/>
  <c r="K353" i="11"/>
  <c r="AL353" i="11" s="1"/>
  <c r="AB353" i="11"/>
  <c r="N333" i="13" s="1"/>
  <c r="S353" i="11"/>
  <c r="AS353" i="11"/>
  <c r="F333" i="13"/>
  <c r="H333" i="13"/>
  <c r="AD353" i="11"/>
  <c r="P333" i="13" s="1"/>
  <c r="U313" i="4" l="1"/>
  <c r="V313" i="4"/>
  <c r="B293" i="13"/>
  <c r="F293" i="13"/>
  <c r="S313" i="4"/>
  <c r="AS313" i="4"/>
  <c r="AB313" i="4"/>
  <c r="N293" i="13" s="1"/>
  <c r="H293" i="13"/>
  <c r="AD313" i="4"/>
  <c r="P293" i="13" s="1"/>
  <c r="K313" i="4"/>
  <c r="AG81" i="3"/>
  <c r="AM83" i="3"/>
  <c r="AN83" i="3" s="1"/>
  <c r="AQ82" i="3"/>
  <c r="AI82" i="3"/>
  <c r="AW82" i="3" s="1"/>
  <c r="AH82" i="3"/>
  <c r="AU82" i="3"/>
  <c r="AV83" i="3"/>
  <c r="AG201" i="6"/>
  <c r="AM203" i="6"/>
  <c r="AN203" i="6" s="1"/>
  <c r="AQ202" i="6"/>
  <c r="AI202" i="6"/>
  <c r="AW202" i="6" s="1"/>
  <c r="AH202" i="6"/>
  <c r="AU202" i="6"/>
  <c r="AV203" i="6"/>
  <c r="AF353" i="11"/>
  <c r="R333" i="13" s="1"/>
  <c r="J333" i="13"/>
  <c r="AX353" i="11"/>
  <c r="AO353" i="11"/>
  <c r="AE353" i="11"/>
  <c r="Q333" i="13" s="1"/>
  <c r="X353" i="11"/>
  <c r="L333" i="13" s="1"/>
  <c r="I333" i="13"/>
  <c r="M353" i="11"/>
  <c r="C333" i="13"/>
  <c r="AC353" i="11"/>
  <c r="O333" i="13" s="1"/>
  <c r="G333" i="13"/>
  <c r="AA353" i="11"/>
  <c r="M333" i="13" s="1"/>
  <c r="W353" i="11"/>
  <c r="K333" i="13" s="1"/>
  <c r="I293" i="13" l="1"/>
  <c r="X313" i="4"/>
  <c r="L293" i="13" s="1"/>
  <c r="AE313" i="4"/>
  <c r="Q293" i="13" s="1"/>
  <c r="AO313" i="4"/>
  <c r="AX313" i="4"/>
  <c r="J293" i="13"/>
  <c r="AF313" i="4"/>
  <c r="R293" i="13" s="1"/>
  <c r="G293" i="13"/>
  <c r="AC313" i="4"/>
  <c r="O293" i="13" s="1"/>
  <c r="W313" i="4"/>
  <c r="K293" i="13" s="1"/>
  <c r="AA313" i="4"/>
  <c r="M293" i="13" s="1"/>
  <c r="C293" i="13"/>
  <c r="M313" i="4"/>
  <c r="AL313" i="4"/>
  <c r="AQ81" i="3"/>
  <c r="AM82" i="3"/>
  <c r="AN82" i="3" s="1"/>
  <c r="AI81" i="3"/>
  <c r="AW81" i="3" s="1"/>
  <c r="AH81" i="3"/>
  <c r="AG80" i="3"/>
  <c r="AU81" i="3"/>
  <c r="AV82" i="3"/>
  <c r="AG200" i="6"/>
  <c r="AM202" i="6"/>
  <c r="AN202" i="6" s="1"/>
  <c r="AQ201" i="6"/>
  <c r="AI201" i="6"/>
  <c r="AW201" i="6" s="1"/>
  <c r="AH201" i="6"/>
  <c r="AU201" i="6"/>
  <c r="AV202" i="6"/>
  <c r="T354" i="11"/>
  <c r="R354" i="11"/>
  <c r="J354" i="11"/>
  <c r="AK353" i="11"/>
  <c r="E333" i="13"/>
  <c r="K354" i="11"/>
  <c r="C334" i="13" s="1"/>
  <c r="M354" i="11"/>
  <c r="E293" i="13" l="1"/>
  <c r="AK313" i="4"/>
  <c r="J314" i="4"/>
  <c r="R314" i="4"/>
  <c r="T314" i="4"/>
  <c r="AU80" i="3"/>
  <c r="AV81" i="3"/>
  <c r="AM81" i="3"/>
  <c r="AN81" i="3" s="1"/>
  <c r="AI80" i="3"/>
  <c r="AW80" i="3" s="1"/>
  <c r="AG79" i="3"/>
  <c r="AQ80" i="3"/>
  <c r="AH80" i="3"/>
  <c r="AG199" i="6"/>
  <c r="AM201" i="6"/>
  <c r="AN201" i="6" s="1"/>
  <c r="AQ200" i="6"/>
  <c r="AI200" i="6"/>
  <c r="AW200" i="6" s="1"/>
  <c r="AH200" i="6"/>
  <c r="AU200" i="6"/>
  <c r="AV201" i="6"/>
  <c r="AD354" i="11"/>
  <c r="P334" i="13" s="1"/>
  <c r="H334" i="13"/>
  <c r="AB354" i="11"/>
  <c r="N334" i="13" s="1"/>
  <c r="S354" i="11"/>
  <c r="AS354" i="11"/>
  <c r="F334" i="13"/>
  <c r="AL354" i="11"/>
  <c r="B334" i="13"/>
  <c r="V354" i="11"/>
  <c r="U354" i="11"/>
  <c r="T355" i="11"/>
  <c r="R355" i="11"/>
  <c r="J355" i="11"/>
  <c r="AK354" i="11"/>
  <c r="E334" i="13"/>
  <c r="U314" i="4" l="1"/>
  <c r="AA314" i="4" s="1"/>
  <c r="M294" i="13" s="1"/>
  <c r="V314" i="4"/>
  <c r="AL314" i="4"/>
  <c r="B294" i="13"/>
  <c r="K314" i="4"/>
  <c r="F294" i="13"/>
  <c r="AS314" i="4"/>
  <c r="S314" i="4"/>
  <c r="W314" i="4" s="1"/>
  <c r="K294" i="13" s="1"/>
  <c r="AB314" i="4"/>
  <c r="N294" i="13" s="1"/>
  <c r="AD314" i="4"/>
  <c r="P294" i="13" s="1"/>
  <c r="H294" i="13"/>
  <c r="AG78" i="3"/>
  <c r="AM80" i="3"/>
  <c r="AN80" i="3" s="1"/>
  <c r="AQ79" i="3"/>
  <c r="AI79" i="3"/>
  <c r="AW79" i="3" s="1"/>
  <c r="AH79" i="3"/>
  <c r="AU79" i="3"/>
  <c r="AV80" i="3"/>
  <c r="AM200" i="6"/>
  <c r="AN200" i="6" s="1"/>
  <c r="AG198" i="6"/>
  <c r="AQ199" i="6"/>
  <c r="AI199" i="6"/>
  <c r="AW199" i="6" s="1"/>
  <c r="AH199" i="6"/>
  <c r="AU199" i="6"/>
  <c r="AV200" i="6"/>
  <c r="AC354" i="11"/>
  <c r="O334" i="13" s="1"/>
  <c r="G334" i="13"/>
  <c r="AF354" i="11"/>
  <c r="R334" i="13" s="1"/>
  <c r="J334" i="13"/>
  <c r="AX354" i="11"/>
  <c r="AO354" i="11"/>
  <c r="AE354" i="11"/>
  <c r="Q334" i="13" s="1"/>
  <c r="X354" i="11"/>
  <c r="L334" i="13" s="1"/>
  <c r="I334" i="13"/>
  <c r="AD355" i="11"/>
  <c r="P335" i="13" s="1"/>
  <c r="H335" i="13"/>
  <c r="F335" i="13"/>
  <c r="AB355" i="11"/>
  <c r="N335" i="13" s="1"/>
  <c r="S355" i="11"/>
  <c r="AS355" i="11"/>
  <c r="V355" i="11"/>
  <c r="U355" i="11"/>
  <c r="B335" i="13"/>
  <c r="AL355" i="11"/>
  <c r="W354" i="11"/>
  <c r="K334" i="13" s="1"/>
  <c r="AA354" i="11"/>
  <c r="M334" i="13" s="1"/>
  <c r="K355" i="11"/>
  <c r="I294" i="13" l="1"/>
  <c r="X314" i="4"/>
  <c r="L294" i="13" s="1"/>
  <c r="AE314" i="4"/>
  <c r="Q294" i="13" s="1"/>
  <c r="AO314" i="4"/>
  <c r="AX314" i="4"/>
  <c r="J294" i="13"/>
  <c r="AF314" i="4"/>
  <c r="R294" i="13" s="1"/>
  <c r="M314" i="4"/>
  <c r="C294" i="13"/>
  <c r="G294" i="13"/>
  <c r="AC314" i="4"/>
  <c r="O294" i="13" s="1"/>
  <c r="AG77" i="3"/>
  <c r="AM79" i="3"/>
  <c r="AN79" i="3" s="1"/>
  <c r="AQ78" i="3"/>
  <c r="AI78" i="3"/>
  <c r="AW78" i="3" s="1"/>
  <c r="AH78" i="3"/>
  <c r="AU78" i="3"/>
  <c r="AV79" i="3"/>
  <c r="AG197" i="6"/>
  <c r="AM199" i="6"/>
  <c r="AN199" i="6" s="1"/>
  <c r="AQ198" i="6"/>
  <c r="AI198" i="6"/>
  <c r="AW198" i="6" s="1"/>
  <c r="AH198" i="6"/>
  <c r="AU198" i="6"/>
  <c r="AV199" i="6"/>
  <c r="AC355" i="11"/>
  <c r="O335" i="13" s="1"/>
  <c r="G335" i="13"/>
  <c r="AF355" i="11"/>
  <c r="R335" i="13" s="1"/>
  <c r="J335" i="13"/>
  <c r="AX355" i="11"/>
  <c r="AO355" i="11"/>
  <c r="AE355" i="11"/>
  <c r="Q335" i="13" s="1"/>
  <c r="X355" i="11"/>
  <c r="L335" i="13" s="1"/>
  <c r="I335" i="13"/>
  <c r="AA355" i="11"/>
  <c r="M335" i="13" s="1"/>
  <c r="W355" i="11"/>
  <c r="K335" i="13" s="1"/>
  <c r="C335" i="13"/>
  <c r="M355" i="11"/>
  <c r="T315" i="4" l="1"/>
  <c r="R315" i="4"/>
  <c r="J315" i="4"/>
  <c r="AK314" i="4"/>
  <c r="E294" i="13"/>
  <c r="K315" i="4"/>
  <c r="C295" i="13" s="1"/>
  <c r="M315" i="4"/>
  <c r="AI77" i="3"/>
  <c r="AW77" i="3" s="1"/>
  <c r="AH77" i="3"/>
  <c r="AG76" i="3"/>
  <c r="AM78" i="3"/>
  <c r="AN78" i="3" s="1"/>
  <c r="AQ77" i="3"/>
  <c r="AV78" i="3"/>
  <c r="AU77" i="3"/>
  <c r="AG196" i="6"/>
  <c r="AM198" i="6"/>
  <c r="AN198" i="6" s="1"/>
  <c r="AQ197" i="6"/>
  <c r="AI197" i="6"/>
  <c r="AW197" i="6" s="1"/>
  <c r="AH197" i="6"/>
  <c r="AU197" i="6"/>
  <c r="AV198" i="6"/>
  <c r="T356" i="11"/>
  <c r="R356" i="11"/>
  <c r="J356" i="11"/>
  <c r="AK355" i="11"/>
  <c r="E335" i="13"/>
  <c r="H295" i="13" l="1"/>
  <c r="AD315" i="4"/>
  <c r="P295" i="13" s="1"/>
  <c r="F295" i="13"/>
  <c r="AS315" i="4"/>
  <c r="S315" i="4"/>
  <c r="W315" i="4" s="1"/>
  <c r="K295" i="13" s="1"/>
  <c r="AB315" i="4"/>
  <c r="N295" i="13" s="1"/>
  <c r="AL315" i="4"/>
  <c r="B295" i="13"/>
  <c r="U315" i="4"/>
  <c r="V315" i="4"/>
  <c r="E295" i="13"/>
  <c r="AK315" i="4"/>
  <c r="J316" i="4"/>
  <c r="R316" i="4"/>
  <c r="T316" i="4"/>
  <c r="AV77" i="3"/>
  <c r="AU76" i="3"/>
  <c r="AI76" i="3"/>
  <c r="AW76" i="3" s="1"/>
  <c r="AG75" i="3"/>
  <c r="AM77" i="3"/>
  <c r="AN77" i="3" s="1"/>
  <c r="AQ76" i="3"/>
  <c r="AH76" i="3"/>
  <c r="AG195" i="6"/>
  <c r="AM197" i="6"/>
  <c r="AN197" i="6" s="1"/>
  <c r="AQ196" i="6"/>
  <c r="AI196" i="6"/>
  <c r="AW196" i="6" s="1"/>
  <c r="AH196" i="6"/>
  <c r="AU196" i="6"/>
  <c r="AV197" i="6"/>
  <c r="AD356" i="11"/>
  <c r="P336" i="13" s="1"/>
  <c r="H336" i="13"/>
  <c r="AB356" i="11"/>
  <c r="N336" i="13" s="1"/>
  <c r="S356" i="11"/>
  <c r="AS356" i="11"/>
  <c r="F336" i="13"/>
  <c r="V356" i="11"/>
  <c r="U356" i="11"/>
  <c r="B336" i="13"/>
  <c r="K356" i="11"/>
  <c r="M356" i="11" s="1"/>
  <c r="G295" i="13" l="1"/>
  <c r="AC315" i="4"/>
  <c r="O295" i="13" s="1"/>
  <c r="AA315" i="4"/>
  <c r="M295" i="13" s="1"/>
  <c r="I295" i="13"/>
  <c r="X315" i="4"/>
  <c r="L295" i="13" s="1"/>
  <c r="AE315" i="4"/>
  <c r="Q295" i="13" s="1"/>
  <c r="AX315" i="4"/>
  <c r="AO315" i="4"/>
  <c r="AF315" i="4"/>
  <c r="R295" i="13" s="1"/>
  <c r="J295" i="13"/>
  <c r="AL316" i="4"/>
  <c r="V316" i="4"/>
  <c r="B296" i="13"/>
  <c r="U316" i="4"/>
  <c r="W316" i="4"/>
  <c r="K296" i="13" s="1"/>
  <c r="AA316" i="4"/>
  <c r="M296" i="13" s="1"/>
  <c r="S316" i="4"/>
  <c r="AB316" i="4"/>
  <c r="N296" i="13" s="1"/>
  <c r="AS316" i="4"/>
  <c r="F296" i="13"/>
  <c r="H296" i="13"/>
  <c r="AD316" i="4"/>
  <c r="P296" i="13" s="1"/>
  <c r="K316" i="4"/>
  <c r="AG74" i="3"/>
  <c r="AM76" i="3"/>
  <c r="AN76" i="3" s="1"/>
  <c r="AQ75" i="3"/>
  <c r="AI75" i="3"/>
  <c r="AW75" i="3" s="1"/>
  <c r="AH75" i="3"/>
  <c r="AV76" i="3"/>
  <c r="AU75" i="3"/>
  <c r="AG194" i="6"/>
  <c r="AM196" i="6"/>
  <c r="AN196" i="6" s="1"/>
  <c r="AQ195" i="6"/>
  <c r="AI195" i="6"/>
  <c r="AW195" i="6" s="1"/>
  <c r="AH195" i="6"/>
  <c r="AU195" i="6"/>
  <c r="AV196" i="6"/>
  <c r="AC356" i="11"/>
  <c r="O336" i="13" s="1"/>
  <c r="G336" i="13"/>
  <c r="AF356" i="11"/>
  <c r="R336" i="13" s="1"/>
  <c r="J336" i="13"/>
  <c r="AX356" i="11"/>
  <c r="AO356" i="11"/>
  <c r="AE356" i="11"/>
  <c r="Q336" i="13" s="1"/>
  <c r="X356" i="11"/>
  <c r="L336" i="13" s="1"/>
  <c r="I336" i="13"/>
  <c r="R357" i="11"/>
  <c r="T357" i="11"/>
  <c r="J357" i="11"/>
  <c r="AK356" i="11"/>
  <c r="E336" i="13"/>
  <c r="K357" i="11"/>
  <c r="C337" i="13" s="1"/>
  <c r="M357" i="11"/>
  <c r="AL356" i="11"/>
  <c r="C336" i="13"/>
  <c r="AA356" i="11"/>
  <c r="M336" i="13" s="1"/>
  <c r="W356" i="11"/>
  <c r="K336" i="13" s="1"/>
  <c r="J296" i="13" l="1"/>
  <c r="AF316" i="4"/>
  <c r="R296" i="13" s="1"/>
  <c r="I296" i="13"/>
  <c r="X316" i="4"/>
  <c r="L296" i="13" s="1"/>
  <c r="AE316" i="4"/>
  <c r="Q296" i="13" s="1"/>
  <c r="AO316" i="4"/>
  <c r="AX316" i="4"/>
  <c r="G296" i="13"/>
  <c r="AC316" i="4"/>
  <c r="O296" i="13" s="1"/>
  <c r="C296" i="13"/>
  <c r="M316" i="4"/>
  <c r="AG73" i="3"/>
  <c r="AM75" i="3"/>
  <c r="AN75" i="3" s="1"/>
  <c r="AQ74" i="3"/>
  <c r="AI74" i="3"/>
  <c r="AW74" i="3" s="1"/>
  <c r="AH74" i="3"/>
  <c r="AU74" i="3"/>
  <c r="AV75" i="3"/>
  <c r="AG193" i="6"/>
  <c r="AM195" i="6"/>
  <c r="AN195" i="6" s="1"/>
  <c r="AQ194" i="6"/>
  <c r="AI194" i="6"/>
  <c r="AW194" i="6" s="1"/>
  <c r="AH194" i="6"/>
  <c r="AU194" i="6"/>
  <c r="AV195" i="6"/>
  <c r="AB357" i="11"/>
  <c r="N337" i="13" s="1"/>
  <c r="S357" i="11"/>
  <c r="AS357" i="11"/>
  <c r="F337" i="13"/>
  <c r="AD357" i="11"/>
  <c r="P337" i="13" s="1"/>
  <c r="H337" i="13"/>
  <c r="V357" i="11"/>
  <c r="U357" i="11"/>
  <c r="AL357" i="11"/>
  <c r="B337" i="13"/>
  <c r="T358" i="11"/>
  <c r="R358" i="11"/>
  <c r="J358" i="11"/>
  <c r="AK357" i="11"/>
  <c r="E337" i="13"/>
  <c r="J317" i="4" l="1"/>
  <c r="T317" i="4"/>
  <c r="E296" i="13"/>
  <c r="AK316" i="4"/>
  <c r="R317" i="4"/>
  <c r="AG72" i="3"/>
  <c r="AM74" i="3"/>
  <c r="AN74" i="3" s="1"/>
  <c r="AI73" i="3"/>
  <c r="AW73" i="3" s="1"/>
  <c r="AH73" i="3"/>
  <c r="AQ73" i="3"/>
  <c r="AU73" i="3"/>
  <c r="AV74" i="3"/>
  <c r="AG192" i="6"/>
  <c r="AQ193" i="6"/>
  <c r="AI193" i="6"/>
  <c r="AW193" i="6" s="1"/>
  <c r="AM194" i="6"/>
  <c r="AN194" i="6" s="1"/>
  <c r="AH193" i="6"/>
  <c r="AU193" i="6"/>
  <c r="AV194" i="6"/>
  <c r="AC357" i="11"/>
  <c r="O337" i="13" s="1"/>
  <c r="G337" i="13"/>
  <c r="J337" i="13"/>
  <c r="AF357" i="11"/>
  <c r="R337" i="13" s="1"/>
  <c r="AX357" i="11"/>
  <c r="AO357" i="11"/>
  <c r="AE357" i="11"/>
  <c r="Q337" i="13" s="1"/>
  <c r="X357" i="11"/>
  <c r="L337" i="13" s="1"/>
  <c r="I337" i="13"/>
  <c r="AD358" i="11"/>
  <c r="P338" i="13" s="1"/>
  <c r="H338" i="13"/>
  <c r="F338" i="13"/>
  <c r="AB358" i="11"/>
  <c r="N338" i="13" s="1"/>
  <c r="S358" i="11"/>
  <c r="AS358" i="11"/>
  <c r="V358" i="11"/>
  <c r="U358" i="11"/>
  <c r="B338" i="13"/>
  <c r="AA357" i="11"/>
  <c r="M337" i="13" s="1"/>
  <c r="W357" i="11"/>
  <c r="K337" i="13" s="1"/>
  <c r="K358" i="11"/>
  <c r="B297" i="13" l="1"/>
  <c r="U317" i="4"/>
  <c r="V317" i="4"/>
  <c r="H297" i="13"/>
  <c r="AD317" i="4"/>
  <c r="P297" i="13" s="1"/>
  <c r="AS317" i="4"/>
  <c r="S317" i="4"/>
  <c r="F297" i="13"/>
  <c r="AB317" i="4"/>
  <c r="N297" i="13" s="1"/>
  <c r="K317" i="4"/>
  <c r="C338" i="13"/>
  <c r="AL358" i="11"/>
  <c r="M358" i="11"/>
  <c r="AG71" i="3"/>
  <c r="AM73" i="3"/>
  <c r="AN73" i="3" s="1"/>
  <c r="AQ72" i="3"/>
  <c r="AI72" i="3"/>
  <c r="AW72" i="3" s="1"/>
  <c r="AH72" i="3"/>
  <c r="AU72" i="3"/>
  <c r="AV73" i="3"/>
  <c r="AG191" i="6"/>
  <c r="AQ192" i="6"/>
  <c r="AI192" i="6"/>
  <c r="AW192" i="6" s="1"/>
  <c r="AH192" i="6"/>
  <c r="AM193" i="6"/>
  <c r="AN193" i="6" s="1"/>
  <c r="AU192" i="6"/>
  <c r="AV193" i="6"/>
  <c r="AC358" i="11"/>
  <c r="O338" i="13" s="1"/>
  <c r="G338" i="13"/>
  <c r="AF358" i="11"/>
  <c r="R338" i="13" s="1"/>
  <c r="J338" i="13"/>
  <c r="AX358" i="11"/>
  <c r="AO358" i="11"/>
  <c r="AE358" i="11"/>
  <c r="Q338" i="13" s="1"/>
  <c r="X358" i="11"/>
  <c r="L338" i="13" s="1"/>
  <c r="I338" i="13"/>
  <c r="R359" i="11"/>
  <c r="T359" i="11"/>
  <c r="AA358" i="11"/>
  <c r="M338" i="13" s="1"/>
  <c r="W358" i="11"/>
  <c r="K338" i="13" s="1"/>
  <c r="X317" i="4" l="1"/>
  <c r="L297" i="13" s="1"/>
  <c r="AE317" i="4"/>
  <c r="Q297" i="13" s="1"/>
  <c r="AO317" i="4"/>
  <c r="AX317" i="4"/>
  <c r="I297" i="13"/>
  <c r="J297" i="13"/>
  <c r="AF317" i="4"/>
  <c r="R297" i="13" s="1"/>
  <c r="AC317" i="4"/>
  <c r="O297" i="13" s="1"/>
  <c r="G297" i="13"/>
  <c r="AA317" i="4"/>
  <c r="M297" i="13" s="1"/>
  <c r="W317" i="4"/>
  <c r="K297" i="13" s="1"/>
  <c r="C297" i="13"/>
  <c r="AL317" i="4"/>
  <c r="M317" i="4"/>
  <c r="E338" i="13"/>
  <c r="AK358" i="11"/>
  <c r="J359" i="11"/>
  <c r="K359" i="11"/>
  <c r="C339" i="13" s="1"/>
  <c r="AG70" i="3"/>
  <c r="AM72" i="3"/>
  <c r="AN72" i="3" s="1"/>
  <c r="AQ71" i="3"/>
  <c r="AI71" i="3"/>
  <c r="AW71" i="3" s="1"/>
  <c r="AH71" i="3"/>
  <c r="AU71" i="3"/>
  <c r="AV72" i="3"/>
  <c r="AG190" i="6"/>
  <c r="AQ191" i="6"/>
  <c r="AI191" i="6"/>
  <c r="AW191" i="6" s="1"/>
  <c r="AM192" i="6"/>
  <c r="AN192" i="6" s="1"/>
  <c r="AH191" i="6"/>
  <c r="AU191" i="6"/>
  <c r="AV192" i="6"/>
  <c r="S359" i="11"/>
  <c r="F339" i="13"/>
  <c r="AB359" i="11"/>
  <c r="N339" i="13" s="1"/>
  <c r="AS359" i="11"/>
  <c r="H339" i="13"/>
  <c r="AD359" i="11"/>
  <c r="P339" i="13" s="1"/>
  <c r="E297" i="13" l="1"/>
  <c r="AK317" i="4"/>
  <c r="J318" i="4"/>
  <c r="R318" i="4"/>
  <c r="T318" i="4"/>
  <c r="B339" i="13"/>
  <c r="AL359" i="11"/>
  <c r="V359" i="11"/>
  <c r="U359" i="11"/>
  <c r="X359" i="11" s="1"/>
  <c r="L339" i="13" s="1"/>
  <c r="M359" i="11"/>
  <c r="AG69" i="3"/>
  <c r="AM71" i="3"/>
  <c r="AN71" i="3" s="1"/>
  <c r="AQ70" i="3"/>
  <c r="AI70" i="3"/>
  <c r="AW70" i="3" s="1"/>
  <c r="AH70" i="3"/>
  <c r="AU70" i="3"/>
  <c r="AV71" i="3"/>
  <c r="AG189" i="6"/>
  <c r="AM191" i="6"/>
  <c r="AN191" i="6" s="1"/>
  <c r="AQ190" i="6"/>
  <c r="AI190" i="6"/>
  <c r="AW190" i="6" s="1"/>
  <c r="AH190" i="6"/>
  <c r="AU190" i="6"/>
  <c r="AV191" i="6"/>
  <c r="AF359" i="11"/>
  <c r="R339" i="13" s="1"/>
  <c r="J339" i="13"/>
  <c r="AX359" i="11"/>
  <c r="I339" i="13"/>
  <c r="AO359" i="11"/>
  <c r="AE359" i="11"/>
  <c r="Q339" i="13" s="1"/>
  <c r="G339" i="13"/>
  <c r="AC359" i="11"/>
  <c r="O339" i="13" s="1"/>
  <c r="E339" i="13"/>
  <c r="AK359" i="11"/>
  <c r="J360" i="11"/>
  <c r="K360" i="11"/>
  <c r="C340" i="13" s="1"/>
  <c r="M360" i="11"/>
  <c r="R360" i="11"/>
  <c r="T360" i="11"/>
  <c r="AA359" i="11"/>
  <c r="M339" i="13" s="1"/>
  <c r="W359" i="11"/>
  <c r="K339" i="13" s="1"/>
  <c r="B298" i="13" l="1"/>
  <c r="U318" i="4"/>
  <c r="V318" i="4"/>
  <c r="K318" i="4"/>
  <c r="AL318" i="4" s="1"/>
  <c r="F298" i="13"/>
  <c r="S318" i="4"/>
  <c r="AA318" i="4" s="1"/>
  <c r="M298" i="13" s="1"/>
  <c r="AS318" i="4"/>
  <c r="AB318" i="4"/>
  <c r="N298" i="13" s="1"/>
  <c r="H298" i="13"/>
  <c r="AD318" i="4"/>
  <c r="P298" i="13" s="1"/>
  <c r="AG68" i="3"/>
  <c r="AM70" i="3"/>
  <c r="AN70" i="3" s="1"/>
  <c r="AQ69" i="3"/>
  <c r="AI69" i="3"/>
  <c r="AW69" i="3" s="1"/>
  <c r="AH69" i="3"/>
  <c r="AU69" i="3"/>
  <c r="AV70" i="3"/>
  <c r="AI189" i="6"/>
  <c r="AW189" i="6" s="1"/>
  <c r="AH189" i="6"/>
  <c r="AG188" i="6"/>
  <c r="AM190" i="6"/>
  <c r="AN190" i="6" s="1"/>
  <c r="AQ189" i="6"/>
  <c r="AU189" i="6"/>
  <c r="AV190" i="6"/>
  <c r="B340" i="13"/>
  <c r="AL360" i="11"/>
  <c r="U360" i="11"/>
  <c r="V360" i="11"/>
  <c r="E340" i="13"/>
  <c r="T361" i="11"/>
  <c r="R361" i="11"/>
  <c r="J361" i="11"/>
  <c r="AK360" i="11"/>
  <c r="AB360" i="11"/>
  <c r="N340" i="13" s="1"/>
  <c r="S360" i="11"/>
  <c r="F340" i="13"/>
  <c r="AS360" i="11"/>
  <c r="H340" i="13"/>
  <c r="AD360" i="11"/>
  <c r="P340" i="13" s="1"/>
  <c r="I298" i="13" l="1"/>
  <c r="X318" i="4"/>
  <c r="L298" i="13" s="1"/>
  <c r="AE318" i="4"/>
  <c r="Q298" i="13" s="1"/>
  <c r="AO318" i="4"/>
  <c r="AX318" i="4"/>
  <c r="J298" i="13"/>
  <c r="AF318" i="4"/>
  <c r="R298" i="13" s="1"/>
  <c r="M318" i="4"/>
  <c r="C298" i="13"/>
  <c r="G298" i="13"/>
  <c r="AC318" i="4"/>
  <c r="O298" i="13" s="1"/>
  <c r="W318" i="4"/>
  <c r="K298" i="13" s="1"/>
  <c r="AG67" i="3"/>
  <c r="AM69" i="3"/>
  <c r="AN69" i="3" s="1"/>
  <c r="AQ68" i="3"/>
  <c r="AI68" i="3"/>
  <c r="AW68" i="3" s="1"/>
  <c r="AH68" i="3"/>
  <c r="AU68" i="3"/>
  <c r="AV69" i="3"/>
  <c r="AV189" i="6"/>
  <c r="AU188" i="6"/>
  <c r="AG187" i="6"/>
  <c r="AM189" i="6"/>
  <c r="AN189" i="6" s="1"/>
  <c r="AQ188" i="6"/>
  <c r="AI188" i="6"/>
  <c r="AW188" i="6" s="1"/>
  <c r="AH188" i="6"/>
  <c r="AO360" i="11"/>
  <c r="AE360" i="11"/>
  <c r="Q340" i="13" s="1"/>
  <c r="X360" i="11"/>
  <c r="L340" i="13" s="1"/>
  <c r="I340" i="13"/>
  <c r="AX360" i="11"/>
  <c r="J340" i="13"/>
  <c r="AF360" i="11"/>
  <c r="R340" i="13" s="1"/>
  <c r="AD361" i="11"/>
  <c r="P341" i="13" s="1"/>
  <c r="H341" i="13"/>
  <c r="F341" i="13"/>
  <c r="AB361" i="11"/>
  <c r="N341" i="13" s="1"/>
  <c r="S361" i="11"/>
  <c r="AS361" i="11"/>
  <c r="V361" i="11"/>
  <c r="U361" i="11"/>
  <c r="B341" i="13"/>
  <c r="G340" i="13"/>
  <c r="AC360" i="11"/>
  <c r="O340" i="13" s="1"/>
  <c r="K361" i="11"/>
  <c r="AA360" i="11"/>
  <c r="M340" i="13" s="1"/>
  <c r="W360" i="11"/>
  <c r="K340" i="13" s="1"/>
  <c r="T319" i="4" l="1"/>
  <c r="R319" i="4"/>
  <c r="J319" i="4"/>
  <c r="AK318" i="4"/>
  <c r="E298" i="13"/>
  <c r="AA361" i="11"/>
  <c r="M341" i="13" s="1"/>
  <c r="W361" i="11"/>
  <c r="K341" i="13" s="1"/>
  <c r="AG66" i="3"/>
  <c r="AM68" i="3"/>
  <c r="AN68" i="3" s="1"/>
  <c r="AQ67" i="3"/>
  <c r="AI67" i="3"/>
  <c r="AW67" i="3" s="1"/>
  <c r="AH67" i="3"/>
  <c r="AU67" i="3"/>
  <c r="AV68" i="3"/>
  <c r="AG186" i="6"/>
  <c r="AM188" i="6"/>
  <c r="AN188" i="6" s="1"/>
  <c r="AQ187" i="6"/>
  <c r="AI187" i="6"/>
  <c r="AW187" i="6" s="1"/>
  <c r="AH187" i="6"/>
  <c r="AU187" i="6"/>
  <c r="AV188" i="6"/>
  <c r="AC361" i="11"/>
  <c r="O341" i="13" s="1"/>
  <c r="G341" i="13"/>
  <c r="J341" i="13"/>
  <c r="AF361" i="11"/>
  <c r="R341" i="13" s="1"/>
  <c r="I341" i="13"/>
  <c r="AO361" i="11"/>
  <c r="X361" i="11"/>
  <c r="L341" i="13" s="1"/>
  <c r="AX361" i="11"/>
  <c r="AE361" i="11"/>
  <c r="Q341" i="13" s="1"/>
  <c r="C341" i="13"/>
  <c r="AL361" i="11"/>
  <c r="M361" i="11"/>
  <c r="H299" i="13" l="1"/>
  <c r="AD319" i="4"/>
  <c r="P299" i="13" s="1"/>
  <c r="F299" i="13"/>
  <c r="AS319" i="4"/>
  <c r="S319" i="4"/>
  <c r="AB319" i="4"/>
  <c r="N299" i="13" s="1"/>
  <c r="B299" i="13"/>
  <c r="U319" i="4"/>
  <c r="V319" i="4"/>
  <c r="K319" i="4"/>
  <c r="AG65" i="3"/>
  <c r="AM67" i="3"/>
  <c r="AN67" i="3" s="1"/>
  <c r="AQ66" i="3"/>
  <c r="AI66" i="3"/>
  <c r="AW66" i="3" s="1"/>
  <c r="AH66" i="3"/>
  <c r="AV67" i="3"/>
  <c r="AU66" i="3"/>
  <c r="AG185" i="6"/>
  <c r="AM187" i="6"/>
  <c r="AN187" i="6" s="1"/>
  <c r="AQ186" i="6"/>
  <c r="AI186" i="6"/>
  <c r="AW186" i="6" s="1"/>
  <c r="AH186" i="6"/>
  <c r="AU186" i="6"/>
  <c r="AV187" i="6"/>
  <c r="E341" i="13"/>
  <c r="AK361" i="11"/>
  <c r="J362" i="11"/>
  <c r="R362" i="11"/>
  <c r="T362" i="11"/>
  <c r="G299" i="13" l="1"/>
  <c r="AC319" i="4"/>
  <c r="O299" i="13" s="1"/>
  <c r="I299" i="13"/>
  <c r="X319" i="4"/>
  <c r="L299" i="13" s="1"/>
  <c r="AE319" i="4"/>
  <c r="Q299" i="13" s="1"/>
  <c r="AO319" i="4"/>
  <c r="AX319" i="4"/>
  <c r="J299" i="13"/>
  <c r="AF319" i="4"/>
  <c r="R299" i="13" s="1"/>
  <c r="W319" i="4"/>
  <c r="K299" i="13" s="1"/>
  <c r="AA319" i="4"/>
  <c r="M299" i="13" s="1"/>
  <c r="C299" i="13"/>
  <c r="AL319" i="4"/>
  <c r="M319" i="4"/>
  <c r="AG64" i="3"/>
  <c r="AM66" i="3"/>
  <c r="AN66" i="3" s="1"/>
  <c r="AQ65" i="3"/>
  <c r="AI65" i="3"/>
  <c r="AW65" i="3" s="1"/>
  <c r="AH65" i="3"/>
  <c r="AU65" i="3"/>
  <c r="AV66" i="3"/>
  <c r="AG184" i="6"/>
  <c r="AM186" i="6"/>
  <c r="AN186" i="6" s="1"/>
  <c r="AQ185" i="6"/>
  <c r="AI185" i="6"/>
  <c r="AW185" i="6" s="1"/>
  <c r="AH185" i="6"/>
  <c r="AU185" i="6"/>
  <c r="AV186" i="6"/>
  <c r="V362" i="11"/>
  <c r="U362" i="11"/>
  <c r="B342" i="13"/>
  <c r="AB362" i="11"/>
  <c r="N342" i="13" s="1"/>
  <c r="S362" i="11"/>
  <c r="AS362" i="11"/>
  <c r="F342" i="13"/>
  <c r="AD362" i="11"/>
  <c r="P342" i="13" s="1"/>
  <c r="H342" i="13"/>
  <c r="K362" i="11"/>
  <c r="M362" i="11"/>
  <c r="E299" i="13" l="1"/>
  <c r="AK319" i="4"/>
  <c r="J320" i="4"/>
  <c r="M320" i="4" s="1"/>
  <c r="K320" i="4"/>
  <c r="C300" i="13" s="1"/>
  <c r="R320" i="4"/>
  <c r="T320" i="4"/>
  <c r="AG63" i="3"/>
  <c r="AM65" i="3"/>
  <c r="AN65" i="3" s="1"/>
  <c r="AQ64" i="3"/>
  <c r="AI64" i="3"/>
  <c r="AW64" i="3" s="1"/>
  <c r="AH64" i="3"/>
  <c r="AU64" i="3"/>
  <c r="AV65" i="3"/>
  <c r="AG183" i="6"/>
  <c r="AM185" i="6"/>
  <c r="AN185" i="6" s="1"/>
  <c r="AQ184" i="6"/>
  <c r="AI184" i="6"/>
  <c r="AW184" i="6" s="1"/>
  <c r="AH184" i="6"/>
  <c r="AU184" i="6"/>
  <c r="AV185" i="6"/>
  <c r="AF362" i="11"/>
  <c r="R342" i="13" s="1"/>
  <c r="J342" i="13"/>
  <c r="AX362" i="11"/>
  <c r="AO362" i="11"/>
  <c r="AE362" i="11"/>
  <c r="Q342" i="13" s="1"/>
  <c r="X362" i="11"/>
  <c r="L342" i="13" s="1"/>
  <c r="I342" i="13"/>
  <c r="W362" i="11"/>
  <c r="K342" i="13" s="1"/>
  <c r="AC362" i="11"/>
  <c r="O342" i="13" s="1"/>
  <c r="G342" i="13"/>
  <c r="AA362" i="11"/>
  <c r="M342" i="13" s="1"/>
  <c r="E342" i="13"/>
  <c r="AK362" i="11"/>
  <c r="J363" i="11"/>
  <c r="M363" i="11" s="1"/>
  <c r="K363" i="11"/>
  <c r="C343" i="13" s="1"/>
  <c r="R363" i="11"/>
  <c r="T363" i="11"/>
  <c r="C342" i="13"/>
  <c r="AL362" i="11"/>
  <c r="J321" i="4" l="1"/>
  <c r="E300" i="13"/>
  <c r="R321" i="4"/>
  <c r="T321" i="4"/>
  <c r="AK320" i="4"/>
  <c r="U320" i="4"/>
  <c r="AL320" i="4"/>
  <c r="B300" i="13"/>
  <c r="V320" i="4"/>
  <c r="AS320" i="4"/>
  <c r="F300" i="13"/>
  <c r="S320" i="4"/>
  <c r="AB320" i="4"/>
  <c r="N300" i="13" s="1"/>
  <c r="H300" i="13"/>
  <c r="AD320" i="4"/>
  <c r="P300" i="13" s="1"/>
  <c r="AG62" i="3"/>
  <c r="AM64" i="3"/>
  <c r="AN64" i="3" s="1"/>
  <c r="AQ63" i="3"/>
  <c r="AI63" i="3"/>
  <c r="AW63" i="3" s="1"/>
  <c r="AH63" i="3"/>
  <c r="AV64" i="3"/>
  <c r="AU63" i="3"/>
  <c r="AG182" i="6"/>
  <c r="AM184" i="6"/>
  <c r="AN184" i="6" s="1"/>
  <c r="AQ183" i="6"/>
  <c r="AI183" i="6"/>
  <c r="AW183" i="6" s="1"/>
  <c r="AH183" i="6"/>
  <c r="AU183" i="6"/>
  <c r="AV184" i="6"/>
  <c r="V363" i="11"/>
  <c r="U363" i="11"/>
  <c r="B343" i="13"/>
  <c r="AL363" i="11"/>
  <c r="T364" i="11"/>
  <c r="R364" i="11"/>
  <c r="J364" i="11"/>
  <c r="AK363" i="11"/>
  <c r="E343" i="13"/>
  <c r="F343" i="13"/>
  <c r="AS363" i="11"/>
  <c r="AB363" i="11"/>
  <c r="N343" i="13" s="1"/>
  <c r="S363" i="11"/>
  <c r="AD363" i="11"/>
  <c r="P343" i="13" s="1"/>
  <c r="H343" i="13"/>
  <c r="U321" i="4" l="1"/>
  <c r="V321" i="4"/>
  <c r="B301" i="13"/>
  <c r="S321" i="4"/>
  <c r="AB321" i="4"/>
  <c r="N301" i="13" s="1"/>
  <c r="AS321" i="4"/>
  <c r="F301" i="13"/>
  <c r="AD321" i="4"/>
  <c r="P301" i="13" s="1"/>
  <c r="H301" i="13"/>
  <c r="I300" i="13"/>
  <c r="X320" i="4"/>
  <c r="L300" i="13" s="1"/>
  <c r="AE320" i="4"/>
  <c r="Q300" i="13" s="1"/>
  <c r="AO320" i="4"/>
  <c r="AX320" i="4"/>
  <c r="AF320" i="4"/>
  <c r="R300" i="13" s="1"/>
  <c r="J300" i="13"/>
  <c r="G300" i="13"/>
  <c r="AC320" i="4"/>
  <c r="O300" i="13" s="1"/>
  <c r="K321" i="4"/>
  <c r="AA320" i="4"/>
  <c r="M300" i="13" s="1"/>
  <c r="W320" i="4"/>
  <c r="K300" i="13" s="1"/>
  <c r="AG61" i="3"/>
  <c r="AM63" i="3"/>
  <c r="AN63" i="3" s="1"/>
  <c r="AQ62" i="3"/>
  <c r="AI62" i="3"/>
  <c r="AW62" i="3" s="1"/>
  <c r="AH62" i="3"/>
  <c r="AV63" i="3"/>
  <c r="AU62" i="3"/>
  <c r="AG181" i="6"/>
  <c r="AM183" i="6"/>
  <c r="AN183" i="6" s="1"/>
  <c r="AQ182" i="6"/>
  <c r="AI182" i="6"/>
  <c r="AW182" i="6" s="1"/>
  <c r="AH182" i="6"/>
  <c r="AU182" i="6"/>
  <c r="AV183" i="6"/>
  <c r="J343" i="13"/>
  <c r="AF363" i="11"/>
  <c r="R343" i="13" s="1"/>
  <c r="AX363" i="11"/>
  <c r="AO363" i="11"/>
  <c r="AE363" i="11"/>
  <c r="Q343" i="13" s="1"/>
  <c r="X363" i="11"/>
  <c r="L343" i="13" s="1"/>
  <c r="I343" i="13"/>
  <c r="H344" i="13"/>
  <c r="AD364" i="11"/>
  <c r="P344" i="13" s="1"/>
  <c r="AB364" i="11"/>
  <c r="N344" i="13" s="1"/>
  <c r="S364" i="11"/>
  <c r="F344" i="13"/>
  <c r="AS364" i="11"/>
  <c r="B344" i="13"/>
  <c r="V364" i="11"/>
  <c r="U364" i="11"/>
  <c r="G343" i="13"/>
  <c r="AC363" i="11"/>
  <c r="O343" i="13" s="1"/>
  <c r="K364" i="11"/>
  <c r="M364" i="11"/>
  <c r="AA363" i="11"/>
  <c r="M343" i="13" s="1"/>
  <c r="W363" i="11"/>
  <c r="K343" i="13" s="1"/>
  <c r="I301" i="13" l="1"/>
  <c r="AO321" i="4"/>
  <c r="X321" i="4"/>
  <c r="L301" i="13" s="1"/>
  <c r="AE321" i="4"/>
  <c r="Q301" i="13" s="1"/>
  <c r="AX321" i="4"/>
  <c r="J301" i="13"/>
  <c r="AF321" i="4"/>
  <c r="R301" i="13" s="1"/>
  <c r="AC321" i="4"/>
  <c r="O301" i="13" s="1"/>
  <c r="G301" i="13"/>
  <c r="W321" i="4"/>
  <c r="K301" i="13" s="1"/>
  <c r="AA321" i="4"/>
  <c r="M301" i="13" s="1"/>
  <c r="C301" i="13"/>
  <c r="AL321" i="4"/>
  <c r="M321" i="4"/>
  <c r="AG60" i="3"/>
  <c r="AM62" i="3"/>
  <c r="AN62" i="3" s="1"/>
  <c r="AQ61" i="3"/>
  <c r="AI61" i="3"/>
  <c r="AW61" i="3" s="1"/>
  <c r="AH61" i="3"/>
  <c r="AU61" i="3"/>
  <c r="AV62" i="3"/>
  <c r="AG180" i="6"/>
  <c r="AM182" i="6"/>
  <c r="AN182" i="6" s="1"/>
  <c r="AQ181" i="6"/>
  <c r="AI181" i="6"/>
  <c r="AW181" i="6" s="1"/>
  <c r="AH181" i="6"/>
  <c r="AU181" i="6"/>
  <c r="AV182" i="6"/>
  <c r="G344" i="13"/>
  <c r="AC364" i="11"/>
  <c r="O344" i="13" s="1"/>
  <c r="J344" i="13"/>
  <c r="AF364" i="11"/>
  <c r="R344" i="13" s="1"/>
  <c r="AX364" i="11"/>
  <c r="AO364" i="11"/>
  <c r="AE364" i="11"/>
  <c r="Q344" i="13" s="1"/>
  <c r="X364" i="11"/>
  <c r="L344" i="13" s="1"/>
  <c r="I344" i="13"/>
  <c r="E344" i="13"/>
  <c r="AK364" i="11"/>
  <c r="J365" i="11"/>
  <c r="R365" i="11"/>
  <c r="T365" i="11"/>
  <c r="K365" i="11"/>
  <c r="C345" i="13" s="1"/>
  <c r="M365" i="11"/>
  <c r="AA364" i="11"/>
  <c r="M344" i="13" s="1"/>
  <c r="W364" i="11"/>
  <c r="K344" i="13" s="1"/>
  <c r="C344" i="13"/>
  <c r="AL364" i="11"/>
  <c r="K322" i="4" l="1"/>
  <c r="T322" i="4"/>
  <c r="J322" i="4"/>
  <c r="R322" i="4"/>
  <c r="AK321" i="4"/>
  <c r="E301" i="13"/>
  <c r="AG59" i="3"/>
  <c r="AM61" i="3"/>
  <c r="AN61" i="3" s="1"/>
  <c r="AQ60" i="3"/>
  <c r="AI60" i="3"/>
  <c r="AW60" i="3" s="1"/>
  <c r="AH60" i="3"/>
  <c r="AU60" i="3"/>
  <c r="AV61" i="3"/>
  <c r="AG179" i="6"/>
  <c r="AM181" i="6"/>
  <c r="AN181" i="6" s="1"/>
  <c r="AQ180" i="6"/>
  <c r="AI180" i="6"/>
  <c r="AW180" i="6" s="1"/>
  <c r="AH180" i="6"/>
  <c r="AV181" i="6"/>
  <c r="AU180" i="6"/>
  <c r="B345" i="13"/>
  <c r="V365" i="11"/>
  <c r="U365" i="11"/>
  <c r="AL365" i="11"/>
  <c r="AB365" i="11"/>
  <c r="N345" i="13" s="1"/>
  <c r="S365" i="11"/>
  <c r="F345" i="13"/>
  <c r="AS365" i="11"/>
  <c r="H345" i="13"/>
  <c r="AD365" i="11"/>
  <c r="P345" i="13" s="1"/>
  <c r="E345" i="13"/>
  <c r="AK365" i="11"/>
  <c r="J366" i="11"/>
  <c r="K366" i="11" s="1"/>
  <c r="R366" i="11"/>
  <c r="T366" i="11"/>
  <c r="H302" i="13" l="1"/>
  <c r="AD322" i="4"/>
  <c r="P302" i="13" s="1"/>
  <c r="AL322" i="4"/>
  <c r="B302" i="13"/>
  <c r="U322" i="4"/>
  <c r="V322" i="4"/>
  <c r="W322" i="4"/>
  <c r="K302" i="13" s="1"/>
  <c r="AA322" i="4"/>
  <c r="M302" i="13" s="1"/>
  <c r="F302" i="13"/>
  <c r="AS322" i="4"/>
  <c r="S322" i="4"/>
  <c r="AB322" i="4"/>
  <c r="N302" i="13" s="1"/>
  <c r="C302" i="13"/>
  <c r="M322" i="4"/>
  <c r="AG58" i="3"/>
  <c r="AM60" i="3"/>
  <c r="AN60" i="3" s="1"/>
  <c r="AQ59" i="3"/>
  <c r="AI59" i="3"/>
  <c r="AW59" i="3" s="1"/>
  <c r="AH59" i="3"/>
  <c r="AU59" i="3"/>
  <c r="AV60" i="3"/>
  <c r="AG178" i="6"/>
  <c r="AQ179" i="6"/>
  <c r="AM180" i="6"/>
  <c r="AN180" i="6" s="1"/>
  <c r="AI179" i="6"/>
  <c r="AW179" i="6" s="1"/>
  <c r="AH179" i="6"/>
  <c r="AV180" i="6"/>
  <c r="AU179" i="6"/>
  <c r="AF365" i="11"/>
  <c r="R345" i="13" s="1"/>
  <c r="J345" i="13"/>
  <c r="AX365" i="11"/>
  <c r="AO365" i="11"/>
  <c r="AE365" i="11"/>
  <c r="Q345" i="13" s="1"/>
  <c r="X365" i="11"/>
  <c r="L345" i="13" s="1"/>
  <c r="I345" i="13"/>
  <c r="W365" i="11"/>
  <c r="K345" i="13" s="1"/>
  <c r="AC365" i="11"/>
  <c r="O345" i="13" s="1"/>
  <c r="G345" i="13"/>
  <c r="AA365" i="11"/>
  <c r="M345" i="13" s="1"/>
  <c r="V366" i="11"/>
  <c r="U366" i="11"/>
  <c r="AL366" i="11"/>
  <c r="B346" i="13"/>
  <c r="AB366" i="11"/>
  <c r="N346" i="13" s="1"/>
  <c r="S366" i="11"/>
  <c r="AS366" i="11"/>
  <c r="F346" i="13"/>
  <c r="AD366" i="11"/>
  <c r="P346" i="13" s="1"/>
  <c r="H346" i="13"/>
  <c r="M366" i="11"/>
  <c r="C346" i="13"/>
  <c r="X322" i="4" l="1"/>
  <c r="L302" i="13" s="1"/>
  <c r="AO322" i="4"/>
  <c r="AX322" i="4"/>
  <c r="I302" i="13"/>
  <c r="AE322" i="4"/>
  <c r="Q302" i="13" s="1"/>
  <c r="J302" i="13"/>
  <c r="AF322" i="4"/>
  <c r="R302" i="13" s="1"/>
  <c r="G302" i="13"/>
  <c r="AC322" i="4"/>
  <c r="O302" i="13" s="1"/>
  <c r="R323" i="4"/>
  <c r="J323" i="4"/>
  <c r="AK322" i="4"/>
  <c r="E302" i="13"/>
  <c r="T323" i="4"/>
  <c r="W366" i="11"/>
  <c r="K346" i="13" s="1"/>
  <c r="AA366" i="11"/>
  <c r="M346" i="13" s="1"/>
  <c r="AG57" i="3"/>
  <c r="AM59" i="3"/>
  <c r="AN59" i="3" s="1"/>
  <c r="AQ58" i="3"/>
  <c r="AI58" i="3"/>
  <c r="AW58" i="3" s="1"/>
  <c r="AH58" i="3"/>
  <c r="AU58" i="3"/>
  <c r="AV59" i="3"/>
  <c r="AG177" i="6"/>
  <c r="AM179" i="6"/>
  <c r="AN179" i="6" s="1"/>
  <c r="AQ178" i="6"/>
  <c r="AI178" i="6"/>
  <c r="AW178" i="6" s="1"/>
  <c r="AH178" i="6"/>
  <c r="AV179" i="6"/>
  <c r="AU178" i="6"/>
  <c r="J346" i="13"/>
  <c r="AF366" i="11"/>
  <c r="R346" i="13" s="1"/>
  <c r="AX366" i="11"/>
  <c r="AO366" i="11"/>
  <c r="AE366" i="11"/>
  <c r="Q346" i="13" s="1"/>
  <c r="X366" i="11"/>
  <c r="L346" i="13" s="1"/>
  <c r="I346" i="13"/>
  <c r="AC366" i="11"/>
  <c r="O346" i="13" s="1"/>
  <c r="G346" i="13"/>
  <c r="E346" i="13"/>
  <c r="AK366" i="11"/>
  <c r="J367" i="11"/>
  <c r="K367" i="11"/>
  <c r="C347" i="13" s="1"/>
  <c r="M367" i="11"/>
  <c r="R367" i="11"/>
  <c r="T367" i="11"/>
  <c r="F303" i="13" l="1"/>
  <c r="AS323" i="4"/>
  <c r="S323" i="4"/>
  <c r="AB323" i="4"/>
  <c r="N303" i="13" s="1"/>
  <c r="B303" i="13"/>
  <c r="U323" i="4"/>
  <c r="V323" i="4"/>
  <c r="K323" i="4"/>
  <c r="AL323" i="4" s="1"/>
  <c r="H303" i="13"/>
  <c r="AD323" i="4"/>
  <c r="P303" i="13" s="1"/>
  <c r="AG56" i="3"/>
  <c r="AM58" i="3"/>
  <c r="AN58" i="3" s="1"/>
  <c r="AQ57" i="3"/>
  <c r="AI57" i="3"/>
  <c r="AW57" i="3" s="1"/>
  <c r="AH57" i="3"/>
  <c r="AV58" i="3"/>
  <c r="AU57" i="3"/>
  <c r="AM178" i="6"/>
  <c r="AN178" i="6" s="1"/>
  <c r="AQ177" i="6"/>
  <c r="AI177" i="6"/>
  <c r="AW177" i="6" s="1"/>
  <c r="AH177" i="6"/>
  <c r="AG176" i="6"/>
  <c r="AV178" i="6"/>
  <c r="AU177" i="6"/>
  <c r="B347" i="13"/>
  <c r="V367" i="11"/>
  <c r="U367" i="11"/>
  <c r="AL367" i="11"/>
  <c r="T368" i="11"/>
  <c r="R368" i="11"/>
  <c r="J368" i="11"/>
  <c r="K368" i="11" s="1"/>
  <c r="C348" i="13" s="1"/>
  <c r="AK367" i="11"/>
  <c r="E347" i="13"/>
  <c r="AB367" i="11"/>
  <c r="N347" i="13" s="1"/>
  <c r="S367" i="11"/>
  <c r="AS367" i="11"/>
  <c r="F347" i="13"/>
  <c r="H347" i="13"/>
  <c r="AD367" i="11"/>
  <c r="P347" i="13" s="1"/>
  <c r="G303" i="13" l="1"/>
  <c r="AC323" i="4"/>
  <c r="O303" i="13" s="1"/>
  <c r="I303" i="13"/>
  <c r="X323" i="4"/>
  <c r="L303" i="13" s="1"/>
  <c r="AE323" i="4"/>
  <c r="Q303" i="13" s="1"/>
  <c r="AX323" i="4"/>
  <c r="AO323" i="4"/>
  <c r="J303" i="13"/>
  <c r="AF323" i="4"/>
  <c r="R303" i="13" s="1"/>
  <c r="M323" i="4"/>
  <c r="C303" i="13"/>
  <c r="W323" i="4"/>
  <c r="K303" i="13" s="1"/>
  <c r="AA323" i="4"/>
  <c r="M303" i="13" s="1"/>
  <c r="AA367" i="11"/>
  <c r="M347" i="13" s="1"/>
  <c r="W367" i="11"/>
  <c r="K347" i="13" s="1"/>
  <c r="AG55" i="3"/>
  <c r="AM57" i="3"/>
  <c r="AN57" i="3" s="1"/>
  <c r="AQ56" i="3"/>
  <c r="AI56" i="3"/>
  <c r="AW56" i="3" s="1"/>
  <c r="AH56" i="3"/>
  <c r="AU56" i="3"/>
  <c r="AV57" i="3"/>
  <c r="AU176" i="6"/>
  <c r="AV177" i="6"/>
  <c r="AG175" i="6"/>
  <c r="AM177" i="6"/>
  <c r="AN177" i="6" s="1"/>
  <c r="AQ176" i="6"/>
  <c r="AI176" i="6"/>
  <c r="AW176" i="6" s="1"/>
  <c r="AH176" i="6"/>
  <c r="J347" i="13"/>
  <c r="AF367" i="11"/>
  <c r="R347" i="13" s="1"/>
  <c r="I347" i="13"/>
  <c r="AX367" i="11"/>
  <c r="AO367" i="11"/>
  <c r="AE367" i="11"/>
  <c r="Q347" i="13" s="1"/>
  <c r="X367" i="11"/>
  <c r="L347" i="13" s="1"/>
  <c r="H348" i="13"/>
  <c r="AD368" i="11"/>
  <c r="P348" i="13" s="1"/>
  <c r="S368" i="11"/>
  <c r="F348" i="13"/>
  <c r="AB368" i="11"/>
  <c r="N348" i="13" s="1"/>
  <c r="AS368" i="11"/>
  <c r="U368" i="11"/>
  <c r="AL368" i="11"/>
  <c r="V368" i="11"/>
  <c r="B348" i="13"/>
  <c r="M368" i="11"/>
  <c r="AC367" i="11"/>
  <c r="O347" i="13" s="1"/>
  <c r="G347" i="13"/>
  <c r="E303" i="13" l="1"/>
  <c r="AK323" i="4"/>
  <c r="J324" i="4"/>
  <c r="K324" i="4"/>
  <c r="C304" i="13" s="1"/>
  <c r="M324" i="4"/>
  <c r="R324" i="4"/>
  <c r="T324" i="4"/>
  <c r="AA368" i="11"/>
  <c r="M348" i="13" s="1"/>
  <c r="AG54" i="3"/>
  <c r="AI55" i="3"/>
  <c r="AW55" i="3" s="1"/>
  <c r="AM56" i="3"/>
  <c r="AN56" i="3" s="1"/>
  <c r="AQ55" i="3"/>
  <c r="AH55" i="3"/>
  <c r="AU55" i="3"/>
  <c r="AV56" i="3"/>
  <c r="AI175" i="6"/>
  <c r="AW175" i="6" s="1"/>
  <c r="AG174" i="6"/>
  <c r="AM176" i="6"/>
  <c r="AN176" i="6" s="1"/>
  <c r="AQ175" i="6"/>
  <c r="AH175" i="6"/>
  <c r="AU175" i="6"/>
  <c r="AV176" i="6"/>
  <c r="G348" i="13"/>
  <c r="AC368" i="11"/>
  <c r="O348" i="13" s="1"/>
  <c r="I348" i="13"/>
  <c r="AX368" i="11"/>
  <c r="AO368" i="11"/>
  <c r="AE368" i="11"/>
  <c r="Q348" i="13" s="1"/>
  <c r="X368" i="11"/>
  <c r="L348" i="13" s="1"/>
  <c r="W368" i="11"/>
  <c r="K348" i="13" s="1"/>
  <c r="AF368" i="11"/>
  <c r="R348" i="13" s="1"/>
  <c r="J348" i="13"/>
  <c r="E348" i="13"/>
  <c r="T369" i="11"/>
  <c r="R369" i="11"/>
  <c r="J369" i="11"/>
  <c r="AK368" i="11"/>
  <c r="AL324" i="4" l="1"/>
  <c r="B304" i="13"/>
  <c r="U324" i="4"/>
  <c r="V324" i="4"/>
  <c r="AK324" i="4"/>
  <c r="K325" i="4"/>
  <c r="C305" i="13" s="1"/>
  <c r="R325" i="4"/>
  <c r="T325" i="4"/>
  <c r="E304" i="13"/>
  <c r="J325" i="4"/>
  <c r="F304" i="13"/>
  <c r="AS324" i="4"/>
  <c r="S324" i="4"/>
  <c r="AB324" i="4"/>
  <c r="N304" i="13" s="1"/>
  <c r="H304" i="13"/>
  <c r="AD324" i="4"/>
  <c r="P304" i="13" s="1"/>
  <c r="AG53" i="3"/>
  <c r="AM55" i="3"/>
  <c r="AN55" i="3" s="1"/>
  <c r="AQ54" i="3"/>
  <c r="AI54" i="3"/>
  <c r="AW54" i="3" s="1"/>
  <c r="AH54" i="3"/>
  <c r="AU54" i="3"/>
  <c r="AV55" i="3"/>
  <c r="AG173" i="6"/>
  <c r="AM175" i="6"/>
  <c r="AN175" i="6" s="1"/>
  <c r="AQ174" i="6"/>
  <c r="AI174" i="6"/>
  <c r="AW174" i="6" s="1"/>
  <c r="AH174" i="6"/>
  <c r="AU174" i="6"/>
  <c r="AV175" i="6"/>
  <c r="AD369" i="11"/>
  <c r="P349" i="13" s="1"/>
  <c r="H349" i="13"/>
  <c r="F349" i="13"/>
  <c r="AB369" i="11"/>
  <c r="N349" i="13" s="1"/>
  <c r="S369" i="11"/>
  <c r="AS369" i="11"/>
  <c r="V369" i="11"/>
  <c r="U369" i="11"/>
  <c r="B349" i="13"/>
  <c r="K369" i="11"/>
  <c r="I304" i="13" l="1"/>
  <c r="AX324" i="4"/>
  <c r="X324" i="4"/>
  <c r="L304" i="13" s="1"/>
  <c r="AE324" i="4"/>
  <c r="Q304" i="13" s="1"/>
  <c r="AO324" i="4"/>
  <c r="J304" i="13"/>
  <c r="AF324" i="4"/>
  <c r="R304" i="13" s="1"/>
  <c r="W325" i="4"/>
  <c r="K305" i="13" s="1"/>
  <c r="F305" i="13"/>
  <c r="S325" i="4"/>
  <c r="AA325" i="4" s="1"/>
  <c r="M305" i="13" s="1"/>
  <c r="AS325" i="4"/>
  <c r="AB325" i="4"/>
  <c r="N305" i="13" s="1"/>
  <c r="H305" i="13"/>
  <c r="AD325" i="4"/>
  <c r="P305" i="13" s="1"/>
  <c r="V325" i="4"/>
  <c r="AL325" i="4"/>
  <c r="U325" i="4"/>
  <c r="B305" i="13"/>
  <c r="M325" i="4"/>
  <c r="G304" i="13"/>
  <c r="AC324" i="4"/>
  <c r="O304" i="13" s="1"/>
  <c r="W324" i="4"/>
  <c r="K304" i="13" s="1"/>
  <c r="AA324" i="4"/>
  <c r="M304" i="13" s="1"/>
  <c r="AG52" i="3"/>
  <c r="AM54" i="3"/>
  <c r="AN54" i="3" s="1"/>
  <c r="AQ53" i="3"/>
  <c r="AI53" i="3"/>
  <c r="AW53" i="3" s="1"/>
  <c r="AH53" i="3"/>
  <c r="AU53" i="3"/>
  <c r="AV54" i="3"/>
  <c r="AG172" i="6"/>
  <c r="AM174" i="6"/>
  <c r="AN174" i="6" s="1"/>
  <c r="AQ173" i="6"/>
  <c r="AI173" i="6"/>
  <c r="AW173" i="6" s="1"/>
  <c r="AH173" i="6"/>
  <c r="AU173" i="6"/>
  <c r="AV174" i="6"/>
  <c r="AC369" i="11"/>
  <c r="O349" i="13" s="1"/>
  <c r="G349" i="13"/>
  <c r="AF369" i="11"/>
  <c r="R349" i="13" s="1"/>
  <c r="J349" i="13"/>
  <c r="AX369" i="11"/>
  <c r="AO369" i="11"/>
  <c r="AE369" i="11"/>
  <c r="Q349" i="13" s="1"/>
  <c r="X369" i="11"/>
  <c r="L349" i="13" s="1"/>
  <c r="I349" i="13"/>
  <c r="AA369" i="11"/>
  <c r="M349" i="13" s="1"/>
  <c r="W369" i="11"/>
  <c r="K349" i="13" s="1"/>
  <c r="C349" i="13"/>
  <c r="AL369" i="11"/>
  <c r="M369" i="11"/>
  <c r="G305" i="13" l="1"/>
  <c r="AC325" i="4"/>
  <c r="O305" i="13" s="1"/>
  <c r="AF325" i="4"/>
  <c r="R305" i="13" s="1"/>
  <c r="J305" i="13"/>
  <c r="I305" i="13"/>
  <c r="X325" i="4"/>
  <c r="L305" i="13" s="1"/>
  <c r="AE325" i="4"/>
  <c r="Q305" i="13" s="1"/>
  <c r="AO325" i="4"/>
  <c r="AX325" i="4"/>
  <c r="J326" i="4"/>
  <c r="T326" i="4"/>
  <c r="E305" i="13"/>
  <c r="AK325" i="4"/>
  <c r="R326" i="4"/>
  <c r="AM53" i="3"/>
  <c r="AN53" i="3" s="1"/>
  <c r="B293" i="3" s="1"/>
  <c r="AI52" i="3"/>
  <c r="AQ52" i="3"/>
  <c r="B295" i="3" s="1"/>
  <c r="G17" i="13" s="1"/>
  <c r="B278" i="3"/>
  <c r="AH52" i="3"/>
  <c r="AU52" i="3"/>
  <c r="AV53" i="3"/>
  <c r="AG171" i="6"/>
  <c r="AM173" i="6"/>
  <c r="AN173" i="6" s="1"/>
  <c r="AQ172" i="6"/>
  <c r="AI172" i="6"/>
  <c r="AW172" i="6" s="1"/>
  <c r="AH172" i="6"/>
  <c r="AU172" i="6"/>
  <c r="AV173" i="6"/>
  <c r="T370" i="11"/>
  <c r="E349" i="13"/>
  <c r="R370" i="11"/>
  <c r="J370" i="11"/>
  <c r="AK369" i="11"/>
  <c r="AL326" i="4" l="1"/>
  <c r="B306" i="13"/>
  <c r="U326" i="4"/>
  <c r="V326" i="4"/>
  <c r="H306" i="13"/>
  <c r="AD326" i="4"/>
  <c r="P306" i="13" s="1"/>
  <c r="AS326" i="4"/>
  <c r="S326" i="4"/>
  <c r="AB326" i="4"/>
  <c r="N306" i="13" s="1"/>
  <c r="F306" i="13"/>
  <c r="K326" i="4"/>
  <c r="E17" i="13"/>
  <c r="B280" i="3"/>
  <c r="Q3" i="13" s="1"/>
  <c r="AW52" i="3"/>
  <c r="B301" i="3" s="1"/>
  <c r="M17" i="13" s="1"/>
  <c r="B294" i="3"/>
  <c r="O3" i="13"/>
  <c r="AV52" i="3"/>
  <c r="B300" i="3" s="1"/>
  <c r="L17" i="13" s="1"/>
  <c r="B279" i="3"/>
  <c r="P3" i="13" s="1"/>
  <c r="AM172" i="6"/>
  <c r="AN172" i="6" s="1"/>
  <c r="AQ171" i="6"/>
  <c r="AI171" i="6"/>
  <c r="AW171" i="6" s="1"/>
  <c r="AG170" i="6"/>
  <c r="AH171" i="6"/>
  <c r="AV172" i="6"/>
  <c r="AU171" i="6"/>
  <c r="AD370" i="11"/>
  <c r="P350" i="13" s="1"/>
  <c r="H350" i="13"/>
  <c r="AB370" i="11"/>
  <c r="N350" i="13" s="1"/>
  <c r="S370" i="11"/>
  <c r="F350" i="13"/>
  <c r="AS370" i="11"/>
  <c r="V370" i="11"/>
  <c r="U370" i="11"/>
  <c r="B350" i="13"/>
  <c r="K370" i="11"/>
  <c r="AX326" i="4" l="1"/>
  <c r="X326" i="4"/>
  <c r="L306" i="13" s="1"/>
  <c r="AE326" i="4"/>
  <c r="Q306" i="13" s="1"/>
  <c r="AO326" i="4"/>
  <c r="I306" i="13"/>
  <c r="J306" i="13"/>
  <c r="AF326" i="4"/>
  <c r="R306" i="13" s="1"/>
  <c r="AC326" i="4"/>
  <c r="O306" i="13" s="1"/>
  <c r="G306" i="13"/>
  <c r="AA326" i="4"/>
  <c r="M306" i="13" s="1"/>
  <c r="W326" i="4"/>
  <c r="K306" i="13" s="1"/>
  <c r="C306" i="13"/>
  <c r="M326" i="4"/>
  <c r="AG169" i="6"/>
  <c r="AM171" i="6"/>
  <c r="AN171" i="6" s="1"/>
  <c r="AQ170" i="6"/>
  <c r="AI170" i="6"/>
  <c r="AW170" i="6" s="1"/>
  <c r="AH170" i="6"/>
  <c r="AU170" i="6"/>
  <c r="AV171" i="6"/>
  <c r="AC370" i="11"/>
  <c r="O350" i="13" s="1"/>
  <c r="G350" i="13"/>
  <c r="AF370" i="11"/>
  <c r="R350" i="13" s="1"/>
  <c r="J350" i="13"/>
  <c r="AE370" i="11"/>
  <c r="Q350" i="13" s="1"/>
  <c r="X370" i="11"/>
  <c r="L350" i="13" s="1"/>
  <c r="AX370" i="11"/>
  <c r="AO370" i="11"/>
  <c r="I350" i="13"/>
  <c r="F17" i="13"/>
  <c r="B306" i="3"/>
  <c r="R17" i="13" s="1"/>
  <c r="AA370" i="11"/>
  <c r="M350" i="13" s="1"/>
  <c r="W370" i="11"/>
  <c r="K350" i="13" s="1"/>
  <c r="C350" i="13"/>
  <c r="AL370" i="11"/>
  <c r="M370" i="11"/>
  <c r="E306" i="13" l="1"/>
  <c r="J327" i="4"/>
  <c r="K327" i="4" s="1"/>
  <c r="T327" i="4"/>
  <c r="AK326" i="4"/>
  <c r="R327" i="4"/>
  <c r="AG168" i="6"/>
  <c r="AM170" i="6"/>
  <c r="AN170" i="6" s="1"/>
  <c r="AQ169" i="6"/>
  <c r="AI169" i="6"/>
  <c r="AW169" i="6" s="1"/>
  <c r="AH169" i="6"/>
  <c r="AU169" i="6"/>
  <c r="AV170" i="6"/>
  <c r="T371" i="11"/>
  <c r="R371" i="11"/>
  <c r="J371" i="11"/>
  <c r="AK370" i="11"/>
  <c r="E350" i="13"/>
  <c r="AL327" i="4" l="1"/>
  <c r="V327" i="4"/>
  <c r="U327" i="4"/>
  <c r="B307" i="13"/>
  <c r="H307" i="13"/>
  <c r="AD327" i="4"/>
  <c r="P307" i="13" s="1"/>
  <c r="AS327" i="4"/>
  <c r="S327" i="4"/>
  <c r="AB327" i="4"/>
  <c r="N307" i="13" s="1"/>
  <c r="F307" i="13"/>
  <c r="M327" i="4"/>
  <c r="C307" i="13"/>
  <c r="AG167" i="6"/>
  <c r="AM169" i="6"/>
  <c r="AN169" i="6" s="1"/>
  <c r="AQ168" i="6"/>
  <c r="AI168" i="6"/>
  <c r="AW168" i="6" s="1"/>
  <c r="AH168" i="6"/>
  <c r="AU168" i="6"/>
  <c r="AV169" i="6"/>
  <c r="H351" i="13"/>
  <c r="AD371" i="11"/>
  <c r="P351" i="13" s="1"/>
  <c r="AB371" i="11"/>
  <c r="N351" i="13" s="1"/>
  <c r="S371" i="11"/>
  <c r="AS371" i="11"/>
  <c r="F351" i="13"/>
  <c r="V371" i="11"/>
  <c r="U371" i="11"/>
  <c r="B351" i="13"/>
  <c r="K371" i="11"/>
  <c r="AL371" i="11" s="1"/>
  <c r="J307" i="13" l="1"/>
  <c r="AF327" i="4"/>
  <c r="R307" i="13" s="1"/>
  <c r="I307" i="13"/>
  <c r="AE327" i="4"/>
  <c r="Q307" i="13" s="1"/>
  <c r="AX327" i="4"/>
  <c r="X327" i="4"/>
  <c r="L307" i="13" s="1"/>
  <c r="AO327" i="4"/>
  <c r="G307" i="13"/>
  <c r="AC327" i="4"/>
  <c r="O307" i="13" s="1"/>
  <c r="E307" i="13"/>
  <c r="AK327" i="4"/>
  <c r="J328" i="4"/>
  <c r="R328" i="4"/>
  <c r="T328" i="4"/>
  <c r="K328" i="4"/>
  <c r="C308" i="13" s="1"/>
  <c r="M328" i="4"/>
  <c r="W327" i="4"/>
  <c r="K307" i="13" s="1"/>
  <c r="AA327" i="4"/>
  <c r="M307" i="13" s="1"/>
  <c r="AG166" i="6"/>
  <c r="AM168" i="6"/>
  <c r="AN168" i="6" s="1"/>
  <c r="AQ167" i="6"/>
  <c r="AI167" i="6"/>
  <c r="AW167" i="6" s="1"/>
  <c r="AH167" i="6"/>
  <c r="AU167" i="6"/>
  <c r="AV168" i="6"/>
  <c r="AC371" i="11"/>
  <c r="O351" i="13" s="1"/>
  <c r="G351" i="13"/>
  <c r="AF371" i="11"/>
  <c r="R351" i="13" s="1"/>
  <c r="J351" i="13"/>
  <c r="I351" i="13"/>
  <c r="AX371" i="11"/>
  <c r="AO371" i="11"/>
  <c r="AE371" i="11"/>
  <c r="Q351" i="13" s="1"/>
  <c r="X371" i="11"/>
  <c r="L351" i="13" s="1"/>
  <c r="AA371" i="11"/>
  <c r="M351" i="13" s="1"/>
  <c r="W371" i="11"/>
  <c r="K351" i="13" s="1"/>
  <c r="C351" i="13"/>
  <c r="M371" i="11"/>
  <c r="AL328" i="4" l="1"/>
  <c r="U328" i="4"/>
  <c r="V328" i="4"/>
  <c r="B308" i="13"/>
  <c r="S328" i="4"/>
  <c r="AA328" i="4"/>
  <c r="M308" i="13" s="1"/>
  <c r="AB328" i="4"/>
  <c r="N308" i="13" s="1"/>
  <c r="F308" i="13"/>
  <c r="AS328" i="4"/>
  <c r="AD328" i="4"/>
  <c r="P308" i="13" s="1"/>
  <c r="H308" i="13"/>
  <c r="R329" i="4"/>
  <c r="K329" i="4"/>
  <c r="J329" i="4"/>
  <c r="AK328" i="4"/>
  <c r="E308" i="13"/>
  <c r="T329" i="4"/>
  <c r="AG165" i="6"/>
  <c r="AQ166" i="6"/>
  <c r="AI166" i="6"/>
  <c r="AW166" i="6" s="1"/>
  <c r="AH166" i="6"/>
  <c r="AM167" i="6"/>
  <c r="AN167" i="6" s="1"/>
  <c r="AU166" i="6"/>
  <c r="AV167" i="6"/>
  <c r="T372" i="11"/>
  <c r="R372" i="11"/>
  <c r="J372" i="11"/>
  <c r="AK371" i="11"/>
  <c r="E351" i="13"/>
  <c r="I308" i="13" l="1"/>
  <c r="X328" i="4"/>
  <c r="L308" i="13" s="1"/>
  <c r="AE328" i="4"/>
  <c r="Q308" i="13" s="1"/>
  <c r="AO328" i="4"/>
  <c r="AX328" i="4"/>
  <c r="J308" i="13"/>
  <c r="AF328" i="4"/>
  <c r="R308" i="13" s="1"/>
  <c r="G308" i="13"/>
  <c r="AC328" i="4"/>
  <c r="O308" i="13" s="1"/>
  <c r="W328" i="4"/>
  <c r="K308" i="13" s="1"/>
  <c r="AS329" i="4"/>
  <c r="F309" i="13"/>
  <c r="S329" i="4"/>
  <c r="AB329" i="4"/>
  <c r="N309" i="13" s="1"/>
  <c r="AL329" i="4"/>
  <c r="B309" i="13"/>
  <c r="V329" i="4"/>
  <c r="U329" i="4"/>
  <c r="H309" i="13"/>
  <c r="AD329" i="4"/>
  <c r="P309" i="13" s="1"/>
  <c r="C309" i="13"/>
  <c r="M329" i="4"/>
  <c r="AG164" i="6"/>
  <c r="AM166" i="6"/>
  <c r="AN166" i="6" s="1"/>
  <c r="AQ165" i="6"/>
  <c r="AI165" i="6"/>
  <c r="AW165" i="6" s="1"/>
  <c r="AH165" i="6"/>
  <c r="AU165" i="6"/>
  <c r="AV166" i="6"/>
  <c r="AD372" i="11"/>
  <c r="P352" i="13" s="1"/>
  <c r="H352" i="13"/>
  <c r="AB372" i="11"/>
  <c r="N352" i="13" s="1"/>
  <c r="S372" i="11"/>
  <c r="AS372" i="11"/>
  <c r="F352" i="13"/>
  <c r="B352" i="13"/>
  <c r="V372" i="11"/>
  <c r="U372" i="11"/>
  <c r="K372" i="11"/>
  <c r="G309" i="13" l="1"/>
  <c r="AC329" i="4"/>
  <c r="O309" i="13" s="1"/>
  <c r="AF329" i="4"/>
  <c r="R309" i="13" s="1"/>
  <c r="J309" i="13"/>
  <c r="I309" i="13"/>
  <c r="X329" i="4"/>
  <c r="L309" i="13" s="1"/>
  <c r="AE329" i="4"/>
  <c r="Q309" i="13" s="1"/>
  <c r="AO329" i="4"/>
  <c r="AX329" i="4"/>
  <c r="E309" i="13"/>
  <c r="J330" i="4"/>
  <c r="AK329" i="4"/>
  <c r="T330" i="4"/>
  <c r="R330" i="4"/>
  <c r="AA372" i="11"/>
  <c r="M352" i="13" s="1"/>
  <c r="W329" i="4"/>
  <c r="K309" i="13" s="1"/>
  <c r="AA329" i="4"/>
  <c r="M309" i="13" s="1"/>
  <c r="AG163" i="6"/>
  <c r="AM165" i="6"/>
  <c r="AN165" i="6" s="1"/>
  <c r="AQ164" i="6"/>
  <c r="AI164" i="6"/>
  <c r="AW164" i="6" s="1"/>
  <c r="AH164" i="6"/>
  <c r="AU164" i="6"/>
  <c r="AV165" i="6"/>
  <c r="AC372" i="11"/>
  <c r="O352" i="13" s="1"/>
  <c r="G352" i="13"/>
  <c r="W372" i="11"/>
  <c r="K352" i="13" s="1"/>
  <c r="AF372" i="11"/>
  <c r="R352" i="13" s="1"/>
  <c r="J352" i="13"/>
  <c r="AX372" i="11"/>
  <c r="AO372" i="11"/>
  <c r="AE372" i="11"/>
  <c r="Q352" i="13" s="1"/>
  <c r="X372" i="11"/>
  <c r="L352" i="13" s="1"/>
  <c r="I352" i="13"/>
  <c r="C352" i="13"/>
  <c r="AL372" i="11"/>
  <c r="M372" i="11"/>
  <c r="AL330" i="4" l="1"/>
  <c r="U330" i="4"/>
  <c r="W330" i="4" s="1"/>
  <c r="K310" i="13" s="1"/>
  <c r="B310" i="13"/>
  <c r="V330" i="4"/>
  <c r="H310" i="13"/>
  <c r="AD330" i="4"/>
  <c r="P310" i="13" s="1"/>
  <c r="AS330" i="4"/>
  <c r="F310" i="13"/>
  <c r="S330" i="4"/>
  <c r="AA330" i="4" s="1"/>
  <c r="M310" i="13" s="1"/>
  <c r="AB330" i="4"/>
  <c r="N310" i="13" s="1"/>
  <c r="K330" i="4"/>
  <c r="C310" i="13" s="1"/>
  <c r="M330" i="4"/>
  <c r="AM164" i="6"/>
  <c r="AN164" i="6" s="1"/>
  <c r="AQ163" i="6"/>
  <c r="AI163" i="6"/>
  <c r="AW163" i="6" s="1"/>
  <c r="AG162" i="6"/>
  <c r="AH163" i="6"/>
  <c r="AV164" i="6"/>
  <c r="AU163" i="6"/>
  <c r="R373" i="11"/>
  <c r="J373" i="11"/>
  <c r="AK372" i="11"/>
  <c r="T373" i="11"/>
  <c r="E352" i="13"/>
  <c r="X330" i="4" l="1"/>
  <c r="L310" i="13" s="1"/>
  <c r="AO330" i="4"/>
  <c r="AE330" i="4"/>
  <c r="Q310" i="13" s="1"/>
  <c r="AX330" i="4"/>
  <c r="I310" i="13"/>
  <c r="J310" i="13"/>
  <c r="AF330" i="4"/>
  <c r="R310" i="13" s="1"/>
  <c r="G310" i="13"/>
  <c r="AC330" i="4"/>
  <c r="O310" i="13" s="1"/>
  <c r="E310" i="13"/>
  <c r="AK330" i="4"/>
  <c r="J331" i="4"/>
  <c r="K331" i="4"/>
  <c r="C311" i="13" s="1"/>
  <c r="M331" i="4"/>
  <c r="R331" i="4"/>
  <c r="T331" i="4"/>
  <c r="AG161" i="6"/>
  <c r="AM163" i="6"/>
  <c r="AN163" i="6" s="1"/>
  <c r="AQ162" i="6"/>
  <c r="AI162" i="6"/>
  <c r="AW162" i="6" s="1"/>
  <c r="AH162" i="6"/>
  <c r="AV163" i="6"/>
  <c r="AU162" i="6"/>
  <c r="AB373" i="11"/>
  <c r="N353" i="13" s="1"/>
  <c r="S373" i="11"/>
  <c r="F353" i="13"/>
  <c r="AS373" i="11"/>
  <c r="V373" i="11"/>
  <c r="U373" i="11"/>
  <c r="B353" i="13"/>
  <c r="AD373" i="11"/>
  <c r="P353" i="13" s="1"/>
  <c r="H353" i="13"/>
  <c r="K373" i="11"/>
  <c r="AL373" i="11" s="1"/>
  <c r="U331" i="4" l="1"/>
  <c r="V331" i="4"/>
  <c r="AL331" i="4"/>
  <c r="B311" i="13"/>
  <c r="E311" i="13"/>
  <c r="T332" i="4"/>
  <c r="AK331" i="4"/>
  <c r="J332" i="4"/>
  <c r="R332" i="4"/>
  <c r="AS331" i="4"/>
  <c r="S331" i="4"/>
  <c r="AB331" i="4"/>
  <c r="N311" i="13" s="1"/>
  <c r="F311" i="13"/>
  <c r="H311" i="13"/>
  <c r="AD331" i="4"/>
  <c r="P311" i="13" s="1"/>
  <c r="AG160" i="6"/>
  <c r="AM162" i="6"/>
  <c r="AN162" i="6" s="1"/>
  <c r="AQ161" i="6"/>
  <c r="AI161" i="6"/>
  <c r="AW161" i="6" s="1"/>
  <c r="AH161" i="6"/>
  <c r="AU161" i="6"/>
  <c r="AV162" i="6"/>
  <c r="G353" i="13"/>
  <c r="AC373" i="11"/>
  <c r="O353" i="13" s="1"/>
  <c r="J353" i="13"/>
  <c r="AF373" i="11"/>
  <c r="R353" i="13" s="1"/>
  <c r="AO373" i="11"/>
  <c r="AE373" i="11"/>
  <c r="Q353" i="13" s="1"/>
  <c r="X373" i="11"/>
  <c r="L353" i="13" s="1"/>
  <c r="I353" i="13"/>
  <c r="AX373" i="11"/>
  <c r="AA373" i="11"/>
  <c r="M353" i="13" s="1"/>
  <c r="W373" i="11"/>
  <c r="K353" i="13" s="1"/>
  <c r="C353" i="13"/>
  <c r="M373" i="11"/>
  <c r="AE331" i="4" l="1"/>
  <c r="Q311" i="13" s="1"/>
  <c r="AO331" i="4"/>
  <c r="AX331" i="4"/>
  <c r="I311" i="13"/>
  <c r="X331" i="4"/>
  <c r="L311" i="13" s="1"/>
  <c r="J311" i="13"/>
  <c r="AF331" i="4"/>
  <c r="R311" i="13" s="1"/>
  <c r="H312" i="13"/>
  <c r="AD332" i="4"/>
  <c r="P312" i="13" s="1"/>
  <c r="B312" i="13"/>
  <c r="U332" i="4"/>
  <c r="V332" i="4"/>
  <c r="AS332" i="4"/>
  <c r="F312" i="13"/>
  <c r="S332" i="4"/>
  <c r="AB332" i="4"/>
  <c r="N312" i="13" s="1"/>
  <c r="G311" i="13"/>
  <c r="AC331" i="4"/>
  <c r="O311" i="13" s="1"/>
  <c r="K332" i="4"/>
  <c r="M332" i="4" s="1"/>
  <c r="W331" i="4"/>
  <c r="K311" i="13" s="1"/>
  <c r="AA331" i="4"/>
  <c r="M311" i="13" s="1"/>
  <c r="AG159" i="6"/>
  <c r="AM161" i="6"/>
  <c r="AN161" i="6" s="1"/>
  <c r="AQ160" i="6"/>
  <c r="AI160" i="6"/>
  <c r="AW160" i="6" s="1"/>
  <c r="AH160" i="6"/>
  <c r="AU160" i="6"/>
  <c r="AV161" i="6"/>
  <c r="T374" i="11"/>
  <c r="R374" i="11"/>
  <c r="J374" i="11"/>
  <c r="AK373" i="11"/>
  <c r="E353" i="13"/>
  <c r="X332" i="4" l="1"/>
  <c r="L312" i="13" s="1"/>
  <c r="AE332" i="4"/>
  <c r="Q312" i="13" s="1"/>
  <c r="AO332" i="4"/>
  <c r="AX332" i="4"/>
  <c r="I312" i="13"/>
  <c r="J312" i="13"/>
  <c r="AF332" i="4"/>
  <c r="R312" i="13" s="1"/>
  <c r="G312" i="13"/>
  <c r="AC332" i="4"/>
  <c r="O312" i="13" s="1"/>
  <c r="AK332" i="4"/>
  <c r="J333" i="4"/>
  <c r="K333" i="4"/>
  <c r="C313" i="13" s="1"/>
  <c r="R333" i="4"/>
  <c r="T333" i="4"/>
  <c r="E312" i="13"/>
  <c r="M333" i="4"/>
  <c r="AL332" i="4"/>
  <c r="C312" i="13"/>
  <c r="AA332" i="4"/>
  <c r="M312" i="13" s="1"/>
  <c r="W332" i="4"/>
  <c r="K312" i="13" s="1"/>
  <c r="AG158" i="6"/>
  <c r="AM160" i="6"/>
  <c r="AN160" i="6" s="1"/>
  <c r="AQ159" i="6"/>
  <c r="AI159" i="6"/>
  <c r="AW159" i="6" s="1"/>
  <c r="AH159" i="6"/>
  <c r="AU159" i="6"/>
  <c r="AV160" i="6"/>
  <c r="AD374" i="11"/>
  <c r="P354" i="13" s="1"/>
  <c r="H354" i="13"/>
  <c r="F354" i="13"/>
  <c r="AB374" i="11"/>
  <c r="N354" i="13" s="1"/>
  <c r="S374" i="11"/>
  <c r="AS374" i="11"/>
  <c r="V374" i="11"/>
  <c r="U374" i="11"/>
  <c r="B354" i="13"/>
  <c r="K374" i="11"/>
  <c r="AL374" i="11" s="1"/>
  <c r="V333" i="4" l="1"/>
  <c r="B313" i="13"/>
  <c r="AL333" i="4"/>
  <c r="U333" i="4"/>
  <c r="AS333" i="4"/>
  <c r="F313" i="13"/>
  <c r="S333" i="4"/>
  <c r="AB333" i="4"/>
  <c r="N313" i="13" s="1"/>
  <c r="H313" i="13"/>
  <c r="AD333" i="4"/>
  <c r="P313" i="13" s="1"/>
  <c r="T334" i="4"/>
  <c r="E313" i="13"/>
  <c r="AK333" i="4"/>
  <c r="R334" i="4"/>
  <c r="J334" i="4"/>
  <c r="K334" i="4" s="1"/>
  <c r="C314" i="13" s="1"/>
  <c r="AG157" i="6"/>
  <c r="AM159" i="6"/>
  <c r="AN159" i="6" s="1"/>
  <c r="AQ158" i="6"/>
  <c r="AI158" i="6"/>
  <c r="AW158" i="6" s="1"/>
  <c r="AH158" i="6"/>
  <c r="AU158" i="6"/>
  <c r="AV159" i="6"/>
  <c r="AC374" i="11"/>
  <c r="O354" i="13" s="1"/>
  <c r="G354" i="13"/>
  <c r="AF374" i="11"/>
  <c r="R354" i="13" s="1"/>
  <c r="J354" i="13"/>
  <c r="AX374" i="11"/>
  <c r="AO374" i="11"/>
  <c r="AE374" i="11"/>
  <c r="Q354" i="13" s="1"/>
  <c r="X374" i="11"/>
  <c r="L354" i="13" s="1"/>
  <c r="I354" i="13"/>
  <c r="AA374" i="11"/>
  <c r="M354" i="13" s="1"/>
  <c r="W374" i="11"/>
  <c r="K354" i="13" s="1"/>
  <c r="C354" i="13"/>
  <c r="M374" i="11"/>
  <c r="J313" i="13" l="1"/>
  <c r="AF333" i="4"/>
  <c r="R313" i="13" s="1"/>
  <c r="X333" i="4"/>
  <c r="L313" i="13" s="1"/>
  <c r="AO333" i="4"/>
  <c r="I313" i="13"/>
  <c r="AE333" i="4"/>
  <c r="Q313" i="13" s="1"/>
  <c r="AX333" i="4"/>
  <c r="AC333" i="4"/>
  <c r="O313" i="13" s="1"/>
  <c r="G313" i="13"/>
  <c r="H314" i="13"/>
  <c r="AD334" i="4"/>
  <c r="P314" i="13" s="1"/>
  <c r="AS334" i="4"/>
  <c r="S334" i="4"/>
  <c r="AA334" i="4" s="1"/>
  <c r="M314" i="13" s="1"/>
  <c r="W334" i="4"/>
  <c r="K314" i="13" s="1"/>
  <c r="AB334" i="4"/>
  <c r="N314" i="13" s="1"/>
  <c r="F314" i="13"/>
  <c r="B314" i="13"/>
  <c r="U334" i="4"/>
  <c r="AL334" i="4"/>
  <c r="V334" i="4"/>
  <c r="M334" i="4"/>
  <c r="AA333" i="4"/>
  <c r="M313" i="13" s="1"/>
  <c r="W333" i="4"/>
  <c r="K313" i="13" s="1"/>
  <c r="AG156" i="6"/>
  <c r="AM158" i="6"/>
  <c r="AN158" i="6" s="1"/>
  <c r="AQ157" i="6"/>
  <c r="AI157" i="6"/>
  <c r="AW157" i="6" s="1"/>
  <c r="AH157" i="6"/>
  <c r="AU157" i="6"/>
  <c r="AV158" i="6"/>
  <c r="E354" i="13"/>
  <c r="AK374" i="11"/>
  <c r="J375" i="11"/>
  <c r="R375" i="11"/>
  <c r="T375" i="11"/>
  <c r="G314" i="13" l="1"/>
  <c r="AC334" i="4"/>
  <c r="O314" i="13" s="1"/>
  <c r="AO334" i="4"/>
  <c r="AX334" i="4"/>
  <c r="I314" i="13"/>
  <c r="X334" i="4"/>
  <c r="L314" i="13" s="1"/>
  <c r="AE334" i="4"/>
  <c r="Q314" i="13" s="1"/>
  <c r="J314" i="13"/>
  <c r="AF334" i="4"/>
  <c r="R314" i="13" s="1"/>
  <c r="E314" i="13"/>
  <c r="AK334" i="4"/>
  <c r="J335" i="4"/>
  <c r="R335" i="4"/>
  <c r="T335" i="4"/>
  <c r="AG155" i="6"/>
  <c r="AM157" i="6"/>
  <c r="AN157" i="6" s="1"/>
  <c r="AQ156" i="6"/>
  <c r="AI156" i="6"/>
  <c r="AW156" i="6" s="1"/>
  <c r="AH156" i="6"/>
  <c r="AU156" i="6"/>
  <c r="AV157" i="6"/>
  <c r="V375" i="11"/>
  <c r="U375" i="11"/>
  <c r="B355" i="13"/>
  <c r="AB375" i="11"/>
  <c r="N355" i="13" s="1"/>
  <c r="S375" i="11"/>
  <c r="F355" i="13"/>
  <c r="AS375" i="11"/>
  <c r="AD375" i="11"/>
  <c r="P355" i="13" s="1"/>
  <c r="H355" i="13"/>
  <c r="K375" i="11"/>
  <c r="B315" i="13" l="1"/>
  <c r="V335" i="4"/>
  <c r="AL335" i="4"/>
  <c r="U335" i="4"/>
  <c r="F315" i="13"/>
  <c r="S335" i="4"/>
  <c r="AS335" i="4"/>
  <c r="AB335" i="4"/>
  <c r="N315" i="13" s="1"/>
  <c r="AD335" i="4"/>
  <c r="P315" i="13" s="1"/>
  <c r="H315" i="13"/>
  <c r="K335" i="4"/>
  <c r="AG154" i="6"/>
  <c r="AM156" i="6"/>
  <c r="AN156" i="6" s="1"/>
  <c r="AQ155" i="6"/>
  <c r="AI155" i="6"/>
  <c r="AW155" i="6" s="1"/>
  <c r="AH155" i="6"/>
  <c r="AU155" i="6"/>
  <c r="AV156" i="6"/>
  <c r="AF375" i="11"/>
  <c r="R355" i="13" s="1"/>
  <c r="J355" i="13"/>
  <c r="AO375" i="11"/>
  <c r="AX375" i="11"/>
  <c r="AE375" i="11"/>
  <c r="Q355" i="13" s="1"/>
  <c r="X375" i="11"/>
  <c r="L355" i="13" s="1"/>
  <c r="I355" i="13"/>
  <c r="G355" i="13"/>
  <c r="AC375" i="11"/>
  <c r="O355" i="13" s="1"/>
  <c r="AA375" i="11"/>
  <c r="M355" i="13" s="1"/>
  <c r="W375" i="11"/>
  <c r="K355" i="13" s="1"/>
  <c r="C355" i="13"/>
  <c r="AL375" i="11"/>
  <c r="M375" i="11"/>
  <c r="J315" i="13" l="1"/>
  <c r="AF335" i="4"/>
  <c r="R315" i="13" s="1"/>
  <c r="AE335" i="4"/>
  <c r="Q315" i="13" s="1"/>
  <c r="AO335" i="4"/>
  <c r="AX335" i="4"/>
  <c r="I315" i="13"/>
  <c r="X335" i="4"/>
  <c r="L315" i="13" s="1"/>
  <c r="AC335" i="4"/>
  <c r="O315" i="13" s="1"/>
  <c r="G315" i="13"/>
  <c r="W335" i="4"/>
  <c r="K315" i="13" s="1"/>
  <c r="AA335" i="4"/>
  <c r="M315" i="13" s="1"/>
  <c r="C315" i="13"/>
  <c r="M335" i="4"/>
  <c r="AG153" i="6"/>
  <c r="AM155" i="6"/>
  <c r="AN155" i="6" s="1"/>
  <c r="AQ154" i="6"/>
  <c r="AI154" i="6"/>
  <c r="AW154" i="6" s="1"/>
  <c r="AH154" i="6"/>
  <c r="AV155" i="6"/>
  <c r="AU154" i="6"/>
  <c r="E355" i="13"/>
  <c r="T376" i="11"/>
  <c r="AK375" i="11"/>
  <c r="R376" i="11"/>
  <c r="J376" i="11"/>
  <c r="E315" i="13" l="1"/>
  <c r="T336" i="4"/>
  <c r="J336" i="4"/>
  <c r="K336" i="4" s="1"/>
  <c r="R336" i="4"/>
  <c r="AK335" i="4"/>
  <c r="AG152" i="6"/>
  <c r="AM154" i="6"/>
  <c r="AN154" i="6" s="1"/>
  <c r="AQ153" i="6"/>
  <c r="AI153" i="6"/>
  <c r="AW153" i="6" s="1"/>
  <c r="AH153" i="6"/>
  <c r="AU153" i="6"/>
  <c r="AV154" i="6"/>
  <c r="AD376" i="11"/>
  <c r="P356" i="13" s="1"/>
  <c r="H356" i="13"/>
  <c r="AB376" i="11"/>
  <c r="N356" i="13" s="1"/>
  <c r="S376" i="11"/>
  <c r="W376" i="11" s="1"/>
  <c r="K356" i="13" s="1"/>
  <c r="F356" i="13"/>
  <c r="AS376" i="11"/>
  <c r="V376" i="11"/>
  <c r="U376" i="11"/>
  <c r="AA376" i="11" s="1"/>
  <c r="M356" i="13" s="1"/>
  <c r="B356" i="13"/>
  <c r="K376" i="11"/>
  <c r="H316" i="13" l="1"/>
  <c r="AD336" i="4"/>
  <c r="P316" i="13" s="1"/>
  <c r="AL336" i="4"/>
  <c r="B316" i="13"/>
  <c r="U336" i="4"/>
  <c r="V336" i="4"/>
  <c r="AS336" i="4"/>
  <c r="F316" i="13"/>
  <c r="S336" i="4"/>
  <c r="AB336" i="4"/>
  <c r="N316" i="13" s="1"/>
  <c r="M336" i="4"/>
  <c r="C316" i="13"/>
  <c r="AG151" i="6"/>
  <c r="AM153" i="6"/>
  <c r="AN153" i="6" s="1"/>
  <c r="AQ152" i="6"/>
  <c r="AI152" i="6"/>
  <c r="AW152" i="6" s="1"/>
  <c r="AH152" i="6"/>
  <c r="AV153" i="6"/>
  <c r="AU152" i="6"/>
  <c r="AC376" i="11"/>
  <c r="O356" i="13" s="1"/>
  <c r="G356" i="13"/>
  <c r="AF376" i="11"/>
  <c r="R356" i="13" s="1"/>
  <c r="J356" i="13"/>
  <c r="AX376" i="11"/>
  <c r="AE376" i="11"/>
  <c r="Q356" i="13" s="1"/>
  <c r="AO376" i="11"/>
  <c r="X376" i="11"/>
  <c r="L356" i="13" s="1"/>
  <c r="I356" i="13"/>
  <c r="C356" i="13"/>
  <c r="AL376" i="11"/>
  <c r="M376" i="11"/>
  <c r="I316" i="13" l="1"/>
  <c r="X336" i="4"/>
  <c r="L316" i="13" s="1"/>
  <c r="AE336" i="4"/>
  <c r="Q316" i="13" s="1"/>
  <c r="AO336" i="4"/>
  <c r="AX336" i="4"/>
  <c r="J316" i="13"/>
  <c r="AF336" i="4"/>
  <c r="R316" i="13" s="1"/>
  <c r="G316" i="13"/>
  <c r="AC336" i="4"/>
  <c r="O316" i="13" s="1"/>
  <c r="E316" i="13"/>
  <c r="AK336" i="4"/>
  <c r="J337" i="4"/>
  <c r="K337" i="4"/>
  <c r="R337" i="4"/>
  <c r="T337" i="4"/>
  <c r="W336" i="4"/>
  <c r="K316" i="13" s="1"/>
  <c r="AA336" i="4"/>
  <c r="M316" i="13" s="1"/>
  <c r="AH151" i="6"/>
  <c r="AG150" i="6"/>
  <c r="AM152" i="6"/>
  <c r="AN152" i="6" s="1"/>
  <c r="AQ151" i="6"/>
  <c r="AI151" i="6"/>
  <c r="AW151" i="6" s="1"/>
  <c r="AU151" i="6"/>
  <c r="AV152" i="6"/>
  <c r="T377" i="11"/>
  <c r="R377" i="11"/>
  <c r="J377" i="11"/>
  <c r="AK376" i="11"/>
  <c r="E356" i="13"/>
  <c r="AL337" i="4" l="1"/>
  <c r="B317" i="13"/>
  <c r="U337" i="4"/>
  <c r="V337" i="4"/>
  <c r="AS337" i="4"/>
  <c r="F317" i="13"/>
  <c r="S337" i="4"/>
  <c r="AB337" i="4"/>
  <c r="N317" i="13" s="1"/>
  <c r="AD337" i="4"/>
  <c r="P317" i="13" s="1"/>
  <c r="H317" i="13"/>
  <c r="C317" i="13"/>
  <c r="M337" i="4"/>
  <c r="AU150" i="6"/>
  <c r="AV151" i="6"/>
  <c r="AI150" i="6"/>
  <c r="AW150" i="6" s="1"/>
  <c r="AH150" i="6"/>
  <c r="AG149" i="6"/>
  <c r="AM151" i="6"/>
  <c r="AN151" i="6" s="1"/>
  <c r="AQ150" i="6"/>
  <c r="H357" i="13"/>
  <c r="AD377" i="11"/>
  <c r="P357" i="13" s="1"/>
  <c r="AB377" i="11"/>
  <c r="N357" i="13" s="1"/>
  <c r="S377" i="11"/>
  <c r="AS377" i="11"/>
  <c r="F357" i="13"/>
  <c r="B357" i="13"/>
  <c r="V377" i="11"/>
  <c r="U377" i="11"/>
  <c r="K377" i="11"/>
  <c r="AL377" i="11" s="1"/>
  <c r="I317" i="13" l="1"/>
  <c r="X337" i="4"/>
  <c r="L317" i="13" s="1"/>
  <c r="AE337" i="4"/>
  <c r="Q317" i="13" s="1"/>
  <c r="AO337" i="4"/>
  <c r="AX337" i="4"/>
  <c r="J317" i="13"/>
  <c r="AF337" i="4"/>
  <c r="R317" i="13" s="1"/>
  <c r="G317" i="13"/>
  <c r="AC337" i="4"/>
  <c r="O317" i="13" s="1"/>
  <c r="T338" i="4"/>
  <c r="R338" i="4"/>
  <c r="J338" i="4"/>
  <c r="AK337" i="4"/>
  <c r="E317" i="13"/>
  <c r="W337" i="4"/>
  <c r="K317" i="13" s="1"/>
  <c r="AA337" i="4"/>
  <c r="M317" i="13" s="1"/>
  <c r="AA377" i="11"/>
  <c r="M357" i="13" s="1"/>
  <c r="W377" i="11"/>
  <c r="K357" i="13" s="1"/>
  <c r="AU149" i="6"/>
  <c r="AV150" i="6"/>
  <c r="AG148" i="6"/>
  <c r="AM150" i="6"/>
  <c r="AN150" i="6" s="1"/>
  <c r="AQ149" i="6"/>
  <c r="AI149" i="6"/>
  <c r="AW149" i="6" s="1"/>
  <c r="AH149" i="6"/>
  <c r="AC377" i="11"/>
  <c r="O357" i="13" s="1"/>
  <c r="G357" i="13"/>
  <c r="AF377" i="11"/>
  <c r="R357" i="13" s="1"/>
  <c r="J357" i="13"/>
  <c r="AX377" i="11"/>
  <c r="AO377" i="11"/>
  <c r="AE377" i="11"/>
  <c r="Q357" i="13" s="1"/>
  <c r="X377" i="11"/>
  <c r="L357" i="13" s="1"/>
  <c r="I357" i="13"/>
  <c r="C357" i="13"/>
  <c r="M377" i="11"/>
  <c r="H318" i="13" l="1"/>
  <c r="AD338" i="4"/>
  <c r="P318" i="13" s="1"/>
  <c r="F318" i="13"/>
  <c r="AS338" i="4"/>
  <c r="S338" i="4"/>
  <c r="AB338" i="4"/>
  <c r="N318" i="13" s="1"/>
  <c r="B318" i="13"/>
  <c r="U338" i="4"/>
  <c r="V338" i="4"/>
  <c r="K338" i="4"/>
  <c r="M338" i="4"/>
  <c r="AG147" i="6"/>
  <c r="AM149" i="6"/>
  <c r="AN149" i="6" s="1"/>
  <c r="AQ148" i="6"/>
  <c r="AI148" i="6"/>
  <c r="AW148" i="6" s="1"/>
  <c r="AH148" i="6"/>
  <c r="AU148" i="6"/>
  <c r="AV149" i="6"/>
  <c r="T378" i="11"/>
  <c r="R378" i="11"/>
  <c r="J378" i="11"/>
  <c r="AK377" i="11"/>
  <c r="E357" i="13"/>
  <c r="G318" i="13" l="1"/>
  <c r="AC338" i="4"/>
  <c r="O318" i="13" s="1"/>
  <c r="I318" i="13"/>
  <c r="X338" i="4"/>
  <c r="L318" i="13" s="1"/>
  <c r="AE338" i="4"/>
  <c r="AO338" i="4"/>
  <c r="AX338" i="4"/>
  <c r="J318" i="13"/>
  <c r="AF338" i="4"/>
  <c r="R318" i="13" s="1"/>
  <c r="AK338" i="4"/>
  <c r="R339" i="4"/>
  <c r="E318" i="13"/>
  <c r="J339" i="4"/>
  <c r="T339" i="4"/>
  <c r="K339" i="4"/>
  <c r="C319" i="13" s="1"/>
  <c r="M339" i="4"/>
  <c r="W338" i="4"/>
  <c r="K318" i="13" s="1"/>
  <c r="AA338" i="4"/>
  <c r="C318" i="13"/>
  <c r="AL338" i="4"/>
  <c r="AG146" i="6"/>
  <c r="AQ147" i="6"/>
  <c r="AH147" i="6"/>
  <c r="AM148" i="6"/>
  <c r="AN148" i="6" s="1"/>
  <c r="AI147" i="6"/>
  <c r="AW147" i="6" s="1"/>
  <c r="AU147" i="6"/>
  <c r="AV148" i="6"/>
  <c r="AD378" i="11"/>
  <c r="P358" i="13" s="1"/>
  <c r="H358" i="13"/>
  <c r="AB378" i="11"/>
  <c r="N358" i="13" s="1"/>
  <c r="S378" i="11"/>
  <c r="F358" i="13"/>
  <c r="AS378" i="11"/>
  <c r="V378" i="11"/>
  <c r="U378" i="11"/>
  <c r="B358" i="13"/>
  <c r="K378" i="11"/>
  <c r="AL378" i="11" s="1"/>
  <c r="F319" i="13" l="1"/>
  <c r="AS339" i="4"/>
  <c r="S339" i="4"/>
  <c r="AB339" i="4"/>
  <c r="AL339" i="4"/>
  <c r="B319" i="13"/>
  <c r="U339" i="4"/>
  <c r="V339" i="4"/>
  <c r="H319" i="13"/>
  <c r="AD339" i="4"/>
  <c r="E319" i="13"/>
  <c r="AK339" i="4"/>
  <c r="J340" i="4"/>
  <c r="R340" i="4"/>
  <c r="T340" i="4"/>
  <c r="Q318" i="13"/>
  <c r="M318" i="13"/>
  <c r="AG145" i="6"/>
  <c r="AM147" i="6"/>
  <c r="AN147" i="6" s="1"/>
  <c r="AQ146" i="6"/>
  <c r="AI146" i="6"/>
  <c r="AW146" i="6" s="1"/>
  <c r="AH146" i="6"/>
  <c r="AU146" i="6"/>
  <c r="AV147" i="6"/>
  <c r="AC378" i="11"/>
  <c r="O358" i="13" s="1"/>
  <c r="G358" i="13"/>
  <c r="AF378" i="11"/>
  <c r="R358" i="13" s="1"/>
  <c r="J358" i="13"/>
  <c r="AX378" i="11"/>
  <c r="AO378" i="11"/>
  <c r="AE378" i="11"/>
  <c r="Q358" i="13" s="1"/>
  <c r="X378" i="11"/>
  <c r="L358" i="13" s="1"/>
  <c r="I358" i="13"/>
  <c r="M378" i="11"/>
  <c r="C358" i="13"/>
  <c r="AA378" i="11"/>
  <c r="M358" i="13" s="1"/>
  <c r="W378" i="11"/>
  <c r="K358" i="13" s="1"/>
  <c r="G319" i="13" l="1"/>
  <c r="AC339" i="4"/>
  <c r="N319" i="13"/>
  <c r="AE339" i="4"/>
  <c r="I319" i="13"/>
  <c r="AO339" i="4"/>
  <c r="AX339" i="4"/>
  <c r="X339" i="4"/>
  <c r="L319" i="13" s="1"/>
  <c r="J319" i="13"/>
  <c r="AF339" i="4"/>
  <c r="P319" i="13"/>
  <c r="B320" i="13"/>
  <c r="AL340" i="4"/>
  <c r="V340" i="4"/>
  <c r="U340" i="4"/>
  <c r="AS340" i="4"/>
  <c r="AB340" i="4"/>
  <c r="N320" i="13" s="1"/>
  <c r="F320" i="13"/>
  <c r="S340" i="4"/>
  <c r="H320" i="13"/>
  <c r="AD340" i="4"/>
  <c r="P320" i="13" s="1"/>
  <c r="W339" i="4"/>
  <c r="K319" i="13" s="1"/>
  <c r="AA339" i="4"/>
  <c r="K340" i="4"/>
  <c r="C320" i="13" s="1"/>
  <c r="M340" i="4"/>
  <c r="AG144" i="6"/>
  <c r="AM146" i="6"/>
  <c r="AN146" i="6" s="1"/>
  <c r="AQ145" i="6"/>
  <c r="AI145" i="6"/>
  <c r="AW145" i="6" s="1"/>
  <c r="AH145" i="6"/>
  <c r="AU145" i="6"/>
  <c r="AV146" i="6"/>
  <c r="T379" i="11"/>
  <c r="R379" i="11"/>
  <c r="J379" i="11"/>
  <c r="AK378" i="11"/>
  <c r="E358" i="13"/>
  <c r="K379" i="11"/>
  <c r="C359" i="13" s="1"/>
  <c r="M379" i="11"/>
  <c r="O319" i="13" l="1"/>
  <c r="Q319" i="13"/>
  <c r="R319" i="13"/>
  <c r="J320" i="13"/>
  <c r="AF340" i="4"/>
  <c r="I320" i="13"/>
  <c r="X340" i="4"/>
  <c r="L320" i="13" s="1"/>
  <c r="AE340" i="4"/>
  <c r="Q320" i="13" s="1"/>
  <c r="AX340" i="4"/>
  <c r="AO340" i="4"/>
  <c r="G320" i="13"/>
  <c r="AC340" i="4"/>
  <c r="O320" i="13" s="1"/>
  <c r="M319" i="13"/>
  <c r="AK340" i="4"/>
  <c r="T341" i="4"/>
  <c r="R341" i="4"/>
  <c r="J341" i="4"/>
  <c r="E320" i="13"/>
  <c r="K341" i="4"/>
  <c r="C321" i="13" s="1"/>
  <c r="M341" i="4"/>
  <c r="W340" i="4"/>
  <c r="K320" i="13" s="1"/>
  <c r="AA340" i="4"/>
  <c r="AM145" i="6"/>
  <c r="AN145" i="6" s="1"/>
  <c r="AI144" i="6"/>
  <c r="AW144" i="6" s="1"/>
  <c r="AQ144" i="6"/>
  <c r="AH144" i="6"/>
  <c r="AG143" i="6"/>
  <c r="AU144" i="6"/>
  <c r="AV145" i="6"/>
  <c r="AD379" i="11"/>
  <c r="P359" i="13" s="1"/>
  <c r="H359" i="13"/>
  <c r="F359" i="13"/>
  <c r="AS379" i="11"/>
  <c r="AB379" i="11"/>
  <c r="N359" i="13" s="1"/>
  <c r="S379" i="11"/>
  <c r="AL379" i="11"/>
  <c r="V379" i="11"/>
  <c r="U379" i="11"/>
  <c r="B359" i="13"/>
  <c r="E359" i="13"/>
  <c r="T380" i="11"/>
  <c r="J380" i="11"/>
  <c r="R380" i="11"/>
  <c r="AK379" i="11"/>
  <c r="H321" i="13" l="1"/>
  <c r="AD341" i="4"/>
  <c r="F321" i="13"/>
  <c r="AS341" i="4"/>
  <c r="S341" i="4"/>
  <c r="AA341" i="4"/>
  <c r="AB341" i="4"/>
  <c r="AL341" i="4"/>
  <c r="B321" i="13"/>
  <c r="U341" i="4"/>
  <c r="V341" i="4"/>
  <c r="T342" i="4"/>
  <c r="AK341" i="4"/>
  <c r="J342" i="4"/>
  <c r="R342" i="4"/>
  <c r="E321" i="13"/>
  <c r="R320" i="13"/>
  <c r="M320" i="13"/>
  <c r="AU143" i="6"/>
  <c r="AV144" i="6"/>
  <c r="AQ143" i="6"/>
  <c r="AG142" i="6"/>
  <c r="AM144" i="6"/>
  <c r="AN144" i="6" s="1"/>
  <c r="AH143" i="6"/>
  <c r="AI143" i="6"/>
  <c r="AW143" i="6" s="1"/>
  <c r="AC379" i="11"/>
  <c r="O359" i="13" s="1"/>
  <c r="G359" i="13"/>
  <c r="AF379" i="11"/>
  <c r="R359" i="13" s="1"/>
  <c r="J359" i="13"/>
  <c r="AX379" i="11"/>
  <c r="AO379" i="11"/>
  <c r="AE379" i="11"/>
  <c r="Q359" i="13" s="1"/>
  <c r="X379" i="11"/>
  <c r="L359" i="13" s="1"/>
  <c r="I359" i="13"/>
  <c r="H360" i="13"/>
  <c r="AD380" i="11"/>
  <c r="P360" i="13" s="1"/>
  <c r="B360" i="13"/>
  <c r="U380" i="11"/>
  <c r="V380" i="11"/>
  <c r="AB380" i="11"/>
  <c r="N360" i="13" s="1"/>
  <c r="S380" i="11"/>
  <c r="F360" i="13"/>
  <c r="AS380" i="11"/>
  <c r="AA379" i="11"/>
  <c r="M359" i="13" s="1"/>
  <c r="W379" i="11"/>
  <c r="K359" i="13" s="1"/>
  <c r="K380" i="11"/>
  <c r="M380" i="11" s="1"/>
  <c r="P321" i="13" l="1"/>
  <c r="G321" i="13"/>
  <c r="AC341" i="4"/>
  <c r="W341" i="4"/>
  <c r="K321" i="13" s="1"/>
  <c r="N321" i="13"/>
  <c r="I321" i="13"/>
  <c r="X341" i="4"/>
  <c r="L321" i="13" s="1"/>
  <c r="AE341" i="4"/>
  <c r="AO341" i="4"/>
  <c r="AX341" i="4"/>
  <c r="J321" i="13"/>
  <c r="AF341" i="4"/>
  <c r="AD342" i="4"/>
  <c r="H322" i="13"/>
  <c r="B322" i="13"/>
  <c r="U342" i="4"/>
  <c r="V342" i="4"/>
  <c r="F322" i="13"/>
  <c r="AS342" i="4"/>
  <c r="S342" i="4"/>
  <c r="AB342" i="4"/>
  <c r="M321" i="13"/>
  <c r="K342" i="4"/>
  <c r="AG141" i="6"/>
  <c r="AM143" i="6"/>
  <c r="AN143" i="6" s="1"/>
  <c r="AQ142" i="6"/>
  <c r="AI142" i="6"/>
  <c r="AW142" i="6" s="1"/>
  <c r="AH142" i="6"/>
  <c r="AU142" i="6"/>
  <c r="AV143" i="6"/>
  <c r="AX380" i="11"/>
  <c r="AO380" i="11"/>
  <c r="AE380" i="11"/>
  <c r="Q360" i="13" s="1"/>
  <c r="X380" i="11"/>
  <c r="L360" i="13" s="1"/>
  <c r="I360" i="13"/>
  <c r="AF380" i="11"/>
  <c r="R360" i="13" s="1"/>
  <c r="J360" i="13"/>
  <c r="AC380" i="11"/>
  <c r="O360" i="13" s="1"/>
  <c r="G360" i="13"/>
  <c r="AK380" i="11"/>
  <c r="J381" i="11"/>
  <c r="K381" i="11"/>
  <c r="C361" i="13" s="1"/>
  <c r="M381" i="11"/>
  <c r="R381" i="11"/>
  <c r="T381" i="11"/>
  <c r="E360" i="13"/>
  <c r="AA380" i="11"/>
  <c r="M360" i="13" s="1"/>
  <c r="W380" i="11"/>
  <c r="K360" i="13" s="1"/>
  <c r="C360" i="13"/>
  <c r="AL380" i="11"/>
  <c r="O321" i="13" l="1"/>
  <c r="Q321" i="13"/>
  <c r="R321" i="13"/>
  <c r="I322" i="13"/>
  <c r="X342" i="4"/>
  <c r="L322" i="13" s="1"/>
  <c r="AE342" i="4"/>
  <c r="Q322" i="13" s="1"/>
  <c r="AO342" i="4"/>
  <c r="AX342" i="4"/>
  <c r="AF342" i="4"/>
  <c r="J322" i="13"/>
  <c r="G322" i="13"/>
  <c r="AC342" i="4"/>
  <c r="O322" i="13" s="1"/>
  <c r="C322" i="13"/>
  <c r="P322" i="13"/>
  <c r="W342" i="4"/>
  <c r="K322" i="13" s="1"/>
  <c r="AA342" i="4"/>
  <c r="M322" i="13" s="1"/>
  <c r="N322" i="13"/>
  <c r="AL342" i="4"/>
  <c r="M342" i="4"/>
  <c r="AG140" i="6"/>
  <c r="AM142" i="6"/>
  <c r="AN142" i="6" s="1"/>
  <c r="AQ141" i="6"/>
  <c r="AI141" i="6"/>
  <c r="AW141" i="6" s="1"/>
  <c r="AH141" i="6"/>
  <c r="AU141" i="6"/>
  <c r="AV142" i="6"/>
  <c r="V381" i="11"/>
  <c r="U381" i="11"/>
  <c r="B361" i="13"/>
  <c r="AL381" i="11"/>
  <c r="T382" i="11"/>
  <c r="R382" i="11"/>
  <c r="J382" i="11"/>
  <c r="AK381" i="11"/>
  <c r="E361" i="13"/>
  <c r="AB381" i="11"/>
  <c r="N361" i="13" s="1"/>
  <c r="S381" i="11"/>
  <c r="AS381" i="11"/>
  <c r="F361" i="13"/>
  <c r="AD381" i="11"/>
  <c r="P361" i="13" s="1"/>
  <c r="H361" i="13"/>
  <c r="E322" i="13" l="1"/>
  <c r="AK342" i="4"/>
  <c r="J343" i="4"/>
  <c r="R343" i="4"/>
  <c r="T343" i="4"/>
  <c r="R322" i="13"/>
  <c r="AG139" i="6"/>
  <c r="AM141" i="6"/>
  <c r="AN141" i="6" s="1"/>
  <c r="AQ140" i="6"/>
  <c r="AI140" i="6"/>
  <c r="AW140" i="6" s="1"/>
  <c r="AH140" i="6"/>
  <c r="AU140" i="6"/>
  <c r="AV141" i="6"/>
  <c r="AF381" i="11"/>
  <c r="R361" i="13" s="1"/>
  <c r="J361" i="13"/>
  <c r="AX381" i="11"/>
  <c r="AO381" i="11"/>
  <c r="AE381" i="11"/>
  <c r="Q361" i="13" s="1"/>
  <c r="X381" i="11"/>
  <c r="L361" i="13" s="1"/>
  <c r="I361" i="13"/>
  <c r="AD382" i="11"/>
  <c r="P362" i="13" s="1"/>
  <c r="H362" i="13"/>
  <c r="AB382" i="11"/>
  <c r="N362" i="13" s="1"/>
  <c r="S382" i="11"/>
  <c r="AS382" i="11"/>
  <c r="F362" i="13"/>
  <c r="V382" i="11"/>
  <c r="U382" i="11"/>
  <c r="B362" i="13"/>
  <c r="AC381" i="11"/>
  <c r="O361" i="13" s="1"/>
  <c r="G361" i="13"/>
  <c r="K382" i="11"/>
  <c r="AA381" i="11"/>
  <c r="M361" i="13" s="1"/>
  <c r="W381" i="11"/>
  <c r="K361" i="13" s="1"/>
  <c r="B323" i="13" l="1"/>
  <c r="U343" i="4"/>
  <c r="V343" i="4"/>
  <c r="F323" i="13"/>
  <c r="S343" i="4"/>
  <c r="AA343" i="4"/>
  <c r="M323" i="13" s="1"/>
  <c r="AB343" i="4"/>
  <c r="AS343" i="4"/>
  <c r="H323" i="13"/>
  <c r="AD343" i="4"/>
  <c r="K343" i="4"/>
  <c r="AG138" i="6"/>
  <c r="AM140" i="6"/>
  <c r="AN140" i="6" s="1"/>
  <c r="AQ139" i="6"/>
  <c r="AI139" i="6"/>
  <c r="AW139" i="6" s="1"/>
  <c r="AH139" i="6"/>
  <c r="AU139" i="6"/>
  <c r="AV140" i="6"/>
  <c r="AC382" i="11"/>
  <c r="O362" i="13" s="1"/>
  <c r="G362" i="13"/>
  <c r="J362" i="13"/>
  <c r="AF382" i="11"/>
  <c r="R362" i="13" s="1"/>
  <c r="AX382" i="11"/>
  <c r="AO382" i="11"/>
  <c r="AE382" i="11"/>
  <c r="Q362" i="13" s="1"/>
  <c r="X382" i="11"/>
  <c r="L362" i="13" s="1"/>
  <c r="I362" i="13"/>
  <c r="AA382" i="11"/>
  <c r="M362" i="13" s="1"/>
  <c r="W382" i="11"/>
  <c r="K362" i="13" s="1"/>
  <c r="C362" i="13"/>
  <c r="M382" i="11"/>
  <c r="AL382" i="11"/>
  <c r="I323" i="13" l="1"/>
  <c r="X343" i="4"/>
  <c r="L323" i="13" s="1"/>
  <c r="AE343" i="4"/>
  <c r="AO343" i="4"/>
  <c r="AX343" i="4"/>
  <c r="AF343" i="4"/>
  <c r="R323" i="13" s="1"/>
  <c r="J323" i="13"/>
  <c r="AC343" i="4"/>
  <c r="G323" i="13"/>
  <c r="W343" i="4"/>
  <c r="K323" i="13" s="1"/>
  <c r="N323" i="13"/>
  <c r="P323" i="13"/>
  <c r="C323" i="13"/>
  <c r="AL343" i="4"/>
  <c r="M343" i="4"/>
  <c r="AG137" i="6"/>
  <c r="AM139" i="6"/>
  <c r="AN139" i="6" s="1"/>
  <c r="AQ138" i="6"/>
  <c r="AI138" i="6"/>
  <c r="AW138" i="6" s="1"/>
  <c r="AH138" i="6"/>
  <c r="AU138" i="6"/>
  <c r="AV139" i="6"/>
  <c r="T383" i="11"/>
  <c r="R383" i="11"/>
  <c r="J383" i="11"/>
  <c r="AK382" i="11"/>
  <c r="E362" i="13"/>
  <c r="Q323" i="13" l="1"/>
  <c r="O323" i="13"/>
  <c r="T344" i="4"/>
  <c r="R344" i="4"/>
  <c r="J344" i="4"/>
  <c r="AK343" i="4"/>
  <c r="E323" i="13"/>
  <c r="AG136" i="6"/>
  <c r="AM138" i="6"/>
  <c r="AN138" i="6" s="1"/>
  <c r="AQ137" i="6"/>
  <c r="AI137" i="6"/>
  <c r="AW137" i="6" s="1"/>
  <c r="AH137" i="6"/>
  <c r="AU137" i="6"/>
  <c r="AV138" i="6"/>
  <c r="H363" i="13"/>
  <c r="AD383" i="11"/>
  <c r="P363" i="13" s="1"/>
  <c r="AB383" i="11"/>
  <c r="N363" i="13" s="1"/>
  <c r="S383" i="11"/>
  <c r="F363" i="13"/>
  <c r="AS383" i="11"/>
  <c r="V383" i="11"/>
  <c r="U383" i="11"/>
  <c r="B363" i="13"/>
  <c r="K383" i="11"/>
  <c r="H324" i="13" l="1"/>
  <c r="AD344" i="4"/>
  <c r="P324" i="13" s="1"/>
  <c r="F324" i="13"/>
  <c r="AS344" i="4"/>
  <c r="S344" i="4"/>
  <c r="AB344" i="4"/>
  <c r="N324" i="13" s="1"/>
  <c r="B324" i="13"/>
  <c r="U344" i="4"/>
  <c r="V344" i="4"/>
  <c r="K344" i="4"/>
  <c r="AG135" i="6"/>
  <c r="AM137" i="6"/>
  <c r="AN137" i="6" s="1"/>
  <c r="AQ136" i="6"/>
  <c r="AI136" i="6"/>
  <c r="AW136" i="6" s="1"/>
  <c r="AH136" i="6"/>
  <c r="AU136" i="6"/>
  <c r="AV137" i="6"/>
  <c r="AC383" i="11"/>
  <c r="O363" i="13" s="1"/>
  <c r="G363" i="13"/>
  <c r="AF383" i="11"/>
  <c r="R363" i="13" s="1"/>
  <c r="J363" i="13"/>
  <c r="AX383" i="11"/>
  <c r="AO383" i="11"/>
  <c r="AE383" i="11"/>
  <c r="Q363" i="13" s="1"/>
  <c r="X383" i="11"/>
  <c r="L363" i="13" s="1"/>
  <c r="I363" i="13"/>
  <c r="AA383" i="11"/>
  <c r="M363" i="13" s="1"/>
  <c r="W383" i="11"/>
  <c r="K363" i="13" s="1"/>
  <c r="C363" i="13"/>
  <c r="AL383" i="11"/>
  <c r="M383" i="11"/>
  <c r="G324" i="13" l="1"/>
  <c r="AC344" i="4"/>
  <c r="I324" i="13"/>
  <c r="X344" i="4"/>
  <c r="L324" i="13" s="1"/>
  <c r="AE344" i="4"/>
  <c r="Q324" i="13" s="1"/>
  <c r="AO344" i="4"/>
  <c r="AX344" i="4"/>
  <c r="J324" i="13"/>
  <c r="AF344" i="4"/>
  <c r="R324" i="13" s="1"/>
  <c r="W344" i="4"/>
  <c r="K324" i="13" s="1"/>
  <c r="AA344" i="4"/>
  <c r="M324" i="13" s="1"/>
  <c r="C324" i="13"/>
  <c r="AL344" i="4"/>
  <c r="M344" i="4"/>
  <c r="AM136" i="6"/>
  <c r="AN136" i="6" s="1"/>
  <c r="AQ135" i="6"/>
  <c r="AH135" i="6"/>
  <c r="AG134" i="6"/>
  <c r="AI135" i="6"/>
  <c r="AW135" i="6" s="1"/>
  <c r="AU135" i="6"/>
  <c r="AV136" i="6"/>
  <c r="T384" i="11"/>
  <c r="R384" i="11"/>
  <c r="E363" i="13"/>
  <c r="J384" i="11"/>
  <c r="AK383" i="11"/>
  <c r="O324" i="13" l="1"/>
  <c r="E324" i="13"/>
  <c r="AK344" i="4"/>
  <c r="J345" i="4"/>
  <c r="R345" i="4"/>
  <c r="T345" i="4"/>
  <c r="AU134" i="6"/>
  <c r="AV135" i="6"/>
  <c r="AG133" i="6"/>
  <c r="AM135" i="6"/>
  <c r="AN135" i="6" s="1"/>
  <c r="AQ134" i="6"/>
  <c r="AI134" i="6"/>
  <c r="AW134" i="6" s="1"/>
  <c r="AH134" i="6"/>
  <c r="AD384" i="11"/>
  <c r="P364" i="13" s="1"/>
  <c r="H364" i="13"/>
  <c r="AB384" i="11"/>
  <c r="N364" i="13" s="1"/>
  <c r="S384" i="11"/>
  <c r="F364" i="13"/>
  <c r="AS384" i="11"/>
  <c r="V384" i="11"/>
  <c r="U384" i="11"/>
  <c r="B364" i="13"/>
  <c r="K384" i="11"/>
  <c r="AL345" i="4" l="1"/>
  <c r="B325" i="13"/>
  <c r="U345" i="4"/>
  <c r="V345" i="4"/>
  <c r="F325" i="13"/>
  <c r="AS345" i="4"/>
  <c r="S345" i="4"/>
  <c r="AB345" i="4"/>
  <c r="N325" i="13" s="1"/>
  <c r="H325" i="13"/>
  <c r="AD345" i="4"/>
  <c r="P325" i="13" s="1"/>
  <c r="K345" i="4"/>
  <c r="AG132" i="6"/>
  <c r="AM134" i="6"/>
  <c r="AN134" i="6" s="1"/>
  <c r="AQ133" i="6"/>
  <c r="AI133" i="6"/>
  <c r="AW133" i="6" s="1"/>
  <c r="AH133" i="6"/>
  <c r="AU133" i="6"/>
  <c r="AV134" i="6"/>
  <c r="AC384" i="11"/>
  <c r="O364" i="13" s="1"/>
  <c r="G364" i="13"/>
  <c r="J364" i="13"/>
  <c r="AF384" i="11"/>
  <c r="R364" i="13" s="1"/>
  <c r="I364" i="13"/>
  <c r="AX384" i="11"/>
  <c r="X384" i="11"/>
  <c r="L364" i="13" s="1"/>
  <c r="AE384" i="11"/>
  <c r="Q364" i="13" s="1"/>
  <c r="AO384" i="11"/>
  <c r="AA384" i="11"/>
  <c r="M364" i="13" s="1"/>
  <c r="W384" i="11"/>
  <c r="K364" i="13" s="1"/>
  <c r="C364" i="13"/>
  <c r="AL384" i="11"/>
  <c r="M384" i="11"/>
  <c r="I325" i="13" l="1"/>
  <c r="X345" i="4"/>
  <c r="L325" i="13" s="1"/>
  <c r="AE345" i="4"/>
  <c r="Q325" i="13" s="1"/>
  <c r="AO345" i="4"/>
  <c r="AX345" i="4"/>
  <c r="J325" i="13"/>
  <c r="AF345" i="4"/>
  <c r="R325" i="13" s="1"/>
  <c r="G325" i="13"/>
  <c r="AC345" i="4"/>
  <c r="O325" i="13" s="1"/>
  <c r="W345" i="4"/>
  <c r="K325" i="13" s="1"/>
  <c r="AA345" i="4"/>
  <c r="M325" i="13" s="1"/>
  <c r="C325" i="13"/>
  <c r="M345" i="4"/>
  <c r="AG131" i="6"/>
  <c r="AM133" i="6"/>
  <c r="AN133" i="6" s="1"/>
  <c r="AQ132" i="6"/>
  <c r="AI132" i="6"/>
  <c r="AW132" i="6" s="1"/>
  <c r="AH132" i="6"/>
  <c r="AU132" i="6"/>
  <c r="AV133" i="6"/>
  <c r="T385" i="11"/>
  <c r="R385" i="11"/>
  <c r="J385" i="11"/>
  <c r="AK384" i="11"/>
  <c r="E364" i="13"/>
  <c r="T346" i="4" l="1"/>
  <c r="R346" i="4"/>
  <c r="J346" i="4"/>
  <c r="AK345" i="4"/>
  <c r="E325" i="13"/>
  <c r="AG130" i="6"/>
  <c r="AM132" i="6"/>
  <c r="AN132" i="6" s="1"/>
  <c r="AQ131" i="6"/>
  <c r="AI131" i="6"/>
  <c r="AW131" i="6" s="1"/>
  <c r="AH131" i="6"/>
  <c r="AV132" i="6"/>
  <c r="AU131" i="6"/>
  <c r="AD385" i="11"/>
  <c r="P365" i="13" s="1"/>
  <c r="H365" i="13"/>
  <c r="AB385" i="11"/>
  <c r="N365" i="13" s="1"/>
  <c r="S385" i="11"/>
  <c r="F365" i="13"/>
  <c r="AS385" i="11"/>
  <c r="V385" i="11"/>
  <c r="U385" i="11"/>
  <c r="B365" i="13"/>
  <c r="K385" i="11"/>
  <c r="AD346" i="4" l="1"/>
  <c r="P326" i="13" s="1"/>
  <c r="H326" i="13"/>
  <c r="AS346" i="4"/>
  <c r="F326" i="13"/>
  <c r="S346" i="4"/>
  <c r="AB346" i="4"/>
  <c r="N326" i="13" s="1"/>
  <c r="B326" i="13"/>
  <c r="U346" i="4"/>
  <c r="V346" i="4"/>
  <c r="K346" i="4"/>
  <c r="AA385" i="11"/>
  <c r="M365" i="13" s="1"/>
  <c r="W385" i="11"/>
  <c r="K365" i="13" s="1"/>
  <c r="AM131" i="6"/>
  <c r="AN131" i="6" s="1"/>
  <c r="AQ130" i="6"/>
  <c r="AI130" i="6"/>
  <c r="AW130" i="6" s="1"/>
  <c r="AH130" i="6"/>
  <c r="AG129" i="6"/>
  <c r="AV131" i="6"/>
  <c r="AU130" i="6"/>
  <c r="AC385" i="11"/>
  <c r="O365" i="13" s="1"/>
  <c r="G365" i="13"/>
  <c r="J365" i="13"/>
  <c r="AF385" i="11"/>
  <c r="R365" i="13" s="1"/>
  <c r="AE385" i="11"/>
  <c r="Q365" i="13" s="1"/>
  <c r="I365" i="13"/>
  <c r="AO385" i="11"/>
  <c r="AX385" i="11"/>
  <c r="X385" i="11"/>
  <c r="L365" i="13" s="1"/>
  <c r="C365" i="13"/>
  <c r="AL385" i="11"/>
  <c r="M385" i="11"/>
  <c r="G326" i="13" l="1"/>
  <c r="AC346" i="4"/>
  <c r="O326" i="13" s="1"/>
  <c r="X346" i="4"/>
  <c r="L326" i="13" s="1"/>
  <c r="I326" i="13"/>
  <c r="AE346" i="4"/>
  <c r="Q326" i="13" s="1"/>
  <c r="AO346" i="4"/>
  <c r="AX346" i="4"/>
  <c r="J326" i="13"/>
  <c r="AF346" i="4"/>
  <c r="R326" i="13" s="1"/>
  <c r="W346" i="4"/>
  <c r="K326" i="13" s="1"/>
  <c r="AA346" i="4"/>
  <c r="M326" i="13" s="1"/>
  <c r="C326" i="13"/>
  <c r="AL346" i="4"/>
  <c r="M346" i="4"/>
  <c r="AU129" i="6"/>
  <c r="AV130" i="6"/>
  <c r="AG128" i="6"/>
  <c r="AM130" i="6"/>
  <c r="AN130" i="6" s="1"/>
  <c r="AQ129" i="6"/>
  <c r="AI129" i="6"/>
  <c r="AW129" i="6" s="1"/>
  <c r="AH129" i="6"/>
  <c r="T386" i="11"/>
  <c r="R386" i="11"/>
  <c r="J386" i="11"/>
  <c r="AK385" i="11"/>
  <c r="E365" i="13"/>
  <c r="E326" i="13" l="1"/>
  <c r="AK346" i="4"/>
  <c r="J347" i="4"/>
  <c r="R347" i="4"/>
  <c r="T347" i="4"/>
  <c r="AG127" i="6"/>
  <c r="AM129" i="6"/>
  <c r="AN129" i="6" s="1"/>
  <c r="AQ128" i="6"/>
  <c r="AI128" i="6"/>
  <c r="AW128" i="6" s="1"/>
  <c r="AH128" i="6"/>
  <c r="AU128" i="6"/>
  <c r="AV129" i="6"/>
  <c r="AD386" i="11"/>
  <c r="P366" i="13" s="1"/>
  <c r="H366" i="13"/>
  <c r="AB386" i="11"/>
  <c r="N366" i="13" s="1"/>
  <c r="S386" i="11"/>
  <c r="F366" i="13"/>
  <c r="AS386" i="11"/>
  <c r="B366" i="13"/>
  <c r="V386" i="11"/>
  <c r="U386" i="11"/>
  <c r="K386" i="11"/>
  <c r="M386" i="11"/>
  <c r="B327" i="13" l="1"/>
  <c r="U347" i="4"/>
  <c r="V347" i="4"/>
  <c r="AS347" i="4"/>
  <c r="S347" i="4"/>
  <c r="AB347" i="4"/>
  <c r="N327" i="13" s="1"/>
  <c r="F327" i="13"/>
  <c r="AD347" i="4"/>
  <c r="P327" i="13" s="1"/>
  <c r="H327" i="13"/>
  <c r="K347" i="4"/>
  <c r="AG126" i="6"/>
  <c r="AM128" i="6"/>
  <c r="AN128" i="6" s="1"/>
  <c r="AQ127" i="6"/>
  <c r="AI127" i="6"/>
  <c r="AW127" i="6" s="1"/>
  <c r="AH127" i="6"/>
  <c r="AU127" i="6"/>
  <c r="AV128" i="6"/>
  <c r="AC386" i="11"/>
  <c r="O366" i="13" s="1"/>
  <c r="G366" i="13"/>
  <c r="AF386" i="11"/>
  <c r="R366" i="13" s="1"/>
  <c r="J366" i="13"/>
  <c r="AX386" i="11"/>
  <c r="I366" i="13"/>
  <c r="AE386" i="11"/>
  <c r="Q366" i="13" s="1"/>
  <c r="AO386" i="11"/>
  <c r="X386" i="11"/>
  <c r="L366" i="13" s="1"/>
  <c r="E366" i="13"/>
  <c r="R387" i="11"/>
  <c r="T387" i="11"/>
  <c r="J387" i="11"/>
  <c r="AK386" i="11"/>
  <c r="K387" i="11"/>
  <c r="C367" i="13" s="1"/>
  <c r="M387" i="11"/>
  <c r="AA386" i="11"/>
  <c r="M366" i="13" s="1"/>
  <c r="W386" i="11"/>
  <c r="K366" i="13" s="1"/>
  <c r="C366" i="13"/>
  <c r="AL386" i="11"/>
  <c r="AE347" i="4" l="1"/>
  <c r="Q327" i="13" s="1"/>
  <c r="AX347" i="4"/>
  <c r="X347" i="4"/>
  <c r="L327" i="13" s="1"/>
  <c r="AO347" i="4"/>
  <c r="I327" i="13"/>
  <c r="J327" i="13"/>
  <c r="AF347" i="4"/>
  <c r="R327" i="13" s="1"/>
  <c r="G327" i="13"/>
  <c r="AC347" i="4"/>
  <c r="O327" i="13" s="1"/>
  <c r="W347" i="4"/>
  <c r="K327" i="13" s="1"/>
  <c r="AA347" i="4"/>
  <c r="M327" i="13" s="1"/>
  <c r="C327" i="13"/>
  <c r="AL347" i="4"/>
  <c r="M347" i="4"/>
  <c r="AG125" i="6"/>
  <c r="AM127" i="6"/>
  <c r="AN127" i="6" s="1"/>
  <c r="AQ126" i="6"/>
  <c r="AI126" i="6"/>
  <c r="AW126" i="6" s="1"/>
  <c r="AH126" i="6"/>
  <c r="AU126" i="6"/>
  <c r="AV127" i="6"/>
  <c r="S387" i="11"/>
  <c r="AS387" i="11"/>
  <c r="F367" i="13"/>
  <c r="AB387" i="11"/>
  <c r="N367" i="13" s="1"/>
  <c r="AD387" i="11"/>
  <c r="P367" i="13" s="1"/>
  <c r="H367" i="13"/>
  <c r="B367" i="13"/>
  <c r="V387" i="11"/>
  <c r="U387" i="11"/>
  <c r="AL387" i="11"/>
  <c r="AK387" i="11"/>
  <c r="E367" i="13"/>
  <c r="J388" i="11"/>
  <c r="R388" i="11"/>
  <c r="T388" i="11"/>
  <c r="AK347" i="4" l="1"/>
  <c r="R348" i="4"/>
  <c r="J348" i="4"/>
  <c r="T348" i="4"/>
  <c r="E327" i="13"/>
  <c r="W387" i="11"/>
  <c r="K367" i="13" s="1"/>
  <c r="AA387" i="11"/>
  <c r="M367" i="13" s="1"/>
  <c r="AG124" i="6"/>
  <c r="AM126" i="6"/>
  <c r="AN126" i="6" s="1"/>
  <c r="AQ125" i="6"/>
  <c r="AI125" i="6"/>
  <c r="AW125" i="6" s="1"/>
  <c r="AH125" i="6"/>
  <c r="AU125" i="6"/>
  <c r="AV126" i="6"/>
  <c r="AC387" i="11"/>
  <c r="O367" i="13" s="1"/>
  <c r="G367" i="13"/>
  <c r="AF387" i="11"/>
  <c r="R367" i="13" s="1"/>
  <c r="J367" i="13"/>
  <c r="I367" i="13"/>
  <c r="AX387" i="11"/>
  <c r="AO387" i="11"/>
  <c r="AE387" i="11"/>
  <c r="Q367" i="13" s="1"/>
  <c r="X387" i="11"/>
  <c r="L367" i="13" s="1"/>
  <c r="V388" i="11"/>
  <c r="B368" i="13"/>
  <c r="U388" i="11"/>
  <c r="F368" i="13"/>
  <c r="AS388" i="11"/>
  <c r="AB388" i="11"/>
  <c r="N368" i="13" s="1"/>
  <c r="S388" i="11"/>
  <c r="AD388" i="11"/>
  <c r="P368" i="13" s="1"/>
  <c r="H368" i="13"/>
  <c r="K388" i="11"/>
  <c r="AS348" i="4" l="1"/>
  <c r="F328" i="13"/>
  <c r="S348" i="4"/>
  <c r="AB348" i="4"/>
  <c r="N328" i="13" s="1"/>
  <c r="B328" i="13"/>
  <c r="U348" i="4"/>
  <c r="V348" i="4"/>
  <c r="H328" i="13"/>
  <c r="AD348" i="4"/>
  <c r="P328" i="13" s="1"/>
  <c r="K348" i="4"/>
  <c r="AI124" i="6"/>
  <c r="AW124" i="6" s="1"/>
  <c r="AH124" i="6"/>
  <c r="AG123" i="6"/>
  <c r="AM125" i="6"/>
  <c r="AN125" i="6" s="1"/>
  <c r="AQ124" i="6"/>
  <c r="AU124" i="6"/>
  <c r="AV125" i="6"/>
  <c r="J368" i="13"/>
  <c r="AF388" i="11"/>
  <c r="R368" i="13" s="1"/>
  <c r="AX388" i="11"/>
  <c r="AO388" i="11"/>
  <c r="AE388" i="11"/>
  <c r="Q368" i="13" s="1"/>
  <c r="X388" i="11"/>
  <c r="L368" i="13" s="1"/>
  <c r="I368" i="13"/>
  <c r="AC388" i="11"/>
  <c r="O368" i="13" s="1"/>
  <c r="G368" i="13"/>
  <c r="AA388" i="11"/>
  <c r="M368" i="13" s="1"/>
  <c r="W388" i="11"/>
  <c r="K368" i="13" s="1"/>
  <c r="C368" i="13"/>
  <c r="M388" i="11"/>
  <c r="AL388" i="11"/>
  <c r="G328" i="13" l="1"/>
  <c r="AC348" i="4"/>
  <c r="O328" i="13" s="1"/>
  <c r="AE348" i="4"/>
  <c r="Q328" i="13" s="1"/>
  <c r="AX348" i="4"/>
  <c r="I328" i="13"/>
  <c r="X348" i="4"/>
  <c r="L328" i="13" s="1"/>
  <c r="AO348" i="4"/>
  <c r="AF348" i="4"/>
  <c r="R328" i="13" s="1"/>
  <c r="J328" i="13"/>
  <c r="W348" i="4"/>
  <c r="K328" i="13" s="1"/>
  <c r="AA348" i="4"/>
  <c r="M328" i="13" s="1"/>
  <c r="C328" i="13"/>
  <c r="M348" i="4"/>
  <c r="AL348" i="4"/>
  <c r="AU123" i="6"/>
  <c r="AV124" i="6"/>
  <c r="AG122" i="6"/>
  <c r="AM124" i="6"/>
  <c r="AN124" i="6" s="1"/>
  <c r="AQ123" i="6"/>
  <c r="AI123" i="6"/>
  <c r="AW123" i="6" s="1"/>
  <c r="AH123" i="6"/>
  <c r="T389" i="11"/>
  <c r="R389" i="11"/>
  <c r="J389" i="11"/>
  <c r="AK388" i="11"/>
  <c r="E368" i="13"/>
  <c r="E328" i="13" l="1"/>
  <c r="AK348" i="4"/>
  <c r="J349" i="4"/>
  <c r="R349" i="4"/>
  <c r="T349" i="4"/>
  <c r="AG121" i="6"/>
  <c r="AM123" i="6"/>
  <c r="AN123" i="6" s="1"/>
  <c r="AQ122" i="6"/>
  <c r="AI122" i="6"/>
  <c r="AW122" i="6" s="1"/>
  <c r="AH122" i="6"/>
  <c r="AU122" i="6"/>
  <c r="AV123" i="6"/>
  <c r="AD389" i="11"/>
  <c r="P369" i="13" s="1"/>
  <c r="H369" i="13"/>
  <c r="AB389" i="11"/>
  <c r="N369" i="13" s="1"/>
  <c r="S389" i="11"/>
  <c r="F369" i="13"/>
  <c r="AS389" i="11"/>
  <c r="B369" i="13"/>
  <c r="V389" i="11"/>
  <c r="U389" i="11"/>
  <c r="K389" i="11"/>
  <c r="U349" i="4" l="1"/>
  <c r="V349" i="4"/>
  <c r="B329" i="13"/>
  <c r="AL349" i="4"/>
  <c r="AS349" i="4"/>
  <c r="AB349" i="4"/>
  <c r="N329" i="13" s="1"/>
  <c r="S349" i="4"/>
  <c r="F329" i="13"/>
  <c r="H329" i="13"/>
  <c r="AD349" i="4"/>
  <c r="P329" i="13" s="1"/>
  <c r="K349" i="4"/>
  <c r="C329" i="13" s="1"/>
  <c r="M349" i="4"/>
  <c r="AG120" i="6"/>
  <c r="AM122" i="6"/>
  <c r="AN122" i="6" s="1"/>
  <c r="AQ121" i="6"/>
  <c r="AI121" i="6"/>
  <c r="AW121" i="6" s="1"/>
  <c r="AH121" i="6"/>
  <c r="AU121" i="6"/>
  <c r="AV122" i="6"/>
  <c r="AC389" i="11"/>
  <c r="O369" i="13" s="1"/>
  <c r="G369" i="13"/>
  <c r="J369" i="13"/>
  <c r="AF389" i="11"/>
  <c r="R369" i="13" s="1"/>
  <c r="AX389" i="11"/>
  <c r="AE389" i="11"/>
  <c r="Q369" i="13" s="1"/>
  <c r="X389" i="11"/>
  <c r="L369" i="13" s="1"/>
  <c r="I369" i="13"/>
  <c r="AO389" i="11"/>
  <c r="AA389" i="11"/>
  <c r="M369" i="13" s="1"/>
  <c r="W389" i="11"/>
  <c r="K369" i="13" s="1"/>
  <c r="C369" i="13"/>
  <c r="AL389" i="11"/>
  <c r="M389" i="11"/>
  <c r="X349" i="4" l="1"/>
  <c r="L329" i="13" s="1"/>
  <c r="AE349" i="4"/>
  <c r="Q329" i="13" s="1"/>
  <c r="AO349" i="4"/>
  <c r="AX349" i="4"/>
  <c r="I329" i="13"/>
  <c r="J329" i="13"/>
  <c r="AF349" i="4"/>
  <c r="R329" i="13" s="1"/>
  <c r="G329" i="13"/>
  <c r="AC349" i="4"/>
  <c r="O329" i="13" s="1"/>
  <c r="AK349" i="4"/>
  <c r="J350" i="4"/>
  <c r="K350" i="4"/>
  <c r="C330" i="13" s="1"/>
  <c r="M350" i="4"/>
  <c r="R350" i="4"/>
  <c r="T350" i="4"/>
  <c r="E329" i="13"/>
  <c r="AA349" i="4"/>
  <c r="M329" i="13" s="1"/>
  <c r="W349" i="4"/>
  <c r="K329" i="13" s="1"/>
  <c r="AG119" i="6"/>
  <c r="AM121" i="6"/>
  <c r="AN121" i="6" s="1"/>
  <c r="AQ120" i="6"/>
  <c r="AI120" i="6"/>
  <c r="AW120" i="6" s="1"/>
  <c r="AH120" i="6"/>
  <c r="AU120" i="6"/>
  <c r="AV121" i="6"/>
  <c r="T390" i="11"/>
  <c r="R390" i="11"/>
  <c r="J390" i="11"/>
  <c r="AK389" i="11"/>
  <c r="E369" i="13"/>
  <c r="B330" i="13" l="1"/>
  <c r="AL350" i="4"/>
  <c r="U350" i="4"/>
  <c r="V350" i="4"/>
  <c r="K351" i="4"/>
  <c r="E330" i="13"/>
  <c r="AK350" i="4"/>
  <c r="J351" i="4"/>
  <c r="R351" i="4"/>
  <c r="T351" i="4"/>
  <c r="AS350" i="4"/>
  <c r="F330" i="13"/>
  <c r="S350" i="4"/>
  <c r="AA350" i="4" s="1"/>
  <c r="M330" i="13" s="1"/>
  <c r="AB350" i="4"/>
  <c r="N330" i="13" s="1"/>
  <c r="AD350" i="4"/>
  <c r="P330" i="13" s="1"/>
  <c r="H330" i="13"/>
  <c r="AG118" i="6"/>
  <c r="AM120" i="6"/>
  <c r="AN120" i="6" s="1"/>
  <c r="AQ119" i="6"/>
  <c r="AI119" i="6"/>
  <c r="AW119" i="6" s="1"/>
  <c r="AH119" i="6"/>
  <c r="AU119" i="6"/>
  <c r="AV120" i="6"/>
  <c r="AD390" i="11"/>
  <c r="P370" i="13" s="1"/>
  <c r="H370" i="13"/>
  <c r="AB390" i="11"/>
  <c r="N370" i="13" s="1"/>
  <c r="S390" i="11"/>
  <c r="AS390" i="11"/>
  <c r="F370" i="13"/>
  <c r="V390" i="11"/>
  <c r="U390" i="11"/>
  <c r="B370" i="13"/>
  <c r="K390" i="11"/>
  <c r="AO350" i="4" l="1"/>
  <c r="AX350" i="4"/>
  <c r="I330" i="13"/>
  <c r="X350" i="4"/>
  <c r="L330" i="13" s="1"/>
  <c r="AE350" i="4"/>
  <c r="Q330" i="13" s="1"/>
  <c r="J330" i="13"/>
  <c r="AF350" i="4"/>
  <c r="R330" i="13" s="1"/>
  <c r="C331" i="13"/>
  <c r="M351" i="4"/>
  <c r="AL351" i="4"/>
  <c r="B331" i="13"/>
  <c r="U351" i="4"/>
  <c r="V351" i="4"/>
  <c r="AS351" i="4"/>
  <c r="F331" i="13"/>
  <c r="S351" i="4"/>
  <c r="AB351" i="4"/>
  <c r="N331" i="13" s="1"/>
  <c r="H331" i="13"/>
  <c r="AD351" i="4"/>
  <c r="P331" i="13" s="1"/>
  <c r="G330" i="13"/>
  <c r="AC350" i="4"/>
  <c r="O330" i="13" s="1"/>
  <c r="W350" i="4"/>
  <c r="K330" i="13" s="1"/>
  <c r="AG117" i="6"/>
  <c r="AM119" i="6"/>
  <c r="AN119" i="6" s="1"/>
  <c r="AQ118" i="6"/>
  <c r="AI118" i="6"/>
  <c r="AW118" i="6" s="1"/>
  <c r="AH118" i="6"/>
  <c r="AU118" i="6"/>
  <c r="AV119" i="6"/>
  <c r="AC390" i="11"/>
  <c r="O370" i="13" s="1"/>
  <c r="G370" i="13"/>
  <c r="AF390" i="11"/>
  <c r="R370" i="13" s="1"/>
  <c r="J370" i="13"/>
  <c r="AX390" i="11"/>
  <c r="AO390" i="11"/>
  <c r="AE390" i="11"/>
  <c r="Q370" i="13" s="1"/>
  <c r="X390" i="11"/>
  <c r="L370" i="13" s="1"/>
  <c r="I370" i="13"/>
  <c r="AA390" i="11"/>
  <c r="M370" i="13" s="1"/>
  <c r="W390" i="11"/>
  <c r="K370" i="13" s="1"/>
  <c r="C370" i="13"/>
  <c r="AL390" i="11"/>
  <c r="M390" i="11"/>
  <c r="E331" i="13" l="1"/>
  <c r="AK351" i="4"/>
  <c r="J352" i="4"/>
  <c r="R352" i="4"/>
  <c r="T352" i="4"/>
  <c r="I331" i="13"/>
  <c r="X351" i="4"/>
  <c r="L331" i="13" s="1"/>
  <c r="AE351" i="4"/>
  <c r="Q331" i="13" s="1"/>
  <c r="AO351" i="4"/>
  <c r="AX351" i="4"/>
  <c r="J331" i="13"/>
  <c r="AF351" i="4"/>
  <c r="R331" i="13" s="1"/>
  <c r="G331" i="13"/>
  <c r="AC351" i="4"/>
  <c r="O331" i="13" s="1"/>
  <c r="W351" i="4"/>
  <c r="K331" i="13" s="1"/>
  <c r="AA351" i="4"/>
  <c r="M331" i="13" s="1"/>
  <c r="AG116" i="6"/>
  <c r="AM118" i="6"/>
  <c r="AN118" i="6" s="1"/>
  <c r="AQ117" i="6"/>
  <c r="AI117" i="6"/>
  <c r="AW117" i="6" s="1"/>
  <c r="AH117" i="6"/>
  <c r="AU117" i="6"/>
  <c r="AV118" i="6"/>
  <c r="T391" i="11"/>
  <c r="R391" i="11"/>
  <c r="J391" i="11"/>
  <c r="AK390" i="11"/>
  <c r="E370" i="13"/>
  <c r="B332" i="13" l="1"/>
  <c r="U352" i="4"/>
  <c r="V352" i="4"/>
  <c r="AA352" i="4"/>
  <c r="W352" i="4"/>
  <c r="K332" i="13" s="1"/>
  <c r="AS352" i="4"/>
  <c r="B387" i="4" s="1"/>
  <c r="I18" i="13" s="1"/>
  <c r="F332" i="13"/>
  <c r="S352" i="4"/>
  <c r="AB352" i="4"/>
  <c r="H332" i="13"/>
  <c r="AD352" i="4"/>
  <c r="K352" i="4"/>
  <c r="AG115" i="6"/>
  <c r="AQ116" i="6"/>
  <c r="AI116" i="6"/>
  <c r="AW116" i="6" s="1"/>
  <c r="AM117" i="6"/>
  <c r="AN117" i="6" s="1"/>
  <c r="AH116" i="6"/>
  <c r="AU116" i="6"/>
  <c r="AV117" i="6"/>
  <c r="H371" i="13"/>
  <c r="AD391" i="11"/>
  <c r="P371" i="13" s="1"/>
  <c r="AB391" i="11"/>
  <c r="N371" i="13" s="1"/>
  <c r="S391" i="11"/>
  <c r="AA391" i="11" s="1"/>
  <c r="M371" i="13" s="1"/>
  <c r="F371" i="13"/>
  <c r="AS391" i="11"/>
  <c r="V391" i="11"/>
  <c r="U391" i="11"/>
  <c r="B371" i="13"/>
  <c r="K391" i="11"/>
  <c r="I332" i="13" l="1"/>
  <c r="X352" i="4"/>
  <c r="AE352" i="4"/>
  <c r="AO352" i="4"/>
  <c r="AX352" i="4"/>
  <c r="B394" i="4" s="1"/>
  <c r="P18" i="13" s="1"/>
  <c r="J332" i="13"/>
  <c r="AF352" i="4"/>
  <c r="B378" i="4"/>
  <c r="M332" i="13"/>
  <c r="G332" i="13"/>
  <c r="AC352" i="4"/>
  <c r="B362" i="4"/>
  <c r="N332" i="13"/>
  <c r="B364" i="4"/>
  <c r="K4" i="13" s="1"/>
  <c r="P332" i="13"/>
  <c r="W391" i="11"/>
  <c r="K371" i="13" s="1"/>
  <c r="C332" i="13"/>
  <c r="L352" i="4"/>
  <c r="AG114" i="6"/>
  <c r="AM116" i="6"/>
  <c r="AN116" i="6" s="1"/>
  <c r="AQ115" i="6"/>
  <c r="AI115" i="6"/>
  <c r="AW115" i="6" s="1"/>
  <c r="AH115" i="6"/>
  <c r="AU115" i="6"/>
  <c r="AV116" i="6"/>
  <c r="AC391" i="11"/>
  <c r="O371" i="13" s="1"/>
  <c r="G371" i="13"/>
  <c r="AF391" i="11"/>
  <c r="R371" i="13" s="1"/>
  <c r="J371" i="13"/>
  <c r="AX391" i="11"/>
  <c r="AO391" i="11"/>
  <c r="AE391" i="11"/>
  <c r="Q371" i="13" s="1"/>
  <c r="X391" i="11"/>
  <c r="L371" i="13" s="1"/>
  <c r="I371" i="13"/>
  <c r="C371" i="13"/>
  <c r="AL391" i="11"/>
  <c r="M391" i="11"/>
  <c r="L332" i="13" l="1"/>
  <c r="AG351" i="4"/>
  <c r="B365" i="4"/>
  <c r="L4" i="13" s="1"/>
  <c r="Q332" i="13"/>
  <c r="AP349" i="4"/>
  <c r="AP348" i="4"/>
  <c r="AP347" i="4"/>
  <c r="AP350" i="4"/>
  <c r="AP346" i="4"/>
  <c r="AP345" i="4"/>
  <c r="AP344" i="4"/>
  <c r="AP343" i="4"/>
  <c r="AP342" i="4"/>
  <c r="AP341" i="4"/>
  <c r="AP340" i="4"/>
  <c r="AP338" i="4"/>
  <c r="AP331" i="4"/>
  <c r="AP332" i="4"/>
  <c r="AP330" i="4"/>
  <c r="AP333" i="4"/>
  <c r="AP334" i="4"/>
  <c r="AP339" i="4"/>
  <c r="AP272" i="4"/>
  <c r="AP252" i="4"/>
  <c r="AP229" i="4"/>
  <c r="AP305" i="4"/>
  <c r="AP96" i="4"/>
  <c r="AP299" i="4"/>
  <c r="AP72" i="4"/>
  <c r="AP210" i="4"/>
  <c r="AP57" i="4"/>
  <c r="AP264" i="4"/>
  <c r="AP182" i="4"/>
  <c r="AP118" i="4"/>
  <c r="AP140" i="4"/>
  <c r="AP228" i="4"/>
  <c r="AP310" i="4"/>
  <c r="AP193" i="4"/>
  <c r="AP255" i="4"/>
  <c r="AP196" i="4"/>
  <c r="AP242" i="4"/>
  <c r="AP243" i="4"/>
  <c r="AP283" i="4"/>
  <c r="AP237" i="4"/>
  <c r="AP279" i="4"/>
  <c r="AP278" i="4"/>
  <c r="AP245" i="4"/>
  <c r="AP215" i="4"/>
  <c r="AP197" i="4"/>
  <c r="AP284" i="4"/>
  <c r="AP91" i="4"/>
  <c r="AP83" i="4"/>
  <c r="AP186" i="4"/>
  <c r="AP246" i="4"/>
  <c r="AP220" i="4"/>
  <c r="AP318" i="4"/>
  <c r="AP70" i="4"/>
  <c r="AP98" i="4"/>
  <c r="AP298" i="4"/>
  <c r="AP63" i="4"/>
  <c r="AP328" i="4"/>
  <c r="AP212" i="4"/>
  <c r="AP265" i="4"/>
  <c r="AP226" i="4"/>
  <c r="AP259" i="4"/>
  <c r="AP256" i="4"/>
  <c r="AP185" i="4"/>
  <c r="AP337" i="4"/>
  <c r="AP336" i="4"/>
  <c r="AP335" i="4"/>
  <c r="AP148" i="4"/>
  <c r="AP258" i="4"/>
  <c r="AP319" i="4"/>
  <c r="AP282" i="4"/>
  <c r="AP158" i="4"/>
  <c r="AP214" i="4"/>
  <c r="AP315" i="4"/>
  <c r="AP225" i="4"/>
  <c r="AP260" i="4"/>
  <c r="AP138" i="4"/>
  <c r="AP180" i="4"/>
  <c r="AP277" i="4"/>
  <c r="AP324" i="4"/>
  <c r="AP325" i="4"/>
  <c r="AP327" i="4"/>
  <c r="AP85" i="4"/>
  <c r="AP117" i="4"/>
  <c r="AP322" i="4"/>
  <c r="AP198" i="4"/>
  <c r="AP132" i="4"/>
  <c r="AP261" i="4"/>
  <c r="AP171" i="4"/>
  <c r="AP262" i="4"/>
  <c r="AP153" i="4"/>
  <c r="AP169" i="4"/>
  <c r="AP109" i="4"/>
  <c r="AP257" i="4"/>
  <c r="AP64" i="4"/>
  <c r="AP107" i="4"/>
  <c r="AP66" i="4"/>
  <c r="AP151" i="4"/>
  <c r="AP56" i="4"/>
  <c r="AP291" i="4"/>
  <c r="AP303" i="4"/>
  <c r="AP304" i="4"/>
  <c r="AP314" i="4"/>
  <c r="AP163" i="4"/>
  <c r="AP183" i="4"/>
  <c r="AP300" i="4"/>
  <c r="AP205" i="4"/>
  <c r="AP240" i="4"/>
  <c r="AP189" i="4"/>
  <c r="AP170" i="4"/>
  <c r="AP238" i="4"/>
  <c r="AP190" i="4"/>
  <c r="AP105" i="4"/>
  <c r="AP59" i="4"/>
  <c r="AP323" i="4"/>
  <c r="AP111" i="4"/>
  <c r="AP317" i="4"/>
  <c r="AP124" i="4"/>
  <c r="AP139" i="4"/>
  <c r="AP281" i="4"/>
  <c r="AP175" i="4"/>
  <c r="AP295" i="4"/>
  <c r="AP130" i="4"/>
  <c r="AP209" i="4"/>
  <c r="AP62" i="4"/>
  <c r="AP202" i="4"/>
  <c r="AP293" i="4"/>
  <c r="AP227" i="4"/>
  <c r="AP230" i="4"/>
  <c r="AP326" i="4"/>
  <c r="AP156" i="4"/>
  <c r="AP239" i="4"/>
  <c r="AP181" i="4"/>
  <c r="AP137" i="4"/>
  <c r="AP110" i="4"/>
  <c r="AP294" i="4"/>
  <c r="AP165" i="4"/>
  <c r="AP280" i="4"/>
  <c r="AP311" i="4"/>
  <c r="AP128" i="4"/>
  <c r="AP203" i="4"/>
  <c r="AP200" i="4"/>
  <c r="AP89" i="4"/>
  <c r="AP100" i="4"/>
  <c r="AP213" i="4"/>
  <c r="AP219" i="4"/>
  <c r="AP76" i="4"/>
  <c r="AP136" i="4"/>
  <c r="AP146" i="4"/>
  <c r="AP271" i="4"/>
  <c r="AP275" i="4"/>
  <c r="AP285" i="4"/>
  <c r="AP301" i="4"/>
  <c r="AP119" i="4"/>
  <c r="AP167" i="4"/>
  <c r="AP90" i="4"/>
  <c r="AP152" i="4"/>
  <c r="AP68" i="4"/>
  <c r="AP157" i="4"/>
  <c r="AP316" i="4"/>
  <c r="AP144" i="4"/>
  <c r="AP263" i="4"/>
  <c r="AP115" i="4"/>
  <c r="AP308" i="4"/>
  <c r="AP147" i="4"/>
  <c r="AP266" i="4"/>
  <c r="AP134" i="4"/>
  <c r="AP176" i="4"/>
  <c r="AP141" i="4"/>
  <c r="AP292" i="4"/>
  <c r="AP249" i="4"/>
  <c r="AP192" i="4"/>
  <c r="AP187" i="4"/>
  <c r="AP267" i="4"/>
  <c r="AP241" i="4"/>
  <c r="AP75" i="4"/>
  <c r="AP178" i="4"/>
  <c r="AP54" i="4"/>
  <c r="AP58" i="4"/>
  <c r="AP224" i="4"/>
  <c r="AP92" i="4"/>
  <c r="AP160" i="4"/>
  <c r="AP184" i="4"/>
  <c r="AP77" i="4"/>
  <c r="AP174" i="4"/>
  <c r="AP155" i="4"/>
  <c r="AP93" i="4"/>
  <c r="AP235" i="4"/>
  <c r="AP211" i="4"/>
  <c r="AP104" i="4"/>
  <c r="AP296" i="4"/>
  <c r="AP53" i="4"/>
  <c r="AP67" i="4"/>
  <c r="AP73" i="4"/>
  <c r="AP101" i="4"/>
  <c r="AP95" i="4"/>
  <c r="AP131" i="4"/>
  <c r="AP149" i="4"/>
  <c r="AP161" i="4"/>
  <c r="AP194" i="4"/>
  <c r="AP207" i="4"/>
  <c r="AP78" i="4"/>
  <c r="AP142" i="4"/>
  <c r="AP312" i="4"/>
  <c r="AP270" i="4"/>
  <c r="AP123" i="4"/>
  <c r="AP74" i="4"/>
  <c r="AP188" i="4"/>
  <c r="AP102" i="4"/>
  <c r="AP269" i="4"/>
  <c r="AP217" i="4"/>
  <c r="AP268" i="4"/>
  <c r="AP80" i="4"/>
  <c r="AP94" i="4"/>
  <c r="AP60" i="4"/>
  <c r="AP71" i="4"/>
  <c r="AP116" i="4"/>
  <c r="AP289" i="4"/>
  <c r="AP69" i="4"/>
  <c r="AP113" i="4"/>
  <c r="AP173" i="4"/>
  <c r="AP112" i="4"/>
  <c r="AP172" i="4"/>
  <c r="AP129" i="4"/>
  <c r="AP254" i="4"/>
  <c r="AP122" i="4"/>
  <c r="AP162" i="4"/>
  <c r="AP273" i="4"/>
  <c r="AP79" i="4"/>
  <c r="AP143" i="4"/>
  <c r="AP88" i="4"/>
  <c r="AP52" i="4"/>
  <c r="AP84" i="4"/>
  <c r="AP287" i="4"/>
  <c r="AP208" i="4"/>
  <c r="AP204" i="4"/>
  <c r="AP86" i="4"/>
  <c r="AP236" i="4"/>
  <c r="AP216" i="4"/>
  <c r="AP307" i="4"/>
  <c r="AP150" i="4"/>
  <c r="AP247" i="4"/>
  <c r="AP126" i="4"/>
  <c r="AP329" i="4"/>
  <c r="AP164" i="4"/>
  <c r="AP154" i="4"/>
  <c r="AP82" i="4"/>
  <c r="AP199" i="4"/>
  <c r="AP313" i="4"/>
  <c r="AP223" i="4"/>
  <c r="AP195" i="4"/>
  <c r="AP248" i="4"/>
  <c r="AP55" i="4"/>
  <c r="AP297" i="4"/>
  <c r="AP290" i="4"/>
  <c r="AP166" i="4"/>
  <c r="AP276" i="4"/>
  <c r="AP218" i="4"/>
  <c r="AP201" i="4"/>
  <c r="AP127" i="4"/>
  <c r="AP81" i="4"/>
  <c r="AP231" i="4"/>
  <c r="AP145" i="4"/>
  <c r="AP106" i="4"/>
  <c r="AP320" i="4"/>
  <c r="AP159" i="4"/>
  <c r="AP191" i="4"/>
  <c r="AP321" i="4"/>
  <c r="AP114" i="4"/>
  <c r="AP120" i="4"/>
  <c r="AP234" i="4"/>
  <c r="AP65" i="4"/>
  <c r="AP232" i="4"/>
  <c r="AP288" i="4"/>
  <c r="AP250" i="4"/>
  <c r="AP135" i="4"/>
  <c r="AP233" i="4"/>
  <c r="AP133" i="4"/>
  <c r="AP177" i="4"/>
  <c r="AP253" i="4"/>
  <c r="AP302" i="4"/>
  <c r="AP244" i="4"/>
  <c r="AP222" i="4"/>
  <c r="AP306" i="4"/>
  <c r="AP251" i="4"/>
  <c r="AP103" i="4"/>
  <c r="AP274" i="4"/>
  <c r="AP286" i="4"/>
  <c r="AP206" i="4"/>
  <c r="AP221" i="4"/>
  <c r="AP97" i="4"/>
  <c r="AP108" i="4"/>
  <c r="AP309" i="4"/>
  <c r="AP87" i="4"/>
  <c r="AP168" i="4"/>
  <c r="AP61" i="4"/>
  <c r="AP125" i="4"/>
  <c r="AP179" i="4"/>
  <c r="AP121" i="4"/>
  <c r="AP99" i="4"/>
  <c r="AP351" i="4"/>
  <c r="B366" i="4"/>
  <c r="M4" i="13" s="1"/>
  <c r="R332" i="13"/>
  <c r="B363" i="4"/>
  <c r="O332" i="13"/>
  <c r="I4" i="13"/>
  <c r="B371" i="4"/>
  <c r="R4" i="13" s="1"/>
  <c r="AR352" i="4"/>
  <c r="B386" i="4" s="1"/>
  <c r="H18" i="13" s="1"/>
  <c r="D332" i="13"/>
  <c r="M352" i="4"/>
  <c r="B377" i="4"/>
  <c r="B392" i="4" s="1"/>
  <c r="N18" i="13" s="1"/>
  <c r="AL352" i="4"/>
  <c r="B381" i="4" s="1"/>
  <c r="C18" i="13" s="1"/>
  <c r="AG113" i="6"/>
  <c r="AM115" i="6"/>
  <c r="AN115" i="6" s="1"/>
  <c r="AQ114" i="6"/>
  <c r="AI114" i="6"/>
  <c r="AW114" i="6" s="1"/>
  <c r="AH114" i="6"/>
  <c r="AU114" i="6"/>
  <c r="AV115" i="6"/>
  <c r="T392" i="11"/>
  <c r="R392" i="11"/>
  <c r="J392" i="11"/>
  <c r="AK391" i="11"/>
  <c r="E371" i="13"/>
  <c r="AH351" i="4" l="1"/>
  <c r="AI351" i="4"/>
  <c r="AW351" i="4" s="1"/>
  <c r="AQ351" i="4"/>
  <c r="AG350" i="4"/>
  <c r="AM352" i="4"/>
  <c r="AN352" i="4" s="1"/>
  <c r="E332" i="13"/>
  <c r="AH352" i="4"/>
  <c r="AU351" i="4" s="1"/>
  <c r="AK352" i="4"/>
  <c r="B380" i="4" s="1"/>
  <c r="B18" i="13" s="1"/>
  <c r="B382" i="4"/>
  <c r="D18" i="13" s="1"/>
  <c r="J4" i="13"/>
  <c r="B367" i="4"/>
  <c r="AG112" i="6"/>
  <c r="AM114" i="6"/>
  <c r="AN114" i="6" s="1"/>
  <c r="AQ113" i="6"/>
  <c r="AI113" i="6"/>
  <c r="AW113" i="6" s="1"/>
  <c r="AH113" i="6"/>
  <c r="AV114" i="6"/>
  <c r="AU113" i="6"/>
  <c r="AD392" i="11"/>
  <c r="P372" i="13" s="1"/>
  <c r="H372" i="13"/>
  <c r="AB392" i="11"/>
  <c r="N372" i="13" s="1"/>
  <c r="S392" i="11"/>
  <c r="F372" i="13"/>
  <c r="AS392" i="11"/>
  <c r="V392" i="11"/>
  <c r="B372" i="13"/>
  <c r="U392" i="11"/>
  <c r="K392" i="11"/>
  <c r="AL392" i="11" s="1"/>
  <c r="AU350" i="4" l="1"/>
  <c r="AV351" i="4"/>
  <c r="AH350" i="4"/>
  <c r="AI350" i="4"/>
  <c r="AW350" i="4" s="1"/>
  <c r="AQ350" i="4"/>
  <c r="AM351" i="4"/>
  <c r="AN351" i="4" s="1"/>
  <c r="AG349" i="4"/>
  <c r="B393" i="4"/>
  <c r="O18" i="13" s="1"/>
  <c r="N4" i="13"/>
  <c r="W392" i="11"/>
  <c r="K372" i="13" s="1"/>
  <c r="AG111" i="6"/>
  <c r="AM113" i="6"/>
  <c r="AN113" i="6" s="1"/>
  <c r="AQ112" i="6"/>
  <c r="AI112" i="6"/>
  <c r="AW112" i="6" s="1"/>
  <c r="AH112" i="6"/>
  <c r="AU112" i="6"/>
  <c r="AV113" i="6"/>
  <c r="AC392" i="11"/>
  <c r="O372" i="13" s="1"/>
  <c r="G372" i="13"/>
  <c r="AA392" i="11"/>
  <c r="M372" i="13" s="1"/>
  <c r="AF392" i="11"/>
  <c r="R372" i="13" s="1"/>
  <c r="J372" i="13"/>
  <c r="AX392" i="11"/>
  <c r="AO392" i="11"/>
  <c r="AE392" i="11"/>
  <c r="Q372" i="13" s="1"/>
  <c r="X392" i="11"/>
  <c r="L372" i="13" s="1"/>
  <c r="I372" i="13"/>
  <c r="M392" i="11"/>
  <c r="C372" i="13"/>
  <c r="AV350" i="4" l="1"/>
  <c r="AU349" i="4"/>
  <c r="AH349" i="4"/>
  <c r="AI349" i="4"/>
  <c r="AW349" i="4" s="1"/>
  <c r="AM350" i="4"/>
  <c r="AN350" i="4" s="1"/>
  <c r="AQ349" i="4"/>
  <c r="AG348" i="4"/>
  <c r="AG110" i="6"/>
  <c r="AM112" i="6"/>
  <c r="AN112" i="6" s="1"/>
  <c r="AQ111" i="6"/>
  <c r="AI111" i="6"/>
  <c r="AW111" i="6" s="1"/>
  <c r="AH111" i="6"/>
  <c r="AV112" i="6"/>
  <c r="AU111" i="6"/>
  <c r="T393" i="11"/>
  <c r="R393" i="11"/>
  <c r="J393" i="11"/>
  <c r="AK392" i="11"/>
  <c r="E372" i="13"/>
  <c r="AV349" i="4" l="1"/>
  <c r="AU348" i="4"/>
  <c r="AH348" i="4"/>
  <c r="AI348" i="4"/>
  <c r="AW348" i="4" s="1"/>
  <c r="AQ348" i="4"/>
  <c r="AM349" i="4"/>
  <c r="AN349" i="4" s="1"/>
  <c r="AG347" i="4"/>
  <c r="AG109" i="6"/>
  <c r="AM111" i="6"/>
  <c r="AN111" i="6" s="1"/>
  <c r="AQ110" i="6"/>
  <c r="AI110" i="6"/>
  <c r="AW110" i="6" s="1"/>
  <c r="AH110" i="6"/>
  <c r="AV111" i="6"/>
  <c r="AU110" i="6"/>
  <c r="H373" i="13"/>
  <c r="AD393" i="11"/>
  <c r="P373" i="13" s="1"/>
  <c r="F373" i="13"/>
  <c r="AS393" i="11"/>
  <c r="AB393" i="11"/>
  <c r="N373" i="13" s="1"/>
  <c r="S393" i="11"/>
  <c r="B373" i="13"/>
  <c r="V393" i="11"/>
  <c r="U393" i="11"/>
  <c r="K393" i="11"/>
  <c r="M393" i="11"/>
  <c r="AV348" i="4" l="1"/>
  <c r="AU347" i="4"/>
  <c r="AH347" i="4"/>
  <c r="AI347" i="4"/>
  <c r="AW347" i="4" s="1"/>
  <c r="AQ347" i="4"/>
  <c r="AM348" i="4"/>
  <c r="AN348" i="4" s="1"/>
  <c r="AG346" i="4"/>
  <c r="AM110" i="6"/>
  <c r="AN110" i="6" s="1"/>
  <c r="AQ109" i="6"/>
  <c r="AI109" i="6"/>
  <c r="AW109" i="6" s="1"/>
  <c r="AH109" i="6"/>
  <c r="AG108" i="6"/>
  <c r="AV110" i="6"/>
  <c r="AU109" i="6"/>
  <c r="G373" i="13"/>
  <c r="AC393" i="11"/>
  <c r="O373" i="13" s="1"/>
  <c r="AF393" i="11"/>
  <c r="R373" i="13" s="1"/>
  <c r="J373" i="13"/>
  <c r="I373" i="13"/>
  <c r="AX393" i="11"/>
  <c r="AO393" i="11"/>
  <c r="AE393" i="11"/>
  <c r="Q373" i="13" s="1"/>
  <c r="X393" i="11"/>
  <c r="L373" i="13" s="1"/>
  <c r="AK393" i="11"/>
  <c r="J394" i="11"/>
  <c r="K394" i="11"/>
  <c r="C374" i="13" s="1"/>
  <c r="M394" i="11"/>
  <c r="R394" i="11"/>
  <c r="T394" i="11"/>
  <c r="E373" i="13"/>
  <c r="AA393" i="11"/>
  <c r="M373" i="13" s="1"/>
  <c r="W393" i="11"/>
  <c r="K373" i="13" s="1"/>
  <c r="C373" i="13"/>
  <c r="AL393" i="11"/>
  <c r="AV347" i="4" l="1"/>
  <c r="AU346" i="4"/>
  <c r="AH346" i="4"/>
  <c r="AI346" i="4"/>
  <c r="AW346" i="4" s="1"/>
  <c r="AQ346" i="4"/>
  <c r="AM347" i="4"/>
  <c r="AN347" i="4" s="1"/>
  <c r="AG345" i="4"/>
  <c r="AU108" i="6"/>
  <c r="AV109" i="6"/>
  <c r="AG107" i="6"/>
  <c r="AM109" i="6"/>
  <c r="AN109" i="6" s="1"/>
  <c r="AQ108" i="6"/>
  <c r="AI108" i="6"/>
  <c r="AW108" i="6" s="1"/>
  <c r="AH108" i="6"/>
  <c r="V394" i="11"/>
  <c r="U394" i="11"/>
  <c r="AL394" i="11"/>
  <c r="B374" i="13"/>
  <c r="R395" i="11"/>
  <c r="J395" i="11"/>
  <c r="AK394" i="11"/>
  <c r="E374" i="13"/>
  <c r="T395" i="11"/>
  <c r="AB394" i="11"/>
  <c r="N374" i="13" s="1"/>
  <c r="S394" i="11"/>
  <c r="AS394" i="11"/>
  <c r="F374" i="13"/>
  <c r="H374" i="13"/>
  <c r="AD394" i="11"/>
  <c r="P374" i="13" s="1"/>
  <c r="AV346" i="4" l="1"/>
  <c r="AU345" i="4"/>
  <c r="AH345" i="4"/>
  <c r="AI345" i="4"/>
  <c r="AW345" i="4" s="1"/>
  <c r="AQ345" i="4"/>
  <c r="AM346" i="4"/>
  <c r="AN346" i="4" s="1"/>
  <c r="AG344" i="4"/>
  <c r="AI107" i="6"/>
  <c r="AW107" i="6" s="1"/>
  <c r="AH107" i="6"/>
  <c r="AG106" i="6"/>
  <c r="AM108" i="6"/>
  <c r="AN108" i="6" s="1"/>
  <c r="AQ107" i="6"/>
  <c r="AU107" i="6"/>
  <c r="AV108" i="6"/>
  <c r="AF394" i="11"/>
  <c r="R374" i="13" s="1"/>
  <c r="J374" i="13"/>
  <c r="AE394" i="11"/>
  <c r="Q374" i="13" s="1"/>
  <c r="AO394" i="11"/>
  <c r="X394" i="11"/>
  <c r="L374" i="13" s="1"/>
  <c r="AX394" i="11"/>
  <c r="I374" i="13"/>
  <c r="AB395" i="11"/>
  <c r="N375" i="13" s="1"/>
  <c r="S395" i="11"/>
  <c r="AS395" i="11"/>
  <c r="F375" i="13"/>
  <c r="V395" i="11"/>
  <c r="U395" i="11"/>
  <c r="B375" i="13"/>
  <c r="AD395" i="11"/>
  <c r="P375" i="13" s="1"/>
  <c r="H375" i="13"/>
  <c r="AC394" i="11"/>
  <c r="O374" i="13" s="1"/>
  <c r="G374" i="13"/>
  <c r="K395" i="11"/>
  <c r="M395" i="11"/>
  <c r="AA394" i="11"/>
  <c r="M374" i="13" s="1"/>
  <c r="W394" i="11"/>
  <c r="K374" i="13" s="1"/>
  <c r="AV345" i="4" l="1"/>
  <c r="AU344" i="4"/>
  <c r="AH344" i="4"/>
  <c r="AM345" i="4"/>
  <c r="AN345" i="4" s="1"/>
  <c r="AG343" i="4"/>
  <c r="AI344" i="4"/>
  <c r="AW344" i="4" s="1"/>
  <c r="AQ344" i="4"/>
  <c r="C375" i="13"/>
  <c r="AL395" i="11"/>
  <c r="AU106" i="6"/>
  <c r="AV107" i="6"/>
  <c r="AG105" i="6"/>
  <c r="AM107" i="6"/>
  <c r="AN107" i="6" s="1"/>
  <c r="AQ106" i="6"/>
  <c r="AI106" i="6"/>
  <c r="AW106" i="6" s="1"/>
  <c r="AH106" i="6"/>
  <c r="G375" i="13"/>
  <c r="AC395" i="11"/>
  <c r="O375" i="13" s="1"/>
  <c r="J375" i="13"/>
  <c r="AF395" i="11"/>
  <c r="R375" i="13" s="1"/>
  <c r="AX395" i="11"/>
  <c r="AO395" i="11"/>
  <c r="AE395" i="11"/>
  <c r="Q375" i="13" s="1"/>
  <c r="X395" i="11"/>
  <c r="L375" i="13" s="1"/>
  <c r="I375" i="13"/>
  <c r="E375" i="13"/>
  <c r="AK395" i="11"/>
  <c r="J396" i="11"/>
  <c r="K396" i="11" s="1"/>
  <c r="R396" i="11"/>
  <c r="T396" i="11"/>
  <c r="AA395" i="11"/>
  <c r="M375" i="13" s="1"/>
  <c r="W395" i="11"/>
  <c r="K375" i="13" s="1"/>
  <c r="AV344" i="4" l="1"/>
  <c r="AU343" i="4"/>
  <c r="AI343" i="4"/>
  <c r="AW343" i="4" s="1"/>
  <c r="AQ343" i="4"/>
  <c r="AM344" i="4"/>
  <c r="AN344" i="4" s="1"/>
  <c r="AG342" i="4"/>
  <c r="AH343" i="4"/>
  <c r="M396" i="11"/>
  <c r="C376" i="13"/>
  <c r="AG104" i="6"/>
  <c r="AM106" i="6"/>
  <c r="AN106" i="6" s="1"/>
  <c r="AQ105" i="6"/>
  <c r="AI105" i="6"/>
  <c r="AW105" i="6" s="1"/>
  <c r="AH105" i="6"/>
  <c r="AU105" i="6"/>
  <c r="AV106" i="6"/>
  <c r="V396" i="11"/>
  <c r="U396" i="11"/>
  <c r="B376" i="13"/>
  <c r="AL396" i="11"/>
  <c r="E376" i="13"/>
  <c r="F376" i="13"/>
  <c r="AS396" i="11"/>
  <c r="AB396" i="11"/>
  <c r="N376" i="13" s="1"/>
  <c r="S396" i="11"/>
  <c r="AD396" i="11"/>
  <c r="P376" i="13" s="1"/>
  <c r="H376" i="13"/>
  <c r="AM343" i="4" l="1"/>
  <c r="AN343" i="4" s="1"/>
  <c r="AG341" i="4"/>
  <c r="AI342" i="4"/>
  <c r="AW342" i="4" s="1"/>
  <c r="AQ342" i="4"/>
  <c r="AH342" i="4"/>
  <c r="AU342" i="4"/>
  <c r="AV343" i="4"/>
  <c r="T397" i="11"/>
  <c r="AK396" i="11"/>
  <c r="J397" i="11"/>
  <c r="R397" i="11"/>
  <c r="AM105" i="6"/>
  <c r="AN105" i="6" s="1"/>
  <c r="AQ104" i="6"/>
  <c r="AI104" i="6"/>
  <c r="AW104" i="6" s="1"/>
  <c r="AG103" i="6"/>
  <c r="AH104" i="6"/>
  <c r="AU104" i="6"/>
  <c r="AV105" i="6"/>
  <c r="J376" i="13"/>
  <c r="AF396" i="11"/>
  <c r="R376" i="13" s="1"/>
  <c r="AE396" i="11"/>
  <c r="Q376" i="13" s="1"/>
  <c r="AX396" i="11"/>
  <c r="AO396" i="11"/>
  <c r="X396" i="11"/>
  <c r="L376" i="13" s="1"/>
  <c r="I376" i="13"/>
  <c r="AC396" i="11"/>
  <c r="O376" i="13" s="1"/>
  <c r="G376" i="13"/>
  <c r="AA396" i="11"/>
  <c r="M376" i="13" s="1"/>
  <c r="W396" i="11"/>
  <c r="K376" i="13" s="1"/>
  <c r="AI341" i="4" l="1"/>
  <c r="AW341" i="4" s="1"/>
  <c r="AQ341" i="4"/>
  <c r="AM342" i="4"/>
  <c r="AN342" i="4" s="1"/>
  <c r="AG340" i="4"/>
  <c r="AH341" i="4"/>
  <c r="AU341" i="4"/>
  <c r="AV342" i="4"/>
  <c r="AD397" i="11"/>
  <c r="P377" i="13" s="1"/>
  <c r="H377" i="13"/>
  <c r="V397" i="11"/>
  <c r="AF397" i="11" s="1"/>
  <c r="R377" i="13" s="1"/>
  <c r="B377" i="13"/>
  <c r="K397" i="11"/>
  <c r="U397" i="11"/>
  <c r="AB397" i="11"/>
  <c r="N377" i="13" s="1"/>
  <c r="AS397" i="11"/>
  <c r="S397" i="11"/>
  <c r="F377" i="13"/>
  <c r="AG102" i="6"/>
  <c r="AM104" i="6"/>
  <c r="AN104" i="6" s="1"/>
  <c r="AQ103" i="6"/>
  <c r="AI103" i="6"/>
  <c r="AW103" i="6" s="1"/>
  <c r="AH103" i="6"/>
  <c r="AU103" i="6"/>
  <c r="AV104" i="6"/>
  <c r="AC397" i="11"/>
  <c r="O377" i="13" s="1"/>
  <c r="G377" i="13"/>
  <c r="J377" i="13"/>
  <c r="I377" i="13"/>
  <c r="AA397" i="11"/>
  <c r="M377" i="13" s="1"/>
  <c r="W397" i="11"/>
  <c r="K377" i="13" s="1"/>
  <c r="C377" i="13"/>
  <c r="AL397" i="11"/>
  <c r="M397" i="11"/>
  <c r="AI340" i="4" l="1"/>
  <c r="AW340" i="4" s="1"/>
  <c r="AQ340" i="4"/>
  <c r="AM341" i="4"/>
  <c r="AN341" i="4" s="1"/>
  <c r="AG339" i="4"/>
  <c r="AH340" i="4"/>
  <c r="AU340" i="4"/>
  <c r="AV341" i="4"/>
  <c r="AX397" i="11"/>
  <c r="AO397" i="11"/>
  <c r="AE397" i="11"/>
  <c r="Q377" i="13" s="1"/>
  <c r="X397" i="11"/>
  <c r="L377" i="13" s="1"/>
  <c r="AQ102" i="6"/>
  <c r="AM103" i="6"/>
  <c r="AN103" i="6" s="1"/>
  <c r="AH102" i="6"/>
  <c r="AG101" i="6"/>
  <c r="AI102" i="6"/>
  <c r="AW102" i="6" s="1"/>
  <c r="AU102" i="6"/>
  <c r="AV103" i="6"/>
  <c r="T398" i="11"/>
  <c r="R398" i="11"/>
  <c r="J398" i="11"/>
  <c r="AK397" i="11"/>
  <c r="E377" i="13"/>
  <c r="AI339" i="4" l="1"/>
  <c r="AW339" i="4" s="1"/>
  <c r="AQ339" i="4"/>
  <c r="AM340" i="4"/>
  <c r="AN340" i="4" s="1"/>
  <c r="AG338" i="4"/>
  <c r="AH339" i="4"/>
  <c r="AU339" i="4"/>
  <c r="AV340" i="4"/>
  <c r="AU101" i="6"/>
  <c r="AV102" i="6"/>
  <c r="AG100" i="6"/>
  <c r="AM102" i="6"/>
  <c r="AN102" i="6" s="1"/>
  <c r="AQ101" i="6"/>
  <c r="AI101" i="6"/>
  <c r="AW101" i="6" s="1"/>
  <c r="AH101" i="6"/>
  <c r="AD398" i="11"/>
  <c r="P378" i="13" s="1"/>
  <c r="H378" i="13"/>
  <c r="AB398" i="11"/>
  <c r="N378" i="13" s="1"/>
  <c r="F378" i="13"/>
  <c r="AS398" i="11"/>
  <c r="S398" i="11"/>
  <c r="AA398" i="11" s="1"/>
  <c r="M378" i="13" s="1"/>
  <c r="V398" i="11"/>
  <c r="U398" i="11"/>
  <c r="W398" i="11" s="1"/>
  <c r="K378" i="13" s="1"/>
  <c r="B378" i="13"/>
  <c r="K398" i="11"/>
  <c r="M398" i="11"/>
  <c r="AM339" i="4" l="1"/>
  <c r="AN339" i="4" s="1"/>
  <c r="AI338" i="4"/>
  <c r="AW338" i="4" s="1"/>
  <c r="AG337" i="4"/>
  <c r="AQ338" i="4"/>
  <c r="AH338" i="4"/>
  <c r="AU338" i="4"/>
  <c r="AV339" i="4"/>
  <c r="AG99" i="6"/>
  <c r="AM101" i="6"/>
  <c r="AN101" i="6" s="1"/>
  <c r="AQ100" i="6"/>
  <c r="AI100" i="6"/>
  <c r="AW100" i="6" s="1"/>
  <c r="AH100" i="6"/>
  <c r="AV101" i="6"/>
  <c r="AU100" i="6"/>
  <c r="G378" i="13"/>
  <c r="AC398" i="11"/>
  <c r="O378" i="13" s="1"/>
  <c r="J378" i="13"/>
  <c r="AF398" i="11"/>
  <c r="R378" i="13" s="1"/>
  <c r="AX398" i="11"/>
  <c r="AO398" i="11"/>
  <c r="AE398" i="11"/>
  <c r="Q378" i="13" s="1"/>
  <c r="X398" i="11"/>
  <c r="L378" i="13" s="1"/>
  <c r="I378" i="13"/>
  <c r="E378" i="13"/>
  <c r="AK398" i="11"/>
  <c r="J399" i="11"/>
  <c r="R399" i="11"/>
  <c r="T399" i="11"/>
  <c r="K399" i="11"/>
  <c r="C379" i="13" s="1"/>
  <c r="C378" i="13"/>
  <c r="AL398" i="11"/>
  <c r="AI337" i="4" l="1"/>
  <c r="AW337" i="4" s="1"/>
  <c r="AQ337" i="4"/>
  <c r="AM338" i="4"/>
  <c r="AN338" i="4" s="1"/>
  <c r="AG336" i="4"/>
  <c r="AH337" i="4"/>
  <c r="AU337" i="4"/>
  <c r="AV338" i="4"/>
  <c r="M399" i="11"/>
  <c r="AG98" i="6"/>
  <c r="AM100" i="6"/>
  <c r="AN100" i="6" s="1"/>
  <c r="AQ99" i="6"/>
  <c r="AI99" i="6"/>
  <c r="AW99" i="6" s="1"/>
  <c r="AH99" i="6"/>
  <c r="AU99" i="6"/>
  <c r="AV100" i="6"/>
  <c r="AL399" i="11"/>
  <c r="V399" i="11"/>
  <c r="U399" i="11"/>
  <c r="B379" i="13"/>
  <c r="F379" i="13"/>
  <c r="AS399" i="11"/>
  <c r="AB399" i="11"/>
  <c r="N379" i="13" s="1"/>
  <c r="S399" i="11"/>
  <c r="AD399" i="11"/>
  <c r="P379" i="13" s="1"/>
  <c r="H379" i="13"/>
  <c r="T400" i="11"/>
  <c r="R400" i="11"/>
  <c r="J400" i="11"/>
  <c r="AK399" i="11"/>
  <c r="E379" i="13"/>
  <c r="AI336" i="4" l="1"/>
  <c r="AW336" i="4" s="1"/>
  <c r="AQ336" i="4"/>
  <c r="AM337" i="4"/>
  <c r="AN337" i="4" s="1"/>
  <c r="AG335" i="4"/>
  <c r="AH336" i="4"/>
  <c r="AU336" i="4"/>
  <c r="AV337" i="4"/>
  <c r="AG97" i="6"/>
  <c r="AM99" i="6"/>
  <c r="AN99" i="6" s="1"/>
  <c r="AQ98" i="6"/>
  <c r="AI98" i="6"/>
  <c r="AW98" i="6" s="1"/>
  <c r="AH98" i="6"/>
  <c r="AV99" i="6"/>
  <c r="AU98" i="6"/>
  <c r="AF399" i="11"/>
  <c r="R379" i="13" s="1"/>
  <c r="J379" i="13"/>
  <c r="AX399" i="11"/>
  <c r="AO399" i="11"/>
  <c r="AE399" i="11"/>
  <c r="Q379" i="13" s="1"/>
  <c r="X399" i="11"/>
  <c r="L379" i="13" s="1"/>
  <c r="I379" i="13"/>
  <c r="AC399" i="11"/>
  <c r="O379" i="13" s="1"/>
  <c r="G379" i="13"/>
  <c r="AD400" i="11"/>
  <c r="P380" i="13" s="1"/>
  <c r="H380" i="13"/>
  <c r="F380" i="13"/>
  <c r="AB400" i="11"/>
  <c r="N380" i="13" s="1"/>
  <c r="S400" i="11"/>
  <c r="AS400" i="11"/>
  <c r="V400" i="11"/>
  <c r="U400" i="11"/>
  <c r="B380" i="13"/>
  <c r="AA399" i="11"/>
  <c r="M379" i="13" s="1"/>
  <c r="W399" i="11"/>
  <c r="K379" i="13" s="1"/>
  <c r="K400" i="11"/>
  <c r="AI335" i="4" l="1"/>
  <c r="AW335" i="4" s="1"/>
  <c r="AQ335" i="4"/>
  <c r="AM336" i="4"/>
  <c r="AN336" i="4" s="1"/>
  <c r="AG334" i="4"/>
  <c r="AH335" i="4"/>
  <c r="AU335" i="4"/>
  <c r="AV336" i="4"/>
  <c r="AA400" i="11"/>
  <c r="M380" i="13" s="1"/>
  <c r="AG96" i="6"/>
  <c r="AM98" i="6"/>
  <c r="AN98" i="6" s="1"/>
  <c r="AQ97" i="6"/>
  <c r="AI97" i="6"/>
  <c r="AW97" i="6" s="1"/>
  <c r="AH97" i="6"/>
  <c r="AV98" i="6"/>
  <c r="AU97" i="6"/>
  <c r="G380" i="13"/>
  <c r="AC400" i="11"/>
  <c r="O380" i="13" s="1"/>
  <c r="AF400" i="11"/>
  <c r="R380" i="13" s="1"/>
  <c r="J380" i="13"/>
  <c r="AX400" i="11"/>
  <c r="AO400" i="11"/>
  <c r="AE400" i="11"/>
  <c r="Q380" i="13" s="1"/>
  <c r="X400" i="11"/>
  <c r="L380" i="13" s="1"/>
  <c r="I380" i="13"/>
  <c r="W400" i="11"/>
  <c r="K380" i="13" s="1"/>
  <c r="C380" i="13"/>
  <c r="M400" i="11"/>
  <c r="AL400" i="11"/>
  <c r="AI334" i="4" l="1"/>
  <c r="AW334" i="4" s="1"/>
  <c r="AH334" i="4"/>
  <c r="AM335" i="4"/>
  <c r="AN335" i="4" s="1"/>
  <c r="AQ334" i="4"/>
  <c r="AG333" i="4"/>
  <c r="AU334" i="4"/>
  <c r="AV335" i="4"/>
  <c r="AG95" i="6"/>
  <c r="AM97" i="6"/>
  <c r="AN97" i="6" s="1"/>
  <c r="AQ96" i="6"/>
  <c r="AI96" i="6"/>
  <c r="AW96" i="6" s="1"/>
  <c r="AH96" i="6"/>
  <c r="AU96" i="6"/>
  <c r="AV97" i="6"/>
  <c r="E380" i="13"/>
  <c r="T401" i="11"/>
  <c r="R401" i="11"/>
  <c r="J401" i="11"/>
  <c r="AK400" i="11"/>
  <c r="AU333" i="4" l="1"/>
  <c r="AV334" i="4"/>
  <c r="AQ333" i="4"/>
  <c r="AH333" i="4"/>
  <c r="AM334" i="4"/>
  <c r="AN334" i="4" s="1"/>
  <c r="AG332" i="4"/>
  <c r="AI333" i="4"/>
  <c r="AW333" i="4" s="1"/>
  <c r="AG94" i="6"/>
  <c r="AM96" i="6"/>
  <c r="AN96" i="6" s="1"/>
  <c r="AQ95" i="6"/>
  <c r="AI95" i="6"/>
  <c r="AW95" i="6" s="1"/>
  <c r="AH95" i="6"/>
  <c r="AU95" i="6"/>
  <c r="AV96" i="6"/>
  <c r="H381" i="13"/>
  <c r="AD401" i="11"/>
  <c r="P381" i="13" s="1"/>
  <c r="AB401" i="11"/>
  <c r="N381" i="13" s="1"/>
  <c r="S401" i="11"/>
  <c r="F381" i="13"/>
  <c r="AS401" i="11"/>
  <c r="V401" i="11"/>
  <c r="U401" i="11"/>
  <c r="B381" i="13"/>
  <c r="K401" i="11"/>
  <c r="AV333" i="4" l="1"/>
  <c r="AU332" i="4"/>
  <c r="AH332" i="4"/>
  <c r="AI332" i="4"/>
  <c r="AW332" i="4" s="1"/>
  <c r="AQ332" i="4"/>
  <c r="AM333" i="4"/>
  <c r="AN333" i="4" s="1"/>
  <c r="AG331" i="4"/>
  <c r="AG93" i="6"/>
  <c r="AM95" i="6"/>
  <c r="AN95" i="6" s="1"/>
  <c r="AQ94" i="6"/>
  <c r="AI94" i="6"/>
  <c r="AW94" i="6" s="1"/>
  <c r="AH94" i="6"/>
  <c r="AU94" i="6"/>
  <c r="AV95" i="6"/>
  <c r="AC401" i="11"/>
  <c r="O381" i="13" s="1"/>
  <c r="G381" i="13"/>
  <c r="J381" i="13"/>
  <c r="AF401" i="11"/>
  <c r="R381" i="13" s="1"/>
  <c r="I381" i="13"/>
  <c r="AX401" i="11"/>
  <c r="AO401" i="11"/>
  <c r="AE401" i="11"/>
  <c r="Q381" i="13" s="1"/>
  <c r="X401" i="11"/>
  <c r="L381" i="13" s="1"/>
  <c r="AA401" i="11"/>
  <c r="M381" i="13" s="1"/>
  <c r="W401" i="11"/>
  <c r="K381" i="13" s="1"/>
  <c r="C381" i="13"/>
  <c r="AL401" i="11"/>
  <c r="M401" i="11"/>
  <c r="AV332" i="4" l="1"/>
  <c r="AU331" i="4"/>
  <c r="AH331" i="4"/>
  <c r="AI331" i="4"/>
  <c r="AW331" i="4" s="1"/>
  <c r="AQ331" i="4"/>
  <c r="AM332" i="4"/>
  <c r="AN332" i="4" s="1"/>
  <c r="AG330" i="4"/>
  <c r="AG92" i="6"/>
  <c r="AM94" i="6"/>
  <c r="AN94" i="6" s="1"/>
  <c r="AQ93" i="6"/>
  <c r="AI93" i="6"/>
  <c r="AW93" i="6" s="1"/>
  <c r="AH93" i="6"/>
  <c r="AU93" i="6"/>
  <c r="AV94" i="6"/>
  <c r="T402" i="11"/>
  <c r="R402" i="11"/>
  <c r="J402" i="11"/>
  <c r="AK401" i="11"/>
  <c r="E381" i="13"/>
  <c r="AV331" i="4" l="1"/>
  <c r="AU330" i="4"/>
  <c r="AH330" i="4"/>
  <c r="AI330" i="4"/>
  <c r="AW330" i="4" s="1"/>
  <c r="AQ330" i="4"/>
  <c r="AM331" i="4"/>
  <c r="AN331" i="4" s="1"/>
  <c r="AG329" i="4"/>
  <c r="AG91" i="6"/>
  <c r="AM93" i="6"/>
  <c r="AN93" i="6" s="1"/>
  <c r="AQ92" i="6"/>
  <c r="AI92" i="6"/>
  <c r="AW92" i="6" s="1"/>
  <c r="AH92" i="6"/>
  <c r="AU92" i="6"/>
  <c r="AV93" i="6"/>
  <c r="AD402" i="11"/>
  <c r="P382" i="13" s="1"/>
  <c r="H382" i="13"/>
  <c r="AB402" i="11"/>
  <c r="N382" i="13" s="1"/>
  <c r="S402" i="11"/>
  <c r="F382" i="13"/>
  <c r="AS402" i="11"/>
  <c r="B382" i="13"/>
  <c r="V402" i="11"/>
  <c r="U402" i="11"/>
  <c r="K402" i="11"/>
  <c r="AV330" i="4" l="1"/>
  <c r="AU329" i="4"/>
  <c r="AH329" i="4"/>
  <c r="AI329" i="4"/>
  <c r="AW329" i="4" s="1"/>
  <c r="AQ329" i="4"/>
  <c r="AM330" i="4"/>
  <c r="AN330" i="4" s="1"/>
  <c r="AG328" i="4"/>
  <c r="W402" i="11"/>
  <c r="K382" i="13" s="1"/>
  <c r="AA402" i="11"/>
  <c r="M382" i="13" s="1"/>
  <c r="AG90" i="6"/>
  <c r="AM92" i="6"/>
  <c r="AN92" i="6" s="1"/>
  <c r="AQ91" i="6"/>
  <c r="AI91" i="6"/>
  <c r="AW91" i="6" s="1"/>
  <c r="AH91" i="6"/>
  <c r="AV92" i="6"/>
  <c r="AU91" i="6"/>
  <c r="AC402" i="11"/>
  <c r="O382" i="13" s="1"/>
  <c r="G382" i="13"/>
  <c r="AF402" i="11"/>
  <c r="R382" i="13" s="1"/>
  <c r="J382" i="13"/>
  <c r="AX402" i="11"/>
  <c r="AO402" i="11"/>
  <c r="AE402" i="11"/>
  <c r="Q382" i="13" s="1"/>
  <c r="X402" i="11"/>
  <c r="L382" i="13" s="1"/>
  <c r="I382" i="13"/>
  <c r="C382" i="13"/>
  <c r="AL402" i="11"/>
  <c r="M402" i="11"/>
  <c r="AU328" i="4" l="1"/>
  <c r="AV329" i="4"/>
  <c r="AQ328" i="4"/>
  <c r="AI328" i="4"/>
  <c r="AW328" i="4" s="1"/>
  <c r="AG327" i="4"/>
  <c r="AH328" i="4"/>
  <c r="AM329" i="4"/>
  <c r="AN329" i="4" s="1"/>
  <c r="AG89" i="6"/>
  <c r="AM91" i="6"/>
  <c r="AN91" i="6" s="1"/>
  <c r="AQ90" i="6"/>
  <c r="AI90" i="6"/>
  <c r="AW90" i="6" s="1"/>
  <c r="AH90" i="6"/>
  <c r="AU90" i="6"/>
  <c r="AV91" i="6"/>
  <c r="E382" i="13"/>
  <c r="R403" i="11"/>
  <c r="AK402" i="11"/>
  <c r="J403" i="11"/>
  <c r="K403" i="11" s="1"/>
  <c r="T403" i="11"/>
  <c r="AH327" i="4" l="1"/>
  <c r="AI327" i="4"/>
  <c r="AW327" i="4" s="1"/>
  <c r="AQ327" i="4"/>
  <c r="AM328" i="4"/>
  <c r="AN328" i="4" s="1"/>
  <c r="AG326" i="4"/>
  <c r="AV328" i="4"/>
  <c r="AU327" i="4"/>
  <c r="AG88" i="6"/>
  <c r="AM90" i="6"/>
  <c r="AN90" i="6" s="1"/>
  <c r="AQ89" i="6"/>
  <c r="AI89" i="6"/>
  <c r="AW89" i="6" s="1"/>
  <c r="AH89" i="6"/>
  <c r="AU89" i="6"/>
  <c r="AV90" i="6"/>
  <c r="C383" i="13"/>
  <c r="M403" i="11"/>
  <c r="AB403" i="11"/>
  <c r="N383" i="13" s="1"/>
  <c r="S403" i="11"/>
  <c r="F383" i="13"/>
  <c r="AS403" i="11"/>
  <c r="V403" i="11"/>
  <c r="U403" i="11"/>
  <c r="AA403" i="11" s="1"/>
  <c r="M383" i="13" s="1"/>
  <c r="B383" i="13"/>
  <c r="AL403" i="11"/>
  <c r="AD403" i="11"/>
  <c r="P383" i="13" s="1"/>
  <c r="H383" i="13"/>
  <c r="AV327" i="4" l="1"/>
  <c r="AU326" i="4"/>
  <c r="AH326" i="4"/>
  <c r="AQ326" i="4"/>
  <c r="AI326" i="4"/>
  <c r="AW326" i="4" s="1"/>
  <c r="AG325" i="4"/>
  <c r="AM327" i="4"/>
  <c r="AN327" i="4" s="1"/>
  <c r="W403" i="11"/>
  <c r="K383" i="13" s="1"/>
  <c r="AG87" i="6"/>
  <c r="AM89" i="6"/>
  <c r="AN89" i="6" s="1"/>
  <c r="AQ88" i="6"/>
  <c r="AI88" i="6"/>
  <c r="AW88" i="6" s="1"/>
  <c r="AH88" i="6"/>
  <c r="AU88" i="6"/>
  <c r="AV89" i="6"/>
  <c r="E383" i="13"/>
  <c r="AK403" i="11"/>
  <c r="J404" i="11"/>
  <c r="K404" i="11" s="1"/>
  <c r="R404" i="11"/>
  <c r="T404" i="11"/>
  <c r="AC403" i="11"/>
  <c r="O383" i="13" s="1"/>
  <c r="G383" i="13"/>
  <c r="AF403" i="11"/>
  <c r="R383" i="13" s="1"/>
  <c r="J383" i="13"/>
  <c r="AX403" i="11"/>
  <c r="AO403" i="11"/>
  <c r="AE403" i="11"/>
  <c r="Q383" i="13" s="1"/>
  <c r="X403" i="11"/>
  <c r="L383" i="13" s="1"/>
  <c r="I383" i="13"/>
  <c r="AV326" i="4" l="1"/>
  <c r="AU325" i="4"/>
  <c r="AH325" i="4"/>
  <c r="AI325" i="4"/>
  <c r="AW325" i="4" s="1"/>
  <c r="AQ325" i="4"/>
  <c r="AM326" i="4"/>
  <c r="AN326" i="4" s="1"/>
  <c r="AG324" i="4"/>
  <c r="AG86" i="6"/>
  <c r="AM88" i="6"/>
  <c r="AN88" i="6" s="1"/>
  <c r="AQ87" i="6"/>
  <c r="AI87" i="6"/>
  <c r="AW87" i="6" s="1"/>
  <c r="AH87" i="6"/>
  <c r="AU87" i="6"/>
  <c r="AV88" i="6"/>
  <c r="AL404" i="11"/>
  <c r="V404" i="11"/>
  <c r="U404" i="11"/>
  <c r="B384" i="13"/>
  <c r="AB404" i="11"/>
  <c r="N384" i="13" s="1"/>
  <c r="S404" i="11"/>
  <c r="AS404" i="11"/>
  <c r="F384" i="13"/>
  <c r="AD404" i="11"/>
  <c r="P384" i="13" s="1"/>
  <c r="H384" i="13"/>
  <c r="C384" i="13"/>
  <c r="M404" i="11"/>
  <c r="AV325" i="4" l="1"/>
  <c r="AU324" i="4"/>
  <c r="AM325" i="4"/>
  <c r="AN325" i="4" s="1"/>
  <c r="AH324" i="4"/>
  <c r="AI324" i="4"/>
  <c r="AW324" i="4" s="1"/>
  <c r="AQ324" i="4"/>
  <c r="AG323" i="4"/>
  <c r="W404" i="11"/>
  <c r="K384" i="13" s="1"/>
  <c r="AA404" i="11"/>
  <c r="M384" i="13" s="1"/>
  <c r="AG85" i="6"/>
  <c r="AM87" i="6"/>
  <c r="AN87" i="6" s="1"/>
  <c r="AQ86" i="6"/>
  <c r="AI86" i="6"/>
  <c r="AW86" i="6" s="1"/>
  <c r="AH86" i="6"/>
  <c r="AU86" i="6"/>
  <c r="AV87" i="6"/>
  <c r="J384" i="13"/>
  <c r="AF404" i="11"/>
  <c r="R384" i="13" s="1"/>
  <c r="I384" i="13"/>
  <c r="AX404" i="11"/>
  <c r="AO404" i="11"/>
  <c r="AE404" i="11"/>
  <c r="Q384" i="13" s="1"/>
  <c r="X404" i="11"/>
  <c r="L384" i="13" s="1"/>
  <c r="AC404" i="11"/>
  <c r="O384" i="13" s="1"/>
  <c r="G384" i="13"/>
  <c r="AK404" i="11"/>
  <c r="J405" i="11"/>
  <c r="K405" i="11"/>
  <c r="C385" i="13" s="1"/>
  <c r="M405" i="11"/>
  <c r="R405" i="11"/>
  <c r="T405" i="11"/>
  <c r="E384" i="13"/>
  <c r="AV324" i="4" l="1"/>
  <c r="AU323" i="4"/>
  <c r="AH323" i="4"/>
  <c r="AI323" i="4"/>
  <c r="AW323" i="4" s="1"/>
  <c r="AQ323" i="4"/>
  <c r="AM324" i="4"/>
  <c r="AN324" i="4" s="1"/>
  <c r="AG322" i="4"/>
  <c r="AG84" i="6"/>
  <c r="AM86" i="6"/>
  <c r="AN86" i="6" s="1"/>
  <c r="AQ85" i="6"/>
  <c r="AI85" i="6"/>
  <c r="AW85" i="6" s="1"/>
  <c r="AH85" i="6"/>
  <c r="AU85" i="6"/>
  <c r="AV86" i="6"/>
  <c r="B385" i="13"/>
  <c r="AL405" i="11"/>
  <c r="V405" i="11"/>
  <c r="U405" i="11"/>
  <c r="E385" i="13"/>
  <c r="T406" i="11"/>
  <c r="R406" i="11"/>
  <c r="J406" i="11"/>
  <c r="AK405" i="11"/>
  <c r="AB405" i="11"/>
  <c r="N385" i="13" s="1"/>
  <c r="S405" i="11"/>
  <c r="AS405" i="11"/>
  <c r="F385" i="13"/>
  <c r="H385" i="13"/>
  <c r="AD405" i="11"/>
  <c r="P385" i="13" s="1"/>
  <c r="AV323" i="4" l="1"/>
  <c r="AU322" i="4"/>
  <c r="AH322" i="4"/>
  <c r="AI322" i="4"/>
  <c r="AW322" i="4" s="1"/>
  <c r="AQ322" i="4"/>
  <c r="AM323" i="4"/>
  <c r="AN323" i="4" s="1"/>
  <c r="AG321" i="4"/>
  <c r="AM85" i="6"/>
  <c r="AN85" i="6" s="1"/>
  <c r="AI84" i="6"/>
  <c r="AW84" i="6" s="1"/>
  <c r="AH84" i="6"/>
  <c r="AG83" i="6"/>
  <c r="AQ84" i="6"/>
  <c r="AU84" i="6"/>
  <c r="AV85" i="6"/>
  <c r="AF405" i="11"/>
  <c r="R385" i="13" s="1"/>
  <c r="J385" i="13"/>
  <c r="I385" i="13"/>
  <c r="AX405" i="11"/>
  <c r="AO405" i="11"/>
  <c r="AE405" i="11"/>
  <c r="Q385" i="13" s="1"/>
  <c r="X405" i="11"/>
  <c r="L385" i="13" s="1"/>
  <c r="AD406" i="11"/>
  <c r="P386" i="13" s="1"/>
  <c r="H386" i="13"/>
  <c r="F386" i="13"/>
  <c r="AS406" i="11"/>
  <c r="AB406" i="11"/>
  <c r="N386" i="13" s="1"/>
  <c r="S406" i="11"/>
  <c r="B386" i="13"/>
  <c r="V406" i="11"/>
  <c r="U406" i="11"/>
  <c r="AC405" i="11"/>
  <c r="O385" i="13" s="1"/>
  <c r="G385" i="13"/>
  <c r="K406" i="11"/>
  <c r="AA405" i="11"/>
  <c r="M385" i="13" s="1"/>
  <c r="W405" i="11"/>
  <c r="K385" i="13" s="1"/>
  <c r="AV322" i="4" l="1"/>
  <c r="AU321" i="4"/>
  <c r="AH321" i="4"/>
  <c r="AI321" i="4"/>
  <c r="AW321" i="4" s="1"/>
  <c r="AQ321" i="4"/>
  <c r="AM322" i="4"/>
  <c r="AN322" i="4" s="1"/>
  <c r="AG320" i="4"/>
  <c r="AU83" i="6"/>
  <c r="AV84" i="6"/>
  <c r="AG82" i="6"/>
  <c r="AM84" i="6"/>
  <c r="AN84" i="6" s="1"/>
  <c r="AQ83" i="6"/>
  <c r="AI83" i="6"/>
  <c r="AW83" i="6" s="1"/>
  <c r="AH83" i="6"/>
  <c r="G386" i="13"/>
  <c r="AC406" i="11"/>
  <c r="O386" i="13" s="1"/>
  <c r="AF406" i="11"/>
  <c r="R386" i="13" s="1"/>
  <c r="J386" i="13"/>
  <c r="I386" i="13"/>
  <c r="AX406" i="11"/>
  <c r="AO406" i="11"/>
  <c r="AE406" i="11"/>
  <c r="Q386" i="13" s="1"/>
  <c r="X406" i="11"/>
  <c r="L386" i="13" s="1"/>
  <c r="AA406" i="11"/>
  <c r="M386" i="13" s="1"/>
  <c r="W406" i="11"/>
  <c r="K386" i="13" s="1"/>
  <c r="C386" i="13"/>
  <c r="M406" i="11"/>
  <c r="AL406" i="11"/>
  <c r="AV321" i="4" l="1"/>
  <c r="AU320" i="4"/>
  <c r="AH320" i="4"/>
  <c r="AI320" i="4"/>
  <c r="AW320" i="4" s="1"/>
  <c r="AQ320" i="4"/>
  <c r="AM321" i="4"/>
  <c r="AN321" i="4" s="1"/>
  <c r="AG319" i="4"/>
  <c r="AG81" i="6"/>
  <c r="AM83" i="6"/>
  <c r="AN83" i="6" s="1"/>
  <c r="AQ82" i="6"/>
  <c r="AI82" i="6"/>
  <c r="AW82" i="6" s="1"/>
  <c r="AH82" i="6"/>
  <c r="AU82" i="6"/>
  <c r="AV83" i="6"/>
  <c r="T407" i="11"/>
  <c r="R407" i="11"/>
  <c r="J407" i="11"/>
  <c r="K407" i="11" s="1"/>
  <c r="C387" i="13" s="1"/>
  <c r="AK406" i="11"/>
  <c r="E386" i="13"/>
  <c r="AV320" i="4" l="1"/>
  <c r="AU319" i="4"/>
  <c r="AI319" i="4"/>
  <c r="AW319" i="4" s="1"/>
  <c r="AM320" i="4"/>
  <c r="AN320" i="4" s="1"/>
  <c r="AH319" i="4"/>
  <c r="AQ319" i="4"/>
  <c r="AG318" i="4"/>
  <c r="AG80" i="6"/>
  <c r="AM82" i="6"/>
  <c r="AN82" i="6" s="1"/>
  <c r="AQ81" i="6"/>
  <c r="AI81" i="6"/>
  <c r="AW81" i="6" s="1"/>
  <c r="AH81" i="6"/>
  <c r="AU81" i="6"/>
  <c r="AV82" i="6"/>
  <c r="AD407" i="11"/>
  <c r="P387" i="13" s="1"/>
  <c r="H387" i="13"/>
  <c r="F387" i="13"/>
  <c r="AS407" i="11"/>
  <c r="AB407" i="11"/>
  <c r="N387" i="13" s="1"/>
  <c r="S407" i="11"/>
  <c r="B387" i="13"/>
  <c r="AL407" i="11"/>
  <c r="V407" i="11"/>
  <c r="U407" i="11"/>
  <c r="M407" i="11"/>
  <c r="AV319" i="4" l="1"/>
  <c r="AU318" i="4"/>
  <c r="AH318" i="4"/>
  <c r="AI318" i="4"/>
  <c r="AW318" i="4" s="1"/>
  <c r="AQ318" i="4"/>
  <c r="AM319" i="4"/>
  <c r="AN319" i="4" s="1"/>
  <c r="AG317" i="4"/>
  <c r="AG79" i="6"/>
  <c r="AM81" i="6"/>
  <c r="AN81" i="6" s="1"/>
  <c r="AQ80" i="6"/>
  <c r="AI80" i="6"/>
  <c r="AW80" i="6" s="1"/>
  <c r="AH80" i="6"/>
  <c r="AU80" i="6"/>
  <c r="AV81" i="6"/>
  <c r="AC407" i="11"/>
  <c r="O387" i="13" s="1"/>
  <c r="G387" i="13"/>
  <c r="AF407" i="11"/>
  <c r="R387" i="13" s="1"/>
  <c r="J387" i="13"/>
  <c r="AX407" i="11"/>
  <c r="AO407" i="11"/>
  <c r="AE407" i="11"/>
  <c r="Q387" i="13" s="1"/>
  <c r="X407" i="11"/>
  <c r="L387" i="13" s="1"/>
  <c r="I387" i="13"/>
  <c r="T408" i="11"/>
  <c r="R408" i="11"/>
  <c r="J408" i="11"/>
  <c r="AK407" i="11"/>
  <c r="E387" i="13"/>
  <c r="AA407" i="11"/>
  <c r="M387" i="13" s="1"/>
  <c r="W407" i="11"/>
  <c r="K387" i="13" s="1"/>
  <c r="AV318" i="4" l="1"/>
  <c r="AU317" i="4"/>
  <c r="AH317" i="4"/>
  <c r="AI317" i="4"/>
  <c r="AW317" i="4" s="1"/>
  <c r="AQ317" i="4"/>
  <c r="AM318" i="4"/>
  <c r="AN318" i="4" s="1"/>
  <c r="AG316" i="4"/>
  <c r="AG78" i="6"/>
  <c r="AM80" i="6"/>
  <c r="AN80" i="6" s="1"/>
  <c r="AQ79" i="6"/>
  <c r="AI79" i="6"/>
  <c r="AW79" i="6" s="1"/>
  <c r="AH79" i="6"/>
  <c r="AU79" i="6"/>
  <c r="AV80" i="6"/>
  <c r="AD408" i="11"/>
  <c r="P388" i="13" s="1"/>
  <c r="H388" i="13"/>
  <c r="AB408" i="11"/>
  <c r="N388" i="13" s="1"/>
  <c r="S408" i="11"/>
  <c r="F388" i="13"/>
  <c r="AS408" i="11"/>
  <c r="V408" i="11"/>
  <c r="U408" i="11"/>
  <c r="B388" i="13"/>
  <c r="K408" i="11"/>
  <c r="AU316" i="4" l="1"/>
  <c r="AV317" i="4"/>
  <c r="AI316" i="4"/>
  <c r="AW316" i="4" s="1"/>
  <c r="AQ316" i="4"/>
  <c r="AM317" i="4"/>
  <c r="AN317" i="4" s="1"/>
  <c r="AG315" i="4"/>
  <c r="AH316" i="4"/>
  <c r="AA408" i="11"/>
  <c r="M388" i="13" s="1"/>
  <c r="AG77" i="6"/>
  <c r="AM79" i="6"/>
  <c r="AN79" i="6" s="1"/>
  <c r="AQ78" i="6"/>
  <c r="AI78" i="6"/>
  <c r="AW78" i="6" s="1"/>
  <c r="AH78" i="6"/>
  <c r="AU78" i="6"/>
  <c r="AV79" i="6"/>
  <c r="G388" i="13"/>
  <c r="AC408" i="11"/>
  <c r="O388" i="13" s="1"/>
  <c r="W408" i="11"/>
  <c r="K388" i="13" s="1"/>
  <c r="AF408" i="11"/>
  <c r="R388" i="13" s="1"/>
  <c r="J388" i="13"/>
  <c r="AX408" i="11"/>
  <c r="AO408" i="11"/>
  <c r="AE408" i="11"/>
  <c r="Q388" i="13" s="1"/>
  <c r="X408" i="11"/>
  <c r="L388" i="13" s="1"/>
  <c r="I388" i="13"/>
  <c r="C388" i="13"/>
  <c r="AL408" i="11"/>
  <c r="M408" i="11"/>
  <c r="AH315" i="4" l="1"/>
  <c r="AI315" i="4"/>
  <c r="AW315" i="4" s="1"/>
  <c r="AQ315" i="4"/>
  <c r="AG314" i="4"/>
  <c r="AM316" i="4"/>
  <c r="AN316" i="4" s="1"/>
  <c r="AV316" i="4"/>
  <c r="AU315" i="4"/>
  <c r="AG76" i="6"/>
  <c r="AM78" i="6"/>
  <c r="AN78" i="6" s="1"/>
  <c r="AQ77" i="6"/>
  <c r="AI77" i="6"/>
  <c r="AW77" i="6" s="1"/>
  <c r="AH77" i="6"/>
  <c r="AU77" i="6"/>
  <c r="AV78" i="6"/>
  <c r="E388" i="13"/>
  <c r="AK408" i="11"/>
  <c r="J409" i="11"/>
  <c r="K409" i="11" s="1"/>
  <c r="C389" i="13" s="1"/>
  <c r="R409" i="11"/>
  <c r="T409" i="11"/>
  <c r="AV315" i="4" l="1"/>
  <c r="AU314" i="4"/>
  <c r="AG313" i="4"/>
  <c r="AH314" i="4"/>
  <c r="AI314" i="4"/>
  <c r="AW314" i="4" s="1"/>
  <c r="AQ314" i="4"/>
  <c r="AM315" i="4"/>
  <c r="AN315" i="4" s="1"/>
  <c r="AG75" i="6"/>
  <c r="AM77" i="6"/>
  <c r="AN77" i="6" s="1"/>
  <c r="AQ76" i="6"/>
  <c r="AI76" i="6"/>
  <c r="AW76" i="6" s="1"/>
  <c r="AH76" i="6"/>
  <c r="AU76" i="6"/>
  <c r="AV77" i="6"/>
  <c r="V409" i="11"/>
  <c r="U409" i="11"/>
  <c r="B389" i="13"/>
  <c r="AL409" i="11"/>
  <c r="M409" i="11"/>
  <c r="AB409" i="11"/>
  <c r="N389" i="13" s="1"/>
  <c r="S409" i="11"/>
  <c r="AS409" i="11"/>
  <c r="F389" i="13"/>
  <c r="AD409" i="11"/>
  <c r="P389" i="13" s="1"/>
  <c r="H389" i="13"/>
  <c r="AH313" i="4" l="1"/>
  <c r="AQ313" i="4"/>
  <c r="AM314" i="4"/>
  <c r="AN314" i="4" s="1"/>
  <c r="AI313" i="4"/>
  <c r="AW313" i="4" s="1"/>
  <c r="AG312" i="4"/>
  <c r="AV314" i="4"/>
  <c r="AU313" i="4"/>
  <c r="AG74" i="6"/>
  <c r="AM76" i="6"/>
  <c r="AN76" i="6" s="1"/>
  <c r="AQ75" i="6"/>
  <c r="AI75" i="6"/>
  <c r="AW75" i="6" s="1"/>
  <c r="AH75" i="6"/>
  <c r="AU75" i="6"/>
  <c r="AV76" i="6"/>
  <c r="AF409" i="11"/>
  <c r="R389" i="13" s="1"/>
  <c r="J389" i="13"/>
  <c r="AX409" i="11"/>
  <c r="AO409" i="11"/>
  <c r="AE409" i="11"/>
  <c r="Q389" i="13" s="1"/>
  <c r="X409" i="11"/>
  <c r="L389" i="13" s="1"/>
  <c r="I389" i="13"/>
  <c r="W409" i="11"/>
  <c r="K389" i="13" s="1"/>
  <c r="T410" i="11"/>
  <c r="R410" i="11"/>
  <c r="J410" i="11"/>
  <c r="AK409" i="11"/>
  <c r="E389" i="13"/>
  <c r="AC409" i="11"/>
  <c r="O389" i="13" s="1"/>
  <c r="G389" i="13"/>
  <c r="AA409" i="11"/>
  <c r="M389" i="13" s="1"/>
  <c r="AV313" i="4" l="1"/>
  <c r="AU312" i="4"/>
  <c r="AH312" i="4"/>
  <c r="AI312" i="4"/>
  <c r="AW312" i="4" s="1"/>
  <c r="AQ312" i="4"/>
  <c r="AM313" i="4"/>
  <c r="AN313" i="4" s="1"/>
  <c r="AG311" i="4"/>
  <c r="AG73" i="6"/>
  <c r="AM75" i="6"/>
  <c r="AN75" i="6" s="1"/>
  <c r="AQ74" i="6"/>
  <c r="AI74" i="6"/>
  <c r="AW74" i="6" s="1"/>
  <c r="AH74" i="6"/>
  <c r="AU74" i="6"/>
  <c r="AV75" i="6"/>
  <c r="AD410" i="11"/>
  <c r="P390" i="13" s="1"/>
  <c r="H390" i="13"/>
  <c r="AB410" i="11"/>
  <c r="N390" i="13" s="1"/>
  <c r="S410" i="11"/>
  <c r="AS410" i="11"/>
  <c r="F390" i="13"/>
  <c r="B390" i="13"/>
  <c r="V410" i="11"/>
  <c r="U410" i="11"/>
  <c r="K410" i="11"/>
  <c r="AV312" i="4" l="1"/>
  <c r="AU311" i="4"/>
  <c r="AH311" i="4"/>
  <c r="AI311" i="4"/>
  <c r="AW311" i="4" s="1"/>
  <c r="AQ311" i="4"/>
  <c r="AM312" i="4"/>
  <c r="AN312" i="4" s="1"/>
  <c r="AG310" i="4"/>
  <c r="W410" i="11"/>
  <c r="K390" i="13" s="1"/>
  <c r="AG72" i="6"/>
  <c r="AM74" i="6"/>
  <c r="AN74" i="6" s="1"/>
  <c r="AQ73" i="6"/>
  <c r="AI73" i="6"/>
  <c r="AW73" i="6" s="1"/>
  <c r="AH73" i="6"/>
  <c r="AU73" i="6"/>
  <c r="AV74" i="6"/>
  <c r="AC410" i="11"/>
  <c r="O390" i="13" s="1"/>
  <c r="G390" i="13"/>
  <c r="AA410" i="11"/>
  <c r="M390" i="13" s="1"/>
  <c r="AF410" i="11"/>
  <c r="R390" i="13" s="1"/>
  <c r="J390" i="13"/>
  <c r="AX410" i="11"/>
  <c r="AO410" i="11"/>
  <c r="AE410" i="11"/>
  <c r="Q390" i="13" s="1"/>
  <c r="X410" i="11"/>
  <c r="L390" i="13" s="1"/>
  <c r="I390" i="13"/>
  <c r="C390" i="13"/>
  <c r="AL410" i="11"/>
  <c r="M410" i="11"/>
  <c r="AU310" i="4" l="1"/>
  <c r="AV311" i="4"/>
  <c r="AH310" i="4"/>
  <c r="AI310" i="4"/>
  <c r="AW310" i="4" s="1"/>
  <c r="AQ310" i="4"/>
  <c r="AM311" i="4"/>
  <c r="AN311" i="4" s="1"/>
  <c r="AG309" i="4"/>
  <c r="AG71" i="6"/>
  <c r="AM73" i="6"/>
  <c r="AN73" i="6" s="1"/>
  <c r="AQ72" i="6"/>
  <c r="AI72" i="6"/>
  <c r="AW72" i="6" s="1"/>
  <c r="AH72" i="6"/>
  <c r="AU72" i="6"/>
  <c r="AV73" i="6"/>
  <c r="T411" i="11"/>
  <c r="R411" i="11"/>
  <c r="J411" i="11"/>
  <c r="AK410" i="11"/>
  <c r="E390" i="13"/>
  <c r="AV310" i="4" l="1"/>
  <c r="AU309" i="4"/>
  <c r="AM310" i="4"/>
  <c r="AN310" i="4" s="1"/>
  <c r="AG308" i="4"/>
  <c r="AH309" i="4"/>
  <c r="AI309" i="4"/>
  <c r="AW309" i="4" s="1"/>
  <c r="AQ309" i="4"/>
  <c r="AG70" i="6"/>
  <c r="AQ71" i="6"/>
  <c r="AI71" i="6"/>
  <c r="AW71" i="6" s="1"/>
  <c r="AM72" i="6"/>
  <c r="AN72" i="6" s="1"/>
  <c r="AH71" i="6"/>
  <c r="AU71" i="6"/>
  <c r="AV72" i="6"/>
  <c r="H391" i="13"/>
  <c r="AD411" i="11"/>
  <c r="P391" i="13" s="1"/>
  <c r="AB411" i="11"/>
  <c r="N391" i="13" s="1"/>
  <c r="S411" i="11"/>
  <c r="F391" i="13"/>
  <c r="AS411" i="11"/>
  <c r="V411" i="11"/>
  <c r="U411" i="11"/>
  <c r="B391" i="13"/>
  <c r="K411" i="11"/>
  <c r="AI308" i="4" l="1"/>
  <c r="AW308" i="4" s="1"/>
  <c r="AQ308" i="4"/>
  <c r="AH308" i="4"/>
  <c r="AM309" i="4"/>
  <c r="AN309" i="4" s="1"/>
  <c r="AG307" i="4"/>
  <c r="AU308" i="4"/>
  <c r="AV309" i="4"/>
  <c r="C391" i="13"/>
  <c r="AL411" i="11"/>
  <c r="M411" i="11"/>
  <c r="AG69" i="6"/>
  <c r="AM71" i="6"/>
  <c r="AN71" i="6" s="1"/>
  <c r="AQ70" i="6"/>
  <c r="AI70" i="6"/>
  <c r="AW70" i="6" s="1"/>
  <c r="AH70" i="6"/>
  <c r="AU70" i="6"/>
  <c r="AV71" i="6"/>
  <c r="AC411" i="11"/>
  <c r="O391" i="13" s="1"/>
  <c r="G391" i="13"/>
  <c r="AF411" i="11"/>
  <c r="R391" i="13" s="1"/>
  <c r="J391" i="13"/>
  <c r="AX411" i="11"/>
  <c r="AO411" i="11"/>
  <c r="AE411" i="11"/>
  <c r="Q391" i="13" s="1"/>
  <c r="X411" i="11"/>
  <c r="L391" i="13" s="1"/>
  <c r="I391" i="13"/>
  <c r="E391" i="13"/>
  <c r="AK411" i="11"/>
  <c r="J412" i="11"/>
  <c r="R412" i="11"/>
  <c r="T412" i="11"/>
  <c r="K412" i="11"/>
  <c r="C392" i="13" s="1"/>
  <c r="M412" i="11"/>
  <c r="AA411" i="11"/>
  <c r="M391" i="13" s="1"/>
  <c r="W411" i="11"/>
  <c r="K391" i="13" s="1"/>
  <c r="AV308" i="4" l="1"/>
  <c r="AU307" i="4"/>
  <c r="AM308" i="4"/>
  <c r="AN308" i="4" s="1"/>
  <c r="AH307" i="4"/>
  <c r="AQ307" i="4"/>
  <c r="AG306" i="4"/>
  <c r="AI307" i="4"/>
  <c r="AW307" i="4" s="1"/>
  <c r="AQ69" i="6"/>
  <c r="AG68" i="6"/>
  <c r="AM70" i="6"/>
  <c r="AN70" i="6" s="1"/>
  <c r="AI69" i="6"/>
  <c r="AW69" i="6" s="1"/>
  <c r="AH69" i="6"/>
  <c r="AU69" i="6"/>
  <c r="AV70" i="6"/>
  <c r="B392" i="13"/>
  <c r="AL412" i="11"/>
  <c r="V412" i="11"/>
  <c r="U412" i="11"/>
  <c r="AB412" i="11"/>
  <c r="N392" i="13" s="1"/>
  <c r="S412" i="11"/>
  <c r="F392" i="13"/>
  <c r="AS412" i="11"/>
  <c r="H392" i="13"/>
  <c r="AD412" i="11"/>
  <c r="P392" i="13" s="1"/>
  <c r="T413" i="11"/>
  <c r="R413" i="11"/>
  <c r="J413" i="11"/>
  <c r="K413" i="11" s="1"/>
  <c r="C393" i="13" s="1"/>
  <c r="AK412" i="11"/>
  <c r="E392" i="13"/>
  <c r="AV307" i="4" l="1"/>
  <c r="AU306" i="4"/>
  <c r="AH306" i="4"/>
  <c r="AI306" i="4"/>
  <c r="AW306" i="4" s="1"/>
  <c r="AQ306" i="4"/>
  <c r="AM307" i="4"/>
  <c r="AN307" i="4" s="1"/>
  <c r="AG305" i="4"/>
  <c r="AG67" i="6"/>
  <c r="AM69" i="6"/>
  <c r="AN69" i="6" s="1"/>
  <c r="AQ68" i="6"/>
  <c r="AI68" i="6"/>
  <c r="AW68" i="6" s="1"/>
  <c r="AH68" i="6"/>
  <c r="AU68" i="6"/>
  <c r="AV69" i="6"/>
  <c r="AF412" i="11"/>
  <c r="R392" i="13" s="1"/>
  <c r="J392" i="13"/>
  <c r="I392" i="13"/>
  <c r="AX412" i="11"/>
  <c r="AO412" i="11"/>
  <c r="AE412" i="11"/>
  <c r="Q392" i="13" s="1"/>
  <c r="X412" i="11"/>
  <c r="L392" i="13" s="1"/>
  <c r="AC412" i="11"/>
  <c r="O392" i="13" s="1"/>
  <c r="G392" i="13"/>
  <c r="AD413" i="11"/>
  <c r="P393" i="13" s="1"/>
  <c r="H393" i="13"/>
  <c r="AB413" i="11"/>
  <c r="N393" i="13" s="1"/>
  <c r="S413" i="11"/>
  <c r="AS413" i="11"/>
  <c r="F393" i="13"/>
  <c r="V413" i="11"/>
  <c r="U413" i="11"/>
  <c r="B393" i="13"/>
  <c r="AL413" i="11"/>
  <c r="M413" i="11"/>
  <c r="AA412" i="11"/>
  <c r="M392" i="13" s="1"/>
  <c r="W412" i="11"/>
  <c r="K392" i="13" s="1"/>
  <c r="AV306" i="4" l="1"/>
  <c r="AU305" i="4"/>
  <c r="AH305" i="4"/>
  <c r="AG304" i="4"/>
  <c r="AQ305" i="4"/>
  <c r="AI305" i="4"/>
  <c r="AW305" i="4" s="1"/>
  <c r="AM306" i="4"/>
  <c r="AN306" i="4" s="1"/>
  <c r="W413" i="11"/>
  <c r="K393" i="13" s="1"/>
  <c r="AM68" i="6"/>
  <c r="AN68" i="6" s="1"/>
  <c r="AI67" i="6"/>
  <c r="AW67" i="6" s="1"/>
  <c r="AG66" i="6"/>
  <c r="AQ67" i="6"/>
  <c r="AH67" i="6"/>
  <c r="AU67" i="6"/>
  <c r="AV68" i="6"/>
  <c r="G393" i="13"/>
  <c r="AC413" i="11"/>
  <c r="O393" i="13" s="1"/>
  <c r="AA413" i="11"/>
  <c r="M393" i="13" s="1"/>
  <c r="AF413" i="11"/>
  <c r="R393" i="13" s="1"/>
  <c r="J393" i="13"/>
  <c r="I393" i="13"/>
  <c r="AX413" i="11"/>
  <c r="AO413" i="11"/>
  <c r="AE413" i="11"/>
  <c r="Q393" i="13" s="1"/>
  <c r="X413" i="11"/>
  <c r="L393" i="13" s="1"/>
  <c r="T414" i="11"/>
  <c r="R414" i="11"/>
  <c r="J414" i="11"/>
  <c r="AK413" i="11"/>
  <c r="E393" i="13"/>
  <c r="AV305" i="4" l="1"/>
  <c r="AU304" i="4"/>
  <c r="AH304" i="4"/>
  <c r="AI304" i="4"/>
  <c r="AW304" i="4" s="1"/>
  <c r="AQ304" i="4"/>
  <c r="AM305" i="4"/>
  <c r="AN305" i="4" s="1"/>
  <c r="AG303" i="4"/>
  <c r="AG65" i="6"/>
  <c r="AM67" i="6"/>
  <c r="AN67" i="6" s="1"/>
  <c r="AQ66" i="6"/>
  <c r="AI66" i="6"/>
  <c r="AW66" i="6" s="1"/>
  <c r="AH66" i="6"/>
  <c r="AU66" i="6"/>
  <c r="AV67" i="6"/>
  <c r="AD414" i="11"/>
  <c r="P394" i="13" s="1"/>
  <c r="H394" i="13"/>
  <c r="AA414" i="11"/>
  <c r="M394" i="13" s="1"/>
  <c r="W414" i="11"/>
  <c r="K394" i="13" s="1"/>
  <c r="F394" i="13"/>
  <c r="AS414" i="11"/>
  <c r="AB414" i="11"/>
  <c r="N394" i="13" s="1"/>
  <c r="S414" i="11"/>
  <c r="B394" i="13"/>
  <c r="V414" i="11"/>
  <c r="U414" i="11"/>
  <c r="K414" i="11"/>
  <c r="AL414" i="11" s="1"/>
  <c r="AV304" i="4" l="1"/>
  <c r="AU303" i="4"/>
  <c r="AH303" i="4"/>
  <c r="AI303" i="4"/>
  <c r="AW303" i="4" s="1"/>
  <c r="AQ303" i="4"/>
  <c r="AM304" i="4"/>
  <c r="AN304" i="4" s="1"/>
  <c r="AG302" i="4"/>
  <c r="AG64" i="6"/>
  <c r="AM66" i="6"/>
  <c r="AN66" i="6" s="1"/>
  <c r="AQ65" i="6"/>
  <c r="AI65" i="6"/>
  <c r="AW65" i="6" s="1"/>
  <c r="AH65" i="6"/>
  <c r="AU65" i="6"/>
  <c r="AV66" i="6"/>
  <c r="AC414" i="11"/>
  <c r="O394" i="13" s="1"/>
  <c r="G394" i="13"/>
  <c r="AF414" i="11"/>
  <c r="R394" i="13" s="1"/>
  <c r="J394" i="13"/>
  <c r="AX414" i="11"/>
  <c r="AO414" i="11"/>
  <c r="AE414" i="11"/>
  <c r="Q394" i="13" s="1"/>
  <c r="X414" i="11"/>
  <c r="L394" i="13" s="1"/>
  <c r="I394" i="13"/>
  <c r="C394" i="13"/>
  <c r="M414" i="11"/>
  <c r="AU302" i="4" l="1"/>
  <c r="AV303" i="4"/>
  <c r="AG301" i="4"/>
  <c r="AH302" i="4"/>
  <c r="AI302" i="4"/>
  <c r="AW302" i="4" s="1"/>
  <c r="AQ302" i="4"/>
  <c r="AM303" i="4"/>
  <c r="AN303" i="4" s="1"/>
  <c r="AG63" i="6"/>
  <c r="AM65" i="6"/>
  <c r="AN65" i="6" s="1"/>
  <c r="AQ64" i="6"/>
  <c r="AI64" i="6"/>
  <c r="AW64" i="6" s="1"/>
  <c r="AH64" i="6"/>
  <c r="AV65" i="6"/>
  <c r="AU64" i="6"/>
  <c r="T415" i="11"/>
  <c r="R415" i="11"/>
  <c r="J415" i="11"/>
  <c r="AK414" i="11"/>
  <c r="E394" i="13"/>
  <c r="AQ301" i="4" l="1"/>
  <c r="AH301" i="4"/>
  <c r="AI301" i="4"/>
  <c r="AW301" i="4" s="1"/>
  <c r="AG300" i="4"/>
  <c r="AM302" i="4"/>
  <c r="AN302" i="4" s="1"/>
  <c r="AV302" i="4"/>
  <c r="AU301" i="4"/>
  <c r="AQ63" i="6"/>
  <c r="AG62" i="6"/>
  <c r="AM64" i="6"/>
  <c r="AN64" i="6" s="1"/>
  <c r="AI63" i="6"/>
  <c r="AW63" i="6" s="1"/>
  <c r="AH63" i="6"/>
  <c r="AU63" i="6"/>
  <c r="AV64" i="6"/>
  <c r="AD415" i="11"/>
  <c r="P395" i="13" s="1"/>
  <c r="H395" i="13"/>
  <c r="AB415" i="11"/>
  <c r="N395" i="13" s="1"/>
  <c r="S415" i="11"/>
  <c r="F395" i="13"/>
  <c r="AS415" i="11"/>
  <c r="V415" i="11"/>
  <c r="U415" i="11"/>
  <c r="B395" i="13"/>
  <c r="K415" i="11"/>
  <c r="AL415" i="11" s="1"/>
  <c r="AU300" i="4" l="1"/>
  <c r="AV301" i="4"/>
  <c r="AH300" i="4"/>
  <c r="AI300" i="4"/>
  <c r="AW300" i="4" s="1"/>
  <c r="AQ300" i="4"/>
  <c r="AG299" i="4"/>
  <c r="AM301" i="4"/>
  <c r="AN301" i="4" s="1"/>
  <c r="AG61" i="6"/>
  <c r="AM63" i="6"/>
  <c r="AN63" i="6" s="1"/>
  <c r="AQ62" i="6"/>
  <c r="AI62" i="6"/>
  <c r="AW62" i="6" s="1"/>
  <c r="AH62" i="6"/>
  <c r="AU62" i="6"/>
  <c r="AV63" i="6"/>
  <c r="AC415" i="11"/>
  <c r="O395" i="13" s="1"/>
  <c r="G395" i="13"/>
  <c r="AA415" i="11"/>
  <c r="M395" i="13" s="1"/>
  <c r="AF415" i="11"/>
  <c r="R395" i="13" s="1"/>
  <c r="J395" i="13"/>
  <c r="AX415" i="11"/>
  <c r="AO415" i="11"/>
  <c r="AE415" i="11"/>
  <c r="Q395" i="13" s="1"/>
  <c r="X415" i="11"/>
  <c r="L395" i="13" s="1"/>
  <c r="I395" i="13"/>
  <c r="W415" i="11"/>
  <c r="K395" i="13" s="1"/>
  <c r="C395" i="13"/>
  <c r="M415" i="11"/>
  <c r="AU299" i="4" l="1"/>
  <c r="AV300" i="4"/>
  <c r="AI299" i="4"/>
  <c r="AW299" i="4" s="1"/>
  <c r="AQ299" i="4"/>
  <c r="AG298" i="4"/>
  <c r="AM300" i="4"/>
  <c r="AN300" i="4" s="1"/>
  <c r="AH299" i="4"/>
  <c r="AG60" i="6"/>
  <c r="AM62" i="6"/>
  <c r="AN62" i="6" s="1"/>
  <c r="AQ61" i="6"/>
  <c r="AI61" i="6"/>
  <c r="AW61" i="6" s="1"/>
  <c r="AH61" i="6"/>
  <c r="AU61" i="6"/>
  <c r="AV62" i="6"/>
  <c r="T416" i="11"/>
  <c r="R416" i="11"/>
  <c r="J416" i="11"/>
  <c r="AK415" i="11"/>
  <c r="E395" i="13"/>
  <c r="AH298" i="4" l="1"/>
  <c r="AI298" i="4"/>
  <c r="AW298" i="4" s="1"/>
  <c r="AQ298" i="4"/>
  <c r="AM299" i="4"/>
  <c r="AN299" i="4" s="1"/>
  <c r="AG297" i="4"/>
  <c r="AV299" i="4"/>
  <c r="AU298" i="4"/>
  <c r="AI60" i="6"/>
  <c r="AW60" i="6" s="1"/>
  <c r="AM61" i="6"/>
  <c r="AN61" i="6" s="1"/>
  <c r="AQ60" i="6"/>
  <c r="AH60" i="6"/>
  <c r="AG59" i="6"/>
  <c r="AU60" i="6"/>
  <c r="AV61" i="6"/>
  <c r="AD416" i="11"/>
  <c r="P396" i="13" s="1"/>
  <c r="H396" i="13"/>
  <c r="AB416" i="11"/>
  <c r="N396" i="13" s="1"/>
  <c r="S416" i="11"/>
  <c r="AS416" i="11"/>
  <c r="F396" i="13"/>
  <c r="V416" i="11"/>
  <c r="U416" i="11"/>
  <c r="B396" i="13"/>
  <c r="K416" i="11"/>
  <c r="AU297" i="4" l="1"/>
  <c r="AV298" i="4"/>
  <c r="AI297" i="4"/>
  <c r="AW297" i="4" s="1"/>
  <c r="AQ297" i="4"/>
  <c r="AM298" i="4"/>
  <c r="AN298" i="4" s="1"/>
  <c r="AG296" i="4"/>
  <c r="AH297" i="4"/>
  <c r="AU59" i="6"/>
  <c r="AV60" i="6"/>
  <c r="AG58" i="6"/>
  <c r="AM60" i="6"/>
  <c r="AN60" i="6" s="1"/>
  <c r="AQ59" i="6"/>
  <c r="AI59" i="6"/>
  <c r="AW59" i="6" s="1"/>
  <c r="AH59" i="6"/>
  <c r="AC416" i="11"/>
  <c r="O396" i="13" s="1"/>
  <c r="G396" i="13"/>
  <c r="AF416" i="11"/>
  <c r="R396" i="13" s="1"/>
  <c r="J396" i="13"/>
  <c r="AX416" i="11"/>
  <c r="AO416" i="11"/>
  <c r="AE416" i="11"/>
  <c r="Q396" i="13" s="1"/>
  <c r="X416" i="11"/>
  <c r="L396" i="13" s="1"/>
  <c r="I396" i="13"/>
  <c r="AA416" i="11"/>
  <c r="M396" i="13" s="1"/>
  <c r="W416" i="11"/>
  <c r="K396" i="13" s="1"/>
  <c r="C396" i="13"/>
  <c r="M416" i="11"/>
  <c r="AL416" i="11"/>
  <c r="AG295" i="4" l="1"/>
  <c r="AQ296" i="4"/>
  <c r="AM297" i="4"/>
  <c r="AN297" i="4" s="1"/>
  <c r="AH296" i="4"/>
  <c r="AI296" i="4"/>
  <c r="AW296" i="4" s="1"/>
  <c r="AV297" i="4"/>
  <c r="AU296" i="4"/>
  <c r="AM59" i="6"/>
  <c r="AN59" i="6" s="1"/>
  <c r="AH58" i="6"/>
  <c r="AQ58" i="6"/>
  <c r="AI58" i="6"/>
  <c r="AW58" i="6" s="1"/>
  <c r="AG57" i="6"/>
  <c r="AU58" i="6"/>
  <c r="AV59" i="6"/>
  <c r="E396" i="13"/>
  <c r="AK416" i="11"/>
  <c r="J417" i="11"/>
  <c r="R417" i="11"/>
  <c r="T417" i="11"/>
  <c r="AM296" i="4" l="1"/>
  <c r="AN296" i="4" s="1"/>
  <c r="AH295" i="4"/>
  <c r="AI295" i="4"/>
  <c r="AW295" i="4" s="1"/>
  <c r="AQ295" i="4"/>
  <c r="AG294" i="4"/>
  <c r="AV296" i="4"/>
  <c r="AU295" i="4"/>
  <c r="AU57" i="6"/>
  <c r="AV58" i="6"/>
  <c r="AG56" i="6"/>
  <c r="AM58" i="6"/>
  <c r="AN58" i="6" s="1"/>
  <c r="AQ57" i="6"/>
  <c r="AI57" i="6"/>
  <c r="AW57" i="6" s="1"/>
  <c r="AH57" i="6"/>
  <c r="V417" i="11"/>
  <c r="U417" i="11"/>
  <c r="B397" i="13"/>
  <c r="AB417" i="11"/>
  <c r="N397" i="13" s="1"/>
  <c r="S417" i="11"/>
  <c r="AS417" i="11"/>
  <c r="F397" i="13"/>
  <c r="AD417" i="11"/>
  <c r="P397" i="13" s="1"/>
  <c r="H397" i="13"/>
  <c r="K417" i="11"/>
  <c r="AV295" i="4" l="1"/>
  <c r="AU294" i="4"/>
  <c r="AH294" i="4"/>
  <c r="AI294" i="4"/>
  <c r="AW294" i="4" s="1"/>
  <c r="AQ294" i="4"/>
  <c r="AM295" i="4"/>
  <c r="AN295" i="4" s="1"/>
  <c r="AG293" i="4"/>
  <c r="C397" i="13"/>
  <c r="AL417" i="11"/>
  <c r="M417" i="11"/>
  <c r="AM57" i="6"/>
  <c r="AN57" i="6" s="1"/>
  <c r="AQ56" i="6"/>
  <c r="AG55" i="6"/>
  <c r="AI56" i="6"/>
  <c r="AW56" i="6" s="1"/>
  <c r="AH56" i="6"/>
  <c r="AU56" i="6"/>
  <c r="AV57" i="6"/>
  <c r="AF417" i="11"/>
  <c r="R397" i="13" s="1"/>
  <c r="J397" i="13"/>
  <c r="AX417" i="11"/>
  <c r="AO417" i="11"/>
  <c r="AE417" i="11"/>
  <c r="Q397" i="13" s="1"/>
  <c r="X417" i="11"/>
  <c r="L397" i="13" s="1"/>
  <c r="I397" i="13"/>
  <c r="AC417" i="11"/>
  <c r="O397" i="13" s="1"/>
  <c r="G397" i="13"/>
  <c r="E397" i="13"/>
  <c r="AK417" i="11"/>
  <c r="J418" i="11"/>
  <c r="K418" i="11"/>
  <c r="C398" i="13" s="1"/>
  <c r="M418" i="11"/>
  <c r="R418" i="11"/>
  <c r="T418" i="11"/>
  <c r="AA417" i="11"/>
  <c r="M397" i="13" s="1"/>
  <c r="W417" i="11"/>
  <c r="K397" i="13" s="1"/>
  <c r="AV294" i="4" l="1"/>
  <c r="AU293" i="4"/>
  <c r="AH293" i="4"/>
  <c r="AI293" i="4"/>
  <c r="AW293" i="4" s="1"/>
  <c r="AQ293" i="4"/>
  <c r="AM294" i="4"/>
  <c r="AN294" i="4" s="1"/>
  <c r="AG292" i="4"/>
  <c r="AG54" i="6"/>
  <c r="AM56" i="6"/>
  <c r="AN56" i="6" s="1"/>
  <c r="AQ55" i="6"/>
  <c r="AI55" i="6"/>
  <c r="AW55" i="6" s="1"/>
  <c r="AH55" i="6"/>
  <c r="AU55" i="6"/>
  <c r="AV56" i="6"/>
  <c r="V418" i="11"/>
  <c r="U418" i="11"/>
  <c r="B398" i="13"/>
  <c r="AL418" i="11"/>
  <c r="T419" i="11"/>
  <c r="R419" i="11"/>
  <c r="J419" i="11"/>
  <c r="AK418" i="11"/>
  <c r="E398" i="13"/>
  <c r="F398" i="13"/>
  <c r="AB418" i="11"/>
  <c r="N398" i="13" s="1"/>
  <c r="S418" i="11"/>
  <c r="AS418" i="11"/>
  <c r="AD418" i="11"/>
  <c r="P398" i="13" s="1"/>
  <c r="H398" i="13"/>
  <c r="AV293" i="4" l="1"/>
  <c r="AU292" i="4"/>
  <c r="AH292" i="4"/>
  <c r="AI292" i="4"/>
  <c r="AW292" i="4" s="1"/>
  <c r="AQ292" i="4"/>
  <c r="AM293" i="4"/>
  <c r="AN293" i="4" s="1"/>
  <c r="AG291" i="4"/>
  <c r="AQ54" i="6"/>
  <c r="AM55" i="6"/>
  <c r="AN55" i="6" s="1"/>
  <c r="AI54" i="6"/>
  <c r="AW54" i="6" s="1"/>
  <c r="AH54" i="6"/>
  <c r="AG53" i="6"/>
  <c r="AV55" i="6"/>
  <c r="AU54" i="6"/>
  <c r="J398" i="13"/>
  <c r="AF418" i="11"/>
  <c r="R398" i="13" s="1"/>
  <c r="AX418" i="11"/>
  <c r="AO418" i="11"/>
  <c r="AE418" i="11"/>
  <c r="Q398" i="13" s="1"/>
  <c r="X418" i="11"/>
  <c r="L398" i="13" s="1"/>
  <c r="I398" i="13"/>
  <c r="H399" i="13"/>
  <c r="AD419" i="11"/>
  <c r="P399" i="13" s="1"/>
  <c r="AB419" i="11"/>
  <c r="N399" i="13" s="1"/>
  <c r="S419" i="11"/>
  <c r="AS419" i="11"/>
  <c r="F399" i="13"/>
  <c r="V419" i="11"/>
  <c r="U419" i="11"/>
  <c r="B399" i="13"/>
  <c r="AC418" i="11"/>
  <c r="O398" i="13" s="1"/>
  <c r="G398" i="13"/>
  <c r="K419" i="11"/>
  <c r="AA418" i="11"/>
  <c r="M398" i="13" s="1"/>
  <c r="W418" i="11"/>
  <c r="K398" i="13" s="1"/>
  <c r="AU291" i="4" l="1"/>
  <c r="AV292" i="4"/>
  <c r="AG290" i="4"/>
  <c r="AH291" i="4"/>
  <c r="AI291" i="4"/>
  <c r="AW291" i="4" s="1"/>
  <c r="AQ291" i="4"/>
  <c r="AM292" i="4"/>
  <c r="AN292" i="4" s="1"/>
  <c r="AU53" i="6"/>
  <c r="AV54" i="6"/>
  <c r="AG52" i="6"/>
  <c r="AM54" i="6"/>
  <c r="AN54" i="6" s="1"/>
  <c r="AQ53" i="6"/>
  <c r="AI53" i="6"/>
  <c r="AW53" i="6" s="1"/>
  <c r="AH53" i="6"/>
  <c r="AC419" i="11"/>
  <c r="O399" i="13" s="1"/>
  <c r="G399" i="13"/>
  <c r="AF419" i="11"/>
  <c r="R399" i="13" s="1"/>
  <c r="J399" i="13"/>
  <c r="AX419" i="11"/>
  <c r="AO419" i="11"/>
  <c r="AE419" i="11"/>
  <c r="Q399" i="13" s="1"/>
  <c r="X419" i="11"/>
  <c r="L399" i="13" s="1"/>
  <c r="I399" i="13"/>
  <c r="AA419" i="11"/>
  <c r="M399" i="13" s="1"/>
  <c r="W419" i="11"/>
  <c r="K399" i="13" s="1"/>
  <c r="C399" i="13"/>
  <c r="AL419" i="11"/>
  <c r="M419" i="11"/>
  <c r="AQ290" i="4" l="1"/>
  <c r="AI290" i="4"/>
  <c r="AW290" i="4" s="1"/>
  <c r="AH290" i="4"/>
  <c r="AM291" i="4"/>
  <c r="AN291" i="4" s="1"/>
  <c r="AG289" i="4"/>
  <c r="AV291" i="4"/>
  <c r="AU290" i="4"/>
  <c r="B287" i="6"/>
  <c r="AM53" i="6"/>
  <c r="AN53" i="6" s="1"/>
  <c r="B302" i="6" s="1"/>
  <c r="AQ52" i="6"/>
  <c r="B304" i="6" s="1"/>
  <c r="G20" i="13" s="1"/>
  <c r="AI52" i="6"/>
  <c r="AH52" i="6"/>
  <c r="AU52" i="6"/>
  <c r="AV53" i="6"/>
  <c r="T420" i="11"/>
  <c r="R420" i="11"/>
  <c r="J420" i="11"/>
  <c r="AK419" i="11"/>
  <c r="E399" i="13"/>
  <c r="AV290" i="4" l="1"/>
  <c r="AU289" i="4"/>
  <c r="AH289" i="4"/>
  <c r="AI289" i="4"/>
  <c r="AW289" i="4" s="1"/>
  <c r="AQ289" i="4"/>
  <c r="AM290" i="4"/>
  <c r="AN290" i="4" s="1"/>
  <c r="AG288" i="4"/>
  <c r="O6" i="13"/>
  <c r="B303" i="6"/>
  <c r="F20" i="13" s="1"/>
  <c r="E20" i="13"/>
  <c r="B289" i="6"/>
  <c r="Q6" i="13" s="1"/>
  <c r="AW52" i="6"/>
  <c r="B310" i="6" s="1"/>
  <c r="M20" i="13" s="1"/>
  <c r="AV52" i="6"/>
  <c r="B309" i="6" s="1"/>
  <c r="B288" i="6"/>
  <c r="P6" i="13" s="1"/>
  <c r="AD420" i="11"/>
  <c r="P400" i="13" s="1"/>
  <c r="H400" i="13"/>
  <c r="AB420" i="11"/>
  <c r="N400" i="13" s="1"/>
  <c r="S420" i="11"/>
  <c r="AS420" i="11"/>
  <c r="F400" i="13"/>
  <c r="V420" i="11"/>
  <c r="U420" i="11"/>
  <c r="B400" i="13"/>
  <c r="K420" i="11"/>
  <c r="AU288" i="4" l="1"/>
  <c r="AV289" i="4"/>
  <c r="AM289" i="4"/>
  <c r="AN289" i="4" s="1"/>
  <c r="AQ288" i="4"/>
  <c r="AH288" i="4"/>
  <c r="AG287" i="4"/>
  <c r="AI288" i="4"/>
  <c r="AW288" i="4" s="1"/>
  <c r="G400" i="13"/>
  <c r="AC420" i="11"/>
  <c r="O400" i="13" s="1"/>
  <c r="J400" i="13"/>
  <c r="AF420" i="11"/>
  <c r="R400" i="13" s="1"/>
  <c r="AX420" i="11"/>
  <c r="AO420" i="11"/>
  <c r="AE420" i="11"/>
  <c r="Q400" i="13" s="1"/>
  <c r="X420" i="11"/>
  <c r="L400" i="13" s="1"/>
  <c r="I400" i="13"/>
  <c r="L20" i="13"/>
  <c r="B315" i="6"/>
  <c r="R20" i="13" s="1"/>
  <c r="W420" i="11"/>
  <c r="K400" i="13" s="1"/>
  <c r="AA420" i="11"/>
  <c r="M400" i="13" s="1"/>
  <c r="C400" i="13"/>
  <c r="AL420" i="11"/>
  <c r="M420" i="11"/>
  <c r="AV288" i="4" l="1"/>
  <c r="AU287" i="4"/>
  <c r="AH287" i="4"/>
  <c r="AI287" i="4"/>
  <c r="AW287" i="4" s="1"/>
  <c r="AQ287" i="4"/>
  <c r="AM288" i="4"/>
  <c r="AN288" i="4" s="1"/>
  <c r="AG286" i="4"/>
  <c r="T421" i="11"/>
  <c r="R421" i="11"/>
  <c r="J421" i="11"/>
  <c r="AK420" i="11"/>
  <c r="E400" i="13"/>
  <c r="AV287" i="4" l="1"/>
  <c r="AU286" i="4"/>
  <c r="AM287" i="4"/>
  <c r="AN287" i="4" s="1"/>
  <c r="AG285" i="4"/>
  <c r="AH286" i="4"/>
  <c r="AI286" i="4"/>
  <c r="AW286" i="4" s="1"/>
  <c r="AQ286" i="4"/>
  <c r="AD421" i="11"/>
  <c r="P401" i="13" s="1"/>
  <c r="H401" i="13"/>
  <c r="AB421" i="11"/>
  <c r="N401" i="13" s="1"/>
  <c r="S421" i="11"/>
  <c r="AS421" i="11"/>
  <c r="F401" i="13"/>
  <c r="V421" i="11"/>
  <c r="U421" i="11"/>
  <c r="B401" i="13"/>
  <c r="K421" i="11"/>
  <c r="AI285" i="4" l="1"/>
  <c r="AW285" i="4" s="1"/>
  <c r="AM286" i="4"/>
  <c r="AN286" i="4" s="1"/>
  <c r="AH285" i="4"/>
  <c r="AQ285" i="4"/>
  <c r="AG284" i="4"/>
  <c r="AV286" i="4"/>
  <c r="AU285" i="4"/>
  <c r="G401" i="13"/>
  <c r="AC421" i="11"/>
  <c r="O401" i="13" s="1"/>
  <c r="AF421" i="11"/>
  <c r="R401" i="13" s="1"/>
  <c r="J401" i="13"/>
  <c r="AX421" i="11"/>
  <c r="AO421" i="11"/>
  <c r="AE421" i="11"/>
  <c r="Q401" i="13" s="1"/>
  <c r="X421" i="11"/>
  <c r="L401" i="13" s="1"/>
  <c r="I401" i="13"/>
  <c r="AA421" i="11"/>
  <c r="M401" i="13" s="1"/>
  <c r="W421" i="11"/>
  <c r="K401" i="13" s="1"/>
  <c r="C401" i="13"/>
  <c r="AL421" i="11"/>
  <c r="M421" i="11"/>
  <c r="AV285" i="4" l="1"/>
  <c r="AU284" i="4"/>
  <c r="AG283" i="4"/>
  <c r="AH284" i="4"/>
  <c r="AM285" i="4"/>
  <c r="AN285" i="4" s="1"/>
  <c r="AI284" i="4"/>
  <c r="AW284" i="4" s="1"/>
  <c r="AQ284" i="4"/>
  <c r="E401" i="13"/>
  <c r="T422" i="11"/>
  <c r="R422" i="11"/>
  <c r="J422" i="11"/>
  <c r="AK421" i="11"/>
  <c r="AG282" i="4" l="1"/>
  <c r="AI283" i="4"/>
  <c r="AW283" i="4" s="1"/>
  <c r="AM284" i="4"/>
  <c r="AN284" i="4" s="1"/>
  <c r="AH283" i="4"/>
  <c r="AQ283" i="4"/>
  <c r="AV284" i="4"/>
  <c r="AU283" i="4"/>
  <c r="AD422" i="11"/>
  <c r="P402" i="13" s="1"/>
  <c r="H402" i="13"/>
  <c r="AB422" i="11"/>
  <c r="N402" i="13" s="1"/>
  <c r="S422" i="11"/>
  <c r="AS422" i="11"/>
  <c r="F402" i="13"/>
  <c r="B402" i="13"/>
  <c r="V422" i="11"/>
  <c r="U422" i="11"/>
  <c r="K422" i="11"/>
  <c r="AH282" i="4" l="1"/>
  <c r="AQ282" i="4"/>
  <c r="AM283" i="4"/>
  <c r="AN283" i="4" s="1"/>
  <c r="AI282" i="4"/>
  <c r="AW282" i="4" s="1"/>
  <c r="AG281" i="4"/>
  <c r="AU282" i="4"/>
  <c r="AV283" i="4"/>
  <c r="AC422" i="11"/>
  <c r="O402" i="13" s="1"/>
  <c r="G402" i="13"/>
  <c r="AF422" i="11"/>
  <c r="R402" i="13" s="1"/>
  <c r="J402" i="13"/>
  <c r="AX422" i="11"/>
  <c r="AO422" i="11"/>
  <c r="AE422" i="11"/>
  <c r="Q402" i="13" s="1"/>
  <c r="X422" i="11"/>
  <c r="L402" i="13" s="1"/>
  <c r="I402" i="13"/>
  <c r="AA422" i="11"/>
  <c r="M402" i="13" s="1"/>
  <c r="W422" i="11"/>
  <c r="K402" i="13" s="1"/>
  <c r="C402" i="13"/>
  <c r="AL422" i="11"/>
  <c r="M422" i="11"/>
  <c r="AV282" i="4" l="1"/>
  <c r="AU281" i="4"/>
  <c r="AI281" i="4"/>
  <c r="AW281" i="4" s="1"/>
  <c r="AQ281" i="4"/>
  <c r="AG280" i="4"/>
  <c r="AH281" i="4"/>
  <c r="AM282" i="4"/>
  <c r="AN282" i="4" s="1"/>
  <c r="T423" i="11"/>
  <c r="R423" i="11"/>
  <c r="J423" i="11"/>
  <c r="AK422" i="11"/>
  <c r="E402" i="13"/>
  <c r="AM281" i="4" l="1"/>
  <c r="AN281" i="4" s="1"/>
  <c r="AH280" i="4"/>
  <c r="AI280" i="4"/>
  <c r="AW280" i="4" s="1"/>
  <c r="AQ280" i="4"/>
  <c r="AG279" i="4"/>
  <c r="AV281" i="4"/>
  <c r="AU280" i="4"/>
  <c r="AD423" i="11"/>
  <c r="P403" i="13" s="1"/>
  <c r="H403" i="13"/>
  <c r="AB423" i="11"/>
  <c r="N403" i="13" s="1"/>
  <c r="S423" i="11"/>
  <c r="AS423" i="11"/>
  <c r="F403" i="13"/>
  <c r="V423" i="11"/>
  <c r="U423" i="11"/>
  <c r="B403" i="13"/>
  <c r="K423" i="11"/>
  <c r="AV280" i="4" l="1"/>
  <c r="AU279" i="4"/>
  <c r="AH279" i="4"/>
  <c r="AI279" i="4"/>
  <c r="AW279" i="4" s="1"/>
  <c r="AQ279" i="4"/>
  <c r="AM280" i="4"/>
  <c r="AN280" i="4" s="1"/>
  <c r="AG278" i="4"/>
  <c r="AA423" i="11"/>
  <c r="M403" i="13" s="1"/>
  <c r="G403" i="13"/>
  <c r="AC423" i="11"/>
  <c r="O403" i="13" s="1"/>
  <c r="W423" i="11"/>
  <c r="K403" i="13" s="1"/>
  <c r="AF423" i="11"/>
  <c r="R403" i="13" s="1"/>
  <c r="J403" i="13"/>
  <c r="I403" i="13"/>
  <c r="AX423" i="11"/>
  <c r="AO423" i="11"/>
  <c r="AE423" i="11"/>
  <c r="Q403" i="13" s="1"/>
  <c r="X423" i="11"/>
  <c r="L403" i="13" s="1"/>
  <c r="C403" i="13"/>
  <c r="M423" i="11"/>
  <c r="AL423" i="11"/>
  <c r="AV279" i="4" l="1"/>
  <c r="AU278" i="4"/>
  <c r="AH278" i="4"/>
  <c r="AI278" i="4"/>
  <c r="AW278" i="4" s="1"/>
  <c r="AQ278" i="4"/>
  <c r="AM279" i="4"/>
  <c r="AN279" i="4" s="1"/>
  <c r="AG277" i="4"/>
  <c r="J424" i="11"/>
  <c r="E403" i="13"/>
  <c r="AK423" i="11"/>
  <c r="R424" i="11"/>
  <c r="T424" i="11"/>
  <c r="AU277" i="4" l="1"/>
  <c r="AV278" i="4"/>
  <c r="AQ277" i="4"/>
  <c r="AH277" i="4"/>
  <c r="AI277" i="4"/>
  <c r="AW277" i="4" s="1"/>
  <c r="AG276" i="4"/>
  <c r="AM278" i="4"/>
  <c r="AN278" i="4" s="1"/>
  <c r="V424" i="11"/>
  <c r="U424" i="11"/>
  <c r="B404" i="13"/>
  <c r="AB424" i="11"/>
  <c r="N404" i="13" s="1"/>
  <c r="F404" i="13"/>
  <c r="AS424" i="11"/>
  <c r="S424" i="11"/>
  <c r="W424" i="11" s="1"/>
  <c r="K404" i="13" s="1"/>
  <c r="AD424" i="11"/>
  <c r="P404" i="13" s="1"/>
  <c r="H404" i="13"/>
  <c r="K424" i="11"/>
  <c r="AU276" i="4" l="1"/>
  <c r="AV277" i="4"/>
  <c r="AH276" i="4"/>
  <c r="AI276" i="4"/>
  <c r="AW276" i="4" s="1"/>
  <c r="AQ276" i="4"/>
  <c r="AM277" i="4"/>
  <c r="AN277" i="4" s="1"/>
  <c r="AG275" i="4"/>
  <c r="AF424" i="11"/>
  <c r="R404" i="13" s="1"/>
  <c r="J404" i="13"/>
  <c r="AX424" i="11"/>
  <c r="AO424" i="11"/>
  <c r="AE424" i="11"/>
  <c r="Q404" i="13" s="1"/>
  <c r="X424" i="11"/>
  <c r="L404" i="13" s="1"/>
  <c r="I404" i="13"/>
  <c r="AC424" i="11"/>
  <c r="O404" i="13" s="1"/>
  <c r="G404" i="13"/>
  <c r="AA424" i="11"/>
  <c r="M404" i="13" s="1"/>
  <c r="C404" i="13"/>
  <c r="AL424" i="11"/>
  <c r="M424" i="11"/>
  <c r="AV276" i="4" l="1"/>
  <c r="AU275" i="4"/>
  <c r="AI275" i="4"/>
  <c r="AW275" i="4" s="1"/>
  <c r="AG274" i="4"/>
  <c r="AH275" i="4"/>
  <c r="AQ275" i="4"/>
  <c r="AM276" i="4"/>
  <c r="AN276" i="4" s="1"/>
  <c r="T425" i="11"/>
  <c r="R425" i="11"/>
  <c r="J425" i="11"/>
  <c r="K425" i="11" s="1"/>
  <c r="AK424" i="11"/>
  <c r="E404" i="13"/>
  <c r="AG273" i="4" l="1"/>
  <c r="AH274" i="4"/>
  <c r="AI274" i="4"/>
  <c r="AW274" i="4" s="1"/>
  <c r="AQ274" i="4"/>
  <c r="AM275" i="4"/>
  <c r="AN275" i="4" s="1"/>
  <c r="AU274" i="4"/>
  <c r="AV275" i="4"/>
  <c r="AD425" i="11"/>
  <c r="P405" i="13" s="1"/>
  <c r="H405" i="13"/>
  <c r="AB425" i="11"/>
  <c r="N405" i="13" s="1"/>
  <c r="S425" i="11"/>
  <c r="AA425" i="11" s="1"/>
  <c r="M405" i="13" s="1"/>
  <c r="AS425" i="11"/>
  <c r="F405" i="13"/>
  <c r="AL425" i="11"/>
  <c r="V425" i="11"/>
  <c r="U425" i="11"/>
  <c r="B405" i="13"/>
  <c r="C405" i="13"/>
  <c r="M425" i="11"/>
  <c r="AH273" i="4" l="1"/>
  <c r="AI273" i="4"/>
  <c r="AW273" i="4" s="1"/>
  <c r="AQ273" i="4"/>
  <c r="AM274" i="4"/>
  <c r="AN274" i="4" s="1"/>
  <c r="AG272" i="4"/>
  <c r="AV274" i="4"/>
  <c r="AU273" i="4"/>
  <c r="W425" i="11"/>
  <c r="K405" i="13" s="1"/>
  <c r="G405" i="13"/>
  <c r="AC425" i="11"/>
  <c r="O405" i="13" s="1"/>
  <c r="AF425" i="11"/>
  <c r="R405" i="13" s="1"/>
  <c r="J405" i="13"/>
  <c r="I405" i="13"/>
  <c r="AX425" i="11"/>
  <c r="AO425" i="11"/>
  <c r="AE425" i="11"/>
  <c r="Q405" i="13" s="1"/>
  <c r="X425" i="11"/>
  <c r="L405" i="13" s="1"/>
  <c r="T426" i="11"/>
  <c r="R426" i="11"/>
  <c r="J426" i="11"/>
  <c r="K426" i="11" s="1"/>
  <c r="AK425" i="11"/>
  <c r="E405" i="13"/>
  <c r="AV273" i="4" l="1"/>
  <c r="AU272" i="4"/>
  <c r="AH272" i="4"/>
  <c r="AI272" i="4"/>
  <c r="AW272" i="4" s="1"/>
  <c r="AQ272" i="4"/>
  <c r="AM273" i="4"/>
  <c r="AN273" i="4" s="1"/>
  <c r="AG271" i="4"/>
  <c r="AD426" i="11"/>
  <c r="P406" i="13" s="1"/>
  <c r="H406" i="13"/>
  <c r="AB426" i="11"/>
  <c r="N406" i="13" s="1"/>
  <c r="S426" i="11"/>
  <c r="AS426" i="11"/>
  <c r="F406" i="13"/>
  <c r="V426" i="11"/>
  <c r="U426" i="11"/>
  <c r="B406" i="13"/>
  <c r="AL426" i="11"/>
  <c r="M426" i="11"/>
  <c r="C406" i="13"/>
  <c r="AU271" i="4" l="1"/>
  <c r="AV272" i="4"/>
  <c r="AI271" i="4"/>
  <c r="AW271" i="4" s="1"/>
  <c r="AQ271" i="4"/>
  <c r="AM272" i="4"/>
  <c r="AN272" i="4" s="1"/>
  <c r="AG270" i="4"/>
  <c r="AH271" i="4"/>
  <c r="AC426" i="11"/>
  <c r="O406" i="13" s="1"/>
  <c r="G406" i="13"/>
  <c r="AF426" i="11"/>
  <c r="R406" i="13" s="1"/>
  <c r="J406" i="13"/>
  <c r="I406" i="13"/>
  <c r="AX426" i="11"/>
  <c r="AO426" i="11"/>
  <c r="AE426" i="11"/>
  <c r="Q406" i="13" s="1"/>
  <c r="X426" i="11"/>
  <c r="L406" i="13" s="1"/>
  <c r="T427" i="11"/>
  <c r="R427" i="11"/>
  <c r="J427" i="11"/>
  <c r="AK426" i="11"/>
  <c r="E406" i="13"/>
  <c r="K427" i="11"/>
  <c r="C407" i="13" s="1"/>
  <c r="AA426" i="11"/>
  <c r="M406" i="13" s="1"/>
  <c r="W426" i="11"/>
  <c r="K406" i="13" s="1"/>
  <c r="AH270" i="4" l="1"/>
  <c r="AI270" i="4"/>
  <c r="AW270" i="4" s="1"/>
  <c r="AQ270" i="4"/>
  <c r="AM271" i="4"/>
  <c r="AN271" i="4" s="1"/>
  <c r="AG269" i="4"/>
  <c r="AV271" i="4"/>
  <c r="AU270" i="4"/>
  <c r="M427" i="11"/>
  <c r="AD427" i="11"/>
  <c r="P407" i="13" s="1"/>
  <c r="H407" i="13"/>
  <c r="AB427" i="11"/>
  <c r="N407" i="13" s="1"/>
  <c r="S427" i="11"/>
  <c r="AS427" i="11"/>
  <c r="F407" i="13"/>
  <c r="AL427" i="11"/>
  <c r="V427" i="11"/>
  <c r="U427" i="11"/>
  <c r="B407" i="13"/>
  <c r="T428" i="11"/>
  <c r="R428" i="11"/>
  <c r="J428" i="11"/>
  <c r="AK427" i="11"/>
  <c r="E407" i="13"/>
  <c r="AV270" i="4" l="1"/>
  <c r="AU269" i="4"/>
  <c r="AG268" i="4"/>
  <c r="AH269" i="4"/>
  <c r="AI269" i="4"/>
  <c r="AW269" i="4" s="1"/>
  <c r="AM270" i="4"/>
  <c r="AN270" i="4" s="1"/>
  <c r="AQ269" i="4"/>
  <c r="AC427" i="11"/>
  <c r="O407" i="13" s="1"/>
  <c r="G407" i="13"/>
  <c r="AF427" i="11"/>
  <c r="R407" i="13" s="1"/>
  <c r="J407" i="13"/>
  <c r="AX427" i="11"/>
  <c r="AO427" i="11"/>
  <c r="AE427" i="11"/>
  <c r="Q407" i="13" s="1"/>
  <c r="X427" i="11"/>
  <c r="L407" i="13" s="1"/>
  <c r="I407" i="13"/>
  <c r="AD428" i="11"/>
  <c r="P408" i="13" s="1"/>
  <c r="H408" i="13"/>
  <c r="AB428" i="11"/>
  <c r="N408" i="13" s="1"/>
  <c r="S428" i="11"/>
  <c r="AS428" i="11"/>
  <c r="F408" i="13"/>
  <c r="V428" i="11"/>
  <c r="U428" i="11"/>
  <c r="B408" i="13"/>
  <c r="W427" i="11"/>
  <c r="K407" i="13" s="1"/>
  <c r="AA427" i="11"/>
  <c r="M407" i="13" s="1"/>
  <c r="K428" i="11"/>
  <c r="AH268" i="4" l="1"/>
  <c r="AQ268" i="4"/>
  <c r="AM269" i="4"/>
  <c r="AN269" i="4" s="1"/>
  <c r="AG267" i="4"/>
  <c r="AI268" i="4"/>
  <c r="AW268" i="4" s="1"/>
  <c r="AV269" i="4"/>
  <c r="AU268" i="4"/>
  <c r="AC428" i="11"/>
  <c r="O408" i="13" s="1"/>
  <c r="G408" i="13"/>
  <c r="AF428" i="11"/>
  <c r="R408" i="13" s="1"/>
  <c r="J408" i="13"/>
  <c r="AX428" i="11"/>
  <c r="AO428" i="11"/>
  <c r="AE428" i="11"/>
  <c r="Q408" i="13" s="1"/>
  <c r="X428" i="11"/>
  <c r="L408" i="13" s="1"/>
  <c r="I408" i="13"/>
  <c r="AA428" i="11"/>
  <c r="M408" i="13" s="1"/>
  <c r="W428" i="11"/>
  <c r="K408" i="13" s="1"/>
  <c r="C408" i="13"/>
  <c r="M428" i="11"/>
  <c r="AL428" i="11"/>
  <c r="AV268" i="4" l="1"/>
  <c r="AU267" i="4"/>
  <c r="AG266" i="4"/>
  <c r="AH267" i="4"/>
  <c r="AI267" i="4"/>
  <c r="AW267" i="4" s="1"/>
  <c r="AQ267" i="4"/>
  <c r="AM268" i="4"/>
  <c r="AN268" i="4" s="1"/>
  <c r="T429" i="11"/>
  <c r="R429" i="11"/>
  <c r="J429" i="11"/>
  <c r="AK428" i="11"/>
  <c r="E408" i="13"/>
  <c r="AH266" i="4" l="1"/>
  <c r="AQ266" i="4"/>
  <c r="AG265" i="4"/>
  <c r="AI266" i="4"/>
  <c r="AW266" i="4" s="1"/>
  <c r="AM267" i="4"/>
  <c r="AN267" i="4" s="1"/>
  <c r="AV267" i="4"/>
  <c r="AU266" i="4"/>
  <c r="AD429" i="11"/>
  <c r="P409" i="13" s="1"/>
  <c r="H409" i="13"/>
  <c r="F409" i="13"/>
  <c r="AB429" i="11"/>
  <c r="N409" i="13" s="1"/>
  <c r="S429" i="11"/>
  <c r="AS429" i="11"/>
  <c r="V429" i="11"/>
  <c r="U429" i="11"/>
  <c r="B409" i="13"/>
  <c r="K429" i="11"/>
  <c r="AU265" i="4" l="1"/>
  <c r="AV266" i="4"/>
  <c r="AH265" i="4"/>
  <c r="AI265" i="4"/>
  <c r="AW265" i="4" s="1"/>
  <c r="AQ265" i="4"/>
  <c r="AM266" i="4"/>
  <c r="AN266" i="4" s="1"/>
  <c r="AG264" i="4"/>
  <c r="G409" i="13"/>
  <c r="AC429" i="11"/>
  <c r="O409" i="13" s="1"/>
  <c r="AF429" i="11"/>
  <c r="R409" i="13" s="1"/>
  <c r="J409" i="13"/>
  <c r="I409" i="13"/>
  <c r="AX429" i="11"/>
  <c r="AO429" i="11"/>
  <c r="AE429" i="11"/>
  <c r="Q409" i="13" s="1"/>
  <c r="X429" i="11"/>
  <c r="L409" i="13" s="1"/>
  <c r="W429" i="11"/>
  <c r="K409" i="13" s="1"/>
  <c r="AA429" i="11"/>
  <c r="M409" i="13" s="1"/>
  <c r="C409" i="13"/>
  <c r="AL429" i="11"/>
  <c r="M429" i="11"/>
  <c r="AV265" i="4" l="1"/>
  <c r="AU264" i="4"/>
  <c r="AG263" i="4"/>
  <c r="AH264" i="4"/>
  <c r="AI264" i="4"/>
  <c r="AW264" i="4" s="1"/>
  <c r="AQ264" i="4"/>
  <c r="AM265" i="4"/>
  <c r="AN265" i="4" s="1"/>
  <c r="T430" i="11"/>
  <c r="R430" i="11"/>
  <c r="J430" i="11"/>
  <c r="K430" i="11" s="1"/>
  <c r="C410" i="13" s="1"/>
  <c r="AK429" i="11"/>
  <c r="E409" i="13"/>
  <c r="AH263" i="4" l="1"/>
  <c r="AI263" i="4"/>
  <c r="AW263" i="4" s="1"/>
  <c r="AQ263" i="4"/>
  <c r="AM264" i="4"/>
  <c r="AN264" i="4" s="1"/>
  <c r="AG262" i="4"/>
  <c r="AV264" i="4"/>
  <c r="AU263" i="4"/>
  <c r="AD430" i="11"/>
  <c r="P410" i="13" s="1"/>
  <c r="H410" i="13"/>
  <c r="F410" i="13"/>
  <c r="AB430" i="11"/>
  <c r="N410" i="13" s="1"/>
  <c r="S430" i="11"/>
  <c r="AS430" i="11"/>
  <c r="B410" i="13"/>
  <c r="AL430" i="11"/>
  <c r="V430" i="11"/>
  <c r="U430" i="11"/>
  <c r="M430" i="11"/>
  <c r="AV263" i="4" l="1"/>
  <c r="AU262" i="4"/>
  <c r="AH262" i="4"/>
  <c r="AI262" i="4"/>
  <c r="AW262" i="4" s="1"/>
  <c r="AQ262" i="4"/>
  <c r="AM263" i="4"/>
  <c r="AN263" i="4" s="1"/>
  <c r="AG261" i="4"/>
  <c r="AA430" i="11"/>
  <c r="M410" i="13" s="1"/>
  <c r="W430" i="11"/>
  <c r="K410" i="13" s="1"/>
  <c r="G410" i="13"/>
  <c r="AC430" i="11"/>
  <c r="O410" i="13" s="1"/>
  <c r="J410" i="13"/>
  <c r="AF430" i="11"/>
  <c r="R410" i="13" s="1"/>
  <c r="AX430" i="11"/>
  <c r="AO430" i="11"/>
  <c r="AE430" i="11"/>
  <c r="Q410" i="13" s="1"/>
  <c r="X430" i="11"/>
  <c r="L410" i="13" s="1"/>
  <c r="I410" i="13"/>
  <c r="T431" i="11"/>
  <c r="R431" i="11"/>
  <c r="J431" i="11"/>
  <c r="K431" i="11" s="1"/>
  <c r="AK430" i="11"/>
  <c r="E410" i="13"/>
  <c r="AV262" i="4" l="1"/>
  <c r="AU261" i="4"/>
  <c r="AH261" i="4"/>
  <c r="AI261" i="4"/>
  <c r="AW261" i="4" s="1"/>
  <c r="AQ261" i="4"/>
  <c r="AM262" i="4"/>
  <c r="AN262" i="4" s="1"/>
  <c r="AG260" i="4"/>
  <c r="H411" i="13"/>
  <c r="AD431" i="11"/>
  <c r="P411" i="13" s="1"/>
  <c r="AB431" i="11"/>
  <c r="N411" i="13" s="1"/>
  <c r="S431" i="11"/>
  <c r="AS431" i="11"/>
  <c r="F411" i="13"/>
  <c r="V431" i="11"/>
  <c r="U431" i="11"/>
  <c r="B411" i="13"/>
  <c r="AL431" i="11"/>
  <c r="C411" i="13"/>
  <c r="M431" i="11"/>
  <c r="AV261" i="4" l="1"/>
  <c r="AU260" i="4"/>
  <c r="AH260" i="4"/>
  <c r="AI260" i="4"/>
  <c r="AW260" i="4" s="1"/>
  <c r="AQ260" i="4"/>
  <c r="AM261" i="4"/>
  <c r="AN261" i="4" s="1"/>
  <c r="AG259" i="4"/>
  <c r="AC431" i="11"/>
  <c r="O411" i="13" s="1"/>
  <c r="G411" i="13"/>
  <c r="J411" i="13"/>
  <c r="AF431" i="11"/>
  <c r="R411" i="13" s="1"/>
  <c r="AX431" i="11"/>
  <c r="AO431" i="11"/>
  <c r="AE431" i="11"/>
  <c r="Q411" i="13" s="1"/>
  <c r="X431" i="11"/>
  <c r="L411" i="13" s="1"/>
  <c r="I411" i="13"/>
  <c r="R432" i="11"/>
  <c r="E411" i="13"/>
  <c r="AK431" i="11"/>
  <c r="J432" i="11"/>
  <c r="K432" i="11" s="1"/>
  <c r="T432" i="11"/>
  <c r="W431" i="11"/>
  <c r="K411" i="13" s="1"/>
  <c r="AA431" i="11"/>
  <c r="M411" i="13" s="1"/>
  <c r="AV260" i="4" l="1"/>
  <c r="AU259" i="4"/>
  <c r="AI259" i="4"/>
  <c r="AW259" i="4" s="1"/>
  <c r="AQ259" i="4"/>
  <c r="AM260" i="4"/>
  <c r="AN260" i="4" s="1"/>
  <c r="AG258" i="4"/>
  <c r="AH259" i="4"/>
  <c r="AB432" i="11"/>
  <c r="N412" i="13" s="1"/>
  <c r="S432" i="11"/>
  <c r="AS432" i="11"/>
  <c r="F412" i="13"/>
  <c r="V432" i="11"/>
  <c r="U432" i="11"/>
  <c r="B412" i="13"/>
  <c r="AL432" i="11"/>
  <c r="AD432" i="11"/>
  <c r="P412" i="13" s="1"/>
  <c r="H412" i="13"/>
  <c r="M432" i="11"/>
  <c r="C412" i="13"/>
  <c r="AG257" i="4" l="1"/>
  <c r="AH258" i="4"/>
  <c r="AI258" i="4"/>
  <c r="AW258" i="4" s="1"/>
  <c r="AQ258" i="4"/>
  <c r="AM259" i="4"/>
  <c r="AN259" i="4" s="1"/>
  <c r="AV259" i="4"/>
  <c r="AU258" i="4"/>
  <c r="AA432" i="11"/>
  <c r="M412" i="13" s="1"/>
  <c r="W432" i="11"/>
  <c r="K412" i="13" s="1"/>
  <c r="AC432" i="11"/>
  <c r="O412" i="13" s="1"/>
  <c r="G412" i="13"/>
  <c r="J412" i="13"/>
  <c r="AF432" i="11"/>
  <c r="R412" i="13" s="1"/>
  <c r="AX432" i="11"/>
  <c r="AO432" i="11"/>
  <c r="AE432" i="11"/>
  <c r="Q412" i="13" s="1"/>
  <c r="X432" i="11"/>
  <c r="L412" i="13" s="1"/>
  <c r="I412" i="13"/>
  <c r="E412" i="13"/>
  <c r="AK432" i="11"/>
  <c r="J433" i="11"/>
  <c r="K433" i="11"/>
  <c r="C413" i="13" s="1"/>
  <c r="M433" i="11"/>
  <c r="R433" i="11"/>
  <c r="T433" i="11"/>
  <c r="AH257" i="4" l="1"/>
  <c r="AI257" i="4"/>
  <c r="AW257" i="4" s="1"/>
  <c r="AQ257" i="4"/>
  <c r="AG256" i="4"/>
  <c r="AM258" i="4"/>
  <c r="AN258" i="4" s="1"/>
  <c r="AV258" i="4"/>
  <c r="AU257" i="4"/>
  <c r="V433" i="11"/>
  <c r="U433" i="11"/>
  <c r="B413" i="13"/>
  <c r="AL433" i="11"/>
  <c r="E413" i="13"/>
  <c r="T434" i="11"/>
  <c r="R434" i="11"/>
  <c r="J434" i="11"/>
  <c r="K434" i="11" s="1"/>
  <c r="AK433" i="11"/>
  <c r="AB433" i="11"/>
  <c r="N413" i="13" s="1"/>
  <c r="S433" i="11"/>
  <c r="AS433" i="11"/>
  <c r="F413" i="13"/>
  <c r="H413" i="13"/>
  <c r="AD433" i="11"/>
  <c r="P413" i="13" s="1"/>
  <c r="AV257" i="4" l="1"/>
  <c r="AU256" i="4"/>
  <c r="AH256" i="4"/>
  <c r="AI256" i="4"/>
  <c r="AW256" i="4" s="1"/>
  <c r="AQ256" i="4"/>
  <c r="AM257" i="4"/>
  <c r="AN257" i="4" s="1"/>
  <c r="AG255" i="4"/>
  <c r="J413" i="13"/>
  <c r="AF433" i="11"/>
  <c r="R413" i="13" s="1"/>
  <c r="I413" i="13"/>
  <c r="AO433" i="11"/>
  <c r="AE433" i="11"/>
  <c r="Q413" i="13" s="1"/>
  <c r="AX433" i="11"/>
  <c r="X433" i="11"/>
  <c r="L413" i="13" s="1"/>
  <c r="AD434" i="11"/>
  <c r="P414" i="13" s="1"/>
  <c r="H414" i="13"/>
  <c r="AB434" i="11"/>
  <c r="N414" i="13" s="1"/>
  <c r="S434" i="11"/>
  <c r="AS434" i="11"/>
  <c r="F414" i="13"/>
  <c r="V434" i="11"/>
  <c r="U434" i="11"/>
  <c r="AA434" i="11" s="1"/>
  <c r="M414" i="13" s="1"/>
  <c r="B414" i="13"/>
  <c r="AL434" i="11"/>
  <c r="AC433" i="11"/>
  <c r="O413" i="13" s="1"/>
  <c r="G413" i="13"/>
  <c r="C414" i="13"/>
  <c r="M434" i="11"/>
  <c r="AA433" i="11"/>
  <c r="M413" i="13" s="1"/>
  <c r="W433" i="11"/>
  <c r="K413" i="13" s="1"/>
  <c r="AU255" i="4" l="1"/>
  <c r="AV256" i="4"/>
  <c r="AH255" i="4"/>
  <c r="AI255" i="4"/>
  <c r="AW255" i="4" s="1"/>
  <c r="AQ255" i="4"/>
  <c r="AM256" i="4"/>
  <c r="AN256" i="4" s="1"/>
  <c r="AG254" i="4"/>
  <c r="W434" i="11"/>
  <c r="K414" i="13" s="1"/>
  <c r="AC434" i="11"/>
  <c r="O414" i="13" s="1"/>
  <c r="G414" i="13"/>
  <c r="AF434" i="11"/>
  <c r="R414" i="13" s="1"/>
  <c r="J414" i="13"/>
  <c r="AX434" i="11"/>
  <c r="AO434" i="11"/>
  <c r="AE434" i="11"/>
  <c r="Q414" i="13" s="1"/>
  <c r="X434" i="11"/>
  <c r="L414" i="13" s="1"/>
  <c r="I414" i="13"/>
  <c r="AK434" i="11"/>
  <c r="J435" i="11"/>
  <c r="E414" i="13"/>
  <c r="R435" i="11"/>
  <c r="T435" i="11"/>
  <c r="AV255" i="4" l="1"/>
  <c r="AU254" i="4"/>
  <c r="AG253" i="4"/>
  <c r="AQ254" i="4"/>
  <c r="AI254" i="4"/>
  <c r="AW254" i="4" s="1"/>
  <c r="AM255" i="4"/>
  <c r="AN255" i="4" s="1"/>
  <c r="AH254" i="4"/>
  <c r="U435" i="11"/>
  <c r="V435" i="11"/>
  <c r="B415" i="13"/>
  <c r="AL435" i="11"/>
  <c r="F415" i="13"/>
  <c r="AB435" i="11"/>
  <c r="N415" i="13" s="1"/>
  <c r="S435" i="11"/>
  <c r="AS435" i="11"/>
  <c r="H415" i="13"/>
  <c r="AD435" i="11"/>
  <c r="P415" i="13" s="1"/>
  <c r="K435" i="11"/>
  <c r="C415" i="13" s="1"/>
  <c r="M435" i="11"/>
  <c r="AH253" i="4" l="1"/>
  <c r="AI253" i="4"/>
  <c r="AW253" i="4" s="1"/>
  <c r="AQ253" i="4"/>
  <c r="AM254" i="4"/>
  <c r="AN254" i="4" s="1"/>
  <c r="AG252" i="4"/>
  <c r="AV254" i="4"/>
  <c r="AU253" i="4"/>
  <c r="AX435" i="11"/>
  <c r="AO435" i="11"/>
  <c r="AE435" i="11"/>
  <c r="Q415" i="13" s="1"/>
  <c r="X435" i="11"/>
  <c r="L415" i="13" s="1"/>
  <c r="I415" i="13"/>
  <c r="AF435" i="11"/>
  <c r="R415" i="13" s="1"/>
  <c r="J415" i="13"/>
  <c r="AC435" i="11"/>
  <c r="O415" i="13" s="1"/>
  <c r="G415" i="13"/>
  <c r="E415" i="13"/>
  <c r="AK435" i="11"/>
  <c r="J436" i="11"/>
  <c r="K436" i="11" s="1"/>
  <c r="C416" i="13" s="1"/>
  <c r="R436" i="11"/>
  <c r="T436" i="11"/>
  <c r="AA435" i="11"/>
  <c r="M415" i="13" s="1"/>
  <c r="W435" i="11"/>
  <c r="K415" i="13" s="1"/>
  <c r="AV253" i="4" l="1"/>
  <c r="AU252" i="4"/>
  <c r="AH252" i="4"/>
  <c r="AM253" i="4"/>
  <c r="AN253" i="4" s="1"/>
  <c r="AI252" i="4"/>
  <c r="AW252" i="4" s="1"/>
  <c r="AQ252" i="4"/>
  <c r="AG251" i="4"/>
  <c r="M436" i="11"/>
  <c r="V436" i="11"/>
  <c r="U436" i="11"/>
  <c r="B416" i="13"/>
  <c r="AL436" i="11"/>
  <c r="AB436" i="11"/>
  <c r="N416" i="13" s="1"/>
  <c r="S436" i="11"/>
  <c r="AS436" i="11"/>
  <c r="F416" i="13"/>
  <c r="AD436" i="11"/>
  <c r="P416" i="13" s="1"/>
  <c r="H416" i="13"/>
  <c r="AV252" i="4" l="1"/>
  <c r="AU251" i="4"/>
  <c r="AQ251" i="4"/>
  <c r="AH251" i="4"/>
  <c r="AI251" i="4"/>
  <c r="AW251" i="4" s="1"/>
  <c r="AM252" i="4"/>
  <c r="AN252" i="4" s="1"/>
  <c r="AG250" i="4"/>
  <c r="E416" i="13"/>
  <c r="T437" i="11"/>
  <c r="R437" i="11"/>
  <c r="J437" i="11"/>
  <c r="AK436" i="11"/>
  <c r="AF436" i="11"/>
  <c r="R416" i="13" s="1"/>
  <c r="J416" i="13"/>
  <c r="AE436" i="11"/>
  <c r="Q416" i="13" s="1"/>
  <c r="X436" i="11"/>
  <c r="L416" i="13" s="1"/>
  <c r="AX436" i="11"/>
  <c r="AO436" i="11"/>
  <c r="I416" i="13"/>
  <c r="AC436" i="11"/>
  <c r="O416" i="13" s="1"/>
  <c r="G416" i="13"/>
  <c r="AA436" i="11"/>
  <c r="M416" i="13" s="1"/>
  <c r="W436" i="11"/>
  <c r="K416" i="13" s="1"/>
  <c r="AU250" i="4" l="1"/>
  <c r="AV251" i="4"/>
  <c r="AQ250" i="4"/>
  <c r="AG249" i="4"/>
  <c r="AI250" i="4"/>
  <c r="AW250" i="4" s="1"/>
  <c r="AM251" i="4"/>
  <c r="AN251" i="4" s="1"/>
  <c r="AH250" i="4"/>
  <c r="H417" i="13"/>
  <c r="AD437" i="11"/>
  <c r="P417" i="13" s="1"/>
  <c r="AB437" i="11"/>
  <c r="N417" i="13" s="1"/>
  <c r="S437" i="11"/>
  <c r="AS437" i="11"/>
  <c r="F417" i="13"/>
  <c r="V437" i="11"/>
  <c r="U437" i="11"/>
  <c r="B417" i="13"/>
  <c r="K437" i="11"/>
  <c r="AL437" i="11" s="1"/>
  <c r="AH249" i="4" l="1"/>
  <c r="AI249" i="4"/>
  <c r="AW249" i="4" s="1"/>
  <c r="AQ249" i="4"/>
  <c r="AM250" i="4"/>
  <c r="AN250" i="4" s="1"/>
  <c r="AG248" i="4"/>
  <c r="AV250" i="4"/>
  <c r="AU249" i="4"/>
  <c r="M437" i="11"/>
  <c r="C417" i="13"/>
  <c r="AC437" i="11"/>
  <c r="O417" i="13" s="1"/>
  <c r="G417" i="13"/>
  <c r="AA437" i="11"/>
  <c r="M417" i="13" s="1"/>
  <c r="W437" i="11"/>
  <c r="K417" i="13" s="1"/>
  <c r="AF437" i="11"/>
  <c r="R417" i="13" s="1"/>
  <c r="J417" i="13"/>
  <c r="AX437" i="11"/>
  <c r="I417" i="13"/>
  <c r="AO437" i="11"/>
  <c r="AE437" i="11"/>
  <c r="Q417" i="13" s="1"/>
  <c r="X437" i="11"/>
  <c r="L417" i="13" s="1"/>
  <c r="AV249" i="4" l="1"/>
  <c r="AU248" i="4"/>
  <c r="AH248" i="4"/>
  <c r="AI248" i="4"/>
  <c r="AW248" i="4" s="1"/>
  <c r="AQ248" i="4"/>
  <c r="AM249" i="4"/>
  <c r="AN249" i="4" s="1"/>
  <c r="AG247" i="4"/>
  <c r="E417" i="13"/>
  <c r="AK437" i="11"/>
  <c r="J438" i="11"/>
  <c r="M438" i="11" s="1"/>
  <c r="K438" i="11"/>
  <c r="C418" i="13" s="1"/>
  <c r="R438" i="11"/>
  <c r="T438" i="11"/>
  <c r="AV248" i="4" l="1"/>
  <c r="AU247" i="4"/>
  <c r="AH247" i="4"/>
  <c r="AI247" i="4"/>
  <c r="AW247" i="4" s="1"/>
  <c r="AQ247" i="4"/>
  <c r="AM248" i="4"/>
  <c r="AN248" i="4" s="1"/>
  <c r="AG246" i="4"/>
  <c r="E418" i="13"/>
  <c r="T439" i="11"/>
  <c r="R439" i="11"/>
  <c r="J439" i="11"/>
  <c r="K439" i="11" s="1"/>
  <c r="C419" i="13" s="1"/>
  <c r="AK438" i="11"/>
  <c r="AL438" i="11"/>
  <c r="B418" i="13"/>
  <c r="U438" i="11"/>
  <c r="V438" i="11"/>
  <c r="W438" i="11"/>
  <c r="K418" i="13" s="1"/>
  <c r="AA438" i="11"/>
  <c r="M418" i="13" s="1"/>
  <c r="F418" i="13"/>
  <c r="AS438" i="11"/>
  <c r="S438" i="11"/>
  <c r="AB438" i="11"/>
  <c r="N418" i="13" s="1"/>
  <c r="H418" i="13"/>
  <c r="AD438" i="11"/>
  <c r="P418" i="13" s="1"/>
  <c r="AV247" i="4" l="1"/>
  <c r="AU246" i="4"/>
  <c r="AM247" i="4"/>
  <c r="AN247" i="4" s="1"/>
  <c r="AH246" i="4"/>
  <c r="AI246" i="4"/>
  <c r="AW246" i="4" s="1"/>
  <c r="AG245" i="4"/>
  <c r="AQ246" i="4"/>
  <c r="H419" i="13"/>
  <c r="AD439" i="11"/>
  <c r="P419" i="13" s="1"/>
  <c r="AS439" i="11"/>
  <c r="AB439" i="11"/>
  <c r="N419" i="13" s="1"/>
  <c r="F419" i="13"/>
  <c r="S439" i="11"/>
  <c r="AL439" i="11"/>
  <c r="B419" i="13"/>
  <c r="U439" i="11"/>
  <c r="V439" i="11"/>
  <c r="M439" i="11"/>
  <c r="I418" i="13"/>
  <c r="AO438" i="11"/>
  <c r="X438" i="11"/>
  <c r="L418" i="13" s="1"/>
  <c r="AE438" i="11"/>
  <c r="Q418" i="13" s="1"/>
  <c r="AX438" i="11"/>
  <c r="J418" i="13"/>
  <c r="AF438" i="11"/>
  <c r="R418" i="13" s="1"/>
  <c r="G418" i="13"/>
  <c r="AC438" i="11"/>
  <c r="O418" i="13" s="1"/>
  <c r="AA439" i="11"/>
  <c r="M419" i="13" s="1"/>
  <c r="W439" i="11"/>
  <c r="K419" i="13" s="1"/>
  <c r="AU245" i="4" l="1"/>
  <c r="AV246" i="4"/>
  <c r="AH245" i="4"/>
  <c r="AI245" i="4"/>
  <c r="AW245" i="4" s="1"/>
  <c r="AQ245" i="4"/>
  <c r="AM246" i="4"/>
  <c r="AN246" i="4" s="1"/>
  <c r="AG244" i="4"/>
  <c r="G419" i="13"/>
  <c r="AC439" i="11"/>
  <c r="O419" i="13" s="1"/>
  <c r="I419" i="13"/>
  <c r="X439" i="11"/>
  <c r="L419" i="13" s="1"/>
  <c r="AE439" i="11"/>
  <c r="Q419" i="13" s="1"/>
  <c r="AO439" i="11"/>
  <c r="AX439" i="11"/>
  <c r="J419" i="13"/>
  <c r="AF439" i="11"/>
  <c r="R419" i="13" s="1"/>
  <c r="E419" i="13"/>
  <c r="AK439" i="11"/>
  <c r="J440" i="11"/>
  <c r="K440" i="11" s="1"/>
  <c r="C420" i="13" s="1"/>
  <c r="R440" i="11"/>
  <c r="T440" i="11"/>
  <c r="AV245" i="4" l="1"/>
  <c r="AU244" i="4"/>
  <c r="AH244" i="4"/>
  <c r="AI244" i="4"/>
  <c r="AW244" i="4" s="1"/>
  <c r="AQ244" i="4"/>
  <c r="AM245" i="4"/>
  <c r="AN245" i="4" s="1"/>
  <c r="AG243" i="4"/>
  <c r="M440" i="11"/>
  <c r="AL440" i="11"/>
  <c r="B420" i="13"/>
  <c r="U440" i="11"/>
  <c r="V440" i="11"/>
  <c r="F420" i="13"/>
  <c r="AS440" i="11"/>
  <c r="S440" i="11"/>
  <c r="AB440" i="11"/>
  <c r="N420" i="13" s="1"/>
  <c r="H420" i="13"/>
  <c r="AD440" i="11"/>
  <c r="P420" i="13" s="1"/>
  <c r="AV244" i="4" l="1"/>
  <c r="AU243" i="4"/>
  <c r="AH243" i="4"/>
  <c r="AG242" i="4"/>
  <c r="AM244" i="4"/>
  <c r="AN244" i="4" s="1"/>
  <c r="AI243" i="4"/>
  <c r="AW243" i="4" s="1"/>
  <c r="AQ243" i="4"/>
  <c r="R441" i="11"/>
  <c r="E420" i="13"/>
  <c r="AK440" i="11"/>
  <c r="J441" i="11"/>
  <c r="T441" i="11"/>
  <c r="I420" i="13"/>
  <c r="X440" i="11"/>
  <c r="L420" i="13" s="1"/>
  <c r="AE440" i="11"/>
  <c r="Q420" i="13" s="1"/>
  <c r="AO440" i="11"/>
  <c r="AX440" i="11"/>
  <c r="J420" i="13"/>
  <c r="AF440" i="11"/>
  <c r="R420" i="13" s="1"/>
  <c r="G420" i="13"/>
  <c r="AC440" i="11"/>
  <c r="O420" i="13" s="1"/>
  <c r="K441" i="11"/>
  <c r="W440" i="11"/>
  <c r="K420" i="13" s="1"/>
  <c r="AA440" i="11"/>
  <c r="M420" i="13" s="1"/>
  <c r="AV243" i="4" l="1"/>
  <c r="AU242" i="4"/>
  <c r="AG241" i="4"/>
  <c r="AH242" i="4"/>
  <c r="AQ242" i="4"/>
  <c r="AI242" i="4"/>
  <c r="AW242" i="4" s="1"/>
  <c r="AM243" i="4"/>
  <c r="AN243" i="4" s="1"/>
  <c r="AS441" i="11"/>
  <c r="S441" i="11"/>
  <c r="AB441" i="11"/>
  <c r="N421" i="13" s="1"/>
  <c r="F421" i="13"/>
  <c r="B421" i="13"/>
  <c r="U441" i="11"/>
  <c r="AL441" i="11"/>
  <c r="V441" i="11"/>
  <c r="H421" i="13"/>
  <c r="AD441" i="11"/>
  <c r="P421" i="13" s="1"/>
  <c r="C421" i="13"/>
  <c r="M441" i="11"/>
  <c r="AH241" i="4" l="1"/>
  <c r="AI241" i="4"/>
  <c r="AW241" i="4" s="1"/>
  <c r="AM242" i="4"/>
  <c r="AN242" i="4" s="1"/>
  <c r="AG240" i="4"/>
  <c r="AQ241" i="4"/>
  <c r="AV242" i="4"/>
  <c r="AU241" i="4"/>
  <c r="G421" i="13"/>
  <c r="AC441" i="11"/>
  <c r="O421" i="13" s="1"/>
  <c r="AA441" i="11"/>
  <c r="M421" i="13" s="1"/>
  <c r="W441" i="11"/>
  <c r="K421" i="13" s="1"/>
  <c r="AX441" i="11"/>
  <c r="I421" i="13"/>
  <c r="X441" i="11"/>
  <c r="L421" i="13" s="1"/>
  <c r="AE441" i="11"/>
  <c r="Q421" i="13" s="1"/>
  <c r="AO441" i="11"/>
  <c r="J421" i="13"/>
  <c r="AF441" i="11"/>
  <c r="R421" i="13" s="1"/>
  <c r="E421" i="13"/>
  <c r="AK441" i="11"/>
  <c r="J442" i="11"/>
  <c r="R442" i="11"/>
  <c r="T442" i="11"/>
  <c r="AV241" i="4" l="1"/>
  <c r="AU240" i="4"/>
  <c r="AH240" i="4"/>
  <c r="AI240" i="4"/>
  <c r="AW240" i="4" s="1"/>
  <c r="AM241" i="4"/>
  <c r="AN241" i="4" s="1"/>
  <c r="AQ240" i="4"/>
  <c r="AG239" i="4"/>
  <c r="K442" i="11"/>
  <c r="U442" i="11"/>
  <c r="V442" i="11"/>
  <c r="B422" i="13"/>
  <c r="AS442" i="11"/>
  <c r="F422" i="13"/>
  <c r="S442" i="11"/>
  <c r="AB442" i="11"/>
  <c r="N422" i="13" s="1"/>
  <c r="H422" i="13"/>
  <c r="AD442" i="11"/>
  <c r="P422" i="13" s="1"/>
  <c r="AV240" i="4" l="1"/>
  <c r="AU239" i="4"/>
  <c r="AH239" i="4"/>
  <c r="AQ239" i="4"/>
  <c r="AI239" i="4"/>
  <c r="AW239" i="4" s="1"/>
  <c r="AM240" i="4"/>
  <c r="AN240" i="4" s="1"/>
  <c r="AG238" i="4"/>
  <c r="C422" i="13"/>
  <c r="M442" i="11"/>
  <c r="AL442" i="11"/>
  <c r="X442" i="11"/>
  <c r="L422" i="13" s="1"/>
  <c r="AE442" i="11"/>
  <c r="Q422" i="13" s="1"/>
  <c r="AO442" i="11"/>
  <c r="AX442" i="11"/>
  <c r="I422" i="13"/>
  <c r="J422" i="13"/>
  <c r="AF442" i="11"/>
  <c r="R422" i="13" s="1"/>
  <c r="W442" i="11"/>
  <c r="K422" i="13" s="1"/>
  <c r="AA442" i="11"/>
  <c r="M422" i="13" s="1"/>
  <c r="G422" i="13"/>
  <c r="AC442" i="11"/>
  <c r="O422" i="13" s="1"/>
  <c r="AV239" i="4" l="1"/>
  <c r="AU238" i="4"/>
  <c r="AH238" i="4"/>
  <c r="AQ238" i="4"/>
  <c r="AG237" i="4"/>
  <c r="AI238" i="4"/>
  <c r="AW238" i="4" s="1"/>
  <c r="AM239" i="4"/>
  <c r="AN239" i="4" s="1"/>
  <c r="E422" i="13"/>
  <c r="AK442" i="11"/>
  <c r="R443" i="11"/>
  <c r="T443" i="11"/>
  <c r="J443" i="11"/>
  <c r="K443" i="11"/>
  <c r="M443" i="11"/>
  <c r="C423" i="13"/>
  <c r="AL443" i="11"/>
  <c r="AV238" i="4" l="1"/>
  <c r="AU237" i="4"/>
  <c r="AH237" i="4"/>
  <c r="AG236" i="4"/>
  <c r="AI237" i="4"/>
  <c r="AW237" i="4" s="1"/>
  <c r="AM238" i="4"/>
  <c r="AN238" i="4" s="1"/>
  <c r="AQ237" i="4"/>
  <c r="AS443" i="11"/>
  <c r="S443" i="11"/>
  <c r="AB443" i="11"/>
  <c r="N423" i="13" s="1"/>
  <c r="F423" i="13"/>
  <c r="H423" i="13"/>
  <c r="AD443" i="11"/>
  <c r="P423" i="13" s="1"/>
  <c r="B423" i="13"/>
  <c r="U443" i="11"/>
  <c r="V443" i="11"/>
  <c r="T444" i="11"/>
  <c r="AD444" i="11" s="1"/>
  <c r="P424" i="13" s="1"/>
  <c r="R444" i="11"/>
  <c r="J444" i="11"/>
  <c r="AK443" i="11"/>
  <c r="E423" i="13"/>
  <c r="K444" i="11"/>
  <c r="C424" i="13" s="1"/>
  <c r="H424" i="13"/>
  <c r="AB444" i="11"/>
  <c r="N424" i="13" s="1"/>
  <c r="S444" i="11"/>
  <c r="AS444" i="11"/>
  <c r="F424" i="13"/>
  <c r="AL444" i="11"/>
  <c r="AV237" i="4" l="1"/>
  <c r="AU236" i="4"/>
  <c r="AH236" i="4"/>
  <c r="AI236" i="4"/>
  <c r="AW236" i="4" s="1"/>
  <c r="AQ236" i="4"/>
  <c r="AM237" i="4"/>
  <c r="AN237" i="4" s="1"/>
  <c r="AG235" i="4"/>
  <c r="AA443" i="11"/>
  <c r="M423" i="13" s="1"/>
  <c r="W443" i="11"/>
  <c r="K423" i="13" s="1"/>
  <c r="G423" i="13"/>
  <c r="AC443" i="11"/>
  <c r="O423" i="13" s="1"/>
  <c r="AO443" i="11"/>
  <c r="AX443" i="11"/>
  <c r="I423" i="13"/>
  <c r="X443" i="11"/>
  <c r="L423" i="13" s="1"/>
  <c r="AE443" i="11"/>
  <c r="Q423" i="13" s="1"/>
  <c r="AF443" i="11"/>
  <c r="R423" i="13" s="1"/>
  <c r="J423" i="13"/>
  <c r="M444" i="11"/>
  <c r="V444" i="11"/>
  <c r="U444" i="11"/>
  <c r="B424" i="13"/>
  <c r="G424" i="13"/>
  <c r="AC444" i="11"/>
  <c r="O424" i="13" s="1"/>
  <c r="W444" i="11"/>
  <c r="K424" i="13" s="1"/>
  <c r="AF444" i="11"/>
  <c r="J424" i="13"/>
  <c r="AX444" i="11"/>
  <c r="AO444" i="11"/>
  <c r="L35" i="13"/>
  <c r="L34" i="13"/>
  <c r="AU235" i="4" l="1"/>
  <c r="AV236" i="4"/>
  <c r="AQ235" i="4"/>
  <c r="AH235" i="4"/>
  <c r="AM236" i="4"/>
  <c r="AN236" i="4" s="1"/>
  <c r="AG234" i="4"/>
  <c r="AI235" i="4"/>
  <c r="AW235" i="4" s="1"/>
  <c r="T445" i="11"/>
  <c r="R445" i="11"/>
  <c r="J445" i="11"/>
  <c r="AK444" i="11"/>
  <c r="E424" i="13"/>
  <c r="AE444" i="11"/>
  <c r="Q424" i="13" s="1"/>
  <c r="X444" i="11"/>
  <c r="L424" i="13" s="1"/>
  <c r="I424" i="13"/>
  <c r="AA444" i="11"/>
  <c r="R424" i="13"/>
  <c r="M424" i="13"/>
  <c r="AV235" i="4" l="1"/>
  <c r="AU234" i="4"/>
  <c r="AQ234" i="4"/>
  <c r="AG233" i="4"/>
  <c r="AH234" i="4"/>
  <c r="AI234" i="4"/>
  <c r="AW234" i="4" s="1"/>
  <c r="AM235" i="4"/>
  <c r="AN235" i="4" s="1"/>
  <c r="AD445" i="11"/>
  <c r="P425" i="13" s="1"/>
  <c r="H425" i="13"/>
  <c r="F425" i="13"/>
  <c r="AS445" i="11"/>
  <c r="S445" i="11"/>
  <c r="AB445" i="11"/>
  <c r="N425" i="13" s="1"/>
  <c r="K445" i="11"/>
  <c r="B425" i="13"/>
  <c r="U445" i="11"/>
  <c r="V445" i="11"/>
  <c r="AH233" i="4" l="1"/>
  <c r="AI233" i="4"/>
  <c r="AW233" i="4" s="1"/>
  <c r="AQ233" i="4"/>
  <c r="AM234" i="4"/>
  <c r="AN234" i="4" s="1"/>
  <c r="AG232" i="4"/>
  <c r="AV234" i="4"/>
  <c r="AU233" i="4"/>
  <c r="G425" i="13"/>
  <c r="W445" i="11"/>
  <c r="K425" i="13" s="1"/>
  <c r="AA445" i="11"/>
  <c r="M425" i="13" s="1"/>
  <c r="AC445" i="11"/>
  <c r="O425" i="13" s="1"/>
  <c r="M445" i="11"/>
  <c r="C425" i="13"/>
  <c r="AL445" i="11"/>
  <c r="X445" i="11"/>
  <c r="L425" i="13" s="1"/>
  <c r="AO445" i="11"/>
  <c r="AE445" i="11"/>
  <c r="Q425" i="13" s="1"/>
  <c r="AX445" i="11"/>
  <c r="I425" i="13"/>
  <c r="J425" i="13"/>
  <c r="AF445" i="11"/>
  <c r="R425" i="13" s="1"/>
  <c r="AV233" i="4" l="1"/>
  <c r="AU232" i="4"/>
  <c r="AG231" i="4"/>
  <c r="AM233" i="4"/>
  <c r="AN233" i="4" s="1"/>
  <c r="AQ232" i="4"/>
  <c r="AI232" i="4"/>
  <c r="AW232" i="4" s="1"/>
  <c r="AH232" i="4"/>
  <c r="E425" i="13"/>
  <c r="AK445" i="11"/>
  <c r="J446" i="11"/>
  <c r="R446" i="11"/>
  <c r="T446" i="11"/>
  <c r="K446" i="11"/>
  <c r="AG230" i="4" l="1"/>
  <c r="AH231" i="4"/>
  <c r="AI231" i="4"/>
  <c r="AW231" i="4" s="1"/>
  <c r="AQ231" i="4"/>
  <c r="AM232" i="4"/>
  <c r="AN232" i="4" s="1"/>
  <c r="AU231" i="4"/>
  <c r="AV232" i="4"/>
  <c r="U446" i="11"/>
  <c r="V446" i="11"/>
  <c r="AL446" i="11"/>
  <c r="B426" i="13"/>
  <c r="S446" i="11"/>
  <c r="AB446" i="11"/>
  <c r="N426" i="13" s="1"/>
  <c r="AS446" i="11"/>
  <c r="F426" i="13"/>
  <c r="H426" i="13"/>
  <c r="AD446" i="11"/>
  <c r="P426" i="13" s="1"/>
  <c r="C426" i="13"/>
  <c r="M446" i="11"/>
  <c r="AH230" i="4" l="1"/>
  <c r="AI230" i="4"/>
  <c r="AW230" i="4" s="1"/>
  <c r="AM231" i="4"/>
  <c r="AN231" i="4" s="1"/>
  <c r="AQ230" i="4"/>
  <c r="AG229" i="4"/>
  <c r="AU230" i="4"/>
  <c r="AV231" i="4"/>
  <c r="I426" i="13"/>
  <c r="X446" i="11"/>
  <c r="L426" i="13" s="1"/>
  <c r="AE446" i="11"/>
  <c r="Q426" i="13" s="1"/>
  <c r="AO446" i="11"/>
  <c r="AX446" i="11"/>
  <c r="J426" i="13"/>
  <c r="AF446" i="11"/>
  <c r="R426" i="13" s="1"/>
  <c r="W446" i="11"/>
  <c r="K426" i="13" s="1"/>
  <c r="AA446" i="11"/>
  <c r="M426" i="13" s="1"/>
  <c r="AC446" i="11"/>
  <c r="O426" i="13" s="1"/>
  <c r="G426" i="13"/>
  <c r="R447" i="11"/>
  <c r="J447" i="11"/>
  <c r="E426" i="13"/>
  <c r="T447" i="11"/>
  <c r="AK446" i="11"/>
  <c r="K447" i="11"/>
  <c r="C427" i="13" s="1"/>
  <c r="AV230" i="4" l="1"/>
  <c r="AU229" i="4"/>
  <c r="AH229" i="4"/>
  <c r="AI229" i="4"/>
  <c r="AW229" i="4" s="1"/>
  <c r="AQ229" i="4"/>
  <c r="AM230" i="4"/>
  <c r="AN230" i="4" s="1"/>
  <c r="AG228" i="4"/>
  <c r="F427" i="13"/>
  <c r="AS447" i="11"/>
  <c r="S447" i="11"/>
  <c r="AB447" i="11"/>
  <c r="N427" i="13" s="1"/>
  <c r="M447" i="11"/>
  <c r="AL447" i="11"/>
  <c r="B427" i="13"/>
  <c r="V447" i="11"/>
  <c r="U447" i="11"/>
  <c r="H427" i="13"/>
  <c r="AD447" i="11"/>
  <c r="P427" i="13" s="1"/>
  <c r="AV229" i="4" l="1"/>
  <c r="AU228" i="4"/>
  <c r="AH228" i="4"/>
  <c r="AQ228" i="4"/>
  <c r="AI228" i="4"/>
  <c r="AW228" i="4" s="1"/>
  <c r="AM229" i="4"/>
  <c r="AN229" i="4" s="1"/>
  <c r="AG227" i="4"/>
  <c r="AC447" i="11"/>
  <c r="O427" i="13" s="1"/>
  <c r="G427" i="13"/>
  <c r="T448" i="11"/>
  <c r="R448" i="11"/>
  <c r="J448" i="11"/>
  <c r="AK447" i="11"/>
  <c r="E427" i="13"/>
  <c r="J427" i="13"/>
  <c r="AF447" i="11"/>
  <c r="R427" i="13" s="1"/>
  <c r="I427" i="13"/>
  <c r="X447" i="11"/>
  <c r="L427" i="13" s="1"/>
  <c r="AE447" i="11"/>
  <c r="Q427" i="13" s="1"/>
  <c r="AO447" i="11"/>
  <c r="AX447" i="11"/>
  <c r="W447" i="11"/>
  <c r="K427" i="13" s="1"/>
  <c r="AA447" i="11"/>
  <c r="M427" i="13" s="1"/>
  <c r="AU227" i="4" l="1"/>
  <c r="AV228" i="4"/>
  <c r="AQ227" i="4"/>
  <c r="AH227" i="4"/>
  <c r="AG226" i="4"/>
  <c r="AI227" i="4"/>
  <c r="AW227" i="4" s="1"/>
  <c r="AM228" i="4"/>
  <c r="AN228" i="4" s="1"/>
  <c r="H428" i="13"/>
  <c r="AD448" i="11"/>
  <c r="P428" i="13" s="1"/>
  <c r="S448" i="11"/>
  <c r="F428" i="13"/>
  <c r="AB448" i="11"/>
  <c r="N428" i="13" s="1"/>
  <c r="AS448" i="11"/>
  <c r="B428" i="13"/>
  <c r="U448" i="11"/>
  <c r="V448" i="11"/>
  <c r="AL448" i="11"/>
  <c r="K448" i="11"/>
  <c r="AV227" i="4" l="1"/>
  <c r="AU226" i="4"/>
  <c r="AH226" i="4"/>
  <c r="AI226" i="4"/>
  <c r="AW226" i="4" s="1"/>
  <c r="AG225" i="4"/>
  <c r="AM227" i="4"/>
  <c r="AN227" i="4" s="1"/>
  <c r="AQ226" i="4"/>
  <c r="AA448" i="11"/>
  <c r="M428" i="13" s="1"/>
  <c r="W448" i="11"/>
  <c r="K428" i="13" s="1"/>
  <c r="G428" i="13"/>
  <c r="AC448" i="11"/>
  <c r="O428" i="13" s="1"/>
  <c r="I428" i="13"/>
  <c r="X448" i="11"/>
  <c r="L428" i="13" s="1"/>
  <c r="AE448" i="11"/>
  <c r="Q428" i="13" s="1"/>
  <c r="AO448" i="11"/>
  <c r="AX448" i="11"/>
  <c r="J428" i="13"/>
  <c r="AF448" i="11"/>
  <c r="R428" i="13" s="1"/>
  <c r="M448" i="11"/>
  <c r="C428" i="13"/>
  <c r="AV226" i="4" l="1"/>
  <c r="AU225" i="4"/>
  <c r="AH225" i="4"/>
  <c r="AI225" i="4"/>
  <c r="AW225" i="4" s="1"/>
  <c r="AQ225" i="4"/>
  <c r="AM226" i="4"/>
  <c r="AN226" i="4" s="1"/>
  <c r="AG224" i="4"/>
  <c r="J449" i="11"/>
  <c r="R449" i="11"/>
  <c r="T449" i="11"/>
  <c r="E428" i="13"/>
  <c r="AK448" i="11"/>
  <c r="AV225" i="4" l="1"/>
  <c r="AU224" i="4"/>
  <c r="AG223" i="4"/>
  <c r="AQ224" i="4"/>
  <c r="AH224" i="4"/>
  <c r="AM225" i="4"/>
  <c r="AN225" i="4" s="1"/>
  <c r="AI224" i="4"/>
  <c r="AW224" i="4" s="1"/>
  <c r="AL449" i="11"/>
  <c r="U449" i="11"/>
  <c r="B429" i="13"/>
  <c r="V449" i="11"/>
  <c r="M449" i="11"/>
  <c r="K449" i="11"/>
  <c r="C429" i="13" s="1"/>
  <c r="F429" i="13"/>
  <c r="AS449" i="11"/>
  <c r="S449" i="11"/>
  <c r="AB449" i="11"/>
  <c r="N429" i="13" s="1"/>
  <c r="AD449" i="11"/>
  <c r="P429" i="13" s="1"/>
  <c r="H429" i="13"/>
  <c r="AH223" i="4" l="1"/>
  <c r="AI223" i="4"/>
  <c r="AW223" i="4" s="1"/>
  <c r="AQ223" i="4"/>
  <c r="AM224" i="4"/>
  <c r="AN224" i="4" s="1"/>
  <c r="AG222" i="4"/>
  <c r="AV224" i="4"/>
  <c r="AU223" i="4"/>
  <c r="X449" i="11"/>
  <c r="L429" i="13" s="1"/>
  <c r="AE449" i="11"/>
  <c r="Q429" i="13" s="1"/>
  <c r="AO449" i="11"/>
  <c r="AX449" i="11"/>
  <c r="I429" i="13"/>
  <c r="J429" i="13"/>
  <c r="AF449" i="11"/>
  <c r="R429" i="13" s="1"/>
  <c r="R450" i="11"/>
  <c r="T450" i="11"/>
  <c r="E429" i="13"/>
  <c r="AK449" i="11"/>
  <c r="J450" i="11"/>
  <c r="G429" i="13"/>
  <c r="AC449" i="11"/>
  <c r="O429" i="13" s="1"/>
  <c r="AA449" i="11"/>
  <c r="M429" i="13" s="1"/>
  <c r="W449" i="11"/>
  <c r="K429" i="13" s="1"/>
  <c r="AV223" i="4" l="1"/>
  <c r="AU222" i="4"/>
  <c r="AM223" i="4"/>
  <c r="AN223" i="4" s="1"/>
  <c r="AH222" i="4"/>
  <c r="AI222" i="4"/>
  <c r="AW222" i="4" s="1"/>
  <c r="AQ222" i="4"/>
  <c r="AG221" i="4"/>
  <c r="F430" i="13"/>
  <c r="AS450" i="11"/>
  <c r="S450" i="11"/>
  <c r="AB450" i="11"/>
  <c r="N430" i="13" s="1"/>
  <c r="AD450" i="11"/>
  <c r="P430" i="13" s="1"/>
  <c r="H430" i="13"/>
  <c r="K450" i="11"/>
  <c r="B430" i="13"/>
  <c r="U450" i="11"/>
  <c r="V450" i="11"/>
  <c r="AU221" i="4" l="1"/>
  <c r="AV222" i="4"/>
  <c r="AH221" i="4"/>
  <c r="AQ221" i="4"/>
  <c r="AM222" i="4"/>
  <c r="AN222" i="4" s="1"/>
  <c r="AG220" i="4"/>
  <c r="AI221" i="4"/>
  <c r="AW221" i="4" s="1"/>
  <c r="AA450" i="11"/>
  <c r="M430" i="13" s="1"/>
  <c r="AC450" i="11"/>
  <c r="O430" i="13" s="1"/>
  <c r="G430" i="13"/>
  <c r="W450" i="11"/>
  <c r="K430" i="13" s="1"/>
  <c r="I430" i="13"/>
  <c r="X450" i="11"/>
  <c r="L430" i="13" s="1"/>
  <c r="AE450" i="11"/>
  <c r="Q430" i="13" s="1"/>
  <c r="AO450" i="11"/>
  <c r="AX450" i="11"/>
  <c r="J430" i="13"/>
  <c r="AF450" i="11"/>
  <c r="R430" i="13" s="1"/>
  <c r="C430" i="13"/>
  <c r="AL450" i="11"/>
  <c r="M450" i="11"/>
  <c r="AV221" i="4" l="1"/>
  <c r="AU220" i="4"/>
  <c r="AG219" i="4"/>
  <c r="AH220" i="4"/>
  <c r="AI220" i="4"/>
  <c r="AW220" i="4" s="1"/>
  <c r="AM221" i="4"/>
  <c r="AN221" i="4" s="1"/>
  <c r="AQ220" i="4"/>
  <c r="E430" i="13"/>
  <c r="AK450" i="11"/>
  <c r="J451" i="11"/>
  <c r="R451" i="11"/>
  <c r="T451" i="11"/>
  <c r="AH219" i="4" l="1"/>
  <c r="AI219" i="4"/>
  <c r="AW219" i="4" s="1"/>
  <c r="AQ219" i="4"/>
  <c r="AM220" i="4"/>
  <c r="AN220" i="4" s="1"/>
  <c r="AG218" i="4"/>
  <c r="AU219" i="4"/>
  <c r="AV220" i="4"/>
  <c r="K451" i="11"/>
  <c r="B431" i="13"/>
  <c r="U451" i="11"/>
  <c r="V451" i="11"/>
  <c r="F431" i="13"/>
  <c r="AS451" i="11"/>
  <c r="S451" i="11"/>
  <c r="AB451" i="11"/>
  <c r="N431" i="13" s="1"/>
  <c r="H431" i="13"/>
  <c r="AD451" i="11"/>
  <c r="P431" i="13" s="1"/>
  <c r="AU218" i="4" l="1"/>
  <c r="AV219" i="4"/>
  <c r="AM219" i="4"/>
  <c r="AN219" i="4" s="1"/>
  <c r="AI218" i="4"/>
  <c r="AW218" i="4" s="1"/>
  <c r="AG217" i="4"/>
  <c r="AH218" i="4"/>
  <c r="AQ218" i="4"/>
  <c r="M451" i="11"/>
  <c r="AL451" i="11"/>
  <c r="C431" i="13"/>
  <c r="AE451" i="11"/>
  <c r="Q431" i="13" s="1"/>
  <c r="I431" i="13"/>
  <c r="X451" i="11"/>
  <c r="L431" i="13" s="1"/>
  <c r="AX451" i="11"/>
  <c r="AO451" i="11"/>
  <c r="AF451" i="11"/>
  <c r="R431" i="13" s="1"/>
  <c r="J431" i="13"/>
  <c r="AA451" i="11"/>
  <c r="M431" i="13" s="1"/>
  <c r="G431" i="13"/>
  <c r="AC451" i="11"/>
  <c r="O431" i="13" s="1"/>
  <c r="W451" i="11"/>
  <c r="K431" i="13" s="1"/>
  <c r="AI217" i="4" l="1"/>
  <c r="AW217" i="4" s="1"/>
  <c r="AH217" i="4"/>
  <c r="AM218" i="4"/>
  <c r="AN218" i="4" s="1"/>
  <c r="AG216" i="4"/>
  <c r="AQ217" i="4"/>
  <c r="AU217" i="4"/>
  <c r="AV218" i="4"/>
  <c r="E431" i="13"/>
  <c r="R452" i="11"/>
  <c r="AK451" i="11"/>
  <c r="T452" i="11"/>
  <c r="J452" i="11"/>
  <c r="K452" i="11"/>
  <c r="C432" i="13" s="1"/>
  <c r="AV217" i="4" l="1"/>
  <c r="AU216" i="4"/>
  <c r="AG215" i="4"/>
  <c r="AH216" i="4"/>
  <c r="AI216" i="4"/>
  <c r="AW216" i="4" s="1"/>
  <c r="AQ216" i="4"/>
  <c r="AM217" i="4"/>
  <c r="AN217" i="4" s="1"/>
  <c r="F432" i="13"/>
  <c r="AS452" i="11"/>
  <c r="S452" i="11"/>
  <c r="AB452" i="11"/>
  <c r="N432" i="13" s="1"/>
  <c r="H432" i="13"/>
  <c r="AD452" i="11"/>
  <c r="P432" i="13" s="1"/>
  <c r="M452" i="11"/>
  <c r="B432" i="13"/>
  <c r="U452" i="11"/>
  <c r="V452" i="11"/>
  <c r="AL452" i="11"/>
  <c r="AH215" i="4" l="1"/>
  <c r="AI215" i="4"/>
  <c r="AW215" i="4" s="1"/>
  <c r="AG214" i="4"/>
  <c r="AQ215" i="4"/>
  <c r="AM216" i="4"/>
  <c r="AN216" i="4" s="1"/>
  <c r="AV216" i="4"/>
  <c r="AU215" i="4"/>
  <c r="G432" i="13"/>
  <c r="AC452" i="11"/>
  <c r="O432" i="13" s="1"/>
  <c r="E432" i="13"/>
  <c r="AK452" i="11"/>
  <c r="J453" i="11"/>
  <c r="R453" i="11"/>
  <c r="T453" i="11"/>
  <c r="I432" i="13"/>
  <c r="X452" i="11"/>
  <c r="L432" i="13" s="1"/>
  <c r="AE452" i="11"/>
  <c r="Q432" i="13" s="1"/>
  <c r="AO452" i="11"/>
  <c r="AX452" i="11"/>
  <c r="AF452" i="11"/>
  <c r="R432" i="13" s="1"/>
  <c r="J432" i="13"/>
  <c r="W452" i="11"/>
  <c r="K432" i="13" s="1"/>
  <c r="AA452" i="11"/>
  <c r="M432" i="13" s="1"/>
  <c r="AV215" i="4" l="1"/>
  <c r="AU214" i="4"/>
  <c r="AH214" i="4"/>
  <c r="AI214" i="4"/>
  <c r="AW214" i="4" s="1"/>
  <c r="AQ214" i="4"/>
  <c r="AM215" i="4"/>
  <c r="AN215" i="4" s="1"/>
  <c r="AG213" i="4"/>
  <c r="B433" i="13"/>
  <c r="U453" i="11"/>
  <c r="V453" i="11"/>
  <c r="AL453" i="11"/>
  <c r="F433" i="13"/>
  <c r="AS453" i="11"/>
  <c r="S453" i="11"/>
  <c r="AB453" i="11"/>
  <c r="N433" i="13" s="1"/>
  <c r="H433" i="13"/>
  <c r="AD453" i="11"/>
  <c r="P433" i="13" s="1"/>
  <c r="K453" i="11"/>
  <c r="AA453" i="11"/>
  <c r="M433" i="13" s="1"/>
  <c r="W453" i="11"/>
  <c r="K433" i="13" s="1"/>
  <c r="AV214" i="4" l="1"/>
  <c r="AU213" i="4"/>
  <c r="AG212" i="4"/>
  <c r="AH213" i="4"/>
  <c r="AI213" i="4"/>
  <c r="AW213" i="4" s="1"/>
  <c r="AQ213" i="4"/>
  <c r="AM214" i="4"/>
  <c r="AN214" i="4" s="1"/>
  <c r="I433" i="13"/>
  <c r="X453" i="11"/>
  <c r="L433" i="13" s="1"/>
  <c r="AE453" i="11"/>
  <c r="Q433" i="13" s="1"/>
  <c r="AO453" i="11"/>
  <c r="AX453" i="11"/>
  <c r="J433" i="13"/>
  <c r="AF453" i="11"/>
  <c r="R433" i="13" s="1"/>
  <c r="G433" i="13"/>
  <c r="AC453" i="11"/>
  <c r="O433" i="13" s="1"/>
  <c r="C433" i="13"/>
  <c r="M453" i="11"/>
  <c r="AH212" i="4" l="1"/>
  <c r="AI212" i="4"/>
  <c r="AW212" i="4" s="1"/>
  <c r="AQ212" i="4"/>
  <c r="AG211" i="4"/>
  <c r="AM213" i="4"/>
  <c r="AN213" i="4" s="1"/>
  <c r="AV213" i="4"/>
  <c r="AU212" i="4"/>
  <c r="K454" i="11"/>
  <c r="C434" i="13" s="1"/>
  <c r="AK453" i="11"/>
  <c r="J454" i="11"/>
  <c r="R454" i="11"/>
  <c r="T454" i="11"/>
  <c r="E433" i="13"/>
  <c r="M454" i="11"/>
  <c r="AU211" i="4" l="1"/>
  <c r="AV212" i="4"/>
  <c r="AM212" i="4"/>
  <c r="AN212" i="4" s="1"/>
  <c r="AI211" i="4"/>
  <c r="AW211" i="4" s="1"/>
  <c r="AG210" i="4"/>
  <c r="AQ211" i="4"/>
  <c r="AH211" i="4"/>
  <c r="AL454" i="11"/>
  <c r="U454" i="11"/>
  <c r="B434" i="13"/>
  <c r="V454" i="11"/>
  <c r="F434" i="13"/>
  <c r="AS454" i="11"/>
  <c r="S454" i="11"/>
  <c r="AB454" i="11"/>
  <c r="N434" i="13" s="1"/>
  <c r="H434" i="13"/>
  <c r="AD454" i="11"/>
  <c r="P434" i="13" s="1"/>
  <c r="E434" i="13"/>
  <c r="R455" i="11"/>
  <c r="AK454" i="11"/>
  <c r="J455" i="11"/>
  <c r="T455" i="11"/>
  <c r="AH210" i="4" l="1"/>
  <c r="AG209" i="4"/>
  <c r="AI210" i="4"/>
  <c r="AW210" i="4" s="1"/>
  <c r="AQ210" i="4"/>
  <c r="AM211" i="4"/>
  <c r="AN211" i="4" s="1"/>
  <c r="AV211" i="4"/>
  <c r="AU210" i="4"/>
  <c r="I434" i="13"/>
  <c r="X454" i="11"/>
  <c r="L434" i="13" s="1"/>
  <c r="AE454" i="11"/>
  <c r="Q434" i="13" s="1"/>
  <c r="AO454" i="11"/>
  <c r="AX454" i="11"/>
  <c r="J434" i="13"/>
  <c r="AF454" i="11"/>
  <c r="R434" i="13" s="1"/>
  <c r="G434" i="13"/>
  <c r="AC454" i="11"/>
  <c r="O434" i="13" s="1"/>
  <c r="F435" i="13"/>
  <c r="AB455" i="11"/>
  <c r="N435" i="13" s="1"/>
  <c r="AS455" i="11"/>
  <c r="S455" i="11"/>
  <c r="B435" i="13"/>
  <c r="U455" i="11"/>
  <c r="V455" i="11"/>
  <c r="K455" i="11"/>
  <c r="H435" i="13"/>
  <c r="AD455" i="11"/>
  <c r="P435" i="13" s="1"/>
  <c r="W454" i="11"/>
  <c r="K434" i="13" s="1"/>
  <c r="AA454" i="11"/>
  <c r="M434" i="13" s="1"/>
  <c r="AU209" i="4" l="1"/>
  <c r="AV210" i="4"/>
  <c r="AH209" i="4"/>
  <c r="AI209" i="4"/>
  <c r="AW209" i="4" s="1"/>
  <c r="AQ209" i="4"/>
  <c r="AM210" i="4"/>
  <c r="AN210" i="4" s="1"/>
  <c r="AG208" i="4"/>
  <c r="G435" i="13"/>
  <c r="AC455" i="11"/>
  <c r="O435" i="13" s="1"/>
  <c r="W455" i="11"/>
  <c r="K435" i="13" s="1"/>
  <c r="AA455" i="11"/>
  <c r="M435" i="13" s="1"/>
  <c r="I435" i="13"/>
  <c r="AO455" i="11"/>
  <c r="X455" i="11"/>
  <c r="L435" i="13" s="1"/>
  <c r="AE455" i="11"/>
  <c r="Q435" i="13" s="1"/>
  <c r="AX455" i="11"/>
  <c r="J435" i="13"/>
  <c r="AF455" i="11"/>
  <c r="R435" i="13" s="1"/>
  <c r="C435" i="13"/>
  <c r="AL455" i="11"/>
  <c r="M455" i="11"/>
  <c r="AV209" i="4" l="1"/>
  <c r="AU208" i="4"/>
  <c r="AH208" i="4"/>
  <c r="AG207" i="4"/>
  <c r="AI208" i="4"/>
  <c r="AW208" i="4" s="1"/>
  <c r="AQ208" i="4"/>
  <c r="AM209" i="4"/>
  <c r="AN209" i="4" s="1"/>
  <c r="T456" i="11"/>
  <c r="R456" i="11"/>
  <c r="AK455" i="11"/>
  <c r="E435" i="13"/>
  <c r="J456" i="11"/>
  <c r="K456" i="11"/>
  <c r="C436" i="13" s="1"/>
  <c r="AU207" i="4" l="1"/>
  <c r="AV208" i="4"/>
  <c r="AH207" i="4"/>
  <c r="AI207" i="4"/>
  <c r="AW207" i="4" s="1"/>
  <c r="AM208" i="4"/>
  <c r="AN208" i="4" s="1"/>
  <c r="AG206" i="4"/>
  <c r="AQ207" i="4"/>
  <c r="H436" i="13"/>
  <c r="AD456" i="11"/>
  <c r="P436" i="13" s="1"/>
  <c r="F436" i="13"/>
  <c r="S456" i="11"/>
  <c r="AB456" i="11"/>
  <c r="N436" i="13" s="1"/>
  <c r="AS456" i="11"/>
  <c r="M456" i="11"/>
  <c r="AL456" i="11"/>
  <c r="U456" i="11"/>
  <c r="V456" i="11"/>
  <c r="B436" i="13"/>
  <c r="AV207" i="4" l="1"/>
  <c r="AU206" i="4"/>
  <c r="AM207" i="4"/>
  <c r="AN207" i="4" s="1"/>
  <c r="AG205" i="4"/>
  <c r="AI206" i="4"/>
  <c r="AW206" i="4" s="1"/>
  <c r="AQ206" i="4"/>
  <c r="AH206" i="4"/>
  <c r="G436" i="13"/>
  <c r="AC456" i="11"/>
  <c r="O436" i="13" s="1"/>
  <c r="E436" i="13"/>
  <c r="J457" i="11"/>
  <c r="T457" i="11"/>
  <c r="AK456" i="11"/>
  <c r="R457" i="11"/>
  <c r="AO456" i="11"/>
  <c r="X456" i="11"/>
  <c r="L436" i="13" s="1"/>
  <c r="AE456" i="11"/>
  <c r="Q436" i="13" s="1"/>
  <c r="AX456" i="11"/>
  <c r="I436" i="13"/>
  <c r="AF456" i="11"/>
  <c r="R436" i="13" s="1"/>
  <c r="J436" i="13"/>
  <c r="W456" i="11"/>
  <c r="K436" i="13" s="1"/>
  <c r="AA456" i="11"/>
  <c r="M436" i="13" s="1"/>
  <c r="AQ205" i="4" l="1"/>
  <c r="AH205" i="4"/>
  <c r="AI205" i="4"/>
  <c r="AW205" i="4" s="1"/>
  <c r="AM206" i="4"/>
  <c r="AN206" i="4" s="1"/>
  <c r="AG204" i="4"/>
  <c r="AV206" i="4"/>
  <c r="AU205" i="4"/>
  <c r="K457" i="11"/>
  <c r="B437" i="13"/>
  <c r="U457" i="11"/>
  <c r="V457" i="11"/>
  <c r="AD457" i="11"/>
  <c r="P437" i="13" s="1"/>
  <c r="H437" i="13"/>
  <c r="AS457" i="11"/>
  <c r="S457" i="11"/>
  <c r="AB457" i="11"/>
  <c r="N437" i="13" s="1"/>
  <c r="F437" i="13"/>
  <c r="AV205" i="4" l="1"/>
  <c r="AU204" i="4"/>
  <c r="AI204" i="4"/>
  <c r="AW204" i="4" s="1"/>
  <c r="AQ204" i="4"/>
  <c r="AG203" i="4"/>
  <c r="AM205" i="4"/>
  <c r="AN205" i="4" s="1"/>
  <c r="AH204" i="4"/>
  <c r="X457" i="11"/>
  <c r="L437" i="13" s="1"/>
  <c r="AE457" i="11"/>
  <c r="Q437" i="13" s="1"/>
  <c r="AO457" i="11"/>
  <c r="AX457" i="11"/>
  <c r="I437" i="13"/>
  <c r="J437" i="13"/>
  <c r="AF457" i="11"/>
  <c r="R437" i="13" s="1"/>
  <c r="G437" i="13"/>
  <c r="AC457" i="11"/>
  <c r="O437" i="13" s="1"/>
  <c r="C437" i="13"/>
  <c r="M457" i="11"/>
  <c r="AL457" i="11"/>
  <c r="AA457" i="11"/>
  <c r="M437" i="13" s="1"/>
  <c r="W457" i="11"/>
  <c r="K437" i="13" s="1"/>
  <c r="AM204" i="4" l="1"/>
  <c r="AN204" i="4" s="1"/>
  <c r="AG202" i="4"/>
  <c r="AI203" i="4"/>
  <c r="AW203" i="4" s="1"/>
  <c r="AQ203" i="4"/>
  <c r="AH203" i="4"/>
  <c r="AV204" i="4"/>
  <c r="AU203" i="4"/>
  <c r="E437" i="13"/>
  <c r="T458" i="11"/>
  <c r="R458" i="11"/>
  <c r="J458" i="11"/>
  <c r="AK457" i="11"/>
  <c r="AH202" i="4" l="1"/>
  <c r="AM203" i="4"/>
  <c r="AN203" i="4" s="1"/>
  <c r="AI202" i="4"/>
  <c r="AW202" i="4" s="1"/>
  <c r="AQ202" i="4"/>
  <c r="AG201" i="4"/>
  <c r="AV203" i="4"/>
  <c r="AU202" i="4"/>
  <c r="AD458" i="11"/>
  <c r="P438" i="13" s="1"/>
  <c r="H438" i="13"/>
  <c r="F438" i="13"/>
  <c r="AS458" i="11"/>
  <c r="S458" i="11"/>
  <c r="AB458" i="11"/>
  <c r="N438" i="13" s="1"/>
  <c r="K458" i="11"/>
  <c r="C438" i="13" s="1"/>
  <c r="B438" i="13"/>
  <c r="U458" i="11"/>
  <c r="V458" i="11"/>
  <c r="AL458" i="11"/>
  <c r="M458" i="11"/>
  <c r="E438" i="13"/>
  <c r="AV202" i="4" l="1"/>
  <c r="AU201" i="4"/>
  <c r="AH201" i="4"/>
  <c r="AG200" i="4"/>
  <c r="AI201" i="4"/>
  <c r="AW201" i="4" s="1"/>
  <c r="AQ201" i="4"/>
  <c r="AM202" i="4"/>
  <c r="AN202" i="4" s="1"/>
  <c r="AA458" i="11"/>
  <c r="M438" i="13" s="1"/>
  <c r="AC458" i="11"/>
  <c r="O438" i="13" s="1"/>
  <c r="G438" i="13"/>
  <c r="W458" i="11"/>
  <c r="K438" i="13" s="1"/>
  <c r="I438" i="13"/>
  <c r="X458" i="11"/>
  <c r="L438" i="13" s="1"/>
  <c r="AE458" i="11"/>
  <c r="Q438" i="13" s="1"/>
  <c r="AO458" i="11"/>
  <c r="AX458" i="11"/>
  <c r="AF458" i="11"/>
  <c r="R438" i="13" s="1"/>
  <c r="J438" i="13"/>
  <c r="T459" i="11"/>
  <c r="AK458" i="11"/>
  <c r="R459" i="11"/>
  <c r="J459" i="11"/>
  <c r="AD459" i="11"/>
  <c r="P439" i="13" s="1"/>
  <c r="H439" i="13"/>
  <c r="F439" i="13"/>
  <c r="AB459" i="11"/>
  <c r="N439" i="13" s="1"/>
  <c r="AV201" i="4" l="1"/>
  <c r="AU200" i="4"/>
  <c r="AH200" i="4"/>
  <c r="AI200" i="4"/>
  <c r="AW200" i="4" s="1"/>
  <c r="AQ200" i="4"/>
  <c r="AM201" i="4"/>
  <c r="AN201" i="4" s="1"/>
  <c r="AG199" i="4"/>
  <c r="AS459" i="11"/>
  <c r="S459" i="11"/>
  <c r="V459" i="11"/>
  <c r="K459" i="11"/>
  <c r="U459" i="11"/>
  <c r="B439" i="13"/>
  <c r="AU199" i="4" l="1"/>
  <c r="AV200" i="4"/>
  <c r="AH199" i="4"/>
  <c r="AM200" i="4"/>
  <c r="AN200" i="4" s="1"/>
  <c r="AG198" i="4"/>
  <c r="AI199" i="4"/>
  <c r="AW199" i="4" s="1"/>
  <c r="AQ199" i="4"/>
  <c r="W459" i="11"/>
  <c r="K439" i="13" s="1"/>
  <c r="AC459" i="11"/>
  <c r="O439" i="13" s="1"/>
  <c r="G439" i="13"/>
  <c r="AF459" i="11"/>
  <c r="R439" i="13" s="1"/>
  <c r="J439" i="13"/>
  <c r="AL459" i="11"/>
  <c r="M459" i="11"/>
  <c r="C439" i="13"/>
  <c r="AA459" i="11"/>
  <c r="M439" i="13" s="1"/>
  <c r="I439" i="13"/>
  <c r="AX459" i="11"/>
  <c r="AO459" i="11"/>
  <c r="AE459" i="11"/>
  <c r="Q439" i="13" s="1"/>
  <c r="X459" i="11"/>
  <c r="L439" i="13" s="1"/>
  <c r="AV199" i="4" l="1"/>
  <c r="AU198" i="4"/>
  <c r="AH198" i="4"/>
  <c r="AQ198" i="4"/>
  <c r="AM199" i="4"/>
  <c r="AN199" i="4" s="1"/>
  <c r="AI198" i="4"/>
  <c r="AW198" i="4" s="1"/>
  <c r="AG197" i="4"/>
  <c r="T460" i="11"/>
  <c r="R460" i="11"/>
  <c r="J460" i="11"/>
  <c r="AK459" i="11"/>
  <c r="E439" i="13"/>
  <c r="F440" i="13"/>
  <c r="B440" i="13"/>
  <c r="K460" i="11"/>
  <c r="AV198" i="4" l="1"/>
  <c r="AU197" i="4"/>
  <c r="AG196" i="4"/>
  <c r="AH197" i="4"/>
  <c r="AI197" i="4"/>
  <c r="AW197" i="4" s="1"/>
  <c r="AQ197" i="4"/>
  <c r="AM198" i="4"/>
  <c r="AN198" i="4" s="1"/>
  <c r="AD460" i="11"/>
  <c r="P440" i="13" s="1"/>
  <c r="H440" i="13"/>
  <c r="AB460" i="11"/>
  <c r="N440" i="13" s="1"/>
  <c r="S460" i="11"/>
  <c r="AS460" i="11"/>
  <c r="V460" i="11"/>
  <c r="U460" i="11"/>
  <c r="W460" i="11" s="1"/>
  <c r="K440" i="13" s="1"/>
  <c r="AC460" i="11"/>
  <c r="O440" i="13" s="1"/>
  <c r="G440" i="13"/>
  <c r="J440" i="13"/>
  <c r="AF460" i="11"/>
  <c r="R440" i="13" s="1"/>
  <c r="AX460" i="11"/>
  <c r="AO460" i="11"/>
  <c r="AE460" i="11"/>
  <c r="Q440" i="13" s="1"/>
  <c r="X460" i="11"/>
  <c r="L440" i="13" s="1"/>
  <c r="I440" i="13"/>
  <c r="C440" i="13"/>
  <c r="AL460" i="11"/>
  <c r="M460" i="11"/>
  <c r="AH196" i="4" l="1"/>
  <c r="AQ196" i="4"/>
  <c r="AG195" i="4"/>
  <c r="AM197" i="4"/>
  <c r="AN197" i="4" s="1"/>
  <c r="AI196" i="4"/>
  <c r="AW196" i="4" s="1"/>
  <c r="AV197" i="4"/>
  <c r="AU196" i="4"/>
  <c r="AA460" i="11"/>
  <c r="M440" i="13" s="1"/>
  <c r="T461" i="11"/>
  <c r="R461" i="11"/>
  <c r="J461" i="11"/>
  <c r="AK460" i="11"/>
  <c r="E440" i="13"/>
  <c r="AV196" i="4" l="1"/>
  <c r="AU195" i="4"/>
  <c r="AH195" i="4"/>
  <c r="AI195" i="4"/>
  <c r="AW195" i="4" s="1"/>
  <c r="AM196" i="4"/>
  <c r="AN196" i="4" s="1"/>
  <c r="AQ195" i="4"/>
  <c r="AG194" i="4"/>
  <c r="AD461" i="11"/>
  <c r="P441" i="13" s="1"/>
  <c r="H441" i="13"/>
  <c r="AB461" i="11"/>
  <c r="N441" i="13" s="1"/>
  <c r="S461" i="11"/>
  <c r="AS461" i="11"/>
  <c r="F441" i="13"/>
  <c r="V461" i="11"/>
  <c r="U461" i="11"/>
  <c r="B441" i="13"/>
  <c r="K461" i="11"/>
  <c r="AV195" i="4" l="1"/>
  <c r="AU194" i="4"/>
  <c r="AH194" i="4"/>
  <c r="AI194" i="4"/>
  <c r="AW194" i="4" s="1"/>
  <c r="AM195" i="4"/>
  <c r="AN195" i="4" s="1"/>
  <c r="AG193" i="4"/>
  <c r="AQ194" i="4"/>
  <c r="AC461" i="11"/>
  <c r="O441" i="13" s="1"/>
  <c r="G441" i="13"/>
  <c r="AA461" i="11"/>
  <c r="M441" i="13" s="1"/>
  <c r="AF461" i="11"/>
  <c r="R441" i="13" s="1"/>
  <c r="J441" i="13"/>
  <c r="AX461" i="11"/>
  <c r="AO461" i="11"/>
  <c r="AE461" i="11"/>
  <c r="Q441" i="13" s="1"/>
  <c r="X461" i="11"/>
  <c r="L441" i="13" s="1"/>
  <c r="I441" i="13"/>
  <c r="W461" i="11"/>
  <c r="K441" i="13" s="1"/>
  <c r="C441" i="13"/>
  <c r="AL461" i="11"/>
  <c r="M461" i="11"/>
  <c r="AV194" i="4" l="1"/>
  <c r="AU193" i="4"/>
  <c r="AH193" i="4"/>
  <c r="AI193" i="4"/>
  <c r="AW193" i="4" s="1"/>
  <c r="AM194" i="4"/>
  <c r="AN194" i="4" s="1"/>
  <c r="AG192" i="4"/>
  <c r="AQ193" i="4"/>
  <c r="T462" i="11"/>
  <c r="R462" i="11"/>
  <c r="J462" i="11"/>
  <c r="AK461" i="11"/>
  <c r="E441" i="13"/>
  <c r="AV193" i="4" l="1"/>
  <c r="AU192" i="4"/>
  <c r="AH192" i="4"/>
  <c r="AI192" i="4"/>
  <c r="AW192" i="4" s="1"/>
  <c r="AQ192" i="4"/>
  <c r="AM193" i="4"/>
  <c r="AN193" i="4" s="1"/>
  <c r="AG191" i="4"/>
  <c r="AD462" i="11"/>
  <c r="P442" i="13" s="1"/>
  <c r="H442" i="13"/>
  <c r="AB462" i="11"/>
  <c r="N442" i="13" s="1"/>
  <c r="S462" i="11"/>
  <c r="AS462" i="11"/>
  <c r="F442" i="13"/>
  <c r="B442" i="13"/>
  <c r="V462" i="11"/>
  <c r="U462" i="11"/>
  <c r="K462" i="11"/>
  <c r="AU191" i="4" l="1"/>
  <c r="AV192" i="4"/>
  <c r="AH191" i="4"/>
  <c r="AI191" i="4"/>
  <c r="AW191" i="4" s="1"/>
  <c r="AG190" i="4"/>
  <c r="AQ191" i="4"/>
  <c r="AM192" i="4"/>
  <c r="AN192" i="4" s="1"/>
  <c r="W462" i="11"/>
  <c r="K442" i="13" s="1"/>
  <c r="AC462" i="11"/>
  <c r="O442" i="13" s="1"/>
  <c r="G442" i="13"/>
  <c r="AA462" i="11"/>
  <c r="M442" i="13" s="1"/>
  <c r="AF462" i="11"/>
  <c r="R442" i="13" s="1"/>
  <c r="J442" i="13"/>
  <c r="AX462" i="11"/>
  <c r="AO462" i="11"/>
  <c r="AE462" i="11"/>
  <c r="Q442" i="13" s="1"/>
  <c r="X462" i="11"/>
  <c r="L442" i="13" s="1"/>
  <c r="I442" i="13"/>
  <c r="C442" i="13"/>
  <c r="AL462" i="11"/>
  <c r="M462" i="11"/>
  <c r="AU190" i="4" l="1"/>
  <c r="AV191" i="4"/>
  <c r="AH190" i="4"/>
  <c r="AM191" i="4"/>
  <c r="AN191" i="4" s="1"/>
  <c r="AG189" i="4"/>
  <c r="AI190" i="4"/>
  <c r="AW190" i="4" s="1"/>
  <c r="AQ190" i="4"/>
  <c r="J463" i="11"/>
  <c r="T463" i="11"/>
  <c r="R463" i="11"/>
  <c r="AK462" i="11"/>
  <c r="E442" i="13"/>
  <c r="AV190" i="4" l="1"/>
  <c r="AU189" i="4"/>
  <c r="AH189" i="4"/>
  <c r="AI189" i="4"/>
  <c r="AW189" i="4" s="1"/>
  <c r="AQ189" i="4"/>
  <c r="AM190" i="4"/>
  <c r="AN190" i="4" s="1"/>
  <c r="AG188" i="4"/>
  <c r="V463" i="11"/>
  <c r="U463" i="11"/>
  <c r="B443" i="13"/>
  <c r="AD463" i="11"/>
  <c r="P443" i="13" s="1"/>
  <c r="H443" i="13"/>
  <c r="AB463" i="11"/>
  <c r="N443" i="13" s="1"/>
  <c r="S463" i="11"/>
  <c r="AS463" i="11"/>
  <c r="F443" i="13"/>
  <c r="K463" i="11"/>
  <c r="AL463" i="11" s="1"/>
  <c r="AV189" i="4" l="1"/>
  <c r="AU188" i="4"/>
  <c r="AH188" i="4"/>
  <c r="AI188" i="4"/>
  <c r="AW188" i="4" s="1"/>
  <c r="AQ188" i="4"/>
  <c r="AM189" i="4"/>
  <c r="AN189" i="4" s="1"/>
  <c r="AG187" i="4"/>
  <c r="AF463" i="11"/>
  <c r="R443" i="13" s="1"/>
  <c r="J443" i="13"/>
  <c r="AX463" i="11"/>
  <c r="AO463" i="11"/>
  <c r="AE463" i="11"/>
  <c r="Q443" i="13" s="1"/>
  <c r="X463" i="11"/>
  <c r="L443" i="13" s="1"/>
  <c r="I443" i="13"/>
  <c r="G443" i="13"/>
  <c r="AC463" i="11"/>
  <c r="O443" i="13" s="1"/>
  <c r="AA463" i="11"/>
  <c r="M443" i="13" s="1"/>
  <c r="W463" i="11"/>
  <c r="K443" i="13" s="1"/>
  <c r="C443" i="13"/>
  <c r="M463" i="11"/>
  <c r="AV188" i="4" l="1"/>
  <c r="AU187" i="4"/>
  <c r="AH187" i="4"/>
  <c r="AI187" i="4"/>
  <c r="AW187" i="4" s="1"/>
  <c r="AQ187" i="4"/>
  <c r="AM188" i="4"/>
  <c r="AN188" i="4" s="1"/>
  <c r="AG186" i="4"/>
  <c r="T464" i="11"/>
  <c r="R464" i="11"/>
  <c r="J464" i="11"/>
  <c r="AK463" i="11"/>
  <c r="E443" i="13"/>
  <c r="AU186" i="4" l="1"/>
  <c r="AV187" i="4"/>
  <c r="AH186" i="4"/>
  <c r="AI186" i="4"/>
  <c r="AW186" i="4" s="1"/>
  <c r="AG185" i="4"/>
  <c r="AM187" i="4"/>
  <c r="AN187" i="4" s="1"/>
  <c r="AQ186" i="4"/>
  <c r="AD464" i="11"/>
  <c r="P444" i="13" s="1"/>
  <c r="H444" i="13"/>
  <c r="AB464" i="11"/>
  <c r="N444" i="13" s="1"/>
  <c r="F444" i="13"/>
  <c r="S464" i="11"/>
  <c r="AS464" i="11"/>
  <c r="V464" i="11"/>
  <c r="U464" i="11"/>
  <c r="B444" i="13"/>
  <c r="K464" i="11"/>
  <c r="AU185" i="4" l="1"/>
  <c r="AV186" i="4"/>
  <c r="AM186" i="4"/>
  <c r="AN186" i="4" s="1"/>
  <c r="AG184" i="4"/>
  <c r="AI185" i="4"/>
  <c r="AW185" i="4" s="1"/>
  <c r="AH185" i="4"/>
  <c r="AQ185" i="4"/>
  <c r="AC464" i="11"/>
  <c r="O444" i="13" s="1"/>
  <c r="G444" i="13"/>
  <c r="J444" i="13"/>
  <c r="AF464" i="11"/>
  <c r="R444" i="13" s="1"/>
  <c r="I444" i="13"/>
  <c r="AO464" i="11"/>
  <c r="AE464" i="11"/>
  <c r="Q444" i="13" s="1"/>
  <c r="X464" i="11"/>
  <c r="L444" i="13" s="1"/>
  <c r="AX464" i="11"/>
  <c r="W464" i="11"/>
  <c r="K444" i="13" s="1"/>
  <c r="AA464" i="11"/>
  <c r="M444" i="13" s="1"/>
  <c r="C444" i="13"/>
  <c r="AL464" i="11"/>
  <c r="M464" i="11"/>
  <c r="AI184" i="4" l="1"/>
  <c r="AW184" i="4" s="1"/>
  <c r="AG183" i="4"/>
  <c r="AQ184" i="4"/>
  <c r="AM185" i="4"/>
  <c r="AN185" i="4" s="1"/>
  <c r="AH184" i="4"/>
  <c r="AV185" i="4"/>
  <c r="AU184" i="4"/>
  <c r="E444" i="13"/>
  <c r="AK464" i="11"/>
  <c r="J465" i="11"/>
  <c r="K465" i="11" s="1"/>
  <c r="R465" i="11"/>
  <c r="T465" i="11"/>
  <c r="AH183" i="4" l="1"/>
  <c r="AM184" i="4"/>
  <c r="AN184" i="4" s="1"/>
  <c r="AQ183" i="4"/>
  <c r="AG182" i="4"/>
  <c r="AI183" i="4"/>
  <c r="AW183" i="4" s="1"/>
  <c r="AV184" i="4"/>
  <c r="AU183" i="4"/>
  <c r="AL465" i="11"/>
  <c r="B445" i="13"/>
  <c r="V465" i="11"/>
  <c r="U465" i="11"/>
  <c r="AB465" i="11"/>
  <c r="N445" i="13" s="1"/>
  <c r="S465" i="11"/>
  <c r="W465" i="11" s="1"/>
  <c r="K445" i="13" s="1"/>
  <c r="AS465" i="11"/>
  <c r="F445" i="13"/>
  <c r="H445" i="13"/>
  <c r="AD465" i="11"/>
  <c r="P445" i="13" s="1"/>
  <c r="M465" i="11"/>
  <c r="C445" i="13"/>
  <c r="AV183" i="4" l="1"/>
  <c r="AU182" i="4"/>
  <c r="AH182" i="4"/>
  <c r="AI182" i="4"/>
  <c r="AW182" i="4" s="1"/>
  <c r="AQ182" i="4"/>
  <c r="AM183" i="4"/>
  <c r="AN183" i="4" s="1"/>
  <c r="AG181" i="4"/>
  <c r="AA465" i="11"/>
  <c r="M445" i="13" s="1"/>
  <c r="J445" i="13"/>
  <c r="AF465" i="11"/>
  <c r="R445" i="13" s="1"/>
  <c r="AX465" i="11"/>
  <c r="AO465" i="11"/>
  <c r="AE465" i="11"/>
  <c r="Q445" i="13" s="1"/>
  <c r="X465" i="11"/>
  <c r="L445" i="13" s="1"/>
  <c r="I445" i="13"/>
  <c r="G445" i="13"/>
  <c r="AC465" i="11"/>
  <c r="O445" i="13" s="1"/>
  <c r="E445" i="13"/>
  <c r="AK465" i="11"/>
  <c r="J466" i="11"/>
  <c r="K466" i="11" s="1"/>
  <c r="R466" i="11"/>
  <c r="T466" i="11"/>
  <c r="AV182" i="4" l="1"/>
  <c r="AU181" i="4"/>
  <c r="AM182" i="4"/>
  <c r="AN182" i="4" s="1"/>
  <c r="AQ181" i="4"/>
  <c r="AH181" i="4"/>
  <c r="AI181" i="4"/>
  <c r="AW181" i="4" s="1"/>
  <c r="AG180" i="4"/>
  <c r="B446" i="13"/>
  <c r="AL466" i="11"/>
  <c r="V466" i="11"/>
  <c r="U466" i="11"/>
  <c r="F446" i="13"/>
  <c r="AB466" i="11"/>
  <c r="N446" i="13" s="1"/>
  <c r="S466" i="11"/>
  <c r="AS466" i="11"/>
  <c r="AD466" i="11"/>
  <c r="P446" i="13" s="1"/>
  <c r="H446" i="13"/>
  <c r="M466" i="11"/>
  <c r="C446" i="13"/>
  <c r="AV181" i="4" l="1"/>
  <c r="AU180" i="4"/>
  <c r="AM181" i="4"/>
  <c r="AN181" i="4" s="1"/>
  <c r="AI180" i="4"/>
  <c r="AW180" i="4" s="1"/>
  <c r="AH180" i="4"/>
  <c r="AQ180" i="4"/>
  <c r="AG179" i="4"/>
  <c r="AF466" i="11"/>
  <c r="R446" i="13" s="1"/>
  <c r="J446" i="13"/>
  <c r="AX466" i="11"/>
  <c r="AO466" i="11"/>
  <c r="AE466" i="11"/>
  <c r="Q446" i="13" s="1"/>
  <c r="X466" i="11"/>
  <c r="L446" i="13" s="1"/>
  <c r="I446" i="13"/>
  <c r="G446" i="13"/>
  <c r="AC466" i="11"/>
  <c r="O446" i="13" s="1"/>
  <c r="E446" i="13"/>
  <c r="AK466" i="11"/>
  <c r="T467" i="11"/>
  <c r="J467" i="11"/>
  <c r="R467" i="11"/>
  <c r="AA466" i="11"/>
  <c r="M446" i="13" s="1"/>
  <c r="W466" i="11"/>
  <c r="K446" i="13" s="1"/>
  <c r="AU179" i="4" l="1"/>
  <c r="AV180" i="4"/>
  <c r="AH179" i="4"/>
  <c r="AI179" i="4"/>
  <c r="AW179" i="4" s="1"/>
  <c r="AQ179" i="4"/>
  <c r="AG178" i="4"/>
  <c r="AM180" i="4"/>
  <c r="AN180" i="4" s="1"/>
  <c r="AD467" i="11"/>
  <c r="P447" i="13" s="1"/>
  <c r="H447" i="13"/>
  <c r="B447" i="13"/>
  <c r="V467" i="11"/>
  <c r="U467" i="11"/>
  <c r="AB467" i="11"/>
  <c r="N447" i="13" s="1"/>
  <c r="S467" i="11"/>
  <c r="AS467" i="11"/>
  <c r="F447" i="13"/>
  <c r="K467" i="11"/>
  <c r="M467" i="11"/>
  <c r="AV179" i="4" l="1"/>
  <c r="AU178" i="4"/>
  <c r="AM179" i="4"/>
  <c r="AN179" i="4" s="1"/>
  <c r="AH178" i="4"/>
  <c r="AI178" i="4"/>
  <c r="AW178" i="4" s="1"/>
  <c r="AG177" i="4"/>
  <c r="AQ178" i="4"/>
  <c r="C447" i="13"/>
  <c r="AL467" i="11"/>
  <c r="AF467" i="11"/>
  <c r="R447" i="13" s="1"/>
  <c r="J447" i="13"/>
  <c r="AX467" i="11"/>
  <c r="AO467" i="11"/>
  <c r="AE467" i="11"/>
  <c r="Q447" i="13" s="1"/>
  <c r="X467" i="11"/>
  <c r="L447" i="13" s="1"/>
  <c r="I447" i="13"/>
  <c r="W467" i="11"/>
  <c r="K447" i="13" s="1"/>
  <c r="G447" i="13"/>
  <c r="AC467" i="11"/>
  <c r="O447" i="13" s="1"/>
  <c r="AA467" i="11"/>
  <c r="M447" i="13" s="1"/>
  <c r="E447" i="13"/>
  <c r="AK467" i="11"/>
  <c r="J468" i="11"/>
  <c r="K468" i="11" s="1"/>
  <c r="R468" i="11"/>
  <c r="T468" i="11"/>
  <c r="AV178" i="4" l="1"/>
  <c r="AU177" i="4"/>
  <c r="AM178" i="4"/>
  <c r="AN178" i="4" s="1"/>
  <c r="AQ177" i="4"/>
  <c r="AH177" i="4"/>
  <c r="AI177" i="4"/>
  <c r="AW177" i="4" s="1"/>
  <c r="AG176" i="4"/>
  <c r="M468" i="11"/>
  <c r="C448" i="13"/>
  <c r="V468" i="11"/>
  <c r="U468" i="11"/>
  <c r="B448" i="13"/>
  <c r="AL468" i="11"/>
  <c r="E448" i="13"/>
  <c r="AB468" i="11"/>
  <c r="N448" i="13" s="1"/>
  <c r="S468" i="11"/>
  <c r="AS468" i="11"/>
  <c r="F448" i="13"/>
  <c r="AD468" i="11"/>
  <c r="P448" i="13" s="1"/>
  <c r="H448" i="13"/>
  <c r="AV177" i="4" l="1"/>
  <c r="AU176" i="4"/>
  <c r="AQ176" i="4"/>
  <c r="AG175" i="4"/>
  <c r="AI176" i="4"/>
  <c r="AW176" i="4" s="1"/>
  <c r="AH176" i="4"/>
  <c r="AM177" i="4"/>
  <c r="AN177" i="4" s="1"/>
  <c r="T469" i="11"/>
  <c r="R469" i="11"/>
  <c r="AS469" i="11" s="1"/>
  <c r="J469" i="11"/>
  <c r="K469" i="11" s="1"/>
  <c r="AK468" i="11"/>
  <c r="AF468" i="11"/>
  <c r="R448" i="13" s="1"/>
  <c r="J448" i="13"/>
  <c r="AX468" i="11"/>
  <c r="AO468" i="11"/>
  <c r="AE468" i="11"/>
  <c r="Q448" i="13" s="1"/>
  <c r="X468" i="11"/>
  <c r="L448" i="13" s="1"/>
  <c r="I448" i="13"/>
  <c r="AD469" i="11"/>
  <c r="P449" i="13" s="1"/>
  <c r="H449" i="13"/>
  <c r="AB469" i="11"/>
  <c r="N449" i="13" s="1"/>
  <c r="S469" i="11"/>
  <c r="F449" i="13"/>
  <c r="V469" i="11"/>
  <c r="U469" i="11"/>
  <c r="B449" i="13"/>
  <c r="AC468" i="11"/>
  <c r="O448" i="13" s="1"/>
  <c r="G448" i="13"/>
  <c r="AA468" i="11"/>
  <c r="M448" i="13" s="1"/>
  <c r="W468" i="11"/>
  <c r="K448" i="13" s="1"/>
  <c r="AQ175" i="4" l="1"/>
  <c r="AG174" i="4"/>
  <c r="AH175" i="4"/>
  <c r="AI175" i="4"/>
  <c r="AW175" i="4" s="1"/>
  <c r="AM176" i="4"/>
  <c r="AN176" i="4" s="1"/>
  <c r="AU175" i="4"/>
  <c r="AV176" i="4"/>
  <c r="C449" i="13"/>
  <c r="AL469" i="11"/>
  <c r="M469" i="11"/>
  <c r="AC469" i="11"/>
  <c r="O449" i="13" s="1"/>
  <c r="G449" i="13"/>
  <c r="J449" i="13"/>
  <c r="AF469" i="11"/>
  <c r="R449" i="13" s="1"/>
  <c r="AX469" i="11"/>
  <c r="AO469" i="11"/>
  <c r="AE469" i="11"/>
  <c r="Q449" i="13" s="1"/>
  <c r="X469" i="11"/>
  <c r="L449" i="13" s="1"/>
  <c r="I449" i="13"/>
  <c r="W469" i="11"/>
  <c r="K449" i="13" s="1"/>
  <c r="AA469" i="11"/>
  <c r="M449" i="13" s="1"/>
  <c r="AI174" i="4" l="1"/>
  <c r="AW174" i="4" s="1"/>
  <c r="AH174" i="4"/>
  <c r="AQ174" i="4"/>
  <c r="AM175" i="4"/>
  <c r="AN175" i="4" s="1"/>
  <c r="AG173" i="4"/>
  <c r="AV175" i="4"/>
  <c r="AU174" i="4"/>
  <c r="J470" i="11"/>
  <c r="T470" i="11"/>
  <c r="E449" i="13"/>
  <c r="AK469" i="11"/>
  <c r="R470" i="11"/>
  <c r="AB470" i="11"/>
  <c r="N450" i="13" s="1"/>
  <c r="S470" i="11"/>
  <c r="AS470" i="11"/>
  <c r="F450" i="13"/>
  <c r="AD470" i="11"/>
  <c r="P450" i="13" s="1"/>
  <c r="H450" i="13"/>
  <c r="AV174" i="4" l="1"/>
  <c r="AU173" i="4"/>
  <c r="AH173" i="4"/>
  <c r="AI173" i="4"/>
  <c r="AW173" i="4" s="1"/>
  <c r="AQ173" i="4"/>
  <c r="AM174" i="4"/>
  <c r="AN174" i="4" s="1"/>
  <c r="AG172" i="4"/>
  <c r="K470" i="11"/>
  <c r="V470" i="11"/>
  <c r="U470" i="11"/>
  <c r="AL470" i="11"/>
  <c r="B450" i="13"/>
  <c r="AF470" i="11"/>
  <c r="R450" i="13" s="1"/>
  <c r="J450" i="13"/>
  <c r="AX470" i="11"/>
  <c r="AO470" i="11"/>
  <c r="AE470" i="11"/>
  <c r="Q450" i="13" s="1"/>
  <c r="X470" i="11"/>
  <c r="L450" i="13" s="1"/>
  <c r="I450" i="13"/>
  <c r="AC470" i="11"/>
  <c r="O450" i="13" s="1"/>
  <c r="G450" i="13"/>
  <c r="AV173" i="4" l="1"/>
  <c r="AU172" i="4"/>
  <c r="AG171" i="4"/>
  <c r="AH172" i="4"/>
  <c r="AI172" i="4"/>
  <c r="AW172" i="4" s="1"/>
  <c r="AM173" i="4"/>
  <c r="AN173" i="4" s="1"/>
  <c r="AQ172" i="4"/>
  <c r="C450" i="13"/>
  <c r="M470" i="11"/>
  <c r="AA470" i="11"/>
  <c r="M450" i="13" s="1"/>
  <c r="W470" i="11"/>
  <c r="K450" i="13" s="1"/>
  <c r="AI171" i="4" l="1"/>
  <c r="AW171" i="4" s="1"/>
  <c r="AH171" i="4"/>
  <c r="AQ171" i="4"/>
  <c r="AM172" i="4"/>
  <c r="AN172" i="4" s="1"/>
  <c r="AG170" i="4"/>
  <c r="AU171" i="4"/>
  <c r="AV172" i="4"/>
  <c r="T471" i="11"/>
  <c r="R471" i="11"/>
  <c r="J471" i="11"/>
  <c r="K471" i="11" s="1"/>
  <c r="AK470" i="11"/>
  <c r="E450" i="13"/>
  <c r="AV171" i="4" l="1"/>
  <c r="AU170" i="4"/>
  <c r="AH170" i="4"/>
  <c r="AI170" i="4"/>
  <c r="AW170" i="4" s="1"/>
  <c r="AM171" i="4"/>
  <c r="AN171" i="4" s="1"/>
  <c r="AQ170" i="4"/>
  <c r="AG169" i="4"/>
  <c r="C451" i="13"/>
  <c r="M471" i="11"/>
  <c r="AD471" i="11"/>
  <c r="P451" i="13" s="1"/>
  <c r="H451" i="13"/>
  <c r="AS471" i="11"/>
  <c r="S471" i="11"/>
  <c r="AB471" i="11"/>
  <c r="N451" i="13" s="1"/>
  <c r="F451" i="13"/>
  <c r="AL471" i="11"/>
  <c r="B451" i="13"/>
  <c r="U471" i="11"/>
  <c r="V471" i="11"/>
  <c r="AV170" i="4" l="1"/>
  <c r="AU169" i="4"/>
  <c r="AH169" i="4"/>
  <c r="AQ169" i="4"/>
  <c r="AG168" i="4"/>
  <c r="AM170" i="4"/>
  <c r="AN170" i="4" s="1"/>
  <c r="AI169" i="4"/>
  <c r="AW169" i="4" s="1"/>
  <c r="T472" i="11"/>
  <c r="R472" i="11"/>
  <c r="J472" i="11"/>
  <c r="AK471" i="11"/>
  <c r="E451" i="13"/>
  <c r="G451" i="13"/>
  <c r="AC471" i="11"/>
  <c r="O451" i="13" s="1"/>
  <c r="AE471" i="11"/>
  <c r="Q451" i="13" s="1"/>
  <c r="AO471" i="11"/>
  <c r="I451" i="13"/>
  <c r="X471" i="11"/>
  <c r="L451" i="13" s="1"/>
  <c r="AX471" i="11"/>
  <c r="J451" i="13"/>
  <c r="AF471" i="11"/>
  <c r="R451" i="13" s="1"/>
  <c r="W471" i="11"/>
  <c r="K451" i="13" s="1"/>
  <c r="AA471" i="11"/>
  <c r="M451" i="13" s="1"/>
  <c r="AV169" i="4" l="1"/>
  <c r="AU168" i="4"/>
  <c r="AH168" i="4"/>
  <c r="AI168" i="4"/>
  <c r="AW168" i="4" s="1"/>
  <c r="AQ168" i="4"/>
  <c r="AM169" i="4"/>
  <c r="AN169" i="4" s="1"/>
  <c r="AG167" i="4"/>
  <c r="AD472" i="11"/>
  <c r="P452" i="13" s="1"/>
  <c r="H452" i="13"/>
  <c r="F452" i="13"/>
  <c r="AS472" i="11"/>
  <c r="S472" i="11"/>
  <c r="AB472" i="11"/>
  <c r="N452" i="13" s="1"/>
  <c r="B452" i="13"/>
  <c r="V472" i="11"/>
  <c r="U472" i="11"/>
  <c r="K472" i="11"/>
  <c r="AV168" i="4" l="1"/>
  <c r="AU167" i="4"/>
  <c r="AI167" i="4"/>
  <c r="AW167" i="4" s="1"/>
  <c r="AH167" i="4"/>
  <c r="AM168" i="4"/>
  <c r="AN168" i="4" s="1"/>
  <c r="AG166" i="4"/>
  <c r="AQ167" i="4"/>
  <c r="G452" i="13"/>
  <c r="AC472" i="11"/>
  <c r="O452" i="13" s="1"/>
  <c r="J452" i="13"/>
  <c r="AF472" i="11"/>
  <c r="R452" i="13" s="1"/>
  <c r="X472" i="11"/>
  <c r="L452" i="13" s="1"/>
  <c r="AE472" i="11"/>
  <c r="Q452" i="13" s="1"/>
  <c r="AX472" i="11"/>
  <c r="I452" i="13"/>
  <c r="AO472" i="11"/>
  <c r="W472" i="11"/>
  <c r="K452" i="13" s="1"/>
  <c r="AA472" i="11"/>
  <c r="M452" i="13" s="1"/>
  <c r="C452" i="13"/>
  <c r="AL472" i="11"/>
  <c r="M472" i="11"/>
  <c r="AV167" i="4" l="1"/>
  <c r="AU166" i="4"/>
  <c r="AH166" i="4"/>
  <c r="AG165" i="4"/>
  <c r="AI166" i="4"/>
  <c r="AW166" i="4" s="1"/>
  <c r="AQ166" i="4"/>
  <c r="AM167" i="4"/>
  <c r="AN167" i="4" s="1"/>
  <c r="J473" i="11"/>
  <c r="T473" i="11"/>
  <c r="R473" i="11"/>
  <c r="E452" i="13"/>
  <c r="K473" i="11"/>
  <c r="AK472" i="11"/>
  <c r="AV166" i="4" l="1"/>
  <c r="AU165" i="4"/>
  <c r="AI165" i="4"/>
  <c r="AW165" i="4" s="1"/>
  <c r="AM166" i="4"/>
  <c r="AN166" i="4" s="1"/>
  <c r="AG164" i="4"/>
  <c r="AH165" i="4"/>
  <c r="AQ165" i="4"/>
  <c r="B453" i="13"/>
  <c r="AL473" i="11"/>
  <c r="U473" i="11"/>
  <c r="V473" i="11"/>
  <c r="H453" i="13"/>
  <c r="AD473" i="11"/>
  <c r="P453" i="13" s="1"/>
  <c r="AA473" i="11"/>
  <c r="M453" i="13" s="1"/>
  <c r="F453" i="13"/>
  <c r="AS473" i="11"/>
  <c r="S473" i="11"/>
  <c r="W473" i="11" s="1"/>
  <c r="K453" i="13" s="1"/>
  <c r="AB473" i="11"/>
  <c r="N453" i="13" s="1"/>
  <c r="C453" i="13"/>
  <c r="M473" i="11"/>
  <c r="AH164" i="4" l="1"/>
  <c r="AM165" i="4"/>
  <c r="AN165" i="4" s="1"/>
  <c r="AQ164" i="4"/>
  <c r="AI164" i="4"/>
  <c r="AW164" i="4" s="1"/>
  <c r="AG163" i="4"/>
  <c r="AU164" i="4"/>
  <c r="AV165" i="4"/>
  <c r="X473" i="11"/>
  <c r="L453" i="13" s="1"/>
  <c r="AE473" i="11"/>
  <c r="Q453" i="13" s="1"/>
  <c r="AO473" i="11"/>
  <c r="AX473" i="11"/>
  <c r="I453" i="13"/>
  <c r="J453" i="13"/>
  <c r="AF473" i="11"/>
  <c r="R453" i="13" s="1"/>
  <c r="AC473" i="11"/>
  <c r="O453" i="13" s="1"/>
  <c r="G453" i="13"/>
  <c r="E453" i="13"/>
  <c r="R474" i="11"/>
  <c r="T474" i="11"/>
  <c r="J474" i="11"/>
  <c r="AK473" i="11"/>
  <c r="K474" i="11"/>
  <c r="AV164" i="4" l="1"/>
  <c r="AU163" i="4"/>
  <c r="AH163" i="4"/>
  <c r="AG162" i="4"/>
  <c r="AQ163" i="4"/>
  <c r="AI163" i="4"/>
  <c r="AW163" i="4" s="1"/>
  <c r="AM164" i="4"/>
  <c r="AN164" i="4" s="1"/>
  <c r="AS474" i="11"/>
  <c r="S474" i="11"/>
  <c r="W474" i="11" s="1"/>
  <c r="K454" i="13" s="1"/>
  <c r="AB474" i="11"/>
  <c r="N454" i="13" s="1"/>
  <c r="F454" i="13"/>
  <c r="H454" i="13"/>
  <c r="AD474" i="11"/>
  <c r="P454" i="13" s="1"/>
  <c r="V474" i="11"/>
  <c r="U474" i="11"/>
  <c r="B454" i="13"/>
  <c r="AL474" i="11"/>
  <c r="C454" i="13"/>
  <c r="M474" i="11"/>
  <c r="AV163" i="4" l="1"/>
  <c r="AU162" i="4"/>
  <c r="AH162" i="4"/>
  <c r="AG161" i="4"/>
  <c r="AI162" i="4"/>
  <c r="AW162" i="4" s="1"/>
  <c r="AM163" i="4"/>
  <c r="AN163" i="4" s="1"/>
  <c r="AQ162" i="4"/>
  <c r="AC474" i="11"/>
  <c r="O454" i="13" s="1"/>
  <c r="G454" i="13"/>
  <c r="AA474" i="11"/>
  <c r="M454" i="13" s="1"/>
  <c r="J454" i="13"/>
  <c r="AF474" i="11"/>
  <c r="R454" i="13" s="1"/>
  <c r="I454" i="13"/>
  <c r="X474" i="11"/>
  <c r="L454" i="13" s="1"/>
  <c r="AE474" i="11"/>
  <c r="Q454" i="13" s="1"/>
  <c r="AO474" i="11"/>
  <c r="AX474" i="11"/>
  <c r="E454" i="13"/>
  <c r="AK474" i="11"/>
  <c r="J475" i="11"/>
  <c r="R475" i="11"/>
  <c r="T475" i="11"/>
  <c r="K475" i="11"/>
  <c r="AV162" i="4" l="1"/>
  <c r="AU161" i="4"/>
  <c r="AH161" i="4"/>
  <c r="AM162" i="4"/>
  <c r="AN162" i="4" s="1"/>
  <c r="AG160" i="4"/>
  <c r="AI161" i="4"/>
  <c r="AW161" i="4" s="1"/>
  <c r="AQ161" i="4"/>
  <c r="B455" i="13"/>
  <c r="U475" i="11"/>
  <c r="V475" i="11"/>
  <c r="AL475" i="11"/>
  <c r="F455" i="13"/>
  <c r="AS475" i="11"/>
  <c r="S475" i="11"/>
  <c r="AB475" i="11"/>
  <c r="N455" i="13" s="1"/>
  <c r="H455" i="13"/>
  <c r="AD475" i="11"/>
  <c r="P455" i="13" s="1"/>
  <c r="C455" i="13"/>
  <c r="M475" i="11"/>
  <c r="AV161" i="4" l="1"/>
  <c r="AU160" i="4"/>
  <c r="AH160" i="4"/>
  <c r="AG159" i="4"/>
  <c r="AQ160" i="4"/>
  <c r="AI160" i="4"/>
  <c r="AW160" i="4" s="1"/>
  <c r="AM161" i="4"/>
  <c r="AN161" i="4" s="1"/>
  <c r="I455" i="13"/>
  <c r="X475" i="11"/>
  <c r="L455" i="13" s="1"/>
  <c r="AE475" i="11"/>
  <c r="Q455" i="13" s="1"/>
  <c r="AO475" i="11"/>
  <c r="AX475" i="11"/>
  <c r="J455" i="13"/>
  <c r="AF475" i="11"/>
  <c r="R455" i="13" s="1"/>
  <c r="AC475" i="11"/>
  <c r="O455" i="13" s="1"/>
  <c r="G455" i="13"/>
  <c r="T476" i="11"/>
  <c r="R476" i="11"/>
  <c r="J476" i="11"/>
  <c r="AK475" i="11"/>
  <c r="E455" i="13"/>
  <c r="K476" i="11"/>
  <c r="C456" i="13" s="1"/>
  <c r="M476" i="11"/>
  <c r="W475" i="11"/>
  <c r="K455" i="13" s="1"/>
  <c r="AA475" i="11"/>
  <c r="M455" i="13" s="1"/>
  <c r="AV160" i="4" l="1"/>
  <c r="AU159" i="4"/>
  <c r="AH159" i="4"/>
  <c r="AM160" i="4"/>
  <c r="AN160" i="4" s="1"/>
  <c r="AQ159" i="4"/>
  <c r="AI159" i="4"/>
  <c r="AW159" i="4" s="1"/>
  <c r="AG158" i="4"/>
  <c r="H456" i="13"/>
  <c r="AD476" i="11"/>
  <c r="P456" i="13" s="1"/>
  <c r="F456" i="13"/>
  <c r="AS476" i="11"/>
  <c r="S476" i="11"/>
  <c r="AB476" i="11"/>
  <c r="N456" i="13" s="1"/>
  <c r="AL476" i="11"/>
  <c r="B456" i="13"/>
  <c r="U476" i="11"/>
  <c r="V476" i="11"/>
  <c r="R477" i="11"/>
  <c r="E456" i="13"/>
  <c r="AK476" i="11"/>
  <c r="J477" i="11"/>
  <c r="K477" i="11" s="1"/>
  <c r="T477" i="11"/>
  <c r="AV159" i="4" l="1"/>
  <c r="AU158" i="4"/>
  <c r="AH158" i="4"/>
  <c r="AQ158" i="4"/>
  <c r="AG157" i="4"/>
  <c r="AM159" i="4"/>
  <c r="AN159" i="4" s="1"/>
  <c r="AI158" i="4"/>
  <c r="AW158" i="4" s="1"/>
  <c r="AC476" i="11"/>
  <c r="O456" i="13" s="1"/>
  <c r="G456" i="13"/>
  <c r="I456" i="13"/>
  <c r="X476" i="11"/>
  <c r="L456" i="13" s="1"/>
  <c r="AE476" i="11"/>
  <c r="Q456" i="13" s="1"/>
  <c r="AO476" i="11"/>
  <c r="AX476" i="11"/>
  <c r="J456" i="13"/>
  <c r="AF476" i="11"/>
  <c r="R456" i="13" s="1"/>
  <c r="S477" i="11"/>
  <c r="F457" i="13"/>
  <c r="AS477" i="11"/>
  <c r="AB477" i="11"/>
  <c r="N457" i="13" s="1"/>
  <c r="B457" i="13"/>
  <c r="AL477" i="11"/>
  <c r="U477" i="11"/>
  <c r="V477" i="11"/>
  <c r="H457" i="13"/>
  <c r="AD477" i="11"/>
  <c r="P457" i="13" s="1"/>
  <c r="W476" i="11"/>
  <c r="K456" i="13" s="1"/>
  <c r="AA476" i="11"/>
  <c r="M456" i="13" s="1"/>
  <c r="M477" i="11"/>
  <c r="C457" i="13"/>
  <c r="AU157" i="4" l="1"/>
  <c r="AV158" i="4"/>
  <c r="AM158" i="4"/>
  <c r="AN158" i="4" s="1"/>
  <c r="AH157" i="4"/>
  <c r="AG156" i="4"/>
  <c r="AQ157" i="4"/>
  <c r="AI157" i="4"/>
  <c r="AW157" i="4" s="1"/>
  <c r="G457" i="13"/>
  <c r="AC477" i="11"/>
  <c r="O457" i="13" s="1"/>
  <c r="X477" i="11"/>
  <c r="L457" i="13" s="1"/>
  <c r="AE477" i="11"/>
  <c r="Q457" i="13" s="1"/>
  <c r="AO477" i="11"/>
  <c r="AX477" i="11"/>
  <c r="I457" i="13"/>
  <c r="J457" i="13"/>
  <c r="AF477" i="11"/>
  <c r="R457" i="13" s="1"/>
  <c r="T478" i="11"/>
  <c r="R478" i="11"/>
  <c r="J478" i="11"/>
  <c r="AK477" i="11"/>
  <c r="E457" i="13"/>
  <c r="K478" i="11"/>
  <c r="C458" i="13" s="1"/>
  <c r="M478" i="11"/>
  <c r="W477" i="11"/>
  <c r="K457" i="13" s="1"/>
  <c r="AA477" i="11"/>
  <c r="M457" i="13" s="1"/>
  <c r="AU156" i="4" l="1"/>
  <c r="AV157" i="4"/>
  <c r="AH156" i="4"/>
  <c r="AI156" i="4"/>
  <c r="AW156" i="4" s="1"/>
  <c r="AQ156" i="4"/>
  <c r="AM157" i="4"/>
  <c r="AN157" i="4" s="1"/>
  <c r="AG155" i="4"/>
  <c r="AD478" i="11"/>
  <c r="P458" i="13" s="1"/>
  <c r="H458" i="13"/>
  <c r="W478" i="11"/>
  <c r="K458" i="13" s="1"/>
  <c r="F458" i="13"/>
  <c r="AS478" i="11"/>
  <c r="S478" i="11"/>
  <c r="AA478" i="11" s="1"/>
  <c r="M458" i="13" s="1"/>
  <c r="AB478" i="11"/>
  <c r="N458" i="13" s="1"/>
  <c r="AL478" i="11"/>
  <c r="U478" i="11"/>
  <c r="V478" i="11"/>
  <c r="B458" i="13"/>
  <c r="T479" i="11"/>
  <c r="R479" i="11"/>
  <c r="J479" i="11"/>
  <c r="AK478" i="11"/>
  <c r="E458" i="13"/>
  <c r="AV156" i="4" l="1"/>
  <c r="AU155" i="4"/>
  <c r="AG154" i="4"/>
  <c r="AM156" i="4"/>
  <c r="AN156" i="4" s="1"/>
  <c r="AH155" i="4"/>
  <c r="AQ155" i="4"/>
  <c r="AI155" i="4"/>
  <c r="AW155" i="4" s="1"/>
  <c r="G458" i="13"/>
  <c r="AC478" i="11"/>
  <c r="O458" i="13" s="1"/>
  <c r="I458" i="13"/>
  <c r="X478" i="11"/>
  <c r="L458" i="13" s="1"/>
  <c r="AE478" i="11"/>
  <c r="Q458" i="13" s="1"/>
  <c r="AO478" i="11"/>
  <c r="AX478" i="11"/>
  <c r="J458" i="13"/>
  <c r="AF478" i="11"/>
  <c r="R458" i="13" s="1"/>
  <c r="H459" i="13"/>
  <c r="AD479" i="11"/>
  <c r="P459" i="13" s="1"/>
  <c r="W479" i="11"/>
  <c r="K459" i="13" s="1"/>
  <c r="AA479" i="11"/>
  <c r="M459" i="13" s="1"/>
  <c r="F459" i="13"/>
  <c r="AS479" i="11"/>
  <c r="S479" i="11"/>
  <c r="AB479" i="11"/>
  <c r="N459" i="13" s="1"/>
  <c r="B459" i="13"/>
  <c r="V479" i="11"/>
  <c r="U479" i="11"/>
  <c r="K479" i="11"/>
  <c r="AH154" i="4" l="1"/>
  <c r="AQ154" i="4"/>
  <c r="AG153" i="4"/>
  <c r="AM155" i="4"/>
  <c r="AN155" i="4" s="1"/>
  <c r="AI154" i="4"/>
  <c r="AW154" i="4" s="1"/>
  <c r="AV155" i="4"/>
  <c r="AU154" i="4"/>
  <c r="G459" i="13"/>
  <c r="AC479" i="11"/>
  <c r="O459" i="13" s="1"/>
  <c r="AF479" i="11"/>
  <c r="R459" i="13" s="1"/>
  <c r="J459" i="13"/>
  <c r="I459" i="13"/>
  <c r="X479" i="11"/>
  <c r="L459" i="13" s="1"/>
  <c r="AE479" i="11"/>
  <c r="Q459" i="13" s="1"/>
  <c r="AO479" i="11"/>
  <c r="AX479" i="11"/>
  <c r="C459" i="13"/>
  <c r="AL479" i="11"/>
  <c r="M479" i="11"/>
  <c r="AV154" i="4" l="1"/>
  <c r="AU153" i="4"/>
  <c r="AG152" i="4"/>
  <c r="AI153" i="4"/>
  <c r="AW153" i="4" s="1"/>
  <c r="AH153" i="4"/>
  <c r="AM154" i="4"/>
  <c r="AN154" i="4" s="1"/>
  <c r="AQ153" i="4"/>
  <c r="T480" i="11"/>
  <c r="R480" i="11"/>
  <c r="J480" i="11"/>
  <c r="K480" i="11" s="1"/>
  <c r="AK479" i="11"/>
  <c r="E459" i="13"/>
  <c r="AH152" i="4" l="1"/>
  <c r="AI152" i="4"/>
  <c r="AW152" i="4" s="1"/>
  <c r="AM153" i="4"/>
  <c r="AN153" i="4" s="1"/>
  <c r="AQ152" i="4"/>
  <c r="AG151" i="4"/>
  <c r="AV153" i="4"/>
  <c r="AU152" i="4"/>
  <c r="H460" i="13"/>
  <c r="AD480" i="11"/>
  <c r="P460" i="13" s="1"/>
  <c r="AS480" i="11"/>
  <c r="S480" i="11"/>
  <c r="AB480" i="11"/>
  <c r="N460" i="13" s="1"/>
  <c r="F460" i="13"/>
  <c r="AL480" i="11"/>
  <c r="B460" i="13"/>
  <c r="U480" i="11"/>
  <c r="V480" i="11"/>
  <c r="M480" i="11"/>
  <c r="C460" i="13"/>
  <c r="AU151" i="4" l="1"/>
  <c r="AV152" i="4"/>
  <c r="AH151" i="4"/>
  <c r="AQ151" i="4"/>
  <c r="AM152" i="4"/>
  <c r="AN152" i="4" s="1"/>
  <c r="AI151" i="4"/>
  <c r="AW151" i="4" s="1"/>
  <c r="AG150" i="4"/>
  <c r="G460" i="13"/>
  <c r="AC480" i="11"/>
  <c r="O460" i="13" s="1"/>
  <c r="X480" i="11"/>
  <c r="L460" i="13" s="1"/>
  <c r="AE480" i="11"/>
  <c r="Q460" i="13" s="1"/>
  <c r="AO480" i="11"/>
  <c r="AX480" i="11"/>
  <c r="I460" i="13"/>
  <c r="J460" i="13"/>
  <c r="AF480" i="11"/>
  <c r="R460" i="13" s="1"/>
  <c r="E460" i="13"/>
  <c r="T481" i="11"/>
  <c r="R481" i="11"/>
  <c r="AK480" i="11"/>
  <c r="J481" i="11"/>
  <c r="AA480" i="11"/>
  <c r="M460" i="13" s="1"/>
  <c r="W480" i="11"/>
  <c r="K460" i="13" s="1"/>
  <c r="AV151" i="4" l="1"/>
  <c r="AU150" i="4"/>
  <c r="AH150" i="4"/>
  <c r="AI150" i="4"/>
  <c r="AW150" i="4" s="1"/>
  <c r="AG149" i="4"/>
  <c r="AQ150" i="4"/>
  <c r="AM151" i="4"/>
  <c r="AN151" i="4" s="1"/>
  <c r="H461" i="13"/>
  <c r="AD481" i="11"/>
  <c r="P461" i="13" s="1"/>
  <c r="F461" i="13"/>
  <c r="AS481" i="11"/>
  <c r="S481" i="11"/>
  <c r="AB481" i="11"/>
  <c r="N461" i="13" s="1"/>
  <c r="B461" i="13"/>
  <c r="U481" i="11"/>
  <c r="V481" i="11"/>
  <c r="K481" i="11"/>
  <c r="AL481" i="11" s="1"/>
  <c r="AU149" i="4" l="1"/>
  <c r="AV150" i="4"/>
  <c r="AH149" i="4"/>
  <c r="AG148" i="4"/>
  <c r="AI149" i="4"/>
  <c r="AW149" i="4" s="1"/>
  <c r="AQ149" i="4"/>
  <c r="AM150" i="4"/>
  <c r="AN150" i="4" s="1"/>
  <c r="G461" i="13"/>
  <c r="AC481" i="11"/>
  <c r="O461" i="13" s="1"/>
  <c r="I461" i="13"/>
  <c r="X481" i="11"/>
  <c r="L461" i="13" s="1"/>
  <c r="AE481" i="11"/>
  <c r="Q461" i="13" s="1"/>
  <c r="AO481" i="11"/>
  <c r="AX481" i="11"/>
  <c r="J461" i="13"/>
  <c r="AF481" i="11"/>
  <c r="R461" i="13" s="1"/>
  <c r="M481" i="11"/>
  <c r="C461" i="13"/>
  <c r="W481" i="11"/>
  <c r="K461" i="13" s="1"/>
  <c r="AA481" i="11"/>
  <c r="M461" i="13" s="1"/>
  <c r="AU148" i="4" l="1"/>
  <c r="AV149" i="4"/>
  <c r="AI148" i="4"/>
  <c r="AW148" i="4" s="1"/>
  <c r="AH148" i="4"/>
  <c r="AQ148" i="4"/>
  <c r="AG147" i="4"/>
  <c r="AM149" i="4"/>
  <c r="AN149" i="4" s="1"/>
  <c r="E461" i="13"/>
  <c r="R482" i="11"/>
  <c r="J482" i="11"/>
  <c r="AK481" i="11"/>
  <c r="T482" i="11"/>
  <c r="AV148" i="4" l="1"/>
  <c r="AU147" i="4"/>
  <c r="AH147" i="4"/>
  <c r="AM148" i="4"/>
  <c r="AN148" i="4" s="1"/>
  <c r="AI147" i="4"/>
  <c r="AW147" i="4" s="1"/>
  <c r="AQ147" i="4"/>
  <c r="AG146" i="4"/>
  <c r="F462" i="13"/>
  <c r="AS482" i="11"/>
  <c r="S482" i="11"/>
  <c r="AB482" i="11"/>
  <c r="N462" i="13" s="1"/>
  <c r="AL482" i="11"/>
  <c r="U482" i="11"/>
  <c r="V482" i="11"/>
  <c r="B462" i="13"/>
  <c r="H462" i="13"/>
  <c r="AD482" i="11"/>
  <c r="P462" i="13" s="1"/>
  <c r="K482" i="11"/>
  <c r="AV147" i="4" l="1"/>
  <c r="AU146" i="4"/>
  <c r="AH146" i="4"/>
  <c r="AQ146" i="4"/>
  <c r="AM147" i="4"/>
  <c r="AN147" i="4" s="1"/>
  <c r="AG145" i="4"/>
  <c r="AI146" i="4"/>
  <c r="AW146" i="4" s="1"/>
  <c r="G462" i="13"/>
  <c r="AC482" i="11"/>
  <c r="O462" i="13" s="1"/>
  <c r="I462" i="13"/>
  <c r="X482" i="11"/>
  <c r="L462" i="13" s="1"/>
  <c r="AE482" i="11"/>
  <c r="Q462" i="13" s="1"/>
  <c r="AO482" i="11"/>
  <c r="AX482" i="11"/>
  <c r="J462" i="13"/>
  <c r="AF482" i="11"/>
  <c r="R462" i="13" s="1"/>
  <c r="W482" i="11"/>
  <c r="K462" i="13" s="1"/>
  <c r="AA482" i="11"/>
  <c r="M462" i="13" s="1"/>
  <c r="C462" i="13"/>
  <c r="M482" i="11"/>
  <c r="AU145" i="4" l="1"/>
  <c r="AV146" i="4"/>
  <c r="AH145" i="4"/>
  <c r="AQ145" i="4"/>
  <c r="AG144" i="4"/>
  <c r="AI145" i="4"/>
  <c r="AW145" i="4" s="1"/>
  <c r="AM146" i="4"/>
  <c r="AN146" i="4" s="1"/>
  <c r="R483" i="11"/>
  <c r="J483" i="11"/>
  <c r="AK482" i="11"/>
  <c r="E462" i="13"/>
  <c r="T483" i="11"/>
  <c r="K483" i="11"/>
  <c r="C463" i="13" s="1"/>
  <c r="AU144" i="4" l="1"/>
  <c r="AV145" i="4"/>
  <c r="AH144" i="4"/>
  <c r="AG143" i="4"/>
  <c r="AI144" i="4"/>
  <c r="AW144" i="4" s="1"/>
  <c r="AM145" i="4"/>
  <c r="AN145" i="4" s="1"/>
  <c r="AQ144" i="4"/>
  <c r="W483" i="11"/>
  <c r="K463" i="13" s="1"/>
  <c r="AA483" i="11"/>
  <c r="M463" i="13" s="1"/>
  <c r="AS483" i="11"/>
  <c r="S483" i="11"/>
  <c r="AB483" i="11"/>
  <c r="N463" i="13" s="1"/>
  <c r="F463" i="13"/>
  <c r="U483" i="11"/>
  <c r="V483" i="11"/>
  <c r="AL483" i="11"/>
  <c r="B463" i="13"/>
  <c r="M483" i="11"/>
  <c r="H463" i="13"/>
  <c r="AD483" i="11"/>
  <c r="P463" i="13" s="1"/>
  <c r="AV144" i="4" l="1"/>
  <c r="AU143" i="4"/>
  <c r="AH143" i="4"/>
  <c r="AM144" i="4"/>
  <c r="AN144" i="4" s="1"/>
  <c r="AQ143" i="4"/>
  <c r="AI143" i="4"/>
  <c r="AW143" i="4" s="1"/>
  <c r="AG142" i="4"/>
  <c r="AC483" i="11"/>
  <c r="O463" i="13" s="1"/>
  <c r="G463" i="13"/>
  <c r="X483" i="11"/>
  <c r="L463" i="13" s="1"/>
  <c r="AO483" i="11"/>
  <c r="AE483" i="11"/>
  <c r="Q463" i="13" s="1"/>
  <c r="AX483" i="11"/>
  <c r="I463" i="13"/>
  <c r="J463" i="13"/>
  <c r="AF483" i="11"/>
  <c r="R463" i="13" s="1"/>
  <c r="E463" i="13"/>
  <c r="T484" i="11"/>
  <c r="R484" i="11"/>
  <c r="J484" i="11"/>
  <c r="AK483" i="11"/>
  <c r="AV143" i="4" l="1"/>
  <c r="AU142" i="4"/>
  <c r="AQ142" i="4"/>
  <c r="AG141" i="4"/>
  <c r="AI142" i="4"/>
  <c r="AW142" i="4" s="1"/>
  <c r="AH142" i="4"/>
  <c r="AM143" i="4"/>
  <c r="AN143" i="4" s="1"/>
  <c r="H464" i="13"/>
  <c r="AD484" i="11"/>
  <c r="P464" i="13" s="1"/>
  <c r="AS484" i="11"/>
  <c r="S484" i="11"/>
  <c r="AB484" i="11"/>
  <c r="N464" i="13" s="1"/>
  <c r="F464" i="13"/>
  <c r="B464" i="13"/>
  <c r="U484" i="11"/>
  <c r="W484" i="11" s="1"/>
  <c r="K464" i="13" s="1"/>
  <c r="V484" i="11"/>
  <c r="K484" i="11"/>
  <c r="AH141" i="4" l="1"/>
  <c r="AM142" i="4"/>
  <c r="AN142" i="4" s="1"/>
  <c r="AQ141" i="4"/>
  <c r="AG140" i="4"/>
  <c r="AI141" i="4"/>
  <c r="AW141" i="4" s="1"/>
  <c r="AV142" i="4"/>
  <c r="AU141" i="4"/>
  <c r="AC484" i="11"/>
  <c r="O464" i="13" s="1"/>
  <c r="G464" i="13"/>
  <c r="AA484" i="11"/>
  <c r="M464" i="13" s="1"/>
  <c r="I464" i="13"/>
  <c r="AE484" i="11"/>
  <c r="Q464" i="13" s="1"/>
  <c r="AX484" i="11"/>
  <c r="X484" i="11"/>
  <c r="L464" i="13" s="1"/>
  <c r="AO484" i="11"/>
  <c r="AF484" i="11"/>
  <c r="R464" i="13" s="1"/>
  <c r="J464" i="13"/>
  <c r="C464" i="13"/>
  <c r="AL484" i="11"/>
  <c r="M484" i="11"/>
  <c r="AU140" i="4" l="1"/>
  <c r="AV141" i="4"/>
  <c r="AI140" i="4"/>
  <c r="AW140" i="4" s="1"/>
  <c r="AH140" i="4"/>
  <c r="AG139" i="4"/>
  <c r="AM141" i="4"/>
  <c r="AN141" i="4" s="1"/>
  <c r="AQ140" i="4"/>
  <c r="K485" i="11"/>
  <c r="E464" i="13"/>
  <c r="R485" i="11"/>
  <c r="AK484" i="11"/>
  <c r="T485" i="11"/>
  <c r="J485" i="11"/>
  <c r="AV140" i="4" l="1"/>
  <c r="AU139" i="4"/>
  <c r="AH139" i="4"/>
  <c r="AQ139" i="4"/>
  <c r="AG138" i="4"/>
  <c r="AI139" i="4"/>
  <c r="AW139" i="4" s="1"/>
  <c r="AM140" i="4"/>
  <c r="AN140" i="4" s="1"/>
  <c r="AA485" i="11"/>
  <c r="M465" i="13" s="1"/>
  <c r="S485" i="11"/>
  <c r="W485" i="11" s="1"/>
  <c r="K465" i="13" s="1"/>
  <c r="F465" i="13"/>
  <c r="AS485" i="11"/>
  <c r="AB485" i="11"/>
  <c r="N465" i="13" s="1"/>
  <c r="AD485" i="11"/>
  <c r="P465" i="13" s="1"/>
  <c r="H465" i="13"/>
  <c r="B465" i="13"/>
  <c r="U485" i="11"/>
  <c r="AL485" i="11"/>
  <c r="V485" i="11"/>
  <c r="C465" i="13"/>
  <c r="M485" i="11"/>
  <c r="AV139" i="4" l="1"/>
  <c r="AU138" i="4"/>
  <c r="AH138" i="4"/>
  <c r="AI138" i="4"/>
  <c r="AW138" i="4" s="1"/>
  <c r="AG137" i="4"/>
  <c r="AQ138" i="4"/>
  <c r="AM139" i="4"/>
  <c r="AN139" i="4" s="1"/>
  <c r="G465" i="13"/>
  <c r="AC485" i="11"/>
  <c r="O465" i="13" s="1"/>
  <c r="I465" i="13"/>
  <c r="X485" i="11"/>
  <c r="L465" i="13" s="1"/>
  <c r="AE485" i="11"/>
  <c r="Q465" i="13" s="1"/>
  <c r="AO485" i="11"/>
  <c r="AX485" i="11"/>
  <c r="J465" i="13"/>
  <c r="AF485" i="11"/>
  <c r="R465" i="13" s="1"/>
  <c r="T486" i="11"/>
  <c r="R486" i="11"/>
  <c r="J486" i="11"/>
  <c r="AK485" i="11"/>
  <c r="E465" i="13"/>
  <c r="AV138" i="4" l="1"/>
  <c r="AU137" i="4"/>
  <c r="AI137" i="4"/>
  <c r="AW137" i="4" s="1"/>
  <c r="AM138" i="4"/>
  <c r="AN138" i="4" s="1"/>
  <c r="AG136" i="4"/>
  <c r="AQ137" i="4"/>
  <c r="AH137" i="4"/>
  <c r="H466" i="13"/>
  <c r="AD486" i="11"/>
  <c r="P466" i="13" s="1"/>
  <c r="F466" i="13"/>
  <c r="AS486" i="11"/>
  <c r="S486" i="11"/>
  <c r="AB486" i="11"/>
  <c r="N466" i="13" s="1"/>
  <c r="U486" i="11"/>
  <c r="AA486" i="11" s="1"/>
  <c r="M466" i="13" s="1"/>
  <c r="V486" i="11"/>
  <c r="B466" i="13"/>
  <c r="K486" i="11"/>
  <c r="AL486" i="11" s="1"/>
  <c r="AH136" i="4" l="1"/>
  <c r="AM137" i="4"/>
  <c r="AN137" i="4" s="1"/>
  <c r="AI136" i="4"/>
  <c r="AW136" i="4" s="1"/>
  <c r="AQ136" i="4"/>
  <c r="AG135" i="4"/>
  <c r="AV137" i="4"/>
  <c r="AU136" i="4"/>
  <c r="G466" i="13"/>
  <c r="AC486" i="11"/>
  <c r="O466" i="13" s="1"/>
  <c r="I466" i="13"/>
  <c r="AE486" i="11"/>
  <c r="Q466" i="13" s="1"/>
  <c r="AX486" i="11"/>
  <c r="X486" i="11"/>
  <c r="L466" i="13" s="1"/>
  <c r="AO486" i="11"/>
  <c r="W486" i="11"/>
  <c r="K466" i="13" s="1"/>
  <c r="AF486" i="11"/>
  <c r="R466" i="13" s="1"/>
  <c r="J466" i="13"/>
  <c r="M486" i="11"/>
  <c r="C466" i="13"/>
  <c r="AU135" i="4" l="1"/>
  <c r="AV136" i="4"/>
  <c r="AH135" i="4"/>
  <c r="AI135" i="4"/>
  <c r="AW135" i="4" s="1"/>
  <c r="AG134" i="4"/>
  <c r="AQ135" i="4"/>
  <c r="AM136" i="4"/>
  <c r="AN136" i="4" s="1"/>
  <c r="T487" i="11"/>
  <c r="R487" i="11"/>
  <c r="J487" i="11"/>
  <c r="AK486" i="11"/>
  <c r="E466" i="13"/>
  <c r="AV135" i="4" l="1"/>
  <c r="AU134" i="4"/>
  <c r="AI134" i="4"/>
  <c r="AW134" i="4" s="1"/>
  <c r="AM135" i="4"/>
  <c r="AN135" i="4" s="1"/>
  <c r="AQ134" i="4"/>
  <c r="AG133" i="4"/>
  <c r="AH134" i="4"/>
  <c r="H467" i="13"/>
  <c r="AD487" i="11"/>
  <c r="P467" i="13" s="1"/>
  <c r="W487" i="11"/>
  <c r="K467" i="13" s="1"/>
  <c r="AA487" i="11"/>
  <c r="M467" i="13" s="1"/>
  <c r="F467" i="13"/>
  <c r="S487" i="11"/>
  <c r="AB487" i="11"/>
  <c r="N467" i="13" s="1"/>
  <c r="AS487" i="11"/>
  <c r="B467" i="13"/>
  <c r="V487" i="11"/>
  <c r="AL487" i="11"/>
  <c r="U487" i="11"/>
  <c r="K487" i="11"/>
  <c r="C467" i="13" s="1"/>
  <c r="M487" i="11"/>
  <c r="AH133" i="4" l="1"/>
  <c r="AM134" i="4"/>
  <c r="AN134" i="4" s="1"/>
  <c r="AI133" i="4"/>
  <c r="AW133" i="4" s="1"/>
  <c r="AG132" i="4"/>
  <c r="AQ133" i="4"/>
  <c r="AV134" i="4"/>
  <c r="AU133" i="4"/>
  <c r="G467" i="13"/>
  <c r="AC487" i="11"/>
  <c r="O467" i="13" s="1"/>
  <c r="J467" i="13"/>
  <c r="AF487" i="11"/>
  <c r="R467" i="13" s="1"/>
  <c r="X487" i="11"/>
  <c r="L467" i="13" s="1"/>
  <c r="AE487" i="11"/>
  <c r="Q467" i="13" s="1"/>
  <c r="AO487" i="11"/>
  <c r="AX487" i="11"/>
  <c r="I467" i="13"/>
  <c r="T488" i="11"/>
  <c r="J488" i="11"/>
  <c r="M488" i="11" s="1"/>
  <c r="R488" i="11"/>
  <c r="AK487" i="11"/>
  <c r="E467" i="13"/>
  <c r="K488" i="11"/>
  <c r="C468" i="13" s="1"/>
  <c r="AV133" i="4" l="1"/>
  <c r="AU132" i="4"/>
  <c r="AH132" i="4"/>
  <c r="AG131" i="4"/>
  <c r="AI132" i="4"/>
  <c r="AW132" i="4" s="1"/>
  <c r="AQ132" i="4"/>
  <c r="AM133" i="4"/>
  <c r="AN133" i="4" s="1"/>
  <c r="H468" i="13"/>
  <c r="AD488" i="11"/>
  <c r="P468" i="13" s="1"/>
  <c r="AL488" i="11"/>
  <c r="B468" i="13"/>
  <c r="U488" i="11"/>
  <c r="V488" i="11"/>
  <c r="AS488" i="11"/>
  <c r="F468" i="13"/>
  <c r="S488" i="11"/>
  <c r="AB488" i="11"/>
  <c r="N468" i="13" s="1"/>
  <c r="E468" i="13"/>
  <c r="AK488" i="11"/>
  <c r="J489" i="11"/>
  <c r="K489" i="11"/>
  <c r="C469" i="13" s="1"/>
  <c r="R489" i="11"/>
  <c r="T489" i="11"/>
  <c r="AU131" i="4" l="1"/>
  <c r="AV132" i="4"/>
  <c r="AH131" i="4"/>
  <c r="AQ131" i="4"/>
  <c r="AG130" i="4"/>
  <c r="AM132" i="4"/>
  <c r="AN132" i="4" s="1"/>
  <c r="AI131" i="4"/>
  <c r="AW131" i="4" s="1"/>
  <c r="X488" i="11"/>
  <c r="L468" i="13" s="1"/>
  <c r="I468" i="13"/>
  <c r="AE488" i="11"/>
  <c r="Q468" i="13" s="1"/>
  <c r="AO488" i="11"/>
  <c r="AX488" i="11"/>
  <c r="AA488" i="11"/>
  <c r="M468" i="13" s="1"/>
  <c r="J468" i="13"/>
  <c r="AF488" i="11"/>
  <c r="R468" i="13" s="1"/>
  <c r="G468" i="13"/>
  <c r="AC488" i="11"/>
  <c r="O468" i="13" s="1"/>
  <c r="W488" i="11"/>
  <c r="K468" i="13" s="1"/>
  <c r="M489" i="11"/>
  <c r="B469" i="13"/>
  <c r="V489" i="11"/>
  <c r="U489" i="11"/>
  <c r="AL489" i="11"/>
  <c r="F469" i="13"/>
  <c r="AS489" i="11"/>
  <c r="S489" i="11"/>
  <c r="AB489" i="11"/>
  <c r="N469" i="13" s="1"/>
  <c r="H469" i="13"/>
  <c r="AD489" i="11"/>
  <c r="P469" i="13" s="1"/>
  <c r="AA489" i="11"/>
  <c r="M469" i="13" s="1"/>
  <c r="W489" i="11"/>
  <c r="K469" i="13" s="1"/>
  <c r="AV131" i="4" l="1"/>
  <c r="AU130" i="4"/>
  <c r="AH130" i="4"/>
  <c r="AI130" i="4"/>
  <c r="AW130" i="4" s="1"/>
  <c r="AQ130" i="4"/>
  <c r="AG129" i="4"/>
  <c r="AM131" i="4"/>
  <c r="AN131" i="4" s="1"/>
  <c r="T490" i="11"/>
  <c r="R490" i="11"/>
  <c r="J490" i="11"/>
  <c r="K490" i="11" s="1"/>
  <c r="C470" i="13" s="1"/>
  <c r="AK489" i="11"/>
  <c r="E469" i="13"/>
  <c r="J469" i="13"/>
  <c r="AF489" i="11"/>
  <c r="R469" i="13" s="1"/>
  <c r="I469" i="13"/>
  <c r="X489" i="11"/>
  <c r="L469" i="13" s="1"/>
  <c r="AE489" i="11"/>
  <c r="Q469" i="13" s="1"/>
  <c r="AO489" i="11"/>
  <c r="AX489" i="11"/>
  <c r="AC489" i="11"/>
  <c r="O469" i="13" s="1"/>
  <c r="G469" i="13"/>
  <c r="AV130" i="4" l="1"/>
  <c r="AU129" i="4"/>
  <c r="AM130" i="4"/>
  <c r="AN130" i="4" s="1"/>
  <c r="AH129" i="4"/>
  <c r="AQ129" i="4"/>
  <c r="AI129" i="4"/>
  <c r="AW129" i="4" s="1"/>
  <c r="AG128" i="4"/>
  <c r="AD490" i="11"/>
  <c r="P470" i="13" s="1"/>
  <c r="H470" i="13"/>
  <c r="F470" i="13"/>
  <c r="AS490" i="11"/>
  <c r="S490" i="11"/>
  <c r="AB490" i="11"/>
  <c r="N470" i="13" s="1"/>
  <c r="AL490" i="11"/>
  <c r="B470" i="13"/>
  <c r="U490" i="11"/>
  <c r="AA490" i="11" s="1"/>
  <c r="M470" i="13" s="1"/>
  <c r="V490" i="11"/>
  <c r="M490" i="11"/>
  <c r="AU128" i="4" l="1"/>
  <c r="AV129" i="4"/>
  <c r="AH128" i="4"/>
  <c r="AM129" i="4"/>
  <c r="AN129" i="4" s="1"/>
  <c r="AQ128" i="4"/>
  <c r="AI128" i="4"/>
  <c r="AW128" i="4" s="1"/>
  <c r="AG127" i="4"/>
  <c r="AC490" i="11"/>
  <c r="O470" i="13" s="1"/>
  <c r="G470" i="13"/>
  <c r="W490" i="11"/>
  <c r="K470" i="13" s="1"/>
  <c r="I470" i="13"/>
  <c r="X490" i="11"/>
  <c r="L470" i="13" s="1"/>
  <c r="AE490" i="11"/>
  <c r="Q470" i="13" s="1"/>
  <c r="AO490" i="11"/>
  <c r="AX490" i="11"/>
  <c r="AF490" i="11"/>
  <c r="R470" i="13" s="1"/>
  <c r="J470" i="13"/>
  <c r="E470" i="13"/>
  <c r="J491" i="11"/>
  <c r="K491" i="11" s="1"/>
  <c r="C471" i="13" s="1"/>
  <c r="AK490" i="11"/>
  <c r="R491" i="11"/>
  <c r="T491" i="11"/>
  <c r="AV128" i="4" l="1"/>
  <c r="AU127" i="4"/>
  <c r="AH127" i="4"/>
  <c r="AI127" i="4"/>
  <c r="AW127" i="4" s="1"/>
  <c r="AQ127" i="4"/>
  <c r="AG126" i="4"/>
  <c r="AM128" i="4"/>
  <c r="AN128" i="4" s="1"/>
  <c r="AL491" i="11"/>
  <c r="M491" i="11"/>
  <c r="U491" i="11"/>
  <c r="V491" i="11"/>
  <c r="B471" i="13"/>
  <c r="AS491" i="11"/>
  <c r="F471" i="13"/>
  <c r="S491" i="11"/>
  <c r="AB491" i="11"/>
  <c r="N471" i="13" s="1"/>
  <c r="H471" i="13"/>
  <c r="AD491" i="11"/>
  <c r="P471" i="13" s="1"/>
  <c r="AV127" i="4" l="1"/>
  <c r="AU126" i="4"/>
  <c r="AQ126" i="4"/>
  <c r="AG125" i="4"/>
  <c r="AI126" i="4"/>
  <c r="AW126" i="4" s="1"/>
  <c r="AH126" i="4"/>
  <c r="AM127" i="4"/>
  <c r="AN127" i="4" s="1"/>
  <c r="E471" i="13"/>
  <c r="AK491" i="11"/>
  <c r="T492" i="11"/>
  <c r="J492" i="11"/>
  <c r="R492" i="11"/>
  <c r="I471" i="13"/>
  <c r="AO491" i="11"/>
  <c r="X491" i="11"/>
  <c r="L471" i="13" s="1"/>
  <c r="AE491" i="11"/>
  <c r="Q471" i="13" s="1"/>
  <c r="AX491" i="11"/>
  <c r="J471" i="13"/>
  <c r="AF491" i="11"/>
  <c r="R471" i="13" s="1"/>
  <c r="G471" i="13"/>
  <c r="AC491" i="11"/>
  <c r="O471" i="13" s="1"/>
  <c r="W491" i="11"/>
  <c r="K471" i="13" s="1"/>
  <c r="AA491" i="11"/>
  <c r="M471" i="13" s="1"/>
  <c r="AH125" i="4" l="1"/>
  <c r="AM126" i="4"/>
  <c r="AN126" i="4" s="1"/>
  <c r="AI125" i="4"/>
  <c r="AW125" i="4" s="1"/>
  <c r="AQ125" i="4"/>
  <c r="AG124" i="4"/>
  <c r="AV126" i="4"/>
  <c r="AU125" i="4"/>
  <c r="H472" i="13"/>
  <c r="AD492" i="11"/>
  <c r="P472" i="13" s="1"/>
  <c r="K492" i="11"/>
  <c r="U492" i="11"/>
  <c r="B472" i="13"/>
  <c r="V492" i="11"/>
  <c r="S492" i="11"/>
  <c r="AB492" i="11"/>
  <c r="N472" i="13" s="1"/>
  <c r="F472" i="13"/>
  <c r="AS492" i="11"/>
  <c r="AV125" i="4" l="1"/>
  <c r="AU124" i="4"/>
  <c r="AI124" i="4"/>
  <c r="AW124" i="4" s="1"/>
  <c r="AQ124" i="4"/>
  <c r="AH124" i="4"/>
  <c r="AG123" i="4"/>
  <c r="AM125" i="4"/>
  <c r="AN125" i="4" s="1"/>
  <c r="C472" i="13"/>
  <c r="M492" i="11"/>
  <c r="AL492" i="11"/>
  <c r="I472" i="13"/>
  <c r="X492" i="11"/>
  <c r="L472" i="13" s="1"/>
  <c r="AE492" i="11"/>
  <c r="Q472" i="13" s="1"/>
  <c r="AO492" i="11"/>
  <c r="AX492" i="11"/>
  <c r="J472" i="13"/>
  <c r="AF492" i="11"/>
  <c r="R472" i="13" s="1"/>
  <c r="AC492" i="11"/>
  <c r="O472" i="13" s="1"/>
  <c r="G472" i="13"/>
  <c r="W492" i="11"/>
  <c r="K472" i="13" s="1"/>
  <c r="AA492" i="11"/>
  <c r="M472" i="13" s="1"/>
  <c r="AV124" i="4" l="1"/>
  <c r="AU123" i="4"/>
  <c r="AH123" i="4"/>
  <c r="AI123" i="4"/>
  <c r="AW123" i="4" s="1"/>
  <c r="AM124" i="4"/>
  <c r="AN124" i="4" s="1"/>
  <c r="AQ123" i="4"/>
  <c r="AG122" i="4"/>
  <c r="E472" i="13"/>
  <c r="AK492" i="11"/>
  <c r="J493" i="11"/>
  <c r="R493" i="11"/>
  <c r="T493" i="11"/>
  <c r="AV123" i="4" l="1"/>
  <c r="AU122" i="4"/>
  <c r="AH122" i="4"/>
  <c r="AI122" i="4"/>
  <c r="AW122" i="4" s="1"/>
  <c r="AG121" i="4"/>
  <c r="AQ122" i="4"/>
  <c r="AM123" i="4"/>
  <c r="AN123" i="4" s="1"/>
  <c r="B473" i="13"/>
  <c r="U493" i="11"/>
  <c r="V493" i="11"/>
  <c r="K493" i="11"/>
  <c r="F473" i="13"/>
  <c r="S493" i="11"/>
  <c r="AS493" i="11"/>
  <c r="AB493" i="11"/>
  <c r="N473" i="13" s="1"/>
  <c r="AD493" i="11"/>
  <c r="P473" i="13" s="1"/>
  <c r="H473" i="13"/>
  <c r="AV122" i="4" l="1"/>
  <c r="AU121" i="4"/>
  <c r="AH121" i="4"/>
  <c r="AI121" i="4"/>
  <c r="AW121" i="4" s="1"/>
  <c r="AM122" i="4"/>
  <c r="AN122" i="4" s="1"/>
  <c r="AG120" i="4"/>
  <c r="AQ121" i="4"/>
  <c r="X493" i="11"/>
  <c r="L473" i="13" s="1"/>
  <c r="AE493" i="11"/>
  <c r="Q473" i="13" s="1"/>
  <c r="AX493" i="11"/>
  <c r="AO493" i="11"/>
  <c r="I473" i="13"/>
  <c r="AF493" i="11"/>
  <c r="R473" i="13" s="1"/>
  <c r="J473" i="13"/>
  <c r="G473" i="13"/>
  <c r="AC493" i="11"/>
  <c r="O473" i="13" s="1"/>
  <c r="C473" i="13"/>
  <c r="M493" i="11"/>
  <c r="AL493" i="11"/>
  <c r="AA493" i="11"/>
  <c r="M473" i="13" s="1"/>
  <c r="W493" i="11"/>
  <c r="K473" i="13" s="1"/>
  <c r="AV121" i="4" l="1"/>
  <c r="AU120" i="4"/>
  <c r="AM121" i="4"/>
  <c r="AN121" i="4" s="1"/>
  <c r="AQ120" i="4"/>
  <c r="AI120" i="4"/>
  <c r="AW120" i="4" s="1"/>
  <c r="AH120" i="4"/>
  <c r="AG119" i="4"/>
  <c r="T494" i="11"/>
  <c r="R494" i="11"/>
  <c r="J494" i="11"/>
  <c r="AK493" i="11"/>
  <c r="E473" i="13"/>
  <c r="AV120" i="4" l="1"/>
  <c r="AU119" i="4"/>
  <c r="AH119" i="4"/>
  <c r="AQ119" i="4"/>
  <c r="AM120" i="4"/>
  <c r="AN120" i="4" s="1"/>
  <c r="AG118" i="4"/>
  <c r="AI119" i="4"/>
  <c r="AW119" i="4" s="1"/>
  <c r="AD494" i="11"/>
  <c r="P474" i="13" s="1"/>
  <c r="H474" i="13"/>
  <c r="S494" i="11"/>
  <c r="F474" i="13"/>
  <c r="AB494" i="11"/>
  <c r="N474" i="13" s="1"/>
  <c r="AS494" i="11"/>
  <c r="B474" i="13"/>
  <c r="U494" i="11"/>
  <c r="V494" i="11"/>
  <c r="K494" i="11"/>
  <c r="AV119" i="4" l="1"/>
  <c r="AU118" i="4"/>
  <c r="AH118" i="4"/>
  <c r="AM119" i="4"/>
  <c r="AN119" i="4" s="1"/>
  <c r="AI118" i="4"/>
  <c r="AW118" i="4" s="1"/>
  <c r="AQ118" i="4"/>
  <c r="AG117" i="4"/>
  <c r="G474" i="13"/>
  <c r="AC494" i="11"/>
  <c r="O474" i="13" s="1"/>
  <c r="X494" i="11"/>
  <c r="L474" i="13" s="1"/>
  <c r="AX494" i="11"/>
  <c r="AO494" i="11"/>
  <c r="AE494" i="11"/>
  <c r="Q474" i="13" s="1"/>
  <c r="I474" i="13"/>
  <c r="J474" i="13"/>
  <c r="AF494" i="11"/>
  <c r="R474" i="13" s="1"/>
  <c r="W494" i="11"/>
  <c r="K474" i="13" s="1"/>
  <c r="AA494" i="11"/>
  <c r="M474" i="13" s="1"/>
  <c r="C474" i="13"/>
  <c r="M494" i="11"/>
  <c r="AL494" i="11"/>
  <c r="AV118" i="4" l="1"/>
  <c r="AU117" i="4"/>
  <c r="AM118" i="4"/>
  <c r="AN118" i="4" s="1"/>
  <c r="AH117" i="4"/>
  <c r="AI117" i="4"/>
  <c r="AW117" i="4" s="1"/>
  <c r="AG116" i="4"/>
  <c r="AQ117" i="4"/>
  <c r="E474" i="13"/>
  <c r="AK494" i="11"/>
  <c r="J495" i="11"/>
  <c r="M495" i="11" s="1"/>
  <c r="K495" i="11"/>
  <c r="C475" i="13" s="1"/>
  <c r="R495" i="11"/>
  <c r="T495" i="11"/>
  <c r="AV117" i="4" l="1"/>
  <c r="AU116" i="4"/>
  <c r="AH116" i="4"/>
  <c r="AQ116" i="4"/>
  <c r="AG115" i="4"/>
  <c r="AI116" i="4"/>
  <c r="AW116" i="4" s="1"/>
  <c r="AM117" i="4"/>
  <c r="AN117" i="4" s="1"/>
  <c r="AK495" i="11"/>
  <c r="J496" i="11"/>
  <c r="R496" i="11"/>
  <c r="T496" i="11"/>
  <c r="E475" i="13"/>
  <c r="B475" i="13"/>
  <c r="U495" i="11"/>
  <c r="V495" i="11"/>
  <c r="AL495" i="11"/>
  <c r="F475" i="13"/>
  <c r="S495" i="11"/>
  <c r="AS495" i="11"/>
  <c r="AB495" i="11"/>
  <c r="N475" i="13" s="1"/>
  <c r="AD495" i="11"/>
  <c r="P475" i="13" s="1"/>
  <c r="H475" i="13"/>
  <c r="AV116" i="4" l="1"/>
  <c r="AU115" i="4"/>
  <c r="AH115" i="4"/>
  <c r="AI115" i="4"/>
  <c r="AW115" i="4" s="1"/>
  <c r="AM116" i="4"/>
  <c r="AN116" i="4" s="1"/>
  <c r="AQ115" i="4"/>
  <c r="AG114" i="4"/>
  <c r="B476" i="13"/>
  <c r="U496" i="11"/>
  <c r="V496" i="11"/>
  <c r="F476" i="13"/>
  <c r="AS496" i="11"/>
  <c r="S496" i="11"/>
  <c r="AB496" i="11"/>
  <c r="N476" i="13" s="1"/>
  <c r="H476" i="13"/>
  <c r="AD496" i="11"/>
  <c r="P476" i="13" s="1"/>
  <c r="I475" i="13"/>
  <c r="X495" i="11"/>
  <c r="L475" i="13" s="1"/>
  <c r="AE495" i="11"/>
  <c r="Q475" i="13" s="1"/>
  <c r="AO495" i="11"/>
  <c r="AX495" i="11"/>
  <c r="J475" i="13"/>
  <c r="AF495" i="11"/>
  <c r="R475" i="13" s="1"/>
  <c r="AC495" i="11"/>
  <c r="O475" i="13" s="1"/>
  <c r="G475" i="13"/>
  <c r="K496" i="11"/>
  <c r="AA495" i="11"/>
  <c r="M475" i="13" s="1"/>
  <c r="W495" i="11"/>
  <c r="K475" i="13" s="1"/>
  <c r="AV115" i="4" l="1"/>
  <c r="AU114" i="4"/>
  <c r="AI114" i="4"/>
  <c r="AW114" i="4" s="1"/>
  <c r="AQ114" i="4"/>
  <c r="AG113" i="4"/>
  <c r="AH114" i="4"/>
  <c r="AM115" i="4"/>
  <c r="AN115" i="4" s="1"/>
  <c r="X496" i="11"/>
  <c r="L476" i="13" s="1"/>
  <c r="AE496" i="11"/>
  <c r="Q476" i="13" s="1"/>
  <c r="AO496" i="11"/>
  <c r="AX496" i="11"/>
  <c r="I476" i="13"/>
  <c r="J476" i="13"/>
  <c r="AF496" i="11"/>
  <c r="R476" i="13" s="1"/>
  <c r="G476" i="13"/>
  <c r="AC496" i="11"/>
  <c r="O476" i="13" s="1"/>
  <c r="W496" i="11"/>
  <c r="K476" i="13" s="1"/>
  <c r="AA496" i="11"/>
  <c r="M476" i="13" s="1"/>
  <c r="C476" i="13"/>
  <c r="AL496" i="11"/>
  <c r="M496" i="11"/>
  <c r="AM114" i="4" l="1"/>
  <c r="AN114" i="4" s="1"/>
  <c r="AI113" i="4"/>
  <c r="AW113" i="4" s="1"/>
  <c r="AG112" i="4"/>
  <c r="AH113" i="4"/>
  <c r="AQ113" i="4"/>
  <c r="AV114" i="4"/>
  <c r="AU113" i="4"/>
  <c r="K497" i="11"/>
  <c r="E476" i="13"/>
  <c r="AK496" i="11"/>
  <c r="J497" i="11"/>
  <c r="R497" i="11"/>
  <c r="T497" i="11"/>
  <c r="AH112" i="4" l="1"/>
  <c r="AM113" i="4"/>
  <c r="AN113" i="4" s="1"/>
  <c r="AI112" i="4"/>
  <c r="AW112" i="4" s="1"/>
  <c r="AG111" i="4"/>
  <c r="AQ112" i="4"/>
  <c r="AV113" i="4"/>
  <c r="AU112" i="4"/>
  <c r="B477" i="13"/>
  <c r="V497" i="11"/>
  <c r="U497" i="11"/>
  <c r="AL497" i="11"/>
  <c r="AA497" i="11"/>
  <c r="M477" i="13" s="1"/>
  <c r="W497" i="11"/>
  <c r="K477" i="13" s="1"/>
  <c r="F477" i="13"/>
  <c r="S497" i="11"/>
  <c r="AB497" i="11"/>
  <c r="N477" i="13" s="1"/>
  <c r="AS497" i="11"/>
  <c r="AD497" i="11"/>
  <c r="P477" i="13" s="1"/>
  <c r="H477" i="13"/>
  <c r="C477" i="13"/>
  <c r="M497" i="11"/>
  <c r="AV112" i="4" l="1"/>
  <c r="AU111" i="4"/>
  <c r="AH111" i="4"/>
  <c r="AG110" i="4"/>
  <c r="AQ111" i="4"/>
  <c r="AI111" i="4"/>
  <c r="AW111" i="4" s="1"/>
  <c r="AM112" i="4"/>
  <c r="AN112" i="4" s="1"/>
  <c r="J477" i="13"/>
  <c r="AF497" i="11"/>
  <c r="R477" i="13" s="1"/>
  <c r="I477" i="13"/>
  <c r="AO497" i="11"/>
  <c r="X497" i="11"/>
  <c r="L477" i="13" s="1"/>
  <c r="AE497" i="11"/>
  <c r="Q477" i="13" s="1"/>
  <c r="AX497" i="11"/>
  <c r="G477" i="13"/>
  <c r="AC497" i="11"/>
  <c r="O477" i="13" s="1"/>
  <c r="E477" i="13"/>
  <c r="AK497" i="11"/>
  <c r="J498" i="11"/>
  <c r="R498" i="11"/>
  <c r="T498" i="11"/>
  <c r="K498" i="11"/>
  <c r="C478" i="13" s="1"/>
  <c r="M498" i="11"/>
  <c r="AV111" i="4" l="1"/>
  <c r="AU110" i="4"/>
  <c r="AH110" i="4"/>
  <c r="AI110" i="4"/>
  <c r="AW110" i="4" s="1"/>
  <c r="AG109" i="4"/>
  <c r="AM111" i="4"/>
  <c r="AN111" i="4" s="1"/>
  <c r="AQ110" i="4"/>
  <c r="AL498" i="11"/>
  <c r="B478" i="13"/>
  <c r="U498" i="11"/>
  <c r="V498" i="11"/>
  <c r="AB498" i="11"/>
  <c r="N478" i="13" s="1"/>
  <c r="AS498" i="11"/>
  <c r="F478" i="13"/>
  <c r="S498" i="11"/>
  <c r="H478" i="13"/>
  <c r="AD498" i="11"/>
  <c r="P478" i="13" s="1"/>
  <c r="AK498" i="11"/>
  <c r="J499" i="11"/>
  <c r="R499" i="11"/>
  <c r="T499" i="11"/>
  <c r="E478" i="13"/>
  <c r="AV110" i="4" l="1"/>
  <c r="AU109" i="4"/>
  <c r="AH109" i="4"/>
  <c r="AM110" i="4"/>
  <c r="AN110" i="4" s="1"/>
  <c r="AI109" i="4"/>
  <c r="AW109" i="4" s="1"/>
  <c r="AQ109" i="4"/>
  <c r="AG108" i="4"/>
  <c r="I478" i="13"/>
  <c r="AE498" i="11"/>
  <c r="Q478" i="13" s="1"/>
  <c r="AO498" i="11"/>
  <c r="AX498" i="11"/>
  <c r="X498" i="11"/>
  <c r="L478" i="13" s="1"/>
  <c r="J478" i="13"/>
  <c r="AF498" i="11"/>
  <c r="R478" i="13" s="1"/>
  <c r="G478" i="13"/>
  <c r="AC498" i="11"/>
  <c r="O478" i="13" s="1"/>
  <c r="B479" i="13"/>
  <c r="U499" i="11"/>
  <c r="V499" i="11"/>
  <c r="AL499" i="11"/>
  <c r="F479" i="13"/>
  <c r="AS499" i="11"/>
  <c r="S499" i="11"/>
  <c r="AB499" i="11"/>
  <c r="N479" i="13" s="1"/>
  <c r="H479" i="13"/>
  <c r="AD499" i="11"/>
  <c r="P479" i="13" s="1"/>
  <c r="W498" i="11"/>
  <c r="K478" i="13" s="1"/>
  <c r="AA498" i="11"/>
  <c r="M478" i="13" s="1"/>
  <c r="K499" i="11"/>
  <c r="C479" i="13" s="1"/>
  <c r="M499" i="11"/>
  <c r="AV109" i="4" l="1"/>
  <c r="AU108" i="4"/>
  <c r="AM109" i="4"/>
  <c r="AN109" i="4" s="1"/>
  <c r="AQ108" i="4"/>
  <c r="AH108" i="4"/>
  <c r="AI108" i="4"/>
  <c r="AW108" i="4" s="1"/>
  <c r="AG107" i="4"/>
  <c r="I479" i="13"/>
  <c r="X499" i="11"/>
  <c r="L479" i="13" s="1"/>
  <c r="AE499" i="11"/>
  <c r="Q479" i="13" s="1"/>
  <c r="AO499" i="11"/>
  <c r="AX499" i="11"/>
  <c r="J479" i="13"/>
  <c r="AF499" i="11"/>
  <c r="R479" i="13" s="1"/>
  <c r="AC499" i="11"/>
  <c r="O479" i="13" s="1"/>
  <c r="G479" i="13"/>
  <c r="R500" i="11"/>
  <c r="J500" i="11"/>
  <c r="AK499" i="11"/>
  <c r="E479" i="13"/>
  <c r="T500" i="11"/>
  <c r="K500" i="11"/>
  <c r="C480" i="13" s="1"/>
  <c r="M500" i="11"/>
  <c r="W499" i="11"/>
  <c r="K479" i="13" s="1"/>
  <c r="AA499" i="11"/>
  <c r="M479" i="13" s="1"/>
  <c r="AU107" i="4" l="1"/>
  <c r="AV108" i="4"/>
  <c r="AH107" i="4"/>
  <c r="AM108" i="4"/>
  <c r="AN108" i="4" s="1"/>
  <c r="AG106" i="4"/>
  <c r="AQ107" i="4"/>
  <c r="AI107" i="4"/>
  <c r="AW107" i="4" s="1"/>
  <c r="F480" i="13"/>
  <c r="S500" i="11"/>
  <c r="AB500" i="11"/>
  <c r="N480" i="13" s="1"/>
  <c r="AS500" i="11"/>
  <c r="U500" i="11"/>
  <c r="V500" i="11"/>
  <c r="AL500" i="11"/>
  <c r="B480" i="13"/>
  <c r="AD500" i="11"/>
  <c r="P480" i="13" s="1"/>
  <c r="H480" i="13"/>
  <c r="E480" i="13"/>
  <c r="R501" i="11"/>
  <c r="J501" i="11"/>
  <c r="AK500" i="11"/>
  <c r="T501" i="11"/>
  <c r="AU106" i="4" l="1"/>
  <c r="AV107" i="4"/>
  <c r="AH106" i="4"/>
  <c r="AG105" i="4"/>
  <c r="AQ106" i="4"/>
  <c r="AI106" i="4"/>
  <c r="AW106" i="4" s="1"/>
  <c r="AM107" i="4"/>
  <c r="AN107" i="4" s="1"/>
  <c r="G480" i="13"/>
  <c r="AC500" i="11"/>
  <c r="O480" i="13" s="1"/>
  <c r="X500" i="11"/>
  <c r="L480" i="13" s="1"/>
  <c r="AE500" i="11"/>
  <c r="Q480" i="13" s="1"/>
  <c r="AO500" i="11"/>
  <c r="AX500" i="11"/>
  <c r="I480" i="13"/>
  <c r="J480" i="13"/>
  <c r="AF500" i="11"/>
  <c r="R480" i="13" s="1"/>
  <c r="AS501" i="11"/>
  <c r="S501" i="11"/>
  <c r="AB501" i="11"/>
  <c r="N481" i="13" s="1"/>
  <c r="F481" i="13"/>
  <c r="B481" i="13"/>
  <c r="U501" i="11"/>
  <c r="AA501" i="11" s="1"/>
  <c r="M481" i="13" s="1"/>
  <c r="V501" i="11"/>
  <c r="K501" i="11"/>
  <c r="AL501" i="11" s="1"/>
  <c r="H481" i="13"/>
  <c r="AD501" i="11"/>
  <c r="P481" i="13" s="1"/>
  <c r="AA500" i="11"/>
  <c r="M480" i="13" s="1"/>
  <c r="W500" i="11"/>
  <c r="K480" i="13" s="1"/>
  <c r="AV106" i="4" l="1"/>
  <c r="AU105" i="4"/>
  <c r="AH105" i="4"/>
  <c r="AG104" i="4"/>
  <c r="AI105" i="4"/>
  <c r="AW105" i="4" s="1"/>
  <c r="AM106" i="4"/>
  <c r="AN106" i="4" s="1"/>
  <c r="AQ105" i="4"/>
  <c r="G481" i="13"/>
  <c r="AC501" i="11"/>
  <c r="O481" i="13" s="1"/>
  <c r="I481" i="13"/>
  <c r="X501" i="11"/>
  <c r="L481" i="13" s="1"/>
  <c r="AE501" i="11"/>
  <c r="Q481" i="13" s="1"/>
  <c r="AO501" i="11"/>
  <c r="AX501" i="11"/>
  <c r="W501" i="11"/>
  <c r="K481" i="13" s="1"/>
  <c r="J481" i="13"/>
  <c r="AF501" i="11"/>
  <c r="R481" i="13" s="1"/>
  <c r="M501" i="11"/>
  <c r="C481" i="13"/>
  <c r="AV105" i="4" l="1"/>
  <c r="AU104" i="4"/>
  <c r="AQ104" i="4"/>
  <c r="AH104" i="4"/>
  <c r="AG103" i="4"/>
  <c r="AM105" i="4"/>
  <c r="AN105" i="4" s="1"/>
  <c r="AI104" i="4"/>
  <c r="AW104" i="4" s="1"/>
  <c r="E481" i="13"/>
  <c r="AK501" i="11"/>
  <c r="J502" i="11"/>
  <c r="R502" i="11"/>
  <c r="T502" i="11"/>
  <c r="K502" i="11"/>
  <c r="C482" i="13" s="1"/>
  <c r="AV104" i="4" l="1"/>
  <c r="AU103" i="4"/>
  <c r="AH103" i="4"/>
  <c r="AQ103" i="4"/>
  <c r="AI103" i="4"/>
  <c r="AW103" i="4" s="1"/>
  <c r="AM104" i="4"/>
  <c r="AN104" i="4" s="1"/>
  <c r="AG102" i="4"/>
  <c r="B482" i="13"/>
  <c r="U502" i="11"/>
  <c r="V502" i="11"/>
  <c r="AL502" i="11"/>
  <c r="M502" i="11"/>
  <c r="F482" i="13"/>
  <c r="S502" i="11"/>
  <c r="AB502" i="11"/>
  <c r="N482" i="13" s="1"/>
  <c r="AS502" i="11"/>
  <c r="H482" i="13"/>
  <c r="AD502" i="11"/>
  <c r="P482" i="13" s="1"/>
  <c r="AV103" i="4" l="1"/>
  <c r="AU102" i="4"/>
  <c r="AH102" i="4"/>
  <c r="AG101" i="4"/>
  <c r="AI102" i="4"/>
  <c r="AW102" i="4" s="1"/>
  <c r="AQ102" i="4"/>
  <c r="AM103" i="4"/>
  <c r="AN103" i="4" s="1"/>
  <c r="I482" i="13"/>
  <c r="X502" i="11"/>
  <c r="L482" i="13" s="1"/>
  <c r="AE502" i="11"/>
  <c r="Q482" i="13" s="1"/>
  <c r="AO502" i="11"/>
  <c r="AX502" i="11"/>
  <c r="J482" i="13"/>
  <c r="AF502" i="11"/>
  <c r="R482" i="13" s="1"/>
  <c r="T503" i="11"/>
  <c r="R503" i="11"/>
  <c r="J503" i="11"/>
  <c r="AK502" i="11"/>
  <c r="E482" i="13"/>
  <c r="G482" i="13"/>
  <c r="AC502" i="11"/>
  <c r="O482" i="13" s="1"/>
  <c r="W502" i="11"/>
  <c r="K482" i="13" s="1"/>
  <c r="AA502" i="11"/>
  <c r="M482" i="13" s="1"/>
  <c r="AU101" i="4" l="1"/>
  <c r="AV102" i="4"/>
  <c r="AG100" i="4"/>
  <c r="AQ101" i="4"/>
  <c r="AH101" i="4"/>
  <c r="AM102" i="4"/>
  <c r="AN102" i="4" s="1"/>
  <c r="AI101" i="4"/>
  <c r="AW101" i="4" s="1"/>
  <c r="H483" i="13"/>
  <c r="AD503" i="11"/>
  <c r="P483" i="13" s="1"/>
  <c r="W503" i="11"/>
  <c r="K483" i="13" s="1"/>
  <c r="AA503" i="11"/>
  <c r="M483" i="13" s="1"/>
  <c r="F483" i="13"/>
  <c r="AS503" i="11"/>
  <c r="S503" i="11"/>
  <c r="AB503" i="11"/>
  <c r="N483" i="13" s="1"/>
  <c r="B483" i="13"/>
  <c r="U503" i="11"/>
  <c r="V503" i="11"/>
  <c r="K503" i="11"/>
  <c r="M503" i="11" s="1"/>
  <c r="AM101" i="4" l="1"/>
  <c r="AN101" i="4" s="1"/>
  <c r="AG99" i="4"/>
  <c r="AQ100" i="4"/>
  <c r="AH100" i="4"/>
  <c r="AI100" i="4"/>
  <c r="AW100" i="4" s="1"/>
  <c r="AV101" i="4"/>
  <c r="AU100" i="4"/>
  <c r="AC503" i="11"/>
  <c r="O483" i="13" s="1"/>
  <c r="G483" i="13"/>
  <c r="AO503" i="11"/>
  <c r="I483" i="13"/>
  <c r="X503" i="11"/>
  <c r="L483" i="13" s="1"/>
  <c r="AE503" i="11"/>
  <c r="Q483" i="13" s="1"/>
  <c r="AX503" i="11"/>
  <c r="J483" i="13"/>
  <c r="AF503" i="11"/>
  <c r="R483" i="13" s="1"/>
  <c r="T504" i="11"/>
  <c r="R504" i="11"/>
  <c r="J504" i="11"/>
  <c r="AK503" i="11"/>
  <c r="E483" i="13"/>
  <c r="K504" i="11"/>
  <c r="C484" i="13" s="1"/>
  <c r="M504" i="11"/>
  <c r="AL503" i="11"/>
  <c r="C483" i="13"/>
  <c r="AI99" i="4" l="1"/>
  <c r="AW99" i="4" s="1"/>
  <c r="AM100" i="4"/>
  <c r="AN100" i="4" s="1"/>
  <c r="AH99" i="4"/>
  <c r="AG98" i="4"/>
  <c r="AQ99" i="4"/>
  <c r="AV100" i="4"/>
  <c r="AU99" i="4"/>
  <c r="H484" i="13"/>
  <c r="AD504" i="11"/>
  <c r="P484" i="13" s="1"/>
  <c r="W504" i="11"/>
  <c r="K484" i="13" s="1"/>
  <c r="AA504" i="11"/>
  <c r="M484" i="13" s="1"/>
  <c r="F484" i="13"/>
  <c r="AB504" i="11"/>
  <c r="N484" i="13" s="1"/>
  <c r="AS504" i="11"/>
  <c r="S504" i="11"/>
  <c r="AL504" i="11"/>
  <c r="B484" i="13"/>
  <c r="U504" i="11"/>
  <c r="V504" i="11"/>
  <c r="E484" i="13"/>
  <c r="AK504" i="11"/>
  <c r="J505" i="11"/>
  <c r="R505" i="11"/>
  <c r="T505" i="11"/>
  <c r="K505" i="11"/>
  <c r="C485" i="13" s="1"/>
  <c r="AV99" i="4" l="1"/>
  <c r="AU98" i="4"/>
  <c r="AQ98" i="4"/>
  <c r="AG97" i="4"/>
  <c r="AI98" i="4"/>
  <c r="AW98" i="4" s="1"/>
  <c r="AM99" i="4"/>
  <c r="AN99" i="4" s="1"/>
  <c r="AH98" i="4"/>
  <c r="AC504" i="11"/>
  <c r="O484" i="13" s="1"/>
  <c r="G484" i="13"/>
  <c r="I484" i="13"/>
  <c r="X504" i="11"/>
  <c r="L484" i="13" s="1"/>
  <c r="AE504" i="11"/>
  <c r="Q484" i="13" s="1"/>
  <c r="AO504" i="11"/>
  <c r="AX504" i="11"/>
  <c r="J484" i="13"/>
  <c r="AF504" i="11"/>
  <c r="R484" i="13" s="1"/>
  <c r="M505" i="11"/>
  <c r="B485" i="13"/>
  <c r="U505" i="11"/>
  <c r="V505" i="11"/>
  <c r="AL505" i="11"/>
  <c r="S505" i="11"/>
  <c r="AB505" i="11"/>
  <c r="N485" i="13" s="1"/>
  <c r="F485" i="13"/>
  <c r="AS505" i="11"/>
  <c r="H485" i="13"/>
  <c r="AD505" i="11"/>
  <c r="P485" i="13" s="1"/>
  <c r="AG96" i="4" l="1"/>
  <c r="AM98" i="4"/>
  <c r="AN98" i="4" s="1"/>
  <c r="AH97" i="4"/>
  <c r="AI97" i="4"/>
  <c r="AW97" i="4" s="1"/>
  <c r="AQ97" i="4"/>
  <c r="AU97" i="4"/>
  <c r="AV98" i="4"/>
  <c r="T506" i="11"/>
  <c r="E485" i="13"/>
  <c r="AK505" i="11"/>
  <c r="J506" i="11"/>
  <c r="R506" i="11"/>
  <c r="I485" i="13"/>
  <c r="X505" i="11"/>
  <c r="L485" i="13" s="1"/>
  <c r="AE505" i="11"/>
  <c r="Q485" i="13" s="1"/>
  <c r="AO505" i="11"/>
  <c r="AX505" i="11"/>
  <c r="J485" i="13"/>
  <c r="AF505" i="11"/>
  <c r="R485" i="13" s="1"/>
  <c r="W505" i="11"/>
  <c r="K485" i="13" s="1"/>
  <c r="AA505" i="11"/>
  <c r="M485" i="13" s="1"/>
  <c r="G485" i="13"/>
  <c r="AC505" i="11"/>
  <c r="O485" i="13" s="1"/>
  <c r="AH96" i="4" l="1"/>
  <c r="AI96" i="4"/>
  <c r="AW96" i="4" s="1"/>
  <c r="AM97" i="4"/>
  <c r="AN97" i="4" s="1"/>
  <c r="AQ96" i="4"/>
  <c r="AG95" i="4"/>
  <c r="AV97" i="4"/>
  <c r="AU96" i="4"/>
  <c r="AD506" i="11"/>
  <c r="P486" i="13" s="1"/>
  <c r="H486" i="13"/>
  <c r="K506" i="11"/>
  <c r="B486" i="13"/>
  <c r="U506" i="11"/>
  <c r="V506" i="11"/>
  <c r="F486" i="13"/>
  <c r="AS506" i="11"/>
  <c r="S506" i="11"/>
  <c r="AB506" i="11"/>
  <c r="N486" i="13" s="1"/>
  <c r="AU95" i="4" l="1"/>
  <c r="AV96" i="4"/>
  <c r="AM96" i="4"/>
  <c r="AN96" i="4" s="1"/>
  <c r="AH95" i="4"/>
  <c r="AQ95" i="4"/>
  <c r="AI95" i="4"/>
  <c r="AW95" i="4" s="1"/>
  <c r="AG94" i="4"/>
  <c r="M506" i="11"/>
  <c r="C486" i="13"/>
  <c r="AL506" i="11"/>
  <c r="I486" i="13"/>
  <c r="AX506" i="11"/>
  <c r="X506" i="11"/>
  <c r="L486" i="13" s="1"/>
  <c r="AE506" i="11"/>
  <c r="Q486" i="13" s="1"/>
  <c r="AO506" i="11"/>
  <c r="AA506" i="11"/>
  <c r="M486" i="13" s="1"/>
  <c r="J486" i="13"/>
  <c r="AF506" i="11"/>
  <c r="R486" i="13" s="1"/>
  <c r="G486" i="13"/>
  <c r="AC506" i="11"/>
  <c r="O486" i="13" s="1"/>
  <c r="W506" i="11"/>
  <c r="K486" i="13" s="1"/>
  <c r="AV95" i="4" l="1"/>
  <c r="AU94" i="4"/>
  <c r="AQ94" i="4"/>
  <c r="AG93" i="4"/>
  <c r="AH94" i="4"/>
  <c r="AI94" i="4"/>
  <c r="AW94" i="4" s="1"/>
  <c r="AM95" i="4"/>
  <c r="AN95" i="4" s="1"/>
  <c r="E486" i="13"/>
  <c r="AK506" i="11"/>
  <c r="J507" i="11"/>
  <c r="R507" i="11"/>
  <c r="T507" i="11"/>
  <c r="AH93" i="4" l="1"/>
  <c r="AQ93" i="4"/>
  <c r="AI93" i="4"/>
  <c r="AW93" i="4" s="1"/>
  <c r="AG92" i="4"/>
  <c r="AM94" i="4"/>
  <c r="AN94" i="4" s="1"/>
  <c r="AV94" i="4"/>
  <c r="AU93" i="4"/>
  <c r="B487" i="13"/>
  <c r="U507" i="11"/>
  <c r="V507" i="11"/>
  <c r="F487" i="13"/>
  <c r="AS507" i="11"/>
  <c r="S507" i="11"/>
  <c r="AB507" i="11"/>
  <c r="N487" i="13" s="1"/>
  <c r="H487" i="13"/>
  <c r="AD507" i="11"/>
  <c r="P487" i="13" s="1"/>
  <c r="K507" i="11"/>
  <c r="AV93" i="4" l="1"/>
  <c r="AU92" i="4"/>
  <c r="AQ92" i="4"/>
  <c r="AM93" i="4"/>
  <c r="AN93" i="4" s="1"/>
  <c r="AI92" i="4"/>
  <c r="AW92" i="4" s="1"/>
  <c r="AG91" i="4"/>
  <c r="AH92" i="4"/>
  <c r="I487" i="13"/>
  <c r="X507" i="11"/>
  <c r="L487" i="13" s="1"/>
  <c r="AE507" i="11"/>
  <c r="Q487" i="13" s="1"/>
  <c r="AO507" i="11"/>
  <c r="AX507" i="11"/>
  <c r="J487" i="13"/>
  <c r="AF507" i="11"/>
  <c r="R487" i="13" s="1"/>
  <c r="AC507" i="11"/>
  <c r="O487" i="13" s="1"/>
  <c r="AA507" i="11"/>
  <c r="M487" i="13" s="1"/>
  <c r="W507" i="11"/>
  <c r="K487" i="13" s="1"/>
  <c r="G487" i="13"/>
  <c r="C487" i="13"/>
  <c r="M507" i="11"/>
  <c r="AL507" i="11"/>
  <c r="AM92" i="4" l="1"/>
  <c r="AN92" i="4" s="1"/>
  <c r="AH91" i="4"/>
  <c r="AG90" i="4"/>
  <c r="AI91" i="4"/>
  <c r="AW91" i="4" s="1"/>
  <c r="AQ91" i="4"/>
  <c r="AV92" i="4"/>
  <c r="AU91" i="4"/>
  <c r="E487" i="13"/>
  <c r="AK507" i="11"/>
  <c r="J508" i="11"/>
  <c r="R508" i="11"/>
  <c r="T508" i="11"/>
  <c r="AV91" i="4" l="1"/>
  <c r="AU90" i="4"/>
  <c r="AH90" i="4"/>
  <c r="AQ90" i="4"/>
  <c r="AG89" i="4"/>
  <c r="AI90" i="4"/>
  <c r="AW90" i="4" s="1"/>
  <c r="AM91" i="4"/>
  <c r="AN91" i="4" s="1"/>
  <c r="B488" i="13"/>
  <c r="U508" i="11"/>
  <c r="V508" i="11"/>
  <c r="K508" i="11"/>
  <c r="AL508" i="11" s="1"/>
  <c r="S508" i="11"/>
  <c r="AS508" i="11"/>
  <c r="F488" i="13"/>
  <c r="AB508" i="11"/>
  <c r="N488" i="13" s="1"/>
  <c r="H488" i="13"/>
  <c r="AD508" i="11"/>
  <c r="P488" i="13" s="1"/>
  <c r="AV90" i="4" l="1"/>
  <c r="AU89" i="4"/>
  <c r="AH89" i="4"/>
  <c r="AQ89" i="4"/>
  <c r="AG88" i="4"/>
  <c r="AM90" i="4"/>
  <c r="AN90" i="4" s="1"/>
  <c r="AI89" i="4"/>
  <c r="AW89" i="4" s="1"/>
  <c r="I488" i="13"/>
  <c r="X508" i="11"/>
  <c r="L488" i="13" s="1"/>
  <c r="AE508" i="11"/>
  <c r="Q488" i="13" s="1"/>
  <c r="AO508" i="11"/>
  <c r="AX508" i="11"/>
  <c r="J488" i="13"/>
  <c r="AF508" i="11"/>
  <c r="R488" i="13" s="1"/>
  <c r="M508" i="11"/>
  <c r="C488" i="13"/>
  <c r="AC508" i="11"/>
  <c r="O488" i="13" s="1"/>
  <c r="G488" i="13"/>
  <c r="AA508" i="11"/>
  <c r="M488" i="13" s="1"/>
  <c r="W508" i="11"/>
  <c r="K488" i="13" s="1"/>
  <c r="AU88" i="4" l="1"/>
  <c r="AV89" i="4"/>
  <c r="AH88" i="4"/>
  <c r="AQ88" i="4"/>
  <c r="AM89" i="4"/>
  <c r="AN89" i="4" s="1"/>
  <c r="AG87" i="4"/>
  <c r="AI88" i="4"/>
  <c r="AW88" i="4" s="1"/>
  <c r="E488" i="13"/>
  <c r="T509" i="11"/>
  <c r="R509" i="11"/>
  <c r="K509" i="11"/>
  <c r="J509" i="11"/>
  <c r="AK508" i="11"/>
  <c r="AV88" i="4" l="1"/>
  <c r="AU87" i="4"/>
  <c r="AH87" i="4"/>
  <c r="AM88" i="4"/>
  <c r="AN88" i="4" s="1"/>
  <c r="AG86" i="4"/>
  <c r="AI87" i="4"/>
  <c r="AW87" i="4" s="1"/>
  <c r="AQ87" i="4"/>
  <c r="H489" i="13"/>
  <c r="AD509" i="11"/>
  <c r="P489" i="13" s="1"/>
  <c r="F489" i="13"/>
  <c r="AB509" i="11"/>
  <c r="N489" i="13" s="1"/>
  <c r="AS509" i="11"/>
  <c r="S509" i="11"/>
  <c r="AA509" i="11" s="1"/>
  <c r="M489" i="13" s="1"/>
  <c r="AL509" i="11"/>
  <c r="U509" i="11"/>
  <c r="W509" i="11" s="1"/>
  <c r="K489" i="13" s="1"/>
  <c r="V509" i="11"/>
  <c r="B489" i="13"/>
  <c r="C489" i="13"/>
  <c r="M509" i="11"/>
  <c r="AV87" i="4" l="1"/>
  <c r="AU86" i="4"/>
  <c r="AH86" i="4"/>
  <c r="AM87" i="4"/>
  <c r="AN87" i="4" s="1"/>
  <c r="AI86" i="4"/>
  <c r="AW86" i="4" s="1"/>
  <c r="AQ86" i="4"/>
  <c r="AG85" i="4"/>
  <c r="G489" i="13"/>
  <c r="AC509" i="11"/>
  <c r="O489" i="13" s="1"/>
  <c r="I489" i="13"/>
  <c r="X509" i="11"/>
  <c r="L489" i="13" s="1"/>
  <c r="AE509" i="11"/>
  <c r="Q489" i="13" s="1"/>
  <c r="AO509" i="11"/>
  <c r="AX509" i="11"/>
  <c r="J489" i="13"/>
  <c r="AF509" i="11"/>
  <c r="R489" i="13" s="1"/>
  <c r="R510" i="11"/>
  <c r="AK509" i="11"/>
  <c r="J510" i="11"/>
  <c r="K510" i="11" s="1"/>
  <c r="E489" i="13"/>
  <c r="T510" i="11"/>
  <c r="AV86" i="4" l="1"/>
  <c r="AU85" i="4"/>
  <c r="AH85" i="4"/>
  <c r="AQ85" i="4"/>
  <c r="AG84" i="4"/>
  <c r="AM86" i="4"/>
  <c r="AN86" i="4" s="1"/>
  <c r="AI85" i="4"/>
  <c r="AW85" i="4" s="1"/>
  <c r="AS510" i="11"/>
  <c r="AB510" i="11"/>
  <c r="N490" i="13" s="1"/>
  <c r="F490" i="13"/>
  <c r="S510" i="11"/>
  <c r="B490" i="13"/>
  <c r="U510" i="11"/>
  <c r="V510" i="11"/>
  <c r="AL510" i="11"/>
  <c r="AD510" i="11"/>
  <c r="P490" i="13" s="1"/>
  <c r="H490" i="13"/>
  <c r="M510" i="11"/>
  <c r="C490" i="13"/>
  <c r="AV85" i="4" l="1"/>
  <c r="AU84" i="4"/>
  <c r="AH84" i="4"/>
  <c r="AG83" i="4"/>
  <c r="AI84" i="4"/>
  <c r="AW84" i="4" s="1"/>
  <c r="AM85" i="4"/>
  <c r="AN85" i="4" s="1"/>
  <c r="AQ84" i="4"/>
  <c r="G490" i="13"/>
  <c r="AC510" i="11"/>
  <c r="O490" i="13" s="1"/>
  <c r="AX510" i="11"/>
  <c r="AE510" i="11"/>
  <c r="Q490" i="13" s="1"/>
  <c r="X510" i="11"/>
  <c r="L490" i="13" s="1"/>
  <c r="AO510" i="11"/>
  <c r="I490" i="13"/>
  <c r="AF510" i="11"/>
  <c r="R490" i="13" s="1"/>
  <c r="J490" i="13"/>
  <c r="T511" i="11"/>
  <c r="R511" i="11"/>
  <c r="E490" i="13"/>
  <c r="J511" i="11"/>
  <c r="AK510" i="11"/>
  <c r="K511" i="11"/>
  <c r="M511" i="11"/>
  <c r="W510" i="11"/>
  <c r="K490" i="13" s="1"/>
  <c r="AA510" i="11"/>
  <c r="M490" i="13" s="1"/>
  <c r="AV84" i="4" l="1"/>
  <c r="AU83" i="4"/>
  <c r="AH83" i="4"/>
  <c r="AG82" i="4"/>
  <c r="AI83" i="4"/>
  <c r="AW83" i="4" s="1"/>
  <c r="AQ83" i="4"/>
  <c r="AM84" i="4"/>
  <c r="AN84" i="4" s="1"/>
  <c r="H491" i="13"/>
  <c r="AD511" i="11"/>
  <c r="P491" i="13" s="1"/>
  <c r="W511" i="11"/>
  <c r="K491" i="13" s="1"/>
  <c r="AA511" i="11"/>
  <c r="M491" i="13" s="1"/>
  <c r="F491" i="13"/>
  <c r="AS511" i="11"/>
  <c r="S511" i="11"/>
  <c r="AB511" i="11"/>
  <c r="N491" i="13" s="1"/>
  <c r="B491" i="13"/>
  <c r="U511" i="11"/>
  <c r="V511" i="11"/>
  <c r="C491" i="13"/>
  <c r="AL511" i="11"/>
  <c r="K512" i="11"/>
  <c r="C492" i="13" s="1"/>
  <c r="J512" i="11"/>
  <c r="AK511" i="11"/>
  <c r="T512" i="11"/>
  <c r="R512" i="11"/>
  <c r="E491" i="13"/>
  <c r="AV83" i="4" l="1"/>
  <c r="AU82" i="4"/>
  <c r="AH82" i="4"/>
  <c r="AM83" i="4"/>
  <c r="AN83" i="4" s="1"/>
  <c r="AI82" i="4"/>
  <c r="AW82" i="4" s="1"/>
  <c r="AQ82" i="4"/>
  <c r="AG81" i="4"/>
  <c r="G491" i="13"/>
  <c r="AC511" i="11"/>
  <c r="O491" i="13" s="1"/>
  <c r="I491" i="13"/>
  <c r="X511" i="11"/>
  <c r="L491" i="13" s="1"/>
  <c r="AO511" i="11"/>
  <c r="AE511" i="11"/>
  <c r="Q491" i="13" s="1"/>
  <c r="AX511" i="11"/>
  <c r="J491" i="13"/>
  <c r="AF511" i="11"/>
  <c r="R491" i="13" s="1"/>
  <c r="B492" i="13"/>
  <c r="U512" i="11"/>
  <c r="V512" i="11"/>
  <c r="AL512" i="11"/>
  <c r="M512" i="11"/>
  <c r="H492" i="13"/>
  <c r="AD512" i="11"/>
  <c r="P492" i="13" s="1"/>
  <c r="AA512" i="11"/>
  <c r="M492" i="13" s="1"/>
  <c r="F492" i="13"/>
  <c r="AS512" i="11"/>
  <c r="S512" i="11"/>
  <c r="W512" i="11" s="1"/>
  <c r="K492" i="13" s="1"/>
  <c r="AB512" i="11"/>
  <c r="N492" i="13" s="1"/>
  <c r="AV82" i="4" l="1"/>
  <c r="AU81" i="4"/>
  <c r="AG80" i="4"/>
  <c r="AH81" i="4"/>
  <c r="AM82" i="4"/>
  <c r="AN82" i="4" s="1"/>
  <c r="AI81" i="4"/>
  <c r="AW81" i="4" s="1"/>
  <c r="AQ81" i="4"/>
  <c r="AX512" i="11"/>
  <c r="I492" i="13"/>
  <c r="X512" i="11"/>
  <c r="L492" i="13" s="1"/>
  <c r="AE512" i="11"/>
  <c r="Q492" i="13" s="1"/>
  <c r="AO512" i="11"/>
  <c r="J492" i="13"/>
  <c r="AF512" i="11"/>
  <c r="R492" i="13" s="1"/>
  <c r="T513" i="11"/>
  <c r="E492" i="13"/>
  <c r="AK512" i="11"/>
  <c r="R513" i="11"/>
  <c r="J513" i="11"/>
  <c r="AC512" i="11"/>
  <c r="O492" i="13" s="1"/>
  <c r="G492" i="13"/>
  <c r="AG79" i="4" l="1"/>
  <c r="AH80" i="4"/>
  <c r="AQ80" i="4"/>
  <c r="AM81" i="4"/>
  <c r="AN81" i="4" s="1"/>
  <c r="AI80" i="4"/>
  <c r="AW80" i="4" s="1"/>
  <c r="AV81" i="4"/>
  <c r="AU80" i="4"/>
  <c r="AD513" i="11"/>
  <c r="P493" i="13" s="1"/>
  <c r="H493" i="13"/>
  <c r="AA513" i="11"/>
  <c r="M493" i="13" s="1"/>
  <c r="W513" i="11"/>
  <c r="K493" i="13" s="1"/>
  <c r="F493" i="13"/>
  <c r="AS513" i="11"/>
  <c r="S513" i="11"/>
  <c r="AB513" i="11"/>
  <c r="N493" i="13" s="1"/>
  <c r="AL513" i="11"/>
  <c r="B493" i="13"/>
  <c r="U513" i="11"/>
  <c r="V513" i="11"/>
  <c r="K513" i="11"/>
  <c r="C493" i="13" s="1"/>
  <c r="M513" i="11"/>
  <c r="AH79" i="4" l="1"/>
  <c r="AI79" i="4"/>
  <c r="AW79" i="4" s="1"/>
  <c r="AQ79" i="4"/>
  <c r="AM80" i="4"/>
  <c r="AN80" i="4" s="1"/>
  <c r="AG78" i="4"/>
  <c r="AV80" i="4"/>
  <c r="AU79" i="4"/>
  <c r="AC513" i="11"/>
  <c r="O493" i="13" s="1"/>
  <c r="G493" i="13"/>
  <c r="I493" i="13"/>
  <c r="X513" i="11"/>
  <c r="L493" i="13" s="1"/>
  <c r="AE513" i="11"/>
  <c r="Q493" i="13" s="1"/>
  <c r="AO513" i="11"/>
  <c r="AX513" i="11"/>
  <c r="J493" i="13"/>
  <c r="AF513" i="11"/>
  <c r="R493" i="13" s="1"/>
  <c r="AK513" i="11"/>
  <c r="J514" i="11"/>
  <c r="K514" i="11" s="1"/>
  <c r="R514" i="11"/>
  <c r="T514" i="11"/>
  <c r="E493" i="13"/>
  <c r="AV79" i="4" l="1"/>
  <c r="AU78" i="4"/>
  <c r="AQ78" i="4"/>
  <c r="AG77" i="4"/>
  <c r="AI78" i="4"/>
  <c r="AW78" i="4" s="1"/>
  <c r="AH78" i="4"/>
  <c r="AM79" i="4"/>
  <c r="AN79" i="4" s="1"/>
  <c r="V514" i="11"/>
  <c r="AL514" i="11"/>
  <c r="B494" i="13"/>
  <c r="U514" i="11"/>
  <c r="AS514" i="11"/>
  <c r="S514" i="11"/>
  <c r="F494" i="13"/>
  <c r="AB514" i="11"/>
  <c r="N494" i="13" s="1"/>
  <c r="AA514" i="11"/>
  <c r="M494" i="13" s="1"/>
  <c r="H494" i="13"/>
  <c r="AD514" i="11"/>
  <c r="P494" i="13" s="1"/>
  <c r="M514" i="11"/>
  <c r="C494" i="13"/>
  <c r="AH77" i="4" l="1"/>
  <c r="AG76" i="4"/>
  <c r="AI77" i="4"/>
  <c r="AW77" i="4" s="1"/>
  <c r="AM78" i="4"/>
  <c r="AN78" i="4" s="1"/>
  <c r="AQ77" i="4"/>
  <c r="AV78" i="4"/>
  <c r="AU77" i="4"/>
  <c r="J494" i="13"/>
  <c r="AF514" i="11"/>
  <c r="R494" i="13" s="1"/>
  <c r="X514" i="11"/>
  <c r="L494" i="13" s="1"/>
  <c r="AE514" i="11"/>
  <c r="Q494" i="13" s="1"/>
  <c r="AO514" i="11"/>
  <c r="AX514" i="11"/>
  <c r="I494" i="13"/>
  <c r="G494" i="13"/>
  <c r="AC514" i="11"/>
  <c r="O494" i="13" s="1"/>
  <c r="W514" i="11"/>
  <c r="K494" i="13" s="1"/>
  <c r="E494" i="13"/>
  <c r="J515" i="11"/>
  <c r="R515" i="11"/>
  <c r="AK514" i="11"/>
  <c r="K515" i="11"/>
  <c r="C495" i="13" s="1"/>
  <c r="T515" i="11"/>
  <c r="AU76" i="4" l="1"/>
  <c r="AV77" i="4"/>
  <c r="AQ76" i="4"/>
  <c r="AG75" i="4"/>
  <c r="AH76" i="4"/>
  <c r="AM77" i="4"/>
  <c r="AN77" i="4" s="1"/>
  <c r="AI76" i="4"/>
  <c r="AW76" i="4" s="1"/>
  <c r="B495" i="13"/>
  <c r="U515" i="11"/>
  <c r="V515" i="11"/>
  <c r="AL515" i="11"/>
  <c r="M515" i="11"/>
  <c r="F495" i="13"/>
  <c r="AS515" i="11"/>
  <c r="S515" i="11"/>
  <c r="AB515" i="11"/>
  <c r="N495" i="13" s="1"/>
  <c r="AD515" i="11"/>
  <c r="P495" i="13" s="1"/>
  <c r="H495" i="13"/>
  <c r="AH75" i="4" l="1"/>
  <c r="AG74" i="4"/>
  <c r="AI75" i="4"/>
  <c r="AW75" i="4" s="1"/>
  <c r="AQ75" i="4"/>
  <c r="AM76" i="4"/>
  <c r="AN76" i="4" s="1"/>
  <c r="AV76" i="4"/>
  <c r="AU75" i="4"/>
  <c r="X515" i="11"/>
  <c r="L495" i="13" s="1"/>
  <c r="AX515" i="11"/>
  <c r="I495" i="13"/>
  <c r="AE515" i="11"/>
  <c r="Q495" i="13" s="1"/>
  <c r="AO515" i="11"/>
  <c r="J495" i="13"/>
  <c r="AF515" i="11"/>
  <c r="R495" i="13" s="1"/>
  <c r="T516" i="11"/>
  <c r="R516" i="11"/>
  <c r="K516" i="11"/>
  <c r="C496" i="13" s="1"/>
  <c r="J516" i="11"/>
  <c r="AK515" i="11"/>
  <c r="E495" i="13"/>
  <c r="AC515" i="11"/>
  <c r="O495" i="13" s="1"/>
  <c r="G495" i="13"/>
  <c r="W515" i="11"/>
  <c r="K495" i="13" s="1"/>
  <c r="AA515" i="11"/>
  <c r="M495" i="13" s="1"/>
  <c r="AV75" i="4" l="1"/>
  <c r="AU74" i="4"/>
  <c r="AM75" i="4"/>
  <c r="AN75" i="4" s="1"/>
  <c r="AH74" i="4"/>
  <c r="AI74" i="4"/>
  <c r="AW74" i="4" s="1"/>
  <c r="AQ74" i="4"/>
  <c r="AG73" i="4"/>
  <c r="H496" i="13"/>
  <c r="AD516" i="11"/>
  <c r="P496" i="13" s="1"/>
  <c r="AS516" i="11"/>
  <c r="S516" i="11"/>
  <c r="F496" i="13"/>
  <c r="AB516" i="11"/>
  <c r="N496" i="13" s="1"/>
  <c r="AL516" i="11"/>
  <c r="B496" i="13"/>
  <c r="U516" i="11"/>
  <c r="V516" i="11"/>
  <c r="M516" i="11"/>
  <c r="AV74" i="4" l="1"/>
  <c r="AU73" i="4"/>
  <c r="AH73" i="4"/>
  <c r="AM74" i="4"/>
  <c r="AN74" i="4" s="1"/>
  <c r="AG72" i="4"/>
  <c r="AI73" i="4"/>
  <c r="AW73" i="4" s="1"/>
  <c r="AQ73" i="4"/>
  <c r="G496" i="13"/>
  <c r="AC516" i="11"/>
  <c r="O496" i="13" s="1"/>
  <c r="I496" i="13"/>
  <c r="X516" i="11"/>
  <c r="L496" i="13" s="1"/>
  <c r="AE516" i="11"/>
  <c r="Q496" i="13" s="1"/>
  <c r="AO516" i="11"/>
  <c r="AX516" i="11"/>
  <c r="J496" i="13"/>
  <c r="AF516" i="11"/>
  <c r="R496" i="13" s="1"/>
  <c r="T517" i="11"/>
  <c r="R517" i="11"/>
  <c r="J517" i="11"/>
  <c r="AK516" i="11"/>
  <c r="E496" i="13"/>
  <c r="W516" i="11"/>
  <c r="K496" i="13" s="1"/>
  <c r="AA516" i="11"/>
  <c r="M496" i="13" s="1"/>
  <c r="AV73" i="4" l="1"/>
  <c r="AU72" i="4"/>
  <c r="AH72" i="4"/>
  <c r="AQ72" i="4"/>
  <c r="AG71" i="4"/>
  <c r="AM73" i="4"/>
  <c r="AN73" i="4" s="1"/>
  <c r="AI72" i="4"/>
  <c r="AW72" i="4" s="1"/>
  <c r="H497" i="13"/>
  <c r="AD517" i="11"/>
  <c r="P497" i="13" s="1"/>
  <c r="S517" i="11"/>
  <c r="AB517" i="11"/>
  <c r="N497" i="13" s="1"/>
  <c r="AS517" i="11"/>
  <c r="F497" i="13"/>
  <c r="AL517" i="11"/>
  <c r="B497" i="13"/>
  <c r="U517" i="11"/>
  <c r="V517" i="11"/>
  <c r="K517" i="11"/>
  <c r="AV72" i="4" l="1"/>
  <c r="AU71" i="4"/>
  <c r="AH71" i="4"/>
  <c r="AQ71" i="4"/>
  <c r="AG70" i="4"/>
  <c r="AI71" i="4"/>
  <c r="AW71" i="4" s="1"/>
  <c r="AM72" i="4"/>
  <c r="AN72" i="4" s="1"/>
  <c r="G497" i="13"/>
  <c r="AC517" i="11"/>
  <c r="O497" i="13" s="1"/>
  <c r="I497" i="13"/>
  <c r="X517" i="11"/>
  <c r="L497" i="13" s="1"/>
  <c r="AE517" i="11"/>
  <c r="Q497" i="13" s="1"/>
  <c r="AO517" i="11"/>
  <c r="AX517" i="11"/>
  <c r="J497" i="13"/>
  <c r="AF517" i="11"/>
  <c r="R497" i="13" s="1"/>
  <c r="AA517" i="11"/>
  <c r="M497" i="13" s="1"/>
  <c r="W517" i="11"/>
  <c r="K497" i="13" s="1"/>
  <c r="C497" i="13"/>
  <c r="M517" i="11"/>
  <c r="AV71" i="4" l="1"/>
  <c r="AU70" i="4"/>
  <c r="AG69" i="4"/>
  <c r="AQ70" i="4"/>
  <c r="AH70" i="4"/>
  <c r="AM71" i="4"/>
  <c r="AN71" i="4" s="1"/>
  <c r="AI70" i="4"/>
  <c r="AW70" i="4" s="1"/>
  <c r="E497" i="13"/>
  <c r="AK517" i="11"/>
  <c r="J518" i="11"/>
  <c r="R518" i="11"/>
  <c r="T518" i="11"/>
  <c r="AH69" i="4" l="1"/>
  <c r="AI69" i="4"/>
  <c r="AW69" i="4" s="1"/>
  <c r="AQ69" i="4"/>
  <c r="AG68" i="4"/>
  <c r="AM70" i="4"/>
  <c r="AN70" i="4" s="1"/>
  <c r="AU69" i="4"/>
  <c r="AV70" i="4"/>
  <c r="AL518" i="11"/>
  <c r="B498" i="13"/>
  <c r="U518" i="11"/>
  <c r="V518" i="11"/>
  <c r="K518" i="11"/>
  <c r="AS518" i="11"/>
  <c r="S518" i="11"/>
  <c r="F498" i="13"/>
  <c r="AB518" i="11"/>
  <c r="N498" i="13" s="1"/>
  <c r="H498" i="13"/>
  <c r="AD518" i="11"/>
  <c r="P498" i="13" s="1"/>
  <c r="AV69" i="4" l="1"/>
  <c r="AU68" i="4"/>
  <c r="AH68" i="4"/>
  <c r="AM69" i="4"/>
  <c r="AN69" i="4" s="1"/>
  <c r="AQ68" i="4"/>
  <c r="AI68" i="4"/>
  <c r="AW68" i="4" s="1"/>
  <c r="AG67" i="4"/>
  <c r="I498" i="13"/>
  <c r="X518" i="11"/>
  <c r="L498" i="13" s="1"/>
  <c r="AE518" i="11"/>
  <c r="Q498" i="13" s="1"/>
  <c r="AO518" i="11"/>
  <c r="AX518" i="11"/>
  <c r="J498" i="13"/>
  <c r="AF518" i="11"/>
  <c r="R498" i="13" s="1"/>
  <c r="M518" i="11"/>
  <c r="C498" i="13"/>
  <c r="AC518" i="11"/>
  <c r="O498" i="13" s="1"/>
  <c r="G498" i="13"/>
  <c r="W518" i="11"/>
  <c r="K498" i="13" s="1"/>
  <c r="AA518" i="11"/>
  <c r="M498" i="13" s="1"/>
  <c r="AV68" i="4" l="1"/>
  <c r="AU67" i="4"/>
  <c r="AH67" i="4"/>
  <c r="AM68" i="4"/>
  <c r="AN68" i="4" s="1"/>
  <c r="AG66" i="4"/>
  <c r="AQ67" i="4"/>
  <c r="AI67" i="4"/>
  <c r="AW67" i="4" s="1"/>
  <c r="T519" i="11"/>
  <c r="R519" i="11"/>
  <c r="J519" i="11"/>
  <c r="AK518" i="11"/>
  <c r="E498" i="13"/>
  <c r="K519" i="11"/>
  <c r="C499" i="13" s="1"/>
  <c r="M519" i="11"/>
  <c r="AV67" i="4" l="1"/>
  <c r="AU66" i="4"/>
  <c r="AM67" i="4"/>
  <c r="AN67" i="4" s="1"/>
  <c r="AH66" i="4"/>
  <c r="AG65" i="4"/>
  <c r="AI66" i="4"/>
  <c r="AW66" i="4" s="1"/>
  <c r="AQ66" i="4"/>
  <c r="H499" i="13"/>
  <c r="AD519" i="11"/>
  <c r="P499" i="13" s="1"/>
  <c r="W519" i="11"/>
  <c r="K499" i="13" s="1"/>
  <c r="AA519" i="11"/>
  <c r="M499" i="13" s="1"/>
  <c r="AS519" i="11"/>
  <c r="S519" i="11"/>
  <c r="F499" i="13"/>
  <c r="AB519" i="11"/>
  <c r="N499" i="13" s="1"/>
  <c r="U519" i="11"/>
  <c r="V519" i="11"/>
  <c r="B499" i="13"/>
  <c r="AL519" i="11"/>
  <c r="E499" i="13"/>
  <c r="AK519" i="11"/>
  <c r="J520" i="11"/>
  <c r="R520" i="11"/>
  <c r="T520" i="11"/>
  <c r="AU65" i="4" l="1"/>
  <c r="AV66" i="4"/>
  <c r="AM66" i="4"/>
  <c r="AN66" i="4" s="1"/>
  <c r="AG64" i="4"/>
  <c r="AI65" i="4"/>
  <c r="AW65" i="4" s="1"/>
  <c r="AQ65" i="4"/>
  <c r="AH65" i="4"/>
  <c r="G499" i="13"/>
  <c r="AC519" i="11"/>
  <c r="O499" i="13" s="1"/>
  <c r="I499" i="13"/>
  <c r="X519" i="11"/>
  <c r="L499" i="13" s="1"/>
  <c r="AE519" i="11"/>
  <c r="Q499" i="13" s="1"/>
  <c r="AO519" i="11"/>
  <c r="AX519" i="11"/>
  <c r="J499" i="13"/>
  <c r="AF519" i="11"/>
  <c r="R499" i="13" s="1"/>
  <c r="B500" i="13"/>
  <c r="U520" i="11"/>
  <c r="V520" i="11"/>
  <c r="AS520" i="11"/>
  <c r="S520" i="11"/>
  <c r="W520" i="11" s="1"/>
  <c r="K500" i="13" s="1"/>
  <c r="AB520" i="11"/>
  <c r="N500" i="13" s="1"/>
  <c r="F500" i="13"/>
  <c r="H500" i="13"/>
  <c r="AD520" i="11"/>
  <c r="P500" i="13" s="1"/>
  <c r="K520" i="11"/>
  <c r="AH64" i="4" l="1"/>
  <c r="AQ64" i="4"/>
  <c r="AM65" i="4"/>
  <c r="AN65" i="4" s="1"/>
  <c r="AI64" i="4"/>
  <c r="AW64" i="4" s="1"/>
  <c r="AG63" i="4"/>
  <c r="AU64" i="4"/>
  <c r="AV65" i="4"/>
  <c r="I500" i="13"/>
  <c r="X520" i="11"/>
  <c r="L500" i="13" s="1"/>
  <c r="AE520" i="11"/>
  <c r="Q500" i="13" s="1"/>
  <c r="AO520" i="11"/>
  <c r="AX520" i="11"/>
  <c r="AF520" i="11"/>
  <c r="R500" i="13" s="1"/>
  <c r="J500" i="13"/>
  <c r="G500" i="13"/>
  <c r="AC520" i="11"/>
  <c r="O500" i="13" s="1"/>
  <c r="AA520" i="11"/>
  <c r="M500" i="13" s="1"/>
  <c r="C500" i="13"/>
  <c r="AL520" i="11"/>
  <c r="M520" i="11"/>
  <c r="AU63" i="4" l="1"/>
  <c r="AV64" i="4"/>
  <c r="AG62" i="4"/>
  <c r="AQ63" i="4"/>
  <c r="AH63" i="4"/>
  <c r="AI63" i="4"/>
  <c r="AW63" i="4" s="1"/>
  <c r="AM64" i="4"/>
  <c r="AN64" i="4" s="1"/>
  <c r="R521" i="11"/>
  <c r="T521" i="11"/>
  <c r="E500" i="13"/>
  <c r="AK520" i="11"/>
  <c r="J521" i="11"/>
  <c r="AH62" i="4" l="1"/>
  <c r="AI62" i="4"/>
  <c r="AW62" i="4" s="1"/>
  <c r="AQ62" i="4"/>
  <c r="AM63" i="4"/>
  <c r="AN63" i="4" s="1"/>
  <c r="AG61" i="4"/>
  <c r="AV63" i="4"/>
  <c r="AU62" i="4"/>
  <c r="F501" i="13"/>
  <c r="AS521" i="11"/>
  <c r="S521" i="11"/>
  <c r="AB521" i="11"/>
  <c r="N501" i="13" s="1"/>
  <c r="H501" i="13"/>
  <c r="AD521" i="11"/>
  <c r="P501" i="13" s="1"/>
  <c r="B501" i="13"/>
  <c r="U521" i="11"/>
  <c r="V521" i="11"/>
  <c r="K521" i="11"/>
  <c r="M521" i="11" s="1"/>
  <c r="AV62" i="4" l="1"/>
  <c r="AU61" i="4"/>
  <c r="AQ61" i="4"/>
  <c r="AI61" i="4"/>
  <c r="AW61" i="4" s="1"/>
  <c r="AH61" i="4"/>
  <c r="AG60" i="4"/>
  <c r="AM62" i="4"/>
  <c r="AN62" i="4" s="1"/>
  <c r="G501" i="13"/>
  <c r="AC521" i="11"/>
  <c r="O501" i="13" s="1"/>
  <c r="X521" i="11"/>
  <c r="L501" i="13" s="1"/>
  <c r="AE521" i="11"/>
  <c r="Q501" i="13" s="1"/>
  <c r="AX521" i="11"/>
  <c r="I501" i="13"/>
  <c r="AO521" i="11"/>
  <c r="J501" i="13"/>
  <c r="AF521" i="11"/>
  <c r="R501" i="13" s="1"/>
  <c r="T522" i="11"/>
  <c r="J522" i="11"/>
  <c r="R522" i="11"/>
  <c r="AK521" i="11"/>
  <c r="E501" i="13"/>
  <c r="K522" i="11"/>
  <c r="C502" i="13" s="1"/>
  <c r="M522" i="11"/>
  <c r="AL521" i="11"/>
  <c r="C501" i="13"/>
  <c r="W521" i="11"/>
  <c r="K501" i="13" s="1"/>
  <c r="AA521" i="11"/>
  <c r="M501" i="13" s="1"/>
  <c r="AV61" i="4" l="1"/>
  <c r="AU60" i="4"/>
  <c r="AH60" i="4"/>
  <c r="AI60" i="4"/>
  <c r="AW60" i="4" s="1"/>
  <c r="AG59" i="4"/>
  <c r="AQ60" i="4"/>
  <c r="AM61" i="4"/>
  <c r="AN61" i="4" s="1"/>
  <c r="H502" i="13"/>
  <c r="AD522" i="11"/>
  <c r="P502" i="13" s="1"/>
  <c r="V522" i="11"/>
  <c r="AL522" i="11"/>
  <c r="U522" i="11"/>
  <c r="B502" i="13"/>
  <c r="AS522" i="11"/>
  <c r="S522" i="11"/>
  <c r="AB522" i="11"/>
  <c r="N502" i="13" s="1"/>
  <c r="F502" i="13"/>
  <c r="E502" i="13"/>
  <c r="T523" i="11"/>
  <c r="R523" i="11"/>
  <c r="J523" i="11"/>
  <c r="AK522" i="11"/>
  <c r="AV60" i="4" l="1"/>
  <c r="AU59" i="4"/>
  <c r="AH59" i="4"/>
  <c r="AQ59" i="4"/>
  <c r="AM60" i="4"/>
  <c r="AN60" i="4" s="1"/>
  <c r="AG58" i="4"/>
  <c r="AI59" i="4"/>
  <c r="AW59" i="4" s="1"/>
  <c r="J502" i="13"/>
  <c r="AF522" i="11"/>
  <c r="R502" i="13" s="1"/>
  <c r="I502" i="13"/>
  <c r="X522" i="11"/>
  <c r="L502" i="13" s="1"/>
  <c r="AE522" i="11"/>
  <c r="Q502" i="13" s="1"/>
  <c r="AO522" i="11"/>
  <c r="AX522" i="11"/>
  <c r="G502" i="13"/>
  <c r="AC522" i="11"/>
  <c r="O502" i="13" s="1"/>
  <c r="H503" i="13"/>
  <c r="AD523" i="11"/>
  <c r="P503" i="13" s="1"/>
  <c r="F503" i="13"/>
  <c r="S523" i="11"/>
  <c r="AS523" i="11"/>
  <c r="AB523" i="11"/>
  <c r="N503" i="13" s="1"/>
  <c r="U523" i="11"/>
  <c r="V523" i="11"/>
  <c r="B503" i="13"/>
  <c r="W522" i="11"/>
  <c r="K502" i="13" s="1"/>
  <c r="AA522" i="11"/>
  <c r="M502" i="13" s="1"/>
  <c r="K523" i="11"/>
  <c r="AV59" i="4" l="1"/>
  <c r="AU58" i="4"/>
  <c r="AI58" i="4"/>
  <c r="AW58" i="4" s="1"/>
  <c r="AM59" i="4"/>
  <c r="AN59" i="4" s="1"/>
  <c r="AG57" i="4"/>
  <c r="AQ58" i="4"/>
  <c r="AH58" i="4"/>
  <c r="AC523" i="11"/>
  <c r="O503" i="13" s="1"/>
  <c r="G503" i="13"/>
  <c r="AE523" i="11"/>
  <c r="Q503" i="13" s="1"/>
  <c r="AO523" i="11"/>
  <c r="I503" i="13"/>
  <c r="AX523" i="11"/>
  <c r="X523" i="11"/>
  <c r="L503" i="13" s="1"/>
  <c r="J503" i="13"/>
  <c r="AF523" i="11"/>
  <c r="R503" i="13" s="1"/>
  <c r="AA523" i="11"/>
  <c r="M503" i="13" s="1"/>
  <c r="W523" i="11"/>
  <c r="K503" i="13" s="1"/>
  <c r="C503" i="13"/>
  <c r="M523" i="11"/>
  <c r="AL523" i="11"/>
  <c r="AH57" i="4" l="1"/>
  <c r="AI57" i="4"/>
  <c r="AW57" i="4" s="1"/>
  <c r="AQ57" i="4"/>
  <c r="AM58" i="4"/>
  <c r="AN58" i="4" s="1"/>
  <c r="AG56" i="4"/>
  <c r="AU57" i="4"/>
  <c r="AV58" i="4"/>
  <c r="T524" i="11"/>
  <c r="R524" i="11"/>
  <c r="J524" i="11"/>
  <c r="K524" i="11" s="1"/>
  <c r="AK523" i="11"/>
  <c r="E503" i="13"/>
  <c r="AU56" i="4" l="1"/>
  <c r="AV57" i="4"/>
  <c r="AH56" i="4"/>
  <c r="AM57" i="4"/>
  <c r="AN57" i="4" s="1"/>
  <c r="AI56" i="4"/>
  <c r="AW56" i="4" s="1"/>
  <c r="AQ56" i="4"/>
  <c r="AG55" i="4"/>
  <c r="H504" i="13"/>
  <c r="AD524" i="11"/>
  <c r="P504" i="13" s="1"/>
  <c r="F504" i="13"/>
  <c r="AS524" i="11"/>
  <c r="AB524" i="11"/>
  <c r="N504" i="13" s="1"/>
  <c r="S524" i="11"/>
  <c r="AL524" i="11"/>
  <c r="U524" i="11"/>
  <c r="B504" i="13"/>
  <c r="V524" i="11"/>
  <c r="M524" i="11"/>
  <c r="C504" i="13"/>
  <c r="AV56" i="4" l="1"/>
  <c r="AU55" i="4"/>
  <c r="AH55" i="4"/>
  <c r="AM56" i="4"/>
  <c r="AN56" i="4" s="1"/>
  <c r="AQ55" i="4"/>
  <c r="AI55" i="4"/>
  <c r="AW55" i="4" s="1"/>
  <c r="AG54" i="4"/>
  <c r="G504" i="13"/>
  <c r="AC524" i="11"/>
  <c r="O504" i="13" s="1"/>
  <c r="I504" i="13"/>
  <c r="X524" i="11"/>
  <c r="L504" i="13" s="1"/>
  <c r="AE524" i="11"/>
  <c r="Q504" i="13" s="1"/>
  <c r="AO524" i="11"/>
  <c r="AX524" i="11"/>
  <c r="AF524" i="11"/>
  <c r="R504" i="13" s="1"/>
  <c r="J504" i="13"/>
  <c r="T525" i="11"/>
  <c r="J525" i="11"/>
  <c r="E504" i="13"/>
  <c r="R525" i="11"/>
  <c r="AK524" i="11"/>
  <c r="W524" i="11"/>
  <c r="K504" i="13" s="1"/>
  <c r="AA524" i="11"/>
  <c r="M504" i="13" s="1"/>
  <c r="AU54" i="4" l="1"/>
  <c r="AV55" i="4"/>
  <c r="AH54" i="4"/>
  <c r="AM55" i="4"/>
  <c r="AN55" i="4" s="1"/>
  <c r="AI54" i="4"/>
  <c r="AW54" i="4" s="1"/>
  <c r="AQ54" i="4"/>
  <c r="AG53" i="4"/>
  <c r="AD525" i="11"/>
  <c r="P505" i="13" s="1"/>
  <c r="H505" i="13"/>
  <c r="B505" i="13"/>
  <c r="U525" i="11"/>
  <c r="V525" i="11"/>
  <c r="F505" i="13"/>
  <c r="AS525" i="11"/>
  <c r="AB525" i="11"/>
  <c r="N505" i="13" s="1"/>
  <c r="S525" i="11"/>
  <c r="AA525" i="11" s="1"/>
  <c r="M505" i="13" s="1"/>
  <c r="K525" i="11"/>
  <c r="AU53" i="4" l="1"/>
  <c r="AV54" i="4"/>
  <c r="AM54" i="4"/>
  <c r="AN54" i="4" s="1"/>
  <c r="AG52" i="4"/>
  <c r="AQ53" i="4"/>
  <c r="AH53" i="4"/>
  <c r="AI53" i="4"/>
  <c r="AW53" i="4" s="1"/>
  <c r="I505" i="13"/>
  <c r="AE525" i="11"/>
  <c r="Q505" i="13" s="1"/>
  <c r="AO525" i="11"/>
  <c r="X525" i="11"/>
  <c r="L505" i="13" s="1"/>
  <c r="AX525" i="11"/>
  <c r="J505" i="13"/>
  <c r="AF525" i="11"/>
  <c r="R505" i="13" s="1"/>
  <c r="G505" i="13"/>
  <c r="AC525" i="11"/>
  <c r="O505" i="13" s="1"/>
  <c r="W525" i="11"/>
  <c r="K505" i="13" s="1"/>
  <c r="C505" i="13"/>
  <c r="M525" i="11"/>
  <c r="AL525" i="11"/>
  <c r="AM53" i="4" l="1"/>
  <c r="AN53" i="4" s="1"/>
  <c r="B383" i="4" s="1"/>
  <c r="AI52" i="4"/>
  <c r="B368" i="4"/>
  <c r="AH52" i="4"/>
  <c r="AQ52" i="4"/>
  <c r="B385" i="4" s="1"/>
  <c r="G18" i="13" s="1"/>
  <c r="AV53" i="4"/>
  <c r="AU52" i="4"/>
  <c r="T526" i="11"/>
  <c r="R526" i="11"/>
  <c r="J526" i="11"/>
  <c r="AK525" i="11"/>
  <c r="E505" i="13"/>
  <c r="E18" i="13" l="1"/>
  <c r="B370" i="4"/>
  <c r="Q4" i="13" s="1"/>
  <c r="AW52" i="4"/>
  <c r="B391" i="4" s="1"/>
  <c r="M18" i="13" s="1"/>
  <c r="B384" i="4"/>
  <c r="O4" i="13"/>
  <c r="B369" i="4"/>
  <c r="P4" i="13" s="1"/>
  <c r="AV52" i="4"/>
  <c r="B390" i="4" s="1"/>
  <c r="L18" i="13" s="1"/>
  <c r="AD526" i="11"/>
  <c r="P506" i="13" s="1"/>
  <c r="H506" i="13"/>
  <c r="F506" i="13"/>
  <c r="S526" i="11"/>
  <c r="W526" i="11" s="1"/>
  <c r="K506" i="13" s="1"/>
  <c r="AS526" i="11"/>
  <c r="AB526" i="11"/>
  <c r="N506" i="13" s="1"/>
  <c r="B506" i="13"/>
  <c r="V526" i="11"/>
  <c r="U526" i="11"/>
  <c r="K526" i="11"/>
  <c r="M526" i="11" s="1"/>
  <c r="G506" i="13" l="1"/>
  <c r="AC526" i="11"/>
  <c r="O506" i="13" s="1"/>
  <c r="AA526" i="11"/>
  <c r="M506" i="13" s="1"/>
  <c r="J506" i="13"/>
  <c r="AF526" i="11"/>
  <c r="R506" i="13" s="1"/>
  <c r="X526" i="11"/>
  <c r="L506" i="13" s="1"/>
  <c r="AO526" i="11"/>
  <c r="AX526" i="11"/>
  <c r="I506" i="13"/>
  <c r="AE526" i="11"/>
  <c r="Q506" i="13" s="1"/>
  <c r="AK526" i="11"/>
  <c r="E506" i="13"/>
  <c r="R527" i="11"/>
  <c r="J527" i="11"/>
  <c r="T527" i="11"/>
  <c r="AL526" i="11"/>
  <c r="C506" i="13"/>
  <c r="F18" i="13"/>
  <c r="B396" i="4"/>
  <c r="R18" i="13" s="1"/>
  <c r="F507" i="13" l="1"/>
  <c r="S527" i="11"/>
  <c r="AS527" i="11"/>
  <c r="AB527" i="11"/>
  <c r="N507" i="13" s="1"/>
  <c r="V527" i="11"/>
  <c r="U527" i="11"/>
  <c r="B507" i="13"/>
  <c r="H507" i="13"/>
  <c r="AD527" i="11"/>
  <c r="P507" i="13" s="1"/>
  <c r="K527" i="11"/>
  <c r="AL527" i="11" s="1"/>
  <c r="M527" i="11"/>
  <c r="G507" i="13" l="1"/>
  <c r="AC527" i="11"/>
  <c r="O507" i="13" s="1"/>
  <c r="J507" i="13"/>
  <c r="AF527" i="11"/>
  <c r="R507" i="13" s="1"/>
  <c r="X527" i="11"/>
  <c r="L507" i="13" s="1"/>
  <c r="I507" i="13"/>
  <c r="AE527" i="11"/>
  <c r="AO527" i="11"/>
  <c r="AX527" i="11"/>
  <c r="C507" i="13"/>
  <c r="T528" i="11"/>
  <c r="J528" i="11"/>
  <c r="AK527" i="11"/>
  <c r="E507" i="13"/>
  <c r="R528" i="11"/>
  <c r="W527" i="11"/>
  <c r="K507" i="13" s="1"/>
  <c r="AA527" i="11"/>
  <c r="H508" i="13" l="1"/>
  <c r="AD528" i="11"/>
  <c r="U528" i="11"/>
  <c r="V528" i="11"/>
  <c r="AL528" i="11"/>
  <c r="B508" i="13"/>
  <c r="AS528" i="11"/>
  <c r="F508" i="13"/>
  <c r="AB528" i="11"/>
  <c r="S528" i="11"/>
  <c r="Q507" i="13"/>
  <c r="K528" i="11"/>
  <c r="M507" i="13"/>
  <c r="P508" i="13" l="1"/>
  <c r="AO528" i="11"/>
  <c r="I508" i="13"/>
  <c r="AE528" i="11"/>
  <c r="AX528" i="11"/>
  <c r="X528" i="11"/>
  <c r="L508" i="13" s="1"/>
  <c r="AA528" i="11"/>
  <c r="J508" i="13"/>
  <c r="AF528" i="11"/>
  <c r="N508" i="13"/>
  <c r="G508" i="13"/>
  <c r="AC528" i="11"/>
  <c r="W528" i="11"/>
  <c r="K508" i="13" s="1"/>
  <c r="M528" i="11"/>
  <c r="C508" i="13"/>
  <c r="Q508" i="13" l="1"/>
  <c r="M508" i="13"/>
  <c r="R508" i="13"/>
  <c r="O508" i="13"/>
  <c r="J529" i="11"/>
  <c r="T529" i="11"/>
  <c r="K529" i="11"/>
  <c r="C509" i="13" s="1"/>
  <c r="AK528" i="11"/>
  <c r="R529" i="11"/>
  <c r="M529" i="11"/>
  <c r="E508" i="13"/>
  <c r="AL529" i="11" l="1"/>
  <c r="B509" i="13"/>
  <c r="V529" i="11"/>
  <c r="U529" i="11"/>
  <c r="AD529" i="11"/>
  <c r="H509" i="13"/>
  <c r="F509" i="13"/>
  <c r="AS529" i="11"/>
  <c r="AB529" i="11"/>
  <c r="S529" i="11"/>
  <c r="W529" i="11" s="1"/>
  <c r="K509" i="13" s="1"/>
  <c r="E509" i="13"/>
  <c r="T530" i="11"/>
  <c r="R530" i="11"/>
  <c r="J530" i="11"/>
  <c r="AK529" i="11"/>
  <c r="J509" i="13" l="1"/>
  <c r="AF529" i="11"/>
  <c r="I509" i="13"/>
  <c r="AX529" i="11"/>
  <c r="X529" i="11"/>
  <c r="L509" i="13" s="1"/>
  <c r="AE529" i="11"/>
  <c r="AO529" i="11"/>
  <c r="P509" i="13"/>
  <c r="N509" i="13"/>
  <c r="AC529" i="11"/>
  <c r="G509" i="13"/>
  <c r="AA529" i="11"/>
  <c r="H510" i="13"/>
  <c r="AD530" i="11"/>
  <c r="AS530" i="11"/>
  <c r="F510" i="13"/>
  <c r="S530" i="11"/>
  <c r="AB530" i="11"/>
  <c r="B510" i="13"/>
  <c r="V530" i="11"/>
  <c r="U530" i="11"/>
  <c r="AL530" i="11"/>
  <c r="K530" i="11"/>
  <c r="R509" i="13" l="1"/>
  <c r="Q509" i="13"/>
  <c r="O509" i="13"/>
  <c r="M509" i="13"/>
  <c r="AC530" i="11"/>
  <c r="G510" i="13"/>
  <c r="J510" i="13"/>
  <c r="AF530" i="11"/>
  <c r="R510" i="13" s="1"/>
  <c r="I510" i="13"/>
  <c r="AE530" i="11"/>
  <c r="Q510" i="13" s="1"/>
  <c r="AO530" i="11"/>
  <c r="AX530" i="11"/>
  <c r="X530" i="11"/>
  <c r="L510" i="13" s="1"/>
  <c r="P510" i="13"/>
  <c r="W530" i="11"/>
  <c r="K510" i="13" s="1"/>
  <c r="AA530" i="11"/>
  <c r="N510" i="13"/>
  <c r="C510" i="13"/>
  <c r="M530" i="11"/>
  <c r="T531" i="11" l="1"/>
  <c r="R531" i="11"/>
  <c r="J531" i="11"/>
  <c r="AK530" i="11"/>
  <c r="E510" i="13"/>
  <c r="O510" i="13"/>
  <c r="M510" i="13"/>
  <c r="H511" i="13" l="1"/>
  <c r="AD531" i="11"/>
  <c r="S531" i="11"/>
  <c r="F511" i="13"/>
  <c r="AS531" i="11"/>
  <c r="AB531" i="11"/>
  <c r="B511" i="13"/>
  <c r="U531" i="11"/>
  <c r="V531" i="11"/>
  <c r="M531" i="11"/>
  <c r="K531" i="11"/>
  <c r="P511" i="13" l="1"/>
  <c r="AC531" i="11"/>
  <c r="G511" i="13"/>
  <c r="N511" i="13"/>
  <c r="I511" i="13"/>
  <c r="AO531" i="11"/>
  <c r="X531" i="11"/>
  <c r="L511" i="13" s="1"/>
  <c r="AE531" i="11"/>
  <c r="AX531" i="11"/>
  <c r="AF531" i="11"/>
  <c r="J511" i="13"/>
  <c r="R532" i="11"/>
  <c r="J532" i="11"/>
  <c r="T532" i="11"/>
  <c r="K532" i="11"/>
  <c r="C512" i="13" s="1"/>
  <c r="AK531" i="11"/>
  <c r="E511" i="13"/>
  <c r="AA531" i="11"/>
  <c r="M511" i="13" s="1"/>
  <c r="W531" i="11"/>
  <c r="K511" i="13" s="1"/>
  <c r="C511" i="13"/>
  <c r="AL531" i="11"/>
  <c r="O511" i="13" l="1"/>
  <c r="Q511" i="13"/>
  <c r="R511" i="13"/>
  <c r="F512" i="13"/>
  <c r="AS532" i="11"/>
  <c r="B567" i="11" s="1"/>
  <c r="I25" i="13" s="1"/>
  <c r="S532" i="11"/>
  <c r="AB532" i="11"/>
  <c r="B557" i="11"/>
  <c r="B572" i="11" s="1"/>
  <c r="N25" i="13" s="1"/>
  <c r="U532" i="11"/>
  <c r="V532" i="11"/>
  <c r="B512" i="13"/>
  <c r="H512" i="13"/>
  <c r="AD532" i="11"/>
  <c r="L532" i="11"/>
  <c r="AL532" i="11" s="1"/>
  <c r="B561" i="11" s="1"/>
  <c r="C25" i="13" s="1"/>
  <c r="M532" i="11"/>
  <c r="G512" i="13" l="1"/>
  <c r="AC532" i="11"/>
  <c r="B542" i="11"/>
  <c r="N512" i="13"/>
  <c r="AE532" i="11"/>
  <c r="AO532" i="11"/>
  <c r="X532" i="11"/>
  <c r="AX532" i="11"/>
  <c r="B574" i="11" s="1"/>
  <c r="P25" i="13" s="1"/>
  <c r="I512" i="13"/>
  <c r="J512" i="13"/>
  <c r="AF532" i="11"/>
  <c r="B544" i="11"/>
  <c r="K11" i="13" s="1"/>
  <c r="K13" i="13" s="1"/>
  <c r="P512" i="13"/>
  <c r="AR532" i="11"/>
  <c r="B566" i="11" s="1"/>
  <c r="H25" i="13" s="1"/>
  <c r="D512" i="13"/>
  <c r="B551" i="11"/>
  <c r="R11" i="13" s="1"/>
  <c r="E512" i="13"/>
  <c r="AH532" i="11"/>
  <c r="AU531" i="11" s="1"/>
  <c r="AK532" i="11"/>
  <c r="B560" i="11" s="1"/>
  <c r="B25" i="13" s="1"/>
  <c r="B562" i="11"/>
  <c r="D25" i="13" s="1"/>
  <c r="W532" i="11"/>
  <c r="K512" i="13" s="1"/>
  <c r="AA532" i="11"/>
  <c r="B543" i="11" l="1"/>
  <c r="J11" i="13" s="1"/>
  <c r="J13" i="13" s="1"/>
  <c r="O512" i="13"/>
  <c r="I11" i="13"/>
  <c r="I13" i="13" s="1"/>
  <c r="B545" i="11"/>
  <c r="Q512" i="13"/>
  <c r="AP500" i="11"/>
  <c r="AP182" i="11"/>
  <c r="AP153" i="11"/>
  <c r="AP109" i="11"/>
  <c r="AP257" i="11"/>
  <c r="AP291" i="11"/>
  <c r="AP409" i="11"/>
  <c r="AP243" i="11"/>
  <c r="AP378" i="11"/>
  <c r="AP370" i="11"/>
  <c r="AP120" i="11"/>
  <c r="AP156" i="11"/>
  <c r="AP218" i="11"/>
  <c r="AP225" i="11"/>
  <c r="AP282" i="11"/>
  <c r="AP303" i="11"/>
  <c r="AP491" i="11"/>
  <c r="AP487" i="11"/>
  <c r="AP137" i="11"/>
  <c r="AP198" i="11"/>
  <c r="AP516" i="11"/>
  <c r="AP509" i="11"/>
  <c r="AP502" i="11"/>
  <c r="AP479" i="11"/>
  <c r="AP256" i="11"/>
  <c r="AP220" i="11"/>
  <c r="AP180" i="11"/>
  <c r="AP204" i="11"/>
  <c r="AP309" i="11"/>
  <c r="AP406" i="11"/>
  <c r="AP54" i="11"/>
  <c r="AP59" i="11"/>
  <c r="AP476" i="11"/>
  <c r="AP298" i="11"/>
  <c r="AP83" i="11"/>
  <c r="AP296" i="11"/>
  <c r="AP346" i="11"/>
  <c r="AP481" i="11"/>
  <c r="AP144" i="11"/>
  <c r="AP136" i="11"/>
  <c r="AP227" i="11"/>
  <c r="AP527" i="11"/>
  <c r="AP522" i="11"/>
  <c r="AP518" i="11"/>
  <c r="AP510" i="11"/>
  <c r="AP489" i="11"/>
  <c r="AP473" i="11"/>
  <c r="AP445" i="11"/>
  <c r="AP438" i="11"/>
  <c r="AP397" i="11"/>
  <c r="AP407" i="11"/>
  <c r="AP223" i="11"/>
  <c r="AP281" i="11"/>
  <c r="AP280" i="11"/>
  <c r="AP261" i="11"/>
  <c r="AP125" i="11"/>
  <c r="AP340" i="11"/>
  <c r="AP358" i="11"/>
  <c r="AP369" i="11"/>
  <c r="AP443" i="11"/>
  <c r="AP80" i="11"/>
  <c r="AP155" i="11"/>
  <c r="AP152" i="11"/>
  <c r="AP162" i="11"/>
  <c r="AP222" i="11"/>
  <c r="AP193" i="11"/>
  <c r="AP233" i="11"/>
  <c r="AP221" i="11"/>
  <c r="AP464" i="11"/>
  <c r="AP396" i="11"/>
  <c r="AP385" i="11"/>
  <c r="AP496" i="11"/>
  <c r="AP475" i="11"/>
  <c r="AP246" i="11"/>
  <c r="AP254" i="11"/>
  <c r="AP457" i="11"/>
  <c r="AP451" i="11"/>
  <c r="AP447" i="11"/>
  <c r="AP252" i="11"/>
  <c r="AP355" i="11"/>
  <c r="AP110" i="11"/>
  <c r="AP245" i="11"/>
  <c r="AP348" i="11"/>
  <c r="AP371" i="11"/>
  <c r="AP357" i="11"/>
  <c r="AP337" i="11"/>
  <c r="AP237" i="11"/>
  <c r="AP140" i="11"/>
  <c r="AP209" i="11"/>
  <c r="AP320" i="11"/>
  <c r="AP424" i="11"/>
  <c r="AP133" i="11"/>
  <c r="AP184" i="11"/>
  <c r="AP398" i="11"/>
  <c r="AP203" i="11"/>
  <c r="AP512" i="11"/>
  <c r="AP504" i="11"/>
  <c r="AP493" i="11"/>
  <c r="AP471" i="11"/>
  <c r="AP304" i="11"/>
  <c r="AP210" i="11"/>
  <c r="AP216" i="11"/>
  <c r="AP53" i="11"/>
  <c r="AP100" i="11"/>
  <c r="AP333" i="11"/>
  <c r="AP356" i="11"/>
  <c r="AP429" i="11"/>
  <c r="AP350" i="11"/>
  <c r="AP410" i="11"/>
  <c r="AP91" i="11"/>
  <c r="AP272" i="11"/>
  <c r="AP250" i="11"/>
  <c r="AP128" i="11"/>
  <c r="AP472" i="11"/>
  <c r="AP228" i="11"/>
  <c r="AP77" i="11"/>
  <c r="AP211" i="11"/>
  <c r="AP525" i="11"/>
  <c r="AP523" i="11"/>
  <c r="AP515" i="11"/>
  <c r="AP503" i="11"/>
  <c r="AP495" i="11"/>
  <c r="AP483" i="11"/>
  <c r="AP462" i="11"/>
  <c r="AP436" i="11"/>
  <c r="AP379" i="11"/>
  <c r="AP403" i="11"/>
  <c r="AP365" i="11"/>
  <c r="AP201" i="11"/>
  <c r="AP306" i="11"/>
  <c r="AP268" i="11"/>
  <c r="AP302" i="11"/>
  <c r="AP294" i="11"/>
  <c r="AP330" i="11"/>
  <c r="AP351" i="11"/>
  <c r="AP113" i="11"/>
  <c r="AP202" i="11"/>
  <c r="AP181" i="11"/>
  <c r="AP112" i="11"/>
  <c r="AP163" i="11"/>
  <c r="AP107" i="11"/>
  <c r="AP411" i="11"/>
  <c r="AP92" i="11"/>
  <c r="AP214" i="11"/>
  <c r="AP161" i="11"/>
  <c r="AP199" i="11"/>
  <c r="AP143" i="11"/>
  <c r="AP159" i="11"/>
  <c r="AP381" i="11"/>
  <c r="AP394" i="11"/>
  <c r="AP401" i="11"/>
  <c r="AP415" i="11"/>
  <c r="AP146" i="11"/>
  <c r="AP390" i="11"/>
  <c r="AP62" i="11"/>
  <c r="AP55" i="11"/>
  <c r="AP528" i="11"/>
  <c r="AP98" i="11"/>
  <c r="AP430" i="11"/>
  <c r="AP454" i="11"/>
  <c r="AP446" i="11"/>
  <c r="AP64" i="11"/>
  <c r="AP167" i="11"/>
  <c r="AP213" i="11"/>
  <c r="AP104" i="11"/>
  <c r="AP336" i="11"/>
  <c r="AP384" i="11"/>
  <c r="AP389" i="11"/>
  <c r="AP395" i="11"/>
  <c r="AP400" i="11"/>
  <c r="AP404" i="11"/>
  <c r="AP530" i="11"/>
  <c r="AP151" i="11"/>
  <c r="AP81" i="11"/>
  <c r="AP440" i="11"/>
  <c r="AP258" i="11"/>
  <c r="AP408" i="11"/>
  <c r="AP157" i="11"/>
  <c r="AP124" i="11"/>
  <c r="AP234" i="11"/>
  <c r="AP196" i="11"/>
  <c r="AP265" i="11"/>
  <c r="AP295" i="11"/>
  <c r="AP264" i="11"/>
  <c r="AP331" i="11"/>
  <c r="AP288" i="11"/>
  <c r="AP105" i="11"/>
  <c r="AP73" i="11"/>
  <c r="AP253" i="11"/>
  <c r="AP121" i="11"/>
  <c r="AP326" i="11"/>
  <c r="AP334" i="11"/>
  <c r="AP345" i="11"/>
  <c r="AP354" i="11"/>
  <c r="AP363" i="11"/>
  <c r="AP226" i="11"/>
  <c r="AP87" i="11"/>
  <c r="AP277" i="11"/>
  <c r="AP297" i="11"/>
  <c r="AP338" i="11"/>
  <c r="AP286" i="11"/>
  <c r="AP127" i="11"/>
  <c r="AP269" i="11"/>
  <c r="AP425" i="11"/>
  <c r="AP427" i="11"/>
  <c r="AP380" i="11"/>
  <c r="AP339" i="11"/>
  <c r="AP399" i="11"/>
  <c r="AP267" i="11"/>
  <c r="AP97" i="11"/>
  <c r="AP393" i="11"/>
  <c r="AP467" i="11"/>
  <c r="AP405" i="11"/>
  <c r="AP215" i="11"/>
  <c r="AP292" i="11"/>
  <c r="AP373" i="11"/>
  <c r="AP352" i="11"/>
  <c r="AP129" i="11"/>
  <c r="AP444" i="11"/>
  <c r="AP251" i="11"/>
  <c r="AP468" i="11"/>
  <c r="AP230" i="11"/>
  <c r="AP486" i="11"/>
  <c r="AP74" i="11"/>
  <c r="AP435" i="11"/>
  <c r="AP332" i="11"/>
  <c r="AP301" i="11"/>
  <c r="AP224" i="11"/>
  <c r="AP244" i="11"/>
  <c r="AP377" i="11"/>
  <c r="AP450" i="11"/>
  <c r="AP149" i="11"/>
  <c r="AP524" i="11"/>
  <c r="AP507" i="11"/>
  <c r="AP469" i="11"/>
  <c r="AP58" i="11"/>
  <c r="AP79" i="11"/>
  <c r="AP206" i="11"/>
  <c r="AP148" i="11"/>
  <c r="AP94" i="11"/>
  <c r="AP236" i="11"/>
  <c r="AP207" i="11"/>
  <c r="AP106" i="11"/>
  <c r="AP165" i="11"/>
  <c r="AP494" i="11"/>
  <c r="AP490" i="11"/>
  <c r="AP480" i="11"/>
  <c r="AP470" i="11"/>
  <c r="AP217" i="11"/>
  <c r="AP130" i="11"/>
  <c r="AP287" i="11"/>
  <c r="AP347" i="11"/>
  <c r="AP299" i="11"/>
  <c r="AP262" i="11"/>
  <c r="AP428" i="11"/>
  <c r="AP324" i="11"/>
  <c r="AP290" i="11"/>
  <c r="AP310" i="11"/>
  <c r="AP314" i="11"/>
  <c r="AP285" i="11"/>
  <c r="AP341" i="11"/>
  <c r="AP349" i="11"/>
  <c r="AP102" i="11"/>
  <c r="AP260" i="11"/>
  <c r="AP383" i="11"/>
  <c r="AP484" i="11"/>
  <c r="AP474" i="11"/>
  <c r="AP461" i="11"/>
  <c r="AP448" i="11"/>
  <c r="AP72" i="11"/>
  <c r="AP139" i="11"/>
  <c r="AP75" i="11"/>
  <c r="AP170" i="11"/>
  <c r="AP145" i="11"/>
  <c r="AP84" i="11"/>
  <c r="AP194" i="11"/>
  <c r="AP176" i="11"/>
  <c r="AP521" i="11"/>
  <c r="AP519" i="11"/>
  <c r="AP517" i="11"/>
  <c r="AP514" i="11"/>
  <c r="AP511" i="11"/>
  <c r="AP508" i="11"/>
  <c r="AP506" i="11"/>
  <c r="AP501" i="11"/>
  <c r="AP492" i="11"/>
  <c r="AP460" i="11"/>
  <c r="AP315" i="11"/>
  <c r="AP172" i="11"/>
  <c r="AP289" i="11"/>
  <c r="AP276" i="11"/>
  <c r="AP368" i="11"/>
  <c r="AP367" i="11"/>
  <c r="AP185" i="11"/>
  <c r="AP208" i="11"/>
  <c r="AP200" i="11"/>
  <c r="AP99" i="11"/>
  <c r="AP478" i="11"/>
  <c r="AP456" i="11"/>
  <c r="AP189" i="11"/>
  <c r="AP231" i="11"/>
  <c r="AP229" i="11"/>
  <c r="AP173" i="11"/>
  <c r="AP318" i="11"/>
  <c r="AP376" i="11"/>
  <c r="AP316" i="11"/>
  <c r="AP131" i="11"/>
  <c r="AP93" i="11"/>
  <c r="AP325" i="11"/>
  <c r="AP387" i="11"/>
  <c r="AP466" i="11"/>
  <c r="AP459" i="11"/>
  <c r="AP232" i="11"/>
  <c r="AP247" i="11"/>
  <c r="AP526" i="11"/>
  <c r="AP520" i="11"/>
  <c r="AP513" i="11"/>
  <c r="AP499" i="11"/>
  <c r="AP482" i="11"/>
  <c r="AP242" i="11"/>
  <c r="AP270" i="11"/>
  <c r="AP134" i="11"/>
  <c r="AP71" i="11"/>
  <c r="AP455" i="11"/>
  <c r="AP449" i="11"/>
  <c r="AP63" i="11"/>
  <c r="AP147" i="11"/>
  <c r="AP442" i="11"/>
  <c r="AP68" i="11"/>
  <c r="AP529" i="11"/>
  <c r="AP293" i="11"/>
  <c r="AP188" i="11"/>
  <c r="AP335" i="11"/>
  <c r="AP364" i="11"/>
  <c r="AP108" i="11"/>
  <c r="AP312" i="11"/>
  <c r="AP498" i="11"/>
  <c r="AP485" i="11"/>
  <c r="AP179" i="11"/>
  <c r="AP353" i="11"/>
  <c r="AP426" i="11"/>
  <c r="AP283" i="11"/>
  <c r="AP52" i="11"/>
  <c r="AP132" i="11"/>
  <c r="AP453" i="11"/>
  <c r="AP239" i="11"/>
  <c r="AP434" i="11"/>
  <c r="AP321" i="11"/>
  <c r="AP168" i="11"/>
  <c r="AP86" i="11"/>
  <c r="AP505" i="11"/>
  <c r="AP497" i="11"/>
  <c r="AP488" i="11"/>
  <c r="AP477" i="11"/>
  <c r="AP465" i="11"/>
  <c r="AP433" i="11"/>
  <c r="AP135" i="11"/>
  <c r="AP186" i="11"/>
  <c r="AP69" i="11"/>
  <c r="AP238" i="11"/>
  <c r="AP414" i="11"/>
  <c r="AP417" i="11"/>
  <c r="AP416" i="11"/>
  <c r="AP418" i="11"/>
  <c r="AP419" i="11"/>
  <c r="AP420" i="11"/>
  <c r="AP421" i="11"/>
  <c r="AP422" i="11"/>
  <c r="AP423" i="11"/>
  <c r="AP117" i="11"/>
  <c r="AP118" i="11"/>
  <c r="AP183" i="11"/>
  <c r="AP66" i="11"/>
  <c r="AP463" i="11"/>
  <c r="AP458" i="11"/>
  <c r="AP452" i="11"/>
  <c r="AP76" i="11"/>
  <c r="AP138" i="11"/>
  <c r="AP177" i="11"/>
  <c r="AP241" i="11"/>
  <c r="AP67" i="11"/>
  <c r="AP160" i="11"/>
  <c r="AP195" i="11"/>
  <c r="AP78" i="11"/>
  <c r="AP70" i="11"/>
  <c r="AP197" i="11"/>
  <c r="AP166" i="11"/>
  <c r="AP60" i="11"/>
  <c r="AP190" i="11"/>
  <c r="AP154" i="11"/>
  <c r="AP249" i="11"/>
  <c r="AP275" i="11"/>
  <c r="AP175" i="11"/>
  <c r="AP329" i="11"/>
  <c r="AP123" i="11"/>
  <c r="AP382" i="11"/>
  <c r="AP388" i="11"/>
  <c r="AP391" i="11"/>
  <c r="AP174" i="11"/>
  <c r="AP402" i="11"/>
  <c r="AP205" i="11"/>
  <c r="AP82" i="11"/>
  <c r="AP187" i="11"/>
  <c r="AP88" i="11"/>
  <c r="AP171" i="11"/>
  <c r="AP328" i="11"/>
  <c r="AP178" i="11"/>
  <c r="AP191" i="11"/>
  <c r="AP65" i="11"/>
  <c r="AP441" i="11"/>
  <c r="AP115" i="11"/>
  <c r="AP95" i="11"/>
  <c r="AP386" i="11"/>
  <c r="AP111" i="11"/>
  <c r="AP317" i="11"/>
  <c r="AP311" i="11"/>
  <c r="AP150" i="11"/>
  <c r="AP122" i="11"/>
  <c r="AP164" i="11"/>
  <c r="AP101" i="11"/>
  <c r="AP141" i="11"/>
  <c r="AP392" i="11"/>
  <c r="AP255" i="11"/>
  <c r="AP85" i="11"/>
  <c r="AP274" i="11"/>
  <c r="AP439" i="11"/>
  <c r="AP114" i="11"/>
  <c r="AP323" i="11"/>
  <c r="AP437" i="11"/>
  <c r="AP432" i="11"/>
  <c r="AP90" i="11"/>
  <c r="AP103" i="11"/>
  <c r="AP307" i="11"/>
  <c r="AP305" i="11"/>
  <c r="AP273" i="11"/>
  <c r="AP169" i="11"/>
  <c r="AP142" i="11"/>
  <c r="AP240" i="11"/>
  <c r="AP235" i="11"/>
  <c r="AP116" i="11"/>
  <c r="AP327" i="11"/>
  <c r="AP344" i="11"/>
  <c r="AP366" i="11"/>
  <c r="AP362" i="11"/>
  <c r="AP374" i="11"/>
  <c r="AP359" i="11"/>
  <c r="AP372" i="11"/>
  <c r="AP342" i="11"/>
  <c r="AP360" i="11"/>
  <c r="AP361" i="11"/>
  <c r="AP319" i="11"/>
  <c r="AP56" i="11"/>
  <c r="AP219" i="11"/>
  <c r="AP412" i="11"/>
  <c r="AP89" i="11"/>
  <c r="AP322" i="11"/>
  <c r="AP300" i="11"/>
  <c r="AP279" i="11"/>
  <c r="AP126" i="11"/>
  <c r="AP413" i="11"/>
  <c r="AP278" i="11"/>
  <c r="AP263" i="11"/>
  <c r="AP57" i="11"/>
  <c r="AP313" i="11"/>
  <c r="AP343" i="11"/>
  <c r="AP375" i="11"/>
  <c r="AP266" i="11"/>
  <c r="AP248" i="11"/>
  <c r="AP271" i="11"/>
  <c r="AP259" i="11"/>
  <c r="AP308" i="11"/>
  <c r="AP284" i="11"/>
  <c r="AP96" i="11"/>
  <c r="AP192" i="11"/>
  <c r="AP119" i="11"/>
  <c r="AP431" i="11"/>
  <c r="AP212" i="11"/>
  <c r="AP61" i="11"/>
  <c r="AP158" i="11"/>
  <c r="AP531" i="11"/>
  <c r="L512" i="13"/>
  <c r="AG531" i="11"/>
  <c r="B546" i="11"/>
  <c r="M11" i="13" s="1"/>
  <c r="M13" i="13" s="1"/>
  <c r="R512" i="13"/>
  <c r="M512" i="13"/>
  <c r="B558" i="11"/>
  <c r="AH531" i="11" l="1"/>
  <c r="AQ531" i="11"/>
  <c r="AM532" i="11"/>
  <c r="AN532" i="11" s="1"/>
  <c r="AI531" i="11"/>
  <c r="AG530" i="11"/>
  <c r="S511" i="13"/>
  <c r="L11" i="13"/>
  <c r="L13" i="13" s="1"/>
  <c r="B547" i="11"/>
  <c r="AV531" i="11" l="1"/>
  <c r="AU530" i="11"/>
  <c r="T511" i="13"/>
  <c r="AW531" i="11"/>
  <c r="AH530" i="11"/>
  <c r="S510" i="13"/>
  <c r="AQ530" i="11"/>
  <c r="AI530" i="11"/>
  <c r="AM531" i="11"/>
  <c r="AN531" i="11" s="1"/>
  <c r="AG529" i="11"/>
  <c r="B573" i="11"/>
  <c r="O25" i="13" s="1"/>
  <c r="N11" i="13"/>
  <c r="N13" i="13" s="1"/>
  <c r="AV530" i="11" l="1"/>
  <c r="AU529" i="11"/>
  <c r="T510" i="13"/>
  <c r="AW530" i="11"/>
  <c r="AI529" i="11"/>
  <c r="AM530" i="11"/>
  <c r="AN530" i="11" s="1"/>
  <c r="AG528" i="11"/>
  <c r="AQ529" i="11"/>
  <c r="S509" i="13"/>
  <c r="AH529" i="11"/>
  <c r="T509" i="13" l="1"/>
  <c r="AW529" i="11"/>
  <c r="S508" i="13"/>
  <c r="AI528" i="11"/>
  <c r="AM529" i="11"/>
  <c r="AN529" i="11" s="1"/>
  <c r="AG527" i="11"/>
  <c r="AQ528" i="11"/>
  <c r="AH528" i="11"/>
  <c r="AU528" i="11"/>
  <c r="AV529" i="11"/>
  <c r="T508" i="13" l="1"/>
  <c r="AW528" i="11"/>
  <c r="S507" i="13"/>
  <c r="AQ527" i="11"/>
  <c r="AM528" i="11"/>
  <c r="AN528" i="11" s="1"/>
  <c r="AG526" i="11"/>
  <c r="AI527" i="11"/>
  <c r="AH527" i="11"/>
  <c r="AU527" i="11"/>
  <c r="AV528" i="11"/>
  <c r="AM527" i="11" l="1"/>
  <c r="AN527" i="11" s="1"/>
  <c r="AI526" i="11"/>
  <c r="AG525" i="11"/>
  <c r="AQ526" i="11"/>
  <c r="S506" i="13"/>
  <c r="AH526" i="11"/>
  <c r="T507" i="13"/>
  <c r="AW527" i="11"/>
  <c r="AU526" i="11"/>
  <c r="AV527" i="11"/>
  <c r="T506" i="13" l="1"/>
  <c r="AW526" i="11"/>
  <c r="AH525" i="11"/>
  <c r="S505" i="13"/>
  <c r="AQ525" i="11"/>
  <c r="AM526" i="11"/>
  <c r="AN526" i="11" s="1"/>
  <c r="AI525" i="11"/>
  <c r="AG524" i="11"/>
  <c r="AU525" i="11"/>
  <c r="AV526" i="11"/>
  <c r="AV525" i="11" l="1"/>
  <c r="AU524" i="11"/>
  <c r="T505" i="13"/>
  <c r="AW525" i="11"/>
  <c r="S504" i="13"/>
  <c r="AG523" i="11"/>
  <c r="AI524" i="11"/>
  <c r="AQ524" i="11"/>
  <c r="AM525" i="11"/>
  <c r="AN525" i="11" s="1"/>
  <c r="AH524" i="11"/>
  <c r="S503" i="13" l="1"/>
  <c r="AQ523" i="11"/>
  <c r="AM524" i="11"/>
  <c r="AN524" i="11" s="1"/>
  <c r="AI523" i="11"/>
  <c r="AG522" i="11"/>
  <c r="AH523" i="11"/>
  <c r="T504" i="13"/>
  <c r="AW524" i="11"/>
  <c r="AU523" i="11"/>
  <c r="AV524" i="11"/>
  <c r="T503" i="13" l="1"/>
  <c r="AW523" i="11"/>
  <c r="S502" i="13"/>
  <c r="AI522" i="11"/>
  <c r="AQ522" i="11"/>
  <c r="AM523" i="11"/>
  <c r="AN523" i="11" s="1"/>
  <c r="AG521" i="11"/>
  <c r="AH522" i="11"/>
  <c r="AU522" i="11"/>
  <c r="AV523" i="11"/>
  <c r="T502" i="13" l="1"/>
  <c r="AW522" i="11"/>
  <c r="S501" i="13"/>
  <c r="AI521" i="11"/>
  <c r="AQ521" i="11"/>
  <c r="AM522" i="11"/>
  <c r="AN522" i="11" s="1"/>
  <c r="AG520" i="11"/>
  <c r="AH521" i="11"/>
  <c r="AU521" i="11"/>
  <c r="AV522" i="11"/>
  <c r="AW521" i="11" l="1"/>
  <c r="T501" i="13"/>
  <c r="S500" i="13"/>
  <c r="AI520" i="11"/>
  <c r="AQ520" i="11"/>
  <c r="AM521" i="11"/>
  <c r="AN521" i="11" s="1"/>
  <c r="AG519" i="11"/>
  <c r="AH520" i="11"/>
  <c r="AV521" i="11"/>
  <c r="AU520" i="11"/>
  <c r="AW520" i="11" l="1"/>
  <c r="T500" i="13"/>
  <c r="AI519" i="11"/>
  <c r="AQ519" i="11"/>
  <c r="S499" i="13"/>
  <c r="AM520" i="11"/>
  <c r="AN520" i="11" s="1"/>
  <c r="AG518" i="11"/>
  <c r="AH519" i="11"/>
  <c r="AU519" i="11"/>
  <c r="AV520" i="11"/>
  <c r="T499" i="13" l="1"/>
  <c r="AW519" i="11"/>
  <c r="AQ518" i="11"/>
  <c r="S498" i="13"/>
  <c r="AG517" i="11"/>
  <c r="AH518" i="11"/>
  <c r="AI518" i="11"/>
  <c r="AM519" i="11"/>
  <c r="AN519" i="11" s="1"/>
  <c r="AU518" i="11"/>
  <c r="AV519" i="11"/>
  <c r="S497" i="13" l="1"/>
  <c r="AI517" i="11"/>
  <c r="AQ517" i="11"/>
  <c r="AM518" i="11"/>
  <c r="AN518" i="11" s="1"/>
  <c r="AG516" i="11"/>
  <c r="AH517" i="11"/>
  <c r="AV518" i="11"/>
  <c r="AU517" i="11"/>
  <c r="AW518" i="11"/>
  <c r="T498" i="13"/>
  <c r="T497" i="13" l="1"/>
  <c r="AW517" i="11"/>
  <c r="AI516" i="11"/>
  <c r="AH516" i="11"/>
  <c r="S496" i="13"/>
  <c r="AQ516" i="11"/>
  <c r="AM517" i="11"/>
  <c r="AN517" i="11" s="1"/>
  <c r="AG515" i="11"/>
  <c r="AU516" i="11"/>
  <c r="AV517" i="11"/>
  <c r="T496" i="13" l="1"/>
  <c r="AW516" i="11"/>
  <c r="AU515" i="11"/>
  <c r="AV516" i="11"/>
  <c r="AI515" i="11"/>
  <c r="AQ515" i="11"/>
  <c r="AM516" i="11"/>
  <c r="AN516" i="11" s="1"/>
  <c r="AG514" i="11"/>
  <c r="S495" i="13"/>
  <c r="AH515" i="11"/>
  <c r="AW515" i="11" l="1"/>
  <c r="T495" i="13"/>
  <c r="S494" i="13"/>
  <c r="AI514" i="11"/>
  <c r="AQ514" i="11"/>
  <c r="AM515" i="11"/>
  <c r="AN515" i="11" s="1"/>
  <c r="AG513" i="11"/>
  <c r="AH514" i="11"/>
  <c r="AU514" i="11"/>
  <c r="AV515" i="11"/>
  <c r="T494" i="13" l="1"/>
  <c r="AW514" i="11"/>
  <c r="S493" i="13"/>
  <c r="AI513" i="11"/>
  <c r="AQ513" i="11"/>
  <c r="AG512" i="11"/>
  <c r="AM514" i="11"/>
  <c r="AN514" i="11" s="1"/>
  <c r="AH513" i="11"/>
  <c r="AU513" i="11"/>
  <c r="AV514" i="11"/>
  <c r="AW513" i="11" l="1"/>
  <c r="T493" i="13"/>
  <c r="AI512" i="11"/>
  <c r="AM513" i="11"/>
  <c r="AN513" i="11" s="1"/>
  <c r="AQ512" i="11"/>
  <c r="AG511" i="11"/>
  <c r="S492" i="13"/>
  <c r="AH512" i="11"/>
  <c r="AU512" i="11"/>
  <c r="AV513" i="11"/>
  <c r="T492" i="13" l="1"/>
  <c r="AW512" i="11"/>
  <c r="S491" i="13"/>
  <c r="AQ511" i="11"/>
  <c r="AI511" i="11"/>
  <c r="AM512" i="11"/>
  <c r="AN512" i="11" s="1"/>
  <c r="AG510" i="11"/>
  <c r="AH511" i="11"/>
  <c r="AU511" i="11"/>
  <c r="AV512" i="11"/>
  <c r="T491" i="13" l="1"/>
  <c r="AW511" i="11"/>
  <c r="AH510" i="11"/>
  <c r="S490" i="13"/>
  <c r="AI510" i="11"/>
  <c r="AQ510" i="11"/>
  <c r="AM511" i="11"/>
  <c r="AN511" i="11" s="1"/>
  <c r="AG509" i="11"/>
  <c r="AV511" i="11"/>
  <c r="AU510" i="11"/>
  <c r="AU509" i="11" l="1"/>
  <c r="AV510" i="11"/>
  <c r="T490" i="13"/>
  <c r="AW510" i="11"/>
  <c r="AH509" i="11"/>
  <c r="S489" i="13"/>
  <c r="AI509" i="11"/>
  <c r="AQ509" i="11"/>
  <c r="AM510" i="11"/>
  <c r="AN510" i="11" s="1"/>
  <c r="AG508" i="11"/>
  <c r="AV509" i="11" l="1"/>
  <c r="AU508" i="11"/>
  <c r="AW509" i="11"/>
  <c r="T489" i="13"/>
  <c r="S488" i="13"/>
  <c r="AQ508" i="11"/>
  <c r="AM509" i="11"/>
  <c r="AN509" i="11" s="1"/>
  <c r="AI508" i="11"/>
  <c r="AG507" i="11"/>
  <c r="AH508" i="11"/>
  <c r="T488" i="13" l="1"/>
  <c r="AW508" i="11"/>
  <c r="S487" i="13"/>
  <c r="AI507" i="11"/>
  <c r="AQ507" i="11"/>
  <c r="AM508" i="11"/>
  <c r="AN508" i="11" s="1"/>
  <c r="AG506" i="11"/>
  <c r="AH507" i="11"/>
  <c r="AU507" i="11"/>
  <c r="AV508" i="11"/>
  <c r="T487" i="13" l="1"/>
  <c r="AW507" i="11"/>
  <c r="AI506" i="11"/>
  <c r="AQ506" i="11"/>
  <c r="S486" i="13"/>
  <c r="AG505" i="11"/>
  <c r="AM507" i="11"/>
  <c r="AN507" i="11" s="1"/>
  <c r="AH506" i="11"/>
  <c r="AU506" i="11"/>
  <c r="AV507" i="11"/>
  <c r="T486" i="13" l="1"/>
  <c r="AW506" i="11"/>
  <c r="S485" i="13"/>
  <c r="AI505" i="11"/>
  <c r="AQ505" i="11"/>
  <c r="AM506" i="11"/>
  <c r="AN506" i="11" s="1"/>
  <c r="AG504" i="11"/>
  <c r="AH505" i="11"/>
  <c r="AU505" i="11"/>
  <c r="AV506" i="11"/>
  <c r="T485" i="13" l="1"/>
  <c r="AW505" i="11"/>
  <c r="AI504" i="11"/>
  <c r="AQ504" i="11"/>
  <c r="AM505" i="11"/>
  <c r="AN505" i="11" s="1"/>
  <c r="AG503" i="11"/>
  <c r="S484" i="13"/>
  <c r="AH504" i="11"/>
  <c r="AV505" i="11"/>
  <c r="AU504" i="11"/>
  <c r="T484" i="13" l="1"/>
  <c r="AW504" i="11"/>
  <c r="S483" i="13"/>
  <c r="AI503" i="11"/>
  <c r="AQ503" i="11"/>
  <c r="AM504" i="11"/>
  <c r="AN504" i="11" s="1"/>
  <c r="AG502" i="11"/>
  <c r="AH503" i="11"/>
  <c r="AU503" i="11"/>
  <c r="AV504" i="11"/>
  <c r="AW503" i="11" l="1"/>
  <c r="T483" i="13"/>
  <c r="S482" i="13"/>
  <c r="AI502" i="11"/>
  <c r="AQ502" i="11"/>
  <c r="AM503" i="11"/>
  <c r="AN503" i="11" s="1"/>
  <c r="AG501" i="11"/>
  <c r="AH502" i="11"/>
  <c r="AU502" i="11"/>
  <c r="AV503" i="11"/>
  <c r="AW502" i="11" l="1"/>
  <c r="T482" i="13"/>
  <c r="S481" i="13"/>
  <c r="AH501" i="11"/>
  <c r="AI501" i="11"/>
  <c r="AM502" i="11"/>
  <c r="AN502" i="11" s="1"/>
  <c r="AG500" i="11"/>
  <c r="AQ501" i="11"/>
  <c r="AV502" i="11"/>
  <c r="AU501" i="11"/>
  <c r="AU500" i="11" l="1"/>
  <c r="AV501" i="11"/>
  <c r="T481" i="13"/>
  <c r="AW501" i="11"/>
  <c r="S480" i="13"/>
  <c r="AI500" i="11"/>
  <c r="AQ500" i="11"/>
  <c r="AM501" i="11"/>
  <c r="AN501" i="11" s="1"/>
  <c r="AG499" i="11"/>
  <c r="AH500" i="11"/>
  <c r="T480" i="13" l="1"/>
  <c r="AW500" i="11"/>
  <c r="S479" i="13"/>
  <c r="AI499" i="11"/>
  <c r="AQ499" i="11"/>
  <c r="AM500" i="11"/>
  <c r="AN500" i="11" s="1"/>
  <c r="AG498" i="11"/>
  <c r="AH499" i="11"/>
  <c r="AU499" i="11"/>
  <c r="AV500" i="11"/>
  <c r="T479" i="13" l="1"/>
  <c r="AW499" i="11"/>
  <c r="AH498" i="11"/>
  <c r="AI498" i="11"/>
  <c r="AQ498" i="11"/>
  <c r="S478" i="13"/>
  <c r="AG497" i="11"/>
  <c r="AM499" i="11"/>
  <c r="AN499" i="11" s="1"/>
  <c r="AU498" i="11"/>
  <c r="AV499" i="11"/>
  <c r="AV498" i="11" l="1"/>
  <c r="AU497" i="11"/>
  <c r="T478" i="13"/>
  <c r="AW498" i="11"/>
  <c r="AH497" i="11"/>
  <c r="AI497" i="11"/>
  <c r="AQ497" i="11"/>
  <c r="AM498" i="11"/>
  <c r="AN498" i="11" s="1"/>
  <c r="AG496" i="11"/>
  <c r="S477" i="13"/>
  <c r="AU496" i="11" l="1"/>
  <c r="AV497" i="11"/>
  <c r="AW497" i="11"/>
  <c r="T477" i="13"/>
  <c r="S476" i="13"/>
  <c r="AI496" i="11"/>
  <c r="AQ496" i="11"/>
  <c r="AM497" i="11"/>
  <c r="AN497" i="11" s="1"/>
  <c r="AG495" i="11"/>
  <c r="AH496" i="11"/>
  <c r="AW496" i="11" l="1"/>
  <c r="T476" i="13"/>
  <c r="S475" i="13"/>
  <c r="AQ495" i="11"/>
  <c r="AG494" i="11"/>
  <c r="AI495" i="11"/>
  <c r="AM496" i="11"/>
  <c r="AN496" i="11" s="1"/>
  <c r="AH495" i="11"/>
  <c r="AU495" i="11"/>
  <c r="AV496" i="11"/>
  <c r="S474" i="13" l="1"/>
  <c r="AH494" i="11"/>
  <c r="AM495" i="11"/>
  <c r="AN495" i="11" s="1"/>
  <c r="AI494" i="11"/>
  <c r="AG493" i="11"/>
  <c r="AQ494" i="11"/>
  <c r="T475" i="13"/>
  <c r="AW495" i="11"/>
  <c r="AU494" i="11"/>
  <c r="AV495" i="11"/>
  <c r="AU493" i="11" l="1"/>
  <c r="AV494" i="11"/>
  <c r="AW494" i="11"/>
  <c r="T474" i="13"/>
  <c r="S473" i="13"/>
  <c r="AI493" i="11"/>
  <c r="AQ493" i="11"/>
  <c r="AM494" i="11"/>
  <c r="AN494" i="11" s="1"/>
  <c r="AG492" i="11"/>
  <c r="AH493" i="11"/>
  <c r="T473" i="13" l="1"/>
  <c r="AW493" i="11"/>
  <c r="AI492" i="11"/>
  <c r="AQ492" i="11"/>
  <c r="AM493" i="11"/>
  <c r="AN493" i="11" s="1"/>
  <c r="S472" i="13"/>
  <c r="AH492" i="11"/>
  <c r="AG491" i="11"/>
  <c r="AU492" i="11"/>
  <c r="AV493" i="11"/>
  <c r="AW492" i="11" l="1"/>
  <c r="T472" i="13"/>
  <c r="AV492" i="11"/>
  <c r="AU491" i="11"/>
  <c r="S471" i="13"/>
  <c r="AI491" i="11"/>
  <c r="AQ491" i="11"/>
  <c r="AM492" i="11"/>
  <c r="AN492" i="11" s="1"/>
  <c r="AG490" i="11"/>
  <c r="AH491" i="11"/>
  <c r="AW491" i="11" l="1"/>
  <c r="T471" i="13"/>
  <c r="S470" i="13"/>
  <c r="AI490" i="11"/>
  <c r="AQ490" i="11"/>
  <c r="AM491" i="11"/>
  <c r="AN491" i="11" s="1"/>
  <c r="AG489" i="11"/>
  <c r="AH490" i="11"/>
  <c r="AV491" i="11"/>
  <c r="AU490" i="11"/>
  <c r="T470" i="13" l="1"/>
  <c r="AW490" i="11"/>
  <c r="AI489" i="11"/>
  <c r="AQ489" i="11"/>
  <c r="AM490" i="11"/>
  <c r="AN490" i="11" s="1"/>
  <c r="S469" i="13"/>
  <c r="AH489" i="11"/>
  <c r="AG488" i="11"/>
  <c r="AU489" i="11"/>
  <c r="AV490" i="11"/>
  <c r="T469" i="13" l="1"/>
  <c r="AW489" i="11"/>
  <c r="AU488" i="11"/>
  <c r="AV489" i="11"/>
  <c r="AI488" i="11"/>
  <c r="AQ488" i="11"/>
  <c r="AG487" i="11"/>
  <c r="AM489" i="11"/>
  <c r="AN489" i="11" s="1"/>
  <c r="S468" i="13"/>
  <c r="AH488" i="11"/>
  <c r="T468" i="13" l="1"/>
  <c r="AW488" i="11"/>
  <c r="AQ487" i="11"/>
  <c r="AG486" i="11"/>
  <c r="S467" i="13"/>
  <c r="AI487" i="11"/>
  <c r="AM488" i="11"/>
  <c r="AN488" i="11" s="1"/>
  <c r="AH487" i="11"/>
  <c r="AU487" i="11"/>
  <c r="AV488" i="11"/>
  <c r="AQ486" i="11" l="1"/>
  <c r="AG485" i="11"/>
  <c r="S466" i="13"/>
  <c r="AI486" i="11"/>
  <c r="AM487" i="11"/>
  <c r="AN487" i="11" s="1"/>
  <c r="AH486" i="11"/>
  <c r="AW487" i="11"/>
  <c r="T467" i="13"/>
  <c r="AU486" i="11"/>
  <c r="AV487" i="11"/>
  <c r="S465" i="13" l="1"/>
  <c r="AI485" i="11"/>
  <c r="AQ485" i="11"/>
  <c r="AM486" i="11"/>
  <c r="AN486" i="11" s="1"/>
  <c r="AG484" i="11"/>
  <c r="AH485" i="11"/>
  <c r="T466" i="13"/>
  <c r="AW486" i="11"/>
  <c r="AU485" i="11"/>
  <c r="AV486" i="11"/>
  <c r="AW485" i="11" l="1"/>
  <c r="T465" i="13"/>
  <c r="AH484" i="11"/>
  <c r="S464" i="13"/>
  <c r="AI484" i="11"/>
  <c r="AQ484" i="11"/>
  <c r="AM485" i="11"/>
  <c r="AN485" i="11" s="1"/>
  <c r="AG483" i="11"/>
  <c r="AU484" i="11"/>
  <c r="AV485" i="11"/>
  <c r="AU483" i="11" l="1"/>
  <c r="AV484" i="11"/>
  <c r="T464" i="13"/>
  <c r="AW484" i="11"/>
  <c r="S463" i="13"/>
  <c r="AG482" i="11"/>
  <c r="AI483" i="11"/>
  <c r="AQ483" i="11"/>
  <c r="AM484" i="11"/>
  <c r="AN484" i="11" s="1"/>
  <c r="AH483" i="11"/>
  <c r="S462" i="13" l="1"/>
  <c r="AH482" i="11"/>
  <c r="AM483" i="11"/>
  <c r="AN483" i="11" s="1"/>
  <c r="AG481" i="11"/>
  <c r="AQ482" i="11"/>
  <c r="AI482" i="11"/>
  <c r="AW483" i="11"/>
  <c r="T463" i="13"/>
  <c r="AU482" i="11"/>
  <c r="AV483" i="11"/>
  <c r="AU481" i="11" l="1"/>
  <c r="AV482" i="11"/>
  <c r="S461" i="13"/>
  <c r="AI481" i="11"/>
  <c r="AQ481" i="11"/>
  <c r="AM482" i="11"/>
  <c r="AN482" i="11" s="1"/>
  <c r="AG480" i="11"/>
  <c r="AH481" i="11"/>
  <c r="T462" i="13"/>
  <c r="AW482" i="11"/>
  <c r="T461" i="13" l="1"/>
  <c r="AW481" i="11"/>
  <c r="AI480" i="11"/>
  <c r="S460" i="13"/>
  <c r="AQ480" i="11"/>
  <c r="AM481" i="11"/>
  <c r="AN481" i="11" s="1"/>
  <c r="AG479" i="11"/>
  <c r="AH480" i="11"/>
  <c r="AV481" i="11"/>
  <c r="AU480" i="11"/>
  <c r="T460" i="13" l="1"/>
  <c r="AW480" i="11"/>
  <c r="AH479" i="11"/>
  <c r="S459" i="13"/>
  <c r="AQ479" i="11"/>
  <c r="AI479" i="11"/>
  <c r="AM480" i="11"/>
  <c r="AN480" i="11" s="1"/>
  <c r="AG478" i="11"/>
  <c r="AV480" i="11"/>
  <c r="AU479" i="11"/>
  <c r="AU478" i="11" l="1"/>
  <c r="AV479" i="11"/>
  <c r="T459" i="13"/>
  <c r="AW479" i="11"/>
  <c r="AG477" i="11"/>
  <c r="AM479" i="11"/>
  <c r="AN479" i="11" s="1"/>
  <c r="S458" i="13"/>
  <c r="AI478" i="11"/>
  <c r="AQ478" i="11"/>
  <c r="AH478" i="11"/>
  <c r="S457" i="13" l="1"/>
  <c r="AI477" i="11"/>
  <c r="AQ477" i="11"/>
  <c r="AM478" i="11"/>
  <c r="AN478" i="11" s="1"/>
  <c r="AH477" i="11"/>
  <c r="AG476" i="11"/>
  <c r="T458" i="13"/>
  <c r="AW478" i="11"/>
  <c r="AU477" i="11"/>
  <c r="AV478" i="11"/>
  <c r="T457" i="13" l="1"/>
  <c r="AW477" i="11"/>
  <c r="AU476" i="11"/>
  <c r="AV477" i="11"/>
  <c r="S456" i="13"/>
  <c r="AI476" i="11"/>
  <c r="AQ476" i="11"/>
  <c r="AM477" i="11"/>
  <c r="AN477" i="11" s="1"/>
  <c r="AG475" i="11"/>
  <c r="AH476" i="11"/>
  <c r="T456" i="13" l="1"/>
  <c r="AW476" i="11"/>
  <c r="S455" i="13"/>
  <c r="AI475" i="11"/>
  <c r="AQ475" i="11"/>
  <c r="AM476" i="11"/>
  <c r="AN476" i="11" s="1"/>
  <c r="AG474" i="11"/>
  <c r="AH475" i="11"/>
  <c r="AU475" i="11"/>
  <c r="AV476" i="11"/>
  <c r="AW475" i="11" l="1"/>
  <c r="T455" i="13"/>
  <c r="AI474" i="11"/>
  <c r="AQ474" i="11"/>
  <c r="AG473" i="11"/>
  <c r="S454" i="13"/>
  <c r="AH474" i="11"/>
  <c r="AM475" i="11"/>
  <c r="AN475" i="11" s="1"/>
  <c r="AU474" i="11"/>
  <c r="AV475" i="11"/>
  <c r="T454" i="13" l="1"/>
  <c r="AW474" i="11"/>
  <c r="AI473" i="11"/>
  <c r="AQ473" i="11"/>
  <c r="AM474" i="11"/>
  <c r="AN474" i="11" s="1"/>
  <c r="AG472" i="11"/>
  <c r="AH473" i="11"/>
  <c r="S453" i="13"/>
  <c r="AV474" i="11"/>
  <c r="AU473" i="11"/>
  <c r="T453" i="13" l="1"/>
  <c r="AW473" i="11"/>
  <c r="S452" i="13"/>
  <c r="AI472" i="11"/>
  <c r="AQ472" i="11"/>
  <c r="AM473" i="11"/>
  <c r="AN473" i="11" s="1"/>
  <c r="AG471" i="11"/>
  <c r="AH472" i="11"/>
  <c r="AU472" i="11"/>
  <c r="AV473" i="11"/>
  <c r="T452" i="13" l="1"/>
  <c r="AW472" i="11"/>
  <c r="AI471" i="11"/>
  <c r="AQ471" i="11"/>
  <c r="S451" i="13"/>
  <c r="AM472" i="11"/>
  <c r="AN472" i="11" s="1"/>
  <c r="AG470" i="11"/>
  <c r="AH471" i="11"/>
  <c r="AU471" i="11"/>
  <c r="AV472" i="11"/>
  <c r="T451" i="13" l="1"/>
  <c r="AW471" i="11"/>
  <c r="S450" i="13"/>
  <c r="AH470" i="11"/>
  <c r="AI470" i="11"/>
  <c r="AQ470" i="11"/>
  <c r="AM471" i="11"/>
  <c r="AN471" i="11" s="1"/>
  <c r="AG469" i="11"/>
  <c r="AU470" i="11"/>
  <c r="AV471" i="11"/>
  <c r="AV470" i="11" l="1"/>
  <c r="AU469" i="11"/>
  <c r="AW470" i="11"/>
  <c r="T450" i="13"/>
  <c r="AH469" i="11"/>
  <c r="S449" i="13"/>
  <c r="AI469" i="11"/>
  <c r="AQ469" i="11"/>
  <c r="AM470" i="11"/>
  <c r="AN470" i="11" s="1"/>
  <c r="AG468" i="11"/>
  <c r="AV469" i="11" l="1"/>
  <c r="AU468" i="11"/>
  <c r="T449" i="13"/>
  <c r="AW469" i="11"/>
  <c r="S448" i="13"/>
  <c r="AI468" i="11"/>
  <c r="AQ468" i="11"/>
  <c r="AH468" i="11"/>
  <c r="AM469" i="11"/>
  <c r="AN469" i="11" s="1"/>
  <c r="AG467" i="11"/>
  <c r="T448" i="13" l="1"/>
  <c r="AW468" i="11"/>
  <c r="AV468" i="11"/>
  <c r="AU467" i="11"/>
  <c r="AH467" i="11"/>
  <c r="S447" i="13"/>
  <c r="AI467" i="11"/>
  <c r="AQ467" i="11"/>
  <c r="AM468" i="11"/>
  <c r="AN468" i="11" s="1"/>
  <c r="AG466" i="11"/>
  <c r="AV467" i="11" l="1"/>
  <c r="AU466" i="11"/>
  <c r="AW467" i="11"/>
  <c r="T447" i="13"/>
  <c r="S446" i="13"/>
  <c r="AI466" i="11"/>
  <c r="AQ466" i="11"/>
  <c r="AH466" i="11"/>
  <c r="AG465" i="11"/>
  <c r="AM467" i="11"/>
  <c r="AN467" i="11" s="1"/>
  <c r="T446" i="13" l="1"/>
  <c r="AW466" i="11"/>
  <c r="AV466" i="11"/>
  <c r="AU465" i="11"/>
  <c r="S445" i="13"/>
  <c r="AI465" i="11"/>
  <c r="AQ465" i="11"/>
  <c r="AH465" i="11"/>
  <c r="AM466" i="11"/>
  <c r="AN466" i="11" s="1"/>
  <c r="AG464" i="11"/>
  <c r="AW465" i="11" l="1"/>
  <c r="T445" i="13"/>
  <c r="AV465" i="11"/>
  <c r="AU464" i="11"/>
  <c r="S444" i="13"/>
  <c r="AI464" i="11"/>
  <c r="AQ464" i="11"/>
  <c r="AM465" i="11"/>
  <c r="AN465" i="11" s="1"/>
  <c r="AG463" i="11"/>
  <c r="AH464" i="11"/>
  <c r="T444" i="13" l="1"/>
  <c r="AW464" i="11"/>
  <c r="AH463" i="11"/>
  <c r="S443" i="13"/>
  <c r="AI463" i="11"/>
  <c r="AQ463" i="11"/>
  <c r="AM464" i="11"/>
  <c r="AN464" i="11" s="1"/>
  <c r="AG462" i="11"/>
  <c r="AV464" i="11"/>
  <c r="AU463" i="11"/>
  <c r="AV463" i="11" l="1"/>
  <c r="AU462" i="11"/>
  <c r="T443" i="13"/>
  <c r="AW463" i="11"/>
  <c r="AH462" i="11"/>
  <c r="AG461" i="11"/>
  <c r="S442" i="13"/>
  <c r="AI462" i="11"/>
  <c r="AQ462" i="11"/>
  <c r="AM463" i="11"/>
  <c r="AN463" i="11" s="1"/>
  <c r="AU461" i="11" l="1"/>
  <c r="AV462" i="11"/>
  <c r="AI461" i="11"/>
  <c r="AQ461" i="11"/>
  <c r="AM462" i="11"/>
  <c r="AN462" i="11" s="1"/>
  <c r="AG460" i="11"/>
  <c r="AH461" i="11"/>
  <c r="S441" i="13"/>
  <c r="T442" i="13"/>
  <c r="AW462" i="11"/>
  <c r="T441" i="13" l="1"/>
  <c r="AW461" i="11"/>
  <c r="S440" i="13"/>
  <c r="AQ460" i="11"/>
  <c r="AM461" i="11"/>
  <c r="AN461" i="11" s="1"/>
  <c r="AG459" i="11"/>
  <c r="AH460" i="11"/>
  <c r="AI460" i="11"/>
  <c r="AV461" i="11"/>
  <c r="AU460" i="11"/>
  <c r="S439" i="13" l="1"/>
  <c r="AI459" i="11"/>
  <c r="AH459" i="11"/>
  <c r="AQ459" i="11"/>
  <c r="AM460" i="11"/>
  <c r="AN460" i="11" s="1"/>
  <c r="AG458" i="11"/>
  <c r="AV460" i="11"/>
  <c r="AU459" i="11"/>
  <c r="T440" i="13"/>
  <c r="AW460" i="11"/>
  <c r="AW459" i="11" l="1"/>
  <c r="T439" i="13"/>
  <c r="AV459" i="11"/>
  <c r="AU458" i="11"/>
  <c r="S438" i="13"/>
  <c r="AM459" i="11"/>
  <c r="AN459" i="11" s="1"/>
  <c r="AH458" i="11"/>
  <c r="AI458" i="11"/>
  <c r="AQ458" i="11"/>
  <c r="AG457" i="11"/>
  <c r="AV458" i="11" l="1"/>
  <c r="AU457" i="11"/>
  <c r="T438" i="13"/>
  <c r="AW458" i="11"/>
  <c r="AH457" i="11"/>
  <c r="S437" i="13"/>
  <c r="AI457" i="11"/>
  <c r="AQ457" i="11"/>
  <c r="AM458" i="11"/>
  <c r="AN458" i="11" s="1"/>
  <c r="AG456" i="11"/>
  <c r="AV457" i="11" l="1"/>
  <c r="AU456" i="11"/>
  <c r="T437" i="13"/>
  <c r="AW457" i="11"/>
  <c r="AH456" i="11"/>
  <c r="S436" i="13"/>
  <c r="AI456" i="11"/>
  <c r="AQ456" i="11"/>
  <c r="AM457" i="11"/>
  <c r="AN457" i="11" s="1"/>
  <c r="AG455" i="11"/>
  <c r="AV456" i="11" l="1"/>
  <c r="AU455" i="11"/>
  <c r="T436" i="13"/>
  <c r="AW456" i="11"/>
  <c r="AH455" i="11"/>
  <c r="S435" i="13"/>
  <c r="AI455" i="11"/>
  <c r="AQ455" i="11"/>
  <c r="AM456" i="11"/>
  <c r="AN456" i="11" s="1"/>
  <c r="AG454" i="11"/>
  <c r="AV455" i="11" l="1"/>
  <c r="AU454" i="11"/>
  <c r="AW455" i="11"/>
  <c r="T435" i="13"/>
  <c r="AH454" i="11"/>
  <c r="S434" i="13"/>
  <c r="AI454" i="11"/>
  <c r="AQ454" i="11"/>
  <c r="AM455" i="11"/>
  <c r="AN455" i="11" s="1"/>
  <c r="AG453" i="11"/>
  <c r="AU453" i="11" l="1"/>
  <c r="AV454" i="11"/>
  <c r="AW454" i="11"/>
  <c r="T434" i="13"/>
  <c r="AI453" i="11"/>
  <c r="AM454" i="11"/>
  <c r="AN454" i="11" s="1"/>
  <c r="AG452" i="11"/>
  <c r="AH453" i="11"/>
  <c r="S433" i="13"/>
  <c r="AQ453" i="11"/>
  <c r="T433" i="13" l="1"/>
  <c r="AW453" i="11"/>
  <c r="S432" i="13"/>
  <c r="AH452" i="11"/>
  <c r="AI452" i="11"/>
  <c r="AQ452" i="11"/>
  <c r="AM453" i="11"/>
  <c r="AN453" i="11" s="1"/>
  <c r="AG451" i="11"/>
  <c r="AU452" i="11"/>
  <c r="AV453" i="11"/>
  <c r="AU451" i="11" l="1"/>
  <c r="AV452" i="11"/>
  <c r="T432" i="13"/>
  <c r="AW452" i="11"/>
  <c r="AG450" i="11"/>
  <c r="AH451" i="11"/>
  <c r="S431" i="13"/>
  <c r="AI451" i="11"/>
  <c r="AQ451" i="11"/>
  <c r="AM452" i="11"/>
  <c r="AN452" i="11" s="1"/>
  <c r="AH450" i="11" l="1"/>
  <c r="AI450" i="11"/>
  <c r="AQ450" i="11"/>
  <c r="AM451" i="11"/>
  <c r="AN451" i="11" s="1"/>
  <c r="S430" i="13"/>
  <c r="AG449" i="11"/>
  <c r="AV451" i="11"/>
  <c r="AU450" i="11"/>
  <c r="T431" i="13"/>
  <c r="AW451" i="11"/>
  <c r="AV450" i="11" l="1"/>
  <c r="AU449" i="11"/>
  <c r="T430" i="13"/>
  <c r="AW450" i="11"/>
  <c r="AH449" i="11"/>
  <c r="S429" i="13"/>
  <c r="AI449" i="11"/>
  <c r="AQ449" i="11"/>
  <c r="AM450" i="11"/>
  <c r="AN450" i="11" s="1"/>
  <c r="AG448" i="11"/>
  <c r="AU448" i="11" l="1"/>
  <c r="AV449" i="11"/>
  <c r="T429" i="13"/>
  <c r="AW449" i="11"/>
  <c r="AM449" i="11"/>
  <c r="AN449" i="11" s="1"/>
  <c r="S428" i="13"/>
  <c r="AG447" i="11"/>
  <c r="AI448" i="11"/>
  <c r="AQ448" i="11"/>
  <c r="AH448" i="11"/>
  <c r="AH447" i="11" l="1"/>
  <c r="AG446" i="11"/>
  <c r="AI447" i="11"/>
  <c r="AQ447" i="11"/>
  <c r="S427" i="13"/>
  <c r="AM448" i="11"/>
  <c r="AN448" i="11" s="1"/>
  <c r="T428" i="13"/>
  <c r="AW448" i="11"/>
  <c r="AV448" i="11"/>
  <c r="AU447" i="11"/>
  <c r="AV447" i="11" l="1"/>
  <c r="AU446" i="11"/>
  <c r="S426" i="13"/>
  <c r="AI446" i="11"/>
  <c r="AQ446" i="11"/>
  <c r="AM447" i="11"/>
  <c r="AN447" i="11" s="1"/>
  <c r="AG445" i="11"/>
  <c r="AH446" i="11"/>
  <c r="T427" i="13"/>
  <c r="AW447" i="11"/>
  <c r="AW446" i="11" l="1"/>
  <c r="T426" i="13"/>
  <c r="AH445" i="11"/>
  <c r="S425" i="13"/>
  <c r="AI445" i="11"/>
  <c r="AQ445" i="11"/>
  <c r="AM446" i="11"/>
  <c r="AN446" i="11" s="1"/>
  <c r="AG444" i="11"/>
  <c r="AV446" i="11"/>
  <c r="AU445" i="11"/>
  <c r="AV445" i="11" l="1"/>
  <c r="AU444" i="11"/>
  <c r="AW445" i="11"/>
  <c r="T425" i="13"/>
  <c r="S424" i="13"/>
  <c r="AH444" i="11"/>
  <c r="AI444" i="11"/>
  <c r="AQ444" i="11"/>
  <c r="AM445" i="11"/>
  <c r="AN445" i="11" s="1"/>
  <c r="AG443" i="11"/>
  <c r="AV444" i="11" l="1"/>
  <c r="AU443" i="11"/>
  <c r="T424" i="13"/>
  <c r="AW444" i="11"/>
  <c r="S423" i="13"/>
  <c r="AQ443" i="11"/>
  <c r="AM444" i="11"/>
  <c r="AN444" i="11" s="1"/>
  <c r="AG442" i="11"/>
  <c r="AH443" i="11"/>
  <c r="AI443" i="11"/>
  <c r="AH442" i="11" l="1"/>
  <c r="S422" i="13"/>
  <c r="AI442" i="11"/>
  <c r="AQ442" i="11"/>
  <c r="AM443" i="11"/>
  <c r="AN443" i="11" s="1"/>
  <c r="AG441" i="11"/>
  <c r="AV443" i="11"/>
  <c r="AU442" i="11"/>
  <c r="T423" i="13"/>
  <c r="AW443" i="11"/>
  <c r="AV442" i="11" l="1"/>
  <c r="AU441" i="11"/>
  <c r="AW442" i="11"/>
  <c r="T422" i="13"/>
  <c r="AH441" i="11"/>
  <c r="S421" i="13"/>
  <c r="AI441" i="11"/>
  <c r="AQ441" i="11"/>
  <c r="AM442" i="11"/>
  <c r="AN442" i="11" s="1"/>
  <c r="AG440" i="11"/>
  <c r="AV441" i="11" l="1"/>
  <c r="AU440" i="11"/>
  <c r="T421" i="13"/>
  <c r="AW441" i="11"/>
  <c r="S420" i="13"/>
  <c r="AI440" i="11"/>
  <c r="AQ440" i="11"/>
  <c r="AG439" i="11"/>
  <c r="AH440" i="11"/>
  <c r="AM441" i="11"/>
  <c r="AN441" i="11" s="1"/>
  <c r="AW440" i="11" l="1"/>
  <c r="T420" i="13"/>
  <c r="S419" i="13"/>
  <c r="AH439" i="11"/>
  <c r="AI439" i="11"/>
  <c r="AQ439" i="11"/>
  <c r="AM440" i="11"/>
  <c r="AN440" i="11" s="1"/>
  <c r="AG438" i="11"/>
  <c r="AU439" i="11"/>
  <c r="AV440" i="11"/>
  <c r="AV439" i="11" l="1"/>
  <c r="AU438" i="11"/>
  <c r="AW439" i="11"/>
  <c r="T419" i="13"/>
  <c r="AG437" i="11"/>
  <c r="AH438" i="11"/>
  <c r="S418" i="13"/>
  <c r="AQ438" i="11"/>
  <c r="AI438" i="11"/>
  <c r="AM439" i="11"/>
  <c r="AN439" i="11" s="1"/>
  <c r="AH437" i="11" l="1"/>
  <c r="AI437" i="11"/>
  <c r="S417" i="13"/>
  <c r="AQ437" i="11"/>
  <c r="AM438" i="11"/>
  <c r="AN438" i="11" s="1"/>
  <c r="AG436" i="11"/>
  <c r="AU437" i="11"/>
  <c r="AV438" i="11"/>
  <c r="AW438" i="11"/>
  <c r="T418" i="13"/>
  <c r="AV437" i="11" l="1"/>
  <c r="AU436" i="11"/>
  <c r="T417" i="13"/>
  <c r="AW437" i="11"/>
  <c r="AH436" i="11"/>
  <c r="S416" i="13"/>
  <c r="AG435" i="11"/>
  <c r="AI436" i="11"/>
  <c r="AQ436" i="11"/>
  <c r="AM437" i="11"/>
  <c r="AN437" i="11" s="1"/>
  <c r="AV436" i="11" l="1"/>
  <c r="AU435" i="11"/>
  <c r="AG434" i="11"/>
  <c r="AI435" i="11"/>
  <c r="AQ435" i="11"/>
  <c r="AH435" i="11"/>
  <c r="AM436" i="11"/>
  <c r="AN436" i="11" s="1"/>
  <c r="S415" i="13"/>
  <c r="T416" i="13"/>
  <c r="AW436" i="11"/>
  <c r="AH434" i="11" l="1"/>
  <c r="S414" i="13"/>
  <c r="AI434" i="11"/>
  <c r="AQ434" i="11"/>
  <c r="AM435" i="11"/>
  <c r="AN435" i="11" s="1"/>
  <c r="AG433" i="11"/>
  <c r="T415" i="13"/>
  <c r="AW435" i="11"/>
  <c r="AV435" i="11"/>
  <c r="AU434" i="11"/>
  <c r="AV434" i="11" l="1"/>
  <c r="AU433" i="11"/>
  <c r="T414" i="13"/>
  <c r="AW434" i="11"/>
  <c r="S413" i="13"/>
  <c r="AI433" i="11"/>
  <c r="AM434" i="11"/>
  <c r="AN434" i="11" s="1"/>
  <c r="AG432" i="11"/>
  <c r="AH433" i="11"/>
  <c r="AQ433" i="11"/>
  <c r="AW433" i="11" l="1"/>
  <c r="T413" i="13"/>
  <c r="AH432" i="11"/>
  <c r="AI432" i="11"/>
  <c r="S412" i="13"/>
  <c r="AQ432" i="11"/>
  <c r="AM433" i="11"/>
  <c r="AN433" i="11" s="1"/>
  <c r="AG431" i="11"/>
  <c r="AV433" i="11"/>
  <c r="AU432" i="11"/>
  <c r="AU431" i="11" l="1"/>
  <c r="AV432" i="11"/>
  <c r="T412" i="13"/>
  <c r="AW432" i="11"/>
  <c r="AQ431" i="11"/>
  <c r="AG430" i="11"/>
  <c r="AI431" i="11"/>
  <c r="AH431" i="11"/>
  <c r="S411" i="13"/>
  <c r="AM432" i="11"/>
  <c r="AN432" i="11" s="1"/>
  <c r="AH430" i="11" l="1"/>
  <c r="S410" i="13"/>
  <c r="AI430" i="11"/>
  <c r="AQ430" i="11"/>
  <c r="AM431" i="11"/>
  <c r="AN431" i="11" s="1"/>
  <c r="AG429" i="11"/>
  <c r="AW431" i="11"/>
  <c r="T411" i="13"/>
  <c r="AV431" i="11"/>
  <c r="AU430" i="11"/>
  <c r="AV430" i="11" l="1"/>
  <c r="AU429" i="11"/>
  <c r="T410" i="13"/>
  <c r="AW430" i="11"/>
  <c r="AG428" i="11"/>
  <c r="AQ429" i="11"/>
  <c r="AM430" i="11"/>
  <c r="AN430" i="11" s="1"/>
  <c r="S409" i="13"/>
  <c r="AH429" i="11"/>
  <c r="AI429" i="11"/>
  <c r="S408" i="13" l="1"/>
  <c r="AI428" i="11"/>
  <c r="AQ428" i="11"/>
  <c r="AH428" i="11"/>
  <c r="AM429" i="11"/>
  <c r="AN429" i="11" s="1"/>
  <c r="AG427" i="11"/>
  <c r="AV429" i="11"/>
  <c r="AU428" i="11"/>
  <c r="T409" i="13"/>
  <c r="AW429" i="11"/>
  <c r="T408" i="13" l="1"/>
  <c r="AW428" i="11"/>
  <c r="AU427" i="11"/>
  <c r="AV428" i="11"/>
  <c r="AH427" i="11"/>
  <c r="S407" i="13"/>
  <c r="AI427" i="11"/>
  <c r="AQ427" i="11"/>
  <c r="AM428" i="11"/>
  <c r="AN428" i="11" s="1"/>
  <c r="AG426" i="11"/>
  <c r="AU426" i="11" l="1"/>
  <c r="AV427" i="11"/>
  <c r="T407" i="13"/>
  <c r="AW427" i="11"/>
  <c r="AH426" i="11"/>
  <c r="AI426" i="11"/>
  <c r="AQ426" i="11"/>
  <c r="AM427" i="11"/>
  <c r="AN427" i="11" s="1"/>
  <c r="AG425" i="11"/>
  <c r="S406" i="13"/>
  <c r="AU425" i="11" l="1"/>
  <c r="AV426" i="11"/>
  <c r="AW426" i="11"/>
  <c r="T406" i="13"/>
  <c r="AH425" i="11"/>
  <c r="S405" i="13"/>
  <c r="AI425" i="11"/>
  <c r="AQ425" i="11"/>
  <c r="AM426" i="11"/>
  <c r="AN426" i="11" s="1"/>
  <c r="AG424" i="11"/>
  <c r="AV425" i="11" l="1"/>
  <c r="AU424" i="11"/>
  <c r="AW425" i="11"/>
  <c r="T405" i="13"/>
  <c r="S404" i="13"/>
  <c r="AI424" i="11"/>
  <c r="AQ424" i="11"/>
  <c r="AM425" i="11"/>
  <c r="AN425" i="11" s="1"/>
  <c r="AG423" i="11"/>
  <c r="AH424" i="11"/>
  <c r="AW424" i="11" l="1"/>
  <c r="T404" i="13"/>
  <c r="AI423" i="11"/>
  <c r="AH423" i="11"/>
  <c r="S403" i="13"/>
  <c r="AQ423" i="11"/>
  <c r="AM424" i="11"/>
  <c r="AN424" i="11" s="1"/>
  <c r="AG422" i="11"/>
  <c r="AV424" i="11"/>
  <c r="AU423" i="11"/>
  <c r="T403" i="13" l="1"/>
  <c r="AW423" i="11"/>
  <c r="AV423" i="11"/>
  <c r="AU422" i="11"/>
  <c r="S402" i="13"/>
  <c r="AI422" i="11"/>
  <c r="AQ422" i="11"/>
  <c r="AM423" i="11"/>
  <c r="AN423" i="11" s="1"/>
  <c r="AG421" i="11"/>
  <c r="AH422" i="11"/>
  <c r="T402" i="13" l="1"/>
  <c r="AW422" i="11"/>
  <c r="S401" i="13"/>
  <c r="AG420" i="11"/>
  <c r="AI421" i="11"/>
  <c r="AQ421" i="11"/>
  <c r="AH421" i="11"/>
  <c r="AM422" i="11"/>
  <c r="AN422" i="11" s="1"/>
  <c r="AV422" i="11"/>
  <c r="AU421" i="11"/>
  <c r="S400" i="13" l="1"/>
  <c r="AM421" i="11"/>
  <c r="AN421" i="11" s="1"/>
  <c r="AH420" i="11"/>
  <c r="AI420" i="11"/>
  <c r="AQ420" i="11"/>
  <c r="AG419" i="11"/>
  <c r="T401" i="13"/>
  <c r="AW421" i="11"/>
  <c r="AV421" i="11"/>
  <c r="AU420" i="11"/>
  <c r="AV420" i="11" l="1"/>
  <c r="AU419" i="11"/>
  <c r="T400" i="13"/>
  <c r="AW420" i="11"/>
  <c r="S399" i="13"/>
  <c r="AI419" i="11"/>
  <c r="AQ419" i="11"/>
  <c r="AH419" i="11"/>
  <c r="AG418" i="11"/>
  <c r="AM420" i="11"/>
  <c r="AN420" i="11" s="1"/>
  <c r="T399" i="13" l="1"/>
  <c r="AW419" i="11"/>
  <c r="AU418" i="11"/>
  <c r="AV419" i="11"/>
  <c r="AI418" i="11"/>
  <c r="AM419" i="11"/>
  <c r="AN419" i="11" s="1"/>
  <c r="AH418" i="11"/>
  <c r="AQ418" i="11"/>
  <c r="AG417" i="11"/>
  <c r="S398" i="13"/>
  <c r="T398" i="13" l="1"/>
  <c r="AW418" i="11"/>
  <c r="AV418" i="11"/>
  <c r="AU417" i="11"/>
  <c r="AI417" i="11"/>
  <c r="AQ417" i="11"/>
  <c r="AM418" i="11"/>
  <c r="AN418" i="11" s="1"/>
  <c r="AG416" i="11"/>
  <c r="AH417" i="11"/>
  <c r="S397" i="13"/>
  <c r="AW417" i="11" l="1"/>
  <c r="T397" i="13"/>
  <c r="S396" i="13"/>
  <c r="AI416" i="11"/>
  <c r="AQ416" i="11"/>
  <c r="AM417" i="11"/>
  <c r="AN417" i="11" s="1"/>
  <c r="AG415" i="11"/>
  <c r="AH416" i="11"/>
  <c r="AV417" i="11"/>
  <c r="AU416" i="11"/>
  <c r="AW416" i="11" l="1"/>
  <c r="T396" i="13"/>
  <c r="S395" i="13"/>
  <c r="AI415" i="11"/>
  <c r="AQ415" i="11"/>
  <c r="AH415" i="11"/>
  <c r="AM416" i="11"/>
  <c r="AN416" i="11" s="1"/>
  <c r="AG414" i="11"/>
  <c r="AU415" i="11"/>
  <c r="AV416" i="11"/>
  <c r="T395" i="13" l="1"/>
  <c r="AW415" i="11"/>
  <c r="AU414" i="11"/>
  <c r="AV415" i="11"/>
  <c r="AH414" i="11"/>
  <c r="S394" i="13"/>
  <c r="AI414" i="11"/>
  <c r="AQ414" i="11"/>
  <c r="AM415" i="11"/>
  <c r="AN415" i="11" s="1"/>
  <c r="AG413" i="11"/>
  <c r="AV414" i="11" l="1"/>
  <c r="AU413" i="11"/>
  <c r="T394" i="13"/>
  <c r="AW414" i="11"/>
  <c r="AH413" i="11"/>
  <c r="S393" i="13"/>
  <c r="AI413" i="11"/>
  <c r="AQ413" i="11"/>
  <c r="AM414" i="11"/>
  <c r="AN414" i="11" s="1"/>
  <c r="AG412" i="11"/>
  <c r="AV413" i="11" l="1"/>
  <c r="AU412" i="11"/>
  <c r="T393" i="13"/>
  <c r="AW413" i="11"/>
  <c r="AH412" i="11"/>
  <c r="S392" i="13"/>
  <c r="AI412" i="11"/>
  <c r="AQ412" i="11"/>
  <c r="AM413" i="11"/>
  <c r="AN413" i="11" s="1"/>
  <c r="AG411" i="11"/>
  <c r="AU411" i="11" l="1"/>
  <c r="AV412" i="11"/>
  <c r="AW412" i="11"/>
  <c r="T392" i="13"/>
  <c r="S391" i="13"/>
  <c r="AI411" i="11"/>
  <c r="AQ411" i="11"/>
  <c r="AH411" i="11"/>
  <c r="AM412" i="11"/>
  <c r="AN412" i="11" s="1"/>
  <c r="AG410" i="11"/>
  <c r="AW411" i="11" l="1"/>
  <c r="T391" i="13"/>
  <c r="AU410" i="11"/>
  <c r="AV411" i="11"/>
  <c r="AH410" i="11"/>
  <c r="S390" i="13"/>
  <c r="AQ410" i="11"/>
  <c r="AI410" i="11"/>
  <c r="AM411" i="11"/>
  <c r="AN411" i="11" s="1"/>
  <c r="AG409" i="11"/>
  <c r="AV410" i="11" l="1"/>
  <c r="AU409" i="11"/>
  <c r="T390" i="13"/>
  <c r="AW410" i="11"/>
  <c r="AH409" i="11"/>
  <c r="AM410" i="11"/>
  <c r="AN410" i="11" s="1"/>
  <c r="AG408" i="11"/>
  <c r="S389" i="13"/>
  <c r="AI409" i="11"/>
  <c r="AQ409" i="11"/>
  <c r="AV409" i="11" l="1"/>
  <c r="AU408" i="11"/>
  <c r="S388" i="13"/>
  <c r="AI408" i="11"/>
  <c r="AQ408" i="11"/>
  <c r="AH408" i="11"/>
  <c r="AM409" i="11"/>
  <c r="AN409" i="11" s="1"/>
  <c r="AG407" i="11"/>
  <c r="AW409" i="11"/>
  <c r="T389" i="13"/>
  <c r="T388" i="13" l="1"/>
  <c r="AW408" i="11"/>
  <c r="AV408" i="11"/>
  <c r="AU407" i="11"/>
  <c r="AH407" i="11"/>
  <c r="S387" i="13"/>
  <c r="AI407" i="11"/>
  <c r="AQ407" i="11"/>
  <c r="AM408" i="11"/>
  <c r="AN408" i="11" s="1"/>
  <c r="AG406" i="11"/>
  <c r="AV407" i="11" l="1"/>
  <c r="AU406" i="11"/>
  <c r="AW407" i="11"/>
  <c r="T387" i="13"/>
  <c r="AH406" i="11"/>
  <c r="S386" i="13"/>
  <c r="AI406" i="11"/>
  <c r="AQ406" i="11"/>
  <c r="AM407" i="11"/>
  <c r="AN407" i="11" s="1"/>
  <c r="AG405" i="11"/>
  <c r="AV406" i="11" l="1"/>
  <c r="AU405" i="11"/>
  <c r="T386" i="13"/>
  <c r="AW406" i="11"/>
  <c r="S385" i="13"/>
  <c r="AH405" i="11"/>
  <c r="AI405" i="11"/>
  <c r="AQ405" i="11"/>
  <c r="AM406" i="11"/>
  <c r="AN406" i="11" s="1"/>
  <c r="AG404" i="11"/>
  <c r="AU404" i="11" l="1"/>
  <c r="AV405" i="11"/>
  <c r="T385" i="13"/>
  <c r="AW405" i="11"/>
  <c r="S384" i="13"/>
  <c r="AI404" i="11"/>
  <c r="AQ404" i="11"/>
  <c r="AH404" i="11"/>
  <c r="AM405" i="11"/>
  <c r="AN405" i="11" s="1"/>
  <c r="AG403" i="11"/>
  <c r="AW404" i="11" l="1"/>
  <c r="T384" i="13"/>
  <c r="AU403" i="11"/>
  <c r="AV404" i="11"/>
  <c r="S383" i="13"/>
  <c r="AI403" i="11"/>
  <c r="AQ403" i="11"/>
  <c r="AH403" i="11"/>
  <c r="AM404" i="11"/>
  <c r="AN404" i="11" s="1"/>
  <c r="AG402" i="11"/>
  <c r="T383" i="13" l="1"/>
  <c r="AW403" i="11"/>
  <c r="AV403" i="11"/>
  <c r="AU402" i="11"/>
  <c r="S382" i="13"/>
  <c r="AI402" i="11"/>
  <c r="AQ402" i="11"/>
  <c r="AH402" i="11"/>
  <c r="AM403" i="11"/>
  <c r="AN403" i="11" s="1"/>
  <c r="AG401" i="11"/>
  <c r="T382" i="13" l="1"/>
  <c r="AW402" i="11"/>
  <c r="AU401" i="11"/>
  <c r="AV402" i="11"/>
  <c r="AH401" i="11"/>
  <c r="S381" i="13"/>
  <c r="AQ401" i="11"/>
  <c r="AM402" i="11"/>
  <c r="AN402" i="11" s="1"/>
  <c r="AG400" i="11"/>
  <c r="AI401" i="11"/>
  <c r="AV401" i="11" l="1"/>
  <c r="AU400" i="11"/>
  <c r="S380" i="13"/>
  <c r="AG399" i="11"/>
  <c r="AI400" i="11"/>
  <c r="AM401" i="11"/>
  <c r="AN401" i="11" s="1"/>
  <c r="AH400" i="11"/>
  <c r="AQ400" i="11"/>
  <c r="AW401" i="11"/>
  <c r="T381" i="13"/>
  <c r="AI399" i="11" l="1"/>
  <c r="AQ399" i="11"/>
  <c r="AM400" i="11"/>
  <c r="AN400" i="11" s="1"/>
  <c r="AG398" i="11"/>
  <c r="AH399" i="11"/>
  <c r="S379" i="13"/>
  <c r="T380" i="13"/>
  <c r="AW400" i="11"/>
  <c r="AV400" i="11"/>
  <c r="AU399" i="11"/>
  <c r="T379" i="13" l="1"/>
  <c r="AW399" i="11"/>
  <c r="AG397" i="11"/>
  <c r="AH398" i="11"/>
  <c r="S378" i="13"/>
  <c r="AI398" i="11"/>
  <c r="AQ398" i="11"/>
  <c r="AM399" i="11"/>
  <c r="AN399" i="11" s="1"/>
  <c r="AV399" i="11"/>
  <c r="AU398" i="11"/>
  <c r="AH397" i="11" l="1"/>
  <c r="AG396" i="11"/>
  <c r="AI397" i="11"/>
  <c r="AQ397" i="11"/>
  <c r="AM398" i="11"/>
  <c r="AN398" i="11" s="1"/>
  <c r="S377" i="13"/>
  <c r="AV398" i="11"/>
  <c r="AU397" i="11"/>
  <c r="T378" i="13"/>
  <c r="AW398" i="11"/>
  <c r="AU396" i="11" l="1"/>
  <c r="AV397" i="11"/>
  <c r="AH396" i="11"/>
  <c r="S376" i="13"/>
  <c r="AI396" i="11"/>
  <c r="AQ396" i="11"/>
  <c r="AM397" i="11"/>
  <c r="AN397" i="11" s="1"/>
  <c r="AG395" i="11"/>
  <c r="T377" i="13"/>
  <c r="AW397" i="11"/>
  <c r="AV396" i="11" l="1"/>
  <c r="AU395" i="11"/>
  <c r="T376" i="13"/>
  <c r="AW396" i="11"/>
  <c r="S375" i="13"/>
  <c r="AI395" i="11"/>
  <c r="AH395" i="11"/>
  <c r="AQ395" i="11"/>
  <c r="AM396" i="11"/>
  <c r="AN396" i="11" s="1"/>
  <c r="AG394" i="11"/>
  <c r="T375" i="13" l="1"/>
  <c r="AW395" i="11"/>
  <c r="AU394" i="11"/>
  <c r="AV395" i="11"/>
  <c r="AH394" i="11"/>
  <c r="S374" i="13"/>
  <c r="AI394" i="11"/>
  <c r="AQ394" i="11"/>
  <c r="AM395" i="11"/>
  <c r="AN395" i="11" s="1"/>
  <c r="AG393" i="11"/>
  <c r="AV394" i="11" l="1"/>
  <c r="AU393" i="11"/>
  <c r="T374" i="13"/>
  <c r="AW394" i="11"/>
  <c r="AQ393" i="11"/>
  <c r="AM394" i="11"/>
  <c r="AN394" i="11" s="1"/>
  <c r="AG392" i="11"/>
  <c r="AH393" i="11"/>
  <c r="S373" i="13"/>
  <c r="AI393" i="11"/>
  <c r="AH392" i="11" l="1"/>
  <c r="AI392" i="11"/>
  <c r="AQ392" i="11"/>
  <c r="AM393" i="11"/>
  <c r="AN393" i="11" s="1"/>
  <c r="AG391" i="11"/>
  <c r="S372" i="13"/>
  <c r="AU392" i="11"/>
  <c r="AV393" i="11"/>
  <c r="T373" i="13"/>
  <c r="AW393" i="11"/>
  <c r="AU391" i="11" l="1"/>
  <c r="AV392" i="11"/>
  <c r="T372" i="13"/>
  <c r="AW392" i="11"/>
  <c r="AI391" i="11"/>
  <c r="AQ391" i="11"/>
  <c r="AM392" i="11"/>
  <c r="AN392" i="11" s="1"/>
  <c r="AG390" i="11"/>
  <c r="S371" i="13"/>
  <c r="AH391" i="11"/>
  <c r="AW391" i="11" l="1"/>
  <c r="T371" i="13"/>
  <c r="AI390" i="11"/>
  <c r="AQ390" i="11"/>
  <c r="AM391" i="11"/>
  <c r="AN391" i="11" s="1"/>
  <c r="AG389" i="11"/>
  <c r="AH390" i="11"/>
  <c r="S370" i="13"/>
  <c r="AV391" i="11"/>
  <c r="AU390" i="11"/>
  <c r="AW390" i="11" l="1"/>
  <c r="T370" i="13"/>
  <c r="S369" i="13"/>
  <c r="AI389" i="11"/>
  <c r="AQ389" i="11"/>
  <c r="AM390" i="11"/>
  <c r="AN390" i="11" s="1"/>
  <c r="AG388" i="11"/>
  <c r="AH389" i="11"/>
  <c r="AV390" i="11"/>
  <c r="AU389" i="11"/>
  <c r="AW389" i="11" l="1"/>
  <c r="T369" i="13"/>
  <c r="S368" i="13"/>
  <c r="AI388" i="11"/>
  <c r="AH388" i="11"/>
  <c r="AQ388" i="11"/>
  <c r="AM389" i="11"/>
  <c r="AN389" i="11" s="1"/>
  <c r="AG387" i="11"/>
  <c r="AV389" i="11"/>
  <c r="AU388" i="11"/>
  <c r="T368" i="13" l="1"/>
  <c r="AW388" i="11"/>
  <c r="AV388" i="11"/>
  <c r="AU387" i="11"/>
  <c r="AH387" i="11"/>
  <c r="AI387" i="11"/>
  <c r="S367" i="13"/>
  <c r="AQ387" i="11"/>
  <c r="AM388" i="11"/>
  <c r="AN388" i="11" s="1"/>
  <c r="AG386" i="11"/>
  <c r="AU386" i="11" l="1"/>
  <c r="AV387" i="11"/>
  <c r="AW387" i="11"/>
  <c r="T367" i="13"/>
  <c r="AH386" i="11"/>
  <c r="AM387" i="11"/>
  <c r="AN387" i="11" s="1"/>
  <c r="S366" i="13"/>
  <c r="AI386" i="11"/>
  <c r="AQ386" i="11"/>
  <c r="AG385" i="11"/>
  <c r="AV386" i="11" l="1"/>
  <c r="AU385" i="11"/>
  <c r="T366" i="13"/>
  <c r="AW386" i="11"/>
  <c r="S365" i="13"/>
  <c r="AI385" i="11"/>
  <c r="AQ385" i="11"/>
  <c r="AH385" i="11"/>
  <c r="AM386" i="11"/>
  <c r="AN386" i="11" s="1"/>
  <c r="AG384" i="11"/>
  <c r="AW385" i="11" l="1"/>
  <c r="T365" i="13"/>
  <c r="AU384" i="11"/>
  <c r="AV385" i="11"/>
  <c r="S364" i="13"/>
  <c r="AI384" i="11"/>
  <c r="AQ384" i="11"/>
  <c r="AM385" i="11"/>
  <c r="AN385" i="11" s="1"/>
  <c r="AG383" i="11"/>
  <c r="AH384" i="11"/>
  <c r="T364" i="13" l="1"/>
  <c r="AW384" i="11"/>
  <c r="S363" i="13"/>
  <c r="AM384" i="11"/>
  <c r="AN384" i="11" s="1"/>
  <c r="AH383" i="11"/>
  <c r="AI383" i="11"/>
  <c r="AQ383" i="11"/>
  <c r="AG382" i="11"/>
  <c r="AV384" i="11"/>
  <c r="AU383" i="11"/>
  <c r="AV383" i="11" l="1"/>
  <c r="AU382" i="11"/>
  <c r="T363" i="13"/>
  <c r="AW383" i="11"/>
  <c r="AH382" i="11"/>
  <c r="AI382" i="11"/>
  <c r="AQ382" i="11"/>
  <c r="AM383" i="11"/>
  <c r="AN383" i="11" s="1"/>
  <c r="AG381" i="11"/>
  <c r="S362" i="13"/>
  <c r="AU381" i="11" l="1"/>
  <c r="AV382" i="11"/>
  <c r="T362" i="13"/>
  <c r="AW382" i="11"/>
  <c r="AM382" i="11"/>
  <c r="AN382" i="11" s="1"/>
  <c r="AH381" i="11"/>
  <c r="AI381" i="11"/>
  <c r="AQ381" i="11"/>
  <c r="AG380" i="11"/>
  <c r="S361" i="13"/>
  <c r="AV381" i="11" l="1"/>
  <c r="AU380" i="11"/>
  <c r="T361" i="13"/>
  <c r="AW381" i="11"/>
  <c r="AH380" i="11"/>
  <c r="S360" i="13"/>
  <c r="AI380" i="11"/>
  <c r="AQ380" i="11"/>
  <c r="AM381" i="11"/>
  <c r="AN381" i="11" s="1"/>
  <c r="AG379" i="11"/>
  <c r="AV380" i="11" l="1"/>
  <c r="AU379" i="11"/>
  <c r="T360" i="13"/>
  <c r="AW380" i="11"/>
  <c r="AI379" i="11"/>
  <c r="AQ379" i="11"/>
  <c r="AM380" i="11"/>
  <c r="AN380" i="11" s="1"/>
  <c r="AG378" i="11"/>
  <c r="S359" i="13"/>
  <c r="AH379" i="11"/>
  <c r="AW379" i="11" l="1"/>
  <c r="T359" i="13"/>
  <c r="S358" i="13"/>
  <c r="AI378" i="11"/>
  <c r="AQ378" i="11"/>
  <c r="AM379" i="11"/>
  <c r="AN379" i="11" s="1"/>
  <c r="AG377" i="11"/>
  <c r="AH378" i="11"/>
  <c r="AV379" i="11"/>
  <c r="AU378" i="11"/>
  <c r="AW378" i="11" l="1"/>
  <c r="T358" i="13"/>
  <c r="S357" i="13"/>
  <c r="AI377" i="11"/>
  <c r="AQ377" i="11"/>
  <c r="AM378" i="11"/>
  <c r="AN378" i="11" s="1"/>
  <c r="AG376" i="11"/>
  <c r="AH377" i="11"/>
  <c r="AU377" i="11"/>
  <c r="AV378" i="11"/>
  <c r="T357" i="13" l="1"/>
  <c r="AW377" i="11"/>
  <c r="AH376" i="11"/>
  <c r="AI376" i="11"/>
  <c r="AM377" i="11"/>
  <c r="AN377" i="11" s="1"/>
  <c r="AG375" i="11"/>
  <c r="AQ376" i="11"/>
  <c r="S356" i="13"/>
  <c r="AV377" i="11"/>
  <c r="AU376" i="11"/>
  <c r="AV376" i="11" l="1"/>
  <c r="AU375" i="11"/>
  <c r="T356" i="13"/>
  <c r="AW376" i="11"/>
  <c r="S355" i="13"/>
  <c r="AQ375" i="11"/>
  <c r="AH375" i="11"/>
  <c r="AM376" i="11"/>
  <c r="AN376" i="11" s="1"/>
  <c r="AG374" i="11"/>
  <c r="AI375" i="11"/>
  <c r="AV375" i="11" l="1"/>
  <c r="AU374" i="11"/>
  <c r="S354" i="13"/>
  <c r="AH374" i="11"/>
  <c r="AI374" i="11"/>
  <c r="AQ374" i="11"/>
  <c r="AM375" i="11"/>
  <c r="AN375" i="11" s="1"/>
  <c r="AG373" i="11"/>
  <c r="T355" i="13"/>
  <c r="AW375" i="11"/>
  <c r="AV374" i="11" l="1"/>
  <c r="AU373" i="11"/>
  <c r="T354" i="13"/>
  <c r="AW374" i="11"/>
  <c r="AH373" i="11"/>
  <c r="S353" i="13"/>
  <c r="AI373" i="11"/>
  <c r="AQ373" i="11"/>
  <c r="AM374" i="11"/>
  <c r="AN374" i="11" s="1"/>
  <c r="AG372" i="11"/>
  <c r="AU372" i="11" l="1"/>
  <c r="AV373" i="11"/>
  <c r="T353" i="13"/>
  <c r="AW373" i="11"/>
  <c r="AH372" i="11"/>
  <c r="AQ372" i="11"/>
  <c r="AG371" i="11"/>
  <c r="S352" i="13"/>
  <c r="AI372" i="11"/>
  <c r="AM373" i="11"/>
  <c r="AN373" i="11" s="1"/>
  <c r="AU371" i="11" l="1"/>
  <c r="AV372" i="11"/>
  <c r="S351" i="13"/>
  <c r="AH371" i="11"/>
  <c r="AI371" i="11"/>
  <c r="AQ371" i="11"/>
  <c r="AM372" i="11"/>
  <c r="AN372" i="11" s="1"/>
  <c r="AG370" i="11"/>
  <c r="AW372" i="11"/>
  <c r="T352" i="13"/>
  <c r="AV371" i="11" l="1"/>
  <c r="AU370" i="11"/>
  <c r="T351" i="13"/>
  <c r="AW371" i="11"/>
  <c r="S350" i="13"/>
  <c r="AI370" i="11"/>
  <c r="AQ370" i="11"/>
  <c r="AH370" i="11"/>
  <c r="AM371" i="11"/>
  <c r="AN371" i="11" s="1"/>
  <c r="AG369" i="11"/>
  <c r="AW370" i="11" l="1"/>
  <c r="T350" i="13"/>
  <c r="AV370" i="11"/>
  <c r="AU369" i="11"/>
  <c r="AH369" i="11"/>
  <c r="S349" i="13"/>
  <c r="AI369" i="11"/>
  <c r="AQ369" i="11"/>
  <c r="AM370" i="11"/>
  <c r="AN370" i="11" s="1"/>
  <c r="AG368" i="11"/>
  <c r="AV369" i="11" l="1"/>
  <c r="AU368" i="11"/>
  <c r="T349" i="13"/>
  <c r="AW369" i="11"/>
  <c r="S348" i="13"/>
  <c r="AI368" i="11"/>
  <c r="AQ368" i="11"/>
  <c r="AH368" i="11"/>
  <c r="AM369" i="11"/>
  <c r="AN369" i="11" s="1"/>
  <c r="AG367" i="11"/>
  <c r="T348" i="13" l="1"/>
  <c r="AW368" i="11"/>
  <c r="AU367" i="11"/>
  <c r="AV368" i="11"/>
  <c r="AH367" i="11"/>
  <c r="S347" i="13"/>
  <c r="AQ367" i="11"/>
  <c r="AM368" i="11"/>
  <c r="AN368" i="11" s="1"/>
  <c r="AG366" i="11"/>
  <c r="AI367" i="11"/>
  <c r="AV367" i="11" l="1"/>
  <c r="AU366" i="11"/>
  <c r="S346" i="13"/>
  <c r="AI366" i="11"/>
  <c r="AQ366" i="11"/>
  <c r="AG365" i="11"/>
  <c r="AH366" i="11"/>
  <c r="AM367" i="11"/>
  <c r="AN367" i="11" s="1"/>
  <c r="T347" i="13"/>
  <c r="AW367" i="11"/>
  <c r="AW366" i="11" l="1"/>
  <c r="T346" i="13"/>
  <c r="S345" i="13"/>
  <c r="AI365" i="11"/>
  <c r="AQ365" i="11"/>
  <c r="AG364" i="11"/>
  <c r="AH365" i="11"/>
  <c r="AM366" i="11"/>
  <c r="AN366" i="11" s="1"/>
  <c r="AU365" i="11"/>
  <c r="AV366" i="11"/>
  <c r="AW365" i="11" l="1"/>
  <c r="T345" i="13"/>
  <c r="AH364" i="11"/>
  <c r="AI364" i="11"/>
  <c r="AQ364" i="11"/>
  <c r="S344" i="13"/>
  <c r="AM365" i="11"/>
  <c r="AN365" i="11" s="1"/>
  <c r="AG363" i="11"/>
  <c r="AV365" i="11"/>
  <c r="AU364" i="11"/>
  <c r="AV364" i="11" l="1"/>
  <c r="AU363" i="11"/>
  <c r="T344" i="13"/>
  <c r="AW364" i="11"/>
  <c r="AH363" i="11"/>
  <c r="S343" i="13"/>
  <c r="AI363" i="11"/>
  <c r="AM364" i="11"/>
  <c r="AN364" i="11" s="1"/>
  <c r="AQ363" i="11"/>
  <c r="AG362" i="11"/>
  <c r="AV363" i="11" l="1"/>
  <c r="AU362" i="11"/>
  <c r="AW363" i="11"/>
  <c r="T343" i="13"/>
  <c r="AH362" i="11"/>
  <c r="S342" i="13"/>
  <c r="AI362" i="11"/>
  <c r="AQ362" i="11"/>
  <c r="AM363" i="11"/>
  <c r="AN363" i="11" s="1"/>
  <c r="AG361" i="11"/>
  <c r="AV362" i="11" l="1"/>
  <c r="AU361" i="11"/>
  <c r="AW362" i="11"/>
  <c r="T342" i="13"/>
  <c r="AH361" i="11"/>
  <c r="AI361" i="11"/>
  <c r="AQ361" i="11"/>
  <c r="AM362" i="11"/>
  <c r="AN362" i="11" s="1"/>
  <c r="AG360" i="11"/>
  <c r="S341" i="13"/>
  <c r="AU360" i="11" l="1"/>
  <c r="AV361" i="11"/>
  <c r="T341" i="13"/>
  <c r="AW361" i="11"/>
  <c r="AH360" i="11"/>
  <c r="S340" i="13"/>
  <c r="AI360" i="11"/>
  <c r="AQ360" i="11"/>
  <c r="AM361" i="11"/>
  <c r="AN361" i="11" s="1"/>
  <c r="AG359" i="11"/>
  <c r="AV360" i="11" l="1"/>
  <c r="AU359" i="11"/>
  <c r="T340" i="13"/>
  <c r="AW360" i="11"/>
  <c r="AH359" i="11"/>
  <c r="S339" i="13"/>
  <c r="AI359" i="11"/>
  <c r="AQ359" i="11"/>
  <c r="AM360" i="11"/>
  <c r="AN360" i="11" s="1"/>
  <c r="AG358" i="11"/>
  <c r="AV359" i="11" l="1"/>
  <c r="AU358" i="11"/>
  <c r="T339" i="13"/>
  <c r="AW359" i="11"/>
  <c r="AH358" i="11"/>
  <c r="S338" i="13"/>
  <c r="AI358" i="11"/>
  <c r="AQ358" i="11"/>
  <c r="AM359" i="11"/>
  <c r="AN359" i="11" s="1"/>
  <c r="AG357" i="11"/>
  <c r="AV358" i="11" l="1"/>
  <c r="AU357" i="11"/>
  <c r="AW358" i="11"/>
  <c r="T338" i="13"/>
  <c r="S337" i="13"/>
  <c r="AG356" i="11"/>
  <c r="AI357" i="11"/>
  <c r="AQ357" i="11"/>
  <c r="AM358" i="11"/>
  <c r="AN358" i="11" s="1"/>
  <c r="AH357" i="11"/>
  <c r="S336" i="13" l="1"/>
  <c r="AH356" i="11"/>
  <c r="AI356" i="11"/>
  <c r="AQ356" i="11"/>
  <c r="AM357" i="11"/>
  <c r="AN357" i="11" s="1"/>
  <c r="AG355" i="11"/>
  <c r="T337" i="13"/>
  <c r="AW357" i="11"/>
  <c r="AV357" i="11"/>
  <c r="AU356" i="11"/>
  <c r="AU355" i="11" l="1"/>
  <c r="AV356" i="11"/>
  <c r="T336" i="13"/>
  <c r="AW356" i="11"/>
  <c r="S335" i="13"/>
  <c r="AI355" i="11"/>
  <c r="AQ355" i="11"/>
  <c r="AM356" i="11"/>
  <c r="AN356" i="11" s="1"/>
  <c r="AG354" i="11"/>
  <c r="AH355" i="11"/>
  <c r="AW355" i="11" l="1"/>
  <c r="T335" i="13"/>
  <c r="AH354" i="11"/>
  <c r="AI354" i="11"/>
  <c r="AQ354" i="11"/>
  <c r="AM355" i="11"/>
  <c r="AN355" i="11" s="1"/>
  <c r="AG353" i="11"/>
  <c r="S334" i="13"/>
  <c r="AV355" i="11"/>
  <c r="AU354" i="11"/>
  <c r="AV354" i="11" l="1"/>
  <c r="AU353" i="11"/>
  <c r="AW354" i="11"/>
  <c r="T334" i="13"/>
  <c r="S333" i="13"/>
  <c r="AH353" i="11"/>
  <c r="AM354" i="11"/>
  <c r="AN354" i="11" s="1"/>
  <c r="AG352" i="11"/>
  <c r="AI353" i="11"/>
  <c r="AQ353" i="11"/>
  <c r="AV353" i="11" l="1"/>
  <c r="AU352" i="11"/>
  <c r="AH352" i="11"/>
  <c r="AI352" i="11"/>
  <c r="AQ352" i="11"/>
  <c r="AM353" i="11"/>
  <c r="AN353" i="11" s="1"/>
  <c r="AG351" i="11"/>
  <c r="S332" i="13"/>
  <c r="AW353" i="11"/>
  <c r="T333" i="13"/>
  <c r="AV352" i="11" l="1"/>
  <c r="AU351" i="11"/>
  <c r="T332" i="13"/>
  <c r="AW352" i="11"/>
  <c r="AH351" i="11"/>
  <c r="AQ351" i="11"/>
  <c r="AI351" i="11"/>
  <c r="AM352" i="11"/>
  <c r="AN352" i="11" s="1"/>
  <c r="AG350" i="11"/>
  <c r="S331" i="13"/>
  <c r="AV351" i="11" l="1"/>
  <c r="AU350" i="11"/>
  <c r="T331" i="13"/>
  <c r="AW351" i="11"/>
  <c r="AM351" i="11"/>
  <c r="AN351" i="11" s="1"/>
  <c r="S330" i="13"/>
  <c r="AG349" i="11"/>
  <c r="AH350" i="11"/>
  <c r="AI350" i="11"/>
  <c r="AQ350" i="11"/>
  <c r="S329" i="13" l="1"/>
  <c r="AI349" i="11"/>
  <c r="AH349" i="11"/>
  <c r="AQ349" i="11"/>
  <c r="AM350" i="11"/>
  <c r="AN350" i="11" s="1"/>
  <c r="AG348" i="11"/>
  <c r="AV350" i="11"/>
  <c r="AU349" i="11"/>
  <c r="T330" i="13"/>
  <c r="AW350" i="11"/>
  <c r="AW349" i="11" l="1"/>
  <c r="T329" i="13"/>
  <c r="AU348" i="11"/>
  <c r="AV349" i="11"/>
  <c r="AH348" i="11"/>
  <c r="AQ348" i="11"/>
  <c r="AM349" i="11"/>
  <c r="AN349" i="11" s="1"/>
  <c r="AG347" i="11"/>
  <c r="AI348" i="11"/>
  <c r="S328" i="13"/>
  <c r="AV348" i="11" l="1"/>
  <c r="AU347" i="11"/>
  <c r="S327" i="13"/>
  <c r="AH347" i="11"/>
  <c r="AI347" i="11"/>
  <c r="AQ347" i="11"/>
  <c r="AM348" i="11"/>
  <c r="AN348" i="11" s="1"/>
  <c r="AG346" i="11"/>
  <c r="AW348" i="11"/>
  <c r="T328" i="13"/>
  <c r="AV347" i="11" l="1"/>
  <c r="AU346" i="11"/>
  <c r="T327" i="13"/>
  <c r="AW347" i="11"/>
  <c r="AH346" i="11"/>
  <c r="AI346" i="11"/>
  <c r="AQ346" i="11"/>
  <c r="AG345" i="11"/>
  <c r="AM347" i="11"/>
  <c r="AN347" i="11" s="1"/>
  <c r="S326" i="13"/>
  <c r="AV346" i="11" l="1"/>
  <c r="AU345" i="11"/>
  <c r="AW346" i="11"/>
  <c r="T326" i="13"/>
  <c r="S325" i="13"/>
  <c r="AH345" i="11"/>
  <c r="AI345" i="11"/>
  <c r="AQ345" i="11"/>
  <c r="AM346" i="11"/>
  <c r="AN346" i="11" s="1"/>
  <c r="AG344" i="11"/>
  <c r="AV345" i="11" l="1"/>
  <c r="AU344" i="11"/>
  <c r="AW345" i="11"/>
  <c r="T325" i="13"/>
  <c r="S324" i="13"/>
  <c r="AG343" i="11"/>
  <c r="AM345" i="11"/>
  <c r="AN345" i="11" s="1"/>
  <c r="AQ344" i="11"/>
  <c r="AI344" i="11"/>
  <c r="AH344" i="11"/>
  <c r="S323" i="13" l="1"/>
  <c r="AH343" i="11"/>
  <c r="AI343" i="11"/>
  <c r="AQ343" i="11"/>
  <c r="AM344" i="11"/>
  <c r="AN344" i="11" s="1"/>
  <c r="AG342" i="11"/>
  <c r="T324" i="13"/>
  <c r="AW344" i="11"/>
  <c r="AV344" i="11"/>
  <c r="AU343" i="11"/>
  <c r="AV343" i="11" l="1"/>
  <c r="AU342" i="11"/>
  <c r="T323" i="13"/>
  <c r="AW343" i="11"/>
  <c r="S322" i="13"/>
  <c r="AI342" i="11"/>
  <c r="AQ342" i="11"/>
  <c r="AM343" i="11"/>
  <c r="AN343" i="11" s="1"/>
  <c r="AG341" i="11"/>
  <c r="AH342" i="11"/>
  <c r="AW342" i="11" l="1"/>
  <c r="T322" i="13"/>
  <c r="AQ341" i="11"/>
  <c r="S321" i="13"/>
  <c r="AH341" i="11"/>
  <c r="AM342" i="11"/>
  <c r="AN342" i="11" s="1"/>
  <c r="AG340" i="11"/>
  <c r="AI341" i="11"/>
  <c r="AV342" i="11"/>
  <c r="AU341" i="11"/>
  <c r="AV341" i="11" l="1"/>
  <c r="AU340" i="11"/>
  <c r="S320" i="13"/>
  <c r="AH340" i="11"/>
  <c r="AI340" i="11"/>
  <c r="AQ340" i="11"/>
  <c r="AM341" i="11"/>
  <c r="AN341" i="11" s="1"/>
  <c r="AG339" i="11"/>
  <c r="T321" i="13"/>
  <c r="AW341" i="11"/>
  <c r="AU339" i="11" l="1"/>
  <c r="AV340" i="11"/>
  <c r="T320" i="13"/>
  <c r="AW340" i="11"/>
  <c r="S319" i="13"/>
  <c r="AI339" i="11"/>
  <c r="AQ339" i="11"/>
  <c r="AH339" i="11"/>
  <c r="AM340" i="11"/>
  <c r="AN340" i="11" s="1"/>
  <c r="AG338" i="11"/>
  <c r="AW339" i="11" l="1"/>
  <c r="T319" i="13"/>
  <c r="AU338" i="11"/>
  <c r="AV339" i="11"/>
  <c r="S318" i="13"/>
  <c r="AI338" i="11"/>
  <c r="AM339" i="11"/>
  <c r="AN339" i="11" s="1"/>
  <c r="AG337" i="11"/>
  <c r="AH338" i="11"/>
  <c r="AQ338" i="11"/>
  <c r="T318" i="13" l="1"/>
  <c r="AW338" i="11"/>
  <c r="S317" i="13"/>
  <c r="AI337" i="11"/>
  <c r="AQ337" i="11"/>
  <c r="AM338" i="11"/>
  <c r="AN338" i="11" s="1"/>
  <c r="AG336" i="11"/>
  <c r="AH337" i="11"/>
  <c r="AV338" i="11"/>
  <c r="AU337" i="11"/>
  <c r="T317" i="13" l="1"/>
  <c r="AW337" i="11"/>
  <c r="AG335" i="11"/>
  <c r="AH336" i="11"/>
  <c r="S316" i="13"/>
  <c r="AI336" i="11"/>
  <c r="AQ336" i="11"/>
  <c r="AM337" i="11"/>
  <c r="AN337" i="11" s="1"/>
  <c r="AV337" i="11"/>
  <c r="AU336" i="11"/>
  <c r="AH335" i="11" l="1"/>
  <c r="AI335" i="11"/>
  <c r="S315" i="13"/>
  <c r="AQ335" i="11"/>
  <c r="AM336" i="11"/>
  <c r="AN336" i="11" s="1"/>
  <c r="AG334" i="11"/>
  <c r="AV336" i="11"/>
  <c r="AU335" i="11"/>
  <c r="AW336" i="11"/>
  <c r="T316" i="13"/>
  <c r="AV335" i="11" l="1"/>
  <c r="AU334" i="11"/>
  <c r="T315" i="13"/>
  <c r="AW335" i="11"/>
  <c r="AM335" i="11"/>
  <c r="AN335" i="11" s="1"/>
  <c r="AG333" i="11"/>
  <c r="AH334" i="11"/>
  <c r="AI334" i="11"/>
  <c r="S314" i="13"/>
  <c r="AQ334" i="11"/>
  <c r="AH333" i="11" l="1"/>
  <c r="AI333" i="11"/>
  <c r="AQ333" i="11"/>
  <c r="S313" i="13"/>
  <c r="AM334" i="11"/>
  <c r="AN334" i="11" s="1"/>
  <c r="AG332" i="11"/>
  <c r="AU333" i="11"/>
  <c r="AV334" i="11"/>
  <c r="T314" i="13"/>
  <c r="AW334" i="11"/>
  <c r="AV333" i="11" l="1"/>
  <c r="AU332" i="11"/>
  <c r="T313" i="13"/>
  <c r="AW333" i="11"/>
  <c r="S312" i="13"/>
  <c r="AQ332" i="11"/>
  <c r="AM333" i="11"/>
  <c r="AN333" i="11" s="1"/>
  <c r="AG331" i="11"/>
  <c r="AH332" i="11"/>
  <c r="AI332" i="11"/>
  <c r="S311" i="13" l="1"/>
  <c r="AH331" i="11"/>
  <c r="AI331" i="11"/>
  <c r="AQ331" i="11"/>
  <c r="AM332" i="11"/>
  <c r="AN332" i="11" s="1"/>
  <c r="AG330" i="11"/>
  <c r="AU331" i="11"/>
  <c r="AV332" i="11"/>
  <c r="AW332" i="11"/>
  <c r="T312" i="13"/>
  <c r="AU330" i="11" l="1"/>
  <c r="AV331" i="11"/>
  <c r="T311" i="13"/>
  <c r="AW331" i="11"/>
  <c r="AH330" i="11"/>
  <c r="AI330" i="11"/>
  <c r="S310" i="13"/>
  <c r="AQ330" i="11"/>
  <c r="AM331" i="11"/>
  <c r="AN331" i="11" s="1"/>
  <c r="AG329" i="11"/>
  <c r="AV330" i="11" l="1"/>
  <c r="AU329" i="11"/>
  <c r="T310" i="13"/>
  <c r="AW330" i="11"/>
  <c r="AQ329" i="11"/>
  <c r="S309" i="13"/>
  <c r="AM330" i="11"/>
  <c r="AN330" i="11" s="1"/>
  <c r="AG328" i="11"/>
  <c r="AH329" i="11"/>
  <c r="AI329" i="11"/>
  <c r="AH328" i="11" l="1"/>
  <c r="AI328" i="11"/>
  <c r="AQ328" i="11"/>
  <c r="AM329" i="11"/>
  <c r="AN329" i="11" s="1"/>
  <c r="S308" i="13"/>
  <c r="AG327" i="11"/>
  <c r="AU328" i="11"/>
  <c r="AV329" i="11"/>
  <c r="T309" i="13"/>
  <c r="AW329" i="11"/>
  <c r="AV328" i="11" l="1"/>
  <c r="AU327" i="11"/>
  <c r="AW328" i="11"/>
  <c r="T308" i="13"/>
  <c r="AH327" i="11"/>
  <c r="S307" i="13"/>
  <c r="AI327" i="11"/>
  <c r="AQ327" i="11"/>
  <c r="AM328" i="11"/>
  <c r="AN328" i="11" s="1"/>
  <c r="AG326" i="11"/>
  <c r="AV327" i="11" l="1"/>
  <c r="AU326" i="11"/>
  <c r="T307" i="13"/>
  <c r="AW327" i="11"/>
  <c r="AI326" i="11"/>
  <c r="S306" i="13"/>
  <c r="AQ326" i="11"/>
  <c r="AM327" i="11"/>
  <c r="AN327" i="11" s="1"/>
  <c r="AG325" i="11"/>
  <c r="AH326" i="11"/>
  <c r="T306" i="13" l="1"/>
  <c r="AW326" i="11"/>
  <c r="AH325" i="11"/>
  <c r="AI325" i="11"/>
  <c r="AQ325" i="11"/>
  <c r="AM326" i="11"/>
  <c r="AN326" i="11" s="1"/>
  <c r="AG324" i="11"/>
  <c r="S305" i="13"/>
  <c r="AV326" i="11"/>
  <c r="AU325" i="11"/>
  <c r="AV325" i="11" l="1"/>
  <c r="AU324" i="11"/>
  <c r="T305" i="13"/>
  <c r="AW325" i="11"/>
  <c r="AM325" i="11"/>
  <c r="AN325" i="11" s="1"/>
  <c r="AI324" i="11"/>
  <c r="AQ324" i="11"/>
  <c r="S304" i="13"/>
  <c r="AH324" i="11"/>
  <c r="AG323" i="11"/>
  <c r="AW324" i="11" l="1"/>
  <c r="T304" i="13"/>
  <c r="AV324" i="11"/>
  <c r="AU323" i="11"/>
  <c r="AG322" i="11"/>
  <c r="S303" i="13"/>
  <c r="AH323" i="11"/>
  <c r="AI323" i="11"/>
  <c r="AQ323" i="11"/>
  <c r="AM324" i="11"/>
  <c r="AN324" i="11" s="1"/>
  <c r="AI322" i="11" l="1"/>
  <c r="S302" i="13"/>
  <c r="AQ322" i="11"/>
  <c r="AM323" i="11"/>
  <c r="AN323" i="11" s="1"/>
  <c r="AG321" i="11"/>
  <c r="AH322" i="11"/>
  <c r="AV323" i="11"/>
  <c r="AU322" i="11"/>
  <c r="T303" i="13"/>
  <c r="AW323" i="11"/>
  <c r="T302" i="13" l="1"/>
  <c r="AW322" i="11"/>
  <c r="S301" i="13"/>
  <c r="AQ321" i="11"/>
  <c r="AG320" i="11"/>
  <c r="AH321" i="11"/>
  <c r="AI321" i="11"/>
  <c r="AM322" i="11"/>
  <c r="AN322" i="11" s="1"/>
  <c r="AU321" i="11"/>
  <c r="AV322" i="11"/>
  <c r="AG319" i="11" l="1"/>
  <c r="S300" i="13"/>
  <c r="AQ320" i="11"/>
  <c r="AI320" i="11"/>
  <c r="AM321" i="11"/>
  <c r="AN321" i="11" s="1"/>
  <c r="AH320" i="11"/>
  <c r="AU320" i="11"/>
  <c r="AV321" i="11"/>
  <c r="T301" i="13"/>
  <c r="AW321" i="11"/>
  <c r="AH319" i="11" l="1"/>
  <c r="AI319" i="11"/>
  <c r="AQ319" i="11"/>
  <c r="S299" i="13"/>
  <c r="AG318" i="11"/>
  <c r="AM320" i="11"/>
  <c r="AN320" i="11" s="1"/>
  <c r="AW320" i="11"/>
  <c r="T300" i="13"/>
  <c r="AV320" i="11"/>
  <c r="AU319" i="11"/>
  <c r="AU318" i="11" l="1"/>
  <c r="AV319" i="11"/>
  <c r="T299" i="13"/>
  <c r="AW319" i="11"/>
  <c r="S298" i="13"/>
  <c r="AQ318" i="11"/>
  <c r="AM319" i="11"/>
  <c r="AN319" i="11" s="1"/>
  <c r="AH318" i="11"/>
  <c r="AI318" i="11"/>
  <c r="AG317" i="11"/>
  <c r="AV318" i="11" l="1"/>
  <c r="AU317" i="11"/>
  <c r="T298" i="13"/>
  <c r="AW318" i="11"/>
  <c r="S297" i="13"/>
  <c r="AH317" i="11"/>
  <c r="AI317" i="11"/>
  <c r="AQ317" i="11"/>
  <c r="AM318" i="11"/>
  <c r="AN318" i="11" s="1"/>
  <c r="AG316" i="11"/>
  <c r="AV317" i="11" l="1"/>
  <c r="AU316" i="11"/>
  <c r="AW317" i="11"/>
  <c r="T297" i="13"/>
  <c r="AH316" i="11"/>
  <c r="S296" i="13"/>
  <c r="AI316" i="11"/>
  <c r="AQ316" i="11"/>
  <c r="AM317" i="11"/>
  <c r="AN317" i="11" s="1"/>
  <c r="AG315" i="11"/>
  <c r="AV316" i="11" l="1"/>
  <c r="AU315" i="11"/>
  <c r="AW316" i="11"/>
  <c r="T296" i="13"/>
  <c r="S295" i="13"/>
  <c r="AG314" i="11"/>
  <c r="AH315" i="11"/>
  <c r="AI315" i="11"/>
  <c r="AQ315" i="11"/>
  <c r="AM316" i="11"/>
  <c r="AN316" i="11" s="1"/>
  <c r="S294" i="13" l="1"/>
  <c r="AH314" i="11"/>
  <c r="AI314" i="11"/>
  <c r="AQ314" i="11"/>
  <c r="AM315" i="11"/>
  <c r="AN315" i="11" s="1"/>
  <c r="AG313" i="11"/>
  <c r="AV315" i="11"/>
  <c r="AU314" i="11"/>
  <c r="AW315" i="11"/>
  <c r="T295" i="13"/>
  <c r="AV314" i="11" l="1"/>
  <c r="AU313" i="11"/>
  <c r="AW314" i="11"/>
  <c r="T294" i="13"/>
  <c r="AG312" i="11"/>
  <c r="AM314" i="11"/>
  <c r="AN314" i="11" s="1"/>
  <c r="AH313" i="11"/>
  <c r="AI313" i="11"/>
  <c r="AQ313" i="11"/>
  <c r="S293" i="13"/>
  <c r="AM313" i="11" l="1"/>
  <c r="AN313" i="11" s="1"/>
  <c r="AG311" i="11"/>
  <c r="AH312" i="11"/>
  <c r="AI312" i="11"/>
  <c r="AQ312" i="11"/>
  <c r="S292" i="13"/>
  <c r="AU312" i="11"/>
  <c r="AV313" i="11"/>
  <c r="T293" i="13"/>
  <c r="AW313" i="11"/>
  <c r="AH311" i="11" l="1"/>
  <c r="AQ311" i="11"/>
  <c r="AI311" i="11"/>
  <c r="AM312" i="11"/>
  <c r="AN312" i="11" s="1"/>
  <c r="AG310" i="11"/>
  <c r="S291" i="13"/>
  <c r="AV312" i="11"/>
  <c r="AU311" i="11"/>
  <c r="T292" i="13"/>
  <c r="AW312" i="11"/>
  <c r="AV311" i="11" l="1"/>
  <c r="AU310" i="11"/>
  <c r="T291" i="13"/>
  <c r="AW311" i="11"/>
  <c r="S290" i="13"/>
  <c r="AM311" i="11"/>
  <c r="AN311" i="11" s="1"/>
  <c r="AG309" i="11"/>
  <c r="AH310" i="11"/>
  <c r="AI310" i="11"/>
  <c r="AQ310" i="11"/>
  <c r="AH309" i="11" l="1"/>
  <c r="AI309" i="11"/>
  <c r="AQ309" i="11"/>
  <c r="S289" i="13"/>
  <c r="AM310" i="11"/>
  <c r="AN310" i="11" s="1"/>
  <c r="AG308" i="11"/>
  <c r="AU309" i="11"/>
  <c r="AV310" i="11"/>
  <c r="T290" i="13"/>
  <c r="AW310" i="11"/>
  <c r="AV309" i="11" l="1"/>
  <c r="AU308" i="11"/>
  <c r="T289" i="13"/>
  <c r="AW309" i="11"/>
  <c r="AM309" i="11"/>
  <c r="AN309" i="11" s="1"/>
  <c r="S288" i="13"/>
  <c r="AH308" i="11"/>
  <c r="AI308" i="11"/>
  <c r="AQ308" i="11"/>
  <c r="AG307" i="11"/>
  <c r="AU307" i="11" l="1"/>
  <c r="AV308" i="11"/>
  <c r="T288" i="13"/>
  <c r="AW308" i="11"/>
  <c r="AH307" i="11"/>
  <c r="AQ307" i="11"/>
  <c r="AM308" i="11"/>
  <c r="AN308" i="11" s="1"/>
  <c r="AG306" i="11"/>
  <c r="AI307" i="11"/>
  <c r="S287" i="13"/>
  <c r="AV307" i="11" l="1"/>
  <c r="AU306" i="11"/>
  <c r="S286" i="13"/>
  <c r="AI306" i="11"/>
  <c r="AQ306" i="11"/>
  <c r="AM307" i="11"/>
  <c r="AN307" i="11" s="1"/>
  <c r="AG305" i="11"/>
  <c r="AH306" i="11"/>
  <c r="T287" i="13"/>
  <c r="AW307" i="11"/>
  <c r="T286" i="13" l="1"/>
  <c r="AW306" i="11"/>
  <c r="S285" i="13"/>
  <c r="AM306" i="11"/>
  <c r="AN306" i="11" s="1"/>
  <c r="AG304" i="11"/>
  <c r="AH305" i="11"/>
  <c r="AI305" i="11"/>
  <c r="AQ305" i="11"/>
  <c r="AV306" i="11"/>
  <c r="AU305" i="11"/>
  <c r="S284" i="13" l="1"/>
  <c r="AH304" i="11"/>
  <c r="AI304" i="11"/>
  <c r="AQ304" i="11"/>
  <c r="AM305" i="11"/>
  <c r="AN305" i="11" s="1"/>
  <c r="AG303" i="11"/>
  <c r="AV305" i="11"/>
  <c r="AU304" i="11"/>
  <c r="AW305" i="11"/>
  <c r="T285" i="13"/>
  <c r="AU303" i="11" l="1"/>
  <c r="AV304" i="11"/>
  <c r="T284" i="13"/>
  <c r="AW304" i="11"/>
  <c r="S283" i="13"/>
  <c r="AG302" i="11"/>
  <c r="AH303" i="11"/>
  <c r="AQ303" i="11"/>
  <c r="AM304" i="11"/>
  <c r="AN304" i="11" s="1"/>
  <c r="AI303" i="11"/>
  <c r="AM303" i="11" l="1"/>
  <c r="AN303" i="11" s="1"/>
  <c r="S282" i="13"/>
  <c r="AG301" i="11"/>
  <c r="AH302" i="11"/>
  <c r="AI302" i="11"/>
  <c r="AQ302" i="11"/>
  <c r="AV303" i="11"/>
  <c r="AU302" i="11"/>
  <c r="T283" i="13"/>
  <c r="AW303" i="11"/>
  <c r="AH301" i="11" l="1"/>
  <c r="AI301" i="11"/>
  <c r="S281" i="13"/>
  <c r="AG300" i="11"/>
  <c r="AQ301" i="11"/>
  <c r="AM302" i="11"/>
  <c r="AN302" i="11" s="1"/>
  <c r="AV302" i="11"/>
  <c r="AU301" i="11"/>
  <c r="T282" i="13"/>
  <c r="AW302" i="11"/>
  <c r="AU300" i="11" l="1"/>
  <c r="AV301" i="11"/>
  <c r="T281" i="13"/>
  <c r="AW301" i="11"/>
  <c r="AH300" i="11"/>
  <c r="AI300" i="11"/>
  <c r="S280" i="13"/>
  <c r="AQ300" i="11"/>
  <c r="AM301" i="11"/>
  <c r="AN301" i="11" s="1"/>
  <c r="AG299" i="11"/>
  <c r="AV300" i="11" l="1"/>
  <c r="AU299" i="11"/>
  <c r="T280" i="13"/>
  <c r="AW300" i="11"/>
  <c r="S279" i="13"/>
  <c r="AH299" i="11"/>
  <c r="AM300" i="11"/>
  <c r="AN300" i="11" s="1"/>
  <c r="AG298" i="11"/>
  <c r="AI299" i="11"/>
  <c r="AQ299" i="11"/>
  <c r="AU298" i="11" l="1"/>
  <c r="AV299" i="11"/>
  <c r="AM299" i="11"/>
  <c r="AN299" i="11" s="1"/>
  <c r="S278" i="13"/>
  <c r="AH298" i="11"/>
  <c r="AQ298" i="11"/>
  <c r="AG297" i="11"/>
  <c r="AI298" i="11"/>
  <c r="AW299" i="11"/>
  <c r="T279" i="13"/>
  <c r="AV298" i="11" l="1"/>
  <c r="AU297" i="11"/>
  <c r="AQ297" i="11"/>
  <c r="AG296" i="11"/>
  <c r="S277" i="13"/>
  <c r="AH297" i="11"/>
  <c r="AI297" i="11"/>
  <c r="AM298" i="11"/>
  <c r="AN298" i="11" s="1"/>
  <c r="AW298" i="11"/>
  <c r="T278" i="13"/>
  <c r="AG295" i="11" l="1"/>
  <c r="S276" i="13"/>
  <c r="AH296" i="11"/>
  <c r="AI296" i="11"/>
  <c r="AQ296" i="11"/>
  <c r="AM297" i="11"/>
  <c r="AN297" i="11" s="1"/>
  <c r="AV297" i="11"/>
  <c r="AU296" i="11"/>
  <c r="AW297" i="11"/>
  <c r="T277" i="13"/>
  <c r="S275" i="13" l="1"/>
  <c r="AH295" i="11"/>
  <c r="AI295" i="11"/>
  <c r="AM296" i="11"/>
  <c r="AN296" i="11" s="1"/>
  <c r="AG294" i="11"/>
  <c r="AQ295" i="11"/>
  <c r="AV296" i="11"/>
  <c r="AU295" i="11"/>
  <c r="AW296" i="11"/>
  <c r="T276" i="13"/>
  <c r="AV295" i="11" l="1"/>
  <c r="AU294" i="11"/>
  <c r="AW295" i="11"/>
  <c r="T275" i="13"/>
  <c r="S274" i="13"/>
  <c r="AH294" i="11"/>
  <c r="AI294" i="11"/>
  <c r="AQ294" i="11"/>
  <c r="AM295" i="11"/>
  <c r="AN295" i="11" s="1"/>
  <c r="AG293" i="11"/>
  <c r="AV294" i="11" l="1"/>
  <c r="AU293" i="11"/>
  <c r="T274" i="13"/>
  <c r="AW294" i="11"/>
  <c r="S273" i="13"/>
  <c r="AH293" i="11"/>
  <c r="AI293" i="11"/>
  <c r="AQ293" i="11"/>
  <c r="AM294" i="11"/>
  <c r="AN294" i="11" s="1"/>
  <c r="AG292" i="11"/>
  <c r="AU292" i="11" l="1"/>
  <c r="AV293" i="11"/>
  <c r="AW293" i="11"/>
  <c r="T273" i="13"/>
  <c r="S272" i="13"/>
  <c r="AH292" i="11"/>
  <c r="AI292" i="11"/>
  <c r="AQ292" i="11"/>
  <c r="AM293" i="11"/>
  <c r="AN293" i="11" s="1"/>
  <c r="AG291" i="11"/>
  <c r="AV292" i="11" l="1"/>
  <c r="AU291" i="11"/>
  <c r="AW292" i="11"/>
  <c r="T272" i="13"/>
  <c r="S271" i="13"/>
  <c r="AI291" i="11"/>
  <c r="AQ291" i="11"/>
  <c r="AM292" i="11"/>
  <c r="AN292" i="11" s="1"/>
  <c r="AG290" i="11"/>
  <c r="AH291" i="11"/>
  <c r="T271" i="13" l="1"/>
  <c r="AW291" i="11"/>
  <c r="S270" i="13"/>
  <c r="AH290" i="11"/>
  <c r="AI290" i="11"/>
  <c r="AQ290" i="11"/>
  <c r="AM291" i="11"/>
  <c r="AN291" i="11" s="1"/>
  <c r="AG289" i="11"/>
  <c r="AV291" i="11"/>
  <c r="AU290" i="11"/>
  <c r="AV290" i="11" l="1"/>
  <c r="AU289" i="11"/>
  <c r="T270" i="13"/>
  <c r="AW290" i="11"/>
  <c r="AI289" i="11"/>
  <c r="AQ289" i="11"/>
  <c r="S269" i="13"/>
  <c r="AH289" i="11"/>
  <c r="AM290" i="11"/>
  <c r="AN290" i="11" s="1"/>
  <c r="AG288" i="11"/>
  <c r="AW289" i="11" l="1"/>
  <c r="T269" i="13"/>
  <c r="AV289" i="11"/>
  <c r="AU288" i="11"/>
  <c r="AG287" i="11"/>
  <c r="AI288" i="11"/>
  <c r="AM289" i="11"/>
  <c r="AN289" i="11" s="1"/>
  <c r="S268" i="13"/>
  <c r="AH288" i="11"/>
  <c r="AQ288" i="11"/>
  <c r="AH287" i="11" l="1"/>
  <c r="AQ287" i="11"/>
  <c r="S267" i="13"/>
  <c r="AM288" i="11"/>
  <c r="AN288" i="11" s="1"/>
  <c r="AG286" i="11"/>
  <c r="AI287" i="11"/>
  <c r="AW288" i="11"/>
  <c r="T268" i="13"/>
  <c r="AV288" i="11"/>
  <c r="AU287" i="11"/>
  <c r="AV287" i="11" l="1"/>
  <c r="AU286" i="11"/>
  <c r="S266" i="13"/>
  <c r="AH286" i="11"/>
  <c r="AI286" i="11"/>
  <c r="AQ286" i="11"/>
  <c r="AM287" i="11"/>
  <c r="AN287" i="11" s="1"/>
  <c r="AG285" i="11"/>
  <c r="T267" i="13"/>
  <c r="AW287" i="11"/>
  <c r="AV286" i="11" l="1"/>
  <c r="AU285" i="11"/>
  <c r="T266" i="13"/>
  <c r="AW286" i="11"/>
  <c r="AI285" i="11"/>
  <c r="AQ285" i="11"/>
  <c r="AG284" i="11"/>
  <c r="S265" i="13"/>
  <c r="AM286" i="11"/>
  <c r="AN286" i="11" s="1"/>
  <c r="AH285" i="11"/>
  <c r="T265" i="13" l="1"/>
  <c r="AW285" i="11"/>
  <c r="AH284" i="11"/>
  <c r="AM285" i="11"/>
  <c r="AN285" i="11" s="1"/>
  <c r="S264" i="13"/>
  <c r="AI284" i="11"/>
  <c r="AQ284" i="11"/>
  <c r="AG283" i="11"/>
  <c r="AV285" i="11"/>
  <c r="AU284" i="11"/>
  <c r="AU283" i="11" l="1"/>
  <c r="AV284" i="11"/>
  <c r="T264" i="13"/>
  <c r="AW284" i="11"/>
  <c r="AH283" i="11"/>
  <c r="S263" i="13"/>
  <c r="AI283" i="11"/>
  <c r="AQ283" i="11"/>
  <c r="AM284" i="11"/>
  <c r="AN284" i="11" s="1"/>
  <c r="AG282" i="11"/>
  <c r="AU282" i="11" l="1"/>
  <c r="AV283" i="11"/>
  <c r="T263" i="13"/>
  <c r="AW283" i="11"/>
  <c r="AH282" i="11"/>
  <c r="AI282" i="11"/>
  <c r="AQ282" i="11"/>
  <c r="AM283" i="11"/>
  <c r="AN283" i="11" s="1"/>
  <c r="AG281" i="11"/>
  <c r="S262" i="13"/>
  <c r="AV282" i="11" l="1"/>
  <c r="AU281" i="11"/>
  <c r="T262" i="13"/>
  <c r="AW282" i="11"/>
  <c r="AM282" i="11"/>
  <c r="AN282" i="11" s="1"/>
  <c r="S261" i="13"/>
  <c r="AQ281" i="11"/>
  <c r="AG280" i="11"/>
  <c r="AH281" i="11"/>
  <c r="AI281" i="11"/>
  <c r="S260" i="13" l="1"/>
  <c r="AI280" i="11"/>
  <c r="AQ280" i="11"/>
  <c r="AM281" i="11"/>
  <c r="AN281" i="11" s="1"/>
  <c r="AG279" i="11"/>
  <c r="AH280" i="11"/>
  <c r="AV281" i="11"/>
  <c r="AU280" i="11"/>
  <c r="T261" i="13"/>
  <c r="AW281" i="11"/>
  <c r="T260" i="13" l="1"/>
  <c r="AW280" i="11"/>
  <c r="S259" i="13"/>
  <c r="AH279" i="11"/>
  <c r="AI279" i="11"/>
  <c r="AQ279" i="11"/>
  <c r="AM280" i="11"/>
  <c r="AN280" i="11" s="1"/>
  <c r="AG278" i="11"/>
  <c r="AV280" i="11"/>
  <c r="AU279" i="11"/>
  <c r="AV279" i="11" l="1"/>
  <c r="AU278" i="11"/>
  <c r="T259" i="13"/>
  <c r="AW279" i="11"/>
  <c r="AH278" i="11"/>
  <c r="AI278" i="11"/>
  <c r="AQ278" i="11"/>
  <c r="AM279" i="11"/>
  <c r="AN279" i="11" s="1"/>
  <c r="S258" i="13"/>
  <c r="AG277" i="11"/>
  <c r="AV278" i="11" l="1"/>
  <c r="AU277" i="11"/>
  <c r="T258" i="13"/>
  <c r="AW278" i="11"/>
  <c r="S257" i="13"/>
  <c r="AH277" i="11"/>
  <c r="AI277" i="11"/>
  <c r="AQ277" i="11"/>
  <c r="AM278" i="11"/>
  <c r="AN278" i="11" s="1"/>
  <c r="AG276" i="11"/>
  <c r="AV277" i="11" l="1"/>
  <c r="AU276" i="11"/>
  <c r="AW277" i="11"/>
  <c r="T257" i="13"/>
  <c r="S256" i="13"/>
  <c r="AG275" i="11"/>
  <c r="AQ276" i="11"/>
  <c r="AI276" i="11"/>
  <c r="AM277" i="11"/>
  <c r="AN277" i="11" s="1"/>
  <c r="AH276" i="11"/>
  <c r="S255" i="13" l="1"/>
  <c r="AI275" i="11"/>
  <c r="AQ275" i="11"/>
  <c r="AH275" i="11"/>
  <c r="AM276" i="11"/>
  <c r="AN276" i="11" s="1"/>
  <c r="AG274" i="11"/>
  <c r="T256" i="13"/>
  <c r="AW276" i="11"/>
  <c r="AV276" i="11"/>
  <c r="AU275" i="11"/>
  <c r="T255" i="13" l="1"/>
  <c r="AW275" i="11"/>
  <c r="AV275" i="11"/>
  <c r="AU274" i="11"/>
  <c r="AH274" i="11"/>
  <c r="AI274" i="11"/>
  <c r="S254" i="13"/>
  <c r="AQ274" i="11"/>
  <c r="AM275" i="11"/>
  <c r="AN275" i="11" s="1"/>
  <c r="AG273" i="11"/>
  <c r="AV274" i="11" l="1"/>
  <c r="AU273" i="11"/>
  <c r="T254" i="13"/>
  <c r="AW274" i="11"/>
  <c r="S253" i="13"/>
  <c r="AH273" i="11"/>
  <c r="AI273" i="11"/>
  <c r="AQ273" i="11"/>
  <c r="AM274" i="11"/>
  <c r="AN274" i="11" s="1"/>
  <c r="AG272" i="11"/>
  <c r="AV273" i="11" l="1"/>
  <c r="AU272" i="11"/>
  <c r="T253" i="13"/>
  <c r="AW273" i="11"/>
  <c r="S252" i="13"/>
  <c r="AQ272" i="11"/>
  <c r="AM273" i="11"/>
  <c r="AN273" i="11" s="1"/>
  <c r="AH272" i="11"/>
  <c r="AI272" i="11"/>
  <c r="AG271" i="11"/>
  <c r="AV272" i="11" l="1"/>
  <c r="AU271" i="11"/>
  <c r="AW272" i="11"/>
  <c r="T252" i="13"/>
  <c r="AH271" i="11"/>
  <c r="S251" i="13"/>
  <c r="AI271" i="11"/>
  <c r="AQ271" i="11"/>
  <c r="AM272" i="11"/>
  <c r="AN272" i="11" s="1"/>
  <c r="AG270" i="11"/>
  <c r="AU270" i="11" l="1"/>
  <c r="AV271" i="11"/>
  <c r="T251" i="13"/>
  <c r="AW271" i="11"/>
  <c r="S250" i="13"/>
  <c r="AH270" i="11"/>
  <c r="AI270" i="11"/>
  <c r="AQ270" i="11"/>
  <c r="AM271" i="11"/>
  <c r="AN271" i="11" s="1"/>
  <c r="AG269" i="11"/>
  <c r="AV270" i="11" l="1"/>
  <c r="AU269" i="11"/>
  <c r="T250" i="13"/>
  <c r="AW270" i="11"/>
  <c r="S249" i="13"/>
  <c r="AH269" i="11"/>
  <c r="AI269" i="11"/>
  <c r="AQ269" i="11"/>
  <c r="AM270" i="11"/>
  <c r="AN270" i="11" s="1"/>
  <c r="AG268" i="11"/>
  <c r="AV269" i="11" l="1"/>
  <c r="AU268" i="11"/>
  <c r="T249" i="13"/>
  <c r="AW269" i="11"/>
  <c r="AH268" i="11"/>
  <c r="AQ268" i="11"/>
  <c r="AM269" i="11"/>
  <c r="AN269" i="11" s="1"/>
  <c r="AG267" i="11"/>
  <c r="S248" i="13"/>
  <c r="AI268" i="11"/>
  <c r="AU267" i="11" l="1"/>
  <c r="AV268" i="11"/>
  <c r="S247" i="13"/>
  <c r="AQ267" i="11"/>
  <c r="AH267" i="11"/>
  <c r="AI267" i="11"/>
  <c r="AM268" i="11"/>
  <c r="AN268" i="11" s="1"/>
  <c r="AG266" i="11"/>
  <c r="AW268" i="11"/>
  <c r="T248" i="13"/>
  <c r="AU266" i="11" l="1"/>
  <c r="AV267" i="11"/>
  <c r="T247" i="13"/>
  <c r="AW267" i="11"/>
  <c r="S246" i="13"/>
  <c r="AG265" i="11"/>
  <c r="AH266" i="11"/>
  <c r="AI266" i="11"/>
  <c r="AQ266" i="11"/>
  <c r="AM267" i="11"/>
  <c r="AN267" i="11" s="1"/>
  <c r="S245" i="13" l="1"/>
  <c r="AH265" i="11"/>
  <c r="AI265" i="11"/>
  <c r="AQ265" i="11"/>
  <c r="AM266" i="11"/>
  <c r="AN266" i="11" s="1"/>
  <c r="AG264" i="11"/>
  <c r="AV266" i="11"/>
  <c r="AU265" i="11"/>
  <c r="T246" i="13"/>
  <c r="AW266" i="11"/>
  <c r="AU264" i="11" l="1"/>
  <c r="AV265" i="11"/>
  <c r="AW265" i="11"/>
  <c r="T245" i="13"/>
  <c r="S244" i="13"/>
  <c r="AI264" i="11"/>
  <c r="AQ264" i="11"/>
  <c r="AM265" i="11"/>
  <c r="AN265" i="11" s="1"/>
  <c r="AG263" i="11"/>
  <c r="AH264" i="11"/>
  <c r="T244" i="13" l="1"/>
  <c r="AW264" i="11"/>
  <c r="S243" i="13"/>
  <c r="AH263" i="11"/>
  <c r="AI263" i="11"/>
  <c r="AQ263" i="11"/>
  <c r="AM264" i="11"/>
  <c r="AN264" i="11" s="1"/>
  <c r="AG262" i="11"/>
  <c r="AV264" i="11"/>
  <c r="AU263" i="11"/>
  <c r="AV263" i="11" l="1"/>
  <c r="AU262" i="11"/>
  <c r="AW263" i="11"/>
  <c r="T243" i="13"/>
  <c r="AH262" i="11"/>
  <c r="AQ262" i="11"/>
  <c r="AG261" i="11"/>
  <c r="S242" i="13"/>
  <c r="AI262" i="11"/>
  <c r="AM263" i="11"/>
  <c r="AN263" i="11" s="1"/>
  <c r="AV262" i="11" l="1"/>
  <c r="AU261" i="11"/>
  <c r="S241" i="13"/>
  <c r="AH261" i="11"/>
  <c r="AI261" i="11"/>
  <c r="AQ261" i="11"/>
  <c r="AM262" i="11"/>
  <c r="AN262" i="11" s="1"/>
  <c r="AG260" i="11"/>
  <c r="T242" i="13"/>
  <c r="AW262" i="11"/>
  <c r="AV261" i="11" l="1"/>
  <c r="AU260" i="11"/>
  <c r="T241" i="13"/>
  <c r="AW261" i="11"/>
  <c r="AH260" i="11"/>
  <c r="AM261" i="11"/>
  <c r="AN261" i="11" s="1"/>
  <c r="AI260" i="11"/>
  <c r="AQ260" i="11"/>
  <c r="AG259" i="11"/>
  <c r="S240" i="13"/>
  <c r="AU259" i="11" l="1"/>
  <c r="AV260" i="11"/>
  <c r="T240" i="13"/>
  <c r="AW260" i="11"/>
  <c r="AI259" i="11"/>
  <c r="AQ259" i="11"/>
  <c r="AH259" i="11"/>
  <c r="AM260" i="11"/>
  <c r="AN260" i="11" s="1"/>
  <c r="AG258" i="11"/>
  <c r="S239" i="13"/>
  <c r="T239" i="13" l="1"/>
  <c r="AW259" i="11"/>
  <c r="AV259" i="11"/>
  <c r="AU258" i="11"/>
  <c r="AH258" i="11"/>
  <c r="S238" i="13"/>
  <c r="AI258" i="11"/>
  <c r="AQ258" i="11"/>
  <c r="AM259" i="11"/>
  <c r="AN259" i="11" s="1"/>
  <c r="AG257" i="11"/>
  <c r="AU257" i="11" l="1"/>
  <c r="AV258" i="11"/>
  <c r="T238" i="13"/>
  <c r="AW258" i="11"/>
  <c r="S237" i="13"/>
  <c r="AH257" i="11"/>
  <c r="AI257" i="11"/>
  <c r="AM258" i="11"/>
  <c r="AN258" i="11" s="1"/>
  <c r="AQ257" i="11"/>
  <c r="AG256" i="11"/>
  <c r="AU256" i="11" l="1"/>
  <c r="AV257" i="11"/>
  <c r="T237" i="13"/>
  <c r="AW257" i="11"/>
  <c r="S236" i="13"/>
  <c r="AH256" i="11"/>
  <c r="AI256" i="11"/>
  <c r="AQ256" i="11"/>
  <c r="AG255" i="11"/>
  <c r="AM257" i="11"/>
  <c r="AN257" i="11" s="1"/>
  <c r="AU255" i="11" l="1"/>
  <c r="AV256" i="11"/>
  <c r="T236" i="13"/>
  <c r="AW256" i="11"/>
  <c r="S235" i="13"/>
  <c r="AH255" i="11"/>
  <c r="AI255" i="11"/>
  <c r="AQ255" i="11"/>
  <c r="AM256" i="11"/>
  <c r="AN256" i="11" s="1"/>
  <c r="AG254" i="11"/>
  <c r="AV255" i="11" l="1"/>
  <c r="AU254" i="11"/>
  <c r="AW255" i="11"/>
  <c r="T235" i="13"/>
  <c r="S234" i="13"/>
  <c r="AI254" i="11"/>
  <c r="AG253" i="11"/>
  <c r="AH254" i="11"/>
  <c r="AQ254" i="11"/>
  <c r="AM255" i="11"/>
  <c r="AN255" i="11" s="1"/>
  <c r="AW254" i="11" l="1"/>
  <c r="T234" i="13"/>
  <c r="S233" i="13"/>
  <c r="AH253" i="11"/>
  <c r="AI253" i="11"/>
  <c r="AQ253" i="11"/>
  <c r="AM254" i="11"/>
  <c r="AN254" i="11" s="1"/>
  <c r="AG252" i="11"/>
  <c r="AV254" i="11"/>
  <c r="AU253" i="11"/>
  <c r="AV253" i="11" l="1"/>
  <c r="AU252" i="11"/>
  <c r="T233" i="13"/>
  <c r="AW253" i="11"/>
  <c r="S232" i="13"/>
  <c r="AI252" i="11"/>
  <c r="AQ252" i="11"/>
  <c r="AG251" i="11"/>
  <c r="AH252" i="11"/>
  <c r="AM253" i="11"/>
  <c r="AN253" i="11" s="1"/>
  <c r="T232" i="13" l="1"/>
  <c r="AW252" i="11"/>
  <c r="AH251" i="11"/>
  <c r="S231" i="13"/>
  <c r="AQ251" i="11"/>
  <c r="AG250" i="11"/>
  <c r="AM252" i="11"/>
  <c r="AN252" i="11" s="1"/>
  <c r="AI251" i="11"/>
  <c r="AV252" i="11"/>
  <c r="AU251" i="11"/>
  <c r="AV251" i="11" l="1"/>
  <c r="AU250" i="11"/>
  <c r="S230" i="13"/>
  <c r="AM251" i="11"/>
  <c r="AN251" i="11" s="1"/>
  <c r="AH250" i="11"/>
  <c r="AI250" i="11"/>
  <c r="AQ250" i="11"/>
  <c r="AG249" i="11"/>
  <c r="T231" i="13"/>
  <c r="AW251" i="11"/>
  <c r="AV250" i="11" l="1"/>
  <c r="AU249" i="11"/>
  <c r="T230" i="13"/>
  <c r="AW250" i="11"/>
  <c r="AH249" i="11"/>
  <c r="AI249" i="11"/>
  <c r="AQ249" i="11"/>
  <c r="S229" i="13"/>
  <c r="AM250" i="11"/>
  <c r="AN250" i="11" s="1"/>
  <c r="AG248" i="11"/>
  <c r="AV249" i="11" l="1"/>
  <c r="AU248" i="11"/>
  <c r="T229" i="13"/>
  <c r="AW249" i="11"/>
  <c r="S228" i="13"/>
  <c r="AQ248" i="11"/>
  <c r="AG247" i="11"/>
  <c r="AH248" i="11"/>
  <c r="AI248" i="11"/>
  <c r="AM249" i="11"/>
  <c r="AN249" i="11" s="1"/>
  <c r="AI247" i="11" l="1"/>
  <c r="AQ247" i="11"/>
  <c r="AM248" i="11"/>
  <c r="AN248" i="11" s="1"/>
  <c r="AG246" i="11"/>
  <c r="AH247" i="11"/>
  <c r="S227" i="13"/>
  <c r="AV248" i="11"/>
  <c r="AU247" i="11"/>
  <c r="T228" i="13"/>
  <c r="AW248" i="11"/>
  <c r="AW247" i="11" l="1"/>
  <c r="T227" i="13"/>
  <c r="S226" i="13"/>
  <c r="AH246" i="11"/>
  <c r="AI246" i="11"/>
  <c r="AM247" i="11"/>
  <c r="AN247" i="11" s="1"/>
  <c r="AG245" i="11"/>
  <c r="AQ246" i="11"/>
  <c r="AV247" i="11"/>
  <c r="AU246" i="11"/>
  <c r="AV246" i="11" l="1"/>
  <c r="AU245" i="11"/>
  <c r="T226" i="13"/>
  <c r="AW246" i="11"/>
  <c r="AH245" i="11"/>
  <c r="AI245" i="11"/>
  <c r="S225" i="13"/>
  <c r="AQ245" i="11"/>
  <c r="AM246" i="11"/>
  <c r="AN246" i="11" s="1"/>
  <c r="AG244" i="11"/>
  <c r="AU244" i="11" l="1"/>
  <c r="AV245" i="11"/>
  <c r="T225" i="13"/>
  <c r="AW245" i="11"/>
  <c r="S224" i="13"/>
  <c r="AH244" i="11"/>
  <c r="AM245" i="11"/>
  <c r="AN245" i="11" s="1"/>
  <c r="AI244" i="11"/>
  <c r="AG243" i="11"/>
  <c r="AQ244" i="11"/>
  <c r="AV244" i="11" l="1"/>
  <c r="AU243" i="11"/>
  <c r="T224" i="13"/>
  <c r="AW244" i="11"/>
  <c r="AM244" i="11"/>
  <c r="AN244" i="11" s="1"/>
  <c r="S223" i="13"/>
  <c r="AH243" i="11"/>
  <c r="AI243" i="11"/>
  <c r="AG242" i="11"/>
  <c r="AQ243" i="11"/>
  <c r="AV243" i="11" l="1"/>
  <c r="AU242" i="11"/>
  <c r="T223" i="13"/>
  <c r="AW243" i="11"/>
  <c r="S222" i="13"/>
  <c r="AH242" i="11"/>
  <c r="AI242" i="11"/>
  <c r="AQ242" i="11"/>
  <c r="AM243" i="11"/>
  <c r="AN243" i="11" s="1"/>
  <c r="AG241" i="11"/>
  <c r="AU241" i="11" l="1"/>
  <c r="AV242" i="11"/>
  <c r="T222" i="13"/>
  <c r="AW242" i="11"/>
  <c r="S221" i="13"/>
  <c r="AH241" i="11"/>
  <c r="AI241" i="11"/>
  <c r="AG240" i="11"/>
  <c r="AQ241" i="11"/>
  <c r="AM242" i="11"/>
  <c r="AN242" i="11" s="1"/>
  <c r="AU240" i="11" l="1"/>
  <c r="AV241" i="11"/>
  <c r="T221" i="13"/>
  <c r="AW241" i="11"/>
  <c r="S220" i="13"/>
  <c r="AG239" i="11"/>
  <c r="AM241" i="11"/>
  <c r="AN241" i="11" s="1"/>
  <c r="AH240" i="11"/>
  <c r="AI240" i="11"/>
  <c r="AQ240" i="11"/>
  <c r="AI239" i="11" l="1"/>
  <c r="AQ239" i="11"/>
  <c r="AM240" i="11"/>
  <c r="AN240" i="11" s="1"/>
  <c r="AG238" i="11"/>
  <c r="S219" i="13"/>
  <c r="AH239" i="11"/>
  <c r="AV240" i="11"/>
  <c r="AU239" i="11"/>
  <c r="T220" i="13"/>
  <c r="AW240" i="11"/>
  <c r="AW239" i="11" l="1"/>
  <c r="T219" i="13"/>
  <c r="S218" i="13"/>
  <c r="AH238" i="11"/>
  <c r="AI238" i="11"/>
  <c r="AQ238" i="11"/>
  <c r="AM239" i="11"/>
  <c r="AN239" i="11" s="1"/>
  <c r="AG237" i="11"/>
  <c r="AV239" i="11"/>
  <c r="AU238" i="11"/>
  <c r="AU237" i="11" l="1"/>
  <c r="AV238" i="11"/>
  <c r="AW238" i="11"/>
  <c r="T218" i="13"/>
  <c r="S217" i="13"/>
  <c r="AG236" i="11"/>
  <c r="AI237" i="11"/>
  <c r="AH237" i="11"/>
  <c r="AQ237" i="11"/>
  <c r="AM238" i="11"/>
  <c r="AN238" i="11" s="1"/>
  <c r="AQ236" i="11" l="1"/>
  <c r="S216" i="13"/>
  <c r="AH236" i="11"/>
  <c r="AM237" i="11"/>
  <c r="AN237" i="11" s="1"/>
  <c r="AG235" i="11"/>
  <c r="AI236" i="11"/>
  <c r="T217" i="13"/>
  <c r="AW237" i="11"/>
  <c r="AV237" i="11"/>
  <c r="AU236" i="11"/>
  <c r="AV236" i="11" l="1"/>
  <c r="AU235" i="11"/>
  <c r="S215" i="13"/>
  <c r="AH235" i="11"/>
  <c r="AI235" i="11"/>
  <c r="AQ235" i="11"/>
  <c r="AG234" i="11"/>
  <c r="AM236" i="11"/>
  <c r="AN236" i="11" s="1"/>
  <c r="T216" i="13"/>
  <c r="AW236" i="11"/>
  <c r="AV235" i="11" l="1"/>
  <c r="AU234" i="11"/>
  <c r="AW235" i="11"/>
  <c r="T215" i="13"/>
  <c r="S214" i="13"/>
  <c r="AH234" i="11"/>
  <c r="AI234" i="11"/>
  <c r="AQ234" i="11"/>
  <c r="AM235" i="11"/>
  <c r="AN235" i="11" s="1"/>
  <c r="AG233" i="11"/>
  <c r="AV234" i="11" l="1"/>
  <c r="AU233" i="11"/>
  <c r="AW234" i="11"/>
  <c r="T214" i="13"/>
  <c r="S213" i="13"/>
  <c r="AH233" i="11"/>
  <c r="AI233" i="11"/>
  <c r="AQ233" i="11"/>
  <c r="AM234" i="11"/>
  <c r="AN234" i="11" s="1"/>
  <c r="AG232" i="11"/>
  <c r="AV233" i="11" l="1"/>
  <c r="AU232" i="11"/>
  <c r="T213" i="13"/>
  <c r="AW233" i="11"/>
  <c r="S212" i="13"/>
  <c r="AH232" i="11"/>
  <c r="AI232" i="11"/>
  <c r="AQ232" i="11"/>
  <c r="AM233" i="11"/>
  <c r="AN233" i="11" s="1"/>
  <c r="AG231" i="11"/>
  <c r="AU231" i="11" l="1"/>
  <c r="AV232" i="11"/>
  <c r="T212" i="13"/>
  <c r="AW232" i="11"/>
  <c r="AI231" i="11"/>
  <c r="AM232" i="11"/>
  <c r="AN232" i="11" s="1"/>
  <c r="AH231" i="11"/>
  <c r="AG230" i="11"/>
  <c r="AQ231" i="11"/>
  <c r="S211" i="13"/>
  <c r="AW231" i="11" l="1"/>
  <c r="T211" i="13"/>
  <c r="AU230" i="11"/>
  <c r="AV231" i="11"/>
  <c r="AI230" i="11"/>
  <c r="S210" i="13"/>
  <c r="AH230" i="11"/>
  <c r="AQ230" i="11"/>
  <c r="AM231" i="11"/>
  <c r="AN231" i="11" s="1"/>
  <c r="AG229" i="11"/>
  <c r="AW230" i="11" l="1"/>
  <c r="T210" i="13"/>
  <c r="AU229" i="11"/>
  <c r="AV230" i="11"/>
  <c r="AG228" i="11"/>
  <c r="AI229" i="11"/>
  <c r="S209" i="13"/>
  <c r="AQ229" i="11"/>
  <c r="AH229" i="11"/>
  <c r="AM230" i="11"/>
  <c r="AN230" i="11" s="1"/>
  <c r="S208" i="13" l="1"/>
  <c r="AI228" i="11"/>
  <c r="AQ228" i="11"/>
  <c r="AM229" i="11"/>
  <c r="AN229" i="11" s="1"/>
  <c r="AG227" i="11"/>
  <c r="AH228" i="11"/>
  <c r="T209" i="13"/>
  <c r="AW229" i="11"/>
  <c r="AV229" i="11"/>
  <c r="AU228" i="11"/>
  <c r="AW228" i="11" l="1"/>
  <c r="T208" i="13"/>
  <c r="AI227" i="11"/>
  <c r="AH227" i="11"/>
  <c r="AM228" i="11"/>
  <c r="AN228" i="11" s="1"/>
  <c r="AG226" i="11"/>
  <c r="AQ227" i="11"/>
  <c r="S207" i="13"/>
  <c r="AV228" i="11"/>
  <c r="AU227" i="11"/>
  <c r="T207" i="13" l="1"/>
  <c r="AW227" i="11"/>
  <c r="AU226" i="11"/>
  <c r="AV227" i="11"/>
  <c r="S206" i="13"/>
  <c r="AI226" i="11"/>
  <c r="AG225" i="11"/>
  <c r="AQ226" i="11"/>
  <c r="AM227" i="11"/>
  <c r="AN227" i="11" s="1"/>
  <c r="AH226" i="11"/>
  <c r="T206" i="13" l="1"/>
  <c r="AW226" i="11"/>
  <c r="AI225" i="11"/>
  <c r="AH225" i="11"/>
  <c r="AM226" i="11"/>
  <c r="AN226" i="11" s="1"/>
  <c r="AQ225" i="11"/>
  <c r="AG224" i="11"/>
  <c r="S205" i="13"/>
  <c r="AU225" i="11"/>
  <c r="AV226" i="11"/>
  <c r="AW225" i="11" l="1"/>
  <c r="T205" i="13"/>
  <c r="AU224" i="11"/>
  <c r="AV225" i="11"/>
  <c r="S204" i="13"/>
  <c r="AH224" i="11"/>
  <c r="AI224" i="11"/>
  <c r="AG223" i="11"/>
  <c r="AQ224" i="11"/>
  <c r="AM225" i="11"/>
  <c r="AN225" i="11" s="1"/>
  <c r="AV224" i="11" l="1"/>
  <c r="AU223" i="11"/>
  <c r="T204" i="13"/>
  <c r="AW224" i="11"/>
  <c r="S203" i="13"/>
  <c r="AH223" i="11"/>
  <c r="AQ223" i="11"/>
  <c r="AM224" i="11"/>
  <c r="AN224" i="11" s="1"/>
  <c r="AI223" i="11"/>
  <c r="AG222" i="11"/>
  <c r="AV223" i="11" l="1"/>
  <c r="AU222" i="11"/>
  <c r="T203" i="13"/>
  <c r="AW223" i="11"/>
  <c r="AG221" i="11"/>
  <c r="AH222" i="11"/>
  <c r="AM223" i="11"/>
  <c r="AN223" i="11" s="1"/>
  <c r="AI222" i="11"/>
  <c r="AQ222" i="11"/>
  <c r="S202" i="13"/>
  <c r="AQ221" i="11" l="1"/>
  <c r="AM222" i="11"/>
  <c r="AN222" i="11" s="1"/>
  <c r="AI221" i="11"/>
  <c r="S201" i="13"/>
  <c r="AH221" i="11"/>
  <c r="AG220" i="11"/>
  <c r="AU221" i="11"/>
  <c r="AV222" i="11"/>
  <c r="AW222" i="11"/>
  <c r="T202" i="13"/>
  <c r="T201" i="13" l="1"/>
  <c r="AW221" i="11"/>
  <c r="AU220" i="11"/>
  <c r="AV221" i="11"/>
  <c r="S200" i="13"/>
  <c r="AH220" i="11"/>
  <c r="AI220" i="11"/>
  <c r="AM221" i="11"/>
  <c r="AN221" i="11" s="1"/>
  <c r="AQ220" i="11"/>
  <c r="AG219" i="11"/>
  <c r="AV220" i="11" l="1"/>
  <c r="AU219" i="11"/>
  <c r="T200" i="13"/>
  <c r="AW220" i="11"/>
  <c r="S199" i="13"/>
  <c r="AQ219" i="11"/>
  <c r="AH219" i="11"/>
  <c r="AM220" i="11"/>
  <c r="AN220" i="11" s="1"/>
  <c r="AI219" i="11"/>
  <c r="AG218" i="11"/>
  <c r="AV219" i="11" l="1"/>
  <c r="AU218" i="11"/>
  <c r="T199" i="13"/>
  <c r="AW219" i="11"/>
  <c r="S198" i="13"/>
  <c r="AQ218" i="11"/>
  <c r="AG217" i="11"/>
  <c r="AI218" i="11"/>
  <c r="AM219" i="11"/>
  <c r="AN219" i="11" s="1"/>
  <c r="AH218" i="11"/>
  <c r="AI217" i="11" l="1"/>
  <c r="S197" i="13"/>
  <c r="AQ217" i="11"/>
  <c r="AM218" i="11"/>
  <c r="AN218" i="11" s="1"/>
  <c r="AH217" i="11"/>
  <c r="AG216" i="11"/>
  <c r="T198" i="13"/>
  <c r="AW218" i="11"/>
  <c r="AU217" i="11"/>
  <c r="AV218" i="11"/>
  <c r="T197" i="13" l="1"/>
  <c r="AW217" i="11"/>
  <c r="AV217" i="11"/>
  <c r="AU216" i="11"/>
  <c r="S196" i="13"/>
  <c r="AM217" i="11"/>
  <c r="AN217" i="11" s="1"/>
  <c r="AI216" i="11"/>
  <c r="AQ216" i="11"/>
  <c r="AG215" i="11"/>
  <c r="AH216" i="11"/>
  <c r="T196" i="13" l="1"/>
  <c r="AW216" i="11"/>
  <c r="AM216" i="11"/>
  <c r="AN216" i="11" s="1"/>
  <c r="AI215" i="11"/>
  <c r="AG214" i="11"/>
  <c r="AH215" i="11"/>
  <c r="S195" i="13"/>
  <c r="AQ215" i="11"/>
  <c r="AV216" i="11"/>
  <c r="AU215" i="11"/>
  <c r="T195" i="13" l="1"/>
  <c r="AW215" i="11"/>
  <c r="S194" i="13"/>
  <c r="AQ214" i="11"/>
  <c r="AI214" i="11"/>
  <c r="AM215" i="11"/>
  <c r="AN215" i="11" s="1"/>
  <c r="AH214" i="11"/>
  <c r="AG213" i="11"/>
  <c r="AV215" i="11"/>
  <c r="AU214" i="11"/>
  <c r="T194" i="13" l="1"/>
  <c r="AW214" i="11"/>
  <c r="AV214" i="11"/>
  <c r="AU213" i="11"/>
  <c r="AH213" i="11"/>
  <c r="AI213" i="11"/>
  <c r="S193" i="13"/>
  <c r="AQ213" i="11"/>
  <c r="AM214" i="11"/>
  <c r="AN214" i="11" s="1"/>
  <c r="AG212" i="11"/>
  <c r="AV213" i="11" l="1"/>
  <c r="AU212" i="11"/>
  <c r="AW213" i="11"/>
  <c r="T193" i="13"/>
  <c r="AI212" i="11"/>
  <c r="S192" i="13"/>
  <c r="AQ212" i="11"/>
  <c r="AM213" i="11"/>
  <c r="AN213" i="11" s="1"/>
  <c r="AG211" i="11"/>
  <c r="AH212" i="11"/>
  <c r="T192" i="13" l="1"/>
  <c r="AW212" i="11"/>
  <c r="S191" i="13"/>
  <c r="AH211" i="11"/>
  <c r="AI211" i="11"/>
  <c r="AQ211" i="11"/>
  <c r="AM212" i="11"/>
  <c r="AN212" i="11" s="1"/>
  <c r="AG210" i="11"/>
  <c r="AV212" i="11"/>
  <c r="AU211" i="11"/>
  <c r="AV211" i="11" l="1"/>
  <c r="AU210" i="11"/>
  <c r="AW211" i="11"/>
  <c r="T191" i="13"/>
  <c r="S190" i="13"/>
  <c r="AI210" i="11"/>
  <c r="AM211" i="11"/>
  <c r="AN211" i="11" s="1"/>
  <c r="AG209" i="11"/>
  <c r="AH210" i="11"/>
  <c r="AQ210" i="11"/>
  <c r="T190" i="13" l="1"/>
  <c r="AW210" i="11"/>
  <c r="AI209" i="11"/>
  <c r="S189" i="13"/>
  <c r="AH209" i="11"/>
  <c r="AQ209" i="11"/>
  <c r="AM210" i="11"/>
  <c r="AN210" i="11" s="1"/>
  <c r="AG208" i="11"/>
  <c r="AV210" i="11"/>
  <c r="AU209" i="11"/>
  <c r="AW209" i="11" l="1"/>
  <c r="T189" i="13"/>
  <c r="AV209" i="11"/>
  <c r="AU208" i="11"/>
  <c r="S188" i="13"/>
  <c r="AG207" i="11"/>
  <c r="AH208" i="11"/>
  <c r="AI208" i="11"/>
  <c r="AQ208" i="11"/>
  <c r="AM209" i="11"/>
  <c r="AN209" i="11" s="1"/>
  <c r="S187" i="13" l="1"/>
  <c r="AM208" i="11"/>
  <c r="AN208" i="11" s="1"/>
  <c r="AH207" i="11"/>
  <c r="AG206" i="11"/>
  <c r="AQ207" i="11"/>
  <c r="AI207" i="11"/>
  <c r="AV208" i="11"/>
  <c r="AU207" i="11"/>
  <c r="AW208" i="11"/>
  <c r="T188" i="13"/>
  <c r="AV207" i="11" l="1"/>
  <c r="AU206" i="11"/>
  <c r="AH206" i="11"/>
  <c r="AQ206" i="11"/>
  <c r="S186" i="13"/>
  <c r="AM207" i="11"/>
  <c r="AN207" i="11" s="1"/>
  <c r="AG205" i="11"/>
  <c r="AI206" i="11"/>
  <c r="T187" i="13"/>
  <c r="AW207" i="11"/>
  <c r="AV206" i="11" l="1"/>
  <c r="AU205" i="11"/>
  <c r="AH205" i="11"/>
  <c r="S185" i="13"/>
  <c r="AI205" i="11"/>
  <c r="AQ205" i="11"/>
  <c r="AM206" i="11"/>
  <c r="AN206" i="11" s="1"/>
  <c r="AG204" i="11"/>
  <c r="T186" i="13"/>
  <c r="AW206" i="11"/>
  <c r="AU204" i="11" l="1"/>
  <c r="AV205" i="11"/>
  <c r="T185" i="13"/>
  <c r="AW205" i="11"/>
  <c r="S184" i="13"/>
  <c r="AH204" i="11"/>
  <c r="AI204" i="11"/>
  <c r="AQ204" i="11"/>
  <c r="AM205" i="11"/>
  <c r="AN205" i="11" s="1"/>
  <c r="AG203" i="11"/>
  <c r="AU203" i="11" l="1"/>
  <c r="AV204" i="11"/>
  <c r="T184" i="13"/>
  <c r="AW204" i="11"/>
  <c r="S183" i="13"/>
  <c r="AH203" i="11"/>
  <c r="AI203" i="11"/>
  <c r="AQ203" i="11"/>
  <c r="AM204" i="11"/>
  <c r="AN204" i="11" s="1"/>
  <c r="AG202" i="11"/>
  <c r="AV203" i="11" l="1"/>
  <c r="AU202" i="11"/>
  <c r="T183" i="13"/>
  <c r="AW203" i="11"/>
  <c r="AH202" i="11"/>
  <c r="AQ202" i="11"/>
  <c r="AM203" i="11"/>
  <c r="AN203" i="11" s="1"/>
  <c r="AI202" i="11"/>
  <c r="AG201" i="11"/>
  <c r="S182" i="13"/>
  <c r="AV202" i="11" l="1"/>
  <c r="AU201" i="11"/>
  <c r="T182" i="13"/>
  <c r="AW202" i="11"/>
  <c r="S181" i="13"/>
  <c r="AQ201" i="11"/>
  <c r="AG200" i="11"/>
  <c r="AH201" i="11"/>
  <c r="AI201" i="11"/>
  <c r="AM202" i="11"/>
  <c r="AN202" i="11" s="1"/>
  <c r="AH200" i="11" l="1"/>
  <c r="AG199" i="11"/>
  <c r="AI200" i="11"/>
  <c r="AQ200" i="11"/>
  <c r="S180" i="13"/>
  <c r="AM201" i="11"/>
  <c r="AN201" i="11" s="1"/>
  <c r="AV201" i="11"/>
  <c r="AU200" i="11"/>
  <c r="T181" i="13"/>
  <c r="AW201" i="11"/>
  <c r="AV200" i="11" l="1"/>
  <c r="AU199" i="11"/>
  <c r="AM200" i="11"/>
  <c r="AN200" i="11" s="1"/>
  <c r="AQ199" i="11"/>
  <c r="AG198" i="11"/>
  <c r="AH199" i="11"/>
  <c r="S179" i="13"/>
  <c r="AI199" i="11"/>
  <c r="T180" i="13"/>
  <c r="AW200" i="11"/>
  <c r="S178" i="13" l="1"/>
  <c r="AH198" i="11"/>
  <c r="AI198" i="11"/>
  <c r="AQ198" i="11"/>
  <c r="AG197" i="11"/>
  <c r="AM199" i="11"/>
  <c r="AN199" i="11" s="1"/>
  <c r="AV199" i="11"/>
  <c r="AU198" i="11"/>
  <c r="T179" i="13"/>
  <c r="AW199" i="11"/>
  <c r="AV198" i="11" l="1"/>
  <c r="AU197" i="11"/>
  <c r="AW198" i="11"/>
  <c r="T178" i="13"/>
  <c r="S177" i="13"/>
  <c r="AH197" i="11"/>
  <c r="AG196" i="11"/>
  <c r="AQ197" i="11"/>
  <c r="AI197" i="11"/>
  <c r="AM198" i="11"/>
  <c r="AN198" i="11" s="1"/>
  <c r="AV197" i="11" l="1"/>
  <c r="AU196" i="11"/>
  <c r="S176" i="13"/>
  <c r="AH196" i="11"/>
  <c r="AQ196" i="11"/>
  <c r="AM197" i="11"/>
  <c r="AN197" i="11" s="1"/>
  <c r="AG195" i="11"/>
  <c r="AI196" i="11"/>
  <c r="AW197" i="11"/>
  <c r="T177" i="13"/>
  <c r="AU195" i="11" l="1"/>
  <c r="AV196" i="11"/>
  <c r="AH195" i="11"/>
  <c r="S175" i="13"/>
  <c r="AI195" i="11"/>
  <c r="AQ195" i="11"/>
  <c r="AM196" i="11"/>
  <c r="AN196" i="11" s="1"/>
  <c r="AG194" i="11"/>
  <c r="AW196" i="11"/>
  <c r="T176" i="13"/>
  <c r="AV195" i="11" l="1"/>
  <c r="AU194" i="11"/>
  <c r="T175" i="13"/>
  <c r="AW195" i="11"/>
  <c r="AM195" i="11"/>
  <c r="AN195" i="11" s="1"/>
  <c r="S174" i="13"/>
  <c r="AH194" i="11"/>
  <c r="AQ194" i="11"/>
  <c r="AI194" i="11"/>
  <c r="AG193" i="11"/>
  <c r="AU193" i="11" l="1"/>
  <c r="AV194" i="11"/>
  <c r="AW194" i="11"/>
  <c r="T174" i="13"/>
  <c r="AH193" i="11"/>
  <c r="AI193" i="11"/>
  <c r="AQ193" i="11"/>
  <c r="AM194" i="11"/>
  <c r="AN194" i="11" s="1"/>
  <c r="S173" i="13"/>
  <c r="AG192" i="11"/>
  <c r="AV193" i="11" l="1"/>
  <c r="AU192" i="11"/>
  <c r="T173" i="13"/>
  <c r="AW193" i="11"/>
  <c r="S172" i="13"/>
  <c r="AM193" i="11"/>
  <c r="AN193" i="11" s="1"/>
  <c r="AI192" i="11"/>
  <c r="AQ192" i="11"/>
  <c r="AG191" i="11"/>
  <c r="AH192" i="11"/>
  <c r="T172" i="13" l="1"/>
  <c r="AW192" i="11"/>
  <c r="AH191" i="11"/>
  <c r="AI191" i="11"/>
  <c r="AM192" i="11"/>
  <c r="AN192" i="11" s="1"/>
  <c r="AQ191" i="11"/>
  <c r="S171" i="13"/>
  <c r="AG190" i="11"/>
  <c r="AV192" i="11"/>
  <c r="AU191" i="11"/>
  <c r="AV191" i="11" l="1"/>
  <c r="AU190" i="11"/>
  <c r="T171" i="13"/>
  <c r="AW191" i="11"/>
  <c r="S170" i="13"/>
  <c r="AQ190" i="11"/>
  <c r="AM191" i="11"/>
  <c r="AN191" i="11" s="1"/>
  <c r="AG189" i="11"/>
  <c r="AH190" i="11"/>
  <c r="AI190" i="11"/>
  <c r="AH189" i="11" l="1"/>
  <c r="AI189" i="11"/>
  <c r="AQ189" i="11"/>
  <c r="AM190" i="11"/>
  <c r="AN190" i="11" s="1"/>
  <c r="S169" i="13"/>
  <c r="AG188" i="11"/>
  <c r="AU189" i="11"/>
  <c r="AV190" i="11"/>
  <c r="T170" i="13"/>
  <c r="AW190" i="11"/>
  <c r="AU188" i="11" l="1"/>
  <c r="AV189" i="11"/>
  <c r="AW189" i="11"/>
  <c r="T169" i="13"/>
  <c r="AQ188" i="11"/>
  <c r="AM189" i="11"/>
  <c r="AN189" i="11" s="1"/>
  <c r="AG187" i="11"/>
  <c r="S168" i="13"/>
  <c r="AH188" i="11"/>
  <c r="AI188" i="11"/>
  <c r="AH187" i="11" l="1"/>
  <c r="AQ187" i="11"/>
  <c r="AM188" i="11"/>
  <c r="AN188" i="11" s="1"/>
  <c r="AG186" i="11"/>
  <c r="S167" i="13"/>
  <c r="AI187" i="11"/>
  <c r="AV188" i="11"/>
  <c r="AU187" i="11"/>
  <c r="T168" i="13"/>
  <c r="AW188" i="11"/>
  <c r="AU186" i="11" l="1"/>
  <c r="AV187" i="11"/>
  <c r="AG185" i="11"/>
  <c r="S166" i="13"/>
  <c r="AH186" i="11"/>
  <c r="AI186" i="11"/>
  <c r="AQ186" i="11"/>
  <c r="AM187" i="11"/>
  <c r="AN187" i="11" s="1"/>
  <c r="T167" i="13"/>
  <c r="AW187" i="11"/>
  <c r="AI185" i="11" l="1"/>
  <c r="AQ185" i="11"/>
  <c r="AM186" i="11"/>
  <c r="AN186" i="11" s="1"/>
  <c r="AG184" i="11"/>
  <c r="S165" i="13"/>
  <c r="AH185" i="11"/>
  <c r="AU185" i="11"/>
  <c r="AV186" i="11"/>
  <c r="T166" i="13"/>
  <c r="AW186" i="11"/>
  <c r="T165" i="13" l="1"/>
  <c r="AW185" i="11"/>
  <c r="S164" i="13"/>
  <c r="AH184" i="11"/>
  <c r="AI184" i="11"/>
  <c r="AQ184" i="11"/>
  <c r="AM185" i="11"/>
  <c r="AN185" i="11" s="1"/>
  <c r="AG183" i="11"/>
  <c r="AV185" i="11"/>
  <c r="AU184" i="11"/>
  <c r="AV184" i="11" l="1"/>
  <c r="AU183" i="11"/>
  <c r="AW184" i="11"/>
  <c r="T164" i="13"/>
  <c r="AH183" i="11"/>
  <c r="AI183" i="11"/>
  <c r="S163" i="13"/>
  <c r="AQ183" i="11"/>
  <c r="AM184" i="11"/>
  <c r="AN184" i="11" s="1"/>
  <c r="AG182" i="11"/>
  <c r="AU182" i="11" l="1"/>
  <c r="AV183" i="11"/>
  <c r="AW183" i="11"/>
  <c r="T163" i="13"/>
  <c r="S162" i="13"/>
  <c r="AH182" i="11"/>
  <c r="AI182" i="11"/>
  <c r="AQ182" i="11"/>
  <c r="AM183" i="11"/>
  <c r="AN183" i="11" s="1"/>
  <c r="AG181" i="11"/>
  <c r="AV182" i="11" l="1"/>
  <c r="AU181" i="11"/>
  <c r="T162" i="13"/>
  <c r="AW182" i="11"/>
  <c r="AG180" i="11"/>
  <c r="S161" i="13"/>
  <c r="AH181" i="11"/>
  <c r="AI181" i="11"/>
  <c r="AQ181" i="11"/>
  <c r="AM182" i="11"/>
  <c r="AN182" i="11" s="1"/>
  <c r="AI180" i="11" l="1"/>
  <c r="AM181" i="11"/>
  <c r="AN181" i="11" s="1"/>
  <c r="S160" i="13"/>
  <c r="AH180" i="11"/>
  <c r="AQ180" i="11"/>
  <c r="AG179" i="11"/>
  <c r="AV181" i="11"/>
  <c r="AU180" i="11"/>
  <c r="AW181" i="11"/>
  <c r="T161" i="13"/>
  <c r="T160" i="13" l="1"/>
  <c r="AW180" i="11"/>
  <c r="AV180" i="11"/>
  <c r="AU179" i="11"/>
  <c r="S159" i="13"/>
  <c r="AH179" i="11"/>
  <c r="AI179" i="11"/>
  <c r="AM180" i="11"/>
  <c r="AN180" i="11" s="1"/>
  <c r="AQ179" i="11"/>
  <c r="AG178" i="11"/>
  <c r="AV179" i="11" l="1"/>
  <c r="AU178" i="11"/>
  <c r="T159" i="13"/>
  <c r="AW179" i="11"/>
  <c r="AG177" i="11"/>
  <c r="AM179" i="11"/>
  <c r="AN179" i="11" s="1"/>
  <c r="S158" i="13"/>
  <c r="AH178" i="11"/>
  <c r="AI178" i="11"/>
  <c r="AQ178" i="11"/>
  <c r="S157" i="13" l="1"/>
  <c r="AH177" i="11"/>
  <c r="AI177" i="11"/>
  <c r="AQ177" i="11"/>
  <c r="AG176" i="11"/>
  <c r="AM178" i="11"/>
  <c r="AN178" i="11" s="1"/>
  <c r="AV178" i="11"/>
  <c r="AU177" i="11"/>
  <c r="T158" i="13"/>
  <c r="AW178" i="11"/>
  <c r="AV177" i="11" l="1"/>
  <c r="AU176" i="11"/>
  <c r="T157" i="13"/>
  <c r="AW177" i="11"/>
  <c r="AH176" i="11"/>
  <c r="AQ176" i="11"/>
  <c r="AM177" i="11"/>
  <c r="AN177" i="11" s="1"/>
  <c r="AG175" i="11"/>
  <c r="AI176" i="11"/>
  <c r="S156" i="13"/>
  <c r="AV176" i="11" l="1"/>
  <c r="AU175" i="11"/>
  <c r="S155" i="13"/>
  <c r="AH175" i="11"/>
  <c r="AI175" i="11"/>
  <c r="AM176" i="11"/>
  <c r="AN176" i="11" s="1"/>
  <c r="AG174" i="11"/>
  <c r="AQ175" i="11"/>
  <c r="T156" i="13"/>
  <c r="AW176" i="11"/>
  <c r="AV175" i="11" l="1"/>
  <c r="AU174" i="11"/>
  <c r="T155" i="13"/>
  <c r="AW175" i="11"/>
  <c r="AH174" i="11"/>
  <c r="AI174" i="11"/>
  <c r="AM175" i="11"/>
  <c r="AN175" i="11" s="1"/>
  <c r="S154" i="13"/>
  <c r="AQ174" i="11"/>
  <c r="AG173" i="11"/>
  <c r="AU173" i="11" l="1"/>
  <c r="AV174" i="11"/>
  <c r="T154" i="13"/>
  <c r="AW174" i="11"/>
  <c r="S153" i="13"/>
  <c r="AH173" i="11"/>
  <c r="AI173" i="11"/>
  <c r="AM174" i="11"/>
  <c r="AN174" i="11" s="1"/>
  <c r="AQ173" i="11"/>
  <c r="AG172" i="11"/>
  <c r="AU172" i="11" l="1"/>
  <c r="AV173" i="11"/>
  <c r="T153" i="13"/>
  <c r="AW173" i="11"/>
  <c r="S152" i="13"/>
  <c r="AH172" i="11"/>
  <c r="AI172" i="11"/>
  <c r="AQ172" i="11"/>
  <c r="AM173" i="11"/>
  <c r="AN173" i="11" s="1"/>
  <c r="AG171" i="11"/>
  <c r="AU171" i="11" l="1"/>
  <c r="AV172" i="11"/>
  <c r="T152" i="13"/>
  <c r="AW172" i="11"/>
  <c r="AQ171" i="11"/>
  <c r="S151" i="13"/>
  <c r="AH171" i="11"/>
  <c r="AM172" i="11"/>
  <c r="AN172" i="11" s="1"/>
  <c r="AG170" i="11"/>
  <c r="AI171" i="11"/>
  <c r="AV171" i="11" l="1"/>
  <c r="AU170" i="11"/>
  <c r="S150" i="13"/>
  <c r="AH170" i="11"/>
  <c r="AI170" i="11"/>
  <c r="AQ170" i="11"/>
  <c r="AG169" i="11"/>
  <c r="AM171" i="11"/>
  <c r="AN171" i="11" s="1"/>
  <c r="T151" i="13"/>
  <c r="AW171" i="11"/>
  <c r="AV170" i="11" l="1"/>
  <c r="AU169" i="11"/>
  <c r="T150" i="13"/>
  <c r="AW170" i="11"/>
  <c r="AG168" i="11"/>
  <c r="S149" i="13"/>
  <c r="AH169" i="11"/>
  <c r="AI169" i="11"/>
  <c r="AQ169" i="11"/>
  <c r="AM170" i="11"/>
  <c r="AN170" i="11" s="1"/>
  <c r="S148" i="13" l="1"/>
  <c r="AH168" i="11"/>
  <c r="AG167" i="11"/>
  <c r="AI168" i="11"/>
  <c r="AQ168" i="11"/>
  <c r="AM169" i="11"/>
  <c r="AN169" i="11" s="1"/>
  <c r="AU168" i="11"/>
  <c r="AV169" i="11"/>
  <c r="T149" i="13"/>
  <c r="AW169" i="11"/>
  <c r="AU167" i="11" l="1"/>
  <c r="AV168" i="11"/>
  <c r="S147" i="13"/>
  <c r="AH167" i="11"/>
  <c r="AQ167" i="11"/>
  <c r="AG166" i="11"/>
  <c r="AI167" i="11"/>
  <c r="AM168" i="11"/>
  <c r="AN168" i="11" s="1"/>
  <c r="AW168" i="11"/>
  <c r="T148" i="13"/>
  <c r="AU166" i="11" l="1"/>
  <c r="AV167" i="11"/>
  <c r="S146" i="13"/>
  <c r="AH166" i="11"/>
  <c r="AQ166" i="11"/>
  <c r="AM167" i="11"/>
  <c r="AN167" i="11" s="1"/>
  <c r="AI166" i="11"/>
  <c r="AG165" i="11"/>
  <c r="T147" i="13"/>
  <c r="AW167" i="11"/>
  <c r="AV166" i="11" l="1"/>
  <c r="AU165" i="11"/>
  <c r="T146" i="13"/>
  <c r="AW166" i="11"/>
  <c r="S145" i="13"/>
  <c r="AH165" i="11"/>
  <c r="AQ165" i="11"/>
  <c r="AG164" i="11"/>
  <c r="AI165" i="11"/>
  <c r="AM166" i="11"/>
  <c r="AN166" i="11" s="1"/>
  <c r="AV165" i="11" l="1"/>
  <c r="AU164" i="11"/>
  <c r="AH164" i="11"/>
  <c r="AI164" i="11"/>
  <c r="AQ164" i="11"/>
  <c r="AM165" i="11"/>
  <c r="AN165" i="11" s="1"/>
  <c r="AG163" i="11"/>
  <c r="S144" i="13"/>
  <c r="AW165" i="11"/>
  <c r="T145" i="13"/>
  <c r="AU163" i="11" l="1"/>
  <c r="AV164" i="11"/>
  <c r="T144" i="13"/>
  <c r="AW164" i="11"/>
  <c r="S143" i="13"/>
  <c r="AH163" i="11"/>
  <c r="AI163" i="11"/>
  <c r="AM164" i="11"/>
  <c r="AN164" i="11" s="1"/>
  <c r="AG162" i="11"/>
  <c r="AQ163" i="11"/>
  <c r="AU162" i="11" l="1"/>
  <c r="AV163" i="11"/>
  <c r="T143" i="13"/>
  <c r="AW163" i="11"/>
  <c r="S142" i="13"/>
  <c r="AH162" i="11"/>
  <c r="AI162" i="11"/>
  <c r="AG161" i="11"/>
  <c r="AQ162" i="11"/>
  <c r="AM163" i="11"/>
  <c r="AN163" i="11" s="1"/>
  <c r="AU161" i="11" l="1"/>
  <c r="AV162" i="11"/>
  <c r="T142" i="13"/>
  <c r="AW162" i="11"/>
  <c r="S141" i="13"/>
  <c r="AH161" i="11"/>
  <c r="AI161" i="11"/>
  <c r="AQ161" i="11"/>
  <c r="AM162" i="11"/>
  <c r="AN162" i="11" s="1"/>
  <c r="AG160" i="11"/>
  <c r="AV161" i="11" l="1"/>
  <c r="AU160" i="11"/>
  <c r="T141" i="13"/>
  <c r="AW161" i="11"/>
  <c r="S140" i="13"/>
  <c r="AH160" i="11"/>
  <c r="AI160" i="11"/>
  <c r="AM161" i="11"/>
  <c r="AN161" i="11" s="1"/>
  <c r="AQ160" i="11"/>
  <c r="AG159" i="11"/>
  <c r="AV160" i="11" l="1"/>
  <c r="AU159" i="11"/>
  <c r="T140" i="13"/>
  <c r="AW160" i="11"/>
  <c r="S139" i="13"/>
  <c r="AH159" i="11"/>
  <c r="AI159" i="11"/>
  <c r="AQ159" i="11"/>
  <c r="AM160" i="11"/>
  <c r="AN160" i="11" s="1"/>
  <c r="AG158" i="11"/>
  <c r="AU158" i="11" l="1"/>
  <c r="AV159" i="11"/>
  <c r="T139" i="13"/>
  <c r="AW159" i="11"/>
  <c r="S138" i="13"/>
  <c r="AM159" i="11"/>
  <c r="AN159" i="11" s="1"/>
  <c r="AH158" i="11"/>
  <c r="AI158" i="11"/>
  <c r="AQ158" i="11"/>
  <c r="AG157" i="11"/>
  <c r="AV158" i="11" l="1"/>
  <c r="AU157" i="11"/>
  <c r="T138" i="13"/>
  <c r="AW158" i="11"/>
  <c r="S137" i="13"/>
  <c r="AI157" i="11"/>
  <c r="AQ157" i="11"/>
  <c r="AM158" i="11"/>
  <c r="AN158" i="11" s="1"/>
  <c r="AH157" i="11"/>
  <c r="AG156" i="11"/>
  <c r="AW157" i="11" l="1"/>
  <c r="T137" i="13"/>
  <c r="AU156" i="11"/>
  <c r="AV157" i="11"/>
  <c r="AG155" i="11"/>
  <c r="S136" i="13"/>
  <c r="AH156" i="11"/>
  <c r="AI156" i="11"/>
  <c r="AQ156" i="11"/>
  <c r="AM157" i="11"/>
  <c r="AN157" i="11" s="1"/>
  <c r="AG154" i="11" l="1"/>
  <c r="AH155" i="11"/>
  <c r="AI155" i="11"/>
  <c r="AQ155" i="11"/>
  <c r="AM156" i="11"/>
  <c r="AN156" i="11" s="1"/>
  <c r="S135" i="13"/>
  <c r="AV156" i="11"/>
  <c r="AU155" i="11"/>
  <c r="AW156" i="11"/>
  <c r="T136" i="13"/>
  <c r="S134" i="13" l="1"/>
  <c r="AH154" i="11"/>
  <c r="AI154" i="11"/>
  <c r="AQ154" i="11"/>
  <c r="AM155" i="11"/>
  <c r="AN155" i="11" s="1"/>
  <c r="AG153" i="11"/>
  <c r="AV155" i="11"/>
  <c r="AU154" i="11"/>
  <c r="AW155" i="11"/>
  <c r="T135" i="13"/>
  <c r="AV154" i="11" l="1"/>
  <c r="AU153" i="11"/>
  <c r="T134" i="13"/>
  <c r="AW154" i="11"/>
  <c r="S133" i="13"/>
  <c r="AQ153" i="11"/>
  <c r="AI153" i="11"/>
  <c r="AM154" i="11"/>
  <c r="AN154" i="11" s="1"/>
  <c r="AH153" i="11"/>
  <c r="AG152" i="11"/>
  <c r="AW153" i="11" l="1"/>
  <c r="T133" i="13"/>
  <c r="AV153" i="11"/>
  <c r="AU152" i="11"/>
  <c r="AQ152" i="11"/>
  <c r="AM153" i="11"/>
  <c r="AN153" i="11" s="1"/>
  <c r="AG151" i="11"/>
  <c r="S132" i="13"/>
  <c r="AI152" i="11"/>
  <c r="AH152" i="11"/>
  <c r="AH151" i="11" l="1"/>
  <c r="AI151" i="11"/>
  <c r="AQ151" i="11"/>
  <c r="AG150" i="11"/>
  <c r="AM152" i="11"/>
  <c r="AN152" i="11" s="1"/>
  <c r="S131" i="13"/>
  <c r="T132" i="13"/>
  <c r="AW152" i="11"/>
  <c r="AV152" i="11"/>
  <c r="AU151" i="11"/>
  <c r="AV151" i="11" l="1"/>
  <c r="AU150" i="11"/>
  <c r="T131" i="13"/>
  <c r="AW151" i="11"/>
  <c r="S130" i="13"/>
  <c r="AH150" i="11"/>
  <c r="AI150" i="11"/>
  <c r="AG149" i="11"/>
  <c r="AQ150" i="11"/>
  <c r="AM151" i="11"/>
  <c r="AN151" i="11" s="1"/>
  <c r="AV150" i="11" l="1"/>
  <c r="AU149" i="11"/>
  <c r="AW150" i="11"/>
  <c r="T130" i="13"/>
  <c r="S129" i="13"/>
  <c r="AH149" i="11"/>
  <c r="AI149" i="11"/>
  <c r="AQ149" i="11"/>
  <c r="AG148" i="11"/>
  <c r="AM150" i="11"/>
  <c r="AN150" i="11" s="1"/>
  <c r="AU148" i="11" l="1"/>
  <c r="AV149" i="11"/>
  <c r="T129" i="13"/>
  <c r="AW149" i="11"/>
  <c r="S128" i="13"/>
  <c r="AH148" i="11"/>
  <c r="AI148" i="11"/>
  <c r="AQ148" i="11"/>
  <c r="AG147" i="11"/>
  <c r="AM149" i="11"/>
  <c r="AN149" i="11" s="1"/>
  <c r="AU147" i="11" l="1"/>
  <c r="AV148" i="11"/>
  <c r="T128" i="13"/>
  <c r="AW148" i="11"/>
  <c r="AI147" i="11"/>
  <c r="AQ147" i="11"/>
  <c r="S127" i="13"/>
  <c r="AM148" i="11"/>
  <c r="AN148" i="11" s="1"/>
  <c r="AG146" i="11"/>
  <c r="AH147" i="11"/>
  <c r="T127" i="13" l="1"/>
  <c r="AW147" i="11"/>
  <c r="AM147" i="11"/>
  <c r="AN147" i="11" s="1"/>
  <c r="AH146" i="11"/>
  <c r="AI146" i="11"/>
  <c r="AQ146" i="11"/>
  <c r="AG145" i="11"/>
  <c r="S126" i="13"/>
  <c r="AV147" i="11"/>
  <c r="AU146" i="11"/>
  <c r="AV146" i="11" l="1"/>
  <c r="AU145" i="11"/>
  <c r="AW146" i="11"/>
  <c r="T126" i="13"/>
  <c r="S125" i="13"/>
  <c r="AH145" i="11"/>
  <c r="AQ145" i="11"/>
  <c r="AI145" i="11"/>
  <c r="AM146" i="11"/>
  <c r="AN146" i="11" s="1"/>
  <c r="AG144" i="11"/>
  <c r="AV145" i="11" l="1"/>
  <c r="AU144" i="11"/>
  <c r="T125" i="13"/>
  <c r="AW145" i="11"/>
  <c r="S124" i="13"/>
  <c r="AH144" i="11"/>
  <c r="AI144" i="11"/>
  <c r="AQ144" i="11"/>
  <c r="AM145" i="11"/>
  <c r="AN145" i="11" s="1"/>
  <c r="AG143" i="11"/>
  <c r="AU143" i="11" l="1"/>
  <c r="AV144" i="11"/>
  <c r="AW144" i="11"/>
  <c r="T124" i="13"/>
  <c r="S123" i="13"/>
  <c r="AH143" i="11"/>
  <c r="AI143" i="11"/>
  <c r="AQ143" i="11"/>
  <c r="AM144" i="11"/>
  <c r="AN144" i="11" s="1"/>
  <c r="AG142" i="11"/>
  <c r="AV143" i="11" l="1"/>
  <c r="AU142" i="11"/>
  <c r="T123" i="13"/>
  <c r="AW143" i="11"/>
  <c r="AH142" i="11"/>
  <c r="AI142" i="11"/>
  <c r="AM143" i="11"/>
  <c r="AN143" i="11" s="1"/>
  <c r="AG141" i="11"/>
  <c r="AQ142" i="11"/>
  <c r="S122" i="13"/>
  <c r="AV142" i="11" l="1"/>
  <c r="AU141" i="11"/>
  <c r="T122" i="13"/>
  <c r="AW142" i="11"/>
  <c r="AM142" i="11"/>
  <c r="AN142" i="11" s="1"/>
  <c r="AG140" i="11"/>
  <c r="S121" i="13"/>
  <c r="AH141" i="11"/>
  <c r="AI141" i="11"/>
  <c r="AQ141" i="11"/>
  <c r="S120" i="13" l="1"/>
  <c r="AI140" i="11"/>
  <c r="AQ140" i="11"/>
  <c r="AG139" i="11"/>
  <c r="AM141" i="11"/>
  <c r="AN141" i="11" s="1"/>
  <c r="AH140" i="11"/>
  <c r="AV141" i="11"/>
  <c r="AU140" i="11"/>
  <c r="AW141" i="11"/>
  <c r="T121" i="13"/>
  <c r="T120" i="13" l="1"/>
  <c r="AW140" i="11"/>
  <c r="AH139" i="11"/>
  <c r="S119" i="13"/>
  <c r="AM140" i="11"/>
  <c r="AN140" i="11" s="1"/>
  <c r="AG138" i="11"/>
  <c r="AQ139" i="11"/>
  <c r="AI139" i="11"/>
  <c r="AV140" i="11"/>
  <c r="AU139" i="11"/>
  <c r="AU138" i="11" l="1"/>
  <c r="AV139" i="11"/>
  <c r="S118" i="13"/>
  <c r="AH138" i="11"/>
  <c r="AI138" i="11"/>
  <c r="AM139" i="11"/>
  <c r="AN139" i="11" s="1"/>
  <c r="AQ138" i="11"/>
  <c r="AG137" i="11"/>
  <c r="T119" i="13"/>
  <c r="AW139" i="11"/>
  <c r="AV138" i="11" l="1"/>
  <c r="AU137" i="11"/>
  <c r="T118" i="13"/>
  <c r="AW138" i="11"/>
  <c r="S117" i="13"/>
  <c r="AQ137" i="11"/>
  <c r="AM138" i="11"/>
  <c r="AN138" i="11" s="1"/>
  <c r="AH137" i="11"/>
  <c r="AI137" i="11"/>
  <c r="AG136" i="11"/>
  <c r="AU136" i="11" l="1"/>
  <c r="AV137" i="11"/>
  <c r="T117" i="13"/>
  <c r="AW137" i="11"/>
  <c r="AI136" i="11"/>
  <c r="AM137" i="11"/>
  <c r="AN137" i="11" s="1"/>
  <c r="AG135" i="11"/>
  <c r="AH136" i="11"/>
  <c r="AQ136" i="11"/>
  <c r="S116" i="13"/>
  <c r="T116" i="13" l="1"/>
  <c r="AW136" i="11"/>
  <c r="AH135" i="11"/>
  <c r="AI135" i="11"/>
  <c r="AQ135" i="11"/>
  <c r="S115" i="13"/>
  <c r="AM136" i="11"/>
  <c r="AN136" i="11" s="1"/>
  <c r="AG134" i="11"/>
  <c r="AV136" i="11"/>
  <c r="AU135" i="11"/>
  <c r="AV135" i="11" l="1"/>
  <c r="AU134" i="11"/>
  <c r="T115" i="13"/>
  <c r="AW135" i="11"/>
  <c r="AH134" i="11"/>
  <c r="AQ134" i="11"/>
  <c r="AM135" i="11"/>
  <c r="AN135" i="11" s="1"/>
  <c r="AG133" i="11"/>
  <c r="AI134" i="11"/>
  <c r="S114" i="13"/>
  <c r="AV134" i="11" l="1"/>
  <c r="AU133" i="11"/>
  <c r="S113" i="13"/>
  <c r="AG132" i="11"/>
  <c r="AH133" i="11"/>
  <c r="AI133" i="11"/>
  <c r="AQ133" i="11"/>
  <c r="AM134" i="11"/>
  <c r="AN134" i="11" s="1"/>
  <c r="T114" i="13"/>
  <c r="AW134" i="11"/>
  <c r="S112" i="13" l="1"/>
  <c r="AH132" i="11"/>
  <c r="AI132" i="11"/>
  <c r="AQ132" i="11"/>
  <c r="AM133" i="11"/>
  <c r="AN133" i="11" s="1"/>
  <c r="AG131" i="11"/>
  <c r="AV133" i="11"/>
  <c r="AU132" i="11"/>
  <c r="T113" i="13"/>
  <c r="AW133" i="11"/>
  <c r="AV132" i="11" l="1"/>
  <c r="AU131" i="11"/>
  <c r="AW132" i="11"/>
  <c r="T112" i="13"/>
  <c r="S111" i="13"/>
  <c r="AI131" i="11"/>
  <c r="AQ131" i="11"/>
  <c r="AM132" i="11"/>
  <c r="AN132" i="11" s="1"/>
  <c r="AG130" i="11"/>
  <c r="AH131" i="11"/>
  <c r="T111" i="13" l="1"/>
  <c r="AW131" i="11"/>
  <c r="AM131" i="11"/>
  <c r="AN131" i="11" s="1"/>
  <c r="AG129" i="11"/>
  <c r="AQ130" i="11"/>
  <c r="S110" i="13"/>
  <c r="AH130" i="11"/>
  <c r="AI130" i="11"/>
  <c r="AV131" i="11"/>
  <c r="AU130" i="11"/>
  <c r="S109" i="13" l="1"/>
  <c r="AG128" i="11"/>
  <c r="AI129" i="11"/>
  <c r="AM130" i="11"/>
  <c r="AN130" i="11" s="1"/>
  <c r="AH129" i="11"/>
  <c r="AQ129" i="11"/>
  <c r="AU129" i="11"/>
  <c r="AV130" i="11"/>
  <c r="T110" i="13"/>
  <c r="AW130" i="11"/>
  <c r="AG127" i="11" l="1"/>
  <c r="AH128" i="11"/>
  <c r="AQ128" i="11"/>
  <c r="AI128" i="11"/>
  <c r="AM129" i="11"/>
  <c r="AN129" i="11" s="1"/>
  <c r="S108" i="13"/>
  <c r="T109" i="13"/>
  <c r="AW129" i="11"/>
  <c r="AU128" i="11"/>
  <c r="AV129" i="11"/>
  <c r="S107" i="13" l="1"/>
  <c r="AI127" i="11"/>
  <c r="AQ127" i="11"/>
  <c r="AG126" i="11"/>
  <c r="AH127" i="11"/>
  <c r="AM128" i="11"/>
  <c r="AN128" i="11" s="1"/>
  <c r="AV128" i="11"/>
  <c r="AU127" i="11"/>
  <c r="AW128" i="11"/>
  <c r="T108" i="13"/>
  <c r="AW127" i="11" l="1"/>
  <c r="T107" i="13"/>
  <c r="AG125" i="11"/>
  <c r="S106" i="13"/>
  <c r="AI126" i="11"/>
  <c r="AQ126" i="11"/>
  <c r="AH126" i="11"/>
  <c r="AM127" i="11"/>
  <c r="AN127" i="11" s="1"/>
  <c r="AU126" i="11"/>
  <c r="AV127" i="11"/>
  <c r="AG124" i="11" l="1"/>
  <c r="S105" i="13"/>
  <c r="AI125" i="11"/>
  <c r="AQ125" i="11"/>
  <c r="AH125" i="11"/>
  <c r="AM126" i="11"/>
  <c r="AN126" i="11" s="1"/>
  <c r="AW126" i="11"/>
  <c r="T106" i="13"/>
  <c r="AV126" i="11"/>
  <c r="AU125" i="11"/>
  <c r="S104" i="13" l="1"/>
  <c r="AI124" i="11"/>
  <c r="AQ124" i="11"/>
  <c r="AM125" i="11"/>
  <c r="AN125" i="11" s="1"/>
  <c r="AG123" i="11"/>
  <c r="AH124" i="11"/>
  <c r="T105" i="13"/>
  <c r="AW125" i="11"/>
  <c r="AV125" i="11"/>
  <c r="AU124" i="11"/>
  <c r="T104" i="13" l="1"/>
  <c r="AW124" i="11"/>
  <c r="S103" i="13"/>
  <c r="AH123" i="11"/>
  <c r="AI123" i="11"/>
  <c r="AQ123" i="11"/>
  <c r="AG122" i="11"/>
  <c r="AM124" i="11"/>
  <c r="AN124" i="11" s="1"/>
  <c r="AV124" i="11"/>
  <c r="AU123" i="11"/>
  <c r="AU122" i="11" l="1"/>
  <c r="AV123" i="11"/>
  <c r="T103" i="13"/>
  <c r="AW123" i="11"/>
  <c r="AH122" i="11"/>
  <c r="AI122" i="11"/>
  <c r="AQ122" i="11"/>
  <c r="AM123" i="11"/>
  <c r="AN123" i="11" s="1"/>
  <c r="AG121" i="11"/>
  <c r="S102" i="13"/>
  <c r="AU121" i="11" l="1"/>
  <c r="AV122" i="11"/>
  <c r="T102" i="13"/>
  <c r="AW122" i="11"/>
  <c r="AH121" i="11"/>
  <c r="AI121" i="11"/>
  <c r="AQ121" i="11"/>
  <c r="AM122" i="11"/>
  <c r="AN122" i="11" s="1"/>
  <c r="AG120" i="11"/>
  <c r="S101" i="13"/>
  <c r="AV121" i="11" l="1"/>
  <c r="AU120" i="11"/>
  <c r="T101" i="13"/>
  <c r="AW121" i="11"/>
  <c r="S100" i="13"/>
  <c r="AM121" i="11"/>
  <c r="AN121" i="11" s="1"/>
  <c r="AG119" i="11"/>
  <c r="AH120" i="11"/>
  <c r="AI120" i="11"/>
  <c r="AQ120" i="11"/>
  <c r="AH119" i="11" l="1"/>
  <c r="AI119" i="11"/>
  <c r="AQ119" i="11"/>
  <c r="AM120" i="11"/>
  <c r="AN120" i="11" s="1"/>
  <c r="AG118" i="11"/>
  <c r="S99" i="13"/>
  <c r="AV120" i="11"/>
  <c r="AU119" i="11"/>
  <c r="AW120" i="11"/>
  <c r="T100" i="13"/>
  <c r="AU118" i="11" l="1"/>
  <c r="AV119" i="11"/>
  <c r="AW119" i="11"/>
  <c r="T99" i="13"/>
  <c r="S98" i="13"/>
  <c r="AQ118" i="11"/>
  <c r="AG117" i="11"/>
  <c r="AH118" i="11"/>
  <c r="AI118" i="11"/>
  <c r="AM119" i="11"/>
  <c r="AN119" i="11" s="1"/>
  <c r="AM118" i="11" l="1"/>
  <c r="AN118" i="11" s="1"/>
  <c r="S97" i="13"/>
  <c r="AH117" i="11"/>
  <c r="AI117" i="11"/>
  <c r="AQ117" i="11"/>
  <c r="AG116" i="11"/>
  <c r="AV118" i="11"/>
  <c r="AU117" i="11"/>
  <c r="T98" i="13"/>
  <c r="AW118" i="11"/>
  <c r="AV117" i="11" l="1"/>
  <c r="AU116" i="11"/>
  <c r="T97" i="13"/>
  <c r="AW117" i="11"/>
  <c r="AM117" i="11"/>
  <c r="AN117" i="11" s="1"/>
  <c r="AG115" i="11"/>
  <c r="S96" i="13"/>
  <c r="AH116" i="11"/>
  <c r="AI116" i="11"/>
  <c r="AQ116" i="11"/>
  <c r="AG114" i="11" l="1"/>
  <c r="AH115" i="11"/>
  <c r="AI115" i="11"/>
  <c r="AQ115" i="11"/>
  <c r="AM116" i="11"/>
  <c r="AN116" i="11" s="1"/>
  <c r="S95" i="13"/>
  <c r="AV116" i="11"/>
  <c r="AU115" i="11"/>
  <c r="AW116" i="11"/>
  <c r="T96" i="13"/>
  <c r="S94" i="13" l="1"/>
  <c r="AH114" i="11"/>
  <c r="AQ114" i="11"/>
  <c r="AM115" i="11"/>
  <c r="AN115" i="11" s="1"/>
  <c r="AG113" i="11"/>
  <c r="AI114" i="11"/>
  <c r="AV115" i="11"/>
  <c r="AU114" i="11"/>
  <c r="T95" i="13"/>
  <c r="AW115" i="11"/>
  <c r="AV114" i="11" l="1"/>
  <c r="AU113" i="11"/>
  <c r="S93" i="13"/>
  <c r="AH113" i="11"/>
  <c r="AI113" i="11"/>
  <c r="AQ113" i="11"/>
  <c r="AM114" i="11"/>
  <c r="AN114" i="11" s="1"/>
  <c r="AG112" i="11"/>
  <c r="AW114" i="11"/>
  <c r="T94" i="13"/>
  <c r="AV113" i="11" l="1"/>
  <c r="AU112" i="11"/>
  <c r="AW113" i="11"/>
  <c r="T93" i="13"/>
  <c r="AH112" i="11"/>
  <c r="AQ112" i="11"/>
  <c r="AM113" i="11"/>
  <c r="AN113" i="11" s="1"/>
  <c r="AG111" i="11"/>
  <c r="AI112" i="11"/>
  <c r="S92" i="13"/>
  <c r="AV112" i="11" l="1"/>
  <c r="AU111" i="11"/>
  <c r="S91" i="13"/>
  <c r="AH111" i="11"/>
  <c r="AI111" i="11"/>
  <c r="AQ111" i="11"/>
  <c r="AM112" i="11"/>
  <c r="AN112" i="11" s="1"/>
  <c r="AG110" i="11"/>
  <c r="AW112" i="11"/>
  <c r="T92" i="13"/>
  <c r="AV111" i="11" l="1"/>
  <c r="AU110" i="11"/>
  <c r="T91" i="13"/>
  <c r="AW111" i="11"/>
  <c r="S90" i="13"/>
  <c r="AH110" i="11"/>
  <c r="AQ110" i="11"/>
  <c r="AI110" i="11"/>
  <c r="AM111" i="11"/>
  <c r="AN111" i="11" s="1"/>
  <c r="AG109" i="11"/>
  <c r="AU109" i="11" l="1"/>
  <c r="AV110" i="11"/>
  <c r="T90" i="13"/>
  <c r="AW110" i="11"/>
  <c r="AH109" i="11"/>
  <c r="AI109" i="11"/>
  <c r="AQ109" i="11"/>
  <c r="AM110" i="11"/>
  <c r="AN110" i="11" s="1"/>
  <c r="AG108" i="11"/>
  <c r="S89" i="13"/>
  <c r="AU108" i="11" l="1"/>
  <c r="AV109" i="11"/>
  <c r="AW109" i="11"/>
  <c r="T89" i="13"/>
  <c r="S88" i="13"/>
  <c r="AQ108" i="11"/>
  <c r="AM109" i="11"/>
  <c r="AN109" i="11" s="1"/>
  <c r="AH108" i="11"/>
  <c r="AI108" i="11"/>
  <c r="AG107" i="11"/>
  <c r="AV108" i="11" l="1"/>
  <c r="AU107" i="11"/>
  <c r="T88" i="13"/>
  <c r="AW108" i="11"/>
  <c r="S87" i="13"/>
  <c r="AH107" i="11"/>
  <c r="AI107" i="11"/>
  <c r="AQ107" i="11"/>
  <c r="AM108" i="11"/>
  <c r="AN108" i="11" s="1"/>
  <c r="AG106" i="11"/>
  <c r="AU106" i="11" l="1"/>
  <c r="AV107" i="11"/>
  <c r="T87" i="13"/>
  <c r="AW107" i="11"/>
  <c r="AH106" i="11"/>
  <c r="AI106" i="11"/>
  <c r="AQ106" i="11"/>
  <c r="AM107" i="11"/>
  <c r="AN107" i="11" s="1"/>
  <c r="AG105" i="11"/>
  <c r="S86" i="13"/>
  <c r="AV106" i="11" l="1"/>
  <c r="AU105" i="11"/>
  <c r="T86" i="13"/>
  <c r="AW106" i="11"/>
  <c r="AG104" i="11"/>
  <c r="S85" i="13"/>
  <c r="AH105" i="11"/>
  <c r="AI105" i="11"/>
  <c r="AQ105" i="11"/>
  <c r="AM106" i="11"/>
  <c r="AN106" i="11" s="1"/>
  <c r="AM105" i="11" l="1"/>
  <c r="AN105" i="11" s="1"/>
  <c r="S84" i="13"/>
  <c r="AG103" i="11"/>
  <c r="AH104" i="11"/>
  <c r="AI104" i="11"/>
  <c r="AQ104" i="11"/>
  <c r="AV105" i="11"/>
  <c r="AU104" i="11"/>
  <c r="T85" i="13"/>
  <c r="AW105" i="11"/>
  <c r="S83" i="13" l="1"/>
  <c r="AH103" i="11"/>
  <c r="AI103" i="11"/>
  <c r="AQ103" i="11"/>
  <c r="AM104" i="11"/>
  <c r="AN104" i="11" s="1"/>
  <c r="AG102" i="11"/>
  <c r="AU103" i="11"/>
  <c r="AV104" i="11"/>
  <c r="T84" i="13"/>
  <c r="AW104" i="11"/>
  <c r="AV103" i="11" l="1"/>
  <c r="AU102" i="11"/>
  <c r="T83" i="13"/>
  <c r="AW103" i="11"/>
  <c r="AH102" i="11"/>
  <c r="AI102" i="11"/>
  <c r="AQ102" i="11"/>
  <c r="AM103" i="11"/>
  <c r="AN103" i="11" s="1"/>
  <c r="AG101" i="11"/>
  <c r="S82" i="13"/>
  <c r="AU101" i="11" l="1"/>
  <c r="AV102" i="11"/>
  <c r="T82" i="13"/>
  <c r="AW102" i="11"/>
  <c r="AH101" i="11"/>
  <c r="S81" i="13"/>
  <c r="AI101" i="11"/>
  <c r="AQ101" i="11"/>
  <c r="AM102" i="11"/>
  <c r="AN102" i="11" s="1"/>
  <c r="AG100" i="11"/>
  <c r="AU100" i="11" l="1"/>
  <c r="AV101" i="11"/>
  <c r="T81" i="13"/>
  <c r="AW101" i="11"/>
  <c r="AI100" i="11"/>
  <c r="AM101" i="11"/>
  <c r="AN101" i="11" s="1"/>
  <c r="AG99" i="11"/>
  <c r="AQ100" i="11"/>
  <c r="AH100" i="11"/>
  <c r="S80" i="13"/>
  <c r="T80" i="13" l="1"/>
  <c r="AW100" i="11"/>
  <c r="S79" i="13"/>
  <c r="AQ99" i="11"/>
  <c r="AM100" i="11"/>
  <c r="AN100" i="11" s="1"/>
  <c r="AG98" i="11"/>
  <c r="AH99" i="11"/>
  <c r="AI99" i="11"/>
  <c r="AU99" i="11"/>
  <c r="AV100" i="11"/>
  <c r="S78" i="13" l="1"/>
  <c r="AH98" i="11"/>
  <c r="AI98" i="11"/>
  <c r="AQ98" i="11"/>
  <c r="AM99" i="11"/>
  <c r="AN99" i="11" s="1"/>
  <c r="AG97" i="11"/>
  <c r="AV99" i="11"/>
  <c r="AU98" i="11"/>
  <c r="AW99" i="11"/>
  <c r="T79" i="13"/>
  <c r="AU97" i="11" l="1"/>
  <c r="AV98" i="11"/>
  <c r="AW98" i="11"/>
  <c r="T78" i="13"/>
  <c r="S77" i="13"/>
  <c r="AH97" i="11"/>
  <c r="AI97" i="11"/>
  <c r="AQ97" i="11"/>
  <c r="AM98" i="11"/>
  <c r="AN98" i="11" s="1"/>
  <c r="AG96" i="11"/>
  <c r="AV97" i="11" l="1"/>
  <c r="AU96" i="11"/>
  <c r="T77" i="13"/>
  <c r="AW97" i="11"/>
  <c r="AH96" i="11"/>
  <c r="S76" i="13"/>
  <c r="AQ96" i="11"/>
  <c r="AM97" i="11"/>
  <c r="AN97" i="11" s="1"/>
  <c r="AG95" i="11"/>
  <c r="AI96" i="11"/>
  <c r="AU95" i="11" l="1"/>
  <c r="AV96" i="11"/>
  <c r="AI95" i="11"/>
  <c r="S75" i="13"/>
  <c r="AH95" i="11"/>
  <c r="AQ95" i="11"/>
  <c r="AM96" i="11"/>
  <c r="AN96" i="11" s="1"/>
  <c r="AG94" i="11"/>
  <c r="AW96" i="11"/>
  <c r="T76" i="13"/>
  <c r="T75" i="13" l="1"/>
  <c r="AW95" i="11"/>
  <c r="AV95" i="11"/>
  <c r="AU94" i="11"/>
  <c r="AQ94" i="11"/>
  <c r="AH94" i="11"/>
  <c r="AI94" i="11"/>
  <c r="AM95" i="11"/>
  <c r="AN95" i="11" s="1"/>
  <c r="AG93" i="11"/>
  <c r="S74" i="13"/>
  <c r="AV94" i="11" l="1"/>
  <c r="AU93" i="11"/>
  <c r="T74" i="13"/>
  <c r="AW94" i="11"/>
  <c r="AQ93" i="11"/>
  <c r="AM94" i="11"/>
  <c r="AN94" i="11" s="1"/>
  <c r="S73" i="13"/>
  <c r="AH93" i="11"/>
  <c r="AG92" i="11"/>
  <c r="AI93" i="11"/>
  <c r="AV93" i="11" l="1"/>
  <c r="AU92" i="11"/>
  <c r="S72" i="13"/>
  <c r="AI92" i="11"/>
  <c r="AH92" i="11"/>
  <c r="AQ92" i="11"/>
  <c r="AM93" i="11"/>
  <c r="AN93" i="11" s="1"/>
  <c r="AG91" i="11"/>
  <c r="AW93" i="11"/>
  <c r="T73" i="13"/>
  <c r="T72" i="13" l="1"/>
  <c r="AW92" i="11"/>
  <c r="AV92" i="11"/>
  <c r="AU91" i="11"/>
  <c r="AQ91" i="11"/>
  <c r="AH91" i="11"/>
  <c r="AM92" i="11"/>
  <c r="AN92" i="11" s="1"/>
  <c r="AG90" i="11"/>
  <c r="AI91" i="11"/>
  <c r="S71" i="13"/>
  <c r="AV91" i="11" l="1"/>
  <c r="AU90" i="11"/>
  <c r="S70" i="13"/>
  <c r="AH90" i="11"/>
  <c r="AI90" i="11"/>
  <c r="AQ90" i="11"/>
  <c r="AG89" i="11"/>
  <c r="AM91" i="11"/>
  <c r="AN91" i="11" s="1"/>
  <c r="T71" i="13"/>
  <c r="AW91" i="11"/>
  <c r="AV90" i="11" l="1"/>
  <c r="AU89" i="11"/>
  <c r="T70" i="13"/>
  <c r="AW90" i="11"/>
  <c r="S69" i="13"/>
  <c r="AQ89" i="11"/>
  <c r="AG88" i="11"/>
  <c r="AM90" i="11"/>
  <c r="AN90" i="11" s="1"/>
  <c r="AH89" i="11"/>
  <c r="AI89" i="11"/>
  <c r="AH88" i="11" l="1"/>
  <c r="AI88" i="11"/>
  <c r="AQ88" i="11"/>
  <c r="AM89" i="11"/>
  <c r="AN89" i="11" s="1"/>
  <c r="AG87" i="11"/>
  <c r="S68" i="13"/>
  <c r="AV89" i="11"/>
  <c r="AU88" i="11"/>
  <c r="T69" i="13"/>
  <c r="AW89" i="11"/>
  <c r="AV88" i="11" l="1"/>
  <c r="AU87" i="11"/>
  <c r="AW88" i="11"/>
  <c r="T68" i="13"/>
  <c r="S67" i="13"/>
  <c r="AH87" i="11"/>
  <c r="AI87" i="11"/>
  <c r="AQ87" i="11"/>
  <c r="AM88" i="11"/>
  <c r="AN88" i="11" s="1"/>
  <c r="AG86" i="11"/>
  <c r="AU86" i="11" l="1"/>
  <c r="AV87" i="11"/>
  <c r="T67" i="13"/>
  <c r="AW87" i="11"/>
  <c r="AH86" i="11"/>
  <c r="S66" i="13"/>
  <c r="AI86" i="11"/>
  <c r="AQ86" i="11"/>
  <c r="AM87" i="11"/>
  <c r="AN87" i="11" s="1"/>
  <c r="AG85" i="11"/>
  <c r="AV86" i="11" l="1"/>
  <c r="AU85" i="11"/>
  <c r="AW86" i="11"/>
  <c r="T66" i="13"/>
  <c r="S65" i="13"/>
  <c r="AH85" i="11"/>
  <c r="AQ85" i="11"/>
  <c r="AM86" i="11"/>
  <c r="AN86" i="11" s="1"/>
  <c r="AG84" i="11"/>
  <c r="AI85" i="11"/>
  <c r="AV85" i="11" l="1"/>
  <c r="AU84" i="11"/>
  <c r="S64" i="13"/>
  <c r="AH84" i="11"/>
  <c r="AI84" i="11"/>
  <c r="AQ84" i="11"/>
  <c r="AM85" i="11"/>
  <c r="AN85" i="11" s="1"/>
  <c r="AG83" i="11"/>
  <c r="T65" i="13"/>
  <c r="AW85" i="11"/>
  <c r="AU83" i="11" l="1"/>
  <c r="AV84" i="11"/>
  <c r="T64" i="13"/>
  <c r="AW84" i="11"/>
  <c r="S63" i="13"/>
  <c r="AH83" i="11"/>
  <c r="AI83" i="11"/>
  <c r="AQ83" i="11"/>
  <c r="AM84" i="11"/>
  <c r="AN84" i="11" s="1"/>
  <c r="AG82" i="11"/>
  <c r="AV83" i="11" l="1"/>
  <c r="AU82" i="11"/>
  <c r="T63" i="13"/>
  <c r="AW83" i="11"/>
  <c r="AH82" i="11"/>
  <c r="AM83" i="11"/>
  <c r="AN83" i="11" s="1"/>
  <c r="AG81" i="11"/>
  <c r="AI82" i="11"/>
  <c r="S62" i="13"/>
  <c r="AQ82" i="11"/>
  <c r="AV82" i="11" l="1"/>
  <c r="AU81" i="11"/>
  <c r="S61" i="13"/>
  <c r="AH81" i="11"/>
  <c r="AI81" i="11"/>
  <c r="AQ81" i="11"/>
  <c r="AM82" i="11"/>
  <c r="AN82" i="11" s="1"/>
  <c r="AG80" i="11"/>
  <c r="T62" i="13"/>
  <c r="AW82" i="11"/>
  <c r="AV81" i="11" l="1"/>
  <c r="AU80" i="11"/>
  <c r="T61" i="13"/>
  <c r="AW81" i="11"/>
  <c r="S60" i="13"/>
  <c r="AH80" i="11"/>
  <c r="AI80" i="11"/>
  <c r="AQ80" i="11"/>
  <c r="AM81" i="11"/>
  <c r="AN81" i="11" s="1"/>
  <c r="AG79" i="11"/>
  <c r="AV80" i="11" l="1"/>
  <c r="AU79" i="11"/>
  <c r="T60" i="13"/>
  <c r="AW80" i="11"/>
  <c r="S59" i="13"/>
  <c r="AH79" i="11"/>
  <c r="AI79" i="11"/>
  <c r="AQ79" i="11"/>
  <c r="AM80" i="11"/>
  <c r="AN80" i="11" s="1"/>
  <c r="AG78" i="11"/>
  <c r="AU78" i="11" l="1"/>
  <c r="AV79" i="11"/>
  <c r="T59" i="13"/>
  <c r="AW79" i="11"/>
  <c r="S58" i="13"/>
  <c r="AH78" i="11"/>
  <c r="AI78" i="11"/>
  <c r="AQ78" i="11"/>
  <c r="AM79" i="11"/>
  <c r="AN79" i="11" s="1"/>
  <c r="AG77" i="11"/>
  <c r="AV78" i="11" l="1"/>
  <c r="AU77" i="11"/>
  <c r="AW78" i="11"/>
  <c r="T58" i="13"/>
  <c r="AH77" i="11"/>
  <c r="AI77" i="11"/>
  <c r="AQ77" i="11"/>
  <c r="AM78" i="11"/>
  <c r="AN78" i="11" s="1"/>
  <c r="AG76" i="11"/>
  <c r="S57" i="13"/>
  <c r="AU76" i="11" l="1"/>
  <c r="AV77" i="11"/>
  <c r="T57" i="13"/>
  <c r="AW77" i="11"/>
  <c r="S56" i="13"/>
  <c r="AI76" i="11"/>
  <c r="AQ76" i="11"/>
  <c r="AH76" i="11"/>
  <c r="AM77" i="11"/>
  <c r="AN77" i="11" s="1"/>
  <c r="AG75" i="11"/>
  <c r="T56" i="13" l="1"/>
  <c r="AW76" i="11"/>
  <c r="AV76" i="11"/>
  <c r="AU75" i="11"/>
  <c r="AH75" i="11"/>
  <c r="AM76" i="11"/>
  <c r="AN76" i="11" s="1"/>
  <c r="AG74" i="11"/>
  <c r="S55" i="13"/>
  <c r="AI75" i="11"/>
  <c r="AQ75" i="11"/>
  <c r="AV75" i="11" l="1"/>
  <c r="AU74" i="11"/>
  <c r="AH74" i="11"/>
  <c r="AQ74" i="11"/>
  <c r="S54" i="13"/>
  <c r="AM75" i="11"/>
  <c r="AN75" i="11" s="1"/>
  <c r="AG73" i="11"/>
  <c r="AI74" i="11"/>
  <c r="AW75" i="11"/>
  <c r="T55" i="13"/>
  <c r="AV74" i="11" l="1"/>
  <c r="AU73" i="11"/>
  <c r="S53" i="13"/>
  <c r="AH73" i="11"/>
  <c r="AI73" i="11"/>
  <c r="AQ73" i="11"/>
  <c r="AM74" i="11"/>
  <c r="AN74" i="11" s="1"/>
  <c r="AG72" i="11"/>
  <c r="AW74" i="11"/>
  <c r="T54" i="13"/>
  <c r="AV73" i="11" l="1"/>
  <c r="AU72" i="11"/>
  <c r="AW73" i="11"/>
  <c r="T53" i="13"/>
  <c r="S52" i="13"/>
  <c r="AM73" i="11"/>
  <c r="AN73" i="11" s="1"/>
  <c r="AG71" i="11"/>
  <c r="AH72" i="11"/>
  <c r="AI72" i="11"/>
  <c r="AQ72" i="11"/>
  <c r="S51" i="13" l="1"/>
  <c r="AH71" i="11"/>
  <c r="AI71" i="11"/>
  <c r="AQ71" i="11"/>
  <c r="AM72" i="11"/>
  <c r="AN72" i="11" s="1"/>
  <c r="AG70" i="11"/>
  <c r="AV72" i="11"/>
  <c r="AU71" i="11"/>
  <c r="T52" i="13"/>
  <c r="AW72" i="11"/>
  <c r="AV71" i="11" l="1"/>
  <c r="AU70" i="11"/>
  <c r="T51" i="13"/>
  <c r="AW71" i="11"/>
  <c r="AQ70" i="11"/>
  <c r="AI70" i="11"/>
  <c r="S50" i="13"/>
  <c r="AH70" i="11"/>
  <c r="AM71" i="11"/>
  <c r="AN71" i="11" s="1"/>
  <c r="AG69" i="11"/>
  <c r="T50" i="13" l="1"/>
  <c r="AW70" i="11"/>
  <c r="AV70" i="11"/>
  <c r="AU69" i="11"/>
  <c r="AI69" i="11"/>
  <c r="AQ69" i="11"/>
  <c r="AG68" i="11"/>
  <c r="AH69" i="11"/>
  <c r="AM70" i="11"/>
  <c r="AN70" i="11" s="1"/>
  <c r="S49" i="13"/>
  <c r="T49" i="13" l="1"/>
  <c r="AW69" i="11"/>
  <c r="S48" i="13"/>
  <c r="AH68" i="11"/>
  <c r="AI68" i="11"/>
  <c r="AQ68" i="11"/>
  <c r="AM69" i="11"/>
  <c r="AN69" i="11" s="1"/>
  <c r="AG67" i="11"/>
  <c r="AV69" i="11"/>
  <c r="AU68" i="11"/>
  <c r="AV68" i="11" l="1"/>
  <c r="AU67" i="11"/>
  <c r="AW68" i="11"/>
  <c r="T48" i="13"/>
  <c r="AG66" i="11"/>
  <c r="AH67" i="11"/>
  <c r="AI67" i="11"/>
  <c r="AQ67" i="11"/>
  <c r="AM68" i="11"/>
  <c r="AN68" i="11" s="1"/>
  <c r="S47" i="13"/>
  <c r="S46" i="13" l="1"/>
  <c r="AH66" i="11"/>
  <c r="AI66" i="11"/>
  <c r="AQ66" i="11"/>
  <c r="AM67" i="11"/>
  <c r="AN67" i="11" s="1"/>
  <c r="AG65" i="11"/>
  <c r="AV67" i="11"/>
  <c r="AU66" i="11"/>
  <c r="T47" i="13"/>
  <c r="AW67" i="11"/>
  <c r="AV66" i="11" l="1"/>
  <c r="AU65" i="11"/>
  <c r="AW66" i="11"/>
  <c r="T46" i="13"/>
  <c r="S45" i="13"/>
  <c r="AI65" i="11"/>
  <c r="AM66" i="11"/>
  <c r="AN66" i="11" s="1"/>
  <c r="AH65" i="11"/>
  <c r="AQ65" i="11"/>
  <c r="AG64" i="11"/>
  <c r="AW65" i="11" l="1"/>
  <c r="T45" i="13"/>
  <c r="AU64" i="11"/>
  <c r="AV65" i="11"/>
  <c r="AG63" i="11"/>
  <c r="S44" i="13"/>
  <c r="AH64" i="11"/>
  <c r="AI64" i="11"/>
  <c r="AQ64" i="11"/>
  <c r="AM65" i="11"/>
  <c r="AN65" i="11" s="1"/>
  <c r="AH63" i="11" l="1"/>
  <c r="AI63" i="11"/>
  <c r="AQ63" i="11"/>
  <c r="AM64" i="11"/>
  <c r="AN64" i="11" s="1"/>
  <c r="AG62" i="11"/>
  <c r="S43" i="13"/>
  <c r="AV64" i="11"/>
  <c r="AU63" i="11"/>
  <c r="AW64" i="11"/>
  <c r="T44" i="13"/>
  <c r="AV63" i="11" l="1"/>
  <c r="AU62" i="11"/>
  <c r="T43" i="13"/>
  <c r="AW63" i="11"/>
  <c r="AH62" i="11"/>
  <c r="AI62" i="11"/>
  <c r="S42" i="13"/>
  <c r="AQ62" i="11"/>
  <c r="AM63" i="11"/>
  <c r="AN63" i="11" s="1"/>
  <c r="AG61" i="11"/>
  <c r="AU61" i="11" l="1"/>
  <c r="AV62" i="11"/>
  <c r="T42" i="13"/>
  <c r="AW62" i="11"/>
  <c r="S41" i="13"/>
  <c r="AH61" i="11"/>
  <c r="AQ61" i="11"/>
  <c r="AM62" i="11"/>
  <c r="AN62" i="11" s="1"/>
  <c r="AG60" i="11"/>
  <c r="AI61" i="11"/>
  <c r="AV61" i="11" l="1"/>
  <c r="AU60" i="11"/>
  <c r="S40" i="13"/>
  <c r="AH60" i="11"/>
  <c r="AI60" i="11"/>
  <c r="AQ60" i="11"/>
  <c r="AM61" i="11"/>
  <c r="AN61" i="11" s="1"/>
  <c r="AG59" i="11"/>
  <c r="T41" i="13"/>
  <c r="AW61" i="11"/>
  <c r="AU59" i="11" l="1"/>
  <c r="AV60" i="11"/>
  <c r="AW60" i="11"/>
  <c r="T40" i="13"/>
  <c r="S39" i="13"/>
  <c r="AQ59" i="11"/>
  <c r="AM60" i="11"/>
  <c r="AN60" i="11" s="1"/>
  <c r="AG58" i="11"/>
  <c r="AH59" i="11"/>
  <c r="AI59" i="11"/>
  <c r="S38" i="13" l="1"/>
  <c r="AH58" i="11"/>
  <c r="AI58" i="11"/>
  <c r="AQ58" i="11"/>
  <c r="AM59" i="11"/>
  <c r="AN59" i="11" s="1"/>
  <c r="AG57" i="11"/>
  <c r="AV59" i="11"/>
  <c r="AU58" i="11"/>
  <c r="AW59" i="11"/>
  <c r="T39" i="13"/>
  <c r="AV58" i="11" l="1"/>
  <c r="AU57" i="11"/>
  <c r="AW58" i="11"/>
  <c r="T38" i="13"/>
  <c r="S37" i="13"/>
  <c r="AG56" i="11"/>
  <c r="AH57" i="11"/>
  <c r="AI57" i="11"/>
  <c r="AQ57" i="11"/>
  <c r="AM58" i="11"/>
  <c r="AN58" i="11" s="1"/>
  <c r="S36" i="13" l="1"/>
  <c r="AH56" i="11"/>
  <c r="AI56" i="11"/>
  <c r="AQ56" i="11"/>
  <c r="AM57" i="11"/>
  <c r="AN57" i="11" s="1"/>
  <c r="AG55" i="11"/>
  <c r="AU56" i="11"/>
  <c r="AV57" i="11"/>
  <c r="T37" i="13"/>
  <c r="AW57" i="11"/>
  <c r="AV56" i="11" l="1"/>
  <c r="AU55" i="11"/>
  <c r="T36" i="13"/>
  <c r="AW56" i="11"/>
  <c r="S35" i="13"/>
  <c r="AH55" i="11"/>
  <c r="AI55" i="11"/>
  <c r="AQ55" i="11"/>
  <c r="AM56" i="11"/>
  <c r="AN56" i="11" s="1"/>
  <c r="AG54" i="11"/>
  <c r="AV55" i="11" l="1"/>
  <c r="AU54" i="11"/>
  <c r="T35" i="13"/>
  <c r="AW55" i="11"/>
  <c r="AH54" i="11"/>
  <c r="AI54" i="11"/>
  <c r="AQ54" i="11"/>
  <c r="AM55" i="11"/>
  <c r="AN55" i="11" s="1"/>
  <c r="AG53" i="11"/>
  <c r="S34" i="13"/>
  <c r="AU53" i="11" l="1"/>
  <c r="AV54" i="11"/>
  <c r="AW54" i="11"/>
  <c r="T34" i="13"/>
  <c r="AM54" i="11"/>
  <c r="AN54" i="11" s="1"/>
  <c r="S33" i="13"/>
  <c r="AH53" i="11"/>
  <c r="AI53" i="11"/>
  <c r="AQ53" i="11"/>
  <c r="AG52" i="11"/>
  <c r="AV53" i="11" l="1"/>
  <c r="AU52" i="11"/>
  <c r="AW53" i="11"/>
  <c r="T33" i="13"/>
  <c r="AI52" i="11"/>
  <c r="S32" i="13"/>
  <c r="AH52" i="11"/>
  <c r="AM53" i="11"/>
  <c r="AN53" i="11" s="1"/>
  <c r="B563" i="11" s="1"/>
  <c r="B548" i="11"/>
  <c r="AQ52" i="11"/>
  <c r="B565" i="11" s="1"/>
  <c r="G25" i="13" s="1"/>
  <c r="T32" i="13" l="1"/>
  <c r="AW52" i="11"/>
  <c r="B571" i="11" s="1"/>
  <c r="M25" i="13" s="1"/>
  <c r="B550" i="11"/>
  <c r="Q11" i="13" s="1"/>
  <c r="Q13" i="13" s="1"/>
  <c r="B549" i="11"/>
  <c r="P11" i="13" s="1"/>
  <c r="AV52" i="11"/>
  <c r="B570" i="11" s="1"/>
  <c r="L25" i="13" s="1"/>
  <c r="E25" i="13"/>
  <c r="B564" i="11"/>
  <c r="O11" i="13"/>
  <c r="O13" i="13" s="1"/>
  <c r="F25" i="13" l="1"/>
  <c r="B576" i="11"/>
  <c r="R25" i="13" s="1"/>
  <c r="B28" i="13" s="1"/>
</calcChain>
</file>

<file path=xl/sharedStrings.xml><?xml version="1.0" encoding="utf-8"?>
<sst xmlns="http://schemas.openxmlformats.org/spreadsheetml/2006/main" count="2751" uniqueCount="286">
  <si>
    <t>Halley term assurance: reference workbook for docs/spec/term-assurance.md (version 0.1).</t>
  </si>
  <si>
    <t>Built from the specification alone: typed cells are its reference inputs (sections 3.3, 6, 13); every other cell is a formula transcribing one formula of the spec.</t>
  </si>
  <si>
    <t>Sheets</t>
  </si>
  <si>
    <t>mortality: the 6.1 parameters A and B by sex and c, and the mortality table q_ann(sex, x) materialised for ages 18 to 120 from the 6.1 formula in its stated order (section 11, materialised-block option). The one block shared by the policy sheets: each q_ann cell looks it up by INDEX/MATCH on (sex, age).</t>
  </si>
  <si>
    <t>P01 .. P10: one sheet per policy, named by policy_id, with the section 11 blocks in order from the top: inputs (3.1, plus the run-level valuation_date of 3.3), typed; derived constants (3.2, 4.3, 5) by formula; basis constants (6) with i_m, v_m, e_m by formula; lapse table (6.2); commission table (6.6); the monthly block (7.1, 11.1) with a header row and rows t = 0 .. rem_m, the row checks of section 12 to its right; scalars (11.2); check cells (12). Every formula reads this sheet's own cells, through sheet-scoped defined names (sex, premium, rem_m, i_m, lapse_table, scale_money, ...) or same-sheet absolute references, except the q_ann lookup on mortality.</t>
  </si>
  <si>
    <t>summary: the 11.2 scalars per policy by reference, the 11.3 scalar totals in the row labelled total (plain SUMs in ascending policy_id order), the &lt;id&gt;_ok cells per policy by reference with ok per policy and all_ok (defined name all_ok), and the 11.3 totals by t = 0 .. 480 over the ten policies, policies beyond their own rem_m read as zero.</t>
  </si>
  <si>
    <t>Conventions</t>
  </si>
  <si>
    <t>q_ann is looked up from the materialised (sex, age, q_ann) block on mortality, ages 18 to 120, each cell the section 6.1 formula in its stated order (section 11 option 2); the 6.1 parameters are typed on mortality (the table reads them) and on every policy sheet (the basis block of section 11).</t>
  </si>
  <si>
    <t>Row t = 0 holds the state variables only (pols_if, infl, disc, reserve, reserve_pp, reserve_floored); month quantities are blank there (section 4.1).</t>
  </si>
  <si>
    <t>Tolerance (section 1): |a - b| &lt;= 1e-9 * max(|a|, |b|, scale); inequalities use a &lt;= b + 1e-9 * scale; 'exactly' is a plain = comparison. The scales are the check block's scale_money, scale_pp and scale_count, from the sheet's own inputs.</t>
  </si>
  <si>
    <t>P7 and P11 are engine-only (rows beyond rem_m, batch independence) and have no cell.</t>
  </si>
  <si>
    <t>The spec's c is the defined name gm_c because Excel reserves the names R and C.</t>
  </si>
  <si>
    <t>rows_ok on a policy sheet compares the last t of the monthly block (laid out by the builder) with the formula-derived rem_m; it is a layout check, not a spec invariant.</t>
  </si>
  <si>
    <t>Policy sheet blocks (block, rows; column A label or t, B value, C section, D unit)</t>
  </si>
  <si>
    <t>inputs (3.1, 3.3), typed</t>
  </si>
  <si>
    <t>2 to 11</t>
  </si>
  <si>
    <t>derived constants (3.2, 4.3, 5), by formula</t>
  </si>
  <si>
    <t>14 to 20</t>
  </si>
  <si>
    <t>basis constants (6), i_m, v_m, e_m by formula</t>
  </si>
  <si>
    <t>23 to 34</t>
  </si>
  <si>
    <t>lapse table (6.2)</t>
  </si>
  <si>
    <t>38 to 43</t>
  </si>
  <si>
    <t>commission table (6.6)</t>
  </si>
  <si>
    <t>47 to 48</t>
  </si>
  <si>
    <t>monthly block (7.1, 11.1) and row checks (12)</t>
  </si>
  <si>
    <t>header 51; row of t is 52 + t</t>
  </si>
  <si>
    <t>scalars (11.2)</t>
  </si>
  <si>
    <t>from 55 + rem_m</t>
  </si>
  <si>
    <t>check cells (12): scales and helpers, then &lt;id&gt;_ok, rows_ok, ok</t>
  </si>
  <si>
    <t>from 74 + rem_m; &lt;id&gt;_ok from 80 + rem_m</t>
  </si>
  <si>
    <t>Policy sheet monthly columns (symbol, unit, spec section)</t>
  </si>
  <si>
    <t>t</t>
  </si>
  <si>
    <t>Int</t>
  </si>
  <si>
    <t>4.1</t>
  </si>
  <si>
    <t>dur_y</t>
  </si>
  <si>
    <t>5</t>
  </si>
  <si>
    <t>age</t>
  </si>
  <si>
    <t>q_ann</t>
  </si>
  <si>
    <t>Prob annual</t>
  </si>
  <si>
    <t>6.1</t>
  </si>
  <si>
    <t>q_m</t>
  </si>
  <si>
    <t>Prob monthly</t>
  </si>
  <si>
    <t>w_ann</t>
  </si>
  <si>
    <t>6.2</t>
  </si>
  <si>
    <t>w_m</t>
  </si>
  <si>
    <t>comm_rate</t>
  </si>
  <si>
    <t>Fraction</t>
  </si>
  <si>
    <t>6.6</t>
  </si>
  <si>
    <t>infl</t>
  </si>
  <si>
    <t>factor (state; infl(0) = 1)</t>
  </si>
  <si>
    <t>6.4</t>
  </si>
  <si>
    <t>deaths</t>
  </si>
  <si>
    <t>Count</t>
  </si>
  <si>
    <t>7.3</t>
  </si>
  <si>
    <t>lapses</t>
  </si>
  <si>
    <t>maturities</t>
  </si>
  <si>
    <t>pols_if</t>
  </si>
  <si>
    <t>Count (state)</t>
  </si>
  <si>
    <t>7.4</t>
  </si>
  <si>
    <t>premium_pp</t>
  </si>
  <si>
    <t>Money per policy</t>
  </si>
  <si>
    <t>8.1</t>
  </si>
  <si>
    <t>commission_pp</t>
  </si>
  <si>
    <t>maint_pp</t>
  </si>
  <si>
    <t>claim_exp_pp</t>
  </si>
  <si>
    <t>premium_income</t>
  </si>
  <si>
    <t>Money, start</t>
  </si>
  <si>
    <t>8.2</t>
  </si>
  <si>
    <t>commission</t>
  </si>
  <si>
    <t>maint_expense</t>
  </si>
  <si>
    <t>Money, end</t>
  </si>
  <si>
    <t>death_outgo</t>
  </si>
  <si>
    <t>claim_expense</t>
  </si>
  <si>
    <t>net_cf</t>
  </si>
  <si>
    <t>Money, reporting (no timing)</t>
  </si>
  <si>
    <t>8.3</t>
  </si>
  <si>
    <t>net_outgo</t>
  </si>
  <si>
    <t>v</t>
  </si>
  <si>
    <t>factor</t>
  </si>
  <si>
    <t>9.1</t>
  </si>
  <si>
    <t>disc</t>
  </si>
  <si>
    <t>factor (state; disc(0) = 1)</t>
  </si>
  <si>
    <t>pv_net_cf_t</t>
  </si>
  <si>
    <t>Money</t>
  </si>
  <si>
    <t>9.3</t>
  </si>
  <si>
    <t>pv_premiums_t</t>
  </si>
  <si>
    <t>pv_commission_t</t>
  </si>
  <si>
    <t>pv_maint_expense_t</t>
  </si>
  <si>
    <t>pv_death_outgo_t</t>
  </si>
  <si>
    <t>pv_claim_expense_t</t>
  </si>
  <si>
    <t>reserve</t>
  </si>
  <si>
    <t>Money (state)</t>
  </si>
  <si>
    <t>10.2</t>
  </si>
  <si>
    <t>reserve_pp</t>
  </si>
  <si>
    <t>Money per policy (state)</t>
  </si>
  <si>
    <t>10.4</t>
  </si>
  <si>
    <t>reserve_floored</t>
  </si>
  <si>
    <t>10.5</t>
  </si>
  <si>
    <t>Policy sheet row check columns (section 12)</t>
  </si>
  <si>
    <t>H1</t>
  </si>
  <si>
    <t>pols_if &gt;= 0 and non-increasing, exactly (t = 0 .. rem_m)</t>
  </si>
  <si>
    <t>H2</t>
  </si>
  <si>
    <t>rates in [0, 1] exactly; deaths + lapses + maturities &lt;= pols_if(t-1) within tolerance</t>
  </si>
  <si>
    <t>H4_lhs</t>
  </si>
  <si>
    <t>helper: roll-forward left-hand side</t>
  </si>
  <si>
    <t>H4</t>
  </si>
  <si>
    <t>roll-forward equals reserve(t) within tolerance</t>
  </si>
  <si>
    <t>H5b_term</t>
  </si>
  <si>
    <t>helper: month-s term of the H5b sum</t>
  </si>
  <si>
    <t>H5b_sum</t>
  </si>
  <si>
    <t>helper: sum of H5b_term over s = t+1 .. rem_m, ascending</t>
  </si>
  <si>
    <t>H5b</t>
  </si>
  <si>
    <t>reserve(t) * disc(t) equals the H5b sum within tolerance (t = 0 .. rem_m - 1)</t>
  </si>
  <si>
    <t>P1</t>
  </si>
  <si>
    <t>maturities exactly 0 except at rem_m, where it equals the survivors exactly</t>
  </si>
  <si>
    <t>P2</t>
  </si>
  <si>
    <t>premium, commission and lapse quantities exactly 0 after prem_rem_m; premium_income</t>
  </si>
  <si>
    <t>P4</t>
  </si>
  <si>
    <t>age in 18 .. 120; dur_y steps by 0 or 1</t>
  </si>
  <si>
    <t>P5_rhs</t>
  </si>
  <si>
    <t>helper: per-policy recursion right-hand side</t>
  </si>
  <si>
    <t>P5</t>
  </si>
  <si>
    <t>reserve_pp(t) equals the per-policy recursion within tolerance (scale sum_assured)</t>
  </si>
  <si>
    <t>P6</t>
  </si>
  <si>
    <t>reserve_floored &gt;= 0 and &gt;= reserve, exactly</t>
  </si>
  <si>
    <t>P10</t>
  </si>
  <si>
    <t>unit identities, exactly</t>
  </si>
  <si>
    <t>Policy sheet check cells (section 12), repeated on summary</t>
  </si>
  <si>
    <t>H1_ok</t>
  </si>
  <si>
    <t>every H1 row cell (t = 0 .. rem_m)</t>
  </si>
  <si>
    <t>H2_ok</t>
  </si>
  <si>
    <t>every H2 row cell (t = 1 .. rem_m)</t>
  </si>
  <si>
    <t>H3_ok</t>
  </si>
  <si>
    <t>reserve(rem_m) = 0 and pols_if(rem_m) = 0, exactly</t>
  </si>
  <si>
    <t>H4_ok</t>
  </si>
  <si>
    <t>every H4 row cell (t = 1 .. rem_m)</t>
  </si>
  <si>
    <t>H5a_ok</t>
  </si>
  <si>
    <t>reserve(0) equals -pv_net_cf within tolerance (scale_money)</t>
  </si>
  <si>
    <t>H5b_ok</t>
  </si>
  <si>
    <t>every H5b row cell (t = 0 .. rem_m - 1)</t>
  </si>
  <si>
    <t>P1_ok</t>
  </si>
  <si>
    <t>every P1 row cell (t = 1 .. rem_m)</t>
  </si>
  <si>
    <t>P2_ok</t>
  </si>
  <si>
    <t>every P2 row cell (t = 1 .. rem_m)</t>
  </si>
  <si>
    <t>P3_ok</t>
  </si>
  <si>
    <t>the number of months with premium_pp &lt;&gt; 0 equals prem_rem_m</t>
  </si>
  <si>
    <t>P4_ok</t>
  </si>
  <si>
    <t>every P4 row cell (t = 1 .. rem_m)</t>
  </si>
  <si>
    <t>P5_ok</t>
  </si>
  <si>
    <t>every P5 row cell (t = 0 .. rem_m - 1)</t>
  </si>
  <si>
    <t>P6_ok</t>
  </si>
  <si>
    <t>every P6 row cell (t = 0 .. rem_m)</t>
  </si>
  <si>
    <t>P8_ok</t>
  </si>
  <si>
    <t>exits_sum equals pols_if_init within tolerance (scale_count)</t>
  </si>
  <si>
    <t>P9_ok</t>
  </si>
  <si>
    <t>pv_net_cf equals pv_net_cf_t_sum within tolerance (scale_money)</t>
  </si>
  <si>
    <t>P10_ok</t>
  </si>
  <si>
    <t>every P10 row cell (t = 1 .. rem_m)</t>
  </si>
  <si>
    <t>rows_ok</t>
  </si>
  <si>
    <t>layout: the last t of the monthly block equals the formula-derived rem_m</t>
  </si>
  <si>
    <t>ok</t>
  </si>
  <si>
    <t>every cell above</t>
  </si>
  <si>
    <t>Mortality parameters (section 6.1), each in one cell: the table below reads these</t>
  </si>
  <si>
    <t>A_M</t>
  </si>
  <si>
    <t>Gompertz-Makeham A, sex M</t>
  </si>
  <si>
    <t>A_F</t>
  </si>
  <si>
    <t>Gompertz-Makeham A, sex F</t>
  </si>
  <si>
    <t>B_M</t>
  </si>
  <si>
    <t>Gompertz-Makeham B, sex M</t>
  </si>
  <si>
    <t>B_F</t>
  </si>
  <si>
    <t>Gompertz-Makeham B, sex F</t>
  </si>
  <si>
    <t>c</t>
  </si>
  <si>
    <t>Gompertz-Makeham c (both sexes); defined name gm_c</t>
  </si>
  <si>
    <t>Mortality table q_ann(sex, x) (section 6.1): 1 - exp(-(A + B * c^x * (c - 1) / ln(c))), ages 18 to 120; shared by every policy sheet, which looks it up by (sex, age)</t>
  </si>
  <si>
    <t>x</t>
  </si>
  <si>
    <t>M</t>
  </si>
  <si>
    <t>F</t>
  </si>
  <si>
    <t>Inputs (section 3.1, from section 13) and the run-level valuation_date (3.3), typed</t>
  </si>
  <si>
    <t>valuation_date</t>
  </si>
  <si>
    <t>3.3</t>
  </si>
  <si>
    <t>Date, first of a month (run-level input)</t>
  </si>
  <si>
    <t>policy_id</t>
  </si>
  <si>
    <t>P01</t>
  </si>
  <si>
    <t>3.1</t>
  </si>
  <si>
    <t>string</t>
  </si>
  <si>
    <t>sex</t>
  </si>
  <si>
    <t>string, M or F</t>
  </si>
  <si>
    <t>birth_date</t>
  </si>
  <si>
    <t>Date</t>
  </si>
  <si>
    <t>entry_date</t>
  </si>
  <si>
    <t>maturity_date</t>
  </si>
  <si>
    <t>prem_term_y</t>
  </si>
  <si>
    <t>Int (years)</t>
  </si>
  <si>
    <t>sum_assured</t>
  </si>
  <si>
    <t>premium</t>
  </si>
  <si>
    <t>Money per policy, monthly, in advance</t>
  </si>
  <si>
    <t>pols_if_init</t>
  </si>
  <si>
    <t>Derived constants (sections 3.2, 4.3 and 5), by formula</t>
  </si>
  <si>
    <t>age_at_entry</t>
  </si>
  <si>
    <t>dur_m</t>
  </si>
  <si>
    <t>4.3</t>
  </si>
  <si>
    <t>Int (months)</t>
  </si>
  <si>
    <t>term_m</t>
  </si>
  <si>
    <t>rem_m</t>
  </si>
  <si>
    <t>prem_term_m</t>
  </si>
  <si>
    <t>prem_rem_m</t>
  </si>
  <si>
    <t>dur_y_last</t>
  </si>
  <si>
    <t>Basis constants (section 6), each in one cell</t>
  </si>
  <si>
    <t>i</t>
  </si>
  <si>
    <t>6</t>
  </si>
  <si>
    <t>Rate[Annual]</t>
  </si>
  <si>
    <t>e</t>
  </si>
  <si>
    <t>i_m</t>
  </si>
  <si>
    <t>Rate[Monthly]</t>
  </si>
  <si>
    <t>v_m</t>
  </si>
  <si>
    <t>e_m</t>
  </si>
  <si>
    <t>maint_base</t>
  </si>
  <si>
    <t>6.5</t>
  </si>
  <si>
    <t>Money per policy, per month, time-0 prices</t>
  </si>
  <si>
    <t>claim_exp_base</t>
  </si>
  <si>
    <t>Money per policy (per death), time-0 prices</t>
  </si>
  <si>
    <t>Lapse table (section 6.2): key k = min(dur_y, 5)</t>
  </si>
  <si>
    <t>k</t>
  </si>
  <si>
    <t>lapse_table</t>
  </si>
  <si>
    <t>Prob, annual</t>
  </si>
  <si>
    <t>Commission table (section 6.6): key k = min(dur_y, 1)</t>
  </si>
  <si>
    <t>comm_table</t>
  </si>
  <si>
    <t>Monthly block (sections 7.1 and 11.1): rows t = 0 .. rem_m, one column per quantity in the 7.1 order; the row-level check cells of section 12 follow the blank column</t>
  </si>
  <si>
    <t>Scalars (section 11.2): the derived constants, the PV sums over t = 1 .. rem_m in ascending t, the time-0 state variables and maturities(rem_m)</t>
  </si>
  <si>
    <t>pv_premiums</t>
  </si>
  <si>
    <t>pv_commission</t>
  </si>
  <si>
    <t>pv_maint_expense</t>
  </si>
  <si>
    <t>pv_death_outgo</t>
  </si>
  <si>
    <t>pv_claim_expense</t>
  </si>
  <si>
    <t>pv_net_cf</t>
  </si>
  <si>
    <t>reserve_0</t>
  </si>
  <si>
    <t>Money: reserve(0)</t>
  </si>
  <si>
    <t>reserve_pp_0</t>
  </si>
  <si>
    <t>Money per policy: reserve_pp(0)</t>
  </si>
  <si>
    <t>reserve_floored_0</t>
  </si>
  <si>
    <t>Money: reserve_floored(0)</t>
  </si>
  <si>
    <t>maturities_n</t>
  </si>
  <si>
    <t>Count: maturities(rem_m), the survivors to the end of the term</t>
  </si>
  <si>
    <t>Check cells (section 12): the section 1 scales and two helper sums, then one &lt;id&gt;_ok per (sheet) invariant, TRUE when every row cell and scalar cell of that invariant is TRUE</t>
  </si>
  <si>
    <t>scale_money</t>
  </si>
  <si>
    <t>Money (in-force) scale of section 1: sum_assured * pols_if_init</t>
  </si>
  <si>
    <t>scale_pp</t>
  </si>
  <si>
    <t>Money per policy scale of section 1: sum_assured</t>
  </si>
  <si>
    <t>scale_count</t>
  </si>
  <si>
    <t>Count scale of section 1: pols_if_init</t>
  </si>
  <si>
    <t>exits_sum</t>
  </si>
  <si>
    <t>helper (P8): sum over t = 1 .. rem_m of deaths + lapses + maturities</t>
  </si>
  <si>
    <t>pv_net_cf_t_sum</t>
  </si>
  <si>
    <t>helper (P9): sum over t = 1 .. rem_m of pv_net_cf_t</t>
  </si>
  <si>
    <t>P02</t>
  </si>
  <si>
    <t>P03</t>
  </si>
  <si>
    <t>P04</t>
  </si>
  <si>
    <t>P05</t>
  </si>
  <si>
    <t>P06</t>
  </si>
  <si>
    <t>P07</t>
  </si>
  <si>
    <t>P08</t>
  </si>
  <si>
    <t>P09</t>
  </si>
  <si>
    <t>Scalars (section 11.2) per policy, by reference to the policy sheets; the row labelled total holds the section 11.3 scalar totals, plain SUMs in ascending policy_id order</t>
  </si>
  <si>
    <t>total</t>
  </si>
  <si>
    <t>Check cells (section 12) per policy, by reference to the policy sheets: &lt;id&gt;_ok per (sheet) invariant, rows_ok, ok per policy, and all_ok over the ten policies</t>
  </si>
  <si>
    <t>all_ok</t>
  </si>
  <si>
    <t>Totals by t (section 11.3), t = 0 .. 480: the sum over the ten policies of each Money and Count monthly column, a policy's values beyond its own rem_m read as zero</t>
  </si>
  <si>
    <t>total_deaths</t>
  </si>
  <si>
    <t>total_lapses</t>
  </si>
  <si>
    <t>total_maturities</t>
  </si>
  <si>
    <t>total_pols_if</t>
  </si>
  <si>
    <t>total_premium_income</t>
  </si>
  <si>
    <t>total_commission</t>
  </si>
  <si>
    <t>total_maint_expense</t>
  </si>
  <si>
    <t>total_death_outgo</t>
  </si>
  <si>
    <t>total_claim_expense</t>
  </si>
  <si>
    <t>total_net_cf</t>
  </si>
  <si>
    <t>total_net_outgo</t>
  </si>
  <si>
    <t>total_pv_net_cf_t</t>
  </si>
  <si>
    <t>total_pv_premiums_t</t>
  </si>
  <si>
    <t>total_pv_commission_t</t>
  </si>
  <si>
    <t>total_pv_maint_expense_t</t>
  </si>
  <si>
    <t>total_pv_death_outgo_t</t>
  </si>
  <si>
    <t>total_pv_claim_expense_t</t>
  </si>
  <si>
    <t>total_reserve</t>
  </si>
  <si>
    <t>total_reserve_floored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</si>
</sst>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workbookViewId="0"/>
  </sheetViews>
  <sheetFormatPr defaultRowHeight="14.5" x14ac:dyDescent="0.35"/>
  <cols>
    <col min="1" max="1" width="48" customWidth="1"/>
    <col min="2" max="2" width="60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7" spans="1:3" x14ac:dyDescent="0.35">
      <c r="A17" t="s">
        <v>13</v>
      </c>
    </row>
    <row r="18" spans="1:3" x14ac:dyDescent="0.35">
      <c r="A18" t="s">
        <v>14</v>
      </c>
      <c r="B18" t="s">
        <v>15</v>
      </c>
    </row>
    <row r="19" spans="1:3" x14ac:dyDescent="0.35">
      <c r="A19" t="s">
        <v>16</v>
      </c>
      <c r="B19" t="s">
        <v>17</v>
      </c>
    </row>
    <row r="20" spans="1:3" x14ac:dyDescent="0.35">
      <c r="A20" t="s">
        <v>18</v>
      </c>
      <c r="B20" t="s">
        <v>19</v>
      </c>
    </row>
    <row r="21" spans="1:3" x14ac:dyDescent="0.35">
      <c r="A21" t="s">
        <v>20</v>
      </c>
      <c r="B21" t="s">
        <v>21</v>
      </c>
    </row>
    <row r="22" spans="1:3" x14ac:dyDescent="0.35">
      <c r="A22" t="s">
        <v>22</v>
      </c>
      <c r="B22" t="s">
        <v>23</v>
      </c>
    </row>
    <row r="23" spans="1:3" x14ac:dyDescent="0.35">
      <c r="A23" t="s">
        <v>24</v>
      </c>
      <c r="B23" t="s">
        <v>25</v>
      </c>
    </row>
    <row r="24" spans="1:3" x14ac:dyDescent="0.35">
      <c r="A24" t="s">
        <v>26</v>
      </c>
      <c r="B24" t="s">
        <v>27</v>
      </c>
    </row>
    <row r="25" spans="1:3" x14ac:dyDescent="0.35">
      <c r="A25" t="s">
        <v>28</v>
      </c>
      <c r="B25" t="s">
        <v>29</v>
      </c>
    </row>
    <row r="27" spans="1:3" x14ac:dyDescent="0.35">
      <c r="A27" t="s">
        <v>30</v>
      </c>
    </row>
    <row r="28" spans="1:3" x14ac:dyDescent="0.35">
      <c r="A28" t="s">
        <v>31</v>
      </c>
      <c r="B28" t="s">
        <v>32</v>
      </c>
      <c r="C28" t="s">
        <v>33</v>
      </c>
    </row>
    <row r="29" spans="1:3" x14ac:dyDescent="0.35">
      <c r="A29" t="s">
        <v>34</v>
      </c>
      <c r="B29" t="s">
        <v>32</v>
      </c>
      <c r="C29" t="s">
        <v>35</v>
      </c>
    </row>
    <row r="30" spans="1:3" x14ac:dyDescent="0.35">
      <c r="A30" t="s">
        <v>36</v>
      </c>
      <c r="B30" t="s">
        <v>32</v>
      </c>
      <c r="C30" t="s">
        <v>35</v>
      </c>
    </row>
    <row r="31" spans="1:3" x14ac:dyDescent="0.35">
      <c r="A31" t="s">
        <v>37</v>
      </c>
      <c r="B31" t="s">
        <v>38</v>
      </c>
      <c r="C31" t="s">
        <v>39</v>
      </c>
    </row>
    <row r="32" spans="1:3" x14ac:dyDescent="0.35">
      <c r="A32" t="s">
        <v>40</v>
      </c>
      <c r="B32" t="s">
        <v>41</v>
      </c>
      <c r="C32" t="s">
        <v>39</v>
      </c>
    </row>
    <row r="33" spans="1:3" x14ac:dyDescent="0.35">
      <c r="A33" t="s">
        <v>42</v>
      </c>
      <c r="B33" t="s">
        <v>38</v>
      </c>
      <c r="C33" t="s">
        <v>43</v>
      </c>
    </row>
    <row r="34" spans="1:3" x14ac:dyDescent="0.35">
      <c r="A34" t="s">
        <v>44</v>
      </c>
      <c r="B34" t="s">
        <v>41</v>
      </c>
      <c r="C34" t="s">
        <v>43</v>
      </c>
    </row>
    <row r="35" spans="1:3" x14ac:dyDescent="0.35">
      <c r="A35" t="s">
        <v>45</v>
      </c>
      <c r="B35" t="s">
        <v>46</v>
      </c>
      <c r="C35" t="s">
        <v>47</v>
      </c>
    </row>
    <row r="36" spans="1:3" x14ac:dyDescent="0.35">
      <c r="A36" t="s">
        <v>48</v>
      </c>
      <c r="B36" t="s">
        <v>49</v>
      </c>
      <c r="C36" t="s">
        <v>50</v>
      </c>
    </row>
    <row r="37" spans="1:3" x14ac:dyDescent="0.35">
      <c r="A37" t="s">
        <v>51</v>
      </c>
      <c r="B37" t="s">
        <v>52</v>
      </c>
      <c r="C37" t="s">
        <v>53</v>
      </c>
    </row>
    <row r="38" spans="1:3" x14ac:dyDescent="0.35">
      <c r="A38" t="s">
        <v>54</v>
      </c>
      <c r="B38" t="s">
        <v>52</v>
      </c>
      <c r="C38" t="s">
        <v>53</v>
      </c>
    </row>
    <row r="39" spans="1:3" x14ac:dyDescent="0.35">
      <c r="A39" t="s">
        <v>55</v>
      </c>
      <c r="B39" t="s">
        <v>52</v>
      </c>
      <c r="C39" t="s">
        <v>53</v>
      </c>
    </row>
    <row r="40" spans="1:3" x14ac:dyDescent="0.35">
      <c r="A40" t="s">
        <v>56</v>
      </c>
      <c r="B40" t="s">
        <v>57</v>
      </c>
      <c r="C40" t="s">
        <v>58</v>
      </c>
    </row>
    <row r="41" spans="1:3" x14ac:dyDescent="0.35">
      <c r="A41" t="s">
        <v>59</v>
      </c>
      <c r="B41" t="s">
        <v>60</v>
      </c>
      <c r="C41" t="s">
        <v>61</v>
      </c>
    </row>
    <row r="42" spans="1:3" x14ac:dyDescent="0.35">
      <c r="A42" t="s">
        <v>62</v>
      </c>
      <c r="B42" t="s">
        <v>60</v>
      </c>
      <c r="C42" t="s">
        <v>61</v>
      </c>
    </row>
    <row r="43" spans="1:3" x14ac:dyDescent="0.35">
      <c r="A43" t="s">
        <v>63</v>
      </c>
      <c r="B43" t="s">
        <v>60</v>
      </c>
      <c r="C43" t="s">
        <v>61</v>
      </c>
    </row>
    <row r="44" spans="1:3" x14ac:dyDescent="0.35">
      <c r="A44" t="s">
        <v>64</v>
      </c>
      <c r="B44" t="s">
        <v>60</v>
      </c>
      <c r="C44" t="s">
        <v>61</v>
      </c>
    </row>
    <row r="45" spans="1:3" x14ac:dyDescent="0.35">
      <c r="A45" t="s">
        <v>65</v>
      </c>
      <c r="B45" t="s">
        <v>66</v>
      </c>
      <c r="C45" t="s">
        <v>67</v>
      </c>
    </row>
    <row r="46" spans="1:3" x14ac:dyDescent="0.35">
      <c r="A46" t="s">
        <v>68</v>
      </c>
      <c r="B46" t="s">
        <v>66</v>
      </c>
      <c r="C46" t="s">
        <v>67</v>
      </c>
    </row>
    <row r="47" spans="1:3" x14ac:dyDescent="0.35">
      <c r="A47" t="s">
        <v>69</v>
      </c>
      <c r="B47" t="s">
        <v>70</v>
      </c>
      <c r="C47" t="s">
        <v>67</v>
      </c>
    </row>
    <row r="48" spans="1:3" x14ac:dyDescent="0.35">
      <c r="A48" t="s">
        <v>71</v>
      </c>
      <c r="B48" t="s">
        <v>70</v>
      </c>
      <c r="C48" t="s">
        <v>67</v>
      </c>
    </row>
    <row r="49" spans="1:3" x14ac:dyDescent="0.35">
      <c r="A49" t="s">
        <v>72</v>
      </c>
      <c r="B49" t="s">
        <v>70</v>
      </c>
      <c r="C49" t="s">
        <v>67</v>
      </c>
    </row>
    <row r="50" spans="1:3" x14ac:dyDescent="0.35">
      <c r="A50" t="s">
        <v>73</v>
      </c>
      <c r="B50" t="s">
        <v>74</v>
      </c>
      <c r="C50" t="s">
        <v>75</v>
      </c>
    </row>
    <row r="51" spans="1:3" x14ac:dyDescent="0.35">
      <c r="A51" t="s">
        <v>76</v>
      </c>
      <c r="B51" t="s">
        <v>70</v>
      </c>
      <c r="C51" t="s">
        <v>75</v>
      </c>
    </row>
    <row r="52" spans="1:3" x14ac:dyDescent="0.35">
      <c r="A52" t="s">
        <v>77</v>
      </c>
      <c r="B52" t="s">
        <v>78</v>
      </c>
      <c r="C52" t="s">
        <v>79</v>
      </c>
    </row>
    <row r="53" spans="1:3" x14ac:dyDescent="0.35">
      <c r="A53" t="s">
        <v>80</v>
      </c>
      <c r="B53" t="s">
        <v>81</v>
      </c>
      <c r="C53" t="s">
        <v>79</v>
      </c>
    </row>
    <row r="54" spans="1:3" x14ac:dyDescent="0.35">
      <c r="A54" t="s">
        <v>82</v>
      </c>
      <c r="B54" t="s">
        <v>83</v>
      </c>
      <c r="C54" t="s">
        <v>84</v>
      </c>
    </row>
    <row r="55" spans="1:3" x14ac:dyDescent="0.35">
      <c r="A55" t="s">
        <v>85</v>
      </c>
      <c r="B55" t="s">
        <v>83</v>
      </c>
      <c r="C55" t="s">
        <v>84</v>
      </c>
    </row>
    <row r="56" spans="1:3" x14ac:dyDescent="0.35">
      <c r="A56" t="s">
        <v>86</v>
      </c>
      <c r="B56" t="s">
        <v>83</v>
      </c>
      <c r="C56" t="s">
        <v>84</v>
      </c>
    </row>
    <row r="57" spans="1:3" x14ac:dyDescent="0.35">
      <c r="A57" t="s">
        <v>87</v>
      </c>
      <c r="B57" t="s">
        <v>83</v>
      </c>
      <c r="C57" t="s">
        <v>84</v>
      </c>
    </row>
    <row r="58" spans="1:3" x14ac:dyDescent="0.35">
      <c r="A58" t="s">
        <v>88</v>
      </c>
      <c r="B58" t="s">
        <v>83</v>
      </c>
      <c r="C58" t="s">
        <v>84</v>
      </c>
    </row>
    <row r="59" spans="1:3" x14ac:dyDescent="0.35">
      <c r="A59" t="s">
        <v>89</v>
      </c>
      <c r="B59" t="s">
        <v>83</v>
      </c>
      <c r="C59" t="s">
        <v>84</v>
      </c>
    </row>
    <row r="60" spans="1:3" x14ac:dyDescent="0.35">
      <c r="A60" t="s">
        <v>90</v>
      </c>
      <c r="B60" t="s">
        <v>91</v>
      </c>
      <c r="C60" t="s">
        <v>92</v>
      </c>
    </row>
    <row r="61" spans="1:3" x14ac:dyDescent="0.35">
      <c r="A61" t="s">
        <v>93</v>
      </c>
      <c r="B61" t="s">
        <v>94</v>
      </c>
      <c r="C61" t="s">
        <v>95</v>
      </c>
    </row>
    <row r="62" spans="1:3" x14ac:dyDescent="0.35">
      <c r="A62" t="s">
        <v>96</v>
      </c>
      <c r="B62" t="s">
        <v>91</v>
      </c>
      <c r="C62" t="s">
        <v>97</v>
      </c>
    </row>
    <row r="64" spans="1:3" x14ac:dyDescent="0.35">
      <c r="A64" t="s">
        <v>98</v>
      </c>
    </row>
    <row r="65" spans="1:2" x14ac:dyDescent="0.35">
      <c r="A65" t="s">
        <v>99</v>
      </c>
      <c r="B65" t="s">
        <v>100</v>
      </c>
    </row>
    <row r="66" spans="1:2" x14ac:dyDescent="0.35">
      <c r="A66" t="s">
        <v>101</v>
      </c>
      <c r="B66" t="s">
        <v>102</v>
      </c>
    </row>
    <row r="67" spans="1:2" x14ac:dyDescent="0.35">
      <c r="A67" t="s">
        <v>103</v>
      </c>
      <c r="B67" t="s">
        <v>104</v>
      </c>
    </row>
    <row r="68" spans="1:2" x14ac:dyDescent="0.35">
      <c r="A68" t="s">
        <v>105</v>
      </c>
      <c r="B68" t="s">
        <v>106</v>
      </c>
    </row>
    <row r="69" spans="1:2" x14ac:dyDescent="0.35">
      <c r="A69" t="s">
        <v>107</v>
      </c>
      <c r="B69" t="s">
        <v>108</v>
      </c>
    </row>
    <row r="70" spans="1:2" x14ac:dyDescent="0.35">
      <c r="A70" t="s">
        <v>109</v>
      </c>
      <c r="B70" t="s">
        <v>110</v>
      </c>
    </row>
    <row r="71" spans="1:2" x14ac:dyDescent="0.35">
      <c r="A71" t="s">
        <v>111</v>
      </c>
      <c r="B71" t="s">
        <v>112</v>
      </c>
    </row>
    <row r="72" spans="1:2" x14ac:dyDescent="0.35">
      <c r="A72" t="s">
        <v>113</v>
      </c>
      <c r="B72" t="s">
        <v>114</v>
      </c>
    </row>
    <row r="73" spans="1:2" x14ac:dyDescent="0.35">
      <c r="A73" t="s">
        <v>115</v>
      </c>
      <c r="B73" t="s">
        <v>116</v>
      </c>
    </row>
    <row r="74" spans="1:2" x14ac:dyDescent="0.35">
      <c r="A74" t="s">
        <v>117</v>
      </c>
      <c r="B74" t="s">
        <v>118</v>
      </c>
    </row>
    <row r="75" spans="1:2" x14ac:dyDescent="0.35">
      <c r="A75" t="s">
        <v>119</v>
      </c>
      <c r="B75" t="s">
        <v>120</v>
      </c>
    </row>
    <row r="76" spans="1:2" x14ac:dyDescent="0.35">
      <c r="A76" t="s">
        <v>121</v>
      </c>
      <c r="B76" t="s">
        <v>122</v>
      </c>
    </row>
    <row r="77" spans="1:2" x14ac:dyDescent="0.35">
      <c r="A77" t="s">
        <v>123</v>
      </c>
      <c r="B77" t="s">
        <v>124</v>
      </c>
    </row>
    <row r="78" spans="1:2" x14ac:dyDescent="0.35">
      <c r="A78" t="s">
        <v>125</v>
      </c>
      <c r="B78" t="s">
        <v>126</v>
      </c>
    </row>
    <row r="80" spans="1:2" x14ac:dyDescent="0.35">
      <c r="A80" t="s">
        <v>127</v>
      </c>
    </row>
    <row r="81" spans="1:2" x14ac:dyDescent="0.35">
      <c r="A81" t="s">
        <v>128</v>
      </c>
      <c r="B81" t="s">
        <v>129</v>
      </c>
    </row>
    <row r="82" spans="1:2" x14ac:dyDescent="0.35">
      <c r="A82" t="s">
        <v>130</v>
      </c>
      <c r="B82" t="s">
        <v>131</v>
      </c>
    </row>
    <row r="83" spans="1:2" x14ac:dyDescent="0.35">
      <c r="A83" t="s">
        <v>132</v>
      </c>
      <c r="B83" t="s">
        <v>133</v>
      </c>
    </row>
    <row r="84" spans="1:2" x14ac:dyDescent="0.35">
      <c r="A84" t="s">
        <v>134</v>
      </c>
      <c r="B84" t="s">
        <v>135</v>
      </c>
    </row>
    <row r="85" spans="1:2" x14ac:dyDescent="0.35">
      <c r="A85" t="s">
        <v>136</v>
      </c>
      <c r="B85" t="s">
        <v>137</v>
      </c>
    </row>
    <row r="86" spans="1:2" x14ac:dyDescent="0.35">
      <c r="A86" t="s">
        <v>138</v>
      </c>
      <c r="B86" t="s">
        <v>139</v>
      </c>
    </row>
    <row r="87" spans="1:2" x14ac:dyDescent="0.35">
      <c r="A87" t="s">
        <v>140</v>
      </c>
      <c r="B87" t="s">
        <v>141</v>
      </c>
    </row>
    <row r="88" spans="1:2" x14ac:dyDescent="0.35">
      <c r="A88" t="s">
        <v>142</v>
      </c>
      <c r="B88" t="s">
        <v>143</v>
      </c>
    </row>
    <row r="89" spans="1:2" x14ac:dyDescent="0.35">
      <c r="A89" t="s">
        <v>144</v>
      </c>
      <c r="B89" t="s">
        <v>145</v>
      </c>
    </row>
    <row r="90" spans="1:2" x14ac:dyDescent="0.35">
      <c r="A90" t="s">
        <v>146</v>
      </c>
      <c r="B90" t="s">
        <v>147</v>
      </c>
    </row>
    <row r="91" spans="1:2" x14ac:dyDescent="0.35">
      <c r="A91" t="s">
        <v>148</v>
      </c>
      <c r="B91" t="s">
        <v>149</v>
      </c>
    </row>
    <row r="92" spans="1:2" x14ac:dyDescent="0.35">
      <c r="A92" t="s">
        <v>150</v>
      </c>
      <c r="B92" t="s">
        <v>151</v>
      </c>
    </row>
    <row r="93" spans="1:2" x14ac:dyDescent="0.35">
      <c r="A93" t="s">
        <v>152</v>
      </c>
      <c r="B93" t="s">
        <v>153</v>
      </c>
    </row>
    <row r="94" spans="1:2" x14ac:dyDescent="0.35">
      <c r="A94" t="s">
        <v>154</v>
      </c>
      <c r="B94" t="s">
        <v>155</v>
      </c>
    </row>
    <row r="95" spans="1:2" x14ac:dyDescent="0.35">
      <c r="A95" t="s">
        <v>156</v>
      </c>
      <c r="B95" t="s">
        <v>157</v>
      </c>
    </row>
    <row r="96" spans="1:2" x14ac:dyDescent="0.35">
      <c r="A96" t="s">
        <v>158</v>
      </c>
      <c r="B96" t="s">
        <v>159</v>
      </c>
    </row>
    <row r="97" spans="1:2" x14ac:dyDescent="0.35">
      <c r="A97" t="s">
        <v>160</v>
      </c>
      <c r="B97" t="s"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2"/>
  <sheetViews>
    <sheetView workbookViewId="0"/>
  </sheetViews>
  <sheetFormatPr defaultRowHeight="14.5" x14ac:dyDescent="0.35"/>
  <cols>
    <col min="1" max="4" width="16" customWidth="1"/>
  </cols>
  <sheetData>
    <row r="1" spans="1:4" x14ac:dyDescent="0.35">
      <c r="A1" s="1" t="s">
        <v>162</v>
      </c>
    </row>
    <row r="2" spans="1:4" x14ac:dyDescent="0.35">
      <c r="A2" t="s">
        <v>163</v>
      </c>
      <c r="B2">
        <v>2.0000000000000001E-4</v>
      </c>
      <c r="C2" t="s">
        <v>39</v>
      </c>
      <c r="D2" t="s">
        <v>164</v>
      </c>
    </row>
    <row r="3" spans="1:4" x14ac:dyDescent="0.35">
      <c r="A3" t="s">
        <v>165</v>
      </c>
      <c r="B3">
        <v>1.4999999999999999E-4</v>
      </c>
      <c r="C3" t="s">
        <v>39</v>
      </c>
      <c r="D3" t="s">
        <v>166</v>
      </c>
    </row>
    <row r="4" spans="1:4" x14ac:dyDescent="0.35">
      <c r="A4" t="s">
        <v>167</v>
      </c>
      <c r="B4">
        <v>1.7E-5</v>
      </c>
      <c r="C4" t="s">
        <v>39</v>
      </c>
      <c r="D4" t="s">
        <v>168</v>
      </c>
    </row>
    <row r="5" spans="1:4" x14ac:dyDescent="0.35">
      <c r="A5" t="s">
        <v>169</v>
      </c>
      <c r="B5">
        <v>1.1E-5</v>
      </c>
      <c r="C5" t="s">
        <v>39</v>
      </c>
      <c r="D5" t="s">
        <v>170</v>
      </c>
    </row>
    <row r="6" spans="1:4" x14ac:dyDescent="0.35">
      <c r="A6" t="s">
        <v>171</v>
      </c>
      <c r="B6">
        <v>1.1000000000000001</v>
      </c>
      <c r="C6" t="s">
        <v>39</v>
      </c>
      <c r="D6" t="s">
        <v>172</v>
      </c>
    </row>
    <row r="8" spans="1:4" x14ac:dyDescent="0.35">
      <c r="A8" s="1" t="s">
        <v>173</v>
      </c>
    </row>
    <row r="9" spans="1:4" x14ac:dyDescent="0.35">
      <c r="A9" t="s">
        <v>174</v>
      </c>
      <c r="B9" t="s">
        <v>175</v>
      </c>
      <c r="C9" t="s">
        <v>176</v>
      </c>
    </row>
    <row r="10" spans="1:4" x14ac:dyDescent="0.35">
      <c r="A10">
        <v>18</v>
      </c>
      <c r="B10">
        <f t="shared" ref="B10:B41" si="0">1-EXP(-(A_M+B_M*gm_c^$A10*(gm_c-1)/LN(gm_c)))</f>
        <v>2.991247171524325E-4</v>
      </c>
      <c r="C10">
        <f t="shared" ref="C10:C41" si="1">1-EXP(-(A_F+B_F*gm_c^$A10*(gm_c-1)/LN(gm_c)))</f>
        <v>2.1414554419341147E-4</v>
      </c>
    </row>
    <row r="11" spans="1:4" x14ac:dyDescent="0.35">
      <c r="A11">
        <v>19</v>
      </c>
      <c r="B11">
        <f t="shared" si="0"/>
        <v>3.0903864797804381E-4</v>
      </c>
      <c r="C11">
        <f t="shared" si="1"/>
        <v>2.2056099713296806E-4</v>
      </c>
    </row>
    <row r="12" spans="1:4" x14ac:dyDescent="0.35">
      <c r="A12">
        <v>20</v>
      </c>
      <c r="B12">
        <f t="shared" si="0"/>
        <v>3.1994385833189476E-4</v>
      </c>
      <c r="C12">
        <f t="shared" si="1"/>
        <v>2.276179478187812E-4</v>
      </c>
    </row>
    <row r="13" spans="1:4" x14ac:dyDescent="0.35">
      <c r="A13">
        <v>21</v>
      </c>
      <c r="B13">
        <f t="shared" si="0"/>
        <v>3.3193945232190547E-4</v>
      </c>
      <c r="C13">
        <f t="shared" si="1"/>
        <v>2.353805360408856E-4</v>
      </c>
    </row>
    <row r="14" spans="1:4" x14ac:dyDescent="0.35">
      <c r="A14">
        <v>22</v>
      </c>
      <c r="B14">
        <f t="shared" si="0"/>
        <v>3.451344394599376E-4</v>
      </c>
      <c r="C14">
        <f t="shared" si="1"/>
        <v>2.4391931347167439E-4</v>
      </c>
    </row>
    <row r="15" spans="1:4" x14ac:dyDescent="0.35">
      <c r="A15">
        <v>23</v>
      </c>
      <c r="B15">
        <f t="shared" si="0"/>
        <v>3.5964872415072957E-4</v>
      </c>
      <c r="C15">
        <f t="shared" si="1"/>
        <v>2.5331188441390928E-4</v>
      </c>
    </row>
    <row r="16" spans="1:4" x14ac:dyDescent="0.35">
      <c r="A16">
        <v>24</v>
      </c>
      <c r="B16">
        <f t="shared" si="0"/>
        <v>3.7561419390930162E-4</v>
      </c>
      <c r="C16">
        <f t="shared" si="1"/>
        <v>2.636436105308837E-4</v>
      </c>
    </row>
    <row r="17" spans="1:3" x14ac:dyDescent="0.35">
      <c r="A17">
        <v>25</v>
      </c>
      <c r="B17">
        <f t="shared" si="0"/>
        <v>3.931759161327486E-4</v>
      </c>
      <c r="C17">
        <f t="shared" si="1"/>
        <v>2.7500838593841337E-4</v>
      </c>
    </row>
    <row r="18" spans="1:3" x14ac:dyDescent="0.35">
      <c r="A18">
        <v>26</v>
      </c>
      <c r="B18">
        <f t="shared" si="0"/>
        <v>4.1249345422667005E-4</v>
      </c>
      <c r="C18">
        <f t="shared" si="1"/>
        <v>2.8750948966982381E-4</v>
      </c>
    </row>
    <row r="19" spans="1:3" x14ac:dyDescent="0.35">
      <c r="A19">
        <v>27</v>
      </c>
      <c r="B19">
        <f t="shared" si="0"/>
        <v>4.3374231495252324E-4</v>
      </c>
      <c r="C19">
        <f t="shared" si="1"/>
        <v>3.0126052322410057E-4</v>
      </c>
    </row>
    <row r="20" spans="1:3" x14ac:dyDescent="0.35">
      <c r="A20">
        <v>28</v>
      </c>
      <c r="B20">
        <f t="shared" si="0"/>
        <v>4.5711554003735611E-4</v>
      </c>
      <c r="C20">
        <f t="shared" si="1"/>
        <v>3.1638644167109042E-4</v>
      </c>
    </row>
    <row r="21" spans="1:3" x14ac:dyDescent="0.35">
      <c r="A21">
        <v>29</v>
      </c>
      <c r="B21">
        <f t="shared" si="0"/>
        <v>4.8282545637201579E-4</v>
      </c>
      <c r="C21">
        <f t="shared" si="1"/>
        <v>3.3302468762697046E-4</v>
      </c>
    </row>
    <row r="22" spans="1:3" x14ac:dyDescent="0.35">
      <c r="A22">
        <v>30</v>
      </c>
      <c r="B22">
        <f t="shared" si="0"/>
        <v>5.1110560053690968E-4</v>
      </c>
      <c r="C22">
        <f t="shared" si="1"/>
        <v>3.5132643833724053E-4</v>
      </c>
    </row>
    <row r="23" spans="1:3" x14ac:dyDescent="0.35">
      <c r="A23">
        <v>31</v>
      </c>
      <c r="B23">
        <f t="shared" si="0"/>
        <v>5.4221283494260142E-4</v>
      </c>
      <c r="C23">
        <f t="shared" si="1"/>
        <v>3.7145797711801709E-4</v>
      </c>
    </row>
    <row r="24" spans="1:3" x14ac:dyDescent="0.35">
      <c r="A24">
        <v>32</v>
      </c>
      <c r="B24">
        <f t="shared" si="0"/>
        <v>5.764296745710551E-4</v>
      </c>
      <c r="C24">
        <f t="shared" si="1"/>
        <v>3.9360220151563041E-4</v>
      </c>
    </row>
    <row r="25" spans="1:3" x14ac:dyDescent="0.35">
      <c r="A25">
        <v>33</v>
      </c>
      <c r="B25">
        <f t="shared" si="0"/>
        <v>6.1406684516551735E-4</v>
      </c>
      <c r="C25">
        <f t="shared" si="1"/>
        <v>4.1796028176932509E-4</v>
      </c>
    </row>
    <row r="26" spans="1:3" x14ac:dyDescent="0.35">
      <c r="A26">
        <v>34</v>
      </c>
      <c r="B26">
        <f t="shared" si="0"/>
        <v>6.5546609575484194E-4</v>
      </c>
      <c r="C26">
        <f t="shared" si="1"/>
        <v>4.4475348449912744E-4</v>
      </c>
    </row>
    <row r="27" spans="1:3" x14ac:dyDescent="0.35">
      <c r="A27">
        <v>35</v>
      </c>
      <c r="B27">
        <f t="shared" si="0"/>
        <v>7.0100329063738087E-4</v>
      </c>
      <c r="C27">
        <f t="shared" si="1"/>
        <v>4.7422517800954633E-4</v>
      </c>
    </row>
    <row r="28" spans="1:3" x14ac:dyDescent="0.35">
      <c r="A28">
        <v>36</v>
      </c>
      <c r="B28">
        <f t="shared" si="0"/>
        <v>7.5109180839127987E-4</v>
      </c>
      <c r="C28">
        <f t="shared" si="1"/>
        <v>5.0664303721481563E-4</v>
      </c>
    </row>
    <row r="29" spans="1:3" x14ac:dyDescent="0.35">
      <c r="A29">
        <v>37</v>
      </c>
      <c r="B29">
        <f t="shared" si="0"/>
        <v>8.0618627815975952E-4</v>
      </c>
      <c r="C29">
        <f t="shared" si="1"/>
        <v>5.423014679561966E-4</v>
      </c>
    </row>
    <row r="30" spans="1:3" x14ac:dyDescent="0.35">
      <c r="A30">
        <v>38</v>
      </c>
      <c r="B30">
        <f t="shared" si="0"/>
        <v>8.6678668638862089E-4</v>
      </c>
      <c r="C30">
        <f t="shared" si="1"/>
        <v>5.8152427241919824E-4</v>
      </c>
    </row>
    <row r="31" spans="1:3" x14ac:dyDescent="0.35">
      <c r="A31">
        <v>39</v>
      </c>
      <c r="B31">
        <f t="shared" si="0"/>
        <v>9.3344289039365425E-4</v>
      </c>
      <c r="C31">
        <f t="shared" si="1"/>
        <v>6.2466757948198559E-4</v>
      </c>
    </row>
    <row r="32" spans="1:3" x14ac:dyDescent="0.35">
      <c r="A32">
        <v>40</v>
      </c>
      <c r="B32">
        <f t="shared" si="0"/>
        <v>1.0067595786364958E-3</v>
      </c>
      <c r="C32">
        <f t="shared" si="1"/>
        <v>6.7212306614972128E-4</v>
      </c>
    </row>
    <row r="33" spans="1:3" x14ac:dyDescent="0.35">
      <c r="A33">
        <v>41</v>
      </c>
      <c r="B33">
        <f t="shared" si="0"/>
        <v>1.087401721404202E-3</v>
      </c>
      <c r="C33">
        <f t="shared" si="1"/>
        <v>7.2432149877565966E-4</v>
      </c>
    </row>
    <row r="34" spans="1:3" x14ac:dyDescent="0.35">
      <c r="A34">
        <v>42</v>
      </c>
      <c r="B34">
        <f t="shared" si="0"/>
        <v>1.1761005597550334E-3</v>
      </c>
      <c r="C34">
        <f t="shared" si="1"/>
        <v>7.8173662555192092E-4</v>
      </c>
    </row>
    <row r="35" spans="1:3" x14ac:dyDescent="0.35">
      <c r="A35">
        <v>43</v>
      </c>
      <c r="B35">
        <f t="shared" si="0"/>
        <v>1.2736601851320861E-3</v>
      </c>
      <c r="C35">
        <f t="shared" si="1"/>
        <v>8.4488945479954669E-4</v>
      </c>
    </row>
    <row r="36" spans="1:3" x14ac:dyDescent="0.35">
      <c r="A36">
        <v>44</v>
      </c>
      <c r="B36">
        <f t="shared" si="0"/>
        <v>1.3809647669863478E-3</v>
      </c>
      <c r="C36">
        <f t="shared" si="1"/>
        <v>9.1435295691455476E-4</v>
      </c>
    </row>
    <row r="37" spans="1:3" x14ac:dyDescent="0.35">
      <c r="A37">
        <v>45</v>
      </c>
      <c r="B37">
        <f t="shared" si="0"/>
        <v>1.4989864911281181E-3</v>
      </c>
      <c r="C37">
        <f t="shared" si="1"/>
        <v>9.9075723146069272E-4</v>
      </c>
    </row>
    <row r="38" spans="1:3" x14ac:dyDescent="0.35">
      <c r="A38">
        <v>46</v>
      </c>
      <c r="B38">
        <f t="shared" si="0"/>
        <v>1.6287942773576258E-3</v>
      </c>
      <c r="C38">
        <f t="shared" si="1"/>
        <v>1.0747951848647519E-3</v>
      </c>
    </row>
    <row r="39" spans="1:3" x14ac:dyDescent="0.35">
      <c r="A39">
        <v>47</v>
      </c>
      <c r="B39">
        <f t="shared" si="0"/>
        <v>1.7715633512567219E-3</v>
      </c>
      <c r="C39">
        <f t="shared" si="1"/>
        <v>1.1672287684962868E-3</v>
      </c>
    </row>
    <row r="40" spans="1:3" x14ac:dyDescent="0.35">
      <c r="A40">
        <v>48</v>
      </c>
      <c r="B40">
        <f t="shared" si="0"/>
        <v>1.9285857518752669E-3</v>
      </c>
      <c r="C40">
        <f t="shared" si="1"/>
        <v>1.268895831621375E-3</v>
      </c>
    </row>
    <row r="41" spans="1:3" x14ac:dyDescent="0.35">
      <c r="A41">
        <v>49</v>
      </c>
      <c r="B41">
        <f t="shared" si="0"/>
        <v>2.1012818644459141E-3</v>
      </c>
      <c r="C41">
        <f t="shared" si="1"/>
        <v>1.3807176488470629E-3</v>
      </c>
    </row>
    <row r="42" spans="1:3" x14ac:dyDescent="0.35">
      <c r="A42">
        <v>50</v>
      </c>
      <c r="B42">
        <f t="shared" ref="B42:B73" si="2">1-EXP(-(A_M+B_M*gm_c^$A42*(gm_c-1)/LN(gm_c)))</f>
        <v>2.29121307525193E-3</v>
      </c>
      <c r="C42">
        <f t="shared" ref="C42:C73" si="3">1-EXP(-(A_F+B_F*gm_c^$A42*(gm_c-1)/LN(gm_c)))</f>
        <v>1.5037071872430197E-3</v>
      </c>
    </row>
    <row r="43" spans="1:3" x14ac:dyDescent="0.35">
      <c r="A43">
        <v>51</v>
      </c>
      <c r="B43">
        <f t="shared" si="2"/>
        <v>2.500095654354606E-3</v>
      </c>
      <c r="C43">
        <f t="shared" si="3"/>
        <v>1.6389781843718643E-3</v>
      </c>
    </row>
    <row r="44" spans="1:3" x14ac:dyDescent="0.35">
      <c r="A44">
        <v>52</v>
      </c>
      <c r="B44">
        <f t="shared" si="2"/>
        <v>2.729815981108219E-3</v>
      </c>
      <c r="C44">
        <f t="shared" si="3"/>
        <v>1.7877551150109472E-3</v>
      </c>
    </row>
    <row r="45" spans="1:3" x14ac:dyDescent="0.35">
      <c r="A45">
        <v>53</v>
      </c>
      <c r="B45">
        <f t="shared" si="2"/>
        <v>2.9824472372410593E-3</v>
      </c>
      <c r="C45">
        <f t="shared" si="3"/>
        <v>1.9513841314370284E-3</v>
      </c>
    </row>
    <row r="46" spans="1:3" x14ac:dyDescent="0.35">
      <c r="A46">
        <v>54</v>
      </c>
      <c r="B46">
        <f t="shared" si="2"/>
        <v>3.2602677027849802E-3</v>
      </c>
      <c r="C46">
        <f t="shared" si="3"/>
        <v>2.1313450697948433E-3</v>
      </c>
    </row>
    <row r="47" spans="1:3" x14ac:dyDescent="0.35">
      <c r="A47">
        <v>55</v>
      </c>
      <c r="B47">
        <f t="shared" si="2"/>
        <v>3.5657808012762304E-3</v>
      </c>
      <c r="C47">
        <f t="shared" si="3"/>
        <v>2.3292646233181724E-3</v>
      </c>
    </row>
    <row r="48" spans="1:3" x14ac:dyDescent="0.35">
      <c r="A48">
        <v>56</v>
      </c>
      <c r="B48">
        <f t="shared" si="2"/>
        <v>3.9017370524140338E-3</v>
      </c>
      <c r="C48">
        <f t="shared" si="3"/>
        <v>2.5469307920246154E-3</v>
      </c>
    </row>
    <row r="49" spans="1:3" x14ac:dyDescent="0.35">
      <c r="A49">
        <v>57</v>
      </c>
      <c r="B49">
        <f t="shared" si="2"/>
        <v>4.2711581027080614E-3</v>
      </c>
      <c r="C49">
        <f t="shared" si="3"/>
        <v>2.7863087280024512E-3</v>
      </c>
    </row>
    <row r="50" spans="1:3" x14ac:dyDescent="0.35">
      <c r="A50">
        <v>58</v>
      </c>
      <c r="B50">
        <f t="shared" si="2"/>
        <v>4.6773630175085401E-3</v>
      </c>
      <c r="C50">
        <f t="shared" si="3"/>
        <v>3.0495581055388632E-3</v>
      </c>
    </row>
    <row r="51" spans="1:3" x14ac:dyDescent="0.35">
      <c r="A51">
        <v>59</v>
      </c>
      <c r="B51">
        <f t="shared" si="2"/>
        <v>5.1239970311025562E-3</v>
      </c>
      <c r="C51">
        <f t="shared" si="3"/>
        <v>3.3390521561198483E-3</v>
      </c>
    </row>
    <row r="52" spans="1:3" x14ac:dyDescent="0.35">
      <c r="A52">
        <v>60</v>
      </c>
      <c r="B52">
        <f t="shared" si="2"/>
        <v>5.6150629651391393E-3</v>
      </c>
      <c r="C52">
        <f t="shared" si="3"/>
        <v>3.6573985197480008E-3</v>
      </c>
    </row>
    <row r="53" spans="1:3" x14ac:dyDescent="0.35">
      <c r="A53">
        <v>61</v>
      </c>
      <c r="B53">
        <f t="shared" si="2"/>
        <v>6.1549555393398681E-3</v>
      </c>
      <c r="C53">
        <f t="shared" si="3"/>
        <v>4.0074620760444102E-3</v>
      </c>
    </row>
    <row r="54" spans="1:3" x14ac:dyDescent="0.35">
      <c r="A54">
        <v>62</v>
      </c>
      <c r="B54">
        <f t="shared" si="2"/>
        <v>6.7484988120142253E-3</v>
      </c>
      <c r="C54">
        <f t="shared" si="3"/>
        <v>4.392389931179963E-3</v>
      </c>
    </row>
    <row r="55" spans="1:3" x14ac:dyDescent="0.35">
      <c r="A55">
        <v>63</v>
      </c>
      <c r="B55">
        <f t="shared" si="2"/>
        <v>7.4009870010242063E-3</v>
      </c>
      <c r="C55">
        <f t="shared" si="3"/>
        <v>4.8156387497445552E-3</v>
      </c>
    </row>
    <row r="56" spans="1:3" x14ac:dyDescent="0.35">
      <c r="A56">
        <v>64</v>
      </c>
      <c r="B56">
        <f t="shared" si="2"/>
        <v>8.1182289481205316E-3</v>
      </c>
      <c r="C56">
        <f t="shared" si="3"/>
        <v>5.2810046340939776E-3</v>
      </c>
    </row>
    <row r="57" spans="1:3" x14ac:dyDescent="0.35">
      <c r="A57">
        <v>65</v>
      </c>
      <c r="B57">
        <f t="shared" si="2"/>
        <v>8.9065965004953007E-3</v>
      </c>
      <c r="C57">
        <f t="shared" si="3"/>
        <v>5.7926557673730894E-3</v>
      </c>
    </row>
    <row r="58" spans="1:3" x14ac:dyDescent="0.35">
      <c r="A58">
        <v>66</v>
      </c>
      <c r="B58">
        <f t="shared" si="2"/>
        <v>9.7730770923152299E-3</v>
      </c>
      <c r="C58">
        <f t="shared" si="3"/>
        <v>6.3551680500811836E-3</v>
      </c>
    </row>
    <row r="59" spans="1:3" x14ac:dyDescent="0.35">
      <c r="A59">
        <v>67</v>
      </c>
      <c r="B59">
        <f t="shared" si="2"/>
        <v>1.0725330815109069E-2</v>
      </c>
      <c r="C59">
        <f t="shared" si="3"/>
        <v>6.973563973466379E-3</v>
      </c>
    </row>
    <row r="60" spans="1:3" x14ac:dyDescent="0.35">
      <c r="A60">
        <v>68</v>
      </c>
      <c r="B60">
        <f t="shared" si="2"/>
        <v>1.1771752268184055E-2</v>
      </c>
      <c r="C60">
        <f t="shared" si="3"/>
        <v>7.6533549858474048E-3</v>
      </c>
    </row>
    <row r="61" spans="1:3" x14ac:dyDescent="0.35">
      <c r="A61">
        <v>69</v>
      </c>
      <c r="B61">
        <f t="shared" si="2"/>
        <v>1.2921537477498912E-2</v>
      </c>
      <c r="C61">
        <f t="shared" si="3"/>
        <v>8.4005876197258411E-3</v>
      </c>
    </row>
    <row r="62" spans="1:3" x14ac:dyDescent="0.35">
      <c r="A62">
        <v>70</v>
      </c>
      <c r="B62">
        <f t="shared" si="2"/>
        <v>1.4184756162122558E-2</v>
      </c>
      <c r="C62">
        <f t="shared" si="3"/>
        <v>9.2218936576943245E-3</v>
      </c>
    </row>
    <row r="63" spans="1:3" x14ac:dyDescent="0.35">
      <c r="A63">
        <v>71</v>
      </c>
      <c r="B63">
        <f t="shared" si="2"/>
        <v>1.5572429609710503E-2</v>
      </c>
      <c r="C63">
        <f t="shared" si="3"/>
        <v>1.0124544622962084E-2</v>
      </c>
    </row>
    <row r="64" spans="1:3" x14ac:dyDescent="0.35">
      <c r="A64">
        <v>72</v>
      </c>
      <c r="B64">
        <f t="shared" si="2"/>
        <v>1.7096614394101151E-2</v>
      </c>
      <c r="C64">
        <f t="shared" si="3"/>
        <v>1.1116510884914499E-2</v>
      </c>
    </row>
    <row r="65" spans="1:3" x14ac:dyDescent="0.35">
      <c r="A65">
        <v>73</v>
      </c>
      <c r="B65">
        <f t="shared" si="2"/>
        <v>1.8770492126487293E-2</v>
      </c>
      <c r="C65">
        <f t="shared" si="3"/>
        <v>1.2206525670408142E-2</v>
      </c>
    </row>
    <row r="66" spans="1:3" x14ac:dyDescent="0.35">
      <c r="A66">
        <v>74</v>
      </c>
      <c r="B66">
        <f t="shared" si="2"/>
        <v>2.060846537341432E-2</v>
      </c>
      <c r="C66">
        <f t="shared" si="3"/>
        <v>1.3404154266126067E-2</v>
      </c>
    </row>
    <row r="67" spans="1:3" x14ac:dyDescent="0.35">
      <c r="A67">
        <v>75</v>
      </c>
      <c r="B67">
        <f t="shared" si="2"/>
        <v>2.2626259796251214E-2</v>
      </c>
      <c r="C67">
        <f t="shared" si="3"/>
        <v>1.4719868684630599E-2</v>
      </c>
    </row>
    <row r="68" spans="1:3" x14ac:dyDescent="0.35">
      <c r="A68">
        <v>76</v>
      </c>
      <c r="B68">
        <f t="shared" si="2"/>
        <v>2.4841032463190693E-2</v>
      </c>
      <c r="C68">
        <f t="shared" si="3"/>
        <v>1.616512804475323E-2</v>
      </c>
    </row>
    <row r="69" spans="1:3" x14ac:dyDescent="0.35">
      <c r="A69">
        <v>77</v>
      </c>
      <c r="B69">
        <f t="shared" si="2"/>
        <v>2.7271486150869273E-2</v>
      </c>
      <c r="C69">
        <f t="shared" si="3"/>
        <v>1.7752464883228902E-2</v>
      </c>
    </row>
    <row r="70" spans="1:3" x14ac:dyDescent="0.35">
      <c r="A70">
        <v>78</v>
      </c>
      <c r="B70">
        <f t="shared" si="2"/>
        <v>2.9937989282026733E-2</v>
      </c>
      <c r="C70">
        <f t="shared" si="3"/>
        <v>1.9495577566101097E-2</v>
      </c>
    </row>
    <row r="71" spans="1:3" x14ac:dyDescent="0.35">
      <c r="A71">
        <v>79</v>
      </c>
      <c r="B71">
        <f t="shared" si="2"/>
        <v>3.2862700930875066E-2</v>
      </c>
      <c r="C71">
        <f t="shared" si="3"/>
        <v>2.140942890190134E-2</v>
      </c>
    </row>
    <row r="72" spans="1:3" x14ac:dyDescent="0.35">
      <c r="A72">
        <v>80</v>
      </c>
      <c r="B72">
        <f t="shared" si="2"/>
        <v>3.6069700060514243E-2</v>
      </c>
      <c r="C72">
        <f t="shared" si="3"/>
        <v>2.3510350969798588E-2</v>
      </c>
    </row>
    <row r="73" spans="1:3" x14ac:dyDescent="0.35">
      <c r="A73">
        <v>81</v>
      </c>
      <c r="B73">
        <f t="shared" si="2"/>
        <v>3.9585117827062088E-2</v>
      </c>
      <c r="C73">
        <f t="shared" si="3"/>
        <v>2.5816156059890516E-2</v>
      </c>
    </row>
    <row r="74" spans="1:3" x14ac:dyDescent="0.35">
      <c r="A74">
        <v>82</v>
      </c>
      <c r="B74">
        <f t="shared" ref="B74:B105" si="4">1-EXP(-(A_M+B_M*gm_c^$A74*(gm_c-1)/LN(gm_c)))</f>
        <v>4.3437271382130382E-2</v>
      </c>
      <c r="C74">
        <f t="shared" ref="C74:C105" si="5">1-EXP(-(A_F+B_F*gm_c^$A74*(gm_c-1)/LN(gm_c)))</f>
        <v>2.8346253473790495E-2</v>
      </c>
    </row>
    <row r="75" spans="1:3" x14ac:dyDescent="0.35">
      <c r="A75">
        <v>83</v>
      </c>
      <c r="B75">
        <f t="shared" si="4"/>
        <v>4.7656797116507499E-2</v>
      </c>
      <c r="C75">
        <f t="shared" si="5"/>
        <v>3.1121771744885285E-2</v>
      </c>
    </row>
    <row r="76" spans="1:3" x14ac:dyDescent="0.35">
      <c r="A76">
        <v>84</v>
      </c>
      <c r="B76">
        <f t="shared" si="4"/>
        <v>5.2276780699819669E-2</v>
      </c>
      <c r="C76">
        <f t="shared" si="5"/>
        <v>3.4165685601241003E-2</v>
      </c>
    </row>
    <row r="77" spans="1:3" x14ac:dyDescent="0.35">
      <c r="A77">
        <v>85</v>
      </c>
      <c r="B77">
        <f t="shared" si="4"/>
        <v>5.7332880568809252E-2</v>
      </c>
      <c r="C77">
        <f t="shared" si="5"/>
        <v>3.750294670109533E-2</v>
      </c>
    </row>
    <row r="78" spans="1:3" x14ac:dyDescent="0.35">
      <c r="A78">
        <v>86</v>
      </c>
      <c r="B78">
        <f t="shared" si="4"/>
        <v>6.2863440685224869E-2</v>
      </c>
      <c r="C78">
        <f t="shared" si="5"/>
        <v>4.1160616810872575E-2</v>
      </c>
    </row>
    <row r="79" spans="1:3" x14ac:dyDescent="0.35">
      <c r="A79">
        <v>87</v>
      </c>
      <c r="B79">
        <f t="shared" si="4"/>
        <v>6.8909587407405937E-2</v>
      </c>
      <c r="C79">
        <f t="shared" si="5"/>
        <v>4.5168001657106882E-2</v>
      </c>
    </row>
    <row r="80" spans="1:3" x14ac:dyDescent="0.35">
      <c r="A80">
        <v>88</v>
      </c>
      <c r="B80">
        <f t="shared" si="4"/>
        <v>7.5515304182252607E-2</v>
      </c>
      <c r="C80">
        <f t="shared" si="5"/>
        <v>4.9556783153631545E-2</v>
      </c>
    </row>
    <row r="81" spans="1:3" x14ac:dyDescent="0.35">
      <c r="A81">
        <v>89</v>
      </c>
      <c r="B81">
        <f t="shared" si="4"/>
        <v>8.2727476452908566E-2</v>
      </c>
      <c r="C81">
        <f t="shared" si="5"/>
        <v>5.4361147069793447E-2</v>
      </c>
    </row>
    <row r="82" spans="1:3" x14ac:dyDescent="0.35">
      <c r="A82">
        <v>90</v>
      </c>
      <c r="B82">
        <f t="shared" si="4"/>
        <v>9.0595897682049786E-2</v>
      </c>
      <c r="C82">
        <f t="shared" si="5"/>
        <v>5.9617902449183524E-2</v>
      </c>
    </row>
    <row r="83" spans="1:3" x14ac:dyDescent="0.35">
      <c r="A83">
        <v>91</v>
      </c>
      <c r="B83">
        <f t="shared" si="4"/>
        <v>9.9173225706729928E-2</v>
      </c>
      <c r="C83">
        <f t="shared" si="5"/>
        <v>6.536658819576413E-2</v>
      </c>
    </row>
    <row r="84" spans="1:3" x14ac:dyDescent="0.35">
      <c r="A84">
        <v>92</v>
      </c>
      <c r="B84">
        <f t="shared" si="4"/>
        <v>0.10851487677266647</v>
      </c>
      <c r="C84">
        <f t="shared" si="5"/>
        <v>7.1649561199679579E-2</v>
      </c>
    </row>
    <row r="85" spans="1:3" x14ac:dyDescent="0.35">
      <c r="A85">
        <v>93</v>
      </c>
      <c r="B85">
        <f t="shared" si="4"/>
        <v>0.11867884256082084</v>
      </c>
      <c r="C85">
        <f t="shared" si="5"/>
        <v>7.8512059163825754E-2</v>
      </c>
    </row>
    <row r="86" spans="1:3" x14ac:dyDescent="0.35">
      <c r="A86">
        <v>94</v>
      </c>
      <c r="B86">
        <f t="shared" si="4"/>
        <v>0.12972541335238663</v>
      </c>
      <c r="C86">
        <f t="shared" si="5"/>
        <v>8.6002229902154115E-2</v>
      </c>
    </row>
    <row r="87" spans="1:3" x14ac:dyDescent="0.35">
      <c r="A87">
        <v>95</v>
      </c>
      <c r="B87">
        <f t="shared" si="4"/>
        <v>0.14171678823967881</v>
      </c>
      <c r="C87">
        <f t="shared" si="5"/>
        <v>9.4171117303733065E-2</v>
      </c>
    </row>
    <row r="88" spans="1:3" x14ac:dyDescent="0.35">
      <c r="A88">
        <v>96</v>
      </c>
      <c r="B88">
        <f t="shared" si="4"/>
        <v>0.15471655107240379</v>
      </c>
      <c r="C88">
        <f t="shared" si="5"/>
        <v>0.10307259239171807</v>
      </c>
    </row>
    <row r="89" spans="1:3" x14ac:dyDescent="0.35">
      <c r="A89">
        <v>97</v>
      </c>
      <c r="B89">
        <f t="shared" si="4"/>
        <v>0.16878898876613346</v>
      </c>
      <c r="C89">
        <f t="shared" si="5"/>
        <v>0.11276321596295502</v>
      </c>
    </row>
    <row r="90" spans="1:3" x14ac:dyDescent="0.35">
      <c r="A90">
        <v>98</v>
      </c>
      <c r="B90">
        <f t="shared" si="4"/>
        <v>0.18399822688063017</v>
      </c>
      <c r="C90">
        <f t="shared" si="5"/>
        <v>0.1233020171962298</v>
      </c>
    </row>
    <row r="91" spans="1:3" x14ac:dyDescent="0.35">
      <c r="A91">
        <v>99</v>
      </c>
      <c r="B91">
        <f t="shared" si="4"/>
        <v>0.20040715625371808</v>
      </c>
      <c r="C91">
        <f t="shared" si="5"/>
        <v>0.13475017041016757</v>
      </c>
    </row>
    <row r="92" spans="1:3" x14ac:dyDescent="0.35">
      <c r="A92">
        <v>100</v>
      </c>
      <c r="B92">
        <f t="shared" si="4"/>
        <v>0.21807612428388334</v>
      </c>
      <c r="C92">
        <f t="shared" si="5"/>
        <v>0.14717054990838641</v>
      </c>
    </row>
    <row r="93" spans="1:3" x14ac:dyDescent="0.35">
      <c r="A93">
        <v>101</v>
      </c>
      <c r="B93">
        <f t="shared" si="4"/>
        <v>0.23706136561435287</v>
      </c>
      <c r="C93">
        <f t="shared" si="5"/>
        <v>0.16062714067919526</v>
      </c>
    </row>
    <row r="94" spans="1:3" x14ac:dyDescent="0.35">
      <c r="A94">
        <v>102</v>
      </c>
      <c r="B94">
        <f t="shared" si="4"/>
        <v>0.25741315000555032</v>
      </c>
      <c r="C94">
        <f t="shared" si="5"/>
        <v>0.17518428077633152</v>
      </c>
    </row>
    <row r="95" spans="1:3" x14ac:dyDescent="0.35">
      <c r="A95">
        <v>103</v>
      </c>
      <c r="B95">
        <f t="shared" si="4"/>
        <v>0.27917363071747525</v>
      </c>
      <c r="C95">
        <f t="shared" si="5"/>
        <v>0.19090570971089904</v>
      </c>
    </row>
    <row r="96" spans="1:3" x14ac:dyDescent="0.35">
      <c r="A96">
        <v>104</v>
      </c>
      <c r="B96">
        <f t="shared" si="4"/>
        <v>0.30237438548173023</v>
      </c>
      <c r="C96">
        <f t="shared" si="5"/>
        <v>0.20785339641895839</v>
      </c>
    </row>
    <row r="97" spans="1:3" x14ac:dyDescent="0.35">
      <c r="A97">
        <v>105</v>
      </c>
      <c r="B97">
        <f t="shared" si="4"/>
        <v>0.32703365492258918</v>
      </c>
      <c r="C97">
        <f t="shared" si="5"/>
        <v>0.22608612070409972</v>
      </c>
    </row>
    <row r="98" spans="1:3" x14ac:dyDescent="0.35">
      <c r="A98">
        <v>106</v>
      </c>
      <c r="B98">
        <f t="shared" si="4"/>
        <v>0.35315330091512964</v>
      </c>
      <c r="C98">
        <f t="shared" si="5"/>
        <v>0.24565778395477844</v>
      </c>
    </row>
    <row r="99" spans="1:3" x14ac:dyDescent="0.35">
      <c r="A99">
        <v>107</v>
      </c>
      <c r="B99">
        <f t="shared" si="4"/>
        <v>0.38071553062524921</v>
      </c>
      <c r="C99">
        <f t="shared" si="5"/>
        <v>0.26661542896949764</v>
      </c>
    </row>
    <row r="100" spans="1:3" x14ac:dyDescent="0.35">
      <c r="A100">
        <v>108</v>
      </c>
      <c r="B100">
        <f t="shared" si="4"/>
        <v>0.40967946147196399</v>
      </c>
      <c r="C100">
        <f t="shared" si="5"/>
        <v>0.28899695555861193</v>
      </c>
    </row>
    <row r="101" spans="1:3" x14ac:dyDescent="0.35">
      <c r="A101">
        <v>109</v>
      </c>
      <c r="B101">
        <f t="shared" si="4"/>
        <v>0.43997763825608671</v>
      </c>
      <c r="C101">
        <f t="shared" si="5"/>
        <v>0.31282852898896873</v>
      </c>
    </row>
    <row r="102" spans="1:3" x14ac:dyDescent="0.35">
      <c r="A102">
        <v>110</v>
      </c>
      <c r="B102">
        <f t="shared" si="4"/>
        <v>0.47151265590627156</v>
      </c>
      <c r="C102">
        <f t="shared" si="5"/>
        <v>0.33812169311481544</v>
      </c>
    </row>
    <row r="103" spans="1:3" x14ac:dyDescent="0.35">
      <c r="A103">
        <v>111</v>
      </c>
      <c r="B103">
        <f t="shared" si="4"/>
        <v>0.50415408852978993</v>
      </c>
      <c r="C103">
        <f t="shared" si="5"/>
        <v>0.36487022001382097</v>
      </c>
    </row>
    <row r="104" spans="1:3" x14ac:dyDescent="0.35">
      <c r="A104">
        <v>112</v>
      </c>
      <c r="B104">
        <f t="shared" si="4"/>
        <v>0.53773597533230633</v>
      </c>
      <c r="C104">
        <f t="shared" si="5"/>
        <v>0.39304675384459919</v>
      </c>
    </row>
    <row r="105" spans="1:3" x14ac:dyDescent="0.35">
      <c r="A105">
        <v>113</v>
      </c>
      <c r="B105">
        <f t="shared" si="4"/>
        <v>0.57205516251447364</v>
      </c>
      <c r="C105">
        <f t="shared" si="5"/>
        <v>0.42259933894939716</v>
      </c>
    </row>
    <row r="106" spans="1:3" x14ac:dyDescent="0.35">
      <c r="A106">
        <v>114</v>
      </c>
      <c r="B106">
        <f t="shared" ref="B106:B112" si="6">1-EXP(-(A_M+B_M*gm_c^$A106*(gm_c-1)/LN(gm_c)))</f>
        <v>0.60687084156758531</v>
      </c>
      <c r="C106">
        <f t="shared" ref="C106:C112" si="7">1-EXP(-(A_F+B_F*gm_c^$A106*(gm_c-1)/LN(gm_c)))</f>
        <v>0.45344796099576679</v>
      </c>
    </row>
    <row r="107" spans="1:3" x14ac:dyDescent="0.35">
      <c r="A107">
        <v>115</v>
      </c>
      <c r="B107">
        <f t="shared" si="6"/>
        <v>0.6419056504463394</v>
      </c>
      <c r="C107">
        <f t="shared" si="7"/>
        <v>0.48548127454286505</v>
      </c>
    </row>
    <row r="108" spans="1:3" x14ac:dyDescent="0.35">
      <c r="A108">
        <v>116</v>
      </c>
      <c r="B108">
        <f t="shared" si="6"/>
        <v>0.67684870477910586</v>
      </c>
      <c r="C108">
        <f t="shared" si="7"/>
        <v>0.51855373917680381</v>
      </c>
    </row>
    <row r="109" spans="1:3" x14ac:dyDescent="0.35">
      <c r="A109">
        <v>117</v>
      </c>
      <c r="B109">
        <f t="shared" si="6"/>
        <v>0.71136088986997859</v>
      </c>
      <c r="C109">
        <f t="shared" si="7"/>
        <v>0.55248343625550411</v>
      </c>
    </row>
    <row r="110" spans="1:3" x14ac:dyDescent="0.35">
      <c r="A110">
        <v>118</v>
      </c>
      <c r="B110">
        <f t="shared" si="6"/>
        <v>0.74508265856227374</v>
      </c>
      <c r="C110">
        <f t="shared" si="7"/>
        <v>0.58705088456786647</v>
      </c>
    </row>
    <row r="111" spans="1:3" x14ac:dyDescent="0.35">
      <c r="A111">
        <v>119</v>
      </c>
      <c r="B111">
        <f t="shared" si="6"/>
        <v>0.77764443436107333</v>
      </c>
      <c r="C111">
        <f t="shared" si="7"/>
        <v>0.62199920903987516</v>
      </c>
    </row>
    <row r="112" spans="1:3" x14ac:dyDescent="0.35">
      <c r="A112">
        <v>120</v>
      </c>
      <c r="B112">
        <f t="shared" si="6"/>
        <v>0.80867950722063875</v>
      </c>
      <c r="C112">
        <f t="shared" si="7"/>
        <v>0.65703603305236014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306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20" customWidth="1"/>
    <col min="2" max="50" width="15" customWidth="1"/>
  </cols>
  <sheetData>
    <row r="1" spans="1:4" x14ac:dyDescent="0.35">
      <c r="A1" s="1" t="s">
        <v>177</v>
      </c>
    </row>
    <row r="2" spans="1:4" x14ac:dyDescent="0.35">
      <c r="A2" t="s">
        <v>178</v>
      </c>
      <c r="B2" s="2">
        <v>46388</v>
      </c>
      <c r="C2" t="s">
        <v>179</v>
      </c>
      <c r="D2" t="s">
        <v>180</v>
      </c>
    </row>
    <row r="3" spans="1:4" x14ac:dyDescent="0.35">
      <c r="A3" t="s">
        <v>181</v>
      </c>
      <c r="B3" t="s">
        <v>182</v>
      </c>
      <c r="C3" t="s">
        <v>183</v>
      </c>
      <c r="D3" t="s">
        <v>184</v>
      </c>
    </row>
    <row r="4" spans="1:4" x14ac:dyDescent="0.35">
      <c r="A4" t="s">
        <v>185</v>
      </c>
      <c r="B4" t="s">
        <v>175</v>
      </c>
      <c r="C4" t="s">
        <v>183</v>
      </c>
      <c r="D4" t="s">
        <v>186</v>
      </c>
    </row>
    <row r="5" spans="1:4" x14ac:dyDescent="0.35">
      <c r="A5" t="s">
        <v>187</v>
      </c>
      <c r="B5" s="2">
        <v>31486</v>
      </c>
      <c r="C5" t="s">
        <v>183</v>
      </c>
      <c r="D5" t="s">
        <v>188</v>
      </c>
    </row>
    <row r="6" spans="1:4" x14ac:dyDescent="0.35">
      <c r="A6" t="s">
        <v>189</v>
      </c>
      <c r="B6" s="2">
        <v>45474</v>
      </c>
      <c r="C6" t="s">
        <v>183</v>
      </c>
      <c r="D6" t="s">
        <v>188</v>
      </c>
    </row>
    <row r="7" spans="1:4" x14ac:dyDescent="0.35">
      <c r="A7" t="s">
        <v>190</v>
      </c>
      <c r="B7" s="2">
        <v>52779</v>
      </c>
      <c r="C7" t="s">
        <v>183</v>
      </c>
      <c r="D7" t="s">
        <v>188</v>
      </c>
    </row>
    <row r="8" spans="1:4" x14ac:dyDescent="0.35">
      <c r="A8" t="s">
        <v>191</v>
      </c>
      <c r="B8">
        <v>20</v>
      </c>
      <c r="C8" t="s">
        <v>183</v>
      </c>
      <c r="D8" t="s">
        <v>192</v>
      </c>
    </row>
    <row r="9" spans="1:4" x14ac:dyDescent="0.35">
      <c r="A9" t="s">
        <v>193</v>
      </c>
      <c r="B9">
        <v>250000</v>
      </c>
      <c r="C9" t="s">
        <v>183</v>
      </c>
      <c r="D9" t="s">
        <v>60</v>
      </c>
    </row>
    <row r="10" spans="1:4" x14ac:dyDescent="0.35">
      <c r="A10" t="s">
        <v>194</v>
      </c>
      <c r="B10">
        <v>52.96</v>
      </c>
      <c r="C10" t="s">
        <v>183</v>
      </c>
      <c r="D10" t="s">
        <v>195</v>
      </c>
    </row>
    <row r="11" spans="1:4" x14ac:dyDescent="0.35">
      <c r="A11" t="s">
        <v>196</v>
      </c>
      <c r="B11">
        <v>1</v>
      </c>
      <c r="C11" t="s">
        <v>183</v>
      </c>
      <c r="D11" t="s">
        <v>52</v>
      </c>
    </row>
    <row r="13" spans="1:4" x14ac:dyDescent="0.35">
      <c r="A13" s="1" t="s">
        <v>197</v>
      </c>
    </row>
    <row r="14" spans="1:4" x14ac:dyDescent="0.35">
      <c r="A14" t="s">
        <v>198</v>
      </c>
      <c r="B14">
        <f>YEAR(entry_date)-YEAR(birth_date)-IF(OR(MONTH(entry_date)&lt;MONTH(birth_date),AND(MONTH(entry_date)=MONTH(birth_date),DAY(entry_date)&lt;DAY(birth_date))),1,0)</f>
        <v>38</v>
      </c>
      <c r="C14" t="s">
        <v>35</v>
      </c>
      <c r="D14" t="s">
        <v>192</v>
      </c>
    </row>
    <row r="15" spans="1:4" x14ac:dyDescent="0.35">
      <c r="A15" t="s">
        <v>199</v>
      </c>
      <c r="B15">
        <f>12*(YEAR(valuation_date)-YEAR(entry_date))+(MONTH(valuation_date)-MONTH(entry_date))-IF(DAY(valuation_date)&lt;DAY(entry_date),1,0)</f>
        <v>30</v>
      </c>
      <c r="C15" t="s">
        <v>200</v>
      </c>
      <c r="D15" t="s">
        <v>201</v>
      </c>
    </row>
    <row r="16" spans="1:4" x14ac:dyDescent="0.35">
      <c r="A16" t="s">
        <v>202</v>
      </c>
      <c r="B16">
        <f>12*(YEAR(maturity_date)-YEAR(entry_date))+(MONTH(maturity_date)-MONTH(entry_date))-IF(DAY(maturity_date)&lt;DAY(entry_date),1,0)</f>
        <v>240</v>
      </c>
      <c r="C16" t="s">
        <v>200</v>
      </c>
      <c r="D16" t="s">
        <v>201</v>
      </c>
    </row>
    <row r="17" spans="1:4" x14ac:dyDescent="0.35">
      <c r="A17" t="s">
        <v>203</v>
      </c>
      <c r="B17">
        <f>term_m-dur_m</f>
        <v>210</v>
      </c>
      <c r="C17" t="s">
        <v>200</v>
      </c>
      <c r="D17" t="s">
        <v>201</v>
      </c>
    </row>
    <row r="18" spans="1:4" x14ac:dyDescent="0.35">
      <c r="A18" t="s">
        <v>204</v>
      </c>
      <c r="B18">
        <f>12*prem_term_y</f>
        <v>240</v>
      </c>
      <c r="C18" t="s">
        <v>200</v>
      </c>
      <c r="D18" t="s">
        <v>201</v>
      </c>
    </row>
    <row r="19" spans="1:4" x14ac:dyDescent="0.35">
      <c r="A19" t="s">
        <v>205</v>
      </c>
      <c r="B19">
        <f>MAX(prem_term_m-dur_m,0)</f>
        <v>210</v>
      </c>
      <c r="C19" t="s">
        <v>200</v>
      </c>
      <c r="D19" t="s">
        <v>201</v>
      </c>
    </row>
    <row r="20" spans="1:4" x14ac:dyDescent="0.35">
      <c r="A20" t="s">
        <v>206</v>
      </c>
      <c r="B20">
        <f>INT((term_m-1)/12)</f>
        <v>19</v>
      </c>
      <c r="C20" t="s">
        <v>200</v>
      </c>
      <c r="D20" t="s">
        <v>192</v>
      </c>
    </row>
    <row r="22" spans="1:4" x14ac:dyDescent="0.35">
      <c r="A22" s="1" t="s">
        <v>207</v>
      </c>
    </row>
    <row r="23" spans="1:4" x14ac:dyDescent="0.35">
      <c r="A23" t="s">
        <v>208</v>
      </c>
      <c r="B23">
        <v>0.04</v>
      </c>
      <c r="C23" t="s">
        <v>209</v>
      </c>
      <c r="D23" t="s">
        <v>210</v>
      </c>
    </row>
    <row r="24" spans="1:4" x14ac:dyDescent="0.35">
      <c r="A24" t="s">
        <v>211</v>
      </c>
      <c r="B24">
        <v>0.03</v>
      </c>
      <c r="C24" t="s">
        <v>209</v>
      </c>
      <c r="D24" t="s">
        <v>210</v>
      </c>
    </row>
    <row r="25" spans="1:4" x14ac:dyDescent="0.35">
      <c r="A25" t="s">
        <v>212</v>
      </c>
      <c r="B25">
        <f>(1+i)^(1/12)-1</f>
        <v>3.2737397821989145E-3</v>
      </c>
      <c r="C25" t="s">
        <v>209</v>
      </c>
      <c r="D25" t="s">
        <v>213</v>
      </c>
    </row>
    <row r="26" spans="1:4" x14ac:dyDescent="0.35">
      <c r="A26" t="s">
        <v>214</v>
      </c>
      <c r="B26">
        <f>(1+i)^(-1/12)</f>
        <v>0.99673694261856227</v>
      </c>
      <c r="C26" t="s">
        <v>209</v>
      </c>
      <c r="D26" t="s">
        <v>78</v>
      </c>
    </row>
    <row r="27" spans="1:4" x14ac:dyDescent="0.35">
      <c r="A27" t="s">
        <v>215</v>
      </c>
      <c r="B27">
        <f>(1+e)^(1/12)-1</f>
        <v>2.4662697723036864E-3</v>
      </c>
      <c r="C27" t="s">
        <v>209</v>
      </c>
      <c r="D27" t="s">
        <v>213</v>
      </c>
    </row>
    <row r="28" spans="1:4" x14ac:dyDescent="0.35">
      <c r="A28" t="s">
        <v>163</v>
      </c>
      <c r="B28">
        <v>2.0000000000000001E-4</v>
      </c>
      <c r="C28" t="s">
        <v>39</v>
      </c>
      <c r="D28" t="s">
        <v>164</v>
      </c>
    </row>
    <row r="29" spans="1:4" x14ac:dyDescent="0.35">
      <c r="A29" t="s">
        <v>165</v>
      </c>
      <c r="B29">
        <v>1.4999999999999999E-4</v>
      </c>
      <c r="C29" t="s">
        <v>39</v>
      </c>
      <c r="D29" t="s">
        <v>166</v>
      </c>
    </row>
    <row r="30" spans="1:4" x14ac:dyDescent="0.35">
      <c r="A30" t="s">
        <v>167</v>
      </c>
      <c r="B30">
        <v>1.7E-5</v>
      </c>
      <c r="C30" t="s">
        <v>39</v>
      </c>
      <c r="D30" t="s">
        <v>168</v>
      </c>
    </row>
    <row r="31" spans="1:4" x14ac:dyDescent="0.35">
      <c r="A31" t="s">
        <v>169</v>
      </c>
      <c r="B31">
        <v>1.1E-5</v>
      </c>
      <c r="C31" t="s">
        <v>39</v>
      </c>
      <c r="D31" t="s">
        <v>170</v>
      </c>
    </row>
    <row r="32" spans="1:4" x14ac:dyDescent="0.35">
      <c r="A32" t="s">
        <v>171</v>
      </c>
      <c r="B32">
        <v>1.1000000000000001</v>
      </c>
      <c r="C32" t="s">
        <v>39</v>
      </c>
      <c r="D32" t="s">
        <v>172</v>
      </c>
    </row>
    <row r="33" spans="1:4" x14ac:dyDescent="0.35">
      <c r="A33" t="s">
        <v>216</v>
      </c>
      <c r="B33">
        <v>5</v>
      </c>
      <c r="C33" t="s">
        <v>217</v>
      </c>
      <c r="D33" t="s">
        <v>218</v>
      </c>
    </row>
    <row r="34" spans="1:4" x14ac:dyDescent="0.35">
      <c r="A34" t="s">
        <v>219</v>
      </c>
      <c r="B34">
        <v>250</v>
      </c>
      <c r="C34" t="s">
        <v>217</v>
      </c>
      <c r="D34" t="s">
        <v>220</v>
      </c>
    </row>
    <row r="36" spans="1:4" x14ac:dyDescent="0.35">
      <c r="A36" s="1" t="s">
        <v>221</v>
      </c>
    </row>
    <row r="37" spans="1:4" x14ac:dyDescent="0.35">
      <c r="A37" t="s">
        <v>222</v>
      </c>
      <c r="B37" t="s">
        <v>223</v>
      </c>
      <c r="D37" t="s">
        <v>224</v>
      </c>
    </row>
    <row r="38" spans="1:4" x14ac:dyDescent="0.35">
      <c r="A38">
        <v>0</v>
      </c>
      <c r="B38">
        <v>0.15</v>
      </c>
    </row>
    <row r="39" spans="1:4" x14ac:dyDescent="0.35">
      <c r="A39">
        <v>1</v>
      </c>
      <c r="B39">
        <v>0.1</v>
      </c>
    </row>
    <row r="40" spans="1:4" x14ac:dyDescent="0.35">
      <c r="A40">
        <v>2</v>
      </c>
      <c r="B40">
        <v>0.08</v>
      </c>
    </row>
    <row r="41" spans="1:4" x14ac:dyDescent="0.35">
      <c r="A41">
        <v>3</v>
      </c>
      <c r="B41">
        <v>0.06</v>
      </c>
    </row>
    <row r="42" spans="1:4" x14ac:dyDescent="0.35">
      <c r="A42">
        <v>4</v>
      </c>
      <c r="B42">
        <v>0.05</v>
      </c>
    </row>
    <row r="43" spans="1:4" x14ac:dyDescent="0.35">
      <c r="A43">
        <v>5</v>
      </c>
      <c r="B43">
        <v>0.04</v>
      </c>
    </row>
    <row r="45" spans="1:4" x14ac:dyDescent="0.35">
      <c r="A45" s="1" t="s">
        <v>225</v>
      </c>
    </row>
    <row r="46" spans="1:4" x14ac:dyDescent="0.35">
      <c r="A46" t="s">
        <v>222</v>
      </c>
      <c r="B46" t="s">
        <v>226</v>
      </c>
      <c r="D46" t="s">
        <v>46</v>
      </c>
    </row>
    <row r="47" spans="1:4" x14ac:dyDescent="0.35">
      <c r="A47">
        <v>0</v>
      </c>
      <c r="B47">
        <v>0.2</v>
      </c>
    </row>
    <row r="48" spans="1:4" x14ac:dyDescent="0.35">
      <c r="A48">
        <v>1</v>
      </c>
      <c r="B48">
        <v>0.02</v>
      </c>
    </row>
    <row r="50" spans="1:50" x14ac:dyDescent="0.35">
      <c r="A50" s="1" t="s">
        <v>227</v>
      </c>
    </row>
    <row r="51" spans="1:50" x14ac:dyDescent="0.35">
      <c r="A51" s="1" t="s">
        <v>31</v>
      </c>
      <c r="B51" s="1" t="s">
        <v>34</v>
      </c>
      <c r="C51" s="1" t="s">
        <v>36</v>
      </c>
      <c r="D51" s="1" t="s">
        <v>37</v>
      </c>
      <c r="E51" s="1" t="s">
        <v>40</v>
      </c>
      <c r="F51" s="1" t="s">
        <v>42</v>
      </c>
      <c r="G51" s="1" t="s">
        <v>44</v>
      </c>
      <c r="H51" s="1" t="s">
        <v>45</v>
      </c>
      <c r="I51" s="1" t="s">
        <v>48</v>
      </c>
      <c r="J51" s="1" t="s">
        <v>51</v>
      </c>
      <c r="K51" s="1" t="s">
        <v>54</v>
      </c>
      <c r="L51" s="1" t="s">
        <v>55</v>
      </c>
      <c r="M51" s="1" t="s">
        <v>56</v>
      </c>
      <c r="N51" s="1" t="s">
        <v>59</v>
      </c>
      <c r="O51" s="1" t="s">
        <v>62</v>
      </c>
      <c r="P51" s="1" t="s">
        <v>63</v>
      </c>
      <c r="Q51" s="1" t="s">
        <v>64</v>
      </c>
      <c r="R51" s="1" t="s">
        <v>65</v>
      </c>
      <c r="S51" s="1" t="s">
        <v>68</v>
      </c>
      <c r="T51" s="1" t="s">
        <v>69</v>
      </c>
      <c r="U51" s="1" t="s">
        <v>71</v>
      </c>
      <c r="V51" s="1" t="s">
        <v>72</v>
      </c>
      <c r="W51" s="1" t="s">
        <v>73</v>
      </c>
      <c r="X51" s="1" t="s">
        <v>76</v>
      </c>
      <c r="Y51" s="1" t="s">
        <v>77</v>
      </c>
      <c r="Z51" s="1" t="s">
        <v>80</v>
      </c>
      <c r="AA51" s="1" t="s">
        <v>82</v>
      </c>
      <c r="AB51" s="1" t="s">
        <v>85</v>
      </c>
      <c r="AC51" s="1" t="s">
        <v>86</v>
      </c>
      <c r="AD51" s="1" t="s">
        <v>87</v>
      </c>
      <c r="AE51" s="1" t="s">
        <v>88</v>
      </c>
      <c r="AF51" s="1" t="s">
        <v>89</v>
      </c>
      <c r="AG51" s="1" t="s">
        <v>90</v>
      </c>
      <c r="AH51" s="1" t="s">
        <v>93</v>
      </c>
      <c r="AI51" s="1" t="s">
        <v>96</v>
      </c>
      <c r="AK51" s="1" t="s">
        <v>99</v>
      </c>
      <c r="AL51" s="1" t="s">
        <v>101</v>
      </c>
      <c r="AM51" s="1" t="s">
        <v>103</v>
      </c>
      <c r="AN51" s="1" t="s">
        <v>105</v>
      </c>
      <c r="AO51" s="1" t="s">
        <v>107</v>
      </c>
      <c r="AP51" s="1" t="s">
        <v>109</v>
      </c>
      <c r="AQ51" s="1" t="s">
        <v>111</v>
      </c>
      <c r="AR51" s="1" t="s">
        <v>113</v>
      </c>
      <c r="AS51" s="1" t="s">
        <v>115</v>
      </c>
      <c r="AT51" s="1" t="s">
        <v>117</v>
      </c>
      <c r="AU51" s="1" t="s">
        <v>119</v>
      </c>
      <c r="AV51" s="1" t="s">
        <v>121</v>
      </c>
      <c r="AW51" s="1" t="s">
        <v>123</v>
      </c>
      <c r="AX51" s="1" t="s">
        <v>125</v>
      </c>
    </row>
    <row r="52" spans="1:50" x14ac:dyDescent="0.35">
      <c r="A52">
        <v>0</v>
      </c>
      <c r="I52">
        <v>1</v>
      </c>
      <c r="M52">
        <f>pols_if_init</f>
        <v>1</v>
      </c>
      <c r="Z52">
        <v>1</v>
      </c>
      <c r="AG52">
        <f t="shared" ref="AG52:AG115" si="0">(AG53+X53)*Y53</f>
        <v>-653.94868690529597</v>
      </c>
      <c r="AH52">
        <f t="shared" ref="AH52:AH115" si="1">IF(M52&gt;0,AG52/M52,0)</f>
        <v>-653.94868690529597</v>
      </c>
      <c r="AI52">
        <f t="shared" ref="AI52:AI115" si="2">IF(AG52&gt;0,AG52,0)</f>
        <v>0</v>
      </c>
      <c r="AK52" t="b">
        <f>M52&gt;=0</f>
        <v>1</v>
      </c>
      <c r="AP52">
        <f>SUM(AO53:$AO$262)</f>
        <v>-653.94868690529631</v>
      </c>
      <c r="AQ52" t="b">
        <f t="shared" ref="AQ52:AQ115" si="3">ABS(AG52*Z52-AP52)&lt;=0.000000001*MAX(ABS(AG52*Z52),ABS(AP52),scale_money)</f>
        <v>1</v>
      </c>
      <c r="AU52">
        <f t="shared" ref="AU52:AU115" si="4">-(N53-O53)+v_m*(E53*(sum_assured+Q53)+P53+(1-E53)*(1-G53)*AH53)</f>
        <v>-653.94868690529597</v>
      </c>
      <c r="AV52" t="b">
        <f t="shared" ref="AV52:AV115" si="5">ABS(AH52-AU52)&lt;=0.000000001*MAX(ABS(AH52),ABS(AU52),scale_pp)</f>
        <v>1</v>
      </c>
      <c r="AW52" t="b">
        <f t="shared" ref="AW52:AW115" si="6">AND(AI52&gt;=0,AI52&gt;=AG52)</f>
        <v>1</v>
      </c>
    </row>
    <row r="53" spans="1:50" x14ac:dyDescent="0.35">
      <c r="A53">
        <v>1</v>
      </c>
      <c r="B53">
        <f t="shared" ref="B53:B116" si="7">MIN(INT((dur_m+A53-1)/12),dur_y_last)</f>
        <v>2</v>
      </c>
      <c r="C53">
        <f t="shared" ref="C53:C116" si="8">age_at_entry+B53</f>
        <v>40</v>
      </c>
      <c r="D53">
        <f t="shared" ref="D53:D116" si="9">INDEX(mort_table,MATCH(C53,mort_age,0),MATCH(sex,mort_sex,0))</f>
        <v>1.0067595786364958E-3</v>
      </c>
      <c r="E53">
        <f t="shared" ref="E53:E116" si="10">IF(A53&lt;=rem_m,1-(1-D53)^(1/12),0)</f>
        <v>8.3935369017851258E-5</v>
      </c>
      <c r="F53">
        <f t="shared" ref="F53:F116" si="11">IF(A53&lt;=prem_rem_m,INDEX(lapse_table,MATCH(MIN(B53,5),lapse_key,0)),0)</f>
        <v>0.08</v>
      </c>
      <c r="G53">
        <f t="shared" ref="G53:G116" si="12">1-(1-F53)^(1/12)</f>
        <v>6.9243826282994192E-3</v>
      </c>
      <c r="H53">
        <f t="shared" ref="H53:H116" si="13">INDEX(comm_table,MATCH(MIN(B53,1),comm_key,0))</f>
        <v>0.02</v>
      </c>
      <c r="I53">
        <f t="shared" ref="I53:I116" si="14">(1+e_m)^A53</f>
        <v>1.0024662697723037</v>
      </c>
      <c r="J53">
        <f t="shared" ref="J53:J116" si="15">M52*E53</f>
        <v>8.3935369017851258E-5</v>
      </c>
      <c r="K53">
        <f t="shared" ref="K53:K116" si="16">(M52-J53)*G53</f>
        <v>6.9238014276882922E-3</v>
      </c>
      <c r="L53">
        <f t="shared" ref="L53:L116" si="17">IF(A53=rem_m,M52-J53-K53,0)</f>
        <v>0</v>
      </c>
      <c r="M53">
        <f t="shared" ref="M53:M116" si="18">M52-J53-K53-L53</f>
        <v>0.99299226320329381</v>
      </c>
      <c r="N53">
        <f t="shared" ref="N53:N116" si="19">IF(A53&lt;=prem_rem_m,premium,0)</f>
        <v>52.96</v>
      </c>
      <c r="O53">
        <f t="shared" ref="O53:O116" si="20">N53*H53</f>
        <v>1.0592000000000001</v>
      </c>
      <c r="P53">
        <f t="shared" ref="P53:P116" si="21">maint_base*I53</f>
        <v>5.0123313488615189</v>
      </c>
      <c r="Q53">
        <f t="shared" ref="Q53:Q116" si="22">claim_exp_base*I53</f>
        <v>250.61656744307592</v>
      </c>
      <c r="R53">
        <f t="shared" ref="R53:R116" si="23">M52*N53</f>
        <v>52.96</v>
      </c>
      <c r="S53">
        <f t="shared" ref="S53:S116" si="24">R53*H53</f>
        <v>1.0592000000000001</v>
      </c>
      <c r="T53">
        <f t="shared" ref="T53:T116" si="25">M52*P53</f>
        <v>5.0123313488615189</v>
      </c>
      <c r="U53">
        <f t="shared" ref="U53:U116" si="26">J53*sum_assured</f>
        <v>20.983842254462814</v>
      </c>
      <c r="V53">
        <f t="shared" ref="V53:V116" si="27">J53*Q53</f>
        <v>2.1035594070321784E-2</v>
      </c>
      <c r="W53">
        <f t="shared" ref="W53:W116" si="28">R53-S53-T53-U53-V53</f>
        <v>25.883590802605344</v>
      </c>
      <c r="X53">
        <f t="shared" ref="X53:X116" si="29">U53+V53+T53-(R53-S53)*(1+i_m)</f>
        <v>-26.053500516293298</v>
      </c>
      <c r="Y53">
        <f t="shared" ref="Y53:Y116" si="30">v_m</f>
        <v>0.99673694261856227</v>
      </c>
      <c r="Z53">
        <f t="shared" ref="Z53:Z116" si="31">v_m^A53</f>
        <v>0.99673694261856227</v>
      </c>
      <c r="AA53">
        <f t="shared" ref="AA53:AA116" si="32">(R53-S53)*Z52-(T53+U53+V53)*Z53</f>
        <v>25.968486449121315</v>
      </c>
      <c r="AB53">
        <f t="shared" ref="AB53:AB116" si="33">R53*Z52</f>
        <v>52.96</v>
      </c>
      <c r="AC53">
        <f t="shared" ref="AC53:AC116" si="34">S53*Z52</f>
        <v>1.0592000000000001</v>
      </c>
      <c r="AD53">
        <f t="shared" ref="AD53:AD116" si="35">T53*Z53</f>
        <v>4.9959758240554049</v>
      </c>
      <c r="AE53">
        <f t="shared" ref="AE53:AE116" si="36">U53*Z53</f>
        <v>20.915370773103465</v>
      </c>
      <c r="AF53">
        <f t="shared" ref="AF53:AF116" si="37">V53*Z53</f>
        <v>2.0966953719817692E-2</v>
      </c>
      <c r="AG53">
        <f t="shared" si="0"/>
        <v>-630.03604422084129</v>
      </c>
      <c r="AH53">
        <f t="shared" si="1"/>
        <v>-634.48232938734884</v>
      </c>
      <c r="AI53">
        <f t="shared" si="2"/>
        <v>0</v>
      </c>
      <c r="AK53" t="b">
        <f t="shared" ref="AK53:AK116" si="38">AND(M53&gt;=0,M53&lt;=M52)</f>
        <v>1</v>
      </c>
      <c r="AL53" t="b">
        <f t="shared" ref="AL53:AL116" si="39">AND(D53&gt;=0,D53&lt;=1,E53&gt;=0,E53&lt;=1,F53&gt;=0,F53&lt;=1,G53&gt;=0,G53&lt;=1,J53+K53+L53&lt;=M52+0.000000001*scale_count)</f>
        <v>1</v>
      </c>
      <c r="AM53">
        <f t="shared" ref="AM53:AM116" si="40">(AG52+R53-S53)*(1+i_m)-T53-U53-V53</f>
        <v>-630.03604422084129</v>
      </c>
      <c r="AN53" t="b">
        <f t="shared" ref="AN53:AN116" si="41">ABS(AM53-AG53)&lt;=0.000000001*MAX(ABS(AM53),ABS(AG53),scale_money)</f>
        <v>1</v>
      </c>
      <c r="AO53">
        <f t="shared" ref="AO53:AO116" si="42">(U53+V53+T53)*Z53-(R53-S53)*Z52</f>
        <v>-25.968486449121315</v>
      </c>
      <c r="AP53">
        <f>SUM(AO54:$AO$262)</f>
        <v>-627.98020045617454</v>
      </c>
      <c r="AQ53" t="b">
        <f t="shared" si="3"/>
        <v>1</v>
      </c>
      <c r="AR53" t="b">
        <f t="shared" ref="AR53:AR116" si="43">IF(A53&lt;&gt;rem_m,L53=0,L53=M52-J53-K53)</f>
        <v>1</v>
      </c>
      <c r="AS53" t="b">
        <f t="shared" ref="AS53:AS116" si="44">IF(A53&gt;prem_rem_m,AND(R53=0,S53=0,F53=0,G53=0,K53=0),R53=M52*premium)</f>
        <v>1</v>
      </c>
      <c r="AT53" t="b">
        <f>AND(C53&gt;=18,C53&lt;=120)</f>
        <v>1</v>
      </c>
      <c r="AU53">
        <f t="shared" si="4"/>
        <v>-634.48232938734884</v>
      </c>
      <c r="AV53" t="b">
        <f t="shared" si="5"/>
        <v>1</v>
      </c>
      <c r="AW53" t="b">
        <f t="shared" si="6"/>
        <v>1</v>
      </c>
      <c r="AX53" t="b">
        <f t="shared" ref="AX53:AX116" si="45">AND(U53=J53*sum_assured,R53=M52*N53,T53=M52*P53)</f>
        <v>1</v>
      </c>
    </row>
    <row r="54" spans="1:50" x14ac:dyDescent="0.35">
      <c r="A54">
        <v>2</v>
      </c>
      <c r="B54">
        <f t="shared" si="7"/>
        <v>2</v>
      </c>
      <c r="C54">
        <f t="shared" si="8"/>
        <v>40</v>
      </c>
      <c r="D54">
        <f t="shared" si="9"/>
        <v>1.0067595786364958E-3</v>
      </c>
      <c r="E54">
        <f t="shared" si="10"/>
        <v>8.3935369017851258E-5</v>
      </c>
      <c r="F54">
        <f t="shared" si="11"/>
        <v>0.08</v>
      </c>
      <c r="G54">
        <f t="shared" si="12"/>
        <v>6.9243826282994192E-3</v>
      </c>
      <c r="H54">
        <f t="shared" si="13"/>
        <v>0.02</v>
      </c>
      <c r="I54">
        <f t="shared" si="14"/>
        <v>1.0049386220311971</v>
      </c>
      <c r="J54">
        <f t="shared" si="15"/>
        <v>8.3347172043839746E-5</v>
      </c>
      <c r="K54">
        <f t="shared" si="16"/>
        <v>6.8752812496503937E-3</v>
      </c>
      <c r="L54">
        <f t="shared" si="17"/>
        <v>0</v>
      </c>
      <c r="M54">
        <f t="shared" si="18"/>
        <v>0.98603363478159956</v>
      </c>
      <c r="N54">
        <f t="shared" si="19"/>
        <v>52.96</v>
      </c>
      <c r="O54">
        <f t="shared" si="20"/>
        <v>1.0592000000000001</v>
      </c>
      <c r="P54">
        <f t="shared" si="21"/>
        <v>5.0246931101559857</v>
      </c>
      <c r="Q54">
        <f t="shared" si="22"/>
        <v>251.23465550779929</v>
      </c>
      <c r="R54">
        <f t="shared" si="23"/>
        <v>52.588870259246441</v>
      </c>
      <c r="S54">
        <f t="shared" si="24"/>
        <v>1.0517774051849289</v>
      </c>
      <c r="T54">
        <f t="shared" si="25"/>
        <v>4.9894813833557894</v>
      </c>
      <c r="U54">
        <f t="shared" si="26"/>
        <v>20.836793010959937</v>
      </c>
      <c r="V54">
        <f t="shared" si="27"/>
        <v>2.0939698055983356E-2</v>
      </c>
      <c r="W54">
        <f t="shared" si="28"/>
        <v>25.689878761689805</v>
      </c>
      <c r="X54">
        <f t="shared" si="29"/>
        <v>-25.858597792825023</v>
      </c>
      <c r="Y54">
        <f t="shared" si="30"/>
        <v>0.99673694261856227</v>
      </c>
      <c r="Z54">
        <f t="shared" si="31"/>
        <v>0.99348453278059912</v>
      </c>
      <c r="AA54">
        <f t="shared" si="32"/>
        <v>25.690116946566203</v>
      </c>
      <c r="AB54">
        <f t="shared" si="33"/>
        <v>52.417269757965535</v>
      </c>
      <c r="AC54">
        <f t="shared" si="34"/>
        <v>1.0483453951593109</v>
      </c>
      <c r="AD54">
        <f t="shared" si="35"/>
        <v>4.9569725809607235</v>
      </c>
      <c r="AE54">
        <f t="shared" si="36"/>
        <v>20.701031569139587</v>
      </c>
      <c r="AF54">
        <f t="shared" si="37"/>
        <v>2.0803266139715445E-2</v>
      </c>
      <c r="AG54">
        <f t="shared" si="0"/>
        <v>-606.24002049020135</v>
      </c>
      <c r="AH54">
        <f t="shared" si="1"/>
        <v>-614.82691776987895</v>
      </c>
      <c r="AI54">
        <f t="shared" si="2"/>
        <v>0</v>
      </c>
      <c r="AK54" t="b">
        <f t="shared" si="38"/>
        <v>1</v>
      </c>
      <c r="AL54" t="b">
        <f t="shared" si="39"/>
        <v>1</v>
      </c>
      <c r="AM54">
        <f t="shared" si="40"/>
        <v>-606.24002049020135</v>
      </c>
      <c r="AN54" t="b">
        <f t="shared" si="41"/>
        <v>1</v>
      </c>
      <c r="AO54">
        <f t="shared" si="42"/>
        <v>-25.690116946566203</v>
      </c>
      <c r="AP54">
        <f>SUM(AO55:$AO$262)</f>
        <v>-602.29008350960805</v>
      </c>
      <c r="AQ54" t="b">
        <f t="shared" si="3"/>
        <v>1</v>
      </c>
      <c r="AR54" t="b">
        <f t="shared" si="43"/>
        <v>1</v>
      </c>
      <c r="AS54" t="b">
        <f t="shared" si="44"/>
        <v>1</v>
      </c>
      <c r="AT54" t="b">
        <f t="shared" ref="AT54:AT117" si="46">AND(C54&gt;=18,C54&lt;=120,OR(B54-B53=0,B54-B53=1))</f>
        <v>1</v>
      </c>
      <c r="AU54">
        <f t="shared" si="4"/>
        <v>-614.82691776987895</v>
      </c>
      <c r="AV54" t="b">
        <f t="shared" si="5"/>
        <v>1</v>
      </c>
      <c r="AW54" t="b">
        <f t="shared" si="6"/>
        <v>1</v>
      </c>
      <c r="AX54" t="b">
        <f t="shared" si="45"/>
        <v>1</v>
      </c>
    </row>
    <row r="55" spans="1:50" x14ac:dyDescent="0.35">
      <c r="A55">
        <v>3</v>
      </c>
      <c r="B55">
        <f t="shared" si="7"/>
        <v>2</v>
      </c>
      <c r="C55">
        <f t="shared" si="8"/>
        <v>40</v>
      </c>
      <c r="D55">
        <f t="shared" si="9"/>
        <v>1.0067595786364958E-3</v>
      </c>
      <c r="E55">
        <f t="shared" si="10"/>
        <v>8.3935369017851258E-5</v>
      </c>
      <c r="F55">
        <f t="shared" si="11"/>
        <v>0.08</v>
      </c>
      <c r="G55">
        <f t="shared" si="12"/>
        <v>6.9243826282994192E-3</v>
      </c>
      <c r="H55">
        <f t="shared" si="13"/>
        <v>0.02</v>
      </c>
      <c r="I55">
        <f t="shared" si="14"/>
        <v>1.0074170717777331</v>
      </c>
      <c r="J55">
        <f t="shared" si="15"/>
        <v>8.2763096999406737E-5</v>
      </c>
      <c r="K55">
        <f t="shared" si="16"/>
        <v>6.8271010882495148E-3</v>
      </c>
      <c r="L55">
        <f t="shared" si="17"/>
        <v>0</v>
      </c>
      <c r="M55">
        <f t="shared" si="18"/>
        <v>0.9791237705963507</v>
      </c>
      <c r="N55">
        <f t="shared" si="19"/>
        <v>52.96</v>
      </c>
      <c r="O55">
        <f t="shared" si="20"/>
        <v>1.0592000000000001</v>
      </c>
      <c r="P55">
        <f t="shared" si="21"/>
        <v>5.0370853588886657</v>
      </c>
      <c r="Q55">
        <f t="shared" si="22"/>
        <v>251.85426794443327</v>
      </c>
      <c r="R55">
        <f t="shared" si="23"/>
        <v>52.22034129803351</v>
      </c>
      <c r="S55">
        <f t="shared" si="24"/>
        <v>1.0444068259606702</v>
      </c>
      <c r="T55">
        <f t="shared" si="25"/>
        <v>4.9667355851301691</v>
      </c>
      <c r="U55">
        <f t="shared" si="26"/>
        <v>20.690774249851685</v>
      </c>
      <c r="V55">
        <f t="shared" si="27"/>
        <v>2.0844239207599705E-2</v>
      </c>
      <c r="W55">
        <f t="shared" si="28"/>
        <v>25.497580397883389</v>
      </c>
      <c r="X55">
        <f t="shared" si="29"/>
        <v>-25.665117090455812</v>
      </c>
      <c r="Y55">
        <f t="shared" si="30"/>
        <v>0.99673694261856227</v>
      </c>
      <c r="Z55">
        <f t="shared" si="31"/>
        <v>0.99024273574256516</v>
      </c>
      <c r="AA55">
        <f t="shared" si="32"/>
        <v>25.414695760806232</v>
      </c>
      <c r="AB55">
        <f t="shared" si="33"/>
        <v>51.880101376120244</v>
      </c>
      <c r="AC55">
        <f t="shared" si="34"/>
        <v>1.0376020275224049</v>
      </c>
      <c r="AD55">
        <f t="shared" si="35"/>
        <v>4.9182738335292484</v>
      </c>
      <c r="AE55">
        <f t="shared" si="36"/>
        <v>20.488888897804955</v>
      </c>
      <c r="AF55">
        <f t="shared" si="37"/>
        <v>2.064085645740597E-2</v>
      </c>
      <c r="AG55">
        <f t="shared" si="0"/>
        <v>-582.5595754723854</v>
      </c>
      <c r="AH55">
        <f t="shared" si="1"/>
        <v>-594.98052541158143</v>
      </c>
      <c r="AI55">
        <f t="shared" si="2"/>
        <v>0</v>
      </c>
      <c r="AK55" t="b">
        <f t="shared" si="38"/>
        <v>1</v>
      </c>
      <c r="AL55" t="b">
        <f t="shared" si="39"/>
        <v>1</v>
      </c>
      <c r="AM55">
        <f t="shared" si="40"/>
        <v>-582.55957547238529</v>
      </c>
      <c r="AN55" t="b">
        <f t="shared" si="41"/>
        <v>1</v>
      </c>
      <c r="AO55">
        <f t="shared" si="42"/>
        <v>-25.414695760806232</v>
      </c>
      <c r="AP55">
        <f>SUM(AO56:$AO$262)</f>
        <v>-576.87538774880159</v>
      </c>
      <c r="AQ55" t="b">
        <f t="shared" si="3"/>
        <v>1</v>
      </c>
      <c r="AR55" t="b">
        <f t="shared" si="43"/>
        <v>1</v>
      </c>
      <c r="AS55" t="b">
        <f t="shared" si="44"/>
        <v>1</v>
      </c>
      <c r="AT55" t="b">
        <f t="shared" si="46"/>
        <v>1</v>
      </c>
      <c r="AU55">
        <f t="shared" si="4"/>
        <v>-594.98052541158143</v>
      </c>
      <c r="AV55" t="b">
        <f t="shared" si="5"/>
        <v>1</v>
      </c>
      <c r="AW55" t="b">
        <f t="shared" si="6"/>
        <v>1</v>
      </c>
      <c r="AX55" t="b">
        <f t="shared" si="45"/>
        <v>1</v>
      </c>
    </row>
    <row r="56" spans="1:50" x14ac:dyDescent="0.35">
      <c r="A56">
        <v>4</v>
      </c>
      <c r="B56">
        <f t="shared" si="7"/>
        <v>2</v>
      </c>
      <c r="C56">
        <f t="shared" si="8"/>
        <v>40</v>
      </c>
      <c r="D56">
        <f t="shared" si="9"/>
        <v>1.0067595786364958E-3</v>
      </c>
      <c r="E56">
        <f t="shared" si="10"/>
        <v>8.3935369017851258E-5</v>
      </c>
      <c r="F56">
        <f t="shared" si="11"/>
        <v>0.08</v>
      </c>
      <c r="G56">
        <f t="shared" si="12"/>
        <v>6.9243826282994192E-3</v>
      </c>
      <c r="H56">
        <f t="shared" si="13"/>
        <v>0.02</v>
      </c>
      <c r="I56">
        <f t="shared" si="14"/>
        <v>1.0099016340499611</v>
      </c>
      <c r="J56">
        <f t="shared" si="15"/>
        <v>8.2183114999154631E-5</v>
      </c>
      <c r="K56">
        <f t="shared" si="16"/>
        <v>6.7792585607385561E-3</v>
      </c>
      <c r="L56">
        <f t="shared" si="17"/>
        <v>0</v>
      </c>
      <c r="M56">
        <f t="shared" si="18"/>
        <v>0.97226232892061293</v>
      </c>
      <c r="N56">
        <f t="shared" si="19"/>
        <v>52.96</v>
      </c>
      <c r="O56">
        <f t="shared" si="20"/>
        <v>1.0592000000000001</v>
      </c>
      <c r="P56">
        <f t="shared" si="21"/>
        <v>5.0495081702498057</v>
      </c>
      <c r="Q56">
        <f t="shared" si="22"/>
        <v>252.47540851249028</v>
      </c>
      <c r="R56">
        <f t="shared" si="23"/>
        <v>51.854394890782736</v>
      </c>
      <c r="S56">
        <f t="shared" si="24"/>
        <v>1.0370878978156548</v>
      </c>
      <c r="T56">
        <f t="shared" si="25"/>
        <v>4.9440934793120697</v>
      </c>
      <c r="U56">
        <f t="shared" si="26"/>
        <v>20.545778749788656</v>
      </c>
      <c r="V56">
        <f t="shared" si="27"/>
        <v>2.0749215532240531E-2</v>
      </c>
      <c r="W56">
        <f t="shared" si="28"/>
        <v>25.306685548334119</v>
      </c>
      <c r="X56">
        <f t="shared" si="29"/>
        <v>-25.47304818786121</v>
      </c>
      <c r="Y56">
        <f t="shared" si="30"/>
        <v>0.99673694261856227</v>
      </c>
      <c r="Z56">
        <f t="shared" si="31"/>
        <v>0.98701151687428534</v>
      </c>
      <c r="AA56">
        <f t="shared" si="32"/>
        <v>25.142191931312652</v>
      </c>
      <c r="AB56">
        <f t="shared" si="33"/>
        <v>51.348437856923987</v>
      </c>
      <c r="AC56">
        <f t="shared" si="34"/>
        <v>1.0269687571384798</v>
      </c>
      <c r="AD56">
        <f t="shared" si="35"/>
        <v>4.8798772045840693</v>
      </c>
      <c r="AE56">
        <f t="shared" si="36"/>
        <v>20.27892024919236</v>
      </c>
      <c r="AF56">
        <f t="shared" si="37"/>
        <v>2.047971469642821E-2</v>
      </c>
      <c r="AG56">
        <f t="shared" si="0"/>
        <v>-558.99367574224914</v>
      </c>
      <c r="AH56">
        <f t="shared" si="1"/>
        <v>-574.94120579867911</v>
      </c>
      <c r="AI56">
        <f t="shared" si="2"/>
        <v>0</v>
      </c>
      <c r="AK56" t="b">
        <f t="shared" si="38"/>
        <v>1</v>
      </c>
      <c r="AL56" t="b">
        <f t="shared" si="39"/>
        <v>1</v>
      </c>
      <c r="AM56">
        <f t="shared" si="40"/>
        <v>-558.99367574224902</v>
      </c>
      <c r="AN56" t="b">
        <f t="shared" si="41"/>
        <v>1</v>
      </c>
      <c r="AO56">
        <f t="shared" si="42"/>
        <v>-25.142191931312652</v>
      </c>
      <c r="AP56">
        <f>SUM(AO57:$AO$262)</f>
        <v>-551.73319581748899</v>
      </c>
      <c r="AQ56" t="b">
        <f t="shared" si="3"/>
        <v>1</v>
      </c>
      <c r="AR56" t="b">
        <f t="shared" si="43"/>
        <v>1</v>
      </c>
      <c r="AS56" t="b">
        <f t="shared" si="44"/>
        <v>1</v>
      </c>
      <c r="AT56" t="b">
        <f t="shared" si="46"/>
        <v>1</v>
      </c>
      <c r="AU56">
        <f t="shared" si="4"/>
        <v>-574.94120579867899</v>
      </c>
      <c r="AV56" t="b">
        <f t="shared" si="5"/>
        <v>1</v>
      </c>
      <c r="AW56" t="b">
        <f t="shared" si="6"/>
        <v>1</v>
      </c>
      <c r="AX56" t="b">
        <f t="shared" si="45"/>
        <v>1</v>
      </c>
    </row>
    <row r="57" spans="1:50" x14ac:dyDescent="0.35">
      <c r="A57">
        <v>5</v>
      </c>
      <c r="B57">
        <f t="shared" si="7"/>
        <v>2</v>
      </c>
      <c r="C57">
        <f t="shared" si="8"/>
        <v>40</v>
      </c>
      <c r="D57">
        <f t="shared" si="9"/>
        <v>1.0067595786364958E-3</v>
      </c>
      <c r="E57">
        <f t="shared" si="10"/>
        <v>8.3935369017851258E-5</v>
      </c>
      <c r="F57">
        <f t="shared" si="11"/>
        <v>0.08</v>
      </c>
      <c r="G57">
        <f t="shared" si="12"/>
        <v>6.9243826282994192E-3</v>
      </c>
      <c r="H57">
        <f t="shared" si="13"/>
        <v>0.02</v>
      </c>
      <c r="I57">
        <f t="shared" si="14"/>
        <v>1.0123923239230186</v>
      </c>
      <c r="J57">
        <f t="shared" si="15"/>
        <v>8.1607197360107118E-5</v>
      </c>
      <c r="K57">
        <f t="shared" si="16"/>
        <v>6.7317513010680839E-3</v>
      </c>
      <c r="L57">
        <f t="shared" si="17"/>
        <v>0</v>
      </c>
      <c r="M57">
        <f t="shared" si="18"/>
        <v>0.9654489704221848</v>
      </c>
      <c r="N57">
        <f t="shared" si="19"/>
        <v>52.96</v>
      </c>
      <c r="O57">
        <f t="shared" si="20"/>
        <v>1.0592000000000001</v>
      </c>
      <c r="P57">
        <f t="shared" si="21"/>
        <v>5.0619616196150927</v>
      </c>
      <c r="Q57">
        <f t="shared" si="22"/>
        <v>253.09808098075464</v>
      </c>
      <c r="R57">
        <f t="shared" si="23"/>
        <v>51.49101293963566</v>
      </c>
      <c r="S57">
        <f t="shared" si="24"/>
        <v>1.0298202587927132</v>
      </c>
      <c r="T57">
        <f t="shared" si="25"/>
        <v>4.9215545931937275</v>
      </c>
      <c r="U57">
        <f t="shared" si="26"/>
        <v>20.401799340026781</v>
      </c>
      <c r="V57">
        <f t="shared" si="27"/>
        <v>2.0654625046060818E-2</v>
      </c>
      <c r="W57">
        <f t="shared" si="28"/>
        <v>25.117184122576383</v>
      </c>
      <c r="X57">
        <f t="shared" si="29"/>
        <v>-25.282380936512865</v>
      </c>
      <c r="Y57">
        <f t="shared" si="30"/>
        <v>0.99673694261856227</v>
      </c>
      <c r="Z57">
        <f t="shared" si="31"/>
        <v>0.98379084165858466</v>
      </c>
      <c r="AA57">
        <f t="shared" si="32"/>
        <v>24.872574820664944</v>
      </c>
      <c r="AB57">
        <f t="shared" si="33"/>
        <v>50.82222278694325</v>
      </c>
      <c r="AC57">
        <f t="shared" si="34"/>
        <v>1.016444455738865</v>
      </c>
      <c r="AD57">
        <f t="shared" si="35"/>
        <v>4.8417803355067299</v>
      </c>
      <c r="AE57">
        <f t="shared" si="36"/>
        <v>20.071103344074505</v>
      </c>
      <c r="AF57">
        <f t="shared" si="37"/>
        <v>2.0319830958206653E-2</v>
      </c>
      <c r="AG57">
        <f t="shared" si="0"/>
        <v>-535.5412946400113</v>
      </c>
      <c r="AH57">
        <f t="shared" si="1"/>
        <v>-554.70699233934909</v>
      </c>
      <c r="AI57">
        <f t="shared" si="2"/>
        <v>0</v>
      </c>
      <c r="AK57" t="b">
        <f t="shared" si="38"/>
        <v>1</v>
      </c>
      <c r="AL57" t="b">
        <f t="shared" si="39"/>
        <v>1</v>
      </c>
      <c r="AM57">
        <f t="shared" si="40"/>
        <v>-535.5412946400113</v>
      </c>
      <c r="AN57" t="b">
        <f t="shared" si="41"/>
        <v>1</v>
      </c>
      <c r="AO57">
        <f t="shared" si="42"/>
        <v>-24.872574820664948</v>
      </c>
      <c r="AP57">
        <f>SUM(AO58:$AO$262)</f>
        <v>-526.86062099682363</v>
      </c>
      <c r="AQ57" t="b">
        <f t="shared" si="3"/>
        <v>1</v>
      </c>
      <c r="AR57" t="b">
        <f t="shared" si="43"/>
        <v>1</v>
      </c>
      <c r="AS57" t="b">
        <f t="shared" si="44"/>
        <v>1</v>
      </c>
      <c r="AT57" t="b">
        <f t="shared" si="46"/>
        <v>1</v>
      </c>
      <c r="AU57">
        <f t="shared" si="4"/>
        <v>-554.70699233934909</v>
      </c>
      <c r="AV57" t="b">
        <f t="shared" si="5"/>
        <v>1</v>
      </c>
      <c r="AW57" t="b">
        <f t="shared" si="6"/>
        <v>1</v>
      </c>
      <c r="AX57" t="b">
        <f t="shared" si="45"/>
        <v>1</v>
      </c>
    </row>
    <row r="58" spans="1:50" x14ac:dyDescent="0.35">
      <c r="A58">
        <v>6</v>
      </c>
      <c r="B58">
        <f t="shared" si="7"/>
        <v>2</v>
      </c>
      <c r="C58">
        <f t="shared" si="8"/>
        <v>40</v>
      </c>
      <c r="D58">
        <f t="shared" si="9"/>
        <v>1.0067595786364958E-3</v>
      </c>
      <c r="E58">
        <f t="shared" si="10"/>
        <v>8.3935369017851258E-5</v>
      </c>
      <c r="F58">
        <f t="shared" si="11"/>
        <v>0.08</v>
      </c>
      <c r="G58">
        <f t="shared" si="12"/>
        <v>6.9243826282994192E-3</v>
      </c>
      <c r="H58">
        <f t="shared" si="13"/>
        <v>0.02</v>
      </c>
      <c r="I58">
        <f t="shared" si="14"/>
        <v>1.0148891565092222</v>
      </c>
      <c r="J58">
        <f t="shared" si="15"/>
        <v>8.1035315600290651E-5</v>
      </c>
      <c r="K58">
        <f t="shared" si="16"/>
        <v>6.6845769597693146E-3</v>
      </c>
      <c r="L58">
        <f t="shared" si="17"/>
        <v>0</v>
      </c>
      <c r="M58">
        <f t="shared" si="18"/>
        <v>0.95868335814681516</v>
      </c>
      <c r="N58">
        <f t="shared" si="19"/>
        <v>52.96</v>
      </c>
      <c r="O58">
        <f t="shared" si="20"/>
        <v>1.0592000000000001</v>
      </c>
      <c r="P58">
        <f t="shared" si="21"/>
        <v>5.0744457825461105</v>
      </c>
      <c r="Q58">
        <f t="shared" si="22"/>
        <v>253.72228912730554</v>
      </c>
      <c r="R58">
        <f t="shared" si="23"/>
        <v>51.130177473558909</v>
      </c>
      <c r="S58">
        <f t="shared" si="24"/>
        <v>1.0226035494711783</v>
      </c>
      <c r="T58">
        <f t="shared" si="25"/>
        <v>4.8991184562223404</v>
      </c>
      <c r="U58">
        <f t="shared" si="26"/>
        <v>20.258828900072661</v>
      </c>
      <c r="V58">
        <f t="shared" si="27"/>
        <v>2.05604657742594E-2</v>
      </c>
      <c r="W58">
        <f t="shared" si="28"/>
        <v>24.929066102018471</v>
      </c>
      <c r="X58">
        <f t="shared" si="29"/>
        <v>-25.093105260163231</v>
      </c>
      <c r="Y58">
        <f t="shared" si="30"/>
        <v>0.99673694261856227</v>
      </c>
      <c r="Z58">
        <f t="shared" si="31"/>
        <v>0.98058067569091978</v>
      </c>
      <c r="AA58">
        <f t="shared" si="32"/>
        <v>24.605814111194235</v>
      </c>
      <c r="AB58">
        <f t="shared" si="33"/>
        <v>50.301400330865327</v>
      </c>
      <c r="AC58">
        <f t="shared" si="34"/>
        <v>1.0060280066173066</v>
      </c>
      <c r="AD58">
        <f t="shared" si="35"/>
        <v>4.8039808860923587</v>
      </c>
      <c r="AE58">
        <f t="shared" si="36"/>
        <v>19.865416131539984</v>
      </c>
      <c r="AF58">
        <f t="shared" si="37"/>
        <v>2.0161195421443311E-2</v>
      </c>
      <c r="AG58">
        <f t="shared" si="0"/>
        <v>-512.20141222112136</v>
      </c>
      <c r="AH58">
        <f t="shared" si="1"/>
        <v>-534.27589815602244</v>
      </c>
      <c r="AI58">
        <f t="shared" si="2"/>
        <v>0</v>
      </c>
      <c r="AK58" t="b">
        <f t="shared" si="38"/>
        <v>1</v>
      </c>
      <c r="AL58" t="b">
        <f t="shared" si="39"/>
        <v>1</v>
      </c>
      <c r="AM58">
        <f t="shared" si="40"/>
        <v>-512.20141222112136</v>
      </c>
      <c r="AN58" t="b">
        <f t="shared" si="41"/>
        <v>1</v>
      </c>
      <c r="AO58">
        <f t="shared" si="42"/>
        <v>-24.605814111194235</v>
      </c>
      <c r="AP58">
        <f>SUM(AO59:$AO$262)</f>
        <v>-502.25480688562919</v>
      </c>
      <c r="AQ58" t="b">
        <f t="shared" si="3"/>
        <v>1</v>
      </c>
      <c r="AR58" t="b">
        <f t="shared" si="43"/>
        <v>1</v>
      </c>
      <c r="AS58" t="b">
        <f t="shared" si="44"/>
        <v>1</v>
      </c>
      <c r="AT58" t="b">
        <f t="shared" si="46"/>
        <v>1</v>
      </c>
      <c r="AU58">
        <f t="shared" si="4"/>
        <v>-534.27589815602232</v>
      </c>
      <c r="AV58" t="b">
        <f t="shared" si="5"/>
        <v>1</v>
      </c>
      <c r="AW58" t="b">
        <f t="shared" si="6"/>
        <v>1</v>
      </c>
      <c r="AX58" t="b">
        <f t="shared" si="45"/>
        <v>1</v>
      </c>
    </row>
    <row r="59" spans="1:50" x14ac:dyDescent="0.35">
      <c r="A59">
        <v>7</v>
      </c>
      <c r="B59">
        <f t="shared" si="7"/>
        <v>3</v>
      </c>
      <c r="C59">
        <f t="shared" si="8"/>
        <v>41</v>
      </c>
      <c r="D59">
        <f t="shared" si="9"/>
        <v>1.087401721404202E-3</v>
      </c>
      <c r="E59">
        <f t="shared" si="10"/>
        <v>9.0662004252339834E-5</v>
      </c>
      <c r="F59">
        <f t="shared" si="11"/>
        <v>0.06</v>
      </c>
      <c r="G59">
        <f t="shared" si="12"/>
        <v>5.1430128318229462E-3</v>
      </c>
      <c r="H59">
        <f t="shared" si="13"/>
        <v>0.02</v>
      </c>
      <c r="I59">
        <f t="shared" si="14"/>
        <v>1.0173921469581597</v>
      </c>
      <c r="J59">
        <f t="shared" si="15"/>
        <v>8.6916154692953982E-5</v>
      </c>
      <c r="K59">
        <f t="shared" si="16"/>
        <v>4.9300738017053055E-3</v>
      </c>
      <c r="L59">
        <f t="shared" si="17"/>
        <v>0</v>
      </c>
      <c r="M59">
        <f t="shared" si="18"/>
        <v>0.95366636819041695</v>
      </c>
      <c r="N59">
        <f t="shared" si="19"/>
        <v>52.96</v>
      </c>
      <c r="O59">
        <f t="shared" si="20"/>
        <v>1.0592000000000001</v>
      </c>
      <c r="P59">
        <f t="shared" si="21"/>
        <v>5.0869607347907984</v>
      </c>
      <c r="Q59">
        <f t="shared" si="22"/>
        <v>254.34803673953994</v>
      </c>
      <c r="R59">
        <f t="shared" si="23"/>
        <v>50.77187064745533</v>
      </c>
      <c r="S59">
        <f t="shared" si="24"/>
        <v>1.0154374129491066</v>
      </c>
      <c r="T59">
        <f t="shared" si="25"/>
        <v>4.8767845999902333</v>
      </c>
      <c r="U59">
        <f t="shared" si="26"/>
        <v>21.729038673238495</v>
      </c>
      <c r="V59">
        <f t="shared" si="27"/>
        <v>2.2106953307102994E-2</v>
      </c>
      <c r="W59">
        <f t="shared" si="28"/>
        <v>23.128503007970398</v>
      </c>
      <c r="X59">
        <f t="shared" si="29"/>
        <v>-23.291392622870525</v>
      </c>
      <c r="Y59">
        <f t="shared" si="30"/>
        <v>0.99673694261856227</v>
      </c>
      <c r="Z59">
        <f t="shared" si="31"/>
        <v>0.97738098467901136</v>
      </c>
      <c r="AA59">
        <f t="shared" si="32"/>
        <v>22.764564256286654</v>
      </c>
      <c r="AB59">
        <f t="shared" si="33"/>
        <v>49.785915225573724</v>
      </c>
      <c r="AC59">
        <f t="shared" si="34"/>
        <v>0.99571830451147447</v>
      </c>
      <c r="AD59">
        <f t="shared" si="35"/>
        <v>4.7664765344058928</v>
      </c>
      <c r="AE59">
        <f t="shared" si="36"/>
        <v>21.237549214578159</v>
      </c>
      <c r="AF59">
        <f t="shared" si="37"/>
        <v>2.1606915791549251E-2</v>
      </c>
      <c r="AG59">
        <f t="shared" si="0"/>
        <v>-490.58683373793758</v>
      </c>
      <c r="AH59">
        <f t="shared" si="1"/>
        <v>-514.42186712406215</v>
      </c>
      <c r="AI59">
        <f t="shared" si="2"/>
        <v>0</v>
      </c>
      <c r="AK59" t="b">
        <f t="shared" si="38"/>
        <v>1</v>
      </c>
      <c r="AL59" t="b">
        <f t="shared" si="39"/>
        <v>1</v>
      </c>
      <c r="AM59">
        <f t="shared" si="40"/>
        <v>-490.58683373793758</v>
      </c>
      <c r="AN59" t="b">
        <f t="shared" si="41"/>
        <v>1</v>
      </c>
      <c r="AO59">
        <f t="shared" si="42"/>
        <v>-22.764564256286654</v>
      </c>
      <c r="AP59">
        <f>SUM(AO60:$AO$262)</f>
        <v>-479.49024262934279</v>
      </c>
      <c r="AQ59" t="b">
        <f t="shared" si="3"/>
        <v>1</v>
      </c>
      <c r="AR59" t="b">
        <f t="shared" si="43"/>
        <v>1</v>
      </c>
      <c r="AS59" t="b">
        <f t="shared" si="44"/>
        <v>1</v>
      </c>
      <c r="AT59" t="b">
        <f t="shared" si="46"/>
        <v>1</v>
      </c>
      <c r="AU59">
        <f t="shared" si="4"/>
        <v>-514.42186712406215</v>
      </c>
      <c r="AV59" t="b">
        <f t="shared" si="5"/>
        <v>1</v>
      </c>
      <c r="AW59" t="b">
        <f t="shared" si="6"/>
        <v>1</v>
      </c>
      <c r="AX59" t="b">
        <f t="shared" si="45"/>
        <v>1</v>
      </c>
    </row>
    <row r="60" spans="1:50" x14ac:dyDescent="0.35">
      <c r="A60">
        <v>8</v>
      </c>
      <c r="B60">
        <f t="shared" si="7"/>
        <v>3</v>
      </c>
      <c r="C60">
        <f t="shared" si="8"/>
        <v>41</v>
      </c>
      <c r="D60">
        <f t="shared" si="9"/>
        <v>1.087401721404202E-3</v>
      </c>
      <c r="E60">
        <f t="shared" si="10"/>
        <v>9.0662004252339834E-5</v>
      </c>
      <c r="F60">
        <f t="shared" si="11"/>
        <v>0.06</v>
      </c>
      <c r="G60">
        <f t="shared" si="12"/>
        <v>5.1430128318229462E-3</v>
      </c>
      <c r="H60">
        <f t="shared" si="13"/>
        <v>0.02</v>
      </c>
      <c r="I60">
        <f t="shared" si="14"/>
        <v>1.0199013104567816</v>
      </c>
      <c r="J60">
        <f t="shared" si="15"/>
        <v>8.6461304328193069E-5</v>
      </c>
      <c r="K60">
        <f t="shared" si="16"/>
        <v>4.9042736972836846E-3</v>
      </c>
      <c r="L60">
        <f t="shared" si="17"/>
        <v>0</v>
      </c>
      <c r="M60">
        <f t="shared" si="18"/>
        <v>0.9486756331888051</v>
      </c>
      <c r="N60">
        <f t="shared" si="19"/>
        <v>52.96</v>
      </c>
      <c r="O60">
        <f t="shared" si="20"/>
        <v>1.0592000000000001</v>
      </c>
      <c r="P60">
        <f t="shared" si="21"/>
        <v>5.0995065522839074</v>
      </c>
      <c r="Q60">
        <f t="shared" si="22"/>
        <v>254.97532761419538</v>
      </c>
      <c r="R60">
        <f t="shared" si="23"/>
        <v>50.506170859364481</v>
      </c>
      <c r="S60">
        <f t="shared" si="24"/>
        <v>1.0101234171872897</v>
      </c>
      <c r="T60">
        <f t="shared" si="25"/>
        <v>4.8632278932798281</v>
      </c>
      <c r="U60">
        <f t="shared" si="26"/>
        <v>21.615326082048266</v>
      </c>
      <c r="V60">
        <f t="shared" si="27"/>
        <v>2.2045499397031678E-2</v>
      </c>
      <c r="W60">
        <f t="shared" si="28"/>
        <v>22.995447967452069</v>
      </c>
      <c r="X60">
        <f t="shared" si="29"/>
        <v>-23.157485147025131</v>
      </c>
      <c r="Y60">
        <f t="shared" si="30"/>
        <v>0.99673694261856227</v>
      </c>
      <c r="Z60">
        <f t="shared" si="31"/>
        <v>0.97419173444247764</v>
      </c>
      <c r="AA60">
        <f t="shared" si="32"/>
        <v>22.559830620706329</v>
      </c>
      <c r="AB60">
        <f t="shared" si="33"/>
        <v>49.363771006892044</v>
      </c>
      <c r="AC60">
        <f t="shared" si="34"/>
        <v>0.98727542013784098</v>
      </c>
      <c r="AD60">
        <f t="shared" si="35"/>
        <v>4.7377164163433125</v>
      </c>
      <c r="AE60">
        <f t="shared" si="36"/>
        <v>21.057472006410325</v>
      </c>
      <c r="AF60">
        <f t="shared" si="37"/>
        <v>2.1476543294244886E-2</v>
      </c>
      <c r="AG60">
        <f t="shared" si="0"/>
        <v>-469.03540222514334</v>
      </c>
      <c r="AH60">
        <f t="shared" si="1"/>
        <v>-494.41071933993277</v>
      </c>
      <c r="AI60">
        <f t="shared" si="2"/>
        <v>0</v>
      </c>
      <c r="AK60" t="b">
        <f t="shared" si="38"/>
        <v>1</v>
      </c>
      <c r="AL60" t="b">
        <f t="shared" si="39"/>
        <v>1</v>
      </c>
      <c r="AM60">
        <f t="shared" si="40"/>
        <v>-469.0354022251434</v>
      </c>
      <c r="AN60" t="b">
        <f t="shared" si="41"/>
        <v>1</v>
      </c>
      <c r="AO60">
        <f t="shared" si="42"/>
        <v>-22.559830620706329</v>
      </c>
      <c r="AP60">
        <f>SUM(AO61:$AO$262)</f>
        <v>-456.93041200863638</v>
      </c>
      <c r="AQ60" t="b">
        <f t="shared" si="3"/>
        <v>1</v>
      </c>
      <c r="AR60" t="b">
        <f t="shared" si="43"/>
        <v>1</v>
      </c>
      <c r="AS60" t="b">
        <f t="shared" si="44"/>
        <v>1</v>
      </c>
      <c r="AT60" t="b">
        <f t="shared" si="46"/>
        <v>1</v>
      </c>
      <c r="AU60">
        <f t="shared" si="4"/>
        <v>-494.41071933993277</v>
      </c>
      <c r="AV60" t="b">
        <f t="shared" si="5"/>
        <v>1</v>
      </c>
      <c r="AW60" t="b">
        <f t="shared" si="6"/>
        <v>1</v>
      </c>
      <c r="AX60" t="b">
        <f t="shared" si="45"/>
        <v>1</v>
      </c>
    </row>
    <row r="61" spans="1:50" x14ac:dyDescent="0.35">
      <c r="A61">
        <v>9</v>
      </c>
      <c r="B61">
        <f t="shared" si="7"/>
        <v>3</v>
      </c>
      <c r="C61">
        <f t="shared" si="8"/>
        <v>41</v>
      </c>
      <c r="D61">
        <f t="shared" si="9"/>
        <v>1.087401721404202E-3</v>
      </c>
      <c r="E61">
        <f t="shared" si="10"/>
        <v>9.0662004252339834E-5</v>
      </c>
      <c r="F61">
        <f t="shared" si="11"/>
        <v>0.06</v>
      </c>
      <c r="G61">
        <f t="shared" si="12"/>
        <v>5.1430128318229462E-3</v>
      </c>
      <c r="H61">
        <f t="shared" si="13"/>
        <v>0.02</v>
      </c>
      <c r="I61">
        <f t="shared" si="14"/>
        <v>1.0224166622294941</v>
      </c>
      <c r="J61">
        <f t="shared" si="15"/>
        <v>8.6008834290254632E-5</v>
      </c>
      <c r="K61">
        <f t="shared" si="16"/>
        <v>4.8786086101893786E-3</v>
      </c>
      <c r="L61">
        <f t="shared" si="17"/>
        <v>0</v>
      </c>
      <c r="M61">
        <f t="shared" si="18"/>
        <v>0.94371101574432548</v>
      </c>
      <c r="N61">
        <f t="shared" si="19"/>
        <v>52.96</v>
      </c>
      <c r="O61">
        <f t="shared" si="20"/>
        <v>1.0592000000000001</v>
      </c>
      <c r="P61">
        <f t="shared" si="21"/>
        <v>5.1120833111474706</v>
      </c>
      <c r="Q61">
        <f t="shared" si="22"/>
        <v>255.60416555737353</v>
      </c>
      <c r="R61">
        <f t="shared" si="23"/>
        <v>50.241861533679121</v>
      </c>
      <c r="S61">
        <f t="shared" si="24"/>
        <v>1.0048372306735824</v>
      </c>
      <c r="T61">
        <f t="shared" si="25"/>
        <v>4.8497088721167501</v>
      </c>
      <c r="U61">
        <f t="shared" si="26"/>
        <v>21.502208572563656</v>
      </c>
      <c r="V61">
        <f t="shared" si="27"/>
        <v>2.1984216319322951E-2</v>
      </c>
      <c r="W61">
        <f t="shared" si="28"/>
        <v>22.863122642005813</v>
      </c>
      <c r="X61">
        <f t="shared" si="29"/>
        <v>-23.024311847223657</v>
      </c>
      <c r="Y61">
        <f t="shared" si="30"/>
        <v>0.99673694261856227</v>
      </c>
      <c r="Z61">
        <f t="shared" si="31"/>
        <v>0.97101289091246945</v>
      </c>
      <c r="AA61">
        <f t="shared" si="32"/>
        <v>22.356903608042867</v>
      </c>
      <c r="AB61">
        <f t="shared" si="33"/>
        <v>48.945206229113666</v>
      </c>
      <c r="AC61">
        <f t="shared" si="34"/>
        <v>0.97890412458227327</v>
      </c>
      <c r="AD61">
        <f t="shared" si="35"/>
        <v>4.7091298319979371</v>
      </c>
      <c r="AE61">
        <f t="shared" si="36"/>
        <v>20.878921707047919</v>
      </c>
      <c r="AF61">
        <f t="shared" si="37"/>
        <v>2.1346957442670868E-2</v>
      </c>
      <c r="AG61">
        <f t="shared" si="0"/>
        <v>-447.54659023344379</v>
      </c>
      <c r="AH61">
        <f t="shared" si="1"/>
        <v>-474.24114243326284</v>
      </c>
      <c r="AI61">
        <f t="shared" si="2"/>
        <v>0</v>
      </c>
      <c r="AK61" t="b">
        <f t="shared" si="38"/>
        <v>1</v>
      </c>
      <c r="AL61" t="b">
        <f t="shared" si="39"/>
        <v>1</v>
      </c>
      <c r="AM61">
        <f t="shared" si="40"/>
        <v>-447.54659023344374</v>
      </c>
      <c r="AN61" t="b">
        <f t="shared" si="41"/>
        <v>1</v>
      </c>
      <c r="AO61">
        <f t="shared" si="42"/>
        <v>-22.356903608042867</v>
      </c>
      <c r="AP61">
        <f>SUM(AO62:$AO$262)</f>
        <v>-434.57350840059331</v>
      </c>
      <c r="AQ61" t="b">
        <f t="shared" si="3"/>
        <v>1</v>
      </c>
      <c r="AR61" t="b">
        <f t="shared" si="43"/>
        <v>1</v>
      </c>
      <c r="AS61" t="b">
        <f t="shared" si="44"/>
        <v>1</v>
      </c>
      <c r="AT61" t="b">
        <f t="shared" si="46"/>
        <v>1</v>
      </c>
      <c r="AU61">
        <f t="shared" si="4"/>
        <v>-474.24114243326289</v>
      </c>
      <c r="AV61" t="b">
        <f t="shared" si="5"/>
        <v>1</v>
      </c>
      <c r="AW61" t="b">
        <f t="shared" si="6"/>
        <v>1</v>
      </c>
      <c r="AX61" t="b">
        <f t="shared" si="45"/>
        <v>1</v>
      </c>
    </row>
    <row r="62" spans="1:50" x14ac:dyDescent="0.35">
      <c r="A62">
        <v>10</v>
      </c>
      <c r="B62">
        <f t="shared" si="7"/>
        <v>3</v>
      </c>
      <c r="C62">
        <f t="shared" si="8"/>
        <v>41</v>
      </c>
      <c r="D62">
        <f t="shared" si="9"/>
        <v>1.087401721404202E-3</v>
      </c>
      <c r="E62">
        <f t="shared" si="10"/>
        <v>9.0662004252339834E-5</v>
      </c>
      <c r="F62">
        <f t="shared" si="11"/>
        <v>0.06</v>
      </c>
      <c r="G62">
        <f t="shared" si="12"/>
        <v>5.1430128318229462E-3</v>
      </c>
      <c r="H62">
        <f t="shared" si="13"/>
        <v>0.02</v>
      </c>
      <c r="I62">
        <f t="shared" si="14"/>
        <v>1.0249382175382502</v>
      </c>
      <c r="J62">
        <f t="shared" si="15"/>
        <v>8.5558732122391977E-5</v>
      </c>
      <c r="K62">
        <f t="shared" si="16"/>
        <v>4.8530778338485526E-3</v>
      </c>
      <c r="L62">
        <f t="shared" si="17"/>
        <v>0</v>
      </c>
      <c r="M62">
        <f t="shared" si="18"/>
        <v>0.93877237917835454</v>
      </c>
      <c r="N62">
        <f t="shared" si="19"/>
        <v>52.96</v>
      </c>
      <c r="O62">
        <f t="shared" si="20"/>
        <v>1.0592000000000001</v>
      </c>
      <c r="P62">
        <f t="shared" si="21"/>
        <v>5.124691087691251</v>
      </c>
      <c r="Q62">
        <f t="shared" si="22"/>
        <v>256.23455438456256</v>
      </c>
      <c r="R62">
        <f t="shared" si="23"/>
        <v>49.978935393819476</v>
      </c>
      <c r="S62">
        <f t="shared" si="24"/>
        <v>0.99957870787638958</v>
      </c>
      <c r="T62">
        <f t="shared" si="25"/>
        <v>4.836227431741003</v>
      </c>
      <c r="U62">
        <f t="shared" si="26"/>
        <v>21.389683030597993</v>
      </c>
      <c r="V62">
        <f t="shared" si="27"/>
        <v>2.1923103599089267E-2</v>
      </c>
      <c r="W62">
        <f t="shared" si="28"/>
        <v>22.731523120005004</v>
      </c>
      <c r="X62">
        <f t="shared" si="29"/>
        <v>-22.891868788494286</v>
      </c>
      <c r="Y62">
        <f t="shared" si="30"/>
        <v>0.99673694261856227</v>
      </c>
      <c r="Z62">
        <f t="shared" si="31"/>
        <v>0.96784442013130634</v>
      </c>
      <c r="AA62">
        <f t="shared" si="32"/>
        <v>22.155767473322204</v>
      </c>
      <c r="AB62">
        <f t="shared" si="33"/>
        <v>48.530190541480188</v>
      </c>
      <c r="AC62">
        <f t="shared" si="34"/>
        <v>0.9706038108296039</v>
      </c>
      <c r="AD62">
        <f t="shared" si="35"/>
        <v>4.6807157342964878</v>
      </c>
      <c r="AE62">
        <f t="shared" si="36"/>
        <v>20.701885369541557</v>
      </c>
      <c r="AF62">
        <f t="shared" si="37"/>
        <v>2.1218153490339106E-2</v>
      </c>
      <c r="AG62">
        <f t="shared" si="0"/>
        <v>-426.11987252178426</v>
      </c>
      <c r="AH62">
        <f t="shared" si="1"/>
        <v>-453.9118128877405</v>
      </c>
      <c r="AI62">
        <f t="shared" si="2"/>
        <v>0</v>
      </c>
      <c r="AK62" t="b">
        <f t="shared" si="38"/>
        <v>1</v>
      </c>
      <c r="AL62" t="b">
        <f t="shared" si="39"/>
        <v>1</v>
      </c>
      <c r="AM62">
        <f t="shared" si="40"/>
        <v>-426.1198725217842</v>
      </c>
      <c r="AN62" t="b">
        <f t="shared" si="41"/>
        <v>1</v>
      </c>
      <c r="AO62">
        <f t="shared" si="42"/>
        <v>-22.1557674733222</v>
      </c>
      <c r="AP62">
        <f>SUM(AO63:$AO$262)</f>
        <v>-412.41774092727144</v>
      </c>
      <c r="AQ62" t="b">
        <f t="shared" si="3"/>
        <v>1</v>
      </c>
      <c r="AR62" t="b">
        <f t="shared" si="43"/>
        <v>1</v>
      </c>
      <c r="AS62" t="b">
        <f t="shared" si="44"/>
        <v>1</v>
      </c>
      <c r="AT62" t="b">
        <f t="shared" si="46"/>
        <v>1</v>
      </c>
      <c r="AU62">
        <f t="shared" si="4"/>
        <v>-453.9118128877405</v>
      </c>
      <c r="AV62" t="b">
        <f t="shared" si="5"/>
        <v>1</v>
      </c>
      <c r="AW62" t="b">
        <f t="shared" si="6"/>
        <v>1</v>
      </c>
      <c r="AX62" t="b">
        <f t="shared" si="45"/>
        <v>1</v>
      </c>
    </row>
    <row r="63" spans="1:50" x14ac:dyDescent="0.35">
      <c r="A63">
        <v>11</v>
      </c>
      <c r="B63">
        <f t="shared" si="7"/>
        <v>3</v>
      </c>
      <c r="C63">
        <f t="shared" si="8"/>
        <v>41</v>
      </c>
      <c r="D63">
        <f t="shared" si="9"/>
        <v>1.087401721404202E-3</v>
      </c>
      <c r="E63">
        <f t="shared" si="10"/>
        <v>9.0662004252339834E-5</v>
      </c>
      <c r="F63">
        <f t="shared" si="11"/>
        <v>0.06</v>
      </c>
      <c r="G63">
        <f t="shared" si="12"/>
        <v>5.1430128318229462E-3</v>
      </c>
      <c r="H63">
        <f t="shared" si="13"/>
        <v>0.02</v>
      </c>
      <c r="I63">
        <f t="shared" si="14"/>
        <v>1.0274659916826436</v>
      </c>
      <c r="J63">
        <f t="shared" si="15"/>
        <v>8.5110985433047164E-5</v>
      </c>
      <c r="K63">
        <f t="shared" si="16"/>
        <v>4.8276806653850222E-3</v>
      </c>
      <c r="L63">
        <f t="shared" si="17"/>
        <v>0</v>
      </c>
      <c r="M63">
        <f t="shared" si="18"/>
        <v>0.93385958752753651</v>
      </c>
      <c r="N63">
        <f t="shared" si="19"/>
        <v>52.96</v>
      </c>
      <c r="O63">
        <f t="shared" si="20"/>
        <v>1.0592000000000001</v>
      </c>
      <c r="P63">
        <f t="shared" si="21"/>
        <v>5.1373299584132184</v>
      </c>
      <c r="Q63">
        <f t="shared" si="22"/>
        <v>256.86649792066089</v>
      </c>
      <c r="R63">
        <f t="shared" si="23"/>
        <v>49.717385201285659</v>
      </c>
      <c r="S63">
        <f t="shared" si="24"/>
        <v>0.99434770402571315</v>
      </c>
      <c r="T63">
        <f t="shared" si="25"/>
        <v>4.8227834676838146</v>
      </c>
      <c r="U63">
        <f t="shared" si="26"/>
        <v>21.277746358261791</v>
      </c>
      <c r="V63">
        <f t="shared" si="27"/>
        <v>2.1862160762763209E-2</v>
      </c>
      <c r="W63">
        <f t="shared" si="28"/>
        <v>22.60064551055158</v>
      </c>
      <c r="X63">
        <f t="shared" si="29"/>
        <v>-22.760152056715931</v>
      </c>
      <c r="Y63">
        <f t="shared" si="30"/>
        <v>0.99673694261856227</v>
      </c>
      <c r="Z63">
        <f t="shared" si="31"/>
        <v>0.96468628825211356</v>
      </c>
      <c r="AA63">
        <f t="shared" si="32"/>
        <v>21.956406607646997</v>
      </c>
      <c r="AB63">
        <f t="shared" si="33"/>
        <v>48.118693850583107</v>
      </c>
      <c r="AC63">
        <f t="shared" si="34"/>
        <v>0.96237387701166222</v>
      </c>
      <c r="AD63">
        <f t="shared" si="35"/>
        <v>4.6524730824835565</v>
      </c>
      <c r="AE63">
        <f t="shared" si="36"/>
        <v>20.526350156721492</v>
      </c>
      <c r="AF63">
        <f t="shared" si="37"/>
        <v>2.1090126719401036E-2</v>
      </c>
      <c r="AG63">
        <f t="shared" si="0"/>
        <v>-404.75472604372845</v>
      </c>
      <c r="AH63">
        <f t="shared" si="1"/>
        <v>-433.42139594598694</v>
      </c>
      <c r="AI63">
        <f t="shared" si="2"/>
        <v>0</v>
      </c>
      <c r="AK63" t="b">
        <f t="shared" si="38"/>
        <v>1</v>
      </c>
      <c r="AL63" t="b">
        <f t="shared" si="39"/>
        <v>1</v>
      </c>
      <c r="AM63">
        <f t="shared" si="40"/>
        <v>-404.75472604372834</v>
      </c>
      <c r="AN63" t="b">
        <f t="shared" si="41"/>
        <v>1</v>
      </c>
      <c r="AO63">
        <f t="shared" si="42"/>
        <v>-21.956406607647001</v>
      </c>
      <c r="AP63">
        <f>SUM(AO64:$AO$262)</f>
        <v>-390.46133431962443</v>
      </c>
      <c r="AQ63" t="b">
        <f t="shared" si="3"/>
        <v>1</v>
      </c>
      <c r="AR63" t="b">
        <f t="shared" si="43"/>
        <v>1</v>
      </c>
      <c r="AS63" t="b">
        <f t="shared" si="44"/>
        <v>1</v>
      </c>
      <c r="AT63" t="b">
        <f t="shared" si="46"/>
        <v>1</v>
      </c>
      <c r="AU63">
        <f t="shared" si="4"/>
        <v>-433.42139594598689</v>
      </c>
      <c r="AV63" t="b">
        <f t="shared" si="5"/>
        <v>1</v>
      </c>
      <c r="AW63" t="b">
        <f t="shared" si="6"/>
        <v>1</v>
      </c>
      <c r="AX63" t="b">
        <f t="shared" si="45"/>
        <v>1</v>
      </c>
    </row>
    <row r="64" spans="1:50" x14ac:dyDescent="0.35">
      <c r="A64">
        <v>12</v>
      </c>
      <c r="B64">
        <f t="shared" si="7"/>
        <v>3</v>
      </c>
      <c r="C64">
        <f t="shared" si="8"/>
        <v>41</v>
      </c>
      <c r="D64">
        <f t="shared" si="9"/>
        <v>1.087401721404202E-3</v>
      </c>
      <c r="E64">
        <f t="shared" si="10"/>
        <v>9.0662004252339834E-5</v>
      </c>
      <c r="F64">
        <f t="shared" si="11"/>
        <v>0.06</v>
      </c>
      <c r="G64">
        <f t="shared" si="12"/>
        <v>5.1430128318229462E-3</v>
      </c>
      <c r="H64">
        <f t="shared" si="13"/>
        <v>0.02</v>
      </c>
      <c r="I64">
        <f t="shared" si="14"/>
        <v>1.0300000000000005</v>
      </c>
      <c r="J64">
        <f t="shared" si="15"/>
        <v>8.4665581895509835E-5</v>
      </c>
      <c r="K64">
        <f t="shared" si="16"/>
        <v>4.8024164056009021E-3</v>
      </c>
      <c r="L64">
        <f t="shared" si="17"/>
        <v>0</v>
      </c>
      <c r="M64">
        <f t="shared" si="18"/>
        <v>0.92897250554004018</v>
      </c>
      <c r="N64">
        <f t="shared" si="19"/>
        <v>52.96</v>
      </c>
      <c r="O64">
        <f t="shared" si="20"/>
        <v>1.0592000000000001</v>
      </c>
      <c r="P64">
        <f t="shared" si="21"/>
        <v>5.1500000000000021</v>
      </c>
      <c r="Q64">
        <f t="shared" si="22"/>
        <v>257.50000000000011</v>
      </c>
      <c r="R64">
        <f t="shared" si="23"/>
        <v>49.457203755458337</v>
      </c>
      <c r="S64">
        <f t="shared" si="24"/>
        <v>0.9891440751091668</v>
      </c>
      <c r="T64">
        <f t="shared" si="25"/>
        <v>4.8093768757668149</v>
      </c>
      <c r="U64">
        <f t="shared" si="26"/>
        <v>21.166395473877458</v>
      </c>
      <c r="V64">
        <f t="shared" si="27"/>
        <v>2.1801387338093791E-2</v>
      </c>
      <c r="W64">
        <f t="shared" si="28"/>
        <v>22.470485943366803</v>
      </c>
      <c r="X64">
        <f t="shared" si="29"/>
        <v>-22.629157758508356</v>
      </c>
      <c r="Y64">
        <f t="shared" si="30"/>
        <v>0.99673694261856227</v>
      </c>
      <c r="Z64">
        <f t="shared" si="31"/>
        <v>0.96153846153846079</v>
      </c>
      <c r="AA64">
        <f t="shared" si="32"/>
        <v>21.758805537027243</v>
      </c>
      <c r="AB64">
        <f t="shared" si="33"/>
        <v>47.710686318181594</v>
      </c>
      <c r="AC64">
        <f t="shared" si="34"/>
        <v>0.954213726363632</v>
      </c>
      <c r="AD64">
        <f t="shared" si="35"/>
        <v>4.6244008420834719</v>
      </c>
      <c r="AE64">
        <f t="shared" si="36"/>
        <v>20.352303340266772</v>
      </c>
      <c r="AF64">
        <f t="shared" si="37"/>
        <v>2.0962872440474782E-2</v>
      </c>
      <c r="AG64">
        <f t="shared" si="0"/>
        <v>-383.45062993390246</v>
      </c>
      <c r="AH64">
        <f t="shared" si="1"/>
        <v>-412.76854551361652</v>
      </c>
      <c r="AI64">
        <f t="shared" si="2"/>
        <v>0</v>
      </c>
      <c r="AK64" t="b">
        <f t="shared" si="38"/>
        <v>1</v>
      </c>
      <c r="AL64" t="b">
        <f t="shared" si="39"/>
        <v>1</v>
      </c>
      <c r="AM64">
        <f t="shared" si="40"/>
        <v>-383.45062993390246</v>
      </c>
      <c r="AN64" t="b">
        <f t="shared" si="41"/>
        <v>1</v>
      </c>
      <c r="AO64">
        <f t="shared" si="42"/>
        <v>-21.758805537027243</v>
      </c>
      <c r="AP64">
        <f>SUM(AO65:$AO$262)</f>
        <v>-368.7025287825972</v>
      </c>
      <c r="AQ64" t="b">
        <f t="shared" si="3"/>
        <v>1</v>
      </c>
      <c r="AR64" t="b">
        <f t="shared" si="43"/>
        <v>1</v>
      </c>
      <c r="AS64" t="b">
        <f t="shared" si="44"/>
        <v>1</v>
      </c>
      <c r="AT64" t="b">
        <f t="shared" si="46"/>
        <v>1</v>
      </c>
      <c r="AU64">
        <f t="shared" si="4"/>
        <v>-412.76854551361652</v>
      </c>
      <c r="AV64" t="b">
        <f t="shared" si="5"/>
        <v>1</v>
      </c>
      <c r="AW64" t="b">
        <f t="shared" si="6"/>
        <v>1</v>
      </c>
      <c r="AX64" t="b">
        <f t="shared" si="45"/>
        <v>1</v>
      </c>
    </row>
    <row r="65" spans="1:50" x14ac:dyDescent="0.35">
      <c r="A65">
        <v>13</v>
      </c>
      <c r="B65">
        <f t="shared" si="7"/>
        <v>3</v>
      </c>
      <c r="C65">
        <f t="shared" si="8"/>
        <v>41</v>
      </c>
      <c r="D65">
        <f t="shared" si="9"/>
        <v>1.087401721404202E-3</v>
      </c>
      <c r="E65">
        <f t="shared" si="10"/>
        <v>9.0662004252339834E-5</v>
      </c>
      <c r="F65">
        <f t="shared" si="11"/>
        <v>0.06</v>
      </c>
      <c r="G65">
        <f t="shared" si="12"/>
        <v>5.1430128318229462E-3</v>
      </c>
      <c r="H65">
        <f t="shared" si="13"/>
        <v>0.02</v>
      </c>
      <c r="I65">
        <f t="shared" si="14"/>
        <v>1.0325402578654732</v>
      </c>
      <c r="J65">
        <f t="shared" si="15"/>
        <v>8.4222509247577912E-5</v>
      </c>
      <c r="K65">
        <f t="shared" si="16"/>
        <v>4.7772843589573514E-3</v>
      </c>
      <c r="L65">
        <f t="shared" si="17"/>
        <v>0</v>
      </c>
      <c r="M65">
        <f t="shared" si="18"/>
        <v>0.92411099867183533</v>
      </c>
      <c r="N65">
        <f t="shared" si="19"/>
        <v>52.96</v>
      </c>
      <c r="O65">
        <f t="shared" si="20"/>
        <v>1.0592000000000001</v>
      </c>
      <c r="P65">
        <f t="shared" si="21"/>
        <v>5.1627012893273658</v>
      </c>
      <c r="Q65">
        <f t="shared" si="22"/>
        <v>258.13506446636831</v>
      </c>
      <c r="R65">
        <f t="shared" si="23"/>
        <v>49.198383893400532</v>
      </c>
      <c r="S65">
        <f t="shared" si="24"/>
        <v>0.98396767786801065</v>
      </c>
      <c r="T65">
        <f t="shared" si="25"/>
        <v>4.7960075521012389</v>
      </c>
      <c r="U65">
        <f t="shared" si="26"/>
        <v>21.055627311894479</v>
      </c>
      <c r="V65">
        <f t="shared" si="27"/>
        <v>2.1740782854142826E-2</v>
      </c>
      <c r="W65">
        <f t="shared" si="28"/>
        <v>22.341040568682665</v>
      </c>
      <c r="X65">
        <f t="shared" si="29"/>
        <v>-22.498882021122952</v>
      </c>
      <c r="Y65">
        <f t="shared" si="30"/>
        <v>0.99673694261856227</v>
      </c>
      <c r="Z65">
        <f t="shared" si="31"/>
        <v>0.95840090636400144</v>
      </c>
      <c r="AA65">
        <f t="shared" si="32"/>
        <v>21.562948921220968</v>
      </c>
      <c r="AB65">
        <f t="shared" si="33"/>
        <v>47.306138359038933</v>
      </c>
      <c r="AC65">
        <f t="shared" si="34"/>
        <v>0.9461227671807787</v>
      </c>
      <c r="AD65">
        <f t="shared" si="35"/>
        <v>4.596497984862423</v>
      </c>
      <c r="AE65">
        <f t="shared" si="36"/>
        <v>20.179732299782291</v>
      </c>
      <c r="AF65">
        <f t="shared" si="37"/>
        <v>2.0836385992473425E-2</v>
      </c>
      <c r="AG65">
        <f t="shared" si="0"/>
        <v>-362.20706549450341</v>
      </c>
      <c r="AH65">
        <f t="shared" si="1"/>
        <v>-391.95190406247741</v>
      </c>
      <c r="AI65">
        <f t="shared" si="2"/>
        <v>0</v>
      </c>
      <c r="AK65" t="b">
        <f t="shared" si="38"/>
        <v>1</v>
      </c>
      <c r="AL65" t="b">
        <f t="shared" si="39"/>
        <v>1</v>
      </c>
      <c r="AM65">
        <f t="shared" si="40"/>
        <v>-362.2070654945033</v>
      </c>
      <c r="AN65" t="b">
        <f t="shared" si="41"/>
        <v>1</v>
      </c>
      <c r="AO65">
        <f t="shared" si="42"/>
        <v>-21.562948921220972</v>
      </c>
      <c r="AP65">
        <f>SUM(AO66:$AO$262)</f>
        <v>-347.13957986137609</v>
      </c>
      <c r="AQ65" t="b">
        <f t="shared" si="3"/>
        <v>1</v>
      </c>
      <c r="AR65" t="b">
        <f t="shared" si="43"/>
        <v>1</v>
      </c>
      <c r="AS65" t="b">
        <f t="shared" si="44"/>
        <v>1</v>
      </c>
      <c r="AT65" t="b">
        <f t="shared" si="46"/>
        <v>1</v>
      </c>
      <c r="AU65">
        <f t="shared" si="4"/>
        <v>-391.95190406247752</v>
      </c>
      <c r="AV65" t="b">
        <f t="shared" si="5"/>
        <v>1</v>
      </c>
      <c r="AW65" t="b">
        <f t="shared" si="6"/>
        <v>1</v>
      </c>
      <c r="AX65" t="b">
        <f t="shared" si="45"/>
        <v>1</v>
      </c>
    </row>
    <row r="66" spans="1:50" x14ac:dyDescent="0.35">
      <c r="A66">
        <v>14</v>
      </c>
      <c r="B66">
        <f t="shared" si="7"/>
        <v>3</v>
      </c>
      <c r="C66">
        <f t="shared" si="8"/>
        <v>41</v>
      </c>
      <c r="D66">
        <f t="shared" si="9"/>
        <v>1.087401721404202E-3</v>
      </c>
      <c r="E66">
        <f t="shared" si="10"/>
        <v>9.0662004252339834E-5</v>
      </c>
      <c r="F66">
        <f t="shared" si="11"/>
        <v>0.06</v>
      </c>
      <c r="G66">
        <f t="shared" si="12"/>
        <v>5.1430128318229462E-3</v>
      </c>
      <c r="H66">
        <f t="shared" si="13"/>
        <v>0.02</v>
      </c>
      <c r="I66">
        <f t="shared" si="14"/>
        <v>1.0350867806921333</v>
      </c>
      <c r="J66">
        <f t="shared" si="15"/>
        <v>8.3781755291219951E-5</v>
      </c>
      <c r="K66">
        <f t="shared" si="16"/>
        <v>4.7522838335554317E-3</v>
      </c>
      <c r="L66">
        <f t="shared" si="17"/>
        <v>0</v>
      </c>
      <c r="M66">
        <f t="shared" si="18"/>
        <v>0.91927493308298869</v>
      </c>
      <c r="N66">
        <f t="shared" si="19"/>
        <v>52.96</v>
      </c>
      <c r="O66">
        <f t="shared" si="20"/>
        <v>1.0592000000000001</v>
      </c>
      <c r="P66">
        <f t="shared" si="21"/>
        <v>5.1754339034606662</v>
      </c>
      <c r="Q66">
        <f t="shared" si="22"/>
        <v>258.77169517303332</v>
      </c>
      <c r="R66">
        <f t="shared" si="23"/>
        <v>48.940918489660397</v>
      </c>
      <c r="S66">
        <f t="shared" si="24"/>
        <v>0.97881836979320802</v>
      </c>
      <c r="T66">
        <f t="shared" si="25"/>
        <v>4.7826753930871115</v>
      </c>
      <c r="U66">
        <f t="shared" si="26"/>
        <v>20.945438822804988</v>
      </c>
      <c r="V66">
        <f t="shared" si="27"/>
        <v>2.1680346841281242E-2</v>
      </c>
      <c r="W66">
        <f t="shared" si="28"/>
        <v>22.212305557133806</v>
      </c>
      <c r="X66">
        <f t="shared" si="29"/>
        <v>-22.369320992334021</v>
      </c>
      <c r="Y66">
        <f t="shared" si="30"/>
        <v>0.99673694261856227</v>
      </c>
      <c r="Z66">
        <f t="shared" si="31"/>
        <v>0.95527358921211381</v>
      </c>
      <c r="AA66">
        <f t="shared" si="32"/>
        <v>21.368821552584809</v>
      </c>
      <c r="AB66">
        <f t="shared" si="33"/>
        <v>46.905020638777238</v>
      </c>
      <c r="AC66">
        <f t="shared" si="34"/>
        <v>0.9381004127755449</v>
      </c>
      <c r="AD66">
        <f t="shared" si="35"/>
        <v>4.5687634887907826</v>
      </c>
      <c r="AE66">
        <f t="shared" si="36"/>
        <v>20.008624521883672</v>
      </c>
      <c r="AF66">
        <f t="shared" si="37"/>
        <v>2.0710662742434247E-2</v>
      </c>
      <c r="AG66">
        <f t="shared" si="0"/>
        <v>-341.02351618187231</v>
      </c>
      <c r="AH66">
        <f t="shared" si="1"/>
        <v>-370.97010253306451</v>
      </c>
      <c r="AI66">
        <f t="shared" si="2"/>
        <v>0</v>
      </c>
      <c r="AK66" t="b">
        <f t="shared" si="38"/>
        <v>1</v>
      </c>
      <c r="AL66" t="b">
        <f t="shared" si="39"/>
        <v>1</v>
      </c>
      <c r="AM66">
        <f t="shared" si="40"/>
        <v>-341.02351618187225</v>
      </c>
      <c r="AN66" t="b">
        <f t="shared" si="41"/>
        <v>1</v>
      </c>
      <c r="AO66">
        <f t="shared" si="42"/>
        <v>-21.368821552584809</v>
      </c>
      <c r="AP66">
        <f>SUM(AO67:$AO$262)</f>
        <v>-325.77075830879136</v>
      </c>
      <c r="AQ66" t="b">
        <f t="shared" si="3"/>
        <v>1</v>
      </c>
      <c r="AR66" t="b">
        <f t="shared" si="43"/>
        <v>1</v>
      </c>
      <c r="AS66" t="b">
        <f t="shared" si="44"/>
        <v>1</v>
      </c>
      <c r="AT66" t="b">
        <f t="shared" si="46"/>
        <v>1</v>
      </c>
      <c r="AU66">
        <f t="shared" si="4"/>
        <v>-370.97010253306456</v>
      </c>
      <c r="AV66" t="b">
        <f t="shared" si="5"/>
        <v>1</v>
      </c>
      <c r="AW66" t="b">
        <f t="shared" si="6"/>
        <v>1</v>
      </c>
      <c r="AX66" t="b">
        <f t="shared" si="45"/>
        <v>1</v>
      </c>
    </row>
    <row r="67" spans="1:50" x14ac:dyDescent="0.35">
      <c r="A67">
        <v>15</v>
      </c>
      <c r="B67">
        <f t="shared" si="7"/>
        <v>3</v>
      </c>
      <c r="C67">
        <f t="shared" si="8"/>
        <v>41</v>
      </c>
      <c r="D67">
        <f t="shared" si="9"/>
        <v>1.087401721404202E-3</v>
      </c>
      <c r="E67">
        <f t="shared" si="10"/>
        <v>9.0662004252339834E-5</v>
      </c>
      <c r="F67">
        <f t="shared" si="11"/>
        <v>0.06</v>
      </c>
      <c r="G67">
        <f t="shared" si="12"/>
        <v>5.1430128318229462E-3</v>
      </c>
      <c r="H67">
        <f t="shared" si="13"/>
        <v>0.02</v>
      </c>
      <c r="I67">
        <f t="shared" si="14"/>
        <v>1.0376395839310655</v>
      </c>
      <c r="J67">
        <f t="shared" si="15"/>
        <v>8.3343307892239337E-5</v>
      </c>
      <c r="K67">
        <f t="shared" si="16"/>
        <v>4.7274141411170548E-3</v>
      </c>
      <c r="L67">
        <f t="shared" si="17"/>
        <v>0</v>
      </c>
      <c r="M67">
        <f t="shared" si="18"/>
        <v>0.9144641756339793</v>
      </c>
      <c r="N67">
        <f t="shared" si="19"/>
        <v>52.96</v>
      </c>
      <c r="O67">
        <f t="shared" si="20"/>
        <v>1.0592000000000001</v>
      </c>
      <c r="P67">
        <f t="shared" si="21"/>
        <v>5.1881979196553276</v>
      </c>
      <c r="Q67">
        <f t="shared" si="22"/>
        <v>259.40989598276639</v>
      </c>
      <c r="R67">
        <f t="shared" si="23"/>
        <v>48.684800456075081</v>
      </c>
      <c r="S67">
        <f t="shared" si="24"/>
        <v>0.97369600912150167</v>
      </c>
      <c r="T67">
        <f t="shared" si="25"/>
        <v>4.7693802954124527</v>
      </c>
      <c r="U67">
        <f t="shared" si="26"/>
        <v>20.835826973059834</v>
      </c>
      <c r="V67">
        <f t="shared" si="27"/>
        <v>2.1620078831185479E-2</v>
      </c>
      <c r="W67">
        <f t="shared" si="28"/>
        <v>22.084277099650105</v>
      </c>
      <c r="X67">
        <f t="shared" si="29"/>
        <v>-22.240470840330747</v>
      </c>
      <c r="Y67">
        <f t="shared" si="30"/>
        <v>0.99673694261856227</v>
      </c>
      <c r="Z67">
        <f t="shared" si="31"/>
        <v>0.95215647667554271</v>
      </c>
      <c r="AA67">
        <f t="shared" si="32"/>
        <v>21.176408354934466</v>
      </c>
      <c r="AB67">
        <f t="shared" si="33"/>
        <v>46.507304071750397</v>
      </c>
      <c r="AC67">
        <f t="shared" si="34"/>
        <v>0.93014608143500799</v>
      </c>
      <c r="AD67">
        <f t="shared" si="35"/>
        <v>4.5411963380056797</v>
      </c>
      <c r="AE67">
        <f t="shared" si="36"/>
        <v>19.838967599289891</v>
      </c>
      <c r="AF67">
        <f t="shared" si="37"/>
        <v>2.058569808534905E-2</v>
      </c>
      <c r="AG67">
        <f t="shared" si="0"/>
        <v>-319.89946759313148</v>
      </c>
      <c r="AH67">
        <f t="shared" si="1"/>
        <v>-349.82176023609861</v>
      </c>
      <c r="AI67">
        <f t="shared" si="2"/>
        <v>0</v>
      </c>
      <c r="AK67" t="b">
        <f t="shared" si="38"/>
        <v>1</v>
      </c>
      <c r="AL67" t="b">
        <f t="shared" si="39"/>
        <v>1</v>
      </c>
      <c r="AM67">
        <f t="shared" si="40"/>
        <v>-319.89946759313153</v>
      </c>
      <c r="AN67" t="b">
        <f t="shared" si="41"/>
        <v>1</v>
      </c>
      <c r="AO67">
        <f t="shared" si="42"/>
        <v>-21.176408354934466</v>
      </c>
      <c r="AP67">
        <f>SUM(AO68:$AO$262)</f>
        <v>-304.59434995385692</v>
      </c>
      <c r="AQ67" t="b">
        <f t="shared" si="3"/>
        <v>1</v>
      </c>
      <c r="AR67" t="b">
        <f t="shared" si="43"/>
        <v>1</v>
      </c>
      <c r="AS67" t="b">
        <f t="shared" si="44"/>
        <v>1</v>
      </c>
      <c r="AT67" t="b">
        <f t="shared" si="46"/>
        <v>1</v>
      </c>
      <c r="AU67">
        <f t="shared" si="4"/>
        <v>-349.82176023609867</v>
      </c>
      <c r="AV67" t="b">
        <f t="shared" si="5"/>
        <v>1</v>
      </c>
      <c r="AW67" t="b">
        <f t="shared" si="6"/>
        <v>1</v>
      </c>
      <c r="AX67" t="b">
        <f t="shared" si="45"/>
        <v>1</v>
      </c>
    </row>
    <row r="68" spans="1:50" x14ac:dyDescent="0.35">
      <c r="A68">
        <v>16</v>
      </c>
      <c r="B68">
        <f t="shared" si="7"/>
        <v>3</v>
      </c>
      <c r="C68">
        <f t="shared" si="8"/>
        <v>41</v>
      </c>
      <c r="D68">
        <f t="shared" si="9"/>
        <v>1.087401721404202E-3</v>
      </c>
      <c r="E68">
        <f t="shared" si="10"/>
        <v>9.0662004252339834E-5</v>
      </c>
      <c r="F68">
        <f t="shared" si="11"/>
        <v>0.06</v>
      </c>
      <c r="G68">
        <f t="shared" si="12"/>
        <v>5.1430128318229462E-3</v>
      </c>
      <c r="H68">
        <f t="shared" si="13"/>
        <v>0.02</v>
      </c>
      <c r="I68">
        <f t="shared" si="14"/>
        <v>1.0401986830714602</v>
      </c>
      <c r="J68">
        <f t="shared" si="15"/>
        <v>8.2907154979940269E-5</v>
      </c>
      <c r="K68">
        <f t="shared" si="16"/>
        <v>4.7026745969660361E-3</v>
      </c>
      <c r="L68">
        <f t="shared" si="17"/>
        <v>0</v>
      </c>
      <c r="M68">
        <f t="shared" si="18"/>
        <v>0.90967859388203332</v>
      </c>
      <c r="N68">
        <f t="shared" si="19"/>
        <v>52.96</v>
      </c>
      <c r="O68">
        <f t="shared" si="20"/>
        <v>1.0592000000000001</v>
      </c>
      <c r="P68">
        <f t="shared" si="21"/>
        <v>5.200993415357301</v>
      </c>
      <c r="Q68">
        <f t="shared" si="22"/>
        <v>260.04967076786505</v>
      </c>
      <c r="R68">
        <f t="shared" si="23"/>
        <v>48.430022741575542</v>
      </c>
      <c r="S68">
        <f t="shared" si="24"/>
        <v>0.9686004548315108</v>
      </c>
      <c r="T68">
        <f t="shared" si="25"/>
        <v>4.7561221560524691</v>
      </c>
      <c r="U68">
        <f t="shared" si="26"/>
        <v>20.726788744985068</v>
      </c>
      <c r="V68">
        <f t="shared" si="27"/>
        <v>2.155997835683383E-2</v>
      </c>
      <c r="W68">
        <f t="shared" si="28"/>
        <v>21.95695140734966</v>
      </c>
      <c r="X68">
        <f t="shared" si="29"/>
        <v>-22.112327753609517</v>
      </c>
      <c r="Y68">
        <f t="shared" si="30"/>
        <v>0.99673694261856227</v>
      </c>
      <c r="Z68">
        <f t="shared" si="31"/>
        <v>0.94904953545604287</v>
      </c>
      <c r="AA68">
        <f t="shared" si="32"/>
        <v>20.985694382414877</v>
      </c>
      <c r="AB68">
        <f t="shared" si="33"/>
        <v>46.112959818934975</v>
      </c>
      <c r="AC68">
        <f t="shared" si="34"/>
        <v>0.92225919637869946</v>
      </c>
      <c r="AD68">
        <f t="shared" si="35"/>
        <v>4.5137955227737887</v>
      </c>
      <c r="AE68">
        <f t="shared" si="36"/>
        <v>19.670749229923619</v>
      </c>
      <c r="AF68">
        <f t="shared" si="37"/>
        <v>2.0461487443995487E-2</v>
      </c>
      <c r="AG68">
        <f t="shared" si="0"/>
        <v>-298.83440745288584</v>
      </c>
      <c r="AH68">
        <f t="shared" si="1"/>
        <v>-328.50548475326502</v>
      </c>
      <c r="AI68">
        <f t="shared" si="2"/>
        <v>0</v>
      </c>
      <c r="AK68" t="b">
        <f t="shared" si="38"/>
        <v>1</v>
      </c>
      <c r="AL68" t="b">
        <f t="shared" si="39"/>
        <v>1</v>
      </c>
      <c r="AM68">
        <f t="shared" si="40"/>
        <v>-298.83440745288584</v>
      </c>
      <c r="AN68" t="b">
        <f t="shared" si="41"/>
        <v>1</v>
      </c>
      <c r="AO68">
        <f t="shared" si="42"/>
        <v>-20.985694382414877</v>
      </c>
      <c r="AP68">
        <f>SUM(AO69:$AO$262)</f>
        <v>-283.60865557144194</v>
      </c>
      <c r="AQ68" t="b">
        <f t="shared" si="3"/>
        <v>1</v>
      </c>
      <c r="AR68" t="b">
        <f t="shared" si="43"/>
        <v>1</v>
      </c>
      <c r="AS68" t="b">
        <f t="shared" si="44"/>
        <v>1</v>
      </c>
      <c r="AT68" t="b">
        <f t="shared" si="46"/>
        <v>1</v>
      </c>
      <c r="AU68">
        <f t="shared" si="4"/>
        <v>-328.50548475326502</v>
      </c>
      <c r="AV68" t="b">
        <f t="shared" si="5"/>
        <v>1</v>
      </c>
      <c r="AW68" t="b">
        <f t="shared" si="6"/>
        <v>1</v>
      </c>
      <c r="AX68" t="b">
        <f t="shared" si="45"/>
        <v>1</v>
      </c>
    </row>
    <row r="69" spans="1:50" x14ac:dyDescent="0.35">
      <c r="A69">
        <v>17</v>
      </c>
      <c r="B69">
        <f t="shared" si="7"/>
        <v>3</v>
      </c>
      <c r="C69">
        <f t="shared" si="8"/>
        <v>41</v>
      </c>
      <c r="D69">
        <f t="shared" si="9"/>
        <v>1.087401721404202E-3</v>
      </c>
      <c r="E69">
        <f t="shared" si="10"/>
        <v>9.0662004252339834E-5</v>
      </c>
      <c r="F69">
        <f t="shared" si="11"/>
        <v>0.06</v>
      </c>
      <c r="G69">
        <f t="shared" si="12"/>
        <v>5.1430128318229462E-3</v>
      </c>
      <c r="H69">
        <f t="shared" si="13"/>
        <v>0.02</v>
      </c>
      <c r="I69">
        <f t="shared" si="14"/>
        <v>1.0427640936407094</v>
      </c>
      <c r="J69">
        <f t="shared" si="15"/>
        <v>8.2473284546795422E-5</v>
      </c>
      <c r="K69">
        <f t="shared" si="16"/>
        <v>4.6780645200092449E-3</v>
      </c>
      <c r="L69">
        <f t="shared" si="17"/>
        <v>0</v>
      </c>
      <c r="M69">
        <f t="shared" si="18"/>
        <v>0.90491805607747722</v>
      </c>
      <c r="N69">
        <f t="shared" si="19"/>
        <v>52.96</v>
      </c>
      <c r="O69">
        <f t="shared" si="20"/>
        <v>1.0592000000000001</v>
      </c>
      <c r="P69">
        <f t="shared" si="21"/>
        <v>5.2138204682035472</v>
      </c>
      <c r="Q69">
        <f t="shared" si="22"/>
        <v>260.69102341017737</v>
      </c>
      <c r="R69">
        <f t="shared" si="23"/>
        <v>48.176578331992488</v>
      </c>
      <c r="S69">
        <f t="shared" si="24"/>
        <v>0.96353156663984973</v>
      </c>
      <c r="T69">
        <f t="shared" si="25"/>
        <v>4.7429008722687671</v>
      </c>
      <c r="U69">
        <f t="shared" si="26"/>
        <v>20.618321136698857</v>
      </c>
      <c r="V69">
        <f t="shared" si="27"/>
        <v>2.1500044952502864E-2</v>
      </c>
      <c r="W69">
        <f t="shared" si="28"/>
        <v>21.830324711432507</v>
      </c>
      <c r="X69">
        <f t="shared" si="29"/>
        <v>-21.984887940867061</v>
      </c>
      <c r="Y69">
        <f t="shared" si="30"/>
        <v>0.99673694261856227</v>
      </c>
      <c r="Z69">
        <f t="shared" si="31"/>
        <v>0.945952732364023</v>
      </c>
      <c r="AA69">
        <f t="shared" si="32"/>
        <v>20.796664818380055</v>
      </c>
      <c r="AB69">
        <f t="shared" si="33"/>
        <v>45.721959285839134</v>
      </c>
      <c r="AC69">
        <f t="shared" si="34"/>
        <v>0.91443918571678262</v>
      </c>
      <c r="AD69">
        <f t="shared" si="35"/>
        <v>4.4865600394543481</v>
      </c>
      <c r="AE69">
        <f t="shared" si="36"/>
        <v>19.50395721601917</v>
      </c>
      <c r="AF69">
        <f t="shared" si="37"/>
        <v>2.0338026268769405E-2</v>
      </c>
      <c r="AG69">
        <f t="shared" si="0"/>
        <v>-277.82782559998714</v>
      </c>
      <c r="AH69">
        <f t="shared" si="1"/>
        <v>-307.01987183710264</v>
      </c>
      <c r="AI69">
        <f t="shared" si="2"/>
        <v>0</v>
      </c>
      <c r="AK69" t="b">
        <f t="shared" si="38"/>
        <v>1</v>
      </c>
      <c r="AL69" t="b">
        <f t="shared" si="39"/>
        <v>1</v>
      </c>
      <c r="AM69">
        <f t="shared" si="40"/>
        <v>-277.82782559998714</v>
      </c>
      <c r="AN69" t="b">
        <f t="shared" si="41"/>
        <v>1</v>
      </c>
      <c r="AO69">
        <f t="shared" si="42"/>
        <v>-20.796664818380055</v>
      </c>
      <c r="AP69">
        <f>SUM(AO70:$AO$262)</f>
        <v>-262.81199075306182</v>
      </c>
      <c r="AQ69" t="b">
        <f t="shared" si="3"/>
        <v>1</v>
      </c>
      <c r="AR69" t="b">
        <f t="shared" si="43"/>
        <v>1</v>
      </c>
      <c r="AS69" t="b">
        <f t="shared" si="44"/>
        <v>1</v>
      </c>
      <c r="AT69" t="b">
        <f t="shared" si="46"/>
        <v>1</v>
      </c>
      <c r="AU69">
        <f t="shared" si="4"/>
        <v>-307.01987183710258</v>
      </c>
      <c r="AV69" t="b">
        <f t="shared" si="5"/>
        <v>1</v>
      </c>
      <c r="AW69" t="b">
        <f t="shared" si="6"/>
        <v>1</v>
      </c>
      <c r="AX69" t="b">
        <f t="shared" si="45"/>
        <v>1</v>
      </c>
    </row>
    <row r="70" spans="1:50" x14ac:dyDescent="0.35">
      <c r="A70">
        <v>18</v>
      </c>
      <c r="B70">
        <f t="shared" si="7"/>
        <v>3</v>
      </c>
      <c r="C70">
        <f t="shared" si="8"/>
        <v>41</v>
      </c>
      <c r="D70">
        <f t="shared" si="9"/>
        <v>1.087401721404202E-3</v>
      </c>
      <c r="E70">
        <f t="shared" si="10"/>
        <v>9.0662004252339834E-5</v>
      </c>
      <c r="F70">
        <f t="shared" si="11"/>
        <v>0.06</v>
      </c>
      <c r="G70">
        <f t="shared" si="12"/>
        <v>5.1430128318229462E-3</v>
      </c>
      <c r="H70">
        <f t="shared" si="13"/>
        <v>0.02</v>
      </c>
      <c r="I70">
        <f t="shared" si="14"/>
        <v>1.0453358312044991</v>
      </c>
      <c r="J70">
        <f t="shared" si="15"/>
        <v>8.2041684648115337E-5</v>
      </c>
      <c r="K70">
        <f t="shared" si="16"/>
        <v>4.6535832327178521E-3</v>
      </c>
      <c r="L70">
        <f t="shared" si="17"/>
        <v>0</v>
      </c>
      <c r="M70">
        <f t="shared" si="18"/>
        <v>0.90018243116011132</v>
      </c>
      <c r="N70">
        <f t="shared" si="19"/>
        <v>52.96</v>
      </c>
      <c r="O70">
        <f t="shared" si="20"/>
        <v>1.0592000000000001</v>
      </c>
      <c r="P70">
        <f t="shared" si="21"/>
        <v>5.2266791560224952</v>
      </c>
      <c r="Q70">
        <f t="shared" si="22"/>
        <v>261.33395780112477</v>
      </c>
      <c r="R70">
        <f t="shared" si="23"/>
        <v>47.924460249863195</v>
      </c>
      <c r="S70">
        <f t="shared" si="24"/>
        <v>0.95848920499726387</v>
      </c>
      <c r="T70">
        <f t="shared" si="25"/>
        <v>4.7297163416085457</v>
      </c>
      <c r="U70">
        <f t="shared" si="26"/>
        <v>20.510421162028834</v>
      </c>
      <c r="V70">
        <f t="shared" si="27"/>
        <v>2.1440278153763759E-2</v>
      </c>
      <c r="W70">
        <f t="shared" si="28"/>
        <v>21.704393263074788</v>
      </c>
      <c r="X70">
        <f t="shared" si="29"/>
        <v>-21.858147630893967</v>
      </c>
      <c r="Y70">
        <f t="shared" si="30"/>
        <v>0.99673694261856227</v>
      </c>
      <c r="Z70">
        <f t="shared" si="31"/>
        <v>0.94286603431819138</v>
      </c>
      <c r="AA70">
        <f t="shared" si="32"/>
        <v>20.609304974282569</v>
      </c>
      <c r="AB70">
        <f t="shared" si="33"/>
        <v>45.3342741204291</v>
      </c>
      <c r="AC70">
        <f t="shared" si="34"/>
        <v>0.90668548240858193</v>
      </c>
      <c r="AD70">
        <f t="shared" si="35"/>
        <v>4.4594888904623939</v>
      </c>
      <c r="AE70">
        <f t="shared" si="36"/>
        <v>19.338579463238037</v>
      </c>
      <c r="AF70">
        <f t="shared" si="37"/>
        <v>2.021531003751819E-2</v>
      </c>
      <c r="AG70">
        <f t="shared" si="0"/>
        <v>-256.87921397436162</v>
      </c>
      <c r="AH70">
        <f t="shared" si="1"/>
        <v>-285.36350531003831</v>
      </c>
      <c r="AI70">
        <f t="shared" si="2"/>
        <v>0</v>
      </c>
      <c r="AK70" t="b">
        <f t="shared" si="38"/>
        <v>1</v>
      </c>
      <c r="AL70" t="b">
        <f t="shared" si="39"/>
        <v>1</v>
      </c>
      <c r="AM70">
        <f t="shared" si="40"/>
        <v>-256.87921397436168</v>
      </c>
      <c r="AN70" t="b">
        <f t="shared" si="41"/>
        <v>1</v>
      </c>
      <c r="AO70">
        <f t="shared" si="42"/>
        <v>-20.609304974282566</v>
      </c>
      <c r="AP70">
        <f>SUM(AO71:$AO$262)</f>
        <v>-242.20268577877937</v>
      </c>
      <c r="AQ70" t="b">
        <f t="shared" si="3"/>
        <v>1</v>
      </c>
      <c r="AR70" t="b">
        <f t="shared" si="43"/>
        <v>1</v>
      </c>
      <c r="AS70" t="b">
        <f t="shared" si="44"/>
        <v>1</v>
      </c>
      <c r="AT70" t="b">
        <f t="shared" si="46"/>
        <v>1</v>
      </c>
      <c r="AU70">
        <f t="shared" si="4"/>
        <v>-285.36350531003831</v>
      </c>
      <c r="AV70" t="b">
        <f t="shared" si="5"/>
        <v>1</v>
      </c>
      <c r="AW70" t="b">
        <f t="shared" si="6"/>
        <v>1</v>
      </c>
      <c r="AX70" t="b">
        <f t="shared" si="45"/>
        <v>1</v>
      </c>
    </row>
    <row r="71" spans="1:50" x14ac:dyDescent="0.35">
      <c r="A71">
        <v>19</v>
      </c>
      <c r="B71">
        <f t="shared" si="7"/>
        <v>4</v>
      </c>
      <c r="C71">
        <f t="shared" si="8"/>
        <v>42</v>
      </c>
      <c r="D71">
        <f t="shared" si="9"/>
        <v>1.1761005597550334E-3</v>
      </c>
      <c r="E71">
        <f t="shared" si="10"/>
        <v>9.8061250744740924E-5</v>
      </c>
      <c r="F71">
        <f t="shared" si="11"/>
        <v>0.05</v>
      </c>
      <c r="G71">
        <f t="shared" si="12"/>
        <v>4.2653187775606449E-3</v>
      </c>
      <c r="H71">
        <f t="shared" si="13"/>
        <v>0.02</v>
      </c>
      <c r="I71">
        <f t="shared" si="14"/>
        <v>1.0479139113669047</v>
      </c>
      <c r="J71">
        <f t="shared" si="15"/>
        <v>8.8273015098002167E-5</v>
      </c>
      <c r="K71">
        <f t="shared" si="16"/>
        <v>3.8391885143085661E-3</v>
      </c>
      <c r="L71">
        <f t="shared" si="17"/>
        <v>0</v>
      </c>
      <c r="M71">
        <f t="shared" si="18"/>
        <v>0.89625496963070483</v>
      </c>
      <c r="N71">
        <f t="shared" si="19"/>
        <v>52.96</v>
      </c>
      <c r="O71">
        <f t="shared" si="20"/>
        <v>1.0592000000000001</v>
      </c>
      <c r="P71">
        <f t="shared" si="21"/>
        <v>5.2395695568345237</v>
      </c>
      <c r="Q71">
        <f t="shared" si="22"/>
        <v>261.9784778417262</v>
      </c>
      <c r="R71">
        <f t="shared" si="23"/>
        <v>47.673661554239494</v>
      </c>
      <c r="S71">
        <f t="shared" si="24"/>
        <v>0.95347323108478987</v>
      </c>
      <c r="T71">
        <f t="shared" si="25"/>
        <v>4.7165684619038091</v>
      </c>
      <c r="U71">
        <f t="shared" si="26"/>
        <v>22.06825377450054</v>
      </c>
      <c r="V71">
        <f t="shared" si="27"/>
        <v>2.3125630129874324E-2</v>
      </c>
      <c r="W71">
        <f t="shared" si="28"/>
        <v>19.912240456620474</v>
      </c>
      <c r="X71">
        <f t="shared" si="29"/>
        <v>-20.065190195765812</v>
      </c>
      <c r="Y71">
        <f t="shared" si="30"/>
        <v>0.99673694261856227</v>
      </c>
      <c r="Z71">
        <f t="shared" si="31"/>
        <v>0.93978940834520253</v>
      </c>
      <c r="AA71">
        <f t="shared" si="32"/>
        <v>18.857053222412713</v>
      </c>
      <c r="AB71">
        <f t="shared" si="33"/>
        <v>44.949876211073416</v>
      </c>
      <c r="AC71">
        <f t="shared" si="34"/>
        <v>0.89899752422146828</v>
      </c>
      <c r="AD71">
        <f t="shared" si="35"/>
        <v>4.4325810842322229</v>
      </c>
      <c r="AE71">
        <f t="shared" si="36"/>
        <v>20.739511157949647</v>
      </c>
      <c r="AF71">
        <f t="shared" si="37"/>
        <v>2.1733222257364581E-2</v>
      </c>
      <c r="AG71">
        <f t="shared" si="0"/>
        <v>-237.65497948060369</v>
      </c>
      <c r="AH71">
        <f t="shared" si="1"/>
        <v>-265.16447610720377</v>
      </c>
      <c r="AI71">
        <f t="shared" si="2"/>
        <v>0</v>
      </c>
      <c r="AK71" t="b">
        <f t="shared" si="38"/>
        <v>1</v>
      </c>
      <c r="AL71" t="b">
        <f t="shared" si="39"/>
        <v>1</v>
      </c>
      <c r="AM71">
        <f t="shared" si="40"/>
        <v>-237.65497948060366</v>
      </c>
      <c r="AN71" t="b">
        <f t="shared" si="41"/>
        <v>1</v>
      </c>
      <c r="AO71">
        <f t="shared" si="42"/>
        <v>-18.857053222412713</v>
      </c>
      <c r="AP71">
        <f>SUM(AO72:$AO$262)</f>
        <v>-223.34563255636655</v>
      </c>
      <c r="AQ71" t="b">
        <f t="shared" si="3"/>
        <v>1</v>
      </c>
      <c r="AR71" t="b">
        <f t="shared" si="43"/>
        <v>1</v>
      </c>
      <c r="AS71" t="b">
        <f t="shared" si="44"/>
        <v>1</v>
      </c>
      <c r="AT71" t="b">
        <f t="shared" si="46"/>
        <v>1</v>
      </c>
      <c r="AU71">
        <f t="shared" si="4"/>
        <v>-265.16447610720377</v>
      </c>
      <c r="AV71" t="b">
        <f t="shared" si="5"/>
        <v>1</v>
      </c>
      <c r="AW71" t="b">
        <f t="shared" si="6"/>
        <v>1</v>
      </c>
      <c r="AX71" t="b">
        <f t="shared" si="45"/>
        <v>1</v>
      </c>
    </row>
    <row r="72" spans="1:50" x14ac:dyDescent="0.35">
      <c r="A72">
        <v>20</v>
      </c>
      <c r="B72">
        <f t="shared" si="7"/>
        <v>4</v>
      </c>
      <c r="C72">
        <f t="shared" si="8"/>
        <v>42</v>
      </c>
      <c r="D72">
        <f t="shared" si="9"/>
        <v>1.1761005597550334E-3</v>
      </c>
      <c r="E72">
        <f t="shared" si="10"/>
        <v>9.8061250744740924E-5</v>
      </c>
      <c r="F72">
        <f t="shared" si="11"/>
        <v>0.05</v>
      </c>
      <c r="G72">
        <f t="shared" si="12"/>
        <v>4.2653187775606449E-3</v>
      </c>
      <c r="H72">
        <f t="shared" si="13"/>
        <v>0.02</v>
      </c>
      <c r="I72">
        <f t="shared" si="14"/>
        <v>1.0504983497704854</v>
      </c>
      <c r="J72">
        <f t="shared" si="15"/>
        <v>8.7887883308176705E-5</v>
      </c>
      <c r="K72">
        <f t="shared" si="16"/>
        <v>3.8224382816088964E-3</v>
      </c>
      <c r="L72">
        <f t="shared" si="17"/>
        <v>0</v>
      </c>
      <c r="M72">
        <f t="shared" si="18"/>
        <v>0.89234464346578779</v>
      </c>
      <c r="N72">
        <f t="shared" si="19"/>
        <v>52.96</v>
      </c>
      <c r="O72">
        <f t="shared" si="20"/>
        <v>1.0592000000000001</v>
      </c>
      <c r="P72">
        <f t="shared" si="21"/>
        <v>5.2524917488524272</v>
      </c>
      <c r="Q72">
        <f t="shared" si="22"/>
        <v>262.62458744262136</v>
      </c>
      <c r="R72">
        <f t="shared" si="23"/>
        <v>47.465663191642129</v>
      </c>
      <c r="S72">
        <f t="shared" si="24"/>
        <v>0.94931326383284265</v>
      </c>
      <c r="T72">
        <f t="shared" si="25"/>
        <v>4.7075718328532599</v>
      </c>
      <c r="U72">
        <f t="shared" si="26"/>
        <v>21.971970827044178</v>
      </c>
      <c r="V72">
        <f t="shared" si="27"/>
        <v>2.3081519095015154E-2</v>
      </c>
      <c r="W72">
        <f t="shared" si="28"/>
        <v>19.813725748816832</v>
      </c>
      <c r="X72">
        <f t="shared" si="29"/>
        <v>-19.966008174098192</v>
      </c>
      <c r="Y72">
        <f t="shared" si="30"/>
        <v>0.99673694261856227</v>
      </c>
      <c r="Z72">
        <f t="shared" si="31"/>
        <v>0.93672282157930475</v>
      </c>
      <c r="AA72">
        <f t="shared" si="32"/>
        <v>18.702615512516715</v>
      </c>
      <c r="AB72">
        <f t="shared" si="33"/>
        <v>44.607727527586015</v>
      </c>
      <c r="AC72">
        <f t="shared" si="34"/>
        <v>0.89215455055172033</v>
      </c>
      <c r="AD72">
        <f t="shared" si="35"/>
        <v>4.4096899700575651</v>
      </c>
      <c r="AE72">
        <f t="shared" si="36"/>
        <v>20.581646508766994</v>
      </c>
      <c r="AF72">
        <f t="shared" si="37"/>
        <v>2.1620985693019196E-2</v>
      </c>
      <c r="AG72">
        <f t="shared" si="0"/>
        <v>-218.46699186726883</v>
      </c>
      <c r="AH72">
        <f t="shared" si="1"/>
        <v>-244.82355944757211</v>
      </c>
      <c r="AI72">
        <f t="shared" si="2"/>
        <v>0</v>
      </c>
      <c r="AK72" t="b">
        <f t="shared" si="38"/>
        <v>1</v>
      </c>
      <c r="AL72" t="b">
        <f t="shared" si="39"/>
        <v>1</v>
      </c>
      <c r="AM72">
        <f t="shared" si="40"/>
        <v>-218.46699186726877</v>
      </c>
      <c r="AN72" t="b">
        <f t="shared" si="41"/>
        <v>1</v>
      </c>
      <c r="AO72">
        <f t="shared" si="42"/>
        <v>-18.702615512516715</v>
      </c>
      <c r="AP72">
        <f>SUM(AO73:$AO$262)</f>
        <v>-204.64301704384977</v>
      </c>
      <c r="AQ72" t="b">
        <f t="shared" si="3"/>
        <v>1</v>
      </c>
      <c r="AR72" t="b">
        <f t="shared" si="43"/>
        <v>1</v>
      </c>
      <c r="AS72" t="b">
        <f t="shared" si="44"/>
        <v>1</v>
      </c>
      <c r="AT72" t="b">
        <f t="shared" si="46"/>
        <v>1</v>
      </c>
      <c r="AU72">
        <f t="shared" si="4"/>
        <v>-244.82355944757211</v>
      </c>
      <c r="AV72" t="b">
        <f t="shared" si="5"/>
        <v>1</v>
      </c>
      <c r="AW72" t="b">
        <f t="shared" si="6"/>
        <v>1</v>
      </c>
      <c r="AX72" t="b">
        <f t="shared" si="45"/>
        <v>1</v>
      </c>
    </row>
    <row r="73" spans="1:50" x14ac:dyDescent="0.35">
      <c r="A73">
        <v>21</v>
      </c>
      <c r="B73">
        <f t="shared" si="7"/>
        <v>4</v>
      </c>
      <c r="C73">
        <f t="shared" si="8"/>
        <v>42</v>
      </c>
      <c r="D73">
        <f t="shared" si="9"/>
        <v>1.1761005597550334E-3</v>
      </c>
      <c r="E73">
        <f t="shared" si="10"/>
        <v>9.8061250744740924E-5</v>
      </c>
      <c r="F73">
        <f t="shared" si="11"/>
        <v>0.05</v>
      </c>
      <c r="G73">
        <f t="shared" si="12"/>
        <v>4.2653187775606449E-3</v>
      </c>
      <c r="H73">
        <f t="shared" si="13"/>
        <v>0.02</v>
      </c>
      <c r="I73">
        <f t="shared" si="14"/>
        <v>1.0530891620963791</v>
      </c>
      <c r="J73">
        <f t="shared" si="15"/>
        <v>8.750443183362506E-5</v>
      </c>
      <c r="K73">
        <f t="shared" si="16"/>
        <v>3.805761129534064E-3</v>
      </c>
      <c r="L73">
        <f t="shared" si="17"/>
        <v>0</v>
      </c>
      <c r="M73">
        <f t="shared" si="18"/>
        <v>0.88845137790442019</v>
      </c>
      <c r="N73">
        <f t="shared" si="19"/>
        <v>52.96</v>
      </c>
      <c r="O73">
        <f t="shared" si="20"/>
        <v>1.0592000000000001</v>
      </c>
      <c r="P73">
        <f t="shared" si="21"/>
        <v>5.2654458104818955</v>
      </c>
      <c r="Q73">
        <f t="shared" si="22"/>
        <v>263.27229052409479</v>
      </c>
      <c r="R73">
        <f t="shared" si="23"/>
        <v>47.258572317948122</v>
      </c>
      <c r="S73">
        <f t="shared" si="24"/>
        <v>0.94517144635896244</v>
      </c>
      <c r="T73">
        <f t="shared" si="25"/>
        <v>4.6985923644428933</v>
      </c>
      <c r="U73">
        <f t="shared" si="26"/>
        <v>21.876107958406266</v>
      </c>
      <c r="V73">
        <f t="shared" si="27"/>
        <v>2.3037492199847985E-2</v>
      </c>
      <c r="W73">
        <f t="shared" si="28"/>
        <v>19.715663056540151</v>
      </c>
      <c r="X73">
        <f t="shared" si="29"/>
        <v>-19.867281079422398</v>
      </c>
      <c r="Y73">
        <f t="shared" si="30"/>
        <v>0.99673694261856227</v>
      </c>
      <c r="Z73">
        <f t="shared" si="31"/>
        <v>0.93366624126198916</v>
      </c>
      <c r="AA73">
        <f t="shared" si="32"/>
        <v>18.549409649519749</v>
      </c>
      <c r="AB73">
        <f t="shared" si="33"/>
        <v>44.268183205477989</v>
      </c>
      <c r="AC73">
        <f t="shared" si="34"/>
        <v>0.8853636641095598</v>
      </c>
      <c r="AD73">
        <f t="shared" si="35"/>
        <v>4.3869170721316788</v>
      </c>
      <c r="AE73">
        <f t="shared" si="36"/>
        <v>20.424983490966664</v>
      </c>
      <c r="AF73">
        <f t="shared" si="37"/>
        <v>2.1509328750334462E-2</v>
      </c>
      <c r="AG73">
        <f t="shared" si="0"/>
        <v>-199.31491487021967</v>
      </c>
      <c r="AH73">
        <f t="shared" si="1"/>
        <v>-224.33969919697958</v>
      </c>
      <c r="AI73">
        <f t="shared" si="2"/>
        <v>0</v>
      </c>
      <c r="AK73" t="b">
        <f t="shared" si="38"/>
        <v>1</v>
      </c>
      <c r="AL73" t="b">
        <f t="shared" si="39"/>
        <v>1</v>
      </c>
      <c r="AM73">
        <f t="shared" si="40"/>
        <v>-199.31491487021961</v>
      </c>
      <c r="AN73" t="b">
        <f t="shared" si="41"/>
        <v>1</v>
      </c>
      <c r="AO73">
        <f t="shared" si="42"/>
        <v>-18.549409649519749</v>
      </c>
      <c r="AP73">
        <f>SUM(AO74:$AO$262)</f>
        <v>-186.09360739433009</v>
      </c>
      <c r="AQ73" t="b">
        <f t="shared" si="3"/>
        <v>1</v>
      </c>
      <c r="AR73" t="b">
        <f t="shared" si="43"/>
        <v>1</v>
      </c>
      <c r="AS73" t="b">
        <f t="shared" si="44"/>
        <v>1</v>
      </c>
      <c r="AT73" t="b">
        <f t="shared" si="46"/>
        <v>1</v>
      </c>
      <c r="AU73">
        <f t="shared" si="4"/>
        <v>-224.33969919697964</v>
      </c>
      <c r="AV73" t="b">
        <f t="shared" si="5"/>
        <v>1</v>
      </c>
      <c r="AW73" t="b">
        <f t="shared" si="6"/>
        <v>1</v>
      </c>
      <c r="AX73" t="b">
        <f t="shared" si="45"/>
        <v>1</v>
      </c>
    </row>
    <row r="74" spans="1:50" x14ac:dyDescent="0.35">
      <c r="A74">
        <v>22</v>
      </c>
      <c r="B74">
        <f t="shared" si="7"/>
        <v>4</v>
      </c>
      <c r="C74">
        <f t="shared" si="8"/>
        <v>42</v>
      </c>
      <c r="D74">
        <f t="shared" si="9"/>
        <v>1.1761005597550334E-3</v>
      </c>
      <c r="E74">
        <f t="shared" si="10"/>
        <v>9.8061250744740924E-5</v>
      </c>
      <c r="F74">
        <f t="shared" si="11"/>
        <v>0.05</v>
      </c>
      <c r="G74">
        <f t="shared" si="12"/>
        <v>4.2653187775606449E-3</v>
      </c>
      <c r="H74">
        <f t="shared" si="13"/>
        <v>0.02</v>
      </c>
      <c r="I74">
        <f t="shared" si="14"/>
        <v>1.0556863640643981</v>
      </c>
      <c r="J74">
        <f t="shared" si="15"/>
        <v>8.712265334319592E-5</v>
      </c>
      <c r="K74">
        <f t="shared" si="16"/>
        <v>3.7891567392360965E-3</v>
      </c>
      <c r="L74">
        <f t="shared" si="17"/>
        <v>0</v>
      </c>
      <c r="M74">
        <f t="shared" si="18"/>
        <v>0.88457509851184091</v>
      </c>
      <c r="N74">
        <f t="shared" si="19"/>
        <v>52.96</v>
      </c>
      <c r="O74">
        <f t="shared" si="20"/>
        <v>1.0592000000000001</v>
      </c>
      <c r="P74">
        <f t="shared" si="21"/>
        <v>5.2784318203219902</v>
      </c>
      <c r="Q74">
        <f t="shared" si="22"/>
        <v>263.92159101609951</v>
      </c>
      <c r="R74">
        <f t="shared" si="23"/>
        <v>47.052384973818093</v>
      </c>
      <c r="S74">
        <f t="shared" si="24"/>
        <v>0.94104769947636191</v>
      </c>
      <c r="T74">
        <f t="shared" si="25"/>
        <v>4.6896300239396087</v>
      </c>
      <c r="U74">
        <f t="shared" si="26"/>
        <v>21.78066333579898</v>
      </c>
      <c r="V74">
        <f t="shared" si="27"/>
        <v>2.2993549283880369E-2</v>
      </c>
      <c r="W74">
        <f t="shared" si="28"/>
        <v>19.618050365319259</v>
      </c>
      <c r="X74">
        <f t="shared" si="29"/>
        <v>-19.769006884564661</v>
      </c>
      <c r="Y74">
        <f t="shared" si="30"/>
        <v>0.99673694261856227</v>
      </c>
      <c r="Z74">
        <f t="shared" si="31"/>
        <v>0.93061963474164</v>
      </c>
      <c r="AA74">
        <f t="shared" si="32"/>
        <v>18.397425966118533</v>
      </c>
      <c r="AB74">
        <f t="shared" si="33"/>
        <v>43.931223420916837</v>
      </c>
      <c r="AC74">
        <f t="shared" si="34"/>
        <v>0.87862446841833675</v>
      </c>
      <c r="AD74">
        <f t="shared" si="35"/>
        <v>4.3642617799521073</v>
      </c>
      <c r="AE74">
        <f t="shared" si="36"/>
        <v>20.269512957991878</v>
      </c>
      <c r="AF74">
        <f t="shared" si="37"/>
        <v>2.1398248435978647E-2</v>
      </c>
      <c r="AG74">
        <f t="shared" si="0"/>
        <v>-180.19841315165127</v>
      </c>
      <c r="AH74">
        <f t="shared" si="1"/>
        <v>-203.71183119986858</v>
      </c>
      <c r="AI74">
        <f t="shared" si="2"/>
        <v>0</v>
      </c>
      <c r="AK74" t="b">
        <f t="shared" si="38"/>
        <v>1</v>
      </c>
      <c r="AL74" t="b">
        <f t="shared" si="39"/>
        <v>1</v>
      </c>
      <c r="AM74">
        <f t="shared" si="40"/>
        <v>-180.19841315165124</v>
      </c>
      <c r="AN74" t="b">
        <f t="shared" si="41"/>
        <v>1</v>
      </c>
      <c r="AO74">
        <f t="shared" si="42"/>
        <v>-18.397425966118533</v>
      </c>
      <c r="AP74">
        <f>SUM(AO75:$AO$262)</f>
        <v>-167.69618142821136</v>
      </c>
      <c r="AQ74" t="b">
        <f t="shared" si="3"/>
        <v>1</v>
      </c>
      <c r="AR74" t="b">
        <f t="shared" si="43"/>
        <v>1</v>
      </c>
      <c r="AS74" t="b">
        <f t="shared" si="44"/>
        <v>1</v>
      </c>
      <c r="AT74" t="b">
        <f t="shared" si="46"/>
        <v>1</v>
      </c>
      <c r="AU74">
        <f t="shared" si="4"/>
        <v>-203.71183119986861</v>
      </c>
      <c r="AV74" t="b">
        <f t="shared" si="5"/>
        <v>1</v>
      </c>
      <c r="AW74" t="b">
        <f t="shared" si="6"/>
        <v>1</v>
      </c>
      <c r="AX74" t="b">
        <f t="shared" si="45"/>
        <v>1</v>
      </c>
    </row>
    <row r="75" spans="1:50" x14ac:dyDescent="0.35">
      <c r="A75">
        <v>23</v>
      </c>
      <c r="B75">
        <f t="shared" si="7"/>
        <v>4</v>
      </c>
      <c r="C75">
        <f t="shared" si="8"/>
        <v>42</v>
      </c>
      <c r="D75">
        <f t="shared" si="9"/>
        <v>1.1761005597550334E-3</v>
      </c>
      <c r="E75">
        <f t="shared" si="10"/>
        <v>9.8061250744740924E-5</v>
      </c>
      <c r="F75">
        <f t="shared" si="11"/>
        <v>0.05</v>
      </c>
      <c r="G75">
        <f t="shared" si="12"/>
        <v>4.2653187775606449E-3</v>
      </c>
      <c r="H75">
        <f t="shared" si="13"/>
        <v>0.02</v>
      </c>
      <c r="I75">
        <f t="shared" si="14"/>
        <v>1.0582899714331233</v>
      </c>
      <c r="J75">
        <f t="shared" si="15"/>
        <v>8.674254053772354E-5</v>
      </c>
      <c r="K75">
        <f t="shared" si="16"/>
        <v>3.7726247932581432E-3</v>
      </c>
      <c r="L75">
        <f t="shared" si="17"/>
        <v>0</v>
      </c>
      <c r="M75">
        <f t="shared" si="18"/>
        <v>0.88071573117804502</v>
      </c>
      <c r="N75">
        <f t="shared" si="19"/>
        <v>52.96</v>
      </c>
      <c r="O75">
        <f t="shared" si="20"/>
        <v>1.0592000000000001</v>
      </c>
      <c r="P75">
        <f t="shared" si="21"/>
        <v>5.2914498571656168</v>
      </c>
      <c r="Q75">
        <f t="shared" si="22"/>
        <v>264.57249285828084</v>
      </c>
      <c r="R75">
        <f t="shared" si="23"/>
        <v>46.847097217187098</v>
      </c>
      <c r="S75">
        <f t="shared" si="24"/>
        <v>0.93694194434374201</v>
      </c>
      <c r="T75">
        <f t="shared" si="25"/>
        <v>4.6806847786727417</v>
      </c>
      <c r="U75">
        <f t="shared" si="26"/>
        <v>21.685635134430886</v>
      </c>
      <c r="V75">
        <f t="shared" si="27"/>
        <v>2.2949690186925997E-2</v>
      </c>
      <c r="W75">
        <f t="shared" si="28"/>
        <v>19.520885669552801</v>
      </c>
      <c r="X75">
        <f t="shared" si="29"/>
        <v>-19.67118357127644</v>
      </c>
      <c r="Y75">
        <f t="shared" si="30"/>
        <v>0.99673694261856227</v>
      </c>
      <c r="Z75">
        <f t="shared" si="31"/>
        <v>0.92758296947318553</v>
      </c>
      <c r="AA75">
        <f t="shared" si="32"/>
        <v>18.246654870096737</v>
      </c>
      <c r="AB75">
        <f t="shared" si="33"/>
        <v>43.596828500964754</v>
      </c>
      <c r="AC75">
        <f t="shared" si="34"/>
        <v>0.87193657001929514</v>
      </c>
      <c r="AD75">
        <f t="shared" si="35"/>
        <v>4.3417234861692018</v>
      </c>
      <c r="AE75">
        <f t="shared" si="36"/>
        <v>20.115225832907445</v>
      </c>
      <c r="AF75">
        <f t="shared" si="37"/>
        <v>2.1287741772078442E-2</v>
      </c>
      <c r="AG75">
        <f t="shared" si="0"/>
        <v>-161.11715229419852</v>
      </c>
      <c r="AH75">
        <f t="shared" si="1"/>
        <v>-182.9388832179576</v>
      </c>
      <c r="AI75">
        <f t="shared" si="2"/>
        <v>0</v>
      </c>
      <c r="AK75" t="b">
        <f t="shared" si="38"/>
        <v>1</v>
      </c>
      <c r="AL75" t="b">
        <f t="shared" si="39"/>
        <v>1</v>
      </c>
      <c r="AM75">
        <f t="shared" si="40"/>
        <v>-161.11715229419852</v>
      </c>
      <c r="AN75" t="b">
        <f t="shared" si="41"/>
        <v>1</v>
      </c>
      <c r="AO75">
        <f t="shared" si="42"/>
        <v>-18.246654870096737</v>
      </c>
      <c r="AP75">
        <f>SUM(AO76:$AO$262)</f>
        <v>-149.44952655811468</v>
      </c>
      <c r="AQ75" t="b">
        <f t="shared" si="3"/>
        <v>1</v>
      </c>
      <c r="AR75" t="b">
        <f t="shared" si="43"/>
        <v>1</v>
      </c>
      <c r="AS75" t="b">
        <f t="shared" si="44"/>
        <v>1</v>
      </c>
      <c r="AT75" t="b">
        <f t="shared" si="46"/>
        <v>1</v>
      </c>
      <c r="AU75">
        <f t="shared" si="4"/>
        <v>-182.9388832179576</v>
      </c>
      <c r="AV75" t="b">
        <f t="shared" si="5"/>
        <v>1</v>
      </c>
      <c r="AW75" t="b">
        <f t="shared" si="6"/>
        <v>1</v>
      </c>
      <c r="AX75" t="b">
        <f t="shared" si="45"/>
        <v>1</v>
      </c>
    </row>
    <row r="76" spans="1:50" x14ac:dyDescent="0.35">
      <c r="A76">
        <v>24</v>
      </c>
      <c r="B76">
        <f t="shared" si="7"/>
        <v>4</v>
      </c>
      <c r="C76">
        <f t="shared" si="8"/>
        <v>42</v>
      </c>
      <c r="D76">
        <f t="shared" si="9"/>
        <v>1.1761005597550334E-3</v>
      </c>
      <c r="E76">
        <f t="shared" si="10"/>
        <v>9.8061250744740924E-5</v>
      </c>
      <c r="F76">
        <f t="shared" si="11"/>
        <v>0.05</v>
      </c>
      <c r="G76">
        <f t="shared" si="12"/>
        <v>4.2653187775606449E-3</v>
      </c>
      <c r="H76">
        <f t="shared" si="13"/>
        <v>0.02</v>
      </c>
      <c r="I76">
        <f t="shared" si="14"/>
        <v>1.0609000000000006</v>
      </c>
      <c r="J76">
        <f t="shared" si="15"/>
        <v>8.6364086149888115E-5</v>
      </c>
      <c r="K76">
        <f t="shared" si="16"/>
        <v>3.7561649755284065E-3</v>
      </c>
      <c r="L76">
        <f t="shared" si="17"/>
        <v>0</v>
      </c>
      <c r="M76">
        <f t="shared" si="18"/>
        <v>0.87687320211636666</v>
      </c>
      <c r="N76">
        <f t="shared" si="19"/>
        <v>52.96</v>
      </c>
      <c r="O76">
        <f t="shared" si="20"/>
        <v>1.0592000000000001</v>
      </c>
      <c r="P76">
        <f t="shared" si="21"/>
        <v>5.3045000000000027</v>
      </c>
      <c r="Q76">
        <f t="shared" si="22"/>
        <v>265.22500000000014</v>
      </c>
      <c r="R76">
        <f t="shared" si="23"/>
        <v>46.642705123189266</v>
      </c>
      <c r="S76">
        <f t="shared" si="24"/>
        <v>0.93285410246378531</v>
      </c>
      <c r="T76">
        <f t="shared" si="25"/>
        <v>4.6717565960339424</v>
      </c>
      <c r="U76">
        <f t="shared" si="26"/>
        <v>21.591021537472027</v>
      </c>
      <c r="V76">
        <f t="shared" si="27"/>
        <v>2.2905914749104087E-2</v>
      </c>
      <c r="W76">
        <f t="shared" si="28"/>
        <v>19.424166972470406</v>
      </c>
      <c r="X76">
        <f t="shared" si="29"/>
        <v>-19.573809130195343</v>
      </c>
      <c r="Y76">
        <f t="shared" si="30"/>
        <v>0.99673694261856227</v>
      </c>
      <c r="Z76">
        <f t="shared" si="31"/>
        <v>0.92455621301775004</v>
      </c>
      <c r="AA76">
        <f t="shared" si="32"/>
        <v>18.097086843745672</v>
      </c>
      <c r="AB76">
        <f t="shared" si="33"/>
        <v>43.26497892243006</v>
      </c>
      <c r="AC76">
        <f t="shared" si="34"/>
        <v>0.86529957844860128</v>
      </c>
      <c r="AD76">
        <f t="shared" si="35"/>
        <v>4.3193015865698365</v>
      </c>
      <c r="AE76">
        <f t="shared" si="36"/>
        <v>19.962113107869818</v>
      </c>
      <c r="AF76">
        <f t="shared" si="37"/>
        <v>2.11778057961391E-2</v>
      </c>
      <c r="AG76">
        <f t="shared" si="0"/>
        <v>-142.0707987950633</v>
      </c>
      <c r="AH76">
        <f t="shared" si="1"/>
        <v>-162.01977486844169</v>
      </c>
      <c r="AI76">
        <f t="shared" si="2"/>
        <v>0</v>
      </c>
      <c r="AK76" t="b">
        <f t="shared" si="38"/>
        <v>1</v>
      </c>
      <c r="AL76" t="b">
        <f t="shared" si="39"/>
        <v>1</v>
      </c>
      <c r="AM76">
        <f t="shared" si="40"/>
        <v>-142.0707987950633</v>
      </c>
      <c r="AN76" t="b">
        <f t="shared" si="41"/>
        <v>1</v>
      </c>
      <c r="AO76">
        <f t="shared" si="42"/>
        <v>-18.097086843745672</v>
      </c>
      <c r="AP76">
        <f>SUM(AO77:$AO$262)</f>
        <v>-131.35243971436915</v>
      </c>
      <c r="AQ76" t="b">
        <f t="shared" si="3"/>
        <v>1</v>
      </c>
      <c r="AR76" t="b">
        <f t="shared" si="43"/>
        <v>1</v>
      </c>
      <c r="AS76" t="b">
        <f t="shared" si="44"/>
        <v>1</v>
      </c>
      <c r="AT76" t="b">
        <f t="shared" si="46"/>
        <v>1</v>
      </c>
      <c r="AU76">
        <f t="shared" si="4"/>
        <v>-162.01977486844171</v>
      </c>
      <c r="AV76" t="b">
        <f t="shared" si="5"/>
        <v>1</v>
      </c>
      <c r="AW76" t="b">
        <f t="shared" si="6"/>
        <v>1</v>
      </c>
      <c r="AX76" t="b">
        <f t="shared" si="45"/>
        <v>1</v>
      </c>
    </row>
    <row r="77" spans="1:50" x14ac:dyDescent="0.35">
      <c r="A77">
        <v>25</v>
      </c>
      <c r="B77">
        <f t="shared" si="7"/>
        <v>4</v>
      </c>
      <c r="C77">
        <f t="shared" si="8"/>
        <v>42</v>
      </c>
      <c r="D77">
        <f t="shared" si="9"/>
        <v>1.1761005597550334E-3</v>
      </c>
      <c r="E77">
        <f t="shared" si="10"/>
        <v>9.8061250744740924E-5</v>
      </c>
      <c r="F77">
        <f t="shared" si="11"/>
        <v>0.05</v>
      </c>
      <c r="G77">
        <f t="shared" si="12"/>
        <v>4.2653187775606449E-3</v>
      </c>
      <c r="H77">
        <f t="shared" si="13"/>
        <v>0.02</v>
      </c>
      <c r="I77">
        <f t="shared" si="14"/>
        <v>1.0635164656014378</v>
      </c>
      <c r="J77">
        <f t="shared" si="15"/>
        <v>8.5987282944076916E-5</v>
      </c>
      <c r="K77">
        <f t="shared" si="16"/>
        <v>3.7397769713540968E-3</v>
      </c>
      <c r="L77">
        <f t="shared" si="17"/>
        <v>0</v>
      </c>
      <c r="M77">
        <f t="shared" si="18"/>
        <v>0.87304743786206851</v>
      </c>
      <c r="N77">
        <f t="shared" si="19"/>
        <v>52.96</v>
      </c>
      <c r="O77">
        <f t="shared" si="20"/>
        <v>1.0592000000000001</v>
      </c>
      <c r="P77">
        <f t="shared" si="21"/>
        <v>5.3175823280071892</v>
      </c>
      <c r="Q77">
        <f t="shared" si="22"/>
        <v>265.87911640035946</v>
      </c>
      <c r="R77">
        <f t="shared" si="23"/>
        <v>46.439204784082776</v>
      </c>
      <c r="S77">
        <f t="shared" si="24"/>
        <v>0.92878409568165554</v>
      </c>
      <c r="T77">
        <f t="shared" si="25"/>
        <v>4.6628454434770674</v>
      </c>
      <c r="U77">
        <f t="shared" si="26"/>
        <v>21.496820736019227</v>
      </c>
      <c r="V77">
        <f t="shared" si="27"/>
        <v>2.286222281083887E-2</v>
      </c>
      <c r="W77">
        <f t="shared" si="28"/>
        <v>19.327892286093984</v>
      </c>
      <c r="X77">
        <f t="shared" si="29"/>
        <v>-19.476881560806213</v>
      </c>
      <c r="Y77">
        <f t="shared" si="30"/>
        <v>0.99673694261856227</v>
      </c>
      <c r="Z77">
        <f t="shared" si="31"/>
        <v>0.9215393330423084</v>
      </c>
      <c r="AA77">
        <f t="shared" si="32"/>
        <v>17.948712443289391</v>
      </c>
      <c r="AB77">
        <f t="shared" si="33"/>
        <v>42.935655310727348</v>
      </c>
      <c r="AC77">
        <f t="shared" si="34"/>
        <v>0.85871310621454711</v>
      </c>
      <c r="AD77">
        <f t="shared" si="35"/>
        <v>4.2969954800612236</v>
      </c>
      <c r="AE77">
        <f t="shared" si="36"/>
        <v>19.810165843601222</v>
      </c>
      <c r="AF77">
        <f t="shared" si="37"/>
        <v>2.10684375609651E-2</v>
      </c>
      <c r="AG77">
        <f t="shared" si="0"/>
        <v>-123.05902006016127</v>
      </c>
      <c r="AH77">
        <f t="shared" si="1"/>
        <v>-140.95341756171925</v>
      </c>
      <c r="AI77">
        <f t="shared" si="2"/>
        <v>0</v>
      </c>
      <c r="AK77" t="b">
        <f t="shared" si="38"/>
        <v>1</v>
      </c>
      <c r="AL77" t="b">
        <f t="shared" si="39"/>
        <v>1</v>
      </c>
      <c r="AM77">
        <f t="shared" si="40"/>
        <v>-123.05902006016126</v>
      </c>
      <c r="AN77" t="b">
        <f t="shared" si="41"/>
        <v>1</v>
      </c>
      <c r="AO77">
        <f t="shared" si="42"/>
        <v>-17.948712443289391</v>
      </c>
      <c r="AP77">
        <f>SUM(AO78:$AO$262)</f>
        <v>-113.40372727107969</v>
      </c>
      <c r="AQ77" t="b">
        <f t="shared" si="3"/>
        <v>1</v>
      </c>
      <c r="AR77" t="b">
        <f t="shared" si="43"/>
        <v>1</v>
      </c>
      <c r="AS77" t="b">
        <f t="shared" si="44"/>
        <v>1</v>
      </c>
      <c r="AT77" t="b">
        <f t="shared" si="46"/>
        <v>1</v>
      </c>
      <c r="AU77">
        <f t="shared" si="4"/>
        <v>-140.95341756171925</v>
      </c>
      <c r="AV77" t="b">
        <f t="shared" si="5"/>
        <v>1</v>
      </c>
      <c r="AW77" t="b">
        <f t="shared" si="6"/>
        <v>1</v>
      </c>
      <c r="AX77" t="b">
        <f t="shared" si="45"/>
        <v>1</v>
      </c>
    </row>
    <row r="78" spans="1:50" x14ac:dyDescent="0.35">
      <c r="A78">
        <v>26</v>
      </c>
      <c r="B78">
        <f t="shared" si="7"/>
        <v>4</v>
      </c>
      <c r="C78">
        <f t="shared" si="8"/>
        <v>42</v>
      </c>
      <c r="D78">
        <f t="shared" si="9"/>
        <v>1.1761005597550334E-3</v>
      </c>
      <c r="E78">
        <f t="shared" si="10"/>
        <v>9.8061250744740924E-5</v>
      </c>
      <c r="F78">
        <f t="shared" si="11"/>
        <v>0.05</v>
      </c>
      <c r="G78">
        <f t="shared" si="12"/>
        <v>4.2653187775606449E-3</v>
      </c>
      <c r="H78">
        <f t="shared" si="13"/>
        <v>0.02</v>
      </c>
      <c r="I78">
        <f t="shared" si="14"/>
        <v>1.0661393841128977</v>
      </c>
      <c r="J78">
        <f t="shared" si="15"/>
        <v>8.5612123716245927E-5</v>
      </c>
      <c r="K78">
        <f t="shared" si="16"/>
        <v>3.7234604674154172E-3</v>
      </c>
      <c r="L78">
        <f t="shared" si="17"/>
        <v>0</v>
      </c>
      <c r="M78">
        <f t="shared" si="18"/>
        <v>0.86923836527093679</v>
      </c>
      <c r="N78">
        <f t="shared" si="19"/>
        <v>52.96</v>
      </c>
      <c r="O78">
        <f t="shared" si="20"/>
        <v>1.0592000000000001</v>
      </c>
      <c r="P78">
        <f t="shared" si="21"/>
        <v>5.3306969205644883</v>
      </c>
      <c r="Q78">
        <f t="shared" si="22"/>
        <v>266.53484602822442</v>
      </c>
      <c r="R78">
        <f t="shared" si="23"/>
        <v>46.236592309175151</v>
      </c>
      <c r="S78">
        <f t="shared" si="24"/>
        <v>0.92473184618350301</v>
      </c>
      <c r="T78">
        <f t="shared" si="25"/>
        <v>4.6539512885180452</v>
      </c>
      <c r="U78">
        <f t="shared" si="26"/>
        <v>21.403030929061483</v>
      </c>
      <c r="V78">
        <f t="shared" si="27"/>
        <v>2.2818614212858909E-2</v>
      </c>
      <c r="W78">
        <f t="shared" si="28"/>
        <v>19.23205963119926</v>
      </c>
      <c r="X78">
        <f t="shared" si="29"/>
        <v>-19.380398871402402</v>
      </c>
      <c r="Y78">
        <f t="shared" si="30"/>
        <v>0.99673694261856227</v>
      </c>
      <c r="Z78">
        <f t="shared" si="31"/>
        <v>0.9185322973193395</v>
      </c>
      <c r="AA78">
        <f t="shared" si="32"/>
        <v>17.801522298314381</v>
      </c>
      <c r="AB78">
        <f t="shared" si="33"/>
        <v>42.608838438746396</v>
      </c>
      <c r="AC78">
        <f t="shared" si="34"/>
        <v>0.85217676877492787</v>
      </c>
      <c r="AD78">
        <f t="shared" si="35"/>
        <v>4.2748045686547806</v>
      </c>
      <c r="AE78">
        <f t="shared" si="36"/>
        <v>19.659375168867722</v>
      </c>
      <c r="AF78">
        <f t="shared" si="37"/>
        <v>2.0959634134581025E-2</v>
      </c>
      <c r="AG78">
        <f t="shared" si="0"/>
        <v>-104.08148439828824</v>
      </c>
      <c r="AH78">
        <f t="shared" si="1"/>
        <v>-119.73871443864148</v>
      </c>
      <c r="AI78">
        <f t="shared" si="2"/>
        <v>0</v>
      </c>
      <c r="AK78" t="b">
        <f t="shared" si="38"/>
        <v>1</v>
      </c>
      <c r="AL78" t="b">
        <f t="shared" si="39"/>
        <v>1</v>
      </c>
      <c r="AM78">
        <f t="shared" si="40"/>
        <v>-104.08148439828824</v>
      </c>
      <c r="AN78" t="b">
        <f t="shared" si="41"/>
        <v>1</v>
      </c>
      <c r="AO78">
        <f t="shared" si="42"/>
        <v>-17.801522298314381</v>
      </c>
      <c r="AP78">
        <f>SUM(AO79:$AO$262)</f>
        <v>-95.60220497276535</v>
      </c>
      <c r="AQ78" t="b">
        <f t="shared" si="3"/>
        <v>1</v>
      </c>
      <c r="AR78" t="b">
        <f t="shared" si="43"/>
        <v>1</v>
      </c>
      <c r="AS78" t="b">
        <f t="shared" si="44"/>
        <v>1</v>
      </c>
      <c r="AT78" t="b">
        <f t="shared" si="46"/>
        <v>1</v>
      </c>
      <c r="AU78">
        <f t="shared" si="4"/>
        <v>-119.73871443864151</v>
      </c>
      <c r="AV78" t="b">
        <f t="shared" si="5"/>
        <v>1</v>
      </c>
      <c r="AW78" t="b">
        <f t="shared" si="6"/>
        <v>1</v>
      </c>
      <c r="AX78" t="b">
        <f t="shared" si="45"/>
        <v>1</v>
      </c>
    </row>
    <row r="79" spans="1:50" x14ac:dyDescent="0.35">
      <c r="A79">
        <v>27</v>
      </c>
      <c r="B79">
        <f t="shared" si="7"/>
        <v>4</v>
      </c>
      <c r="C79">
        <f t="shared" si="8"/>
        <v>42</v>
      </c>
      <c r="D79">
        <f t="shared" si="9"/>
        <v>1.1761005597550334E-3</v>
      </c>
      <c r="E79">
        <f t="shared" si="10"/>
        <v>9.8061250744740924E-5</v>
      </c>
      <c r="F79">
        <f t="shared" si="11"/>
        <v>0.05</v>
      </c>
      <c r="G79">
        <f t="shared" si="12"/>
        <v>4.2653187775606449E-3</v>
      </c>
      <c r="H79">
        <f t="shared" si="13"/>
        <v>0.02</v>
      </c>
      <c r="I79">
        <f t="shared" si="14"/>
        <v>1.0687687714489977</v>
      </c>
      <c r="J79">
        <f t="shared" si="15"/>
        <v>8.5238601293782031E-5</v>
      </c>
      <c r="K79">
        <f t="shared" si="16"/>
        <v>3.7072151517595739E-3</v>
      </c>
      <c r="L79">
        <f t="shared" si="17"/>
        <v>0</v>
      </c>
      <c r="M79">
        <f t="shared" si="18"/>
        <v>0.86544591151788341</v>
      </c>
      <c r="N79">
        <f t="shared" si="19"/>
        <v>52.96</v>
      </c>
      <c r="O79">
        <f t="shared" si="20"/>
        <v>1.0592000000000001</v>
      </c>
      <c r="P79">
        <f t="shared" si="21"/>
        <v>5.3438438572449884</v>
      </c>
      <c r="Q79">
        <f t="shared" si="22"/>
        <v>267.19219286224944</v>
      </c>
      <c r="R79">
        <f t="shared" si="23"/>
        <v>46.034863824748811</v>
      </c>
      <c r="S79">
        <f t="shared" si="24"/>
        <v>0.92069727649497624</v>
      </c>
      <c r="T79">
        <f t="shared" si="25"/>
        <v>4.6450740987347707</v>
      </c>
      <c r="U79">
        <f t="shared" si="26"/>
        <v>21.309650323445506</v>
      </c>
      <c r="V79">
        <f t="shared" si="27"/>
        <v>2.2775088796196594E-2</v>
      </c>
      <c r="W79">
        <f t="shared" si="28"/>
        <v>19.136667037277363</v>
      </c>
      <c r="X79">
        <f t="shared" si="29"/>
        <v>-19.284359079047125</v>
      </c>
      <c r="Y79">
        <f t="shared" si="30"/>
        <v>0.99673694261856227</v>
      </c>
      <c r="Z79">
        <f t="shared" si="31"/>
        <v>0.91553507372648268</v>
      </c>
      <c r="AA79">
        <f t="shared" si="32"/>
        <v>17.655507111203377</v>
      </c>
      <c r="AB79">
        <f t="shared" si="33"/>
        <v>42.284509225729479</v>
      </c>
      <c r="AC79">
        <f t="shared" si="34"/>
        <v>0.84569018451458966</v>
      </c>
      <c r="AD79">
        <f t="shared" si="35"/>
        <v>4.2527282574501131</v>
      </c>
      <c r="AE79">
        <f t="shared" si="36"/>
        <v>19.509732279961248</v>
      </c>
      <c r="AF79">
        <f t="shared" si="37"/>
        <v>2.0851392600153038E-2</v>
      </c>
      <c r="AG79">
        <f t="shared" si="0"/>
        <v>-85.137861015306115</v>
      </c>
      <c r="AH79">
        <f t="shared" si="1"/>
        <v>-98.374560307281371</v>
      </c>
      <c r="AI79">
        <f t="shared" si="2"/>
        <v>0</v>
      </c>
      <c r="AK79" t="b">
        <f t="shared" si="38"/>
        <v>1</v>
      </c>
      <c r="AL79" t="b">
        <f t="shared" si="39"/>
        <v>1</v>
      </c>
      <c r="AM79">
        <f t="shared" si="40"/>
        <v>-85.1378610153061</v>
      </c>
      <c r="AN79" t="b">
        <f t="shared" si="41"/>
        <v>1</v>
      </c>
      <c r="AO79">
        <f t="shared" si="42"/>
        <v>-17.655507111203377</v>
      </c>
      <c r="AP79">
        <f>SUM(AO80:$AO$262)</f>
        <v>-77.946697861561759</v>
      </c>
      <c r="AQ79" t="b">
        <f t="shared" si="3"/>
        <v>1</v>
      </c>
      <c r="AR79" t="b">
        <f t="shared" si="43"/>
        <v>1</v>
      </c>
      <c r="AS79" t="b">
        <f t="shared" si="44"/>
        <v>1</v>
      </c>
      <c r="AT79" t="b">
        <f t="shared" si="46"/>
        <v>1</v>
      </c>
      <c r="AU79">
        <f t="shared" si="4"/>
        <v>-98.374560307281385</v>
      </c>
      <c r="AV79" t="b">
        <f t="shared" si="5"/>
        <v>1</v>
      </c>
      <c r="AW79" t="b">
        <f t="shared" si="6"/>
        <v>1</v>
      </c>
      <c r="AX79" t="b">
        <f t="shared" si="45"/>
        <v>1</v>
      </c>
    </row>
    <row r="80" spans="1:50" x14ac:dyDescent="0.35">
      <c r="A80">
        <v>28</v>
      </c>
      <c r="B80">
        <f t="shared" si="7"/>
        <v>4</v>
      </c>
      <c r="C80">
        <f t="shared" si="8"/>
        <v>42</v>
      </c>
      <c r="D80">
        <f t="shared" si="9"/>
        <v>1.1761005597550334E-3</v>
      </c>
      <c r="E80">
        <f t="shared" si="10"/>
        <v>9.8061250744740924E-5</v>
      </c>
      <c r="F80">
        <f t="shared" si="11"/>
        <v>0.05</v>
      </c>
      <c r="G80">
        <f t="shared" si="12"/>
        <v>4.2653187775606449E-3</v>
      </c>
      <c r="H80">
        <f t="shared" si="13"/>
        <v>0.02</v>
      </c>
      <c r="I80">
        <f t="shared" si="14"/>
        <v>1.0714046435636044</v>
      </c>
      <c r="J80">
        <f t="shared" si="15"/>
        <v>8.4866708535366036E-5</v>
      </c>
      <c r="K80">
        <f t="shared" si="16"/>
        <v>3.6910407137948111E-3</v>
      </c>
      <c r="L80">
        <f t="shared" si="17"/>
        <v>0</v>
      </c>
      <c r="M80">
        <f t="shared" si="18"/>
        <v>0.86167000409555328</v>
      </c>
      <c r="N80">
        <f t="shared" si="19"/>
        <v>52.96</v>
      </c>
      <c r="O80">
        <f t="shared" si="20"/>
        <v>1.0592000000000001</v>
      </c>
      <c r="P80">
        <f t="shared" si="21"/>
        <v>5.3570232178180222</v>
      </c>
      <c r="Q80">
        <f t="shared" si="22"/>
        <v>267.8511608909011</v>
      </c>
      <c r="R80">
        <f t="shared" si="23"/>
        <v>45.834015473987108</v>
      </c>
      <c r="S80">
        <f t="shared" si="24"/>
        <v>0.91668030947974222</v>
      </c>
      <c r="T80">
        <f t="shared" si="25"/>
        <v>4.6362138417669829</v>
      </c>
      <c r="U80">
        <f t="shared" si="26"/>
        <v>21.216677133841507</v>
      </c>
      <c r="V80">
        <f t="shared" si="27"/>
        <v>2.2731646402187538E-2</v>
      </c>
      <c r="W80">
        <f t="shared" si="28"/>
        <v>19.041712542496686</v>
      </c>
      <c r="X80">
        <f t="shared" si="29"/>
        <v>-19.18876020953509</v>
      </c>
      <c r="Y80">
        <f t="shared" si="30"/>
        <v>0.99673694261856227</v>
      </c>
      <c r="Z80">
        <f t="shared" si="31"/>
        <v>0.91254763024619434</v>
      </c>
      <c r="AA80">
        <f t="shared" si="32"/>
        <v>17.51065765657372</v>
      </c>
      <c r="AB80">
        <f t="shared" si="33"/>
        <v>41.962648736157533</v>
      </c>
      <c r="AC80">
        <f t="shared" si="34"/>
        <v>0.83925297472315075</v>
      </c>
      <c r="AD80">
        <f t="shared" si="35"/>
        <v>4.2307659546190646</v>
      </c>
      <c r="AE80">
        <f t="shared" si="36"/>
        <v>19.361228440185688</v>
      </c>
      <c r="AF80">
        <f t="shared" si="37"/>
        <v>2.0743710055910667E-2</v>
      </c>
      <c r="AG80">
        <f t="shared" si="0"/>
        <v>-66.227820008348161</v>
      </c>
      <c r="AH80">
        <f t="shared" si="1"/>
        <v>-76.859841579217786</v>
      </c>
      <c r="AI80">
        <f t="shared" si="2"/>
        <v>0</v>
      </c>
      <c r="AK80" t="b">
        <f t="shared" si="38"/>
        <v>1</v>
      </c>
      <c r="AL80" t="b">
        <f t="shared" si="39"/>
        <v>1</v>
      </c>
      <c r="AM80">
        <f t="shared" si="40"/>
        <v>-66.227820008348161</v>
      </c>
      <c r="AN80" t="b">
        <f t="shared" si="41"/>
        <v>1</v>
      </c>
      <c r="AO80">
        <f t="shared" si="42"/>
        <v>-17.510657656573716</v>
      </c>
      <c r="AP80">
        <f>SUM(AO81:$AO$262)</f>
        <v>-60.436040204987961</v>
      </c>
      <c r="AQ80" t="b">
        <f t="shared" si="3"/>
        <v>1</v>
      </c>
      <c r="AR80" t="b">
        <f t="shared" si="43"/>
        <v>1</v>
      </c>
      <c r="AS80" t="b">
        <f t="shared" si="44"/>
        <v>1</v>
      </c>
      <c r="AT80" t="b">
        <f t="shared" si="46"/>
        <v>1</v>
      </c>
      <c r="AU80">
        <f t="shared" si="4"/>
        <v>-76.859841579217786</v>
      </c>
      <c r="AV80" t="b">
        <f t="shared" si="5"/>
        <v>1</v>
      </c>
      <c r="AW80" t="b">
        <f t="shared" si="6"/>
        <v>1</v>
      </c>
      <c r="AX80" t="b">
        <f t="shared" si="45"/>
        <v>1</v>
      </c>
    </row>
    <row r="81" spans="1:50" x14ac:dyDescent="0.35">
      <c r="A81">
        <v>29</v>
      </c>
      <c r="B81">
        <f t="shared" si="7"/>
        <v>4</v>
      </c>
      <c r="C81">
        <f t="shared" si="8"/>
        <v>42</v>
      </c>
      <c r="D81">
        <f t="shared" si="9"/>
        <v>1.1761005597550334E-3</v>
      </c>
      <c r="E81">
        <f t="shared" si="10"/>
        <v>9.8061250744740924E-5</v>
      </c>
      <c r="F81">
        <f t="shared" si="11"/>
        <v>0.05</v>
      </c>
      <c r="G81">
        <f t="shared" si="12"/>
        <v>4.2653187775606449E-3</v>
      </c>
      <c r="H81">
        <f t="shared" si="13"/>
        <v>0.02</v>
      </c>
      <c r="I81">
        <f t="shared" si="14"/>
        <v>1.0740470164499312</v>
      </c>
      <c r="J81">
        <f t="shared" si="15"/>
        <v>8.4496438330835996E-5</v>
      </c>
      <c r="K81">
        <f t="shared" si="16"/>
        <v>3.6749368442844715E-3</v>
      </c>
      <c r="L81">
        <f t="shared" si="17"/>
        <v>0</v>
      </c>
      <c r="M81">
        <f t="shared" si="18"/>
        <v>0.85791057081293798</v>
      </c>
      <c r="N81">
        <f t="shared" si="19"/>
        <v>52.96</v>
      </c>
      <c r="O81">
        <f t="shared" si="20"/>
        <v>1.0592000000000001</v>
      </c>
      <c r="P81">
        <f t="shared" si="21"/>
        <v>5.3702350822496561</v>
      </c>
      <c r="Q81">
        <f t="shared" si="22"/>
        <v>268.51175411248278</v>
      </c>
      <c r="R81">
        <f t="shared" si="23"/>
        <v>45.634043416900504</v>
      </c>
      <c r="S81">
        <f t="shared" si="24"/>
        <v>0.9126808683380101</v>
      </c>
      <c r="T81">
        <f t="shared" si="25"/>
        <v>4.6273704853161446</v>
      </c>
      <c r="U81">
        <f t="shared" si="26"/>
        <v>21.124109582709</v>
      </c>
      <c r="V81">
        <f t="shared" si="27"/>
        <v>2.2688286872470001E-2</v>
      </c>
      <c r="W81">
        <f t="shared" si="28"/>
        <v>18.947194193664885</v>
      </c>
      <c r="X81">
        <f t="shared" si="29"/>
        <v>-19.093600297354254</v>
      </c>
      <c r="Y81">
        <f t="shared" si="30"/>
        <v>0.99673694261856227</v>
      </c>
      <c r="Z81">
        <f t="shared" si="31"/>
        <v>0.90956993496540606</v>
      </c>
      <c r="AA81">
        <f t="shared" si="32"/>
        <v>17.366964780719957</v>
      </c>
      <c r="AB81">
        <f t="shared" si="33"/>
        <v>41.643238178644502</v>
      </c>
      <c r="AC81">
        <f t="shared" si="34"/>
        <v>0.83286476357288997</v>
      </c>
      <c r="AD81">
        <f t="shared" si="35"/>
        <v>4.2089170713898447</v>
      </c>
      <c r="AE81">
        <f t="shared" si="36"/>
        <v>19.213854979346735</v>
      </c>
      <c r="AF81">
        <f t="shared" si="37"/>
        <v>2.0636583615069013E-2</v>
      </c>
      <c r="AG81">
        <f t="shared" si="0"/>
        <v>-47.351032360043554</v>
      </c>
      <c r="AH81">
        <f t="shared" si="1"/>
        <v>-55.193436205331651</v>
      </c>
      <c r="AI81">
        <f t="shared" si="2"/>
        <v>0</v>
      </c>
      <c r="AK81" t="b">
        <f t="shared" si="38"/>
        <v>1</v>
      </c>
      <c r="AL81" t="b">
        <f t="shared" si="39"/>
        <v>1</v>
      </c>
      <c r="AM81">
        <f t="shared" si="40"/>
        <v>-47.351032360043554</v>
      </c>
      <c r="AN81" t="b">
        <f t="shared" si="41"/>
        <v>1</v>
      </c>
      <c r="AO81">
        <f t="shared" si="42"/>
        <v>-17.366964780719957</v>
      </c>
      <c r="AP81">
        <f>SUM(AO82:$AO$262)</f>
        <v>-43.069075424268263</v>
      </c>
      <c r="AQ81" t="b">
        <f t="shared" si="3"/>
        <v>1</v>
      </c>
      <c r="AR81" t="b">
        <f t="shared" si="43"/>
        <v>1</v>
      </c>
      <c r="AS81" t="b">
        <f t="shared" si="44"/>
        <v>1</v>
      </c>
      <c r="AT81" t="b">
        <f t="shared" si="46"/>
        <v>1</v>
      </c>
      <c r="AU81">
        <f t="shared" si="4"/>
        <v>-55.193436205331672</v>
      </c>
      <c r="AV81" t="b">
        <f t="shared" si="5"/>
        <v>1</v>
      </c>
      <c r="AW81" t="b">
        <f t="shared" si="6"/>
        <v>1</v>
      </c>
      <c r="AX81" t="b">
        <f t="shared" si="45"/>
        <v>1</v>
      </c>
    </row>
    <row r="82" spans="1:50" x14ac:dyDescent="0.35">
      <c r="A82">
        <v>30</v>
      </c>
      <c r="B82">
        <f t="shared" si="7"/>
        <v>4</v>
      </c>
      <c r="C82">
        <f t="shared" si="8"/>
        <v>42</v>
      </c>
      <c r="D82">
        <f t="shared" si="9"/>
        <v>1.1761005597550334E-3</v>
      </c>
      <c r="E82">
        <f t="shared" si="10"/>
        <v>9.8061250744740924E-5</v>
      </c>
      <c r="F82">
        <f t="shared" si="11"/>
        <v>0.05</v>
      </c>
      <c r="G82">
        <f t="shared" si="12"/>
        <v>4.2653187775606449E-3</v>
      </c>
      <c r="H82">
        <f t="shared" si="13"/>
        <v>0.02</v>
      </c>
      <c r="I82">
        <f t="shared" si="14"/>
        <v>1.0766959061406345</v>
      </c>
      <c r="J82">
        <f t="shared" si="15"/>
        <v>8.4127783601051331E-5</v>
      </c>
      <c r="K82">
        <f t="shared" si="16"/>
        <v>3.6589032353410876E-3</v>
      </c>
      <c r="L82">
        <f t="shared" si="17"/>
        <v>0</v>
      </c>
      <c r="M82">
        <f t="shared" si="18"/>
        <v>0.85416753979399584</v>
      </c>
      <c r="N82">
        <f t="shared" si="19"/>
        <v>52.96</v>
      </c>
      <c r="O82">
        <f t="shared" si="20"/>
        <v>1.0592000000000001</v>
      </c>
      <c r="P82">
        <f t="shared" si="21"/>
        <v>5.3834795307031724</v>
      </c>
      <c r="Q82">
        <f t="shared" si="22"/>
        <v>269.1739765351586</v>
      </c>
      <c r="R82">
        <f t="shared" si="23"/>
        <v>45.434943830253196</v>
      </c>
      <c r="S82">
        <f t="shared" si="24"/>
        <v>0.90869887660506399</v>
      </c>
      <c r="T82">
        <f t="shared" si="25"/>
        <v>4.6185439971453262</v>
      </c>
      <c r="U82">
        <f t="shared" si="26"/>
        <v>21.031945900262834</v>
      </c>
      <c r="V82">
        <f t="shared" si="27"/>
        <v>2.2645010048984292E-2</v>
      </c>
      <c r="W82">
        <f t="shared" si="28"/>
        <v>18.853110046190992</v>
      </c>
      <c r="X82">
        <f t="shared" si="29"/>
        <v>-18.998877385647678</v>
      </c>
      <c r="Y82">
        <f t="shared" si="30"/>
        <v>0.99673694261856227</v>
      </c>
      <c r="Z82">
        <f t="shared" si="31"/>
        <v>0.90660195607518335</v>
      </c>
      <c r="AA82">
        <f t="shared" si="32"/>
        <v>17.224419401060754</v>
      </c>
      <c r="AB82">
        <f t="shared" si="33"/>
        <v>41.32625890484028</v>
      </c>
      <c r="AC82">
        <f t="shared" si="34"/>
        <v>0.82652517809680559</v>
      </c>
      <c r="AD82">
        <f t="shared" si="35"/>
        <v>4.1871810220312486</v>
      </c>
      <c r="AE82">
        <f t="shared" si="36"/>
        <v>19.067603293245718</v>
      </c>
      <c r="AF82">
        <f t="shared" si="37"/>
        <v>2.0530010405751344E-2</v>
      </c>
      <c r="AG82">
        <f t="shared" si="0"/>
        <v>-28.507169932761144</v>
      </c>
      <c r="AH82">
        <f t="shared" si="1"/>
        <v>-33.374213611110029</v>
      </c>
      <c r="AI82">
        <f t="shared" si="2"/>
        <v>0</v>
      </c>
      <c r="AK82" t="b">
        <f t="shared" si="38"/>
        <v>1</v>
      </c>
      <c r="AL82" t="b">
        <f t="shared" si="39"/>
        <v>1</v>
      </c>
      <c r="AM82">
        <f t="shared" si="40"/>
        <v>-28.507169932761137</v>
      </c>
      <c r="AN82" t="b">
        <f t="shared" si="41"/>
        <v>1</v>
      </c>
      <c r="AO82">
        <f t="shared" si="42"/>
        <v>-17.224419401060754</v>
      </c>
      <c r="AP82">
        <f>SUM(AO83:$AO$262)</f>
        <v>-25.844656023207548</v>
      </c>
      <c r="AQ82" t="b">
        <f t="shared" si="3"/>
        <v>1</v>
      </c>
      <c r="AR82" t="b">
        <f t="shared" si="43"/>
        <v>1</v>
      </c>
      <c r="AS82" t="b">
        <f t="shared" si="44"/>
        <v>1</v>
      </c>
      <c r="AT82" t="b">
        <f t="shared" si="46"/>
        <v>1</v>
      </c>
      <c r="AU82">
        <f t="shared" si="4"/>
        <v>-33.374213611110029</v>
      </c>
      <c r="AV82" t="b">
        <f t="shared" si="5"/>
        <v>1</v>
      </c>
      <c r="AW82" t="b">
        <f t="shared" si="6"/>
        <v>1</v>
      </c>
      <c r="AX82" t="b">
        <f t="shared" si="45"/>
        <v>1</v>
      </c>
    </row>
    <row r="83" spans="1:50" x14ac:dyDescent="0.35">
      <c r="A83">
        <v>31</v>
      </c>
      <c r="B83">
        <f t="shared" si="7"/>
        <v>5</v>
      </c>
      <c r="C83">
        <f t="shared" si="8"/>
        <v>43</v>
      </c>
      <c r="D83">
        <f t="shared" si="9"/>
        <v>1.2736601851320861E-3</v>
      </c>
      <c r="E83">
        <f t="shared" si="10"/>
        <v>1.0620035864583599E-4</v>
      </c>
      <c r="F83">
        <f t="shared" si="11"/>
        <v>0.04</v>
      </c>
      <c r="G83">
        <f t="shared" si="12"/>
        <v>3.3960531989175591E-3</v>
      </c>
      <c r="H83">
        <f t="shared" si="13"/>
        <v>0.02</v>
      </c>
      <c r="I83">
        <f t="shared" si="14"/>
        <v>1.0793513287079122</v>
      </c>
      <c r="J83">
        <f t="shared" si="15"/>
        <v>9.071289906975374E-5</v>
      </c>
      <c r="K83">
        <f t="shared" si="16"/>
        <v>2.9004903400978721E-3</v>
      </c>
      <c r="L83">
        <f t="shared" si="17"/>
        <v>0</v>
      </c>
      <c r="M83">
        <f t="shared" si="18"/>
        <v>0.85117633655482827</v>
      </c>
      <c r="N83">
        <f t="shared" si="19"/>
        <v>52.96</v>
      </c>
      <c r="O83">
        <f t="shared" si="20"/>
        <v>1.0592000000000001</v>
      </c>
      <c r="P83">
        <f t="shared" si="21"/>
        <v>5.3967566435395611</v>
      </c>
      <c r="Q83">
        <f t="shared" si="22"/>
        <v>269.83783217697805</v>
      </c>
      <c r="R83">
        <f t="shared" si="23"/>
        <v>45.236712907490023</v>
      </c>
      <c r="S83">
        <f t="shared" si="24"/>
        <v>0.90473425814980046</v>
      </c>
      <c r="T83">
        <f t="shared" si="25"/>
        <v>4.6097343450790893</v>
      </c>
      <c r="U83">
        <f t="shared" si="26"/>
        <v>22.678224767438437</v>
      </c>
      <c r="V83">
        <f t="shared" si="27"/>
        <v>2.4477772035471357E-2</v>
      </c>
      <c r="W83">
        <f t="shared" si="28"/>
        <v>17.019541764787224</v>
      </c>
      <c r="X83">
        <f t="shared" si="29"/>
        <v>-17.164673126915165</v>
      </c>
      <c r="Y83">
        <f t="shared" si="30"/>
        <v>0.99673694261856227</v>
      </c>
      <c r="Z83">
        <f t="shared" si="31"/>
        <v>0.90364366187038636</v>
      </c>
      <c r="AA83">
        <f t="shared" si="32"/>
        <v>15.51074807921383</v>
      </c>
      <c r="AB83">
        <f t="shared" si="33"/>
        <v>41.011692408341951</v>
      </c>
      <c r="AC83">
        <f t="shared" si="34"/>
        <v>0.82023384816683897</v>
      </c>
      <c r="AD83">
        <f t="shared" si="35"/>
        <v>4.1655572238369558</v>
      </c>
      <c r="AE83">
        <f t="shared" si="36"/>
        <v>20.49303407356776</v>
      </c>
      <c r="AF83">
        <f t="shared" si="37"/>
        <v>2.2119183556561877E-2</v>
      </c>
      <c r="AG83">
        <f t="shared" si="0"/>
        <v>-11.435821862132766</v>
      </c>
      <c r="AH83">
        <f t="shared" si="1"/>
        <v>-13.435314600520654</v>
      </c>
      <c r="AI83">
        <f t="shared" si="2"/>
        <v>0</v>
      </c>
      <c r="AK83" t="b">
        <f t="shared" si="38"/>
        <v>1</v>
      </c>
      <c r="AL83" t="b">
        <f t="shared" si="39"/>
        <v>1</v>
      </c>
      <c r="AM83">
        <f t="shared" si="40"/>
        <v>-11.435821862132766</v>
      </c>
      <c r="AN83" t="b">
        <f t="shared" si="41"/>
        <v>1</v>
      </c>
      <c r="AO83">
        <f t="shared" si="42"/>
        <v>-15.51074807921383</v>
      </c>
      <c r="AP83">
        <f>SUM(AO84:$AO$262)</f>
        <v>-10.333907943993909</v>
      </c>
      <c r="AQ83" t="b">
        <f t="shared" si="3"/>
        <v>1</v>
      </c>
      <c r="AR83" t="b">
        <f t="shared" si="43"/>
        <v>1</v>
      </c>
      <c r="AS83" t="b">
        <f t="shared" si="44"/>
        <v>1</v>
      </c>
      <c r="AT83" t="b">
        <f t="shared" si="46"/>
        <v>1</v>
      </c>
      <c r="AU83">
        <f t="shared" si="4"/>
        <v>-13.435314600520655</v>
      </c>
      <c r="AV83" t="b">
        <f t="shared" si="5"/>
        <v>1</v>
      </c>
      <c r="AW83" t="b">
        <f t="shared" si="6"/>
        <v>1</v>
      </c>
      <c r="AX83" t="b">
        <f t="shared" si="45"/>
        <v>1</v>
      </c>
    </row>
    <row r="84" spans="1:50" x14ac:dyDescent="0.35">
      <c r="A84">
        <v>32</v>
      </c>
      <c r="B84">
        <f t="shared" si="7"/>
        <v>5</v>
      </c>
      <c r="C84">
        <f t="shared" si="8"/>
        <v>43</v>
      </c>
      <c r="D84">
        <f t="shared" si="9"/>
        <v>1.2736601851320861E-3</v>
      </c>
      <c r="E84">
        <f t="shared" si="10"/>
        <v>1.0620035864583599E-4</v>
      </c>
      <c r="F84">
        <f t="shared" si="11"/>
        <v>0.04</v>
      </c>
      <c r="G84">
        <f t="shared" si="12"/>
        <v>3.3960531989175591E-3</v>
      </c>
      <c r="H84">
        <f t="shared" si="13"/>
        <v>0.02</v>
      </c>
      <c r="I84">
        <f t="shared" si="14"/>
        <v>1.0820133002636001</v>
      </c>
      <c r="J84">
        <f t="shared" si="15"/>
        <v>9.0395232212971566E-5</v>
      </c>
      <c r="K84">
        <f t="shared" si="16"/>
        <v>2.8903331335824295E-3</v>
      </c>
      <c r="L84">
        <f t="shared" si="17"/>
        <v>0</v>
      </c>
      <c r="M84">
        <f t="shared" si="18"/>
        <v>0.84819560818903283</v>
      </c>
      <c r="N84">
        <f t="shared" si="19"/>
        <v>52.96</v>
      </c>
      <c r="O84">
        <f t="shared" si="20"/>
        <v>1.0592000000000001</v>
      </c>
      <c r="P84">
        <f t="shared" si="21"/>
        <v>5.4100665013180009</v>
      </c>
      <c r="Q84">
        <f t="shared" si="22"/>
        <v>270.50332506590001</v>
      </c>
      <c r="R84">
        <f t="shared" si="23"/>
        <v>45.078298783943708</v>
      </c>
      <c r="S84">
        <f t="shared" si="24"/>
        <v>0.9015659756788742</v>
      </c>
      <c r="T84">
        <f t="shared" si="25"/>
        <v>4.6049205851098529</v>
      </c>
      <c r="U84">
        <f t="shared" si="26"/>
        <v>22.598808053242891</v>
      </c>
      <c r="V84">
        <f t="shared" si="27"/>
        <v>2.4452210883712962E-2</v>
      </c>
      <c r="W84">
        <f t="shared" si="28"/>
        <v>16.948551959028382</v>
      </c>
      <c r="X84">
        <f t="shared" si="29"/>
        <v>-17.093175086670367</v>
      </c>
      <c r="Y84">
        <f t="shared" si="30"/>
        <v>0.99673694261856227</v>
      </c>
      <c r="Z84">
        <f t="shared" si="31"/>
        <v>0.90069502074933072</v>
      </c>
      <c r="AA84">
        <f t="shared" si="32"/>
        <v>15.395737689360516</v>
      </c>
      <c r="AB84">
        <f t="shared" si="33"/>
        <v>40.734718984010279</v>
      </c>
      <c r="AC84">
        <f t="shared" si="34"/>
        <v>0.81469437968020553</v>
      </c>
      <c r="AD84">
        <f t="shared" si="35"/>
        <v>4.1476290419545387</v>
      </c>
      <c r="AE84">
        <f t="shared" si="36"/>
        <v>20.354633888425749</v>
      </c>
      <c r="AF84">
        <f t="shared" si="37"/>
        <v>2.2023984589272856E-2</v>
      </c>
      <c r="AG84">
        <f t="shared" si="0"/>
        <v>5.619915319565397</v>
      </c>
      <c r="AH84">
        <f t="shared" si="1"/>
        <v>6.6257302741337893</v>
      </c>
      <c r="AI84">
        <f t="shared" si="2"/>
        <v>5.619915319565397</v>
      </c>
      <c r="AK84" t="b">
        <f t="shared" si="38"/>
        <v>1</v>
      </c>
      <c r="AL84" t="b">
        <f t="shared" si="39"/>
        <v>1</v>
      </c>
      <c r="AM84">
        <f t="shared" si="40"/>
        <v>5.6199153195653961</v>
      </c>
      <c r="AN84" t="b">
        <f t="shared" si="41"/>
        <v>1</v>
      </c>
      <c r="AO84">
        <f t="shared" si="42"/>
        <v>-15.395737689360516</v>
      </c>
      <c r="AP84">
        <f>SUM(AO85:$AO$262)</f>
        <v>5.06182974536652</v>
      </c>
      <c r="AQ84" t="b">
        <f t="shared" si="3"/>
        <v>1</v>
      </c>
      <c r="AR84" t="b">
        <f t="shared" si="43"/>
        <v>1</v>
      </c>
      <c r="AS84" t="b">
        <f t="shared" si="44"/>
        <v>1</v>
      </c>
      <c r="AT84" t="b">
        <f t="shared" si="46"/>
        <v>1</v>
      </c>
      <c r="AU84">
        <f t="shared" si="4"/>
        <v>6.6257302741337725</v>
      </c>
      <c r="AV84" t="b">
        <f t="shared" si="5"/>
        <v>1</v>
      </c>
      <c r="AW84" t="b">
        <f t="shared" si="6"/>
        <v>1</v>
      </c>
      <c r="AX84" t="b">
        <f t="shared" si="45"/>
        <v>1</v>
      </c>
    </row>
    <row r="85" spans="1:50" x14ac:dyDescent="0.35">
      <c r="A85">
        <v>33</v>
      </c>
      <c r="B85">
        <f t="shared" si="7"/>
        <v>5</v>
      </c>
      <c r="C85">
        <f t="shared" si="8"/>
        <v>43</v>
      </c>
      <c r="D85">
        <f t="shared" si="9"/>
        <v>1.2736601851320861E-3</v>
      </c>
      <c r="E85">
        <f t="shared" si="10"/>
        <v>1.0620035864583599E-4</v>
      </c>
      <c r="F85">
        <f t="shared" si="11"/>
        <v>0.04</v>
      </c>
      <c r="G85">
        <f t="shared" si="12"/>
        <v>3.3960531989175591E-3</v>
      </c>
      <c r="H85">
        <f t="shared" si="13"/>
        <v>0.02</v>
      </c>
      <c r="I85">
        <f t="shared" si="14"/>
        <v>1.0846818369592708</v>
      </c>
      <c r="J85">
        <f t="shared" si="15"/>
        <v>9.0078677791498275E-5</v>
      </c>
      <c r="K85">
        <f t="shared" si="16"/>
        <v>2.8802114965163213E-3</v>
      </c>
      <c r="L85">
        <f t="shared" si="17"/>
        <v>0</v>
      </c>
      <c r="M85">
        <f t="shared" si="18"/>
        <v>0.845225318014725</v>
      </c>
      <c r="N85">
        <f t="shared" si="19"/>
        <v>52.96</v>
      </c>
      <c r="O85">
        <f t="shared" si="20"/>
        <v>1.0592000000000001</v>
      </c>
      <c r="P85">
        <f t="shared" si="21"/>
        <v>5.4234091847963537</v>
      </c>
      <c r="Q85">
        <f t="shared" si="22"/>
        <v>271.17045923981772</v>
      </c>
      <c r="R85">
        <f t="shared" si="23"/>
        <v>44.920439409691177</v>
      </c>
      <c r="S85">
        <f t="shared" si="24"/>
        <v>0.89840878819382353</v>
      </c>
      <c r="T85">
        <f t="shared" si="25"/>
        <v>4.6001118519563304</v>
      </c>
      <c r="U85">
        <f t="shared" si="26"/>
        <v>22.51966944787457</v>
      </c>
      <c r="V85">
        <f t="shared" si="27"/>
        <v>2.4426676424436158E-2</v>
      </c>
      <c r="W85">
        <f t="shared" si="28"/>
        <v>16.877822645242016</v>
      </c>
      <c r="X85">
        <f t="shared" si="29"/>
        <v>-17.021939318180785</v>
      </c>
      <c r="Y85">
        <f t="shared" si="30"/>
        <v>0.99673694261856227</v>
      </c>
      <c r="Z85">
        <f t="shared" si="31"/>
        <v>0.89775600121345045</v>
      </c>
      <c r="AA85">
        <f t="shared" si="32"/>
        <v>15.281548175187993</v>
      </c>
      <c r="AB85">
        <f t="shared" si="33"/>
        <v>40.459616106180846</v>
      </c>
      <c r="AC85">
        <f t="shared" si="34"/>
        <v>0.80919232212361691</v>
      </c>
      <c r="AD85">
        <f t="shared" si="35"/>
        <v>4.1297780213469153</v>
      </c>
      <c r="AE85">
        <f t="shared" si="36"/>
        <v>20.217168392172585</v>
      </c>
      <c r="AF85">
        <f t="shared" si="37"/>
        <v>2.1929195349736669E-2</v>
      </c>
      <c r="AG85">
        <f t="shared" si="0"/>
        <v>22.660252778100432</v>
      </c>
      <c r="AH85">
        <f t="shared" si="1"/>
        <v>26.809718420793519</v>
      </c>
      <c r="AI85">
        <f t="shared" si="2"/>
        <v>22.660252778100432</v>
      </c>
      <c r="AK85" t="b">
        <f t="shared" si="38"/>
        <v>1</v>
      </c>
      <c r="AL85" t="b">
        <f t="shared" si="39"/>
        <v>1</v>
      </c>
      <c r="AM85">
        <f t="shared" si="40"/>
        <v>22.660252778100439</v>
      </c>
      <c r="AN85" t="b">
        <f t="shared" si="41"/>
        <v>1</v>
      </c>
      <c r="AO85">
        <f t="shared" si="42"/>
        <v>-15.281548175187993</v>
      </c>
      <c r="AP85">
        <f>SUM(AO86:$AO$262)</f>
        <v>20.343377920554627</v>
      </c>
      <c r="AQ85" t="b">
        <f t="shared" si="3"/>
        <v>1</v>
      </c>
      <c r="AR85" t="b">
        <f t="shared" si="43"/>
        <v>1</v>
      </c>
      <c r="AS85" t="b">
        <f t="shared" si="44"/>
        <v>1</v>
      </c>
      <c r="AT85" t="b">
        <f t="shared" si="46"/>
        <v>1</v>
      </c>
      <c r="AU85">
        <f t="shared" si="4"/>
        <v>26.809718420793516</v>
      </c>
      <c r="AV85" t="b">
        <f t="shared" si="5"/>
        <v>1</v>
      </c>
      <c r="AW85" t="b">
        <f t="shared" si="6"/>
        <v>1</v>
      </c>
      <c r="AX85" t="b">
        <f t="shared" si="45"/>
        <v>1</v>
      </c>
    </row>
    <row r="86" spans="1:50" x14ac:dyDescent="0.35">
      <c r="A86">
        <v>34</v>
      </c>
      <c r="B86">
        <f t="shared" si="7"/>
        <v>5</v>
      </c>
      <c r="C86">
        <f t="shared" si="8"/>
        <v>43</v>
      </c>
      <c r="D86">
        <f t="shared" si="9"/>
        <v>1.2736601851320861E-3</v>
      </c>
      <c r="E86">
        <f t="shared" si="10"/>
        <v>1.0620035864583599E-4</v>
      </c>
      <c r="F86">
        <f t="shared" si="11"/>
        <v>0.04</v>
      </c>
      <c r="G86">
        <f t="shared" si="12"/>
        <v>3.3960531989175591E-3</v>
      </c>
      <c r="H86">
        <f t="shared" si="13"/>
        <v>0.02</v>
      </c>
      <c r="I86">
        <f t="shared" si="14"/>
        <v>1.0873569549863302</v>
      </c>
      <c r="J86">
        <f t="shared" si="15"/>
        <v>8.9763231909704576E-5</v>
      </c>
      <c r="K86">
        <f t="shared" si="16"/>
        <v>2.8701253043391462E-3</v>
      </c>
      <c r="L86">
        <f t="shared" si="17"/>
        <v>0</v>
      </c>
      <c r="M86">
        <f t="shared" si="18"/>
        <v>0.84226542947847616</v>
      </c>
      <c r="N86">
        <f t="shared" si="19"/>
        <v>52.96</v>
      </c>
      <c r="O86">
        <f t="shared" si="20"/>
        <v>1.0592000000000001</v>
      </c>
      <c r="P86">
        <f t="shared" si="21"/>
        <v>5.4367847749316507</v>
      </c>
      <c r="Q86">
        <f t="shared" si="22"/>
        <v>271.83923874658257</v>
      </c>
      <c r="R86">
        <f t="shared" si="23"/>
        <v>44.763132842059839</v>
      </c>
      <c r="S86">
        <f t="shared" si="24"/>
        <v>0.89526265684119677</v>
      </c>
      <c r="T86">
        <f t="shared" si="25"/>
        <v>4.5953081403692195</v>
      </c>
      <c r="U86">
        <f t="shared" si="26"/>
        <v>22.440807977426143</v>
      </c>
      <c r="V86">
        <f t="shared" si="27"/>
        <v>2.4401168629767041E-2</v>
      </c>
      <c r="W86">
        <f t="shared" si="28"/>
        <v>16.807352898793514</v>
      </c>
      <c r="X86">
        <f t="shared" si="29"/>
        <v>-16.950964890579204</v>
      </c>
      <c r="Y86">
        <f t="shared" si="30"/>
        <v>0.99673694261856227</v>
      </c>
      <c r="Z86">
        <f t="shared" si="31"/>
        <v>0.89482657186696091</v>
      </c>
      <c r="AA86">
        <f t="shared" si="32"/>
        <v>15.1681738028742</v>
      </c>
      <c r="AB86">
        <f t="shared" si="33"/>
        <v>40.186371142074115</v>
      </c>
      <c r="AC86">
        <f t="shared" si="34"/>
        <v>0.80372742284148235</v>
      </c>
      <c r="AD86">
        <f t="shared" si="35"/>
        <v>4.1120038299189279</v>
      </c>
      <c r="AE86">
        <f t="shared" si="36"/>
        <v>20.080631272364986</v>
      </c>
      <c r="AF86">
        <f t="shared" si="37"/>
        <v>2.183481407452207E-2</v>
      </c>
      <c r="AG86">
        <f t="shared" si="0"/>
        <v>39.685401439673988</v>
      </c>
      <c r="AH86">
        <f t="shared" si="1"/>
        <v>47.117452587656203</v>
      </c>
      <c r="AI86">
        <f t="shared" si="2"/>
        <v>39.685401439673988</v>
      </c>
      <c r="AK86" t="b">
        <f t="shared" si="38"/>
        <v>1</v>
      </c>
      <c r="AL86" t="b">
        <f t="shared" si="39"/>
        <v>1</v>
      </c>
      <c r="AM86">
        <f t="shared" si="40"/>
        <v>39.685401439673996</v>
      </c>
      <c r="AN86" t="b">
        <f t="shared" si="41"/>
        <v>1</v>
      </c>
      <c r="AO86">
        <f t="shared" si="42"/>
        <v>-15.1681738028742</v>
      </c>
      <c r="AP86">
        <f>SUM(AO87:$AO$262)</f>
        <v>35.511551723428468</v>
      </c>
      <c r="AQ86" t="b">
        <f t="shared" si="3"/>
        <v>1</v>
      </c>
      <c r="AR86" t="b">
        <f t="shared" si="43"/>
        <v>1</v>
      </c>
      <c r="AS86" t="b">
        <f t="shared" si="44"/>
        <v>1</v>
      </c>
      <c r="AT86" t="b">
        <f t="shared" si="46"/>
        <v>1</v>
      </c>
      <c r="AU86">
        <f t="shared" si="4"/>
        <v>47.117452587656189</v>
      </c>
      <c r="AV86" t="b">
        <f t="shared" si="5"/>
        <v>1</v>
      </c>
      <c r="AW86" t="b">
        <f t="shared" si="6"/>
        <v>1</v>
      </c>
      <c r="AX86" t="b">
        <f t="shared" si="45"/>
        <v>1</v>
      </c>
    </row>
    <row r="87" spans="1:50" x14ac:dyDescent="0.35">
      <c r="A87">
        <v>35</v>
      </c>
      <c r="B87">
        <f t="shared" si="7"/>
        <v>5</v>
      </c>
      <c r="C87">
        <f t="shared" si="8"/>
        <v>43</v>
      </c>
      <c r="D87">
        <f t="shared" si="9"/>
        <v>1.2736601851320861E-3</v>
      </c>
      <c r="E87">
        <f t="shared" si="10"/>
        <v>1.0620035864583599E-4</v>
      </c>
      <c r="F87">
        <f t="shared" si="11"/>
        <v>0.04</v>
      </c>
      <c r="G87">
        <f t="shared" si="12"/>
        <v>3.3960531989175591E-3</v>
      </c>
      <c r="H87">
        <f t="shared" si="13"/>
        <v>0.02</v>
      </c>
      <c r="I87">
        <f t="shared" si="14"/>
        <v>1.0900386705761171</v>
      </c>
      <c r="J87">
        <f t="shared" si="15"/>
        <v>8.9448890685603249E-5</v>
      </c>
      <c r="K87">
        <f t="shared" si="16"/>
        <v>2.8600744329266982E-3</v>
      </c>
      <c r="L87">
        <f t="shared" si="17"/>
        <v>0</v>
      </c>
      <c r="M87">
        <f t="shared" si="18"/>
        <v>0.83931590615486384</v>
      </c>
      <c r="N87">
        <f t="shared" si="19"/>
        <v>52.96</v>
      </c>
      <c r="O87">
        <f t="shared" si="20"/>
        <v>1.0592000000000001</v>
      </c>
      <c r="P87">
        <f t="shared" si="21"/>
        <v>5.4501933528805857</v>
      </c>
      <c r="Q87">
        <f t="shared" si="22"/>
        <v>272.50966764402926</v>
      </c>
      <c r="R87">
        <f t="shared" si="23"/>
        <v>44.606377145180097</v>
      </c>
      <c r="S87">
        <f t="shared" si="24"/>
        <v>0.89212754290360197</v>
      </c>
      <c r="T87">
        <f t="shared" si="25"/>
        <v>4.5905094451047024</v>
      </c>
      <c r="U87">
        <f t="shared" si="26"/>
        <v>22.362222671400811</v>
      </c>
      <c r="V87">
        <f t="shared" si="27"/>
        <v>2.4375687471860846E-2</v>
      </c>
      <c r="W87">
        <f t="shared" si="28"/>
        <v>16.737141798299124</v>
      </c>
      <c r="X87">
        <f t="shared" si="29"/>
        <v>-16.880250876271063</v>
      </c>
      <c r="Y87">
        <f t="shared" si="30"/>
        <v>0.99673694261856227</v>
      </c>
      <c r="Z87">
        <f t="shared" si="31"/>
        <v>0.89190670141652373</v>
      </c>
      <c r="AA87">
        <f t="shared" si="32"/>
        <v>15.055608878138315</v>
      </c>
      <c r="AB87">
        <f t="shared" si="33"/>
        <v>39.914971544226262</v>
      </c>
      <c r="AC87">
        <f t="shared" si="34"/>
        <v>0.79829943088452526</v>
      </c>
      <c r="AD87">
        <f t="shared" si="35"/>
        <v>4.0943061370047316</v>
      </c>
      <c r="AE87">
        <f t="shared" si="36"/>
        <v>19.945016259190901</v>
      </c>
      <c r="AF87">
        <f t="shared" si="37"/>
        <v>2.1740839007787491E-2</v>
      </c>
      <c r="AG87">
        <f t="shared" si="0"/>
        <v>56.695571993410645</v>
      </c>
      <c r="AH87">
        <f t="shared" si="1"/>
        <v>67.549740899286178</v>
      </c>
      <c r="AI87">
        <f t="shared" si="2"/>
        <v>56.695571993410645</v>
      </c>
      <c r="AK87" t="b">
        <f t="shared" si="38"/>
        <v>1</v>
      </c>
      <c r="AL87" t="b">
        <f t="shared" si="39"/>
        <v>1</v>
      </c>
      <c r="AM87">
        <f t="shared" si="40"/>
        <v>56.695571993410638</v>
      </c>
      <c r="AN87" t="b">
        <f t="shared" si="41"/>
        <v>1</v>
      </c>
      <c r="AO87">
        <f t="shared" si="42"/>
        <v>-15.055608878138315</v>
      </c>
      <c r="AP87">
        <f>SUM(AO88:$AO$262)</f>
        <v>50.567160601566741</v>
      </c>
      <c r="AQ87" t="b">
        <f t="shared" si="3"/>
        <v>1</v>
      </c>
      <c r="AR87" t="b">
        <f t="shared" si="43"/>
        <v>1</v>
      </c>
      <c r="AS87" t="b">
        <f t="shared" si="44"/>
        <v>1</v>
      </c>
      <c r="AT87" t="b">
        <f t="shared" si="46"/>
        <v>1</v>
      </c>
      <c r="AU87">
        <f t="shared" si="4"/>
        <v>67.549740899286178</v>
      </c>
      <c r="AV87" t="b">
        <f t="shared" si="5"/>
        <v>1</v>
      </c>
      <c r="AW87" t="b">
        <f t="shared" si="6"/>
        <v>1</v>
      </c>
      <c r="AX87" t="b">
        <f t="shared" si="45"/>
        <v>1</v>
      </c>
    </row>
    <row r="88" spans="1:50" x14ac:dyDescent="0.35">
      <c r="A88">
        <v>36</v>
      </c>
      <c r="B88">
        <f t="shared" si="7"/>
        <v>5</v>
      </c>
      <c r="C88">
        <f t="shared" si="8"/>
        <v>43</v>
      </c>
      <c r="D88">
        <f t="shared" si="9"/>
        <v>1.2736601851320861E-3</v>
      </c>
      <c r="E88">
        <f t="shared" si="10"/>
        <v>1.0620035864583599E-4</v>
      </c>
      <c r="F88">
        <f t="shared" si="11"/>
        <v>0.04</v>
      </c>
      <c r="G88">
        <f t="shared" si="12"/>
        <v>3.3960531989175591E-3</v>
      </c>
      <c r="H88">
        <f t="shared" si="13"/>
        <v>0.02</v>
      </c>
      <c r="I88">
        <f t="shared" si="14"/>
        <v>1.0927270000000009</v>
      </c>
      <c r="J88">
        <f t="shared" si="15"/>
        <v>8.9135650250801358E-5</v>
      </c>
      <c r="K88">
        <f t="shared" si="16"/>
        <v>2.8500587585894434E-3</v>
      </c>
      <c r="L88">
        <f t="shared" si="17"/>
        <v>0</v>
      </c>
      <c r="M88">
        <f t="shared" si="18"/>
        <v>0.83637671174602357</v>
      </c>
      <c r="N88">
        <f t="shared" si="19"/>
        <v>52.96</v>
      </c>
      <c r="O88">
        <f t="shared" si="20"/>
        <v>1.0592000000000001</v>
      </c>
      <c r="P88">
        <f t="shared" si="21"/>
        <v>5.4636350000000045</v>
      </c>
      <c r="Q88">
        <f t="shared" si="22"/>
        <v>273.18175000000025</v>
      </c>
      <c r="R88">
        <f t="shared" si="23"/>
        <v>44.450170389961592</v>
      </c>
      <c r="S88">
        <f t="shared" si="24"/>
        <v>0.88900340779923182</v>
      </c>
      <c r="T88">
        <f t="shared" si="25"/>
        <v>4.5857157609244332</v>
      </c>
      <c r="U88">
        <f t="shared" si="26"/>
        <v>22.28391256270034</v>
      </c>
      <c r="V88">
        <f t="shared" si="27"/>
        <v>2.4350232922901876E-2</v>
      </c>
      <c r="W88">
        <f t="shared" si="28"/>
        <v>16.66718842561469</v>
      </c>
      <c r="X88">
        <f t="shared" si="29"/>
        <v>-16.809796350923204</v>
      </c>
      <c r="Y88">
        <f t="shared" si="30"/>
        <v>0.99673694261856227</v>
      </c>
      <c r="Z88">
        <f t="shared" si="31"/>
        <v>0.88899635867091287</v>
      </c>
      <c r="AA88">
        <f t="shared" si="32"/>
        <v>14.94384774597032</v>
      </c>
      <c r="AB88">
        <f t="shared" si="33"/>
        <v>39.645404849913078</v>
      </c>
      <c r="AC88">
        <f t="shared" si="34"/>
        <v>0.79290809699826148</v>
      </c>
      <c r="AD88">
        <f t="shared" si="35"/>
        <v>4.0766846133616355</v>
      </c>
      <c r="AE88">
        <f t="shared" si="36"/>
        <v>19.810317125181612</v>
      </c>
      <c r="AF88">
        <f t="shared" si="37"/>
        <v>2.1647268401248348E-2</v>
      </c>
      <c r="AG88">
        <f t="shared" si="0"/>
        <v>73.690974893843205</v>
      </c>
      <c r="AH88">
        <f t="shared" si="1"/>
        <v>88.107396892968978</v>
      </c>
      <c r="AI88">
        <f t="shared" si="2"/>
        <v>73.690974893843205</v>
      </c>
      <c r="AK88" t="b">
        <f t="shared" si="38"/>
        <v>1</v>
      </c>
      <c r="AL88" t="b">
        <f t="shared" si="39"/>
        <v>1</v>
      </c>
      <c r="AM88">
        <f t="shared" si="40"/>
        <v>73.690974893843205</v>
      </c>
      <c r="AN88" t="b">
        <f t="shared" si="41"/>
        <v>1</v>
      </c>
      <c r="AO88">
        <f t="shared" si="42"/>
        <v>-14.94384774597032</v>
      </c>
      <c r="AP88">
        <f>SUM(AO89:$AO$262)</f>
        <v>65.511008347536801</v>
      </c>
      <c r="AQ88" t="b">
        <f t="shared" si="3"/>
        <v>1</v>
      </c>
      <c r="AR88" t="b">
        <f t="shared" si="43"/>
        <v>1</v>
      </c>
      <c r="AS88" t="b">
        <f t="shared" si="44"/>
        <v>1</v>
      </c>
      <c r="AT88" t="b">
        <f t="shared" si="46"/>
        <v>1</v>
      </c>
      <c r="AU88">
        <f t="shared" si="4"/>
        <v>88.10739689296895</v>
      </c>
      <c r="AV88" t="b">
        <f t="shared" si="5"/>
        <v>1</v>
      </c>
      <c r="AW88" t="b">
        <f t="shared" si="6"/>
        <v>1</v>
      </c>
      <c r="AX88" t="b">
        <f t="shared" si="45"/>
        <v>1</v>
      </c>
    </row>
    <row r="89" spans="1:50" x14ac:dyDescent="0.35">
      <c r="A89">
        <v>37</v>
      </c>
      <c r="B89">
        <f t="shared" si="7"/>
        <v>5</v>
      </c>
      <c r="C89">
        <f t="shared" si="8"/>
        <v>43</v>
      </c>
      <c r="D89">
        <f t="shared" si="9"/>
        <v>1.2736601851320861E-3</v>
      </c>
      <c r="E89">
        <f t="shared" si="10"/>
        <v>1.0620035864583599E-4</v>
      </c>
      <c r="F89">
        <f t="shared" si="11"/>
        <v>0.04</v>
      </c>
      <c r="G89">
        <f t="shared" si="12"/>
        <v>3.3960531989175591E-3</v>
      </c>
      <c r="H89">
        <f t="shared" si="13"/>
        <v>0.02</v>
      </c>
      <c r="I89">
        <f t="shared" si="14"/>
        <v>1.095421959569481</v>
      </c>
      <c r="J89">
        <f t="shared" si="15"/>
        <v>8.8823506750452689E-5</v>
      </c>
      <c r="K89">
        <f t="shared" si="16"/>
        <v>2.8400781580709936E-3</v>
      </c>
      <c r="L89">
        <f t="shared" si="17"/>
        <v>0</v>
      </c>
      <c r="M89">
        <f t="shared" si="18"/>
        <v>0.83344781008120217</v>
      </c>
      <c r="N89">
        <f t="shared" si="19"/>
        <v>52.96</v>
      </c>
      <c r="O89">
        <f t="shared" si="20"/>
        <v>1.0592000000000001</v>
      </c>
      <c r="P89">
        <f t="shared" si="21"/>
        <v>5.4771097978474046</v>
      </c>
      <c r="Q89">
        <f t="shared" si="22"/>
        <v>273.85548989237026</v>
      </c>
      <c r="R89">
        <f t="shared" si="23"/>
        <v>44.294510654069406</v>
      </c>
      <c r="S89">
        <f t="shared" si="24"/>
        <v>0.88589021308138816</v>
      </c>
      <c r="T89">
        <f t="shared" si="25"/>
        <v>4.5809270825955402</v>
      </c>
      <c r="U89">
        <f t="shared" si="26"/>
        <v>22.205876687613173</v>
      </c>
      <c r="V89">
        <f t="shared" si="27"/>
        <v>2.4324804955103477E-2</v>
      </c>
      <c r="W89">
        <f t="shared" si="28"/>
        <v>16.597491865824203</v>
      </c>
      <c r="X89">
        <f t="shared" si="29"/>
        <v>-16.739600393452232</v>
      </c>
      <c r="Y89">
        <f t="shared" si="30"/>
        <v>0.99673694261856227</v>
      </c>
      <c r="Z89">
        <f t="shared" si="31"/>
        <v>0.88609551254068042</v>
      </c>
      <c r="AA89">
        <f t="shared" si="32"/>
        <v>14.83288479036224</v>
      </c>
      <c r="AB89">
        <f t="shared" si="33"/>
        <v>39.377658680577653</v>
      </c>
      <c r="AC89">
        <f t="shared" si="34"/>
        <v>0.78755317361155319</v>
      </c>
      <c r="AD89">
        <f t="shared" si="35"/>
        <v>4.0591389311639787</v>
      </c>
      <c r="AE89">
        <f t="shared" si="36"/>
        <v>19.676527684925741</v>
      </c>
      <c r="AF89">
        <f t="shared" si="37"/>
        <v>2.1554100514144497E-2</v>
      </c>
      <c r="AG89">
        <f t="shared" si="0"/>
        <v>90.671820363394431</v>
      </c>
      <c r="AH89">
        <f t="shared" si="1"/>
        <v>108.79123955531223</v>
      </c>
      <c r="AI89">
        <f t="shared" si="2"/>
        <v>90.671820363394431</v>
      </c>
      <c r="AK89" t="b">
        <f t="shared" si="38"/>
        <v>1</v>
      </c>
      <c r="AL89" t="b">
        <f t="shared" si="39"/>
        <v>1</v>
      </c>
      <c r="AM89">
        <f t="shared" si="40"/>
        <v>90.67182036339446</v>
      </c>
      <c r="AN89" t="b">
        <f t="shared" si="41"/>
        <v>1</v>
      </c>
      <c r="AO89">
        <f t="shared" si="42"/>
        <v>-14.83288479036224</v>
      </c>
      <c r="AP89">
        <f>SUM(AO90:$AO$262)</f>
        <v>80.343893137899073</v>
      </c>
      <c r="AQ89" t="b">
        <f t="shared" si="3"/>
        <v>1</v>
      </c>
      <c r="AR89" t="b">
        <f t="shared" si="43"/>
        <v>1</v>
      </c>
      <c r="AS89" t="b">
        <f t="shared" si="44"/>
        <v>1</v>
      </c>
      <c r="AT89" t="b">
        <f t="shared" si="46"/>
        <v>1</v>
      </c>
      <c r="AU89">
        <f t="shared" si="4"/>
        <v>108.79123955531219</v>
      </c>
      <c r="AV89" t="b">
        <f t="shared" si="5"/>
        <v>1</v>
      </c>
      <c r="AW89" t="b">
        <f t="shared" si="6"/>
        <v>1</v>
      </c>
      <c r="AX89" t="b">
        <f t="shared" si="45"/>
        <v>1</v>
      </c>
    </row>
    <row r="90" spans="1:50" x14ac:dyDescent="0.35">
      <c r="A90">
        <v>38</v>
      </c>
      <c r="B90">
        <f t="shared" si="7"/>
        <v>5</v>
      </c>
      <c r="C90">
        <f t="shared" si="8"/>
        <v>43</v>
      </c>
      <c r="D90">
        <f t="shared" si="9"/>
        <v>1.2736601851320861E-3</v>
      </c>
      <c r="E90">
        <f t="shared" si="10"/>
        <v>1.0620035864583599E-4</v>
      </c>
      <c r="F90">
        <f t="shared" si="11"/>
        <v>0.04</v>
      </c>
      <c r="G90">
        <f t="shared" si="12"/>
        <v>3.3960531989175591E-3</v>
      </c>
      <c r="H90">
        <f t="shared" si="13"/>
        <v>0.02</v>
      </c>
      <c r="I90">
        <f t="shared" si="14"/>
        <v>1.0981235656362849</v>
      </c>
      <c r="J90">
        <f t="shared" si="15"/>
        <v>8.8512456343210272E-5</v>
      </c>
      <c r="K90">
        <f t="shared" si="16"/>
        <v>2.8301325085465924E-3</v>
      </c>
      <c r="L90">
        <f t="shared" si="17"/>
        <v>0</v>
      </c>
      <c r="M90">
        <f t="shared" si="18"/>
        <v>0.83052916511631236</v>
      </c>
      <c r="N90">
        <f t="shared" si="19"/>
        <v>52.96</v>
      </c>
      <c r="O90">
        <f t="shared" si="20"/>
        <v>1.0592000000000001</v>
      </c>
      <c r="P90">
        <f t="shared" si="21"/>
        <v>5.4906178281814242</v>
      </c>
      <c r="Q90">
        <f t="shared" si="22"/>
        <v>274.53089140907122</v>
      </c>
      <c r="R90">
        <f t="shared" si="23"/>
        <v>44.139396021900467</v>
      </c>
      <c r="S90">
        <f t="shared" si="24"/>
        <v>0.88278792043800935</v>
      </c>
      <c r="T90">
        <f t="shared" si="25"/>
        <v>4.5761434048906144</v>
      </c>
      <c r="U90">
        <f t="shared" si="26"/>
        <v>22.128114085802569</v>
      </c>
      <c r="V90">
        <f t="shared" si="27"/>
        <v>2.4299403540708017E-2</v>
      </c>
      <c r="W90">
        <f t="shared" si="28"/>
        <v>16.528051207228561</v>
      </c>
      <c r="X90">
        <f t="shared" si="29"/>
        <v>-16.669662086013307</v>
      </c>
      <c r="Y90">
        <f t="shared" si="30"/>
        <v>0.99673694261856227</v>
      </c>
      <c r="Z90">
        <f t="shared" si="31"/>
        <v>0.88320413203782577</v>
      </c>
      <c r="AA90">
        <f t="shared" si="32"/>
        <v>14.722714434041233</v>
      </c>
      <c r="AB90">
        <f t="shared" si="33"/>
        <v>39.111720741261962</v>
      </c>
      <c r="AC90">
        <f t="shared" si="34"/>
        <v>0.78223441482523925</v>
      </c>
      <c r="AD90">
        <f t="shared" si="35"/>
        <v>4.0416687639970359</v>
      </c>
      <c r="AE90">
        <f t="shared" si="36"/>
        <v>19.543641794785245</v>
      </c>
      <c r="AF90">
        <f t="shared" si="37"/>
        <v>2.1461333613207893E-2</v>
      </c>
      <c r="AG90">
        <f t="shared" si="0"/>
        <v>107.63831839485577</v>
      </c>
      <c r="AH90">
        <f t="shared" si="1"/>
        <v>129.60209335909528</v>
      </c>
      <c r="AI90">
        <f t="shared" si="2"/>
        <v>107.63831839485577</v>
      </c>
      <c r="AK90" t="b">
        <f t="shared" si="38"/>
        <v>1</v>
      </c>
      <c r="AL90" t="b">
        <f t="shared" si="39"/>
        <v>1</v>
      </c>
      <c r="AM90">
        <f t="shared" si="40"/>
        <v>107.63831839485579</v>
      </c>
      <c r="AN90" t="b">
        <f t="shared" si="41"/>
        <v>1</v>
      </c>
      <c r="AO90">
        <f t="shared" si="42"/>
        <v>-14.722714434041233</v>
      </c>
      <c r="AP90">
        <f>SUM(AO91:$AO$262)</f>
        <v>95.066607571940196</v>
      </c>
      <c r="AQ90" t="b">
        <f t="shared" si="3"/>
        <v>1</v>
      </c>
      <c r="AR90" t="b">
        <f t="shared" si="43"/>
        <v>1</v>
      </c>
      <c r="AS90" t="b">
        <f t="shared" si="44"/>
        <v>1</v>
      </c>
      <c r="AT90" t="b">
        <f t="shared" si="46"/>
        <v>1</v>
      </c>
      <c r="AU90">
        <f t="shared" si="4"/>
        <v>129.60209335909528</v>
      </c>
      <c r="AV90" t="b">
        <f t="shared" si="5"/>
        <v>1</v>
      </c>
      <c r="AW90" t="b">
        <f t="shared" si="6"/>
        <v>1</v>
      </c>
      <c r="AX90" t="b">
        <f t="shared" si="45"/>
        <v>1</v>
      </c>
    </row>
    <row r="91" spans="1:50" x14ac:dyDescent="0.35">
      <c r="A91">
        <v>39</v>
      </c>
      <c r="B91">
        <f t="shared" si="7"/>
        <v>5</v>
      </c>
      <c r="C91">
        <f t="shared" si="8"/>
        <v>43</v>
      </c>
      <c r="D91">
        <f t="shared" si="9"/>
        <v>1.2736601851320861E-3</v>
      </c>
      <c r="E91">
        <f t="shared" si="10"/>
        <v>1.0620035864583599E-4</v>
      </c>
      <c r="F91">
        <f t="shared" si="11"/>
        <v>0.04</v>
      </c>
      <c r="G91">
        <f t="shared" si="12"/>
        <v>3.3960531989175591E-3</v>
      </c>
      <c r="H91">
        <f t="shared" si="13"/>
        <v>0.02</v>
      </c>
      <c r="I91">
        <f t="shared" si="14"/>
        <v>1.1008318345924679</v>
      </c>
      <c r="J91">
        <f t="shared" si="15"/>
        <v>8.8202495201179115E-5</v>
      </c>
      <c r="K91">
        <f t="shared" si="16"/>
        <v>2.8202216876216019E-3</v>
      </c>
      <c r="L91">
        <f t="shared" si="17"/>
        <v>0</v>
      </c>
      <c r="M91">
        <f t="shared" si="18"/>
        <v>0.82762074093348958</v>
      </c>
      <c r="N91">
        <f t="shared" si="19"/>
        <v>52.96</v>
      </c>
      <c r="O91">
        <f t="shared" si="20"/>
        <v>1.0592000000000001</v>
      </c>
      <c r="P91">
        <f t="shared" si="21"/>
        <v>5.5041591729623391</v>
      </c>
      <c r="Q91">
        <f t="shared" si="22"/>
        <v>275.20795864811697</v>
      </c>
      <c r="R91">
        <f t="shared" si="23"/>
        <v>43.984824584559902</v>
      </c>
      <c r="S91">
        <f t="shared" si="24"/>
        <v>0.87969649169119801</v>
      </c>
      <c r="T91">
        <f t="shared" si="25"/>
        <v>4.5713647225877034</v>
      </c>
      <c r="U91">
        <f t="shared" si="26"/>
        <v>22.05062380029478</v>
      </c>
      <c r="V91">
        <f t="shared" si="27"/>
        <v>2.4274028651986839E-2</v>
      </c>
      <c r="W91">
        <f t="shared" si="28"/>
        <v>16.458865541334234</v>
      </c>
      <c r="X91">
        <f t="shared" si="29"/>
        <v>-16.59998051398864</v>
      </c>
      <c r="Y91">
        <f t="shared" si="30"/>
        <v>0.99673694261856227</v>
      </c>
      <c r="Z91">
        <f t="shared" si="31"/>
        <v>0.88032218627546344</v>
      </c>
      <c r="AA91">
        <f t="shared" si="32"/>
        <v>14.613331138204572</v>
      </c>
      <c r="AB91">
        <f t="shared" si="33"/>
        <v>38.847578820042251</v>
      </c>
      <c r="AC91">
        <f t="shared" si="34"/>
        <v>0.776951576400845</v>
      </c>
      <c r="AD91">
        <f t="shared" si="35"/>
        <v>4.0242737868509346</v>
      </c>
      <c r="AE91">
        <f t="shared" si="36"/>
        <v>19.411653352613268</v>
      </c>
      <c r="AF91">
        <f t="shared" si="37"/>
        <v>2.1368965972630296E-2</v>
      </c>
      <c r="AG91">
        <f t="shared" si="0"/>
        <v>124.59067875386265</v>
      </c>
      <c r="AH91">
        <f t="shared" si="1"/>
        <v>150.54078830036858</v>
      </c>
      <c r="AI91">
        <f t="shared" si="2"/>
        <v>124.59067875386265</v>
      </c>
      <c r="AK91" t="b">
        <f t="shared" si="38"/>
        <v>1</v>
      </c>
      <c r="AL91" t="b">
        <f t="shared" si="39"/>
        <v>1</v>
      </c>
      <c r="AM91">
        <f t="shared" si="40"/>
        <v>124.59067875386263</v>
      </c>
      <c r="AN91" t="b">
        <f t="shared" si="41"/>
        <v>1</v>
      </c>
      <c r="AO91">
        <f t="shared" si="42"/>
        <v>-14.613331138204572</v>
      </c>
      <c r="AP91">
        <f>SUM(AO92:$AO$262)</f>
        <v>109.67993871014463</v>
      </c>
      <c r="AQ91" t="b">
        <f t="shared" si="3"/>
        <v>1</v>
      </c>
      <c r="AR91" t="b">
        <f t="shared" si="43"/>
        <v>1</v>
      </c>
      <c r="AS91" t="b">
        <f t="shared" si="44"/>
        <v>1</v>
      </c>
      <c r="AT91" t="b">
        <f t="shared" si="46"/>
        <v>1</v>
      </c>
      <c r="AU91">
        <f t="shared" si="4"/>
        <v>150.5407883003686</v>
      </c>
      <c r="AV91" t="b">
        <f t="shared" si="5"/>
        <v>1</v>
      </c>
      <c r="AW91" t="b">
        <f t="shared" si="6"/>
        <v>1</v>
      </c>
      <c r="AX91" t="b">
        <f t="shared" si="45"/>
        <v>1</v>
      </c>
    </row>
    <row r="92" spans="1:50" x14ac:dyDescent="0.35">
      <c r="A92">
        <v>40</v>
      </c>
      <c r="B92">
        <f t="shared" si="7"/>
        <v>5</v>
      </c>
      <c r="C92">
        <f t="shared" si="8"/>
        <v>43</v>
      </c>
      <c r="D92">
        <f t="shared" si="9"/>
        <v>1.2736601851320861E-3</v>
      </c>
      <c r="E92">
        <f t="shared" si="10"/>
        <v>1.0620035864583599E-4</v>
      </c>
      <c r="F92">
        <f t="shared" si="11"/>
        <v>0.04</v>
      </c>
      <c r="G92">
        <f t="shared" si="12"/>
        <v>3.3960531989175591E-3</v>
      </c>
      <c r="H92">
        <f t="shared" si="13"/>
        <v>0.02</v>
      </c>
      <c r="I92">
        <f t="shared" si="14"/>
        <v>1.1035467828705128</v>
      </c>
      <c r="J92">
        <f t="shared" si="15"/>
        <v>8.7893619509869111E-5</v>
      </c>
      <c r="K92">
        <f t="shared" si="16"/>
        <v>2.8103455733299969E-3</v>
      </c>
      <c r="L92">
        <f t="shared" si="17"/>
        <v>0</v>
      </c>
      <c r="M92">
        <f t="shared" si="18"/>
        <v>0.82472250174064965</v>
      </c>
      <c r="N92">
        <f t="shared" si="19"/>
        <v>52.96</v>
      </c>
      <c r="O92">
        <f t="shared" si="20"/>
        <v>1.0592000000000001</v>
      </c>
      <c r="P92">
        <f t="shared" si="21"/>
        <v>5.5177339143525641</v>
      </c>
      <c r="Q92">
        <f t="shared" si="22"/>
        <v>275.88669571762819</v>
      </c>
      <c r="R92">
        <f t="shared" si="23"/>
        <v>43.830794439837611</v>
      </c>
      <c r="S92">
        <f t="shared" si="24"/>
        <v>0.87661588879675223</v>
      </c>
      <c r="T92">
        <f t="shared" si="25"/>
        <v>4.5665910304703132</v>
      </c>
      <c r="U92">
        <f t="shared" si="26"/>
        <v>21.973404877467278</v>
      </c>
      <c r="V92">
        <f t="shared" si="27"/>
        <v>2.4248680261240246E-2</v>
      </c>
      <c r="W92">
        <f t="shared" si="28"/>
        <v>16.389933962842029</v>
      </c>
      <c r="X92">
        <f t="shared" si="29"/>
        <v>-16.530554765976248</v>
      </c>
      <c r="Y92">
        <f t="shared" si="30"/>
        <v>0.99673694261856227</v>
      </c>
      <c r="Z92">
        <f t="shared" si="31"/>
        <v>0.87744964446749385</v>
      </c>
      <c r="AA92">
        <f t="shared" si="32"/>
        <v>14.504729402256299</v>
      </c>
      <c r="AB92">
        <f t="shared" si="33"/>
        <v>38.585220787468273</v>
      </c>
      <c r="AC92">
        <f t="shared" si="34"/>
        <v>0.77170441574936544</v>
      </c>
      <c r="AD92">
        <f t="shared" si="35"/>
        <v>4.0069536761146223</v>
      </c>
      <c r="AE92">
        <f t="shared" si="36"/>
        <v>19.280556297473957</v>
      </c>
      <c r="AF92">
        <f t="shared" si="37"/>
        <v>2.1276995874031191E-2</v>
      </c>
      <c r="AG92">
        <f t="shared" si="0"/>
        <v>141.52911098136659</v>
      </c>
      <c r="AH92">
        <f t="shared" si="1"/>
        <v>171.60815993580496</v>
      </c>
      <c r="AI92">
        <f t="shared" si="2"/>
        <v>141.52911098136659</v>
      </c>
      <c r="AK92" t="b">
        <f t="shared" si="38"/>
        <v>1</v>
      </c>
      <c r="AL92" t="b">
        <f t="shared" si="39"/>
        <v>1</v>
      </c>
      <c r="AM92">
        <f t="shared" si="40"/>
        <v>141.52911098136656</v>
      </c>
      <c r="AN92" t="b">
        <f t="shared" si="41"/>
        <v>1</v>
      </c>
      <c r="AO92">
        <f t="shared" si="42"/>
        <v>-14.504729402256299</v>
      </c>
      <c r="AP92">
        <f>SUM(AO93:$AO$262)</f>
        <v>124.18466811240094</v>
      </c>
      <c r="AQ92" t="b">
        <f t="shared" si="3"/>
        <v>1</v>
      </c>
      <c r="AR92" t="b">
        <f t="shared" si="43"/>
        <v>1</v>
      </c>
      <c r="AS92" t="b">
        <f t="shared" si="44"/>
        <v>1</v>
      </c>
      <c r="AT92" t="b">
        <f t="shared" si="46"/>
        <v>1</v>
      </c>
      <c r="AU92">
        <f t="shared" si="4"/>
        <v>171.60815993580496</v>
      </c>
      <c r="AV92" t="b">
        <f t="shared" si="5"/>
        <v>1</v>
      </c>
      <c r="AW92" t="b">
        <f t="shared" si="6"/>
        <v>1</v>
      </c>
      <c r="AX92" t="b">
        <f t="shared" si="45"/>
        <v>1</v>
      </c>
    </row>
    <row r="93" spans="1:50" x14ac:dyDescent="0.35">
      <c r="A93">
        <v>41</v>
      </c>
      <c r="B93">
        <f t="shared" si="7"/>
        <v>5</v>
      </c>
      <c r="C93">
        <f t="shared" si="8"/>
        <v>43</v>
      </c>
      <c r="D93">
        <f t="shared" si="9"/>
        <v>1.2736601851320861E-3</v>
      </c>
      <c r="E93">
        <f t="shared" si="10"/>
        <v>1.0620035864583599E-4</v>
      </c>
      <c r="F93">
        <f t="shared" si="11"/>
        <v>0.04</v>
      </c>
      <c r="G93">
        <f t="shared" si="12"/>
        <v>3.3960531989175591E-3</v>
      </c>
      <c r="H93">
        <f t="shared" si="13"/>
        <v>0.02</v>
      </c>
      <c r="I93">
        <f t="shared" si="14"/>
        <v>1.1062684269434295</v>
      </c>
      <c r="J93">
        <f t="shared" si="15"/>
        <v>8.7585825468148096E-5</v>
      </c>
      <c r="K93">
        <f t="shared" si="16"/>
        <v>2.8005040441328641E-3</v>
      </c>
      <c r="L93">
        <f t="shared" si="17"/>
        <v>0</v>
      </c>
      <c r="M93">
        <f t="shared" si="18"/>
        <v>0.82183441187104855</v>
      </c>
      <c r="N93">
        <f t="shared" si="19"/>
        <v>52.96</v>
      </c>
      <c r="O93">
        <f t="shared" si="20"/>
        <v>1.0592000000000001</v>
      </c>
      <c r="P93">
        <f t="shared" si="21"/>
        <v>5.5313421347171481</v>
      </c>
      <c r="Q93">
        <f t="shared" si="22"/>
        <v>276.56710673585741</v>
      </c>
      <c r="R93">
        <f t="shared" si="23"/>
        <v>43.677303692184807</v>
      </c>
      <c r="S93">
        <f t="shared" si="24"/>
        <v>0.8735460738436962</v>
      </c>
      <c r="T93">
        <f t="shared" si="25"/>
        <v>4.5618223233273918</v>
      </c>
      <c r="U93">
        <f t="shared" si="26"/>
        <v>21.896456367037025</v>
      </c>
      <c r="V93">
        <f t="shared" si="27"/>
        <v>2.4223358340797491E-2</v>
      </c>
      <c r="W93">
        <f t="shared" si="28"/>
        <v>16.321255569635895</v>
      </c>
      <c r="X93">
        <f t="shared" si="29"/>
        <v>-16.461383933778656</v>
      </c>
      <c r="Y93">
        <f t="shared" si="30"/>
        <v>0.99673694261856227</v>
      </c>
      <c r="Z93">
        <f t="shared" si="31"/>
        <v>0.87458647592827432</v>
      </c>
      <c r="AA93">
        <f t="shared" si="32"/>
        <v>14.396903763545787</v>
      </c>
      <c r="AB93">
        <f t="shared" si="33"/>
        <v>38.324634596006312</v>
      </c>
      <c r="AC93">
        <f t="shared" si="34"/>
        <v>0.76649269192012637</v>
      </c>
      <c r="AD93">
        <f t="shared" si="35"/>
        <v>3.9897081095698366</v>
      </c>
      <c r="AE93">
        <f t="shared" si="36"/>
        <v>19.150344609364137</v>
      </c>
      <c r="AF93">
        <f t="shared" si="37"/>
        <v>2.1185421606425846E-2</v>
      </c>
      <c r="AG93">
        <f t="shared" si="0"/>
        <v>158.45382439610418</v>
      </c>
      <c r="AH93">
        <f t="shared" si="1"/>
        <v>192.80504942030424</v>
      </c>
      <c r="AI93">
        <f t="shared" si="2"/>
        <v>158.45382439610418</v>
      </c>
      <c r="AK93" t="b">
        <f t="shared" si="38"/>
        <v>1</v>
      </c>
      <c r="AL93" t="b">
        <f t="shared" si="39"/>
        <v>1</v>
      </c>
      <c r="AM93">
        <f t="shared" si="40"/>
        <v>158.45382439610418</v>
      </c>
      <c r="AN93" t="b">
        <f t="shared" si="41"/>
        <v>1</v>
      </c>
      <c r="AO93">
        <f t="shared" si="42"/>
        <v>-14.396903763545787</v>
      </c>
      <c r="AP93">
        <f>SUM(AO94:$AO$262)</f>
        <v>138.58157187594671</v>
      </c>
      <c r="AQ93" t="b">
        <f t="shared" si="3"/>
        <v>1</v>
      </c>
      <c r="AR93" t="b">
        <f t="shared" si="43"/>
        <v>1</v>
      </c>
      <c r="AS93" t="b">
        <f t="shared" si="44"/>
        <v>1</v>
      </c>
      <c r="AT93" t="b">
        <f t="shared" si="46"/>
        <v>1</v>
      </c>
      <c r="AU93">
        <f t="shared" si="4"/>
        <v>192.80504942030419</v>
      </c>
      <c r="AV93" t="b">
        <f t="shared" si="5"/>
        <v>1</v>
      </c>
      <c r="AW93" t="b">
        <f t="shared" si="6"/>
        <v>1</v>
      </c>
      <c r="AX93" t="b">
        <f t="shared" si="45"/>
        <v>1</v>
      </c>
    </row>
    <row r="94" spans="1:50" x14ac:dyDescent="0.35">
      <c r="A94">
        <v>42</v>
      </c>
      <c r="B94">
        <f t="shared" si="7"/>
        <v>5</v>
      </c>
      <c r="C94">
        <f t="shared" si="8"/>
        <v>43</v>
      </c>
      <c r="D94">
        <f t="shared" si="9"/>
        <v>1.2736601851320861E-3</v>
      </c>
      <c r="E94">
        <f t="shared" si="10"/>
        <v>1.0620035864583599E-4</v>
      </c>
      <c r="F94">
        <f t="shared" si="11"/>
        <v>0.04</v>
      </c>
      <c r="G94">
        <f t="shared" si="12"/>
        <v>3.3960531989175591E-3</v>
      </c>
      <c r="H94">
        <f t="shared" si="13"/>
        <v>0.02</v>
      </c>
      <c r="I94">
        <f t="shared" si="14"/>
        <v>1.1089967833248537</v>
      </c>
      <c r="J94">
        <f t="shared" si="15"/>
        <v>8.7279109288195046E-5</v>
      </c>
      <c r="K94">
        <f t="shared" si="16"/>
        <v>2.7906969789169085E-3</v>
      </c>
      <c r="L94">
        <f t="shared" si="17"/>
        <v>0</v>
      </c>
      <c r="M94">
        <f t="shared" si="18"/>
        <v>0.81895643578284349</v>
      </c>
      <c r="N94">
        <f t="shared" si="19"/>
        <v>52.96</v>
      </c>
      <c r="O94">
        <f t="shared" si="20"/>
        <v>1.0592000000000001</v>
      </c>
      <c r="P94">
        <f t="shared" si="21"/>
        <v>5.5449839166242683</v>
      </c>
      <c r="Q94">
        <f t="shared" si="22"/>
        <v>277.24919583121346</v>
      </c>
      <c r="R94">
        <f t="shared" si="23"/>
        <v>43.524350452690733</v>
      </c>
      <c r="S94">
        <f t="shared" si="24"/>
        <v>0.87048700905381471</v>
      </c>
      <c r="T94">
        <f t="shared" si="25"/>
        <v>4.557058595953329</v>
      </c>
      <c r="U94">
        <f t="shared" si="26"/>
        <v>21.819777322048761</v>
      </c>
      <c r="V94">
        <f t="shared" si="27"/>
        <v>2.4198062863016668E-2</v>
      </c>
      <c r="W94">
        <f t="shared" si="28"/>
        <v>16.252829462771807</v>
      </c>
      <c r="X94">
        <f t="shared" si="29"/>
        <v>-16.392467112391721</v>
      </c>
      <c r="Y94">
        <f t="shared" si="30"/>
        <v>0.99673694261856227</v>
      </c>
      <c r="Z94">
        <f t="shared" si="31"/>
        <v>0.87173265007229095</v>
      </c>
      <c r="AA94">
        <f t="shared" si="32"/>
        <v>14.289848797108114</v>
      </c>
      <c r="AB94">
        <f t="shared" si="33"/>
        <v>38.065808279485978</v>
      </c>
      <c r="AC94">
        <f t="shared" si="34"/>
        <v>0.7613161655897196</v>
      </c>
      <c r="AD94">
        <f t="shared" si="35"/>
        <v>3.972536766385109</v>
      </c>
      <c r="AE94">
        <f t="shared" si="36"/>
        <v>19.021012308936843</v>
      </c>
      <c r="AF94">
        <f t="shared" si="37"/>
        <v>2.1094241466193406E-2</v>
      </c>
      <c r="AG94">
        <f t="shared" si="0"/>
        <v>175.365028097063</v>
      </c>
      <c r="AH94">
        <f t="shared" si="1"/>
        <v>214.1323035448533</v>
      </c>
      <c r="AI94">
        <f t="shared" si="2"/>
        <v>175.365028097063</v>
      </c>
      <c r="AK94" t="b">
        <f t="shared" si="38"/>
        <v>1</v>
      </c>
      <c r="AL94" t="b">
        <f t="shared" si="39"/>
        <v>1</v>
      </c>
      <c r="AM94">
        <f t="shared" si="40"/>
        <v>175.365028097063</v>
      </c>
      <c r="AN94" t="b">
        <f t="shared" si="41"/>
        <v>1</v>
      </c>
      <c r="AO94">
        <f t="shared" si="42"/>
        <v>-14.289848797108114</v>
      </c>
      <c r="AP94">
        <f>SUM(AO95:$AO$262)</f>
        <v>152.87142067305484</v>
      </c>
      <c r="AQ94" t="b">
        <f t="shared" si="3"/>
        <v>1</v>
      </c>
      <c r="AR94" t="b">
        <f t="shared" si="43"/>
        <v>1</v>
      </c>
      <c r="AS94" t="b">
        <f t="shared" si="44"/>
        <v>1</v>
      </c>
      <c r="AT94" t="b">
        <f t="shared" si="46"/>
        <v>1</v>
      </c>
      <c r="AU94">
        <f t="shared" si="4"/>
        <v>214.1323035448533</v>
      </c>
      <c r="AV94" t="b">
        <f t="shared" si="5"/>
        <v>1</v>
      </c>
      <c r="AW94" t="b">
        <f t="shared" si="6"/>
        <v>1</v>
      </c>
      <c r="AX94" t="b">
        <f t="shared" si="45"/>
        <v>1</v>
      </c>
    </row>
    <row r="95" spans="1:50" x14ac:dyDescent="0.35">
      <c r="A95">
        <v>43</v>
      </c>
      <c r="B95">
        <f t="shared" si="7"/>
        <v>6</v>
      </c>
      <c r="C95">
        <f t="shared" si="8"/>
        <v>44</v>
      </c>
      <c r="D95">
        <f t="shared" si="9"/>
        <v>1.3809647669863478E-3</v>
      </c>
      <c r="E95">
        <f t="shared" si="10"/>
        <v>1.1515330081657282E-4</v>
      </c>
      <c r="F95">
        <f t="shared" si="11"/>
        <v>0.04</v>
      </c>
      <c r="G95">
        <f t="shared" si="12"/>
        <v>3.3960531989175591E-3</v>
      </c>
      <c r="H95">
        <f t="shared" si="13"/>
        <v>0.02</v>
      </c>
      <c r="I95">
        <f t="shared" si="14"/>
        <v>1.11173186856915</v>
      </c>
      <c r="J95">
        <f t="shared" si="15"/>
        <v>9.4305536805370079E-5</v>
      </c>
      <c r="K95">
        <f t="shared" si="16"/>
        <v>2.7808993568945047E-3</v>
      </c>
      <c r="L95">
        <f t="shared" si="17"/>
        <v>0</v>
      </c>
      <c r="M95">
        <f t="shared" si="18"/>
        <v>0.81608123088914364</v>
      </c>
      <c r="N95">
        <f t="shared" si="19"/>
        <v>52.96</v>
      </c>
      <c r="O95">
        <f t="shared" si="20"/>
        <v>1.0592000000000001</v>
      </c>
      <c r="P95">
        <f t="shared" si="21"/>
        <v>5.5586593428457496</v>
      </c>
      <c r="Q95">
        <f t="shared" si="22"/>
        <v>277.93296714228751</v>
      </c>
      <c r="R95">
        <f t="shared" si="23"/>
        <v>43.37193283905939</v>
      </c>
      <c r="S95">
        <f t="shared" si="24"/>
        <v>0.86743865678118781</v>
      </c>
      <c r="T95">
        <f t="shared" si="25"/>
        <v>4.5522998431479582</v>
      </c>
      <c r="U95">
        <f t="shared" si="26"/>
        <v>23.57638420134252</v>
      </c>
      <c r="V95">
        <f t="shared" si="27"/>
        <v>2.6210617662262709E-2</v>
      </c>
      <c r="W95">
        <f t="shared" si="28"/>
        <v>14.34959952012546</v>
      </c>
      <c r="X95">
        <f t="shared" si="29"/>
        <v>-14.488748173652226</v>
      </c>
      <c r="Y95">
        <f t="shared" si="30"/>
        <v>0.99673694261856227</v>
      </c>
      <c r="Z95">
        <f t="shared" si="31"/>
        <v>0.86888813641383222</v>
      </c>
      <c r="AA95">
        <f t="shared" si="32"/>
        <v>12.589101399574005</v>
      </c>
      <c r="AB95">
        <f t="shared" si="33"/>
        <v>37.808729952550664</v>
      </c>
      <c r="AC95">
        <f t="shared" si="34"/>
        <v>0.75617459905101325</v>
      </c>
      <c r="AD95">
        <f t="shared" si="35"/>
        <v>3.9554393271098101</v>
      </c>
      <c r="AE95">
        <f t="shared" si="36"/>
        <v>20.485240532081018</v>
      </c>
      <c r="AF95">
        <f t="shared" si="37"/>
        <v>2.2774094734818919E-2</v>
      </c>
      <c r="AG95">
        <f t="shared" si="0"/>
        <v>190.42787573960302</v>
      </c>
      <c r="AH95">
        <f t="shared" si="1"/>
        <v>233.34426590368517</v>
      </c>
      <c r="AI95">
        <f t="shared" si="2"/>
        <v>190.42787573960302</v>
      </c>
      <c r="AK95" t="b">
        <f t="shared" si="38"/>
        <v>1</v>
      </c>
      <c r="AL95" t="b">
        <f t="shared" si="39"/>
        <v>1</v>
      </c>
      <c r="AM95">
        <f t="shared" si="40"/>
        <v>190.42787573960302</v>
      </c>
      <c r="AN95" t="b">
        <f t="shared" si="41"/>
        <v>1</v>
      </c>
      <c r="AO95">
        <f t="shared" si="42"/>
        <v>-12.589101399574002</v>
      </c>
      <c r="AP95">
        <f>SUM(AO96:$AO$262)</f>
        <v>165.46052207262872</v>
      </c>
      <c r="AQ95" t="b">
        <f t="shared" si="3"/>
        <v>1</v>
      </c>
      <c r="AR95" t="b">
        <f t="shared" si="43"/>
        <v>1</v>
      </c>
      <c r="AS95" t="b">
        <f t="shared" si="44"/>
        <v>1</v>
      </c>
      <c r="AT95" t="b">
        <f t="shared" si="46"/>
        <v>1</v>
      </c>
      <c r="AU95">
        <f t="shared" si="4"/>
        <v>233.3442659036852</v>
      </c>
      <c r="AV95" t="b">
        <f t="shared" si="5"/>
        <v>1</v>
      </c>
      <c r="AW95" t="b">
        <f t="shared" si="6"/>
        <v>1</v>
      </c>
      <c r="AX95" t="b">
        <f t="shared" si="45"/>
        <v>1</v>
      </c>
    </row>
    <row r="96" spans="1:50" x14ac:dyDescent="0.35">
      <c r="A96">
        <v>44</v>
      </c>
      <c r="B96">
        <f t="shared" si="7"/>
        <v>6</v>
      </c>
      <c r="C96">
        <f t="shared" si="8"/>
        <v>44</v>
      </c>
      <c r="D96">
        <f t="shared" si="9"/>
        <v>1.3809647669863478E-3</v>
      </c>
      <c r="E96">
        <f t="shared" si="10"/>
        <v>1.1515330081657282E-4</v>
      </c>
      <c r="F96">
        <f t="shared" si="11"/>
        <v>0.04</v>
      </c>
      <c r="G96">
        <f t="shared" si="12"/>
        <v>3.3960531989175591E-3</v>
      </c>
      <c r="H96">
        <f t="shared" si="13"/>
        <v>0.02</v>
      </c>
      <c r="I96">
        <f t="shared" si="14"/>
        <v>1.1144736992715085</v>
      </c>
      <c r="J96">
        <f t="shared" si="15"/>
        <v>9.3974447471336574E-5</v>
      </c>
      <c r="K96">
        <f t="shared" si="16"/>
        <v>2.7711361325147036E-3</v>
      </c>
      <c r="L96">
        <f t="shared" si="17"/>
        <v>0</v>
      </c>
      <c r="M96">
        <f t="shared" si="18"/>
        <v>0.81321612030915758</v>
      </c>
      <c r="N96">
        <f t="shared" si="19"/>
        <v>52.96</v>
      </c>
      <c r="O96">
        <f t="shared" si="20"/>
        <v>1.0592000000000001</v>
      </c>
      <c r="P96">
        <f t="shared" si="21"/>
        <v>5.5723684963575426</v>
      </c>
      <c r="Q96">
        <f t="shared" si="22"/>
        <v>278.61842481787716</v>
      </c>
      <c r="R96">
        <f t="shared" si="23"/>
        <v>43.219661987889047</v>
      </c>
      <c r="S96">
        <f t="shared" si="24"/>
        <v>0.86439323975778093</v>
      </c>
      <c r="T96">
        <f t="shared" si="25"/>
        <v>4.5475053414753495</v>
      </c>
      <c r="U96">
        <f t="shared" si="26"/>
        <v>23.493611867834144</v>
      </c>
      <c r="V96">
        <f t="shared" si="27"/>
        <v>2.6183012527594134E-2</v>
      </c>
      <c r="W96">
        <f t="shared" si="28"/>
        <v>14.287968526294177</v>
      </c>
      <c r="X96">
        <f t="shared" si="29"/>
        <v>-14.426628654580661</v>
      </c>
      <c r="Y96">
        <f t="shared" si="30"/>
        <v>0.99673694261856227</v>
      </c>
      <c r="Z96">
        <f t="shared" si="31"/>
        <v>0.86605290456666351</v>
      </c>
      <c r="AA96">
        <f t="shared" si="32"/>
        <v>12.49422364940424</v>
      </c>
      <c r="AB96">
        <f t="shared" si="33"/>
        <v>37.553051561092659</v>
      </c>
      <c r="AC96">
        <f t="shared" si="34"/>
        <v>0.75106103122185319</v>
      </c>
      <c r="AD96">
        <f t="shared" si="35"/>
        <v>3.9383802095171432</v>
      </c>
      <c r="AE96">
        <f t="shared" si="36"/>
        <v>20.346710796899597</v>
      </c>
      <c r="AF96">
        <f t="shared" si="37"/>
        <v>2.2675874049828237E-2</v>
      </c>
      <c r="AG96">
        <f t="shared" si="0"/>
        <v>205.47791570663207</v>
      </c>
      <c r="AH96">
        <f t="shared" si="1"/>
        <v>252.67319544589972</v>
      </c>
      <c r="AI96">
        <f t="shared" si="2"/>
        <v>205.47791570663207</v>
      </c>
      <c r="AK96" t="b">
        <f t="shared" si="38"/>
        <v>1</v>
      </c>
      <c r="AL96" t="b">
        <f t="shared" si="39"/>
        <v>1</v>
      </c>
      <c r="AM96">
        <f t="shared" si="40"/>
        <v>205.47791570663205</v>
      </c>
      <c r="AN96" t="b">
        <f t="shared" si="41"/>
        <v>1</v>
      </c>
      <c r="AO96">
        <f t="shared" si="42"/>
        <v>-12.49422364940424</v>
      </c>
      <c r="AP96">
        <f>SUM(AO97:$AO$262)</f>
        <v>177.95474572203301</v>
      </c>
      <c r="AQ96" t="b">
        <f t="shared" si="3"/>
        <v>1</v>
      </c>
      <c r="AR96" t="b">
        <f t="shared" si="43"/>
        <v>1</v>
      </c>
      <c r="AS96" t="b">
        <f t="shared" si="44"/>
        <v>1</v>
      </c>
      <c r="AT96" t="b">
        <f t="shared" si="46"/>
        <v>1</v>
      </c>
      <c r="AU96">
        <f t="shared" si="4"/>
        <v>252.67319544589975</v>
      </c>
      <c r="AV96" t="b">
        <f t="shared" si="5"/>
        <v>1</v>
      </c>
      <c r="AW96" t="b">
        <f t="shared" si="6"/>
        <v>1</v>
      </c>
      <c r="AX96" t="b">
        <f t="shared" si="45"/>
        <v>1</v>
      </c>
    </row>
    <row r="97" spans="1:50" x14ac:dyDescent="0.35">
      <c r="A97">
        <v>45</v>
      </c>
      <c r="B97">
        <f t="shared" si="7"/>
        <v>6</v>
      </c>
      <c r="C97">
        <f t="shared" si="8"/>
        <v>44</v>
      </c>
      <c r="D97">
        <f t="shared" si="9"/>
        <v>1.3809647669863478E-3</v>
      </c>
      <c r="E97">
        <f t="shared" si="10"/>
        <v>1.1515330081657282E-4</v>
      </c>
      <c r="F97">
        <f t="shared" si="11"/>
        <v>0.04</v>
      </c>
      <c r="G97">
        <f t="shared" si="12"/>
        <v>3.3960531989175591E-3</v>
      </c>
      <c r="H97">
        <f t="shared" si="13"/>
        <v>0.02</v>
      </c>
      <c r="I97">
        <f t="shared" si="14"/>
        <v>1.1172222920680492</v>
      </c>
      <c r="J97">
        <f t="shared" si="15"/>
        <v>9.3644520530846697E-5</v>
      </c>
      <c r="K97">
        <f t="shared" si="16"/>
        <v>2.7614071850137313E-3</v>
      </c>
      <c r="L97">
        <f t="shared" si="17"/>
        <v>0</v>
      </c>
      <c r="M97">
        <f t="shared" si="18"/>
        <v>0.81036106860361301</v>
      </c>
      <c r="N97">
        <f t="shared" si="19"/>
        <v>52.96</v>
      </c>
      <c r="O97">
        <f t="shared" si="20"/>
        <v>1.0592000000000001</v>
      </c>
      <c r="P97">
        <f t="shared" si="21"/>
        <v>5.5861114603402466</v>
      </c>
      <c r="Q97">
        <f t="shared" si="22"/>
        <v>279.30557301701231</v>
      </c>
      <c r="R97">
        <f t="shared" si="23"/>
        <v>43.067925731572984</v>
      </c>
      <c r="S97">
        <f t="shared" si="24"/>
        <v>0.86135851463145974</v>
      </c>
      <c r="T97">
        <f t="shared" si="25"/>
        <v>4.5427158893924178</v>
      </c>
      <c r="U97">
        <f t="shared" si="26"/>
        <v>23.411130132711673</v>
      </c>
      <c r="V97">
        <f t="shared" si="27"/>
        <v>2.6155436466771511E-2</v>
      </c>
      <c r="W97">
        <f t="shared" si="28"/>
        <v>14.22656575837066</v>
      </c>
      <c r="X97">
        <f t="shared" si="29"/>
        <v>-14.364739076538815</v>
      </c>
      <c r="Y97">
        <f t="shared" si="30"/>
        <v>0.99673694261856227</v>
      </c>
      <c r="Z97">
        <f t="shared" si="31"/>
        <v>0.86322692424370162</v>
      </c>
      <c r="AA97">
        <f t="shared" si="32"/>
        <v>12.400029530603913</v>
      </c>
      <c r="AB97">
        <f t="shared" si="33"/>
        <v>37.299102173490127</v>
      </c>
      <c r="AC97">
        <f t="shared" si="34"/>
        <v>0.74598204346980268</v>
      </c>
      <c r="AD97">
        <f t="shared" si="35"/>
        <v>3.9213946649132083</v>
      </c>
      <c r="AE97">
        <f t="shared" si="36"/>
        <v>20.209117857529741</v>
      </c>
      <c r="AF97">
        <f t="shared" si="37"/>
        <v>2.2578076973462723E-2</v>
      </c>
      <c r="AG97">
        <f t="shared" si="0"/>
        <v>220.51533601018303</v>
      </c>
      <c r="AH97">
        <f t="shared" si="1"/>
        <v>272.11985441275908</v>
      </c>
      <c r="AI97">
        <f t="shared" si="2"/>
        <v>220.51533601018303</v>
      </c>
      <c r="AK97" t="b">
        <f t="shared" si="38"/>
        <v>1</v>
      </c>
      <c r="AL97" t="b">
        <f t="shared" si="39"/>
        <v>1</v>
      </c>
      <c r="AM97">
        <f t="shared" si="40"/>
        <v>220.51533601018301</v>
      </c>
      <c r="AN97" t="b">
        <f t="shared" si="41"/>
        <v>1</v>
      </c>
      <c r="AO97">
        <f t="shared" si="42"/>
        <v>-12.400029530603913</v>
      </c>
      <c r="AP97">
        <f>SUM(AO98:$AO$262)</f>
        <v>190.35477525263687</v>
      </c>
      <c r="AQ97" t="b">
        <f t="shared" si="3"/>
        <v>1</v>
      </c>
      <c r="AR97" t="b">
        <f t="shared" si="43"/>
        <v>1</v>
      </c>
      <c r="AS97" t="b">
        <f t="shared" si="44"/>
        <v>1</v>
      </c>
      <c r="AT97" t="b">
        <f t="shared" si="46"/>
        <v>1</v>
      </c>
      <c r="AU97">
        <f t="shared" si="4"/>
        <v>272.11985441275903</v>
      </c>
      <c r="AV97" t="b">
        <f t="shared" si="5"/>
        <v>1</v>
      </c>
      <c r="AW97" t="b">
        <f t="shared" si="6"/>
        <v>1</v>
      </c>
      <c r="AX97" t="b">
        <f t="shared" si="45"/>
        <v>1</v>
      </c>
    </row>
    <row r="98" spans="1:50" x14ac:dyDescent="0.35">
      <c r="A98">
        <v>46</v>
      </c>
      <c r="B98">
        <f t="shared" si="7"/>
        <v>6</v>
      </c>
      <c r="C98">
        <f t="shared" si="8"/>
        <v>44</v>
      </c>
      <c r="D98">
        <f t="shared" si="9"/>
        <v>1.3809647669863478E-3</v>
      </c>
      <c r="E98">
        <f t="shared" si="10"/>
        <v>1.1515330081657282E-4</v>
      </c>
      <c r="F98">
        <f t="shared" si="11"/>
        <v>0.04</v>
      </c>
      <c r="G98">
        <f t="shared" si="12"/>
        <v>3.3960531989175591E-3</v>
      </c>
      <c r="H98">
        <f t="shared" si="13"/>
        <v>0.02</v>
      </c>
      <c r="I98">
        <f t="shared" si="14"/>
        <v>1.1199776636359204</v>
      </c>
      <c r="J98">
        <f t="shared" si="15"/>
        <v>9.3315751902951262E-5</v>
      </c>
      <c r="K98">
        <f t="shared" si="16"/>
        <v>2.751712394051792E-3</v>
      </c>
      <c r="L98">
        <f t="shared" si="17"/>
        <v>0</v>
      </c>
      <c r="M98">
        <f t="shared" si="18"/>
        <v>0.80751604045765824</v>
      </c>
      <c r="N98">
        <f t="shared" si="19"/>
        <v>52.96</v>
      </c>
      <c r="O98">
        <f t="shared" si="20"/>
        <v>1.0592000000000001</v>
      </c>
      <c r="P98">
        <f t="shared" si="21"/>
        <v>5.5998883181796018</v>
      </c>
      <c r="Q98">
        <f t="shared" si="22"/>
        <v>279.9944159089801</v>
      </c>
      <c r="R98">
        <f t="shared" si="23"/>
        <v>42.916722193247345</v>
      </c>
      <c r="S98">
        <f t="shared" si="24"/>
        <v>0.85833444386494695</v>
      </c>
      <c r="T98">
        <f t="shared" si="25"/>
        <v>4.5379314815809115</v>
      </c>
      <c r="U98">
        <f t="shared" si="26"/>
        <v>23.328937975737816</v>
      </c>
      <c r="V98">
        <f t="shared" si="27"/>
        <v>2.6127889449174137E-2</v>
      </c>
      <c r="W98">
        <f t="shared" si="28"/>
        <v>14.165390402614495</v>
      </c>
      <c r="X98">
        <f t="shared" si="29"/>
        <v>-14.303078619764793</v>
      </c>
      <c r="Y98">
        <f t="shared" si="30"/>
        <v>0.99673694261856227</v>
      </c>
      <c r="Z98">
        <f t="shared" si="31"/>
        <v>0.86041016525669245</v>
      </c>
      <c r="AA98">
        <f t="shared" si="32"/>
        <v>12.306514238911294</v>
      </c>
      <c r="AB98">
        <f t="shared" si="33"/>
        <v>37.046870097498314</v>
      </c>
      <c r="AC98">
        <f t="shared" si="34"/>
        <v>0.74093740194996627</v>
      </c>
      <c r="AD98">
        <f t="shared" si="35"/>
        <v>3.9044823759905793</v>
      </c>
      <c r="AE98">
        <f t="shared" si="36"/>
        <v>20.072455378967703</v>
      </c>
      <c r="AF98">
        <f t="shared" si="37"/>
        <v>2.2480701678772509E-2</v>
      </c>
      <c r="AG98">
        <f t="shared" si="0"/>
        <v>235.54032445802932</v>
      </c>
      <c r="AH98">
        <f t="shared" si="1"/>
        <v>291.68501015105193</v>
      </c>
      <c r="AI98">
        <f t="shared" si="2"/>
        <v>235.54032445802932</v>
      </c>
      <c r="AK98" t="b">
        <f t="shared" si="38"/>
        <v>1</v>
      </c>
      <c r="AL98" t="b">
        <f t="shared" si="39"/>
        <v>1</v>
      </c>
      <c r="AM98">
        <f t="shared" si="40"/>
        <v>235.54032445802932</v>
      </c>
      <c r="AN98" t="b">
        <f t="shared" si="41"/>
        <v>1</v>
      </c>
      <c r="AO98">
        <f t="shared" si="42"/>
        <v>-12.306514238911294</v>
      </c>
      <c r="AP98">
        <f>SUM(AO99:$AO$262)</f>
        <v>202.66128949154813</v>
      </c>
      <c r="AQ98" t="b">
        <f t="shared" si="3"/>
        <v>1</v>
      </c>
      <c r="AR98" t="b">
        <f t="shared" si="43"/>
        <v>1</v>
      </c>
      <c r="AS98" t="b">
        <f t="shared" si="44"/>
        <v>1</v>
      </c>
      <c r="AT98" t="b">
        <f t="shared" si="46"/>
        <v>1</v>
      </c>
      <c r="AU98">
        <f t="shared" si="4"/>
        <v>291.68501015105181</v>
      </c>
      <c r="AV98" t="b">
        <f t="shared" si="5"/>
        <v>1</v>
      </c>
      <c r="AW98" t="b">
        <f t="shared" si="6"/>
        <v>1</v>
      </c>
      <c r="AX98" t="b">
        <f t="shared" si="45"/>
        <v>1</v>
      </c>
    </row>
    <row r="99" spans="1:50" x14ac:dyDescent="0.35">
      <c r="A99">
        <v>47</v>
      </c>
      <c r="B99">
        <f t="shared" si="7"/>
        <v>6</v>
      </c>
      <c r="C99">
        <f t="shared" si="8"/>
        <v>44</v>
      </c>
      <c r="D99">
        <f t="shared" si="9"/>
        <v>1.3809647669863478E-3</v>
      </c>
      <c r="E99">
        <f t="shared" si="10"/>
        <v>1.1515330081657282E-4</v>
      </c>
      <c r="F99">
        <f t="shared" si="11"/>
        <v>0.04</v>
      </c>
      <c r="G99">
        <f t="shared" si="12"/>
        <v>3.3960531989175591E-3</v>
      </c>
      <c r="H99">
        <f t="shared" si="13"/>
        <v>0.02</v>
      </c>
      <c r="I99">
        <f t="shared" si="14"/>
        <v>1.1227398306934011</v>
      </c>
      <c r="J99">
        <f t="shared" si="15"/>
        <v>9.2988137521028512E-5</v>
      </c>
      <c r="K99">
        <f t="shared" si="16"/>
        <v>2.7420516397115816E-3</v>
      </c>
      <c r="L99">
        <f t="shared" si="17"/>
        <v>0</v>
      </c>
      <c r="M99">
        <f t="shared" si="18"/>
        <v>0.8046810006804257</v>
      </c>
      <c r="N99">
        <f t="shared" si="19"/>
        <v>52.96</v>
      </c>
      <c r="O99">
        <f t="shared" si="20"/>
        <v>1.0592000000000001</v>
      </c>
      <c r="P99">
        <f t="shared" si="21"/>
        <v>5.6136991534670058</v>
      </c>
      <c r="Q99">
        <f t="shared" si="22"/>
        <v>280.68495767335025</v>
      </c>
      <c r="R99">
        <f t="shared" si="23"/>
        <v>42.766049502637578</v>
      </c>
      <c r="S99">
        <f t="shared" si="24"/>
        <v>0.85532099005275164</v>
      </c>
      <c r="T99">
        <f t="shared" si="25"/>
        <v>4.5331521127281844</v>
      </c>
      <c r="U99">
        <f t="shared" si="26"/>
        <v>23.247034380257126</v>
      </c>
      <c r="V99">
        <f t="shared" si="27"/>
        <v>2.6100371444213559E-2</v>
      </c>
      <c r="W99">
        <f t="shared" si="28"/>
        <v>14.104441648155303</v>
      </c>
      <c r="X99">
        <f t="shared" si="29"/>
        <v>-14.241646467387888</v>
      </c>
      <c r="Y99">
        <f t="shared" si="30"/>
        <v>0.99673694261856227</v>
      </c>
      <c r="Z99">
        <f t="shared" si="31"/>
        <v>0.85760259751588752</v>
      </c>
      <c r="AA99">
        <f t="shared" si="32"/>
        <v>12.213673003334819</v>
      </c>
      <c r="AB99">
        <f t="shared" si="33"/>
        <v>36.796343719940289</v>
      </c>
      <c r="AC99">
        <f t="shared" si="34"/>
        <v>0.73592687439880589</v>
      </c>
      <c r="AD99">
        <f t="shared" si="35"/>
        <v>3.8876430268103244</v>
      </c>
      <c r="AE99">
        <f t="shared" si="36"/>
        <v>19.936717069049653</v>
      </c>
      <c r="AF99">
        <f t="shared" si="37"/>
        <v>2.2383746346687043E-2</v>
      </c>
      <c r="AG99">
        <f t="shared" si="0"/>
        <v>250.55306865590748</v>
      </c>
      <c r="AH99">
        <f t="shared" si="1"/>
        <v>311.36943514764698</v>
      </c>
      <c r="AI99">
        <f t="shared" si="2"/>
        <v>250.55306865590748</v>
      </c>
      <c r="AK99" t="b">
        <f t="shared" si="38"/>
        <v>1</v>
      </c>
      <c r="AL99" t="b">
        <f t="shared" si="39"/>
        <v>1</v>
      </c>
      <c r="AM99">
        <f t="shared" si="40"/>
        <v>250.55306865590748</v>
      </c>
      <c r="AN99" t="b">
        <f t="shared" si="41"/>
        <v>1</v>
      </c>
      <c r="AO99">
        <f t="shared" si="42"/>
        <v>-12.213673003334819</v>
      </c>
      <c r="AP99">
        <f>SUM(AO100:$AO$262)</f>
        <v>214.87496249488296</v>
      </c>
      <c r="AQ99" t="b">
        <f t="shared" si="3"/>
        <v>1</v>
      </c>
      <c r="AR99" t="b">
        <f t="shared" si="43"/>
        <v>1</v>
      </c>
      <c r="AS99" t="b">
        <f t="shared" si="44"/>
        <v>1</v>
      </c>
      <c r="AT99" t="b">
        <f t="shared" si="46"/>
        <v>1</v>
      </c>
      <c r="AU99">
        <f t="shared" si="4"/>
        <v>311.36943514764698</v>
      </c>
      <c r="AV99" t="b">
        <f t="shared" si="5"/>
        <v>1</v>
      </c>
      <c r="AW99" t="b">
        <f t="shared" si="6"/>
        <v>1</v>
      </c>
      <c r="AX99" t="b">
        <f t="shared" si="45"/>
        <v>1</v>
      </c>
    </row>
    <row r="100" spans="1:50" x14ac:dyDescent="0.35">
      <c r="A100">
        <v>48</v>
      </c>
      <c r="B100">
        <f t="shared" si="7"/>
        <v>6</v>
      </c>
      <c r="C100">
        <f t="shared" si="8"/>
        <v>44</v>
      </c>
      <c r="D100">
        <f t="shared" si="9"/>
        <v>1.3809647669863478E-3</v>
      </c>
      <c r="E100">
        <f t="shared" si="10"/>
        <v>1.1515330081657282E-4</v>
      </c>
      <c r="F100">
        <f t="shared" si="11"/>
        <v>0.04</v>
      </c>
      <c r="G100">
        <f t="shared" si="12"/>
        <v>3.3960531989175591E-3</v>
      </c>
      <c r="H100">
        <f t="shared" si="13"/>
        <v>0.02</v>
      </c>
      <c r="I100">
        <f t="shared" si="14"/>
        <v>1.1255088100000012</v>
      </c>
      <c r="J100">
        <f t="shared" si="15"/>
        <v>9.2661673332733902E-5</v>
      </c>
      <c r="K100">
        <f t="shared" si="16"/>
        <v>2.7324248024968036E-3</v>
      </c>
      <c r="L100">
        <f t="shared" si="17"/>
        <v>0</v>
      </c>
      <c r="M100">
        <f t="shared" si="18"/>
        <v>0.80185591420459612</v>
      </c>
      <c r="N100">
        <f t="shared" si="19"/>
        <v>52.96</v>
      </c>
      <c r="O100">
        <f t="shared" si="20"/>
        <v>1.0592000000000001</v>
      </c>
      <c r="P100">
        <f t="shared" si="21"/>
        <v>5.6275440500000062</v>
      </c>
      <c r="Q100">
        <f t="shared" si="22"/>
        <v>281.37720250000029</v>
      </c>
      <c r="R100">
        <f t="shared" si="23"/>
        <v>42.615905796035342</v>
      </c>
      <c r="S100">
        <f t="shared" si="24"/>
        <v>0.85231811592070683</v>
      </c>
      <c r="T100">
        <f t="shared" si="25"/>
        <v>4.5283777775271803</v>
      </c>
      <c r="U100">
        <f t="shared" si="26"/>
        <v>23.165418333183474</v>
      </c>
      <c r="V100">
        <f t="shared" si="27"/>
        <v>2.6072882421333543E-2</v>
      </c>
      <c r="W100">
        <f t="shared" si="28"/>
        <v>14.043718686982642</v>
      </c>
      <c r="X100">
        <f t="shared" si="29"/>
        <v>-14.18044180541839</v>
      </c>
      <c r="Y100">
        <f t="shared" si="30"/>
        <v>0.99673694261856227</v>
      </c>
      <c r="Z100">
        <f t="shared" si="31"/>
        <v>0.85480419102972316</v>
      </c>
      <c r="AA100">
        <f t="shared" si="32"/>
        <v>12.121501085924734</v>
      </c>
      <c r="AB100">
        <f t="shared" si="33"/>
        <v>36.547511506172278</v>
      </c>
      <c r="AC100">
        <f t="shared" si="34"/>
        <v>0.73095023012344551</v>
      </c>
      <c r="AD100">
        <f t="shared" si="35"/>
        <v>3.8708763027960971</v>
      </c>
      <c r="AE100">
        <f t="shared" si="36"/>
        <v>19.801896678162016</v>
      </c>
      <c r="AF100">
        <f t="shared" si="37"/>
        <v>2.228720916598111E-2</v>
      </c>
      <c r="AG100">
        <f t="shared" si="0"/>
        <v>265.55375600973673</v>
      </c>
      <c r="AH100">
        <f t="shared" si="1"/>
        <v>331.17390706428068</v>
      </c>
      <c r="AI100">
        <f t="shared" si="2"/>
        <v>265.55375600973673</v>
      </c>
      <c r="AK100" t="b">
        <f t="shared" si="38"/>
        <v>1</v>
      </c>
      <c r="AL100" t="b">
        <f t="shared" si="39"/>
        <v>1</v>
      </c>
      <c r="AM100">
        <f t="shared" si="40"/>
        <v>265.55375600973673</v>
      </c>
      <c r="AN100" t="b">
        <f t="shared" si="41"/>
        <v>1</v>
      </c>
      <c r="AO100">
        <f t="shared" si="42"/>
        <v>-12.121501085924734</v>
      </c>
      <c r="AP100">
        <f>SUM(AO101:$AO$262)</f>
        <v>226.99646358080781</v>
      </c>
      <c r="AQ100" t="b">
        <f t="shared" si="3"/>
        <v>1</v>
      </c>
      <c r="AR100" t="b">
        <f t="shared" si="43"/>
        <v>1</v>
      </c>
      <c r="AS100" t="b">
        <f t="shared" si="44"/>
        <v>1</v>
      </c>
      <c r="AT100" t="b">
        <f t="shared" si="46"/>
        <v>1</v>
      </c>
      <c r="AU100">
        <f t="shared" si="4"/>
        <v>331.17390706428068</v>
      </c>
      <c r="AV100" t="b">
        <f t="shared" si="5"/>
        <v>1</v>
      </c>
      <c r="AW100" t="b">
        <f t="shared" si="6"/>
        <v>1</v>
      </c>
      <c r="AX100" t="b">
        <f t="shared" si="45"/>
        <v>1</v>
      </c>
    </row>
    <row r="101" spans="1:50" x14ac:dyDescent="0.35">
      <c r="A101">
        <v>49</v>
      </c>
      <c r="B101">
        <f t="shared" si="7"/>
        <v>6</v>
      </c>
      <c r="C101">
        <f t="shared" si="8"/>
        <v>44</v>
      </c>
      <c r="D101">
        <f t="shared" si="9"/>
        <v>1.3809647669863478E-3</v>
      </c>
      <c r="E101">
        <f t="shared" si="10"/>
        <v>1.1515330081657282E-4</v>
      </c>
      <c r="F101">
        <f t="shared" si="11"/>
        <v>0.04</v>
      </c>
      <c r="G101">
        <f t="shared" si="12"/>
        <v>3.3960531989175591E-3</v>
      </c>
      <c r="H101">
        <f t="shared" si="13"/>
        <v>0.02</v>
      </c>
      <c r="I101">
        <f t="shared" si="14"/>
        <v>1.1282846183565658</v>
      </c>
      <c r="J101">
        <f t="shared" si="15"/>
        <v>9.2336355299949867E-5</v>
      </c>
      <c r="K101">
        <f t="shared" si="16"/>
        <v>2.7228317633306897E-3</v>
      </c>
      <c r="L101">
        <f t="shared" si="17"/>
        <v>0</v>
      </c>
      <c r="M101">
        <f t="shared" si="18"/>
        <v>0.79904074608596554</v>
      </c>
      <c r="N101">
        <f t="shared" si="19"/>
        <v>52.96</v>
      </c>
      <c r="O101">
        <f t="shared" si="20"/>
        <v>1.0592000000000001</v>
      </c>
      <c r="P101">
        <f t="shared" si="21"/>
        <v>5.641423091782829</v>
      </c>
      <c r="Q101">
        <f t="shared" si="22"/>
        <v>282.07115458914143</v>
      </c>
      <c r="R101">
        <f t="shared" si="23"/>
        <v>42.466289216275413</v>
      </c>
      <c r="S101">
        <f t="shared" si="24"/>
        <v>0.84932578432550832</v>
      </c>
      <c r="T101">
        <f t="shared" si="25"/>
        <v>4.5236084706764395</v>
      </c>
      <c r="U101">
        <f t="shared" si="26"/>
        <v>23.084088824987468</v>
      </c>
      <c r="V101">
        <f t="shared" si="27"/>
        <v>2.6045422350010047E-2</v>
      </c>
      <c r="W101">
        <f t="shared" si="28"/>
        <v>13.983220713935983</v>
      </c>
      <c r="X101">
        <f t="shared" si="29"/>
        <v>-14.119463822737483</v>
      </c>
      <c r="Y101">
        <f t="shared" si="30"/>
        <v>0.99673694261856227</v>
      </c>
      <c r="Z101">
        <f t="shared" si="31"/>
        <v>0.85201491590449974</v>
      </c>
      <c r="AA101">
        <f t="shared" si="32"/>
        <v>12.029993781546299</v>
      </c>
      <c r="AB101">
        <f t="shared" si="33"/>
        <v>36.300361999552564</v>
      </c>
      <c r="AC101">
        <f t="shared" si="34"/>
        <v>0.72600723999105121</v>
      </c>
      <c r="AD101">
        <f t="shared" si="35"/>
        <v>3.8541818907282694</v>
      </c>
      <c r="AE101">
        <f t="shared" si="36"/>
        <v>19.667987998953699</v>
      </c>
      <c r="AF101">
        <f t="shared" si="37"/>
        <v>2.2191088333240988E-2</v>
      </c>
      <c r="AG101">
        <f t="shared" si="0"/>
        <v>280.54257372783565</v>
      </c>
      <c r="AH101">
        <f t="shared" si="1"/>
        <v>351.09920877258145</v>
      </c>
      <c r="AI101">
        <f t="shared" si="2"/>
        <v>280.54257372783565</v>
      </c>
      <c r="AK101" t="b">
        <f t="shared" si="38"/>
        <v>1</v>
      </c>
      <c r="AL101" t="b">
        <f t="shared" si="39"/>
        <v>1</v>
      </c>
      <c r="AM101">
        <f t="shared" si="40"/>
        <v>280.54257372783559</v>
      </c>
      <c r="AN101" t="b">
        <f t="shared" si="41"/>
        <v>1</v>
      </c>
      <c r="AO101">
        <f t="shared" si="42"/>
        <v>-12.029993781546299</v>
      </c>
      <c r="AP101">
        <f>SUM(AO102:$AO$262)</f>
        <v>239.02645736235397</v>
      </c>
      <c r="AQ101" t="b">
        <f t="shared" si="3"/>
        <v>1</v>
      </c>
      <c r="AR101" t="b">
        <f t="shared" si="43"/>
        <v>1</v>
      </c>
      <c r="AS101" t="b">
        <f t="shared" si="44"/>
        <v>1</v>
      </c>
      <c r="AT101" t="b">
        <f t="shared" si="46"/>
        <v>1</v>
      </c>
      <c r="AU101">
        <f t="shared" si="4"/>
        <v>351.09920877258133</v>
      </c>
      <c r="AV101" t="b">
        <f t="shared" si="5"/>
        <v>1</v>
      </c>
      <c r="AW101" t="b">
        <f t="shared" si="6"/>
        <v>1</v>
      </c>
      <c r="AX101" t="b">
        <f t="shared" si="45"/>
        <v>1</v>
      </c>
    </row>
    <row r="102" spans="1:50" x14ac:dyDescent="0.35">
      <c r="A102">
        <v>50</v>
      </c>
      <c r="B102">
        <f t="shared" si="7"/>
        <v>6</v>
      </c>
      <c r="C102">
        <f t="shared" si="8"/>
        <v>44</v>
      </c>
      <c r="D102">
        <f t="shared" si="9"/>
        <v>1.3809647669863478E-3</v>
      </c>
      <c r="E102">
        <f t="shared" si="10"/>
        <v>1.1515330081657282E-4</v>
      </c>
      <c r="F102">
        <f t="shared" si="11"/>
        <v>0.04</v>
      </c>
      <c r="G102">
        <f t="shared" si="12"/>
        <v>3.3960531989175591E-3</v>
      </c>
      <c r="H102">
        <f t="shared" si="13"/>
        <v>0.02</v>
      </c>
      <c r="I102">
        <f t="shared" si="14"/>
        <v>1.1310672726053737</v>
      </c>
      <c r="J102">
        <f t="shared" si="15"/>
        <v>9.2012179398735978E-5</v>
      </c>
      <c r="K102">
        <f t="shared" si="16"/>
        <v>2.7132724035545302E-3</v>
      </c>
      <c r="L102">
        <f t="shared" si="17"/>
        <v>0</v>
      </c>
      <c r="M102">
        <f t="shared" si="18"/>
        <v>0.79623546150301228</v>
      </c>
      <c r="N102">
        <f t="shared" si="19"/>
        <v>52.96</v>
      </c>
      <c r="O102">
        <f t="shared" si="20"/>
        <v>1.0592000000000001</v>
      </c>
      <c r="P102">
        <f t="shared" si="21"/>
        <v>5.6553363630268683</v>
      </c>
      <c r="Q102">
        <f t="shared" si="22"/>
        <v>282.76681815134339</v>
      </c>
      <c r="R102">
        <f t="shared" si="23"/>
        <v>42.317197912712736</v>
      </c>
      <c r="S102">
        <f t="shared" si="24"/>
        <v>0.84634395825425468</v>
      </c>
      <c r="T102">
        <f t="shared" si="25"/>
        <v>4.5188441868800799</v>
      </c>
      <c r="U102">
        <f t="shared" si="26"/>
        <v>23.003044849683995</v>
      </c>
      <c r="V102">
        <f t="shared" si="27"/>
        <v>2.6017991199751161E-2</v>
      </c>
      <c r="W102">
        <f t="shared" si="28"/>
        <v>13.922946926694657</v>
      </c>
      <c r="X102">
        <f t="shared" si="29"/>
        <v>-14.058711711087128</v>
      </c>
      <c r="Y102">
        <f t="shared" si="30"/>
        <v>0.99673694261856227</v>
      </c>
      <c r="Z102">
        <f t="shared" si="31"/>
        <v>0.8492347423440626</v>
      </c>
      <c r="AA102">
        <f t="shared" si="32"/>
        <v>11.939146417654527</v>
      </c>
      <c r="AB102">
        <f t="shared" si="33"/>
        <v>36.054883820914014</v>
      </c>
      <c r="AC102">
        <f t="shared" si="34"/>
        <v>0.72109767641828026</v>
      </c>
      <c r="AD102">
        <f t="shared" si="35"/>
        <v>3.8375594787380698</v>
      </c>
      <c r="AE102">
        <f t="shared" si="36"/>
        <v>19.534984866050305</v>
      </c>
      <c r="AF102">
        <f t="shared" si="37"/>
        <v>2.2095382052830764E-2</v>
      </c>
      <c r="AG102">
        <f t="shared" si="0"/>
        <v>295.51970882313606</v>
      </c>
      <c r="AH102">
        <f t="shared" si="1"/>
        <v>371.14612838933203</v>
      </c>
      <c r="AI102">
        <f t="shared" si="2"/>
        <v>295.51970882313606</v>
      </c>
      <c r="AK102" t="b">
        <f t="shared" si="38"/>
        <v>1</v>
      </c>
      <c r="AL102" t="b">
        <f t="shared" si="39"/>
        <v>1</v>
      </c>
      <c r="AM102">
        <f t="shared" si="40"/>
        <v>295.51970882313611</v>
      </c>
      <c r="AN102" t="b">
        <f t="shared" si="41"/>
        <v>1</v>
      </c>
      <c r="AO102">
        <f t="shared" si="42"/>
        <v>-11.939146417654527</v>
      </c>
      <c r="AP102">
        <f>SUM(AO103:$AO$262)</f>
        <v>250.96560378000856</v>
      </c>
      <c r="AQ102" t="b">
        <f t="shared" si="3"/>
        <v>1</v>
      </c>
      <c r="AR102" t="b">
        <f t="shared" si="43"/>
        <v>1</v>
      </c>
      <c r="AS102" t="b">
        <f t="shared" si="44"/>
        <v>1</v>
      </c>
      <c r="AT102" t="b">
        <f t="shared" si="46"/>
        <v>1</v>
      </c>
      <c r="AU102">
        <f t="shared" si="4"/>
        <v>371.14612838933203</v>
      </c>
      <c r="AV102" t="b">
        <f t="shared" si="5"/>
        <v>1</v>
      </c>
      <c r="AW102" t="b">
        <f t="shared" si="6"/>
        <v>1</v>
      </c>
      <c r="AX102" t="b">
        <f t="shared" si="45"/>
        <v>1</v>
      </c>
    </row>
    <row r="103" spans="1:50" x14ac:dyDescent="0.35">
      <c r="A103">
        <v>51</v>
      </c>
      <c r="B103">
        <f t="shared" si="7"/>
        <v>6</v>
      </c>
      <c r="C103">
        <f t="shared" si="8"/>
        <v>44</v>
      </c>
      <c r="D103">
        <f t="shared" si="9"/>
        <v>1.3809647669863478E-3</v>
      </c>
      <c r="E103">
        <f t="shared" si="10"/>
        <v>1.1515330081657282E-4</v>
      </c>
      <c r="F103">
        <f t="shared" si="11"/>
        <v>0.04</v>
      </c>
      <c r="G103">
        <f t="shared" si="12"/>
        <v>3.3960531989175591E-3</v>
      </c>
      <c r="H103">
        <f t="shared" si="13"/>
        <v>0.02</v>
      </c>
      <c r="I103">
        <f t="shared" si="14"/>
        <v>1.1338567896302423</v>
      </c>
      <c r="J103">
        <f t="shared" si="15"/>
        <v>9.1689141619279057E-5</v>
      </c>
      <c r="K103">
        <f t="shared" si="16"/>
        <v>2.7037466049262015E-3</v>
      </c>
      <c r="L103">
        <f t="shared" si="17"/>
        <v>0</v>
      </c>
      <c r="M103">
        <f t="shared" si="18"/>
        <v>0.79344002575646677</v>
      </c>
      <c r="N103">
        <f t="shared" si="19"/>
        <v>52.96</v>
      </c>
      <c r="O103">
        <f t="shared" si="20"/>
        <v>1.0592000000000001</v>
      </c>
      <c r="P103">
        <f t="shared" si="21"/>
        <v>5.669283948151211</v>
      </c>
      <c r="Q103">
        <f t="shared" si="22"/>
        <v>283.46419740756056</v>
      </c>
      <c r="R103">
        <f t="shared" si="23"/>
        <v>42.168630041199528</v>
      </c>
      <c r="S103">
        <f t="shared" si="24"/>
        <v>0.84337260082399057</v>
      </c>
      <c r="T103">
        <f t="shared" si="25"/>
        <v>4.5140849208477993</v>
      </c>
      <c r="U103">
        <f t="shared" si="26"/>
        <v>22.922285404819764</v>
      </c>
      <c r="V103">
        <f t="shared" si="27"/>
        <v>2.5990588940097096E-2</v>
      </c>
      <c r="W103">
        <f t="shared" si="28"/>
        <v>13.862896525767876</v>
      </c>
      <c r="X103">
        <f t="shared" si="29"/>
        <v>-13.998184665060048</v>
      </c>
      <c r="Y103">
        <f t="shared" si="30"/>
        <v>0.99673694261856227</v>
      </c>
      <c r="Z103">
        <f t="shared" si="31"/>
        <v>0.84646364064948343</v>
      </c>
      <c r="AA103">
        <f t="shared" si="32"/>
        <v>11.848954354070496</v>
      </c>
      <c r="AB103">
        <f t="shared" si="33"/>
        <v>35.811065668040179</v>
      </c>
      <c r="AC103">
        <f t="shared" si="34"/>
        <v>0.71622131336080364</v>
      </c>
      <c r="AD103">
        <f t="shared" si="35"/>
        <v>3.8210087563017634</v>
      </c>
      <c r="AE103">
        <f t="shared" si="36"/>
        <v>19.402881155770256</v>
      </c>
      <c r="AF103">
        <f t="shared" si="37"/>
        <v>2.2000088536858788E-2</v>
      </c>
      <c r="AG103">
        <f t="shared" si="0"/>
        <v>310.48534811539423</v>
      </c>
      <c r="AH103">
        <f t="shared" si="1"/>
        <v>391.31545931197144</v>
      </c>
      <c r="AI103">
        <f t="shared" si="2"/>
        <v>310.48534811539423</v>
      </c>
      <c r="AK103" t="b">
        <f t="shared" si="38"/>
        <v>1</v>
      </c>
      <c r="AL103" t="b">
        <f t="shared" si="39"/>
        <v>1</v>
      </c>
      <c r="AM103">
        <f t="shared" si="40"/>
        <v>310.48534811539429</v>
      </c>
      <c r="AN103" t="b">
        <f t="shared" si="41"/>
        <v>1</v>
      </c>
      <c r="AO103">
        <f t="shared" si="42"/>
        <v>-11.848954354070496</v>
      </c>
      <c r="AP103">
        <f>SUM(AO104:$AO$262)</f>
        <v>262.81455813407905</v>
      </c>
      <c r="AQ103" t="b">
        <f t="shared" si="3"/>
        <v>1</v>
      </c>
      <c r="AR103" t="b">
        <f t="shared" si="43"/>
        <v>1</v>
      </c>
      <c r="AS103" t="b">
        <f t="shared" si="44"/>
        <v>1</v>
      </c>
      <c r="AT103" t="b">
        <f t="shared" si="46"/>
        <v>1</v>
      </c>
      <c r="AU103">
        <f t="shared" si="4"/>
        <v>391.31545931197144</v>
      </c>
      <c r="AV103" t="b">
        <f t="shared" si="5"/>
        <v>1</v>
      </c>
      <c r="AW103" t="b">
        <f t="shared" si="6"/>
        <v>1</v>
      </c>
      <c r="AX103" t="b">
        <f t="shared" si="45"/>
        <v>1</v>
      </c>
    </row>
    <row r="104" spans="1:50" x14ac:dyDescent="0.35">
      <c r="A104">
        <v>52</v>
      </c>
      <c r="B104">
        <f t="shared" si="7"/>
        <v>6</v>
      </c>
      <c r="C104">
        <f t="shared" si="8"/>
        <v>44</v>
      </c>
      <c r="D104">
        <f t="shared" si="9"/>
        <v>1.3809647669863478E-3</v>
      </c>
      <c r="E104">
        <f t="shared" si="10"/>
        <v>1.1515330081657282E-4</v>
      </c>
      <c r="F104">
        <f t="shared" si="11"/>
        <v>0.04</v>
      </c>
      <c r="G104">
        <f t="shared" si="12"/>
        <v>3.3960531989175591E-3</v>
      </c>
      <c r="H104">
        <f t="shared" si="13"/>
        <v>0.02</v>
      </c>
      <c r="I104">
        <f t="shared" si="14"/>
        <v>1.1366531863566287</v>
      </c>
      <c r="J104">
        <f t="shared" si="15"/>
        <v>9.1367237965843707E-5</v>
      </c>
      <c r="K104">
        <f t="shared" si="16"/>
        <v>2.694254249618709E-3</v>
      </c>
      <c r="L104">
        <f t="shared" si="17"/>
        <v>0</v>
      </c>
      <c r="M104">
        <f t="shared" si="18"/>
        <v>0.79065440426888223</v>
      </c>
      <c r="N104">
        <f t="shared" si="19"/>
        <v>52.96</v>
      </c>
      <c r="O104">
        <f t="shared" si="20"/>
        <v>1.0592000000000001</v>
      </c>
      <c r="P104">
        <f t="shared" si="21"/>
        <v>5.6832659317831435</v>
      </c>
      <c r="Q104">
        <f t="shared" si="22"/>
        <v>284.1632965891572</v>
      </c>
      <c r="R104">
        <f t="shared" si="23"/>
        <v>42.020583764062479</v>
      </c>
      <c r="S104">
        <f t="shared" si="24"/>
        <v>0.8404116752812496</v>
      </c>
      <c r="T104">
        <f t="shared" si="25"/>
        <v>4.5093306672948676</v>
      </c>
      <c r="U104">
        <f t="shared" si="26"/>
        <v>22.841809491460928</v>
      </c>
      <c r="V104">
        <f t="shared" si="27"/>
        <v>2.5963215540620151E-2</v>
      </c>
      <c r="W104">
        <f t="shared" si="28"/>
        <v>13.803068714484809</v>
      </c>
      <c r="X104">
        <f t="shared" si="29"/>
        <v>-13.937881882089648</v>
      </c>
      <c r="Y104">
        <f t="shared" si="30"/>
        <v>0.99673694261856227</v>
      </c>
      <c r="Z104">
        <f t="shared" si="31"/>
        <v>0.8437015812187435</v>
      </c>
      <c r="AA104">
        <f t="shared" si="32"/>
        <v>11.759412982759116</v>
      </c>
      <c r="AB104">
        <f t="shared" si="33"/>
        <v>35.568896315144897</v>
      </c>
      <c r="AC104">
        <f t="shared" si="34"/>
        <v>0.71137792630289798</v>
      </c>
      <c r="AD104">
        <f t="shared" si="35"/>
        <v>3.8045294142348518</v>
      </c>
      <c r="AE104">
        <f t="shared" si="36"/>
        <v>19.27167078584289</v>
      </c>
      <c r="AF104">
        <f t="shared" si="37"/>
        <v>2.1905206005144274E-2</v>
      </c>
      <c r="AG104">
        <f t="shared" si="0"/>
        <v>325.43967823339915</v>
      </c>
      <c r="AH104">
        <f t="shared" si="1"/>
        <v>411.60800025433753</v>
      </c>
      <c r="AI104">
        <f t="shared" si="2"/>
        <v>325.43967823339915</v>
      </c>
      <c r="AK104" t="b">
        <f t="shared" si="38"/>
        <v>1</v>
      </c>
      <c r="AL104" t="b">
        <f t="shared" si="39"/>
        <v>1</v>
      </c>
      <c r="AM104">
        <f t="shared" si="40"/>
        <v>325.43967823339915</v>
      </c>
      <c r="AN104" t="b">
        <f t="shared" si="41"/>
        <v>1</v>
      </c>
      <c r="AO104">
        <f t="shared" si="42"/>
        <v>-11.759412982759116</v>
      </c>
      <c r="AP104">
        <f>SUM(AO105:$AO$262)</f>
        <v>274.57397111683832</v>
      </c>
      <c r="AQ104" t="b">
        <f t="shared" si="3"/>
        <v>1</v>
      </c>
      <c r="AR104" t="b">
        <f t="shared" si="43"/>
        <v>1</v>
      </c>
      <c r="AS104" t="b">
        <f t="shared" si="44"/>
        <v>1</v>
      </c>
      <c r="AT104" t="b">
        <f t="shared" si="46"/>
        <v>1</v>
      </c>
      <c r="AU104">
        <f t="shared" si="4"/>
        <v>411.60800025433736</v>
      </c>
      <c r="AV104" t="b">
        <f t="shared" si="5"/>
        <v>1</v>
      </c>
      <c r="AW104" t="b">
        <f t="shared" si="6"/>
        <v>1</v>
      </c>
      <c r="AX104" t="b">
        <f t="shared" si="45"/>
        <v>1</v>
      </c>
    </row>
    <row r="105" spans="1:50" x14ac:dyDescent="0.35">
      <c r="A105">
        <v>53</v>
      </c>
      <c r="B105">
        <f t="shared" si="7"/>
        <v>6</v>
      </c>
      <c r="C105">
        <f t="shared" si="8"/>
        <v>44</v>
      </c>
      <c r="D105">
        <f t="shared" si="9"/>
        <v>1.3809647669863478E-3</v>
      </c>
      <c r="E105">
        <f t="shared" si="10"/>
        <v>1.1515330081657282E-4</v>
      </c>
      <c r="F105">
        <f t="shared" si="11"/>
        <v>0.04</v>
      </c>
      <c r="G105">
        <f t="shared" si="12"/>
        <v>3.3960531989175591E-3</v>
      </c>
      <c r="H105">
        <f t="shared" si="13"/>
        <v>0.02</v>
      </c>
      <c r="I105">
        <f t="shared" si="14"/>
        <v>1.1394564797517326</v>
      </c>
      <c r="J105">
        <f t="shared" si="15"/>
        <v>9.1046464456722779E-5</v>
      </c>
      <c r="K105">
        <f t="shared" si="16"/>
        <v>2.6847952202187263E-3</v>
      </c>
      <c r="L105">
        <f t="shared" si="17"/>
        <v>0</v>
      </c>
      <c r="M105">
        <f t="shared" si="18"/>
        <v>0.78787856258420685</v>
      </c>
      <c r="N105">
        <f t="shared" si="19"/>
        <v>52.96</v>
      </c>
      <c r="O105">
        <f t="shared" si="20"/>
        <v>1.0592000000000001</v>
      </c>
      <c r="P105">
        <f t="shared" si="21"/>
        <v>5.6972823987586629</v>
      </c>
      <c r="Q105">
        <f t="shared" si="22"/>
        <v>284.86411993793314</v>
      </c>
      <c r="R105">
        <f t="shared" si="23"/>
        <v>41.873057250080002</v>
      </c>
      <c r="S105">
        <f t="shared" si="24"/>
        <v>0.83746114500160007</v>
      </c>
      <c r="T105">
        <f t="shared" si="25"/>
        <v>4.5045814209421193</v>
      </c>
      <c r="U105">
        <f t="shared" si="26"/>
        <v>22.761616114180693</v>
      </c>
      <c r="V105">
        <f t="shared" si="27"/>
        <v>2.5935870970924646E-2</v>
      </c>
      <c r="W105">
        <f t="shared" si="28"/>
        <v>13.74346269898467</v>
      </c>
      <c r="X105">
        <f t="shared" si="29"/>
        <v>-13.87780256244011</v>
      </c>
      <c r="Y105">
        <f t="shared" si="30"/>
        <v>0.99673694261856227</v>
      </c>
      <c r="Z105">
        <f t="shared" si="31"/>
        <v>0.84094853454641694</v>
      </c>
      <c r="AA105">
        <f t="shared" si="32"/>
        <v>11.670517727608523</v>
      </c>
      <c r="AB105">
        <f t="shared" si="33"/>
        <v>35.328364612355472</v>
      </c>
      <c r="AC105">
        <f t="shared" si="34"/>
        <v>0.70656729224710946</v>
      </c>
      <c r="AD105">
        <f t="shared" si="35"/>
        <v>3.7881211446862917</v>
      </c>
      <c r="AE105">
        <f t="shared" si="36"/>
        <v>19.141347715128362</v>
      </c>
      <c r="AF105">
        <f t="shared" si="37"/>
        <v>2.1810732685184037E-2</v>
      </c>
      <c r="AG105">
        <f t="shared" si="0"/>
        <v>340.38288561717792</v>
      </c>
      <c r="AH105">
        <f t="shared" si="1"/>
        <v>432.02455528265307</v>
      </c>
      <c r="AI105">
        <f t="shared" si="2"/>
        <v>340.38288561717792</v>
      </c>
      <c r="AK105" t="b">
        <f t="shared" si="38"/>
        <v>1</v>
      </c>
      <c r="AL105" t="b">
        <f t="shared" si="39"/>
        <v>1</v>
      </c>
      <c r="AM105">
        <f t="shared" si="40"/>
        <v>340.38288561717798</v>
      </c>
      <c r="AN105" t="b">
        <f t="shared" si="41"/>
        <v>1</v>
      </c>
      <c r="AO105">
        <f t="shared" si="42"/>
        <v>-11.670517727608523</v>
      </c>
      <c r="AP105">
        <f>SUM(AO106:$AO$262)</f>
        <v>286.24448884444695</v>
      </c>
      <c r="AQ105" t="b">
        <f t="shared" si="3"/>
        <v>1</v>
      </c>
      <c r="AR105" t="b">
        <f t="shared" si="43"/>
        <v>1</v>
      </c>
      <c r="AS105" t="b">
        <f t="shared" si="44"/>
        <v>1</v>
      </c>
      <c r="AT105" t="b">
        <f t="shared" si="46"/>
        <v>1</v>
      </c>
      <c r="AU105">
        <f t="shared" si="4"/>
        <v>432.02455528265313</v>
      </c>
      <c r="AV105" t="b">
        <f t="shared" si="5"/>
        <v>1</v>
      </c>
      <c r="AW105" t="b">
        <f t="shared" si="6"/>
        <v>1</v>
      </c>
      <c r="AX105" t="b">
        <f t="shared" si="45"/>
        <v>1</v>
      </c>
    </row>
    <row r="106" spans="1:50" x14ac:dyDescent="0.35">
      <c r="A106">
        <v>54</v>
      </c>
      <c r="B106">
        <f t="shared" si="7"/>
        <v>6</v>
      </c>
      <c r="C106">
        <f t="shared" si="8"/>
        <v>44</v>
      </c>
      <c r="D106">
        <f t="shared" si="9"/>
        <v>1.3809647669863478E-3</v>
      </c>
      <c r="E106">
        <f t="shared" si="10"/>
        <v>1.1515330081657282E-4</v>
      </c>
      <c r="F106">
        <f t="shared" si="11"/>
        <v>0.04</v>
      </c>
      <c r="G106">
        <f t="shared" si="12"/>
        <v>3.3960531989175591E-3</v>
      </c>
      <c r="H106">
        <f t="shared" si="13"/>
        <v>0.02</v>
      </c>
      <c r="I106">
        <f t="shared" si="14"/>
        <v>1.1422666868245999</v>
      </c>
      <c r="J106">
        <f t="shared" si="15"/>
        <v>9.0726817124188176E-5</v>
      </c>
      <c r="K106">
        <f t="shared" si="16"/>
        <v>2.6753693997251418E-3</v>
      </c>
      <c r="L106">
        <f t="shared" si="17"/>
        <v>0</v>
      </c>
      <c r="M106">
        <f t="shared" si="18"/>
        <v>0.78511246636735754</v>
      </c>
      <c r="N106">
        <f t="shared" si="19"/>
        <v>52.96</v>
      </c>
      <c r="O106">
        <f t="shared" si="20"/>
        <v>1.0592000000000001</v>
      </c>
      <c r="P106">
        <f t="shared" si="21"/>
        <v>5.7113334341229995</v>
      </c>
      <c r="Q106">
        <f t="shared" si="22"/>
        <v>285.56667170614998</v>
      </c>
      <c r="R106">
        <f t="shared" si="23"/>
        <v>41.726048674459598</v>
      </c>
      <c r="S106">
        <f t="shared" si="24"/>
        <v>0.83452097348919196</v>
      </c>
      <c r="T106">
        <f t="shared" si="25"/>
        <v>4.4998371765159506</v>
      </c>
      <c r="U106">
        <f t="shared" si="26"/>
        <v>22.681704281047043</v>
      </c>
      <c r="V106">
        <f t="shared" si="27"/>
        <v>2.590855520064695E-2</v>
      </c>
      <c r="W106">
        <f t="shared" si="28"/>
        <v>13.684077688206763</v>
      </c>
      <c r="X106">
        <f t="shared" si="29"/>
        <v>-13.817945909196322</v>
      </c>
      <c r="Y106">
        <f t="shared" si="30"/>
        <v>0.99673694261856227</v>
      </c>
      <c r="Z106">
        <f t="shared" si="31"/>
        <v>0.83820447122335606</v>
      </c>
      <c r="AA106">
        <f t="shared" si="32"/>
        <v>11.582264044210838</v>
      </c>
      <c r="AB106">
        <f t="shared" si="33"/>
        <v>35.089459485199264</v>
      </c>
      <c r="AC106">
        <f t="shared" si="34"/>
        <v>0.70178918970398529</v>
      </c>
      <c r="AD106">
        <f t="shared" si="35"/>
        <v>3.7717836411327519</v>
      </c>
      <c r="AE106">
        <f t="shared" si="36"/>
        <v>19.011905943339567</v>
      </c>
      <c r="AF106">
        <f t="shared" si="37"/>
        <v>2.1716666812119409E-2</v>
      </c>
      <c r="AG106">
        <f t="shared" si="0"/>
        <v>355.31515652019891</v>
      </c>
      <c r="AH106">
        <f t="shared" si="1"/>
        <v>452.56593385175648</v>
      </c>
      <c r="AI106">
        <f t="shared" si="2"/>
        <v>355.31515652019891</v>
      </c>
      <c r="AK106" t="b">
        <f t="shared" si="38"/>
        <v>1</v>
      </c>
      <c r="AL106" t="b">
        <f t="shared" si="39"/>
        <v>1</v>
      </c>
      <c r="AM106">
        <f t="shared" si="40"/>
        <v>355.31515652019891</v>
      </c>
      <c r="AN106" t="b">
        <f t="shared" si="41"/>
        <v>1</v>
      </c>
      <c r="AO106">
        <f t="shared" si="42"/>
        <v>-11.582264044210838</v>
      </c>
      <c r="AP106">
        <f>SUM(AO107:$AO$262)</f>
        <v>297.82675288865772</v>
      </c>
      <c r="AQ106" t="b">
        <f t="shared" si="3"/>
        <v>1</v>
      </c>
      <c r="AR106" t="b">
        <f t="shared" si="43"/>
        <v>1</v>
      </c>
      <c r="AS106" t="b">
        <f t="shared" si="44"/>
        <v>1</v>
      </c>
      <c r="AT106" t="b">
        <f t="shared" si="46"/>
        <v>1</v>
      </c>
      <c r="AU106">
        <f t="shared" si="4"/>
        <v>452.56593385175654</v>
      </c>
      <c r="AV106" t="b">
        <f t="shared" si="5"/>
        <v>1</v>
      </c>
      <c r="AW106" t="b">
        <f t="shared" si="6"/>
        <v>1</v>
      </c>
      <c r="AX106" t="b">
        <f t="shared" si="45"/>
        <v>1</v>
      </c>
    </row>
    <row r="107" spans="1:50" x14ac:dyDescent="0.35">
      <c r="A107">
        <v>55</v>
      </c>
      <c r="B107">
        <f t="shared" si="7"/>
        <v>7</v>
      </c>
      <c r="C107">
        <f t="shared" si="8"/>
        <v>45</v>
      </c>
      <c r="D107">
        <f t="shared" si="9"/>
        <v>1.4989864911281181E-3</v>
      </c>
      <c r="E107">
        <f t="shared" si="10"/>
        <v>1.2500144461524698E-4</v>
      </c>
      <c r="F107">
        <f t="shared" si="11"/>
        <v>0.04</v>
      </c>
      <c r="G107">
        <f t="shared" si="12"/>
        <v>3.3960531989175591E-3</v>
      </c>
      <c r="H107">
        <f t="shared" si="13"/>
        <v>0.02</v>
      </c>
      <c r="I107">
        <f t="shared" si="14"/>
        <v>1.1450838246262249</v>
      </c>
      <c r="J107">
        <f t="shared" si="15"/>
        <v>9.8140192481359199E-5</v>
      </c>
      <c r="K107">
        <f t="shared" si="16"/>
        <v>2.6659504136023007E-3</v>
      </c>
      <c r="L107">
        <f t="shared" si="17"/>
        <v>0</v>
      </c>
      <c r="M107">
        <f t="shared" si="18"/>
        <v>0.78234837576127392</v>
      </c>
      <c r="N107">
        <f t="shared" si="19"/>
        <v>52.96</v>
      </c>
      <c r="O107">
        <f t="shared" si="20"/>
        <v>1.0592000000000001</v>
      </c>
      <c r="P107">
        <f t="shared" si="21"/>
        <v>5.7254191231311244</v>
      </c>
      <c r="Q107">
        <f t="shared" si="22"/>
        <v>286.27095615655622</v>
      </c>
      <c r="R107">
        <f t="shared" si="23"/>
        <v>41.579556218815256</v>
      </c>
      <c r="S107">
        <f t="shared" si="24"/>
        <v>0.83159112437630511</v>
      </c>
      <c r="T107">
        <f t="shared" si="25"/>
        <v>4.4950979287483106</v>
      </c>
      <c r="U107">
        <f t="shared" si="26"/>
        <v>24.535048120339798</v>
      </c>
      <c r="V107">
        <f t="shared" si="27"/>
        <v>2.8094686739027167E-2</v>
      </c>
      <c r="W107">
        <f t="shared" si="28"/>
        <v>11.689724358611819</v>
      </c>
      <c r="X107">
        <f t="shared" si="29"/>
        <v>-11.823122592985133</v>
      </c>
      <c r="Y107">
        <f t="shared" si="30"/>
        <v>0.99673694261856227</v>
      </c>
      <c r="Z107">
        <f t="shared" si="31"/>
        <v>0.83546936193637666</v>
      </c>
      <c r="AA107">
        <f t="shared" si="32"/>
        <v>9.8778566888568449</v>
      </c>
      <c r="AB107">
        <f t="shared" si="33"/>
        <v>34.852169934093851</v>
      </c>
      <c r="AC107">
        <f t="shared" si="34"/>
        <v>0.69704339868187692</v>
      </c>
      <c r="AD107">
        <f t="shared" si="35"/>
        <v>3.7555165983728793</v>
      </c>
      <c r="AE107">
        <f t="shared" si="36"/>
        <v>20.49828099817859</v>
      </c>
      <c r="AF107">
        <f t="shared" si="37"/>
        <v>2.3472250003657411E-2</v>
      </c>
      <c r="AG107">
        <f t="shared" si="0"/>
        <v>368.3014884763025</v>
      </c>
      <c r="AH107">
        <f t="shared" si="1"/>
        <v>470.76404820029455</v>
      </c>
      <c r="AI107">
        <f t="shared" si="2"/>
        <v>368.3014884763025</v>
      </c>
      <c r="AK107" t="b">
        <f t="shared" si="38"/>
        <v>1</v>
      </c>
      <c r="AL107" t="b">
        <f t="shared" si="39"/>
        <v>1</v>
      </c>
      <c r="AM107">
        <f t="shared" si="40"/>
        <v>368.30148847630244</v>
      </c>
      <c r="AN107" t="b">
        <f t="shared" si="41"/>
        <v>1</v>
      </c>
      <c r="AO107">
        <f t="shared" si="42"/>
        <v>-9.8778566888568449</v>
      </c>
      <c r="AP107">
        <f>SUM(AO108:$AO$262)</f>
        <v>307.7046095775147</v>
      </c>
      <c r="AQ107" t="b">
        <f t="shared" si="3"/>
        <v>1</v>
      </c>
      <c r="AR107" t="b">
        <f t="shared" si="43"/>
        <v>1</v>
      </c>
      <c r="AS107" t="b">
        <f t="shared" si="44"/>
        <v>1</v>
      </c>
      <c r="AT107" t="b">
        <f t="shared" si="46"/>
        <v>1</v>
      </c>
      <c r="AU107">
        <f t="shared" si="4"/>
        <v>470.7640482002945</v>
      </c>
      <c r="AV107" t="b">
        <f t="shared" si="5"/>
        <v>1</v>
      </c>
      <c r="AW107" t="b">
        <f t="shared" si="6"/>
        <v>1</v>
      </c>
      <c r="AX107" t="b">
        <f t="shared" si="45"/>
        <v>1</v>
      </c>
    </row>
    <row r="108" spans="1:50" x14ac:dyDescent="0.35">
      <c r="A108">
        <v>56</v>
      </c>
      <c r="B108">
        <f t="shared" si="7"/>
        <v>7</v>
      </c>
      <c r="C108">
        <f t="shared" si="8"/>
        <v>45</v>
      </c>
      <c r="D108">
        <f t="shared" si="9"/>
        <v>1.4989864911281181E-3</v>
      </c>
      <c r="E108">
        <f t="shared" si="10"/>
        <v>1.2500144461524698E-4</v>
      </c>
      <c r="F108">
        <f t="shared" si="11"/>
        <v>0.04</v>
      </c>
      <c r="G108">
        <f t="shared" si="12"/>
        <v>3.3960531989175591E-3</v>
      </c>
      <c r="H108">
        <f t="shared" si="13"/>
        <v>0.02</v>
      </c>
      <c r="I108">
        <f t="shared" si="14"/>
        <v>1.1479079102496541</v>
      </c>
      <c r="J108">
        <f t="shared" si="15"/>
        <v>9.7794677162551312E-5</v>
      </c>
      <c r="K108">
        <f t="shared" si="16"/>
        <v>2.6565645882458159E-3</v>
      </c>
      <c r="L108">
        <f t="shared" si="17"/>
        <v>0</v>
      </c>
      <c r="M108">
        <f t="shared" si="18"/>
        <v>0.77959401649586557</v>
      </c>
      <c r="N108">
        <f t="shared" si="19"/>
        <v>52.96</v>
      </c>
      <c r="O108">
        <f t="shared" si="20"/>
        <v>1.0592000000000001</v>
      </c>
      <c r="P108">
        <f t="shared" si="21"/>
        <v>5.7395395512482708</v>
      </c>
      <c r="Q108">
        <f t="shared" si="22"/>
        <v>286.97697756241354</v>
      </c>
      <c r="R108">
        <f t="shared" si="23"/>
        <v>41.433169980317068</v>
      </c>
      <c r="S108">
        <f t="shared" si="24"/>
        <v>0.82866339960634139</v>
      </c>
      <c r="T108">
        <f t="shared" si="25"/>
        <v>4.4903194455366755</v>
      </c>
      <c r="U108">
        <f t="shared" si="26"/>
        <v>24.448669290637827</v>
      </c>
      <c r="V108">
        <f t="shared" si="27"/>
        <v>2.8064820873800963E-2</v>
      </c>
      <c r="W108">
        <f t="shared" si="28"/>
        <v>11.63745302366242</v>
      </c>
      <c r="X108">
        <f t="shared" si="29"/>
        <v>-11.770381612192253</v>
      </c>
      <c r="Y108">
        <f t="shared" si="30"/>
        <v>0.99673694261856227</v>
      </c>
      <c r="Z108">
        <f t="shared" si="31"/>
        <v>0.83274317746794502</v>
      </c>
      <c r="AA108">
        <f t="shared" si="32"/>
        <v>9.801704983747257</v>
      </c>
      <c r="AB108">
        <f t="shared" si="33"/>
        <v>34.616144086456934</v>
      </c>
      <c r="AC108">
        <f t="shared" si="34"/>
        <v>0.69232288172913881</v>
      </c>
      <c r="AD108">
        <f t="shared" si="35"/>
        <v>3.7392828829223124</v>
      </c>
      <c r="AE108">
        <f t="shared" si="36"/>
        <v>20.359462549948713</v>
      </c>
      <c r="AF108">
        <f t="shared" si="37"/>
        <v>2.3370788109517721E-2</v>
      </c>
      <c r="AG108">
        <f t="shared" si="0"/>
        <v>381.27759332316271</v>
      </c>
      <c r="AH108">
        <f t="shared" si="1"/>
        <v>489.07198523269415</v>
      </c>
      <c r="AI108">
        <f t="shared" si="2"/>
        <v>381.27759332316271</v>
      </c>
      <c r="AK108" t="b">
        <f t="shared" si="38"/>
        <v>1</v>
      </c>
      <c r="AL108" t="b">
        <f t="shared" si="39"/>
        <v>1</v>
      </c>
      <c r="AM108">
        <f t="shared" si="40"/>
        <v>381.27759332316271</v>
      </c>
      <c r="AN108" t="b">
        <f t="shared" si="41"/>
        <v>1</v>
      </c>
      <c r="AO108">
        <f t="shared" si="42"/>
        <v>-9.801704983747257</v>
      </c>
      <c r="AP108">
        <f>SUM(AO109:$AO$262)</f>
        <v>317.50631456126189</v>
      </c>
      <c r="AQ108" t="b">
        <f t="shared" si="3"/>
        <v>1</v>
      </c>
      <c r="AR108" t="b">
        <f t="shared" si="43"/>
        <v>1</v>
      </c>
      <c r="AS108" t="b">
        <f t="shared" si="44"/>
        <v>1</v>
      </c>
      <c r="AT108" t="b">
        <f t="shared" si="46"/>
        <v>1</v>
      </c>
      <c r="AU108">
        <f t="shared" si="4"/>
        <v>489.07198523269415</v>
      </c>
      <c r="AV108" t="b">
        <f t="shared" si="5"/>
        <v>1</v>
      </c>
      <c r="AW108" t="b">
        <f t="shared" si="6"/>
        <v>1</v>
      </c>
      <c r="AX108" t="b">
        <f t="shared" si="45"/>
        <v>1</v>
      </c>
    </row>
    <row r="109" spans="1:50" x14ac:dyDescent="0.35">
      <c r="A109">
        <v>57</v>
      </c>
      <c r="B109">
        <f t="shared" si="7"/>
        <v>7</v>
      </c>
      <c r="C109">
        <f t="shared" si="8"/>
        <v>45</v>
      </c>
      <c r="D109">
        <f t="shared" si="9"/>
        <v>1.4989864911281181E-3</v>
      </c>
      <c r="E109">
        <f t="shared" si="10"/>
        <v>1.2500144461524698E-4</v>
      </c>
      <c r="F109">
        <f t="shared" si="11"/>
        <v>0.04</v>
      </c>
      <c r="G109">
        <f t="shared" si="12"/>
        <v>3.3960531989175591E-3</v>
      </c>
      <c r="H109">
        <f t="shared" si="13"/>
        <v>0.02</v>
      </c>
      <c r="I109">
        <f t="shared" si="14"/>
        <v>1.1507389608300911</v>
      </c>
      <c r="J109">
        <f t="shared" si="15"/>
        <v>9.7450378275385879E-5</v>
      </c>
      <c r="K109">
        <f t="shared" si="16"/>
        <v>2.6472118069088947E-3</v>
      </c>
      <c r="L109">
        <f t="shared" si="17"/>
        <v>0</v>
      </c>
      <c r="M109">
        <f t="shared" si="18"/>
        <v>0.77684935431068136</v>
      </c>
      <c r="N109">
        <f t="shared" si="19"/>
        <v>52.96</v>
      </c>
      <c r="O109">
        <f t="shared" si="20"/>
        <v>1.0592000000000001</v>
      </c>
      <c r="P109">
        <f t="shared" si="21"/>
        <v>5.7536948041504559</v>
      </c>
      <c r="Q109">
        <f t="shared" si="22"/>
        <v>287.68474020752279</v>
      </c>
      <c r="R109">
        <f t="shared" si="23"/>
        <v>41.287299113621039</v>
      </c>
      <c r="S109">
        <f t="shared" si="24"/>
        <v>0.8257459822724208</v>
      </c>
      <c r="T109">
        <f t="shared" si="25"/>
        <v>4.4855460420590463</v>
      </c>
      <c r="U109">
        <f t="shared" si="26"/>
        <v>24.362594568846468</v>
      </c>
      <c r="V109">
        <f t="shared" si="27"/>
        <v>2.8034986757279209E-2</v>
      </c>
      <c r="W109">
        <f t="shared" si="28"/>
        <v>11.58537753368582</v>
      </c>
      <c r="X109">
        <f t="shared" si="29"/>
        <v>-11.717838129821473</v>
      </c>
      <c r="Y109">
        <f t="shared" si="30"/>
        <v>0.99673694261856227</v>
      </c>
      <c r="Z109">
        <f t="shared" si="31"/>
        <v>0.83002588869586635</v>
      </c>
      <c r="AA109">
        <f t="shared" si="32"/>
        <v>9.7261090072993781</v>
      </c>
      <c r="AB109">
        <f t="shared" si="33"/>
        <v>34.381716652946253</v>
      </c>
      <c r="AC109">
        <f t="shared" si="34"/>
        <v>0.68763433305892507</v>
      </c>
      <c r="AD109">
        <f t="shared" si="35"/>
        <v>3.7231193398462858</v>
      </c>
      <c r="AE109">
        <f t="shared" si="36"/>
        <v>20.221584207943877</v>
      </c>
      <c r="AF109">
        <f t="shared" si="37"/>
        <v>2.3269764797787522E-2</v>
      </c>
      <c r="AG109">
        <f t="shared" si="0"/>
        <v>394.24363507830731</v>
      </c>
      <c r="AH109">
        <f t="shared" si="1"/>
        <v>507.4904585949356</v>
      </c>
      <c r="AI109">
        <f t="shared" si="2"/>
        <v>394.24363507830731</v>
      </c>
      <c r="AK109" t="b">
        <f t="shared" si="38"/>
        <v>1</v>
      </c>
      <c r="AL109" t="b">
        <f t="shared" si="39"/>
        <v>1</v>
      </c>
      <c r="AM109">
        <f t="shared" si="40"/>
        <v>394.24363507830725</v>
      </c>
      <c r="AN109" t="b">
        <f t="shared" si="41"/>
        <v>1</v>
      </c>
      <c r="AO109">
        <f t="shared" si="42"/>
        <v>-9.7261090072993781</v>
      </c>
      <c r="AP109">
        <f>SUM(AO110:$AO$262)</f>
        <v>327.23242356856133</v>
      </c>
      <c r="AQ109" t="b">
        <f t="shared" si="3"/>
        <v>1</v>
      </c>
      <c r="AR109" t="b">
        <f t="shared" si="43"/>
        <v>1</v>
      </c>
      <c r="AS109" t="b">
        <f t="shared" si="44"/>
        <v>1</v>
      </c>
      <c r="AT109" t="b">
        <f t="shared" si="46"/>
        <v>1</v>
      </c>
      <c r="AU109">
        <f t="shared" si="4"/>
        <v>507.4904585949356</v>
      </c>
      <c r="AV109" t="b">
        <f t="shared" si="5"/>
        <v>1</v>
      </c>
      <c r="AW109" t="b">
        <f t="shared" si="6"/>
        <v>1</v>
      </c>
      <c r="AX109" t="b">
        <f t="shared" si="45"/>
        <v>1</v>
      </c>
    </row>
    <row r="110" spans="1:50" x14ac:dyDescent="0.35">
      <c r="A110">
        <v>58</v>
      </c>
      <c r="B110">
        <f t="shared" si="7"/>
        <v>7</v>
      </c>
      <c r="C110">
        <f t="shared" si="8"/>
        <v>45</v>
      </c>
      <c r="D110">
        <f t="shared" si="9"/>
        <v>1.4989864911281181E-3</v>
      </c>
      <c r="E110">
        <f t="shared" si="10"/>
        <v>1.2500144461524698E-4</v>
      </c>
      <c r="F110">
        <f t="shared" si="11"/>
        <v>0.04</v>
      </c>
      <c r="G110">
        <f t="shared" si="12"/>
        <v>3.3960531989175591E-3</v>
      </c>
      <c r="H110">
        <f t="shared" si="13"/>
        <v>0.02</v>
      </c>
      <c r="I110">
        <f t="shared" si="14"/>
        <v>1.1535769935449984</v>
      </c>
      <c r="J110">
        <f t="shared" si="15"/>
        <v>9.7107291537257013E-5</v>
      </c>
      <c r="K110">
        <f t="shared" si="16"/>
        <v>2.6378919532557667E-3</v>
      </c>
      <c r="L110">
        <f t="shared" si="17"/>
        <v>0</v>
      </c>
      <c r="M110">
        <f t="shared" si="18"/>
        <v>0.77411435506588833</v>
      </c>
      <c r="N110">
        <f t="shared" si="19"/>
        <v>52.96</v>
      </c>
      <c r="O110">
        <f t="shared" si="20"/>
        <v>1.0592000000000001</v>
      </c>
      <c r="P110">
        <f t="shared" si="21"/>
        <v>5.7678849677249922</v>
      </c>
      <c r="Q110">
        <f t="shared" si="22"/>
        <v>288.39424838624961</v>
      </c>
      <c r="R110">
        <f t="shared" si="23"/>
        <v>41.141941804293687</v>
      </c>
      <c r="S110">
        <f t="shared" si="24"/>
        <v>0.82283883608587371</v>
      </c>
      <c r="T110">
        <f t="shared" si="25"/>
        <v>4.4807777129154456</v>
      </c>
      <c r="U110">
        <f t="shared" si="26"/>
        <v>24.276822884314253</v>
      </c>
      <c r="V110">
        <f t="shared" si="27"/>
        <v>2.8005184355711654E-2</v>
      </c>
      <c r="W110">
        <f t="shared" si="28"/>
        <v>11.533497186622403</v>
      </c>
      <c r="X110">
        <f t="shared" si="29"/>
        <v>-11.665491437992003</v>
      </c>
      <c r="Y110">
        <f t="shared" si="30"/>
        <v>0.99673694261856227</v>
      </c>
      <c r="Z110">
        <f t="shared" si="31"/>
        <v>0.82731746659297289</v>
      </c>
      <c r="AA110">
        <f t="shared" si="32"/>
        <v>9.6510648230415583</v>
      </c>
      <c r="AB110">
        <f t="shared" si="33"/>
        <v>34.148876808782482</v>
      </c>
      <c r="AC110">
        <f t="shared" si="34"/>
        <v>0.6829775361756496</v>
      </c>
      <c r="AD110">
        <f t="shared" si="35"/>
        <v>3.7070256658154617</v>
      </c>
      <c r="AE110">
        <f t="shared" si="36"/>
        <v>20.084639605577177</v>
      </c>
      <c r="AF110">
        <f t="shared" si="37"/>
        <v>2.3169178172636522E-2</v>
      </c>
      <c r="AG110">
        <f t="shared" si="0"/>
        <v>407.19977758833386</v>
      </c>
      <c r="AH110">
        <f t="shared" si="1"/>
        <v>526.02018671217547</v>
      </c>
      <c r="AI110">
        <f t="shared" si="2"/>
        <v>407.19977758833386</v>
      </c>
      <c r="AK110" t="b">
        <f t="shared" si="38"/>
        <v>1</v>
      </c>
      <c r="AL110" t="b">
        <f t="shared" si="39"/>
        <v>1</v>
      </c>
      <c r="AM110">
        <f t="shared" si="40"/>
        <v>407.19977758833392</v>
      </c>
      <c r="AN110" t="b">
        <f t="shared" si="41"/>
        <v>1</v>
      </c>
      <c r="AO110">
        <f t="shared" si="42"/>
        <v>-9.6510648230415583</v>
      </c>
      <c r="AP110">
        <f>SUM(AO111:$AO$262)</f>
        <v>336.88348839160278</v>
      </c>
      <c r="AQ110" t="b">
        <f t="shared" si="3"/>
        <v>1</v>
      </c>
      <c r="AR110" t="b">
        <f t="shared" si="43"/>
        <v>1</v>
      </c>
      <c r="AS110" t="b">
        <f t="shared" si="44"/>
        <v>1</v>
      </c>
      <c r="AT110" t="b">
        <f t="shared" si="46"/>
        <v>1</v>
      </c>
      <c r="AU110">
        <f t="shared" si="4"/>
        <v>526.02018671217547</v>
      </c>
      <c r="AV110" t="b">
        <f t="shared" si="5"/>
        <v>1</v>
      </c>
      <c r="AW110" t="b">
        <f t="shared" si="6"/>
        <v>1</v>
      </c>
      <c r="AX110" t="b">
        <f t="shared" si="45"/>
        <v>1</v>
      </c>
    </row>
    <row r="111" spans="1:50" x14ac:dyDescent="0.35">
      <c r="A111">
        <v>59</v>
      </c>
      <c r="B111">
        <f t="shared" si="7"/>
        <v>7</v>
      </c>
      <c r="C111">
        <f t="shared" si="8"/>
        <v>45</v>
      </c>
      <c r="D111">
        <f t="shared" si="9"/>
        <v>1.4989864911281181E-3</v>
      </c>
      <c r="E111">
        <f t="shared" si="10"/>
        <v>1.2500144461524698E-4</v>
      </c>
      <c r="F111">
        <f t="shared" si="11"/>
        <v>0.04</v>
      </c>
      <c r="G111">
        <f t="shared" si="12"/>
        <v>3.3960531989175591E-3</v>
      </c>
      <c r="H111">
        <f t="shared" si="13"/>
        <v>0.02</v>
      </c>
      <c r="I111">
        <f t="shared" si="14"/>
        <v>1.1564220256142033</v>
      </c>
      <c r="J111">
        <f t="shared" si="15"/>
        <v>9.6765412680636272E-5</v>
      </c>
      <c r="K111">
        <f t="shared" si="16"/>
        <v>2.6286049113602343E-3</v>
      </c>
      <c r="L111">
        <f t="shared" si="17"/>
        <v>0</v>
      </c>
      <c r="M111">
        <f t="shared" si="18"/>
        <v>0.77138898474184747</v>
      </c>
      <c r="N111">
        <f t="shared" si="19"/>
        <v>52.96</v>
      </c>
      <c r="O111">
        <f t="shared" si="20"/>
        <v>1.0592000000000001</v>
      </c>
      <c r="P111">
        <f t="shared" si="21"/>
        <v>5.7821101280710163</v>
      </c>
      <c r="Q111">
        <f t="shared" si="22"/>
        <v>289.10550640355081</v>
      </c>
      <c r="R111">
        <f t="shared" si="23"/>
        <v>40.997096244289445</v>
      </c>
      <c r="S111">
        <f t="shared" si="24"/>
        <v>0.81994192488578888</v>
      </c>
      <c r="T111">
        <f t="shared" si="25"/>
        <v>4.4760144527116354</v>
      </c>
      <c r="U111">
        <f t="shared" si="26"/>
        <v>24.191353170159068</v>
      </c>
      <c r="V111">
        <f t="shared" si="27"/>
        <v>2.7975413635383927E-2</v>
      </c>
      <c r="W111">
        <f t="shared" si="28"/>
        <v>11.481811282897565</v>
      </c>
      <c r="X111">
        <f t="shared" si="29"/>
        <v>-11.613340831328543</v>
      </c>
      <c r="Y111">
        <f t="shared" si="30"/>
        <v>0.99673694261856227</v>
      </c>
      <c r="Z111">
        <f t="shared" si="31"/>
        <v>0.82461788222681431</v>
      </c>
      <c r="AA111">
        <f t="shared" si="32"/>
        <v>9.5765685219083316</v>
      </c>
      <c r="AB111">
        <f t="shared" si="33"/>
        <v>33.917613802493825</v>
      </c>
      <c r="AC111">
        <f t="shared" si="34"/>
        <v>0.67835227604987658</v>
      </c>
      <c r="AD111">
        <f t="shared" si="35"/>
        <v>3.6910015588116822</v>
      </c>
      <c r="AE111">
        <f t="shared" si="36"/>
        <v>19.9486224193775</v>
      </c>
      <c r="AF111">
        <f t="shared" si="37"/>
        <v>2.306902634642944E-2</v>
      </c>
      <c r="AG111">
        <f t="shared" si="0"/>
        <v>420.14618453085586</v>
      </c>
      <c r="AH111">
        <f t="shared" si="1"/>
        <v>544.66189282111895</v>
      </c>
      <c r="AI111">
        <f t="shared" si="2"/>
        <v>420.14618453085586</v>
      </c>
      <c r="AK111" t="b">
        <f t="shared" si="38"/>
        <v>1</v>
      </c>
      <c r="AL111" t="b">
        <f t="shared" si="39"/>
        <v>1</v>
      </c>
      <c r="AM111">
        <f t="shared" si="40"/>
        <v>420.14618453085592</v>
      </c>
      <c r="AN111" t="b">
        <f t="shared" si="41"/>
        <v>1</v>
      </c>
      <c r="AO111">
        <f t="shared" si="42"/>
        <v>-9.5765685219083316</v>
      </c>
      <c r="AP111">
        <f>SUM(AO112:$AO$262)</f>
        <v>346.46005691351115</v>
      </c>
      <c r="AQ111" t="b">
        <f t="shared" si="3"/>
        <v>1</v>
      </c>
      <c r="AR111" t="b">
        <f t="shared" si="43"/>
        <v>1</v>
      </c>
      <c r="AS111" t="b">
        <f t="shared" si="44"/>
        <v>1</v>
      </c>
      <c r="AT111" t="b">
        <f t="shared" si="46"/>
        <v>1</v>
      </c>
      <c r="AU111">
        <f t="shared" si="4"/>
        <v>544.66189282111895</v>
      </c>
      <c r="AV111" t="b">
        <f t="shared" si="5"/>
        <v>1</v>
      </c>
      <c r="AW111" t="b">
        <f t="shared" si="6"/>
        <v>1</v>
      </c>
      <c r="AX111" t="b">
        <f t="shared" si="45"/>
        <v>1</v>
      </c>
    </row>
    <row r="112" spans="1:50" x14ac:dyDescent="0.35">
      <c r="A112">
        <v>60</v>
      </c>
      <c r="B112">
        <f t="shared" si="7"/>
        <v>7</v>
      </c>
      <c r="C112">
        <f t="shared" si="8"/>
        <v>45</v>
      </c>
      <c r="D112">
        <f t="shared" si="9"/>
        <v>1.4989864911281181E-3</v>
      </c>
      <c r="E112">
        <f t="shared" si="10"/>
        <v>1.2500144461524698E-4</v>
      </c>
      <c r="F112">
        <f t="shared" si="11"/>
        <v>0.04</v>
      </c>
      <c r="G112">
        <f t="shared" si="12"/>
        <v>3.3960531989175591E-3</v>
      </c>
      <c r="H112">
        <f t="shared" si="13"/>
        <v>0.02</v>
      </c>
      <c r="I112">
        <f t="shared" si="14"/>
        <v>1.1592740743000018</v>
      </c>
      <c r="J112">
        <f t="shared" si="15"/>
        <v>9.6424737453019641E-5</v>
      </c>
      <c r="K112">
        <f t="shared" si="16"/>
        <v>2.6193505657042373E-3</v>
      </c>
      <c r="L112">
        <f t="shared" si="17"/>
        <v>0</v>
      </c>
      <c r="M112">
        <f t="shared" si="18"/>
        <v>0.76867320943869022</v>
      </c>
      <c r="N112">
        <f t="shared" si="19"/>
        <v>52.96</v>
      </c>
      <c r="O112">
        <f t="shared" si="20"/>
        <v>1.0592000000000001</v>
      </c>
      <c r="P112">
        <f t="shared" si="21"/>
        <v>5.796370371500009</v>
      </c>
      <c r="Q112">
        <f t="shared" si="22"/>
        <v>289.81851857500044</v>
      </c>
      <c r="R112">
        <f t="shared" si="23"/>
        <v>40.852760631928241</v>
      </c>
      <c r="S112">
        <f t="shared" si="24"/>
        <v>0.81705521263856484</v>
      </c>
      <c r="T112">
        <f t="shared" si="25"/>
        <v>4.4712562560591174</v>
      </c>
      <c r="U112">
        <f t="shared" si="26"/>
        <v>24.106184363254911</v>
      </c>
      <c r="V112">
        <f t="shared" si="27"/>
        <v>2.7945674562617512E-2</v>
      </c>
      <c r="W112">
        <f t="shared" si="28"/>
        <v>11.430319125413034</v>
      </c>
      <c r="X112">
        <f t="shared" si="29"/>
        <v>-11.561385606952559</v>
      </c>
      <c r="Y112">
        <f t="shared" si="30"/>
        <v>0.99673694261856227</v>
      </c>
      <c r="Z112">
        <f t="shared" si="31"/>
        <v>0.82192710675934855</v>
      </c>
      <c r="AA112">
        <f t="shared" si="32"/>
        <v>9.5026162220516959</v>
      </c>
      <c r="AB112">
        <f t="shared" si="33"/>
        <v>33.687916955419638</v>
      </c>
      <c r="AC112">
        <f t="shared" si="34"/>
        <v>0.67375833910839278</v>
      </c>
      <c r="AD112">
        <f t="shared" si="35"/>
        <v>3.6750467181223074</v>
      </c>
      <c r="AE112">
        <f t="shared" si="36"/>
        <v>19.813526368697559</v>
      </c>
      <c r="AF112">
        <f t="shared" si="37"/>
        <v>2.2969307439690535E-2</v>
      </c>
      <c r="AG112">
        <f t="shared" si="0"/>
        <v>433.08301941644618</v>
      </c>
      <c r="AH112">
        <f t="shared" si="1"/>
        <v>563.4163050026126</v>
      </c>
      <c r="AI112">
        <f t="shared" si="2"/>
        <v>433.08301941644618</v>
      </c>
      <c r="AK112" t="b">
        <f t="shared" si="38"/>
        <v>1</v>
      </c>
      <c r="AL112" t="b">
        <f t="shared" si="39"/>
        <v>1</v>
      </c>
      <c r="AM112">
        <f t="shared" si="40"/>
        <v>433.08301941644612</v>
      </c>
      <c r="AN112" t="b">
        <f t="shared" si="41"/>
        <v>1</v>
      </c>
      <c r="AO112">
        <f t="shared" si="42"/>
        <v>-9.5026162220516959</v>
      </c>
      <c r="AP112">
        <f>SUM(AO113:$AO$262)</f>
        <v>355.96267313556291</v>
      </c>
      <c r="AQ112" t="b">
        <f t="shared" si="3"/>
        <v>1</v>
      </c>
      <c r="AR112" t="b">
        <f t="shared" si="43"/>
        <v>1</v>
      </c>
      <c r="AS112" t="b">
        <f t="shared" si="44"/>
        <v>1</v>
      </c>
      <c r="AT112" t="b">
        <f t="shared" si="46"/>
        <v>1</v>
      </c>
      <c r="AU112">
        <f t="shared" si="4"/>
        <v>563.4163050026126</v>
      </c>
      <c r="AV112" t="b">
        <f t="shared" si="5"/>
        <v>1</v>
      </c>
      <c r="AW112" t="b">
        <f t="shared" si="6"/>
        <v>1</v>
      </c>
      <c r="AX112" t="b">
        <f t="shared" si="45"/>
        <v>1</v>
      </c>
    </row>
    <row r="113" spans="1:50" x14ac:dyDescent="0.35">
      <c r="A113">
        <v>61</v>
      </c>
      <c r="B113">
        <f t="shared" si="7"/>
        <v>7</v>
      </c>
      <c r="C113">
        <f t="shared" si="8"/>
        <v>45</v>
      </c>
      <c r="D113">
        <f t="shared" si="9"/>
        <v>1.4989864911281181E-3</v>
      </c>
      <c r="E113">
        <f t="shared" si="10"/>
        <v>1.2500144461524698E-4</v>
      </c>
      <c r="F113">
        <f t="shared" si="11"/>
        <v>0.04</v>
      </c>
      <c r="G113">
        <f t="shared" si="12"/>
        <v>3.3960531989175591E-3</v>
      </c>
      <c r="H113">
        <f t="shared" si="13"/>
        <v>0.02</v>
      </c>
      <c r="I113">
        <f t="shared" si="14"/>
        <v>1.1621331569072633</v>
      </c>
      <c r="J113">
        <f t="shared" si="15"/>
        <v>9.608526161687458E-5</v>
      </c>
      <c r="K113">
        <f t="shared" si="16"/>
        <v>2.610128801176408E-3</v>
      </c>
      <c r="L113">
        <f t="shared" si="17"/>
        <v>0</v>
      </c>
      <c r="M113">
        <f t="shared" si="18"/>
        <v>0.76596699537589696</v>
      </c>
      <c r="N113">
        <f t="shared" si="19"/>
        <v>52.96</v>
      </c>
      <c r="O113">
        <f t="shared" si="20"/>
        <v>1.0592000000000001</v>
      </c>
      <c r="P113">
        <f t="shared" si="21"/>
        <v>5.8106657845363161</v>
      </c>
      <c r="Q113">
        <f t="shared" si="22"/>
        <v>290.53328922681584</v>
      </c>
      <c r="R113">
        <f t="shared" si="23"/>
        <v>40.708933171873035</v>
      </c>
      <c r="S113">
        <f t="shared" si="24"/>
        <v>0.8141786634374607</v>
      </c>
      <c r="T113">
        <f t="shared" si="25"/>
        <v>4.4665031175751153</v>
      </c>
      <c r="U113">
        <f t="shared" si="26"/>
        <v>24.021315404218644</v>
      </c>
      <c r="V113">
        <f t="shared" si="27"/>
        <v>2.7915967103769687E-2</v>
      </c>
      <c r="W113">
        <f t="shared" si="28"/>
        <v>11.379020019538046</v>
      </c>
      <c r="X113">
        <f t="shared" si="29"/>
        <v>-11.509625064473369</v>
      </c>
      <c r="Y113">
        <f t="shared" si="30"/>
        <v>0.99673694261856227</v>
      </c>
      <c r="Z113">
        <f t="shared" si="31"/>
        <v>0.81924511144663381</v>
      </c>
      <c r="AA113">
        <f t="shared" si="32"/>
        <v>9.4292040686534513</v>
      </c>
      <c r="AB113">
        <f t="shared" si="33"/>
        <v>33.459775661217272</v>
      </c>
      <c r="AC113">
        <f t="shared" si="34"/>
        <v>0.66919551322434545</v>
      </c>
      <c r="AD113">
        <f t="shared" si="35"/>
        <v>3.6591608443345627</v>
      </c>
      <c r="AE113">
        <f t="shared" si="36"/>
        <v>19.679345215423844</v>
      </c>
      <c r="AF113">
        <f t="shared" si="37"/>
        <v>2.2870019581068362E-2</v>
      </c>
      <c r="AG113">
        <f t="shared" si="0"/>
        <v>446.010445590578</v>
      </c>
      <c r="AH113">
        <f t="shared" si="1"/>
        <v>582.28415621445822</v>
      </c>
      <c r="AI113">
        <f t="shared" si="2"/>
        <v>446.010445590578</v>
      </c>
      <c r="AK113" t="b">
        <f t="shared" si="38"/>
        <v>1</v>
      </c>
      <c r="AL113" t="b">
        <f t="shared" si="39"/>
        <v>1</v>
      </c>
      <c r="AM113">
        <f t="shared" si="40"/>
        <v>446.01044559057794</v>
      </c>
      <c r="AN113" t="b">
        <f t="shared" si="41"/>
        <v>1</v>
      </c>
      <c r="AO113">
        <f t="shared" si="42"/>
        <v>-9.4292040686534513</v>
      </c>
      <c r="AP113">
        <f>SUM(AO114:$AO$262)</f>
        <v>365.39187720421637</v>
      </c>
      <c r="AQ113" t="b">
        <f t="shared" si="3"/>
        <v>1</v>
      </c>
      <c r="AR113" t="b">
        <f t="shared" si="43"/>
        <v>1</v>
      </c>
      <c r="AS113" t="b">
        <f t="shared" si="44"/>
        <v>1</v>
      </c>
      <c r="AT113" t="b">
        <f t="shared" si="46"/>
        <v>1</v>
      </c>
      <c r="AU113">
        <f t="shared" si="4"/>
        <v>582.28415621445822</v>
      </c>
      <c r="AV113" t="b">
        <f t="shared" si="5"/>
        <v>1</v>
      </c>
      <c r="AW113" t="b">
        <f t="shared" si="6"/>
        <v>1</v>
      </c>
      <c r="AX113" t="b">
        <f t="shared" si="45"/>
        <v>1</v>
      </c>
    </row>
    <row r="114" spans="1:50" x14ac:dyDescent="0.35">
      <c r="A114">
        <v>62</v>
      </c>
      <c r="B114">
        <f t="shared" si="7"/>
        <v>7</v>
      </c>
      <c r="C114">
        <f t="shared" si="8"/>
        <v>45</v>
      </c>
      <c r="D114">
        <f t="shared" si="9"/>
        <v>1.4989864911281181E-3</v>
      </c>
      <c r="E114">
        <f t="shared" si="10"/>
        <v>1.2500144461524698E-4</v>
      </c>
      <c r="F114">
        <f t="shared" si="11"/>
        <v>0.04</v>
      </c>
      <c r="G114">
        <f t="shared" si="12"/>
        <v>3.3960531989175591E-3</v>
      </c>
      <c r="H114">
        <f t="shared" si="13"/>
        <v>0.02</v>
      </c>
      <c r="I114">
        <f t="shared" si="14"/>
        <v>1.1649992907835354</v>
      </c>
      <c r="J114">
        <f t="shared" si="15"/>
        <v>9.5746980949587321E-5</v>
      </c>
      <c r="K114">
        <f t="shared" si="16"/>
        <v>2.6009395030706455E-3</v>
      </c>
      <c r="L114">
        <f t="shared" si="17"/>
        <v>0</v>
      </c>
      <c r="M114">
        <f t="shared" si="18"/>
        <v>0.76327030889187675</v>
      </c>
      <c r="N114">
        <f t="shared" si="19"/>
        <v>52.96</v>
      </c>
      <c r="O114">
        <f t="shared" si="20"/>
        <v>1.0592000000000001</v>
      </c>
      <c r="P114">
        <f t="shared" si="21"/>
        <v>5.8249964539176773</v>
      </c>
      <c r="Q114">
        <f t="shared" si="22"/>
        <v>291.24982269588384</v>
      </c>
      <c r="R114">
        <f t="shared" si="23"/>
        <v>40.565612075107502</v>
      </c>
      <c r="S114">
        <f t="shared" si="24"/>
        <v>0.81131224150215009</v>
      </c>
      <c r="T114">
        <f t="shared" si="25"/>
        <v>4.4617550318825776</v>
      </c>
      <c r="U114">
        <f t="shared" si="26"/>
        <v>23.936745237396831</v>
      </c>
      <c r="V114">
        <f t="shared" si="27"/>
        <v>2.7886291225233475E-2</v>
      </c>
      <c r="W114">
        <f t="shared" si="28"/>
        <v>11.327913273100712</v>
      </c>
      <c r="X114">
        <f t="shared" si="29"/>
        <v>-11.458058505979448</v>
      </c>
      <c r="Y114">
        <f t="shared" si="30"/>
        <v>0.99673694261856227</v>
      </c>
      <c r="Z114">
        <f t="shared" si="31"/>
        <v>0.81657186763852108</v>
      </c>
      <c r="AA114">
        <f t="shared" si="32"/>
        <v>9.3563282337390845</v>
      </c>
      <c r="AB114">
        <f t="shared" si="33"/>
        <v>33.23317938537236</v>
      </c>
      <c r="AC114">
        <f t="shared" si="34"/>
        <v>0.66466358770744727</v>
      </c>
      <c r="AD114">
        <f t="shared" si="35"/>
        <v>3.6433436393299257</v>
      </c>
      <c r="AE114">
        <f t="shared" si="36"/>
        <v>19.546072763688606</v>
      </c>
      <c r="AF114">
        <f t="shared" si="37"/>
        <v>2.2771160907300601E-2</v>
      </c>
      <c r="AG114">
        <f t="shared" si="0"/>
        <v>458.92862623556363</v>
      </c>
      <c r="AH114">
        <f t="shared" si="1"/>
        <v>601.26618432445071</v>
      </c>
      <c r="AI114">
        <f t="shared" si="2"/>
        <v>458.92862623556363</v>
      </c>
      <c r="AK114" t="b">
        <f t="shared" si="38"/>
        <v>1</v>
      </c>
      <c r="AL114" t="b">
        <f t="shared" si="39"/>
        <v>1</v>
      </c>
      <c r="AM114">
        <f t="shared" si="40"/>
        <v>458.92862623556351</v>
      </c>
      <c r="AN114" t="b">
        <f t="shared" si="41"/>
        <v>1</v>
      </c>
      <c r="AO114">
        <f t="shared" si="42"/>
        <v>-9.3563282337390845</v>
      </c>
      <c r="AP114">
        <f>SUM(AO115:$AO$262)</f>
        <v>374.74820543795545</v>
      </c>
      <c r="AQ114" t="b">
        <f t="shared" si="3"/>
        <v>1</v>
      </c>
      <c r="AR114" t="b">
        <f t="shared" si="43"/>
        <v>1</v>
      </c>
      <c r="AS114" t="b">
        <f t="shared" si="44"/>
        <v>1</v>
      </c>
      <c r="AT114" t="b">
        <f t="shared" si="46"/>
        <v>1</v>
      </c>
      <c r="AU114">
        <f t="shared" si="4"/>
        <v>601.26618432445082</v>
      </c>
      <c r="AV114" t="b">
        <f t="shared" si="5"/>
        <v>1</v>
      </c>
      <c r="AW114" t="b">
        <f t="shared" si="6"/>
        <v>1</v>
      </c>
      <c r="AX114" t="b">
        <f t="shared" si="45"/>
        <v>1</v>
      </c>
    </row>
    <row r="115" spans="1:50" x14ac:dyDescent="0.35">
      <c r="A115">
        <v>63</v>
      </c>
      <c r="B115">
        <f t="shared" si="7"/>
        <v>7</v>
      </c>
      <c r="C115">
        <f t="shared" si="8"/>
        <v>45</v>
      </c>
      <c r="D115">
        <f t="shared" si="9"/>
        <v>1.4989864911281181E-3</v>
      </c>
      <c r="E115">
        <f t="shared" si="10"/>
        <v>1.2500144461524698E-4</v>
      </c>
      <c r="F115">
        <f t="shared" si="11"/>
        <v>0.04</v>
      </c>
      <c r="G115">
        <f t="shared" si="12"/>
        <v>3.3960531989175591E-3</v>
      </c>
      <c r="H115">
        <f t="shared" si="13"/>
        <v>0.02</v>
      </c>
      <c r="I115">
        <f t="shared" si="14"/>
        <v>1.16787249331915</v>
      </c>
      <c r="J115">
        <f t="shared" si="15"/>
        <v>9.5409891243410392E-5</v>
      </c>
      <c r="K115">
        <f t="shared" si="16"/>
        <v>2.5917825570846856E-3</v>
      </c>
      <c r="L115">
        <f t="shared" si="17"/>
        <v>0</v>
      </c>
      <c r="M115">
        <f t="shared" si="18"/>
        <v>0.76058311644354859</v>
      </c>
      <c r="N115">
        <f t="shared" si="19"/>
        <v>52.96</v>
      </c>
      <c r="O115">
        <f t="shared" si="20"/>
        <v>1.0592000000000001</v>
      </c>
      <c r="P115">
        <f t="shared" si="21"/>
        <v>5.83936246659575</v>
      </c>
      <c r="Q115">
        <f t="shared" si="22"/>
        <v>291.96812332978749</v>
      </c>
      <c r="R115">
        <f t="shared" si="23"/>
        <v>40.422795558913791</v>
      </c>
      <c r="S115">
        <f t="shared" si="24"/>
        <v>0.80845591117827587</v>
      </c>
      <c r="T115">
        <f t="shared" si="25"/>
        <v>4.4570119936101698</v>
      </c>
      <c r="U115">
        <f t="shared" si="26"/>
        <v>23.8524728108526</v>
      </c>
      <c r="V115">
        <f t="shared" si="27"/>
        <v>2.7856646893437656E-2</v>
      </c>
      <c r="W115">
        <f t="shared" si="28"/>
        <v>11.276998196379301</v>
      </c>
      <c r="X115">
        <f t="shared" si="29"/>
        <v>-11.406685236029634</v>
      </c>
      <c r="Y115">
        <f t="shared" si="30"/>
        <v>0.99673694261856227</v>
      </c>
      <c r="Z115">
        <f t="shared" si="31"/>
        <v>0.81390734677834886</v>
      </c>
      <c r="AA115">
        <f t="shared" si="32"/>
        <v>9.2839849159926437</v>
      </c>
      <c r="AB115">
        <f t="shared" si="33"/>
        <v>33.008117664712351</v>
      </c>
      <c r="AC115">
        <f t="shared" si="34"/>
        <v>0.660162353294247</v>
      </c>
      <c r="AD115">
        <f t="shared" si="35"/>
        <v>3.6275948062785326</v>
      </c>
      <c r="AE115">
        <f t="shared" si="36"/>
        <v>19.413702859583744</v>
      </c>
      <c r="AF115">
        <f t="shared" si="37"/>
        <v>2.2672729563179176E-2</v>
      </c>
      <c r="AG115">
        <f t="shared" si="0"/>
        <v>471.83772437249058</v>
      </c>
      <c r="AH115">
        <f t="shared" si="1"/>
        <v>620.36313214363986</v>
      </c>
      <c r="AI115">
        <f t="shared" si="2"/>
        <v>471.83772437249058</v>
      </c>
      <c r="AK115" t="b">
        <f t="shared" si="38"/>
        <v>1</v>
      </c>
      <c r="AL115" t="b">
        <f t="shared" si="39"/>
        <v>1</v>
      </c>
      <c r="AM115">
        <f t="shared" si="40"/>
        <v>471.83772437249053</v>
      </c>
      <c r="AN115" t="b">
        <f t="shared" si="41"/>
        <v>1</v>
      </c>
      <c r="AO115">
        <f t="shared" si="42"/>
        <v>-9.2839849159926437</v>
      </c>
      <c r="AP115">
        <f>SUM(AO116:$AO$262)</f>
        <v>384.03219035394812</v>
      </c>
      <c r="AQ115" t="b">
        <f t="shared" si="3"/>
        <v>1</v>
      </c>
      <c r="AR115" t="b">
        <f t="shared" si="43"/>
        <v>1</v>
      </c>
      <c r="AS115" t="b">
        <f t="shared" si="44"/>
        <v>1</v>
      </c>
      <c r="AT115" t="b">
        <f t="shared" si="46"/>
        <v>1</v>
      </c>
      <c r="AU115">
        <f t="shared" si="4"/>
        <v>620.36313214363997</v>
      </c>
      <c r="AV115" t="b">
        <f t="shared" si="5"/>
        <v>1</v>
      </c>
      <c r="AW115" t="b">
        <f t="shared" si="6"/>
        <v>1</v>
      </c>
      <c r="AX115" t="b">
        <f t="shared" si="45"/>
        <v>1</v>
      </c>
    </row>
    <row r="116" spans="1:50" x14ac:dyDescent="0.35">
      <c r="A116">
        <v>64</v>
      </c>
      <c r="B116">
        <f t="shared" si="7"/>
        <v>7</v>
      </c>
      <c r="C116">
        <f t="shared" si="8"/>
        <v>45</v>
      </c>
      <c r="D116">
        <f t="shared" si="9"/>
        <v>1.4989864911281181E-3</v>
      </c>
      <c r="E116">
        <f t="shared" si="10"/>
        <v>1.2500144461524698E-4</v>
      </c>
      <c r="F116">
        <f t="shared" si="11"/>
        <v>0.04</v>
      </c>
      <c r="G116">
        <f t="shared" si="12"/>
        <v>3.3960531989175591E-3</v>
      </c>
      <c r="H116">
        <f t="shared" si="13"/>
        <v>0.02</v>
      </c>
      <c r="I116">
        <f t="shared" si="14"/>
        <v>1.1707527819473276</v>
      </c>
      <c r="J116">
        <f t="shared" si="15"/>
        <v>9.5073988305410183E-5</v>
      </c>
      <c r="K116">
        <f t="shared" si="16"/>
        <v>2.5826578493186808E-3</v>
      </c>
      <c r="L116">
        <f t="shared" si="17"/>
        <v>0</v>
      </c>
      <c r="M116">
        <f t="shared" si="18"/>
        <v>0.75790538460592449</v>
      </c>
      <c r="N116">
        <f t="shared" si="19"/>
        <v>52.96</v>
      </c>
      <c r="O116">
        <f t="shared" si="20"/>
        <v>1.0592000000000001</v>
      </c>
      <c r="P116">
        <f t="shared" si="21"/>
        <v>5.8537639097366378</v>
      </c>
      <c r="Q116">
        <f t="shared" si="22"/>
        <v>292.68819548683189</v>
      </c>
      <c r="R116">
        <f t="shared" si="23"/>
        <v>40.280481846850336</v>
      </c>
      <c r="S116">
        <f t="shared" si="24"/>
        <v>0.80560963693700671</v>
      </c>
      <c r="T116">
        <f t="shared" si="25"/>
        <v>4.4522739973922638</v>
      </c>
      <c r="U116">
        <f t="shared" si="26"/>
        <v>23.768497076352546</v>
      </c>
      <c r="V116">
        <f t="shared" si="27"/>
        <v>2.7827034074846664E-2</v>
      </c>
      <c r="W116">
        <f t="shared" si="28"/>
        <v>11.226274102093676</v>
      </c>
      <c r="X116">
        <f t="shared" si="29"/>
        <v>-11.355504561644484</v>
      </c>
      <c r="Y116">
        <f t="shared" si="30"/>
        <v>0.99673694261856227</v>
      </c>
      <c r="Z116">
        <f t="shared" si="31"/>
        <v>0.81125152040263726</v>
      </c>
      <c r="AA116">
        <f t="shared" si="32"/>
        <v>9.2121703405731736</v>
      </c>
      <c r="AB116">
        <f t="shared" si="33"/>
        <v>32.7845801069234</v>
      </c>
      <c r="AC116">
        <f t="shared" si="34"/>
        <v>0.655691602138468</v>
      </c>
      <c r="AD116">
        <f t="shared" si="35"/>
        <v>3.6119140496336013</v>
      </c>
      <c r="AE116">
        <f t="shared" si="36"/>
        <v>19.28222939087664</v>
      </c>
      <c r="AF116">
        <f t="shared" si="37"/>
        <v>2.2574723701515351E-2</v>
      </c>
      <c r="AG116">
        <f t="shared" ref="AG116:AG179" si="47">(AG117+X117)*Y117</f>
        <v>484.73790286315551</v>
      </c>
      <c r="AH116">
        <f t="shared" ref="AH116:AH179" si="48">IF(M116&gt;0,AG116/M116,0)</f>
        <v>639.57574745981867</v>
      </c>
      <c r="AI116">
        <f t="shared" ref="AI116:AI179" si="49">IF(AG116&gt;0,AG116,0)</f>
        <v>484.73790286315551</v>
      </c>
      <c r="AK116" t="b">
        <f t="shared" si="38"/>
        <v>1</v>
      </c>
      <c r="AL116" t="b">
        <f t="shared" si="39"/>
        <v>1</v>
      </c>
      <c r="AM116">
        <f t="shared" si="40"/>
        <v>484.73790286315551</v>
      </c>
      <c r="AN116" t="b">
        <f t="shared" si="41"/>
        <v>1</v>
      </c>
      <c r="AO116">
        <f t="shared" si="42"/>
        <v>-9.2121703405731736</v>
      </c>
      <c r="AP116">
        <f>SUM(AO117:$AO$262)</f>
        <v>393.24436069452128</v>
      </c>
      <c r="AQ116" t="b">
        <f t="shared" ref="AQ116:AQ179" si="50">ABS(AG116*Z116-AP116)&lt;=0.000000001*MAX(ABS(AG116*Z116),ABS(AP116),scale_money)</f>
        <v>1</v>
      </c>
      <c r="AR116" t="b">
        <f t="shared" si="43"/>
        <v>1</v>
      </c>
      <c r="AS116" t="b">
        <f t="shared" si="44"/>
        <v>1</v>
      </c>
      <c r="AT116" t="b">
        <f t="shared" si="46"/>
        <v>1</v>
      </c>
      <c r="AU116">
        <f t="shared" ref="AU116:AU179" si="51">-(N117-O117)+v_m*(E117*(sum_assured+Q117)+P117+(1-E117)*(1-G117)*AH117)</f>
        <v>639.57574745981879</v>
      </c>
      <c r="AV116" t="b">
        <f t="shared" ref="AV116:AV179" si="52">ABS(AH116-AU116)&lt;=0.000000001*MAX(ABS(AH116),ABS(AU116),scale_pp)</f>
        <v>1</v>
      </c>
      <c r="AW116" t="b">
        <f t="shared" ref="AW116:AW179" si="53">AND(AI116&gt;=0,AI116&gt;=AG116)</f>
        <v>1</v>
      </c>
      <c r="AX116" t="b">
        <f t="shared" si="45"/>
        <v>1</v>
      </c>
    </row>
    <row r="117" spans="1:50" x14ac:dyDescent="0.35">
      <c r="A117">
        <v>65</v>
      </c>
      <c r="B117">
        <f t="shared" ref="B117:B180" si="54">MIN(INT((dur_m+A117-1)/12),dur_y_last)</f>
        <v>7</v>
      </c>
      <c r="C117">
        <f t="shared" ref="C117:C180" si="55">age_at_entry+B117</f>
        <v>45</v>
      </c>
      <c r="D117">
        <f t="shared" ref="D117:D180" si="56">INDEX(mort_table,MATCH(C117,mort_age,0),MATCH(sex,mort_sex,0))</f>
        <v>1.4989864911281181E-3</v>
      </c>
      <c r="E117">
        <f t="shared" ref="E117:E180" si="57">IF(A117&lt;=rem_m,1-(1-D117)^(1/12),0)</f>
        <v>1.2500144461524698E-4</v>
      </c>
      <c r="F117">
        <f t="shared" ref="F117:F180" si="58">IF(A117&lt;=prem_rem_m,INDEX(lapse_table,MATCH(MIN(B117,5),lapse_key,0)),0)</f>
        <v>0.04</v>
      </c>
      <c r="G117">
        <f t="shared" ref="G117:G180" si="59">1-(1-F117)^(1/12)</f>
        <v>3.3960531989175591E-3</v>
      </c>
      <c r="H117">
        <f t="shared" ref="H117:H180" si="60">INDEX(comm_table,MATCH(MIN(B117,1),comm_key,0))</f>
        <v>0.02</v>
      </c>
      <c r="I117">
        <f t="shared" ref="I117:I180" si="61">(1+e_m)^A117</f>
        <v>1.1736401741442848</v>
      </c>
      <c r="J117">
        <f t="shared" ref="J117:J180" si="62">M116*E117</f>
        <v>9.4739267957414939E-5</v>
      </c>
      <c r="K117">
        <f t="shared" ref="K117:K180" si="63">(M116-J117)*G117</f>
        <v>2.5735652662737829E-3</v>
      </c>
      <c r="L117">
        <f t="shared" ref="L117:L180" si="64">IF(A117=rem_m,M116-J117-K117,0)</f>
        <v>0</v>
      </c>
      <c r="M117">
        <f t="shared" ref="M117:M180" si="65">M116-J117-K117-L117</f>
        <v>0.75523708007169321</v>
      </c>
      <c r="N117">
        <f t="shared" ref="N117:N180" si="66">IF(A117&lt;=prem_rem_m,premium,0)</f>
        <v>52.96</v>
      </c>
      <c r="O117">
        <f t="shared" ref="O117:O180" si="67">N117*H117</f>
        <v>1.0592000000000001</v>
      </c>
      <c r="P117">
        <f t="shared" ref="P117:P180" si="68">maint_base*I117</f>
        <v>5.8682008707214237</v>
      </c>
      <c r="Q117">
        <f t="shared" ref="Q117:Q180" si="69">claim_exp_base*I117</f>
        <v>293.41004353607121</v>
      </c>
      <c r="R117">
        <f t="shared" ref="R117:R180" si="70">M116*N117</f>
        <v>40.138669168729763</v>
      </c>
      <c r="S117">
        <f t="shared" ref="S117:S180" si="71">R117*H117</f>
        <v>0.80277338337459525</v>
      </c>
      <c r="T117">
        <f t="shared" ref="T117:T180" si="72">M116*P117</f>
        <v>4.4475410378689419</v>
      </c>
      <c r="U117">
        <f t="shared" ref="U117:U180" si="73">J117*sum_assured</f>
        <v>23.684816989353735</v>
      </c>
      <c r="V117">
        <f t="shared" ref="V117:V180" si="74">J117*Q117</f>
        <v>2.7797452735960633E-2</v>
      </c>
      <c r="W117">
        <f t="shared" ref="W117:W180" si="75">R117-S117-T117-U117-V117</f>
        <v>11.175740305396531</v>
      </c>
      <c r="X117">
        <f t="shared" ref="X117:X180" si="76">U117+V117+T117-(R117-S117)*(1+i_m)</f>
        <v>-11.304515792297483</v>
      </c>
      <c r="Y117">
        <f t="shared" ref="Y117:Y180" si="77">v_m</f>
        <v>0.99673694261856227</v>
      </c>
      <c r="Z117">
        <f t="shared" ref="Z117:Z180" si="78">v_m^A117</f>
        <v>0.80860436014078485</v>
      </c>
      <c r="AA117">
        <f t="shared" ref="AA117:AA180" si="79">(R117-S117)*Z116-(T117+U117+V117)*Z117</f>
        <v>9.1408807589321057</v>
      </c>
      <c r="AB117">
        <f t="shared" ref="AB117:AB180" si="80">R117*Z116</f>
        <v>32.562556390070483</v>
      </c>
      <c r="AC117">
        <f t="shared" ref="AC117:AC180" si="81">S117*Z116</f>
        <v>0.65125112780140959</v>
      </c>
      <c r="AD117">
        <f t="shared" ref="AD117:AD180" si="82">T117*Z117</f>
        <v>3.5963010751258979</v>
      </c>
      <c r="AE117">
        <f t="shared" ref="AE117:AE180" si="83">U117*Z117</f>
        <v>19.151646286727967</v>
      </c>
      <c r="AF117">
        <f t="shared" ref="AF117:AF180" si="84">V117*Z117</f>
        <v>2.2477141483105156E-2</v>
      </c>
      <c r="AG117">
        <f t="shared" si="47"/>
        <v>497.62932441199581</v>
      </c>
      <c r="AH117">
        <f t="shared" si="48"/>
        <v>658.9047830712401</v>
      </c>
      <c r="AI117">
        <f t="shared" si="49"/>
        <v>497.62932441199581</v>
      </c>
      <c r="AK117" t="b">
        <f t="shared" ref="AK117:AK180" si="85">AND(M117&gt;=0,M117&lt;=M116)</f>
        <v>1</v>
      </c>
      <c r="AL117" t="b">
        <f t="shared" ref="AL117:AL180" si="86">AND(D117&gt;=0,D117&lt;=1,E117&gt;=0,E117&lt;=1,F117&gt;=0,F117&lt;=1,G117&gt;=0,G117&lt;=1,J117+K117+L117&lt;=M116+0.000000001*scale_count)</f>
        <v>1</v>
      </c>
      <c r="AM117">
        <f t="shared" ref="AM117:AM180" si="87">(AG116+R117-S117)*(1+i_m)-T117-U117-V117</f>
        <v>497.62932441199575</v>
      </c>
      <c r="AN117" t="b">
        <f t="shared" ref="AN117:AN180" si="88">ABS(AM117-AG117)&lt;=0.000000001*MAX(ABS(AM117),ABS(AG117),scale_money)</f>
        <v>1</v>
      </c>
      <c r="AO117">
        <f t="shared" ref="AO117:AO180" si="89">(U117+V117+T117)*Z117-(R117-S117)*Z116</f>
        <v>-9.1408807589321057</v>
      </c>
      <c r="AP117">
        <f>SUM(AO118:$AO$262)</f>
        <v>402.38524145345332</v>
      </c>
      <c r="AQ117" t="b">
        <f t="shared" si="50"/>
        <v>1</v>
      </c>
      <c r="AR117" t="b">
        <f t="shared" ref="AR117:AR180" si="90">IF(A117&lt;&gt;rem_m,L117=0,L117=M116-J117-K117)</f>
        <v>1</v>
      </c>
      <c r="AS117" t="b">
        <f t="shared" ref="AS117:AS180" si="91">IF(A117&gt;prem_rem_m,AND(R117=0,S117=0,F117=0,G117=0,K117=0),R117=M116*premium)</f>
        <v>1</v>
      </c>
      <c r="AT117" t="b">
        <f t="shared" si="46"/>
        <v>1</v>
      </c>
      <c r="AU117">
        <f t="shared" si="51"/>
        <v>658.90478307123999</v>
      </c>
      <c r="AV117" t="b">
        <f t="shared" si="52"/>
        <v>1</v>
      </c>
      <c r="AW117" t="b">
        <f t="shared" si="53"/>
        <v>1</v>
      </c>
      <c r="AX117" t="b">
        <f t="shared" ref="AX117:AX180" si="92">AND(U117=J117*sum_assured,R117=M116*N117,T117=M116*P117)</f>
        <v>1</v>
      </c>
    </row>
    <row r="118" spans="1:50" x14ac:dyDescent="0.35">
      <c r="A118">
        <v>66</v>
      </c>
      <c r="B118">
        <f t="shared" si="54"/>
        <v>7</v>
      </c>
      <c r="C118">
        <f t="shared" si="55"/>
        <v>45</v>
      </c>
      <c r="D118">
        <f t="shared" si="56"/>
        <v>1.4989864911281181E-3</v>
      </c>
      <c r="E118">
        <f t="shared" si="57"/>
        <v>1.2500144461524698E-4</v>
      </c>
      <c r="F118">
        <f t="shared" si="58"/>
        <v>0.04</v>
      </c>
      <c r="G118">
        <f t="shared" si="59"/>
        <v>3.3960531989175591E-3</v>
      </c>
      <c r="H118">
        <f t="shared" si="60"/>
        <v>0.02</v>
      </c>
      <c r="I118">
        <f t="shared" si="61"/>
        <v>1.1765346874293379</v>
      </c>
      <c r="J118">
        <f t="shared" si="62"/>
        <v>9.4405726035962607E-5</v>
      </c>
      <c r="K118">
        <f t="shared" si="63"/>
        <v>2.5645046948507299E-3</v>
      </c>
      <c r="L118">
        <f t="shared" si="64"/>
        <v>0</v>
      </c>
      <c r="M118">
        <f t="shared" si="65"/>
        <v>0.75257816965080659</v>
      </c>
      <c r="N118">
        <f t="shared" si="66"/>
        <v>52.96</v>
      </c>
      <c r="O118">
        <f t="shared" si="67"/>
        <v>1.0592000000000001</v>
      </c>
      <c r="P118">
        <f t="shared" si="68"/>
        <v>5.8826734371466891</v>
      </c>
      <c r="Q118">
        <f t="shared" si="69"/>
        <v>294.13367185733449</v>
      </c>
      <c r="R118">
        <f t="shared" si="70"/>
        <v>39.997355760596875</v>
      </c>
      <c r="S118">
        <f t="shared" si="71"/>
        <v>0.79994711521193751</v>
      </c>
      <c r="T118">
        <f t="shared" si="72"/>
        <v>4.4428131096859769</v>
      </c>
      <c r="U118">
        <f t="shared" si="73"/>
        <v>23.60143150899065</v>
      </c>
      <c r="V118">
        <f t="shared" si="74"/>
        <v>2.7767902843315245E-2</v>
      </c>
      <c r="W118">
        <f t="shared" si="75"/>
        <v>11.125396123864995</v>
      </c>
      <c r="X118">
        <f t="shared" si="76"/>
        <v>-11.253718239906497</v>
      </c>
      <c r="Y118">
        <f t="shared" si="77"/>
        <v>0.99673694261856227</v>
      </c>
      <c r="Z118">
        <f t="shared" si="78"/>
        <v>0.80596583771476471</v>
      </c>
      <c r="AA118">
        <f t="shared" si="79"/>
        <v>9.0701124486321731</v>
      </c>
      <c r="AB118">
        <f t="shared" si="80"/>
        <v>32.342036262120772</v>
      </c>
      <c r="AC118">
        <f t="shared" si="81"/>
        <v>0.64684072524241543</v>
      </c>
      <c r="AD118">
        <f t="shared" si="82"/>
        <v>3.5807555897581973</v>
      </c>
      <c r="AE118">
        <f t="shared" si="83"/>
        <v>19.021947517411292</v>
      </c>
      <c r="AF118">
        <f t="shared" si="84"/>
        <v>2.2379981076694769E-2</v>
      </c>
      <c r="AG118">
        <f t="shared" si="47"/>
        <v>510.51215156801862</v>
      </c>
      <c r="AH118">
        <f t="shared" si="48"/>
        <v>678.35099682056193</v>
      </c>
      <c r="AI118">
        <f t="shared" si="49"/>
        <v>510.51215156801862</v>
      </c>
      <c r="AK118" t="b">
        <f t="shared" si="85"/>
        <v>1</v>
      </c>
      <c r="AL118" t="b">
        <f t="shared" si="86"/>
        <v>1</v>
      </c>
      <c r="AM118">
        <f t="shared" si="87"/>
        <v>510.51215156801868</v>
      </c>
      <c r="AN118" t="b">
        <f t="shared" si="88"/>
        <v>1</v>
      </c>
      <c r="AO118">
        <f t="shared" si="89"/>
        <v>-9.0701124486321731</v>
      </c>
      <c r="AP118">
        <f>SUM(AO119:$AO$262)</f>
        <v>411.45535390208545</v>
      </c>
      <c r="AQ118" t="b">
        <f t="shared" si="50"/>
        <v>1</v>
      </c>
      <c r="AR118" t="b">
        <f t="shared" si="90"/>
        <v>1</v>
      </c>
      <c r="AS118" t="b">
        <f t="shared" si="91"/>
        <v>1</v>
      </c>
      <c r="AT118" t="b">
        <f t="shared" ref="AT118:AT181" si="93">AND(C118&gt;=18,C118&lt;=120,OR(B118-B117=0,B118-B117=1))</f>
        <v>1</v>
      </c>
      <c r="AU118">
        <f t="shared" si="51"/>
        <v>678.35099682056193</v>
      </c>
      <c r="AV118" t="b">
        <f t="shared" si="52"/>
        <v>1</v>
      </c>
      <c r="AW118" t="b">
        <f t="shared" si="53"/>
        <v>1</v>
      </c>
      <c r="AX118" t="b">
        <f t="shared" si="92"/>
        <v>1</v>
      </c>
    </row>
    <row r="119" spans="1:50" x14ac:dyDescent="0.35">
      <c r="A119">
        <v>67</v>
      </c>
      <c r="B119">
        <f t="shared" si="54"/>
        <v>8</v>
      </c>
      <c r="C119">
        <f t="shared" si="55"/>
        <v>46</v>
      </c>
      <c r="D119">
        <f t="shared" si="56"/>
        <v>1.6287942773576258E-3</v>
      </c>
      <c r="E119">
        <f t="shared" si="57"/>
        <v>1.3583429076213793E-4</v>
      </c>
      <c r="F119">
        <f t="shared" si="58"/>
        <v>0.04</v>
      </c>
      <c r="G119">
        <f t="shared" si="59"/>
        <v>3.3960531989175591E-3</v>
      </c>
      <c r="H119">
        <f t="shared" si="60"/>
        <v>0.02</v>
      </c>
      <c r="I119">
        <f t="shared" si="61"/>
        <v>1.1794363393650116</v>
      </c>
      <c r="J119">
        <f t="shared" si="62"/>
        <v>1.0222592191758523E-4</v>
      </c>
      <c r="K119">
        <f t="shared" si="63"/>
        <v>2.5554483358090027E-3</v>
      </c>
      <c r="L119">
        <f t="shared" si="64"/>
        <v>0</v>
      </c>
      <c r="M119">
        <f t="shared" si="65"/>
        <v>0.74992049539308003</v>
      </c>
      <c r="N119">
        <f t="shared" si="66"/>
        <v>52.96</v>
      </c>
      <c r="O119">
        <f t="shared" si="67"/>
        <v>1.0592000000000001</v>
      </c>
      <c r="P119">
        <f t="shared" si="68"/>
        <v>5.8971816968250579</v>
      </c>
      <c r="Q119">
        <f t="shared" si="69"/>
        <v>294.85908484125287</v>
      </c>
      <c r="R119">
        <f t="shared" si="70"/>
        <v>39.856539864706718</v>
      </c>
      <c r="S119">
        <f t="shared" si="71"/>
        <v>0.79713079729413439</v>
      </c>
      <c r="T119">
        <f t="shared" si="72"/>
        <v>4.4380902074948398</v>
      </c>
      <c r="U119">
        <f t="shared" si="73"/>
        <v>25.55648047939631</v>
      </c>
      <c r="V119">
        <f t="shared" si="74"/>
        <v>3.0142241783672554E-2</v>
      </c>
      <c r="W119">
        <f t="shared" si="75"/>
        <v>9.0346961387377611</v>
      </c>
      <c r="X119">
        <f t="shared" si="76"/>
        <v>-9.1625664800709288</v>
      </c>
      <c r="Y119">
        <f t="shared" si="77"/>
        <v>0.99673694261856227</v>
      </c>
      <c r="Z119">
        <f t="shared" si="78"/>
        <v>0.80333592493882289</v>
      </c>
      <c r="AA119">
        <f t="shared" si="79"/>
        <v>7.3606188180812353</v>
      </c>
      <c r="AB119">
        <f t="shared" si="80"/>
        <v>32.123009540470264</v>
      </c>
      <c r="AC119">
        <f t="shared" si="81"/>
        <v>0.64246019080940531</v>
      </c>
      <c r="AD119">
        <f t="shared" si="82"/>
        <v>3.5652773017997994</v>
      </c>
      <c r="AE119">
        <f t="shared" si="83"/>
        <v>20.530438884096807</v>
      </c>
      <c r="AF119">
        <f t="shared" si="84"/>
        <v>2.4214345683016225E-2</v>
      </c>
      <c r="AG119">
        <f t="shared" si="47"/>
        <v>521.34600198797375</v>
      </c>
      <c r="AH119">
        <f t="shared" si="48"/>
        <v>695.20169830096972</v>
      </c>
      <c r="AI119">
        <f t="shared" si="49"/>
        <v>521.34600198797375</v>
      </c>
      <c r="AK119" t="b">
        <f t="shared" si="85"/>
        <v>1</v>
      </c>
      <c r="AL119" t="b">
        <f t="shared" si="86"/>
        <v>1</v>
      </c>
      <c r="AM119">
        <f t="shared" si="87"/>
        <v>521.34600198797375</v>
      </c>
      <c r="AN119" t="b">
        <f t="shared" si="88"/>
        <v>1</v>
      </c>
      <c r="AO119">
        <f t="shared" si="89"/>
        <v>-7.3606188180812353</v>
      </c>
      <c r="AP119">
        <f>SUM(AO120:$AO$262)</f>
        <v>418.81597272016677</v>
      </c>
      <c r="AQ119" t="b">
        <f t="shared" si="50"/>
        <v>1</v>
      </c>
      <c r="AR119" t="b">
        <f t="shared" si="90"/>
        <v>1</v>
      </c>
      <c r="AS119" t="b">
        <f t="shared" si="91"/>
        <v>1</v>
      </c>
      <c r="AT119" t="b">
        <f t="shared" si="93"/>
        <v>1</v>
      </c>
      <c r="AU119">
        <f t="shared" si="51"/>
        <v>695.20169830096972</v>
      </c>
      <c r="AV119" t="b">
        <f t="shared" si="52"/>
        <v>1</v>
      </c>
      <c r="AW119" t="b">
        <f t="shared" si="53"/>
        <v>1</v>
      </c>
      <c r="AX119" t="b">
        <f t="shared" si="92"/>
        <v>1</v>
      </c>
    </row>
    <row r="120" spans="1:50" x14ac:dyDescent="0.35">
      <c r="A120">
        <v>68</v>
      </c>
      <c r="B120">
        <f t="shared" si="54"/>
        <v>8</v>
      </c>
      <c r="C120">
        <f t="shared" si="55"/>
        <v>46</v>
      </c>
      <c r="D120">
        <f t="shared" si="56"/>
        <v>1.6287942773576258E-3</v>
      </c>
      <c r="E120">
        <f t="shared" si="57"/>
        <v>1.3583429076213793E-4</v>
      </c>
      <c r="F120">
        <f t="shared" si="58"/>
        <v>0.04</v>
      </c>
      <c r="G120">
        <f t="shared" si="59"/>
        <v>3.3960531989175591E-3</v>
      </c>
      <c r="H120">
        <f t="shared" si="60"/>
        <v>0.02</v>
      </c>
      <c r="I120">
        <f t="shared" si="61"/>
        <v>1.182345147557144</v>
      </c>
      <c r="J120">
        <f t="shared" si="62"/>
        <v>1.0186491861971015E-4</v>
      </c>
      <c r="K120">
        <f t="shared" si="63"/>
        <v>2.5464239586307741E-3</v>
      </c>
      <c r="L120">
        <f t="shared" si="64"/>
        <v>0</v>
      </c>
      <c r="M120">
        <f t="shared" si="65"/>
        <v>0.74727220651582948</v>
      </c>
      <c r="N120">
        <f t="shared" si="66"/>
        <v>52.96</v>
      </c>
      <c r="O120">
        <f t="shared" si="67"/>
        <v>1.0592000000000001</v>
      </c>
      <c r="P120">
        <f t="shared" si="68"/>
        <v>5.9117257377857202</v>
      </c>
      <c r="Q120">
        <f t="shared" si="69"/>
        <v>295.58628688928599</v>
      </c>
      <c r="R120">
        <f t="shared" si="70"/>
        <v>39.715789436017516</v>
      </c>
      <c r="S120">
        <f t="shared" si="71"/>
        <v>0.79431578872035036</v>
      </c>
      <c r="T120">
        <f t="shared" si="72"/>
        <v>4.4333242939082886</v>
      </c>
      <c r="U120">
        <f t="shared" si="73"/>
        <v>25.466229654927538</v>
      </c>
      <c r="V120">
        <f t="shared" si="74"/>
        <v>3.0109873059079414E-2</v>
      </c>
      <c r="W120">
        <f t="shared" si="75"/>
        <v>8.9918098254022603</v>
      </c>
      <c r="X120">
        <f t="shared" si="76"/>
        <v>-9.1192286020632238</v>
      </c>
      <c r="Y120">
        <f t="shared" si="77"/>
        <v>0.99673694261856227</v>
      </c>
      <c r="Z120">
        <f t="shared" si="78"/>
        <v>0.80071459371917719</v>
      </c>
      <c r="AA120">
        <f t="shared" si="79"/>
        <v>7.3018994251333567</v>
      </c>
      <c r="AB120">
        <f t="shared" si="80"/>
        <v>31.905120441258664</v>
      </c>
      <c r="AC120">
        <f t="shared" si="81"/>
        <v>0.63810240882517333</v>
      </c>
      <c r="AD120">
        <f t="shared" si="82"/>
        <v>3.5498274608221334</v>
      </c>
      <c r="AE120">
        <f t="shared" si="83"/>
        <v>20.391181731704567</v>
      </c>
      <c r="AF120">
        <f t="shared" si="84"/>
        <v>2.4109414773436772E-2</v>
      </c>
      <c r="AG120">
        <f t="shared" si="47"/>
        <v>532.17198173703537</v>
      </c>
      <c r="AH120">
        <f t="shared" si="48"/>
        <v>712.15278327866235</v>
      </c>
      <c r="AI120">
        <f t="shared" si="49"/>
        <v>532.17198173703537</v>
      </c>
      <c r="AK120" t="b">
        <f t="shared" si="85"/>
        <v>1</v>
      </c>
      <c r="AL120" t="b">
        <f t="shared" si="86"/>
        <v>1</v>
      </c>
      <c r="AM120">
        <f t="shared" si="87"/>
        <v>532.17198173703525</v>
      </c>
      <c r="AN120" t="b">
        <f t="shared" si="88"/>
        <v>1</v>
      </c>
      <c r="AO120">
        <f t="shared" si="89"/>
        <v>-7.3018994251333567</v>
      </c>
      <c r="AP120">
        <f>SUM(AO121:$AO$262)</f>
        <v>426.1178721453</v>
      </c>
      <c r="AQ120" t="b">
        <f t="shared" si="50"/>
        <v>1</v>
      </c>
      <c r="AR120" t="b">
        <f t="shared" si="90"/>
        <v>1</v>
      </c>
      <c r="AS120" t="b">
        <f t="shared" si="91"/>
        <v>1</v>
      </c>
      <c r="AT120" t="b">
        <f t="shared" si="93"/>
        <v>1</v>
      </c>
      <c r="AU120">
        <f t="shared" si="51"/>
        <v>712.15278327866235</v>
      </c>
      <c r="AV120" t="b">
        <f t="shared" si="52"/>
        <v>1</v>
      </c>
      <c r="AW120" t="b">
        <f t="shared" si="53"/>
        <v>1</v>
      </c>
      <c r="AX120" t="b">
        <f t="shared" si="92"/>
        <v>1</v>
      </c>
    </row>
    <row r="121" spans="1:50" x14ac:dyDescent="0.35">
      <c r="A121">
        <v>69</v>
      </c>
      <c r="B121">
        <f t="shared" si="54"/>
        <v>8</v>
      </c>
      <c r="C121">
        <f t="shared" si="55"/>
        <v>46</v>
      </c>
      <c r="D121">
        <f t="shared" si="56"/>
        <v>1.6287942773576258E-3</v>
      </c>
      <c r="E121">
        <f t="shared" si="57"/>
        <v>1.3583429076213793E-4</v>
      </c>
      <c r="F121">
        <f t="shared" si="58"/>
        <v>0.04</v>
      </c>
      <c r="G121">
        <f t="shared" si="59"/>
        <v>3.3960531989175591E-3</v>
      </c>
      <c r="H121">
        <f t="shared" si="60"/>
        <v>0.02</v>
      </c>
      <c r="I121">
        <f t="shared" si="61"/>
        <v>1.185261129654994</v>
      </c>
      <c r="J121">
        <f t="shared" si="62"/>
        <v>1.0150519017833556E-4</v>
      </c>
      <c r="K121">
        <f t="shared" si="63"/>
        <v>2.5374314503744536E-3</v>
      </c>
      <c r="L121">
        <f t="shared" si="64"/>
        <v>0</v>
      </c>
      <c r="M121">
        <f t="shared" si="65"/>
        <v>0.74463326987527667</v>
      </c>
      <c r="N121">
        <f t="shared" si="66"/>
        <v>52.96</v>
      </c>
      <c r="O121">
        <f t="shared" si="67"/>
        <v>1.0592000000000001</v>
      </c>
      <c r="P121">
        <f t="shared" si="68"/>
        <v>5.9263056482749699</v>
      </c>
      <c r="Q121">
        <f t="shared" si="69"/>
        <v>296.31528241374849</v>
      </c>
      <c r="R121">
        <f t="shared" si="70"/>
        <v>39.575536057078331</v>
      </c>
      <c r="S121">
        <f t="shared" si="71"/>
        <v>0.79151072114156662</v>
      </c>
      <c r="T121">
        <f t="shared" si="72"/>
        <v>4.4285634982736601</v>
      </c>
      <c r="U121">
        <f t="shared" si="73"/>
        <v>25.376297544583892</v>
      </c>
      <c r="V121">
        <f t="shared" si="74"/>
        <v>3.007753909415475E-2</v>
      </c>
      <c r="W121">
        <f t="shared" si="75"/>
        <v>8.9490867539850534</v>
      </c>
      <c r="X121">
        <f t="shared" si="76"/>
        <v>-9.0760555606411195</v>
      </c>
      <c r="Y121">
        <f t="shared" si="77"/>
        <v>0.99673694261856227</v>
      </c>
      <c r="Z121">
        <f t="shared" si="78"/>
        <v>0.79810181605371699</v>
      </c>
      <c r="AA121">
        <f t="shared" si="79"/>
        <v>7.2436164255521156</v>
      </c>
      <c r="AB121">
        <f t="shared" si="80"/>
        <v>31.688709275162122</v>
      </c>
      <c r="AC121">
        <f t="shared" si="81"/>
        <v>0.63377418550324249</v>
      </c>
      <c r="AD121">
        <f t="shared" si="82"/>
        <v>3.5344445704814103</v>
      </c>
      <c r="AE121">
        <f t="shared" si="83"/>
        <v>20.252869155051883</v>
      </c>
      <c r="AF121">
        <f t="shared" si="84"/>
        <v>2.4004938573471576E-2</v>
      </c>
      <c r="AG121">
        <f t="shared" si="47"/>
        <v>542.99022988526065</v>
      </c>
      <c r="AH121">
        <f t="shared" si="48"/>
        <v>729.20490105983242</v>
      </c>
      <c r="AI121">
        <f t="shared" si="49"/>
        <v>542.99022988526065</v>
      </c>
      <c r="AK121" t="b">
        <f t="shared" si="85"/>
        <v>1</v>
      </c>
      <c r="AL121" t="b">
        <f t="shared" si="86"/>
        <v>1</v>
      </c>
      <c r="AM121">
        <f t="shared" si="87"/>
        <v>542.99022988526076</v>
      </c>
      <c r="AN121" t="b">
        <f t="shared" si="88"/>
        <v>1</v>
      </c>
      <c r="AO121">
        <f t="shared" si="89"/>
        <v>-7.2436164255521156</v>
      </c>
      <c r="AP121">
        <f>SUM(AO122:$AO$262)</f>
        <v>433.36148857085209</v>
      </c>
      <c r="AQ121" t="b">
        <f t="shared" si="50"/>
        <v>1</v>
      </c>
      <c r="AR121" t="b">
        <f t="shared" si="90"/>
        <v>1</v>
      </c>
      <c r="AS121" t="b">
        <f t="shared" si="91"/>
        <v>1</v>
      </c>
      <c r="AT121" t="b">
        <f t="shared" si="93"/>
        <v>1</v>
      </c>
      <c r="AU121">
        <f t="shared" si="51"/>
        <v>729.20490105983242</v>
      </c>
      <c r="AV121" t="b">
        <f t="shared" si="52"/>
        <v>1</v>
      </c>
      <c r="AW121" t="b">
        <f t="shared" si="53"/>
        <v>1</v>
      </c>
      <c r="AX121" t="b">
        <f t="shared" si="92"/>
        <v>1</v>
      </c>
    </row>
    <row r="122" spans="1:50" x14ac:dyDescent="0.35">
      <c r="A122">
        <v>70</v>
      </c>
      <c r="B122">
        <f t="shared" si="54"/>
        <v>8</v>
      </c>
      <c r="C122">
        <f t="shared" si="55"/>
        <v>46</v>
      </c>
      <c r="D122">
        <f t="shared" si="56"/>
        <v>1.6287942773576258E-3</v>
      </c>
      <c r="E122">
        <f t="shared" si="57"/>
        <v>1.3583429076213793E-4</v>
      </c>
      <c r="F122">
        <f t="shared" si="58"/>
        <v>0.04</v>
      </c>
      <c r="G122">
        <f t="shared" si="59"/>
        <v>3.3960531989175591E-3</v>
      </c>
      <c r="H122">
        <f t="shared" si="60"/>
        <v>0.02</v>
      </c>
      <c r="I122">
        <f t="shared" si="61"/>
        <v>1.1881843033513486</v>
      </c>
      <c r="J122">
        <f t="shared" si="62"/>
        <v>1.0114673209139986E-4</v>
      </c>
      <c r="K122">
        <f t="shared" si="63"/>
        <v>2.5284706984972966E-3</v>
      </c>
      <c r="L122">
        <f t="shared" si="64"/>
        <v>0</v>
      </c>
      <c r="M122">
        <f t="shared" si="65"/>
        <v>0.74200365244468802</v>
      </c>
      <c r="N122">
        <f t="shared" si="66"/>
        <v>52.96</v>
      </c>
      <c r="O122">
        <f t="shared" si="67"/>
        <v>1.0592000000000001</v>
      </c>
      <c r="P122">
        <f t="shared" si="68"/>
        <v>5.9409215167567435</v>
      </c>
      <c r="Q122">
        <f t="shared" si="69"/>
        <v>297.04607583783718</v>
      </c>
      <c r="R122">
        <f t="shared" si="70"/>
        <v>39.43577797259465</v>
      </c>
      <c r="S122">
        <f t="shared" si="71"/>
        <v>0.78871555945189298</v>
      </c>
      <c r="T122">
        <f t="shared" si="72"/>
        <v>4.4238078150949622</v>
      </c>
      <c r="U122">
        <f t="shared" si="73"/>
        <v>25.286683022849964</v>
      </c>
      <c r="V122">
        <f t="shared" si="74"/>
        <v>3.004523985157136E-2</v>
      </c>
      <c r="W122">
        <f t="shared" si="75"/>
        <v>8.9065263353462605</v>
      </c>
      <c r="X122">
        <f t="shared" si="76"/>
        <v>-9.0330467610332903</v>
      </c>
      <c r="Y122">
        <f t="shared" si="77"/>
        <v>0.99673694261856227</v>
      </c>
      <c r="Z122">
        <f t="shared" si="78"/>
        <v>0.79549756403170402</v>
      </c>
      <c r="AA122">
        <f t="shared" si="79"/>
        <v>7.1857666941864586</v>
      </c>
      <c r="AB122">
        <f t="shared" si="80"/>
        <v>31.47376601741896</v>
      </c>
      <c r="AC122">
        <f t="shared" si="81"/>
        <v>0.62947532034837916</v>
      </c>
      <c r="AD122">
        <f t="shared" si="82"/>
        <v>3.5191283406524572</v>
      </c>
      <c r="AE122">
        <f t="shared" si="83"/>
        <v>20.115494747118991</v>
      </c>
      <c r="AF122">
        <f t="shared" si="84"/>
        <v>2.3900915112673293E-2</v>
      </c>
      <c r="AG122">
        <f t="shared" si="47"/>
        <v>553.80088536321466</v>
      </c>
      <c r="AH122">
        <f t="shared" si="48"/>
        <v>746.35870529558781</v>
      </c>
      <c r="AI122">
        <f t="shared" si="49"/>
        <v>553.80088536321466</v>
      </c>
      <c r="AK122" t="b">
        <f t="shared" si="85"/>
        <v>1</v>
      </c>
      <c r="AL122" t="b">
        <f t="shared" si="86"/>
        <v>1</v>
      </c>
      <c r="AM122">
        <f t="shared" si="87"/>
        <v>553.80088536321466</v>
      </c>
      <c r="AN122" t="b">
        <f t="shared" si="88"/>
        <v>1</v>
      </c>
      <c r="AO122">
        <f t="shared" si="89"/>
        <v>-7.1857666941864551</v>
      </c>
      <c r="AP122">
        <f>SUM(AO123:$AO$262)</f>
        <v>440.54725526503847</v>
      </c>
      <c r="AQ122" t="b">
        <f t="shared" si="50"/>
        <v>1</v>
      </c>
      <c r="AR122" t="b">
        <f t="shared" si="90"/>
        <v>1</v>
      </c>
      <c r="AS122" t="b">
        <f t="shared" si="91"/>
        <v>1</v>
      </c>
      <c r="AT122" t="b">
        <f t="shared" si="93"/>
        <v>1</v>
      </c>
      <c r="AU122">
        <f t="shared" si="51"/>
        <v>746.35870529558792</v>
      </c>
      <c r="AV122" t="b">
        <f t="shared" si="52"/>
        <v>1</v>
      </c>
      <c r="AW122" t="b">
        <f t="shared" si="53"/>
        <v>1</v>
      </c>
      <c r="AX122" t="b">
        <f t="shared" si="92"/>
        <v>1</v>
      </c>
    </row>
    <row r="123" spans="1:50" x14ac:dyDescent="0.35">
      <c r="A123">
        <v>71</v>
      </c>
      <c r="B123">
        <f t="shared" si="54"/>
        <v>8</v>
      </c>
      <c r="C123">
        <f t="shared" si="55"/>
        <v>46</v>
      </c>
      <c r="D123">
        <f t="shared" si="56"/>
        <v>1.6287942773576258E-3</v>
      </c>
      <c r="E123">
        <f t="shared" si="57"/>
        <v>1.3583429076213793E-4</v>
      </c>
      <c r="F123">
        <f t="shared" si="58"/>
        <v>0.04</v>
      </c>
      <c r="G123">
        <f t="shared" si="59"/>
        <v>3.3960531989175591E-3</v>
      </c>
      <c r="H123">
        <f t="shared" si="60"/>
        <v>0.02</v>
      </c>
      <c r="I123">
        <f t="shared" si="61"/>
        <v>1.1911146863826299</v>
      </c>
      <c r="J123">
        <f t="shared" si="62"/>
        <v>1.0078953987274009E-4</v>
      </c>
      <c r="K123">
        <f t="shared" si="63"/>
        <v>2.5195415908539935E-3</v>
      </c>
      <c r="L123">
        <f t="shared" si="64"/>
        <v>0</v>
      </c>
      <c r="M123">
        <f t="shared" si="65"/>
        <v>0.73938332131396134</v>
      </c>
      <c r="N123">
        <f t="shared" si="66"/>
        <v>52.96</v>
      </c>
      <c r="O123">
        <f t="shared" si="67"/>
        <v>1.0592000000000001</v>
      </c>
      <c r="P123">
        <f t="shared" si="68"/>
        <v>5.955573431913149</v>
      </c>
      <c r="Q123">
        <f t="shared" si="69"/>
        <v>297.77867159565744</v>
      </c>
      <c r="R123">
        <f t="shared" si="70"/>
        <v>39.296513433470679</v>
      </c>
      <c r="S123">
        <f t="shared" si="71"/>
        <v>0.78593026866941362</v>
      </c>
      <c r="T123">
        <f t="shared" si="72"/>
        <v>4.4190572388821021</v>
      </c>
      <c r="U123">
        <f t="shared" si="73"/>
        <v>25.197384968185023</v>
      </c>
      <c r="V123">
        <f t="shared" si="74"/>
        <v>3.001297529404209E-2</v>
      </c>
      <c r="W123">
        <f t="shared" si="75"/>
        <v>8.8641279824400989</v>
      </c>
      <c r="X123">
        <f t="shared" si="76"/>
        <v>-8.990201610582389</v>
      </c>
      <c r="Y123">
        <f t="shared" si="77"/>
        <v>0.99673694261856227</v>
      </c>
      <c r="Z123">
        <f t="shared" si="78"/>
        <v>0.79290180983347469</v>
      </c>
      <c r="AA123">
        <f t="shared" si="79"/>
        <v>7.1283471277985981</v>
      </c>
      <c r="AB123">
        <f t="shared" si="80"/>
        <v>31.260280711265057</v>
      </c>
      <c r="AC123">
        <f t="shared" si="81"/>
        <v>0.62520561422530119</v>
      </c>
      <c r="AD123">
        <f t="shared" si="82"/>
        <v>3.5038784824673361</v>
      </c>
      <c r="AE123">
        <f t="shared" si="83"/>
        <v>19.979052144344696</v>
      </c>
      <c r="AF123">
        <f t="shared" si="84"/>
        <v>2.3797342429133336E-2</v>
      </c>
      <c r="AG123">
        <f t="shared" si="47"/>
        <v>564.60408696362765</v>
      </c>
      <c r="AH123">
        <f t="shared" si="48"/>
        <v>763.61485401140408</v>
      </c>
      <c r="AI123">
        <f t="shared" si="49"/>
        <v>564.60408696362765</v>
      </c>
      <c r="AK123" t="b">
        <f t="shared" si="85"/>
        <v>1</v>
      </c>
      <c r="AL123" t="b">
        <f t="shared" si="86"/>
        <v>1</v>
      </c>
      <c r="AM123">
        <f t="shared" si="87"/>
        <v>564.60408696362742</v>
      </c>
      <c r="AN123" t="b">
        <f t="shared" si="88"/>
        <v>1</v>
      </c>
      <c r="AO123">
        <f t="shared" si="89"/>
        <v>-7.1283471277985981</v>
      </c>
      <c r="AP123">
        <f>SUM(AO124:$AO$262)</f>
        <v>447.67560239283711</v>
      </c>
      <c r="AQ123" t="b">
        <f t="shared" si="50"/>
        <v>1</v>
      </c>
      <c r="AR123" t="b">
        <f t="shared" si="90"/>
        <v>1</v>
      </c>
      <c r="AS123" t="b">
        <f t="shared" si="91"/>
        <v>1</v>
      </c>
      <c r="AT123" t="b">
        <f t="shared" si="93"/>
        <v>1</v>
      </c>
      <c r="AU123">
        <f t="shared" si="51"/>
        <v>763.61485401140385</v>
      </c>
      <c r="AV123" t="b">
        <f t="shared" si="52"/>
        <v>1</v>
      </c>
      <c r="AW123" t="b">
        <f t="shared" si="53"/>
        <v>1</v>
      </c>
      <c r="AX123" t="b">
        <f t="shared" si="92"/>
        <v>1</v>
      </c>
    </row>
    <row r="124" spans="1:50" x14ac:dyDescent="0.35">
      <c r="A124">
        <v>72</v>
      </c>
      <c r="B124">
        <f t="shared" si="54"/>
        <v>8</v>
      </c>
      <c r="C124">
        <f t="shared" si="55"/>
        <v>46</v>
      </c>
      <c r="D124">
        <f t="shared" si="56"/>
        <v>1.6287942773576258E-3</v>
      </c>
      <c r="E124">
        <f t="shared" si="57"/>
        <v>1.3583429076213793E-4</v>
      </c>
      <c r="F124">
        <f t="shared" si="58"/>
        <v>0.04</v>
      </c>
      <c r="G124">
        <f t="shared" si="59"/>
        <v>3.3960531989175591E-3</v>
      </c>
      <c r="H124">
        <f t="shared" si="60"/>
        <v>0.02</v>
      </c>
      <c r="I124">
        <f t="shared" si="61"/>
        <v>1.1940522965290021</v>
      </c>
      <c r="J124">
        <f t="shared" si="62"/>
        <v>1.0043360905203587E-4</v>
      </c>
      <c r="K124">
        <f t="shared" si="63"/>
        <v>2.5106440156952678E-3</v>
      </c>
      <c r="L124">
        <f t="shared" si="64"/>
        <v>0</v>
      </c>
      <c r="M124">
        <f t="shared" si="65"/>
        <v>0.73677224368921412</v>
      </c>
      <c r="N124">
        <f t="shared" si="66"/>
        <v>52.96</v>
      </c>
      <c r="O124">
        <f t="shared" si="67"/>
        <v>1.0592000000000001</v>
      </c>
      <c r="P124">
        <f t="shared" si="68"/>
        <v>5.9702614826450109</v>
      </c>
      <c r="Q124">
        <f t="shared" si="69"/>
        <v>298.51307413225055</v>
      </c>
      <c r="R124">
        <f t="shared" si="70"/>
        <v>39.157740696787393</v>
      </c>
      <c r="S124">
        <f t="shared" si="71"/>
        <v>0.78315481393574782</v>
      </c>
      <c r="T124">
        <f t="shared" si="72"/>
        <v>4.4143117641508836</v>
      </c>
      <c r="U124">
        <f t="shared" si="73"/>
        <v>25.108402263008969</v>
      </c>
      <c r="V124">
        <f t="shared" si="74"/>
        <v>2.9980745384319857E-2</v>
      </c>
      <c r="W124">
        <f t="shared" si="75"/>
        <v>8.8218911103074777</v>
      </c>
      <c r="X124">
        <f t="shared" si="76"/>
        <v>-8.9475195187375753</v>
      </c>
      <c r="Y124">
        <f t="shared" si="77"/>
        <v>0.99673694261856227</v>
      </c>
      <c r="Z124">
        <f t="shared" si="78"/>
        <v>0.79031452573014227</v>
      </c>
      <c r="AA124">
        <f t="shared" si="79"/>
        <v>7.0713546449122759</v>
      </c>
      <c r="AB124">
        <f t="shared" si="80"/>
        <v>31.048243467472631</v>
      </c>
      <c r="AC124">
        <f t="shared" si="81"/>
        <v>0.62096486934945261</v>
      </c>
      <c r="AD124">
        <f t="shared" si="82"/>
        <v>3.4886947083098931</v>
      </c>
      <c r="AE124">
        <f t="shared" si="83"/>
        <v>19.843535026331566</v>
      </c>
      <c r="AF124">
        <f t="shared" si="84"/>
        <v>2.36942185694449E-2</v>
      </c>
      <c r="AG124">
        <f t="shared" si="47"/>
        <v>575.39997334305008</v>
      </c>
      <c r="AH124">
        <f t="shared" si="48"/>
        <v>780.97400963677694</v>
      </c>
      <c r="AI124">
        <f t="shared" si="49"/>
        <v>575.39997334305008</v>
      </c>
      <c r="AK124" t="b">
        <f t="shared" si="85"/>
        <v>1</v>
      </c>
      <c r="AL124" t="b">
        <f t="shared" si="86"/>
        <v>1</v>
      </c>
      <c r="AM124">
        <f t="shared" si="87"/>
        <v>575.39997334305008</v>
      </c>
      <c r="AN124" t="b">
        <f t="shared" si="88"/>
        <v>1</v>
      </c>
      <c r="AO124">
        <f t="shared" si="89"/>
        <v>-7.0713546449122759</v>
      </c>
      <c r="AP124">
        <f>SUM(AO125:$AO$262)</f>
        <v>454.74695703774938</v>
      </c>
      <c r="AQ124" t="b">
        <f t="shared" si="50"/>
        <v>1</v>
      </c>
      <c r="AR124" t="b">
        <f t="shared" si="90"/>
        <v>1</v>
      </c>
      <c r="AS124" t="b">
        <f t="shared" si="91"/>
        <v>1</v>
      </c>
      <c r="AT124" t="b">
        <f t="shared" si="93"/>
        <v>1</v>
      </c>
      <c r="AU124">
        <f t="shared" si="51"/>
        <v>780.97400963677694</v>
      </c>
      <c r="AV124" t="b">
        <f t="shared" si="52"/>
        <v>1</v>
      </c>
      <c r="AW124" t="b">
        <f t="shared" si="53"/>
        <v>1</v>
      </c>
      <c r="AX124" t="b">
        <f t="shared" si="92"/>
        <v>1</v>
      </c>
    </row>
    <row r="125" spans="1:50" x14ac:dyDescent="0.35">
      <c r="A125">
        <v>73</v>
      </c>
      <c r="B125">
        <f t="shared" si="54"/>
        <v>8</v>
      </c>
      <c r="C125">
        <f t="shared" si="55"/>
        <v>46</v>
      </c>
      <c r="D125">
        <f t="shared" si="56"/>
        <v>1.6287942773576258E-3</v>
      </c>
      <c r="E125">
        <f t="shared" si="57"/>
        <v>1.3583429076213793E-4</v>
      </c>
      <c r="F125">
        <f t="shared" si="58"/>
        <v>0.04</v>
      </c>
      <c r="G125">
        <f t="shared" si="59"/>
        <v>3.3960531989175591E-3</v>
      </c>
      <c r="H125">
        <f t="shared" si="60"/>
        <v>0.02</v>
      </c>
      <c r="I125">
        <f t="shared" si="61"/>
        <v>1.1969971516144815</v>
      </c>
      <c r="J125">
        <f t="shared" si="62"/>
        <v>1.0007893517475346E-4</v>
      </c>
      <c r="K125">
        <f t="shared" si="63"/>
        <v>2.5017778616664788E-3</v>
      </c>
      <c r="L125">
        <f t="shared" si="64"/>
        <v>0</v>
      </c>
      <c r="M125">
        <f t="shared" si="65"/>
        <v>0.73417038689237291</v>
      </c>
      <c r="N125">
        <f t="shared" si="66"/>
        <v>52.96</v>
      </c>
      <c r="O125">
        <f t="shared" si="67"/>
        <v>1.0592000000000001</v>
      </c>
      <c r="P125">
        <f t="shared" si="68"/>
        <v>5.9849857580724075</v>
      </c>
      <c r="Q125">
        <f t="shared" si="69"/>
        <v>299.24928790362037</v>
      </c>
      <c r="R125">
        <f t="shared" si="70"/>
        <v>39.019458025780779</v>
      </c>
      <c r="S125">
        <f t="shared" si="71"/>
        <v>0.78038916051561558</v>
      </c>
      <c r="T125">
        <f t="shared" si="72"/>
        <v>4.4095713854229999</v>
      </c>
      <c r="U125">
        <f t="shared" si="73"/>
        <v>25.019733793688363</v>
      </c>
      <c r="V125">
        <f t="shared" si="74"/>
        <v>2.9948550085197558E-2</v>
      </c>
      <c r="W125">
        <f t="shared" si="75"/>
        <v>8.7798151360685992</v>
      </c>
      <c r="X125">
        <f t="shared" si="76"/>
        <v>-8.9049998970470625</v>
      </c>
      <c r="Y125">
        <f t="shared" si="77"/>
        <v>0.99673694261856227</v>
      </c>
      <c r="Z125">
        <f t="shared" si="78"/>
        <v>0.78773568408330097</v>
      </c>
      <c r="AA125">
        <f t="shared" si="79"/>
        <v>7.0147861856620963</v>
      </c>
      <c r="AB125">
        <f t="shared" si="80"/>
        <v>30.837644463892129</v>
      </c>
      <c r="AC125">
        <f t="shared" si="81"/>
        <v>0.61675288927784255</v>
      </c>
      <c r="AD125">
        <f t="shared" si="82"/>
        <v>3.4735767318103359</v>
      </c>
      <c r="AE125">
        <f t="shared" si="83"/>
        <v>19.708937115553187</v>
      </c>
      <c r="AF125">
        <f t="shared" si="84"/>
        <v>2.3591541588666099E-2</v>
      </c>
      <c r="AG125">
        <f t="shared" si="47"/>
        <v>586.18868302350654</v>
      </c>
      <c r="AH125">
        <f t="shared" si="48"/>
        <v>798.43683903507804</v>
      </c>
      <c r="AI125">
        <f t="shared" si="49"/>
        <v>586.18868302350654</v>
      </c>
      <c r="AK125" t="b">
        <f t="shared" si="85"/>
        <v>1</v>
      </c>
      <c r="AL125" t="b">
        <f t="shared" si="86"/>
        <v>1</v>
      </c>
      <c r="AM125">
        <f t="shared" si="87"/>
        <v>586.18868302350643</v>
      </c>
      <c r="AN125" t="b">
        <f t="shared" si="88"/>
        <v>1</v>
      </c>
      <c r="AO125">
        <f t="shared" si="89"/>
        <v>-7.0147861856620963</v>
      </c>
      <c r="AP125">
        <f>SUM(AO126:$AO$262)</f>
        <v>461.76174322341154</v>
      </c>
      <c r="AQ125" t="b">
        <f t="shared" si="50"/>
        <v>1</v>
      </c>
      <c r="AR125" t="b">
        <f t="shared" si="90"/>
        <v>1</v>
      </c>
      <c r="AS125" t="b">
        <f t="shared" si="91"/>
        <v>1</v>
      </c>
      <c r="AT125" t="b">
        <f t="shared" si="93"/>
        <v>1</v>
      </c>
      <c r="AU125">
        <f t="shared" si="51"/>
        <v>798.43683903507804</v>
      </c>
      <c r="AV125" t="b">
        <f t="shared" si="52"/>
        <v>1</v>
      </c>
      <c r="AW125" t="b">
        <f t="shared" si="53"/>
        <v>1</v>
      </c>
      <c r="AX125" t="b">
        <f t="shared" si="92"/>
        <v>1</v>
      </c>
    </row>
    <row r="126" spans="1:50" x14ac:dyDescent="0.35">
      <c r="A126">
        <v>74</v>
      </c>
      <c r="B126">
        <f t="shared" si="54"/>
        <v>8</v>
      </c>
      <c r="C126">
        <f t="shared" si="55"/>
        <v>46</v>
      </c>
      <c r="D126">
        <f t="shared" si="56"/>
        <v>1.6287942773576258E-3</v>
      </c>
      <c r="E126">
        <f t="shared" si="57"/>
        <v>1.3583429076213793E-4</v>
      </c>
      <c r="F126">
        <f t="shared" si="58"/>
        <v>0.04</v>
      </c>
      <c r="G126">
        <f t="shared" si="59"/>
        <v>3.3960531989175591E-3</v>
      </c>
      <c r="H126">
        <f t="shared" si="60"/>
        <v>0.02</v>
      </c>
      <c r="I126">
        <f t="shared" si="61"/>
        <v>1.1999492695070417</v>
      </c>
      <c r="J126">
        <f t="shared" si="62"/>
        <v>9.9725513802089875E-5</v>
      </c>
      <c r="K126">
        <f t="shared" si="63"/>
        <v>2.4929430178062236E-3</v>
      </c>
      <c r="L126">
        <f t="shared" si="64"/>
        <v>0</v>
      </c>
      <c r="M126">
        <f t="shared" si="65"/>
        <v>0.73157771836076457</v>
      </c>
      <c r="N126">
        <f t="shared" si="66"/>
        <v>52.96</v>
      </c>
      <c r="O126">
        <f t="shared" si="67"/>
        <v>1.0592000000000001</v>
      </c>
      <c r="P126">
        <f t="shared" si="68"/>
        <v>5.9997463475352086</v>
      </c>
      <c r="Q126">
        <f t="shared" si="69"/>
        <v>299.98731737676042</v>
      </c>
      <c r="R126">
        <f t="shared" si="70"/>
        <v>38.881663689820073</v>
      </c>
      <c r="S126">
        <f t="shared" si="71"/>
        <v>0.77763327379640146</v>
      </c>
      <c r="T126">
        <f t="shared" si="72"/>
        <v>4.404836097226025</v>
      </c>
      <c r="U126">
        <f t="shared" si="73"/>
        <v>24.93137845052247</v>
      </c>
      <c r="V126">
        <f t="shared" si="74"/>
        <v>2.9916389359508036E-2</v>
      </c>
      <c r="W126">
        <f t="shared" si="75"/>
        <v>8.7378994789156668</v>
      </c>
      <c r="X126">
        <f t="shared" si="76"/>
        <v>-8.8626421591507203</v>
      </c>
      <c r="Y126">
        <f t="shared" si="77"/>
        <v>0.99673694261856227</v>
      </c>
      <c r="Z126">
        <f t="shared" si="78"/>
        <v>0.78516525734473108</v>
      </c>
      <c r="AA126">
        <f t="shared" si="79"/>
        <v>6.9586387116438395</v>
      </c>
      <c r="AB126">
        <f t="shared" si="80"/>
        <v>30.628473944997261</v>
      </c>
      <c r="AC126">
        <f t="shared" si="81"/>
        <v>0.61256947889994517</v>
      </c>
      <c r="AD126">
        <f t="shared" si="82"/>
        <v>3.4585242678398327</v>
      </c>
      <c r="AE126">
        <f t="shared" si="83"/>
        <v>19.575252177063359</v>
      </c>
      <c r="AF126">
        <f t="shared" si="84"/>
        <v>2.3489309550283301E-2</v>
      </c>
      <c r="AG126">
        <f t="shared" si="47"/>
        <v>596.97035439414606</v>
      </c>
      <c r="AH126">
        <f t="shared" si="48"/>
        <v>816.00401353361167</v>
      </c>
      <c r="AI126">
        <f t="shared" si="49"/>
        <v>596.97035439414606</v>
      </c>
      <c r="AK126" t="b">
        <f t="shared" si="85"/>
        <v>1</v>
      </c>
      <c r="AL126" t="b">
        <f t="shared" si="86"/>
        <v>1</v>
      </c>
      <c r="AM126">
        <f t="shared" si="87"/>
        <v>596.97035439414606</v>
      </c>
      <c r="AN126" t="b">
        <f t="shared" si="88"/>
        <v>1</v>
      </c>
      <c r="AO126">
        <f t="shared" si="89"/>
        <v>-6.9586387116438395</v>
      </c>
      <c r="AP126">
        <f>SUM(AO127:$AO$262)</f>
        <v>468.72038193505551</v>
      </c>
      <c r="AQ126" t="b">
        <f t="shared" si="50"/>
        <v>1</v>
      </c>
      <c r="AR126" t="b">
        <f t="shared" si="90"/>
        <v>1</v>
      </c>
      <c r="AS126" t="b">
        <f t="shared" si="91"/>
        <v>1</v>
      </c>
      <c r="AT126" t="b">
        <f t="shared" si="93"/>
        <v>1</v>
      </c>
      <c r="AU126">
        <f t="shared" si="51"/>
        <v>816.00401353361156</v>
      </c>
      <c r="AV126" t="b">
        <f t="shared" si="52"/>
        <v>1</v>
      </c>
      <c r="AW126" t="b">
        <f t="shared" si="53"/>
        <v>1</v>
      </c>
      <c r="AX126" t="b">
        <f t="shared" si="92"/>
        <v>1</v>
      </c>
    </row>
    <row r="127" spans="1:50" x14ac:dyDescent="0.35">
      <c r="A127">
        <v>75</v>
      </c>
      <c r="B127">
        <f t="shared" si="54"/>
        <v>8</v>
      </c>
      <c r="C127">
        <f t="shared" si="55"/>
        <v>46</v>
      </c>
      <c r="D127">
        <f t="shared" si="56"/>
        <v>1.6287942773576258E-3</v>
      </c>
      <c r="E127">
        <f t="shared" si="57"/>
        <v>1.3583429076213793E-4</v>
      </c>
      <c r="F127">
        <f t="shared" si="58"/>
        <v>0.04</v>
      </c>
      <c r="G127">
        <f t="shared" si="59"/>
        <v>3.3960531989175591E-3</v>
      </c>
      <c r="H127">
        <f t="shared" si="60"/>
        <v>0.02</v>
      </c>
      <c r="I127">
        <f t="shared" si="61"/>
        <v>1.2029086681187247</v>
      </c>
      <c r="J127">
        <f t="shared" si="62"/>
        <v>9.9373340510917543E-5</v>
      </c>
      <c r="K127">
        <f t="shared" si="63"/>
        <v>2.4841393735449543E-3</v>
      </c>
      <c r="L127">
        <f t="shared" si="64"/>
        <v>0</v>
      </c>
      <c r="M127">
        <f t="shared" si="65"/>
        <v>0.72899420564670869</v>
      </c>
      <c r="N127">
        <f t="shared" si="66"/>
        <v>52.96</v>
      </c>
      <c r="O127">
        <f t="shared" si="67"/>
        <v>1.0592000000000001</v>
      </c>
      <c r="P127">
        <f t="shared" si="68"/>
        <v>6.0145433405936233</v>
      </c>
      <c r="Q127">
        <f t="shared" si="69"/>
        <v>300.72716702968114</v>
      </c>
      <c r="R127">
        <f t="shared" si="70"/>
        <v>38.744355964386095</v>
      </c>
      <c r="S127">
        <f t="shared" si="71"/>
        <v>0.77488711928772191</v>
      </c>
      <c r="T127">
        <f t="shared" si="72"/>
        <v>4.4001058940934135</v>
      </c>
      <c r="U127">
        <f t="shared" si="73"/>
        <v>24.843335127729386</v>
      </c>
      <c r="V127">
        <f t="shared" si="74"/>
        <v>2.9884263170124079E-2</v>
      </c>
      <c r="W127">
        <f t="shared" si="75"/>
        <v>8.6961435601054511</v>
      </c>
      <c r="X127">
        <f t="shared" si="76"/>
        <v>-8.8204457207726144</v>
      </c>
      <c r="Y127">
        <f t="shared" si="77"/>
        <v>0.99673694261856227</v>
      </c>
      <c r="Z127">
        <f t="shared" si="78"/>
        <v>0.78260321805610389</v>
      </c>
      <c r="AA127">
        <f t="shared" si="79"/>
        <v>6.902909205765841</v>
      </c>
      <c r="AB127">
        <f t="shared" si="80"/>
        <v>30.420722221433074</v>
      </c>
      <c r="AC127">
        <f t="shared" si="81"/>
        <v>0.60841444442866155</v>
      </c>
      <c r="AD127">
        <f t="shared" si="82"/>
        <v>3.4435370325051355</v>
      </c>
      <c r="AE127">
        <f t="shared" si="83"/>
        <v>19.442474018207268</v>
      </c>
      <c r="AF127">
        <f t="shared" si="84"/>
        <v>2.3387520526174609E-2</v>
      </c>
      <c r="AG127">
        <f t="shared" si="47"/>
        <v>607.7451257128921</v>
      </c>
      <c r="AH127">
        <f t="shared" si="48"/>
        <v>833.67620895387836</v>
      </c>
      <c r="AI127">
        <f t="shared" si="49"/>
        <v>607.7451257128921</v>
      </c>
      <c r="AK127" t="b">
        <f t="shared" si="85"/>
        <v>1</v>
      </c>
      <c r="AL127" t="b">
        <f t="shared" si="86"/>
        <v>1</v>
      </c>
      <c r="AM127">
        <f t="shared" si="87"/>
        <v>607.7451257128921</v>
      </c>
      <c r="AN127" t="b">
        <f t="shared" si="88"/>
        <v>1</v>
      </c>
      <c r="AO127">
        <f t="shared" si="89"/>
        <v>-6.902909205765841</v>
      </c>
      <c r="AP127">
        <f>SUM(AO128:$AO$262)</f>
        <v>475.62329114082132</v>
      </c>
      <c r="AQ127" t="b">
        <f t="shared" si="50"/>
        <v>1</v>
      </c>
      <c r="AR127" t="b">
        <f t="shared" si="90"/>
        <v>1</v>
      </c>
      <c r="AS127" t="b">
        <f t="shared" si="91"/>
        <v>1</v>
      </c>
      <c r="AT127" t="b">
        <f t="shared" si="93"/>
        <v>1</v>
      </c>
      <c r="AU127">
        <f t="shared" si="51"/>
        <v>833.67620895387836</v>
      </c>
      <c r="AV127" t="b">
        <f t="shared" si="52"/>
        <v>1</v>
      </c>
      <c r="AW127" t="b">
        <f t="shared" si="53"/>
        <v>1</v>
      </c>
      <c r="AX127" t="b">
        <f t="shared" si="92"/>
        <v>1</v>
      </c>
    </row>
    <row r="128" spans="1:50" x14ac:dyDescent="0.35">
      <c r="A128">
        <v>76</v>
      </c>
      <c r="B128">
        <f t="shared" si="54"/>
        <v>8</v>
      </c>
      <c r="C128">
        <f t="shared" si="55"/>
        <v>46</v>
      </c>
      <c r="D128">
        <f t="shared" si="56"/>
        <v>1.6287942773576258E-3</v>
      </c>
      <c r="E128">
        <f t="shared" si="57"/>
        <v>1.3583429076213793E-4</v>
      </c>
      <c r="F128">
        <f t="shared" si="58"/>
        <v>0.04</v>
      </c>
      <c r="G128">
        <f t="shared" si="59"/>
        <v>3.3960531989175591E-3</v>
      </c>
      <c r="H128">
        <f t="shared" si="60"/>
        <v>0.02</v>
      </c>
      <c r="I128">
        <f t="shared" si="61"/>
        <v>1.2058753654057479</v>
      </c>
      <c r="J128">
        <f t="shared" si="62"/>
        <v>9.9022410893728806E-5</v>
      </c>
      <c r="K128">
        <f t="shared" si="63"/>
        <v>2.4753668187035898E-3</v>
      </c>
      <c r="L128">
        <f t="shared" si="64"/>
        <v>0</v>
      </c>
      <c r="M128">
        <f t="shared" si="65"/>
        <v>0.72641981641711129</v>
      </c>
      <c r="N128">
        <f t="shared" si="66"/>
        <v>52.96</v>
      </c>
      <c r="O128">
        <f t="shared" si="67"/>
        <v>1.0592000000000001</v>
      </c>
      <c r="P128">
        <f t="shared" si="68"/>
        <v>6.0293768270287398</v>
      </c>
      <c r="Q128">
        <f t="shared" si="69"/>
        <v>301.46884135143699</v>
      </c>
      <c r="R128">
        <f t="shared" si="70"/>
        <v>38.607533131049692</v>
      </c>
      <c r="S128">
        <f t="shared" si="71"/>
        <v>0.77215066262099386</v>
      </c>
      <c r="T128">
        <f t="shared" si="72"/>
        <v>4.3953807705644889</v>
      </c>
      <c r="U128">
        <f t="shared" si="73"/>
        <v>24.755602723432201</v>
      </c>
      <c r="V128">
        <f t="shared" si="74"/>
        <v>2.9852171479958337E-2</v>
      </c>
      <c r="W128">
        <f t="shared" si="75"/>
        <v>8.6545468029520514</v>
      </c>
      <c r="X128">
        <f t="shared" si="76"/>
        <v>-8.7784099997136522</v>
      </c>
      <c r="Y128">
        <f t="shared" si="77"/>
        <v>0.99673694261856227</v>
      </c>
      <c r="Z128">
        <f t="shared" si="78"/>
        <v>0.78004953884868911</v>
      </c>
      <c r="AA128">
        <f t="shared" si="79"/>
        <v>6.8475946721013514</v>
      </c>
      <c r="AB128">
        <f t="shared" si="80"/>
        <v>30.214379669567137</v>
      </c>
      <c r="AC128">
        <f t="shared" si="81"/>
        <v>0.60428759339134275</v>
      </c>
      <c r="AD128">
        <f t="shared" si="82"/>
        <v>3.4286147431432252</v>
      </c>
      <c r="AE128">
        <f t="shared" si="83"/>
        <v>19.310596488334639</v>
      </c>
      <c r="AF128">
        <f t="shared" si="84"/>
        <v>2.3286172596573489E-2</v>
      </c>
      <c r="AG128">
        <f t="shared" si="47"/>
        <v>618.5131351080895</v>
      </c>
      <c r="AH128">
        <f t="shared" si="48"/>
        <v>851.45410564204428</v>
      </c>
      <c r="AI128">
        <f t="shared" si="49"/>
        <v>618.5131351080895</v>
      </c>
      <c r="AK128" t="b">
        <f t="shared" si="85"/>
        <v>1</v>
      </c>
      <c r="AL128" t="b">
        <f t="shared" si="86"/>
        <v>1</v>
      </c>
      <c r="AM128">
        <f t="shared" si="87"/>
        <v>618.51313510808939</v>
      </c>
      <c r="AN128" t="b">
        <f t="shared" si="88"/>
        <v>1</v>
      </c>
      <c r="AO128">
        <f t="shared" si="89"/>
        <v>-6.8475946721013514</v>
      </c>
      <c r="AP128">
        <f>SUM(AO129:$AO$262)</f>
        <v>482.47088581292263</v>
      </c>
      <c r="AQ128" t="b">
        <f t="shared" si="50"/>
        <v>1</v>
      </c>
      <c r="AR128" t="b">
        <f t="shared" si="90"/>
        <v>1</v>
      </c>
      <c r="AS128" t="b">
        <f t="shared" si="91"/>
        <v>1</v>
      </c>
      <c r="AT128" t="b">
        <f t="shared" si="93"/>
        <v>1</v>
      </c>
      <c r="AU128">
        <f t="shared" si="51"/>
        <v>851.45410564204451</v>
      </c>
      <c r="AV128" t="b">
        <f t="shared" si="52"/>
        <v>1</v>
      </c>
      <c r="AW128" t="b">
        <f t="shared" si="53"/>
        <v>1</v>
      </c>
      <c r="AX128" t="b">
        <f t="shared" si="92"/>
        <v>1</v>
      </c>
    </row>
    <row r="129" spans="1:50" x14ac:dyDescent="0.35">
      <c r="A129">
        <v>77</v>
      </c>
      <c r="B129">
        <f t="shared" si="54"/>
        <v>8</v>
      </c>
      <c r="C129">
        <f t="shared" si="55"/>
        <v>46</v>
      </c>
      <c r="D129">
        <f t="shared" si="56"/>
        <v>1.6287942773576258E-3</v>
      </c>
      <c r="E129">
        <f t="shared" si="57"/>
        <v>1.3583429076213793E-4</v>
      </c>
      <c r="F129">
        <f t="shared" si="58"/>
        <v>0.04</v>
      </c>
      <c r="G129">
        <f t="shared" si="59"/>
        <v>3.3960531989175591E-3</v>
      </c>
      <c r="H129">
        <f t="shared" si="60"/>
        <v>0.02</v>
      </c>
      <c r="I129">
        <f t="shared" si="61"/>
        <v>1.2088493793686137</v>
      </c>
      <c r="J129">
        <f t="shared" si="62"/>
        <v>9.8672720558580759E-5</v>
      </c>
      <c r="K129">
        <f t="shared" si="63"/>
        <v>2.4666252434921375E-3</v>
      </c>
      <c r="L129">
        <f t="shared" si="64"/>
        <v>0</v>
      </c>
      <c r="M129">
        <f t="shared" si="65"/>
        <v>0.72385451845306048</v>
      </c>
      <c r="N129">
        <f t="shared" si="66"/>
        <v>52.96</v>
      </c>
      <c r="O129">
        <f t="shared" si="67"/>
        <v>1.0592000000000001</v>
      </c>
      <c r="P129">
        <f t="shared" si="68"/>
        <v>6.0442468968430685</v>
      </c>
      <c r="Q129">
        <f t="shared" si="69"/>
        <v>302.21234484215341</v>
      </c>
      <c r="R129">
        <f t="shared" si="70"/>
        <v>38.471193477450214</v>
      </c>
      <c r="S129">
        <f t="shared" si="71"/>
        <v>0.76942386954900432</v>
      </c>
      <c r="T129">
        <f t="shared" si="72"/>
        <v>4.3906607211844362</v>
      </c>
      <c r="U129">
        <f t="shared" si="73"/>
        <v>24.668180139645191</v>
      </c>
      <c r="V129">
        <f t="shared" si="74"/>
        <v>2.9820114251963251E-2</v>
      </c>
      <c r="W129">
        <f t="shared" si="75"/>
        <v>8.6131086328196194</v>
      </c>
      <c r="X129">
        <f t="shared" si="76"/>
        <v>-8.7365344158443108</v>
      </c>
      <c r="Y129">
        <f t="shared" si="77"/>
        <v>0.99673694261856227</v>
      </c>
      <c r="Z129">
        <f t="shared" si="78"/>
        <v>0.77750419244306179</v>
      </c>
      <c r="AA129">
        <f t="shared" si="79"/>
        <v>6.7926921357420476</v>
      </c>
      <c r="AB129">
        <f t="shared" si="80"/>
        <v>30.009436731043735</v>
      </c>
      <c r="AC129">
        <f t="shared" si="81"/>
        <v>0.60018873462087474</v>
      </c>
      <c r="AD129">
        <f t="shared" si="82"/>
        <v>3.4137571183159765</v>
      </c>
      <c r="AE129">
        <f t="shared" si="83"/>
        <v>19.17961347851481</v>
      </c>
      <c r="AF129">
        <f t="shared" si="84"/>
        <v>2.3185263850032525E-2</v>
      </c>
      <c r="AG129">
        <f t="shared" si="47"/>
        <v>629.27452058014978</v>
      </c>
      <c r="AH129">
        <f t="shared" si="48"/>
        <v>869.33838849961683</v>
      </c>
      <c r="AI129">
        <f t="shared" si="49"/>
        <v>629.27452058014978</v>
      </c>
      <c r="AK129" t="b">
        <f t="shared" si="85"/>
        <v>1</v>
      </c>
      <c r="AL129" t="b">
        <f t="shared" si="86"/>
        <v>1</v>
      </c>
      <c r="AM129">
        <f t="shared" si="87"/>
        <v>629.27452058014978</v>
      </c>
      <c r="AN129" t="b">
        <f t="shared" si="88"/>
        <v>1</v>
      </c>
      <c r="AO129">
        <f t="shared" si="89"/>
        <v>-6.7926921357420476</v>
      </c>
      <c r="AP129">
        <f>SUM(AO130:$AO$262)</f>
        <v>489.2635779486647</v>
      </c>
      <c r="AQ129" t="b">
        <f t="shared" si="50"/>
        <v>1</v>
      </c>
      <c r="AR129" t="b">
        <f t="shared" si="90"/>
        <v>1</v>
      </c>
      <c r="AS129" t="b">
        <f t="shared" si="91"/>
        <v>1</v>
      </c>
      <c r="AT129" t="b">
        <f t="shared" si="93"/>
        <v>1</v>
      </c>
      <c r="AU129">
        <f t="shared" si="51"/>
        <v>869.33838849961694</v>
      </c>
      <c r="AV129" t="b">
        <f t="shared" si="52"/>
        <v>1</v>
      </c>
      <c r="AW129" t="b">
        <f t="shared" si="53"/>
        <v>1</v>
      </c>
      <c r="AX129" t="b">
        <f t="shared" si="92"/>
        <v>1</v>
      </c>
    </row>
    <row r="130" spans="1:50" x14ac:dyDescent="0.35">
      <c r="A130">
        <v>78</v>
      </c>
      <c r="B130">
        <f t="shared" si="54"/>
        <v>8</v>
      </c>
      <c r="C130">
        <f t="shared" si="55"/>
        <v>46</v>
      </c>
      <c r="D130">
        <f t="shared" si="56"/>
        <v>1.6287942773576258E-3</v>
      </c>
      <c r="E130">
        <f t="shared" si="57"/>
        <v>1.3583429076213793E-4</v>
      </c>
      <c r="F130">
        <f t="shared" si="58"/>
        <v>0.04</v>
      </c>
      <c r="G130">
        <f t="shared" si="59"/>
        <v>3.3960531989175591E-3</v>
      </c>
      <c r="H130">
        <f t="shared" si="60"/>
        <v>0.02</v>
      </c>
      <c r="I130">
        <f t="shared" si="61"/>
        <v>1.2118307280522185</v>
      </c>
      <c r="J130">
        <f t="shared" si="62"/>
        <v>9.8324265129040361E-5</v>
      </c>
      <c r="K130">
        <f t="shared" si="63"/>
        <v>2.4579145385083228E-3</v>
      </c>
      <c r="L130">
        <f t="shared" si="64"/>
        <v>0</v>
      </c>
      <c r="M130">
        <f t="shared" si="65"/>
        <v>0.72129827964942317</v>
      </c>
      <c r="N130">
        <f t="shared" si="66"/>
        <v>52.96</v>
      </c>
      <c r="O130">
        <f t="shared" si="67"/>
        <v>1.0592000000000001</v>
      </c>
      <c r="P130">
        <f t="shared" si="68"/>
        <v>6.0591536402610924</v>
      </c>
      <c r="Q130">
        <f t="shared" si="69"/>
        <v>302.95768201305464</v>
      </c>
      <c r="R130">
        <f t="shared" si="70"/>
        <v>38.335335297274085</v>
      </c>
      <c r="S130">
        <f t="shared" si="71"/>
        <v>0.76670670594548174</v>
      </c>
      <c r="T130">
        <f t="shared" si="72"/>
        <v>4.3859457405043019</v>
      </c>
      <c r="U130">
        <f t="shared" si="73"/>
        <v>24.581066282260089</v>
      </c>
      <c r="V130">
        <f t="shared" si="74"/>
        <v>2.9788091449131086E-2</v>
      </c>
      <c r="W130">
        <f t="shared" si="75"/>
        <v>8.5718284771150799</v>
      </c>
      <c r="X130">
        <f t="shared" si="76"/>
        <v>-8.6948183910971721</v>
      </c>
      <c r="Y130">
        <f t="shared" si="77"/>
        <v>0.99673694261856227</v>
      </c>
      <c r="Z130">
        <f t="shared" si="78"/>
        <v>0.77496715164881169</v>
      </c>
      <c r="AA130">
        <f t="shared" si="79"/>
        <v>6.7381986426522786</v>
      </c>
      <c r="AB130">
        <f t="shared" si="80"/>
        <v>29.805883912341091</v>
      </c>
      <c r="AC130">
        <f t="shared" si="81"/>
        <v>0.59611767824682182</v>
      </c>
      <c r="AD130">
        <f t="shared" si="82"/>
        <v>3.398963877804857</v>
      </c>
      <c r="AE130">
        <f t="shared" si="83"/>
        <v>19.049518921253746</v>
      </c>
      <c r="AF130">
        <f t="shared" si="84"/>
        <v>2.308479238338744E-2</v>
      </c>
      <c r="AG130">
        <f t="shared" si="47"/>
        <v>640.02942000319445</v>
      </c>
      <c r="AH130">
        <f t="shared" si="48"/>
        <v>887.32974701433045</v>
      </c>
      <c r="AI130">
        <f t="shared" si="49"/>
        <v>640.02942000319445</v>
      </c>
      <c r="AK130" t="b">
        <f t="shared" si="85"/>
        <v>1</v>
      </c>
      <c r="AL130" t="b">
        <f t="shared" si="86"/>
        <v>1</v>
      </c>
      <c r="AM130">
        <f t="shared" si="87"/>
        <v>640.02942000319433</v>
      </c>
      <c r="AN130" t="b">
        <f t="shared" si="88"/>
        <v>1</v>
      </c>
      <c r="AO130">
        <f t="shared" si="89"/>
        <v>-6.7381986426522786</v>
      </c>
      <c r="AP130">
        <f>SUM(AO131:$AO$262)</f>
        <v>496.00177659131697</v>
      </c>
      <c r="AQ130" t="b">
        <f t="shared" si="50"/>
        <v>1</v>
      </c>
      <c r="AR130" t="b">
        <f t="shared" si="90"/>
        <v>1</v>
      </c>
      <c r="AS130" t="b">
        <f t="shared" si="91"/>
        <v>1</v>
      </c>
      <c r="AT130" t="b">
        <f t="shared" si="93"/>
        <v>1</v>
      </c>
      <c r="AU130">
        <f t="shared" si="51"/>
        <v>887.32974701433056</v>
      </c>
      <c r="AV130" t="b">
        <f t="shared" si="52"/>
        <v>1</v>
      </c>
      <c r="AW130" t="b">
        <f t="shared" si="53"/>
        <v>1</v>
      </c>
      <c r="AX130" t="b">
        <f t="shared" si="92"/>
        <v>1</v>
      </c>
    </row>
    <row r="131" spans="1:50" x14ac:dyDescent="0.35">
      <c r="A131">
        <v>79</v>
      </c>
      <c r="B131">
        <f t="shared" si="54"/>
        <v>9</v>
      </c>
      <c r="C131">
        <f t="shared" si="55"/>
        <v>47</v>
      </c>
      <c r="D131">
        <f t="shared" si="56"/>
        <v>1.7715633512567219E-3</v>
      </c>
      <c r="E131">
        <f t="shared" si="57"/>
        <v>1.4775028596702988E-4</v>
      </c>
      <c r="F131">
        <f t="shared" si="58"/>
        <v>0.04</v>
      </c>
      <c r="G131">
        <f t="shared" si="59"/>
        <v>3.3960531989175591E-3</v>
      </c>
      <c r="H131">
        <f t="shared" si="60"/>
        <v>0.02</v>
      </c>
      <c r="I131">
        <f t="shared" si="61"/>
        <v>1.2148194295459624</v>
      </c>
      <c r="J131">
        <f t="shared" si="62"/>
        <v>1.0657202708572896E-4</v>
      </c>
      <c r="K131">
        <f t="shared" si="63"/>
        <v>2.4492054057036559E-3</v>
      </c>
      <c r="L131">
        <f t="shared" si="64"/>
        <v>0</v>
      </c>
      <c r="M131">
        <f t="shared" si="65"/>
        <v>0.71874250221663372</v>
      </c>
      <c r="N131">
        <f t="shared" si="66"/>
        <v>52.96</v>
      </c>
      <c r="O131">
        <f t="shared" si="67"/>
        <v>1.0592000000000001</v>
      </c>
      <c r="P131">
        <f t="shared" si="68"/>
        <v>6.0740971477298125</v>
      </c>
      <c r="Q131">
        <f t="shared" si="69"/>
        <v>303.70485738649063</v>
      </c>
      <c r="R131">
        <f t="shared" si="70"/>
        <v>38.199956890233452</v>
      </c>
      <c r="S131">
        <f t="shared" si="71"/>
        <v>0.7639991378046691</v>
      </c>
      <c r="T131">
        <f t="shared" si="72"/>
        <v>4.3812358230809823</v>
      </c>
      <c r="U131">
        <f t="shared" si="73"/>
        <v>26.64300677143224</v>
      </c>
      <c r="V131">
        <f t="shared" si="74"/>
        <v>3.236644228746053E-2</v>
      </c>
      <c r="W131">
        <f t="shared" si="75"/>
        <v>6.3793487156280984</v>
      </c>
      <c r="X131">
        <f t="shared" si="76"/>
        <v>-6.5019042998069416</v>
      </c>
      <c r="Y131">
        <f t="shared" si="77"/>
        <v>0.99673694261856227</v>
      </c>
      <c r="Z131">
        <f t="shared" si="78"/>
        <v>0.77243838936425224</v>
      </c>
      <c r="AA131">
        <f t="shared" si="79"/>
        <v>5.022320485143382</v>
      </c>
      <c r="AB131">
        <f t="shared" si="80"/>
        <v>29.603711784331615</v>
      </c>
      <c r="AC131">
        <f t="shared" si="81"/>
        <v>0.59207423568663242</v>
      </c>
      <c r="AD131">
        <f t="shared" si="82"/>
        <v>3.3842347426056381</v>
      </c>
      <c r="AE131">
        <f t="shared" si="83"/>
        <v>20.580081238345986</v>
      </c>
      <c r="AF131">
        <f t="shared" si="84"/>
        <v>2.5001082549977037E-2</v>
      </c>
      <c r="AG131">
        <f t="shared" si="47"/>
        <v>648.62661407704354</v>
      </c>
      <c r="AH131">
        <f t="shared" si="48"/>
        <v>902.44644233039003</v>
      </c>
      <c r="AI131">
        <f t="shared" si="49"/>
        <v>648.62661407704354</v>
      </c>
      <c r="AK131" t="b">
        <f t="shared" si="85"/>
        <v>1</v>
      </c>
      <c r="AL131" t="b">
        <f t="shared" si="86"/>
        <v>1</v>
      </c>
      <c r="AM131">
        <f t="shared" si="87"/>
        <v>648.62661407704354</v>
      </c>
      <c r="AN131" t="b">
        <f t="shared" si="88"/>
        <v>1</v>
      </c>
      <c r="AO131">
        <f t="shared" si="89"/>
        <v>-5.022320485143382</v>
      </c>
      <c r="AP131">
        <f>SUM(AO132:$AO$262)</f>
        <v>501.02409707646035</v>
      </c>
      <c r="AQ131" t="b">
        <f t="shared" si="50"/>
        <v>1</v>
      </c>
      <c r="AR131" t="b">
        <f t="shared" si="90"/>
        <v>1</v>
      </c>
      <c r="AS131" t="b">
        <f t="shared" si="91"/>
        <v>1</v>
      </c>
      <c r="AT131" t="b">
        <f t="shared" si="93"/>
        <v>1</v>
      </c>
      <c r="AU131">
        <f t="shared" si="51"/>
        <v>902.44644233039003</v>
      </c>
      <c r="AV131" t="b">
        <f t="shared" si="52"/>
        <v>1</v>
      </c>
      <c r="AW131" t="b">
        <f t="shared" si="53"/>
        <v>1</v>
      </c>
      <c r="AX131" t="b">
        <f t="shared" si="92"/>
        <v>1</v>
      </c>
    </row>
    <row r="132" spans="1:50" x14ac:dyDescent="0.35">
      <c r="A132">
        <v>80</v>
      </c>
      <c r="B132">
        <f t="shared" si="54"/>
        <v>9</v>
      </c>
      <c r="C132">
        <f t="shared" si="55"/>
        <v>47</v>
      </c>
      <c r="D132">
        <f t="shared" si="56"/>
        <v>1.7715633512567219E-3</v>
      </c>
      <c r="E132">
        <f t="shared" si="57"/>
        <v>1.4775028596702988E-4</v>
      </c>
      <c r="F132">
        <f t="shared" si="58"/>
        <v>0.04</v>
      </c>
      <c r="G132">
        <f t="shared" si="59"/>
        <v>3.3960531989175591E-3</v>
      </c>
      <c r="H132">
        <f t="shared" si="60"/>
        <v>0.02</v>
      </c>
      <c r="I132">
        <f t="shared" si="61"/>
        <v>1.2178155019838586</v>
      </c>
      <c r="J132">
        <f t="shared" si="62"/>
        <v>1.0619441023916624E-4</v>
      </c>
      <c r="K132">
        <f t="shared" si="63"/>
        <v>2.4405271319842096E-3</v>
      </c>
      <c r="L132">
        <f t="shared" si="64"/>
        <v>0</v>
      </c>
      <c r="M132">
        <f t="shared" si="65"/>
        <v>0.71619578067441036</v>
      </c>
      <c r="N132">
        <f t="shared" si="66"/>
        <v>52.96</v>
      </c>
      <c r="O132">
        <f t="shared" si="67"/>
        <v>1.0592000000000001</v>
      </c>
      <c r="P132">
        <f t="shared" si="68"/>
        <v>6.0890775099192931</v>
      </c>
      <c r="Q132">
        <f t="shared" si="69"/>
        <v>304.45387549596467</v>
      </c>
      <c r="R132">
        <f t="shared" si="70"/>
        <v>38.064602917392925</v>
      </c>
      <c r="S132">
        <f t="shared" si="71"/>
        <v>0.76129205834785851</v>
      </c>
      <c r="T132">
        <f t="shared" si="72"/>
        <v>4.3764788056704216</v>
      </c>
      <c r="U132">
        <f t="shared" si="73"/>
        <v>26.548602559791561</v>
      </c>
      <c r="V132">
        <f t="shared" si="74"/>
        <v>3.2331299753322516E-2</v>
      </c>
      <c r="W132">
        <f t="shared" si="75"/>
        <v>6.3458981938297621</v>
      </c>
      <c r="X132">
        <f t="shared" si="76"/>
        <v>-6.4680195265967484</v>
      </c>
      <c r="Y132">
        <f t="shared" si="77"/>
        <v>0.99673694261856227</v>
      </c>
      <c r="Z132">
        <f t="shared" si="78"/>
        <v>0.76991787857613136</v>
      </c>
      <c r="AA132">
        <f t="shared" si="79"/>
        <v>4.9798438725063612</v>
      </c>
      <c r="AB132">
        <f t="shared" si="80"/>
        <v>29.402560569300807</v>
      </c>
      <c r="AC132">
        <f t="shared" si="81"/>
        <v>0.58805121138601613</v>
      </c>
      <c r="AD132">
        <f t="shared" si="82"/>
        <v>3.3695292776951722</v>
      </c>
      <c r="AE132">
        <f t="shared" si="83"/>
        <v>20.440243761995571</v>
      </c>
      <c r="AF132">
        <f t="shared" si="84"/>
        <v>2.4892445717687072E-2</v>
      </c>
      <c r="AG132">
        <f t="shared" si="47"/>
        <v>657.21806835393738</v>
      </c>
      <c r="AH132">
        <f t="shared" si="48"/>
        <v>917.65141053339323</v>
      </c>
      <c r="AI132">
        <f t="shared" si="49"/>
        <v>657.21806835393738</v>
      </c>
      <c r="AK132" t="b">
        <f t="shared" si="85"/>
        <v>1</v>
      </c>
      <c r="AL132" t="b">
        <f t="shared" si="86"/>
        <v>1</v>
      </c>
      <c r="AM132">
        <f t="shared" si="87"/>
        <v>657.21806835393727</v>
      </c>
      <c r="AN132" t="b">
        <f t="shared" si="88"/>
        <v>1</v>
      </c>
      <c r="AO132">
        <f t="shared" si="89"/>
        <v>-4.9798438725063612</v>
      </c>
      <c r="AP132">
        <f>SUM(AO133:$AO$262)</f>
        <v>506.00394094896666</v>
      </c>
      <c r="AQ132" t="b">
        <f t="shared" si="50"/>
        <v>1</v>
      </c>
      <c r="AR132" t="b">
        <f t="shared" si="90"/>
        <v>1</v>
      </c>
      <c r="AS132" t="b">
        <f t="shared" si="91"/>
        <v>1</v>
      </c>
      <c r="AT132" t="b">
        <f t="shared" si="93"/>
        <v>1</v>
      </c>
      <c r="AU132">
        <f t="shared" si="51"/>
        <v>917.65141053339312</v>
      </c>
      <c r="AV132" t="b">
        <f t="shared" si="52"/>
        <v>1</v>
      </c>
      <c r="AW132" t="b">
        <f t="shared" si="53"/>
        <v>1</v>
      </c>
      <c r="AX132" t="b">
        <f t="shared" si="92"/>
        <v>1</v>
      </c>
    </row>
    <row r="133" spans="1:50" x14ac:dyDescent="0.35">
      <c r="A133">
        <v>81</v>
      </c>
      <c r="B133">
        <f t="shared" si="54"/>
        <v>9</v>
      </c>
      <c r="C133">
        <f t="shared" si="55"/>
        <v>47</v>
      </c>
      <c r="D133">
        <f t="shared" si="56"/>
        <v>1.7715633512567219E-3</v>
      </c>
      <c r="E133">
        <f t="shared" si="57"/>
        <v>1.4775028596702988E-4</v>
      </c>
      <c r="F133">
        <f t="shared" si="58"/>
        <v>0.04</v>
      </c>
      <c r="G133">
        <f t="shared" si="59"/>
        <v>3.3960531989175591E-3</v>
      </c>
      <c r="H133">
        <f t="shared" si="60"/>
        <v>0.02</v>
      </c>
      <c r="I133">
        <f t="shared" si="61"/>
        <v>1.2208189635446443</v>
      </c>
      <c r="J133">
        <f t="shared" si="62"/>
        <v>1.0581813140302435E-4</v>
      </c>
      <c r="K133">
        <f t="shared" si="63"/>
        <v>2.4318796080069352E-3</v>
      </c>
      <c r="L133">
        <f t="shared" si="64"/>
        <v>0</v>
      </c>
      <c r="M133">
        <f t="shared" si="65"/>
        <v>0.71365808293500044</v>
      </c>
      <c r="N133">
        <f t="shared" si="66"/>
        <v>52.96</v>
      </c>
      <c r="O133">
        <f t="shared" si="67"/>
        <v>1.0592000000000001</v>
      </c>
      <c r="P133">
        <f t="shared" si="68"/>
        <v>6.1040948177232215</v>
      </c>
      <c r="Q133">
        <f t="shared" si="69"/>
        <v>305.20474088616106</v>
      </c>
      <c r="R133">
        <f t="shared" si="70"/>
        <v>37.92972854451677</v>
      </c>
      <c r="S133">
        <f t="shared" si="71"/>
        <v>0.75859457089033544</v>
      </c>
      <c r="T133">
        <f t="shared" si="72"/>
        <v>4.3717269532899055</v>
      </c>
      <c r="U133">
        <f t="shared" si="73"/>
        <v>26.454532850756088</v>
      </c>
      <c r="V133">
        <f t="shared" si="74"/>
        <v>3.229619537591779E-2</v>
      </c>
      <c r="W133">
        <f t="shared" si="75"/>
        <v>6.312577974204518</v>
      </c>
      <c r="X133">
        <f t="shared" si="76"/>
        <v>-6.4342665942434323</v>
      </c>
      <c r="Y133">
        <f t="shared" si="77"/>
        <v>0.99673694261856227</v>
      </c>
      <c r="Z133">
        <f t="shared" si="78"/>
        <v>0.76740559235934269</v>
      </c>
      <c r="AA133">
        <f t="shared" si="79"/>
        <v>4.9376921671533083</v>
      </c>
      <c r="AB133">
        <f t="shared" si="80"/>
        <v>29.202776135962885</v>
      </c>
      <c r="AC133">
        <f t="shared" si="81"/>
        <v>0.58405552271925776</v>
      </c>
      <c r="AD133">
        <f t="shared" si="82"/>
        <v>3.3548877122227445</v>
      </c>
      <c r="AE133">
        <f t="shared" si="83"/>
        <v>20.301356452924168</v>
      </c>
      <c r="AF133">
        <f t="shared" si="84"/>
        <v>2.4784280943409256E-2</v>
      </c>
      <c r="AG133">
        <f t="shared" si="47"/>
        <v>665.80389588413107</v>
      </c>
      <c r="AH133">
        <f t="shared" si="48"/>
        <v>932.94521817217628</v>
      </c>
      <c r="AI133">
        <f t="shared" si="49"/>
        <v>665.80389588413107</v>
      </c>
      <c r="AK133" t="b">
        <f t="shared" si="85"/>
        <v>1</v>
      </c>
      <c r="AL133" t="b">
        <f t="shared" si="86"/>
        <v>1</v>
      </c>
      <c r="AM133">
        <f t="shared" si="87"/>
        <v>665.80389588413107</v>
      </c>
      <c r="AN133" t="b">
        <f t="shared" si="88"/>
        <v>1</v>
      </c>
      <c r="AO133">
        <f t="shared" si="89"/>
        <v>-4.9376921671533083</v>
      </c>
      <c r="AP133">
        <f>SUM(AO134:$AO$262)</f>
        <v>510.94163311612004</v>
      </c>
      <c r="AQ133" t="b">
        <f t="shared" si="50"/>
        <v>1</v>
      </c>
      <c r="AR133" t="b">
        <f t="shared" si="90"/>
        <v>1</v>
      </c>
      <c r="AS133" t="b">
        <f t="shared" si="91"/>
        <v>1</v>
      </c>
      <c r="AT133" t="b">
        <f t="shared" si="93"/>
        <v>1</v>
      </c>
      <c r="AU133">
        <f t="shared" si="51"/>
        <v>932.94521817217606</v>
      </c>
      <c r="AV133" t="b">
        <f t="shared" si="52"/>
        <v>1</v>
      </c>
      <c r="AW133" t="b">
        <f t="shared" si="53"/>
        <v>1</v>
      </c>
      <c r="AX133" t="b">
        <f t="shared" si="92"/>
        <v>1</v>
      </c>
    </row>
    <row r="134" spans="1:50" x14ac:dyDescent="0.35">
      <c r="A134">
        <v>82</v>
      </c>
      <c r="B134">
        <f t="shared" si="54"/>
        <v>9</v>
      </c>
      <c r="C134">
        <f t="shared" si="55"/>
        <v>47</v>
      </c>
      <c r="D134">
        <f t="shared" si="56"/>
        <v>1.7715633512567219E-3</v>
      </c>
      <c r="E134">
        <f t="shared" si="57"/>
        <v>1.4775028596702988E-4</v>
      </c>
      <c r="F134">
        <f t="shared" si="58"/>
        <v>0.04</v>
      </c>
      <c r="G134">
        <f t="shared" si="59"/>
        <v>3.3960531989175591E-3</v>
      </c>
      <c r="H134">
        <f t="shared" si="60"/>
        <v>0.02</v>
      </c>
      <c r="I134">
        <f t="shared" si="61"/>
        <v>1.2238298324518895</v>
      </c>
      <c r="J134">
        <f t="shared" si="62"/>
        <v>1.0544318583632864E-4</v>
      </c>
      <c r="K134">
        <f t="shared" si="63"/>
        <v>2.4232627248162177E-3</v>
      </c>
      <c r="L134">
        <f t="shared" si="64"/>
        <v>0</v>
      </c>
      <c r="M134">
        <f t="shared" si="65"/>
        <v>0.71112937702434798</v>
      </c>
      <c r="N134">
        <f t="shared" si="66"/>
        <v>52.96</v>
      </c>
      <c r="O134">
        <f t="shared" si="67"/>
        <v>1.0592000000000001</v>
      </c>
      <c r="P134">
        <f t="shared" si="68"/>
        <v>6.1191491622594469</v>
      </c>
      <c r="Q134">
        <f t="shared" si="69"/>
        <v>305.95745811297235</v>
      </c>
      <c r="R134">
        <f t="shared" si="70"/>
        <v>37.79533207223762</v>
      </c>
      <c r="S134">
        <f t="shared" si="71"/>
        <v>0.75590664144475239</v>
      </c>
      <c r="T134">
        <f t="shared" si="72"/>
        <v>4.366980260331391</v>
      </c>
      <c r="U134">
        <f t="shared" si="73"/>
        <v>26.36079645908216</v>
      </c>
      <c r="V134">
        <f t="shared" si="74"/>
        <v>3.2261129113816879E-2</v>
      </c>
      <c r="W134">
        <f t="shared" si="75"/>
        <v>6.2793875822655032</v>
      </c>
      <c r="X134">
        <f t="shared" si="76"/>
        <v>-6.400645022808078</v>
      </c>
      <c r="Y134">
        <f t="shared" si="77"/>
        <v>0.99673694261856227</v>
      </c>
      <c r="Z134">
        <f t="shared" si="78"/>
        <v>0.76490150387663791</v>
      </c>
      <c r="AA134">
        <f t="shared" si="79"/>
        <v>4.8958630037264186</v>
      </c>
      <c r="AB134">
        <f t="shared" si="80"/>
        <v>29.004349197313573</v>
      </c>
      <c r="AC134">
        <f t="shared" si="81"/>
        <v>0.58008698394627145</v>
      </c>
      <c r="AD134">
        <f t="shared" si="82"/>
        <v>3.3403097685270726</v>
      </c>
      <c r="AE134">
        <f t="shared" si="83"/>
        <v>20.163412854937896</v>
      </c>
      <c r="AF134">
        <f t="shared" si="84"/>
        <v>2.4676586175916917E-2</v>
      </c>
      <c r="AG134">
        <f t="shared" si="47"/>
        <v>674.38420960803796</v>
      </c>
      <c r="AH134">
        <f t="shared" si="48"/>
        <v>948.32843557937849</v>
      </c>
      <c r="AI134">
        <f t="shared" si="49"/>
        <v>674.38420960803796</v>
      </c>
      <c r="AK134" t="b">
        <f t="shared" si="85"/>
        <v>1</v>
      </c>
      <c r="AL134" t="b">
        <f t="shared" si="86"/>
        <v>1</v>
      </c>
      <c r="AM134">
        <f t="shared" si="87"/>
        <v>674.38420960803808</v>
      </c>
      <c r="AN134" t="b">
        <f t="shared" si="88"/>
        <v>1</v>
      </c>
      <c r="AO134">
        <f t="shared" si="89"/>
        <v>-4.8958630037264186</v>
      </c>
      <c r="AP134">
        <f>SUM(AO135:$AO$262)</f>
        <v>515.83749611984638</v>
      </c>
      <c r="AQ134" t="b">
        <f t="shared" si="50"/>
        <v>1</v>
      </c>
      <c r="AR134" t="b">
        <f t="shared" si="90"/>
        <v>1</v>
      </c>
      <c r="AS134" t="b">
        <f t="shared" si="91"/>
        <v>1</v>
      </c>
      <c r="AT134" t="b">
        <f t="shared" si="93"/>
        <v>1</v>
      </c>
      <c r="AU134">
        <f t="shared" si="51"/>
        <v>948.32843557937861</v>
      </c>
      <c r="AV134" t="b">
        <f t="shared" si="52"/>
        <v>1</v>
      </c>
      <c r="AW134" t="b">
        <f t="shared" si="53"/>
        <v>1</v>
      </c>
      <c r="AX134" t="b">
        <f t="shared" si="92"/>
        <v>1</v>
      </c>
    </row>
    <row r="135" spans="1:50" x14ac:dyDescent="0.35">
      <c r="A135">
        <v>83</v>
      </c>
      <c r="B135">
        <f t="shared" si="54"/>
        <v>9</v>
      </c>
      <c r="C135">
        <f t="shared" si="55"/>
        <v>47</v>
      </c>
      <c r="D135">
        <f t="shared" si="56"/>
        <v>1.7715633512567219E-3</v>
      </c>
      <c r="E135">
        <f t="shared" si="57"/>
        <v>1.4775028596702988E-4</v>
      </c>
      <c r="F135">
        <f t="shared" si="58"/>
        <v>0.04</v>
      </c>
      <c r="G135">
        <f t="shared" si="59"/>
        <v>3.3960531989175591E-3</v>
      </c>
      <c r="H135">
        <f t="shared" si="60"/>
        <v>0.02</v>
      </c>
      <c r="I135">
        <f t="shared" si="61"/>
        <v>1.2268481269741089</v>
      </c>
      <c r="J135">
        <f t="shared" si="62"/>
        <v>1.0506956881490323E-4</v>
      </c>
      <c r="K135">
        <f t="shared" si="63"/>
        <v>2.4146763738425048E-3</v>
      </c>
      <c r="L135">
        <f t="shared" si="64"/>
        <v>0</v>
      </c>
      <c r="M135">
        <f t="shared" si="65"/>
        <v>0.70860963108169051</v>
      </c>
      <c r="N135">
        <f t="shared" si="66"/>
        <v>52.96</v>
      </c>
      <c r="O135">
        <f t="shared" si="67"/>
        <v>1.0592000000000001</v>
      </c>
      <c r="P135">
        <f t="shared" si="68"/>
        <v>6.1342406348705447</v>
      </c>
      <c r="Q135">
        <f t="shared" si="69"/>
        <v>306.71203174352723</v>
      </c>
      <c r="R135">
        <f t="shared" si="70"/>
        <v>37.661411807209468</v>
      </c>
      <c r="S135">
        <f t="shared" si="71"/>
        <v>0.75322823614418943</v>
      </c>
      <c r="T135">
        <f t="shared" si="72"/>
        <v>4.3622387211929317</v>
      </c>
      <c r="U135">
        <f t="shared" si="73"/>
        <v>26.267392203725805</v>
      </c>
      <c r="V135">
        <f t="shared" si="74"/>
        <v>3.2226100925635319E-2</v>
      </c>
      <c r="W135">
        <f t="shared" si="75"/>
        <v>6.2463265452209082</v>
      </c>
      <c r="X135">
        <f t="shared" si="76"/>
        <v>-6.3671543340662069</v>
      </c>
      <c r="Y135">
        <f t="shared" si="77"/>
        <v>0.99673694261856227</v>
      </c>
      <c r="Z135">
        <f t="shared" si="78"/>
        <v>0.76240558637834044</v>
      </c>
      <c r="AA135">
        <f t="shared" si="79"/>
        <v>4.854354033625139</v>
      </c>
      <c r="AB135">
        <f t="shared" si="80"/>
        <v>28.807270529451891</v>
      </c>
      <c r="AC135">
        <f t="shared" si="81"/>
        <v>0.5761454105890379</v>
      </c>
      <c r="AD135">
        <f t="shared" si="82"/>
        <v>3.3257951701533992</v>
      </c>
      <c r="AE135">
        <f t="shared" si="83"/>
        <v>20.026406555711421</v>
      </c>
      <c r="AF135">
        <f t="shared" si="84"/>
        <v>2.4569359372896574E-2</v>
      </c>
      <c r="AG135">
        <f t="shared" si="47"/>
        <v>682.95912235758476</v>
      </c>
      <c r="AH135">
        <f t="shared" si="48"/>
        <v>963.80163689710184</v>
      </c>
      <c r="AI135">
        <f t="shared" si="49"/>
        <v>682.95912235758476</v>
      </c>
      <c r="AK135" t="b">
        <f t="shared" si="85"/>
        <v>1</v>
      </c>
      <c r="AL135" t="b">
        <f t="shared" si="86"/>
        <v>1</v>
      </c>
      <c r="AM135">
        <f t="shared" si="87"/>
        <v>682.95912235758476</v>
      </c>
      <c r="AN135" t="b">
        <f t="shared" si="88"/>
        <v>1</v>
      </c>
      <c r="AO135">
        <f t="shared" si="89"/>
        <v>-4.854354033625139</v>
      </c>
      <c r="AP135">
        <f>SUM(AO136:$AO$262)</f>
        <v>520.69185015347148</v>
      </c>
      <c r="AQ135" t="b">
        <f t="shared" si="50"/>
        <v>1</v>
      </c>
      <c r="AR135" t="b">
        <f t="shared" si="90"/>
        <v>1</v>
      </c>
      <c r="AS135" t="b">
        <f t="shared" si="91"/>
        <v>1</v>
      </c>
      <c r="AT135" t="b">
        <f t="shared" si="93"/>
        <v>1</v>
      </c>
      <c r="AU135">
        <f t="shared" si="51"/>
        <v>963.80163689710184</v>
      </c>
      <c r="AV135" t="b">
        <f t="shared" si="52"/>
        <v>1</v>
      </c>
      <c r="AW135" t="b">
        <f t="shared" si="53"/>
        <v>1</v>
      </c>
      <c r="AX135" t="b">
        <f t="shared" si="92"/>
        <v>1</v>
      </c>
    </row>
    <row r="136" spans="1:50" x14ac:dyDescent="0.35">
      <c r="A136">
        <v>84</v>
      </c>
      <c r="B136">
        <f t="shared" si="54"/>
        <v>9</v>
      </c>
      <c r="C136">
        <f t="shared" si="55"/>
        <v>47</v>
      </c>
      <c r="D136">
        <f t="shared" si="56"/>
        <v>1.7715633512567219E-3</v>
      </c>
      <c r="E136">
        <f t="shared" si="57"/>
        <v>1.4775028596702988E-4</v>
      </c>
      <c r="F136">
        <f t="shared" si="58"/>
        <v>0.04</v>
      </c>
      <c r="G136">
        <f t="shared" si="59"/>
        <v>3.3960531989175591E-3</v>
      </c>
      <c r="H136">
        <f t="shared" si="60"/>
        <v>0.02</v>
      </c>
      <c r="I136">
        <f t="shared" si="61"/>
        <v>1.2298738654248726</v>
      </c>
      <c r="J136">
        <f t="shared" si="62"/>
        <v>1.0469727563131132E-4</v>
      </c>
      <c r="K136">
        <f t="shared" si="63"/>
        <v>2.4061204469009406E-3</v>
      </c>
      <c r="L136">
        <f t="shared" si="64"/>
        <v>0</v>
      </c>
      <c r="M136">
        <f t="shared" si="65"/>
        <v>0.70609881335915825</v>
      </c>
      <c r="N136">
        <f t="shared" si="66"/>
        <v>52.96</v>
      </c>
      <c r="O136">
        <f t="shared" si="67"/>
        <v>1.0592000000000001</v>
      </c>
      <c r="P136">
        <f t="shared" si="68"/>
        <v>6.1493693271243632</v>
      </c>
      <c r="Q136">
        <f t="shared" si="69"/>
        <v>307.46846635621819</v>
      </c>
      <c r="R136">
        <f t="shared" si="70"/>
        <v>37.527966062086328</v>
      </c>
      <c r="S136">
        <f t="shared" si="71"/>
        <v>0.75055932124172653</v>
      </c>
      <c r="T136">
        <f t="shared" si="72"/>
        <v>4.3575023302786589</v>
      </c>
      <c r="U136">
        <f t="shared" si="73"/>
        <v>26.174318907827828</v>
      </c>
      <c r="V136">
        <f t="shared" si="74"/>
        <v>3.2191110770033546E-2</v>
      </c>
      <c r="W136">
        <f t="shared" si="75"/>
        <v>6.2133943919680865</v>
      </c>
      <c r="X136">
        <f t="shared" si="76"/>
        <v>-6.3337940515016946</v>
      </c>
      <c r="Y136">
        <f t="shared" si="77"/>
        <v>0.99673694261856227</v>
      </c>
      <c r="Z136">
        <f t="shared" si="78"/>
        <v>0.75991781320205931</v>
      </c>
      <c r="AA136">
        <f t="shared" si="79"/>
        <v>4.8131629248893795</v>
      </c>
      <c r="AB136">
        <f t="shared" si="80"/>
        <v>28.611530971151385</v>
      </c>
      <c r="AC136">
        <f t="shared" si="81"/>
        <v>0.57223061942302766</v>
      </c>
      <c r="AD136">
        <f t="shared" si="82"/>
        <v>3.3113436418482358</v>
      </c>
      <c r="AE136">
        <f t="shared" si="83"/>
        <v>19.890331186489838</v>
      </c>
      <c r="AF136">
        <f t="shared" si="84"/>
        <v>2.4462598500909153E-2</v>
      </c>
      <c r="AG136">
        <f t="shared" si="47"/>
        <v>691.52874685756422</v>
      </c>
      <c r="AH136">
        <f t="shared" si="48"/>
        <v>979.36540010274325</v>
      </c>
      <c r="AI136">
        <f t="shared" si="49"/>
        <v>691.52874685756422</v>
      </c>
      <c r="AK136" t="b">
        <f t="shared" si="85"/>
        <v>1</v>
      </c>
      <c r="AL136" t="b">
        <f t="shared" si="86"/>
        <v>1</v>
      </c>
      <c r="AM136">
        <f t="shared" si="87"/>
        <v>691.52874685756422</v>
      </c>
      <c r="AN136" t="b">
        <f t="shared" si="88"/>
        <v>1</v>
      </c>
      <c r="AO136">
        <f t="shared" si="89"/>
        <v>-4.8131629248893795</v>
      </c>
      <c r="AP136">
        <f>SUM(AO137:$AO$262)</f>
        <v>525.50501307836089</v>
      </c>
      <c r="AQ136" t="b">
        <f t="shared" si="50"/>
        <v>1</v>
      </c>
      <c r="AR136" t="b">
        <f t="shared" si="90"/>
        <v>1</v>
      </c>
      <c r="AS136" t="b">
        <f t="shared" si="91"/>
        <v>1</v>
      </c>
      <c r="AT136" t="b">
        <f t="shared" si="93"/>
        <v>1</v>
      </c>
      <c r="AU136">
        <f t="shared" si="51"/>
        <v>979.36540010274291</v>
      </c>
      <c r="AV136" t="b">
        <f t="shared" si="52"/>
        <v>1</v>
      </c>
      <c r="AW136" t="b">
        <f t="shared" si="53"/>
        <v>1</v>
      </c>
      <c r="AX136" t="b">
        <f t="shared" si="92"/>
        <v>1</v>
      </c>
    </row>
    <row r="137" spans="1:50" x14ac:dyDescent="0.35">
      <c r="A137">
        <v>85</v>
      </c>
      <c r="B137">
        <f t="shared" si="54"/>
        <v>9</v>
      </c>
      <c r="C137">
        <f t="shared" si="55"/>
        <v>47</v>
      </c>
      <c r="D137">
        <f t="shared" si="56"/>
        <v>1.7715633512567219E-3</v>
      </c>
      <c r="E137">
        <f t="shared" si="57"/>
        <v>1.4775028596702988E-4</v>
      </c>
      <c r="F137">
        <f t="shared" si="58"/>
        <v>0.04</v>
      </c>
      <c r="G137">
        <f t="shared" si="59"/>
        <v>3.3960531989175591E-3</v>
      </c>
      <c r="H137">
        <f t="shared" si="60"/>
        <v>0.02</v>
      </c>
      <c r="I137">
        <f t="shared" si="61"/>
        <v>1.232907066162916</v>
      </c>
      <c r="J137">
        <f t="shared" si="62"/>
        <v>1.043263015947961E-4</v>
      </c>
      <c r="K137">
        <f t="shared" si="63"/>
        <v>2.3975948361899995E-3</v>
      </c>
      <c r="L137">
        <f t="shared" si="64"/>
        <v>0</v>
      </c>
      <c r="M137">
        <f t="shared" si="65"/>
        <v>0.70359689222137345</v>
      </c>
      <c r="N137">
        <f t="shared" si="66"/>
        <v>52.96</v>
      </c>
      <c r="O137">
        <f t="shared" si="67"/>
        <v>1.0592000000000001</v>
      </c>
      <c r="P137">
        <f t="shared" si="68"/>
        <v>6.16453533081458</v>
      </c>
      <c r="Q137">
        <f t="shared" si="69"/>
        <v>308.22676654072899</v>
      </c>
      <c r="R137">
        <f t="shared" si="70"/>
        <v>37.39499315550102</v>
      </c>
      <c r="S137">
        <f t="shared" si="71"/>
        <v>0.74789986311002044</v>
      </c>
      <c r="T137">
        <f t="shared" si="72"/>
        <v>4.3527710819987808</v>
      </c>
      <c r="U137">
        <f t="shared" si="73"/>
        <v>26.081575398699023</v>
      </c>
      <c r="V137">
        <f t="shared" si="74"/>
        <v>3.2156158605716897E-2</v>
      </c>
      <c r="W137">
        <f t="shared" si="75"/>
        <v>6.180590653087477</v>
      </c>
      <c r="X137">
        <f t="shared" si="76"/>
        <v>-6.3005637003007351</v>
      </c>
      <c r="Y137">
        <f t="shared" si="77"/>
        <v>0.99673694261856227</v>
      </c>
      <c r="Z137">
        <f t="shared" si="78"/>
        <v>0.7574381577724042</v>
      </c>
      <c r="AA137">
        <f t="shared" si="79"/>
        <v>4.7722873620834747</v>
      </c>
      <c r="AB137">
        <f t="shared" si="80"/>
        <v>28.41712142343431</v>
      </c>
      <c r="AC137">
        <f t="shared" si="81"/>
        <v>0.56834242846868621</v>
      </c>
      <c r="AD137">
        <f t="shared" si="82"/>
        <v>3.296954909554151</v>
      </c>
      <c r="AE137">
        <f t="shared" si="83"/>
        <v>19.755180421792648</v>
      </c>
      <c r="AF137">
        <f t="shared" si="84"/>
        <v>2.4356301535351448E-2</v>
      </c>
      <c r="AG137">
        <f t="shared" si="47"/>
        <v>700.09319572698666</v>
      </c>
      <c r="AH137">
        <f t="shared" si="48"/>
        <v>995.02030703500543</v>
      </c>
      <c r="AI137">
        <f t="shared" si="49"/>
        <v>700.09319572698666</v>
      </c>
      <c r="AK137" t="b">
        <f t="shared" si="85"/>
        <v>1</v>
      </c>
      <c r="AL137" t="b">
        <f t="shared" si="86"/>
        <v>1</v>
      </c>
      <c r="AM137">
        <f t="shared" si="87"/>
        <v>700.09319572698678</v>
      </c>
      <c r="AN137" t="b">
        <f t="shared" si="88"/>
        <v>1</v>
      </c>
      <c r="AO137">
        <f t="shared" si="89"/>
        <v>-4.7722873620834747</v>
      </c>
      <c r="AP137">
        <f>SUM(AO138:$AO$262)</f>
        <v>530.27730044044438</v>
      </c>
      <c r="AQ137" t="b">
        <f t="shared" si="50"/>
        <v>1</v>
      </c>
      <c r="AR137" t="b">
        <f t="shared" si="90"/>
        <v>1</v>
      </c>
      <c r="AS137" t="b">
        <f t="shared" si="91"/>
        <v>1</v>
      </c>
      <c r="AT137" t="b">
        <f t="shared" si="93"/>
        <v>1</v>
      </c>
      <c r="AU137">
        <f t="shared" si="51"/>
        <v>995.02030703500543</v>
      </c>
      <c r="AV137" t="b">
        <f t="shared" si="52"/>
        <v>1</v>
      </c>
      <c r="AW137" t="b">
        <f t="shared" si="53"/>
        <v>1</v>
      </c>
      <c r="AX137" t="b">
        <f t="shared" si="92"/>
        <v>1</v>
      </c>
    </row>
    <row r="138" spans="1:50" x14ac:dyDescent="0.35">
      <c r="A138">
        <v>86</v>
      </c>
      <c r="B138">
        <f t="shared" si="54"/>
        <v>9</v>
      </c>
      <c r="C138">
        <f t="shared" si="55"/>
        <v>47</v>
      </c>
      <c r="D138">
        <f t="shared" si="56"/>
        <v>1.7715633512567219E-3</v>
      </c>
      <c r="E138">
        <f t="shared" si="57"/>
        <v>1.4775028596702988E-4</v>
      </c>
      <c r="F138">
        <f t="shared" si="58"/>
        <v>0.04</v>
      </c>
      <c r="G138">
        <f t="shared" si="59"/>
        <v>3.3960531989175591E-3</v>
      </c>
      <c r="H138">
        <f t="shared" si="60"/>
        <v>0.02</v>
      </c>
      <c r="I138">
        <f t="shared" si="61"/>
        <v>1.2359477475922533</v>
      </c>
      <c r="J138">
        <f t="shared" si="62"/>
        <v>1.0395664203122143E-4</v>
      </c>
      <c r="K138">
        <f t="shared" si="63"/>
        <v>2.3890994342901295E-3</v>
      </c>
      <c r="L138">
        <f t="shared" si="64"/>
        <v>0</v>
      </c>
      <c r="M138">
        <f t="shared" si="65"/>
        <v>0.70110383614505212</v>
      </c>
      <c r="N138">
        <f t="shared" si="66"/>
        <v>52.96</v>
      </c>
      <c r="O138">
        <f t="shared" si="67"/>
        <v>1.0592000000000001</v>
      </c>
      <c r="P138">
        <f t="shared" si="68"/>
        <v>6.1797387379612667</v>
      </c>
      <c r="Q138">
        <f t="shared" si="69"/>
        <v>308.98693689806333</v>
      </c>
      <c r="R138">
        <f t="shared" si="70"/>
        <v>37.262491412043936</v>
      </c>
      <c r="S138">
        <f t="shared" si="71"/>
        <v>0.74524982824087871</v>
      </c>
      <c r="T138">
        <f t="shared" si="72"/>
        <v>4.3480449707695801</v>
      </c>
      <c r="U138">
        <f t="shared" si="73"/>
        <v>25.989160507805359</v>
      </c>
      <c r="V138">
        <f t="shared" si="74"/>
        <v>3.2121244391435579E-2</v>
      </c>
      <c r="W138">
        <f t="shared" si="75"/>
        <v>6.1479148608366838</v>
      </c>
      <c r="X138">
        <f t="shared" si="76"/>
        <v>-6.2674628073457441</v>
      </c>
      <c r="Y138">
        <f t="shared" si="77"/>
        <v>0.99673694261856227</v>
      </c>
      <c r="Z138">
        <f t="shared" si="78"/>
        <v>0.7549665936007024</v>
      </c>
      <c r="AA138">
        <f t="shared" si="79"/>
        <v>4.7317250461809159</v>
      </c>
      <c r="AB138">
        <f t="shared" si="80"/>
        <v>28.224032849148593</v>
      </c>
      <c r="AC138">
        <f t="shared" si="81"/>
        <v>0.56448065698297178</v>
      </c>
      <c r="AD138">
        <f t="shared" si="82"/>
        <v>3.2826287004045756</v>
      </c>
      <c r="AE138">
        <f t="shared" si="83"/>
        <v>19.620947979119713</v>
      </c>
      <c r="AF138">
        <f t="shared" si="84"/>
        <v>2.4250466460417786E-2</v>
      </c>
      <c r="AG138">
        <f t="shared" si="47"/>
        <v>708.65258148043063</v>
      </c>
      <c r="AH138">
        <f t="shared" si="48"/>
        <v>1010.7669434200852</v>
      </c>
      <c r="AI138">
        <f t="shared" si="49"/>
        <v>708.65258148043063</v>
      </c>
      <c r="AK138" t="b">
        <f t="shared" si="85"/>
        <v>1</v>
      </c>
      <c r="AL138" t="b">
        <f t="shared" si="86"/>
        <v>1</v>
      </c>
      <c r="AM138">
        <f t="shared" si="87"/>
        <v>708.65258148043074</v>
      </c>
      <c r="AN138" t="b">
        <f t="shared" si="88"/>
        <v>1</v>
      </c>
      <c r="AO138">
        <f t="shared" si="89"/>
        <v>-4.7317250461809124</v>
      </c>
      <c r="AP138">
        <f>SUM(AO139:$AO$262)</f>
        <v>535.00902548662532</v>
      </c>
      <c r="AQ138" t="b">
        <f t="shared" si="50"/>
        <v>1</v>
      </c>
      <c r="AR138" t="b">
        <f t="shared" si="90"/>
        <v>1</v>
      </c>
      <c r="AS138" t="b">
        <f t="shared" si="91"/>
        <v>1</v>
      </c>
      <c r="AT138" t="b">
        <f t="shared" si="93"/>
        <v>1</v>
      </c>
      <c r="AU138">
        <f t="shared" si="51"/>
        <v>1010.7669434200851</v>
      </c>
      <c r="AV138" t="b">
        <f t="shared" si="52"/>
        <v>1</v>
      </c>
      <c r="AW138" t="b">
        <f t="shared" si="53"/>
        <v>1</v>
      </c>
      <c r="AX138" t="b">
        <f t="shared" si="92"/>
        <v>1</v>
      </c>
    </row>
    <row r="139" spans="1:50" x14ac:dyDescent="0.35">
      <c r="A139">
        <v>87</v>
      </c>
      <c r="B139">
        <f t="shared" si="54"/>
        <v>9</v>
      </c>
      <c r="C139">
        <f t="shared" si="55"/>
        <v>47</v>
      </c>
      <c r="D139">
        <f t="shared" si="56"/>
        <v>1.7715633512567219E-3</v>
      </c>
      <c r="E139">
        <f t="shared" si="57"/>
        <v>1.4775028596702988E-4</v>
      </c>
      <c r="F139">
        <f t="shared" si="58"/>
        <v>0.04</v>
      </c>
      <c r="G139">
        <f t="shared" si="59"/>
        <v>3.3960531989175591E-3</v>
      </c>
      <c r="H139">
        <f t="shared" si="60"/>
        <v>0.02</v>
      </c>
      <c r="I139">
        <f t="shared" si="61"/>
        <v>1.2389959281622869</v>
      </c>
      <c r="J139">
        <f t="shared" si="62"/>
        <v>1.0358829228301311E-4</v>
      </c>
      <c r="K139">
        <f t="shared" si="63"/>
        <v>2.3806341341623986E-3</v>
      </c>
      <c r="L139">
        <f t="shared" si="64"/>
        <v>0</v>
      </c>
      <c r="M139">
        <f t="shared" si="65"/>
        <v>0.6986196137186067</v>
      </c>
      <c r="N139">
        <f t="shared" si="66"/>
        <v>52.96</v>
      </c>
      <c r="O139">
        <f t="shared" si="67"/>
        <v>1.0592000000000001</v>
      </c>
      <c r="P139">
        <f t="shared" si="68"/>
        <v>6.1949796408114342</v>
      </c>
      <c r="Q139">
        <f t="shared" si="69"/>
        <v>309.74898204057172</v>
      </c>
      <c r="R139">
        <f t="shared" si="70"/>
        <v>37.130459162241962</v>
      </c>
      <c r="S139">
        <f t="shared" si="71"/>
        <v>0.74260918324483927</v>
      </c>
      <c r="T139">
        <f t="shared" si="72"/>
        <v>4.3433239910133938</v>
      </c>
      <c r="U139">
        <f t="shared" si="73"/>
        <v>25.897073070753279</v>
      </c>
      <c r="V139">
        <f t="shared" si="74"/>
        <v>3.2086368085984522E-2</v>
      </c>
      <c r="W139">
        <f t="shared" si="75"/>
        <v>6.1153665491444684</v>
      </c>
      <c r="X139">
        <f t="shared" si="76"/>
        <v>-6.2344909012093979</v>
      </c>
      <c r="Y139">
        <f t="shared" si="77"/>
        <v>0.99673694261856227</v>
      </c>
      <c r="Z139">
        <f t="shared" si="78"/>
        <v>0.75250309428471485</v>
      </c>
      <c r="AA139">
        <f t="shared" si="79"/>
        <v>4.691473694449968</v>
      </c>
      <c r="AB139">
        <f t="shared" si="80"/>
        <v>28.032256272547805</v>
      </c>
      <c r="AC139">
        <f t="shared" si="81"/>
        <v>0.56064512545095613</v>
      </c>
      <c r="AD139">
        <f t="shared" si="82"/>
        <v>3.268364742718616</v>
      </c>
      <c r="AE139">
        <f t="shared" si="83"/>
        <v>19.487627618659204</v>
      </c>
      <c r="AF139">
        <f t="shared" si="84"/>
        <v>2.4145091269061676E-2</v>
      </c>
      <c r="AG139">
        <f t="shared" si="47"/>
        <v>717.20701652939044</v>
      </c>
      <c r="AH139">
        <f t="shared" si="48"/>
        <v>1026.6058988980383</v>
      </c>
      <c r="AI139">
        <f t="shared" si="49"/>
        <v>717.20701652939044</v>
      </c>
      <c r="AK139" t="b">
        <f t="shared" si="85"/>
        <v>1</v>
      </c>
      <c r="AL139" t="b">
        <f t="shared" si="86"/>
        <v>1</v>
      </c>
      <c r="AM139">
        <f t="shared" si="87"/>
        <v>717.20701652939033</v>
      </c>
      <c r="AN139" t="b">
        <f t="shared" si="88"/>
        <v>1</v>
      </c>
      <c r="AO139">
        <f t="shared" si="89"/>
        <v>-4.691473694449968</v>
      </c>
      <c r="AP139">
        <f>SUM(AO140:$AO$262)</f>
        <v>539.70049918107532</v>
      </c>
      <c r="AQ139" t="b">
        <f t="shared" si="50"/>
        <v>1</v>
      </c>
      <c r="AR139" t="b">
        <f t="shared" si="90"/>
        <v>1</v>
      </c>
      <c r="AS139" t="b">
        <f t="shared" si="91"/>
        <v>1</v>
      </c>
      <c r="AT139" t="b">
        <f t="shared" si="93"/>
        <v>1</v>
      </c>
      <c r="AU139">
        <f t="shared" si="51"/>
        <v>1026.6058988980385</v>
      </c>
      <c r="AV139" t="b">
        <f t="shared" si="52"/>
        <v>1</v>
      </c>
      <c r="AW139" t="b">
        <f t="shared" si="53"/>
        <v>1</v>
      </c>
      <c r="AX139" t="b">
        <f t="shared" si="92"/>
        <v>1</v>
      </c>
    </row>
    <row r="140" spans="1:50" x14ac:dyDescent="0.35">
      <c r="A140">
        <v>88</v>
      </c>
      <c r="B140">
        <f t="shared" si="54"/>
        <v>9</v>
      </c>
      <c r="C140">
        <f t="shared" si="55"/>
        <v>47</v>
      </c>
      <c r="D140">
        <f t="shared" si="56"/>
        <v>1.7715633512567219E-3</v>
      </c>
      <c r="E140">
        <f t="shared" si="57"/>
        <v>1.4775028596702988E-4</v>
      </c>
      <c r="F140">
        <f t="shared" si="58"/>
        <v>0.04</v>
      </c>
      <c r="G140">
        <f t="shared" si="59"/>
        <v>3.3960531989175591E-3</v>
      </c>
      <c r="H140">
        <f t="shared" si="60"/>
        <v>0.02</v>
      </c>
      <c r="I140">
        <f t="shared" si="61"/>
        <v>1.2420516263679204</v>
      </c>
      <c r="J140">
        <f t="shared" si="62"/>
        <v>1.0322124770910009E-4</v>
      </c>
      <c r="K140">
        <f t="shared" si="63"/>
        <v>2.3721988291471449E-3</v>
      </c>
      <c r="L140">
        <f t="shared" si="64"/>
        <v>0</v>
      </c>
      <c r="M140">
        <f t="shared" si="65"/>
        <v>0.6961441936417504</v>
      </c>
      <c r="N140">
        <f t="shared" si="66"/>
        <v>52.96</v>
      </c>
      <c r="O140">
        <f t="shared" si="67"/>
        <v>1.0592000000000001</v>
      </c>
      <c r="P140">
        <f t="shared" si="68"/>
        <v>6.210258131839602</v>
      </c>
      <c r="Q140">
        <f t="shared" si="69"/>
        <v>310.51290659198008</v>
      </c>
      <c r="R140">
        <f t="shared" si="70"/>
        <v>36.998894742537409</v>
      </c>
      <c r="S140">
        <f t="shared" si="71"/>
        <v>0.73997789485074816</v>
      </c>
      <c r="T140">
        <f t="shared" si="72"/>
        <v>4.3386081371586185</v>
      </c>
      <c r="U140">
        <f t="shared" si="73"/>
        <v>25.805311927275024</v>
      </c>
      <c r="V140">
        <f t="shared" si="74"/>
        <v>3.2051529648203438E-2</v>
      </c>
      <c r="W140">
        <f t="shared" si="75"/>
        <v>6.0829452536048159</v>
      </c>
      <c r="X140">
        <f t="shared" si="76"/>
        <v>-6.2016475121485293</v>
      </c>
      <c r="Y140">
        <f t="shared" si="77"/>
        <v>0.99673694261856227</v>
      </c>
      <c r="Z140">
        <f t="shared" si="78"/>
        <v>0.75004763350835424</v>
      </c>
      <c r="AA140">
        <f t="shared" si="79"/>
        <v>4.6515310403399859</v>
      </c>
      <c r="AB140">
        <f t="shared" si="80"/>
        <v>27.841782778873867</v>
      </c>
      <c r="AC140">
        <f t="shared" si="81"/>
        <v>0.55683565557747738</v>
      </c>
      <c r="AD140">
        <f t="shared" si="82"/>
        <v>3.2541627659959111</v>
      </c>
      <c r="AE140">
        <f t="shared" si="83"/>
        <v>19.355213142997538</v>
      </c>
      <c r="AF140">
        <f t="shared" si="84"/>
        <v>2.4040173962957843E-2</v>
      </c>
      <c r="AG140">
        <f t="shared" si="47"/>
        <v>725.75661318362347</v>
      </c>
      <c r="AH140">
        <f t="shared" si="48"/>
        <v>1042.5377670493251</v>
      </c>
      <c r="AI140">
        <f t="shared" si="49"/>
        <v>725.75661318362347</v>
      </c>
      <c r="AK140" t="b">
        <f t="shared" si="85"/>
        <v>1</v>
      </c>
      <c r="AL140" t="b">
        <f t="shared" si="86"/>
        <v>1</v>
      </c>
      <c r="AM140">
        <f t="shared" si="87"/>
        <v>725.75661318362336</v>
      </c>
      <c r="AN140" t="b">
        <f t="shared" si="88"/>
        <v>1</v>
      </c>
      <c r="AO140">
        <f t="shared" si="89"/>
        <v>-4.6515310403399859</v>
      </c>
      <c r="AP140">
        <f>SUM(AO141:$AO$262)</f>
        <v>544.35203022141525</v>
      </c>
      <c r="AQ140" t="b">
        <f t="shared" si="50"/>
        <v>1</v>
      </c>
      <c r="AR140" t="b">
        <f t="shared" si="90"/>
        <v>1</v>
      </c>
      <c r="AS140" t="b">
        <f t="shared" si="91"/>
        <v>1</v>
      </c>
      <c r="AT140" t="b">
        <f t="shared" si="93"/>
        <v>1</v>
      </c>
      <c r="AU140">
        <f t="shared" si="51"/>
        <v>1042.5377670493253</v>
      </c>
      <c r="AV140" t="b">
        <f t="shared" si="52"/>
        <v>1</v>
      </c>
      <c r="AW140" t="b">
        <f t="shared" si="53"/>
        <v>1</v>
      </c>
      <c r="AX140" t="b">
        <f t="shared" si="92"/>
        <v>1</v>
      </c>
    </row>
    <row r="141" spans="1:50" x14ac:dyDescent="0.35">
      <c r="A141">
        <v>89</v>
      </c>
      <c r="B141">
        <f t="shared" si="54"/>
        <v>9</v>
      </c>
      <c r="C141">
        <f t="shared" si="55"/>
        <v>47</v>
      </c>
      <c r="D141">
        <f t="shared" si="56"/>
        <v>1.7715633512567219E-3</v>
      </c>
      <c r="E141">
        <f t="shared" si="57"/>
        <v>1.4775028596702988E-4</v>
      </c>
      <c r="F141">
        <f t="shared" si="58"/>
        <v>0.04</v>
      </c>
      <c r="G141">
        <f t="shared" si="59"/>
        <v>3.3960531989175591E-3</v>
      </c>
      <c r="H141">
        <f t="shared" si="60"/>
        <v>0.02</v>
      </c>
      <c r="I141">
        <f t="shared" si="61"/>
        <v>1.2451148607496725</v>
      </c>
      <c r="J141">
        <f t="shared" si="62"/>
        <v>1.0285550368485605E-4</v>
      </c>
      <c r="K141">
        <f t="shared" si="63"/>
        <v>2.3637934129626362E-3</v>
      </c>
      <c r="L141">
        <f t="shared" si="64"/>
        <v>0</v>
      </c>
      <c r="M141">
        <f t="shared" si="65"/>
        <v>0.6936775447251029</v>
      </c>
      <c r="N141">
        <f t="shared" si="66"/>
        <v>52.96</v>
      </c>
      <c r="O141">
        <f t="shared" si="67"/>
        <v>1.0592000000000001</v>
      </c>
      <c r="P141">
        <f t="shared" si="68"/>
        <v>6.2255743037483624</v>
      </c>
      <c r="Q141">
        <f t="shared" si="69"/>
        <v>311.27871518741813</v>
      </c>
      <c r="R141">
        <f t="shared" si="70"/>
        <v>36.8677964952671</v>
      </c>
      <c r="S141">
        <f t="shared" si="71"/>
        <v>0.73735592990534204</v>
      </c>
      <c r="T141">
        <f t="shared" si="72"/>
        <v>4.3338974036397051</v>
      </c>
      <c r="U141">
        <f t="shared" si="73"/>
        <v>25.713875921214012</v>
      </c>
      <c r="V141">
        <f t="shared" si="74"/>
        <v>3.2016729036976742E-2</v>
      </c>
      <c r="W141">
        <f t="shared" si="75"/>
        <v>6.0506505114710674</v>
      </c>
      <c r="X141">
        <f t="shared" si="76"/>
        <v>-6.1689321720982662</v>
      </c>
      <c r="Y141">
        <f t="shared" si="77"/>
        <v>0.99673694261856227</v>
      </c>
      <c r="Z141">
        <f t="shared" si="78"/>
        <v>0.74760018504140502</v>
      </c>
      <c r="AA141">
        <f t="shared" si="79"/>
        <v>4.6118948333685381</v>
      </c>
      <c r="AB141">
        <f t="shared" si="80"/>
        <v>27.652603513942687</v>
      </c>
      <c r="AC141">
        <f t="shared" si="81"/>
        <v>0.55305207027885372</v>
      </c>
      <c r="AD141">
        <f t="shared" si="82"/>
        <v>3.2400225009115085</v>
      </c>
      <c r="AE141">
        <f t="shared" si="83"/>
        <v>19.223698396831324</v>
      </c>
      <c r="AF141">
        <f t="shared" si="84"/>
        <v>2.3935712552464336E-2</v>
      </c>
      <c r="AG141">
        <f t="shared" si="47"/>
        <v>734.30148365249488</v>
      </c>
      <c r="AH141">
        <f t="shared" si="48"/>
        <v>1058.5631454215386</v>
      </c>
      <c r="AI141">
        <f t="shared" si="49"/>
        <v>734.30148365249488</v>
      </c>
      <c r="AK141" t="b">
        <f t="shared" si="85"/>
        <v>1</v>
      </c>
      <c r="AL141" t="b">
        <f t="shared" si="86"/>
        <v>1</v>
      </c>
      <c r="AM141">
        <f t="shared" si="87"/>
        <v>734.30148365249477</v>
      </c>
      <c r="AN141" t="b">
        <f t="shared" si="88"/>
        <v>1</v>
      </c>
      <c r="AO141">
        <f t="shared" si="89"/>
        <v>-4.6118948333685381</v>
      </c>
      <c r="AP141">
        <f>SUM(AO142:$AO$262)</f>
        <v>548.96392505478377</v>
      </c>
      <c r="AQ141" t="b">
        <f t="shared" si="50"/>
        <v>1</v>
      </c>
      <c r="AR141" t="b">
        <f t="shared" si="90"/>
        <v>1</v>
      </c>
      <c r="AS141" t="b">
        <f t="shared" si="91"/>
        <v>1</v>
      </c>
      <c r="AT141" t="b">
        <f t="shared" si="93"/>
        <v>1</v>
      </c>
      <c r="AU141">
        <f t="shared" si="51"/>
        <v>1058.5631454215381</v>
      </c>
      <c r="AV141" t="b">
        <f t="shared" si="52"/>
        <v>1</v>
      </c>
      <c r="AW141" t="b">
        <f t="shared" si="53"/>
        <v>1</v>
      </c>
      <c r="AX141" t="b">
        <f t="shared" si="92"/>
        <v>1</v>
      </c>
    </row>
    <row r="142" spans="1:50" x14ac:dyDescent="0.35">
      <c r="A142">
        <v>90</v>
      </c>
      <c r="B142">
        <f t="shared" si="54"/>
        <v>9</v>
      </c>
      <c r="C142">
        <f t="shared" si="55"/>
        <v>47</v>
      </c>
      <c r="D142">
        <f t="shared" si="56"/>
        <v>1.7715633512567219E-3</v>
      </c>
      <c r="E142">
        <f t="shared" si="57"/>
        <v>1.4775028596702988E-4</v>
      </c>
      <c r="F142">
        <f t="shared" si="58"/>
        <v>0.04</v>
      </c>
      <c r="G142">
        <f t="shared" si="59"/>
        <v>3.3960531989175591E-3</v>
      </c>
      <c r="H142">
        <f t="shared" si="60"/>
        <v>0.02</v>
      </c>
      <c r="I142">
        <f t="shared" si="61"/>
        <v>1.2481856498937853</v>
      </c>
      <c r="J142">
        <f t="shared" si="62"/>
        <v>1.0249105560204111E-4</v>
      </c>
      <c r="K142">
        <f t="shared" si="63"/>
        <v>2.3554177797037263E-3</v>
      </c>
      <c r="L142">
        <f t="shared" si="64"/>
        <v>0</v>
      </c>
      <c r="M142">
        <f t="shared" si="65"/>
        <v>0.69121963588979718</v>
      </c>
      <c r="N142">
        <f t="shared" si="66"/>
        <v>52.96</v>
      </c>
      <c r="O142">
        <f t="shared" si="67"/>
        <v>1.0592000000000001</v>
      </c>
      <c r="P142">
        <f t="shared" si="68"/>
        <v>6.2409282494689267</v>
      </c>
      <c r="Q142">
        <f t="shared" si="69"/>
        <v>312.04641247344631</v>
      </c>
      <c r="R142">
        <f t="shared" si="70"/>
        <v>36.737162768641447</v>
      </c>
      <c r="S142">
        <f t="shared" si="71"/>
        <v>0.73474325537282892</v>
      </c>
      <c r="T142">
        <f t="shared" si="72"/>
        <v>4.32919178489714</v>
      </c>
      <c r="U142">
        <f t="shared" si="73"/>
        <v>25.622763900510279</v>
      </c>
      <c r="V142">
        <f t="shared" si="74"/>
        <v>3.1981966211233441E-2</v>
      </c>
      <c r="W142">
        <f t="shared" si="75"/>
        <v>6.0184818616499669</v>
      </c>
      <c r="X142">
        <f t="shared" si="76"/>
        <v>-6.1363444146659702</v>
      </c>
      <c r="Y142">
        <f t="shared" si="77"/>
        <v>0.99673694261856227</v>
      </c>
      <c r="Z142">
        <f t="shared" si="78"/>
        <v>0.74516072273924139</v>
      </c>
      <c r="AA142">
        <f t="shared" si="79"/>
        <v>4.5725628390094037</v>
      </c>
      <c r="AB142">
        <f t="shared" si="80"/>
        <v>27.464709683732561</v>
      </c>
      <c r="AC142">
        <f t="shared" si="81"/>
        <v>0.54929419367465115</v>
      </c>
      <c r="AD142">
        <f t="shared" si="82"/>
        <v>3.2259436793107392</v>
      </c>
      <c r="AE142">
        <f t="shared" si="83"/>
        <v>19.093077266681185</v>
      </c>
      <c r="AF142">
        <f t="shared" si="84"/>
        <v>2.3831705056584707E-2</v>
      </c>
      <c r="AG142">
        <f t="shared" si="47"/>
        <v>742.84174004632166</v>
      </c>
      <c r="AH142">
        <f t="shared" si="48"/>
        <v>1074.6826355563121</v>
      </c>
      <c r="AI142">
        <f t="shared" si="49"/>
        <v>742.84174004632166</v>
      </c>
      <c r="AK142" t="b">
        <f t="shared" si="85"/>
        <v>1</v>
      </c>
      <c r="AL142" t="b">
        <f t="shared" si="86"/>
        <v>1</v>
      </c>
      <c r="AM142">
        <f t="shared" si="87"/>
        <v>742.84174004632189</v>
      </c>
      <c r="AN142" t="b">
        <f t="shared" si="88"/>
        <v>1</v>
      </c>
      <c r="AO142">
        <f t="shared" si="89"/>
        <v>-4.5725628390094037</v>
      </c>
      <c r="AP142">
        <f>SUM(AO143:$AO$262)</f>
        <v>553.53648789379315</v>
      </c>
      <c r="AQ142" t="b">
        <f t="shared" si="50"/>
        <v>1</v>
      </c>
      <c r="AR142" t="b">
        <f t="shared" si="90"/>
        <v>1</v>
      </c>
      <c r="AS142" t="b">
        <f t="shared" si="91"/>
        <v>1</v>
      </c>
      <c r="AT142" t="b">
        <f t="shared" si="93"/>
        <v>1</v>
      </c>
      <c r="AU142">
        <f t="shared" si="51"/>
        <v>1074.6826355563121</v>
      </c>
      <c r="AV142" t="b">
        <f t="shared" si="52"/>
        <v>1</v>
      </c>
      <c r="AW142" t="b">
        <f t="shared" si="53"/>
        <v>1</v>
      </c>
      <c r="AX142" t="b">
        <f t="shared" si="92"/>
        <v>1</v>
      </c>
    </row>
    <row r="143" spans="1:50" x14ac:dyDescent="0.35">
      <c r="A143">
        <v>91</v>
      </c>
      <c r="B143">
        <f t="shared" si="54"/>
        <v>10</v>
      </c>
      <c r="C143">
        <f t="shared" si="55"/>
        <v>48</v>
      </c>
      <c r="D143">
        <f t="shared" si="56"/>
        <v>1.9285857518752669E-3</v>
      </c>
      <c r="E143">
        <f t="shared" si="57"/>
        <v>1.6085771667062598E-4</v>
      </c>
      <c r="F143">
        <f t="shared" si="58"/>
        <v>0.04</v>
      </c>
      <c r="G143">
        <f t="shared" si="59"/>
        <v>3.3960531989175591E-3</v>
      </c>
      <c r="H143">
        <f t="shared" si="60"/>
        <v>0.02</v>
      </c>
      <c r="I143">
        <f t="shared" si="61"/>
        <v>1.2512640124323415</v>
      </c>
      <c r="J143">
        <f t="shared" si="62"/>
        <v>1.1118801234713425E-4</v>
      </c>
      <c r="K143">
        <f t="shared" si="63"/>
        <v>2.3470410552131633E-3</v>
      </c>
      <c r="L143">
        <f t="shared" si="64"/>
        <v>0</v>
      </c>
      <c r="M143">
        <f t="shared" si="65"/>
        <v>0.68876140682223685</v>
      </c>
      <c r="N143">
        <f t="shared" si="66"/>
        <v>52.96</v>
      </c>
      <c r="O143">
        <f t="shared" si="67"/>
        <v>1.0592000000000001</v>
      </c>
      <c r="P143">
        <f t="shared" si="68"/>
        <v>6.2563200621617074</v>
      </c>
      <c r="Q143">
        <f t="shared" si="69"/>
        <v>312.8160031080854</v>
      </c>
      <c r="R143">
        <f t="shared" si="70"/>
        <v>36.606991916723658</v>
      </c>
      <c r="S143">
        <f t="shared" si="71"/>
        <v>0.73213983833447316</v>
      </c>
      <c r="T143">
        <f t="shared" si="72"/>
        <v>4.3244912753774489</v>
      </c>
      <c r="U143">
        <f t="shared" si="73"/>
        <v>27.797003086783562</v>
      </c>
      <c r="V143">
        <f t="shared" si="74"/>
        <v>3.4781389615962985E-2</v>
      </c>
      <c r="W143">
        <f t="shared" si="75"/>
        <v>3.7185763266122103</v>
      </c>
      <c r="X143">
        <f t="shared" si="76"/>
        <v>-3.8360212570417289</v>
      </c>
      <c r="Y143">
        <f t="shared" si="77"/>
        <v>0.99673694261856227</v>
      </c>
      <c r="Z143">
        <f t="shared" si="78"/>
        <v>0.74272922054254964</v>
      </c>
      <c r="AA143">
        <f t="shared" si="79"/>
        <v>2.8491250782272566</v>
      </c>
      <c r="AB143">
        <f t="shared" si="80"/>
        <v>27.27809255397537</v>
      </c>
      <c r="AC143">
        <f t="shared" si="81"/>
        <v>0.54556185107950739</v>
      </c>
      <c r="AD143">
        <f t="shared" si="82"/>
        <v>3.2119260342041489</v>
      </c>
      <c r="AE143">
        <f t="shared" si="83"/>
        <v>20.645646436065601</v>
      </c>
      <c r="AF143">
        <f t="shared" si="84"/>
        <v>2.5833154398850918E-2</v>
      </c>
      <c r="AG143">
        <f t="shared" si="47"/>
        <v>749.10963185963089</v>
      </c>
      <c r="AH143">
        <f t="shared" si="48"/>
        <v>1087.618476354279</v>
      </c>
      <c r="AI143">
        <f t="shared" si="49"/>
        <v>749.10963185963089</v>
      </c>
      <c r="AK143" t="b">
        <f t="shared" si="85"/>
        <v>1</v>
      </c>
      <c r="AL143" t="b">
        <f t="shared" si="86"/>
        <v>1</v>
      </c>
      <c r="AM143">
        <f t="shared" si="87"/>
        <v>749.10963185963101</v>
      </c>
      <c r="AN143" t="b">
        <f t="shared" si="88"/>
        <v>1</v>
      </c>
      <c r="AO143">
        <f t="shared" si="89"/>
        <v>-2.8491250782272566</v>
      </c>
      <c r="AP143">
        <f>SUM(AO144:$AO$262)</f>
        <v>556.38561297202045</v>
      </c>
      <c r="AQ143" t="b">
        <f t="shared" si="50"/>
        <v>1</v>
      </c>
      <c r="AR143" t="b">
        <f t="shared" si="90"/>
        <v>1</v>
      </c>
      <c r="AS143" t="b">
        <f t="shared" si="91"/>
        <v>1</v>
      </c>
      <c r="AT143" t="b">
        <f t="shared" si="93"/>
        <v>1</v>
      </c>
      <c r="AU143">
        <f t="shared" si="51"/>
        <v>1087.6184763542788</v>
      </c>
      <c r="AV143" t="b">
        <f t="shared" si="52"/>
        <v>1</v>
      </c>
      <c r="AW143" t="b">
        <f t="shared" si="53"/>
        <v>1</v>
      </c>
      <c r="AX143" t="b">
        <f t="shared" si="92"/>
        <v>1</v>
      </c>
    </row>
    <row r="144" spans="1:50" x14ac:dyDescent="0.35">
      <c r="A144">
        <v>92</v>
      </c>
      <c r="B144">
        <f t="shared" si="54"/>
        <v>10</v>
      </c>
      <c r="C144">
        <f t="shared" si="55"/>
        <v>48</v>
      </c>
      <c r="D144">
        <f t="shared" si="56"/>
        <v>1.9285857518752669E-3</v>
      </c>
      <c r="E144">
        <f t="shared" si="57"/>
        <v>1.6085771667062598E-4</v>
      </c>
      <c r="F144">
        <f t="shared" si="58"/>
        <v>0.04</v>
      </c>
      <c r="G144">
        <f t="shared" si="59"/>
        <v>3.3960531989175591E-3</v>
      </c>
      <c r="H144">
        <f t="shared" si="60"/>
        <v>0.02</v>
      </c>
      <c r="I144">
        <f t="shared" si="61"/>
        <v>1.2543499670433749</v>
      </c>
      <c r="J144">
        <f t="shared" si="62"/>
        <v>1.1079258723227314E-4</v>
      </c>
      <c r="K144">
        <f t="shared" si="63"/>
        <v>2.3386941214093293E-3</v>
      </c>
      <c r="L144">
        <f t="shared" si="64"/>
        <v>0</v>
      </c>
      <c r="M144">
        <f t="shared" si="65"/>
        <v>0.68631192011359532</v>
      </c>
      <c r="N144">
        <f t="shared" si="66"/>
        <v>52.96</v>
      </c>
      <c r="O144">
        <f t="shared" si="67"/>
        <v>1.0592000000000001</v>
      </c>
      <c r="P144">
        <f t="shared" si="68"/>
        <v>6.2717498352168741</v>
      </c>
      <c r="Q144">
        <f t="shared" si="69"/>
        <v>313.5874917608437</v>
      </c>
      <c r="R144">
        <f t="shared" si="70"/>
        <v>36.476804105305668</v>
      </c>
      <c r="S144">
        <f t="shared" si="71"/>
        <v>0.72953608210611331</v>
      </c>
      <c r="T144">
        <f t="shared" si="72"/>
        <v>4.3197392397411063</v>
      </c>
      <c r="U144">
        <f t="shared" si="73"/>
        <v>27.698146808068284</v>
      </c>
      <c r="V144">
        <f t="shared" si="74"/>
        <v>3.4743169535863011E-2</v>
      </c>
      <c r="W144">
        <f t="shared" si="75"/>
        <v>3.6946388058542987</v>
      </c>
      <c r="X144">
        <f t="shared" si="76"/>
        <v>-3.8116660592867788</v>
      </c>
      <c r="Y144">
        <f t="shared" si="77"/>
        <v>0.99673694261856227</v>
      </c>
      <c r="Z144">
        <f t="shared" si="78"/>
        <v>0.74030565247704883</v>
      </c>
      <c r="AA144">
        <f t="shared" si="79"/>
        <v>2.8217979290449122</v>
      </c>
      <c r="AB144">
        <f t="shared" si="80"/>
        <v>27.092388281016952</v>
      </c>
      <c r="AC144">
        <f t="shared" si="81"/>
        <v>0.54184776562033898</v>
      </c>
      <c r="AD144">
        <f t="shared" si="82"/>
        <v>3.1979273764072507</v>
      </c>
      <c r="AE144">
        <f t="shared" si="83"/>
        <v>20.505094645152077</v>
      </c>
      <c r="AF144">
        <f t="shared" si="84"/>
        <v>2.5720564792367791E-2</v>
      </c>
      <c r="AG144">
        <f t="shared" si="47"/>
        <v>755.37368792196503</v>
      </c>
      <c r="AH144">
        <f t="shared" si="48"/>
        <v>1100.6273762474341</v>
      </c>
      <c r="AI144">
        <f t="shared" si="49"/>
        <v>755.37368792196503</v>
      </c>
      <c r="AK144" t="b">
        <f t="shared" si="85"/>
        <v>1</v>
      </c>
      <c r="AL144" t="b">
        <f t="shared" si="86"/>
        <v>1</v>
      </c>
      <c r="AM144">
        <f t="shared" si="87"/>
        <v>755.3736879219648</v>
      </c>
      <c r="AN144" t="b">
        <f t="shared" si="88"/>
        <v>1</v>
      </c>
      <c r="AO144">
        <f t="shared" si="89"/>
        <v>-2.8217979290449193</v>
      </c>
      <c r="AP144">
        <f>SUM(AO145:$AO$262)</f>
        <v>559.20741090106549</v>
      </c>
      <c r="AQ144" t="b">
        <f t="shared" si="50"/>
        <v>1</v>
      </c>
      <c r="AR144" t="b">
        <f t="shared" si="90"/>
        <v>1</v>
      </c>
      <c r="AS144" t="b">
        <f t="shared" si="91"/>
        <v>1</v>
      </c>
      <c r="AT144" t="b">
        <f t="shared" si="93"/>
        <v>1</v>
      </c>
      <c r="AU144">
        <f t="shared" si="51"/>
        <v>1100.6273762474343</v>
      </c>
      <c r="AV144" t="b">
        <f t="shared" si="52"/>
        <v>1</v>
      </c>
      <c r="AW144" t="b">
        <f t="shared" si="53"/>
        <v>1</v>
      </c>
      <c r="AX144" t="b">
        <f t="shared" si="92"/>
        <v>1</v>
      </c>
    </row>
    <row r="145" spans="1:50" x14ac:dyDescent="0.35">
      <c r="A145">
        <v>93</v>
      </c>
      <c r="B145">
        <f t="shared" si="54"/>
        <v>10</v>
      </c>
      <c r="C145">
        <f t="shared" si="55"/>
        <v>48</v>
      </c>
      <c r="D145">
        <f t="shared" si="56"/>
        <v>1.9285857518752669E-3</v>
      </c>
      <c r="E145">
        <f t="shared" si="57"/>
        <v>1.6085771667062598E-4</v>
      </c>
      <c r="F145">
        <f t="shared" si="58"/>
        <v>0.04</v>
      </c>
      <c r="G145">
        <f t="shared" si="59"/>
        <v>3.3960531989175591E-3</v>
      </c>
      <c r="H145">
        <f t="shared" si="60"/>
        <v>0.02</v>
      </c>
      <c r="I145">
        <f t="shared" si="61"/>
        <v>1.2574435324509841</v>
      </c>
      <c r="J145">
        <f t="shared" si="62"/>
        <v>1.1039856839330601E-4</v>
      </c>
      <c r="K145">
        <f t="shared" si="63"/>
        <v>2.3303768723456795E-3</v>
      </c>
      <c r="L145">
        <f t="shared" si="64"/>
        <v>0</v>
      </c>
      <c r="M145">
        <f t="shared" si="65"/>
        <v>0.68387114467285626</v>
      </c>
      <c r="N145">
        <f t="shared" si="66"/>
        <v>52.96</v>
      </c>
      <c r="O145">
        <f t="shared" si="67"/>
        <v>1.0592000000000001</v>
      </c>
      <c r="P145">
        <f t="shared" si="68"/>
        <v>6.2872176622549203</v>
      </c>
      <c r="Q145">
        <f t="shared" si="69"/>
        <v>314.36088311274602</v>
      </c>
      <c r="R145">
        <f t="shared" si="70"/>
        <v>36.347079289216012</v>
      </c>
      <c r="S145">
        <f t="shared" si="71"/>
        <v>0.72694158578432022</v>
      </c>
      <c r="T145">
        <f t="shared" si="72"/>
        <v>4.3149924259542844</v>
      </c>
      <c r="U145">
        <f t="shared" si="73"/>
        <v>27.599642098326502</v>
      </c>
      <c r="V145">
        <f t="shared" si="74"/>
        <v>3.4704991454502565E-2</v>
      </c>
      <c r="W145">
        <f t="shared" si="75"/>
        <v>3.6707981876964069</v>
      </c>
      <c r="X145">
        <f t="shared" si="76"/>
        <v>-3.7874092495435363</v>
      </c>
      <c r="Y145">
        <f t="shared" si="77"/>
        <v>0.99673694261856227</v>
      </c>
      <c r="Z145">
        <f t="shared" si="78"/>
        <v>0.73788999265321353</v>
      </c>
      <c r="AA145">
        <f t="shared" si="79"/>
        <v>2.7946913833203908</v>
      </c>
      <c r="AB145">
        <f t="shared" si="80"/>
        <v>26.907948248838089</v>
      </c>
      <c r="AC145">
        <f t="shared" si="81"/>
        <v>0.53815896497676174</v>
      </c>
      <c r="AD145">
        <f t="shared" si="82"/>
        <v>3.1839897294860791</v>
      </c>
      <c r="AE145">
        <f t="shared" si="83"/>
        <v>20.365499705165465</v>
      </c>
      <c r="AF145">
        <f t="shared" si="84"/>
        <v>2.5608465889392737E-2</v>
      </c>
      <c r="AG145">
        <f t="shared" si="47"/>
        <v>761.63399406408507</v>
      </c>
      <c r="AH145">
        <f t="shared" si="48"/>
        <v>1113.7097975210349</v>
      </c>
      <c r="AI145">
        <f t="shared" si="49"/>
        <v>761.63399406408507</v>
      </c>
      <c r="AK145" t="b">
        <f t="shared" si="85"/>
        <v>1</v>
      </c>
      <c r="AL145" t="b">
        <f t="shared" si="86"/>
        <v>1</v>
      </c>
      <c r="AM145">
        <f t="shared" si="87"/>
        <v>761.63399406408496</v>
      </c>
      <c r="AN145" t="b">
        <f t="shared" si="88"/>
        <v>1</v>
      </c>
      <c r="AO145">
        <f t="shared" si="89"/>
        <v>-2.7946913833203908</v>
      </c>
      <c r="AP145">
        <f>SUM(AO146:$AO$262)</f>
        <v>562.00210228438584</v>
      </c>
      <c r="AQ145" t="b">
        <f t="shared" si="50"/>
        <v>1</v>
      </c>
      <c r="AR145" t="b">
        <f t="shared" si="90"/>
        <v>1</v>
      </c>
      <c r="AS145" t="b">
        <f t="shared" si="91"/>
        <v>1</v>
      </c>
      <c r="AT145" t="b">
        <f t="shared" si="93"/>
        <v>1</v>
      </c>
      <c r="AU145">
        <f t="shared" si="51"/>
        <v>1113.7097975210349</v>
      </c>
      <c r="AV145" t="b">
        <f t="shared" si="52"/>
        <v>1</v>
      </c>
      <c r="AW145" t="b">
        <f t="shared" si="53"/>
        <v>1</v>
      </c>
      <c r="AX145" t="b">
        <f t="shared" si="92"/>
        <v>1</v>
      </c>
    </row>
    <row r="146" spans="1:50" x14ac:dyDescent="0.35">
      <c r="A146">
        <v>94</v>
      </c>
      <c r="B146">
        <f t="shared" si="54"/>
        <v>10</v>
      </c>
      <c r="C146">
        <f t="shared" si="55"/>
        <v>48</v>
      </c>
      <c r="D146">
        <f t="shared" si="56"/>
        <v>1.9285857518752669E-3</v>
      </c>
      <c r="E146">
        <f t="shared" si="57"/>
        <v>1.6085771667062598E-4</v>
      </c>
      <c r="F146">
        <f t="shared" si="58"/>
        <v>0.04</v>
      </c>
      <c r="G146">
        <f t="shared" si="59"/>
        <v>3.3960531989175591E-3</v>
      </c>
      <c r="H146">
        <f t="shared" si="60"/>
        <v>0.02</v>
      </c>
      <c r="I146">
        <f t="shared" si="61"/>
        <v>1.2605447274254464</v>
      </c>
      <c r="J146">
        <f t="shared" si="62"/>
        <v>1.1000595082900298E-4</v>
      </c>
      <c r="K146">
        <f t="shared" si="63"/>
        <v>2.3220892024524535E-3</v>
      </c>
      <c r="L146">
        <f t="shared" si="64"/>
        <v>0</v>
      </c>
      <c r="M146">
        <f t="shared" si="65"/>
        <v>0.68143904951957479</v>
      </c>
      <c r="N146">
        <f t="shared" si="66"/>
        <v>52.96</v>
      </c>
      <c r="O146">
        <f t="shared" si="67"/>
        <v>1.0592000000000001</v>
      </c>
      <c r="P146">
        <f t="shared" si="68"/>
        <v>6.3027236371272322</v>
      </c>
      <c r="Q146">
        <f t="shared" si="69"/>
        <v>315.13618185636159</v>
      </c>
      <c r="R146">
        <f t="shared" si="70"/>
        <v>36.217815821874467</v>
      </c>
      <c r="S146">
        <f t="shared" si="71"/>
        <v>0.72435631643748932</v>
      </c>
      <c r="T146">
        <f t="shared" si="72"/>
        <v>4.3102508282788685</v>
      </c>
      <c r="U146">
        <f t="shared" si="73"/>
        <v>27.501487707250746</v>
      </c>
      <c r="V146">
        <f t="shared" si="74"/>
        <v>3.4666855325730654E-2</v>
      </c>
      <c r="W146">
        <f t="shared" si="75"/>
        <v>3.6470541145816364</v>
      </c>
      <c r="X146">
        <f t="shared" si="76"/>
        <v>-3.763250464972451</v>
      </c>
      <c r="Y146">
        <f t="shared" si="77"/>
        <v>0.99673694261856227</v>
      </c>
      <c r="Z146">
        <f t="shared" si="78"/>
        <v>0.73548221526599744</v>
      </c>
      <c r="AA146">
        <f t="shared" si="79"/>
        <v>2.7678037885787319</v>
      </c>
      <c r="AB146">
        <f t="shared" si="80"/>
        <v>26.724763850718393</v>
      </c>
      <c r="AC146">
        <f t="shared" si="81"/>
        <v>0.53449527701436783</v>
      </c>
      <c r="AD146">
        <f t="shared" si="82"/>
        <v>3.1701128275346426</v>
      </c>
      <c r="AE146">
        <f t="shared" si="83"/>
        <v>20.226855102039377</v>
      </c>
      <c r="AF146">
        <f t="shared" si="84"/>
        <v>2.5496855551274223E-2</v>
      </c>
      <c r="AG146">
        <f t="shared" si="47"/>
        <v>767.89063603490013</v>
      </c>
      <c r="AH146">
        <f t="shared" si="48"/>
        <v>1126.8662055341194</v>
      </c>
      <c r="AI146">
        <f t="shared" si="49"/>
        <v>767.89063603490013</v>
      </c>
      <c r="AK146" t="b">
        <f t="shared" si="85"/>
        <v>1</v>
      </c>
      <c r="AL146" t="b">
        <f t="shared" si="86"/>
        <v>1</v>
      </c>
      <c r="AM146">
        <f t="shared" si="87"/>
        <v>767.89063603490013</v>
      </c>
      <c r="AN146" t="b">
        <f t="shared" si="88"/>
        <v>1</v>
      </c>
      <c r="AO146">
        <f t="shared" si="89"/>
        <v>-2.7678037885787319</v>
      </c>
      <c r="AP146">
        <f>SUM(AO147:$AO$262)</f>
        <v>564.76990607296455</v>
      </c>
      <c r="AQ146" t="b">
        <f t="shared" si="50"/>
        <v>1</v>
      </c>
      <c r="AR146" t="b">
        <f t="shared" si="90"/>
        <v>1</v>
      </c>
      <c r="AS146" t="b">
        <f t="shared" si="91"/>
        <v>1</v>
      </c>
      <c r="AT146" t="b">
        <f t="shared" si="93"/>
        <v>1</v>
      </c>
      <c r="AU146">
        <f t="shared" si="51"/>
        <v>1126.8662055341192</v>
      </c>
      <c r="AV146" t="b">
        <f t="shared" si="52"/>
        <v>1</v>
      </c>
      <c r="AW146" t="b">
        <f t="shared" si="53"/>
        <v>1</v>
      </c>
      <c r="AX146" t="b">
        <f t="shared" si="92"/>
        <v>1</v>
      </c>
    </row>
    <row r="147" spans="1:50" x14ac:dyDescent="0.35">
      <c r="A147">
        <v>95</v>
      </c>
      <c r="B147">
        <f t="shared" si="54"/>
        <v>10</v>
      </c>
      <c r="C147">
        <f t="shared" si="55"/>
        <v>48</v>
      </c>
      <c r="D147">
        <f t="shared" si="56"/>
        <v>1.9285857518752669E-3</v>
      </c>
      <c r="E147">
        <f t="shared" si="57"/>
        <v>1.6085771667062598E-4</v>
      </c>
      <c r="F147">
        <f t="shared" si="58"/>
        <v>0.04</v>
      </c>
      <c r="G147">
        <f t="shared" si="59"/>
        <v>3.3960531989175591E-3</v>
      </c>
      <c r="H147">
        <f t="shared" si="60"/>
        <v>0.02</v>
      </c>
      <c r="I147">
        <f t="shared" si="61"/>
        <v>1.2636535707833325</v>
      </c>
      <c r="J147">
        <f t="shared" si="62"/>
        <v>1.0961472955592043E-4</v>
      </c>
      <c r="K147">
        <f t="shared" si="63"/>
        <v>2.3138310065353358E-3</v>
      </c>
      <c r="L147">
        <f t="shared" si="64"/>
        <v>0</v>
      </c>
      <c r="M147">
        <f t="shared" si="65"/>
        <v>0.67901560378348347</v>
      </c>
      <c r="N147">
        <f t="shared" si="66"/>
        <v>52.96</v>
      </c>
      <c r="O147">
        <f t="shared" si="67"/>
        <v>1.0592000000000001</v>
      </c>
      <c r="P147">
        <f t="shared" si="68"/>
        <v>6.3182678539166623</v>
      </c>
      <c r="Q147">
        <f t="shared" si="69"/>
        <v>315.91339269583312</v>
      </c>
      <c r="R147">
        <f t="shared" si="70"/>
        <v>36.089012062556684</v>
      </c>
      <c r="S147">
        <f t="shared" si="71"/>
        <v>0.72178024125113371</v>
      </c>
      <c r="T147">
        <f t="shared" si="72"/>
        <v>4.3055144409830541</v>
      </c>
      <c r="U147">
        <f t="shared" si="73"/>
        <v>27.403682388980108</v>
      </c>
      <c r="V147">
        <f t="shared" si="74"/>
        <v>3.4628761103447037E-2</v>
      </c>
      <c r="W147">
        <f t="shared" si="75"/>
        <v>3.6234062302389431</v>
      </c>
      <c r="X147">
        <f t="shared" si="76"/>
        <v>-3.7391893440385999</v>
      </c>
      <c r="Y147">
        <f t="shared" si="77"/>
        <v>0.99673694261856227</v>
      </c>
      <c r="Z147">
        <f t="shared" si="78"/>
        <v>0.73308229459455754</v>
      </c>
      <c r="AA147">
        <f t="shared" si="79"/>
        <v>2.7411335042513372</v>
      </c>
      <c r="AB147">
        <f t="shared" si="80"/>
        <v>26.542826538530495</v>
      </c>
      <c r="AC147">
        <f t="shared" si="81"/>
        <v>0.5308565307706099</v>
      </c>
      <c r="AD147">
        <f t="shared" si="82"/>
        <v>3.1562964058058611</v>
      </c>
      <c r="AE147">
        <f t="shared" si="83"/>
        <v>20.089154366054004</v>
      </c>
      <c r="AF147">
        <f t="shared" si="84"/>
        <v>2.5385731648681714E-2</v>
      </c>
      <c r="AG147">
        <f t="shared" si="47"/>
        <v>774.14369950250421</v>
      </c>
      <c r="AH147">
        <f t="shared" si="48"/>
        <v>1140.0970687403437</v>
      </c>
      <c r="AI147">
        <f t="shared" si="49"/>
        <v>774.14369950250421</v>
      </c>
      <c r="AK147" t="b">
        <f t="shared" si="85"/>
        <v>1</v>
      </c>
      <c r="AL147" t="b">
        <f t="shared" si="86"/>
        <v>1</v>
      </c>
      <c r="AM147">
        <f t="shared" si="87"/>
        <v>774.14369950250409</v>
      </c>
      <c r="AN147" t="b">
        <f t="shared" si="88"/>
        <v>1</v>
      </c>
      <c r="AO147">
        <f t="shared" si="89"/>
        <v>-2.7411335042513372</v>
      </c>
      <c r="AP147">
        <f>SUM(AO148:$AO$262)</f>
        <v>567.51103957721591</v>
      </c>
      <c r="AQ147" t="b">
        <f t="shared" si="50"/>
        <v>1</v>
      </c>
      <c r="AR147" t="b">
        <f t="shared" si="90"/>
        <v>1</v>
      </c>
      <c r="AS147" t="b">
        <f t="shared" si="91"/>
        <v>1</v>
      </c>
      <c r="AT147" t="b">
        <f t="shared" si="93"/>
        <v>1</v>
      </c>
      <c r="AU147">
        <f t="shared" si="51"/>
        <v>1140.0970687403433</v>
      </c>
      <c r="AV147" t="b">
        <f t="shared" si="52"/>
        <v>1</v>
      </c>
      <c r="AW147" t="b">
        <f t="shared" si="53"/>
        <v>1</v>
      </c>
      <c r="AX147" t="b">
        <f t="shared" si="92"/>
        <v>1</v>
      </c>
    </row>
    <row r="148" spans="1:50" x14ac:dyDescent="0.35">
      <c r="A148">
        <v>96</v>
      </c>
      <c r="B148">
        <f t="shared" si="54"/>
        <v>10</v>
      </c>
      <c r="C148">
        <f t="shared" si="55"/>
        <v>48</v>
      </c>
      <c r="D148">
        <f t="shared" si="56"/>
        <v>1.9285857518752669E-3</v>
      </c>
      <c r="E148">
        <f t="shared" si="57"/>
        <v>1.6085771667062598E-4</v>
      </c>
      <c r="F148">
        <f t="shared" si="58"/>
        <v>0.04</v>
      </c>
      <c r="G148">
        <f t="shared" si="59"/>
        <v>3.3960531989175591E-3</v>
      </c>
      <c r="H148">
        <f t="shared" si="60"/>
        <v>0.02</v>
      </c>
      <c r="I148">
        <f t="shared" si="61"/>
        <v>1.2667700813876188</v>
      </c>
      <c r="J148">
        <f t="shared" si="62"/>
        <v>1.0922489960833762E-4</v>
      </c>
      <c r="K148">
        <f t="shared" si="63"/>
        <v>2.3056021797741208E-3</v>
      </c>
      <c r="L148">
        <f t="shared" si="64"/>
        <v>0</v>
      </c>
      <c r="M148">
        <f t="shared" si="65"/>
        <v>0.67660077670410101</v>
      </c>
      <c r="N148">
        <f t="shared" si="66"/>
        <v>52.96</v>
      </c>
      <c r="O148">
        <f t="shared" si="67"/>
        <v>1.0592000000000001</v>
      </c>
      <c r="P148">
        <f t="shared" si="68"/>
        <v>6.3338504069380939</v>
      </c>
      <c r="Q148">
        <f t="shared" si="69"/>
        <v>316.6925203469047</v>
      </c>
      <c r="R148">
        <f t="shared" si="70"/>
        <v>35.960666376373283</v>
      </c>
      <c r="S148">
        <f t="shared" si="71"/>
        <v>0.7192133275274657</v>
      </c>
      <c r="T148">
        <f t="shared" si="72"/>
        <v>4.3007832583413323</v>
      </c>
      <c r="U148">
        <f t="shared" si="73"/>
        <v>27.306224902084406</v>
      </c>
      <c r="V148">
        <f t="shared" si="74"/>
        <v>3.4590708741602083E-2</v>
      </c>
      <c r="W148">
        <f t="shared" si="75"/>
        <v>3.5998541796784789</v>
      </c>
      <c r="X148">
        <f t="shared" si="76"/>
        <v>-3.7152255265069805</v>
      </c>
      <c r="Y148">
        <f t="shared" si="77"/>
        <v>0.99673694261856227</v>
      </c>
      <c r="Z148">
        <f t="shared" si="78"/>
        <v>0.73069020500197945</v>
      </c>
      <c r="AA148">
        <f t="shared" si="79"/>
        <v>2.7146789015919701</v>
      </c>
      <c r="AB148">
        <f t="shared" si="80"/>
        <v>26.36212782234108</v>
      </c>
      <c r="AC148">
        <f t="shared" si="81"/>
        <v>0.52724255644682161</v>
      </c>
      <c r="AD148">
        <f t="shared" si="82"/>
        <v>3.1425402007065091</v>
      </c>
      <c r="AE148">
        <f t="shared" si="83"/>
        <v>19.952391071534212</v>
      </c>
      <c r="AF148">
        <f t="shared" si="84"/>
        <v>2.5275092061564988E-2</v>
      </c>
      <c r="AG148">
        <f t="shared" si="47"/>
        <v>780.39327005521113</v>
      </c>
      <c r="AH148">
        <f t="shared" si="48"/>
        <v>1153.4028587089574</v>
      </c>
      <c r="AI148">
        <f t="shared" si="49"/>
        <v>780.39327005521113</v>
      </c>
      <c r="AK148" t="b">
        <f t="shared" si="85"/>
        <v>1</v>
      </c>
      <c r="AL148" t="b">
        <f t="shared" si="86"/>
        <v>1</v>
      </c>
      <c r="AM148">
        <f t="shared" si="87"/>
        <v>780.39327005521125</v>
      </c>
      <c r="AN148" t="b">
        <f t="shared" si="88"/>
        <v>1</v>
      </c>
      <c r="AO148">
        <f t="shared" si="89"/>
        <v>-2.7146789015919701</v>
      </c>
      <c r="AP148">
        <f>SUM(AO149:$AO$262)</f>
        <v>570.22571847880783</v>
      </c>
      <c r="AQ148" t="b">
        <f t="shared" si="50"/>
        <v>1</v>
      </c>
      <c r="AR148" t="b">
        <f t="shared" si="90"/>
        <v>1</v>
      </c>
      <c r="AS148" t="b">
        <f t="shared" si="91"/>
        <v>1</v>
      </c>
      <c r="AT148" t="b">
        <f t="shared" si="93"/>
        <v>1</v>
      </c>
      <c r="AU148">
        <f t="shared" si="51"/>
        <v>1153.4028587089579</v>
      </c>
      <c r="AV148" t="b">
        <f t="shared" si="52"/>
        <v>1</v>
      </c>
      <c r="AW148" t="b">
        <f t="shared" si="53"/>
        <v>1</v>
      </c>
      <c r="AX148" t="b">
        <f t="shared" si="92"/>
        <v>1</v>
      </c>
    </row>
    <row r="149" spans="1:50" x14ac:dyDescent="0.35">
      <c r="A149">
        <v>97</v>
      </c>
      <c r="B149">
        <f t="shared" si="54"/>
        <v>10</v>
      </c>
      <c r="C149">
        <f t="shared" si="55"/>
        <v>48</v>
      </c>
      <c r="D149">
        <f t="shared" si="56"/>
        <v>1.9285857518752669E-3</v>
      </c>
      <c r="E149">
        <f t="shared" si="57"/>
        <v>1.6085771667062598E-4</v>
      </c>
      <c r="F149">
        <f t="shared" si="58"/>
        <v>0.04</v>
      </c>
      <c r="G149">
        <f t="shared" si="59"/>
        <v>3.3960531989175591E-3</v>
      </c>
      <c r="H149">
        <f t="shared" si="60"/>
        <v>0.02</v>
      </c>
      <c r="I149">
        <f t="shared" si="61"/>
        <v>1.2698942781478038</v>
      </c>
      <c r="J149">
        <f t="shared" si="62"/>
        <v>1.0883645603819375E-4</v>
      </c>
      <c r="K149">
        <f t="shared" si="63"/>
        <v>2.2974026177213797E-3</v>
      </c>
      <c r="L149">
        <f t="shared" si="64"/>
        <v>0</v>
      </c>
      <c r="M149">
        <f t="shared" si="65"/>
        <v>0.67419453763034143</v>
      </c>
      <c r="N149">
        <f t="shared" si="66"/>
        <v>52.96</v>
      </c>
      <c r="O149">
        <f t="shared" si="67"/>
        <v>1.0592000000000001</v>
      </c>
      <c r="P149">
        <f t="shared" si="68"/>
        <v>6.3494713907390192</v>
      </c>
      <c r="Q149">
        <f t="shared" si="69"/>
        <v>317.47356953695095</v>
      </c>
      <c r="R149">
        <f t="shared" si="70"/>
        <v>35.832777134249191</v>
      </c>
      <c r="S149">
        <f t="shared" si="71"/>
        <v>0.71665554268498388</v>
      </c>
      <c r="T149">
        <f t="shared" si="72"/>
        <v>4.2960572746344887</v>
      </c>
      <c r="U149">
        <f t="shared" si="73"/>
        <v>27.20911400954844</v>
      </c>
      <c r="V149">
        <f t="shared" si="74"/>
        <v>3.4552698194196811E-2</v>
      </c>
      <c r="W149">
        <f t="shared" si="75"/>
        <v>3.5763976091870835</v>
      </c>
      <c r="X149">
        <f t="shared" si="76"/>
        <v>-3.6913586534379235</v>
      </c>
      <c r="Y149">
        <f t="shared" si="77"/>
        <v>0.99673694261856227</v>
      </c>
      <c r="Z149">
        <f t="shared" si="78"/>
        <v>0.72830592093500357</v>
      </c>
      <c r="AA149">
        <f t="shared" si="79"/>
        <v>2.6884383635934981</v>
      </c>
      <c r="AB149">
        <f t="shared" si="80"/>
        <v>26.182659270014785</v>
      </c>
      <c r="AC149">
        <f t="shared" si="81"/>
        <v>0.52365318540029571</v>
      </c>
      <c r="AD149">
        <f t="shared" si="82"/>
        <v>3.1288439497921927</v>
      </c>
      <c r="AE149">
        <f t="shared" si="83"/>
        <v>19.816558836549685</v>
      </c>
      <c r="AF149">
        <f t="shared" si="84"/>
        <v>2.5164934679113744E-2</v>
      </c>
      <c r="AG149">
        <f t="shared" si="47"/>
        <v>786.63943320258909</v>
      </c>
      <c r="AH149">
        <f t="shared" si="48"/>
        <v>1166.7840501459252</v>
      </c>
      <c r="AI149">
        <f t="shared" si="49"/>
        <v>786.63943320258909</v>
      </c>
      <c r="AK149" t="b">
        <f t="shared" si="85"/>
        <v>1</v>
      </c>
      <c r="AL149" t="b">
        <f t="shared" si="86"/>
        <v>1</v>
      </c>
      <c r="AM149">
        <f t="shared" si="87"/>
        <v>786.6394332025892</v>
      </c>
      <c r="AN149" t="b">
        <f t="shared" si="88"/>
        <v>1</v>
      </c>
      <c r="AO149">
        <f t="shared" si="89"/>
        <v>-2.6884383635934981</v>
      </c>
      <c r="AP149">
        <f>SUM(AO150:$AO$262)</f>
        <v>572.91415684240133</v>
      </c>
      <c r="AQ149" t="b">
        <f t="shared" si="50"/>
        <v>1</v>
      </c>
      <c r="AR149" t="b">
        <f t="shared" si="90"/>
        <v>1</v>
      </c>
      <c r="AS149" t="b">
        <f t="shared" si="91"/>
        <v>1</v>
      </c>
      <c r="AT149" t="b">
        <f t="shared" si="93"/>
        <v>1</v>
      </c>
      <c r="AU149">
        <f t="shared" si="51"/>
        <v>1166.7840501459254</v>
      </c>
      <c r="AV149" t="b">
        <f t="shared" si="52"/>
        <v>1</v>
      </c>
      <c r="AW149" t="b">
        <f t="shared" si="53"/>
        <v>1</v>
      </c>
      <c r="AX149" t="b">
        <f t="shared" si="92"/>
        <v>1</v>
      </c>
    </row>
    <row r="150" spans="1:50" x14ac:dyDescent="0.35">
      <c r="A150">
        <v>98</v>
      </c>
      <c r="B150">
        <f t="shared" si="54"/>
        <v>10</v>
      </c>
      <c r="C150">
        <f t="shared" si="55"/>
        <v>48</v>
      </c>
      <c r="D150">
        <f t="shared" si="56"/>
        <v>1.9285857518752669E-3</v>
      </c>
      <c r="E150">
        <f t="shared" si="57"/>
        <v>1.6085771667062598E-4</v>
      </c>
      <c r="F150">
        <f t="shared" si="58"/>
        <v>0.04</v>
      </c>
      <c r="G150">
        <f t="shared" si="59"/>
        <v>3.3960531989175591E-3</v>
      </c>
      <c r="H150">
        <f t="shared" si="60"/>
        <v>0.02</v>
      </c>
      <c r="I150">
        <f t="shared" si="61"/>
        <v>1.2730261800200211</v>
      </c>
      <c r="J150">
        <f t="shared" si="62"/>
        <v>1.0844939391502516E-4</v>
      </c>
      <c r="K150">
        <f t="shared" si="63"/>
        <v>2.2892322163011397E-3</v>
      </c>
      <c r="L150">
        <f t="shared" si="64"/>
        <v>0</v>
      </c>
      <c r="M150">
        <f t="shared" si="65"/>
        <v>0.67179685602012518</v>
      </c>
      <c r="N150">
        <f t="shared" si="66"/>
        <v>52.96</v>
      </c>
      <c r="O150">
        <f t="shared" si="67"/>
        <v>1.0592000000000001</v>
      </c>
      <c r="P150">
        <f t="shared" si="68"/>
        <v>6.3651309001001053</v>
      </c>
      <c r="Q150">
        <f t="shared" si="69"/>
        <v>318.25654500500525</v>
      </c>
      <c r="R150">
        <f t="shared" si="70"/>
        <v>35.705342712902883</v>
      </c>
      <c r="S150">
        <f t="shared" si="71"/>
        <v>0.71410685425805764</v>
      </c>
      <c r="T150">
        <f t="shared" si="72"/>
        <v>4.2913364841495891</v>
      </c>
      <c r="U150">
        <f t="shared" si="73"/>
        <v>27.112348478756289</v>
      </c>
      <c r="V150">
        <f t="shared" si="74"/>
        <v>3.4514729415282747E-2</v>
      </c>
      <c r="W150">
        <f t="shared" si="75"/>
        <v>3.5530361663236674</v>
      </c>
      <c r="X150">
        <f t="shared" si="76"/>
        <v>-3.6675883671824216</v>
      </c>
      <c r="Y150">
        <f t="shared" si="77"/>
        <v>0.99673694261856227</v>
      </c>
      <c r="Z150">
        <f t="shared" si="78"/>
        <v>0.72592941692375179</v>
      </c>
      <c r="AA150">
        <f t="shared" si="79"/>
        <v>2.6624102849050715</v>
      </c>
      <c r="AB150">
        <f t="shared" si="80"/>
        <v>26.004412506820653</v>
      </c>
      <c r="AC150">
        <f t="shared" si="81"/>
        <v>0.52008825013641302</v>
      </c>
      <c r="AD150">
        <f t="shared" si="82"/>
        <v>3.1152073917623344</v>
      </c>
      <c r="AE150">
        <f t="shared" si="83"/>
        <v>19.681651322617121</v>
      </c>
      <c r="AF150">
        <f t="shared" si="84"/>
        <v>2.5055257399717267E-2</v>
      </c>
      <c r="AG150">
        <f t="shared" si="47"/>
        <v>792.88227437649334</v>
      </c>
      <c r="AH150">
        <f t="shared" si="48"/>
        <v>1180.2411209151905</v>
      </c>
      <c r="AI150">
        <f t="shared" si="49"/>
        <v>792.88227437649334</v>
      </c>
      <c r="AK150" t="b">
        <f t="shared" si="85"/>
        <v>1</v>
      </c>
      <c r="AL150" t="b">
        <f t="shared" si="86"/>
        <v>1</v>
      </c>
      <c r="AM150">
        <f t="shared" si="87"/>
        <v>792.88227437649323</v>
      </c>
      <c r="AN150" t="b">
        <f t="shared" si="88"/>
        <v>1</v>
      </c>
      <c r="AO150">
        <f t="shared" si="89"/>
        <v>-2.6624102849050715</v>
      </c>
      <c r="AP150">
        <f>SUM(AO151:$AO$262)</f>
        <v>575.57656712730636</v>
      </c>
      <c r="AQ150" t="b">
        <f t="shared" si="50"/>
        <v>1</v>
      </c>
      <c r="AR150" t="b">
        <f t="shared" si="90"/>
        <v>1</v>
      </c>
      <c r="AS150" t="b">
        <f t="shared" si="91"/>
        <v>1</v>
      </c>
      <c r="AT150" t="b">
        <f t="shared" si="93"/>
        <v>1</v>
      </c>
      <c r="AU150">
        <f t="shared" si="51"/>
        <v>1180.241120915191</v>
      </c>
      <c r="AV150" t="b">
        <f t="shared" si="52"/>
        <v>1</v>
      </c>
      <c r="AW150" t="b">
        <f t="shared" si="53"/>
        <v>1</v>
      </c>
      <c r="AX150" t="b">
        <f t="shared" si="92"/>
        <v>1</v>
      </c>
    </row>
    <row r="151" spans="1:50" x14ac:dyDescent="0.35">
      <c r="A151">
        <v>99</v>
      </c>
      <c r="B151">
        <f t="shared" si="54"/>
        <v>10</v>
      </c>
      <c r="C151">
        <f t="shared" si="55"/>
        <v>48</v>
      </c>
      <c r="D151">
        <f t="shared" si="56"/>
        <v>1.9285857518752669E-3</v>
      </c>
      <c r="E151">
        <f t="shared" si="57"/>
        <v>1.6085771667062598E-4</v>
      </c>
      <c r="F151">
        <f t="shared" si="58"/>
        <v>0.04</v>
      </c>
      <c r="G151">
        <f t="shared" si="59"/>
        <v>3.3960531989175591E-3</v>
      </c>
      <c r="H151">
        <f t="shared" si="60"/>
        <v>0.02</v>
      </c>
      <c r="I151">
        <f t="shared" si="61"/>
        <v>1.2761658060071557</v>
      </c>
      <c r="J151">
        <f t="shared" si="62"/>
        <v>1.0806370832590261E-4</v>
      </c>
      <c r="K151">
        <f t="shared" si="63"/>
        <v>2.2810908718075579E-3</v>
      </c>
      <c r="L151">
        <f t="shared" si="64"/>
        <v>0</v>
      </c>
      <c r="M151">
        <f t="shared" si="65"/>
        <v>0.66940770143999162</v>
      </c>
      <c r="N151">
        <f t="shared" si="66"/>
        <v>52.96</v>
      </c>
      <c r="O151">
        <f t="shared" si="67"/>
        <v>1.0592000000000001</v>
      </c>
      <c r="P151">
        <f t="shared" si="68"/>
        <v>6.3808290300357786</v>
      </c>
      <c r="Q151">
        <f t="shared" si="69"/>
        <v>319.04145150178891</v>
      </c>
      <c r="R151">
        <f t="shared" si="70"/>
        <v>35.578361494825828</v>
      </c>
      <c r="S151">
        <f t="shared" si="71"/>
        <v>0.71156722989651655</v>
      </c>
      <c r="T151">
        <f t="shared" si="72"/>
        <v>4.2866208811799806</v>
      </c>
      <c r="U151">
        <f t="shared" si="73"/>
        <v>27.015927081475652</v>
      </c>
      <c r="V151">
        <f t="shared" si="74"/>
        <v>3.4476802358961924E-2</v>
      </c>
      <c r="W151">
        <f t="shared" si="75"/>
        <v>3.5297694999147149</v>
      </c>
      <c r="X151">
        <f t="shared" si="76"/>
        <v>-3.6439143113775572</v>
      </c>
      <c r="Y151">
        <f t="shared" si="77"/>
        <v>0.99673694261856227</v>
      </c>
      <c r="Z151">
        <f t="shared" si="78"/>
        <v>0.72356066758145587</v>
      </c>
      <c r="AA151">
        <f t="shared" si="79"/>
        <v>2.6365930717499708</v>
      </c>
      <c r="AB151">
        <f t="shared" si="80"/>
        <v>25.827379215041375</v>
      </c>
      <c r="AC151">
        <f t="shared" si="81"/>
        <v>0.51654758430082748</v>
      </c>
      <c r="AD151">
        <f t="shared" si="82"/>
        <v>3.1016302664551954</v>
      </c>
      <c r="AE151">
        <f t="shared" si="83"/>
        <v>19.547662234404456</v>
      </c>
      <c r="AF151">
        <f t="shared" si="84"/>
        <v>2.4946058130924403E-2</v>
      </c>
      <c r="AG151">
        <f t="shared" si="47"/>
        <v>799.12187893209762</v>
      </c>
      <c r="AH151">
        <f t="shared" si="48"/>
        <v>1193.7745520600859</v>
      </c>
      <c r="AI151">
        <f t="shared" si="49"/>
        <v>799.12187893209762</v>
      </c>
      <c r="AK151" t="b">
        <f t="shared" si="85"/>
        <v>1</v>
      </c>
      <c r="AL151" t="b">
        <f t="shared" si="86"/>
        <v>1</v>
      </c>
      <c r="AM151">
        <f t="shared" si="87"/>
        <v>799.1218789320975</v>
      </c>
      <c r="AN151" t="b">
        <f t="shared" si="88"/>
        <v>1</v>
      </c>
      <c r="AO151">
        <f t="shared" si="89"/>
        <v>-2.6365930717499708</v>
      </c>
      <c r="AP151">
        <f>SUM(AO152:$AO$262)</f>
        <v>578.21316019905635</v>
      </c>
      <c r="AQ151" t="b">
        <f t="shared" si="50"/>
        <v>1</v>
      </c>
      <c r="AR151" t="b">
        <f t="shared" si="90"/>
        <v>1</v>
      </c>
      <c r="AS151" t="b">
        <f t="shared" si="91"/>
        <v>1</v>
      </c>
      <c r="AT151" t="b">
        <f t="shared" si="93"/>
        <v>1</v>
      </c>
      <c r="AU151">
        <f t="shared" si="51"/>
        <v>1193.7745520600856</v>
      </c>
      <c r="AV151" t="b">
        <f t="shared" si="52"/>
        <v>1</v>
      </c>
      <c r="AW151" t="b">
        <f t="shared" si="53"/>
        <v>1</v>
      </c>
      <c r="AX151" t="b">
        <f t="shared" si="92"/>
        <v>1</v>
      </c>
    </row>
    <row r="152" spans="1:50" x14ac:dyDescent="0.35">
      <c r="A152">
        <v>100</v>
      </c>
      <c r="B152">
        <f t="shared" si="54"/>
        <v>10</v>
      </c>
      <c r="C152">
        <f t="shared" si="55"/>
        <v>48</v>
      </c>
      <c r="D152">
        <f t="shared" si="56"/>
        <v>1.9285857518752669E-3</v>
      </c>
      <c r="E152">
        <f t="shared" si="57"/>
        <v>1.6085771667062598E-4</v>
      </c>
      <c r="F152">
        <f t="shared" si="58"/>
        <v>0.04</v>
      </c>
      <c r="G152">
        <f t="shared" si="59"/>
        <v>3.3960531989175591E-3</v>
      </c>
      <c r="H152">
        <f t="shared" si="60"/>
        <v>0.02</v>
      </c>
      <c r="I152">
        <f t="shared" si="61"/>
        <v>1.2793131751589584</v>
      </c>
      <c r="J152">
        <f t="shared" si="62"/>
        <v>1.0767939437536916E-4</v>
      </c>
      <c r="K152">
        <f t="shared" si="63"/>
        <v>2.2729784809036079E-3</v>
      </c>
      <c r="L152">
        <f t="shared" si="64"/>
        <v>0</v>
      </c>
      <c r="M152">
        <f t="shared" si="65"/>
        <v>0.66702704356471265</v>
      </c>
      <c r="N152">
        <f t="shared" si="66"/>
        <v>52.96</v>
      </c>
      <c r="O152">
        <f t="shared" si="67"/>
        <v>1.0592000000000001</v>
      </c>
      <c r="P152">
        <f t="shared" si="68"/>
        <v>6.3965658757947921</v>
      </c>
      <c r="Q152">
        <f t="shared" si="69"/>
        <v>319.82829378973958</v>
      </c>
      <c r="R152">
        <f t="shared" si="70"/>
        <v>35.451831868261955</v>
      </c>
      <c r="S152">
        <f t="shared" si="71"/>
        <v>0.70903663736523914</v>
      </c>
      <c r="T152">
        <f t="shared" si="72"/>
        <v>4.2819104600252791</v>
      </c>
      <c r="U152">
        <f t="shared" si="73"/>
        <v>26.919848593842293</v>
      </c>
      <c r="V152">
        <f t="shared" si="74"/>
        <v>3.4438916979386801E-2</v>
      </c>
      <c r="W152">
        <f t="shared" si="75"/>
        <v>3.5065972600497584</v>
      </c>
      <c r="X152">
        <f t="shared" si="76"/>
        <v>-3.6203361309419364</v>
      </c>
      <c r="Y152">
        <f t="shared" si="77"/>
        <v>0.99673694261856227</v>
      </c>
      <c r="Z152">
        <f t="shared" si="78"/>
        <v>0.72119964760418631</v>
      </c>
      <c r="AA152">
        <f t="shared" si="79"/>
        <v>2.6109851418440257</v>
      </c>
      <c r="AB152">
        <f t="shared" si="80"/>
        <v>25.651551133585151</v>
      </c>
      <c r="AC152">
        <f t="shared" si="81"/>
        <v>0.51303102267170309</v>
      </c>
      <c r="AD152">
        <f t="shared" si="82"/>
        <v>3.0881123148429106</v>
      </c>
      <c r="AE152">
        <f t="shared" si="83"/>
        <v>19.414585319437112</v>
      </c>
      <c r="AF152">
        <f t="shared" si="84"/>
        <v>2.483733478940359E-2</v>
      </c>
      <c r="AG152">
        <f t="shared" si="47"/>
        <v>805.35833214892511</v>
      </c>
      <c r="AH152">
        <f t="shared" si="48"/>
        <v>1207.3848278248886</v>
      </c>
      <c r="AI152">
        <f t="shared" si="49"/>
        <v>805.35833214892511</v>
      </c>
      <c r="AK152" t="b">
        <f t="shared" si="85"/>
        <v>1</v>
      </c>
      <c r="AL152" t="b">
        <f t="shared" si="86"/>
        <v>1</v>
      </c>
      <c r="AM152">
        <f t="shared" si="87"/>
        <v>805.35833214892511</v>
      </c>
      <c r="AN152" t="b">
        <f t="shared" si="88"/>
        <v>1</v>
      </c>
      <c r="AO152">
        <f t="shared" si="89"/>
        <v>-2.6109851418440257</v>
      </c>
      <c r="AP152">
        <f>SUM(AO153:$AO$262)</f>
        <v>580.82414534090037</v>
      </c>
      <c r="AQ152" t="b">
        <f t="shared" si="50"/>
        <v>1</v>
      </c>
      <c r="AR152" t="b">
        <f t="shared" si="90"/>
        <v>1</v>
      </c>
      <c r="AS152" t="b">
        <f t="shared" si="91"/>
        <v>1</v>
      </c>
      <c r="AT152" t="b">
        <f t="shared" si="93"/>
        <v>1</v>
      </c>
      <c r="AU152">
        <f t="shared" si="51"/>
        <v>1207.3848278248884</v>
      </c>
      <c r="AV152" t="b">
        <f t="shared" si="52"/>
        <v>1</v>
      </c>
      <c r="AW152" t="b">
        <f t="shared" si="53"/>
        <v>1</v>
      </c>
      <c r="AX152" t="b">
        <f t="shared" si="92"/>
        <v>1</v>
      </c>
    </row>
    <row r="153" spans="1:50" x14ac:dyDescent="0.35">
      <c r="A153">
        <v>101</v>
      </c>
      <c r="B153">
        <f t="shared" si="54"/>
        <v>10</v>
      </c>
      <c r="C153">
        <f t="shared" si="55"/>
        <v>48</v>
      </c>
      <c r="D153">
        <f t="shared" si="56"/>
        <v>1.9285857518752669E-3</v>
      </c>
      <c r="E153">
        <f t="shared" si="57"/>
        <v>1.6085771667062598E-4</v>
      </c>
      <c r="F153">
        <f t="shared" si="58"/>
        <v>0.04</v>
      </c>
      <c r="G153">
        <f t="shared" si="59"/>
        <v>3.3960531989175591E-3</v>
      </c>
      <c r="H153">
        <f t="shared" si="60"/>
        <v>0.02</v>
      </c>
      <c r="I153">
        <f t="shared" si="61"/>
        <v>1.2824683065721629</v>
      </c>
      <c r="J153">
        <f t="shared" si="62"/>
        <v>1.0729644718537784E-4</v>
      </c>
      <c r="K153">
        <f t="shared" si="63"/>
        <v>2.2648949406197682E-3</v>
      </c>
      <c r="L153">
        <f t="shared" si="64"/>
        <v>0</v>
      </c>
      <c r="M153">
        <f t="shared" si="65"/>
        <v>0.66465485217690756</v>
      </c>
      <c r="N153">
        <f t="shared" si="66"/>
        <v>52.96</v>
      </c>
      <c r="O153">
        <f t="shared" si="67"/>
        <v>1.0592000000000001</v>
      </c>
      <c r="P153">
        <f t="shared" si="68"/>
        <v>6.4123415328608147</v>
      </c>
      <c r="Q153">
        <f t="shared" si="69"/>
        <v>320.61707664304072</v>
      </c>
      <c r="R153">
        <f t="shared" si="70"/>
        <v>35.325752227187181</v>
      </c>
      <c r="S153">
        <f t="shared" si="71"/>
        <v>0.70651504454374359</v>
      </c>
      <c r="T153">
        <f t="shared" si="72"/>
        <v>4.2772052149913673</v>
      </c>
      <c r="U153">
        <f t="shared" si="73"/>
        <v>26.824111796344457</v>
      </c>
      <c r="V153">
        <f t="shared" si="74"/>
        <v>3.4401073230760255E-2</v>
      </c>
      <c r="W153">
        <f t="shared" si="75"/>
        <v>3.4835190980768513</v>
      </c>
      <c r="X153">
        <f t="shared" si="76"/>
        <v>-3.5968534720710537</v>
      </c>
      <c r="Y153">
        <f t="shared" si="77"/>
        <v>0.99673694261856227</v>
      </c>
      <c r="Z153">
        <f t="shared" si="78"/>
        <v>0.7188463317705811</v>
      </c>
      <c r="AA153">
        <f t="shared" si="79"/>
        <v>2.5855849243145563</v>
      </c>
      <c r="AB153">
        <f t="shared" si="80"/>
        <v>25.476920057600193</v>
      </c>
      <c r="AC153">
        <f t="shared" si="81"/>
        <v>0.50953840115200388</v>
      </c>
      <c r="AD153">
        <f t="shared" si="82"/>
        <v>3.0746532790265442</v>
      </c>
      <c r="AE153">
        <f t="shared" si="83"/>
        <v>19.282414367806187</v>
      </c>
      <c r="AF153">
        <f t="shared" si="84"/>
        <v>2.4729085300903144E-2</v>
      </c>
      <c r="AG153">
        <f t="shared" si="47"/>
        <v>811.59171923187751</v>
      </c>
      <c r="AH153">
        <f t="shared" si="48"/>
        <v>1221.0724356765254</v>
      </c>
      <c r="AI153">
        <f t="shared" si="49"/>
        <v>811.59171923187751</v>
      </c>
      <c r="AK153" t="b">
        <f t="shared" si="85"/>
        <v>1</v>
      </c>
      <c r="AL153" t="b">
        <f t="shared" si="86"/>
        <v>1</v>
      </c>
      <c r="AM153">
        <f t="shared" si="87"/>
        <v>811.59171923187751</v>
      </c>
      <c r="AN153" t="b">
        <f t="shared" si="88"/>
        <v>1</v>
      </c>
      <c r="AO153">
        <f t="shared" si="89"/>
        <v>-2.5855849243145563</v>
      </c>
      <c r="AP153">
        <f>SUM(AO154:$AO$262)</f>
        <v>583.40973026521488</v>
      </c>
      <c r="AQ153" t="b">
        <f t="shared" si="50"/>
        <v>1</v>
      </c>
      <c r="AR153" t="b">
        <f t="shared" si="90"/>
        <v>1</v>
      </c>
      <c r="AS153" t="b">
        <f t="shared" si="91"/>
        <v>1</v>
      </c>
      <c r="AT153" t="b">
        <f t="shared" si="93"/>
        <v>1</v>
      </c>
      <c r="AU153">
        <f t="shared" si="51"/>
        <v>1221.0724356765249</v>
      </c>
      <c r="AV153" t="b">
        <f t="shared" si="52"/>
        <v>1</v>
      </c>
      <c r="AW153" t="b">
        <f t="shared" si="53"/>
        <v>1</v>
      </c>
      <c r="AX153" t="b">
        <f t="shared" si="92"/>
        <v>1</v>
      </c>
    </row>
    <row r="154" spans="1:50" x14ac:dyDescent="0.35">
      <c r="A154">
        <v>102</v>
      </c>
      <c r="B154">
        <f t="shared" si="54"/>
        <v>10</v>
      </c>
      <c r="C154">
        <f t="shared" si="55"/>
        <v>48</v>
      </c>
      <c r="D154">
        <f t="shared" si="56"/>
        <v>1.9285857518752669E-3</v>
      </c>
      <c r="E154">
        <f t="shared" si="57"/>
        <v>1.6085771667062598E-4</v>
      </c>
      <c r="F154">
        <f t="shared" si="58"/>
        <v>0.04</v>
      </c>
      <c r="G154">
        <f t="shared" si="59"/>
        <v>3.3960531989175591E-3</v>
      </c>
      <c r="H154">
        <f t="shared" si="60"/>
        <v>0.02</v>
      </c>
      <c r="I154">
        <f t="shared" si="61"/>
        <v>1.2856312193905992</v>
      </c>
      <c r="J154">
        <f t="shared" si="62"/>
        <v>1.0691486189522979E-4</v>
      </c>
      <c r="K154">
        <f t="shared" si="63"/>
        <v>2.2568401483527133E-3</v>
      </c>
      <c r="L154">
        <f t="shared" si="64"/>
        <v>0</v>
      </c>
      <c r="M154">
        <f t="shared" si="65"/>
        <v>0.66229109716665968</v>
      </c>
      <c r="N154">
        <f t="shared" si="66"/>
        <v>52.96</v>
      </c>
      <c r="O154">
        <f t="shared" si="67"/>
        <v>1.0592000000000001</v>
      </c>
      <c r="P154">
        <f t="shared" si="68"/>
        <v>6.4281560969529963</v>
      </c>
      <c r="Q154">
        <f t="shared" si="69"/>
        <v>321.4078048476498</v>
      </c>
      <c r="R154">
        <f t="shared" si="70"/>
        <v>35.200120971289024</v>
      </c>
      <c r="S154">
        <f t="shared" si="71"/>
        <v>0.70400241942578046</v>
      </c>
      <c r="T154">
        <f t="shared" si="72"/>
        <v>4.2725051403903809</v>
      </c>
      <c r="U154">
        <f t="shared" si="73"/>
        <v>26.728715473807448</v>
      </c>
      <c r="V154">
        <f t="shared" si="74"/>
        <v>3.4363271067335444E-2</v>
      </c>
      <c r="W154">
        <f t="shared" si="75"/>
        <v>3.4605346665980781</v>
      </c>
      <c r="X154">
        <f t="shared" si="76"/>
        <v>-3.5734659822327615</v>
      </c>
      <c r="Y154">
        <f t="shared" si="77"/>
        <v>0.99673694261856227</v>
      </c>
      <c r="Z154">
        <f t="shared" si="78"/>
        <v>0.71650069494157775</v>
      </c>
      <c r="AA154">
        <f t="shared" si="79"/>
        <v>2.5603908596198615</v>
      </c>
      <c r="AB154">
        <f t="shared" si="80"/>
        <v>25.303477838091819</v>
      </c>
      <c r="AC154">
        <f t="shared" si="81"/>
        <v>0.5060695567618364</v>
      </c>
      <c r="AD154">
        <f t="shared" si="82"/>
        <v>3.0612529022311712</v>
      </c>
      <c r="AE154">
        <f t="shared" si="83"/>
        <v>19.15114321187874</v>
      </c>
      <c r="AF154">
        <f t="shared" si="84"/>
        <v>2.4621307600211657E-2</v>
      </c>
      <c r="AG154">
        <f t="shared" si="47"/>
        <v>817.82212531226287</v>
      </c>
      <c r="AH154">
        <f t="shared" si="48"/>
        <v>1234.8378663264216</v>
      </c>
      <c r="AI154">
        <f t="shared" si="49"/>
        <v>817.82212531226287</v>
      </c>
      <c r="AK154" t="b">
        <f t="shared" si="85"/>
        <v>1</v>
      </c>
      <c r="AL154" t="b">
        <f t="shared" si="86"/>
        <v>1</v>
      </c>
      <c r="AM154">
        <f t="shared" si="87"/>
        <v>817.82212531226276</v>
      </c>
      <c r="AN154" t="b">
        <f t="shared" si="88"/>
        <v>1</v>
      </c>
      <c r="AO154">
        <f t="shared" si="89"/>
        <v>-2.5603908596198615</v>
      </c>
      <c r="AP154">
        <f>SUM(AO155:$AO$262)</f>
        <v>585.97012112483469</v>
      </c>
      <c r="AQ154" t="b">
        <f t="shared" si="50"/>
        <v>1</v>
      </c>
      <c r="AR154" t="b">
        <f t="shared" si="90"/>
        <v>1</v>
      </c>
      <c r="AS154" t="b">
        <f t="shared" si="91"/>
        <v>1</v>
      </c>
      <c r="AT154" t="b">
        <f t="shared" si="93"/>
        <v>1</v>
      </c>
      <c r="AU154">
        <f t="shared" si="51"/>
        <v>1234.8378663264216</v>
      </c>
      <c r="AV154" t="b">
        <f t="shared" si="52"/>
        <v>1</v>
      </c>
      <c r="AW154" t="b">
        <f t="shared" si="53"/>
        <v>1</v>
      </c>
      <c r="AX154" t="b">
        <f t="shared" si="92"/>
        <v>1</v>
      </c>
    </row>
    <row r="155" spans="1:50" x14ac:dyDescent="0.35">
      <c r="A155">
        <v>103</v>
      </c>
      <c r="B155">
        <f t="shared" si="54"/>
        <v>11</v>
      </c>
      <c r="C155">
        <f t="shared" si="55"/>
        <v>49</v>
      </c>
      <c r="D155">
        <f t="shared" si="56"/>
        <v>2.1012818644459141E-3</v>
      </c>
      <c r="E155">
        <f t="shared" si="57"/>
        <v>1.7527569198083626E-4</v>
      </c>
      <c r="F155">
        <f t="shared" si="58"/>
        <v>0.04</v>
      </c>
      <c r="G155">
        <f t="shared" si="59"/>
        <v>3.3960531989175591E-3</v>
      </c>
      <c r="H155">
        <f t="shared" si="60"/>
        <v>0.02</v>
      </c>
      <c r="I155">
        <f t="shared" si="61"/>
        <v>1.2888019328053122</v>
      </c>
      <c r="J155">
        <f t="shared" si="62"/>
        <v>1.1608353034863353E-4</v>
      </c>
      <c r="K155">
        <f t="shared" si="63"/>
        <v>2.2487815733028722E-3</v>
      </c>
      <c r="L155">
        <f t="shared" si="64"/>
        <v>0</v>
      </c>
      <c r="M155">
        <f t="shared" si="65"/>
        <v>0.65992623206300816</v>
      </c>
      <c r="N155">
        <f t="shared" si="66"/>
        <v>52.96</v>
      </c>
      <c r="O155">
        <f t="shared" si="67"/>
        <v>1.0592000000000001</v>
      </c>
      <c r="P155">
        <f t="shared" si="68"/>
        <v>6.4440096640265612</v>
      </c>
      <c r="Q155">
        <f t="shared" si="69"/>
        <v>322.20048320132804</v>
      </c>
      <c r="R155">
        <f t="shared" si="70"/>
        <v>35.074936505946297</v>
      </c>
      <c r="S155">
        <f t="shared" si="71"/>
        <v>0.70149873011892594</v>
      </c>
      <c r="T155">
        <f t="shared" si="72"/>
        <v>4.2678102305407091</v>
      </c>
      <c r="U155">
        <f t="shared" si="73"/>
        <v>29.020882587158383</v>
      </c>
      <c r="V155">
        <f t="shared" si="74"/>
        <v>3.7402169570045753E-2</v>
      </c>
      <c r="W155">
        <f t="shared" si="75"/>
        <v>1.0473427885582303</v>
      </c>
      <c r="X155">
        <f t="shared" si="76"/>
        <v>-1.1598724792558954</v>
      </c>
      <c r="Y155">
        <f t="shared" si="77"/>
        <v>0.99673694261856227</v>
      </c>
      <c r="Z155">
        <f t="shared" si="78"/>
        <v>0.71416271206014337</v>
      </c>
      <c r="AA155">
        <f t="shared" si="79"/>
        <v>0.82833767542931369</v>
      </c>
      <c r="AB155">
        <f t="shared" si="80"/>
        <v>25.131216381542238</v>
      </c>
      <c r="AC155">
        <f t="shared" si="81"/>
        <v>0.50262432763084475</v>
      </c>
      <c r="AD155">
        <f t="shared" si="82"/>
        <v>3.0479109288009787</v>
      </c>
      <c r="AE155">
        <f t="shared" si="83"/>
        <v>20.725632214824021</v>
      </c>
      <c r="AF155">
        <f t="shared" si="84"/>
        <v>2.6711234857077239E-2</v>
      </c>
      <c r="AG155">
        <f t="shared" si="47"/>
        <v>821.65933461791599</v>
      </c>
      <c r="AH155">
        <f t="shared" si="48"/>
        <v>1245.0775476060571</v>
      </c>
      <c r="AI155">
        <f t="shared" si="49"/>
        <v>821.65933461791599</v>
      </c>
      <c r="AK155" t="b">
        <f t="shared" si="85"/>
        <v>1</v>
      </c>
      <c r="AL155" t="b">
        <f t="shared" si="86"/>
        <v>1</v>
      </c>
      <c r="AM155">
        <f t="shared" si="87"/>
        <v>821.65933461791599</v>
      </c>
      <c r="AN155" t="b">
        <f t="shared" si="88"/>
        <v>1</v>
      </c>
      <c r="AO155">
        <f t="shared" si="89"/>
        <v>-0.82833767542931369</v>
      </c>
      <c r="AP155">
        <f>SUM(AO156:$AO$262)</f>
        <v>586.79845880026403</v>
      </c>
      <c r="AQ155" t="b">
        <f t="shared" si="50"/>
        <v>1</v>
      </c>
      <c r="AR155" t="b">
        <f t="shared" si="90"/>
        <v>1</v>
      </c>
      <c r="AS155" t="b">
        <f t="shared" si="91"/>
        <v>1</v>
      </c>
      <c r="AT155" t="b">
        <f t="shared" si="93"/>
        <v>1</v>
      </c>
      <c r="AU155">
        <f t="shared" si="51"/>
        <v>1245.0775476060571</v>
      </c>
      <c r="AV155" t="b">
        <f t="shared" si="52"/>
        <v>1</v>
      </c>
      <c r="AW155" t="b">
        <f t="shared" si="53"/>
        <v>1</v>
      </c>
      <c r="AX155" t="b">
        <f t="shared" si="92"/>
        <v>1</v>
      </c>
    </row>
    <row r="156" spans="1:50" x14ac:dyDescent="0.35">
      <c r="A156">
        <v>104</v>
      </c>
      <c r="B156">
        <f t="shared" si="54"/>
        <v>11</v>
      </c>
      <c r="C156">
        <f t="shared" si="55"/>
        <v>49</v>
      </c>
      <c r="D156">
        <f t="shared" si="56"/>
        <v>2.1012818644459141E-3</v>
      </c>
      <c r="E156">
        <f t="shared" si="57"/>
        <v>1.7527569198083626E-4</v>
      </c>
      <c r="F156">
        <f t="shared" si="58"/>
        <v>0.04</v>
      </c>
      <c r="G156">
        <f t="shared" si="59"/>
        <v>3.3960531989175591E-3</v>
      </c>
      <c r="H156">
        <f t="shared" si="60"/>
        <v>0.02</v>
      </c>
      <c r="I156">
        <f t="shared" si="61"/>
        <v>1.2919804660546763</v>
      </c>
      <c r="J156">
        <f t="shared" si="62"/>
        <v>1.1566902698114969E-4</v>
      </c>
      <c r="K156">
        <f t="shared" si="63"/>
        <v>2.2407517732780952E-3</v>
      </c>
      <c r="L156">
        <f t="shared" si="64"/>
        <v>0</v>
      </c>
      <c r="M156">
        <f t="shared" si="65"/>
        <v>0.65756981126274894</v>
      </c>
      <c r="N156">
        <f t="shared" si="66"/>
        <v>52.96</v>
      </c>
      <c r="O156">
        <f t="shared" si="67"/>
        <v>1.0592000000000001</v>
      </c>
      <c r="P156">
        <f t="shared" si="68"/>
        <v>6.4599023302733816</v>
      </c>
      <c r="Q156">
        <f t="shared" si="69"/>
        <v>322.99511651366907</v>
      </c>
      <c r="R156">
        <f t="shared" si="70"/>
        <v>34.94969325005691</v>
      </c>
      <c r="S156">
        <f t="shared" si="71"/>
        <v>0.69899386500113825</v>
      </c>
      <c r="T156">
        <f t="shared" si="72"/>
        <v>4.2630590043123586</v>
      </c>
      <c r="U156">
        <f t="shared" si="73"/>
        <v>28.917256745287421</v>
      </c>
      <c r="V156">
        <f t="shared" si="74"/>
        <v>3.7360530846799175E-2</v>
      </c>
      <c r="W156">
        <f t="shared" si="75"/>
        <v>1.033023104609194</v>
      </c>
      <c r="X156">
        <f t="shared" si="76"/>
        <v>-1.1451509817541847</v>
      </c>
      <c r="Y156">
        <f t="shared" si="77"/>
        <v>0.99673694261856227</v>
      </c>
      <c r="Z156">
        <f t="shared" si="78"/>
        <v>0.71183235815100787</v>
      </c>
      <c r="AA156">
        <f t="shared" si="79"/>
        <v>0.81515552378102996</v>
      </c>
      <c r="AB156">
        <f t="shared" si="80"/>
        <v>24.959767717130731</v>
      </c>
      <c r="AC156">
        <f t="shared" si="81"/>
        <v>0.49919535434261464</v>
      </c>
      <c r="AD156">
        <f t="shared" si="82"/>
        <v>3.0345833439765539</v>
      </c>
      <c r="AE156">
        <f t="shared" si="83"/>
        <v>20.584239060256085</v>
      </c>
      <c r="AF156">
        <f t="shared" si="84"/>
        <v>2.6594434774450528E-2</v>
      </c>
      <c r="AG156">
        <f t="shared" si="47"/>
        <v>825.49438445082399</v>
      </c>
      <c r="AH156">
        <f t="shared" si="48"/>
        <v>1255.3714758674901</v>
      </c>
      <c r="AI156">
        <f t="shared" si="49"/>
        <v>825.49438445082399</v>
      </c>
      <c r="AK156" t="b">
        <f t="shared" si="85"/>
        <v>1</v>
      </c>
      <c r="AL156" t="b">
        <f t="shared" si="86"/>
        <v>1</v>
      </c>
      <c r="AM156">
        <f t="shared" si="87"/>
        <v>825.49438445082387</v>
      </c>
      <c r="AN156" t="b">
        <f t="shared" si="88"/>
        <v>1</v>
      </c>
      <c r="AO156">
        <f t="shared" si="89"/>
        <v>-0.8151555237810264</v>
      </c>
      <c r="AP156">
        <f>SUM(AO157:$AO$262)</f>
        <v>587.61361432404499</v>
      </c>
      <c r="AQ156" t="b">
        <f t="shared" si="50"/>
        <v>1</v>
      </c>
      <c r="AR156" t="b">
        <f t="shared" si="90"/>
        <v>1</v>
      </c>
      <c r="AS156" t="b">
        <f t="shared" si="91"/>
        <v>1</v>
      </c>
      <c r="AT156" t="b">
        <f t="shared" si="93"/>
        <v>1</v>
      </c>
      <c r="AU156">
        <f t="shared" si="51"/>
        <v>1255.3714758674901</v>
      </c>
      <c r="AV156" t="b">
        <f t="shared" si="52"/>
        <v>1</v>
      </c>
      <c r="AW156" t="b">
        <f t="shared" si="53"/>
        <v>1</v>
      </c>
      <c r="AX156" t="b">
        <f t="shared" si="92"/>
        <v>1</v>
      </c>
    </row>
    <row r="157" spans="1:50" x14ac:dyDescent="0.35">
      <c r="A157">
        <v>105</v>
      </c>
      <c r="B157">
        <f t="shared" si="54"/>
        <v>11</v>
      </c>
      <c r="C157">
        <f t="shared" si="55"/>
        <v>49</v>
      </c>
      <c r="D157">
        <f t="shared" si="56"/>
        <v>2.1012818644459141E-3</v>
      </c>
      <c r="E157">
        <f t="shared" si="57"/>
        <v>1.7527569198083626E-4</v>
      </c>
      <c r="F157">
        <f t="shared" si="58"/>
        <v>0.04</v>
      </c>
      <c r="G157">
        <f t="shared" si="59"/>
        <v>3.3960531989175591E-3</v>
      </c>
      <c r="H157">
        <f t="shared" si="60"/>
        <v>0.02</v>
      </c>
      <c r="I157">
        <f t="shared" si="61"/>
        <v>1.2951668384245141</v>
      </c>
      <c r="J157">
        <f t="shared" si="62"/>
        <v>1.1525600369478621E-4</v>
      </c>
      <c r="K157">
        <f t="shared" si="63"/>
        <v>2.232750645530432E-3</v>
      </c>
      <c r="L157">
        <f t="shared" si="64"/>
        <v>0</v>
      </c>
      <c r="M157">
        <f t="shared" si="65"/>
        <v>0.65522180461352375</v>
      </c>
      <c r="N157">
        <f t="shared" si="66"/>
        <v>52.96</v>
      </c>
      <c r="O157">
        <f t="shared" si="67"/>
        <v>1.0592000000000001</v>
      </c>
      <c r="P157">
        <f t="shared" si="68"/>
        <v>6.4758341921225702</v>
      </c>
      <c r="Q157">
        <f t="shared" si="69"/>
        <v>323.79170960612851</v>
      </c>
      <c r="R157">
        <f t="shared" si="70"/>
        <v>34.824897204475185</v>
      </c>
      <c r="S157">
        <f t="shared" si="71"/>
        <v>0.69649794408950372</v>
      </c>
      <c r="T157">
        <f t="shared" si="72"/>
        <v>4.2583130674828951</v>
      </c>
      <c r="U157">
        <f t="shared" si="73"/>
        <v>28.814000923696554</v>
      </c>
      <c r="V157">
        <f t="shared" si="74"/>
        <v>3.7318938478705092E-2</v>
      </c>
      <c r="W157">
        <f t="shared" si="75"/>
        <v>1.0187663307275303</v>
      </c>
      <c r="X157">
        <f t="shared" si="76"/>
        <v>-1.1304938290890192</v>
      </c>
      <c r="Y157">
        <f t="shared" si="77"/>
        <v>0.99673694261856227</v>
      </c>
      <c r="Z157">
        <f t="shared" si="78"/>
        <v>0.70950960832039711</v>
      </c>
      <c r="AA157">
        <f t="shared" si="79"/>
        <v>0.80209623388557461</v>
      </c>
      <c r="AB157">
        <f t="shared" si="80"/>
        <v>24.789488699428013</v>
      </c>
      <c r="AC157">
        <f t="shared" si="81"/>
        <v>0.49578977398856028</v>
      </c>
      <c r="AD157">
        <f t="shared" si="82"/>
        <v>3.0213140366154176</v>
      </c>
      <c r="AE157">
        <f t="shared" si="83"/>
        <v>20.443810509515501</v>
      </c>
      <c r="AF157">
        <f t="shared" si="84"/>
        <v>2.6478145422959048E-2</v>
      </c>
      <c r="AG157">
        <f t="shared" si="47"/>
        <v>829.32733208627144</v>
      </c>
      <c r="AH157">
        <f t="shared" si="48"/>
        <v>1265.7199840524877</v>
      </c>
      <c r="AI157">
        <f t="shared" si="49"/>
        <v>829.32733208627144</v>
      </c>
      <c r="AK157" t="b">
        <f t="shared" si="85"/>
        <v>1</v>
      </c>
      <c r="AL157" t="b">
        <f t="shared" si="86"/>
        <v>1</v>
      </c>
      <c r="AM157">
        <f t="shared" si="87"/>
        <v>829.32733208627144</v>
      </c>
      <c r="AN157" t="b">
        <f t="shared" si="88"/>
        <v>1</v>
      </c>
      <c r="AO157">
        <f t="shared" si="89"/>
        <v>-0.80209623388557461</v>
      </c>
      <c r="AP157">
        <f>SUM(AO158:$AO$262)</f>
        <v>588.41571055793065</v>
      </c>
      <c r="AQ157" t="b">
        <f t="shared" si="50"/>
        <v>1</v>
      </c>
      <c r="AR157" t="b">
        <f t="shared" si="90"/>
        <v>1</v>
      </c>
      <c r="AS157" t="b">
        <f t="shared" si="91"/>
        <v>1</v>
      </c>
      <c r="AT157" t="b">
        <f t="shared" si="93"/>
        <v>1</v>
      </c>
      <c r="AU157">
        <f t="shared" si="51"/>
        <v>1265.7199840524877</v>
      </c>
      <c r="AV157" t="b">
        <f t="shared" si="52"/>
        <v>1</v>
      </c>
      <c r="AW157" t="b">
        <f t="shared" si="53"/>
        <v>1</v>
      </c>
      <c r="AX157" t="b">
        <f t="shared" si="92"/>
        <v>1</v>
      </c>
    </row>
    <row r="158" spans="1:50" x14ac:dyDescent="0.35">
      <c r="A158">
        <v>106</v>
      </c>
      <c r="B158">
        <f t="shared" si="54"/>
        <v>11</v>
      </c>
      <c r="C158">
        <f t="shared" si="55"/>
        <v>49</v>
      </c>
      <c r="D158">
        <f t="shared" si="56"/>
        <v>2.1012818644459141E-3</v>
      </c>
      <c r="E158">
        <f t="shared" si="57"/>
        <v>1.7527569198083626E-4</v>
      </c>
      <c r="F158">
        <f t="shared" si="58"/>
        <v>0.04</v>
      </c>
      <c r="G158">
        <f t="shared" si="59"/>
        <v>3.3960531989175591E-3</v>
      </c>
      <c r="H158">
        <f t="shared" si="60"/>
        <v>0.02</v>
      </c>
      <c r="I158">
        <f t="shared" si="61"/>
        <v>1.2983610692482102</v>
      </c>
      <c r="J158">
        <f t="shared" si="62"/>
        <v>1.1484445520456767E-4</v>
      </c>
      <c r="K158">
        <f t="shared" si="63"/>
        <v>2.2247780876788175E-3</v>
      </c>
      <c r="L158">
        <f t="shared" si="64"/>
        <v>0</v>
      </c>
      <c r="M158">
        <f t="shared" si="65"/>
        <v>0.6528821820706403</v>
      </c>
      <c r="N158">
        <f t="shared" si="66"/>
        <v>52.96</v>
      </c>
      <c r="O158">
        <f t="shared" si="67"/>
        <v>1.0592000000000001</v>
      </c>
      <c r="P158">
        <f t="shared" si="68"/>
        <v>6.4918053462410512</v>
      </c>
      <c r="Q158">
        <f t="shared" si="69"/>
        <v>324.59026731205256</v>
      </c>
      <c r="R158">
        <f t="shared" si="70"/>
        <v>34.700546772332217</v>
      </c>
      <c r="S158">
        <f t="shared" si="71"/>
        <v>0.69401093544664438</v>
      </c>
      <c r="T158">
        <f t="shared" si="72"/>
        <v>4.2535724141637834</v>
      </c>
      <c r="U158">
        <f t="shared" si="73"/>
        <v>28.711113801141916</v>
      </c>
      <c r="V158">
        <f t="shared" si="74"/>
        <v>3.7277392414157666E-2</v>
      </c>
      <c r="W158">
        <f t="shared" si="75"/>
        <v>1.0045722291657171</v>
      </c>
      <c r="X158">
        <f t="shared" si="76"/>
        <v>-1.115900778389701</v>
      </c>
      <c r="Y158">
        <f t="shared" si="77"/>
        <v>0.99673694261856227</v>
      </c>
      <c r="Z158">
        <f t="shared" si="78"/>
        <v>0.70719443775576618</v>
      </c>
      <c r="AA158">
        <f t="shared" si="79"/>
        <v>0.78915882356453082</v>
      </c>
      <c r="AB158">
        <f t="shared" si="80"/>
        <v>24.620371348941053</v>
      </c>
      <c r="AC158">
        <f t="shared" si="81"/>
        <v>0.49240742697882106</v>
      </c>
      <c r="AD158">
        <f t="shared" si="82"/>
        <v>3.0081027518879937</v>
      </c>
      <c r="AE158">
        <f t="shared" si="83"/>
        <v>20.304339981940377</v>
      </c>
      <c r="AF158">
        <f t="shared" si="84"/>
        <v>2.6362364569331293E-2</v>
      </c>
      <c r="AG158">
        <f t="shared" si="47"/>
        <v>833.15823474417687</v>
      </c>
      <c r="AH158">
        <f t="shared" si="48"/>
        <v>1276.1234072919317</v>
      </c>
      <c r="AI158">
        <f t="shared" si="49"/>
        <v>833.15823474417687</v>
      </c>
      <c r="AK158" t="b">
        <f t="shared" si="85"/>
        <v>1</v>
      </c>
      <c r="AL158" t="b">
        <f t="shared" si="86"/>
        <v>1</v>
      </c>
      <c r="AM158">
        <f t="shared" si="87"/>
        <v>833.15823474417698</v>
      </c>
      <c r="AN158" t="b">
        <f t="shared" si="88"/>
        <v>1</v>
      </c>
      <c r="AO158">
        <f t="shared" si="89"/>
        <v>-0.78915882356453082</v>
      </c>
      <c r="AP158">
        <f>SUM(AO159:$AO$262)</f>
        <v>589.20486938149509</v>
      </c>
      <c r="AQ158" t="b">
        <f t="shared" si="50"/>
        <v>1</v>
      </c>
      <c r="AR158" t="b">
        <f t="shared" si="90"/>
        <v>1</v>
      </c>
      <c r="AS158" t="b">
        <f t="shared" si="91"/>
        <v>1</v>
      </c>
      <c r="AT158" t="b">
        <f t="shared" si="93"/>
        <v>1</v>
      </c>
      <c r="AU158">
        <f t="shared" si="51"/>
        <v>1276.1234072919319</v>
      </c>
      <c r="AV158" t="b">
        <f t="shared" si="52"/>
        <v>1</v>
      </c>
      <c r="AW158" t="b">
        <f t="shared" si="53"/>
        <v>1</v>
      </c>
      <c r="AX158" t="b">
        <f t="shared" si="92"/>
        <v>1</v>
      </c>
    </row>
    <row r="159" spans="1:50" x14ac:dyDescent="0.35">
      <c r="A159">
        <v>107</v>
      </c>
      <c r="B159">
        <f t="shared" si="54"/>
        <v>11</v>
      </c>
      <c r="C159">
        <f t="shared" si="55"/>
        <v>49</v>
      </c>
      <c r="D159">
        <f t="shared" si="56"/>
        <v>2.1012818644459141E-3</v>
      </c>
      <c r="E159">
        <f t="shared" si="57"/>
        <v>1.7527569198083626E-4</v>
      </c>
      <c r="F159">
        <f t="shared" si="58"/>
        <v>0.04</v>
      </c>
      <c r="G159">
        <f t="shared" si="59"/>
        <v>3.3960531989175591E-3</v>
      </c>
      <c r="H159">
        <f t="shared" si="60"/>
        <v>0.02</v>
      </c>
      <c r="I159">
        <f t="shared" si="61"/>
        <v>1.3015631779068331</v>
      </c>
      <c r="J159">
        <f t="shared" si="62"/>
        <v>1.1443437624438981E-4</v>
      </c>
      <c r="K159">
        <f t="shared" si="63"/>
        <v>2.2168339977077633E-3</v>
      </c>
      <c r="L159">
        <f t="shared" si="64"/>
        <v>0</v>
      </c>
      <c r="M159">
        <f t="shared" si="65"/>
        <v>0.65055091369668816</v>
      </c>
      <c r="N159">
        <f t="shared" si="66"/>
        <v>52.96</v>
      </c>
      <c r="O159">
        <f t="shared" si="67"/>
        <v>1.0592000000000001</v>
      </c>
      <c r="P159">
        <f t="shared" si="68"/>
        <v>6.5078158895341653</v>
      </c>
      <c r="Q159">
        <f t="shared" si="69"/>
        <v>325.39079447670827</v>
      </c>
      <c r="R159">
        <f t="shared" si="70"/>
        <v>34.576640362461113</v>
      </c>
      <c r="S159">
        <f t="shared" si="71"/>
        <v>0.69153280724922228</v>
      </c>
      <c r="T159">
        <f t="shared" si="72"/>
        <v>4.2488370384730505</v>
      </c>
      <c r="U159">
        <f t="shared" si="73"/>
        <v>28.608594061097453</v>
      </c>
      <c r="V159">
        <f t="shared" si="74"/>
        <v>3.7235892601608547E-2</v>
      </c>
      <c r="W159">
        <f t="shared" si="75"/>
        <v>0.99044056303977879</v>
      </c>
      <c r="X159">
        <f t="shared" si="76"/>
        <v>-1.1013715876673658</v>
      </c>
      <c r="Y159">
        <f t="shared" si="77"/>
        <v>0.99673694261856227</v>
      </c>
      <c r="Z159">
        <f t="shared" si="78"/>
        <v>0.70488682172553552</v>
      </c>
      <c r="AA159">
        <f t="shared" si="79"/>
        <v>0.77634231796965381</v>
      </c>
      <c r="AB159">
        <f t="shared" si="80"/>
        <v>24.452407740614017</v>
      </c>
      <c r="AC159">
        <f t="shared" si="81"/>
        <v>0.48904815481228037</v>
      </c>
      <c r="AD159">
        <f t="shared" si="82"/>
        <v>2.9949492360790053</v>
      </c>
      <c r="AE159">
        <f t="shared" si="83"/>
        <v>20.165820941763013</v>
      </c>
      <c r="AF159">
        <f t="shared" si="84"/>
        <v>2.6247089990061232E-2</v>
      </c>
      <c r="AG159">
        <f t="shared" si="47"/>
        <v>836.98714958979292</v>
      </c>
      <c r="AH159">
        <f t="shared" si="48"/>
        <v>1286.5820829206129</v>
      </c>
      <c r="AI159">
        <f t="shared" si="49"/>
        <v>836.98714958979292</v>
      </c>
      <c r="AK159" t="b">
        <f t="shared" si="85"/>
        <v>1</v>
      </c>
      <c r="AL159" t="b">
        <f t="shared" si="86"/>
        <v>1</v>
      </c>
      <c r="AM159">
        <f t="shared" si="87"/>
        <v>836.98714958979281</v>
      </c>
      <c r="AN159" t="b">
        <f t="shared" si="88"/>
        <v>1</v>
      </c>
      <c r="AO159">
        <f t="shared" si="89"/>
        <v>-0.77634231796965381</v>
      </c>
      <c r="AP159">
        <f>SUM(AO160:$AO$262)</f>
        <v>589.98121169946478</v>
      </c>
      <c r="AQ159" t="b">
        <f t="shared" si="50"/>
        <v>1</v>
      </c>
      <c r="AR159" t="b">
        <f t="shared" si="90"/>
        <v>1</v>
      </c>
      <c r="AS159" t="b">
        <f t="shared" si="91"/>
        <v>1</v>
      </c>
      <c r="AT159" t="b">
        <f t="shared" si="93"/>
        <v>1</v>
      </c>
      <c r="AU159">
        <f t="shared" si="51"/>
        <v>1286.5820829206127</v>
      </c>
      <c r="AV159" t="b">
        <f t="shared" si="52"/>
        <v>1</v>
      </c>
      <c r="AW159" t="b">
        <f t="shared" si="53"/>
        <v>1</v>
      </c>
      <c r="AX159" t="b">
        <f t="shared" si="92"/>
        <v>1</v>
      </c>
    </row>
    <row r="160" spans="1:50" x14ac:dyDescent="0.35">
      <c r="A160">
        <v>108</v>
      </c>
      <c r="B160">
        <f t="shared" si="54"/>
        <v>11</v>
      </c>
      <c r="C160">
        <f t="shared" si="55"/>
        <v>49</v>
      </c>
      <c r="D160">
        <f t="shared" si="56"/>
        <v>2.1012818644459141E-3</v>
      </c>
      <c r="E160">
        <f t="shared" si="57"/>
        <v>1.7527569198083626E-4</v>
      </c>
      <c r="F160">
        <f t="shared" si="58"/>
        <v>0.04</v>
      </c>
      <c r="G160">
        <f t="shared" si="59"/>
        <v>3.3960531989175591E-3</v>
      </c>
      <c r="H160">
        <f t="shared" si="60"/>
        <v>0.02</v>
      </c>
      <c r="I160">
        <f t="shared" si="61"/>
        <v>1.304773183829248</v>
      </c>
      <c r="J160">
        <f t="shared" si="62"/>
        <v>1.140257615669523E-4</v>
      </c>
      <c r="K160">
        <f t="shared" si="63"/>
        <v>2.2089182739660502E-3</v>
      </c>
      <c r="L160">
        <f t="shared" si="64"/>
        <v>0</v>
      </c>
      <c r="M160">
        <f t="shared" si="65"/>
        <v>0.64822796966115515</v>
      </c>
      <c r="N160">
        <f t="shared" si="66"/>
        <v>52.96</v>
      </c>
      <c r="O160">
        <f t="shared" si="67"/>
        <v>1.0592000000000001</v>
      </c>
      <c r="P160">
        <f t="shared" si="68"/>
        <v>6.5238659191462398</v>
      </c>
      <c r="Q160">
        <f t="shared" si="69"/>
        <v>326.19329595731199</v>
      </c>
      <c r="R160">
        <f t="shared" si="70"/>
        <v>34.453176389376608</v>
      </c>
      <c r="S160">
        <f t="shared" si="71"/>
        <v>0.68906352778753222</v>
      </c>
      <c r="T160">
        <f t="shared" si="72"/>
        <v>4.2441069345352709</v>
      </c>
      <c r="U160">
        <f t="shared" si="73"/>
        <v>28.506440391738074</v>
      </c>
      <c r="V160">
        <f t="shared" si="74"/>
        <v>3.7194438989566765E-2</v>
      </c>
      <c r="W160">
        <f t="shared" si="75"/>
        <v>0.97637109632616437</v>
      </c>
      <c r="X160">
        <f t="shared" si="76"/>
        <v>-1.086906015811806</v>
      </c>
      <c r="Y160">
        <f t="shared" si="77"/>
        <v>0.99673694261856227</v>
      </c>
      <c r="Z160">
        <f t="shared" si="78"/>
        <v>0.70258673557882589</v>
      </c>
      <c r="AA160">
        <f t="shared" si="79"/>
        <v>0.76364574953019826</v>
      </c>
      <c r="AB160">
        <f t="shared" si="80"/>
        <v>24.285590003456939</v>
      </c>
      <c r="AC160">
        <f t="shared" si="81"/>
        <v>0.48571180006913883</v>
      </c>
      <c r="AD160">
        <f t="shared" si="82"/>
        <v>2.9818532365825936</v>
      </c>
      <c r="AE160">
        <f t="shared" si="83"/>
        <v>20.028246897803641</v>
      </c>
      <c r="AF160">
        <f t="shared" si="84"/>
        <v>2.6132319471365517E-2</v>
      </c>
      <c r="AG160">
        <f t="shared" si="47"/>
        <v>840.81413373440614</v>
      </c>
      <c r="AH160">
        <f t="shared" si="48"/>
        <v>1297.0963504921278</v>
      </c>
      <c r="AI160">
        <f t="shared" si="49"/>
        <v>840.81413373440614</v>
      </c>
      <c r="AK160" t="b">
        <f t="shared" si="85"/>
        <v>1</v>
      </c>
      <c r="AL160" t="b">
        <f t="shared" si="86"/>
        <v>1</v>
      </c>
      <c r="AM160">
        <f t="shared" si="87"/>
        <v>840.81413373440614</v>
      </c>
      <c r="AN160" t="b">
        <f t="shared" si="88"/>
        <v>1</v>
      </c>
      <c r="AO160">
        <f t="shared" si="89"/>
        <v>-0.76364574953020181</v>
      </c>
      <c r="AP160">
        <f>SUM(AO161:$AO$262)</f>
        <v>590.74485744899505</v>
      </c>
      <c r="AQ160" t="b">
        <f t="shared" si="50"/>
        <v>1</v>
      </c>
      <c r="AR160" t="b">
        <f t="shared" si="90"/>
        <v>1</v>
      </c>
      <c r="AS160" t="b">
        <f t="shared" si="91"/>
        <v>1</v>
      </c>
      <c r="AT160" t="b">
        <f t="shared" si="93"/>
        <v>1</v>
      </c>
      <c r="AU160">
        <f t="shared" si="51"/>
        <v>1297.0963504921283</v>
      </c>
      <c r="AV160" t="b">
        <f t="shared" si="52"/>
        <v>1</v>
      </c>
      <c r="AW160" t="b">
        <f t="shared" si="53"/>
        <v>1</v>
      </c>
      <c r="AX160" t="b">
        <f t="shared" si="92"/>
        <v>1</v>
      </c>
    </row>
    <row r="161" spans="1:50" x14ac:dyDescent="0.35">
      <c r="A161">
        <v>109</v>
      </c>
      <c r="B161">
        <f t="shared" si="54"/>
        <v>11</v>
      </c>
      <c r="C161">
        <f t="shared" si="55"/>
        <v>49</v>
      </c>
      <c r="D161">
        <f t="shared" si="56"/>
        <v>2.1012818644459141E-3</v>
      </c>
      <c r="E161">
        <f t="shared" si="57"/>
        <v>1.7527569198083626E-4</v>
      </c>
      <c r="F161">
        <f t="shared" si="58"/>
        <v>0.04</v>
      </c>
      <c r="G161">
        <f t="shared" si="59"/>
        <v>3.3960531989175591E-3</v>
      </c>
      <c r="H161">
        <f t="shared" si="60"/>
        <v>0.02</v>
      </c>
      <c r="I161">
        <f t="shared" si="61"/>
        <v>1.3079911064922383</v>
      </c>
      <c r="J161">
        <f t="shared" si="62"/>
        <v>1.136186059436915E-4</v>
      </c>
      <c r="K161">
        <f t="shared" si="63"/>
        <v>2.2010308151654287E-3</v>
      </c>
      <c r="L161">
        <f t="shared" si="64"/>
        <v>0</v>
      </c>
      <c r="M161">
        <f t="shared" si="65"/>
        <v>0.645913320240046</v>
      </c>
      <c r="N161">
        <f t="shared" si="66"/>
        <v>52.96</v>
      </c>
      <c r="O161">
        <f t="shared" si="67"/>
        <v>1.0592000000000001</v>
      </c>
      <c r="P161">
        <f t="shared" si="68"/>
        <v>6.5399555324611915</v>
      </c>
      <c r="Q161">
        <f t="shared" si="69"/>
        <v>326.99777662305956</v>
      </c>
      <c r="R161">
        <f t="shared" si="70"/>
        <v>34.33015327325478</v>
      </c>
      <c r="S161">
        <f t="shared" si="71"/>
        <v>0.68660306546509564</v>
      </c>
      <c r="T161">
        <f t="shared" si="72"/>
        <v>4.2393820964815569</v>
      </c>
      <c r="U161">
        <f t="shared" si="73"/>
        <v>28.404651485922876</v>
      </c>
      <c r="V161">
        <f t="shared" si="74"/>
        <v>3.7153031526598664E-2</v>
      </c>
      <c r="W161">
        <f t="shared" si="75"/>
        <v>0.96236359385865589</v>
      </c>
      <c r="X161">
        <f t="shared" si="76"/>
        <v>-1.0725038225883026</v>
      </c>
      <c r="Y161">
        <f t="shared" si="77"/>
        <v>0.99673694261856227</v>
      </c>
      <c r="Z161">
        <f t="shared" si="78"/>
        <v>0.70029415474519507</v>
      </c>
      <c r="AA161">
        <f t="shared" si="79"/>
        <v>0.75106815790046966</v>
      </c>
      <c r="AB161">
        <f t="shared" si="80"/>
        <v>24.119910320176821</v>
      </c>
      <c r="AC161">
        <f t="shared" si="81"/>
        <v>0.48239820640353642</v>
      </c>
      <c r="AD161">
        <f t="shared" si="82"/>
        <v>2.968814501897465</v>
      </c>
      <c r="AE161">
        <f t="shared" si="83"/>
        <v>19.891611403166209</v>
      </c>
      <c r="AF161">
        <f t="shared" si="84"/>
        <v>2.6018050809140995E-2</v>
      </c>
      <c r="AG161">
        <f t="shared" si="47"/>
        <v>844.63924423603589</v>
      </c>
      <c r="AH161">
        <f t="shared" si="48"/>
        <v>1307.6665517938782</v>
      </c>
      <c r="AI161">
        <f t="shared" si="49"/>
        <v>844.63924423603589</v>
      </c>
      <c r="AK161" t="b">
        <f t="shared" si="85"/>
        <v>1</v>
      </c>
      <c r="AL161" t="b">
        <f t="shared" si="86"/>
        <v>1</v>
      </c>
      <c r="AM161">
        <f t="shared" si="87"/>
        <v>844.63924423603601</v>
      </c>
      <c r="AN161" t="b">
        <f t="shared" si="88"/>
        <v>1</v>
      </c>
      <c r="AO161">
        <f t="shared" si="89"/>
        <v>-0.75106815790046966</v>
      </c>
      <c r="AP161">
        <f>SUM(AO162:$AO$262)</f>
        <v>591.49592560689553</v>
      </c>
      <c r="AQ161" t="b">
        <f t="shared" si="50"/>
        <v>1</v>
      </c>
      <c r="AR161" t="b">
        <f t="shared" si="90"/>
        <v>1</v>
      </c>
      <c r="AS161" t="b">
        <f t="shared" si="91"/>
        <v>1</v>
      </c>
      <c r="AT161" t="b">
        <f t="shared" si="93"/>
        <v>1</v>
      </c>
      <c r="AU161">
        <f t="shared" si="51"/>
        <v>1307.6665517938782</v>
      </c>
      <c r="AV161" t="b">
        <f t="shared" si="52"/>
        <v>1</v>
      </c>
      <c r="AW161" t="b">
        <f t="shared" si="53"/>
        <v>1</v>
      </c>
      <c r="AX161" t="b">
        <f t="shared" si="92"/>
        <v>1</v>
      </c>
    </row>
    <row r="162" spans="1:50" x14ac:dyDescent="0.35">
      <c r="A162">
        <v>110</v>
      </c>
      <c r="B162">
        <f t="shared" si="54"/>
        <v>11</v>
      </c>
      <c r="C162">
        <f t="shared" si="55"/>
        <v>49</v>
      </c>
      <c r="D162">
        <f t="shared" si="56"/>
        <v>2.1012818644459141E-3</v>
      </c>
      <c r="E162">
        <f t="shared" si="57"/>
        <v>1.7527569198083626E-4</v>
      </c>
      <c r="F162">
        <f t="shared" si="58"/>
        <v>0.04</v>
      </c>
      <c r="G162">
        <f t="shared" si="59"/>
        <v>3.3960531989175591E-3</v>
      </c>
      <c r="H162">
        <f t="shared" si="60"/>
        <v>0.02</v>
      </c>
      <c r="I162">
        <f t="shared" si="61"/>
        <v>1.311216965420622</v>
      </c>
      <c r="J162">
        <f t="shared" si="62"/>
        <v>1.1321290416471354E-4</v>
      </c>
      <c r="K162">
        <f t="shared" si="63"/>
        <v>2.1931715203793228E-3</v>
      </c>
      <c r="L162">
        <f t="shared" si="64"/>
        <v>0</v>
      </c>
      <c r="M162">
        <f t="shared" si="65"/>
        <v>0.64360693581550199</v>
      </c>
      <c r="N162">
        <f t="shared" si="66"/>
        <v>52.96</v>
      </c>
      <c r="O162">
        <f t="shared" si="67"/>
        <v>1.0592000000000001</v>
      </c>
      <c r="P162">
        <f t="shared" si="68"/>
        <v>6.5560848271031098</v>
      </c>
      <c r="Q162">
        <f t="shared" si="69"/>
        <v>327.80424135515551</v>
      </c>
      <c r="R162">
        <f t="shared" si="70"/>
        <v>34.207569439912838</v>
      </c>
      <c r="S162">
        <f t="shared" si="71"/>
        <v>0.68415138879825677</v>
      </c>
      <c r="T162">
        <f t="shared" si="72"/>
        <v>4.2346625184495572</v>
      </c>
      <c r="U162">
        <f t="shared" si="73"/>
        <v>28.303226041178387</v>
      </c>
      <c r="V162">
        <f t="shared" si="74"/>
        <v>3.7111670161327846E-2</v>
      </c>
      <c r="W162">
        <f t="shared" si="75"/>
        <v>0.94841782132530983</v>
      </c>
      <c r="X162">
        <f t="shared" si="76"/>
        <v>-1.0581647686345335</v>
      </c>
      <c r="Y162">
        <f t="shared" si="77"/>
        <v>0.99673694261856227</v>
      </c>
      <c r="Z162">
        <f t="shared" si="78"/>
        <v>0.69800905473437613</v>
      </c>
      <c r="AA162">
        <f t="shared" si="79"/>
        <v>0.73860858990780542</v>
      </c>
      <c r="AB162">
        <f t="shared" si="80"/>
        <v>23.955360926811327</v>
      </c>
      <c r="AC162">
        <f t="shared" si="81"/>
        <v>0.47910721853622656</v>
      </c>
      <c r="AD162">
        <f t="shared" si="82"/>
        <v>2.955832781622068</v>
      </c>
      <c r="AE162">
        <f t="shared" si="83"/>
        <v>19.755908054936306</v>
      </c>
      <c r="AF162">
        <f t="shared" si="84"/>
        <v>2.5904281808922403E-2</v>
      </c>
      <c r="AG162">
        <f t="shared" si="47"/>
        <v>848.46253810013241</v>
      </c>
      <c r="AH162">
        <f t="shared" si="48"/>
        <v>1318.2930308621703</v>
      </c>
      <c r="AI162">
        <f t="shared" si="49"/>
        <v>848.46253810013241</v>
      </c>
      <c r="AK162" t="b">
        <f t="shared" si="85"/>
        <v>1</v>
      </c>
      <c r="AL162" t="b">
        <f t="shared" si="86"/>
        <v>1</v>
      </c>
      <c r="AM162">
        <f t="shared" si="87"/>
        <v>848.46253810013229</v>
      </c>
      <c r="AN162" t="b">
        <f t="shared" si="88"/>
        <v>1</v>
      </c>
      <c r="AO162">
        <f t="shared" si="89"/>
        <v>-0.73860858990780898</v>
      </c>
      <c r="AP162">
        <f>SUM(AO163:$AO$262)</f>
        <v>592.23453419680334</v>
      </c>
      <c r="AQ162" t="b">
        <f t="shared" si="50"/>
        <v>1</v>
      </c>
      <c r="AR162" t="b">
        <f t="shared" si="90"/>
        <v>1</v>
      </c>
      <c r="AS162" t="b">
        <f t="shared" si="91"/>
        <v>1</v>
      </c>
      <c r="AT162" t="b">
        <f t="shared" si="93"/>
        <v>1</v>
      </c>
      <c r="AU162">
        <f t="shared" si="51"/>
        <v>1318.2930308621703</v>
      </c>
      <c r="AV162" t="b">
        <f t="shared" si="52"/>
        <v>1</v>
      </c>
      <c r="AW162" t="b">
        <f t="shared" si="53"/>
        <v>1</v>
      </c>
      <c r="AX162" t="b">
        <f t="shared" si="92"/>
        <v>1</v>
      </c>
    </row>
    <row r="163" spans="1:50" x14ac:dyDescent="0.35">
      <c r="A163">
        <v>111</v>
      </c>
      <c r="B163">
        <f t="shared" si="54"/>
        <v>11</v>
      </c>
      <c r="C163">
        <f t="shared" si="55"/>
        <v>49</v>
      </c>
      <c r="D163">
        <f t="shared" si="56"/>
        <v>2.1012818644459141E-3</v>
      </c>
      <c r="E163">
        <f t="shared" si="57"/>
        <v>1.7527569198083626E-4</v>
      </c>
      <c r="F163">
        <f t="shared" si="58"/>
        <v>0.04</v>
      </c>
      <c r="G163">
        <f t="shared" si="59"/>
        <v>3.3960531989175591E-3</v>
      </c>
      <c r="H163">
        <f t="shared" si="60"/>
        <v>0.02</v>
      </c>
      <c r="I163">
        <f t="shared" si="61"/>
        <v>1.3144507801873708</v>
      </c>
      <c r="J163">
        <f t="shared" si="62"/>
        <v>1.1280865103872778E-4</v>
      </c>
      <c r="K163">
        <f t="shared" si="63"/>
        <v>2.1853402890415381E-3</v>
      </c>
      <c r="L163">
        <f t="shared" si="64"/>
        <v>0</v>
      </c>
      <c r="M163">
        <f t="shared" si="65"/>
        <v>0.64130878687542181</v>
      </c>
      <c r="N163">
        <f t="shared" si="66"/>
        <v>52.96</v>
      </c>
      <c r="O163">
        <f t="shared" si="67"/>
        <v>1.0592000000000001</v>
      </c>
      <c r="P163">
        <f t="shared" si="68"/>
        <v>6.5722539009368539</v>
      </c>
      <c r="Q163">
        <f t="shared" si="69"/>
        <v>328.6126950468427</v>
      </c>
      <c r="R163">
        <f t="shared" si="70"/>
        <v>34.085423320788983</v>
      </c>
      <c r="S163">
        <f t="shared" si="71"/>
        <v>0.68170846641577965</v>
      </c>
      <c r="T163">
        <f t="shared" si="72"/>
        <v>4.2299481945834483</v>
      </c>
      <c r="U163">
        <f t="shared" si="73"/>
        <v>28.202162759681944</v>
      </c>
      <c r="V163">
        <f t="shared" si="74"/>
        <v>3.7070354842435149E-2</v>
      </c>
      <c r="W163">
        <f t="shared" si="75"/>
        <v>0.93453354526537713</v>
      </c>
      <c r="X163">
        <f t="shared" si="76"/>
        <v>-1.0438886154573694</v>
      </c>
      <c r="Y163">
        <f t="shared" si="77"/>
        <v>0.99673694261856227</v>
      </c>
      <c r="Z163">
        <f t="shared" si="78"/>
        <v>0.69573141113601478</v>
      </c>
      <c r="AA163">
        <f t="shared" si="79"/>
        <v>0.72626609950097887</v>
      </c>
      <c r="AB163">
        <f t="shared" si="80"/>
        <v>23.791934112364977</v>
      </c>
      <c r="AC163">
        <f t="shared" si="81"/>
        <v>0.47583868224729953</v>
      </c>
      <c r="AD163">
        <f t="shared" si="82"/>
        <v>2.9429078264497806</v>
      </c>
      <c r="AE163">
        <f t="shared" si="83"/>
        <v>19.621130493881083</v>
      </c>
      <c r="AF163">
        <f t="shared" si="84"/>
        <v>2.5791010285840205E-2</v>
      </c>
      <c r="AG163">
        <f t="shared" si="47"/>
        <v>852.28407228027368</v>
      </c>
      <c r="AH163">
        <f t="shared" si="48"/>
        <v>1328.9761339974204</v>
      </c>
      <c r="AI163">
        <f t="shared" si="49"/>
        <v>852.28407228027368</v>
      </c>
      <c r="AK163" t="b">
        <f t="shared" si="85"/>
        <v>1</v>
      </c>
      <c r="AL163" t="b">
        <f t="shared" si="86"/>
        <v>1</v>
      </c>
      <c r="AM163">
        <f t="shared" si="87"/>
        <v>852.28407228027368</v>
      </c>
      <c r="AN163" t="b">
        <f t="shared" si="88"/>
        <v>1</v>
      </c>
      <c r="AO163">
        <f t="shared" si="89"/>
        <v>-0.72626609950097887</v>
      </c>
      <c r="AP163">
        <f>SUM(AO164:$AO$262)</f>
        <v>592.96080029630423</v>
      </c>
      <c r="AQ163" t="b">
        <f t="shared" si="50"/>
        <v>1</v>
      </c>
      <c r="AR163" t="b">
        <f t="shared" si="90"/>
        <v>1</v>
      </c>
      <c r="AS163" t="b">
        <f t="shared" si="91"/>
        <v>1</v>
      </c>
      <c r="AT163" t="b">
        <f t="shared" si="93"/>
        <v>1</v>
      </c>
      <c r="AU163">
        <f t="shared" si="51"/>
        <v>1328.9761339974202</v>
      </c>
      <c r="AV163" t="b">
        <f t="shared" si="52"/>
        <v>1</v>
      </c>
      <c r="AW163" t="b">
        <f t="shared" si="53"/>
        <v>1</v>
      </c>
      <c r="AX163" t="b">
        <f t="shared" si="92"/>
        <v>1</v>
      </c>
    </row>
    <row r="164" spans="1:50" x14ac:dyDescent="0.35">
      <c r="A164">
        <v>112</v>
      </c>
      <c r="B164">
        <f t="shared" si="54"/>
        <v>11</v>
      </c>
      <c r="C164">
        <f t="shared" si="55"/>
        <v>49</v>
      </c>
      <c r="D164">
        <f t="shared" si="56"/>
        <v>2.1012818644459141E-3</v>
      </c>
      <c r="E164">
        <f t="shared" si="57"/>
        <v>1.7527569198083626E-4</v>
      </c>
      <c r="F164">
        <f t="shared" si="58"/>
        <v>0.04</v>
      </c>
      <c r="G164">
        <f t="shared" si="59"/>
        <v>3.3960531989175591E-3</v>
      </c>
      <c r="H164">
        <f t="shared" si="60"/>
        <v>0.02</v>
      </c>
      <c r="I164">
        <f t="shared" si="61"/>
        <v>1.3176925704137277</v>
      </c>
      <c r="J164">
        <f t="shared" si="62"/>
        <v>1.124058413929802E-4</v>
      </c>
      <c r="K164">
        <f t="shared" si="63"/>
        <v>2.177537020944976E-3</v>
      </c>
      <c r="L164">
        <f t="shared" si="64"/>
        <v>0</v>
      </c>
      <c r="M164">
        <f t="shared" si="65"/>
        <v>0.63901884401308384</v>
      </c>
      <c r="N164">
        <f t="shared" si="66"/>
        <v>52.96</v>
      </c>
      <c r="O164">
        <f t="shared" si="67"/>
        <v>1.0592000000000001</v>
      </c>
      <c r="P164">
        <f t="shared" si="68"/>
        <v>6.5884628520686386</v>
      </c>
      <c r="Q164">
        <f t="shared" si="69"/>
        <v>329.42314260343193</v>
      </c>
      <c r="R164">
        <f t="shared" si="70"/>
        <v>33.963713352922341</v>
      </c>
      <c r="S164">
        <f t="shared" si="71"/>
        <v>0.67927426705844685</v>
      </c>
      <c r="T164">
        <f t="shared" si="72"/>
        <v>4.2252391190339207</v>
      </c>
      <c r="U164">
        <f t="shared" si="73"/>
        <v>28.101460348245048</v>
      </c>
      <c r="V164">
        <f t="shared" si="74"/>
        <v>3.7029085518658467E-2</v>
      </c>
      <c r="W164">
        <f t="shared" si="75"/>
        <v>0.92071053306626538</v>
      </c>
      <c r="X164">
        <f t="shared" si="76"/>
        <v>-1.02967512542984</v>
      </c>
      <c r="Y164">
        <f t="shared" si="77"/>
        <v>0.99673694261856227</v>
      </c>
      <c r="Z164">
        <f t="shared" si="78"/>
        <v>0.69346119961940933</v>
      </c>
      <c r="AA164">
        <f t="shared" si="79"/>
        <v>0.71403974769883405</v>
      </c>
      <c r="AB164">
        <f t="shared" si="80"/>
        <v>23.629622218447768</v>
      </c>
      <c r="AC164">
        <f t="shared" si="81"/>
        <v>0.47259244436895537</v>
      </c>
      <c r="AD164">
        <f t="shared" si="82"/>
        <v>2.9300393881641189</v>
      </c>
      <c r="AE164">
        <f t="shared" si="83"/>
        <v>19.487272404151277</v>
      </c>
      <c r="AF164">
        <f t="shared" si="84"/>
        <v>2.5678234064578597E-2</v>
      </c>
      <c r="AG164">
        <f t="shared" si="47"/>
        <v>856.10390367886203</v>
      </c>
      <c r="AH164">
        <f t="shared" si="48"/>
        <v>1339.7162097794621</v>
      </c>
      <c r="AI164">
        <f t="shared" si="49"/>
        <v>856.10390367886203</v>
      </c>
      <c r="AK164" t="b">
        <f t="shared" si="85"/>
        <v>1</v>
      </c>
      <c r="AL164" t="b">
        <f t="shared" si="86"/>
        <v>1</v>
      </c>
      <c r="AM164">
        <f t="shared" si="87"/>
        <v>856.10390367886203</v>
      </c>
      <c r="AN164" t="b">
        <f t="shared" si="88"/>
        <v>1</v>
      </c>
      <c r="AO164">
        <f t="shared" si="89"/>
        <v>-0.71403974769884115</v>
      </c>
      <c r="AP164">
        <f>SUM(AO165:$AO$262)</f>
        <v>593.67484004400308</v>
      </c>
      <c r="AQ164" t="b">
        <f t="shared" si="50"/>
        <v>1</v>
      </c>
      <c r="AR164" t="b">
        <f t="shared" si="90"/>
        <v>1</v>
      </c>
      <c r="AS164" t="b">
        <f t="shared" si="91"/>
        <v>1</v>
      </c>
      <c r="AT164" t="b">
        <f t="shared" si="93"/>
        <v>1</v>
      </c>
      <c r="AU164">
        <f t="shared" si="51"/>
        <v>1339.7162097794626</v>
      </c>
      <c r="AV164" t="b">
        <f t="shared" si="52"/>
        <v>1</v>
      </c>
      <c r="AW164" t="b">
        <f t="shared" si="53"/>
        <v>1</v>
      </c>
      <c r="AX164" t="b">
        <f t="shared" si="92"/>
        <v>1</v>
      </c>
    </row>
    <row r="165" spans="1:50" x14ac:dyDescent="0.35">
      <c r="A165">
        <v>113</v>
      </c>
      <c r="B165">
        <f t="shared" si="54"/>
        <v>11</v>
      </c>
      <c r="C165">
        <f t="shared" si="55"/>
        <v>49</v>
      </c>
      <c r="D165">
        <f t="shared" si="56"/>
        <v>2.1012818644459141E-3</v>
      </c>
      <c r="E165">
        <f t="shared" si="57"/>
        <v>1.7527569198083626E-4</v>
      </c>
      <c r="F165">
        <f t="shared" si="58"/>
        <v>0.04</v>
      </c>
      <c r="G165">
        <f t="shared" si="59"/>
        <v>3.3960531989175591E-3</v>
      </c>
      <c r="H165">
        <f t="shared" si="60"/>
        <v>0.02</v>
      </c>
      <c r="I165">
        <f t="shared" si="61"/>
        <v>1.3209423557693283</v>
      </c>
      <c r="J165">
        <f t="shared" si="62"/>
        <v>1.1200447007318733E-4</v>
      </c>
      <c r="K165">
        <f t="shared" si="63"/>
        <v>2.1697616162403488E-3</v>
      </c>
      <c r="L165">
        <f t="shared" si="64"/>
        <v>0</v>
      </c>
      <c r="M165">
        <f t="shared" si="65"/>
        <v>0.63673707792677026</v>
      </c>
      <c r="N165">
        <f t="shared" si="66"/>
        <v>52.96</v>
      </c>
      <c r="O165">
        <f t="shared" si="67"/>
        <v>1.0592000000000001</v>
      </c>
      <c r="P165">
        <f t="shared" si="68"/>
        <v>6.6047117788466414</v>
      </c>
      <c r="Q165">
        <f t="shared" si="69"/>
        <v>330.23558894233207</v>
      </c>
      <c r="R165">
        <f t="shared" si="70"/>
        <v>33.842437978932921</v>
      </c>
      <c r="S165">
        <f t="shared" si="71"/>
        <v>0.67684875957865842</v>
      </c>
      <c r="T165">
        <f t="shared" si="72"/>
        <v>4.2205352859581797</v>
      </c>
      <c r="U165">
        <f t="shared" si="73"/>
        <v>28.001117518296834</v>
      </c>
      <c r="V165">
        <f t="shared" si="74"/>
        <v>3.6987862138792828E-2</v>
      </c>
      <c r="W165">
        <f t="shared" si="75"/>
        <v>0.9069485529604554</v>
      </c>
      <c r="X165">
        <f t="shared" si="76"/>
        <v>-1.0155240617879215</v>
      </c>
      <c r="Y165">
        <f t="shared" si="77"/>
        <v>0.99673694261856227</v>
      </c>
      <c r="Z165">
        <f t="shared" si="78"/>
        <v>0.6911983959332505</v>
      </c>
      <c r="AA165">
        <f t="shared" si="79"/>
        <v>0.70192860253942868</v>
      </c>
      <c r="AB165">
        <f t="shared" si="80"/>
        <v>23.468417638916282</v>
      </c>
      <c r="AC165">
        <f t="shared" si="81"/>
        <v>0.46936835277832561</v>
      </c>
      <c r="AD165">
        <f t="shared" si="82"/>
        <v>2.9172272196339764</v>
      </c>
      <c r="AE165">
        <f t="shared" si="83"/>
        <v>19.354327512985211</v>
      </c>
      <c r="AF165">
        <f t="shared" si="84"/>
        <v>2.5565950979333809E-2</v>
      </c>
      <c r="AG165">
        <f t="shared" si="47"/>
        <v>859.92208914781929</v>
      </c>
      <c r="AH165">
        <f t="shared" si="48"/>
        <v>1350.5136090829583</v>
      </c>
      <c r="AI165">
        <f t="shared" si="49"/>
        <v>859.92208914781929</v>
      </c>
      <c r="AK165" t="b">
        <f t="shared" si="85"/>
        <v>1</v>
      </c>
      <c r="AL165" t="b">
        <f t="shared" si="86"/>
        <v>1</v>
      </c>
      <c r="AM165">
        <f t="shared" si="87"/>
        <v>859.92208914781929</v>
      </c>
      <c r="AN165" t="b">
        <f t="shared" si="88"/>
        <v>1</v>
      </c>
      <c r="AO165">
        <f t="shared" si="89"/>
        <v>-0.70192860253942868</v>
      </c>
      <c r="AP165">
        <f>SUM(AO166:$AO$262)</f>
        <v>594.37676864654259</v>
      </c>
      <c r="AQ165" t="b">
        <f t="shared" si="50"/>
        <v>1</v>
      </c>
      <c r="AR165" t="b">
        <f t="shared" si="90"/>
        <v>1</v>
      </c>
      <c r="AS165" t="b">
        <f t="shared" si="91"/>
        <v>1</v>
      </c>
      <c r="AT165" t="b">
        <f t="shared" si="93"/>
        <v>1</v>
      </c>
      <c r="AU165">
        <f t="shared" si="51"/>
        <v>1350.5136090829583</v>
      </c>
      <c r="AV165" t="b">
        <f t="shared" si="52"/>
        <v>1</v>
      </c>
      <c r="AW165" t="b">
        <f t="shared" si="53"/>
        <v>1</v>
      </c>
      <c r="AX165" t="b">
        <f t="shared" si="92"/>
        <v>1</v>
      </c>
    </row>
    <row r="166" spans="1:50" x14ac:dyDescent="0.35">
      <c r="A166">
        <v>114</v>
      </c>
      <c r="B166">
        <f t="shared" si="54"/>
        <v>11</v>
      </c>
      <c r="C166">
        <f t="shared" si="55"/>
        <v>49</v>
      </c>
      <c r="D166">
        <f t="shared" si="56"/>
        <v>2.1012818644459141E-3</v>
      </c>
      <c r="E166">
        <f t="shared" si="57"/>
        <v>1.7527569198083626E-4</v>
      </c>
      <c r="F166">
        <f t="shared" si="58"/>
        <v>0.04</v>
      </c>
      <c r="G166">
        <f t="shared" si="59"/>
        <v>3.3960531989175591E-3</v>
      </c>
      <c r="H166">
        <f t="shared" si="60"/>
        <v>0.02</v>
      </c>
      <c r="I166">
        <f t="shared" si="61"/>
        <v>1.3242001559723175</v>
      </c>
      <c r="J166">
        <f t="shared" si="62"/>
        <v>1.1160453194347032E-4</v>
      </c>
      <c r="K166">
        <f t="shared" si="63"/>
        <v>2.1620139754349068E-3</v>
      </c>
      <c r="L166">
        <f t="shared" si="64"/>
        <v>0</v>
      </c>
      <c r="M166">
        <f t="shared" si="65"/>
        <v>0.63446345941939186</v>
      </c>
      <c r="N166">
        <f t="shared" si="66"/>
        <v>52.96</v>
      </c>
      <c r="O166">
        <f t="shared" si="67"/>
        <v>1.0592000000000001</v>
      </c>
      <c r="P166">
        <f t="shared" si="68"/>
        <v>6.6210007798615873</v>
      </c>
      <c r="Q166">
        <f t="shared" si="69"/>
        <v>331.0500389930794</v>
      </c>
      <c r="R166">
        <f t="shared" si="70"/>
        <v>33.721595647001756</v>
      </c>
      <c r="S166">
        <f t="shared" si="71"/>
        <v>0.67443191294003513</v>
      </c>
      <c r="T166">
        <f t="shared" si="72"/>
        <v>4.215836689519934</v>
      </c>
      <c r="U166">
        <f t="shared" si="73"/>
        <v>27.90113298586758</v>
      </c>
      <c r="V166">
        <f t="shared" si="74"/>
        <v>3.6946684651690223E-2</v>
      </c>
      <c r="W166">
        <f t="shared" si="75"/>
        <v>0.89324737402251675</v>
      </c>
      <c r="X166">
        <f t="shared" si="76"/>
        <v>-1.0014351886275534</v>
      </c>
      <c r="Y166">
        <f t="shared" si="77"/>
        <v>0.99673694261856227</v>
      </c>
      <c r="Z166">
        <f t="shared" si="78"/>
        <v>0.68894297590536269</v>
      </c>
      <c r="AA166">
        <f t="shared" si="79"/>
        <v>0.68993173902941152</v>
      </c>
      <c r="AB166">
        <f t="shared" si="80"/>
        <v>23.308312819517297</v>
      </c>
      <c r="AC166">
        <f t="shared" si="81"/>
        <v>0.46616625639034592</v>
      </c>
      <c r="AD166">
        <f t="shared" si="82"/>
        <v>2.904471074808876</v>
      </c>
      <c r="AE166">
        <f t="shared" si="83"/>
        <v>19.222289590414888</v>
      </c>
      <c r="AF166">
        <f t="shared" si="84"/>
        <v>2.5454158873772451E-2</v>
      </c>
      <c r="AG166">
        <f t="shared" si="47"/>
        <v>863.73868548928169</v>
      </c>
      <c r="AH166">
        <f t="shared" si="48"/>
        <v>1361.3686850929184</v>
      </c>
      <c r="AI166">
        <f t="shared" si="49"/>
        <v>863.73868548928169</v>
      </c>
      <c r="AK166" t="b">
        <f t="shared" si="85"/>
        <v>1</v>
      </c>
      <c r="AL166" t="b">
        <f t="shared" si="86"/>
        <v>1</v>
      </c>
      <c r="AM166">
        <f t="shared" si="87"/>
        <v>863.73868548928181</v>
      </c>
      <c r="AN166" t="b">
        <f t="shared" si="88"/>
        <v>1</v>
      </c>
      <c r="AO166">
        <f t="shared" si="89"/>
        <v>-0.68993173902941152</v>
      </c>
      <c r="AP166">
        <f>SUM(AO167:$AO$262)</f>
        <v>595.06670038557195</v>
      </c>
      <c r="AQ166" t="b">
        <f t="shared" si="50"/>
        <v>1</v>
      </c>
      <c r="AR166" t="b">
        <f t="shared" si="90"/>
        <v>1</v>
      </c>
      <c r="AS166" t="b">
        <f t="shared" si="91"/>
        <v>1</v>
      </c>
      <c r="AT166" t="b">
        <f t="shared" si="93"/>
        <v>1</v>
      </c>
      <c r="AU166">
        <f t="shared" si="51"/>
        <v>1361.368685092918</v>
      </c>
      <c r="AV166" t="b">
        <f t="shared" si="52"/>
        <v>1</v>
      </c>
      <c r="AW166" t="b">
        <f t="shared" si="53"/>
        <v>1</v>
      </c>
      <c r="AX166" t="b">
        <f t="shared" si="92"/>
        <v>1</v>
      </c>
    </row>
    <row r="167" spans="1:50" x14ac:dyDescent="0.35">
      <c r="A167">
        <v>115</v>
      </c>
      <c r="B167">
        <f t="shared" si="54"/>
        <v>12</v>
      </c>
      <c r="C167">
        <f t="shared" si="55"/>
        <v>50</v>
      </c>
      <c r="D167">
        <f t="shared" si="56"/>
        <v>2.29121307525193E-3</v>
      </c>
      <c r="E167">
        <f t="shared" si="57"/>
        <v>1.9113522468450217E-4</v>
      </c>
      <c r="F167">
        <f t="shared" si="58"/>
        <v>0.04</v>
      </c>
      <c r="G167">
        <f t="shared" si="59"/>
        <v>3.3960531989175591E-3</v>
      </c>
      <c r="H167">
        <f t="shared" si="60"/>
        <v>0.02</v>
      </c>
      <c r="I167">
        <f t="shared" si="61"/>
        <v>1.3274659907894719</v>
      </c>
      <c r="J167">
        <f t="shared" si="62"/>
        <v>1.2126831587023199E-4</v>
      </c>
      <c r="K167">
        <f t="shared" si="63"/>
        <v>2.1542598273054884E-3</v>
      </c>
      <c r="L167">
        <f t="shared" si="64"/>
        <v>0</v>
      </c>
      <c r="M167">
        <f t="shared" si="65"/>
        <v>0.6321879312762162</v>
      </c>
      <c r="N167">
        <f t="shared" si="66"/>
        <v>52.96</v>
      </c>
      <c r="O167">
        <f t="shared" si="67"/>
        <v>1.0592000000000001</v>
      </c>
      <c r="P167">
        <f t="shared" si="68"/>
        <v>6.6373299539473596</v>
      </c>
      <c r="Q167">
        <f t="shared" si="69"/>
        <v>331.866497697368</v>
      </c>
      <c r="R167">
        <f t="shared" si="70"/>
        <v>33.601184810850995</v>
      </c>
      <c r="S167">
        <f t="shared" si="71"/>
        <v>0.67202369621701996</v>
      </c>
      <c r="T167">
        <f t="shared" si="72"/>
        <v>4.2111433238893943</v>
      </c>
      <c r="U167">
        <f t="shared" si="73"/>
        <v>30.317078967557997</v>
      </c>
      <c r="V167">
        <f t="shared" si="74"/>
        <v>4.0244891269512043E-2</v>
      </c>
      <c r="W167">
        <f t="shared" si="75"/>
        <v>-1.6393060680829266</v>
      </c>
      <c r="X167">
        <f t="shared" si="76"/>
        <v>1.5315045633475108</v>
      </c>
      <c r="Y167">
        <f t="shared" si="77"/>
        <v>0.99673694261856227</v>
      </c>
      <c r="Z167">
        <f t="shared" si="78"/>
        <v>0.68669491544244499</v>
      </c>
      <c r="AA167">
        <f t="shared" si="79"/>
        <v>-1.0516763966276343</v>
      </c>
      <c r="AB167">
        <f t="shared" si="80"/>
        <v>23.149300257533756</v>
      </c>
      <c r="AC167">
        <f t="shared" si="81"/>
        <v>0.46298600515067517</v>
      </c>
      <c r="AD167">
        <f t="shared" si="82"/>
        <v>2.8917707087142444</v>
      </c>
      <c r="AE167">
        <f t="shared" si="83"/>
        <v>20.818583978089165</v>
      </c>
      <c r="AF167">
        <f t="shared" si="84"/>
        <v>2.7635962207307966E-2</v>
      </c>
      <c r="AG167">
        <f t="shared" si="47"/>
        <v>865.03483662204462</v>
      </c>
      <c r="AH167">
        <f t="shared" si="48"/>
        <v>1368.3191244663174</v>
      </c>
      <c r="AI167">
        <f t="shared" si="49"/>
        <v>865.03483662204462</v>
      </c>
      <c r="AK167" t="b">
        <f t="shared" si="85"/>
        <v>1</v>
      </c>
      <c r="AL167" t="b">
        <f t="shared" si="86"/>
        <v>1</v>
      </c>
      <c r="AM167">
        <f t="shared" si="87"/>
        <v>865.03483662204474</v>
      </c>
      <c r="AN167" t="b">
        <f t="shared" si="88"/>
        <v>1</v>
      </c>
      <c r="AO167">
        <f t="shared" si="89"/>
        <v>1.0516763966276343</v>
      </c>
      <c r="AP167">
        <f>SUM(AO168:$AO$262)</f>
        <v>594.01502398894434</v>
      </c>
      <c r="AQ167" t="b">
        <f t="shared" si="50"/>
        <v>1</v>
      </c>
      <c r="AR167" t="b">
        <f t="shared" si="90"/>
        <v>1</v>
      </c>
      <c r="AS167" t="b">
        <f t="shared" si="91"/>
        <v>1</v>
      </c>
      <c r="AT167" t="b">
        <f t="shared" si="93"/>
        <v>1</v>
      </c>
      <c r="AU167">
        <f t="shared" si="51"/>
        <v>1368.3191244663176</v>
      </c>
      <c r="AV167" t="b">
        <f t="shared" si="52"/>
        <v>1</v>
      </c>
      <c r="AW167" t="b">
        <f t="shared" si="53"/>
        <v>1</v>
      </c>
      <c r="AX167" t="b">
        <f t="shared" si="92"/>
        <v>1</v>
      </c>
    </row>
    <row r="168" spans="1:50" x14ac:dyDescent="0.35">
      <c r="A168">
        <v>116</v>
      </c>
      <c r="B168">
        <f t="shared" si="54"/>
        <v>12</v>
      </c>
      <c r="C168">
        <f t="shared" si="55"/>
        <v>50</v>
      </c>
      <c r="D168">
        <f t="shared" si="56"/>
        <v>2.29121307525193E-3</v>
      </c>
      <c r="E168">
        <f t="shared" si="57"/>
        <v>1.9113522468450217E-4</v>
      </c>
      <c r="F168">
        <f t="shared" si="58"/>
        <v>0.04</v>
      </c>
      <c r="G168">
        <f t="shared" si="59"/>
        <v>3.3960531989175591E-3</v>
      </c>
      <c r="H168">
        <f t="shared" si="60"/>
        <v>0.02</v>
      </c>
      <c r="I168">
        <f t="shared" si="61"/>
        <v>1.3307398800363173</v>
      </c>
      <c r="J168">
        <f t="shared" si="62"/>
        <v>1.2083338228731019E-4</v>
      </c>
      <c r="K168">
        <f t="shared" si="63"/>
        <v>2.1465334897332153E-3</v>
      </c>
      <c r="L168">
        <f t="shared" si="64"/>
        <v>0</v>
      </c>
      <c r="M168">
        <f t="shared" si="65"/>
        <v>0.62992056440419564</v>
      </c>
      <c r="N168">
        <f t="shared" si="66"/>
        <v>52.96</v>
      </c>
      <c r="O168">
        <f t="shared" si="67"/>
        <v>1.0592000000000001</v>
      </c>
      <c r="P168">
        <f t="shared" si="68"/>
        <v>6.6536994001815861</v>
      </c>
      <c r="Q168">
        <f t="shared" si="69"/>
        <v>332.68497000907934</v>
      </c>
      <c r="R168">
        <f t="shared" si="70"/>
        <v>33.480672840388408</v>
      </c>
      <c r="S168">
        <f t="shared" si="71"/>
        <v>0.66961345680776818</v>
      </c>
      <c r="T168">
        <f t="shared" si="72"/>
        <v>4.2063884591345975</v>
      </c>
      <c r="U168">
        <f t="shared" si="73"/>
        <v>30.208345571827547</v>
      </c>
      <c r="V168">
        <f t="shared" si="74"/>
        <v>4.0199450162349409E-2</v>
      </c>
      <c r="W168">
        <f t="shared" si="75"/>
        <v>-1.6438740975438524</v>
      </c>
      <c r="X168">
        <f t="shared" si="76"/>
        <v>1.5364592271437303</v>
      </c>
      <c r="Y168">
        <f t="shared" si="77"/>
        <v>0.99673694261856227</v>
      </c>
      <c r="Z168">
        <f t="shared" si="78"/>
        <v>0.68445419052981482</v>
      </c>
      <c r="AA168">
        <f t="shared" si="79"/>
        <v>-1.0516359565967299</v>
      </c>
      <c r="AB168">
        <f t="shared" si="80"/>
        <v>22.991007805086682</v>
      </c>
      <c r="AC168">
        <f t="shared" si="81"/>
        <v>0.45982015610173366</v>
      </c>
      <c r="AD168">
        <f t="shared" si="82"/>
        <v>2.8790802078509259</v>
      </c>
      <c r="AE168">
        <f t="shared" si="83"/>
        <v>20.67622871561014</v>
      </c>
      <c r="AF168">
        <f t="shared" si="84"/>
        <v>2.75146821206145E-2</v>
      </c>
      <c r="AG168">
        <f t="shared" si="47"/>
        <v>866.33027635253848</v>
      </c>
      <c r="AH168">
        <f t="shared" si="48"/>
        <v>1375.3008320532426</v>
      </c>
      <c r="AI168">
        <f t="shared" si="49"/>
        <v>866.33027635253848</v>
      </c>
      <c r="AK168" t="b">
        <f t="shared" si="85"/>
        <v>1</v>
      </c>
      <c r="AL168" t="b">
        <f t="shared" si="86"/>
        <v>1</v>
      </c>
      <c r="AM168">
        <f t="shared" si="87"/>
        <v>866.33027635253836</v>
      </c>
      <c r="AN168" t="b">
        <f t="shared" si="88"/>
        <v>1</v>
      </c>
      <c r="AO168">
        <f t="shared" si="89"/>
        <v>1.0516359565967299</v>
      </c>
      <c r="AP168">
        <f>SUM(AO169:$AO$262)</f>
        <v>592.96338803234755</v>
      </c>
      <c r="AQ168" t="b">
        <f t="shared" si="50"/>
        <v>1</v>
      </c>
      <c r="AR168" t="b">
        <f t="shared" si="90"/>
        <v>1</v>
      </c>
      <c r="AS168" t="b">
        <f t="shared" si="91"/>
        <v>1</v>
      </c>
      <c r="AT168" t="b">
        <f t="shared" si="93"/>
        <v>1</v>
      </c>
      <c r="AU168">
        <f t="shared" si="51"/>
        <v>1375.3008320532426</v>
      </c>
      <c r="AV168" t="b">
        <f t="shared" si="52"/>
        <v>1</v>
      </c>
      <c r="AW168" t="b">
        <f t="shared" si="53"/>
        <v>1</v>
      </c>
      <c r="AX168" t="b">
        <f t="shared" si="92"/>
        <v>1</v>
      </c>
    </row>
    <row r="169" spans="1:50" x14ac:dyDescent="0.35">
      <c r="A169">
        <v>117</v>
      </c>
      <c r="B169">
        <f t="shared" si="54"/>
        <v>12</v>
      </c>
      <c r="C169">
        <f t="shared" si="55"/>
        <v>50</v>
      </c>
      <c r="D169">
        <f t="shared" si="56"/>
        <v>2.29121307525193E-3</v>
      </c>
      <c r="E169">
        <f t="shared" si="57"/>
        <v>1.9113522468450217E-4</v>
      </c>
      <c r="F169">
        <f t="shared" si="58"/>
        <v>0.04</v>
      </c>
      <c r="G169">
        <f t="shared" si="59"/>
        <v>3.3960531989175591E-3</v>
      </c>
      <c r="H169">
        <f t="shared" si="60"/>
        <v>0.02</v>
      </c>
      <c r="I169">
        <f t="shared" si="61"/>
        <v>1.3340218435772497</v>
      </c>
      <c r="J169">
        <f t="shared" si="62"/>
        <v>1.2040000861078435E-4</v>
      </c>
      <c r="K169">
        <f t="shared" si="63"/>
        <v>2.1388348629744307E-3</v>
      </c>
      <c r="L169">
        <f t="shared" si="64"/>
        <v>0</v>
      </c>
      <c r="M169">
        <f t="shared" si="65"/>
        <v>0.62766132953261045</v>
      </c>
      <c r="N169">
        <f t="shared" si="66"/>
        <v>52.96</v>
      </c>
      <c r="O169">
        <f t="shared" si="67"/>
        <v>1.0592000000000001</v>
      </c>
      <c r="P169">
        <f t="shared" si="68"/>
        <v>6.6701092178862487</v>
      </c>
      <c r="Q169">
        <f t="shared" si="69"/>
        <v>333.50546089431242</v>
      </c>
      <c r="R169">
        <f t="shared" si="70"/>
        <v>33.360593090846201</v>
      </c>
      <c r="S169">
        <f t="shared" si="71"/>
        <v>0.66721186181692405</v>
      </c>
      <c r="T169">
        <f t="shared" si="72"/>
        <v>4.2016389631685334</v>
      </c>
      <c r="U169">
        <f t="shared" si="73"/>
        <v>30.100002152696089</v>
      </c>
      <c r="V169">
        <f t="shared" si="74"/>
        <v>4.0154060363418821E-2</v>
      </c>
      <c r="W169">
        <f t="shared" si="75"/>
        <v>-1.6484139471987638</v>
      </c>
      <c r="X169">
        <f t="shared" si="76"/>
        <v>1.5413843244546968</v>
      </c>
      <c r="Y169">
        <f t="shared" si="77"/>
        <v>0.99673694261856227</v>
      </c>
      <c r="Z169">
        <f t="shared" si="78"/>
        <v>0.68222077723115049</v>
      </c>
      <c r="AA169">
        <f t="shared" si="79"/>
        <v>-1.0515644118413938</v>
      </c>
      <c r="AB169">
        <f t="shared" si="80"/>
        <v>22.83379773958967</v>
      </c>
      <c r="AC169">
        <f t="shared" si="81"/>
        <v>0.4566759547917934</v>
      </c>
      <c r="AD169">
        <f t="shared" si="82"/>
        <v>2.8664453990975223</v>
      </c>
      <c r="AE169">
        <f t="shared" si="83"/>
        <v>20.534846863271628</v>
      </c>
      <c r="AF169">
        <f t="shared" si="84"/>
        <v>2.7393934270118121E-2</v>
      </c>
      <c r="AG169">
        <f t="shared" si="47"/>
        <v>867.62503191830251</v>
      </c>
      <c r="AH169">
        <f t="shared" si="48"/>
        <v>1382.3139822304836</v>
      </c>
      <c r="AI169">
        <f t="shared" si="49"/>
        <v>867.62503191830251</v>
      </c>
      <c r="AK169" t="b">
        <f t="shared" si="85"/>
        <v>1</v>
      </c>
      <c r="AL169" t="b">
        <f t="shared" si="86"/>
        <v>1</v>
      </c>
      <c r="AM169">
        <f t="shared" si="87"/>
        <v>867.62503191830251</v>
      </c>
      <c r="AN169" t="b">
        <f t="shared" si="88"/>
        <v>1</v>
      </c>
      <c r="AO169">
        <f t="shared" si="89"/>
        <v>1.0515644118413938</v>
      </c>
      <c r="AP169">
        <f>SUM(AO170:$AO$262)</f>
        <v>591.9118236205062</v>
      </c>
      <c r="AQ169" t="b">
        <f t="shared" si="50"/>
        <v>1</v>
      </c>
      <c r="AR169" t="b">
        <f t="shared" si="90"/>
        <v>1</v>
      </c>
      <c r="AS169" t="b">
        <f t="shared" si="91"/>
        <v>1</v>
      </c>
      <c r="AT169" t="b">
        <f t="shared" si="93"/>
        <v>1</v>
      </c>
      <c r="AU169">
        <f t="shared" si="51"/>
        <v>1382.3139822304834</v>
      </c>
      <c r="AV169" t="b">
        <f t="shared" si="52"/>
        <v>1</v>
      </c>
      <c r="AW169" t="b">
        <f t="shared" si="53"/>
        <v>1</v>
      </c>
      <c r="AX169" t="b">
        <f t="shared" si="92"/>
        <v>1</v>
      </c>
    </row>
    <row r="170" spans="1:50" x14ac:dyDescent="0.35">
      <c r="A170">
        <v>118</v>
      </c>
      <c r="B170">
        <f t="shared" si="54"/>
        <v>12</v>
      </c>
      <c r="C170">
        <f t="shared" si="55"/>
        <v>50</v>
      </c>
      <c r="D170">
        <f t="shared" si="56"/>
        <v>2.29121307525193E-3</v>
      </c>
      <c r="E170">
        <f t="shared" si="57"/>
        <v>1.9113522468450217E-4</v>
      </c>
      <c r="F170">
        <f t="shared" si="58"/>
        <v>0.04</v>
      </c>
      <c r="G170">
        <f t="shared" si="59"/>
        <v>3.3960531989175591E-3</v>
      </c>
      <c r="H170">
        <f t="shared" si="60"/>
        <v>0.02</v>
      </c>
      <c r="I170">
        <f t="shared" si="61"/>
        <v>1.3373119013256571</v>
      </c>
      <c r="J170">
        <f t="shared" si="62"/>
        <v>1.1996818924598885E-4</v>
      </c>
      <c r="K170">
        <f t="shared" si="63"/>
        <v>2.1311638476432127E-3</v>
      </c>
      <c r="L170">
        <f t="shared" si="64"/>
        <v>0</v>
      </c>
      <c r="M170">
        <f t="shared" si="65"/>
        <v>0.62541019749572124</v>
      </c>
      <c r="N170">
        <f t="shared" si="66"/>
        <v>52.96</v>
      </c>
      <c r="O170">
        <f t="shared" si="67"/>
        <v>1.0592000000000001</v>
      </c>
      <c r="P170">
        <f t="shared" si="68"/>
        <v>6.6865595066282859</v>
      </c>
      <c r="Q170">
        <f t="shared" si="69"/>
        <v>334.32797533141428</v>
      </c>
      <c r="R170">
        <f t="shared" si="70"/>
        <v>33.240944012047052</v>
      </c>
      <c r="S170">
        <f t="shared" si="71"/>
        <v>0.66481888024094105</v>
      </c>
      <c r="T170">
        <f t="shared" si="72"/>
        <v>4.1968948299292252</v>
      </c>
      <c r="U170">
        <f t="shared" si="73"/>
        <v>29.992047311497213</v>
      </c>
      <c r="V170">
        <f t="shared" si="74"/>
        <v>4.0108721814787397E-2</v>
      </c>
      <c r="W170">
        <f t="shared" si="75"/>
        <v>-1.6529257314351165</v>
      </c>
      <c r="X170">
        <f t="shared" si="76"/>
        <v>1.5462799746412372</v>
      </c>
      <c r="Y170">
        <f t="shared" si="77"/>
        <v>0.99673694261856227</v>
      </c>
      <c r="Z170">
        <f t="shared" si="78"/>
        <v>0.67999465168823625</v>
      </c>
      <c r="AA170">
        <f t="shared" si="79"/>
        <v>-1.051462112768661</v>
      </c>
      <c r="AB170">
        <f t="shared" si="80"/>
        <v>22.677662659795896</v>
      </c>
      <c r="AC170">
        <f t="shared" si="81"/>
        <v>0.45355325319591794</v>
      </c>
      <c r="AD170">
        <f t="shared" si="82"/>
        <v>2.8538660380498833</v>
      </c>
      <c r="AE170">
        <f t="shared" si="83"/>
        <v>20.39443176499865</v>
      </c>
      <c r="AF170">
        <f t="shared" si="84"/>
        <v>2.7273716320106719E-2</v>
      </c>
      <c r="AG170">
        <f t="shared" si="47"/>
        <v>868.91913052668383</v>
      </c>
      <c r="AH170">
        <f t="shared" si="48"/>
        <v>1389.3587504745292</v>
      </c>
      <c r="AI170">
        <f t="shared" si="49"/>
        <v>868.91913052668383</v>
      </c>
      <c r="AK170" t="b">
        <f t="shared" si="85"/>
        <v>1</v>
      </c>
      <c r="AL170" t="b">
        <f t="shared" si="86"/>
        <v>1</v>
      </c>
      <c r="AM170">
        <f t="shared" si="87"/>
        <v>868.91913052668383</v>
      </c>
      <c r="AN170" t="b">
        <f t="shared" si="88"/>
        <v>1</v>
      </c>
      <c r="AO170">
        <f t="shared" si="89"/>
        <v>1.051462112768661</v>
      </c>
      <c r="AP170">
        <f>SUM(AO171:$AO$262)</f>
        <v>590.86036150773759</v>
      </c>
      <c r="AQ170" t="b">
        <f t="shared" si="50"/>
        <v>1</v>
      </c>
      <c r="AR170" t="b">
        <f t="shared" si="90"/>
        <v>1</v>
      </c>
      <c r="AS170" t="b">
        <f t="shared" si="91"/>
        <v>1</v>
      </c>
      <c r="AT170" t="b">
        <f t="shared" si="93"/>
        <v>1</v>
      </c>
      <c r="AU170">
        <f t="shared" si="51"/>
        <v>1389.3587504745292</v>
      </c>
      <c r="AV170" t="b">
        <f t="shared" si="52"/>
        <v>1</v>
      </c>
      <c r="AW170" t="b">
        <f t="shared" si="53"/>
        <v>1</v>
      </c>
      <c r="AX170" t="b">
        <f t="shared" si="92"/>
        <v>1</v>
      </c>
    </row>
    <row r="171" spans="1:50" x14ac:dyDescent="0.35">
      <c r="A171">
        <v>119</v>
      </c>
      <c r="B171">
        <f t="shared" si="54"/>
        <v>12</v>
      </c>
      <c r="C171">
        <f t="shared" si="55"/>
        <v>50</v>
      </c>
      <c r="D171">
        <f t="shared" si="56"/>
        <v>2.29121307525193E-3</v>
      </c>
      <c r="E171">
        <f t="shared" si="57"/>
        <v>1.9113522468450217E-4</v>
      </c>
      <c r="F171">
        <f t="shared" si="58"/>
        <v>0.04</v>
      </c>
      <c r="G171">
        <f t="shared" si="59"/>
        <v>3.3960531989175591E-3</v>
      </c>
      <c r="H171">
        <f t="shared" si="60"/>
        <v>0.02</v>
      </c>
      <c r="I171">
        <f t="shared" si="61"/>
        <v>1.3406100732440387</v>
      </c>
      <c r="J171">
        <f t="shared" si="62"/>
        <v>1.1953791861832356E-4</v>
      </c>
      <c r="K171">
        <f t="shared" si="63"/>
        <v>2.123520344710091E-3</v>
      </c>
      <c r="L171">
        <f t="shared" si="64"/>
        <v>0</v>
      </c>
      <c r="M171">
        <f t="shared" si="65"/>
        <v>0.62316713923239286</v>
      </c>
      <c r="N171">
        <f t="shared" si="66"/>
        <v>52.96</v>
      </c>
      <c r="O171">
        <f t="shared" si="67"/>
        <v>1.0592000000000001</v>
      </c>
      <c r="P171">
        <f t="shared" si="68"/>
        <v>6.703050366220193</v>
      </c>
      <c r="Q171">
        <f t="shared" si="69"/>
        <v>335.15251831100966</v>
      </c>
      <c r="R171">
        <f t="shared" si="70"/>
        <v>33.121724059373399</v>
      </c>
      <c r="S171">
        <f t="shared" si="71"/>
        <v>0.66243448118746795</v>
      </c>
      <c r="T171">
        <f t="shared" si="72"/>
        <v>4.1921560533615372</v>
      </c>
      <c r="U171">
        <f t="shared" si="73"/>
        <v>29.88447965458089</v>
      </c>
      <c r="V171">
        <f t="shared" si="74"/>
        <v>4.006343445858767E-2</v>
      </c>
      <c r="W171">
        <f t="shared" si="75"/>
        <v>-1.6574095642150826</v>
      </c>
      <c r="X171">
        <f t="shared" si="76"/>
        <v>1.551146296621063</v>
      </c>
      <c r="Y171">
        <f t="shared" si="77"/>
        <v>0.99673694261856227</v>
      </c>
      <c r="Z171">
        <f t="shared" si="78"/>
        <v>0.67777579012070677</v>
      </c>
      <c r="AA171">
        <f t="shared" si="79"/>
        <v>-1.0513294067851469</v>
      </c>
      <c r="AB171">
        <f t="shared" si="80"/>
        <v>22.52259521506749</v>
      </c>
      <c r="AC171">
        <f t="shared" si="81"/>
        <v>0.45045190430134974</v>
      </c>
      <c r="AD171">
        <f t="shared" si="82"/>
        <v>2.8413418813764197</v>
      </c>
      <c r="AE171">
        <f t="shared" si="83"/>
        <v>20.254976810229749</v>
      </c>
      <c r="AF171">
        <f t="shared" si="84"/>
        <v>2.7154025945118409E-2</v>
      </c>
      <c r="AG171">
        <f t="shared" si="47"/>
        <v>870.21259935518174</v>
      </c>
      <c r="AH171">
        <f t="shared" si="48"/>
        <v>1396.4353133688908</v>
      </c>
      <c r="AI171">
        <f t="shared" si="49"/>
        <v>870.21259935518174</v>
      </c>
      <c r="AK171" t="b">
        <f t="shared" si="85"/>
        <v>1</v>
      </c>
      <c r="AL171" t="b">
        <f t="shared" si="86"/>
        <v>1</v>
      </c>
      <c r="AM171">
        <f t="shared" si="87"/>
        <v>870.21259935518162</v>
      </c>
      <c r="AN171" t="b">
        <f t="shared" si="88"/>
        <v>1</v>
      </c>
      <c r="AO171">
        <f t="shared" si="89"/>
        <v>1.0513294067851469</v>
      </c>
      <c r="AP171">
        <f>SUM(AO172:$AO$262)</f>
        <v>589.80903210095232</v>
      </c>
      <c r="AQ171" t="b">
        <f t="shared" si="50"/>
        <v>1</v>
      </c>
      <c r="AR171" t="b">
        <f t="shared" si="90"/>
        <v>1</v>
      </c>
      <c r="AS171" t="b">
        <f t="shared" si="91"/>
        <v>1</v>
      </c>
      <c r="AT171" t="b">
        <f t="shared" si="93"/>
        <v>1</v>
      </c>
      <c r="AU171">
        <f t="shared" si="51"/>
        <v>1396.435313368891</v>
      </c>
      <c r="AV171" t="b">
        <f t="shared" si="52"/>
        <v>1</v>
      </c>
      <c r="AW171" t="b">
        <f t="shared" si="53"/>
        <v>1</v>
      </c>
      <c r="AX171" t="b">
        <f t="shared" si="92"/>
        <v>1</v>
      </c>
    </row>
    <row r="172" spans="1:50" x14ac:dyDescent="0.35">
      <c r="A172">
        <v>120</v>
      </c>
      <c r="B172">
        <f t="shared" si="54"/>
        <v>12</v>
      </c>
      <c r="C172">
        <f t="shared" si="55"/>
        <v>50</v>
      </c>
      <c r="D172">
        <f t="shared" si="56"/>
        <v>2.29121307525193E-3</v>
      </c>
      <c r="E172">
        <f t="shared" si="57"/>
        <v>1.9113522468450217E-4</v>
      </c>
      <c r="F172">
        <f t="shared" si="58"/>
        <v>0.04</v>
      </c>
      <c r="G172">
        <f t="shared" si="59"/>
        <v>3.3960531989175591E-3</v>
      </c>
      <c r="H172">
        <f t="shared" si="60"/>
        <v>0.02</v>
      </c>
      <c r="I172">
        <f t="shared" si="61"/>
        <v>1.3439163793441258</v>
      </c>
      <c r="J172">
        <f t="shared" si="62"/>
        <v>1.1910919117318186E-4</v>
      </c>
      <c r="K172">
        <f t="shared" si="63"/>
        <v>2.1159042555007673E-3</v>
      </c>
      <c r="L172">
        <f t="shared" si="64"/>
        <v>0</v>
      </c>
      <c r="M172">
        <f t="shared" si="65"/>
        <v>0.62093212578571888</v>
      </c>
      <c r="N172">
        <f t="shared" si="66"/>
        <v>52.96</v>
      </c>
      <c r="O172">
        <f t="shared" si="67"/>
        <v>1.0592000000000001</v>
      </c>
      <c r="P172">
        <f t="shared" si="68"/>
        <v>6.7195818967206291</v>
      </c>
      <c r="Q172">
        <f t="shared" si="69"/>
        <v>335.97909483603144</v>
      </c>
      <c r="R172">
        <f t="shared" si="70"/>
        <v>33.002931693747527</v>
      </c>
      <c r="S172">
        <f t="shared" si="71"/>
        <v>0.66005863387495056</v>
      </c>
      <c r="T172">
        <f t="shared" si="72"/>
        <v>4.1874226274171704</v>
      </c>
      <c r="U172">
        <f t="shared" si="73"/>
        <v>29.777297793295464</v>
      </c>
      <c r="V172">
        <f t="shared" si="74"/>
        <v>4.0018198237017466E-2</v>
      </c>
      <c r="W172">
        <f t="shared" si="75"/>
        <v>-1.6618655590770781</v>
      </c>
      <c r="X172">
        <f t="shared" si="76"/>
        <v>1.555983408870361</v>
      </c>
      <c r="Y172">
        <f t="shared" si="77"/>
        <v>0.99673694261856227</v>
      </c>
      <c r="Z172">
        <f t="shared" si="78"/>
        <v>0.67556416882579362</v>
      </c>
      <c r="AA172">
        <f t="shared" si="79"/>
        <v>-1.0511666383202325</v>
      </c>
      <c r="AB172">
        <f t="shared" si="80"/>
        <v>22.368588105029446</v>
      </c>
      <c r="AC172">
        <f t="shared" si="81"/>
        <v>0.44737176210058893</v>
      </c>
      <c r="AD172">
        <f t="shared" si="82"/>
        <v>2.8288726868134018</v>
      </c>
      <c r="AE172">
        <f t="shared" si="83"/>
        <v>20.116475433605789</v>
      </c>
      <c r="AF172">
        <f t="shared" si="84"/>
        <v>2.7034860829896545E-2</v>
      </c>
      <c r="AG172">
        <f t="shared" si="47"/>
        <v>871.50546555179119</v>
      </c>
      <c r="AH172">
        <f t="shared" si="48"/>
        <v>1403.5438486114731</v>
      </c>
      <c r="AI172">
        <f t="shared" si="49"/>
        <v>871.50546555179119</v>
      </c>
      <c r="AK172" t="b">
        <f t="shared" si="85"/>
        <v>1</v>
      </c>
      <c r="AL172" t="b">
        <f t="shared" si="86"/>
        <v>1</v>
      </c>
      <c r="AM172">
        <f t="shared" si="87"/>
        <v>871.50546555179108</v>
      </c>
      <c r="AN172" t="b">
        <f t="shared" si="88"/>
        <v>1</v>
      </c>
      <c r="AO172">
        <f t="shared" si="89"/>
        <v>1.0511666383202325</v>
      </c>
      <c r="AP172">
        <f>SUM(AO173:$AO$262)</f>
        <v>588.75786546263214</v>
      </c>
      <c r="AQ172" t="b">
        <f t="shared" si="50"/>
        <v>1</v>
      </c>
      <c r="AR172" t="b">
        <f t="shared" si="90"/>
        <v>1</v>
      </c>
      <c r="AS172" t="b">
        <f t="shared" si="91"/>
        <v>1</v>
      </c>
      <c r="AT172" t="b">
        <f t="shared" si="93"/>
        <v>1</v>
      </c>
      <c r="AU172">
        <f t="shared" si="51"/>
        <v>1403.5438486114735</v>
      </c>
      <c r="AV172" t="b">
        <f t="shared" si="52"/>
        <v>1</v>
      </c>
      <c r="AW172" t="b">
        <f t="shared" si="53"/>
        <v>1</v>
      </c>
      <c r="AX172" t="b">
        <f t="shared" si="92"/>
        <v>1</v>
      </c>
    </row>
    <row r="173" spans="1:50" x14ac:dyDescent="0.35">
      <c r="A173">
        <v>121</v>
      </c>
      <c r="B173">
        <f t="shared" si="54"/>
        <v>12</v>
      </c>
      <c r="C173">
        <f t="shared" si="55"/>
        <v>50</v>
      </c>
      <c r="D173">
        <f t="shared" si="56"/>
        <v>2.29121307525193E-3</v>
      </c>
      <c r="E173">
        <f t="shared" si="57"/>
        <v>1.9113522468450217E-4</v>
      </c>
      <c r="F173">
        <f t="shared" si="58"/>
        <v>0.04</v>
      </c>
      <c r="G173">
        <f t="shared" si="59"/>
        <v>3.3960531989175591E-3</v>
      </c>
      <c r="H173">
        <f t="shared" si="60"/>
        <v>0.02</v>
      </c>
      <c r="I173">
        <f t="shared" si="61"/>
        <v>1.3472308396870059</v>
      </c>
      <c r="J173">
        <f t="shared" si="62"/>
        <v>1.1868200137587894E-4</v>
      </c>
      <c r="K173">
        <f t="shared" si="63"/>
        <v>2.1083154816948441E-3</v>
      </c>
      <c r="L173">
        <f t="shared" si="64"/>
        <v>0</v>
      </c>
      <c r="M173">
        <f t="shared" si="65"/>
        <v>0.61870512830264812</v>
      </c>
      <c r="N173">
        <f t="shared" si="66"/>
        <v>52.96</v>
      </c>
      <c r="O173">
        <f t="shared" si="67"/>
        <v>1.0592000000000001</v>
      </c>
      <c r="P173">
        <f t="shared" si="68"/>
        <v>6.7361541984350293</v>
      </c>
      <c r="Q173">
        <f t="shared" si="69"/>
        <v>336.80770992175144</v>
      </c>
      <c r="R173">
        <f t="shared" si="70"/>
        <v>32.884565381611672</v>
      </c>
      <c r="S173">
        <f t="shared" si="71"/>
        <v>0.65769130763223349</v>
      </c>
      <c r="T173">
        <f t="shared" si="72"/>
        <v>4.1826945460546581</v>
      </c>
      <c r="U173">
        <f t="shared" si="73"/>
        <v>29.670500343969735</v>
      </c>
      <c r="V173">
        <f t="shared" si="74"/>
        <v>3.9973013092339943E-2</v>
      </c>
      <c r="W173">
        <f t="shared" si="75"/>
        <v>-1.6662938291372957</v>
      </c>
      <c r="X173">
        <f t="shared" si="76"/>
        <v>1.5607914294253931</v>
      </c>
      <c r="Y173">
        <f t="shared" si="77"/>
        <v>0.99673694261856227</v>
      </c>
      <c r="Z173">
        <f t="shared" si="78"/>
        <v>0.67335976417807175</v>
      </c>
      <c r="AA173">
        <f t="shared" si="79"/>
        <v>-1.0509741488490363</v>
      </c>
      <c r="AB173">
        <f t="shared" si="80"/>
        <v>22.215634079225957</v>
      </c>
      <c r="AC173">
        <f t="shared" si="81"/>
        <v>0.44431268158451914</v>
      </c>
      <c r="AD173">
        <f t="shared" si="82"/>
        <v>2.8164582131602716</v>
      </c>
      <c r="AE173">
        <f t="shared" si="83"/>
        <v>19.978921114660857</v>
      </c>
      <c r="AF173">
        <f t="shared" si="84"/>
        <v>2.6916218669344998E-2</v>
      </c>
      <c r="AG173">
        <f t="shared" si="47"/>
        <v>872.79775623534647</v>
      </c>
      <c r="AH173">
        <f t="shared" si="48"/>
        <v>1410.6845350219976</v>
      </c>
      <c r="AI173">
        <f t="shared" si="49"/>
        <v>872.79775623534647</v>
      </c>
      <c r="AK173" t="b">
        <f t="shared" si="85"/>
        <v>1</v>
      </c>
      <c r="AL173" t="b">
        <f t="shared" si="86"/>
        <v>1</v>
      </c>
      <c r="AM173">
        <f t="shared" si="87"/>
        <v>872.79775623534647</v>
      </c>
      <c r="AN173" t="b">
        <f t="shared" si="88"/>
        <v>1</v>
      </c>
      <c r="AO173">
        <f t="shared" si="89"/>
        <v>1.0509741488490363</v>
      </c>
      <c r="AP173">
        <f>SUM(AO174:$AO$262)</f>
        <v>587.7068913137831</v>
      </c>
      <c r="AQ173" t="b">
        <f t="shared" si="50"/>
        <v>1</v>
      </c>
      <c r="AR173" t="b">
        <f t="shared" si="90"/>
        <v>1</v>
      </c>
      <c r="AS173" t="b">
        <f t="shared" si="91"/>
        <v>1</v>
      </c>
      <c r="AT173" t="b">
        <f t="shared" si="93"/>
        <v>1</v>
      </c>
      <c r="AU173">
        <f t="shared" si="51"/>
        <v>1410.6845350219974</v>
      </c>
      <c r="AV173" t="b">
        <f t="shared" si="52"/>
        <v>1</v>
      </c>
      <c r="AW173" t="b">
        <f t="shared" si="53"/>
        <v>1</v>
      </c>
      <c r="AX173" t="b">
        <f t="shared" si="92"/>
        <v>1</v>
      </c>
    </row>
    <row r="174" spans="1:50" x14ac:dyDescent="0.35">
      <c r="A174">
        <v>122</v>
      </c>
      <c r="B174">
        <f t="shared" si="54"/>
        <v>12</v>
      </c>
      <c r="C174">
        <f t="shared" si="55"/>
        <v>50</v>
      </c>
      <c r="D174">
        <f t="shared" si="56"/>
        <v>2.29121307525193E-3</v>
      </c>
      <c r="E174">
        <f t="shared" si="57"/>
        <v>1.9113522468450217E-4</v>
      </c>
      <c r="F174">
        <f t="shared" si="58"/>
        <v>0.04</v>
      </c>
      <c r="G174">
        <f t="shared" si="59"/>
        <v>3.3960531989175591E-3</v>
      </c>
      <c r="H174">
        <f t="shared" si="60"/>
        <v>0.02</v>
      </c>
      <c r="I174">
        <f t="shared" si="61"/>
        <v>1.3505534743832412</v>
      </c>
      <c r="J174">
        <f t="shared" si="62"/>
        <v>1.182563437115804E-4</v>
      </c>
      <c r="K174">
        <f t="shared" si="63"/>
        <v>2.100753925324553E-3</v>
      </c>
      <c r="L174">
        <f t="shared" si="64"/>
        <v>0</v>
      </c>
      <c r="M174">
        <f t="shared" si="65"/>
        <v>0.61648611803361197</v>
      </c>
      <c r="N174">
        <f t="shared" si="66"/>
        <v>52.96</v>
      </c>
      <c r="O174">
        <f t="shared" si="67"/>
        <v>1.0592000000000001</v>
      </c>
      <c r="P174">
        <f t="shared" si="68"/>
        <v>6.7527673719162067</v>
      </c>
      <c r="Q174">
        <f t="shared" si="69"/>
        <v>337.63836859581033</v>
      </c>
      <c r="R174">
        <f t="shared" si="70"/>
        <v>32.766623594908246</v>
      </c>
      <c r="S174">
        <f t="shared" si="71"/>
        <v>0.6553324718981649</v>
      </c>
      <c r="T174">
        <f t="shared" si="72"/>
        <v>4.1779718032393527</v>
      </c>
      <c r="U174">
        <f t="shared" si="73"/>
        <v>29.5640859278951</v>
      </c>
      <c r="V174">
        <f t="shared" si="74"/>
        <v>3.9927878966883421E-2</v>
      </c>
      <c r="W174">
        <f t="shared" si="75"/>
        <v>-1.6706944870912515</v>
      </c>
      <c r="X174">
        <f t="shared" si="76"/>
        <v>1.5655704758840869</v>
      </c>
      <c r="Y174">
        <f t="shared" si="77"/>
        <v>0.99673694261856227</v>
      </c>
      <c r="Z174">
        <f t="shared" si="78"/>
        <v>0.67116255262920732</v>
      </c>
      <c r="AA174">
        <f t="shared" si="79"/>
        <v>-1.0507522769152828</v>
      </c>
      <c r="AB174">
        <f t="shared" si="80"/>
        <v>22.063725936779058</v>
      </c>
      <c r="AC174">
        <f t="shared" si="81"/>
        <v>0.44127451873558116</v>
      </c>
      <c r="AD174">
        <f t="shared" si="82"/>
        <v>2.8040982202749762</v>
      </c>
      <c r="AE174">
        <f t="shared" si="83"/>
        <v>19.842307377515301</v>
      </c>
      <c r="AF174">
        <f t="shared" si="84"/>
        <v>2.6798097168483515E-2</v>
      </c>
      <c r="AG174">
        <f t="shared" si="47"/>
        <v>874.08949849586395</v>
      </c>
      <c r="AH174">
        <f t="shared" si="48"/>
        <v>1417.8575525494753</v>
      </c>
      <c r="AI174">
        <f t="shared" si="49"/>
        <v>874.08949849586395</v>
      </c>
      <c r="AK174" t="b">
        <f t="shared" si="85"/>
        <v>1</v>
      </c>
      <c r="AL174" t="b">
        <f t="shared" si="86"/>
        <v>1</v>
      </c>
      <c r="AM174">
        <f t="shared" si="87"/>
        <v>874.08949849586395</v>
      </c>
      <c r="AN174" t="b">
        <f t="shared" si="88"/>
        <v>1</v>
      </c>
      <c r="AO174">
        <f t="shared" si="89"/>
        <v>1.0507522769152828</v>
      </c>
      <c r="AP174">
        <f>SUM(AO175:$AO$262)</f>
        <v>586.65613903686778</v>
      </c>
      <c r="AQ174" t="b">
        <f t="shared" si="50"/>
        <v>1</v>
      </c>
      <c r="AR174" t="b">
        <f t="shared" si="90"/>
        <v>1</v>
      </c>
      <c r="AS174" t="b">
        <f t="shared" si="91"/>
        <v>1</v>
      </c>
      <c r="AT174" t="b">
        <f t="shared" si="93"/>
        <v>1</v>
      </c>
      <c r="AU174">
        <f t="shared" si="51"/>
        <v>1417.8575525494753</v>
      </c>
      <c r="AV174" t="b">
        <f t="shared" si="52"/>
        <v>1</v>
      </c>
      <c r="AW174" t="b">
        <f t="shared" si="53"/>
        <v>1</v>
      </c>
      <c r="AX174" t="b">
        <f t="shared" si="92"/>
        <v>1</v>
      </c>
    </row>
    <row r="175" spans="1:50" x14ac:dyDescent="0.35">
      <c r="A175">
        <v>123</v>
      </c>
      <c r="B175">
        <f t="shared" si="54"/>
        <v>12</v>
      </c>
      <c r="C175">
        <f t="shared" si="55"/>
        <v>50</v>
      </c>
      <c r="D175">
        <f t="shared" si="56"/>
        <v>2.29121307525193E-3</v>
      </c>
      <c r="E175">
        <f t="shared" si="57"/>
        <v>1.9113522468450217E-4</v>
      </c>
      <c r="F175">
        <f t="shared" si="58"/>
        <v>0.04</v>
      </c>
      <c r="G175">
        <f t="shared" si="59"/>
        <v>3.3960531989175591E-3</v>
      </c>
      <c r="H175">
        <f t="shared" si="60"/>
        <v>0.02</v>
      </c>
      <c r="I175">
        <f t="shared" si="61"/>
        <v>1.3538843035929922</v>
      </c>
      <c r="J175">
        <f t="shared" si="62"/>
        <v>1.1783221268523095E-4</v>
      </c>
      <c r="K175">
        <f t="shared" si="63"/>
        <v>2.0932194887734908E-3</v>
      </c>
      <c r="L175">
        <f t="shared" si="64"/>
        <v>0</v>
      </c>
      <c r="M175">
        <f t="shared" si="65"/>
        <v>0.61427506633215323</v>
      </c>
      <c r="N175">
        <f t="shared" si="66"/>
        <v>52.96</v>
      </c>
      <c r="O175">
        <f t="shared" si="67"/>
        <v>1.0592000000000001</v>
      </c>
      <c r="P175">
        <f t="shared" si="68"/>
        <v>6.7694215179649611</v>
      </c>
      <c r="Q175">
        <f t="shared" si="69"/>
        <v>338.47107589824805</v>
      </c>
      <c r="R175">
        <f t="shared" si="70"/>
        <v>32.649104811060091</v>
      </c>
      <c r="S175">
        <f t="shared" si="71"/>
        <v>0.65298209622120185</v>
      </c>
      <c r="T175">
        <f t="shared" si="72"/>
        <v>4.17325439294342</v>
      </c>
      <c r="U175">
        <f t="shared" si="73"/>
        <v>29.458053171307739</v>
      </c>
      <c r="V175">
        <f t="shared" si="74"/>
        <v>3.9882795803041313E-2</v>
      </c>
      <c r="W175">
        <f t="shared" si="75"/>
        <v>-1.6750676452153104</v>
      </c>
      <c r="X175">
        <f t="shared" si="76"/>
        <v>1.5703206654076212</v>
      </c>
      <c r="Y175">
        <f t="shared" si="77"/>
        <v>0.99673694261856227</v>
      </c>
      <c r="Z175">
        <f t="shared" si="78"/>
        <v>0.66897251070770603</v>
      </c>
      <c r="AA175">
        <f t="shared" si="79"/>
        <v>-1.0505013581539338</v>
      </c>
      <c r="AB175">
        <f t="shared" si="80"/>
        <v>21.912856526049623</v>
      </c>
      <c r="AC175">
        <f t="shared" si="81"/>
        <v>0.43825713052099252</v>
      </c>
      <c r="AD175">
        <f t="shared" si="82"/>
        <v>2.7917924690693234</v>
      </c>
      <c r="AE175">
        <f t="shared" si="83"/>
        <v>19.706627790570838</v>
      </c>
      <c r="AF175">
        <f t="shared" si="84"/>
        <v>2.6680494042403309E-2</v>
      </c>
      <c r="AG175">
        <f t="shared" si="47"/>
        <v>875.38071939488452</v>
      </c>
      <c r="AH175">
        <f t="shared" si="48"/>
        <v>1425.0630822797311</v>
      </c>
      <c r="AI175">
        <f t="shared" si="49"/>
        <v>875.38071939488452</v>
      </c>
      <c r="AK175" t="b">
        <f t="shared" si="85"/>
        <v>1</v>
      </c>
      <c r="AL175" t="b">
        <f t="shared" si="86"/>
        <v>1</v>
      </c>
      <c r="AM175">
        <f t="shared" si="87"/>
        <v>875.38071939488452</v>
      </c>
      <c r="AN175" t="b">
        <f t="shared" si="88"/>
        <v>1</v>
      </c>
      <c r="AO175">
        <f t="shared" si="89"/>
        <v>1.0505013581539338</v>
      </c>
      <c r="AP175">
        <f>SUM(AO176:$AO$262)</f>
        <v>585.60563767871383</v>
      </c>
      <c r="AQ175" t="b">
        <f t="shared" si="50"/>
        <v>1</v>
      </c>
      <c r="AR175" t="b">
        <f t="shared" si="90"/>
        <v>1</v>
      </c>
      <c r="AS175" t="b">
        <f t="shared" si="91"/>
        <v>1</v>
      </c>
      <c r="AT175" t="b">
        <f t="shared" si="93"/>
        <v>1</v>
      </c>
      <c r="AU175">
        <f t="shared" si="51"/>
        <v>1425.0630822797311</v>
      </c>
      <c r="AV175" t="b">
        <f t="shared" si="52"/>
        <v>1</v>
      </c>
      <c r="AW175" t="b">
        <f t="shared" si="53"/>
        <v>1</v>
      </c>
      <c r="AX175" t="b">
        <f t="shared" si="92"/>
        <v>1</v>
      </c>
    </row>
    <row r="176" spans="1:50" x14ac:dyDescent="0.35">
      <c r="A176">
        <v>124</v>
      </c>
      <c r="B176">
        <f t="shared" si="54"/>
        <v>12</v>
      </c>
      <c r="C176">
        <f t="shared" si="55"/>
        <v>50</v>
      </c>
      <c r="D176">
        <f t="shared" si="56"/>
        <v>2.29121307525193E-3</v>
      </c>
      <c r="E176">
        <f t="shared" si="57"/>
        <v>1.9113522468450217E-4</v>
      </c>
      <c r="F176">
        <f t="shared" si="58"/>
        <v>0.04</v>
      </c>
      <c r="G176">
        <f t="shared" si="59"/>
        <v>3.3960531989175591E-3</v>
      </c>
      <c r="H176">
        <f t="shared" si="60"/>
        <v>0.02</v>
      </c>
      <c r="I176">
        <f t="shared" si="61"/>
        <v>1.3572233475261402</v>
      </c>
      <c r="J176">
        <f t="shared" si="62"/>
        <v>1.1740960282148358E-4</v>
      </c>
      <c r="K176">
        <f t="shared" si="63"/>
        <v>2.0857120747753591E-3</v>
      </c>
      <c r="L176">
        <f t="shared" si="64"/>
        <v>0</v>
      </c>
      <c r="M176">
        <f t="shared" si="65"/>
        <v>0.61207194465455639</v>
      </c>
      <c r="N176">
        <f t="shared" si="66"/>
        <v>52.96</v>
      </c>
      <c r="O176">
        <f t="shared" si="67"/>
        <v>1.0592000000000001</v>
      </c>
      <c r="P176">
        <f t="shared" si="68"/>
        <v>6.7861167376307012</v>
      </c>
      <c r="Q176">
        <f t="shared" si="69"/>
        <v>339.30583688153501</v>
      </c>
      <c r="R176">
        <f t="shared" si="70"/>
        <v>32.532007512950834</v>
      </c>
      <c r="S176">
        <f t="shared" si="71"/>
        <v>0.65064015025901667</v>
      </c>
      <c r="T176">
        <f t="shared" si="72"/>
        <v>4.1685423091458347</v>
      </c>
      <c r="U176">
        <f t="shared" si="73"/>
        <v>29.352400705370894</v>
      </c>
      <c r="V176">
        <f t="shared" si="74"/>
        <v>3.983776354327212E-2</v>
      </c>
      <c r="W176">
        <f t="shared" si="75"/>
        <v>-1.6794134153681815</v>
      </c>
      <c r="X176">
        <f t="shared" si="76"/>
        <v>1.5750421147220379</v>
      </c>
      <c r="Y176">
        <f t="shared" si="77"/>
        <v>0.99673694261856227</v>
      </c>
      <c r="Z176">
        <f t="shared" si="78"/>
        <v>0.6667896150186623</v>
      </c>
      <c r="AA176">
        <f t="shared" si="79"/>
        <v>-1.0502217253136905</v>
      </c>
      <c r="AB176">
        <f t="shared" si="80"/>
        <v>21.763018744300673</v>
      </c>
      <c r="AC176">
        <f t="shared" si="81"/>
        <v>0.43526037488601349</v>
      </c>
      <c r="AD176">
        <f t="shared" si="82"/>
        <v>2.7795407215043566</v>
      </c>
      <c r="AE176">
        <f t="shared" si="83"/>
        <v>19.57187596620777</v>
      </c>
      <c r="AF176">
        <f t="shared" si="84"/>
        <v>2.6563407016222916E-2</v>
      </c>
      <c r="AG176">
        <f t="shared" si="47"/>
        <v>876.67144596581545</v>
      </c>
      <c r="AH176">
        <f t="shared" si="48"/>
        <v>1432.3013064429783</v>
      </c>
      <c r="AI176">
        <f t="shared" si="49"/>
        <v>876.67144596581545</v>
      </c>
      <c r="AK176" t="b">
        <f t="shared" si="85"/>
        <v>1</v>
      </c>
      <c r="AL176" t="b">
        <f t="shared" si="86"/>
        <v>1</v>
      </c>
      <c r="AM176">
        <f t="shared" si="87"/>
        <v>876.67144596581545</v>
      </c>
      <c r="AN176" t="b">
        <f t="shared" si="88"/>
        <v>1</v>
      </c>
      <c r="AO176">
        <f t="shared" si="89"/>
        <v>1.050221725313687</v>
      </c>
      <c r="AP176">
        <f>SUM(AO177:$AO$262)</f>
        <v>584.55541595340026</v>
      </c>
      <c r="AQ176" t="b">
        <f t="shared" si="50"/>
        <v>1</v>
      </c>
      <c r="AR176" t="b">
        <f t="shared" si="90"/>
        <v>1</v>
      </c>
      <c r="AS176" t="b">
        <f t="shared" si="91"/>
        <v>1</v>
      </c>
      <c r="AT176" t="b">
        <f t="shared" si="93"/>
        <v>1</v>
      </c>
      <c r="AU176">
        <f t="shared" si="51"/>
        <v>1432.3013064429783</v>
      </c>
      <c r="AV176" t="b">
        <f t="shared" si="52"/>
        <v>1</v>
      </c>
      <c r="AW176" t="b">
        <f t="shared" si="53"/>
        <v>1</v>
      </c>
      <c r="AX176" t="b">
        <f t="shared" si="92"/>
        <v>1</v>
      </c>
    </row>
    <row r="177" spans="1:50" x14ac:dyDescent="0.35">
      <c r="A177">
        <v>125</v>
      </c>
      <c r="B177">
        <f t="shared" si="54"/>
        <v>12</v>
      </c>
      <c r="C177">
        <f t="shared" si="55"/>
        <v>50</v>
      </c>
      <c r="D177">
        <f t="shared" si="56"/>
        <v>2.29121307525193E-3</v>
      </c>
      <c r="E177">
        <f t="shared" si="57"/>
        <v>1.9113522468450217E-4</v>
      </c>
      <c r="F177">
        <f t="shared" si="58"/>
        <v>0.04</v>
      </c>
      <c r="G177">
        <f t="shared" si="59"/>
        <v>3.3960531989175591E-3</v>
      </c>
      <c r="H177">
        <f t="shared" si="60"/>
        <v>0.02</v>
      </c>
      <c r="I177">
        <f t="shared" si="61"/>
        <v>1.3605706264424087</v>
      </c>
      <c r="J177">
        <f t="shared" si="62"/>
        <v>1.1698850866462881E-4</v>
      </c>
      <c r="K177">
        <f t="shared" si="63"/>
        <v>2.0782315864127103E-3</v>
      </c>
      <c r="L177">
        <f t="shared" si="64"/>
        <v>0</v>
      </c>
      <c r="M177">
        <f t="shared" si="65"/>
        <v>0.60987672455947906</v>
      </c>
      <c r="N177">
        <f t="shared" si="66"/>
        <v>52.96</v>
      </c>
      <c r="O177">
        <f t="shared" si="67"/>
        <v>1.0592000000000001</v>
      </c>
      <c r="P177">
        <f t="shared" si="68"/>
        <v>6.8028531322120429</v>
      </c>
      <c r="Q177">
        <f t="shared" si="69"/>
        <v>340.14265661060216</v>
      </c>
      <c r="R177">
        <f t="shared" si="70"/>
        <v>32.415330188905308</v>
      </c>
      <c r="S177">
        <f t="shared" si="71"/>
        <v>0.64830660377810623</v>
      </c>
      <c r="T177">
        <f t="shared" si="72"/>
        <v>4.1638355458323648</v>
      </c>
      <c r="U177">
        <f t="shared" si="73"/>
        <v>29.247127166157203</v>
      </c>
      <c r="V177">
        <f t="shared" si="74"/>
        <v>3.9792782130099291E-2</v>
      </c>
      <c r="W177">
        <f t="shared" si="75"/>
        <v>-1.6837319089924665</v>
      </c>
      <c r="X177">
        <f t="shared" si="76"/>
        <v>1.5797349401197849</v>
      </c>
      <c r="Y177">
        <f t="shared" si="77"/>
        <v>0.99673694261856227</v>
      </c>
      <c r="Z177">
        <f t="shared" si="78"/>
        <v>0.66461384224350972</v>
      </c>
      <c r="AA177">
        <f t="shared" si="79"/>
        <v>-1.0499137082793304</v>
      </c>
      <c r="AB177">
        <f t="shared" si="80"/>
        <v>21.614205537362992</v>
      </c>
      <c r="AC177">
        <f t="shared" si="81"/>
        <v>0.43228411074725986</v>
      </c>
      <c r="AD177">
        <f t="shared" si="82"/>
        <v>2.7673427405857494</v>
      </c>
      <c r="AE177">
        <f t="shared" si="83"/>
        <v>19.438045560484269</v>
      </c>
      <c r="AF177">
        <f t="shared" si="84"/>
        <v>2.6446833825044164E-2</v>
      </c>
      <c r="AG177">
        <f t="shared" si="47"/>
        <v>877.96170521427177</v>
      </c>
      <c r="AH177">
        <f t="shared" si="48"/>
        <v>1439.5724084214455</v>
      </c>
      <c r="AI177">
        <f t="shared" si="49"/>
        <v>877.96170521427177</v>
      </c>
      <c r="AK177" t="b">
        <f t="shared" si="85"/>
        <v>1</v>
      </c>
      <c r="AL177" t="b">
        <f t="shared" si="86"/>
        <v>1</v>
      </c>
      <c r="AM177">
        <f t="shared" si="87"/>
        <v>877.96170521427177</v>
      </c>
      <c r="AN177" t="b">
        <f t="shared" si="88"/>
        <v>1</v>
      </c>
      <c r="AO177">
        <f t="shared" si="89"/>
        <v>1.0499137082793304</v>
      </c>
      <c r="AP177">
        <f>SUM(AO178:$AO$262)</f>
        <v>583.50550224512085</v>
      </c>
      <c r="AQ177" t="b">
        <f t="shared" si="50"/>
        <v>1</v>
      </c>
      <c r="AR177" t="b">
        <f t="shared" si="90"/>
        <v>1</v>
      </c>
      <c r="AS177" t="b">
        <f t="shared" si="91"/>
        <v>1</v>
      </c>
      <c r="AT177" t="b">
        <f t="shared" si="93"/>
        <v>1</v>
      </c>
      <c r="AU177">
        <f t="shared" si="51"/>
        <v>1439.5724084214453</v>
      </c>
      <c r="AV177" t="b">
        <f t="shared" si="52"/>
        <v>1</v>
      </c>
      <c r="AW177" t="b">
        <f t="shared" si="53"/>
        <v>1</v>
      </c>
      <c r="AX177" t="b">
        <f t="shared" si="92"/>
        <v>1</v>
      </c>
    </row>
    <row r="178" spans="1:50" x14ac:dyDescent="0.35">
      <c r="A178">
        <v>126</v>
      </c>
      <c r="B178">
        <f t="shared" si="54"/>
        <v>12</v>
      </c>
      <c r="C178">
        <f t="shared" si="55"/>
        <v>50</v>
      </c>
      <c r="D178">
        <f t="shared" si="56"/>
        <v>2.29121307525193E-3</v>
      </c>
      <c r="E178">
        <f t="shared" si="57"/>
        <v>1.9113522468450217E-4</v>
      </c>
      <c r="F178">
        <f t="shared" si="58"/>
        <v>0.04</v>
      </c>
      <c r="G178">
        <f t="shared" si="59"/>
        <v>3.3960531989175591E-3</v>
      </c>
      <c r="H178">
        <f t="shared" si="60"/>
        <v>0.02</v>
      </c>
      <c r="I178">
        <f t="shared" si="61"/>
        <v>1.3639261606514876</v>
      </c>
      <c r="J178">
        <f t="shared" si="62"/>
        <v>1.1656892477852427E-4</v>
      </c>
      <c r="K178">
        <f t="shared" si="63"/>
        <v>2.0707779271156935E-3</v>
      </c>
      <c r="L178">
        <f t="shared" si="64"/>
        <v>0</v>
      </c>
      <c r="M178">
        <f t="shared" si="65"/>
        <v>0.6076893777075848</v>
      </c>
      <c r="N178">
        <f t="shared" si="66"/>
        <v>52.96</v>
      </c>
      <c r="O178">
        <f t="shared" si="67"/>
        <v>1.0592000000000001</v>
      </c>
      <c r="P178">
        <f t="shared" si="68"/>
        <v>6.8196308032574384</v>
      </c>
      <c r="Q178">
        <f t="shared" si="69"/>
        <v>340.98154016287191</v>
      </c>
      <c r="R178">
        <f t="shared" si="70"/>
        <v>32.29907133267001</v>
      </c>
      <c r="S178">
        <f t="shared" si="71"/>
        <v>0.64598142665340019</v>
      </c>
      <c r="T178">
        <f t="shared" si="72"/>
        <v>4.1591340969955759</v>
      </c>
      <c r="U178">
        <f t="shared" si="73"/>
        <v>29.142231194631066</v>
      </c>
      <c r="V178">
        <f t="shared" si="74"/>
        <v>3.9747851506111168E-2</v>
      </c>
      <c r="W178">
        <f t="shared" si="75"/>
        <v>-1.6880232371161421</v>
      </c>
      <c r="X178">
        <f t="shared" si="76"/>
        <v>1.5843992574612962</v>
      </c>
      <c r="Y178">
        <f t="shared" si="77"/>
        <v>0.99673694261856227</v>
      </c>
      <c r="Z178">
        <f t="shared" si="78"/>
        <v>0.66244516913977125</v>
      </c>
      <c r="AA178">
        <f t="shared" si="79"/>
        <v>-1.0495776340938718</v>
      </c>
      <c r="AB178">
        <f t="shared" si="80"/>
        <v>21.466409899303013</v>
      </c>
      <c r="AC178">
        <f t="shared" si="81"/>
        <v>0.42932819798606026</v>
      </c>
      <c r="AD178">
        <f t="shared" si="82"/>
        <v>2.7551982903592243</v>
      </c>
      <c r="AE178">
        <f t="shared" si="83"/>
        <v>19.305130272837694</v>
      </c>
      <c r="AF178">
        <f t="shared" si="84"/>
        <v>2.6330772213908324E-2</v>
      </c>
      <c r="AG178">
        <f t="shared" si="47"/>
        <v>879.25152411841759</v>
      </c>
      <c r="AH178">
        <f t="shared" si="48"/>
        <v>1446.8765727570546</v>
      </c>
      <c r="AI178">
        <f t="shared" si="49"/>
        <v>879.25152411841759</v>
      </c>
      <c r="AK178" t="b">
        <f t="shared" si="85"/>
        <v>1</v>
      </c>
      <c r="AL178" t="b">
        <f t="shared" si="86"/>
        <v>1</v>
      </c>
      <c r="AM178">
        <f t="shared" si="87"/>
        <v>879.25152411841759</v>
      </c>
      <c r="AN178" t="b">
        <f t="shared" si="88"/>
        <v>1</v>
      </c>
      <c r="AO178">
        <f t="shared" si="89"/>
        <v>1.0495776340938718</v>
      </c>
      <c r="AP178">
        <f>SUM(AO179:$AO$262)</f>
        <v>582.45592461102706</v>
      </c>
      <c r="AQ178" t="b">
        <f t="shared" si="50"/>
        <v>1</v>
      </c>
      <c r="AR178" t="b">
        <f t="shared" si="90"/>
        <v>1</v>
      </c>
      <c r="AS178" t="b">
        <f t="shared" si="91"/>
        <v>1</v>
      </c>
      <c r="AT178" t="b">
        <f t="shared" si="93"/>
        <v>1</v>
      </c>
      <c r="AU178">
        <f t="shared" si="51"/>
        <v>1446.8765727570549</v>
      </c>
      <c r="AV178" t="b">
        <f t="shared" si="52"/>
        <v>1</v>
      </c>
      <c r="AW178" t="b">
        <f t="shared" si="53"/>
        <v>1</v>
      </c>
      <c r="AX178" t="b">
        <f t="shared" si="92"/>
        <v>1</v>
      </c>
    </row>
    <row r="179" spans="1:50" x14ac:dyDescent="0.35">
      <c r="A179">
        <v>127</v>
      </c>
      <c r="B179">
        <f t="shared" si="54"/>
        <v>13</v>
      </c>
      <c r="C179">
        <f t="shared" si="55"/>
        <v>51</v>
      </c>
      <c r="D179">
        <f t="shared" si="56"/>
        <v>2.500095654354606E-3</v>
      </c>
      <c r="E179">
        <f t="shared" si="57"/>
        <v>2.0858042009663791E-4</v>
      </c>
      <c r="F179">
        <f t="shared" si="58"/>
        <v>0.04</v>
      </c>
      <c r="G179">
        <f t="shared" si="59"/>
        <v>3.3960531989175591E-3</v>
      </c>
      <c r="H179">
        <f t="shared" si="60"/>
        <v>0.02</v>
      </c>
      <c r="I179">
        <f t="shared" si="61"/>
        <v>1.3672899705131565</v>
      </c>
      <c r="J179">
        <f t="shared" si="62"/>
        <v>1.2675210569051252E-4</v>
      </c>
      <c r="K179">
        <f t="shared" si="63"/>
        <v>2.0633149982180648E-3</v>
      </c>
      <c r="L179">
        <f t="shared" si="64"/>
        <v>0</v>
      </c>
      <c r="M179">
        <f t="shared" si="65"/>
        <v>0.60549931060367623</v>
      </c>
      <c r="N179">
        <f t="shared" si="66"/>
        <v>52.96</v>
      </c>
      <c r="O179">
        <f t="shared" si="67"/>
        <v>1.0592000000000001</v>
      </c>
      <c r="P179">
        <f t="shared" si="68"/>
        <v>6.8364498525657824</v>
      </c>
      <c r="Q179">
        <f t="shared" si="69"/>
        <v>341.82249262828913</v>
      </c>
      <c r="R179">
        <f t="shared" si="70"/>
        <v>32.183229443393692</v>
      </c>
      <c r="S179">
        <f t="shared" si="71"/>
        <v>0.64366458886787381</v>
      </c>
      <c r="T179">
        <f t="shared" si="72"/>
        <v>4.1544379566348102</v>
      </c>
      <c r="U179">
        <f t="shared" si="73"/>
        <v>31.688026422628131</v>
      </c>
      <c r="V179">
        <f t="shared" si="74"/>
        <v>4.332672071301534E-2</v>
      </c>
      <c r="W179">
        <f t="shared" si="75"/>
        <v>-4.3462262454501399</v>
      </c>
      <c r="X179">
        <f t="shared" si="76"/>
        <v>4.2429739172726322</v>
      </c>
      <c r="Y179">
        <f t="shared" si="77"/>
        <v>0.99673694261856227</v>
      </c>
      <c r="Z179">
        <f t="shared" si="78"/>
        <v>0.66028357254081205</v>
      </c>
      <c r="AA179">
        <f t="shared" si="79"/>
        <v>-2.8015659762942633</v>
      </c>
      <c r="AB179">
        <f t="shared" si="80"/>
        <v>21.319624872093001</v>
      </c>
      <c r="AC179">
        <f t="shared" si="81"/>
        <v>0.42639249744185997</v>
      </c>
      <c r="AD179">
        <f t="shared" si="82"/>
        <v>2.7431071359059835</v>
      </c>
      <c r="AE179">
        <f t="shared" si="83"/>
        <v>20.92308329310055</v>
      </c>
      <c r="AF179">
        <f t="shared" si="84"/>
        <v>2.860792193886777E-2</v>
      </c>
      <c r="AG179">
        <f t="shared" si="47"/>
        <v>877.8869908942105</v>
      </c>
      <c r="AH179">
        <f t="shared" si="48"/>
        <v>1449.8563012713701</v>
      </c>
      <c r="AI179">
        <f t="shared" si="49"/>
        <v>877.8869908942105</v>
      </c>
      <c r="AK179" t="b">
        <f t="shared" si="85"/>
        <v>1</v>
      </c>
      <c r="AL179" t="b">
        <f t="shared" si="86"/>
        <v>1</v>
      </c>
      <c r="AM179">
        <f t="shared" si="87"/>
        <v>877.88699089421038</v>
      </c>
      <c r="AN179" t="b">
        <f t="shared" si="88"/>
        <v>1</v>
      </c>
      <c r="AO179">
        <f t="shared" si="89"/>
        <v>2.8015659762942597</v>
      </c>
      <c r="AP179">
        <f>SUM(AO180:$AO$262)</f>
        <v>579.65435863473283</v>
      </c>
      <c r="AQ179" t="b">
        <f t="shared" si="50"/>
        <v>1</v>
      </c>
      <c r="AR179" t="b">
        <f t="shared" si="90"/>
        <v>1</v>
      </c>
      <c r="AS179" t="b">
        <f t="shared" si="91"/>
        <v>1</v>
      </c>
      <c r="AT179" t="b">
        <f t="shared" si="93"/>
        <v>1</v>
      </c>
      <c r="AU179">
        <f t="shared" si="51"/>
        <v>1449.8563012713698</v>
      </c>
      <c r="AV179" t="b">
        <f t="shared" si="52"/>
        <v>1</v>
      </c>
      <c r="AW179" t="b">
        <f t="shared" si="53"/>
        <v>1</v>
      </c>
      <c r="AX179" t="b">
        <f t="shared" si="92"/>
        <v>1</v>
      </c>
    </row>
    <row r="180" spans="1:50" x14ac:dyDescent="0.35">
      <c r="A180">
        <v>128</v>
      </c>
      <c r="B180">
        <f t="shared" si="54"/>
        <v>13</v>
      </c>
      <c r="C180">
        <f t="shared" si="55"/>
        <v>51</v>
      </c>
      <c r="D180">
        <f t="shared" si="56"/>
        <v>2.500095654354606E-3</v>
      </c>
      <c r="E180">
        <f t="shared" si="57"/>
        <v>2.0858042009663791E-4</v>
      </c>
      <c r="F180">
        <f t="shared" si="58"/>
        <v>0.04</v>
      </c>
      <c r="G180">
        <f t="shared" si="59"/>
        <v>3.3960531989175591E-3</v>
      </c>
      <c r="H180">
        <f t="shared" si="60"/>
        <v>0.02</v>
      </c>
      <c r="I180">
        <f t="shared" si="61"/>
        <v>1.3706620764374067</v>
      </c>
      <c r="J180">
        <f t="shared" si="62"/>
        <v>1.2629530057393942E-4</v>
      </c>
      <c r="K180">
        <f t="shared" si="63"/>
        <v>2.0558789651584689E-3</v>
      </c>
      <c r="L180">
        <f t="shared" si="64"/>
        <v>0</v>
      </c>
      <c r="M180">
        <f t="shared" si="65"/>
        <v>0.60331713633794382</v>
      </c>
      <c r="N180">
        <f t="shared" si="66"/>
        <v>52.96</v>
      </c>
      <c r="O180">
        <f t="shared" si="67"/>
        <v>1.0592000000000001</v>
      </c>
      <c r="P180">
        <f t="shared" si="68"/>
        <v>6.8533103821870336</v>
      </c>
      <c r="Q180">
        <f t="shared" si="69"/>
        <v>342.66551910935169</v>
      </c>
      <c r="R180">
        <f t="shared" si="70"/>
        <v>32.067243489570693</v>
      </c>
      <c r="S180">
        <f t="shared" si="71"/>
        <v>0.64134486979141392</v>
      </c>
      <c r="T180">
        <f t="shared" si="72"/>
        <v>4.1496747117672657</v>
      </c>
      <c r="U180">
        <f t="shared" si="73"/>
        <v>31.573825143484854</v>
      </c>
      <c r="V180">
        <f t="shared" si="74"/>
        <v>4.3277044732240554E-2</v>
      </c>
      <c r="W180">
        <f t="shared" si="75"/>
        <v>-4.3408782802050805</v>
      </c>
      <c r="X180">
        <f t="shared" si="76"/>
        <v>4.2379980657021576</v>
      </c>
      <c r="Y180">
        <f t="shared" si="77"/>
        <v>0.99673694261856227</v>
      </c>
      <c r="Z180">
        <f t="shared" si="78"/>
        <v>0.65812902935559059</v>
      </c>
      <c r="AA180">
        <f t="shared" si="79"/>
        <v>-2.7891495533914323</v>
      </c>
      <c r="AB180">
        <f t="shared" si="80"/>
        <v>21.173474092829835</v>
      </c>
      <c r="AC180">
        <f t="shared" si="81"/>
        <v>0.42346948185659672</v>
      </c>
      <c r="AD180">
        <f t="shared" si="82"/>
        <v>2.7310213901968305</v>
      </c>
      <c r="AE180">
        <f t="shared" si="83"/>
        <v>20.779650894724828</v>
      </c>
      <c r="AF180">
        <f t="shared" si="84"/>
        <v>2.8481879443007951E-2</v>
      </c>
      <c r="AG180">
        <f t="shared" ref="AG180:AG243" si="94">(AG181+X181)*Y181</f>
        <v>876.52296639487361</v>
      </c>
      <c r="AH180">
        <f t="shared" ref="AH180:AH243" si="95">IF(M180&gt;0,AG180/M180,0)</f>
        <v>1452.8394994964895</v>
      </c>
      <c r="AI180">
        <f t="shared" ref="AI180:AI243" si="96">IF(AG180&gt;0,AG180,0)</f>
        <v>876.52296639487361</v>
      </c>
      <c r="AK180" t="b">
        <f t="shared" si="85"/>
        <v>1</v>
      </c>
      <c r="AL180" t="b">
        <f t="shared" si="86"/>
        <v>1</v>
      </c>
      <c r="AM180">
        <f t="shared" si="87"/>
        <v>876.52296639487361</v>
      </c>
      <c r="AN180" t="b">
        <f t="shared" si="88"/>
        <v>1</v>
      </c>
      <c r="AO180">
        <f t="shared" si="89"/>
        <v>2.7891495533914288</v>
      </c>
      <c r="AP180">
        <f>SUM(AO181:$AO$262)</f>
        <v>576.86520908134139</v>
      </c>
      <c r="AQ180" t="b">
        <f t="shared" ref="AQ180:AQ243" si="97">ABS(AG180*Z180-AP180)&lt;=0.000000001*MAX(ABS(AG180*Z180),ABS(AP180),scale_money)</f>
        <v>1</v>
      </c>
      <c r="AR180" t="b">
        <f t="shared" si="90"/>
        <v>1</v>
      </c>
      <c r="AS180" t="b">
        <f t="shared" si="91"/>
        <v>1</v>
      </c>
      <c r="AT180" t="b">
        <f t="shared" si="93"/>
        <v>1</v>
      </c>
      <c r="AU180">
        <f t="shared" ref="AU180:AU243" si="98">-(N181-O181)+v_m*(E181*(sum_assured+Q181)+P181+(1-E181)*(1-G181)*AH181)</f>
        <v>1452.8394994964897</v>
      </c>
      <c r="AV180" t="b">
        <f t="shared" ref="AV180:AV243" si="99">ABS(AH180-AU180)&lt;=0.000000001*MAX(ABS(AH180),ABS(AU180),scale_pp)</f>
        <v>1</v>
      </c>
      <c r="AW180" t="b">
        <f t="shared" ref="AW180:AW243" si="100">AND(AI180&gt;=0,AI180&gt;=AG180)</f>
        <v>1</v>
      </c>
      <c r="AX180" t="b">
        <f t="shared" si="92"/>
        <v>1</v>
      </c>
    </row>
    <row r="181" spans="1:50" x14ac:dyDescent="0.35">
      <c r="A181">
        <v>129</v>
      </c>
      <c r="B181">
        <f t="shared" ref="B181:B244" si="101">MIN(INT((dur_m+A181-1)/12),dur_y_last)</f>
        <v>13</v>
      </c>
      <c r="C181">
        <f t="shared" ref="C181:C244" si="102">age_at_entry+B181</f>
        <v>51</v>
      </c>
      <c r="D181">
        <f t="shared" ref="D181:D244" si="103">INDEX(mort_table,MATCH(C181,mort_age,0),MATCH(sex,mort_sex,0))</f>
        <v>2.500095654354606E-3</v>
      </c>
      <c r="E181">
        <f t="shared" ref="E181:E244" si="104">IF(A181&lt;=rem_m,1-(1-D181)^(1/12),0)</f>
        <v>2.0858042009663791E-4</v>
      </c>
      <c r="F181">
        <f t="shared" ref="F181:F244" si="105">IF(A181&lt;=prem_rem_m,INDEX(lapse_table,MATCH(MIN(B181,5),lapse_key,0)),0)</f>
        <v>0.04</v>
      </c>
      <c r="G181">
        <f t="shared" ref="G181:G244" si="106">1-(1-F181)^(1/12)</f>
        <v>3.3960531989175591E-3</v>
      </c>
      <c r="H181">
        <f t="shared" ref="H181:H244" si="107">INDEX(comm_table,MATCH(MIN(B181,1),comm_key,0))</f>
        <v>0.02</v>
      </c>
      <c r="I181">
        <f t="shared" ref="I181:I244" si="108">(1+e_m)^A181</f>
        <v>1.3740424988845672</v>
      </c>
      <c r="J181">
        <f t="shared" ref="J181:J244" si="109">M180*E181</f>
        <v>1.2584014174886888E-4</v>
      </c>
      <c r="K181">
        <f t="shared" ref="K181:K244" si="110">(M180-J181)*G181</f>
        <v>2.0484697310063165E-3</v>
      </c>
      <c r="L181">
        <f t="shared" ref="L181:L244" si="111">IF(A181=rem_m,M180-J181-K181,0)</f>
        <v>0</v>
      </c>
      <c r="M181">
        <f t="shared" ref="M181:M244" si="112">M180-J181-K181-L181</f>
        <v>0.60114282646518857</v>
      </c>
      <c r="N181">
        <f t="shared" ref="N181:N244" si="113">IF(A181&lt;=prem_rem_m,premium,0)</f>
        <v>52.96</v>
      </c>
      <c r="O181">
        <f t="shared" ref="O181:O244" si="114">N181*H181</f>
        <v>1.0592000000000001</v>
      </c>
      <c r="P181">
        <f t="shared" ref="P181:P244" si="115">maint_base*I181</f>
        <v>6.8702124944228355</v>
      </c>
      <c r="Q181">
        <f t="shared" ref="Q181:Q244" si="116">claim_exp_base*I181</f>
        <v>343.51062472114182</v>
      </c>
      <c r="R181">
        <f t="shared" ref="R181:R244" si="117">M180*N181</f>
        <v>31.951675540457504</v>
      </c>
      <c r="S181">
        <f t="shared" ref="S181:S244" si="118">R181*H181</f>
        <v>0.63903351080915005</v>
      </c>
      <c r="T181">
        <f t="shared" ref="T181:T244" si="119">M180*P181</f>
        <v>4.1449169281683469</v>
      </c>
      <c r="U181">
        <f t="shared" ref="U181:U244" si="120">J181*sum_assured</f>
        <v>31.460035437217222</v>
      </c>
      <c r="V181">
        <f t="shared" ref="V181:V244" si="121">J181*Q181</f>
        <v>4.322742570715099E-2</v>
      </c>
      <c r="W181">
        <f t="shared" ref="W181:W244" si="122">R181-S181-T181-U181-V181</f>
        <v>-4.335537761444364</v>
      </c>
      <c r="X181">
        <f t="shared" ref="X181:X244" si="123">U181+V181+T181-(R181-S181)*(1+i_m)</f>
        <v>4.233028319546154</v>
      </c>
      <c r="Y181">
        <f t="shared" ref="Y181:Y244" si="124">v_m</f>
        <v>0.99673694261856227</v>
      </c>
      <c r="Z181">
        <f t="shared" ref="Z181:Z244" si="125">v_m^A181</f>
        <v>0.65598151656841341</v>
      </c>
      <c r="AA181">
        <f t="shared" ref="AA181:AA244" si="126">(R181-S181)*Z180-(T181+U181+V181)*Z181</f>
        <v>-2.7767883367329311</v>
      </c>
      <c r="AB181">
        <f t="shared" ref="AB181:AB244" si="127">R181*Z180</f>
        <v>21.028325209726063</v>
      </c>
      <c r="AC181">
        <f t="shared" ref="AC181:AC244" si="128">S181*Z180</f>
        <v>0.42056650419452124</v>
      </c>
      <c r="AD181">
        <f t="shared" ref="AD181:AD244" si="129">T181*Z181</f>
        <v>2.7189888925899615</v>
      </c>
      <c r="AE181">
        <f t="shared" ref="AE181:AE244" si="130">U181*Z181</f>
        <v>20.637201757401783</v>
      </c>
      <c r="AF181">
        <f t="shared" ref="AF181:AF244" si="131">V181*Z181</f>
        <v>2.8356392272725326E-2</v>
      </c>
      <c r="AG181">
        <f t="shared" si="94"/>
        <v>875.15944618042533</v>
      </c>
      <c r="AH181">
        <f t="shared" si="95"/>
        <v>1455.8261492139834</v>
      </c>
      <c r="AI181">
        <f t="shared" si="96"/>
        <v>875.15944618042533</v>
      </c>
      <c r="AK181" t="b">
        <f t="shared" ref="AK181:AK244" si="132">AND(M181&gt;=0,M181&lt;=M180)</f>
        <v>1</v>
      </c>
      <c r="AL181" t="b">
        <f t="shared" ref="AL181:AL244" si="133">AND(D181&gt;=0,D181&lt;=1,E181&gt;=0,E181&lt;=1,F181&gt;=0,F181&lt;=1,G181&gt;=0,G181&lt;=1,J181+K181+L181&lt;=M180+0.000000001*scale_count)</f>
        <v>1</v>
      </c>
      <c r="AM181">
        <f t="shared" ref="AM181:AM244" si="134">(AG180+R181-S181)*(1+i_m)-T181-U181-V181</f>
        <v>875.15944618042533</v>
      </c>
      <c r="AN181" t="b">
        <f t="shared" ref="AN181:AN244" si="135">ABS(AM181-AG181)&lt;=0.000000001*MAX(ABS(AM181),ABS(AG181),scale_money)</f>
        <v>1</v>
      </c>
      <c r="AO181">
        <f t="shared" ref="AO181:AO244" si="136">(U181+V181+T181)*Z181-(R181-S181)*Z180</f>
        <v>2.7767883367329311</v>
      </c>
      <c r="AP181">
        <f>SUM(AO182:$AO$262)</f>
        <v>574.08842074460847</v>
      </c>
      <c r="AQ181" t="b">
        <f t="shared" si="97"/>
        <v>1</v>
      </c>
      <c r="AR181" t="b">
        <f t="shared" ref="AR181:AR244" si="137">IF(A181&lt;&gt;rem_m,L181=0,L181=M180-J181-K181)</f>
        <v>1</v>
      </c>
      <c r="AS181" t="b">
        <f t="shared" ref="AS181:AS244" si="138">IF(A181&gt;prem_rem_m,AND(R181=0,S181=0,F181=0,G181=0,K181=0),R181=M180*premium)</f>
        <v>1</v>
      </c>
      <c r="AT181" t="b">
        <f t="shared" si="93"/>
        <v>1</v>
      </c>
      <c r="AU181">
        <f t="shared" si="98"/>
        <v>1455.8261492139832</v>
      </c>
      <c r="AV181" t="b">
        <f t="shared" si="99"/>
        <v>1</v>
      </c>
      <c r="AW181" t="b">
        <f t="shared" si="100"/>
        <v>1</v>
      </c>
      <c r="AX181" t="b">
        <f t="shared" ref="AX181:AX244" si="139">AND(U181=J181*sum_assured,R181=M180*N181,T181=M180*P181)</f>
        <v>1</v>
      </c>
    </row>
    <row r="182" spans="1:50" x14ac:dyDescent="0.35">
      <c r="A182">
        <v>130</v>
      </c>
      <c r="B182">
        <f t="shared" si="101"/>
        <v>13</v>
      </c>
      <c r="C182">
        <f t="shared" si="102"/>
        <v>51</v>
      </c>
      <c r="D182">
        <f t="shared" si="103"/>
        <v>2.500095654354606E-3</v>
      </c>
      <c r="E182">
        <f t="shared" si="104"/>
        <v>2.0858042009663791E-4</v>
      </c>
      <c r="F182">
        <f t="shared" si="105"/>
        <v>0.04</v>
      </c>
      <c r="G182">
        <f t="shared" si="106"/>
        <v>3.3960531989175591E-3</v>
      </c>
      <c r="H182">
        <f t="shared" si="107"/>
        <v>0.02</v>
      </c>
      <c r="I182">
        <f t="shared" si="108"/>
        <v>1.3774312583654269</v>
      </c>
      <c r="J182">
        <f t="shared" si="109"/>
        <v>1.2538662328218932E-4</v>
      </c>
      <c r="K182">
        <f t="shared" si="110"/>
        <v>2.0410871991803476E-3</v>
      </c>
      <c r="L182">
        <f t="shared" si="111"/>
        <v>0</v>
      </c>
      <c r="M182">
        <f t="shared" si="112"/>
        <v>0.59897635264272597</v>
      </c>
      <c r="N182">
        <f t="shared" si="113"/>
        <v>52.96</v>
      </c>
      <c r="O182">
        <f t="shared" si="114"/>
        <v>1.0592000000000001</v>
      </c>
      <c r="P182">
        <f t="shared" si="115"/>
        <v>6.8871562918271341</v>
      </c>
      <c r="Q182">
        <f t="shared" si="116"/>
        <v>344.35781459135671</v>
      </c>
      <c r="R182">
        <f t="shared" si="117"/>
        <v>31.836524089596388</v>
      </c>
      <c r="S182">
        <f t="shared" si="118"/>
        <v>0.63673048179192782</v>
      </c>
      <c r="T182">
        <f t="shared" si="119"/>
        <v>4.1401645995764706</v>
      </c>
      <c r="U182">
        <f t="shared" si="120"/>
        <v>31.34665582054733</v>
      </c>
      <c r="V182">
        <f t="shared" si="121"/>
        <v>4.3177863572444443E-2</v>
      </c>
      <c r="W182">
        <f t="shared" si="122"/>
        <v>-4.330204675891788</v>
      </c>
      <c r="X182">
        <f t="shared" si="123"/>
        <v>4.228064670361519</v>
      </c>
      <c r="Y182">
        <f t="shared" si="124"/>
        <v>0.99673694261856227</v>
      </c>
      <c r="Z182">
        <f t="shared" si="125"/>
        <v>0.6538410112386881</v>
      </c>
      <c r="AA182">
        <f t="shared" si="126"/>
        <v>-2.7644820796517457</v>
      </c>
      <c r="AB182">
        <f t="shared" si="127"/>
        <v>20.884171354560266</v>
      </c>
      <c r="AC182">
        <f t="shared" si="128"/>
        <v>0.41768342709120537</v>
      </c>
      <c r="AD182">
        <f t="shared" si="129"/>
        <v>2.7070094084816976</v>
      </c>
      <c r="AE182">
        <f t="shared" si="130"/>
        <v>20.495729140657776</v>
      </c>
      <c r="AF182">
        <f t="shared" si="131"/>
        <v>2.823145798133319E-2</v>
      </c>
      <c r="AG182">
        <f t="shared" si="94"/>
        <v>873.79642580479185</v>
      </c>
      <c r="AH182">
        <f t="shared" si="95"/>
        <v>1458.8162319756702</v>
      </c>
      <c r="AI182">
        <f t="shared" si="96"/>
        <v>873.79642580479185</v>
      </c>
      <c r="AK182" t="b">
        <f t="shared" si="132"/>
        <v>1</v>
      </c>
      <c r="AL182" t="b">
        <f t="shared" si="133"/>
        <v>1</v>
      </c>
      <c r="AM182">
        <f t="shared" si="134"/>
        <v>873.79642580479197</v>
      </c>
      <c r="AN182" t="b">
        <f t="shared" si="135"/>
        <v>1</v>
      </c>
      <c r="AO182">
        <f t="shared" si="136"/>
        <v>2.7644820796517457</v>
      </c>
      <c r="AP182">
        <f>SUM(AO183:$AO$262)</f>
        <v>571.32393866495681</v>
      </c>
      <c r="AQ182" t="b">
        <f t="shared" si="97"/>
        <v>1</v>
      </c>
      <c r="AR182" t="b">
        <f t="shared" si="137"/>
        <v>1</v>
      </c>
      <c r="AS182" t="b">
        <f t="shared" si="138"/>
        <v>1</v>
      </c>
      <c r="AT182" t="b">
        <f t="shared" ref="AT182:AT245" si="140">AND(C182&gt;=18,C182&lt;=120,OR(B182-B181=0,B182-B181=1))</f>
        <v>1</v>
      </c>
      <c r="AU182">
        <f t="shared" si="98"/>
        <v>1458.8162319756702</v>
      </c>
      <c r="AV182" t="b">
        <f t="shared" si="99"/>
        <v>1</v>
      </c>
      <c r="AW182" t="b">
        <f t="shared" si="100"/>
        <v>1</v>
      </c>
      <c r="AX182" t="b">
        <f t="shared" si="139"/>
        <v>1</v>
      </c>
    </row>
    <row r="183" spans="1:50" x14ac:dyDescent="0.35">
      <c r="A183">
        <v>131</v>
      </c>
      <c r="B183">
        <f t="shared" si="101"/>
        <v>13</v>
      </c>
      <c r="C183">
        <f t="shared" si="102"/>
        <v>51</v>
      </c>
      <c r="D183">
        <f t="shared" si="103"/>
        <v>2.500095654354606E-3</v>
      </c>
      <c r="E183">
        <f t="shared" si="104"/>
        <v>2.0858042009663791E-4</v>
      </c>
      <c r="F183">
        <f t="shared" si="105"/>
        <v>0.04</v>
      </c>
      <c r="G183">
        <f t="shared" si="106"/>
        <v>3.3960531989175591E-3</v>
      </c>
      <c r="H183">
        <f t="shared" si="107"/>
        <v>0.02</v>
      </c>
      <c r="I183">
        <f t="shared" si="108"/>
        <v>1.3808283754413595</v>
      </c>
      <c r="J183">
        <f t="shared" si="109"/>
        <v>1.2493473926217171E-4</v>
      </c>
      <c r="K183">
        <f t="shared" si="110"/>
        <v>2.0337312734473745E-3</v>
      </c>
      <c r="L183">
        <f t="shared" si="111"/>
        <v>0</v>
      </c>
      <c r="M183">
        <f t="shared" si="112"/>
        <v>0.59681768663001644</v>
      </c>
      <c r="N183">
        <f t="shared" si="113"/>
        <v>52.96</v>
      </c>
      <c r="O183">
        <f t="shared" si="114"/>
        <v>1.0592000000000001</v>
      </c>
      <c r="P183">
        <f t="shared" si="115"/>
        <v>6.9041418772067971</v>
      </c>
      <c r="Q183">
        <f t="shared" si="116"/>
        <v>345.20709386033985</v>
      </c>
      <c r="R183">
        <f t="shared" si="117"/>
        <v>31.721787635958769</v>
      </c>
      <c r="S183">
        <f t="shared" si="118"/>
        <v>0.63443575271917541</v>
      </c>
      <c r="T183">
        <f t="shared" si="119"/>
        <v>4.1354177197372302</v>
      </c>
      <c r="U183">
        <f t="shared" si="120"/>
        <v>31.233684815542926</v>
      </c>
      <c r="V183">
        <f t="shared" si="121"/>
        <v>4.3128358262893594E-2</v>
      </c>
      <c r="W183">
        <f t="shared" si="122"/>
        <v>-4.3248790103034542</v>
      </c>
      <c r="X183">
        <f t="shared" si="123"/>
        <v>4.2231071097200825</v>
      </c>
      <c r="Y183">
        <f t="shared" si="124"/>
        <v>0.99673694261856227</v>
      </c>
      <c r="Z183">
        <f t="shared" si="125"/>
        <v>0.651707490500679</v>
      </c>
      <c r="AA183">
        <f t="shared" si="126"/>
        <v>-2.7522305365912416</v>
      </c>
      <c r="AB183">
        <f t="shared" si="127"/>
        <v>20.741005706194194</v>
      </c>
      <c r="AC183">
        <f t="shared" si="128"/>
        <v>0.41482011412388392</v>
      </c>
      <c r="AD183">
        <f t="shared" si="129"/>
        <v>2.6950827043019907</v>
      </c>
      <c r="AE183">
        <f t="shared" si="130"/>
        <v>20.355226350226644</v>
      </c>
      <c r="AF183">
        <f t="shared" si="131"/>
        <v>2.8107074132924608E-2</v>
      </c>
      <c r="AG183">
        <f t="shared" si="94"/>
        <v>872.43390081577218</v>
      </c>
      <c r="AH183">
        <f t="shared" si="95"/>
        <v>1461.8097291017746</v>
      </c>
      <c r="AI183">
        <f t="shared" si="96"/>
        <v>872.43390081577218</v>
      </c>
      <c r="AK183" t="b">
        <f t="shared" si="132"/>
        <v>1</v>
      </c>
      <c r="AL183" t="b">
        <f t="shared" si="133"/>
        <v>1</v>
      </c>
      <c r="AM183">
        <f t="shared" si="134"/>
        <v>872.43390081577218</v>
      </c>
      <c r="AN183" t="b">
        <f t="shared" si="135"/>
        <v>1</v>
      </c>
      <c r="AO183">
        <f t="shared" si="136"/>
        <v>2.7522305365912487</v>
      </c>
      <c r="AP183">
        <f>SUM(AO184:$AO$262)</f>
        <v>568.57170812836557</v>
      </c>
      <c r="AQ183" t="b">
        <f t="shared" si="97"/>
        <v>1</v>
      </c>
      <c r="AR183" t="b">
        <f t="shared" si="137"/>
        <v>1</v>
      </c>
      <c r="AS183" t="b">
        <f t="shared" si="138"/>
        <v>1</v>
      </c>
      <c r="AT183" t="b">
        <f t="shared" si="140"/>
        <v>1</v>
      </c>
      <c r="AU183">
        <f t="shared" si="98"/>
        <v>1461.8097291017748</v>
      </c>
      <c r="AV183" t="b">
        <f t="shared" si="99"/>
        <v>1</v>
      </c>
      <c r="AW183" t="b">
        <f t="shared" si="100"/>
        <v>1</v>
      </c>
      <c r="AX183" t="b">
        <f t="shared" si="139"/>
        <v>1</v>
      </c>
    </row>
    <row r="184" spans="1:50" x14ac:dyDescent="0.35">
      <c r="A184">
        <v>132</v>
      </c>
      <c r="B184">
        <f t="shared" si="101"/>
        <v>13</v>
      </c>
      <c r="C184">
        <f t="shared" si="102"/>
        <v>51</v>
      </c>
      <c r="D184">
        <f t="shared" si="103"/>
        <v>2.500095654354606E-3</v>
      </c>
      <c r="E184">
        <f t="shared" si="104"/>
        <v>2.0858042009663791E-4</v>
      </c>
      <c r="F184">
        <f t="shared" si="105"/>
        <v>0.04</v>
      </c>
      <c r="G184">
        <f t="shared" si="106"/>
        <v>3.3960531989175591E-3</v>
      </c>
      <c r="H184">
        <f t="shared" si="107"/>
        <v>0.02</v>
      </c>
      <c r="I184">
        <f t="shared" si="108"/>
        <v>1.3842338707244497</v>
      </c>
      <c r="J184">
        <f t="shared" si="109"/>
        <v>1.2448448379839242E-4</v>
      </c>
      <c r="K184">
        <f t="shared" si="110"/>
        <v>2.0264018579210256E-3</v>
      </c>
      <c r="L184">
        <f t="shared" si="111"/>
        <v>0</v>
      </c>
      <c r="M184">
        <f t="shared" si="112"/>
        <v>0.59466680028829699</v>
      </c>
      <c r="N184">
        <f t="shared" si="113"/>
        <v>52.96</v>
      </c>
      <c r="O184">
        <f t="shared" si="114"/>
        <v>1.0592000000000001</v>
      </c>
      <c r="P184">
        <f t="shared" si="115"/>
        <v>6.9211693536222487</v>
      </c>
      <c r="Q184">
        <f t="shared" si="116"/>
        <v>346.0584676811124</v>
      </c>
      <c r="R184">
        <f t="shared" si="117"/>
        <v>31.60746468392567</v>
      </c>
      <c r="S184">
        <f t="shared" si="118"/>
        <v>0.63214929367851347</v>
      </c>
      <c r="T184">
        <f t="shared" si="119"/>
        <v>4.1306762824033969</v>
      </c>
      <c r="U184">
        <f t="shared" si="120"/>
        <v>31.121120949598104</v>
      </c>
      <c r="V184">
        <f t="shared" si="121"/>
        <v>4.3078909713345943E-2</v>
      </c>
      <c r="W184">
        <f t="shared" si="122"/>
        <v>-4.319560751467689</v>
      </c>
      <c r="X184">
        <f t="shared" si="123"/>
        <v>4.2181556292084856</v>
      </c>
      <c r="Y184">
        <f t="shared" si="124"/>
        <v>0.99673694261856227</v>
      </c>
      <c r="Z184">
        <f t="shared" si="125"/>
        <v>0.64958093156326258</v>
      </c>
      <c r="AA184">
        <f t="shared" si="126"/>
        <v>-2.7400334631000653</v>
      </c>
      <c r="AB184">
        <f t="shared" si="127"/>
        <v>20.598821490250035</v>
      </c>
      <c r="AC184">
        <f t="shared" si="128"/>
        <v>0.41197642980500077</v>
      </c>
      <c r="AD184">
        <f t="shared" si="129"/>
        <v>2.683208547509873</v>
      </c>
      <c r="AE184">
        <f t="shared" si="130"/>
        <v>20.215686737732902</v>
      </c>
      <c r="AF184">
        <f t="shared" si="131"/>
        <v>2.798323830232494E-2</v>
      </c>
      <c r="AG184">
        <f t="shared" si="94"/>
        <v>871.07186675500327</v>
      </c>
      <c r="AH184">
        <f t="shared" si="95"/>
        <v>1464.8066216790712</v>
      </c>
      <c r="AI184">
        <f t="shared" si="96"/>
        <v>871.07186675500327</v>
      </c>
      <c r="AK184" t="b">
        <f t="shared" si="132"/>
        <v>1</v>
      </c>
      <c r="AL184" t="b">
        <f t="shared" si="133"/>
        <v>1</v>
      </c>
      <c r="AM184">
        <f t="shared" si="134"/>
        <v>871.07186675500327</v>
      </c>
      <c r="AN184" t="b">
        <f t="shared" si="135"/>
        <v>1</v>
      </c>
      <c r="AO184">
        <f t="shared" si="136"/>
        <v>2.7400334631000689</v>
      </c>
      <c r="AP184">
        <f>SUM(AO185:$AO$262)</f>
        <v>565.8316746652655</v>
      </c>
      <c r="AQ184" t="b">
        <f t="shared" si="97"/>
        <v>1</v>
      </c>
      <c r="AR184" t="b">
        <f t="shared" si="137"/>
        <v>1</v>
      </c>
      <c r="AS184" t="b">
        <f t="shared" si="138"/>
        <v>1</v>
      </c>
      <c r="AT184" t="b">
        <f t="shared" si="140"/>
        <v>1</v>
      </c>
      <c r="AU184">
        <f t="shared" si="98"/>
        <v>1464.8066216790712</v>
      </c>
      <c r="AV184" t="b">
        <f t="shared" si="99"/>
        <v>1</v>
      </c>
      <c r="AW184" t="b">
        <f t="shared" si="100"/>
        <v>1</v>
      </c>
      <c r="AX184" t="b">
        <f t="shared" si="139"/>
        <v>1</v>
      </c>
    </row>
    <row r="185" spans="1:50" x14ac:dyDescent="0.35">
      <c r="A185">
        <v>133</v>
      </c>
      <c r="B185">
        <f t="shared" si="101"/>
        <v>13</v>
      </c>
      <c r="C185">
        <f t="shared" si="102"/>
        <v>51</v>
      </c>
      <c r="D185">
        <f t="shared" si="103"/>
        <v>2.500095654354606E-3</v>
      </c>
      <c r="E185">
        <f t="shared" si="104"/>
        <v>2.0858042009663791E-4</v>
      </c>
      <c r="F185">
        <f t="shared" si="105"/>
        <v>0.04</v>
      </c>
      <c r="G185">
        <f t="shared" si="106"/>
        <v>3.3960531989175591E-3</v>
      </c>
      <c r="H185">
        <f t="shared" si="107"/>
        <v>0.02</v>
      </c>
      <c r="I185">
        <f t="shared" si="108"/>
        <v>1.3876477648776162</v>
      </c>
      <c r="J185">
        <f t="shared" si="109"/>
        <v>1.2403585102165645E-4</v>
      </c>
      <c r="K185">
        <f t="shared" si="110"/>
        <v>2.0190988570604976E-3</v>
      </c>
      <c r="L185">
        <f t="shared" si="111"/>
        <v>0</v>
      </c>
      <c r="M185">
        <f t="shared" si="112"/>
        <v>0.59252366558021485</v>
      </c>
      <c r="N185">
        <f t="shared" si="113"/>
        <v>52.96</v>
      </c>
      <c r="O185">
        <f t="shared" si="114"/>
        <v>1.0592000000000001</v>
      </c>
      <c r="P185">
        <f t="shared" si="115"/>
        <v>6.9382388243880815</v>
      </c>
      <c r="Q185">
        <f t="shared" si="116"/>
        <v>346.91194121940407</v>
      </c>
      <c r="R185">
        <f t="shared" si="117"/>
        <v>31.493553743268208</v>
      </c>
      <c r="S185">
        <f t="shared" si="118"/>
        <v>0.6298710748653642</v>
      </c>
      <c r="T185">
        <f t="shared" si="119"/>
        <v>4.1259402813348958</v>
      </c>
      <c r="U185">
        <f t="shared" si="120"/>
        <v>31.008962755414114</v>
      </c>
      <c r="V185">
        <f t="shared" si="121"/>
        <v>4.3029517858723644E-2</v>
      </c>
      <c r="W185">
        <f t="shared" si="122"/>
        <v>-4.3142498862048875</v>
      </c>
      <c r="X185">
        <f t="shared" si="123"/>
        <v>4.2132102204281772</v>
      </c>
      <c r="Y185">
        <f t="shared" si="124"/>
        <v>0.99673694261856227</v>
      </c>
      <c r="Z185">
        <f t="shared" si="125"/>
        <v>0.6474613117096838</v>
      </c>
      <c r="AA185">
        <f t="shared" si="126"/>
        <v>-2.7278906158270644</v>
      </c>
      <c r="AB185">
        <f t="shared" si="127"/>
        <v>20.457611978789839</v>
      </c>
      <c r="AC185">
        <f t="shared" si="128"/>
        <v>0.40915223957579677</v>
      </c>
      <c r="AD185">
        <f t="shared" si="129"/>
        <v>2.6713867065889132</v>
      </c>
      <c r="AE185">
        <f t="shared" si="130"/>
        <v>20.077103700377155</v>
      </c>
      <c r="AF185">
        <f t="shared" si="131"/>
        <v>2.7859948075044477E-2</v>
      </c>
      <c r="AG185">
        <f t="shared" si="94"/>
        <v>869.71031915792526</v>
      </c>
      <c r="AH185">
        <f t="shared" si="95"/>
        <v>1467.8068905590158</v>
      </c>
      <c r="AI185">
        <f t="shared" si="96"/>
        <v>869.71031915792526</v>
      </c>
      <c r="AK185" t="b">
        <f t="shared" si="132"/>
        <v>1</v>
      </c>
      <c r="AL185" t="b">
        <f t="shared" si="133"/>
        <v>1</v>
      </c>
      <c r="AM185">
        <f t="shared" si="134"/>
        <v>869.71031915792514</v>
      </c>
      <c r="AN185" t="b">
        <f t="shared" si="135"/>
        <v>1</v>
      </c>
      <c r="AO185">
        <f t="shared" si="136"/>
        <v>2.7278906158270715</v>
      </c>
      <c r="AP185">
        <f>SUM(AO186:$AO$262)</f>
        <v>563.10378404943845</v>
      </c>
      <c r="AQ185" t="b">
        <f t="shared" si="97"/>
        <v>1</v>
      </c>
      <c r="AR185" t="b">
        <f t="shared" si="137"/>
        <v>1</v>
      </c>
      <c r="AS185" t="b">
        <f t="shared" si="138"/>
        <v>1</v>
      </c>
      <c r="AT185" t="b">
        <f t="shared" si="140"/>
        <v>1</v>
      </c>
      <c r="AU185">
        <f t="shared" si="98"/>
        <v>1467.8068905590162</v>
      </c>
      <c r="AV185" t="b">
        <f t="shared" si="99"/>
        <v>1</v>
      </c>
      <c r="AW185" t="b">
        <f t="shared" si="100"/>
        <v>1</v>
      </c>
      <c r="AX185" t="b">
        <f t="shared" si="139"/>
        <v>1</v>
      </c>
    </row>
    <row r="186" spans="1:50" x14ac:dyDescent="0.35">
      <c r="A186">
        <v>134</v>
      </c>
      <c r="B186">
        <f t="shared" si="101"/>
        <v>13</v>
      </c>
      <c r="C186">
        <f t="shared" si="102"/>
        <v>51</v>
      </c>
      <c r="D186">
        <f t="shared" si="103"/>
        <v>2.500095654354606E-3</v>
      </c>
      <c r="E186">
        <f t="shared" si="104"/>
        <v>2.0858042009663791E-4</v>
      </c>
      <c r="F186">
        <f t="shared" si="105"/>
        <v>0.04</v>
      </c>
      <c r="G186">
        <f t="shared" si="106"/>
        <v>3.3960531989175591E-3</v>
      </c>
      <c r="H186">
        <f t="shared" si="107"/>
        <v>0.02</v>
      </c>
      <c r="I186">
        <f t="shared" si="108"/>
        <v>1.3910700786147387</v>
      </c>
      <c r="J186">
        <f t="shared" si="109"/>
        <v>1.2358883508392101E-4</v>
      </c>
      <c r="K186">
        <f t="shared" si="110"/>
        <v>2.0118221756693093E-3</v>
      </c>
      <c r="L186">
        <f t="shared" si="111"/>
        <v>0</v>
      </c>
      <c r="M186">
        <f t="shared" si="112"/>
        <v>0.59038825456946165</v>
      </c>
      <c r="N186">
        <f t="shared" si="113"/>
        <v>52.96</v>
      </c>
      <c r="O186">
        <f t="shared" si="114"/>
        <v>1.0592000000000001</v>
      </c>
      <c r="P186">
        <f t="shared" si="115"/>
        <v>6.9553503930736937</v>
      </c>
      <c r="Q186">
        <f t="shared" si="116"/>
        <v>347.7675196536847</v>
      </c>
      <c r="R186">
        <f t="shared" si="117"/>
        <v>31.380053329128181</v>
      </c>
      <c r="S186">
        <f t="shared" si="118"/>
        <v>0.62760106658256365</v>
      </c>
      <c r="T186">
        <f t="shared" si="119"/>
        <v>4.121209710298813</v>
      </c>
      <c r="U186">
        <f t="shared" si="120"/>
        <v>30.897208770980253</v>
      </c>
      <c r="V186">
        <f t="shared" si="121"/>
        <v>4.2980182634023499E-2</v>
      </c>
      <c r="W186">
        <f t="shared" si="122"/>
        <v>-4.3089464013674732</v>
      </c>
      <c r="X186">
        <f t="shared" si="123"/>
        <v>4.208270874995403</v>
      </c>
      <c r="Y186">
        <f t="shared" si="124"/>
        <v>0.99673694261856227</v>
      </c>
      <c r="Z186">
        <f t="shared" si="125"/>
        <v>0.64534860829731422</v>
      </c>
      <c r="AA186">
        <f t="shared" si="126"/>
        <v>-2.7158017525164055</v>
      </c>
      <c r="AB186">
        <f t="shared" si="127"/>
        <v>20.317370489997163</v>
      </c>
      <c r="AC186">
        <f t="shared" si="128"/>
        <v>0.40634740979994327</v>
      </c>
      <c r="AD186">
        <f t="shared" si="129"/>
        <v>2.6596169510427163</v>
      </c>
      <c r="AE186">
        <f t="shared" si="130"/>
        <v>19.939470680623675</v>
      </c>
      <c r="AF186">
        <f t="shared" si="131"/>
        <v>2.7737201047231458E-2</v>
      </c>
      <c r="AG186">
        <f t="shared" si="94"/>
        <v>868.34925355374617</v>
      </c>
      <c r="AH186">
        <f t="shared" si="95"/>
        <v>1470.8105163558623</v>
      </c>
      <c r="AI186">
        <f t="shared" si="96"/>
        <v>868.34925355374617</v>
      </c>
      <c r="AK186" t="b">
        <f t="shared" si="132"/>
        <v>1</v>
      </c>
      <c r="AL186" t="b">
        <f t="shared" si="133"/>
        <v>1</v>
      </c>
      <c r="AM186">
        <f t="shared" si="134"/>
        <v>868.34925355374617</v>
      </c>
      <c r="AN186" t="b">
        <f t="shared" si="135"/>
        <v>1</v>
      </c>
      <c r="AO186">
        <f t="shared" si="136"/>
        <v>2.7158017525164055</v>
      </c>
      <c r="AP186">
        <f>SUM(AO187:$AO$262)</f>
        <v>560.38798229692202</v>
      </c>
      <c r="AQ186" t="b">
        <f t="shared" si="97"/>
        <v>1</v>
      </c>
      <c r="AR186" t="b">
        <f t="shared" si="137"/>
        <v>1</v>
      </c>
      <c r="AS186" t="b">
        <f t="shared" si="138"/>
        <v>1</v>
      </c>
      <c r="AT186" t="b">
        <f t="shared" si="140"/>
        <v>1</v>
      </c>
      <c r="AU186">
        <f t="shared" si="98"/>
        <v>1470.8105163558621</v>
      </c>
      <c r="AV186" t="b">
        <f t="shared" si="99"/>
        <v>1</v>
      </c>
      <c r="AW186" t="b">
        <f t="shared" si="100"/>
        <v>1</v>
      </c>
      <c r="AX186" t="b">
        <f t="shared" si="139"/>
        <v>1</v>
      </c>
    </row>
    <row r="187" spans="1:50" x14ac:dyDescent="0.35">
      <c r="A187">
        <v>135</v>
      </c>
      <c r="B187">
        <f t="shared" si="101"/>
        <v>13</v>
      </c>
      <c r="C187">
        <f t="shared" si="102"/>
        <v>51</v>
      </c>
      <c r="D187">
        <f t="shared" si="103"/>
        <v>2.500095654354606E-3</v>
      </c>
      <c r="E187">
        <f t="shared" si="104"/>
        <v>2.0858042009663791E-4</v>
      </c>
      <c r="F187">
        <f t="shared" si="105"/>
        <v>0.04</v>
      </c>
      <c r="G187">
        <f t="shared" si="106"/>
        <v>3.3960531989175591E-3</v>
      </c>
      <c r="H187">
        <f t="shared" si="107"/>
        <v>0.02</v>
      </c>
      <c r="I187">
        <f t="shared" si="108"/>
        <v>1.3945008327007824</v>
      </c>
      <c r="J187">
        <f t="shared" si="109"/>
        <v>1.2314343015821911E-4</v>
      </c>
      <c r="K187">
        <f t="shared" si="110"/>
        <v>2.0045717188940599E-3</v>
      </c>
      <c r="L187">
        <f t="shared" si="111"/>
        <v>0</v>
      </c>
      <c r="M187">
        <f t="shared" si="112"/>
        <v>0.58826053942040946</v>
      </c>
      <c r="N187">
        <f t="shared" si="113"/>
        <v>52.96</v>
      </c>
      <c r="O187">
        <f t="shared" si="114"/>
        <v>1.0592000000000001</v>
      </c>
      <c r="P187">
        <f t="shared" si="115"/>
        <v>6.9725041635039116</v>
      </c>
      <c r="Q187">
        <f t="shared" si="116"/>
        <v>348.62520817519561</v>
      </c>
      <c r="R187">
        <f t="shared" si="117"/>
        <v>31.266961961998689</v>
      </c>
      <c r="S187">
        <f t="shared" si="118"/>
        <v>0.62533923923997381</v>
      </c>
      <c r="T187">
        <f t="shared" si="119"/>
        <v>4.1164845630693785</v>
      </c>
      <c r="U187">
        <f t="shared" si="120"/>
        <v>30.78585753955478</v>
      </c>
      <c r="V187">
        <f t="shared" si="121"/>
        <v>4.29309039743168E-2</v>
      </c>
      <c r="W187">
        <f t="shared" si="122"/>
        <v>-4.303650283839759</v>
      </c>
      <c r="X187">
        <f t="shared" si="123"/>
        <v>4.2033375845411349</v>
      </c>
      <c r="Y187">
        <f t="shared" si="124"/>
        <v>0.99673694261856227</v>
      </c>
      <c r="Z187">
        <f t="shared" si="125"/>
        <v>0.64324279875740908</v>
      </c>
      <c r="AA187">
        <f t="shared" si="126"/>
        <v>-2.7037666320024449</v>
      </c>
      <c r="AB187">
        <f t="shared" si="127"/>
        <v>20.178090387860916</v>
      </c>
      <c r="AC187">
        <f t="shared" si="128"/>
        <v>0.40356180775721834</v>
      </c>
      <c r="AD187">
        <f t="shared" si="129"/>
        <v>2.6478990513904175</v>
      </c>
      <c r="AE187">
        <f t="shared" si="130"/>
        <v>19.802781165890099</v>
      </c>
      <c r="AF187">
        <f t="shared" si="131"/>
        <v>2.7614994825625114E-2</v>
      </c>
      <c r="AG187">
        <f t="shared" si="94"/>
        <v>866.98866546540671</v>
      </c>
      <c r="AH187">
        <f t="shared" si="95"/>
        <v>1473.8174794447668</v>
      </c>
      <c r="AI187">
        <f t="shared" si="96"/>
        <v>866.98866546540671</v>
      </c>
      <c r="AK187" t="b">
        <f t="shared" si="132"/>
        <v>1</v>
      </c>
      <c r="AL187" t="b">
        <f t="shared" si="133"/>
        <v>1</v>
      </c>
      <c r="AM187">
        <f t="shared" si="134"/>
        <v>866.9886654654066</v>
      </c>
      <c r="AN187" t="b">
        <f t="shared" si="135"/>
        <v>1</v>
      </c>
      <c r="AO187">
        <f t="shared" si="136"/>
        <v>2.7037666320024449</v>
      </c>
      <c r="AP187">
        <f>SUM(AO188:$AO$262)</f>
        <v>557.68421566491952</v>
      </c>
      <c r="AQ187" t="b">
        <f t="shared" si="97"/>
        <v>1</v>
      </c>
      <c r="AR187" t="b">
        <f t="shared" si="137"/>
        <v>1</v>
      </c>
      <c r="AS187" t="b">
        <f t="shared" si="138"/>
        <v>1</v>
      </c>
      <c r="AT187" t="b">
        <f t="shared" si="140"/>
        <v>1</v>
      </c>
      <c r="AU187">
        <f t="shared" si="98"/>
        <v>1473.8174794447668</v>
      </c>
      <c r="AV187" t="b">
        <f t="shared" si="99"/>
        <v>1</v>
      </c>
      <c r="AW187" t="b">
        <f t="shared" si="100"/>
        <v>1</v>
      </c>
      <c r="AX187" t="b">
        <f t="shared" si="139"/>
        <v>1</v>
      </c>
    </row>
    <row r="188" spans="1:50" x14ac:dyDescent="0.35">
      <c r="A188">
        <v>136</v>
      </c>
      <c r="B188">
        <f t="shared" si="101"/>
        <v>13</v>
      </c>
      <c r="C188">
        <f t="shared" si="102"/>
        <v>51</v>
      </c>
      <c r="D188">
        <f t="shared" si="103"/>
        <v>2.500095654354606E-3</v>
      </c>
      <c r="E188">
        <f t="shared" si="104"/>
        <v>2.0858042009663791E-4</v>
      </c>
      <c r="F188">
        <f t="shared" si="105"/>
        <v>0.04</v>
      </c>
      <c r="G188">
        <f t="shared" si="106"/>
        <v>3.3960531989175591E-3</v>
      </c>
      <c r="H188">
        <f t="shared" si="107"/>
        <v>0.02</v>
      </c>
      <c r="I188">
        <f t="shared" si="108"/>
        <v>1.3979400479519244</v>
      </c>
      <c r="J188">
        <f t="shared" si="109"/>
        <v>1.2269963043858384E-4</v>
      </c>
      <c r="K188">
        <f t="shared" si="110"/>
        <v>1.9973473922231936E-3</v>
      </c>
      <c r="L188">
        <f t="shared" si="111"/>
        <v>0</v>
      </c>
      <c r="M188">
        <f t="shared" si="112"/>
        <v>0.58614049239774768</v>
      </c>
      <c r="N188">
        <f t="shared" si="113"/>
        <v>52.96</v>
      </c>
      <c r="O188">
        <f t="shared" si="114"/>
        <v>1.0592000000000001</v>
      </c>
      <c r="P188">
        <f t="shared" si="115"/>
        <v>6.989700239759622</v>
      </c>
      <c r="Q188">
        <f t="shared" si="116"/>
        <v>349.48501198798112</v>
      </c>
      <c r="R188">
        <f t="shared" si="117"/>
        <v>31.154278167704884</v>
      </c>
      <c r="S188">
        <f t="shared" si="118"/>
        <v>0.6230855633540977</v>
      </c>
      <c r="T188">
        <f t="shared" si="119"/>
        <v>4.1117648334279604</v>
      </c>
      <c r="U188">
        <f t="shared" si="120"/>
        <v>30.67490760964596</v>
      </c>
      <c r="V188">
        <f t="shared" si="121"/>
        <v>4.2881681814749328E-2</v>
      </c>
      <c r="W188">
        <f t="shared" si="122"/>
        <v>-4.2983615205378856</v>
      </c>
      <c r="X188">
        <f t="shared" si="123"/>
        <v>4.1984103407110389</v>
      </c>
      <c r="Y188">
        <f t="shared" si="124"/>
        <v>0.99673694261856227</v>
      </c>
      <c r="Z188">
        <f t="shared" si="125"/>
        <v>0.64114386059486705</v>
      </c>
      <c r="AA188">
        <f t="shared" si="126"/>
        <v>-2.6917850142048856</v>
      </c>
      <c r="AB188">
        <f t="shared" si="127"/>
        <v>20.039765081861336</v>
      </c>
      <c r="AC188">
        <f t="shared" si="128"/>
        <v>0.40079530163722676</v>
      </c>
      <c r="AD188">
        <f t="shared" si="129"/>
        <v>2.6362327791622131</v>
      </c>
      <c r="AE188">
        <f t="shared" si="130"/>
        <v>19.667028688239277</v>
      </c>
      <c r="AF188">
        <f t="shared" si="131"/>
        <v>2.749332702750909E-2</v>
      </c>
      <c r="AG188">
        <f t="shared" si="94"/>
        <v>865.62855040954537</v>
      </c>
      <c r="AH188">
        <f t="shared" si="95"/>
        <v>1476.8277599598775</v>
      </c>
      <c r="AI188">
        <f t="shared" si="96"/>
        <v>865.62855040954537</v>
      </c>
      <c r="AK188" t="b">
        <f t="shared" si="132"/>
        <v>1</v>
      </c>
      <c r="AL188" t="b">
        <f t="shared" si="133"/>
        <v>1</v>
      </c>
      <c r="AM188">
        <f t="shared" si="134"/>
        <v>865.62855040954526</v>
      </c>
      <c r="AN188" t="b">
        <f t="shared" si="135"/>
        <v>1</v>
      </c>
      <c r="AO188">
        <f t="shared" si="136"/>
        <v>2.6917850142048856</v>
      </c>
      <c r="AP188">
        <f>SUM(AO189:$AO$262)</f>
        <v>554.9924306507146</v>
      </c>
      <c r="AQ188" t="b">
        <f t="shared" si="97"/>
        <v>1</v>
      </c>
      <c r="AR188" t="b">
        <f t="shared" si="137"/>
        <v>1</v>
      </c>
      <c r="AS188" t="b">
        <f t="shared" si="138"/>
        <v>1</v>
      </c>
      <c r="AT188" t="b">
        <f t="shared" si="140"/>
        <v>1</v>
      </c>
      <c r="AU188">
        <f t="shared" si="98"/>
        <v>1476.8277599598773</v>
      </c>
      <c r="AV188" t="b">
        <f t="shared" si="99"/>
        <v>1</v>
      </c>
      <c r="AW188" t="b">
        <f t="shared" si="100"/>
        <v>1</v>
      </c>
      <c r="AX188" t="b">
        <f t="shared" si="139"/>
        <v>1</v>
      </c>
    </row>
    <row r="189" spans="1:50" x14ac:dyDescent="0.35">
      <c r="A189">
        <v>137</v>
      </c>
      <c r="B189">
        <f t="shared" si="101"/>
        <v>13</v>
      </c>
      <c r="C189">
        <f t="shared" si="102"/>
        <v>51</v>
      </c>
      <c r="D189">
        <f t="shared" si="103"/>
        <v>2.500095654354606E-3</v>
      </c>
      <c r="E189">
        <f t="shared" si="104"/>
        <v>2.0858042009663791E-4</v>
      </c>
      <c r="F189">
        <f t="shared" si="105"/>
        <v>0.04</v>
      </c>
      <c r="G189">
        <f t="shared" si="106"/>
        <v>3.3960531989175591E-3</v>
      </c>
      <c r="H189">
        <f t="shared" si="107"/>
        <v>0.02</v>
      </c>
      <c r="I189">
        <f t="shared" si="108"/>
        <v>1.4013877452356811</v>
      </c>
      <c r="J189">
        <f t="shared" si="109"/>
        <v>1.2225743013997241E-4</v>
      </c>
      <c r="K189">
        <f t="shared" si="110"/>
        <v>1.9901491014857661E-3</v>
      </c>
      <c r="L189">
        <f t="shared" si="111"/>
        <v>0</v>
      </c>
      <c r="M189">
        <f t="shared" si="112"/>
        <v>0.58402808586612198</v>
      </c>
      <c r="N189">
        <f t="shared" si="113"/>
        <v>52.96</v>
      </c>
      <c r="O189">
        <f t="shared" si="114"/>
        <v>1.0592000000000001</v>
      </c>
      <c r="P189">
        <f t="shared" si="115"/>
        <v>7.0069387261784053</v>
      </c>
      <c r="Q189">
        <f t="shared" si="116"/>
        <v>350.34693630892025</v>
      </c>
      <c r="R189">
        <f t="shared" si="117"/>
        <v>31.042000477384718</v>
      </c>
      <c r="S189">
        <f t="shared" si="118"/>
        <v>0.62084000954769436</v>
      </c>
      <c r="T189">
        <f t="shared" si="119"/>
        <v>4.1070505151630572</v>
      </c>
      <c r="U189">
        <f t="shared" si="120"/>
        <v>30.5643575349931</v>
      </c>
      <c r="V189">
        <f t="shared" si="121"/>
        <v>4.283251609054118E-2</v>
      </c>
      <c r="W189">
        <f t="shared" si="122"/>
        <v>-4.2930800984096749</v>
      </c>
      <c r="X189">
        <f t="shared" si="123"/>
        <v>4.1934891351654642</v>
      </c>
      <c r="Y189">
        <f t="shared" si="124"/>
        <v>0.99673694261856227</v>
      </c>
      <c r="Z189">
        <f t="shared" si="125"/>
        <v>0.63905177138798952</v>
      </c>
      <c r="AA189">
        <f t="shared" si="126"/>
        <v>-2.6798566601237788</v>
      </c>
      <c r="AB189">
        <f t="shared" si="127"/>
        <v>19.902388026658144</v>
      </c>
      <c r="AC189">
        <f t="shared" si="128"/>
        <v>0.39804776053316288</v>
      </c>
      <c r="AD189">
        <f t="shared" si="129"/>
        <v>2.6246179068949065</v>
      </c>
      <c r="AE189">
        <f t="shared" si="130"/>
        <v>19.532206824073185</v>
      </c>
      <c r="AF189">
        <f t="shared" si="131"/>
        <v>2.7372195280664903E-2</v>
      </c>
      <c r="AG189">
        <f t="shared" si="94"/>
        <v>864.2689038964628</v>
      </c>
      <c r="AH189">
        <f t="shared" si="95"/>
        <v>1479.8413377924105</v>
      </c>
      <c r="AI189">
        <f t="shared" si="96"/>
        <v>864.2689038964628</v>
      </c>
      <c r="AK189" t="b">
        <f t="shared" si="132"/>
        <v>1</v>
      </c>
      <c r="AL189" t="b">
        <f t="shared" si="133"/>
        <v>1</v>
      </c>
      <c r="AM189">
        <f t="shared" si="134"/>
        <v>864.26890389646269</v>
      </c>
      <c r="AN189" t="b">
        <f t="shared" si="135"/>
        <v>1</v>
      </c>
      <c r="AO189">
        <f t="shared" si="136"/>
        <v>2.6798566601237788</v>
      </c>
      <c r="AP189">
        <f>SUM(AO190:$AO$262)</f>
        <v>552.31257399059086</v>
      </c>
      <c r="AQ189" t="b">
        <f t="shared" si="97"/>
        <v>1</v>
      </c>
      <c r="AR189" t="b">
        <f t="shared" si="137"/>
        <v>1</v>
      </c>
      <c r="AS189" t="b">
        <f t="shared" si="138"/>
        <v>1</v>
      </c>
      <c r="AT189" t="b">
        <f t="shared" si="140"/>
        <v>1</v>
      </c>
      <c r="AU189">
        <f t="shared" si="98"/>
        <v>1479.8413377924107</v>
      </c>
      <c r="AV189" t="b">
        <f t="shared" si="99"/>
        <v>1</v>
      </c>
      <c r="AW189" t="b">
        <f t="shared" si="100"/>
        <v>1</v>
      </c>
      <c r="AX189" t="b">
        <f t="shared" si="139"/>
        <v>1</v>
      </c>
    </row>
    <row r="190" spans="1:50" x14ac:dyDescent="0.35">
      <c r="A190">
        <v>138</v>
      </c>
      <c r="B190">
        <f t="shared" si="101"/>
        <v>13</v>
      </c>
      <c r="C190">
        <f t="shared" si="102"/>
        <v>51</v>
      </c>
      <c r="D190">
        <f t="shared" si="103"/>
        <v>2.500095654354606E-3</v>
      </c>
      <c r="E190">
        <f t="shared" si="104"/>
        <v>2.0858042009663791E-4</v>
      </c>
      <c r="F190">
        <f t="shared" si="105"/>
        <v>0.04</v>
      </c>
      <c r="G190">
        <f t="shared" si="106"/>
        <v>3.3960531989175591E-3</v>
      </c>
      <c r="H190">
        <f t="shared" si="107"/>
        <v>0.02</v>
      </c>
      <c r="I190">
        <f t="shared" si="108"/>
        <v>1.4048439454710324</v>
      </c>
      <c r="J190">
        <f t="shared" si="109"/>
        <v>1.2181682349819104E-4</v>
      </c>
      <c r="K190">
        <f t="shared" si="110"/>
        <v>1.9829767528502192E-3</v>
      </c>
      <c r="L190">
        <f t="shared" si="111"/>
        <v>0</v>
      </c>
      <c r="M190">
        <f t="shared" si="112"/>
        <v>0.58192329228977357</v>
      </c>
      <c r="N190">
        <f t="shared" si="113"/>
        <v>52.96</v>
      </c>
      <c r="O190">
        <f t="shared" si="114"/>
        <v>1.0592000000000001</v>
      </c>
      <c r="P190">
        <f t="shared" si="115"/>
        <v>7.0242197273551623</v>
      </c>
      <c r="Q190">
        <f t="shared" si="116"/>
        <v>351.2109863677581</v>
      </c>
      <c r="R190">
        <f t="shared" si="117"/>
        <v>30.93012742746982</v>
      </c>
      <c r="S190">
        <f t="shared" si="118"/>
        <v>0.61860254854939645</v>
      </c>
      <c r="T190">
        <f t="shared" si="119"/>
        <v>4.1023416020702888</v>
      </c>
      <c r="U190">
        <f t="shared" si="120"/>
        <v>30.45420587454776</v>
      </c>
      <c r="V190">
        <f t="shared" si="121"/>
        <v>4.2783406736986766E-2</v>
      </c>
      <c r="W190">
        <f t="shared" si="122"/>
        <v>-4.2878060044346133</v>
      </c>
      <c r="X190">
        <f t="shared" si="123"/>
        <v>4.1885739595793794</v>
      </c>
      <c r="Y190">
        <f t="shared" si="124"/>
        <v>0.99673694261856227</v>
      </c>
      <c r="Z190">
        <f t="shared" si="125"/>
        <v>0.63696650878824101</v>
      </c>
      <c r="AA190">
        <f t="shared" si="126"/>
        <v>-2.6679813318346142</v>
      </c>
      <c r="AB190">
        <f t="shared" si="127"/>
        <v>19.765952721780828</v>
      </c>
      <c r="AC190">
        <f t="shared" si="128"/>
        <v>0.3953190544356166</v>
      </c>
      <c r="AD190">
        <f t="shared" si="129"/>
        <v>2.6130542081274712</v>
      </c>
      <c r="AE190">
        <f t="shared" si="130"/>
        <v>19.398309193829029</v>
      </c>
      <c r="AF190">
        <f t="shared" si="131"/>
        <v>2.725159722332577E-2</v>
      </c>
      <c r="AG190">
        <f t="shared" si="94"/>
        <v>862.90972143008673</v>
      </c>
      <c r="AH190">
        <f t="shared" si="95"/>
        <v>1482.8581925887127</v>
      </c>
      <c r="AI190">
        <f t="shared" si="96"/>
        <v>862.90972143008673</v>
      </c>
      <c r="AK190" t="b">
        <f t="shared" si="132"/>
        <v>1</v>
      </c>
      <c r="AL190" t="b">
        <f t="shared" si="133"/>
        <v>1</v>
      </c>
      <c r="AM190">
        <f t="shared" si="134"/>
        <v>862.90972143008696</v>
      </c>
      <c r="AN190" t="b">
        <f t="shared" si="135"/>
        <v>1</v>
      </c>
      <c r="AO190">
        <f t="shared" si="136"/>
        <v>2.6679813318346142</v>
      </c>
      <c r="AP190">
        <f>SUM(AO191:$AO$262)</f>
        <v>549.64459265875621</v>
      </c>
      <c r="AQ190" t="b">
        <f t="shared" si="97"/>
        <v>1</v>
      </c>
      <c r="AR190" t="b">
        <f t="shared" si="137"/>
        <v>1</v>
      </c>
      <c r="AS190" t="b">
        <f t="shared" si="138"/>
        <v>1</v>
      </c>
      <c r="AT190" t="b">
        <f t="shared" si="140"/>
        <v>1</v>
      </c>
      <c r="AU190">
        <f t="shared" si="98"/>
        <v>1482.8581925887124</v>
      </c>
      <c r="AV190" t="b">
        <f t="shared" si="99"/>
        <v>1</v>
      </c>
      <c r="AW190" t="b">
        <f t="shared" si="100"/>
        <v>1</v>
      </c>
      <c r="AX190" t="b">
        <f t="shared" si="139"/>
        <v>1</v>
      </c>
    </row>
    <row r="191" spans="1:50" x14ac:dyDescent="0.35">
      <c r="A191">
        <v>139</v>
      </c>
      <c r="B191">
        <f t="shared" si="101"/>
        <v>14</v>
      </c>
      <c r="C191">
        <f t="shared" si="102"/>
        <v>52</v>
      </c>
      <c r="D191">
        <f t="shared" si="103"/>
        <v>2.729815981108219E-3</v>
      </c>
      <c r="E191">
        <f t="shared" si="104"/>
        <v>2.2776978347627264E-4</v>
      </c>
      <c r="F191">
        <f t="shared" si="105"/>
        <v>0.04</v>
      </c>
      <c r="G191">
        <f t="shared" si="106"/>
        <v>3.3960531989175591E-3</v>
      </c>
      <c r="H191">
        <f t="shared" si="107"/>
        <v>0.02</v>
      </c>
      <c r="I191">
        <f t="shared" si="108"/>
        <v>1.4083086696285516</v>
      </c>
      <c r="J191">
        <f t="shared" si="109"/>
        <v>1.3254454228464144E-4</v>
      </c>
      <c r="K191">
        <f t="shared" si="110"/>
        <v>1.9757923299884984E-3</v>
      </c>
      <c r="L191">
        <f t="shared" si="111"/>
        <v>0</v>
      </c>
      <c r="M191">
        <f t="shared" si="112"/>
        <v>0.5798149554175005</v>
      </c>
      <c r="N191">
        <f t="shared" si="113"/>
        <v>52.96</v>
      </c>
      <c r="O191">
        <f t="shared" si="114"/>
        <v>1.0592000000000001</v>
      </c>
      <c r="P191">
        <f t="shared" si="115"/>
        <v>7.0415433481427581</v>
      </c>
      <c r="Q191">
        <f t="shared" si="116"/>
        <v>352.07716740713789</v>
      </c>
      <c r="R191">
        <f t="shared" si="117"/>
        <v>30.818657559666409</v>
      </c>
      <c r="S191">
        <f t="shared" si="118"/>
        <v>0.61637315119332825</v>
      </c>
      <c r="T191">
        <f t="shared" si="119"/>
        <v>4.0976380879523893</v>
      </c>
      <c r="U191">
        <f t="shared" si="120"/>
        <v>33.136135571160359</v>
      </c>
      <c r="V191">
        <f t="shared" si="121"/>
        <v>4.6665907002852169E-2</v>
      </c>
      <c r="W191">
        <f t="shared" si="122"/>
        <v>-7.0781551576425219</v>
      </c>
      <c r="X191">
        <f t="shared" si="123"/>
        <v>6.9792807376612203</v>
      </c>
      <c r="Y191">
        <f t="shared" si="124"/>
        <v>0.99673694261856227</v>
      </c>
      <c r="Z191">
        <f t="shared" si="125"/>
        <v>0.63488805052001096</v>
      </c>
      <c r="AA191">
        <f t="shared" si="126"/>
        <v>-4.4310619415655985</v>
      </c>
      <c r="AB191">
        <f t="shared" si="127"/>
        <v>19.630452711321045</v>
      </c>
      <c r="AC191">
        <f t="shared" si="128"/>
        <v>0.39260905422642095</v>
      </c>
      <c r="AD191">
        <f t="shared" si="129"/>
        <v>2.6015414573966376</v>
      </c>
      <c r="AE191">
        <f t="shared" si="130"/>
        <v>21.037736514540789</v>
      </c>
      <c r="AF191">
        <f t="shared" si="131"/>
        <v>2.962762672278894E-2</v>
      </c>
      <c r="AG191">
        <f t="shared" si="94"/>
        <v>858.75538257591734</v>
      </c>
      <c r="AH191">
        <f t="shared" si="95"/>
        <v>1481.0852575500808</v>
      </c>
      <c r="AI191">
        <f t="shared" si="96"/>
        <v>858.75538257591734</v>
      </c>
      <c r="AK191" t="b">
        <f t="shared" si="132"/>
        <v>1</v>
      </c>
      <c r="AL191" t="b">
        <f t="shared" si="133"/>
        <v>1</v>
      </c>
      <c r="AM191">
        <f t="shared" si="134"/>
        <v>858.75538257591734</v>
      </c>
      <c r="AN191" t="b">
        <f t="shared" si="135"/>
        <v>1</v>
      </c>
      <c r="AO191">
        <f t="shared" si="136"/>
        <v>4.4310619415655985</v>
      </c>
      <c r="AP191">
        <f>SUM(AO192:$AO$262)</f>
        <v>545.21353071719068</v>
      </c>
      <c r="AQ191" t="b">
        <f t="shared" si="97"/>
        <v>1</v>
      </c>
      <c r="AR191" t="b">
        <f t="shared" si="137"/>
        <v>1</v>
      </c>
      <c r="AS191" t="b">
        <f t="shared" si="138"/>
        <v>1</v>
      </c>
      <c r="AT191" t="b">
        <f t="shared" si="140"/>
        <v>1</v>
      </c>
      <c r="AU191">
        <f t="shared" si="98"/>
        <v>1481.0852575500803</v>
      </c>
      <c r="AV191" t="b">
        <f t="shared" si="99"/>
        <v>1</v>
      </c>
      <c r="AW191" t="b">
        <f t="shared" si="100"/>
        <v>1</v>
      </c>
      <c r="AX191" t="b">
        <f t="shared" si="139"/>
        <v>1</v>
      </c>
    </row>
    <row r="192" spans="1:50" x14ac:dyDescent="0.35">
      <c r="A192">
        <v>140</v>
      </c>
      <c r="B192">
        <f t="shared" si="101"/>
        <v>14</v>
      </c>
      <c r="C192">
        <f t="shared" si="102"/>
        <v>52</v>
      </c>
      <c r="D192">
        <f t="shared" si="103"/>
        <v>2.729815981108219E-3</v>
      </c>
      <c r="E192">
        <f t="shared" si="104"/>
        <v>2.2776978347627264E-4</v>
      </c>
      <c r="F192">
        <f t="shared" si="105"/>
        <v>0.04</v>
      </c>
      <c r="G192">
        <f t="shared" si="106"/>
        <v>3.3960531989175591E-3</v>
      </c>
      <c r="H192">
        <f t="shared" si="107"/>
        <v>0.02</v>
      </c>
      <c r="I192">
        <f t="shared" si="108"/>
        <v>1.4117819387305295</v>
      </c>
      <c r="J192">
        <f t="shared" si="109"/>
        <v>1.3206432685174875E-4</v>
      </c>
      <c r="K192">
        <f t="shared" si="110"/>
        <v>1.9686339366461769E-3</v>
      </c>
      <c r="L192">
        <f t="shared" si="111"/>
        <v>0</v>
      </c>
      <c r="M192">
        <f t="shared" si="112"/>
        <v>0.5777142571540026</v>
      </c>
      <c r="N192">
        <f t="shared" si="113"/>
        <v>52.96</v>
      </c>
      <c r="O192">
        <f t="shared" si="114"/>
        <v>1.0592000000000001</v>
      </c>
      <c r="P192">
        <f t="shared" si="115"/>
        <v>7.0589096936526472</v>
      </c>
      <c r="Q192">
        <f t="shared" si="116"/>
        <v>352.94548468263235</v>
      </c>
      <c r="R192">
        <f t="shared" si="117"/>
        <v>30.707000038910827</v>
      </c>
      <c r="S192">
        <f t="shared" si="118"/>
        <v>0.61414000077821651</v>
      </c>
      <c r="T192">
        <f t="shared" si="119"/>
        <v>4.0928614093213715</v>
      </c>
      <c r="U192">
        <f t="shared" si="120"/>
        <v>33.016081712937186</v>
      </c>
      <c r="V192">
        <f t="shared" si="121"/>
        <v>4.6611507849976044E-2</v>
      </c>
      <c r="W192">
        <f t="shared" si="122"/>
        <v>-7.0626945919759248</v>
      </c>
      <c r="X192">
        <f t="shared" si="123"/>
        <v>6.9641783989089454</v>
      </c>
      <c r="Y192">
        <f t="shared" si="124"/>
        <v>0.99673694261856227</v>
      </c>
      <c r="Z192">
        <f t="shared" si="125"/>
        <v>0.63281637438037508</v>
      </c>
      <c r="AA192">
        <f t="shared" si="126"/>
        <v>-4.4070461249356825</v>
      </c>
      <c r="AB192">
        <f t="shared" si="127"/>
        <v>19.495507392021995</v>
      </c>
      <c r="AC192">
        <f t="shared" si="128"/>
        <v>0.38991014784043987</v>
      </c>
      <c r="AD192">
        <f t="shared" si="129"/>
        <v>2.5900297178881027</v>
      </c>
      <c r="AE192">
        <f t="shared" si="130"/>
        <v>20.893117125827114</v>
      </c>
      <c r="AF192">
        <f t="shared" si="131"/>
        <v>2.9496525402024232E-2</v>
      </c>
      <c r="AG192">
        <f t="shared" si="94"/>
        <v>854.60254583612459</v>
      </c>
      <c r="AH192">
        <f t="shared" si="95"/>
        <v>1479.2824225009756</v>
      </c>
      <c r="AI192">
        <f t="shared" si="96"/>
        <v>854.60254583612459</v>
      </c>
      <c r="AK192" t="b">
        <f t="shared" si="132"/>
        <v>1</v>
      </c>
      <c r="AL192" t="b">
        <f t="shared" si="133"/>
        <v>1</v>
      </c>
      <c r="AM192">
        <f t="shared" si="134"/>
        <v>854.60254583612459</v>
      </c>
      <c r="AN192" t="b">
        <f t="shared" si="135"/>
        <v>1</v>
      </c>
      <c r="AO192">
        <f t="shared" si="136"/>
        <v>4.4070461249356825</v>
      </c>
      <c r="AP192">
        <f>SUM(AO193:$AO$262)</f>
        <v>540.80648459225495</v>
      </c>
      <c r="AQ192" t="b">
        <f t="shared" si="97"/>
        <v>1</v>
      </c>
      <c r="AR192" t="b">
        <f t="shared" si="137"/>
        <v>1</v>
      </c>
      <c r="AS192" t="b">
        <f t="shared" si="138"/>
        <v>1</v>
      </c>
      <c r="AT192" t="b">
        <f t="shared" si="140"/>
        <v>1</v>
      </c>
      <c r="AU192">
        <f t="shared" si="98"/>
        <v>1479.2824225009758</v>
      </c>
      <c r="AV192" t="b">
        <f t="shared" si="99"/>
        <v>1</v>
      </c>
      <c r="AW192" t="b">
        <f t="shared" si="100"/>
        <v>1</v>
      </c>
      <c r="AX192" t="b">
        <f t="shared" si="139"/>
        <v>1</v>
      </c>
    </row>
    <row r="193" spans="1:50" x14ac:dyDescent="0.35">
      <c r="A193">
        <v>141</v>
      </c>
      <c r="B193">
        <f t="shared" si="101"/>
        <v>14</v>
      </c>
      <c r="C193">
        <f t="shared" si="102"/>
        <v>52</v>
      </c>
      <c r="D193">
        <f t="shared" si="103"/>
        <v>2.729815981108219E-3</v>
      </c>
      <c r="E193">
        <f t="shared" si="104"/>
        <v>2.2776978347627264E-4</v>
      </c>
      <c r="F193">
        <f t="shared" si="105"/>
        <v>0.04</v>
      </c>
      <c r="G193">
        <f t="shared" si="106"/>
        <v>3.3960531989175591E-3</v>
      </c>
      <c r="H193">
        <f t="shared" si="107"/>
        <v>0.02</v>
      </c>
      <c r="I193">
        <f t="shared" si="108"/>
        <v>1.4152637738511049</v>
      </c>
      <c r="J193">
        <f t="shared" si="109"/>
        <v>1.3158585126312285E-4</v>
      </c>
      <c r="K193">
        <f t="shared" si="110"/>
        <v>1.9615014785170173E-3</v>
      </c>
      <c r="L193">
        <f t="shared" si="111"/>
        <v>0</v>
      </c>
      <c r="M193">
        <f t="shared" si="112"/>
        <v>0.5756211698242224</v>
      </c>
      <c r="N193">
        <f t="shared" si="113"/>
        <v>52.96</v>
      </c>
      <c r="O193">
        <f t="shared" si="114"/>
        <v>1.0592000000000001</v>
      </c>
      <c r="P193">
        <f t="shared" si="115"/>
        <v>7.076318869255525</v>
      </c>
      <c r="Q193">
        <f t="shared" si="116"/>
        <v>353.8159434627762</v>
      </c>
      <c r="R193">
        <f t="shared" si="117"/>
        <v>30.595747058875979</v>
      </c>
      <c r="S193">
        <f t="shared" si="118"/>
        <v>0.61191494117751954</v>
      </c>
      <c r="T193">
        <f t="shared" si="119"/>
        <v>4.0880902989368071</v>
      </c>
      <c r="U193">
        <f t="shared" si="120"/>
        <v>32.896462815780716</v>
      </c>
      <c r="V193">
        <f t="shared" si="121"/>
        <v>4.6557172111014351E-2</v>
      </c>
      <c r="W193">
        <f t="shared" si="122"/>
        <v>-7.0472781691300801</v>
      </c>
      <c r="X193">
        <f t="shared" si="123"/>
        <v>6.949118905103596</v>
      </c>
      <c r="Y193">
        <f t="shared" si="124"/>
        <v>0.99673694261856227</v>
      </c>
      <c r="Z193">
        <f t="shared" si="125"/>
        <v>0.63075145823885848</v>
      </c>
      <c r="AA193">
        <f t="shared" si="126"/>
        <v>-4.3831668828693111</v>
      </c>
      <c r="AB193">
        <f t="shared" si="127"/>
        <v>19.36148972525692</v>
      </c>
      <c r="AC193">
        <f t="shared" si="128"/>
        <v>0.38722979450513839</v>
      </c>
      <c r="AD193">
        <f t="shared" si="129"/>
        <v>2.5785689174665221</v>
      </c>
      <c r="AE193">
        <f t="shared" si="130"/>
        <v>20.749491891954072</v>
      </c>
      <c r="AF193">
        <f t="shared" si="131"/>
        <v>2.9366004200499816E-2</v>
      </c>
      <c r="AG193">
        <f t="shared" si="94"/>
        <v>850.45117328329331</v>
      </c>
      <c r="AH193">
        <f t="shared" si="95"/>
        <v>1477.44943700211</v>
      </c>
      <c r="AI193">
        <f t="shared" si="96"/>
        <v>850.45117328329331</v>
      </c>
      <c r="AK193" t="b">
        <f t="shared" si="132"/>
        <v>1</v>
      </c>
      <c r="AL193" t="b">
        <f t="shared" si="133"/>
        <v>1</v>
      </c>
      <c r="AM193">
        <f t="shared" si="134"/>
        <v>850.45117328329331</v>
      </c>
      <c r="AN193" t="b">
        <f t="shared" si="135"/>
        <v>1</v>
      </c>
      <c r="AO193">
        <f t="shared" si="136"/>
        <v>4.3831668828693111</v>
      </c>
      <c r="AP193">
        <f>SUM(AO194:$AO$262)</f>
        <v>536.42331770938563</v>
      </c>
      <c r="AQ193" t="b">
        <f t="shared" si="97"/>
        <v>1</v>
      </c>
      <c r="AR193" t="b">
        <f t="shared" si="137"/>
        <v>1</v>
      </c>
      <c r="AS193" t="b">
        <f t="shared" si="138"/>
        <v>1</v>
      </c>
      <c r="AT193" t="b">
        <f t="shared" si="140"/>
        <v>1</v>
      </c>
      <c r="AU193">
        <f t="shared" si="98"/>
        <v>1477.4494370021098</v>
      </c>
      <c r="AV193" t="b">
        <f t="shared" si="99"/>
        <v>1</v>
      </c>
      <c r="AW193" t="b">
        <f t="shared" si="100"/>
        <v>1</v>
      </c>
      <c r="AX193" t="b">
        <f t="shared" si="139"/>
        <v>1</v>
      </c>
    </row>
    <row r="194" spans="1:50" x14ac:dyDescent="0.35">
      <c r="A194">
        <v>142</v>
      </c>
      <c r="B194">
        <f t="shared" si="101"/>
        <v>14</v>
      </c>
      <c r="C194">
        <f t="shared" si="102"/>
        <v>52</v>
      </c>
      <c r="D194">
        <f t="shared" si="103"/>
        <v>2.729815981108219E-3</v>
      </c>
      <c r="E194">
        <f t="shared" si="104"/>
        <v>2.2776978347627264E-4</v>
      </c>
      <c r="F194">
        <f t="shared" si="105"/>
        <v>0.04</v>
      </c>
      <c r="G194">
        <f t="shared" si="106"/>
        <v>3.3960531989175591E-3</v>
      </c>
      <c r="H194">
        <f t="shared" si="107"/>
        <v>0.02</v>
      </c>
      <c r="I194">
        <f t="shared" si="108"/>
        <v>1.4187541961163901</v>
      </c>
      <c r="J194">
        <f t="shared" si="109"/>
        <v>1.311091092152219E-4</v>
      </c>
      <c r="K194">
        <f t="shared" si="110"/>
        <v>1.9543948616364605E-3</v>
      </c>
      <c r="L194">
        <f t="shared" si="111"/>
        <v>0</v>
      </c>
      <c r="M194">
        <f t="shared" si="112"/>
        <v>0.57353566585337068</v>
      </c>
      <c r="N194">
        <f t="shared" si="113"/>
        <v>52.96</v>
      </c>
      <c r="O194">
        <f t="shared" si="114"/>
        <v>1.0592000000000001</v>
      </c>
      <c r="P194">
        <f t="shared" si="115"/>
        <v>7.0937709805819509</v>
      </c>
      <c r="Q194">
        <f t="shared" si="116"/>
        <v>354.68854902909754</v>
      </c>
      <c r="R194">
        <f t="shared" si="117"/>
        <v>30.48489715389082</v>
      </c>
      <c r="S194">
        <f t="shared" si="118"/>
        <v>0.60969794307781644</v>
      </c>
      <c r="T194">
        <f t="shared" si="119"/>
        <v>4.0833247503077041</v>
      </c>
      <c r="U194">
        <f t="shared" si="120"/>
        <v>32.777277303805477</v>
      </c>
      <c r="V194">
        <f t="shared" si="121"/>
        <v>4.6502899712044542E-2</v>
      </c>
      <c r="W194">
        <f t="shared" si="122"/>
        <v>-7.0319057430122198</v>
      </c>
      <c r="X194">
        <f t="shared" si="123"/>
        <v>6.9341021148546638</v>
      </c>
      <c r="Y194">
        <f t="shared" si="124"/>
        <v>0.99673694261856227</v>
      </c>
      <c r="Z194">
        <f t="shared" si="125"/>
        <v>0.6286932800371996</v>
      </c>
      <c r="AA194">
        <f t="shared" si="126"/>
        <v>-4.3594234027008625</v>
      </c>
      <c r="AB194">
        <f t="shared" si="127"/>
        <v>19.228393334078262</v>
      </c>
      <c r="AC194">
        <f t="shared" si="128"/>
        <v>0.38456786668156523</v>
      </c>
      <c r="AD194">
        <f t="shared" si="129"/>
        <v>2.5671588307280295</v>
      </c>
      <c r="AE194">
        <f t="shared" si="130"/>
        <v>20.606853978818322</v>
      </c>
      <c r="AF194">
        <f t="shared" si="131"/>
        <v>2.9236060551206228E-2</v>
      </c>
      <c r="AG194">
        <f t="shared" si="94"/>
        <v>846.30122700723393</v>
      </c>
      <c r="AH194">
        <f t="shared" si="95"/>
        <v>1475.5860487734656</v>
      </c>
      <c r="AI194">
        <f t="shared" si="96"/>
        <v>846.30122700723393</v>
      </c>
      <c r="AK194" t="b">
        <f t="shared" si="132"/>
        <v>1</v>
      </c>
      <c r="AL194" t="b">
        <f t="shared" si="133"/>
        <v>1</v>
      </c>
      <c r="AM194">
        <f t="shared" si="134"/>
        <v>846.30122700723393</v>
      </c>
      <c r="AN194" t="b">
        <f t="shared" si="135"/>
        <v>1</v>
      </c>
      <c r="AO194">
        <f t="shared" si="136"/>
        <v>4.3594234027008625</v>
      </c>
      <c r="AP194">
        <f>SUM(AO195:$AO$262)</f>
        <v>532.06389430668469</v>
      </c>
      <c r="AQ194" t="b">
        <f t="shared" si="97"/>
        <v>1</v>
      </c>
      <c r="AR194" t="b">
        <f t="shared" si="137"/>
        <v>1</v>
      </c>
      <c r="AS194" t="b">
        <f t="shared" si="138"/>
        <v>1</v>
      </c>
      <c r="AT194" t="b">
        <f t="shared" si="140"/>
        <v>1</v>
      </c>
      <c r="AU194">
        <f t="shared" si="98"/>
        <v>1475.5860487734658</v>
      </c>
      <c r="AV194" t="b">
        <f t="shared" si="99"/>
        <v>1</v>
      </c>
      <c r="AW194" t="b">
        <f t="shared" si="100"/>
        <v>1</v>
      </c>
      <c r="AX194" t="b">
        <f t="shared" si="139"/>
        <v>1</v>
      </c>
    </row>
    <row r="195" spans="1:50" x14ac:dyDescent="0.35">
      <c r="A195">
        <v>143</v>
      </c>
      <c r="B195">
        <f t="shared" si="101"/>
        <v>14</v>
      </c>
      <c r="C195">
        <f t="shared" si="102"/>
        <v>52</v>
      </c>
      <c r="D195">
        <f t="shared" si="103"/>
        <v>2.729815981108219E-3</v>
      </c>
      <c r="E195">
        <f t="shared" si="104"/>
        <v>2.2776978347627264E-4</v>
      </c>
      <c r="F195">
        <f t="shared" si="105"/>
        <v>0.04</v>
      </c>
      <c r="G195">
        <f t="shared" si="106"/>
        <v>3.3960531989175591E-3</v>
      </c>
      <c r="H195">
        <f t="shared" si="107"/>
        <v>0.02</v>
      </c>
      <c r="I195">
        <f t="shared" si="108"/>
        <v>1.4222532267046009</v>
      </c>
      <c r="J195">
        <f t="shared" si="109"/>
        <v>1.3063409442734208E-4</v>
      </c>
      <c r="K195">
        <f t="shared" si="110"/>
        <v>1.947313992380384E-3</v>
      </c>
      <c r="L195">
        <f t="shared" si="111"/>
        <v>0</v>
      </c>
      <c r="M195">
        <f t="shared" si="112"/>
        <v>0.57145771776656296</v>
      </c>
      <c r="N195">
        <f t="shared" si="113"/>
        <v>52.96</v>
      </c>
      <c r="O195">
        <f t="shared" si="114"/>
        <v>1.0592000000000001</v>
      </c>
      <c r="P195">
        <f t="shared" si="115"/>
        <v>7.1112661335230047</v>
      </c>
      <c r="Q195">
        <f t="shared" si="116"/>
        <v>355.56330667615021</v>
      </c>
      <c r="R195">
        <f t="shared" si="117"/>
        <v>30.374448863594512</v>
      </c>
      <c r="S195">
        <f t="shared" si="118"/>
        <v>0.60748897727189022</v>
      </c>
      <c r="T195">
        <f t="shared" si="119"/>
        <v>4.0785647569506409</v>
      </c>
      <c r="U195">
        <f t="shared" si="120"/>
        <v>32.658523606835523</v>
      </c>
      <c r="V195">
        <f t="shared" si="121"/>
        <v>4.6448690579230199E-2</v>
      </c>
      <c r="W195">
        <f t="shared" si="122"/>
        <v>-7.0165771680427733</v>
      </c>
      <c r="X195">
        <f t="shared" si="123"/>
        <v>6.9191278872678019</v>
      </c>
      <c r="Y195">
        <f t="shared" si="124"/>
        <v>0.99673694261856227</v>
      </c>
      <c r="Z195">
        <f t="shared" si="125"/>
        <v>0.62664181778911399</v>
      </c>
      <c r="AA195">
        <f t="shared" si="126"/>
        <v>-4.335814876792849</v>
      </c>
      <c r="AB195">
        <f t="shared" si="127"/>
        <v>19.096211885375425</v>
      </c>
      <c r="AC195">
        <f t="shared" si="128"/>
        <v>0.38192423770750844</v>
      </c>
      <c r="AD195">
        <f t="shared" si="129"/>
        <v>2.5557992332661654</v>
      </c>
      <c r="AE195">
        <f t="shared" si="130"/>
        <v>20.465196599296103</v>
      </c>
      <c r="AF195">
        <f t="shared" si="131"/>
        <v>2.9106691898492906E-2</v>
      </c>
      <c r="AG195">
        <f t="shared" si="94"/>
        <v>842.15266911454353</v>
      </c>
      <c r="AH195">
        <f t="shared" si="95"/>
        <v>1473.6920036812905</v>
      </c>
      <c r="AI195">
        <f t="shared" si="96"/>
        <v>842.15266911454353</v>
      </c>
      <c r="AK195" t="b">
        <f t="shared" si="132"/>
        <v>1</v>
      </c>
      <c r="AL195" t="b">
        <f t="shared" si="133"/>
        <v>1</v>
      </c>
      <c r="AM195">
        <f t="shared" si="134"/>
        <v>842.1526691145433</v>
      </c>
      <c r="AN195" t="b">
        <f t="shared" si="135"/>
        <v>1</v>
      </c>
      <c r="AO195">
        <f t="shared" si="136"/>
        <v>4.335814876792849</v>
      </c>
      <c r="AP195">
        <f>SUM(AO196:$AO$262)</f>
        <v>527.72807942989186</v>
      </c>
      <c r="AQ195" t="b">
        <f t="shared" si="97"/>
        <v>1</v>
      </c>
      <c r="AR195" t="b">
        <f t="shared" si="137"/>
        <v>1</v>
      </c>
      <c r="AS195" t="b">
        <f t="shared" si="138"/>
        <v>1</v>
      </c>
      <c r="AT195" t="b">
        <f t="shared" si="140"/>
        <v>1</v>
      </c>
      <c r="AU195">
        <f t="shared" si="98"/>
        <v>1473.6920036812903</v>
      </c>
      <c r="AV195" t="b">
        <f t="shared" si="99"/>
        <v>1</v>
      </c>
      <c r="AW195" t="b">
        <f t="shared" si="100"/>
        <v>1</v>
      </c>
      <c r="AX195" t="b">
        <f t="shared" si="139"/>
        <v>1</v>
      </c>
    </row>
    <row r="196" spans="1:50" x14ac:dyDescent="0.35">
      <c r="A196">
        <v>144</v>
      </c>
      <c r="B196">
        <f t="shared" si="101"/>
        <v>14</v>
      </c>
      <c r="C196">
        <f t="shared" si="102"/>
        <v>52</v>
      </c>
      <c r="D196">
        <f t="shared" si="103"/>
        <v>2.729815981108219E-3</v>
      </c>
      <c r="E196">
        <f t="shared" si="104"/>
        <v>2.2776978347627264E-4</v>
      </c>
      <c r="F196">
        <f t="shared" si="105"/>
        <v>0.04</v>
      </c>
      <c r="G196">
        <f t="shared" si="106"/>
        <v>3.3960531989175591E-3</v>
      </c>
      <c r="H196">
        <f t="shared" si="107"/>
        <v>0.02</v>
      </c>
      <c r="I196">
        <f t="shared" si="108"/>
        <v>1.4257608868461835</v>
      </c>
      <c r="J196">
        <f t="shared" si="109"/>
        <v>1.3016080064153496E-4</v>
      </c>
      <c r="K196">
        <f t="shared" si="110"/>
        <v>1.9402587774638713E-3</v>
      </c>
      <c r="L196">
        <f t="shared" si="111"/>
        <v>0</v>
      </c>
      <c r="M196">
        <f t="shared" si="112"/>
        <v>0.56938729818845757</v>
      </c>
      <c r="N196">
        <f t="shared" si="113"/>
        <v>52.96</v>
      </c>
      <c r="O196">
        <f t="shared" si="114"/>
        <v>1.0592000000000001</v>
      </c>
      <c r="P196">
        <f t="shared" si="115"/>
        <v>7.1288044342309176</v>
      </c>
      <c r="Q196">
        <f t="shared" si="116"/>
        <v>356.44022171154586</v>
      </c>
      <c r="R196">
        <f t="shared" si="117"/>
        <v>30.264400732917174</v>
      </c>
      <c r="S196">
        <f t="shared" si="118"/>
        <v>0.60528801465834348</v>
      </c>
      <c r="T196">
        <f t="shared" si="119"/>
        <v>4.073810312389754</v>
      </c>
      <c r="U196">
        <f t="shared" si="120"/>
        <v>32.540200160383741</v>
      </c>
      <c r="V196">
        <f t="shared" si="121"/>
        <v>4.6394544638821041E-2</v>
      </c>
      <c r="W196">
        <f t="shared" si="122"/>
        <v>-7.0012922991534827</v>
      </c>
      <c r="X196">
        <f t="shared" si="123"/>
        <v>6.9041960819429988</v>
      </c>
      <c r="Y196">
        <f t="shared" si="124"/>
        <v>0.99673694261856227</v>
      </c>
      <c r="Z196">
        <f t="shared" si="125"/>
        <v>0.62459704958005968</v>
      </c>
      <c r="AA196">
        <f t="shared" si="126"/>
        <v>-4.3123405025038046</v>
      </c>
      <c r="AB196">
        <f t="shared" si="127"/>
        <v>18.964939089573413</v>
      </c>
      <c r="AC196">
        <f t="shared" si="128"/>
        <v>0.37929878179146825</v>
      </c>
      <c r="AD196">
        <f t="shared" si="129"/>
        <v>2.5444899016674616</v>
      </c>
      <c r="AE196">
        <f t="shared" si="130"/>
        <v>20.324513012920271</v>
      </c>
      <c r="AF196">
        <f t="shared" si="131"/>
        <v>2.8977895698017998E-2</v>
      </c>
      <c r="AG196">
        <f t="shared" si="94"/>
        <v>838.00546172816576</v>
      </c>
      <c r="AH196">
        <f t="shared" si="95"/>
        <v>1471.7670457249999</v>
      </c>
      <c r="AI196">
        <f t="shared" si="96"/>
        <v>838.00546172816576</v>
      </c>
      <c r="AK196" t="b">
        <f t="shared" si="132"/>
        <v>1</v>
      </c>
      <c r="AL196" t="b">
        <f t="shared" si="133"/>
        <v>1</v>
      </c>
      <c r="AM196">
        <f t="shared" si="134"/>
        <v>838.00546172816576</v>
      </c>
      <c r="AN196" t="b">
        <f t="shared" si="135"/>
        <v>1</v>
      </c>
      <c r="AO196">
        <f t="shared" si="136"/>
        <v>4.3123405025038046</v>
      </c>
      <c r="AP196">
        <f>SUM(AO197:$AO$262)</f>
        <v>523.41573892738813</v>
      </c>
      <c r="AQ196" t="b">
        <f t="shared" si="97"/>
        <v>1</v>
      </c>
      <c r="AR196" t="b">
        <f t="shared" si="137"/>
        <v>1</v>
      </c>
      <c r="AS196" t="b">
        <f t="shared" si="138"/>
        <v>1</v>
      </c>
      <c r="AT196" t="b">
        <f t="shared" si="140"/>
        <v>1</v>
      </c>
      <c r="AU196">
        <f t="shared" si="98"/>
        <v>1471.7670457249997</v>
      </c>
      <c r="AV196" t="b">
        <f t="shared" si="99"/>
        <v>1</v>
      </c>
      <c r="AW196" t="b">
        <f t="shared" si="100"/>
        <v>1</v>
      </c>
      <c r="AX196" t="b">
        <f t="shared" si="139"/>
        <v>1</v>
      </c>
    </row>
    <row r="197" spans="1:50" x14ac:dyDescent="0.35">
      <c r="A197">
        <v>145</v>
      </c>
      <c r="B197">
        <f t="shared" si="101"/>
        <v>14</v>
      </c>
      <c r="C197">
        <f t="shared" si="102"/>
        <v>52</v>
      </c>
      <c r="D197">
        <f t="shared" si="103"/>
        <v>2.729815981108219E-3</v>
      </c>
      <c r="E197">
        <f t="shared" si="104"/>
        <v>2.2776978347627264E-4</v>
      </c>
      <c r="F197">
        <f t="shared" si="105"/>
        <v>0.04</v>
      </c>
      <c r="G197">
        <f t="shared" si="106"/>
        <v>3.3960531989175591E-3</v>
      </c>
      <c r="H197">
        <f t="shared" si="107"/>
        <v>0.02</v>
      </c>
      <c r="I197">
        <f t="shared" si="108"/>
        <v>1.4292771978239451</v>
      </c>
      <c r="J197">
        <f t="shared" si="109"/>
        <v>1.2968922162252485E-4</v>
      </c>
      <c r="K197">
        <f t="shared" si="110"/>
        <v>1.9332291239399812E-3</v>
      </c>
      <c r="L197">
        <f t="shared" si="111"/>
        <v>0</v>
      </c>
      <c r="M197">
        <f t="shared" si="112"/>
        <v>0.56732437984289508</v>
      </c>
      <c r="N197">
        <f t="shared" si="113"/>
        <v>52.96</v>
      </c>
      <c r="O197">
        <f t="shared" si="114"/>
        <v>1.0592000000000001</v>
      </c>
      <c r="P197">
        <f t="shared" si="115"/>
        <v>7.1463859891197252</v>
      </c>
      <c r="Q197">
        <f t="shared" si="116"/>
        <v>357.31929945598631</v>
      </c>
      <c r="R197">
        <f t="shared" si="117"/>
        <v>30.154751312060714</v>
      </c>
      <c r="S197">
        <f t="shared" si="118"/>
        <v>0.60309502624121425</v>
      </c>
      <c r="T197">
        <f t="shared" si="119"/>
        <v>4.0690614101567286</v>
      </c>
      <c r="U197">
        <f t="shared" si="120"/>
        <v>32.422305405631214</v>
      </c>
      <c r="V197">
        <f t="shared" si="121"/>
        <v>4.6340461817152734E-2</v>
      </c>
      <c r="W197">
        <f t="shared" si="122"/>
        <v>-6.9860509917855929</v>
      </c>
      <c r="X197">
        <f t="shared" si="123"/>
        <v>6.8893065589728373</v>
      </c>
      <c r="Y197">
        <f t="shared" si="124"/>
        <v>0.99673694261856227</v>
      </c>
      <c r="Z197">
        <f t="shared" si="125"/>
        <v>0.62255895356700319</v>
      </c>
      <c r="AA197">
        <f t="shared" si="126"/>
        <v>-4.2889994821564201</v>
      </c>
      <c r="AB197">
        <f t="shared" si="127"/>
        <v>18.834568700333556</v>
      </c>
      <c r="AC197">
        <f t="shared" si="128"/>
        <v>0.37669137400667108</v>
      </c>
      <c r="AD197">
        <f t="shared" si="129"/>
        <v>2.5332306135070475</v>
      </c>
      <c r="AE197">
        <f t="shared" si="130"/>
        <v>20.184796525559559</v>
      </c>
      <c r="AF197">
        <f t="shared" si="131"/>
        <v>2.8849669416698275E-2</v>
      </c>
      <c r="AG197">
        <f t="shared" si="94"/>
        <v>833.85956698695236</v>
      </c>
      <c r="AH197">
        <f t="shared" si="95"/>
        <v>1469.8109170239907</v>
      </c>
      <c r="AI197">
        <f t="shared" si="96"/>
        <v>833.85956698695236</v>
      </c>
      <c r="AK197" t="b">
        <f t="shared" si="132"/>
        <v>1</v>
      </c>
      <c r="AL197" t="b">
        <f t="shared" si="133"/>
        <v>1</v>
      </c>
      <c r="AM197">
        <f t="shared" si="134"/>
        <v>833.85956698695247</v>
      </c>
      <c r="AN197" t="b">
        <f t="shared" si="135"/>
        <v>1</v>
      </c>
      <c r="AO197">
        <f t="shared" si="136"/>
        <v>4.2889994821564201</v>
      </c>
      <c r="AP197">
        <f>SUM(AO198:$AO$262)</f>
        <v>519.12673944523169</v>
      </c>
      <c r="AQ197" t="b">
        <f t="shared" si="97"/>
        <v>1</v>
      </c>
      <c r="AR197" t="b">
        <f t="shared" si="137"/>
        <v>1</v>
      </c>
      <c r="AS197" t="b">
        <f t="shared" si="138"/>
        <v>1</v>
      </c>
      <c r="AT197" t="b">
        <f t="shared" si="140"/>
        <v>1</v>
      </c>
      <c r="AU197">
        <f t="shared" si="98"/>
        <v>1469.8109170239904</v>
      </c>
      <c r="AV197" t="b">
        <f t="shared" si="99"/>
        <v>1</v>
      </c>
      <c r="AW197" t="b">
        <f t="shared" si="100"/>
        <v>1</v>
      </c>
      <c r="AX197" t="b">
        <f t="shared" si="139"/>
        <v>1</v>
      </c>
    </row>
    <row r="198" spans="1:50" x14ac:dyDescent="0.35">
      <c r="A198">
        <v>146</v>
      </c>
      <c r="B198">
        <f t="shared" si="101"/>
        <v>14</v>
      </c>
      <c r="C198">
        <f t="shared" si="102"/>
        <v>52</v>
      </c>
      <c r="D198">
        <f t="shared" si="103"/>
        <v>2.729815981108219E-3</v>
      </c>
      <c r="E198">
        <f t="shared" si="104"/>
        <v>2.2776978347627264E-4</v>
      </c>
      <c r="F198">
        <f t="shared" si="105"/>
        <v>0.04</v>
      </c>
      <c r="G198">
        <f t="shared" si="106"/>
        <v>3.3960531989175591E-3</v>
      </c>
      <c r="H198">
        <f t="shared" si="107"/>
        <v>0.02</v>
      </c>
      <c r="I198">
        <f t="shared" si="108"/>
        <v>1.4328021809731812</v>
      </c>
      <c r="J198">
        <f t="shared" si="109"/>
        <v>1.2921935115762687E-4</v>
      </c>
      <c r="K198">
        <f t="shared" si="110"/>
        <v>1.9262249391985232E-3</v>
      </c>
      <c r="L198">
        <f t="shared" si="111"/>
        <v>0</v>
      </c>
      <c r="M198">
        <f t="shared" si="112"/>
        <v>0.56526893555253899</v>
      </c>
      <c r="N198">
        <f t="shared" si="113"/>
        <v>52.96</v>
      </c>
      <c r="O198">
        <f t="shared" si="114"/>
        <v>1.0592000000000001</v>
      </c>
      <c r="P198">
        <f t="shared" si="115"/>
        <v>7.164010904865906</v>
      </c>
      <c r="Q198">
        <f t="shared" si="116"/>
        <v>358.20054524329532</v>
      </c>
      <c r="R198">
        <f t="shared" si="117"/>
        <v>30.045499156479725</v>
      </c>
      <c r="S198">
        <f t="shared" si="118"/>
        <v>0.60090998312959454</v>
      </c>
      <c r="T198">
        <f t="shared" si="119"/>
        <v>4.064318043790788</v>
      </c>
      <c r="U198">
        <f t="shared" si="120"/>
        <v>32.304837789406719</v>
      </c>
      <c r="V198">
        <f t="shared" si="121"/>
        <v>4.6286442040646789E-2</v>
      </c>
      <c r="W198">
        <f t="shared" si="122"/>
        <v>-6.9708531018880224</v>
      </c>
      <c r="X198">
        <f t="shared" si="123"/>
        <v>6.8744591789407181</v>
      </c>
      <c r="Y198">
        <f t="shared" si="124"/>
        <v>0.99673694261856227</v>
      </c>
      <c r="Z198">
        <f t="shared" si="125"/>
        <v>0.62052750797818623</v>
      </c>
      <c r="AA198">
        <f t="shared" si="126"/>
        <v>-4.2657910230058569</v>
      </c>
      <c r="AB198">
        <f t="shared" si="127"/>
        <v>18.705094514256295</v>
      </c>
      <c r="AC198">
        <f t="shared" si="128"/>
        <v>0.37410189028512592</v>
      </c>
      <c r="AD198">
        <f t="shared" si="129"/>
        <v>2.5220211473442746</v>
      </c>
      <c r="AE198">
        <f t="shared" si="130"/>
        <v>20.04604048910009</v>
      </c>
      <c r="AF198">
        <f t="shared" si="131"/>
        <v>2.8722010532659305E-2</v>
      </c>
      <c r="AG198">
        <f t="shared" si="94"/>
        <v>829.71494704522399</v>
      </c>
      <c r="AH198">
        <f t="shared" si="95"/>
        <v>1467.8233578043598</v>
      </c>
      <c r="AI198">
        <f t="shared" si="96"/>
        <v>829.71494704522399</v>
      </c>
      <c r="AK198" t="b">
        <f t="shared" si="132"/>
        <v>1</v>
      </c>
      <c r="AL198" t="b">
        <f t="shared" si="133"/>
        <v>1</v>
      </c>
      <c r="AM198">
        <f t="shared" si="134"/>
        <v>829.71494704522399</v>
      </c>
      <c r="AN198" t="b">
        <f t="shared" si="135"/>
        <v>1</v>
      </c>
      <c r="AO198">
        <f t="shared" si="136"/>
        <v>4.2657910230058498</v>
      </c>
      <c r="AP198">
        <f>SUM(AO199:$AO$262)</f>
        <v>514.86094842222576</v>
      </c>
      <c r="AQ198" t="b">
        <f t="shared" si="97"/>
        <v>1</v>
      </c>
      <c r="AR198" t="b">
        <f t="shared" si="137"/>
        <v>1</v>
      </c>
      <c r="AS198" t="b">
        <f t="shared" si="138"/>
        <v>1</v>
      </c>
      <c r="AT198" t="b">
        <f t="shared" si="140"/>
        <v>1</v>
      </c>
      <c r="AU198">
        <f t="shared" si="98"/>
        <v>1467.8233578043596</v>
      </c>
      <c r="AV198" t="b">
        <f t="shared" si="99"/>
        <v>1</v>
      </c>
      <c r="AW198" t="b">
        <f t="shared" si="100"/>
        <v>1</v>
      </c>
      <c r="AX198" t="b">
        <f t="shared" si="139"/>
        <v>1</v>
      </c>
    </row>
    <row r="199" spans="1:50" x14ac:dyDescent="0.35">
      <c r="A199">
        <v>147</v>
      </c>
      <c r="B199">
        <f t="shared" si="101"/>
        <v>14</v>
      </c>
      <c r="C199">
        <f t="shared" si="102"/>
        <v>52</v>
      </c>
      <c r="D199">
        <f t="shared" si="103"/>
        <v>2.729815981108219E-3</v>
      </c>
      <c r="E199">
        <f t="shared" si="104"/>
        <v>2.2776978347627264E-4</v>
      </c>
      <c r="F199">
        <f t="shared" si="105"/>
        <v>0.04</v>
      </c>
      <c r="G199">
        <f t="shared" si="106"/>
        <v>3.3960531989175591E-3</v>
      </c>
      <c r="H199">
        <f t="shared" si="107"/>
        <v>0.02</v>
      </c>
      <c r="I199">
        <f t="shared" si="108"/>
        <v>1.4363358576818062</v>
      </c>
      <c r="J199">
        <f t="shared" si="109"/>
        <v>1.2875118305666491E-4</v>
      </c>
      <c r="K199">
        <f t="shared" si="110"/>
        <v>1.9192461309648396E-3</v>
      </c>
      <c r="L199">
        <f t="shared" si="111"/>
        <v>0</v>
      </c>
      <c r="M199">
        <f t="shared" si="112"/>
        <v>0.56322093823851749</v>
      </c>
      <c r="N199">
        <f t="shared" si="113"/>
        <v>52.96</v>
      </c>
      <c r="O199">
        <f t="shared" si="114"/>
        <v>1.0592000000000001</v>
      </c>
      <c r="P199">
        <f t="shared" si="115"/>
        <v>7.1816792884090308</v>
      </c>
      <c r="Q199">
        <f t="shared" si="116"/>
        <v>359.08396442045154</v>
      </c>
      <c r="R199">
        <f t="shared" si="117"/>
        <v>29.936642826862464</v>
      </c>
      <c r="S199">
        <f t="shared" si="118"/>
        <v>0.59873285653724928</v>
      </c>
      <c r="T199">
        <f t="shared" si="119"/>
        <v>4.0595802068386888</v>
      </c>
      <c r="U199">
        <f t="shared" si="120"/>
        <v>32.187795764166225</v>
      </c>
      <c r="V199">
        <f t="shared" si="121"/>
        <v>4.6232485235810507E-2</v>
      </c>
      <c r="W199">
        <f t="shared" si="122"/>
        <v>-6.9556984859155104</v>
      </c>
      <c r="X199">
        <f t="shared" si="123"/>
        <v>6.8596538029190874</v>
      </c>
      <c r="Y199">
        <f t="shared" si="124"/>
        <v>0.99673694261856227</v>
      </c>
      <c r="Z199">
        <f t="shared" si="125"/>
        <v>0.61850269111289291</v>
      </c>
      <c r="AA199">
        <f t="shared" si="126"/>
        <v>-4.2427143372082483</v>
      </c>
      <c r="AB199">
        <f t="shared" si="127"/>
        <v>18.576510370586011</v>
      </c>
      <c r="AC199">
        <f t="shared" si="128"/>
        <v>0.37153020741172016</v>
      </c>
      <c r="AD199">
        <f t="shared" si="129"/>
        <v>2.5108612827183636</v>
      </c>
      <c r="AE199">
        <f t="shared" si="130"/>
        <v>19.908238301128986</v>
      </c>
      <c r="AF199">
        <f t="shared" si="131"/>
        <v>2.8594916535185887E-2</v>
      </c>
      <c r="AG199">
        <f t="shared" si="94"/>
        <v>825.57156407233197</v>
      </c>
      <c r="AH199">
        <f t="shared" si="95"/>
        <v>1465.8041063855337</v>
      </c>
      <c r="AI199">
        <f t="shared" si="96"/>
        <v>825.57156407233197</v>
      </c>
      <c r="AK199" t="b">
        <f t="shared" si="132"/>
        <v>1</v>
      </c>
      <c r="AL199" t="b">
        <f t="shared" si="133"/>
        <v>1</v>
      </c>
      <c r="AM199">
        <f t="shared" si="134"/>
        <v>825.57156407233185</v>
      </c>
      <c r="AN199" t="b">
        <f t="shared" si="135"/>
        <v>1</v>
      </c>
      <c r="AO199">
        <f t="shared" si="136"/>
        <v>4.2427143372082483</v>
      </c>
      <c r="AP199">
        <f>SUM(AO200:$AO$262)</f>
        <v>510.6182340850176</v>
      </c>
      <c r="AQ199" t="b">
        <f t="shared" si="97"/>
        <v>1</v>
      </c>
      <c r="AR199" t="b">
        <f t="shared" si="137"/>
        <v>1</v>
      </c>
      <c r="AS199" t="b">
        <f t="shared" si="138"/>
        <v>1</v>
      </c>
      <c r="AT199" t="b">
        <f t="shared" si="140"/>
        <v>1</v>
      </c>
      <c r="AU199">
        <f t="shared" si="98"/>
        <v>1465.8041063855339</v>
      </c>
      <c r="AV199" t="b">
        <f t="shared" si="99"/>
        <v>1</v>
      </c>
      <c r="AW199" t="b">
        <f t="shared" si="100"/>
        <v>1</v>
      </c>
      <c r="AX199" t="b">
        <f t="shared" si="139"/>
        <v>1</v>
      </c>
    </row>
    <row r="200" spans="1:50" x14ac:dyDescent="0.35">
      <c r="A200">
        <v>148</v>
      </c>
      <c r="B200">
        <f t="shared" si="101"/>
        <v>14</v>
      </c>
      <c r="C200">
        <f t="shared" si="102"/>
        <v>52</v>
      </c>
      <c r="D200">
        <f t="shared" si="103"/>
        <v>2.729815981108219E-3</v>
      </c>
      <c r="E200">
        <f t="shared" si="104"/>
        <v>2.2776978347627264E-4</v>
      </c>
      <c r="F200">
        <f t="shared" si="105"/>
        <v>0.04</v>
      </c>
      <c r="G200">
        <f t="shared" si="106"/>
        <v>3.3960531989175591E-3</v>
      </c>
      <c r="H200">
        <f t="shared" si="107"/>
        <v>0.02</v>
      </c>
      <c r="I200">
        <f t="shared" si="108"/>
        <v>1.4398782493904827</v>
      </c>
      <c r="J200">
        <f t="shared" si="109"/>
        <v>1.2828471115189024E-4</v>
      </c>
      <c r="K200">
        <f t="shared" si="110"/>
        <v>1.9122926072985868E-3</v>
      </c>
      <c r="L200">
        <f t="shared" si="111"/>
        <v>0</v>
      </c>
      <c r="M200">
        <f t="shared" si="112"/>
        <v>0.56118036092006696</v>
      </c>
      <c r="N200">
        <f t="shared" si="113"/>
        <v>52.96</v>
      </c>
      <c r="O200">
        <f t="shared" si="114"/>
        <v>1.0592000000000001</v>
      </c>
      <c r="P200">
        <f t="shared" si="115"/>
        <v>7.1993912469524135</v>
      </c>
      <c r="Q200">
        <f t="shared" si="116"/>
        <v>359.96956234762069</v>
      </c>
      <c r="R200">
        <f t="shared" si="117"/>
        <v>29.828180889111888</v>
      </c>
      <c r="S200">
        <f t="shared" si="118"/>
        <v>0.59656361778223777</v>
      </c>
      <c r="T200">
        <f t="shared" si="119"/>
        <v>4.0548478928547089</v>
      </c>
      <c r="U200">
        <f t="shared" si="120"/>
        <v>32.071177787972559</v>
      </c>
      <c r="V200">
        <f t="shared" si="121"/>
        <v>4.6178591329236865E-2</v>
      </c>
      <c r="W200">
        <f t="shared" si="122"/>
        <v>-6.9405870008268549</v>
      </c>
      <c r="X200">
        <f t="shared" si="123"/>
        <v>6.8448902924676922</v>
      </c>
      <c r="Y200">
        <f t="shared" si="124"/>
        <v>0.99673694261856227</v>
      </c>
      <c r="Z200">
        <f t="shared" si="125"/>
        <v>0.61648448134121792</v>
      </c>
      <c r="AA200">
        <f t="shared" si="126"/>
        <v>-4.2197686417894822</v>
      </c>
      <c r="AB200">
        <f t="shared" si="127"/>
        <v>18.448810150917865</v>
      </c>
      <c r="AC200">
        <f t="shared" si="128"/>
        <v>0.36897620301835732</v>
      </c>
      <c r="AD200">
        <f t="shared" si="129"/>
        <v>2.4997508001440654</v>
      </c>
      <c r="AE200">
        <f t="shared" si="130"/>
        <v>19.771383404620252</v>
      </c>
      <c r="AF200">
        <f t="shared" si="131"/>
        <v>2.846838492467265E-2</v>
      </c>
      <c r="AG200">
        <f t="shared" si="94"/>
        <v>821.42938025222008</v>
      </c>
      <c r="AH200">
        <f t="shared" si="95"/>
        <v>1463.7528991668016</v>
      </c>
      <c r="AI200">
        <f t="shared" si="96"/>
        <v>821.42938025222008</v>
      </c>
      <c r="AK200" t="b">
        <f t="shared" si="132"/>
        <v>1</v>
      </c>
      <c r="AL200" t="b">
        <f t="shared" si="133"/>
        <v>1</v>
      </c>
      <c r="AM200">
        <f t="shared" si="134"/>
        <v>821.42938025221997</v>
      </c>
      <c r="AN200" t="b">
        <f t="shared" si="135"/>
        <v>1</v>
      </c>
      <c r="AO200">
        <f t="shared" si="136"/>
        <v>4.2197686417894822</v>
      </c>
      <c r="AP200">
        <f>SUM(AO201:$AO$262)</f>
        <v>506.39846544322808</v>
      </c>
      <c r="AQ200" t="b">
        <f t="shared" si="97"/>
        <v>1</v>
      </c>
      <c r="AR200" t="b">
        <f t="shared" si="137"/>
        <v>1</v>
      </c>
      <c r="AS200" t="b">
        <f t="shared" si="138"/>
        <v>1</v>
      </c>
      <c r="AT200" t="b">
        <f t="shared" si="140"/>
        <v>1</v>
      </c>
      <c r="AU200">
        <f t="shared" si="98"/>
        <v>1463.7528991668014</v>
      </c>
      <c r="AV200" t="b">
        <f t="shared" si="99"/>
        <v>1</v>
      </c>
      <c r="AW200" t="b">
        <f t="shared" si="100"/>
        <v>1</v>
      </c>
      <c r="AX200" t="b">
        <f t="shared" si="139"/>
        <v>1</v>
      </c>
    </row>
    <row r="201" spans="1:50" x14ac:dyDescent="0.35">
      <c r="A201">
        <v>149</v>
      </c>
      <c r="B201">
        <f t="shared" si="101"/>
        <v>14</v>
      </c>
      <c r="C201">
        <f t="shared" si="102"/>
        <v>52</v>
      </c>
      <c r="D201">
        <f t="shared" si="103"/>
        <v>2.729815981108219E-3</v>
      </c>
      <c r="E201">
        <f t="shared" si="104"/>
        <v>2.2776978347627264E-4</v>
      </c>
      <c r="F201">
        <f t="shared" si="105"/>
        <v>0.04</v>
      </c>
      <c r="G201">
        <f t="shared" si="106"/>
        <v>3.3960531989175591E-3</v>
      </c>
      <c r="H201">
        <f t="shared" si="107"/>
        <v>0.02</v>
      </c>
      <c r="I201">
        <f t="shared" si="108"/>
        <v>1.4434293775927518</v>
      </c>
      <c r="J201">
        <f t="shared" si="109"/>
        <v>1.2781992929790018E-4</v>
      </c>
      <c r="K201">
        <f t="shared" si="110"/>
        <v>1.9053642765925263E-3</v>
      </c>
      <c r="L201">
        <f t="shared" si="111"/>
        <v>0</v>
      </c>
      <c r="M201">
        <f t="shared" si="112"/>
        <v>0.55914717671417657</v>
      </c>
      <c r="N201">
        <f t="shared" si="113"/>
        <v>52.96</v>
      </c>
      <c r="O201">
        <f t="shared" si="114"/>
        <v>1.0592000000000001</v>
      </c>
      <c r="P201">
        <f t="shared" si="115"/>
        <v>7.217146887963759</v>
      </c>
      <c r="Q201">
        <f t="shared" si="116"/>
        <v>360.85734439818793</v>
      </c>
      <c r="R201">
        <f t="shared" si="117"/>
        <v>29.720111914326747</v>
      </c>
      <c r="S201">
        <f t="shared" si="118"/>
        <v>0.59440223828653493</v>
      </c>
      <c r="T201">
        <f t="shared" si="119"/>
        <v>4.0501210954006401</v>
      </c>
      <c r="U201">
        <f t="shared" si="120"/>
        <v>31.954982324475043</v>
      </c>
      <c r="V201">
        <f t="shared" si="121"/>
        <v>4.6124760247604396E-2</v>
      </c>
      <c r="W201">
        <f t="shared" si="122"/>
        <v>-6.925518504083076</v>
      </c>
      <c r="X201">
        <f t="shared" si="123"/>
        <v>6.8301685096318465</v>
      </c>
      <c r="Y201">
        <f t="shared" si="124"/>
        <v>0.99673694261856227</v>
      </c>
      <c r="Z201">
        <f t="shared" si="125"/>
        <v>0.61447285710383559</v>
      </c>
      <c r="AA201">
        <f t="shared" si="126"/>
        <v>-4.1969531586141251</v>
      </c>
      <c r="AB201">
        <f t="shared" si="127"/>
        <v>18.321987778906674</v>
      </c>
      <c r="AC201">
        <f t="shared" si="128"/>
        <v>0.36643975557813352</v>
      </c>
      <c r="AD201">
        <f t="shared" si="129"/>
        <v>2.4886894811073477</v>
      </c>
      <c r="AE201">
        <f t="shared" si="130"/>
        <v>19.635469287622744</v>
      </c>
      <c r="AF201">
        <f t="shared" si="131"/>
        <v>2.8342413212574892E-2</v>
      </c>
      <c r="AG201">
        <f t="shared" si="94"/>
        <v>817.28835778298696</v>
      </c>
      <c r="AH201">
        <f t="shared" si="95"/>
        <v>1461.6694706137564</v>
      </c>
      <c r="AI201">
        <f t="shared" si="96"/>
        <v>817.28835778298696</v>
      </c>
      <c r="AK201" t="b">
        <f t="shared" si="132"/>
        <v>1</v>
      </c>
      <c r="AL201" t="b">
        <f t="shared" si="133"/>
        <v>1</v>
      </c>
      <c r="AM201">
        <f t="shared" si="134"/>
        <v>817.28835778298685</v>
      </c>
      <c r="AN201" t="b">
        <f t="shared" si="135"/>
        <v>1</v>
      </c>
      <c r="AO201">
        <f t="shared" si="136"/>
        <v>4.1969531586141251</v>
      </c>
      <c r="AP201">
        <f>SUM(AO202:$AO$262)</f>
        <v>502.20151228461401</v>
      </c>
      <c r="AQ201" t="b">
        <f t="shared" si="97"/>
        <v>1</v>
      </c>
      <c r="AR201" t="b">
        <f t="shared" si="137"/>
        <v>1</v>
      </c>
      <c r="AS201" t="b">
        <f t="shared" si="138"/>
        <v>1</v>
      </c>
      <c r="AT201" t="b">
        <f t="shared" si="140"/>
        <v>1</v>
      </c>
      <c r="AU201">
        <f t="shared" si="98"/>
        <v>1461.6694706137564</v>
      </c>
      <c r="AV201" t="b">
        <f t="shared" si="99"/>
        <v>1</v>
      </c>
      <c r="AW201" t="b">
        <f t="shared" si="100"/>
        <v>1</v>
      </c>
      <c r="AX201" t="b">
        <f t="shared" si="139"/>
        <v>1</v>
      </c>
    </row>
    <row r="202" spans="1:50" x14ac:dyDescent="0.35">
      <c r="A202">
        <v>150</v>
      </c>
      <c r="B202">
        <f t="shared" si="101"/>
        <v>14</v>
      </c>
      <c r="C202">
        <f t="shared" si="102"/>
        <v>52</v>
      </c>
      <c r="D202">
        <f t="shared" si="103"/>
        <v>2.729815981108219E-3</v>
      </c>
      <c r="E202">
        <f t="shared" si="104"/>
        <v>2.2776978347627264E-4</v>
      </c>
      <c r="F202">
        <f t="shared" si="105"/>
        <v>0.04</v>
      </c>
      <c r="G202">
        <f t="shared" si="106"/>
        <v>3.3960531989175591E-3</v>
      </c>
      <c r="H202">
        <f t="shared" si="107"/>
        <v>0.02</v>
      </c>
      <c r="I202">
        <f t="shared" si="108"/>
        <v>1.446989263835164</v>
      </c>
      <c r="J202">
        <f t="shared" si="109"/>
        <v>1.2735683137155715E-4</v>
      </c>
      <c r="K202">
        <f t="shared" si="110"/>
        <v>1.8984610475713177E-3</v>
      </c>
      <c r="L202">
        <f t="shared" si="111"/>
        <v>0</v>
      </c>
      <c r="M202">
        <f t="shared" si="112"/>
        <v>0.55712135883523373</v>
      </c>
      <c r="N202">
        <f t="shared" si="113"/>
        <v>52.96</v>
      </c>
      <c r="O202">
        <f t="shared" si="114"/>
        <v>1.0592000000000001</v>
      </c>
      <c r="P202">
        <f t="shared" si="115"/>
        <v>7.2349463191758199</v>
      </c>
      <c r="Q202">
        <f t="shared" si="116"/>
        <v>361.74731595879098</v>
      </c>
      <c r="R202">
        <f t="shared" si="117"/>
        <v>29.612434478782792</v>
      </c>
      <c r="S202">
        <f t="shared" si="118"/>
        <v>0.5922486895756558</v>
      </c>
      <c r="T202">
        <f t="shared" si="119"/>
        <v>4.0453998080457838</v>
      </c>
      <c r="U202">
        <f t="shared" si="120"/>
        <v>31.839207842889287</v>
      </c>
      <c r="V202">
        <f t="shared" si="121"/>
        <v>4.6070991917677148E-2</v>
      </c>
      <c r="W202">
        <f t="shared" si="122"/>
        <v>-6.9104928536456107</v>
      </c>
      <c r="X202">
        <f t="shared" si="123"/>
        <v>6.8154883169406801</v>
      </c>
      <c r="Y202">
        <f t="shared" si="124"/>
        <v>0.99673694261856227</v>
      </c>
      <c r="Z202">
        <f t="shared" si="125"/>
        <v>0.61246779691176978</v>
      </c>
      <c r="AA202">
        <f t="shared" si="126"/>
        <v>-4.1742671143545635</v>
      </c>
      <c r="AB202">
        <f t="shared" si="127"/>
        <v>18.196037219977793</v>
      </c>
      <c r="AC202">
        <f t="shared" si="128"/>
        <v>0.36392074439955585</v>
      </c>
      <c r="AD202">
        <f t="shared" si="129"/>
        <v>2.4776771080610978</v>
      </c>
      <c r="AE202">
        <f t="shared" si="130"/>
        <v>19.500489482950343</v>
      </c>
      <c r="AF202">
        <f t="shared" si="131"/>
        <v>2.8216998921359676E-2</v>
      </c>
      <c r="AG202">
        <f t="shared" si="94"/>
        <v>813.14845887644844</v>
      </c>
      <c r="AH202">
        <f t="shared" si="95"/>
        <v>1459.5535532446418</v>
      </c>
      <c r="AI202">
        <f t="shared" si="96"/>
        <v>813.14845887644844</v>
      </c>
      <c r="AK202" t="b">
        <f t="shared" si="132"/>
        <v>1</v>
      </c>
      <c r="AL202" t="b">
        <f t="shared" si="133"/>
        <v>1</v>
      </c>
      <c r="AM202">
        <f t="shared" si="134"/>
        <v>813.14845887644856</v>
      </c>
      <c r="AN202" t="b">
        <f t="shared" si="135"/>
        <v>1</v>
      </c>
      <c r="AO202">
        <f t="shared" si="136"/>
        <v>4.1742671143545635</v>
      </c>
      <c r="AP202">
        <f>SUM(AO203:$AO$262)</f>
        <v>498.0272451702595</v>
      </c>
      <c r="AQ202" t="b">
        <f t="shared" si="97"/>
        <v>1</v>
      </c>
      <c r="AR202" t="b">
        <f t="shared" si="137"/>
        <v>1</v>
      </c>
      <c r="AS202" t="b">
        <f t="shared" si="138"/>
        <v>1</v>
      </c>
      <c r="AT202" t="b">
        <f t="shared" si="140"/>
        <v>1</v>
      </c>
      <c r="AU202">
        <f t="shared" si="98"/>
        <v>1459.5535532446415</v>
      </c>
      <c r="AV202" t="b">
        <f t="shared" si="99"/>
        <v>1</v>
      </c>
      <c r="AW202" t="b">
        <f t="shared" si="100"/>
        <v>1</v>
      </c>
      <c r="AX202" t="b">
        <f t="shared" si="139"/>
        <v>1</v>
      </c>
    </row>
    <row r="203" spans="1:50" x14ac:dyDescent="0.35">
      <c r="A203">
        <v>151</v>
      </c>
      <c r="B203">
        <f t="shared" si="101"/>
        <v>15</v>
      </c>
      <c r="C203">
        <f t="shared" si="102"/>
        <v>53</v>
      </c>
      <c r="D203">
        <f t="shared" si="103"/>
        <v>2.9824472372410593E-3</v>
      </c>
      <c r="E203">
        <f t="shared" si="104"/>
        <v>2.4887765779768589E-4</v>
      </c>
      <c r="F203">
        <f t="shared" si="105"/>
        <v>0.04</v>
      </c>
      <c r="G203">
        <f t="shared" si="106"/>
        <v>3.3960531989175591E-3</v>
      </c>
      <c r="H203">
        <f t="shared" si="107"/>
        <v>0.02</v>
      </c>
      <c r="I203">
        <f t="shared" si="108"/>
        <v>1.4505579297174085</v>
      </c>
      <c r="J203">
        <f t="shared" si="109"/>
        <v>1.3865505889597708E-4</v>
      </c>
      <c r="K203">
        <f t="shared" si="110"/>
        <v>1.891542892901383E-3</v>
      </c>
      <c r="L203">
        <f t="shared" si="111"/>
        <v>0</v>
      </c>
      <c r="M203">
        <f t="shared" si="112"/>
        <v>0.55509116088343635</v>
      </c>
      <c r="N203">
        <f t="shared" si="113"/>
        <v>52.96</v>
      </c>
      <c r="O203">
        <f t="shared" si="114"/>
        <v>1.0592000000000001</v>
      </c>
      <c r="P203">
        <f t="shared" si="115"/>
        <v>7.2527896485870427</v>
      </c>
      <c r="Q203">
        <f t="shared" si="116"/>
        <v>362.63948242935214</v>
      </c>
      <c r="R203">
        <f t="shared" si="117"/>
        <v>29.505147163913978</v>
      </c>
      <c r="S203">
        <f t="shared" si="118"/>
        <v>0.59010294327827961</v>
      </c>
      <c r="T203">
        <f t="shared" si="119"/>
        <v>4.0406840243669304</v>
      </c>
      <c r="U203">
        <f t="shared" si="120"/>
        <v>34.663764723994269</v>
      </c>
      <c r="V203">
        <f t="shared" si="121"/>
        <v>5.0281798794248468E-2</v>
      </c>
      <c r="W203">
        <f t="shared" si="122"/>
        <v>-9.8396863265197503</v>
      </c>
      <c r="X203">
        <f t="shared" si="123"/>
        <v>9.7450259959506091</v>
      </c>
      <c r="Y203">
        <f t="shared" si="124"/>
        <v>0.99673694261856227</v>
      </c>
      <c r="Z203">
        <f t="shared" si="125"/>
        <v>0.61046927934616402</v>
      </c>
      <c r="AA203">
        <f t="shared" si="126"/>
        <v>-5.9490389969576043</v>
      </c>
      <c r="AB203">
        <f t="shared" si="127"/>
        <v>18.070952481039946</v>
      </c>
      <c r="AC203">
        <f t="shared" si="128"/>
        <v>0.36141904962079896</v>
      </c>
      <c r="AD203">
        <f t="shared" si="129"/>
        <v>2.4667134644208377</v>
      </c>
      <c r="AE203">
        <f t="shared" si="130"/>
        <v>21.161163470481764</v>
      </c>
      <c r="AF203">
        <f t="shared" si="131"/>
        <v>3.0695493474153682E-2</v>
      </c>
      <c r="AG203">
        <f t="shared" si="94"/>
        <v>806.06546933915536</v>
      </c>
      <c r="AH203">
        <f t="shared" si="95"/>
        <v>1452.1316968122667</v>
      </c>
      <c r="AI203">
        <f t="shared" si="96"/>
        <v>806.06546933915536</v>
      </c>
      <c r="AK203" t="b">
        <f t="shared" si="132"/>
        <v>1</v>
      </c>
      <c r="AL203" t="b">
        <f t="shared" si="133"/>
        <v>1</v>
      </c>
      <c r="AM203">
        <f t="shared" si="134"/>
        <v>806.06546933915547</v>
      </c>
      <c r="AN203" t="b">
        <f t="shared" si="135"/>
        <v>1</v>
      </c>
      <c r="AO203">
        <f t="shared" si="136"/>
        <v>5.9490389969576043</v>
      </c>
      <c r="AP203">
        <f>SUM(AO204:$AO$262)</f>
        <v>492.07820617330191</v>
      </c>
      <c r="AQ203" t="b">
        <f t="shared" si="97"/>
        <v>1</v>
      </c>
      <c r="AR203" t="b">
        <f t="shared" si="137"/>
        <v>1</v>
      </c>
      <c r="AS203" t="b">
        <f t="shared" si="138"/>
        <v>1</v>
      </c>
      <c r="AT203" t="b">
        <f t="shared" si="140"/>
        <v>1</v>
      </c>
      <c r="AU203">
        <f t="shared" si="98"/>
        <v>1452.1316968122669</v>
      </c>
      <c r="AV203" t="b">
        <f t="shared" si="99"/>
        <v>1</v>
      </c>
      <c r="AW203" t="b">
        <f t="shared" si="100"/>
        <v>1</v>
      </c>
      <c r="AX203" t="b">
        <f t="shared" si="139"/>
        <v>1</v>
      </c>
    </row>
    <row r="204" spans="1:50" x14ac:dyDescent="0.35">
      <c r="A204">
        <v>152</v>
      </c>
      <c r="B204">
        <f t="shared" si="101"/>
        <v>15</v>
      </c>
      <c r="C204">
        <f t="shared" si="102"/>
        <v>53</v>
      </c>
      <c r="D204">
        <f t="shared" si="103"/>
        <v>2.9824472372410593E-3</v>
      </c>
      <c r="E204">
        <f t="shared" si="104"/>
        <v>2.4887765779768589E-4</v>
      </c>
      <c r="F204">
        <f t="shared" si="105"/>
        <v>0.04</v>
      </c>
      <c r="G204">
        <f t="shared" si="106"/>
        <v>3.3960531989175591E-3</v>
      </c>
      <c r="H204">
        <f t="shared" si="107"/>
        <v>0.02</v>
      </c>
      <c r="I204">
        <f t="shared" si="108"/>
        <v>1.4541353968924455</v>
      </c>
      <c r="J204">
        <f t="shared" si="109"/>
        <v>1.3814978798486807E-4</v>
      </c>
      <c r="K204">
        <f t="shared" si="110"/>
        <v>1.8846499485796397E-3</v>
      </c>
      <c r="L204">
        <f t="shared" si="111"/>
        <v>0</v>
      </c>
      <c r="M204">
        <f t="shared" si="112"/>
        <v>0.55306836114687186</v>
      </c>
      <c r="N204">
        <f t="shared" si="113"/>
        <v>52.96</v>
      </c>
      <c r="O204">
        <f t="shared" si="114"/>
        <v>1.0592000000000001</v>
      </c>
      <c r="P204">
        <f t="shared" si="115"/>
        <v>7.2706769844622272</v>
      </c>
      <c r="Q204">
        <f t="shared" si="116"/>
        <v>363.53384922311136</v>
      </c>
      <c r="R204">
        <f t="shared" si="117"/>
        <v>29.397627880386789</v>
      </c>
      <c r="S204">
        <f t="shared" si="118"/>
        <v>0.58795255760773579</v>
      </c>
      <c r="T204">
        <f t="shared" si="119"/>
        <v>4.0358885277136203</v>
      </c>
      <c r="U204">
        <f t="shared" si="120"/>
        <v>34.537446996217014</v>
      </c>
      <c r="V204">
        <f t="shared" si="121"/>
        <v>5.0222124195495828E-2</v>
      </c>
      <c r="W204">
        <f t="shared" si="122"/>
        <v>-9.8138823253470768</v>
      </c>
      <c r="X204">
        <f t="shared" si="123"/>
        <v>9.719566945130655</v>
      </c>
      <c r="Y204">
        <f t="shared" si="124"/>
        <v>0.99673694261856227</v>
      </c>
      <c r="Z204">
        <f t="shared" si="125"/>
        <v>0.60847728305805249</v>
      </c>
      <c r="AA204">
        <f t="shared" si="126"/>
        <v>-5.9141356872739586</v>
      </c>
      <c r="AB204">
        <f t="shared" si="127"/>
        <v>17.946348706626424</v>
      </c>
      <c r="AC204">
        <f t="shared" si="128"/>
        <v>0.35892697413252844</v>
      </c>
      <c r="AD204">
        <f t="shared" si="129"/>
        <v>2.4557464860683473</v>
      </c>
      <c r="AE204">
        <f t="shared" si="130"/>
        <v>21.015251912019625</v>
      </c>
      <c r="AF204">
        <f t="shared" si="131"/>
        <v>3.0559021679879381E-2</v>
      </c>
      <c r="AG204">
        <f t="shared" si="94"/>
        <v>798.98475098805716</v>
      </c>
      <c r="AH204">
        <f t="shared" si="95"/>
        <v>1444.6401333304259</v>
      </c>
      <c r="AI204">
        <f t="shared" si="96"/>
        <v>798.98475098805716</v>
      </c>
      <c r="AK204" t="b">
        <f t="shared" si="132"/>
        <v>1</v>
      </c>
      <c r="AL204" t="b">
        <f t="shared" si="133"/>
        <v>1</v>
      </c>
      <c r="AM204">
        <f t="shared" si="134"/>
        <v>798.98475098805727</v>
      </c>
      <c r="AN204" t="b">
        <f t="shared" si="135"/>
        <v>1</v>
      </c>
      <c r="AO204">
        <f t="shared" si="136"/>
        <v>5.9141356872739514</v>
      </c>
      <c r="AP204">
        <f>SUM(AO205:$AO$262)</f>
        <v>486.16407048602792</v>
      </c>
      <c r="AQ204" t="b">
        <f t="shared" si="97"/>
        <v>1</v>
      </c>
      <c r="AR204" t="b">
        <f t="shared" si="137"/>
        <v>1</v>
      </c>
      <c r="AS204" t="b">
        <f t="shared" si="138"/>
        <v>1</v>
      </c>
      <c r="AT204" t="b">
        <f t="shared" si="140"/>
        <v>1</v>
      </c>
      <c r="AU204">
        <f t="shared" si="98"/>
        <v>1444.6401333304261</v>
      </c>
      <c r="AV204" t="b">
        <f t="shared" si="99"/>
        <v>1</v>
      </c>
      <c r="AW204" t="b">
        <f t="shared" si="100"/>
        <v>1</v>
      </c>
      <c r="AX204" t="b">
        <f t="shared" si="139"/>
        <v>1</v>
      </c>
    </row>
    <row r="205" spans="1:50" x14ac:dyDescent="0.35">
      <c r="A205">
        <v>153</v>
      </c>
      <c r="B205">
        <f t="shared" si="101"/>
        <v>15</v>
      </c>
      <c r="C205">
        <f t="shared" si="102"/>
        <v>53</v>
      </c>
      <c r="D205">
        <f t="shared" si="103"/>
        <v>2.9824472372410593E-3</v>
      </c>
      <c r="E205">
        <f t="shared" si="104"/>
        <v>2.4887765779768589E-4</v>
      </c>
      <c r="F205">
        <f t="shared" si="105"/>
        <v>0.04</v>
      </c>
      <c r="G205">
        <f t="shared" si="106"/>
        <v>3.3960531989175591E-3</v>
      </c>
      <c r="H205">
        <f t="shared" si="107"/>
        <v>0.02</v>
      </c>
      <c r="I205">
        <f t="shared" si="108"/>
        <v>1.4577216870666385</v>
      </c>
      <c r="J205">
        <f t="shared" si="109"/>
        <v>1.3764635832423812E-4</v>
      </c>
      <c r="K205">
        <f t="shared" si="110"/>
        <v>1.8777821227374196E-3</v>
      </c>
      <c r="L205">
        <f t="shared" si="111"/>
        <v>0</v>
      </c>
      <c r="M205">
        <f t="shared" si="112"/>
        <v>0.55105293266581024</v>
      </c>
      <c r="N205">
        <f t="shared" si="113"/>
        <v>52.96</v>
      </c>
      <c r="O205">
        <f t="shared" si="114"/>
        <v>1.0592000000000001</v>
      </c>
      <c r="P205">
        <f t="shared" si="115"/>
        <v>7.2886084353331926</v>
      </c>
      <c r="Q205">
        <f t="shared" si="116"/>
        <v>364.43042176665961</v>
      </c>
      <c r="R205">
        <f t="shared" si="117"/>
        <v>29.290500406338335</v>
      </c>
      <c r="S205">
        <f t="shared" si="118"/>
        <v>0.58581000812676676</v>
      </c>
      <c r="T205">
        <f t="shared" si="119"/>
        <v>4.0310987223709951</v>
      </c>
      <c r="U205">
        <f t="shared" si="120"/>
        <v>34.41158958105953</v>
      </c>
      <c r="V205">
        <f t="shared" si="121"/>
        <v>5.0162520418746859E-2</v>
      </c>
      <c r="W205">
        <f t="shared" si="122"/>
        <v>-9.7881604256377042</v>
      </c>
      <c r="X205">
        <f t="shared" si="123"/>
        <v>9.6941887387453711</v>
      </c>
      <c r="Y205">
        <f t="shared" si="124"/>
        <v>0.99673694261856227</v>
      </c>
      <c r="Z205">
        <f t="shared" si="125"/>
        <v>0.60649178676813276</v>
      </c>
      <c r="AA205">
        <f t="shared" si="126"/>
        <v>-5.8794458494291959</v>
      </c>
      <c r="AB205">
        <f t="shared" si="127"/>
        <v>17.822604106659533</v>
      </c>
      <c r="AC205">
        <f t="shared" si="128"/>
        <v>0.35645208213319068</v>
      </c>
      <c r="AD205">
        <f t="shared" si="129"/>
        <v>2.4448282667695218</v>
      </c>
      <c r="AE205">
        <f t="shared" si="130"/>
        <v>20.870346450548457</v>
      </c>
      <c r="AF205">
        <f t="shared" si="131"/>
        <v>3.0423156637558724E-2</v>
      </c>
      <c r="AG205">
        <f t="shared" si="94"/>
        <v>791.90623041399169</v>
      </c>
      <c r="AH205">
        <f t="shared" si="95"/>
        <v>1437.0783339869249</v>
      </c>
      <c r="AI205">
        <f t="shared" si="96"/>
        <v>791.90623041399169</v>
      </c>
      <c r="AK205" t="b">
        <f t="shared" si="132"/>
        <v>1</v>
      </c>
      <c r="AL205" t="b">
        <f t="shared" si="133"/>
        <v>1</v>
      </c>
      <c r="AM205">
        <f t="shared" si="134"/>
        <v>791.90623041399169</v>
      </c>
      <c r="AN205" t="b">
        <f t="shared" si="135"/>
        <v>1</v>
      </c>
      <c r="AO205">
        <f t="shared" si="136"/>
        <v>5.8794458494291924</v>
      </c>
      <c r="AP205">
        <f>SUM(AO206:$AO$262)</f>
        <v>480.28462463659872</v>
      </c>
      <c r="AQ205" t="b">
        <f t="shared" si="97"/>
        <v>1</v>
      </c>
      <c r="AR205" t="b">
        <f t="shared" si="137"/>
        <v>1</v>
      </c>
      <c r="AS205" t="b">
        <f t="shared" si="138"/>
        <v>1</v>
      </c>
      <c r="AT205" t="b">
        <f t="shared" si="140"/>
        <v>1</v>
      </c>
      <c r="AU205">
        <f t="shared" si="98"/>
        <v>1437.0783339869249</v>
      </c>
      <c r="AV205" t="b">
        <f t="shared" si="99"/>
        <v>1</v>
      </c>
      <c r="AW205" t="b">
        <f t="shared" si="100"/>
        <v>1</v>
      </c>
      <c r="AX205" t="b">
        <f t="shared" si="139"/>
        <v>1</v>
      </c>
    </row>
    <row r="206" spans="1:50" x14ac:dyDescent="0.35">
      <c r="A206">
        <v>154</v>
      </c>
      <c r="B206">
        <f t="shared" si="101"/>
        <v>15</v>
      </c>
      <c r="C206">
        <f t="shared" si="102"/>
        <v>53</v>
      </c>
      <c r="D206">
        <f t="shared" si="103"/>
        <v>2.9824472372410593E-3</v>
      </c>
      <c r="E206">
        <f t="shared" si="104"/>
        <v>2.4887765779768589E-4</v>
      </c>
      <c r="F206">
        <f t="shared" si="105"/>
        <v>0.04</v>
      </c>
      <c r="G206">
        <f t="shared" si="106"/>
        <v>3.3960531989175591E-3</v>
      </c>
      <c r="H206">
        <f t="shared" si="107"/>
        <v>0.02</v>
      </c>
      <c r="I206">
        <f t="shared" si="108"/>
        <v>1.4613168219998822</v>
      </c>
      <c r="J206">
        <f t="shared" si="109"/>
        <v>1.3714476320441277E-4</v>
      </c>
      <c r="K206">
        <f t="shared" si="110"/>
        <v>1.8709393238408323E-3</v>
      </c>
      <c r="L206">
        <f t="shared" si="111"/>
        <v>0</v>
      </c>
      <c r="M206">
        <f t="shared" si="112"/>
        <v>0.54904484857876501</v>
      </c>
      <c r="N206">
        <f t="shared" si="113"/>
        <v>52.96</v>
      </c>
      <c r="O206">
        <f t="shared" si="114"/>
        <v>1.0592000000000001</v>
      </c>
      <c r="P206">
        <f t="shared" si="115"/>
        <v>7.3065841099994113</v>
      </c>
      <c r="Q206">
        <f t="shared" si="116"/>
        <v>365.32920549997056</v>
      </c>
      <c r="R206">
        <f t="shared" si="117"/>
        <v>29.183763313981309</v>
      </c>
      <c r="S206">
        <f t="shared" si="118"/>
        <v>0.58367526627962618</v>
      </c>
      <c r="T206">
        <f t="shared" si="119"/>
        <v>4.026314601584585</v>
      </c>
      <c r="U206">
        <f t="shared" si="120"/>
        <v>34.286190801103189</v>
      </c>
      <c r="V206">
        <f t="shared" si="121"/>
        <v>5.0102987379949712E-2</v>
      </c>
      <c r="W206">
        <f t="shared" si="122"/>
        <v>-9.7625203423660398</v>
      </c>
      <c r="X206">
        <f t="shared" si="123"/>
        <v>9.668891096349892</v>
      </c>
      <c r="Y206">
        <f t="shared" si="124"/>
        <v>0.99673694261856227</v>
      </c>
      <c r="Z206">
        <f t="shared" si="125"/>
        <v>0.60451276926653763</v>
      </c>
      <c r="AA206">
        <f t="shared" si="126"/>
        <v>-5.8449681323910418</v>
      </c>
      <c r="AB206">
        <f t="shared" si="127"/>
        <v>17.699712756914806</v>
      </c>
      <c r="AC206">
        <f t="shared" si="128"/>
        <v>0.35399425513829613</v>
      </c>
      <c r="AD206">
        <f t="shared" si="129"/>
        <v>2.4339585897421938</v>
      </c>
      <c r="AE206">
        <f t="shared" si="130"/>
        <v>20.726440148775776</v>
      </c>
      <c r="AF206">
        <f t="shared" si="131"/>
        <v>3.0287895649579788E-2</v>
      </c>
      <c r="AG206">
        <f t="shared" si="94"/>
        <v>784.82983424791928</v>
      </c>
      <c r="AH206">
        <f t="shared" si="95"/>
        <v>1429.4457661874028</v>
      </c>
      <c r="AI206">
        <f t="shared" si="96"/>
        <v>784.82983424791928</v>
      </c>
      <c r="AK206" t="b">
        <f t="shared" si="132"/>
        <v>1</v>
      </c>
      <c r="AL206" t="b">
        <f t="shared" si="133"/>
        <v>1</v>
      </c>
      <c r="AM206">
        <f t="shared" si="134"/>
        <v>784.82983424791917</v>
      </c>
      <c r="AN206" t="b">
        <f t="shared" si="135"/>
        <v>1</v>
      </c>
      <c r="AO206">
        <f t="shared" si="136"/>
        <v>5.8449681323910418</v>
      </c>
      <c r="AP206">
        <f>SUM(AO207:$AO$262)</f>
        <v>474.43965650420768</v>
      </c>
      <c r="AQ206" t="b">
        <f t="shared" si="97"/>
        <v>1</v>
      </c>
      <c r="AR206" t="b">
        <f t="shared" si="137"/>
        <v>1</v>
      </c>
      <c r="AS206" t="b">
        <f t="shared" si="138"/>
        <v>1</v>
      </c>
      <c r="AT206" t="b">
        <f t="shared" si="140"/>
        <v>1</v>
      </c>
      <c r="AU206">
        <f t="shared" si="98"/>
        <v>1429.445766187403</v>
      </c>
      <c r="AV206" t="b">
        <f t="shared" si="99"/>
        <v>1</v>
      </c>
      <c r="AW206" t="b">
        <f t="shared" si="100"/>
        <v>1</v>
      </c>
      <c r="AX206" t="b">
        <f t="shared" si="139"/>
        <v>1</v>
      </c>
    </row>
    <row r="207" spans="1:50" x14ac:dyDescent="0.35">
      <c r="A207">
        <v>155</v>
      </c>
      <c r="B207">
        <f t="shared" si="101"/>
        <v>15</v>
      </c>
      <c r="C207">
        <f t="shared" si="102"/>
        <v>53</v>
      </c>
      <c r="D207">
        <f t="shared" si="103"/>
        <v>2.9824472372410593E-3</v>
      </c>
      <c r="E207">
        <f t="shared" si="104"/>
        <v>2.4887765779768589E-4</v>
      </c>
      <c r="F207">
        <f t="shared" si="105"/>
        <v>0.04</v>
      </c>
      <c r="G207">
        <f t="shared" si="106"/>
        <v>3.3960531989175591E-3</v>
      </c>
      <c r="H207">
        <f t="shared" si="107"/>
        <v>0.02</v>
      </c>
      <c r="I207">
        <f t="shared" si="108"/>
        <v>1.4649208235057394</v>
      </c>
      <c r="J207">
        <f t="shared" si="109"/>
        <v>1.3664499594016815E-4</v>
      </c>
      <c r="K207">
        <f t="shared" si="110"/>
        <v>1.8641214606895432E-3</v>
      </c>
      <c r="L207">
        <f t="shared" si="111"/>
        <v>0</v>
      </c>
      <c r="M207">
        <f t="shared" si="112"/>
        <v>0.54704408212213529</v>
      </c>
      <c r="N207">
        <f t="shared" si="113"/>
        <v>52.96</v>
      </c>
      <c r="O207">
        <f t="shared" si="114"/>
        <v>1.0592000000000001</v>
      </c>
      <c r="P207">
        <f t="shared" si="115"/>
        <v>7.3246041175286969</v>
      </c>
      <c r="Q207">
        <f t="shared" si="116"/>
        <v>366.23020587643487</v>
      </c>
      <c r="R207">
        <f t="shared" si="117"/>
        <v>29.077415180731396</v>
      </c>
      <c r="S207">
        <f t="shared" si="118"/>
        <v>0.58154830361462795</v>
      </c>
      <c r="T207">
        <f t="shared" si="119"/>
        <v>4.0215361586079421</v>
      </c>
      <c r="U207">
        <f t="shared" si="120"/>
        <v>34.161248985042036</v>
      </c>
      <c r="V207">
        <f t="shared" si="121"/>
        <v>5.004352499515239E-2</v>
      </c>
      <c r="W207">
        <f t="shared" si="122"/>
        <v>-9.7369617915283637</v>
      </c>
      <c r="X207">
        <f t="shared" si="123"/>
        <v>9.6436737385045035</v>
      </c>
      <c r="Y207">
        <f t="shared" si="124"/>
        <v>0.99673694261856227</v>
      </c>
      <c r="Z207">
        <f t="shared" si="125"/>
        <v>0.60254020941260911</v>
      </c>
      <c r="AA207">
        <f t="shared" si="126"/>
        <v>-5.8107011939053841</v>
      </c>
      <c r="AB207">
        <f t="shared" si="127"/>
        <v>17.577668774016797</v>
      </c>
      <c r="AC207">
        <f t="shared" si="128"/>
        <v>0.35155337548033594</v>
      </c>
      <c r="AD207">
        <f t="shared" si="129"/>
        <v>2.423137239168009</v>
      </c>
      <c r="AE207">
        <f t="shared" si="130"/>
        <v>20.583526117243508</v>
      </c>
      <c r="AF207">
        <f t="shared" si="131"/>
        <v>3.015323603032426E-2</v>
      </c>
      <c r="AG207">
        <f t="shared" si="94"/>
        <v>777.7554891600488</v>
      </c>
      <c r="AH207">
        <f t="shared" si="95"/>
        <v>1421.7418935287997</v>
      </c>
      <c r="AI207">
        <f t="shared" si="96"/>
        <v>777.7554891600488</v>
      </c>
      <c r="AK207" t="b">
        <f t="shared" si="132"/>
        <v>1</v>
      </c>
      <c r="AL207" t="b">
        <f t="shared" si="133"/>
        <v>1</v>
      </c>
      <c r="AM207">
        <f t="shared" si="134"/>
        <v>777.75548916004868</v>
      </c>
      <c r="AN207" t="b">
        <f t="shared" si="135"/>
        <v>1</v>
      </c>
      <c r="AO207">
        <f t="shared" si="136"/>
        <v>5.8107011939053841</v>
      </c>
      <c r="AP207">
        <f>SUM(AO208:$AO$262)</f>
        <v>468.62895531030227</v>
      </c>
      <c r="AQ207" t="b">
        <f t="shared" si="97"/>
        <v>1</v>
      </c>
      <c r="AR207" t="b">
        <f t="shared" si="137"/>
        <v>1</v>
      </c>
      <c r="AS207" t="b">
        <f t="shared" si="138"/>
        <v>1</v>
      </c>
      <c r="AT207" t="b">
        <f t="shared" si="140"/>
        <v>1</v>
      </c>
      <c r="AU207">
        <f t="shared" si="98"/>
        <v>1421.7418935287997</v>
      </c>
      <c r="AV207" t="b">
        <f t="shared" si="99"/>
        <v>1</v>
      </c>
      <c r="AW207" t="b">
        <f t="shared" si="100"/>
        <v>1</v>
      </c>
      <c r="AX207" t="b">
        <f t="shared" si="139"/>
        <v>1</v>
      </c>
    </row>
    <row r="208" spans="1:50" x14ac:dyDescent="0.35">
      <c r="A208">
        <v>156</v>
      </c>
      <c r="B208">
        <f t="shared" si="101"/>
        <v>15</v>
      </c>
      <c r="C208">
        <f t="shared" si="102"/>
        <v>53</v>
      </c>
      <c r="D208">
        <f t="shared" si="103"/>
        <v>2.9824472372410593E-3</v>
      </c>
      <c r="E208">
        <f t="shared" si="104"/>
        <v>2.4887765779768589E-4</v>
      </c>
      <c r="F208">
        <f t="shared" si="105"/>
        <v>0.04</v>
      </c>
      <c r="G208">
        <f t="shared" si="106"/>
        <v>3.3960531989175591E-3</v>
      </c>
      <c r="H208">
        <f t="shared" si="107"/>
        <v>0.02</v>
      </c>
      <c r="I208">
        <f t="shared" si="108"/>
        <v>1.4685337134515697</v>
      </c>
      <c r="J208">
        <f t="shared" si="109"/>
        <v>1.3614704987064197E-4</v>
      </c>
      <c r="K208">
        <f t="shared" si="110"/>
        <v>1.8573284424155611E-3</v>
      </c>
      <c r="L208">
        <f t="shared" si="111"/>
        <v>0</v>
      </c>
      <c r="M208">
        <f t="shared" si="112"/>
        <v>0.54505060662984905</v>
      </c>
      <c r="N208">
        <f t="shared" si="113"/>
        <v>52.96</v>
      </c>
      <c r="O208">
        <f t="shared" si="114"/>
        <v>1.0592000000000001</v>
      </c>
      <c r="P208">
        <f t="shared" si="115"/>
        <v>7.3426685672578484</v>
      </c>
      <c r="Q208">
        <f t="shared" si="116"/>
        <v>367.1334283628924</v>
      </c>
      <c r="R208">
        <f t="shared" si="117"/>
        <v>28.971454589188287</v>
      </c>
      <c r="S208">
        <f t="shared" si="118"/>
        <v>0.57942909178376578</v>
      </c>
      <c r="T208">
        <f t="shared" si="119"/>
        <v>4.0167633867026238</v>
      </c>
      <c r="U208">
        <f t="shared" si="120"/>
        <v>34.036762467660495</v>
      </c>
      <c r="V208">
        <f t="shared" si="121"/>
        <v>4.9984133180502474E-2</v>
      </c>
      <c r="W208">
        <f t="shared" si="122"/>
        <v>-9.7114844901391013</v>
      </c>
      <c r="X208">
        <f t="shared" si="123"/>
        <v>9.6185363867710372</v>
      </c>
      <c r="Y208">
        <f t="shared" si="124"/>
        <v>0.99673694261856227</v>
      </c>
      <c r="Z208">
        <f t="shared" si="125"/>
        <v>0.60057408613467222</v>
      </c>
      <c r="AA208">
        <f t="shared" si="126"/>
        <v>-5.7766437004381075</v>
      </c>
      <c r="AB208">
        <f t="shared" si="127"/>
        <v>17.456466315157407</v>
      </c>
      <c r="AC208">
        <f t="shared" si="128"/>
        <v>0.34912932630314814</v>
      </c>
      <c r="AD208">
        <f t="shared" si="129"/>
        <v>2.4123640001881395</v>
      </c>
      <c r="AE208">
        <f t="shared" si="130"/>
        <v>20.441597513998111</v>
      </c>
      <c r="AF208">
        <f t="shared" si="131"/>
        <v>3.0019175106114022E-2</v>
      </c>
      <c r="AG208">
        <f t="shared" si="94"/>
        <v>770.68312185896468</v>
      </c>
      <c r="AH208">
        <f t="shared" si="95"/>
        <v>1413.966175772639</v>
      </c>
      <c r="AI208">
        <f t="shared" si="96"/>
        <v>770.68312185896468</v>
      </c>
      <c r="AK208" t="b">
        <f t="shared" si="132"/>
        <v>1</v>
      </c>
      <c r="AL208" t="b">
        <f t="shared" si="133"/>
        <v>1</v>
      </c>
      <c r="AM208">
        <f t="shared" si="134"/>
        <v>770.68312185896445</v>
      </c>
      <c r="AN208" t="b">
        <f t="shared" si="135"/>
        <v>1</v>
      </c>
      <c r="AO208">
        <f t="shared" si="136"/>
        <v>5.7766437004381075</v>
      </c>
      <c r="AP208">
        <f>SUM(AO209:$AO$262)</f>
        <v>462.85231160986422</v>
      </c>
      <c r="AQ208" t="b">
        <f t="shared" si="97"/>
        <v>1</v>
      </c>
      <c r="AR208" t="b">
        <f t="shared" si="137"/>
        <v>1</v>
      </c>
      <c r="AS208" t="b">
        <f t="shared" si="138"/>
        <v>1</v>
      </c>
      <c r="AT208" t="b">
        <f t="shared" si="140"/>
        <v>1</v>
      </c>
      <c r="AU208">
        <f t="shared" si="98"/>
        <v>1413.966175772639</v>
      </c>
      <c r="AV208" t="b">
        <f t="shared" si="99"/>
        <v>1</v>
      </c>
      <c r="AW208" t="b">
        <f t="shared" si="100"/>
        <v>1</v>
      </c>
      <c r="AX208" t="b">
        <f t="shared" si="139"/>
        <v>1</v>
      </c>
    </row>
    <row r="209" spans="1:50" x14ac:dyDescent="0.35">
      <c r="A209">
        <v>157</v>
      </c>
      <c r="B209">
        <f t="shared" si="101"/>
        <v>15</v>
      </c>
      <c r="C209">
        <f t="shared" si="102"/>
        <v>53</v>
      </c>
      <c r="D209">
        <f t="shared" si="103"/>
        <v>2.9824472372410593E-3</v>
      </c>
      <c r="E209">
        <f t="shared" si="104"/>
        <v>2.4887765779768589E-4</v>
      </c>
      <c r="F209">
        <f t="shared" si="105"/>
        <v>0.04</v>
      </c>
      <c r="G209">
        <f t="shared" si="106"/>
        <v>3.3960531989175591E-3</v>
      </c>
      <c r="H209">
        <f t="shared" si="107"/>
        <v>0.02</v>
      </c>
      <c r="I209">
        <f t="shared" si="108"/>
        <v>1.4721555137586642</v>
      </c>
      <c r="J209">
        <f t="shared" si="109"/>
        <v>1.3565091835924468E-4</v>
      </c>
      <c r="K209">
        <f t="shared" si="110"/>
        <v>1.8505601784820252E-3</v>
      </c>
      <c r="L209">
        <f t="shared" si="111"/>
        <v>0</v>
      </c>
      <c r="M209">
        <f t="shared" si="112"/>
        <v>0.54306439553300778</v>
      </c>
      <c r="N209">
        <f t="shared" si="113"/>
        <v>52.96</v>
      </c>
      <c r="O209">
        <f t="shared" si="114"/>
        <v>1.0592000000000001</v>
      </c>
      <c r="P209">
        <f t="shared" si="115"/>
        <v>7.3607775687933206</v>
      </c>
      <c r="Q209">
        <f t="shared" si="116"/>
        <v>368.03887843966606</v>
      </c>
      <c r="R209">
        <f t="shared" si="117"/>
        <v>28.865880127116807</v>
      </c>
      <c r="S209">
        <f t="shared" si="118"/>
        <v>0.57731760254233611</v>
      </c>
      <c r="T209">
        <f t="shared" si="119"/>
        <v>4.0119962791381845</v>
      </c>
      <c r="U209">
        <f t="shared" si="120"/>
        <v>33.912729589811171</v>
      </c>
      <c r="V209">
        <f t="shared" si="121"/>
        <v>4.992481185224712E-2</v>
      </c>
      <c r="W209">
        <f t="shared" si="122"/>
        <v>-9.6860881562271324</v>
      </c>
      <c r="X209">
        <f t="shared" si="123"/>
        <v>9.5934787637092107</v>
      </c>
      <c r="Y209">
        <f t="shared" si="124"/>
        <v>0.99673694261856227</v>
      </c>
      <c r="Z209">
        <f t="shared" si="125"/>
        <v>0.59861437842981036</v>
      </c>
      <c r="AA209">
        <f t="shared" si="126"/>
        <v>-5.7427943271173767</v>
      </c>
      <c r="AB209">
        <f t="shared" si="127"/>
        <v>17.336099577816171</v>
      </c>
      <c r="AC209">
        <f t="shared" si="128"/>
        <v>0.34672199155632344</v>
      </c>
      <c r="AD209">
        <f t="shared" si="129"/>
        <v>2.4016386588990164</v>
      </c>
      <c r="AE209">
        <f t="shared" si="130"/>
        <v>20.30064754426305</v>
      </c>
      <c r="AF209">
        <f t="shared" si="131"/>
        <v>2.9885710215158137E-2</v>
      </c>
      <c r="AG209">
        <f t="shared" si="94"/>
        <v>763.61265909075451</v>
      </c>
      <c r="AH209">
        <f t="shared" si="95"/>
        <v>1406.1180688181234</v>
      </c>
      <c r="AI209">
        <f t="shared" si="96"/>
        <v>763.61265909075451</v>
      </c>
      <c r="AK209" t="b">
        <f t="shared" si="132"/>
        <v>1</v>
      </c>
      <c r="AL209" t="b">
        <f t="shared" si="133"/>
        <v>1</v>
      </c>
      <c r="AM209">
        <f t="shared" si="134"/>
        <v>763.61265909075439</v>
      </c>
      <c r="AN209" t="b">
        <f t="shared" si="135"/>
        <v>1</v>
      </c>
      <c r="AO209">
        <f t="shared" si="136"/>
        <v>5.7427943271173767</v>
      </c>
      <c r="AP209">
        <f>SUM(AO210:$AO$262)</f>
        <v>457.10951728274682</v>
      </c>
      <c r="AQ209" t="b">
        <f t="shared" si="97"/>
        <v>1</v>
      </c>
      <c r="AR209" t="b">
        <f t="shared" si="137"/>
        <v>1</v>
      </c>
      <c r="AS209" t="b">
        <f t="shared" si="138"/>
        <v>1</v>
      </c>
      <c r="AT209" t="b">
        <f t="shared" si="140"/>
        <v>1</v>
      </c>
      <c r="AU209">
        <f t="shared" si="98"/>
        <v>1406.1180688181234</v>
      </c>
      <c r="AV209" t="b">
        <f t="shared" si="99"/>
        <v>1</v>
      </c>
      <c r="AW209" t="b">
        <f t="shared" si="100"/>
        <v>1</v>
      </c>
      <c r="AX209" t="b">
        <f t="shared" si="139"/>
        <v>1</v>
      </c>
    </row>
    <row r="210" spans="1:50" x14ac:dyDescent="0.35">
      <c r="A210">
        <v>158</v>
      </c>
      <c r="B210">
        <f t="shared" si="101"/>
        <v>15</v>
      </c>
      <c r="C210">
        <f t="shared" si="102"/>
        <v>53</v>
      </c>
      <c r="D210">
        <f t="shared" si="103"/>
        <v>2.9824472372410593E-3</v>
      </c>
      <c r="E210">
        <f t="shared" si="104"/>
        <v>2.4887765779768589E-4</v>
      </c>
      <c r="F210">
        <f t="shared" si="105"/>
        <v>0.04</v>
      </c>
      <c r="G210">
        <f t="shared" si="106"/>
        <v>3.3960531989175591E-3</v>
      </c>
      <c r="H210">
        <f t="shared" si="107"/>
        <v>0.02</v>
      </c>
      <c r="I210">
        <f t="shared" si="108"/>
        <v>1.4757862464023772</v>
      </c>
      <c r="J210">
        <f t="shared" si="109"/>
        <v>1.3515659479357105E-4</v>
      </c>
      <c r="K210">
        <f t="shared" si="110"/>
        <v>1.8438165786819982E-3</v>
      </c>
      <c r="L210">
        <f t="shared" si="111"/>
        <v>0</v>
      </c>
      <c r="M210">
        <f t="shared" si="112"/>
        <v>0.54108542235953216</v>
      </c>
      <c r="N210">
        <f t="shared" si="113"/>
        <v>52.96</v>
      </c>
      <c r="O210">
        <f t="shared" si="114"/>
        <v>1.0592000000000001</v>
      </c>
      <c r="P210">
        <f t="shared" si="115"/>
        <v>7.3789312320118858</v>
      </c>
      <c r="Q210">
        <f t="shared" si="116"/>
        <v>368.94656160059429</v>
      </c>
      <c r="R210">
        <f t="shared" si="117"/>
        <v>28.760690387428092</v>
      </c>
      <c r="S210">
        <f t="shared" si="118"/>
        <v>0.5752138077485619</v>
      </c>
      <c r="T210">
        <f t="shared" si="119"/>
        <v>4.0072348291921669</v>
      </c>
      <c r="U210">
        <f t="shared" si="120"/>
        <v>33.789148698392765</v>
      </c>
      <c r="V210">
        <f t="shared" si="121"/>
        <v>4.9865560926732826E-2</v>
      </c>
      <c r="W210">
        <f t="shared" si="122"/>
        <v>-9.6607725088321352</v>
      </c>
      <c r="X210">
        <f t="shared" si="123"/>
        <v>9.5685005928730007</v>
      </c>
      <c r="Y210">
        <f t="shared" si="124"/>
        <v>0.99673694261856227</v>
      </c>
      <c r="Z210">
        <f t="shared" si="125"/>
        <v>0.59666106536364016</v>
      </c>
      <c r="AA210">
        <f t="shared" si="126"/>
        <v>-5.7091517576762278</v>
      </c>
      <c r="AB210">
        <f t="shared" si="127"/>
        <v>17.216562799482489</v>
      </c>
      <c r="AC210">
        <f t="shared" si="128"/>
        <v>0.34433125598964981</v>
      </c>
      <c r="AD210">
        <f t="shared" si="129"/>
        <v>2.390961002348083</v>
      </c>
      <c r="AE210">
        <f t="shared" si="130"/>
        <v>20.160669460113482</v>
      </c>
      <c r="AF210">
        <f t="shared" si="131"/>
        <v>2.9752838707499916E-2</v>
      </c>
      <c r="AG210">
        <f t="shared" si="94"/>
        <v>756.54402763813766</v>
      </c>
      <c r="AH210">
        <f t="shared" si="95"/>
        <v>1398.1970246750445</v>
      </c>
      <c r="AI210">
        <f t="shared" si="96"/>
        <v>756.54402763813766</v>
      </c>
      <c r="AK210" t="b">
        <f t="shared" si="132"/>
        <v>1</v>
      </c>
      <c r="AL210" t="b">
        <f t="shared" si="133"/>
        <v>1</v>
      </c>
      <c r="AM210">
        <f t="shared" si="134"/>
        <v>756.54402763813766</v>
      </c>
      <c r="AN210" t="b">
        <f t="shared" si="135"/>
        <v>1</v>
      </c>
      <c r="AO210">
        <f t="shared" si="136"/>
        <v>5.7091517576762278</v>
      </c>
      <c r="AP210">
        <f>SUM(AO211:$AO$262)</f>
        <v>451.40036552507053</v>
      </c>
      <c r="AQ210" t="b">
        <f t="shared" si="97"/>
        <v>1</v>
      </c>
      <c r="AR210" t="b">
        <f t="shared" si="137"/>
        <v>1</v>
      </c>
      <c r="AS210" t="b">
        <f t="shared" si="138"/>
        <v>1</v>
      </c>
      <c r="AT210" t="b">
        <f t="shared" si="140"/>
        <v>1</v>
      </c>
      <c r="AU210">
        <f t="shared" si="98"/>
        <v>1398.1970246750448</v>
      </c>
      <c r="AV210" t="b">
        <f t="shared" si="99"/>
        <v>1</v>
      </c>
      <c r="AW210" t="b">
        <f t="shared" si="100"/>
        <v>1</v>
      </c>
      <c r="AX210" t="b">
        <f t="shared" si="139"/>
        <v>1</v>
      </c>
    </row>
    <row r="211" spans="1:50" x14ac:dyDescent="0.35">
      <c r="A211">
        <v>159</v>
      </c>
      <c r="B211">
        <f t="shared" si="101"/>
        <v>15</v>
      </c>
      <c r="C211">
        <f t="shared" si="102"/>
        <v>53</v>
      </c>
      <c r="D211">
        <f t="shared" si="103"/>
        <v>2.9824472372410593E-3</v>
      </c>
      <c r="E211">
        <f t="shared" si="104"/>
        <v>2.4887765779768589E-4</v>
      </c>
      <c r="F211">
        <f t="shared" si="105"/>
        <v>0.04</v>
      </c>
      <c r="G211">
        <f t="shared" si="106"/>
        <v>3.3960531989175591E-3</v>
      </c>
      <c r="H211">
        <f t="shared" si="107"/>
        <v>0.02</v>
      </c>
      <c r="I211">
        <f t="shared" si="108"/>
        <v>1.4794259334122608</v>
      </c>
      <c r="J211">
        <f t="shared" si="109"/>
        <v>1.3466407258531197E-4</v>
      </c>
      <c r="K211">
        <f t="shared" si="110"/>
        <v>1.8370975531372652E-3</v>
      </c>
      <c r="L211">
        <f t="shared" si="111"/>
        <v>0</v>
      </c>
      <c r="M211">
        <f t="shared" si="112"/>
        <v>0.53911366073380962</v>
      </c>
      <c r="N211">
        <f t="shared" si="113"/>
        <v>52.96</v>
      </c>
      <c r="O211">
        <f t="shared" si="114"/>
        <v>1.0592000000000001</v>
      </c>
      <c r="P211">
        <f t="shared" si="115"/>
        <v>7.3971296670613036</v>
      </c>
      <c r="Q211">
        <f t="shared" si="116"/>
        <v>369.85648335306519</v>
      </c>
      <c r="R211">
        <f t="shared" si="117"/>
        <v>28.655883968160826</v>
      </c>
      <c r="S211">
        <f t="shared" si="118"/>
        <v>0.57311767936321656</v>
      </c>
      <c r="T211">
        <f t="shared" si="119"/>
        <v>4.0024790301500914</v>
      </c>
      <c r="U211">
        <f t="shared" si="120"/>
        <v>33.666018146327993</v>
      </c>
      <c r="V211">
        <f t="shared" si="121"/>
        <v>4.9806380320405401E-2</v>
      </c>
      <c r="W211">
        <f t="shared" si="122"/>
        <v>-9.6355372680008813</v>
      </c>
      <c r="X211">
        <f t="shared" si="123"/>
        <v>9.5436015988070508</v>
      </c>
      <c r="Y211">
        <f t="shared" si="124"/>
        <v>0.99673694261856227</v>
      </c>
      <c r="Z211">
        <f t="shared" si="125"/>
        <v>0.59471412607008889</v>
      </c>
      <c r="AA211">
        <f t="shared" si="126"/>
        <v>-5.6757146843956399</v>
      </c>
      <c r="AB211">
        <f t="shared" si="127"/>
        <v>17.097850257379694</v>
      </c>
      <c r="AC211">
        <f t="shared" si="128"/>
        <v>0.34195700514759392</v>
      </c>
      <c r="AD211">
        <f t="shared" si="129"/>
        <v>2.3803308185295684</v>
      </c>
      <c r="AE211">
        <f t="shared" si="130"/>
        <v>20.021656560153207</v>
      </c>
      <c r="AF211">
        <f t="shared" si="131"/>
        <v>2.9620557944964373E-2</v>
      </c>
      <c r="AG211">
        <f t="shared" si="94"/>
        <v>749.47715431959455</v>
      </c>
      <c r="AH211">
        <f t="shared" si="95"/>
        <v>1390.2024914365008</v>
      </c>
      <c r="AI211">
        <f t="shared" si="96"/>
        <v>749.47715431959455</v>
      </c>
      <c r="AK211" t="b">
        <f t="shared" si="132"/>
        <v>1</v>
      </c>
      <c r="AL211" t="b">
        <f t="shared" si="133"/>
        <v>1</v>
      </c>
      <c r="AM211">
        <f t="shared" si="134"/>
        <v>749.47715431959455</v>
      </c>
      <c r="AN211" t="b">
        <f t="shared" si="135"/>
        <v>1</v>
      </c>
      <c r="AO211">
        <f t="shared" si="136"/>
        <v>5.6757146843956399</v>
      </c>
      <c r="AP211">
        <f>SUM(AO212:$AO$262)</f>
        <v>445.72465084067488</v>
      </c>
      <c r="AQ211" t="b">
        <f t="shared" si="97"/>
        <v>1</v>
      </c>
      <c r="AR211" t="b">
        <f t="shared" si="137"/>
        <v>1</v>
      </c>
      <c r="AS211" t="b">
        <f t="shared" si="138"/>
        <v>1</v>
      </c>
      <c r="AT211" t="b">
        <f t="shared" si="140"/>
        <v>1</v>
      </c>
      <c r="AU211">
        <f t="shared" si="98"/>
        <v>1390.2024914365006</v>
      </c>
      <c r="AV211" t="b">
        <f t="shared" si="99"/>
        <v>1</v>
      </c>
      <c r="AW211" t="b">
        <f t="shared" si="100"/>
        <v>1</v>
      </c>
      <c r="AX211" t="b">
        <f t="shared" si="139"/>
        <v>1</v>
      </c>
    </row>
    <row r="212" spans="1:50" x14ac:dyDescent="0.35">
      <c r="A212">
        <v>160</v>
      </c>
      <c r="B212">
        <f t="shared" si="101"/>
        <v>15</v>
      </c>
      <c r="C212">
        <f t="shared" si="102"/>
        <v>53</v>
      </c>
      <c r="D212">
        <f t="shared" si="103"/>
        <v>2.9824472372410593E-3</v>
      </c>
      <c r="E212">
        <f t="shared" si="104"/>
        <v>2.4887765779768589E-4</v>
      </c>
      <c r="F212">
        <f t="shared" si="105"/>
        <v>0.04</v>
      </c>
      <c r="G212">
        <f t="shared" si="106"/>
        <v>3.3960531989175591E-3</v>
      </c>
      <c r="H212">
        <f t="shared" si="107"/>
        <v>0.02</v>
      </c>
      <c r="I212">
        <f t="shared" si="108"/>
        <v>1.4830745968721972</v>
      </c>
      <c r="J212">
        <f t="shared" si="109"/>
        <v>1.341733451701668E-4</v>
      </c>
      <c r="K212">
        <f t="shared" si="110"/>
        <v>1.8304030122971351E-3</v>
      </c>
      <c r="L212">
        <f t="shared" si="111"/>
        <v>0</v>
      </c>
      <c r="M212">
        <f t="shared" si="112"/>
        <v>0.53714908437634235</v>
      </c>
      <c r="N212">
        <f t="shared" si="113"/>
        <v>52.96</v>
      </c>
      <c r="O212">
        <f t="shared" si="114"/>
        <v>1.0592000000000001</v>
      </c>
      <c r="P212">
        <f t="shared" si="115"/>
        <v>7.4153729843609861</v>
      </c>
      <c r="Q212">
        <f t="shared" si="116"/>
        <v>370.76864921804929</v>
      </c>
      <c r="R212">
        <f t="shared" si="117"/>
        <v>28.551459472462557</v>
      </c>
      <c r="S212">
        <f t="shared" si="118"/>
        <v>0.57102918944925118</v>
      </c>
      <c r="T212">
        <f t="shared" si="119"/>
        <v>3.9977288753054459</v>
      </c>
      <c r="U212">
        <f t="shared" si="120"/>
        <v>33.543336292541703</v>
      </c>
      <c r="V212">
        <f t="shared" si="121"/>
        <v>4.9747269949809825E-2</v>
      </c>
      <c r="W212">
        <f t="shared" si="122"/>
        <v>-9.6103821547836521</v>
      </c>
      <c r="X212">
        <f t="shared" si="123"/>
        <v>9.5187815070431121</v>
      </c>
      <c r="Y212">
        <f t="shared" si="124"/>
        <v>0.99673694261856227</v>
      </c>
      <c r="Z212">
        <f t="shared" si="125"/>
        <v>0.59277353975117053</v>
      </c>
      <c r="AA212">
        <f t="shared" si="126"/>
        <v>-5.6424818080479255</v>
      </c>
      <c r="AB212">
        <f t="shared" si="127"/>
        <v>16.979956268191131</v>
      </c>
      <c r="AC212">
        <f t="shared" si="128"/>
        <v>0.33959912536382264</v>
      </c>
      <c r="AD212">
        <f t="shared" si="129"/>
        <v>2.3697478963802752</v>
      </c>
      <c r="AE212">
        <f t="shared" si="130"/>
        <v>19.883602189193851</v>
      </c>
      <c r="AF212">
        <f t="shared" si="131"/>
        <v>2.9488865301105806E-2</v>
      </c>
      <c r="AG212">
        <f t="shared" si="94"/>
        <v>742.41196598849683</v>
      </c>
      <c r="AH212">
        <f t="shared" si="95"/>
        <v>1382.1339132514304</v>
      </c>
      <c r="AI212">
        <f t="shared" si="96"/>
        <v>742.41196598849683</v>
      </c>
      <c r="AK212" t="b">
        <f t="shared" si="132"/>
        <v>1</v>
      </c>
      <c r="AL212" t="b">
        <f t="shared" si="133"/>
        <v>1</v>
      </c>
      <c r="AM212">
        <f t="shared" si="134"/>
        <v>742.41196598849672</v>
      </c>
      <c r="AN212" t="b">
        <f t="shared" si="135"/>
        <v>1</v>
      </c>
      <c r="AO212">
        <f t="shared" si="136"/>
        <v>5.6424818080479255</v>
      </c>
      <c r="AP212">
        <f>SUM(AO213:$AO$262)</f>
        <v>440.08216903262695</v>
      </c>
      <c r="AQ212" t="b">
        <f t="shared" si="97"/>
        <v>1</v>
      </c>
      <c r="AR212" t="b">
        <f t="shared" si="137"/>
        <v>1</v>
      </c>
      <c r="AS212" t="b">
        <f t="shared" si="138"/>
        <v>1</v>
      </c>
      <c r="AT212" t="b">
        <f t="shared" si="140"/>
        <v>1</v>
      </c>
      <c r="AU212">
        <f t="shared" si="98"/>
        <v>1382.1339132514304</v>
      </c>
      <c r="AV212" t="b">
        <f t="shared" si="99"/>
        <v>1</v>
      </c>
      <c r="AW212" t="b">
        <f t="shared" si="100"/>
        <v>1</v>
      </c>
      <c r="AX212" t="b">
        <f t="shared" si="139"/>
        <v>1</v>
      </c>
    </row>
    <row r="213" spans="1:50" x14ac:dyDescent="0.35">
      <c r="A213">
        <v>161</v>
      </c>
      <c r="B213">
        <f t="shared" si="101"/>
        <v>15</v>
      </c>
      <c r="C213">
        <f t="shared" si="102"/>
        <v>53</v>
      </c>
      <c r="D213">
        <f t="shared" si="103"/>
        <v>2.9824472372410593E-3</v>
      </c>
      <c r="E213">
        <f t="shared" si="104"/>
        <v>2.4887765779768589E-4</v>
      </c>
      <c r="F213">
        <f t="shared" si="105"/>
        <v>0.04</v>
      </c>
      <c r="G213">
        <f t="shared" si="106"/>
        <v>3.3960531989175591E-3</v>
      </c>
      <c r="H213">
        <f t="shared" si="107"/>
        <v>0.02</v>
      </c>
      <c r="I213">
        <f t="shared" si="108"/>
        <v>1.4867322589205347</v>
      </c>
      <c r="J213">
        <f t="shared" si="109"/>
        <v>1.3368440600775564E-4</v>
      </c>
      <c r="K213">
        <f t="shared" si="110"/>
        <v>1.823732866937247E-3</v>
      </c>
      <c r="L213">
        <f t="shared" si="111"/>
        <v>0</v>
      </c>
      <c r="M213">
        <f t="shared" si="112"/>
        <v>0.53519166710339727</v>
      </c>
      <c r="N213">
        <f t="shared" si="113"/>
        <v>52.96</v>
      </c>
      <c r="O213">
        <f t="shared" si="114"/>
        <v>1.0592000000000001</v>
      </c>
      <c r="P213">
        <f t="shared" si="115"/>
        <v>7.4336612946026737</v>
      </c>
      <c r="Q213">
        <f t="shared" si="116"/>
        <v>371.68306473013371</v>
      </c>
      <c r="R213">
        <f t="shared" si="117"/>
        <v>28.44741550857109</v>
      </c>
      <c r="S213">
        <f t="shared" si="118"/>
        <v>0.56894831017142178</v>
      </c>
      <c r="T213">
        <f t="shared" si="119"/>
        <v>3.9929843579596818</v>
      </c>
      <c r="U213">
        <f t="shared" si="120"/>
        <v>33.421101501938914</v>
      </c>
      <c r="V213">
        <f t="shared" si="121"/>
        <v>4.9688229731590115E-2</v>
      </c>
      <c r="W213">
        <f t="shared" si="122"/>
        <v>-9.5853068912305162</v>
      </c>
      <c r="X213">
        <f t="shared" si="123"/>
        <v>9.4940400440963941</v>
      </c>
      <c r="Y213">
        <f t="shared" si="124"/>
        <v>0.99673694261856227</v>
      </c>
      <c r="Z213">
        <f t="shared" si="125"/>
        <v>0.59083928567676458</v>
      </c>
      <c r="AA213">
        <f t="shared" si="126"/>
        <v>-5.6094518378405134</v>
      </c>
      <c r="AB213">
        <f t="shared" si="127"/>
        <v>16.862875187788031</v>
      </c>
      <c r="AC213">
        <f t="shared" si="128"/>
        <v>0.33725750375576058</v>
      </c>
      <c r="AD213">
        <f t="shared" si="129"/>
        <v>2.3592120257753928</v>
      </c>
      <c r="AE213">
        <f t="shared" si="130"/>
        <v>19.746499737936233</v>
      </c>
      <c r="AF213">
        <f t="shared" si="131"/>
        <v>2.935775816115568E-2</v>
      </c>
      <c r="AG213">
        <f t="shared" si="94"/>
        <v>735.34838953223743</v>
      </c>
      <c r="AH213">
        <f t="shared" si="95"/>
        <v>1373.990730296947</v>
      </c>
      <c r="AI213">
        <f t="shared" si="96"/>
        <v>735.34838953223743</v>
      </c>
      <c r="AK213" t="b">
        <f t="shared" si="132"/>
        <v>1</v>
      </c>
      <c r="AL213" t="b">
        <f t="shared" si="133"/>
        <v>1</v>
      </c>
      <c r="AM213">
        <f t="shared" si="134"/>
        <v>735.34838953223755</v>
      </c>
      <c r="AN213" t="b">
        <f t="shared" si="135"/>
        <v>1</v>
      </c>
      <c r="AO213">
        <f t="shared" si="136"/>
        <v>5.6094518378405134</v>
      </c>
      <c r="AP213">
        <f>SUM(AO214:$AO$262)</f>
        <v>434.47271719478641</v>
      </c>
      <c r="AQ213" t="b">
        <f t="shared" si="97"/>
        <v>1</v>
      </c>
      <c r="AR213" t="b">
        <f t="shared" si="137"/>
        <v>1</v>
      </c>
      <c r="AS213" t="b">
        <f t="shared" si="138"/>
        <v>1</v>
      </c>
      <c r="AT213" t="b">
        <f t="shared" si="140"/>
        <v>1</v>
      </c>
      <c r="AU213">
        <f t="shared" si="98"/>
        <v>1373.9907302969473</v>
      </c>
      <c r="AV213" t="b">
        <f t="shared" si="99"/>
        <v>1</v>
      </c>
      <c r="AW213" t="b">
        <f t="shared" si="100"/>
        <v>1</v>
      </c>
      <c r="AX213" t="b">
        <f t="shared" si="139"/>
        <v>1</v>
      </c>
    </row>
    <row r="214" spans="1:50" x14ac:dyDescent="0.35">
      <c r="A214">
        <v>162</v>
      </c>
      <c r="B214">
        <f t="shared" si="101"/>
        <v>15</v>
      </c>
      <c r="C214">
        <f t="shared" si="102"/>
        <v>53</v>
      </c>
      <c r="D214">
        <f t="shared" si="103"/>
        <v>2.9824472372410593E-3</v>
      </c>
      <c r="E214">
        <f t="shared" si="104"/>
        <v>2.4887765779768589E-4</v>
      </c>
      <c r="F214">
        <f t="shared" si="105"/>
        <v>0.04</v>
      </c>
      <c r="G214">
        <f t="shared" si="106"/>
        <v>3.3960531989175591E-3</v>
      </c>
      <c r="H214">
        <f t="shared" si="107"/>
        <v>0.02</v>
      </c>
      <c r="I214">
        <f t="shared" si="108"/>
        <v>1.490398941750219</v>
      </c>
      <c r="J214">
        <f t="shared" si="109"/>
        <v>1.3319724858153233E-4</v>
      </c>
      <c r="K214">
        <f t="shared" si="110"/>
        <v>1.8170870281583814E-3</v>
      </c>
      <c r="L214">
        <f t="shared" si="111"/>
        <v>0</v>
      </c>
      <c r="M214">
        <f t="shared" si="112"/>
        <v>0.53324138282665734</v>
      </c>
      <c r="N214">
        <f t="shared" si="113"/>
        <v>52.96</v>
      </c>
      <c r="O214">
        <f t="shared" si="114"/>
        <v>1.0592000000000001</v>
      </c>
      <c r="P214">
        <f t="shared" si="115"/>
        <v>7.4519947087510952</v>
      </c>
      <c r="Q214">
        <f t="shared" si="116"/>
        <v>372.59973543755478</v>
      </c>
      <c r="R214">
        <f t="shared" si="117"/>
        <v>28.343750689795922</v>
      </c>
      <c r="S214">
        <f t="shared" si="118"/>
        <v>0.56687501379591843</v>
      </c>
      <c r="T214">
        <f t="shared" si="119"/>
        <v>3.9882454714221942</v>
      </c>
      <c r="U214">
        <f t="shared" si="120"/>
        <v>33.299312145383084</v>
      </c>
      <c r="V214">
        <f t="shared" si="121"/>
        <v>4.9629259582489163E-2</v>
      </c>
      <c r="W214">
        <f t="shared" si="122"/>
        <v>-9.5603112003877619</v>
      </c>
      <c r="X214">
        <f t="shared" si="123"/>
        <v>9.4693769374620516</v>
      </c>
      <c r="Y214">
        <f t="shared" si="124"/>
        <v>0.99673694261856227</v>
      </c>
      <c r="Z214">
        <f t="shared" si="125"/>
        <v>0.58891134318439364</v>
      </c>
      <c r="AA214">
        <f t="shared" si="126"/>
        <v>-5.5766234913600954</v>
      </c>
      <c r="AB214">
        <f t="shared" si="127"/>
        <v>16.746601410959325</v>
      </c>
      <c r="AC214">
        <f t="shared" si="128"/>
        <v>0.3349320282191865</v>
      </c>
      <c r="AD214">
        <f t="shared" si="129"/>
        <v>2.3487229975243196</v>
      </c>
      <c r="AE214">
        <f t="shared" si="130"/>
        <v>19.610342642653944</v>
      </c>
      <c r="AF214">
        <f t="shared" si="131"/>
        <v>2.9227233921970634E-2</v>
      </c>
      <c r="AG214">
        <f t="shared" si="94"/>
        <v>728.28635187136308</v>
      </c>
      <c r="AH214">
        <f t="shared" si="95"/>
        <v>1365.7723787504874</v>
      </c>
      <c r="AI214">
        <f t="shared" si="96"/>
        <v>728.28635187136308</v>
      </c>
      <c r="AK214" t="b">
        <f t="shared" si="132"/>
        <v>1</v>
      </c>
      <c r="AL214" t="b">
        <f t="shared" si="133"/>
        <v>1</v>
      </c>
      <c r="AM214">
        <f t="shared" si="134"/>
        <v>728.28635187136308</v>
      </c>
      <c r="AN214" t="b">
        <f t="shared" si="135"/>
        <v>1</v>
      </c>
      <c r="AO214">
        <f t="shared" si="136"/>
        <v>5.5766234913600954</v>
      </c>
      <c r="AP214">
        <f>SUM(AO215:$AO$262)</f>
        <v>428.89609370342635</v>
      </c>
      <c r="AQ214" t="b">
        <f t="shared" si="97"/>
        <v>1</v>
      </c>
      <c r="AR214" t="b">
        <f t="shared" si="137"/>
        <v>1</v>
      </c>
      <c r="AS214" t="b">
        <f t="shared" si="138"/>
        <v>1</v>
      </c>
      <c r="AT214" t="b">
        <f t="shared" si="140"/>
        <v>1</v>
      </c>
      <c r="AU214">
        <f t="shared" si="98"/>
        <v>1365.772378750487</v>
      </c>
      <c r="AV214" t="b">
        <f t="shared" si="99"/>
        <v>1</v>
      </c>
      <c r="AW214" t="b">
        <f t="shared" si="100"/>
        <v>1</v>
      </c>
      <c r="AX214" t="b">
        <f t="shared" si="139"/>
        <v>1</v>
      </c>
    </row>
    <row r="215" spans="1:50" x14ac:dyDescent="0.35">
      <c r="A215">
        <v>163</v>
      </c>
      <c r="B215">
        <f t="shared" si="101"/>
        <v>16</v>
      </c>
      <c r="C215">
        <f t="shared" si="102"/>
        <v>54</v>
      </c>
      <c r="D215">
        <f t="shared" si="103"/>
        <v>3.2602677027849802E-3</v>
      </c>
      <c r="E215">
        <f t="shared" si="104"/>
        <v>2.7209580483311679E-4</v>
      </c>
      <c r="F215">
        <f t="shared" si="105"/>
        <v>0.04</v>
      </c>
      <c r="G215">
        <f t="shared" si="106"/>
        <v>3.3960531989175591E-3</v>
      </c>
      <c r="H215">
        <f t="shared" si="107"/>
        <v>0.02</v>
      </c>
      <c r="I215">
        <f t="shared" si="108"/>
        <v>1.4940746676089309</v>
      </c>
      <c r="J215">
        <f t="shared" si="109"/>
        <v>1.4509274323054347E-4</v>
      </c>
      <c r="K215">
        <f t="shared" si="110"/>
        <v>1.8104233612689048E-3</v>
      </c>
      <c r="L215">
        <f t="shared" si="111"/>
        <v>0</v>
      </c>
      <c r="M215">
        <f t="shared" si="112"/>
        <v>0.53128586672215794</v>
      </c>
      <c r="N215">
        <f t="shared" si="113"/>
        <v>52.96</v>
      </c>
      <c r="O215">
        <f t="shared" si="114"/>
        <v>1.0592000000000001</v>
      </c>
      <c r="P215">
        <f t="shared" si="115"/>
        <v>7.4703733380446549</v>
      </c>
      <c r="Q215">
        <f t="shared" si="116"/>
        <v>373.51866690223272</v>
      </c>
      <c r="R215">
        <f t="shared" si="117"/>
        <v>28.240463634499772</v>
      </c>
      <c r="S215">
        <f t="shared" si="118"/>
        <v>0.56480927268999548</v>
      </c>
      <c r="T215">
        <f t="shared" si="119"/>
        <v>3.9835122090103239</v>
      </c>
      <c r="U215">
        <f t="shared" si="120"/>
        <v>36.273185807635869</v>
      </c>
      <c r="V215">
        <f t="shared" si="121"/>
        <v>5.419484802866055E-2</v>
      </c>
      <c r="W215">
        <f t="shared" si="122"/>
        <v>-12.635238502865079</v>
      </c>
      <c r="X215">
        <f t="shared" si="123"/>
        <v>12.544635612182429</v>
      </c>
      <c r="Y215">
        <f t="shared" si="124"/>
        <v>0.99673694261856227</v>
      </c>
      <c r="Z215">
        <f t="shared" si="125"/>
        <v>0.58698969167900328</v>
      </c>
      <c r="AA215">
        <f t="shared" si="126"/>
        <v>-7.3635717902204014</v>
      </c>
      <c r="AB215">
        <f t="shared" si="127"/>
        <v>16.631129371143285</v>
      </c>
      <c r="AC215">
        <f t="shared" si="128"/>
        <v>0.33262258742286571</v>
      </c>
      <c r="AD215">
        <f t="shared" si="129"/>
        <v>2.3382806033665151</v>
      </c>
      <c r="AE215">
        <f t="shared" si="130"/>
        <v>21.291986153439375</v>
      </c>
      <c r="AF215">
        <f t="shared" si="131"/>
        <v>3.1811817134933897E-2</v>
      </c>
      <c r="AG215">
        <f t="shared" si="94"/>
        <v>718.12593626213447</v>
      </c>
      <c r="AH215">
        <f t="shared" si="95"/>
        <v>1351.675211487767</v>
      </c>
      <c r="AI215">
        <f t="shared" si="96"/>
        <v>718.12593626213447</v>
      </c>
      <c r="AK215" t="b">
        <f t="shared" si="132"/>
        <v>1</v>
      </c>
      <c r="AL215" t="b">
        <f t="shared" si="133"/>
        <v>1</v>
      </c>
      <c r="AM215">
        <f t="shared" si="134"/>
        <v>718.12593626213436</v>
      </c>
      <c r="AN215" t="b">
        <f t="shared" si="135"/>
        <v>1</v>
      </c>
      <c r="AO215">
        <f t="shared" si="136"/>
        <v>7.3635717902204014</v>
      </c>
      <c r="AP215">
        <f>SUM(AO216:$AO$262)</f>
        <v>421.53252191320598</v>
      </c>
      <c r="AQ215" t="b">
        <f t="shared" si="97"/>
        <v>1</v>
      </c>
      <c r="AR215" t="b">
        <f t="shared" si="137"/>
        <v>1</v>
      </c>
      <c r="AS215" t="b">
        <f t="shared" si="138"/>
        <v>1</v>
      </c>
      <c r="AT215" t="b">
        <f t="shared" si="140"/>
        <v>1</v>
      </c>
      <c r="AU215">
        <f t="shared" si="98"/>
        <v>1351.6752114877672</v>
      </c>
      <c r="AV215" t="b">
        <f t="shared" si="99"/>
        <v>1</v>
      </c>
      <c r="AW215" t="b">
        <f t="shared" si="100"/>
        <v>1</v>
      </c>
      <c r="AX215" t="b">
        <f t="shared" si="139"/>
        <v>1</v>
      </c>
    </row>
    <row r="216" spans="1:50" x14ac:dyDescent="0.35">
      <c r="A216">
        <v>164</v>
      </c>
      <c r="B216">
        <f t="shared" si="101"/>
        <v>16</v>
      </c>
      <c r="C216">
        <f t="shared" si="102"/>
        <v>54</v>
      </c>
      <c r="D216">
        <f t="shared" si="103"/>
        <v>3.2602677027849802E-3</v>
      </c>
      <c r="E216">
        <f t="shared" si="104"/>
        <v>2.7209580483311679E-4</v>
      </c>
      <c r="F216">
        <f t="shared" si="105"/>
        <v>0.04</v>
      </c>
      <c r="G216">
        <f t="shared" si="106"/>
        <v>3.3960531989175591E-3</v>
      </c>
      <c r="H216">
        <f t="shared" si="107"/>
        <v>0.02</v>
      </c>
      <c r="I216">
        <f t="shared" si="108"/>
        <v>1.4977594587992193</v>
      </c>
      <c r="J216">
        <f t="shared" si="109"/>
        <v>1.4456065550222559E-4</v>
      </c>
      <c r="K216">
        <f t="shared" si="110"/>
        <v>1.8037841315449164E-3</v>
      </c>
      <c r="L216">
        <f t="shared" si="111"/>
        <v>0</v>
      </c>
      <c r="M216">
        <f t="shared" si="112"/>
        <v>0.52933752193511074</v>
      </c>
      <c r="N216">
        <f t="shared" si="113"/>
        <v>52.96</v>
      </c>
      <c r="O216">
        <f t="shared" si="114"/>
        <v>1.0592000000000001</v>
      </c>
      <c r="P216">
        <f t="shared" si="115"/>
        <v>7.4887972939960967</v>
      </c>
      <c r="Q216">
        <f t="shared" si="116"/>
        <v>374.43986469980484</v>
      </c>
      <c r="R216">
        <f t="shared" si="117"/>
        <v>28.136899501605484</v>
      </c>
      <c r="S216">
        <f t="shared" si="118"/>
        <v>0.56273799003210967</v>
      </c>
      <c r="T216">
        <f t="shared" si="119"/>
        <v>3.9786921610472672</v>
      </c>
      <c r="U216">
        <f t="shared" si="120"/>
        <v>36.140163875556397</v>
      </c>
      <c r="V216">
        <f t="shared" si="121"/>
        <v>5.4129272287168448E-2</v>
      </c>
      <c r="W216">
        <f t="shared" si="122"/>
        <v>-12.598823797317456</v>
      </c>
      <c r="X216">
        <f t="shared" si="123"/>
        <v>12.508553167816245</v>
      </c>
      <c r="Y216">
        <f t="shared" si="124"/>
        <v>0.99673694261856227</v>
      </c>
      <c r="Z216">
        <f t="shared" si="125"/>
        <v>0.5850743106327424</v>
      </c>
      <c r="AA216">
        <f t="shared" si="126"/>
        <v>-7.3184331216730989</v>
      </c>
      <c r="AB216">
        <f t="shared" si="127"/>
        <v>16.516069963250505</v>
      </c>
      <c r="AC216">
        <f t="shared" si="128"/>
        <v>0.33032139926501008</v>
      </c>
      <c r="AD216">
        <f t="shared" si="129"/>
        <v>2.3278305733446261</v>
      </c>
      <c r="AE216">
        <f t="shared" si="130"/>
        <v>21.144681465645498</v>
      </c>
      <c r="AF216">
        <f t="shared" si="131"/>
        <v>3.166964666846709E-2</v>
      </c>
      <c r="AG216">
        <f t="shared" si="94"/>
        <v>707.9683405404885</v>
      </c>
      <c r="AH216">
        <f t="shared" si="95"/>
        <v>1337.4610927869862</v>
      </c>
      <c r="AI216">
        <f t="shared" si="96"/>
        <v>707.9683405404885</v>
      </c>
      <c r="AK216" t="b">
        <f t="shared" si="132"/>
        <v>1</v>
      </c>
      <c r="AL216" t="b">
        <f t="shared" si="133"/>
        <v>1</v>
      </c>
      <c r="AM216">
        <f t="shared" si="134"/>
        <v>707.9683405404885</v>
      </c>
      <c r="AN216" t="b">
        <f t="shared" si="135"/>
        <v>1</v>
      </c>
      <c r="AO216">
        <f t="shared" si="136"/>
        <v>7.3184331216730989</v>
      </c>
      <c r="AP216">
        <f>SUM(AO217:$AO$262)</f>
        <v>414.21408879153284</v>
      </c>
      <c r="AQ216" t="b">
        <f t="shared" si="97"/>
        <v>1</v>
      </c>
      <c r="AR216" t="b">
        <f t="shared" si="137"/>
        <v>1</v>
      </c>
      <c r="AS216" t="b">
        <f t="shared" si="138"/>
        <v>1</v>
      </c>
      <c r="AT216" t="b">
        <f t="shared" si="140"/>
        <v>1</v>
      </c>
      <c r="AU216">
        <f t="shared" si="98"/>
        <v>1337.4610927869858</v>
      </c>
      <c r="AV216" t="b">
        <f t="shared" si="99"/>
        <v>1</v>
      </c>
      <c r="AW216" t="b">
        <f t="shared" si="100"/>
        <v>1</v>
      </c>
      <c r="AX216" t="b">
        <f t="shared" si="139"/>
        <v>1</v>
      </c>
    </row>
    <row r="217" spans="1:50" x14ac:dyDescent="0.35">
      <c r="A217">
        <v>165</v>
      </c>
      <c r="B217">
        <f t="shared" si="101"/>
        <v>16</v>
      </c>
      <c r="C217">
        <f t="shared" si="102"/>
        <v>54</v>
      </c>
      <c r="D217">
        <f t="shared" si="103"/>
        <v>3.2602677027849802E-3</v>
      </c>
      <c r="E217">
        <f t="shared" si="104"/>
        <v>2.7209580483311679E-4</v>
      </c>
      <c r="F217">
        <f t="shared" si="105"/>
        <v>0.04</v>
      </c>
      <c r="G217">
        <f t="shared" si="106"/>
        <v>3.3960531989175591E-3</v>
      </c>
      <c r="H217">
        <f t="shared" si="107"/>
        <v>0.02</v>
      </c>
      <c r="I217">
        <f t="shared" si="108"/>
        <v>1.5014533376786376</v>
      </c>
      <c r="J217">
        <f t="shared" si="109"/>
        <v>1.4403051905930158E-4</v>
      </c>
      <c r="K217">
        <f t="shared" si="110"/>
        <v>1.7971692493698333E-3</v>
      </c>
      <c r="L217">
        <f t="shared" si="111"/>
        <v>0</v>
      </c>
      <c r="M217">
        <f t="shared" si="112"/>
        <v>0.52739632216668164</v>
      </c>
      <c r="N217">
        <f t="shared" si="113"/>
        <v>52.96</v>
      </c>
      <c r="O217">
        <f t="shared" si="114"/>
        <v>1.0592000000000001</v>
      </c>
      <c r="P217">
        <f t="shared" si="115"/>
        <v>7.5072666883931882</v>
      </c>
      <c r="Q217">
        <f t="shared" si="116"/>
        <v>375.3633344196594</v>
      </c>
      <c r="R217">
        <f t="shared" si="117"/>
        <v>28.033715161683464</v>
      </c>
      <c r="S217">
        <f t="shared" si="118"/>
        <v>0.56067430323366929</v>
      </c>
      <c r="T217">
        <f t="shared" si="119"/>
        <v>3.9738779453400555</v>
      </c>
      <c r="U217">
        <f t="shared" si="120"/>
        <v>36.007629764825396</v>
      </c>
      <c r="V217">
        <f t="shared" si="121"/>
        <v>5.4063775892293747E-2</v>
      </c>
      <c r="W217">
        <f t="shared" si="122"/>
        <v>-12.56253062760795</v>
      </c>
      <c r="X217">
        <f t="shared" si="123"/>
        <v>12.472591040811668</v>
      </c>
      <c r="Y217">
        <f t="shared" si="124"/>
        <v>0.99673694261856227</v>
      </c>
      <c r="Z217">
        <f t="shared" si="125"/>
        <v>0.58316517958474257</v>
      </c>
      <c r="AA217">
        <f t="shared" si="126"/>
        <v>-7.2735807942019868</v>
      </c>
      <c r="AB217">
        <f t="shared" si="127"/>
        <v>16.401806572696611</v>
      </c>
      <c r="AC217">
        <f t="shared" si="128"/>
        <v>0.32803613145393223</v>
      </c>
      <c r="AD217">
        <f t="shared" si="129"/>
        <v>2.3174272456420812</v>
      </c>
      <c r="AE217">
        <f t="shared" si="130"/>
        <v>20.998395878225324</v>
      </c>
      <c r="AF217">
        <f t="shared" si="131"/>
        <v>3.1528111577258759E-2</v>
      </c>
      <c r="AG217">
        <f t="shared" si="94"/>
        <v>697.81345362064155</v>
      </c>
      <c r="AH217">
        <f t="shared" si="95"/>
        <v>1323.1291616783406</v>
      </c>
      <c r="AI217">
        <f t="shared" si="96"/>
        <v>697.81345362064155</v>
      </c>
      <c r="AK217" t="b">
        <f t="shared" si="132"/>
        <v>1</v>
      </c>
      <c r="AL217" t="b">
        <f t="shared" si="133"/>
        <v>1</v>
      </c>
      <c r="AM217">
        <f t="shared" si="134"/>
        <v>697.81345362064167</v>
      </c>
      <c r="AN217" t="b">
        <f t="shared" si="135"/>
        <v>1</v>
      </c>
      <c r="AO217">
        <f t="shared" si="136"/>
        <v>7.2735807942019868</v>
      </c>
      <c r="AP217">
        <f>SUM(AO218:$AO$262)</f>
        <v>406.94050799733088</v>
      </c>
      <c r="AQ217" t="b">
        <f t="shared" si="97"/>
        <v>1</v>
      </c>
      <c r="AR217" t="b">
        <f t="shared" si="137"/>
        <v>1</v>
      </c>
      <c r="AS217" t="b">
        <f t="shared" si="138"/>
        <v>1</v>
      </c>
      <c r="AT217" t="b">
        <f t="shared" si="140"/>
        <v>1</v>
      </c>
      <c r="AU217">
        <f t="shared" si="98"/>
        <v>1323.1291616783406</v>
      </c>
      <c r="AV217" t="b">
        <f t="shared" si="99"/>
        <v>1</v>
      </c>
      <c r="AW217" t="b">
        <f t="shared" si="100"/>
        <v>1</v>
      </c>
      <c r="AX217" t="b">
        <f t="shared" si="139"/>
        <v>1</v>
      </c>
    </row>
    <row r="218" spans="1:50" x14ac:dyDescent="0.35">
      <c r="A218">
        <v>166</v>
      </c>
      <c r="B218">
        <f t="shared" si="101"/>
        <v>16</v>
      </c>
      <c r="C218">
        <f t="shared" si="102"/>
        <v>54</v>
      </c>
      <c r="D218">
        <f t="shared" si="103"/>
        <v>3.2602677027849802E-3</v>
      </c>
      <c r="E218">
        <f t="shared" si="104"/>
        <v>2.7209580483311679E-4</v>
      </c>
      <c r="F218">
        <f t="shared" si="105"/>
        <v>0.04</v>
      </c>
      <c r="G218">
        <f t="shared" si="106"/>
        <v>3.3960531989175591E-3</v>
      </c>
      <c r="H218">
        <f t="shared" si="107"/>
        <v>0.02</v>
      </c>
      <c r="I218">
        <f t="shared" si="108"/>
        <v>1.5051563266598791</v>
      </c>
      <c r="J218">
        <f t="shared" si="109"/>
        <v>1.4350232674596901E-4</v>
      </c>
      <c r="K218">
        <f t="shared" si="110"/>
        <v>1.7905786254557169E-3</v>
      </c>
      <c r="L218">
        <f t="shared" si="111"/>
        <v>0</v>
      </c>
      <c r="M218">
        <f t="shared" si="112"/>
        <v>0.52546224121447993</v>
      </c>
      <c r="N218">
        <f t="shared" si="113"/>
        <v>52.96</v>
      </c>
      <c r="O218">
        <f t="shared" si="114"/>
        <v>1.0592000000000001</v>
      </c>
      <c r="P218">
        <f t="shared" si="115"/>
        <v>7.5257816332993954</v>
      </c>
      <c r="Q218">
        <f t="shared" si="116"/>
        <v>376.28908166496979</v>
      </c>
      <c r="R218">
        <f t="shared" si="117"/>
        <v>27.930909221947459</v>
      </c>
      <c r="S218">
        <f t="shared" si="118"/>
        <v>0.55861818443894917</v>
      </c>
      <c r="T218">
        <f t="shared" si="119"/>
        <v>3.9690695548316635</v>
      </c>
      <c r="U218">
        <f t="shared" si="120"/>
        <v>35.875581686492254</v>
      </c>
      <c r="V218">
        <f t="shared" si="121"/>
        <v>5.3998358748027109E-2</v>
      </c>
      <c r="W218">
        <f t="shared" si="122"/>
        <v>-12.526358562563432</v>
      </c>
      <c r="X218">
        <f t="shared" si="123"/>
        <v>12.436748804464013</v>
      </c>
      <c r="Y218">
        <f t="shared" si="124"/>
        <v>0.99673694261856227</v>
      </c>
      <c r="Z218">
        <f t="shared" si="125"/>
        <v>0.58126227814090115</v>
      </c>
      <c r="AA218">
        <f t="shared" si="126"/>
        <v>-7.2290129427488807</v>
      </c>
      <c r="AB218">
        <f t="shared" si="127"/>
        <v>16.288333692382132</v>
      </c>
      <c r="AC218">
        <f t="shared" si="128"/>
        <v>0.32576667384764263</v>
      </c>
      <c r="AD218">
        <f t="shared" si="129"/>
        <v>2.3070704115411451</v>
      </c>
      <c r="AE218">
        <f t="shared" si="130"/>
        <v>20.853122340720478</v>
      </c>
      <c r="AF218">
        <f t="shared" si="131"/>
        <v>3.1387209021747894E-2</v>
      </c>
      <c r="AG218">
        <f t="shared" si="94"/>
        <v>687.66116447984905</v>
      </c>
      <c r="AH218">
        <f t="shared" si="95"/>
        <v>1308.6785510800646</v>
      </c>
      <c r="AI218">
        <f t="shared" si="96"/>
        <v>687.66116447984905</v>
      </c>
      <c r="AK218" t="b">
        <f t="shared" si="132"/>
        <v>1</v>
      </c>
      <c r="AL218" t="b">
        <f t="shared" si="133"/>
        <v>1</v>
      </c>
      <c r="AM218">
        <f t="shared" si="134"/>
        <v>687.66116447984905</v>
      </c>
      <c r="AN218" t="b">
        <f t="shared" si="135"/>
        <v>1</v>
      </c>
      <c r="AO218">
        <f t="shared" si="136"/>
        <v>7.2290129427488807</v>
      </c>
      <c r="AP218">
        <f>SUM(AO219:$AO$262)</f>
        <v>399.71149505458203</v>
      </c>
      <c r="AQ218" t="b">
        <f t="shared" si="97"/>
        <v>1</v>
      </c>
      <c r="AR218" t="b">
        <f t="shared" si="137"/>
        <v>1</v>
      </c>
      <c r="AS218" t="b">
        <f t="shared" si="138"/>
        <v>1</v>
      </c>
      <c r="AT218" t="b">
        <f t="shared" si="140"/>
        <v>1</v>
      </c>
      <c r="AU218">
        <f t="shared" si="98"/>
        <v>1308.6785510800646</v>
      </c>
      <c r="AV218" t="b">
        <f t="shared" si="99"/>
        <v>1</v>
      </c>
      <c r="AW218" t="b">
        <f t="shared" si="100"/>
        <v>1</v>
      </c>
      <c r="AX218" t="b">
        <f t="shared" si="139"/>
        <v>1</v>
      </c>
    </row>
    <row r="219" spans="1:50" x14ac:dyDescent="0.35">
      <c r="A219">
        <v>167</v>
      </c>
      <c r="B219">
        <f t="shared" si="101"/>
        <v>16</v>
      </c>
      <c r="C219">
        <f t="shared" si="102"/>
        <v>54</v>
      </c>
      <c r="D219">
        <f t="shared" si="103"/>
        <v>3.2602677027849802E-3</v>
      </c>
      <c r="E219">
        <f t="shared" si="104"/>
        <v>2.7209580483311679E-4</v>
      </c>
      <c r="F219">
        <f t="shared" si="105"/>
        <v>0.04</v>
      </c>
      <c r="G219">
        <f t="shared" si="106"/>
        <v>3.3960531989175591E-3</v>
      </c>
      <c r="H219">
        <f t="shared" si="107"/>
        <v>0.02</v>
      </c>
      <c r="I219">
        <f t="shared" si="108"/>
        <v>1.5088684482109118</v>
      </c>
      <c r="J219">
        <f t="shared" si="109"/>
        <v>1.4297607143266727E-4</v>
      </c>
      <c r="K219">
        <f t="shared" si="110"/>
        <v>1.784012170842067E-3</v>
      </c>
      <c r="L219">
        <f t="shared" si="111"/>
        <v>0</v>
      </c>
      <c r="M219">
        <f t="shared" si="112"/>
        <v>0.52353525297220516</v>
      </c>
      <c r="N219">
        <f t="shared" si="113"/>
        <v>52.96</v>
      </c>
      <c r="O219">
        <f t="shared" si="114"/>
        <v>1.0592000000000001</v>
      </c>
      <c r="P219">
        <f t="shared" si="115"/>
        <v>7.5443422410545589</v>
      </c>
      <c r="Q219">
        <f t="shared" si="116"/>
        <v>377.21711205272794</v>
      </c>
      <c r="R219">
        <f t="shared" si="117"/>
        <v>27.828480294718858</v>
      </c>
      <c r="S219">
        <f t="shared" si="118"/>
        <v>0.55656960589437721</v>
      </c>
      <c r="T219">
        <f t="shared" si="119"/>
        <v>3.9642669824736005</v>
      </c>
      <c r="U219">
        <f t="shared" si="120"/>
        <v>35.744017858166821</v>
      </c>
      <c r="V219">
        <f t="shared" si="121"/>
        <v>5.3933020758475288E-2</v>
      </c>
      <c r="W219">
        <f t="shared" si="122"/>
        <v>-12.490307172574415</v>
      </c>
      <c r="X219">
        <f t="shared" si="123"/>
        <v>12.401026033615842</v>
      </c>
      <c r="Y219">
        <f t="shared" si="124"/>
        <v>0.99673694261856227</v>
      </c>
      <c r="Z219">
        <f t="shared" si="125"/>
        <v>0.57936558597366217</v>
      </c>
      <c r="AA219">
        <f t="shared" si="126"/>
        <v>-7.1847277146404824</v>
      </c>
      <c r="AB219">
        <f t="shared" si="127"/>
        <v>16.175645853307458</v>
      </c>
      <c r="AC219">
        <f t="shared" si="128"/>
        <v>0.32351291706614921</v>
      </c>
      <c r="AD219">
        <f t="shared" si="129"/>
        <v>2.2967598632568591</v>
      </c>
      <c r="AE219">
        <f t="shared" si="130"/>
        <v>20.708853851449867</v>
      </c>
      <c r="AF219">
        <f t="shared" si="131"/>
        <v>3.124693617506372E-2</v>
      </c>
      <c r="AG219">
        <f t="shared" si="94"/>
        <v>677.51136215706413</v>
      </c>
      <c r="AH219">
        <f t="shared" si="95"/>
        <v>1294.1083877555686</v>
      </c>
      <c r="AI219">
        <f t="shared" si="96"/>
        <v>677.51136215706413</v>
      </c>
      <c r="AK219" t="b">
        <f t="shared" si="132"/>
        <v>1</v>
      </c>
      <c r="AL219" t="b">
        <f t="shared" si="133"/>
        <v>1</v>
      </c>
      <c r="AM219">
        <f t="shared" si="134"/>
        <v>677.51136215706401</v>
      </c>
      <c r="AN219" t="b">
        <f t="shared" si="135"/>
        <v>1</v>
      </c>
      <c r="AO219">
        <f t="shared" si="136"/>
        <v>7.1847277146404824</v>
      </c>
      <c r="AP219">
        <f>SUM(AO220:$AO$262)</f>
        <v>392.52676733994156</v>
      </c>
      <c r="AQ219" t="b">
        <f t="shared" si="97"/>
        <v>1</v>
      </c>
      <c r="AR219" t="b">
        <f t="shared" si="137"/>
        <v>1</v>
      </c>
      <c r="AS219" t="b">
        <f t="shared" si="138"/>
        <v>1</v>
      </c>
      <c r="AT219" t="b">
        <f t="shared" si="140"/>
        <v>1</v>
      </c>
      <c r="AU219">
        <f t="shared" si="98"/>
        <v>1294.1083877555689</v>
      </c>
      <c r="AV219" t="b">
        <f t="shared" si="99"/>
        <v>1</v>
      </c>
      <c r="AW219" t="b">
        <f t="shared" si="100"/>
        <v>1</v>
      </c>
      <c r="AX219" t="b">
        <f t="shared" si="139"/>
        <v>1</v>
      </c>
    </row>
    <row r="220" spans="1:50" x14ac:dyDescent="0.35">
      <c r="A220">
        <v>168</v>
      </c>
      <c r="B220">
        <f t="shared" si="101"/>
        <v>16</v>
      </c>
      <c r="C220">
        <f t="shared" si="102"/>
        <v>54</v>
      </c>
      <c r="D220">
        <f t="shared" si="103"/>
        <v>3.2602677027849802E-3</v>
      </c>
      <c r="E220">
        <f t="shared" si="104"/>
        <v>2.7209580483311679E-4</v>
      </c>
      <c r="F220">
        <f t="shared" si="105"/>
        <v>0.04</v>
      </c>
      <c r="G220">
        <f t="shared" si="106"/>
        <v>3.3960531989175591E-3</v>
      </c>
      <c r="H220">
        <f t="shared" si="107"/>
        <v>0.02</v>
      </c>
      <c r="I220">
        <f t="shared" si="108"/>
        <v>1.512589724855117</v>
      </c>
      <c r="J220">
        <f t="shared" si="109"/>
        <v>1.4245174601598156E-4</v>
      </c>
      <c r="K220">
        <f t="shared" si="110"/>
        <v>1.7774697968946217E-3</v>
      </c>
      <c r="L220">
        <f t="shared" si="111"/>
        <v>0</v>
      </c>
      <c r="M220">
        <f t="shared" si="112"/>
        <v>0.5216153314292945</v>
      </c>
      <c r="N220">
        <f t="shared" si="113"/>
        <v>52.96</v>
      </c>
      <c r="O220">
        <f t="shared" si="114"/>
        <v>1.0592000000000001</v>
      </c>
      <c r="P220">
        <f t="shared" si="115"/>
        <v>7.5629486242755846</v>
      </c>
      <c r="Q220">
        <f t="shared" si="116"/>
        <v>378.14743121377927</v>
      </c>
      <c r="R220">
        <f t="shared" si="117"/>
        <v>27.726426997407984</v>
      </c>
      <c r="S220">
        <f t="shared" si="118"/>
        <v>0.55452853994815965</v>
      </c>
      <c r="T220">
        <f t="shared" si="119"/>
        <v>3.9594702212259092</v>
      </c>
      <c r="U220">
        <f t="shared" si="120"/>
        <v>35.612936503995392</v>
      </c>
      <c r="V220">
        <f t="shared" si="121"/>
        <v>5.3867761827861141E-2</v>
      </c>
      <c r="W220">
        <f t="shared" si="122"/>
        <v>-12.454376029589339</v>
      </c>
      <c r="X220">
        <f t="shared" si="123"/>
        <v>12.365422304651279</v>
      </c>
      <c r="Y220">
        <f t="shared" si="124"/>
        <v>0.99673694261856227</v>
      </c>
      <c r="Z220">
        <f t="shared" si="125"/>
        <v>0.57747508282179982</v>
      </c>
      <c r="AA220">
        <f t="shared" si="126"/>
        <v>-7.1407232695050276</v>
      </c>
      <c r="AB220">
        <f t="shared" si="127"/>
        <v>16.063737624309244</v>
      </c>
      <c r="AC220">
        <f t="shared" si="128"/>
        <v>0.32127475248618487</v>
      </c>
      <c r="AD220">
        <f t="shared" si="129"/>
        <v>2.2864953939328818</v>
      </c>
      <c r="AE220">
        <f t="shared" si="130"/>
        <v>20.565583457172238</v>
      </c>
      <c r="AF220">
        <f t="shared" si="131"/>
        <v>3.1107290222969101E-2</v>
      </c>
      <c r="AG220">
        <f t="shared" si="94"/>
        <v>667.36393575159821</v>
      </c>
      <c r="AH220">
        <f t="shared" si="95"/>
        <v>1279.4177922702797</v>
      </c>
      <c r="AI220">
        <f t="shared" si="96"/>
        <v>667.36393575159821</v>
      </c>
      <c r="AK220" t="b">
        <f t="shared" si="132"/>
        <v>1</v>
      </c>
      <c r="AL220" t="b">
        <f t="shared" si="133"/>
        <v>1</v>
      </c>
      <c r="AM220">
        <f t="shared" si="134"/>
        <v>667.36393575159821</v>
      </c>
      <c r="AN220" t="b">
        <f t="shared" si="135"/>
        <v>1</v>
      </c>
      <c r="AO220">
        <f t="shared" si="136"/>
        <v>7.1407232695050276</v>
      </c>
      <c r="AP220">
        <f>SUM(AO221:$AO$262)</f>
        <v>385.38604407043658</v>
      </c>
      <c r="AQ220" t="b">
        <f t="shared" si="97"/>
        <v>1</v>
      </c>
      <c r="AR220" t="b">
        <f t="shared" si="137"/>
        <v>1</v>
      </c>
      <c r="AS220" t="b">
        <f t="shared" si="138"/>
        <v>1</v>
      </c>
      <c r="AT220" t="b">
        <f t="shared" si="140"/>
        <v>1</v>
      </c>
      <c r="AU220">
        <f t="shared" si="98"/>
        <v>1279.4177922702793</v>
      </c>
      <c r="AV220" t="b">
        <f t="shared" si="99"/>
        <v>1</v>
      </c>
      <c r="AW220" t="b">
        <f t="shared" si="100"/>
        <v>1</v>
      </c>
      <c r="AX220" t="b">
        <f t="shared" si="139"/>
        <v>1</v>
      </c>
    </row>
    <row r="221" spans="1:50" x14ac:dyDescent="0.35">
      <c r="A221">
        <v>169</v>
      </c>
      <c r="B221">
        <f t="shared" si="101"/>
        <v>16</v>
      </c>
      <c r="C221">
        <f t="shared" si="102"/>
        <v>54</v>
      </c>
      <c r="D221">
        <f t="shared" si="103"/>
        <v>3.2602677027849802E-3</v>
      </c>
      <c r="E221">
        <f t="shared" si="104"/>
        <v>2.7209580483311679E-4</v>
      </c>
      <c r="F221">
        <f t="shared" si="105"/>
        <v>0.04</v>
      </c>
      <c r="G221">
        <f t="shared" si="106"/>
        <v>3.3960531989175591E-3</v>
      </c>
      <c r="H221">
        <f t="shared" si="107"/>
        <v>0.02</v>
      </c>
      <c r="I221">
        <f t="shared" si="108"/>
        <v>1.5163201791714247</v>
      </c>
      <c r="J221">
        <f t="shared" si="109"/>
        <v>1.4192934341854686E-4</v>
      </c>
      <c r="K221">
        <f t="shared" si="110"/>
        <v>1.7709514153041617E-3</v>
      </c>
      <c r="L221">
        <f t="shared" si="111"/>
        <v>0</v>
      </c>
      <c r="M221">
        <f t="shared" si="112"/>
        <v>0.51970245067057186</v>
      </c>
      <c r="N221">
        <f t="shared" si="113"/>
        <v>52.96</v>
      </c>
      <c r="O221">
        <f t="shared" si="114"/>
        <v>1.0592000000000001</v>
      </c>
      <c r="P221">
        <f t="shared" si="115"/>
        <v>7.5816008958571235</v>
      </c>
      <c r="Q221">
        <f t="shared" si="116"/>
        <v>379.0800447928562</v>
      </c>
      <c r="R221">
        <f t="shared" si="117"/>
        <v>27.624747952495436</v>
      </c>
      <c r="S221">
        <f t="shared" si="118"/>
        <v>0.55249495904990875</v>
      </c>
      <c r="T221">
        <f t="shared" si="119"/>
        <v>3.9546792640571495</v>
      </c>
      <c r="U221">
        <f t="shared" si="120"/>
        <v>35.482335854636716</v>
      </c>
      <c r="V221">
        <f t="shared" si="121"/>
        <v>5.3802581860523412E-2</v>
      </c>
      <c r="W221">
        <f t="shared" si="122"/>
        <v>-12.41856470710886</v>
      </c>
      <c r="X221">
        <f t="shared" si="123"/>
        <v>12.329937195490466</v>
      </c>
      <c r="Y221">
        <f t="shared" si="124"/>
        <v>0.99673694261856227</v>
      </c>
      <c r="Z221">
        <f t="shared" si="125"/>
        <v>0.57559074849020175</v>
      </c>
      <c r="AA221">
        <f t="shared" si="126"/>
        <v>-7.0969977791895325</v>
      </c>
      <c r="AB221">
        <f t="shared" si="127"/>
        <v>15.952603611798647</v>
      </c>
      <c r="AC221">
        <f t="shared" si="128"/>
        <v>0.31905207223597298</v>
      </c>
      <c r="AD221">
        <f t="shared" si="129"/>
        <v>2.276276797637335</v>
      </c>
      <c r="AE221">
        <f t="shared" si="130"/>
        <v>20.42330425275107</v>
      </c>
      <c r="AF221">
        <f t="shared" si="131"/>
        <v>3.0968268363804022E-2</v>
      </c>
      <c r="AG221">
        <f t="shared" si="94"/>
        <v>657.21877442178254</v>
      </c>
      <c r="AH221">
        <f t="shared" si="95"/>
        <v>1264.6058789481817</v>
      </c>
      <c r="AI221">
        <f t="shared" si="96"/>
        <v>657.21877442178254</v>
      </c>
      <c r="AK221" t="b">
        <f t="shared" si="132"/>
        <v>1</v>
      </c>
      <c r="AL221" t="b">
        <f t="shared" si="133"/>
        <v>1</v>
      </c>
      <c r="AM221">
        <f t="shared" si="134"/>
        <v>657.21877442178254</v>
      </c>
      <c r="AN221" t="b">
        <f t="shared" si="135"/>
        <v>1</v>
      </c>
      <c r="AO221">
        <f t="shared" si="136"/>
        <v>7.0969977791895325</v>
      </c>
      <c r="AP221">
        <f>SUM(AO222:$AO$262)</f>
        <v>378.28904629124702</v>
      </c>
      <c r="AQ221" t="b">
        <f t="shared" si="97"/>
        <v>1</v>
      </c>
      <c r="AR221" t="b">
        <f t="shared" si="137"/>
        <v>1</v>
      </c>
      <c r="AS221" t="b">
        <f t="shared" si="138"/>
        <v>1</v>
      </c>
      <c r="AT221" t="b">
        <f t="shared" si="140"/>
        <v>1</v>
      </c>
      <c r="AU221">
        <f t="shared" si="98"/>
        <v>1264.6058789481817</v>
      </c>
      <c r="AV221" t="b">
        <f t="shared" si="99"/>
        <v>1</v>
      </c>
      <c r="AW221" t="b">
        <f t="shared" si="100"/>
        <v>1</v>
      </c>
      <c r="AX221" t="b">
        <f t="shared" si="139"/>
        <v>1</v>
      </c>
    </row>
    <row r="222" spans="1:50" x14ac:dyDescent="0.35">
      <c r="A222">
        <v>170</v>
      </c>
      <c r="B222">
        <f t="shared" si="101"/>
        <v>16</v>
      </c>
      <c r="C222">
        <f t="shared" si="102"/>
        <v>54</v>
      </c>
      <c r="D222">
        <f t="shared" si="103"/>
        <v>3.2602677027849802E-3</v>
      </c>
      <c r="E222">
        <f t="shared" si="104"/>
        <v>2.7209580483311679E-4</v>
      </c>
      <c r="F222">
        <f t="shared" si="105"/>
        <v>0.04</v>
      </c>
      <c r="G222">
        <f t="shared" si="106"/>
        <v>3.3960531989175591E-3</v>
      </c>
      <c r="H222">
        <f t="shared" si="107"/>
        <v>0.02</v>
      </c>
      <c r="I222">
        <f t="shared" si="108"/>
        <v>1.5200598337944489</v>
      </c>
      <c r="J222">
        <f t="shared" si="109"/>
        <v>1.4140885658895242E-4</v>
      </c>
      <c r="K222">
        <f t="shared" si="110"/>
        <v>1.7644569380853162E-3</v>
      </c>
      <c r="L222">
        <f t="shared" si="111"/>
        <v>0</v>
      </c>
      <c r="M222">
        <f t="shared" si="112"/>
        <v>0.51779658487589753</v>
      </c>
      <c r="N222">
        <f t="shared" si="113"/>
        <v>52.96</v>
      </c>
      <c r="O222">
        <f t="shared" si="114"/>
        <v>1.0592000000000001</v>
      </c>
      <c r="P222">
        <f t="shared" si="115"/>
        <v>7.6002991689722439</v>
      </c>
      <c r="Q222">
        <f t="shared" si="116"/>
        <v>380.01495844861222</v>
      </c>
      <c r="R222">
        <f t="shared" si="117"/>
        <v>27.523441787513487</v>
      </c>
      <c r="S222">
        <f t="shared" si="118"/>
        <v>0.55046883575026972</v>
      </c>
      <c r="T222">
        <f t="shared" si="119"/>
        <v>3.949894103944386</v>
      </c>
      <c r="U222">
        <f t="shared" si="120"/>
        <v>35.352214147238108</v>
      </c>
      <c r="V222">
        <f t="shared" si="121"/>
        <v>5.3737480760916521E-2</v>
      </c>
      <c r="W222">
        <f t="shared" si="122"/>
        <v>-12.382872780180195</v>
      </c>
      <c r="X222">
        <f t="shared" si="123"/>
        <v>12.294570285583831</v>
      </c>
      <c r="Y222">
        <f t="shared" si="124"/>
        <v>0.99673694261856227</v>
      </c>
      <c r="Z222">
        <f t="shared" si="125"/>
        <v>0.57371256284965355</v>
      </c>
      <c r="AA222">
        <f t="shared" si="126"/>
        <v>-7.0535494276774955</v>
      </c>
      <c r="AB222">
        <f t="shared" si="127"/>
        <v>15.842238459501385</v>
      </c>
      <c r="AC222">
        <f t="shared" si="128"/>
        <v>0.31684476919002769</v>
      </c>
      <c r="AD222">
        <f t="shared" si="129"/>
        <v>2.2661038693586697</v>
      </c>
      <c r="AE222">
        <f t="shared" si="130"/>
        <v>20.282009380821755</v>
      </c>
      <c r="AF222">
        <f t="shared" si="131"/>
        <v>3.0829867808429369E-2</v>
      </c>
      <c r="AG222">
        <f t="shared" si="94"/>
        <v>647.07576738363127</v>
      </c>
      <c r="AH222">
        <f t="shared" si="95"/>
        <v>1249.6717558280509</v>
      </c>
      <c r="AI222">
        <f t="shared" si="96"/>
        <v>647.07576738363127</v>
      </c>
      <c r="AK222" t="b">
        <f t="shared" si="132"/>
        <v>1</v>
      </c>
      <c r="AL222" t="b">
        <f t="shared" si="133"/>
        <v>1</v>
      </c>
      <c r="AM222">
        <f t="shared" si="134"/>
        <v>647.07576738363127</v>
      </c>
      <c r="AN222" t="b">
        <f t="shared" si="135"/>
        <v>1</v>
      </c>
      <c r="AO222">
        <f t="shared" si="136"/>
        <v>7.0535494276774955</v>
      </c>
      <c r="AP222">
        <f>SUM(AO223:$AO$262)</f>
        <v>371.23549686356955</v>
      </c>
      <c r="AQ222" t="b">
        <f t="shared" si="97"/>
        <v>1</v>
      </c>
      <c r="AR222" t="b">
        <f t="shared" si="137"/>
        <v>1</v>
      </c>
      <c r="AS222" t="b">
        <f t="shared" si="138"/>
        <v>1</v>
      </c>
      <c r="AT222" t="b">
        <f t="shared" si="140"/>
        <v>1</v>
      </c>
      <c r="AU222">
        <f t="shared" si="98"/>
        <v>1249.6717558280511</v>
      </c>
      <c r="AV222" t="b">
        <f t="shared" si="99"/>
        <v>1</v>
      </c>
      <c r="AW222" t="b">
        <f t="shared" si="100"/>
        <v>1</v>
      </c>
      <c r="AX222" t="b">
        <f t="shared" si="139"/>
        <v>1</v>
      </c>
    </row>
    <row r="223" spans="1:50" x14ac:dyDescent="0.35">
      <c r="A223">
        <v>171</v>
      </c>
      <c r="B223">
        <f t="shared" si="101"/>
        <v>16</v>
      </c>
      <c r="C223">
        <f t="shared" si="102"/>
        <v>54</v>
      </c>
      <c r="D223">
        <f t="shared" si="103"/>
        <v>3.2602677027849802E-3</v>
      </c>
      <c r="E223">
        <f t="shared" si="104"/>
        <v>2.7209580483311679E-4</v>
      </c>
      <c r="F223">
        <f t="shared" si="105"/>
        <v>0.04</v>
      </c>
      <c r="G223">
        <f t="shared" si="106"/>
        <v>3.3960531989175591E-3</v>
      </c>
      <c r="H223">
        <f t="shared" si="107"/>
        <v>0.02</v>
      </c>
      <c r="I223">
        <f t="shared" si="108"/>
        <v>1.5238087114146293</v>
      </c>
      <c r="J223">
        <f t="shared" si="109"/>
        <v>1.4089027850164662E-4</v>
      </c>
      <c r="K223">
        <f t="shared" si="110"/>
        <v>1.7579862775753774E-3</v>
      </c>
      <c r="L223">
        <f t="shared" si="111"/>
        <v>0</v>
      </c>
      <c r="M223">
        <f t="shared" si="112"/>
        <v>0.51589770831982051</v>
      </c>
      <c r="N223">
        <f t="shared" si="113"/>
        <v>52.96</v>
      </c>
      <c r="O223">
        <f t="shared" si="114"/>
        <v>1.0592000000000001</v>
      </c>
      <c r="P223">
        <f t="shared" si="115"/>
        <v>7.6190435570731463</v>
      </c>
      <c r="Q223">
        <f t="shared" si="116"/>
        <v>380.9521778536573</v>
      </c>
      <c r="R223">
        <f t="shared" si="117"/>
        <v>27.422507135027534</v>
      </c>
      <c r="S223">
        <f t="shared" si="118"/>
        <v>0.5484501427005507</v>
      </c>
      <c r="T223">
        <f t="shared" si="119"/>
        <v>3.9451147338731856</v>
      </c>
      <c r="U223">
        <f t="shared" si="120"/>
        <v>35.222569625411651</v>
      </c>
      <c r="V223">
        <f t="shared" si="121"/>
        <v>5.3672458433610591E-2</v>
      </c>
      <c r="W223">
        <f t="shared" si="122"/>
        <v>-12.347299825391463</v>
      </c>
      <c r="X223">
        <f t="shared" si="123"/>
        <v>12.259321155906598</v>
      </c>
      <c r="Y223">
        <f t="shared" si="124"/>
        <v>0.99673694261856227</v>
      </c>
      <c r="Z223">
        <f t="shared" si="125"/>
        <v>0.57184050583662338</v>
      </c>
      <c r="AA223">
        <f t="shared" si="126"/>
        <v>-7.0103764110072451</v>
      </c>
      <c r="AB223">
        <f t="shared" si="127"/>
        <v>15.732636848199556</v>
      </c>
      <c r="AC223">
        <f t="shared" si="128"/>
        <v>0.31465273696399115</v>
      </c>
      <c r="AD223">
        <f t="shared" si="129"/>
        <v>2.255976405001558</v>
      </c>
      <c r="AE223">
        <f t="shared" si="130"/>
        <v>20.141692031461083</v>
      </c>
      <c r="AF223">
        <f t="shared" si="131"/>
        <v>3.0692085780171022E-2</v>
      </c>
      <c r="AG223">
        <f t="shared" si="94"/>
        <v>636.93480390950538</v>
      </c>
      <c r="AH223">
        <f t="shared" si="95"/>
        <v>1234.6145246193851</v>
      </c>
      <c r="AI223">
        <f t="shared" si="96"/>
        <v>636.93480390950538</v>
      </c>
      <c r="AK223" t="b">
        <f t="shared" si="132"/>
        <v>1</v>
      </c>
      <c r="AL223" t="b">
        <f t="shared" si="133"/>
        <v>1</v>
      </c>
      <c r="AM223">
        <f t="shared" si="134"/>
        <v>636.93480390950538</v>
      </c>
      <c r="AN223" t="b">
        <f t="shared" si="135"/>
        <v>1</v>
      </c>
      <c r="AO223">
        <f t="shared" si="136"/>
        <v>7.0103764110072451</v>
      </c>
      <c r="AP223">
        <f>SUM(AO224:$AO$262)</f>
        <v>364.22512045256229</v>
      </c>
      <c r="AQ223" t="b">
        <f t="shared" si="97"/>
        <v>1</v>
      </c>
      <c r="AR223" t="b">
        <f t="shared" si="137"/>
        <v>1</v>
      </c>
      <c r="AS223" t="b">
        <f t="shared" si="138"/>
        <v>1</v>
      </c>
      <c r="AT223" t="b">
        <f t="shared" si="140"/>
        <v>1</v>
      </c>
      <c r="AU223">
        <f t="shared" si="98"/>
        <v>1234.6145246193851</v>
      </c>
      <c r="AV223" t="b">
        <f t="shared" si="99"/>
        <v>1</v>
      </c>
      <c r="AW223" t="b">
        <f t="shared" si="100"/>
        <v>1</v>
      </c>
      <c r="AX223" t="b">
        <f t="shared" si="139"/>
        <v>1</v>
      </c>
    </row>
    <row r="224" spans="1:50" x14ac:dyDescent="0.35">
      <c r="A224">
        <v>172</v>
      </c>
      <c r="B224">
        <f t="shared" si="101"/>
        <v>16</v>
      </c>
      <c r="C224">
        <f t="shared" si="102"/>
        <v>54</v>
      </c>
      <c r="D224">
        <f t="shared" si="103"/>
        <v>3.2602677027849802E-3</v>
      </c>
      <c r="E224">
        <f t="shared" si="104"/>
        <v>2.7209580483311679E-4</v>
      </c>
      <c r="F224">
        <f t="shared" si="105"/>
        <v>0.04</v>
      </c>
      <c r="G224">
        <f t="shared" si="106"/>
        <v>3.3960531989175591E-3</v>
      </c>
      <c r="H224">
        <f t="shared" si="107"/>
        <v>0.02</v>
      </c>
      <c r="I224">
        <f t="shared" si="108"/>
        <v>1.5275668347783637</v>
      </c>
      <c r="J224">
        <f t="shared" si="109"/>
        <v>1.4037360215684211E-4</v>
      </c>
      <c r="K224">
        <f t="shared" si="110"/>
        <v>1.7515393464331162E-3</v>
      </c>
      <c r="L224">
        <f t="shared" si="111"/>
        <v>0</v>
      </c>
      <c r="M224">
        <f t="shared" si="112"/>
        <v>0.51400579537123059</v>
      </c>
      <c r="N224">
        <f t="shared" si="113"/>
        <v>52.96</v>
      </c>
      <c r="O224">
        <f t="shared" si="114"/>
        <v>1.0592000000000001</v>
      </c>
      <c r="P224">
        <f t="shared" si="115"/>
        <v>7.637834173891819</v>
      </c>
      <c r="Q224">
        <f t="shared" si="116"/>
        <v>381.89170869459093</v>
      </c>
      <c r="R224">
        <f t="shared" si="117"/>
        <v>27.321942632617695</v>
      </c>
      <c r="S224">
        <f t="shared" si="118"/>
        <v>0.54643885265235392</v>
      </c>
      <c r="T224">
        <f t="shared" si="119"/>
        <v>3.9403411468375991</v>
      </c>
      <c r="U224">
        <f t="shared" si="120"/>
        <v>35.093400539210528</v>
      </c>
      <c r="V224">
        <f t="shared" si="121"/>
        <v>5.3607514783291149E-2</v>
      </c>
      <c r="W224">
        <f t="shared" si="122"/>
        <v>-12.311845420866078</v>
      </c>
      <c r="X224">
        <f t="shared" si="123"/>
        <v>12.224189388953189</v>
      </c>
      <c r="Y224">
        <f t="shared" si="124"/>
        <v>0.99673694261856227</v>
      </c>
      <c r="Z224">
        <f t="shared" si="125"/>
        <v>0.56997455745304815</v>
      </c>
      <c r="AA224">
        <f t="shared" si="126"/>
        <v>-6.9674769371908418</v>
      </c>
      <c r="AB224">
        <f t="shared" si="127"/>
        <v>15.623793495475308</v>
      </c>
      <c r="AC224">
        <f t="shared" si="128"/>
        <v>0.31247586990950615</v>
      </c>
      <c r="AD224">
        <f t="shared" si="129"/>
        <v>2.2458942013827969</v>
      </c>
      <c r="AE224">
        <f t="shared" si="130"/>
        <v>20.002345441859081</v>
      </c>
      <c r="AF224">
        <f t="shared" si="131"/>
        <v>3.055491951476411E-2</v>
      </c>
      <c r="AG224">
        <f t="shared" si="94"/>
        <v>626.79577332677786</v>
      </c>
      <c r="AH224">
        <f t="shared" si="95"/>
        <v>1219.4332806580262</v>
      </c>
      <c r="AI224">
        <f t="shared" si="96"/>
        <v>626.79577332677786</v>
      </c>
      <c r="AK224" t="b">
        <f t="shared" si="132"/>
        <v>1</v>
      </c>
      <c r="AL224" t="b">
        <f t="shared" si="133"/>
        <v>1</v>
      </c>
      <c r="AM224">
        <f t="shared" si="134"/>
        <v>626.79577332677786</v>
      </c>
      <c r="AN224" t="b">
        <f t="shared" si="135"/>
        <v>1</v>
      </c>
      <c r="AO224">
        <f t="shared" si="136"/>
        <v>6.9674769371908418</v>
      </c>
      <c r="AP224">
        <f>SUM(AO225:$AO$262)</f>
        <v>357.2576435153714</v>
      </c>
      <c r="AQ224" t="b">
        <f t="shared" si="97"/>
        <v>1</v>
      </c>
      <c r="AR224" t="b">
        <f t="shared" si="137"/>
        <v>1</v>
      </c>
      <c r="AS224" t="b">
        <f t="shared" si="138"/>
        <v>1</v>
      </c>
      <c r="AT224" t="b">
        <f t="shared" si="140"/>
        <v>1</v>
      </c>
      <c r="AU224">
        <f t="shared" si="98"/>
        <v>1219.4332806580264</v>
      </c>
      <c r="AV224" t="b">
        <f t="shared" si="99"/>
        <v>1</v>
      </c>
      <c r="AW224" t="b">
        <f t="shared" si="100"/>
        <v>1</v>
      </c>
      <c r="AX224" t="b">
        <f t="shared" si="139"/>
        <v>1</v>
      </c>
    </row>
    <row r="225" spans="1:50" x14ac:dyDescent="0.35">
      <c r="A225">
        <v>173</v>
      </c>
      <c r="B225">
        <f t="shared" si="101"/>
        <v>16</v>
      </c>
      <c r="C225">
        <f t="shared" si="102"/>
        <v>54</v>
      </c>
      <c r="D225">
        <f t="shared" si="103"/>
        <v>3.2602677027849802E-3</v>
      </c>
      <c r="E225">
        <f t="shared" si="104"/>
        <v>2.7209580483311679E-4</v>
      </c>
      <c r="F225">
        <f t="shared" si="105"/>
        <v>0.04</v>
      </c>
      <c r="G225">
        <f t="shared" si="106"/>
        <v>3.3960531989175591E-3</v>
      </c>
      <c r="H225">
        <f t="shared" si="107"/>
        <v>0.02</v>
      </c>
      <c r="I225">
        <f t="shared" si="108"/>
        <v>1.5313342266881511</v>
      </c>
      <c r="J225">
        <f t="shared" si="109"/>
        <v>1.3985882058042132E-4</v>
      </c>
      <c r="K225">
        <f t="shared" si="110"/>
        <v>1.7451160576376029E-3</v>
      </c>
      <c r="L225">
        <f t="shared" si="111"/>
        <v>0</v>
      </c>
      <c r="M225">
        <f t="shared" si="112"/>
        <v>0.51212082049301255</v>
      </c>
      <c r="N225">
        <f t="shared" si="113"/>
        <v>52.96</v>
      </c>
      <c r="O225">
        <f t="shared" si="114"/>
        <v>1.0592000000000001</v>
      </c>
      <c r="P225">
        <f t="shared" si="115"/>
        <v>7.6566711334407556</v>
      </c>
      <c r="Q225">
        <f t="shared" si="116"/>
        <v>382.83355667203779</v>
      </c>
      <c r="R225">
        <f t="shared" si="117"/>
        <v>27.221746922860373</v>
      </c>
      <c r="S225">
        <f t="shared" si="118"/>
        <v>0.54443493845720747</v>
      </c>
      <c r="T225">
        <f t="shared" si="119"/>
        <v>3.9355733358401572</v>
      </c>
      <c r="U225">
        <f t="shared" si="120"/>
        <v>34.964705145105327</v>
      </c>
      <c r="V225">
        <f t="shared" si="121"/>
        <v>5.354264971475909E-2</v>
      </c>
      <c r="W225">
        <f t="shared" si="122"/>
        <v>-12.276509146257078</v>
      </c>
      <c r="X225">
        <f t="shared" si="123"/>
        <v>12.189174568731609</v>
      </c>
      <c r="Y225">
        <f t="shared" si="124"/>
        <v>0.99673694261856227</v>
      </c>
      <c r="Z225">
        <f t="shared" si="125"/>
        <v>0.56811469776611923</v>
      </c>
      <c r="AA225">
        <f t="shared" si="126"/>
        <v>-6.9248492261334231</v>
      </c>
      <c r="AB225">
        <f t="shared" si="127"/>
        <v>15.515703155456215</v>
      </c>
      <c r="AC225">
        <f t="shared" si="128"/>
        <v>0.31031406310912435</v>
      </c>
      <c r="AD225">
        <f t="shared" si="129"/>
        <v>2.2358570562272284</v>
      </c>
      <c r="AE225">
        <f t="shared" si="130"/>
        <v>19.863962895992987</v>
      </c>
      <c r="AF225">
        <f t="shared" si="131"/>
        <v>3.041836626029755E-2</v>
      </c>
      <c r="AG225">
        <f t="shared" si="94"/>
        <v>616.65856501650035</v>
      </c>
      <c r="AH225">
        <f t="shared" si="95"/>
        <v>1204.127112861474</v>
      </c>
      <c r="AI225">
        <f t="shared" si="96"/>
        <v>616.65856501650035</v>
      </c>
      <c r="AK225" t="b">
        <f t="shared" si="132"/>
        <v>1</v>
      </c>
      <c r="AL225" t="b">
        <f t="shared" si="133"/>
        <v>1</v>
      </c>
      <c r="AM225">
        <f t="shared" si="134"/>
        <v>616.65856501650023</v>
      </c>
      <c r="AN225" t="b">
        <f t="shared" si="135"/>
        <v>1</v>
      </c>
      <c r="AO225">
        <f t="shared" si="136"/>
        <v>6.9248492261334231</v>
      </c>
      <c r="AP225">
        <f>SUM(AO226:$AO$262)</f>
        <v>350.33279428923805</v>
      </c>
      <c r="AQ225" t="b">
        <f t="shared" si="97"/>
        <v>1</v>
      </c>
      <c r="AR225" t="b">
        <f t="shared" si="137"/>
        <v>1</v>
      </c>
      <c r="AS225" t="b">
        <f t="shared" si="138"/>
        <v>1</v>
      </c>
      <c r="AT225" t="b">
        <f t="shared" si="140"/>
        <v>1</v>
      </c>
      <c r="AU225">
        <f t="shared" si="98"/>
        <v>1204.127112861474</v>
      </c>
      <c r="AV225" t="b">
        <f t="shared" si="99"/>
        <v>1</v>
      </c>
      <c r="AW225" t="b">
        <f t="shared" si="100"/>
        <v>1</v>
      </c>
      <c r="AX225" t="b">
        <f t="shared" si="139"/>
        <v>1</v>
      </c>
    </row>
    <row r="226" spans="1:50" x14ac:dyDescent="0.35">
      <c r="A226">
        <v>174</v>
      </c>
      <c r="B226">
        <f t="shared" si="101"/>
        <v>16</v>
      </c>
      <c r="C226">
        <f t="shared" si="102"/>
        <v>54</v>
      </c>
      <c r="D226">
        <f t="shared" si="103"/>
        <v>3.2602677027849802E-3</v>
      </c>
      <c r="E226">
        <f t="shared" si="104"/>
        <v>2.7209580483311679E-4</v>
      </c>
      <c r="F226">
        <f t="shared" si="105"/>
        <v>0.04</v>
      </c>
      <c r="G226">
        <f t="shared" si="106"/>
        <v>3.3960531989175591E-3</v>
      </c>
      <c r="H226">
        <f t="shared" si="107"/>
        <v>0.02</v>
      </c>
      <c r="I226">
        <f t="shared" si="108"/>
        <v>1.535110910002726</v>
      </c>
      <c r="J226">
        <f t="shared" si="109"/>
        <v>1.3934592682384239E-4</v>
      </c>
      <c r="K226">
        <f t="shared" si="110"/>
        <v>1.738716324487034E-3</v>
      </c>
      <c r="L226">
        <f t="shared" si="111"/>
        <v>0</v>
      </c>
      <c r="M226">
        <f t="shared" si="112"/>
        <v>0.51024275824170162</v>
      </c>
      <c r="N226">
        <f t="shared" si="113"/>
        <v>52.96</v>
      </c>
      <c r="O226">
        <f t="shared" si="114"/>
        <v>1.0592000000000001</v>
      </c>
      <c r="P226">
        <f t="shared" si="115"/>
        <v>7.6755545500136302</v>
      </c>
      <c r="Q226">
        <f t="shared" si="116"/>
        <v>383.77772750068152</v>
      </c>
      <c r="R226">
        <f t="shared" si="117"/>
        <v>27.121918653309944</v>
      </c>
      <c r="S226">
        <f t="shared" si="118"/>
        <v>0.54243837306619891</v>
      </c>
      <c r="T226">
        <f t="shared" si="119"/>
        <v>3.930811293891856</v>
      </c>
      <c r="U226">
        <f t="shared" si="120"/>
        <v>34.836481705960601</v>
      </c>
      <c r="V226">
        <f t="shared" si="121"/>
        <v>5.3477863132930493E-2</v>
      </c>
      <c r="W226">
        <f t="shared" si="122"/>
        <v>-12.241290582741643</v>
      </c>
      <c r="X226">
        <f t="shared" si="123"/>
        <v>12.15427628075804</v>
      </c>
      <c r="Y226">
        <f t="shared" si="124"/>
        <v>0.99673694261856227</v>
      </c>
      <c r="Z226">
        <f t="shared" si="125"/>
        <v>0.56626090690807029</v>
      </c>
      <c r="AA226">
        <f t="shared" si="126"/>
        <v>-6.8824915095532972</v>
      </c>
      <c r="AB226">
        <f t="shared" si="127"/>
        <v>15.408360618562449</v>
      </c>
      <c r="AC226">
        <f t="shared" si="128"/>
        <v>0.308167212371249</v>
      </c>
      <c r="AD226">
        <f t="shared" si="129"/>
        <v>2.2258647681636878</v>
      </c>
      <c r="AE226">
        <f t="shared" si="130"/>
        <v>19.72653772430365</v>
      </c>
      <c r="AF226">
        <f t="shared" si="131"/>
        <v>3.0282423277158878E-2</v>
      </c>
      <c r="AG226">
        <f t="shared" si="94"/>
        <v>606.52306841207053</v>
      </c>
      <c r="AH226">
        <f t="shared" si="95"/>
        <v>1188.6951036838841</v>
      </c>
      <c r="AI226">
        <f t="shared" si="96"/>
        <v>606.52306841207053</v>
      </c>
      <c r="AK226" t="b">
        <f t="shared" si="132"/>
        <v>1</v>
      </c>
      <c r="AL226" t="b">
        <f t="shared" si="133"/>
        <v>1</v>
      </c>
      <c r="AM226">
        <f t="shared" si="134"/>
        <v>606.52306841207053</v>
      </c>
      <c r="AN226" t="b">
        <f t="shared" si="135"/>
        <v>1</v>
      </c>
      <c r="AO226">
        <f t="shared" si="136"/>
        <v>6.8824915095532972</v>
      </c>
      <c r="AP226">
        <f>SUM(AO227:$AO$262)</f>
        <v>343.45030277968476</v>
      </c>
      <c r="AQ226" t="b">
        <f t="shared" si="97"/>
        <v>1</v>
      </c>
      <c r="AR226" t="b">
        <f t="shared" si="137"/>
        <v>1</v>
      </c>
      <c r="AS226" t="b">
        <f t="shared" si="138"/>
        <v>1</v>
      </c>
      <c r="AT226" t="b">
        <f t="shared" si="140"/>
        <v>1</v>
      </c>
      <c r="AU226">
        <f t="shared" si="98"/>
        <v>1188.6951036838841</v>
      </c>
      <c r="AV226" t="b">
        <f t="shared" si="99"/>
        <v>1</v>
      </c>
      <c r="AW226" t="b">
        <f t="shared" si="100"/>
        <v>1</v>
      </c>
      <c r="AX226" t="b">
        <f t="shared" si="139"/>
        <v>1</v>
      </c>
    </row>
    <row r="227" spans="1:50" x14ac:dyDescent="0.35">
      <c r="A227">
        <v>175</v>
      </c>
      <c r="B227">
        <f t="shared" si="101"/>
        <v>17</v>
      </c>
      <c r="C227">
        <f t="shared" si="102"/>
        <v>55</v>
      </c>
      <c r="D227">
        <f t="shared" si="103"/>
        <v>3.5657808012762304E-3</v>
      </c>
      <c r="E227">
        <f t="shared" si="104"/>
        <v>2.9763514377734168E-4</v>
      </c>
      <c r="F227">
        <f t="shared" si="105"/>
        <v>0.04</v>
      </c>
      <c r="G227">
        <f t="shared" si="106"/>
        <v>3.3960531989175591E-3</v>
      </c>
      <c r="H227">
        <f t="shared" si="107"/>
        <v>0.02</v>
      </c>
      <c r="I227">
        <f t="shared" si="108"/>
        <v>1.5388969076371997</v>
      </c>
      <c r="J227">
        <f t="shared" si="109"/>
        <v>1.5186617671061626E-4</v>
      </c>
      <c r="K227">
        <f t="shared" si="110"/>
        <v>1.7322958057360241E-3</v>
      </c>
      <c r="L227">
        <f t="shared" si="111"/>
        <v>0</v>
      </c>
      <c r="M227">
        <f t="shared" si="112"/>
        <v>0.50835859625925506</v>
      </c>
      <c r="N227">
        <f t="shared" si="113"/>
        <v>52.96</v>
      </c>
      <c r="O227">
        <f t="shared" si="114"/>
        <v>1.0592000000000001</v>
      </c>
      <c r="P227">
        <f t="shared" si="115"/>
        <v>7.6944845381859981</v>
      </c>
      <c r="Q227">
        <f t="shared" si="116"/>
        <v>384.72422690929994</v>
      </c>
      <c r="R227">
        <f t="shared" si="117"/>
        <v>27.022456476480517</v>
      </c>
      <c r="S227">
        <f t="shared" si="118"/>
        <v>0.54044912952961033</v>
      </c>
      <c r="T227">
        <f t="shared" si="119"/>
        <v>3.9260550140121495</v>
      </c>
      <c r="U227">
        <f t="shared" si="120"/>
        <v>37.966544177654065</v>
      </c>
      <c r="V227">
        <f t="shared" si="121"/>
        <v>5.842659742866297E-2</v>
      </c>
      <c r="W227">
        <f t="shared" si="122"/>
        <v>-15.46901844214397</v>
      </c>
      <c r="X227">
        <f t="shared" si="123"/>
        <v>15.382323241179773</v>
      </c>
      <c r="Y227">
        <f t="shared" si="124"/>
        <v>0.99673694261856227</v>
      </c>
      <c r="Z227">
        <f t="shared" si="125"/>
        <v>0.56441316507596428</v>
      </c>
      <c r="AA227">
        <f t="shared" si="126"/>
        <v>-8.6819857467758403</v>
      </c>
      <c r="AB227">
        <f t="shared" si="127"/>
        <v>15.301760711255715</v>
      </c>
      <c r="AC227">
        <f t="shared" si="128"/>
        <v>0.30603521422511432</v>
      </c>
      <c r="AD227">
        <f t="shared" si="129"/>
        <v>2.2159171367209565</v>
      </c>
      <c r="AE227">
        <f t="shared" si="130"/>
        <v>21.428817366306156</v>
      </c>
      <c r="AF227">
        <f t="shared" si="131"/>
        <v>3.2976740779330861E-2</v>
      </c>
      <c r="AG227">
        <f t="shared" si="94"/>
        <v>593.12634386877278</v>
      </c>
      <c r="AH227">
        <f t="shared" si="95"/>
        <v>1166.7479378400981</v>
      </c>
      <c r="AI227">
        <f t="shared" si="96"/>
        <v>593.12634386877278</v>
      </c>
      <c r="AK227" t="b">
        <f t="shared" si="132"/>
        <v>1</v>
      </c>
      <c r="AL227" t="b">
        <f t="shared" si="133"/>
        <v>1</v>
      </c>
      <c r="AM227">
        <f t="shared" si="134"/>
        <v>593.12634386877266</v>
      </c>
      <c r="AN227" t="b">
        <f t="shared" si="135"/>
        <v>1</v>
      </c>
      <c r="AO227">
        <f t="shared" si="136"/>
        <v>8.6819857467758403</v>
      </c>
      <c r="AP227">
        <f>SUM(AO228:$AO$262)</f>
        <v>334.7683170329089</v>
      </c>
      <c r="AQ227" t="b">
        <f t="shared" si="97"/>
        <v>1</v>
      </c>
      <c r="AR227" t="b">
        <f t="shared" si="137"/>
        <v>1</v>
      </c>
      <c r="AS227" t="b">
        <f t="shared" si="138"/>
        <v>1</v>
      </c>
      <c r="AT227" t="b">
        <f t="shared" si="140"/>
        <v>1</v>
      </c>
      <c r="AU227">
        <f t="shared" si="98"/>
        <v>1166.7479378400981</v>
      </c>
      <c r="AV227" t="b">
        <f t="shared" si="99"/>
        <v>1</v>
      </c>
      <c r="AW227" t="b">
        <f t="shared" si="100"/>
        <v>1</v>
      </c>
      <c r="AX227" t="b">
        <f t="shared" si="139"/>
        <v>1</v>
      </c>
    </row>
    <row r="228" spans="1:50" x14ac:dyDescent="0.35">
      <c r="A228">
        <v>176</v>
      </c>
      <c r="B228">
        <f t="shared" si="101"/>
        <v>17</v>
      </c>
      <c r="C228">
        <f t="shared" si="102"/>
        <v>55</v>
      </c>
      <c r="D228">
        <f t="shared" si="103"/>
        <v>3.5657808012762304E-3</v>
      </c>
      <c r="E228">
        <f t="shared" si="104"/>
        <v>2.9763514377734168E-4</v>
      </c>
      <c r="F228">
        <f t="shared" si="105"/>
        <v>0.04</v>
      </c>
      <c r="G228">
        <f t="shared" si="106"/>
        <v>3.3960531989175591E-3</v>
      </c>
      <c r="H228">
        <f t="shared" si="107"/>
        <v>0.02</v>
      </c>
      <c r="I228">
        <f t="shared" si="108"/>
        <v>1.5426922425631964</v>
      </c>
      <c r="J228">
        <f t="shared" si="109"/>
        <v>1.5130538388807098E-4</v>
      </c>
      <c r="K228">
        <f t="shared" si="110"/>
        <v>1.7258989958905166E-3</v>
      </c>
      <c r="L228">
        <f t="shared" si="111"/>
        <v>0</v>
      </c>
      <c r="M228">
        <f t="shared" si="112"/>
        <v>0.50648139187947649</v>
      </c>
      <c r="N228">
        <f t="shared" si="113"/>
        <v>52.96</v>
      </c>
      <c r="O228">
        <f t="shared" si="114"/>
        <v>1.0592000000000001</v>
      </c>
      <c r="P228">
        <f t="shared" si="115"/>
        <v>7.7134612128159823</v>
      </c>
      <c r="Q228">
        <f t="shared" si="116"/>
        <v>385.67306064079906</v>
      </c>
      <c r="R228">
        <f t="shared" si="117"/>
        <v>26.922671257890148</v>
      </c>
      <c r="S228">
        <f t="shared" si="118"/>
        <v>0.53845342515780292</v>
      </c>
      <c r="T228">
        <f t="shared" si="119"/>
        <v>3.9212043144473436</v>
      </c>
      <c r="U228">
        <f t="shared" si="120"/>
        <v>37.826345972017748</v>
      </c>
      <c r="V228">
        <f t="shared" si="121"/>
        <v>5.835441049554338E-2</v>
      </c>
      <c r="W228">
        <f t="shared" si="122"/>
        <v>-15.421686864228292</v>
      </c>
      <c r="X228">
        <f t="shared" si="123"/>
        <v>15.335311800687077</v>
      </c>
      <c r="Y228">
        <f t="shared" si="124"/>
        <v>0.99673694261856227</v>
      </c>
      <c r="Z228">
        <f t="shared" si="125"/>
        <v>0.56257145253148255</v>
      </c>
      <c r="AA228">
        <f t="shared" si="126"/>
        <v>-8.627208634735716</v>
      </c>
      <c r="AB228">
        <f t="shared" si="127"/>
        <v>15.195510096965471</v>
      </c>
      <c r="AC228">
        <f t="shared" si="128"/>
        <v>0.3039102019393094</v>
      </c>
      <c r="AD228">
        <f t="shared" si="129"/>
        <v>2.2059576068513582</v>
      </c>
      <c r="AE228">
        <f t="shared" si="130"/>
        <v>21.280022397436419</v>
      </c>
      <c r="AF228">
        <f t="shared" si="131"/>
        <v>3.2828525474096232E-2</v>
      </c>
      <c r="AG228">
        <f t="shared" si="94"/>
        <v>579.73277337587911</v>
      </c>
      <c r="AH228">
        <f t="shared" si="95"/>
        <v>1144.6279817400157</v>
      </c>
      <c r="AI228">
        <f t="shared" si="96"/>
        <v>579.73277337587911</v>
      </c>
      <c r="AK228" t="b">
        <f t="shared" si="132"/>
        <v>1</v>
      </c>
      <c r="AL228" t="b">
        <f t="shared" si="133"/>
        <v>1</v>
      </c>
      <c r="AM228">
        <f t="shared" si="134"/>
        <v>579.73277337587899</v>
      </c>
      <c r="AN228" t="b">
        <f t="shared" si="135"/>
        <v>1</v>
      </c>
      <c r="AO228">
        <f t="shared" si="136"/>
        <v>8.627208634735716</v>
      </c>
      <c r="AP228">
        <f>SUM(AO229:$AO$262)</f>
        <v>326.14110839817317</v>
      </c>
      <c r="AQ228" t="b">
        <f t="shared" si="97"/>
        <v>1</v>
      </c>
      <c r="AR228" t="b">
        <f t="shared" si="137"/>
        <v>1</v>
      </c>
      <c r="AS228" t="b">
        <f t="shared" si="138"/>
        <v>1</v>
      </c>
      <c r="AT228" t="b">
        <f t="shared" si="140"/>
        <v>1</v>
      </c>
      <c r="AU228">
        <f t="shared" si="98"/>
        <v>1144.6279817400155</v>
      </c>
      <c r="AV228" t="b">
        <f t="shared" si="99"/>
        <v>1</v>
      </c>
      <c r="AW228" t="b">
        <f t="shared" si="100"/>
        <v>1</v>
      </c>
      <c r="AX228" t="b">
        <f t="shared" si="139"/>
        <v>1</v>
      </c>
    </row>
    <row r="229" spans="1:50" x14ac:dyDescent="0.35">
      <c r="A229">
        <v>177</v>
      </c>
      <c r="B229">
        <f t="shared" si="101"/>
        <v>17</v>
      </c>
      <c r="C229">
        <f t="shared" si="102"/>
        <v>55</v>
      </c>
      <c r="D229">
        <f t="shared" si="103"/>
        <v>3.5657808012762304E-3</v>
      </c>
      <c r="E229">
        <f t="shared" si="104"/>
        <v>2.9763514377734168E-4</v>
      </c>
      <c r="F229">
        <f t="shared" si="105"/>
        <v>0.04</v>
      </c>
      <c r="G229">
        <f t="shared" si="106"/>
        <v>3.3960531989175591E-3</v>
      </c>
      <c r="H229">
        <f t="shared" si="107"/>
        <v>0.02</v>
      </c>
      <c r="I229">
        <f t="shared" si="108"/>
        <v>1.5464969378089974</v>
      </c>
      <c r="J229">
        <f t="shared" si="109"/>
        <v>1.5074666189259612E-4</v>
      </c>
      <c r="K229">
        <f t="shared" si="110"/>
        <v>1.7195258074011674E-3</v>
      </c>
      <c r="L229">
        <f t="shared" si="111"/>
        <v>0</v>
      </c>
      <c r="M229">
        <f t="shared" si="112"/>
        <v>0.50461111941018266</v>
      </c>
      <c r="N229">
        <f t="shared" si="113"/>
        <v>52.96</v>
      </c>
      <c r="O229">
        <f t="shared" si="114"/>
        <v>1.0592000000000001</v>
      </c>
      <c r="P229">
        <f t="shared" si="115"/>
        <v>7.7324846890449876</v>
      </c>
      <c r="Q229">
        <f t="shared" si="116"/>
        <v>386.62423445224937</v>
      </c>
      <c r="R229">
        <f t="shared" si="117"/>
        <v>26.823254513937076</v>
      </c>
      <c r="S229">
        <f t="shared" si="118"/>
        <v>0.53646509027874156</v>
      </c>
      <c r="T229">
        <f t="shared" si="119"/>
        <v>3.9163596079942464</v>
      </c>
      <c r="U229">
        <f t="shared" si="120"/>
        <v>37.686665473149027</v>
      </c>
      <c r="V229">
        <f t="shared" si="121"/>
        <v>5.8282312750457047E-2</v>
      </c>
      <c r="W229">
        <f t="shared" si="122"/>
        <v>-15.374517970235395</v>
      </c>
      <c r="X229">
        <f t="shared" si="123"/>
        <v>15.288461861952879</v>
      </c>
      <c r="Y229">
        <f t="shared" si="124"/>
        <v>0.99673694261856227</v>
      </c>
      <c r="Z229">
        <f t="shared" si="125"/>
        <v>0.5607357496007136</v>
      </c>
      <c r="AA229">
        <f t="shared" si="126"/>
        <v>-8.5727871224040708</v>
      </c>
      <c r="AB229">
        <f t="shared" si="127"/>
        <v>15.089997253527226</v>
      </c>
      <c r="AC229">
        <f t="shared" si="128"/>
        <v>0.30179994507054458</v>
      </c>
      <c r="AD229">
        <f t="shared" si="129"/>
        <v>2.1960428404946106</v>
      </c>
      <c r="AE229">
        <f t="shared" si="130"/>
        <v>21.132260614037552</v>
      </c>
      <c r="AF229">
        <f t="shared" si="131"/>
        <v>3.2680976328590759E-2</v>
      </c>
      <c r="AG229">
        <f t="shared" si="94"/>
        <v>566.34220575717131</v>
      </c>
      <c r="AH229">
        <f t="shared" si="95"/>
        <v>1122.3339795190072</v>
      </c>
      <c r="AI229">
        <f t="shared" si="96"/>
        <v>566.34220575717131</v>
      </c>
      <c r="AK229" t="b">
        <f t="shared" si="132"/>
        <v>1</v>
      </c>
      <c r="AL229" t="b">
        <f t="shared" si="133"/>
        <v>1</v>
      </c>
      <c r="AM229">
        <f t="shared" si="134"/>
        <v>566.34220575717143</v>
      </c>
      <c r="AN229" t="b">
        <f t="shared" si="135"/>
        <v>1</v>
      </c>
      <c r="AO229">
        <f t="shared" si="136"/>
        <v>8.5727871224040708</v>
      </c>
      <c r="AP229">
        <f>SUM(AO230:$AO$262)</f>
        <v>317.56832127576911</v>
      </c>
      <c r="AQ229" t="b">
        <f t="shared" si="97"/>
        <v>1</v>
      </c>
      <c r="AR229" t="b">
        <f t="shared" si="137"/>
        <v>1</v>
      </c>
      <c r="AS229" t="b">
        <f t="shared" si="138"/>
        <v>1</v>
      </c>
      <c r="AT229" t="b">
        <f t="shared" si="140"/>
        <v>1</v>
      </c>
      <c r="AU229">
        <f t="shared" si="98"/>
        <v>1122.3339795190072</v>
      </c>
      <c r="AV229" t="b">
        <f t="shared" si="99"/>
        <v>1</v>
      </c>
      <c r="AW229" t="b">
        <f t="shared" si="100"/>
        <v>1</v>
      </c>
      <c r="AX229" t="b">
        <f t="shared" si="139"/>
        <v>1</v>
      </c>
    </row>
    <row r="230" spans="1:50" x14ac:dyDescent="0.35">
      <c r="A230">
        <v>178</v>
      </c>
      <c r="B230">
        <f t="shared" si="101"/>
        <v>17</v>
      </c>
      <c r="C230">
        <f t="shared" si="102"/>
        <v>55</v>
      </c>
      <c r="D230">
        <f t="shared" si="103"/>
        <v>3.5657808012762304E-3</v>
      </c>
      <c r="E230">
        <f t="shared" si="104"/>
        <v>2.9763514377734168E-4</v>
      </c>
      <c r="F230">
        <f t="shared" si="105"/>
        <v>0.04</v>
      </c>
      <c r="G230">
        <f t="shared" si="106"/>
        <v>3.3960531989175591E-3</v>
      </c>
      <c r="H230">
        <f t="shared" si="107"/>
        <v>0.02</v>
      </c>
      <c r="I230">
        <f t="shared" si="108"/>
        <v>1.5503110164596758</v>
      </c>
      <c r="J230">
        <f t="shared" si="109"/>
        <v>1.5019000307729506E-4</v>
      </c>
      <c r="K230">
        <f t="shared" si="110"/>
        <v>1.7131761530419253E-3</v>
      </c>
      <c r="L230">
        <f t="shared" si="111"/>
        <v>0</v>
      </c>
      <c r="M230">
        <f t="shared" si="112"/>
        <v>0.50274775325406351</v>
      </c>
      <c r="N230">
        <f t="shared" si="113"/>
        <v>52.96</v>
      </c>
      <c r="O230">
        <f t="shared" si="114"/>
        <v>1.0592000000000001</v>
      </c>
      <c r="P230">
        <f t="shared" si="115"/>
        <v>7.7515550822983794</v>
      </c>
      <c r="Q230">
        <f t="shared" si="116"/>
        <v>387.57775411491895</v>
      </c>
      <c r="R230">
        <f t="shared" si="117"/>
        <v>26.724204883963274</v>
      </c>
      <c r="S230">
        <f t="shared" si="118"/>
        <v>0.53448409767926552</v>
      </c>
      <c r="T230">
        <f t="shared" si="119"/>
        <v>3.9115208872482756</v>
      </c>
      <c r="U230">
        <f t="shared" si="120"/>
        <v>37.547500769323769</v>
      </c>
      <c r="V230">
        <f t="shared" si="121"/>
        <v>5.8210304083210783E-2</v>
      </c>
      <c r="W230">
        <f t="shared" si="122"/>
        <v>-15.327511174371246</v>
      </c>
      <c r="X230">
        <f t="shared" si="123"/>
        <v>15.241772843548503</v>
      </c>
      <c r="Y230">
        <f t="shared" si="124"/>
        <v>0.99673694261856227</v>
      </c>
      <c r="Z230">
        <f t="shared" si="125"/>
        <v>0.55890603667394301</v>
      </c>
      <c r="AA230">
        <f t="shared" si="126"/>
        <v>-8.5187188518722294</v>
      </c>
      <c r="AB230">
        <f t="shared" si="127"/>
        <v>14.985217058092198</v>
      </c>
      <c r="AC230">
        <f t="shared" si="128"/>
        <v>0.29970434116184397</v>
      </c>
      <c r="AD230">
        <f t="shared" si="129"/>
        <v>2.1861726364592786</v>
      </c>
      <c r="AE230">
        <f t="shared" si="130"/>
        <v>20.985524841994575</v>
      </c>
      <c r="AF230">
        <f t="shared" si="131"/>
        <v>3.2534090348732378E-2</v>
      </c>
      <c r="AG230">
        <f t="shared" si="94"/>
        <v>552.95448992294837</v>
      </c>
      <c r="AH230">
        <f t="shared" si="95"/>
        <v>1099.864666413562</v>
      </c>
      <c r="AI230">
        <f t="shared" si="96"/>
        <v>552.95448992294837</v>
      </c>
      <c r="AK230" t="b">
        <f t="shared" si="132"/>
        <v>1</v>
      </c>
      <c r="AL230" t="b">
        <f t="shared" si="133"/>
        <v>1</v>
      </c>
      <c r="AM230">
        <f t="shared" si="134"/>
        <v>552.95448992294837</v>
      </c>
      <c r="AN230" t="b">
        <f t="shared" si="135"/>
        <v>1</v>
      </c>
      <c r="AO230">
        <f t="shared" si="136"/>
        <v>8.5187188518722294</v>
      </c>
      <c r="AP230">
        <f>SUM(AO231:$AO$262)</f>
        <v>309.04960242389689</v>
      </c>
      <c r="AQ230" t="b">
        <f t="shared" si="97"/>
        <v>1</v>
      </c>
      <c r="AR230" t="b">
        <f t="shared" si="137"/>
        <v>1</v>
      </c>
      <c r="AS230" t="b">
        <f t="shared" si="138"/>
        <v>1</v>
      </c>
      <c r="AT230" t="b">
        <f t="shared" si="140"/>
        <v>1</v>
      </c>
      <c r="AU230">
        <f t="shared" si="98"/>
        <v>1099.8646664135622</v>
      </c>
      <c r="AV230" t="b">
        <f t="shared" si="99"/>
        <v>1</v>
      </c>
      <c r="AW230" t="b">
        <f t="shared" si="100"/>
        <v>1</v>
      </c>
      <c r="AX230" t="b">
        <f t="shared" si="139"/>
        <v>1</v>
      </c>
    </row>
    <row r="231" spans="1:50" x14ac:dyDescent="0.35">
      <c r="A231">
        <v>179</v>
      </c>
      <c r="B231">
        <f t="shared" si="101"/>
        <v>17</v>
      </c>
      <c r="C231">
        <f t="shared" si="102"/>
        <v>55</v>
      </c>
      <c r="D231">
        <f t="shared" si="103"/>
        <v>3.5657808012762304E-3</v>
      </c>
      <c r="E231">
        <f t="shared" si="104"/>
        <v>2.9763514377734168E-4</v>
      </c>
      <c r="F231">
        <f t="shared" si="105"/>
        <v>0.04</v>
      </c>
      <c r="G231">
        <f t="shared" si="106"/>
        <v>3.3960531989175591E-3</v>
      </c>
      <c r="H231">
        <f t="shared" si="107"/>
        <v>0.02</v>
      </c>
      <c r="I231">
        <f t="shared" si="108"/>
        <v>1.5541345016572397</v>
      </c>
      <c r="J231">
        <f t="shared" si="109"/>
        <v>1.4963539982350871E-4</v>
      </c>
      <c r="K231">
        <f t="shared" si="110"/>
        <v>1.7068499459088362E-3</v>
      </c>
      <c r="L231">
        <f t="shared" si="111"/>
        <v>0</v>
      </c>
      <c r="M231">
        <f t="shared" si="112"/>
        <v>0.50089126790833116</v>
      </c>
      <c r="N231">
        <f t="shared" si="113"/>
        <v>52.96</v>
      </c>
      <c r="O231">
        <f t="shared" si="114"/>
        <v>1.0592000000000001</v>
      </c>
      <c r="P231">
        <f t="shared" si="115"/>
        <v>7.7706725082861983</v>
      </c>
      <c r="Q231">
        <f t="shared" si="116"/>
        <v>388.53362541430994</v>
      </c>
      <c r="R231">
        <f t="shared" si="117"/>
        <v>26.625521012335206</v>
      </c>
      <c r="S231">
        <f t="shared" si="118"/>
        <v>0.53251042024670414</v>
      </c>
      <c r="T231">
        <f t="shared" si="119"/>
        <v>3.9066881448140043</v>
      </c>
      <c r="U231">
        <f t="shared" si="120"/>
        <v>37.408849955877173</v>
      </c>
      <c r="V231">
        <f t="shared" si="121"/>
        <v>5.8138384383747632E-2</v>
      </c>
      <c r="W231">
        <f t="shared" si="122"/>
        <v>-15.280665892986425</v>
      </c>
      <c r="X231">
        <f t="shared" si="123"/>
        <v>15.195244166173765</v>
      </c>
      <c r="Y231">
        <f t="shared" si="124"/>
        <v>0.99673694261856227</v>
      </c>
      <c r="Z231">
        <f t="shared" si="125"/>
        <v>0.55708229420544397</v>
      </c>
      <c r="AA231">
        <f t="shared" si="126"/>
        <v>-8.46500148110397</v>
      </c>
      <c r="AB231">
        <f t="shared" si="127"/>
        <v>14.88116442338306</v>
      </c>
      <c r="AC231">
        <f t="shared" si="128"/>
        <v>0.29762328846766123</v>
      </c>
      <c r="AD231">
        <f t="shared" si="129"/>
        <v>2.1763467944581953</v>
      </c>
      <c r="AE231">
        <f t="shared" si="130"/>
        <v>20.839807957007277</v>
      </c>
      <c r="AF231">
        <f t="shared" si="131"/>
        <v>3.2387864553896091E-2</v>
      </c>
      <c r="AG231">
        <f t="shared" si="94"/>
        <v>539.56947486818092</v>
      </c>
      <c r="AH231">
        <f t="shared" si="95"/>
        <v>1077.2187686987754</v>
      </c>
      <c r="AI231">
        <f t="shared" si="96"/>
        <v>539.56947486818092</v>
      </c>
      <c r="AK231" t="b">
        <f t="shared" si="132"/>
        <v>1</v>
      </c>
      <c r="AL231" t="b">
        <f t="shared" si="133"/>
        <v>1</v>
      </c>
      <c r="AM231">
        <f t="shared" si="134"/>
        <v>539.56947486818092</v>
      </c>
      <c r="AN231" t="b">
        <f t="shared" si="135"/>
        <v>1</v>
      </c>
      <c r="AO231">
        <f t="shared" si="136"/>
        <v>8.46500148110397</v>
      </c>
      <c r="AP231">
        <f>SUM(AO232:$AO$262)</f>
        <v>300.58460094279292</v>
      </c>
      <c r="AQ231" t="b">
        <f t="shared" si="97"/>
        <v>1</v>
      </c>
      <c r="AR231" t="b">
        <f t="shared" si="137"/>
        <v>1</v>
      </c>
      <c r="AS231" t="b">
        <f t="shared" si="138"/>
        <v>1</v>
      </c>
      <c r="AT231" t="b">
        <f t="shared" si="140"/>
        <v>1</v>
      </c>
      <c r="AU231">
        <f t="shared" si="98"/>
        <v>1077.2187686987754</v>
      </c>
      <c r="AV231" t="b">
        <f t="shared" si="99"/>
        <v>1</v>
      </c>
      <c r="AW231" t="b">
        <f t="shared" si="100"/>
        <v>1</v>
      </c>
      <c r="AX231" t="b">
        <f t="shared" si="139"/>
        <v>1</v>
      </c>
    </row>
    <row r="232" spans="1:50" x14ac:dyDescent="0.35">
      <c r="A232">
        <v>180</v>
      </c>
      <c r="B232">
        <f t="shared" si="101"/>
        <v>17</v>
      </c>
      <c r="C232">
        <f t="shared" si="102"/>
        <v>55</v>
      </c>
      <c r="D232">
        <f t="shared" si="103"/>
        <v>3.5657808012762304E-3</v>
      </c>
      <c r="E232">
        <f t="shared" si="104"/>
        <v>2.9763514377734168E-4</v>
      </c>
      <c r="F232">
        <f t="shared" si="105"/>
        <v>0.04</v>
      </c>
      <c r="G232">
        <f t="shared" si="106"/>
        <v>3.3960531989175591E-3</v>
      </c>
      <c r="H232">
        <f t="shared" si="107"/>
        <v>0.02</v>
      </c>
      <c r="I232">
        <f t="shared" si="108"/>
        <v>1.5579674166007713</v>
      </c>
      <c r="J232">
        <f t="shared" si="109"/>
        <v>1.4908284454071111E-4</v>
      </c>
      <c r="K232">
        <f t="shared" si="110"/>
        <v>1.7005470994188537E-3</v>
      </c>
      <c r="L232">
        <f t="shared" si="111"/>
        <v>0</v>
      </c>
      <c r="M232">
        <f t="shared" si="112"/>
        <v>0.49904163796437156</v>
      </c>
      <c r="N232">
        <f t="shared" si="113"/>
        <v>52.96</v>
      </c>
      <c r="O232">
        <f t="shared" si="114"/>
        <v>1.0592000000000001</v>
      </c>
      <c r="P232">
        <f t="shared" si="115"/>
        <v>7.7898370830038566</v>
      </c>
      <c r="Q232">
        <f t="shared" si="116"/>
        <v>389.49185415019281</v>
      </c>
      <c r="R232">
        <f t="shared" si="117"/>
        <v>26.527201548425218</v>
      </c>
      <c r="S232">
        <f t="shared" si="118"/>
        <v>0.53054403096850433</v>
      </c>
      <c r="T232">
        <f t="shared" si="119"/>
        <v>3.9018613733051377</v>
      </c>
      <c r="U232">
        <f t="shared" si="120"/>
        <v>37.270711135177777</v>
      </c>
      <c r="V232">
        <f t="shared" si="121"/>
        <v>5.8066553542146522E-2</v>
      </c>
      <c r="W232">
        <f t="shared" si="122"/>
        <v>-15.233981544568348</v>
      </c>
      <c r="X232">
        <f t="shared" si="123"/>
        <v>15.148875252649248</v>
      </c>
      <c r="Y232">
        <f t="shared" si="124"/>
        <v>0.99673694261856227</v>
      </c>
      <c r="Z232">
        <f t="shared" si="125"/>
        <v>0.55526450271326866</v>
      </c>
      <c r="AA232">
        <f t="shared" si="126"/>
        <v>-8.4116326838276265</v>
      </c>
      <c r="AB232">
        <f t="shared" si="127"/>
        <v>14.777834297446926</v>
      </c>
      <c r="AC232">
        <f t="shared" si="128"/>
        <v>0.29555668594893852</v>
      </c>
      <c r="AD232">
        <f t="shared" si="129"/>
        <v>2.166565115104389</v>
      </c>
      <c r="AE232">
        <f t="shared" si="130"/>
        <v>20.695102884244374</v>
      </c>
      <c r="AF232">
        <f t="shared" si="131"/>
        <v>3.224229597685338E-2</v>
      </c>
      <c r="AG232">
        <f t="shared" si="94"/>
        <v>526.18700967066775</v>
      </c>
      <c r="AH232">
        <f t="shared" si="95"/>
        <v>1054.3950036253973</v>
      </c>
      <c r="AI232">
        <f t="shared" si="96"/>
        <v>526.18700967066775</v>
      </c>
      <c r="AK232" t="b">
        <f t="shared" si="132"/>
        <v>1</v>
      </c>
      <c r="AL232" t="b">
        <f t="shared" si="133"/>
        <v>1</v>
      </c>
      <c r="AM232">
        <f t="shared" si="134"/>
        <v>526.18700967066786</v>
      </c>
      <c r="AN232" t="b">
        <f t="shared" si="135"/>
        <v>1</v>
      </c>
      <c r="AO232">
        <f t="shared" si="136"/>
        <v>8.4116326838276265</v>
      </c>
      <c r="AP232">
        <f>SUM(AO233:$AO$262)</f>
        <v>292.17296825896528</v>
      </c>
      <c r="AQ232" t="b">
        <f t="shared" si="97"/>
        <v>1</v>
      </c>
      <c r="AR232" t="b">
        <f t="shared" si="137"/>
        <v>1</v>
      </c>
      <c r="AS232" t="b">
        <f t="shared" si="138"/>
        <v>1</v>
      </c>
      <c r="AT232" t="b">
        <f t="shared" si="140"/>
        <v>1</v>
      </c>
      <c r="AU232">
        <f t="shared" si="98"/>
        <v>1054.3950036253968</v>
      </c>
      <c r="AV232" t="b">
        <f t="shared" si="99"/>
        <v>1</v>
      </c>
      <c r="AW232" t="b">
        <f t="shared" si="100"/>
        <v>1</v>
      </c>
      <c r="AX232" t="b">
        <f t="shared" si="139"/>
        <v>1</v>
      </c>
    </row>
    <row r="233" spans="1:50" x14ac:dyDescent="0.35">
      <c r="A233">
        <v>181</v>
      </c>
      <c r="B233">
        <f t="shared" si="101"/>
        <v>17</v>
      </c>
      <c r="C233">
        <f t="shared" si="102"/>
        <v>55</v>
      </c>
      <c r="D233">
        <f t="shared" si="103"/>
        <v>3.5657808012762304E-3</v>
      </c>
      <c r="E233">
        <f t="shared" si="104"/>
        <v>2.9763514377734168E-4</v>
      </c>
      <c r="F233">
        <f t="shared" si="105"/>
        <v>0.04</v>
      </c>
      <c r="G233">
        <f t="shared" si="106"/>
        <v>3.3960531989175591E-3</v>
      </c>
      <c r="H233">
        <f t="shared" si="107"/>
        <v>0.02</v>
      </c>
      <c r="I233">
        <f t="shared" si="108"/>
        <v>1.5618097845465677</v>
      </c>
      <c r="J233">
        <f t="shared" si="109"/>
        <v>1.4853232966640582E-4</v>
      </c>
      <c r="K233">
        <f t="shared" si="110"/>
        <v>1.6942675273086563E-3</v>
      </c>
      <c r="L233">
        <f t="shared" si="111"/>
        <v>0</v>
      </c>
      <c r="M233">
        <f t="shared" si="112"/>
        <v>0.49719883810739651</v>
      </c>
      <c r="N233">
        <f t="shared" si="113"/>
        <v>52.96</v>
      </c>
      <c r="O233">
        <f t="shared" si="114"/>
        <v>1.0592000000000001</v>
      </c>
      <c r="P233">
        <f t="shared" si="115"/>
        <v>7.8090489227328383</v>
      </c>
      <c r="Q233">
        <f t="shared" si="116"/>
        <v>390.45244613664192</v>
      </c>
      <c r="R233">
        <f t="shared" si="117"/>
        <v>26.429245146593118</v>
      </c>
      <c r="S233">
        <f t="shared" si="118"/>
        <v>0.52858490293186233</v>
      </c>
      <c r="T233">
        <f t="shared" si="119"/>
        <v>3.8970405653445068</v>
      </c>
      <c r="U233">
        <f t="shared" si="120"/>
        <v>37.133082416601454</v>
      </c>
      <c r="V233">
        <f t="shared" si="121"/>
        <v>5.7994811448622258E-2</v>
      </c>
      <c r="W233">
        <f t="shared" si="122"/>
        <v>-15.187457549733328</v>
      </c>
      <c r="X233">
        <f t="shared" si="123"/>
        <v>15.102665527908432</v>
      </c>
      <c r="Y233">
        <f t="shared" si="124"/>
        <v>0.99673694261856227</v>
      </c>
      <c r="Z233">
        <f t="shared" si="125"/>
        <v>0.55345264277903972</v>
      </c>
      <c r="AA233">
        <f t="shared" si="126"/>
        <v>-8.3586101494288201</v>
      </c>
      <c r="AB233">
        <f t="shared" si="127"/>
        <v>14.675221663410097</v>
      </c>
      <c r="AC233">
        <f t="shared" si="128"/>
        <v>0.29350443326820191</v>
      </c>
      <c r="AD233">
        <f t="shared" si="129"/>
        <v>2.1568273999070402</v>
      </c>
      <c r="AE233">
        <f t="shared" si="130"/>
        <v>20.551402597999964</v>
      </c>
      <c r="AF233">
        <f t="shared" si="131"/>
        <v>3.20973816637121E-2</v>
      </c>
      <c r="AG233">
        <f t="shared" si="94"/>
        <v>512.8069434891944</v>
      </c>
      <c r="AH233">
        <f t="shared" si="95"/>
        <v>1031.3920793564414</v>
      </c>
      <c r="AI233">
        <f t="shared" si="96"/>
        <v>512.8069434891944</v>
      </c>
      <c r="AK233" t="b">
        <f t="shared" si="132"/>
        <v>1</v>
      </c>
      <c r="AL233" t="b">
        <f t="shared" si="133"/>
        <v>1</v>
      </c>
      <c r="AM233">
        <f t="shared" si="134"/>
        <v>512.80694348919451</v>
      </c>
      <c r="AN233" t="b">
        <f t="shared" si="135"/>
        <v>1</v>
      </c>
      <c r="AO233">
        <f t="shared" si="136"/>
        <v>8.3586101494288201</v>
      </c>
      <c r="AP233">
        <f>SUM(AO234:$AO$262)</f>
        <v>283.8143581095365</v>
      </c>
      <c r="AQ233" t="b">
        <f t="shared" si="97"/>
        <v>1</v>
      </c>
      <c r="AR233" t="b">
        <f t="shared" si="137"/>
        <v>1</v>
      </c>
      <c r="AS233" t="b">
        <f t="shared" si="138"/>
        <v>1</v>
      </c>
      <c r="AT233" t="b">
        <f t="shared" si="140"/>
        <v>1</v>
      </c>
      <c r="AU233">
        <f t="shared" si="98"/>
        <v>1031.3920793564416</v>
      </c>
      <c r="AV233" t="b">
        <f t="shared" si="99"/>
        <v>1</v>
      </c>
      <c r="AW233" t="b">
        <f t="shared" si="100"/>
        <v>1</v>
      </c>
      <c r="AX233" t="b">
        <f t="shared" si="139"/>
        <v>1</v>
      </c>
    </row>
    <row r="234" spans="1:50" x14ac:dyDescent="0.35">
      <c r="A234">
        <v>182</v>
      </c>
      <c r="B234">
        <f t="shared" si="101"/>
        <v>17</v>
      </c>
      <c r="C234">
        <f t="shared" si="102"/>
        <v>55</v>
      </c>
      <c r="D234">
        <f t="shared" si="103"/>
        <v>3.5657808012762304E-3</v>
      </c>
      <c r="E234">
        <f t="shared" si="104"/>
        <v>2.9763514377734168E-4</v>
      </c>
      <c r="F234">
        <f t="shared" si="105"/>
        <v>0.04</v>
      </c>
      <c r="G234">
        <f t="shared" si="106"/>
        <v>3.3960531989175591E-3</v>
      </c>
      <c r="H234">
        <f t="shared" si="107"/>
        <v>0.02</v>
      </c>
      <c r="I234">
        <f t="shared" si="108"/>
        <v>1.565661628808283</v>
      </c>
      <c r="J234">
        <f t="shared" si="109"/>
        <v>1.479838476660222E-4</v>
      </c>
      <c r="K234">
        <f t="shared" si="110"/>
        <v>1.6880111436334633E-3</v>
      </c>
      <c r="L234">
        <f t="shared" si="111"/>
        <v>0</v>
      </c>
      <c r="M234">
        <f t="shared" si="112"/>
        <v>0.49536284311609702</v>
      </c>
      <c r="N234">
        <f t="shared" si="113"/>
        <v>52.96</v>
      </c>
      <c r="O234">
        <f t="shared" si="114"/>
        <v>1.0592000000000001</v>
      </c>
      <c r="P234">
        <f t="shared" si="115"/>
        <v>7.8283081440414151</v>
      </c>
      <c r="Q234">
        <f t="shared" si="116"/>
        <v>391.41540720207075</v>
      </c>
      <c r="R234">
        <f t="shared" si="117"/>
        <v>26.331650466167719</v>
      </c>
      <c r="S234">
        <f t="shared" si="118"/>
        <v>0.52663300932335444</v>
      </c>
      <c r="T234">
        <f t="shared" si="119"/>
        <v>3.892225713564061</v>
      </c>
      <c r="U234">
        <f t="shared" si="120"/>
        <v>36.99596191650555</v>
      </c>
      <c r="V234">
        <f t="shared" si="121"/>
        <v>5.7923157993525286E-2</v>
      </c>
      <c r="W234">
        <f t="shared" si="122"/>
        <v>-15.141093331218773</v>
      </c>
      <c r="X234">
        <f t="shared" si="123"/>
        <v>15.056614418989962</v>
      </c>
      <c r="Y234">
        <f t="shared" si="124"/>
        <v>0.99673694261856227</v>
      </c>
      <c r="Z234">
        <f t="shared" si="125"/>
        <v>0.55164669504774344</v>
      </c>
      <c r="AA234">
        <f t="shared" si="126"/>
        <v>-8.3059315828440141</v>
      </c>
      <c r="AB234">
        <f t="shared" si="127"/>
        <v>14.573321539234458</v>
      </c>
      <c r="AC234">
        <f t="shared" si="128"/>
        <v>0.2914664307846892</v>
      </c>
      <c r="AD234">
        <f t="shared" si="129"/>
        <v>2.1471334512674591</v>
      </c>
      <c r="AE234">
        <f t="shared" si="130"/>
        <v>20.408700121352467</v>
      </c>
      <c r="AF234">
        <f t="shared" si="131"/>
        <v>3.1953118673856508E-2</v>
      </c>
      <c r="AG234">
        <f t="shared" si="94"/>
        <v>499.4291255616929</v>
      </c>
      <c r="AH234">
        <f t="shared" si="95"/>
        <v>1008.2086949033496</v>
      </c>
      <c r="AI234">
        <f t="shared" si="96"/>
        <v>499.4291255616929</v>
      </c>
      <c r="AK234" t="b">
        <f t="shared" si="132"/>
        <v>1</v>
      </c>
      <c r="AL234" t="b">
        <f t="shared" si="133"/>
        <v>1</v>
      </c>
      <c r="AM234">
        <f t="shared" si="134"/>
        <v>499.42912556169284</v>
      </c>
      <c r="AN234" t="b">
        <f t="shared" si="135"/>
        <v>1</v>
      </c>
      <c r="AO234">
        <f t="shared" si="136"/>
        <v>8.3059315828440141</v>
      </c>
      <c r="AP234">
        <f>SUM(AO235:$AO$262)</f>
        <v>275.50842652669246</v>
      </c>
      <c r="AQ234" t="b">
        <f t="shared" si="97"/>
        <v>1</v>
      </c>
      <c r="AR234" t="b">
        <f t="shared" si="137"/>
        <v>1</v>
      </c>
      <c r="AS234" t="b">
        <f t="shared" si="138"/>
        <v>1</v>
      </c>
      <c r="AT234" t="b">
        <f t="shared" si="140"/>
        <v>1</v>
      </c>
      <c r="AU234">
        <f t="shared" si="98"/>
        <v>1008.2086949033495</v>
      </c>
      <c r="AV234" t="b">
        <f t="shared" si="99"/>
        <v>1</v>
      </c>
      <c r="AW234" t="b">
        <f t="shared" si="100"/>
        <v>1</v>
      </c>
      <c r="AX234" t="b">
        <f t="shared" si="139"/>
        <v>1</v>
      </c>
    </row>
    <row r="235" spans="1:50" x14ac:dyDescent="0.35">
      <c r="A235">
        <v>183</v>
      </c>
      <c r="B235">
        <f t="shared" si="101"/>
        <v>17</v>
      </c>
      <c r="C235">
        <f t="shared" si="102"/>
        <v>55</v>
      </c>
      <c r="D235">
        <f t="shared" si="103"/>
        <v>3.5657808012762304E-3</v>
      </c>
      <c r="E235">
        <f t="shared" si="104"/>
        <v>2.9763514377734168E-4</v>
      </c>
      <c r="F235">
        <f t="shared" si="105"/>
        <v>0.04</v>
      </c>
      <c r="G235">
        <f t="shared" si="106"/>
        <v>3.3960531989175591E-3</v>
      </c>
      <c r="H235">
        <f t="shared" si="107"/>
        <v>0.02</v>
      </c>
      <c r="I235">
        <f t="shared" si="108"/>
        <v>1.5695229727570688</v>
      </c>
      <c r="J235">
        <f t="shared" si="109"/>
        <v>1.474373910328123E-4</v>
      </c>
      <c r="K235">
        <f t="shared" si="110"/>
        <v>1.6817778627658613E-3</v>
      </c>
      <c r="L235">
        <f t="shared" si="111"/>
        <v>0</v>
      </c>
      <c r="M235">
        <f t="shared" si="112"/>
        <v>0.49353362786229837</v>
      </c>
      <c r="N235">
        <f t="shared" si="113"/>
        <v>52.96</v>
      </c>
      <c r="O235">
        <f t="shared" si="114"/>
        <v>1.0592000000000001</v>
      </c>
      <c r="P235">
        <f t="shared" si="115"/>
        <v>7.8476148637853438</v>
      </c>
      <c r="Q235">
        <f t="shared" si="116"/>
        <v>392.38074318926721</v>
      </c>
      <c r="R235">
        <f t="shared" si="117"/>
        <v>26.234416171428499</v>
      </c>
      <c r="S235">
        <f t="shared" si="118"/>
        <v>0.52468832342856997</v>
      </c>
      <c r="T235">
        <f t="shared" si="119"/>
        <v>3.8874168106048503</v>
      </c>
      <c r="U235">
        <f t="shared" si="120"/>
        <v>36.859347758203072</v>
      </c>
      <c r="V235">
        <f t="shared" si="121"/>
        <v>5.7851593067341486E-2</v>
      </c>
      <c r="W235">
        <f t="shared" si="122"/>
        <v>-15.094888313875336</v>
      </c>
      <c r="X235">
        <f t="shared" si="123"/>
        <v>15.010721355029826</v>
      </c>
      <c r="Y235">
        <f t="shared" si="124"/>
        <v>0.99673694261856227</v>
      </c>
      <c r="Z235">
        <f t="shared" si="125"/>
        <v>0.54984664022752217</v>
      </c>
      <c r="AA235">
        <f t="shared" si="126"/>
        <v>-8.2535947044546667</v>
      </c>
      <c r="AB235">
        <f t="shared" si="127"/>
        <v>14.472128977475606</v>
      </c>
      <c r="AC235">
        <f t="shared" si="128"/>
        <v>0.28944257954951214</v>
      </c>
      <c r="AD235">
        <f t="shared" si="129"/>
        <v>2.1374830724750669</v>
      </c>
      <c r="AE235">
        <f t="shared" si="130"/>
        <v>20.266988525825809</v>
      </c>
      <c r="AF235">
        <f t="shared" si="131"/>
        <v>3.1809504079887529E-2</v>
      </c>
      <c r="AG235">
        <f t="shared" si="94"/>
        <v>486.0534052034032</v>
      </c>
      <c r="AH235">
        <f t="shared" si="95"/>
        <v>984.84354006170736</v>
      </c>
      <c r="AI235">
        <f t="shared" si="96"/>
        <v>486.0534052034032</v>
      </c>
      <c r="AK235" t="b">
        <f t="shared" si="132"/>
        <v>1</v>
      </c>
      <c r="AL235" t="b">
        <f t="shared" si="133"/>
        <v>1</v>
      </c>
      <c r="AM235">
        <f t="shared" si="134"/>
        <v>486.0534052034032</v>
      </c>
      <c r="AN235" t="b">
        <f t="shared" si="135"/>
        <v>1</v>
      </c>
      <c r="AO235">
        <f t="shared" si="136"/>
        <v>8.2535947044546667</v>
      </c>
      <c r="AP235">
        <f>SUM(AO236:$AO$262)</f>
        <v>267.25483182223775</v>
      </c>
      <c r="AQ235" t="b">
        <f t="shared" si="97"/>
        <v>1</v>
      </c>
      <c r="AR235" t="b">
        <f t="shared" si="137"/>
        <v>1</v>
      </c>
      <c r="AS235" t="b">
        <f t="shared" si="138"/>
        <v>1</v>
      </c>
      <c r="AT235" t="b">
        <f t="shared" si="140"/>
        <v>1</v>
      </c>
      <c r="AU235">
        <f t="shared" si="98"/>
        <v>984.84354006170736</v>
      </c>
      <c r="AV235" t="b">
        <f t="shared" si="99"/>
        <v>1</v>
      </c>
      <c r="AW235" t="b">
        <f t="shared" si="100"/>
        <v>1</v>
      </c>
      <c r="AX235" t="b">
        <f t="shared" si="139"/>
        <v>1</v>
      </c>
    </row>
    <row r="236" spans="1:50" x14ac:dyDescent="0.35">
      <c r="A236">
        <v>184</v>
      </c>
      <c r="B236">
        <f t="shared" si="101"/>
        <v>17</v>
      </c>
      <c r="C236">
        <f t="shared" si="102"/>
        <v>55</v>
      </c>
      <c r="D236">
        <f t="shared" si="103"/>
        <v>3.5657808012762304E-3</v>
      </c>
      <c r="E236">
        <f t="shared" si="104"/>
        <v>2.9763514377734168E-4</v>
      </c>
      <c r="F236">
        <f t="shared" si="105"/>
        <v>0.04</v>
      </c>
      <c r="G236">
        <f t="shared" si="106"/>
        <v>3.3960531989175591E-3</v>
      </c>
      <c r="H236">
        <f t="shared" si="107"/>
        <v>0.02</v>
      </c>
      <c r="I236">
        <f t="shared" si="108"/>
        <v>1.5733938398217151</v>
      </c>
      <c r="J236">
        <f t="shared" si="109"/>
        <v>1.4689295228774823E-4</v>
      </c>
      <c r="K236">
        <f t="shared" si="110"/>
        <v>1.6755675993946314E-3</v>
      </c>
      <c r="L236">
        <f t="shared" si="111"/>
        <v>0</v>
      </c>
      <c r="M236">
        <f t="shared" si="112"/>
        <v>0.49171116731061598</v>
      </c>
      <c r="N236">
        <f t="shared" si="113"/>
        <v>52.96</v>
      </c>
      <c r="O236">
        <f t="shared" si="114"/>
        <v>1.0592000000000001</v>
      </c>
      <c r="P236">
        <f t="shared" si="115"/>
        <v>7.8669691991085759</v>
      </c>
      <c r="Q236">
        <f t="shared" si="116"/>
        <v>393.34845995542878</v>
      </c>
      <c r="R236">
        <f t="shared" si="117"/>
        <v>26.137540931587321</v>
      </c>
      <c r="S236">
        <f t="shared" si="118"/>
        <v>0.52275081863174644</v>
      </c>
      <c r="T236">
        <f t="shared" si="119"/>
        <v>3.8826138491170155</v>
      </c>
      <c r="U236">
        <f t="shared" si="120"/>
        <v>36.723238071937054</v>
      </c>
      <c r="V236">
        <f t="shared" si="121"/>
        <v>5.7780116560692041E-2</v>
      </c>
      <c r="W236">
        <f t="shared" si="122"/>
        <v>-15.048841924659186</v>
      </c>
      <c r="X236">
        <f t="shared" si="123"/>
        <v>14.964985767253729</v>
      </c>
      <c r="Y236">
        <f t="shared" si="124"/>
        <v>0.99673694261856227</v>
      </c>
      <c r="Z236">
        <f t="shared" si="125"/>
        <v>0.54805245908946898</v>
      </c>
      <c r="AA236">
        <f t="shared" si="126"/>
        <v>-8.20159724998231</v>
      </c>
      <c r="AB236">
        <f t="shared" si="127"/>
        <v>14.371639065042627</v>
      </c>
      <c r="AC236">
        <f t="shared" si="128"/>
        <v>0.28743278130085259</v>
      </c>
      <c r="AD236">
        <f t="shared" si="129"/>
        <v>2.1278760677034088</v>
      </c>
      <c r="AE236">
        <f t="shared" si="130"/>
        <v>20.12626093105311</v>
      </c>
      <c r="AF236">
        <f t="shared" si="131"/>
        <v>3.1666534967563421E-2</v>
      </c>
      <c r="AG236">
        <f t="shared" si="94"/>
        <v>472.6796318050371</v>
      </c>
      <c r="AH236">
        <f t="shared" si="95"/>
        <v>961.29529534651272</v>
      </c>
      <c r="AI236">
        <f t="shared" si="96"/>
        <v>472.6796318050371</v>
      </c>
      <c r="AK236" t="b">
        <f t="shared" si="132"/>
        <v>1</v>
      </c>
      <c r="AL236" t="b">
        <f t="shared" si="133"/>
        <v>1</v>
      </c>
      <c r="AM236">
        <f t="shared" si="134"/>
        <v>472.67963180503716</v>
      </c>
      <c r="AN236" t="b">
        <f t="shared" si="135"/>
        <v>1</v>
      </c>
      <c r="AO236">
        <f t="shared" si="136"/>
        <v>8.20159724998231</v>
      </c>
      <c r="AP236">
        <f>SUM(AO237:$AO$262)</f>
        <v>259.05323457225541</v>
      </c>
      <c r="AQ236" t="b">
        <f t="shared" si="97"/>
        <v>1</v>
      </c>
      <c r="AR236" t="b">
        <f t="shared" si="137"/>
        <v>1</v>
      </c>
      <c r="AS236" t="b">
        <f t="shared" si="138"/>
        <v>1</v>
      </c>
      <c r="AT236" t="b">
        <f t="shared" si="140"/>
        <v>1</v>
      </c>
      <c r="AU236">
        <f t="shared" si="98"/>
        <v>961.29529534651272</v>
      </c>
      <c r="AV236" t="b">
        <f t="shared" si="99"/>
        <v>1</v>
      </c>
      <c r="AW236" t="b">
        <f t="shared" si="100"/>
        <v>1</v>
      </c>
      <c r="AX236" t="b">
        <f t="shared" si="139"/>
        <v>1</v>
      </c>
    </row>
    <row r="237" spans="1:50" x14ac:dyDescent="0.35">
      <c r="A237">
        <v>185</v>
      </c>
      <c r="B237">
        <f t="shared" si="101"/>
        <v>17</v>
      </c>
      <c r="C237">
        <f t="shared" si="102"/>
        <v>55</v>
      </c>
      <c r="D237">
        <f t="shared" si="103"/>
        <v>3.5657808012762304E-3</v>
      </c>
      <c r="E237">
        <f t="shared" si="104"/>
        <v>2.9763514377734168E-4</v>
      </c>
      <c r="F237">
        <f t="shared" si="105"/>
        <v>0.04</v>
      </c>
      <c r="G237">
        <f t="shared" si="106"/>
        <v>3.3960531989175591E-3</v>
      </c>
      <c r="H237">
        <f t="shared" si="107"/>
        <v>0.02</v>
      </c>
      <c r="I237">
        <f t="shared" si="108"/>
        <v>1.5772742534887962</v>
      </c>
      <c r="J237">
        <f t="shared" si="109"/>
        <v>1.463505239794197E-4</v>
      </c>
      <c r="K237">
        <f t="shared" si="110"/>
        <v>1.6693802685235808E-3</v>
      </c>
      <c r="L237">
        <f t="shared" si="111"/>
        <v>0</v>
      </c>
      <c r="M237">
        <f t="shared" si="112"/>
        <v>0.48989543651811296</v>
      </c>
      <c r="N237">
        <f t="shared" si="113"/>
        <v>52.96</v>
      </c>
      <c r="O237">
        <f t="shared" si="114"/>
        <v>1.0592000000000001</v>
      </c>
      <c r="P237">
        <f t="shared" si="115"/>
        <v>7.8863712674439812</v>
      </c>
      <c r="Q237">
        <f t="shared" si="116"/>
        <v>394.31856337219904</v>
      </c>
      <c r="R237">
        <f t="shared" si="117"/>
        <v>26.041023420770223</v>
      </c>
      <c r="S237">
        <f t="shared" si="118"/>
        <v>0.52082046841540452</v>
      </c>
      <c r="T237">
        <f t="shared" si="119"/>
        <v>3.8778168217597822</v>
      </c>
      <c r="U237">
        <f t="shared" si="120"/>
        <v>36.587630994854926</v>
      </c>
      <c r="V237">
        <f t="shared" si="121"/>
        <v>5.7708728364333342E-2</v>
      </c>
      <c r="W237">
        <f t="shared" si="122"/>
        <v>-15.002953592624225</v>
      </c>
      <c r="X237">
        <f t="shared" si="123"/>
        <v>14.919407088969304</v>
      </c>
      <c r="Y237">
        <f t="shared" si="124"/>
        <v>0.99673694261856227</v>
      </c>
      <c r="Z237">
        <f t="shared" si="125"/>
        <v>0.546264132467422</v>
      </c>
      <c r="AA237">
        <f t="shared" si="126"/>
        <v>-8.1499369703841236</v>
      </c>
      <c r="AB237">
        <f t="shared" si="127"/>
        <v>14.271846922959575</v>
      </c>
      <c r="AC237">
        <f t="shared" si="128"/>
        <v>0.28543693845919155</v>
      </c>
      <c r="AD237">
        <f t="shared" si="129"/>
        <v>2.1183122420061831</v>
      </c>
      <c r="AE237">
        <f t="shared" si="130"/>
        <v>19.986510504442588</v>
      </c>
      <c r="AF237">
        <f t="shared" si="131"/>
        <v>3.1524208435740664E-2</v>
      </c>
      <c r="AG237">
        <f t="shared" si="94"/>
        <v>459.30765483094308</v>
      </c>
      <c r="AH237">
        <f t="shared" si="95"/>
        <v>937.56263192698884</v>
      </c>
      <c r="AI237">
        <f t="shared" si="96"/>
        <v>459.30765483094308</v>
      </c>
      <c r="AK237" t="b">
        <f t="shared" si="132"/>
        <v>1</v>
      </c>
      <c r="AL237" t="b">
        <f t="shared" si="133"/>
        <v>1</v>
      </c>
      <c r="AM237">
        <f t="shared" si="134"/>
        <v>459.30765483094308</v>
      </c>
      <c r="AN237" t="b">
        <f t="shared" si="135"/>
        <v>1</v>
      </c>
      <c r="AO237">
        <f t="shared" si="136"/>
        <v>8.1499369703841236</v>
      </c>
      <c r="AP237">
        <f>SUM(AO238:$AO$262)</f>
        <v>250.90329760187129</v>
      </c>
      <c r="AQ237" t="b">
        <f t="shared" si="97"/>
        <v>1</v>
      </c>
      <c r="AR237" t="b">
        <f t="shared" si="137"/>
        <v>1</v>
      </c>
      <c r="AS237" t="b">
        <f t="shared" si="138"/>
        <v>1</v>
      </c>
      <c r="AT237" t="b">
        <f t="shared" si="140"/>
        <v>1</v>
      </c>
      <c r="AU237">
        <f t="shared" si="98"/>
        <v>937.56263192698896</v>
      </c>
      <c r="AV237" t="b">
        <f t="shared" si="99"/>
        <v>1</v>
      </c>
      <c r="AW237" t="b">
        <f t="shared" si="100"/>
        <v>1</v>
      </c>
      <c r="AX237" t="b">
        <f t="shared" si="139"/>
        <v>1</v>
      </c>
    </row>
    <row r="238" spans="1:50" x14ac:dyDescent="0.35">
      <c r="A238">
        <v>186</v>
      </c>
      <c r="B238">
        <f t="shared" si="101"/>
        <v>17</v>
      </c>
      <c r="C238">
        <f t="shared" si="102"/>
        <v>55</v>
      </c>
      <c r="D238">
        <f t="shared" si="103"/>
        <v>3.5657808012762304E-3</v>
      </c>
      <c r="E238">
        <f t="shared" si="104"/>
        <v>2.9763514377734168E-4</v>
      </c>
      <c r="F238">
        <f t="shared" si="105"/>
        <v>0.04</v>
      </c>
      <c r="G238">
        <f t="shared" si="106"/>
        <v>3.3960531989175591E-3</v>
      </c>
      <c r="H238">
        <f t="shared" si="107"/>
        <v>0.02</v>
      </c>
      <c r="I238">
        <f t="shared" si="108"/>
        <v>1.5811642373028085</v>
      </c>
      <c r="J238">
        <f t="shared" si="109"/>
        <v>1.4581009868393211E-4</v>
      </c>
      <c r="K238">
        <f t="shared" si="110"/>
        <v>1.6632157854703815E-3</v>
      </c>
      <c r="L238">
        <f t="shared" si="111"/>
        <v>0</v>
      </c>
      <c r="M238">
        <f t="shared" si="112"/>
        <v>0.48808641063395863</v>
      </c>
      <c r="N238">
        <f t="shared" si="113"/>
        <v>52.96</v>
      </c>
      <c r="O238">
        <f t="shared" si="114"/>
        <v>1.0592000000000001</v>
      </c>
      <c r="P238">
        <f t="shared" si="115"/>
        <v>7.9058211865140429</v>
      </c>
      <c r="Q238">
        <f t="shared" si="116"/>
        <v>395.29105932570212</v>
      </c>
      <c r="R238">
        <f t="shared" si="117"/>
        <v>25.944862317999263</v>
      </c>
      <c r="S238">
        <f t="shared" si="118"/>
        <v>0.51889724635998524</v>
      </c>
      <c r="T238">
        <f t="shared" si="119"/>
        <v>3.8730257212014427</v>
      </c>
      <c r="U238">
        <f t="shared" si="120"/>
        <v>36.452524670983024</v>
      </c>
      <c r="V238">
        <f t="shared" si="121"/>
        <v>5.7637428369156689E-2</v>
      </c>
      <c r="W238">
        <f t="shared" si="122"/>
        <v>-14.957222748914345</v>
      </c>
      <c r="X238">
        <f t="shared" si="123"/>
        <v>14.873984755558517</v>
      </c>
      <c r="Y238">
        <f t="shared" si="124"/>
        <v>0.99673694261856227</v>
      </c>
      <c r="Z238">
        <f t="shared" si="125"/>
        <v>0.54448164125775944</v>
      </c>
      <c r="AA238">
        <f t="shared" si="126"/>
        <v>-8.0986116317493959</v>
      </c>
      <c r="AB238">
        <f t="shared" si="127"/>
        <v>14.172747706128575</v>
      </c>
      <c r="AC238">
        <f t="shared" si="128"/>
        <v>0.28345495412257149</v>
      </c>
      <c r="AD238">
        <f t="shared" si="129"/>
        <v>2.1087914013132791</v>
      </c>
      <c r="AE238">
        <f t="shared" si="130"/>
        <v>19.847730460845803</v>
      </c>
      <c r="AF238">
        <f t="shared" si="131"/>
        <v>3.138252159631498E-2</v>
      </c>
      <c r="AG238">
        <f t="shared" si="94"/>
        <v>445.93732381727312</v>
      </c>
      <c r="AH238">
        <f t="shared" si="95"/>
        <v>913.64421156094159</v>
      </c>
      <c r="AI238">
        <f t="shared" si="96"/>
        <v>445.93732381727312</v>
      </c>
      <c r="AK238" t="b">
        <f t="shared" si="132"/>
        <v>1</v>
      </c>
      <c r="AL238" t="b">
        <f t="shared" si="133"/>
        <v>1</v>
      </c>
      <c r="AM238">
        <f t="shared" si="134"/>
        <v>445.93732381727307</v>
      </c>
      <c r="AN238" t="b">
        <f t="shared" si="135"/>
        <v>1</v>
      </c>
      <c r="AO238">
        <f t="shared" si="136"/>
        <v>8.0986116317493959</v>
      </c>
      <c r="AP238">
        <f>SUM(AO239:$AO$262)</f>
        <v>242.80468597012188</v>
      </c>
      <c r="AQ238" t="b">
        <f t="shared" si="97"/>
        <v>1</v>
      </c>
      <c r="AR238" t="b">
        <f t="shared" si="137"/>
        <v>1</v>
      </c>
      <c r="AS238" t="b">
        <f t="shared" si="138"/>
        <v>1</v>
      </c>
      <c r="AT238" t="b">
        <f t="shared" si="140"/>
        <v>1</v>
      </c>
      <c r="AU238">
        <f t="shared" si="98"/>
        <v>913.64421156094147</v>
      </c>
      <c r="AV238" t="b">
        <f t="shared" si="99"/>
        <v>1</v>
      </c>
      <c r="AW238" t="b">
        <f t="shared" si="100"/>
        <v>1</v>
      </c>
      <c r="AX238" t="b">
        <f t="shared" si="139"/>
        <v>1</v>
      </c>
    </row>
    <row r="239" spans="1:50" x14ac:dyDescent="0.35">
      <c r="A239">
        <v>187</v>
      </c>
      <c r="B239">
        <f t="shared" si="101"/>
        <v>18</v>
      </c>
      <c r="C239">
        <f t="shared" si="102"/>
        <v>56</v>
      </c>
      <c r="D239">
        <f t="shared" si="103"/>
        <v>3.9017370524140338E-3</v>
      </c>
      <c r="E239">
        <f t="shared" si="104"/>
        <v>3.2572766305383194E-4</v>
      </c>
      <c r="F239">
        <f t="shared" si="105"/>
        <v>0.04</v>
      </c>
      <c r="G239">
        <f t="shared" si="106"/>
        <v>3.3960531989175591E-3</v>
      </c>
      <c r="H239">
        <f t="shared" si="107"/>
        <v>0.02</v>
      </c>
      <c r="I239">
        <f t="shared" si="108"/>
        <v>1.5850638148663156</v>
      </c>
      <c r="J239">
        <f t="shared" si="109"/>
        <v>1.5898324590413234E-4</v>
      </c>
      <c r="K239">
        <f t="shared" si="110"/>
        <v>1.6570275006208175E-3</v>
      </c>
      <c r="L239">
        <f t="shared" si="111"/>
        <v>0</v>
      </c>
      <c r="M239">
        <f t="shared" si="112"/>
        <v>0.4862703998874337</v>
      </c>
      <c r="N239">
        <f t="shared" si="113"/>
        <v>52.96</v>
      </c>
      <c r="O239">
        <f t="shared" si="114"/>
        <v>1.0592000000000001</v>
      </c>
      <c r="P239">
        <f t="shared" si="115"/>
        <v>7.9253190743315782</v>
      </c>
      <c r="Q239">
        <f t="shared" si="116"/>
        <v>396.26595371657891</v>
      </c>
      <c r="R239">
        <f t="shared" si="117"/>
        <v>25.84905630717445</v>
      </c>
      <c r="S239">
        <f t="shared" si="118"/>
        <v>0.51698112614348901</v>
      </c>
      <c r="T239">
        <f t="shared" si="119"/>
        <v>3.8682405401193476</v>
      </c>
      <c r="U239">
        <f t="shared" si="120"/>
        <v>39.745811476033083</v>
      </c>
      <c r="V239">
        <f t="shared" si="121"/>
        <v>6.2999647563158387E-2</v>
      </c>
      <c r="W239">
        <f t="shared" si="122"/>
        <v>-18.344976482684629</v>
      </c>
      <c r="X239">
        <f t="shared" si="123"/>
        <v>18.262045860398832</v>
      </c>
      <c r="Y239">
        <f t="shared" si="124"/>
        <v>0.99673694261856227</v>
      </c>
      <c r="Z239">
        <f t="shared" si="125"/>
        <v>0.54270496641919597</v>
      </c>
      <c r="AA239">
        <f t="shared" si="126"/>
        <v>-9.9109029854135624</v>
      </c>
      <c r="AB239">
        <f t="shared" si="127"/>
        <v>14.074336603094583</v>
      </c>
      <c r="AC239">
        <f t="shared" si="128"/>
        <v>0.28148673206189168</v>
      </c>
      <c r="AD239">
        <f t="shared" si="129"/>
        <v>2.0993133524268428</v>
      </c>
      <c r="AE239">
        <f t="shared" si="130"/>
        <v>21.570249282404227</v>
      </c>
      <c r="AF239">
        <f t="shared" si="131"/>
        <v>3.4190221615185055E-2</v>
      </c>
      <c r="AG239">
        <f t="shared" si="94"/>
        <v>429.13516071422225</v>
      </c>
      <c r="AH239">
        <f t="shared" si="95"/>
        <v>882.50315218356366</v>
      </c>
      <c r="AI239">
        <f t="shared" si="96"/>
        <v>429.13516071422225</v>
      </c>
      <c r="AK239" t="b">
        <f t="shared" si="132"/>
        <v>1</v>
      </c>
      <c r="AL239" t="b">
        <f t="shared" si="133"/>
        <v>1</v>
      </c>
      <c r="AM239">
        <f t="shared" si="134"/>
        <v>429.13516071422225</v>
      </c>
      <c r="AN239" t="b">
        <f t="shared" si="135"/>
        <v>1</v>
      </c>
      <c r="AO239">
        <f t="shared" si="136"/>
        <v>9.9109029854135624</v>
      </c>
      <c r="AP239">
        <f>SUM(AO240:$AO$262)</f>
        <v>232.89378298470834</v>
      </c>
      <c r="AQ239" t="b">
        <f t="shared" si="97"/>
        <v>1</v>
      </c>
      <c r="AR239" t="b">
        <f t="shared" si="137"/>
        <v>1</v>
      </c>
      <c r="AS239" t="b">
        <f t="shared" si="138"/>
        <v>1</v>
      </c>
      <c r="AT239" t="b">
        <f t="shared" si="140"/>
        <v>1</v>
      </c>
      <c r="AU239">
        <f t="shared" si="98"/>
        <v>882.50315218356366</v>
      </c>
      <c r="AV239" t="b">
        <f t="shared" si="99"/>
        <v>1</v>
      </c>
      <c r="AW239" t="b">
        <f t="shared" si="100"/>
        <v>1</v>
      </c>
      <c r="AX239" t="b">
        <f t="shared" si="139"/>
        <v>1</v>
      </c>
    </row>
    <row r="240" spans="1:50" x14ac:dyDescent="0.35">
      <c r="A240">
        <v>188</v>
      </c>
      <c r="B240">
        <f t="shared" si="101"/>
        <v>18</v>
      </c>
      <c r="C240">
        <f t="shared" si="102"/>
        <v>56</v>
      </c>
      <c r="D240">
        <f t="shared" si="103"/>
        <v>3.9017370524140338E-3</v>
      </c>
      <c r="E240">
        <f t="shared" si="104"/>
        <v>3.2572766305383194E-4</v>
      </c>
      <c r="F240">
        <f t="shared" si="105"/>
        <v>0.04</v>
      </c>
      <c r="G240">
        <f t="shared" si="106"/>
        <v>3.3960531989175591E-3</v>
      </c>
      <c r="H240">
        <f t="shared" si="107"/>
        <v>0.02</v>
      </c>
      <c r="I240">
        <f t="shared" si="108"/>
        <v>1.5889730098400929</v>
      </c>
      <c r="J240">
        <f t="shared" si="109"/>
        <v>1.5839172096758611E-4</v>
      </c>
      <c r="K240">
        <f t="shared" si="110"/>
        <v>1.6508622403659657E-3</v>
      </c>
      <c r="L240">
        <f t="shared" si="111"/>
        <v>0</v>
      </c>
      <c r="M240">
        <f t="shared" si="112"/>
        <v>0.48446114592610012</v>
      </c>
      <c r="N240">
        <f t="shared" si="113"/>
        <v>52.96</v>
      </c>
      <c r="O240">
        <f t="shared" si="114"/>
        <v>1.0592000000000001</v>
      </c>
      <c r="P240">
        <f t="shared" si="115"/>
        <v>7.9448650492004642</v>
      </c>
      <c r="Q240">
        <f t="shared" si="116"/>
        <v>397.24325246002326</v>
      </c>
      <c r="R240">
        <f t="shared" si="117"/>
        <v>25.752880378038491</v>
      </c>
      <c r="S240">
        <f t="shared" si="118"/>
        <v>0.51505760756076979</v>
      </c>
      <c r="T240">
        <f t="shared" si="119"/>
        <v>3.8633527045264056</v>
      </c>
      <c r="U240">
        <f t="shared" si="120"/>
        <v>39.597930241896528</v>
      </c>
      <c r="V240">
        <f t="shared" si="121"/>
        <v>6.2920042399904369E-2</v>
      </c>
      <c r="W240">
        <f t="shared" si="122"/>
        <v>-18.286380218345119</v>
      </c>
      <c r="X240">
        <f t="shared" si="123"/>
        <v>18.203758153925317</v>
      </c>
      <c r="Y240">
        <f t="shared" si="124"/>
        <v>0.99673694261856227</v>
      </c>
      <c r="Z240">
        <f t="shared" si="125"/>
        <v>0.54093408897257889</v>
      </c>
      <c r="AA240">
        <f t="shared" si="126"/>
        <v>-9.8470333328707458</v>
      </c>
      <c r="AB240">
        <f t="shared" si="127"/>
        <v>13.976216080760949</v>
      </c>
      <c r="AC240">
        <f t="shared" si="128"/>
        <v>0.27952432161521901</v>
      </c>
      <c r="AD240">
        <f t="shared" si="129"/>
        <v>2.0898191756027398</v>
      </c>
      <c r="AE240">
        <f t="shared" si="130"/>
        <v>21.41987032060003</v>
      </c>
      <c r="AF240">
        <f t="shared" si="131"/>
        <v>3.4035595813708304E-2</v>
      </c>
      <c r="AG240">
        <f t="shared" si="94"/>
        <v>412.33627940786744</v>
      </c>
      <c r="AH240">
        <f t="shared" si="95"/>
        <v>851.12352739793369</v>
      </c>
      <c r="AI240">
        <f t="shared" si="96"/>
        <v>412.33627940786744</v>
      </c>
      <c r="AK240" t="b">
        <f t="shared" si="132"/>
        <v>1</v>
      </c>
      <c r="AL240" t="b">
        <f t="shared" si="133"/>
        <v>1</v>
      </c>
      <c r="AM240">
        <f t="shared" si="134"/>
        <v>412.33627940786738</v>
      </c>
      <c r="AN240" t="b">
        <f t="shared" si="135"/>
        <v>1</v>
      </c>
      <c r="AO240">
        <f t="shared" si="136"/>
        <v>9.8470333328707458</v>
      </c>
      <c r="AP240">
        <f>SUM(AO241:$AO$262)</f>
        <v>223.04674965183759</v>
      </c>
      <c r="AQ240" t="b">
        <f t="shared" si="97"/>
        <v>1</v>
      </c>
      <c r="AR240" t="b">
        <f t="shared" si="137"/>
        <v>1</v>
      </c>
      <c r="AS240" t="b">
        <f t="shared" si="138"/>
        <v>1</v>
      </c>
      <c r="AT240" t="b">
        <f t="shared" si="140"/>
        <v>1</v>
      </c>
      <c r="AU240">
        <f t="shared" si="98"/>
        <v>851.1235273979338</v>
      </c>
      <c r="AV240" t="b">
        <f t="shared" si="99"/>
        <v>1</v>
      </c>
      <c r="AW240" t="b">
        <f t="shared" si="100"/>
        <v>1</v>
      </c>
      <c r="AX240" t="b">
        <f t="shared" si="139"/>
        <v>1</v>
      </c>
    </row>
    <row r="241" spans="1:50" x14ac:dyDescent="0.35">
      <c r="A241">
        <v>189</v>
      </c>
      <c r="B241">
        <f t="shared" si="101"/>
        <v>18</v>
      </c>
      <c r="C241">
        <f t="shared" si="102"/>
        <v>56</v>
      </c>
      <c r="D241">
        <f t="shared" si="103"/>
        <v>3.9017370524140338E-3</v>
      </c>
      <c r="E241">
        <f t="shared" si="104"/>
        <v>3.2572766305383194E-4</v>
      </c>
      <c r="F241">
        <f t="shared" si="105"/>
        <v>0.04</v>
      </c>
      <c r="G241">
        <f t="shared" si="106"/>
        <v>3.3960531989175591E-3</v>
      </c>
      <c r="H241">
        <f t="shared" si="107"/>
        <v>0.02</v>
      </c>
      <c r="I241">
        <f t="shared" si="108"/>
        <v>1.5928918459432679</v>
      </c>
      <c r="J241">
        <f t="shared" si="109"/>
        <v>1.5780239690289005E-4</v>
      </c>
      <c r="K241">
        <f t="shared" si="110"/>
        <v>1.6447199190387999E-3</v>
      </c>
      <c r="L241">
        <f t="shared" si="111"/>
        <v>0</v>
      </c>
      <c r="M241">
        <f t="shared" si="112"/>
        <v>0.48265862361015843</v>
      </c>
      <c r="N241">
        <f t="shared" si="113"/>
        <v>52.96</v>
      </c>
      <c r="O241">
        <f t="shared" si="114"/>
        <v>1.0592000000000001</v>
      </c>
      <c r="P241">
        <f t="shared" si="115"/>
        <v>7.9644592297163399</v>
      </c>
      <c r="Q241">
        <f t="shared" si="116"/>
        <v>398.222961485817</v>
      </c>
      <c r="R241">
        <f t="shared" si="117"/>
        <v>25.657062288246262</v>
      </c>
      <c r="S241">
        <f t="shared" si="118"/>
        <v>0.51314124576492526</v>
      </c>
      <c r="T241">
        <f t="shared" si="119"/>
        <v>3.8584710451100825</v>
      </c>
      <c r="U241">
        <f t="shared" si="120"/>
        <v>39.450599225722513</v>
      </c>
      <c r="V241">
        <f t="shared" si="121"/>
        <v>6.2840537824229187E-2</v>
      </c>
      <c r="W241">
        <f t="shared" si="122"/>
        <v>-18.227989766175487</v>
      </c>
      <c r="X241">
        <f t="shared" si="123"/>
        <v>18.145675111578242</v>
      </c>
      <c r="Y241">
        <f t="shared" si="124"/>
        <v>0.99673694261856227</v>
      </c>
      <c r="Z241">
        <f t="shared" si="125"/>
        <v>0.53916899000068574</v>
      </c>
      <c r="AA241">
        <f t="shared" si="126"/>
        <v>-9.783585322790227</v>
      </c>
      <c r="AB241">
        <f t="shared" si="127"/>
        <v>13.878779614605202</v>
      </c>
      <c r="AC241">
        <f t="shared" si="128"/>
        <v>0.27757559229210405</v>
      </c>
      <c r="AD241">
        <f t="shared" si="129"/>
        <v>2.0803679363388934</v>
      </c>
      <c r="AE241">
        <f t="shared" si="130"/>
        <v>21.270539739454641</v>
      </c>
      <c r="AF241">
        <f t="shared" si="131"/>
        <v>3.3881669309789537E-2</v>
      </c>
      <c r="AG241">
        <f t="shared" si="94"/>
        <v>395.54048597783066</v>
      </c>
      <c r="AH241">
        <f t="shared" si="95"/>
        <v>819.50361317341185</v>
      </c>
      <c r="AI241">
        <f t="shared" si="96"/>
        <v>395.54048597783066</v>
      </c>
      <c r="AK241" t="b">
        <f t="shared" si="132"/>
        <v>1</v>
      </c>
      <c r="AL241" t="b">
        <f t="shared" si="133"/>
        <v>1</v>
      </c>
      <c r="AM241">
        <f t="shared" si="134"/>
        <v>395.5404859778306</v>
      </c>
      <c r="AN241" t="b">
        <f t="shared" si="135"/>
        <v>1</v>
      </c>
      <c r="AO241">
        <f t="shared" si="136"/>
        <v>9.783585322790227</v>
      </c>
      <c r="AP241">
        <f>SUM(AO242:$AO$262)</f>
        <v>213.26316432904736</v>
      </c>
      <c r="AQ241" t="b">
        <f t="shared" si="97"/>
        <v>1</v>
      </c>
      <c r="AR241" t="b">
        <f t="shared" si="137"/>
        <v>1</v>
      </c>
      <c r="AS241" t="b">
        <f t="shared" si="138"/>
        <v>1</v>
      </c>
      <c r="AT241" t="b">
        <f t="shared" si="140"/>
        <v>1</v>
      </c>
      <c r="AU241">
        <f t="shared" si="98"/>
        <v>819.50361317341174</v>
      </c>
      <c r="AV241" t="b">
        <f t="shared" si="99"/>
        <v>1</v>
      </c>
      <c r="AW241" t="b">
        <f t="shared" si="100"/>
        <v>1</v>
      </c>
      <c r="AX241" t="b">
        <f t="shared" si="139"/>
        <v>1</v>
      </c>
    </row>
    <row r="242" spans="1:50" x14ac:dyDescent="0.35">
      <c r="A242">
        <v>190</v>
      </c>
      <c r="B242">
        <f t="shared" si="101"/>
        <v>18</v>
      </c>
      <c r="C242">
        <f t="shared" si="102"/>
        <v>56</v>
      </c>
      <c r="D242">
        <f t="shared" si="103"/>
        <v>3.9017370524140338E-3</v>
      </c>
      <c r="E242">
        <f t="shared" si="104"/>
        <v>3.2572766305383194E-4</v>
      </c>
      <c r="F242">
        <f t="shared" si="105"/>
        <v>0.04</v>
      </c>
      <c r="G242">
        <f t="shared" si="106"/>
        <v>3.3960531989175591E-3</v>
      </c>
      <c r="H242">
        <f t="shared" si="107"/>
        <v>0.02</v>
      </c>
      <c r="I242">
        <f t="shared" si="108"/>
        <v>1.5968203469534668</v>
      </c>
      <c r="J242">
        <f t="shared" si="109"/>
        <v>1.5721526552131597E-4</v>
      </c>
      <c r="K242">
        <f t="shared" si="110"/>
        <v>1.6386004512910324E-3</v>
      </c>
      <c r="L242">
        <f t="shared" si="111"/>
        <v>0</v>
      </c>
      <c r="M242">
        <f t="shared" si="112"/>
        <v>0.48086280789334607</v>
      </c>
      <c r="N242">
        <f t="shared" si="113"/>
        <v>52.96</v>
      </c>
      <c r="O242">
        <f t="shared" si="114"/>
        <v>1.0592000000000001</v>
      </c>
      <c r="P242">
        <f t="shared" si="115"/>
        <v>7.984101734767334</v>
      </c>
      <c r="Q242">
        <f t="shared" si="116"/>
        <v>399.20508673836667</v>
      </c>
      <c r="R242">
        <f t="shared" si="117"/>
        <v>25.561600706393993</v>
      </c>
      <c r="S242">
        <f t="shared" si="118"/>
        <v>0.51123201412787989</v>
      </c>
      <c r="T242">
        <f t="shared" si="119"/>
        <v>3.8535955540662798</v>
      </c>
      <c r="U242">
        <f t="shared" si="120"/>
        <v>39.303816380328996</v>
      </c>
      <c r="V242">
        <f t="shared" si="121"/>
        <v>6.2761133709032288E-2</v>
      </c>
      <c r="W242">
        <f t="shared" si="122"/>
        <v>-18.169804375838197</v>
      </c>
      <c r="X242">
        <f t="shared" si="123"/>
        <v>18.087795987291575</v>
      </c>
      <c r="Y242">
        <f t="shared" si="124"/>
        <v>0.99673694261856227</v>
      </c>
      <c r="Z242">
        <f t="shared" si="125"/>
        <v>0.53740965064802171</v>
      </c>
      <c r="AA242">
        <f t="shared" si="126"/>
        <v>-9.7205561225230532</v>
      </c>
      <c r="AB242">
        <f t="shared" si="127"/>
        <v>13.782022435667264</v>
      </c>
      <c r="AC242">
        <f t="shared" si="128"/>
        <v>0.27564044871334531</v>
      </c>
      <c r="AD242">
        <f t="shared" si="129"/>
        <v>2.0709594404495291</v>
      </c>
      <c r="AE242">
        <f t="shared" si="130"/>
        <v>21.1222502300866</v>
      </c>
      <c r="AF242">
        <f t="shared" si="131"/>
        <v>3.3728438940844818E-2</v>
      </c>
      <c r="AG242">
        <f t="shared" si="94"/>
        <v>378.74758661495497</v>
      </c>
      <c r="AH242">
        <f t="shared" si="95"/>
        <v>787.64167325446397</v>
      </c>
      <c r="AI242">
        <f t="shared" si="96"/>
        <v>378.74758661495497</v>
      </c>
      <c r="AK242" t="b">
        <f t="shared" si="132"/>
        <v>1</v>
      </c>
      <c r="AL242" t="b">
        <f t="shared" si="133"/>
        <v>1</v>
      </c>
      <c r="AM242">
        <f t="shared" si="134"/>
        <v>378.74758661495503</v>
      </c>
      <c r="AN242" t="b">
        <f t="shared" si="135"/>
        <v>1</v>
      </c>
      <c r="AO242">
        <f t="shared" si="136"/>
        <v>9.7205561225230532</v>
      </c>
      <c r="AP242">
        <f>SUM(AO243:$AO$262)</f>
        <v>203.54260820652428</v>
      </c>
      <c r="AQ242" t="b">
        <f t="shared" si="97"/>
        <v>1</v>
      </c>
      <c r="AR242" t="b">
        <f t="shared" si="137"/>
        <v>1</v>
      </c>
      <c r="AS242" t="b">
        <f t="shared" si="138"/>
        <v>1</v>
      </c>
      <c r="AT242" t="b">
        <f t="shared" si="140"/>
        <v>1</v>
      </c>
      <c r="AU242">
        <f t="shared" si="98"/>
        <v>787.64167325446385</v>
      </c>
      <c r="AV242" t="b">
        <f t="shared" si="99"/>
        <v>1</v>
      </c>
      <c r="AW242" t="b">
        <f t="shared" si="100"/>
        <v>1</v>
      </c>
      <c r="AX242" t="b">
        <f t="shared" si="139"/>
        <v>1</v>
      </c>
    </row>
    <row r="243" spans="1:50" x14ac:dyDescent="0.35">
      <c r="A243">
        <v>191</v>
      </c>
      <c r="B243">
        <f t="shared" si="101"/>
        <v>18</v>
      </c>
      <c r="C243">
        <f t="shared" si="102"/>
        <v>56</v>
      </c>
      <c r="D243">
        <f t="shared" si="103"/>
        <v>3.9017370524140338E-3</v>
      </c>
      <c r="E243">
        <f t="shared" si="104"/>
        <v>3.2572766305383194E-4</v>
      </c>
      <c r="F243">
        <f t="shared" si="105"/>
        <v>0.04</v>
      </c>
      <c r="G243">
        <f t="shared" si="106"/>
        <v>3.3960531989175591E-3</v>
      </c>
      <c r="H243">
        <f t="shared" si="107"/>
        <v>0.02</v>
      </c>
      <c r="I243">
        <f t="shared" si="108"/>
        <v>1.6007585367069574</v>
      </c>
      <c r="J243">
        <f t="shared" si="109"/>
        <v>1.5663031866460335E-4</v>
      </c>
      <c r="K243">
        <f t="shared" si="110"/>
        <v>1.6325037520919293E-3</v>
      </c>
      <c r="L243">
        <f t="shared" si="111"/>
        <v>0</v>
      </c>
      <c r="M243">
        <f t="shared" si="112"/>
        <v>0.47907367382258953</v>
      </c>
      <c r="N243">
        <f t="shared" si="113"/>
        <v>52.96</v>
      </c>
      <c r="O243">
        <f t="shared" si="114"/>
        <v>1.0592000000000001</v>
      </c>
      <c r="P243">
        <f t="shared" si="115"/>
        <v>8.0037926835347868</v>
      </c>
      <c r="Q243">
        <f t="shared" si="116"/>
        <v>400.18963417673939</v>
      </c>
      <c r="R243">
        <f t="shared" si="117"/>
        <v>25.46649430603161</v>
      </c>
      <c r="S243">
        <f t="shared" si="118"/>
        <v>0.50932988612063224</v>
      </c>
      <c r="T243">
        <f t="shared" si="119"/>
        <v>3.8487262236007571</v>
      </c>
      <c r="U243">
        <f t="shared" si="120"/>
        <v>39.157579666150838</v>
      </c>
      <c r="V243">
        <f t="shared" si="121"/>
        <v>6.2681829927373728E-2</v>
      </c>
      <c r="W243">
        <f t="shared" si="122"/>
        <v>-18.111823299767991</v>
      </c>
      <c r="X243">
        <f t="shared" si="123"/>
        <v>18.030120037755644</v>
      </c>
      <c r="Y243">
        <f t="shared" si="124"/>
        <v>0.99673694261856227</v>
      </c>
      <c r="Z243">
        <f t="shared" si="125"/>
        <v>0.53565605212061884</v>
      </c>
      <c r="AA243">
        <f t="shared" si="126"/>
        <v>-9.6579429186850536</v>
      </c>
      <c r="AB243">
        <f t="shared" si="127"/>
        <v>13.685939808234281</v>
      </c>
      <c r="AC243">
        <f t="shared" si="128"/>
        <v>0.27371879616468564</v>
      </c>
      <c r="AD243">
        <f t="shared" si="129"/>
        <v>2.0615934946270795</v>
      </c>
      <c r="AE243">
        <f t="shared" si="130"/>
        <v>20.974994534568978</v>
      </c>
      <c r="AF243">
        <f t="shared" si="131"/>
        <v>3.3575901558593066E-2</v>
      </c>
      <c r="AG243">
        <f t="shared" si="94"/>
        <v>361.95738761891255</v>
      </c>
      <c r="AH243">
        <f t="shared" si="95"/>
        <v>755.53595907453791</v>
      </c>
      <c r="AI243">
        <f t="shared" si="96"/>
        <v>361.95738761891255</v>
      </c>
      <c r="AK243" t="b">
        <f t="shared" si="132"/>
        <v>1</v>
      </c>
      <c r="AL243" t="b">
        <f t="shared" si="133"/>
        <v>1</v>
      </c>
      <c r="AM243">
        <f t="shared" si="134"/>
        <v>361.95738761891261</v>
      </c>
      <c r="AN243" t="b">
        <f t="shared" si="135"/>
        <v>1</v>
      </c>
      <c r="AO243">
        <f t="shared" si="136"/>
        <v>9.6579429186850536</v>
      </c>
      <c r="AP243">
        <f>SUM(AO244:$AO$262)</f>
        <v>193.8846652878392</v>
      </c>
      <c r="AQ243" t="b">
        <f t="shared" si="97"/>
        <v>1</v>
      </c>
      <c r="AR243" t="b">
        <f t="shared" si="137"/>
        <v>1</v>
      </c>
      <c r="AS243" t="b">
        <f t="shared" si="138"/>
        <v>1</v>
      </c>
      <c r="AT243" t="b">
        <f t="shared" si="140"/>
        <v>1</v>
      </c>
      <c r="AU243">
        <f t="shared" si="98"/>
        <v>755.53595907453791</v>
      </c>
      <c r="AV243" t="b">
        <f t="shared" si="99"/>
        <v>1</v>
      </c>
      <c r="AW243" t="b">
        <f t="shared" si="100"/>
        <v>1</v>
      </c>
      <c r="AX243" t="b">
        <f t="shared" si="139"/>
        <v>1</v>
      </c>
    </row>
    <row r="244" spans="1:50" x14ac:dyDescent="0.35">
      <c r="A244">
        <v>192</v>
      </c>
      <c r="B244">
        <f t="shared" si="101"/>
        <v>18</v>
      </c>
      <c r="C244">
        <f t="shared" si="102"/>
        <v>56</v>
      </c>
      <c r="D244">
        <f t="shared" si="103"/>
        <v>3.9017370524140338E-3</v>
      </c>
      <c r="E244">
        <f t="shared" si="104"/>
        <v>3.2572766305383194E-4</v>
      </c>
      <c r="F244">
        <f t="shared" si="105"/>
        <v>0.04</v>
      </c>
      <c r="G244">
        <f t="shared" si="106"/>
        <v>3.3960531989175591E-3</v>
      </c>
      <c r="H244">
        <f t="shared" si="107"/>
        <v>0.02</v>
      </c>
      <c r="I244">
        <f t="shared" si="108"/>
        <v>1.6047064390987944</v>
      </c>
      <c r="J244">
        <f t="shared" si="109"/>
        <v>1.5604754820484584E-4</v>
      </c>
      <c r="K244">
        <f t="shared" si="110"/>
        <v>1.6264297367271281E-3</v>
      </c>
      <c r="L244">
        <f t="shared" si="111"/>
        <v>0</v>
      </c>
      <c r="M244">
        <f t="shared" si="112"/>
        <v>0.47729119653765756</v>
      </c>
      <c r="N244">
        <f t="shared" si="113"/>
        <v>52.96</v>
      </c>
      <c r="O244">
        <f t="shared" si="114"/>
        <v>1.0592000000000001</v>
      </c>
      <c r="P244">
        <f t="shared" si="115"/>
        <v>8.0235321954939725</v>
      </c>
      <c r="Q244">
        <f t="shared" si="116"/>
        <v>401.17660977469859</v>
      </c>
      <c r="R244">
        <f t="shared" si="117"/>
        <v>25.371741765644341</v>
      </c>
      <c r="S244">
        <f t="shared" si="118"/>
        <v>0.5074348353128868</v>
      </c>
      <c r="T244">
        <f t="shared" si="119"/>
        <v>3.8438630459291252</v>
      </c>
      <c r="U244">
        <f t="shared" si="120"/>
        <v>39.01188705121146</v>
      </c>
      <c r="V244">
        <f t="shared" si="121"/>
        <v>6.2602626352473906E-2</v>
      </c>
      <c r="W244">
        <f t="shared" si="122"/>
        <v>-18.054045793161603</v>
      </c>
      <c r="X244">
        <f t="shared" si="123"/>
        <v>17.972646522406972</v>
      </c>
      <c r="Y244">
        <f t="shared" si="124"/>
        <v>0.99673694261856227</v>
      </c>
      <c r="Z244">
        <f t="shared" si="125"/>
        <v>0.53390817568583471</v>
      </c>
      <c r="AA244">
        <f t="shared" si="126"/>
        <v>-9.595742917024662</v>
      </c>
      <c r="AB244">
        <f t="shared" si="127"/>
        <v>13.590527029608866</v>
      </c>
      <c r="AC244">
        <f t="shared" si="128"/>
        <v>0.27181054059217735</v>
      </c>
      <c r="AD244">
        <f t="shared" si="129"/>
        <v>2.0522699064382151</v>
      </c>
      <c r="AE244">
        <f t="shared" si="130"/>
        <v>20.828765445574149</v>
      </c>
      <c r="AF244">
        <f t="shared" si="131"/>
        <v>3.3424054028991304E-2</v>
      </c>
      <c r="AG244">
        <f t="shared" ref="AG244:AG261" si="141">(AG245+X245)*Y245</f>
        <v>345.16969539581441</v>
      </c>
      <c r="AH244">
        <f t="shared" ref="AH244:AH262" si="142">IF(M244&gt;0,AG244/M244,0)</f>
        <v>723.18470966933296</v>
      </c>
      <c r="AI244">
        <f t="shared" ref="AI244:AI262" si="143">IF(AG244&gt;0,AG244,0)</f>
        <v>345.16969539581441</v>
      </c>
      <c r="AK244" t="b">
        <f t="shared" si="132"/>
        <v>1</v>
      </c>
      <c r="AL244" t="b">
        <f t="shared" si="133"/>
        <v>1</v>
      </c>
      <c r="AM244">
        <f t="shared" si="134"/>
        <v>345.16969539581441</v>
      </c>
      <c r="AN244" t="b">
        <f t="shared" si="135"/>
        <v>1</v>
      </c>
      <c r="AO244">
        <f t="shared" si="136"/>
        <v>9.595742917024662</v>
      </c>
      <c r="AP244">
        <f>SUM(AO245:$AO$262)</f>
        <v>184.28892237081456</v>
      </c>
      <c r="AQ244" t="b">
        <f t="shared" ref="AQ244:AQ261" si="144">ABS(AG244*Z244-AP244)&lt;=0.000000001*MAX(ABS(AG244*Z244),ABS(AP244),scale_money)</f>
        <v>1</v>
      </c>
      <c r="AR244" t="b">
        <f t="shared" si="137"/>
        <v>1</v>
      </c>
      <c r="AS244" t="b">
        <f t="shared" si="138"/>
        <v>1</v>
      </c>
      <c r="AT244" t="b">
        <f t="shared" si="140"/>
        <v>1</v>
      </c>
      <c r="AU244">
        <f t="shared" ref="AU244:AU261" si="145">-(N245-O245)+v_m*(E245*(sum_assured+Q245)+P245+(1-E245)*(1-G245)*AH245)</f>
        <v>723.18470966933307</v>
      </c>
      <c r="AV244" t="b">
        <f t="shared" ref="AV244:AV261" si="146">ABS(AH244-AU244)&lt;=0.000000001*MAX(ABS(AH244),ABS(AU244),scale_pp)</f>
        <v>1</v>
      </c>
      <c r="AW244" t="b">
        <f t="shared" ref="AW244:AW262" si="147">AND(AI244&gt;=0,AI244&gt;=AG244)</f>
        <v>1</v>
      </c>
      <c r="AX244" t="b">
        <f t="shared" si="139"/>
        <v>1</v>
      </c>
    </row>
    <row r="245" spans="1:50" x14ac:dyDescent="0.35">
      <c r="A245">
        <v>193</v>
      </c>
      <c r="B245">
        <f t="shared" ref="B245:B262" si="148">MIN(INT((dur_m+A245-1)/12),dur_y_last)</f>
        <v>18</v>
      </c>
      <c r="C245">
        <f t="shared" ref="C245:C262" si="149">age_at_entry+B245</f>
        <v>56</v>
      </c>
      <c r="D245">
        <f t="shared" ref="D245:D262" si="150">INDEX(mort_table,MATCH(C245,mort_age,0),MATCH(sex,mort_sex,0))</f>
        <v>3.9017370524140338E-3</v>
      </c>
      <c r="E245">
        <f t="shared" ref="E245:E262" si="151">IF(A245&lt;=rem_m,1-(1-D245)^(1/12),0)</f>
        <v>3.2572766305383194E-4</v>
      </c>
      <c r="F245">
        <f t="shared" ref="F245:F262" si="152">IF(A245&lt;=prem_rem_m,INDEX(lapse_table,MATCH(MIN(B245,5),lapse_key,0)),0)</f>
        <v>0.04</v>
      </c>
      <c r="G245">
        <f t="shared" ref="G245:G262" si="153">1-(1-F245)^(1/12)</f>
        <v>3.3960531989175591E-3</v>
      </c>
      <c r="H245">
        <f t="shared" ref="H245:H262" si="154">INDEX(comm_table,MATCH(MIN(B245,1),comm_key,0))</f>
        <v>0.02</v>
      </c>
      <c r="I245">
        <f t="shared" ref="I245:I262" si="155">(1+e_m)^A245</f>
        <v>1.6086640780829649</v>
      </c>
      <c r="J245">
        <f t="shared" ref="J245:J262" si="156">M244*E245</f>
        <v>1.5546694604437841E-4</v>
      </c>
      <c r="K245">
        <f t="shared" ref="K245:K262" si="157">(M244-J245)*G245</f>
        <v>1.6203783207974613E-3</v>
      </c>
      <c r="L245">
        <f t="shared" ref="L245:L262" si="158">IF(A245=rem_m,M244-J245-K245,0)</f>
        <v>0</v>
      </c>
      <c r="M245">
        <f t="shared" ref="M245:M262" si="159">M244-J245-K245-L245</f>
        <v>0.47551535127081568</v>
      </c>
      <c r="N245">
        <f t="shared" ref="N245:N262" si="160">IF(A245&lt;=prem_rem_m,premium,0)</f>
        <v>52.96</v>
      </c>
      <c r="O245">
        <f t="shared" ref="O245:O262" si="161">N245*H245</f>
        <v>1.0592000000000001</v>
      </c>
      <c r="P245">
        <f t="shared" ref="P245:P262" si="162">maint_base*I245</f>
        <v>8.0433203904148236</v>
      </c>
      <c r="Q245">
        <f t="shared" ref="Q245:Q262" si="163">claim_exp_base*I245</f>
        <v>402.1660195207412</v>
      </c>
      <c r="R245">
        <f t="shared" ref="R245:R262" si="164">M244*N245</f>
        <v>25.277341768634344</v>
      </c>
      <c r="S245">
        <f t="shared" ref="S245:S262" si="165">R245*H245</f>
        <v>0.50554683537268685</v>
      </c>
      <c r="T245">
        <f t="shared" ref="T245:T262" si="166">M244*P245</f>
        <v>3.8390060132768302</v>
      </c>
      <c r="U245">
        <f t="shared" ref="U245:U262" si="167">J245*sum_assured</f>
        <v>38.866736511094601</v>
      </c>
      <c r="V245">
        <f t="shared" ref="V245:V262" si="168">J245*Q245</f>
        <v>6.2523522857713509E-2</v>
      </c>
      <c r="W245">
        <f t="shared" ref="W245:W262" si="169">R245-S245-T245-U245-V245</f>
        <v>-17.996471113967488</v>
      </c>
      <c r="X245">
        <f t="shared" ref="X245:X262" si="170">U245+V245+T245-(R245-S245)*(1+i_m)</f>
        <v>17.915374703417999</v>
      </c>
      <c r="Y245">
        <f t="shared" ref="Y245:Y262" si="171">v_m</f>
        <v>0.99673694261856227</v>
      </c>
      <c r="Z245">
        <f t="shared" ref="Z245:Z262" si="172">v_m^A245</f>
        <v>0.53216600267215308</v>
      </c>
      <c r="AA245">
        <f t="shared" ref="AA245:AA262" si="173">(R245-S245)*Z244-(T245+U245+V245)*Z245</f>
        <v>-9.5339533422917668</v>
      </c>
      <c r="AB245">
        <f t="shared" ref="AB245:AB262" si="174">R245*Z244</f>
        <v>13.495779429878914</v>
      </c>
      <c r="AC245">
        <f t="shared" ref="AC245:AC262" si="175">S245*Z244</f>
        <v>0.26991558859757825</v>
      </c>
      <c r="AD245">
        <f t="shared" ref="AD245:AD262" si="176">T245*Z245</f>
        <v>2.0429884843198893</v>
      </c>
      <c r="AE245">
        <f t="shared" ref="AE245:AE262" si="177">U245*Z245</f>
        <v>20.68355580602104</v>
      </c>
      <c r="AF245">
        <f t="shared" ref="AF245:AF262" si="178">V245*Z245</f>
        <v>3.3272893232170392E-2</v>
      </c>
      <c r="AG245">
        <f t="shared" si="141"/>
        <v>328.38431645582318</v>
      </c>
      <c r="AH245">
        <f t="shared" si="142"/>
        <v>690.58615158946077</v>
      </c>
      <c r="AI245">
        <f t="shared" si="143"/>
        <v>328.38431645582318</v>
      </c>
      <c r="AK245" t="b">
        <f t="shared" ref="AK245:AK262" si="179">AND(M245&gt;=0,M245&lt;=M244)</f>
        <v>1</v>
      </c>
      <c r="AL245" t="b">
        <f t="shared" ref="AL245:AL262" si="180">AND(D245&gt;=0,D245&lt;=1,E245&gt;=0,E245&lt;=1,F245&gt;=0,F245&lt;=1,G245&gt;=0,G245&lt;=1,J245+K245+L245&lt;=M244+0.000000001*scale_count)</f>
        <v>1</v>
      </c>
      <c r="AM245">
        <f t="shared" ref="AM245:AM262" si="181">(AG244+R245-S245)*(1+i_m)-T245-U245-V245</f>
        <v>328.38431645582318</v>
      </c>
      <c r="AN245" t="b">
        <f t="shared" ref="AN245:AN262" si="182">ABS(AM245-AG245)&lt;=0.000000001*MAX(ABS(AM245),ABS(AG245),scale_money)</f>
        <v>1</v>
      </c>
      <c r="AO245">
        <f t="shared" ref="AO245:AO262" si="183">(U245+V245+T245)*Z245-(R245-S245)*Z244</f>
        <v>9.5339533422917668</v>
      </c>
      <c r="AP245">
        <f>SUM(AO246:$AO$262)</f>
        <v>174.75496902852282</v>
      </c>
      <c r="AQ245" t="b">
        <f t="shared" si="144"/>
        <v>1</v>
      </c>
      <c r="AR245" t="b">
        <f t="shared" ref="AR245:AR262" si="184">IF(A245&lt;&gt;rem_m,L245=0,L245=M244-J245-K245)</f>
        <v>1</v>
      </c>
      <c r="AS245" t="b">
        <f t="shared" ref="AS245:AS262" si="185">IF(A245&gt;prem_rem_m,AND(R245=0,S245=0,F245=0,G245=0,K245=0),R245=M244*premium)</f>
        <v>1</v>
      </c>
      <c r="AT245" t="b">
        <f t="shared" si="140"/>
        <v>1</v>
      </c>
      <c r="AU245">
        <f t="shared" si="145"/>
        <v>690.58615158946066</v>
      </c>
      <c r="AV245" t="b">
        <f t="shared" si="146"/>
        <v>1</v>
      </c>
      <c r="AW245" t="b">
        <f t="shared" si="147"/>
        <v>1</v>
      </c>
      <c r="AX245" t="b">
        <f t="shared" ref="AX245:AX262" si="186">AND(U245=J245*sum_assured,R245=M244*N245,T245=M244*P245)</f>
        <v>1</v>
      </c>
    </row>
    <row r="246" spans="1:50" x14ac:dyDescent="0.35">
      <c r="A246">
        <v>194</v>
      </c>
      <c r="B246">
        <f t="shared" si="148"/>
        <v>18</v>
      </c>
      <c r="C246">
        <f t="shared" si="149"/>
        <v>56</v>
      </c>
      <c r="D246">
        <f t="shared" si="150"/>
        <v>3.9017370524140338E-3</v>
      </c>
      <c r="E246">
        <f t="shared" si="151"/>
        <v>3.2572766305383194E-4</v>
      </c>
      <c r="F246">
        <f t="shared" si="152"/>
        <v>0.04</v>
      </c>
      <c r="G246">
        <f t="shared" si="153"/>
        <v>3.3960531989175591E-3</v>
      </c>
      <c r="H246">
        <f t="shared" si="154"/>
        <v>0.02</v>
      </c>
      <c r="I246">
        <f t="shared" si="155"/>
        <v>1.6126314776725315</v>
      </c>
      <c r="J246">
        <f t="shared" si="156"/>
        <v>1.5488850411566479E-4</v>
      </c>
      <c r="K246">
        <f t="shared" si="157"/>
        <v>1.6143494202177828E-3</v>
      </c>
      <c r="L246">
        <f t="shared" si="158"/>
        <v>0</v>
      </c>
      <c r="M246">
        <f t="shared" si="159"/>
        <v>0.47374611334648226</v>
      </c>
      <c r="N246">
        <f t="shared" si="160"/>
        <v>52.96</v>
      </c>
      <c r="O246">
        <f t="shared" si="161"/>
        <v>1.0592000000000001</v>
      </c>
      <c r="P246">
        <f t="shared" si="162"/>
        <v>8.0631573883626579</v>
      </c>
      <c r="Q246">
        <f t="shared" si="163"/>
        <v>403.15786941813286</v>
      </c>
      <c r="R246">
        <f t="shared" si="164"/>
        <v>25.183293003302399</v>
      </c>
      <c r="S246">
        <f t="shared" si="165"/>
        <v>0.50366586006604797</v>
      </c>
      <c r="T246">
        <f t="shared" si="166"/>
        <v>3.834155117879142</v>
      </c>
      <c r="U246">
        <f t="shared" si="167"/>
        <v>38.7221260289162</v>
      </c>
      <c r="V246">
        <f t="shared" si="168"/>
        <v>6.2444519316633119E-2</v>
      </c>
      <c r="W246">
        <f t="shared" si="169"/>
        <v>-17.939098522875621</v>
      </c>
      <c r="X246">
        <f t="shared" si="170"/>
        <v>17.858303845686976</v>
      </c>
      <c r="Y246">
        <f t="shared" si="171"/>
        <v>0.99673694261856227</v>
      </c>
      <c r="Z246">
        <f t="shared" si="172"/>
        <v>0.53042951446898357</v>
      </c>
      <c r="AA246">
        <f t="shared" si="173"/>
        <v>-9.4725714381073249</v>
      </c>
      <c r="AB246">
        <f t="shared" si="174"/>
        <v>13.401692371689039</v>
      </c>
      <c r="AC246">
        <f t="shared" si="175"/>
        <v>0.26803384743378078</v>
      </c>
      <c r="AD246">
        <f t="shared" si="176"/>
        <v>2.0337490375754017</v>
      </c>
      <c r="AE246">
        <f t="shared" si="177"/>
        <v>20.53935850872481</v>
      </c>
      <c r="AF246">
        <f t="shared" si="178"/>
        <v>3.312241606237077E-2</v>
      </c>
      <c r="AG246">
        <f t="shared" si="141"/>
        <v>311.60105741076785</v>
      </c>
      <c r="AH246">
        <f t="shared" si="142"/>
        <v>657.7384988124918</v>
      </c>
      <c r="AI246">
        <f t="shared" si="143"/>
        <v>311.60105741076785</v>
      </c>
      <c r="AK246" t="b">
        <f t="shared" si="179"/>
        <v>1</v>
      </c>
      <c r="AL246" t="b">
        <f t="shared" si="180"/>
        <v>1</v>
      </c>
      <c r="AM246">
        <f t="shared" si="181"/>
        <v>311.60105741076785</v>
      </c>
      <c r="AN246" t="b">
        <f t="shared" si="182"/>
        <v>1</v>
      </c>
      <c r="AO246">
        <f t="shared" si="183"/>
        <v>9.4725714381073249</v>
      </c>
      <c r="AP246">
        <f>SUM(AO247:$AO$262)</f>
        <v>165.28239759041548</v>
      </c>
      <c r="AQ246" t="b">
        <f t="shared" si="144"/>
        <v>1</v>
      </c>
      <c r="AR246" t="b">
        <f t="shared" si="184"/>
        <v>1</v>
      </c>
      <c r="AS246" t="b">
        <f t="shared" si="185"/>
        <v>1</v>
      </c>
      <c r="AT246" t="b">
        <f t="shared" ref="AT246:AT262" si="187">AND(C246&gt;=18,C246&lt;=120,OR(B246-B245=0,B246-B245=1))</f>
        <v>1</v>
      </c>
      <c r="AU246">
        <f t="shared" si="145"/>
        <v>657.73849881249191</v>
      </c>
      <c r="AV246" t="b">
        <f t="shared" si="146"/>
        <v>1</v>
      </c>
      <c r="AW246" t="b">
        <f t="shared" si="147"/>
        <v>1</v>
      </c>
      <c r="AX246" t="b">
        <f t="shared" si="186"/>
        <v>1</v>
      </c>
    </row>
    <row r="247" spans="1:50" x14ac:dyDescent="0.35">
      <c r="A247">
        <v>195</v>
      </c>
      <c r="B247">
        <f t="shared" si="148"/>
        <v>18</v>
      </c>
      <c r="C247">
        <f t="shared" si="149"/>
        <v>56</v>
      </c>
      <c r="D247">
        <f t="shared" si="150"/>
        <v>3.9017370524140338E-3</v>
      </c>
      <c r="E247">
        <f t="shared" si="151"/>
        <v>3.2572766305383194E-4</v>
      </c>
      <c r="F247">
        <f t="shared" si="152"/>
        <v>0.04</v>
      </c>
      <c r="G247">
        <f t="shared" si="153"/>
        <v>3.3960531989175591E-3</v>
      </c>
      <c r="H247">
        <f t="shared" si="154"/>
        <v>0.02</v>
      </c>
      <c r="I247">
        <f t="shared" si="155"/>
        <v>1.6166086619397806</v>
      </c>
      <c r="J247">
        <f t="shared" si="156"/>
        <v>1.5431221438118545E-4</v>
      </c>
      <c r="K247">
        <f t="shared" si="157"/>
        <v>1.6083429512158004E-3</v>
      </c>
      <c r="L247">
        <f t="shared" si="158"/>
        <v>0</v>
      </c>
      <c r="M247">
        <f t="shared" si="159"/>
        <v>0.47198345818088527</v>
      </c>
      <c r="N247">
        <f t="shared" si="160"/>
        <v>52.96</v>
      </c>
      <c r="O247">
        <f t="shared" si="161"/>
        <v>1.0592000000000001</v>
      </c>
      <c r="P247">
        <f t="shared" si="162"/>
        <v>8.0830433096989029</v>
      </c>
      <c r="Q247">
        <f t="shared" si="163"/>
        <v>404.15216548494516</v>
      </c>
      <c r="R247">
        <f t="shared" si="164"/>
        <v>25.089594162829702</v>
      </c>
      <c r="S247">
        <f t="shared" si="165"/>
        <v>0.50179188325659407</v>
      </c>
      <c r="T247">
        <f t="shared" si="166"/>
        <v>3.8293103519811416</v>
      </c>
      <c r="U247">
        <f t="shared" si="167"/>
        <v>38.57805359529636</v>
      </c>
      <c r="V247">
        <f t="shared" si="168"/>
        <v>6.2365615602933196E-2</v>
      </c>
      <c r="W247">
        <f t="shared" si="169"/>
        <v>-17.881927283307327</v>
      </c>
      <c r="X247">
        <f t="shared" si="170"/>
        <v>17.801433216827849</v>
      </c>
      <c r="Y247">
        <f t="shared" si="171"/>
        <v>0.99673694261856227</v>
      </c>
      <c r="Z247">
        <f t="shared" si="172"/>
        <v>0.52869869252646307</v>
      </c>
      <c r="AA247">
        <f t="shared" si="173"/>
        <v>-9.4115944668340337</v>
      </c>
      <c r="AB247">
        <f t="shared" si="174"/>
        <v>13.308261250013603</v>
      </c>
      <c r="AC247">
        <f t="shared" si="175"/>
        <v>0.26616522500027207</v>
      </c>
      <c r="AD247">
        <f t="shared" si="176"/>
        <v>2.0245513763704794</v>
      </c>
      <c r="AE247">
        <f t="shared" si="177"/>
        <v>20.396166496049002</v>
      </c>
      <c r="AF247">
        <f t="shared" si="178"/>
        <v>3.2972619427878762E-2</v>
      </c>
      <c r="AG247">
        <f t="shared" si="141"/>
        <v>294.81972497176093</v>
      </c>
      <c r="AH247">
        <f t="shared" si="142"/>
        <v>624.63995265438473</v>
      </c>
      <c r="AI247">
        <f t="shared" si="143"/>
        <v>294.81972497176093</v>
      </c>
      <c r="AK247" t="b">
        <f t="shared" si="179"/>
        <v>1</v>
      </c>
      <c r="AL247" t="b">
        <f t="shared" si="180"/>
        <v>1</v>
      </c>
      <c r="AM247">
        <f t="shared" si="181"/>
        <v>294.81972497176093</v>
      </c>
      <c r="AN247" t="b">
        <f t="shared" si="182"/>
        <v>1</v>
      </c>
      <c r="AO247">
        <f t="shared" si="183"/>
        <v>9.4115944668340337</v>
      </c>
      <c r="AP247">
        <f>SUM(AO248:$AO$262)</f>
        <v>155.87080312358148</v>
      </c>
      <c r="AQ247" t="b">
        <f t="shared" si="144"/>
        <v>1</v>
      </c>
      <c r="AR247" t="b">
        <f t="shared" si="184"/>
        <v>1</v>
      </c>
      <c r="AS247" t="b">
        <f t="shared" si="185"/>
        <v>1</v>
      </c>
      <c r="AT247" t="b">
        <f t="shared" si="187"/>
        <v>1</v>
      </c>
      <c r="AU247">
        <f t="shared" si="145"/>
        <v>624.63995265438484</v>
      </c>
      <c r="AV247" t="b">
        <f t="shared" si="146"/>
        <v>1</v>
      </c>
      <c r="AW247" t="b">
        <f t="shared" si="147"/>
        <v>1</v>
      </c>
      <c r="AX247" t="b">
        <f t="shared" si="186"/>
        <v>1</v>
      </c>
    </row>
    <row r="248" spans="1:50" x14ac:dyDescent="0.35">
      <c r="A248">
        <v>196</v>
      </c>
      <c r="B248">
        <f t="shared" si="148"/>
        <v>18</v>
      </c>
      <c r="C248">
        <f t="shared" si="149"/>
        <v>56</v>
      </c>
      <c r="D248">
        <f t="shared" si="150"/>
        <v>3.9017370524140338E-3</v>
      </c>
      <c r="E248">
        <f t="shared" si="151"/>
        <v>3.2572766305383194E-4</v>
      </c>
      <c r="F248">
        <f t="shared" si="152"/>
        <v>0.04</v>
      </c>
      <c r="G248">
        <f t="shared" si="153"/>
        <v>3.3960531989175591E-3</v>
      </c>
      <c r="H248">
        <f t="shared" si="154"/>
        <v>0.02</v>
      </c>
      <c r="I248">
        <f t="shared" si="155"/>
        <v>1.6205956550163669</v>
      </c>
      <c r="J248">
        <f t="shared" si="156"/>
        <v>1.5373806883332578E-4</v>
      </c>
      <c r="K248">
        <f t="shared" si="157"/>
        <v>1.6023588303309105E-3</v>
      </c>
      <c r="L248">
        <f t="shared" si="158"/>
        <v>0</v>
      </c>
      <c r="M248">
        <f t="shared" si="159"/>
        <v>0.47022736128172105</v>
      </c>
      <c r="N248">
        <f t="shared" si="160"/>
        <v>52.96</v>
      </c>
      <c r="O248">
        <f t="shared" si="161"/>
        <v>1.0592000000000001</v>
      </c>
      <c r="P248">
        <f t="shared" si="162"/>
        <v>8.1029782750818349</v>
      </c>
      <c r="Q248">
        <f t="shared" si="163"/>
        <v>405.14891375409172</v>
      </c>
      <c r="R248">
        <f t="shared" si="164"/>
        <v>24.996243945259685</v>
      </c>
      <c r="S248">
        <f t="shared" si="165"/>
        <v>0.49992487890519371</v>
      </c>
      <c r="T248">
        <f t="shared" si="166"/>
        <v>3.8244717078377093</v>
      </c>
      <c r="U248">
        <f t="shared" si="167"/>
        <v>38.434517208331442</v>
      </c>
      <c r="V248">
        <f t="shared" si="168"/>
        <v>6.2286811590473723E-2</v>
      </c>
      <c r="W248">
        <f t="shared" si="169"/>
        <v>-17.824956661405135</v>
      </c>
      <c r="X248">
        <f t="shared" si="170"/>
        <v>17.744762087160172</v>
      </c>
      <c r="Y248">
        <f t="shared" si="171"/>
        <v>0.99673694261856227</v>
      </c>
      <c r="Z248">
        <f t="shared" si="172"/>
        <v>0.52697351835525819</v>
      </c>
      <c r="AA248">
        <f t="shared" si="173"/>
        <v>-9.351019709447792</v>
      </c>
      <c r="AB248">
        <f t="shared" si="174"/>
        <v>13.215481491931314</v>
      </c>
      <c r="AC248">
        <f t="shared" si="175"/>
        <v>0.26430962983862627</v>
      </c>
      <c r="AD248">
        <f t="shared" si="176"/>
        <v>2.0153953117293808</v>
      </c>
      <c r="AE248">
        <f t="shared" si="177"/>
        <v>20.253972759560135</v>
      </c>
      <c r="AF248">
        <f t="shared" si="178"/>
        <v>3.2823500250963013E-2</v>
      </c>
      <c r="AG248">
        <f t="shared" si="141"/>
        <v>278.0401259468178</v>
      </c>
      <c r="AH248">
        <f t="shared" si="142"/>
        <v>591.28870168029061</v>
      </c>
      <c r="AI248">
        <f t="shared" si="143"/>
        <v>278.0401259468178</v>
      </c>
      <c r="AK248" t="b">
        <f t="shared" si="179"/>
        <v>1</v>
      </c>
      <c r="AL248" t="b">
        <f t="shared" si="180"/>
        <v>1</v>
      </c>
      <c r="AM248">
        <f t="shared" si="181"/>
        <v>278.0401259468178</v>
      </c>
      <c r="AN248" t="b">
        <f t="shared" si="182"/>
        <v>1</v>
      </c>
      <c r="AO248">
        <f t="shared" si="183"/>
        <v>9.351019709447792</v>
      </c>
      <c r="AP248">
        <f>SUM(AO249:$AO$262)</f>
        <v>146.51978341413366</v>
      </c>
      <c r="AQ248" t="b">
        <f t="shared" si="144"/>
        <v>1</v>
      </c>
      <c r="AR248" t="b">
        <f t="shared" si="184"/>
        <v>1</v>
      </c>
      <c r="AS248" t="b">
        <f t="shared" si="185"/>
        <v>1</v>
      </c>
      <c r="AT248" t="b">
        <f t="shared" si="187"/>
        <v>1</v>
      </c>
      <c r="AU248">
        <f t="shared" si="145"/>
        <v>591.28870168029061</v>
      </c>
      <c r="AV248" t="b">
        <f t="shared" si="146"/>
        <v>1</v>
      </c>
      <c r="AW248" t="b">
        <f t="shared" si="147"/>
        <v>1</v>
      </c>
      <c r="AX248" t="b">
        <f t="shared" si="186"/>
        <v>1</v>
      </c>
    </row>
    <row r="249" spans="1:50" x14ac:dyDescent="0.35">
      <c r="A249">
        <v>197</v>
      </c>
      <c r="B249">
        <f t="shared" si="148"/>
        <v>18</v>
      </c>
      <c r="C249">
        <f t="shared" si="149"/>
        <v>56</v>
      </c>
      <c r="D249">
        <f t="shared" si="150"/>
        <v>3.9017370524140338E-3</v>
      </c>
      <c r="E249">
        <f t="shared" si="151"/>
        <v>3.2572766305383194E-4</v>
      </c>
      <c r="F249">
        <f t="shared" si="152"/>
        <v>0.04</v>
      </c>
      <c r="G249">
        <f t="shared" si="153"/>
        <v>3.3960531989175591E-3</v>
      </c>
      <c r="H249">
        <f t="shared" si="154"/>
        <v>0.02</v>
      </c>
      <c r="I249">
        <f t="shared" si="155"/>
        <v>1.6245924810934604</v>
      </c>
      <c r="J249">
        <f t="shared" si="156"/>
        <v>1.5316605949426492E-4</v>
      </c>
      <c r="K249">
        <f t="shared" si="157"/>
        <v>1.5963969744130404E-3</v>
      </c>
      <c r="L249">
        <f t="shared" si="158"/>
        <v>0</v>
      </c>
      <c r="M249">
        <f t="shared" si="159"/>
        <v>0.46847779824781371</v>
      </c>
      <c r="N249">
        <f t="shared" si="160"/>
        <v>52.96</v>
      </c>
      <c r="O249">
        <f t="shared" si="161"/>
        <v>1.0592000000000001</v>
      </c>
      <c r="P249">
        <f t="shared" si="162"/>
        <v>8.1229624054673017</v>
      </c>
      <c r="Q249">
        <f t="shared" si="163"/>
        <v>406.14812027336512</v>
      </c>
      <c r="R249">
        <f t="shared" si="164"/>
        <v>24.903241053479945</v>
      </c>
      <c r="S249">
        <f t="shared" si="165"/>
        <v>0.49806482106959893</v>
      </c>
      <c r="T249">
        <f t="shared" si="166"/>
        <v>3.8196391777135106</v>
      </c>
      <c r="U249">
        <f t="shared" si="167"/>
        <v>38.291514873566229</v>
      </c>
      <c r="V249">
        <f t="shared" si="168"/>
        <v>6.2208107153274107E-2</v>
      </c>
      <c r="W249">
        <f t="shared" si="169"/>
        <v>-17.768185926022667</v>
      </c>
      <c r="X249">
        <f t="shared" si="170"/>
        <v>17.688289729699051</v>
      </c>
      <c r="Y249">
        <f t="shared" si="171"/>
        <v>0.99673694261856227</v>
      </c>
      <c r="Z249">
        <f t="shared" si="172"/>
        <v>0.52525397352636682</v>
      </c>
      <c r="AA249">
        <f t="shared" si="173"/>
        <v>-9.2908444654100482</v>
      </c>
      <c r="AB249">
        <f t="shared" si="174"/>
        <v>13.123348556401433</v>
      </c>
      <c r="AC249">
        <f t="shared" si="175"/>
        <v>0.26246697112802869</v>
      </c>
      <c r="AD249">
        <f t="shared" si="176"/>
        <v>2.0062806555310058</v>
      </c>
      <c r="AE249">
        <f t="shared" si="177"/>
        <v>20.112770339684637</v>
      </c>
      <c r="AF249">
        <f t="shared" si="178"/>
        <v>3.2675055467811229E-2</v>
      </c>
      <c r="AG249">
        <f t="shared" si="141"/>
        <v>261.26206723847844</v>
      </c>
      <c r="AH249">
        <f t="shared" si="142"/>
        <v>557.68292161473346</v>
      </c>
      <c r="AI249">
        <f t="shared" si="143"/>
        <v>261.26206723847844</v>
      </c>
      <c r="AK249" t="b">
        <f t="shared" si="179"/>
        <v>1</v>
      </c>
      <c r="AL249" t="b">
        <f t="shared" si="180"/>
        <v>1</v>
      </c>
      <c r="AM249">
        <f t="shared" si="181"/>
        <v>261.26206723847844</v>
      </c>
      <c r="AN249" t="b">
        <f t="shared" si="182"/>
        <v>1</v>
      </c>
      <c r="AO249">
        <f t="shared" si="183"/>
        <v>9.2908444654100482</v>
      </c>
      <c r="AP249">
        <f>SUM(AO250:$AO$262)</f>
        <v>137.22893894872362</v>
      </c>
      <c r="AQ249" t="b">
        <f t="shared" si="144"/>
        <v>1</v>
      </c>
      <c r="AR249" t="b">
        <f t="shared" si="184"/>
        <v>1</v>
      </c>
      <c r="AS249" t="b">
        <f t="shared" si="185"/>
        <v>1</v>
      </c>
      <c r="AT249" t="b">
        <f t="shared" si="187"/>
        <v>1</v>
      </c>
      <c r="AU249">
        <f t="shared" si="145"/>
        <v>557.68292161473357</v>
      </c>
      <c r="AV249" t="b">
        <f t="shared" si="146"/>
        <v>1</v>
      </c>
      <c r="AW249" t="b">
        <f t="shared" si="147"/>
        <v>1</v>
      </c>
      <c r="AX249" t="b">
        <f t="shared" si="186"/>
        <v>1</v>
      </c>
    </row>
    <row r="250" spans="1:50" x14ac:dyDescent="0.35">
      <c r="A250">
        <v>198</v>
      </c>
      <c r="B250">
        <f t="shared" si="148"/>
        <v>18</v>
      </c>
      <c r="C250">
        <f t="shared" si="149"/>
        <v>56</v>
      </c>
      <c r="D250">
        <f t="shared" si="150"/>
        <v>3.9017370524140338E-3</v>
      </c>
      <c r="E250">
        <f t="shared" si="151"/>
        <v>3.2572766305383194E-4</v>
      </c>
      <c r="F250">
        <f t="shared" si="152"/>
        <v>0.04</v>
      </c>
      <c r="G250">
        <f t="shared" si="153"/>
        <v>3.3960531989175591E-3</v>
      </c>
      <c r="H250">
        <f t="shared" si="154"/>
        <v>0.02</v>
      </c>
      <c r="I250">
        <f t="shared" si="155"/>
        <v>1.6285991644218929</v>
      </c>
      <c r="J250">
        <f t="shared" si="156"/>
        <v>1.5259617841586491E-4</v>
      </c>
      <c r="K250">
        <f t="shared" si="157"/>
        <v>1.590457300621491E-3</v>
      </c>
      <c r="L250">
        <f t="shared" si="158"/>
        <v>0</v>
      </c>
      <c r="M250">
        <f t="shared" si="159"/>
        <v>0.46673474476877636</v>
      </c>
      <c r="N250">
        <f t="shared" si="160"/>
        <v>52.96</v>
      </c>
      <c r="O250">
        <f t="shared" si="161"/>
        <v>1.0592000000000001</v>
      </c>
      <c r="P250">
        <f t="shared" si="162"/>
        <v>8.142995822109464</v>
      </c>
      <c r="Q250">
        <f t="shared" si="163"/>
        <v>407.14979110547324</v>
      </c>
      <c r="R250">
        <f t="shared" si="164"/>
        <v>24.810584195204214</v>
      </c>
      <c r="S250">
        <f t="shared" si="165"/>
        <v>0.49621168390408427</v>
      </c>
      <c r="T250">
        <f t="shared" si="166"/>
        <v>3.8148127538829875</v>
      </c>
      <c r="U250">
        <f t="shared" si="167"/>
        <v>38.149044603966232</v>
      </c>
      <c r="V250">
        <f t="shared" si="168"/>
        <v>6.2129502165512926E-2</v>
      </c>
      <c r="W250">
        <f t="shared" si="169"/>
        <v>-17.711614348714601</v>
      </c>
      <c r="X250">
        <f t="shared" si="170"/>
        <v>17.632015420145159</v>
      </c>
      <c r="Y250">
        <f t="shared" si="171"/>
        <v>0.99673694261856227</v>
      </c>
      <c r="Z250">
        <f t="shared" si="172"/>
        <v>0.52354003967092211</v>
      </c>
      <c r="AA250">
        <f t="shared" si="173"/>
        <v>-9.2310660525411041</v>
      </c>
      <c r="AB250">
        <f t="shared" si="174"/>
        <v>13.03185793404149</v>
      </c>
      <c r="AC250">
        <f t="shared" si="175"/>
        <v>0.26063715868082976</v>
      </c>
      <c r="AD250">
        <f t="shared" si="176"/>
        <v>1.9972072205050388</v>
      </c>
      <c r="AE250">
        <f t="shared" si="177"/>
        <v>19.972552325368259</v>
      </c>
      <c r="AF250">
        <f t="shared" si="178"/>
        <v>3.2527282028467282E-2</v>
      </c>
      <c r="AG250">
        <f t="shared" si="141"/>
        <v>244.48535584143141</v>
      </c>
      <c r="AH250">
        <f t="shared" si="142"/>
        <v>523.82077525115722</v>
      </c>
      <c r="AI250">
        <f t="shared" si="143"/>
        <v>244.48535584143141</v>
      </c>
      <c r="AK250" t="b">
        <f t="shared" si="179"/>
        <v>1</v>
      </c>
      <c r="AL250" t="b">
        <f t="shared" si="180"/>
        <v>1</v>
      </c>
      <c r="AM250">
        <f t="shared" si="181"/>
        <v>244.48535584143147</v>
      </c>
      <c r="AN250" t="b">
        <f t="shared" si="182"/>
        <v>1</v>
      </c>
      <c r="AO250">
        <f t="shared" si="183"/>
        <v>9.2310660525411041</v>
      </c>
      <c r="AP250">
        <f>SUM(AO251:$AO$262)</f>
        <v>127.99787289618251</v>
      </c>
      <c r="AQ250" t="b">
        <f t="shared" si="144"/>
        <v>1</v>
      </c>
      <c r="AR250" t="b">
        <f t="shared" si="184"/>
        <v>1</v>
      </c>
      <c r="AS250" t="b">
        <f t="shared" si="185"/>
        <v>1</v>
      </c>
      <c r="AT250" t="b">
        <f t="shared" si="187"/>
        <v>1</v>
      </c>
      <c r="AU250">
        <f t="shared" si="145"/>
        <v>523.82077525115722</v>
      </c>
      <c r="AV250" t="b">
        <f t="shared" si="146"/>
        <v>1</v>
      </c>
      <c r="AW250" t="b">
        <f t="shared" si="147"/>
        <v>1</v>
      </c>
      <c r="AX250" t="b">
        <f t="shared" si="186"/>
        <v>1</v>
      </c>
    </row>
    <row r="251" spans="1:50" x14ac:dyDescent="0.35">
      <c r="A251">
        <v>199</v>
      </c>
      <c r="B251">
        <f t="shared" si="148"/>
        <v>19</v>
      </c>
      <c r="C251">
        <f t="shared" si="149"/>
        <v>57</v>
      </c>
      <c r="D251">
        <f t="shared" si="150"/>
        <v>4.2711581027080614E-3</v>
      </c>
      <c r="E251">
        <f t="shared" si="151"/>
        <v>3.5662852247342336E-4</v>
      </c>
      <c r="F251">
        <f t="shared" si="152"/>
        <v>0.04</v>
      </c>
      <c r="G251">
        <f t="shared" si="153"/>
        <v>3.3960531989175591E-3</v>
      </c>
      <c r="H251">
        <f t="shared" si="154"/>
        <v>0.02</v>
      </c>
      <c r="I251">
        <f t="shared" si="155"/>
        <v>1.6326157293123058</v>
      </c>
      <c r="J251">
        <f t="shared" si="156"/>
        <v>1.6645092241389907E-4</v>
      </c>
      <c r="K251">
        <f t="shared" si="157"/>
        <v>1.5844907468304469E-3</v>
      </c>
      <c r="L251">
        <f t="shared" si="158"/>
        <v>0</v>
      </c>
      <c r="M251">
        <f t="shared" si="159"/>
        <v>0.46498380309953202</v>
      </c>
      <c r="N251">
        <f t="shared" si="160"/>
        <v>52.96</v>
      </c>
      <c r="O251">
        <f t="shared" si="161"/>
        <v>1.0592000000000001</v>
      </c>
      <c r="P251">
        <f t="shared" si="162"/>
        <v>8.1630786465615284</v>
      </c>
      <c r="Q251">
        <f t="shared" si="163"/>
        <v>408.15393232807645</v>
      </c>
      <c r="R251">
        <f t="shared" si="164"/>
        <v>24.718272082954396</v>
      </c>
      <c r="S251">
        <f t="shared" si="165"/>
        <v>0.49436544165908791</v>
      </c>
      <c r="T251">
        <f t="shared" si="166"/>
        <v>3.8099924286303435</v>
      </c>
      <c r="U251">
        <f t="shared" si="167"/>
        <v>41.612730603474766</v>
      </c>
      <c r="V251">
        <f t="shared" si="168"/>
        <v>6.7937598522868459E-2</v>
      </c>
      <c r="W251">
        <f t="shared" si="169"/>
        <v>-21.26675398933267</v>
      </c>
      <c r="X251">
        <f t="shared" si="170"/>
        <v>21.187451222480789</v>
      </c>
      <c r="Y251">
        <f t="shared" si="171"/>
        <v>0.99673694261856227</v>
      </c>
      <c r="Z251">
        <f t="shared" si="172"/>
        <v>0.52183169847999578</v>
      </c>
      <c r="AA251">
        <f t="shared" si="173"/>
        <v>-11.056283657889214</v>
      </c>
      <c r="AB251">
        <f t="shared" si="174"/>
        <v>12.941005146906591</v>
      </c>
      <c r="AC251">
        <f t="shared" si="175"/>
        <v>0.25882010293813179</v>
      </c>
      <c r="AD251">
        <f t="shared" si="176"/>
        <v>1.9881748202280962</v>
      </c>
      <c r="AE251">
        <f t="shared" si="177"/>
        <v>21.714841889201736</v>
      </c>
      <c r="AF251">
        <f t="shared" si="178"/>
        <v>3.5451992427840501E-2</v>
      </c>
      <c r="AG251">
        <f t="shared" si="141"/>
        <v>224.09828605453379</v>
      </c>
      <c r="AH251">
        <f t="shared" si="142"/>
        <v>481.94858522107376</v>
      </c>
      <c r="AI251">
        <f t="shared" si="143"/>
        <v>224.09828605453379</v>
      </c>
      <c r="AK251" t="b">
        <f t="shared" si="179"/>
        <v>1</v>
      </c>
      <c r="AL251" t="b">
        <f t="shared" si="180"/>
        <v>1</v>
      </c>
      <c r="AM251">
        <f t="shared" si="181"/>
        <v>224.09828605453376</v>
      </c>
      <c r="AN251" t="b">
        <f t="shared" si="182"/>
        <v>1</v>
      </c>
      <c r="AO251">
        <f t="shared" si="183"/>
        <v>11.056283657889214</v>
      </c>
      <c r="AP251">
        <f>SUM(AO252:$AO$262)</f>
        <v>116.9415892382933</v>
      </c>
      <c r="AQ251" t="b">
        <f t="shared" si="144"/>
        <v>1</v>
      </c>
      <c r="AR251" t="b">
        <f t="shared" si="184"/>
        <v>1</v>
      </c>
      <c r="AS251" t="b">
        <f t="shared" si="185"/>
        <v>1</v>
      </c>
      <c r="AT251" t="b">
        <f t="shared" si="187"/>
        <v>1</v>
      </c>
      <c r="AU251">
        <f t="shared" si="145"/>
        <v>481.94858522107381</v>
      </c>
      <c r="AV251" t="b">
        <f t="shared" si="146"/>
        <v>1</v>
      </c>
      <c r="AW251" t="b">
        <f t="shared" si="147"/>
        <v>1</v>
      </c>
      <c r="AX251" t="b">
        <f t="shared" si="186"/>
        <v>1</v>
      </c>
    </row>
    <row r="252" spans="1:50" x14ac:dyDescent="0.35">
      <c r="A252">
        <v>200</v>
      </c>
      <c r="B252">
        <f t="shared" si="148"/>
        <v>19</v>
      </c>
      <c r="C252">
        <f t="shared" si="149"/>
        <v>57</v>
      </c>
      <c r="D252">
        <f t="shared" si="150"/>
        <v>4.2711581027080614E-3</v>
      </c>
      <c r="E252">
        <f t="shared" si="151"/>
        <v>3.5662852247342336E-4</v>
      </c>
      <c r="F252">
        <f t="shared" si="152"/>
        <v>0.04</v>
      </c>
      <c r="G252">
        <f t="shared" si="153"/>
        <v>3.3960531989175591E-3</v>
      </c>
      <c r="H252">
        <f t="shared" si="154"/>
        <v>0.02</v>
      </c>
      <c r="I252">
        <f t="shared" si="155"/>
        <v>1.636642200135296</v>
      </c>
      <c r="J252">
        <f t="shared" si="156"/>
        <v>1.6582648667345931E-4</v>
      </c>
      <c r="K252">
        <f t="shared" si="157"/>
        <v>1.5785465763904856E-3</v>
      </c>
      <c r="L252">
        <f t="shared" si="158"/>
        <v>0</v>
      </c>
      <c r="M252">
        <f t="shared" si="159"/>
        <v>0.46323943003646806</v>
      </c>
      <c r="N252">
        <f t="shared" si="160"/>
        <v>52.96</v>
      </c>
      <c r="O252">
        <f t="shared" si="161"/>
        <v>1.0592000000000001</v>
      </c>
      <c r="P252">
        <f t="shared" si="162"/>
        <v>8.1832110006764793</v>
      </c>
      <c r="Q252">
        <f t="shared" si="163"/>
        <v>409.16055003382399</v>
      </c>
      <c r="R252">
        <f t="shared" si="164"/>
        <v>24.625542212151217</v>
      </c>
      <c r="S252">
        <f t="shared" si="165"/>
        <v>0.49251084424302433</v>
      </c>
      <c r="T252">
        <f t="shared" si="166"/>
        <v>3.8050605726604765</v>
      </c>
      <c r="U252">
        <f t="shared" si="167"/>
        <v>41.456621668364825</v>
      </c>
      <c r="V252">
        <f t="shared" si="168"/>
        <v>6.7849656497489197E-2</v>
      </c>
      <c r="W252">
        <f t="shared" si="169"/>
        <v>-21.1965005296146</v>
      </c>
      <c r="X252">
        <f t="shared" si="170"/>
        <v>21.117495264760418</v>
      </c>
      <c r="Y252">
        <f t="shared" si="171"/>
        <v>0.99673694261856227</v>
      </c>
      <c r="Z252">
        <f t="shared" si="172"/>
        <v>0.52012893170440244</v>
      </c>
      <c r="AA252">
        <f t="shared" si="173"/>
        <v>-10.983820252332613</v>
      </c>
      <c r="AB252">
        <f t="shared" si="174"/>
        <v>12.850388518557702</v>
      </c>
      <c r="AC252">
        <f t="shared" si="175"/>
        <v>0.25700777037115402</v>
      </c>
      <c r="AD252">
        <f t="shared" si="176"/>
        <v>1.9791220907284355</v>
      </c>
      <c r="AE252">
        <f t="shared" si="177"/>
        <v>21.562788340440179</v>
      </c>
      <c r="AF252">
        <f t="shared" si="178"/>
        <v>3.5290569350549722E-2</v>
      </c>
      <c r="AG252">
        <f t="shared" si="141"/>
        <v>203.71443026395269</v>
      </c>
      <c r="AH252">
        <f t="shared" si="142"/>
        <v>439.76055805075896</v>
      </c>
      <c r="AI252">
        <f t="shared" si="143"/>
        <v>203.71443026395269</v>
      </c>
      <c r="AK252" t="b">
        <f t="shared" si="179"/>
        <v>1</v>
      </c>
      <c r="AL252" t="b">
        <f t="shared" si="180"/>
        <v>1</v>
      </c>
      <c r="AM252">
        <f t="shared" si="181"/>
        <v>203.71443026395272</v>
      </c>
      <c r="AN252" t="b">
        <f t="shared" si="182"/>
        <v>1</v>
      </c>
      <c r="AO252">
        <f t="shared" si="183"/>
        <v>10.983820252332613</v>
      </c>
      <c r="AP252">
        <f>SUM(AO253:$AO$262)</f>
        <v>105.9577689859607</v>
      </c>
      <c r="AQ252" t="b">
        <f t="shared" si="144"/>
        <v>1</v>
      </c>
      <c r="AR252" t="b">
        <f t="shared" si="184"/>
        <v>1</v>
      </c>
      <c r="AS252" t="b">
        <f t="shared" si="185"/>
        <v>1</v>
      </c>
      <c r="AT252" t="b">
        <f t="shared" si="187"/>
        <v>1</v>
      </c>
      <c r="AU252">
        <f t="shared" si="145"/>
        <v>439.76055805075907</v>
      </c>
      <c r="AV252" t="b">
        <f t="shared" si="146"/>
        <v>1</v>
      </c>
      <c r="AW252" t="b">
        <f t="shared" si="147"/>
        <v>1</v>
      </c>
      <c r="AX252" t="b">
        <f t="shared" si="186"/>
        <v>1</v>
      </c>
    </row>
    <row r="253" spans="1:50" x14ac:dyDescent="0.35">
      <c r="A253">
        <v>201</v>
      </c>
      <c r="B253">
        <f t="shared" si="148"/>
        <v>19</v>
      </c>
      <c r="C253">
        <f t="shared" si="149"/>
        <v>57</v>
      </c>
      <c r="D253">
        <f t="shared" si="150"/>
        <v>4.2711581027080614E-3</v>
      </c>
      <c r="E253">
        <f t="shared" si="151"/>
        <v>3.5662852247342336E-4</v>
      </c>
      <c r="F253">
        <f t="shared" si="152"/>
        <v>0.04</v>
      </c>
      <c r="G253">
        <f t="shared" si="153"/>
        <v>3.3960531989175591E-3</v>
      </c>
      <c r="H253">
        <f t="shared" si="154"/>
        <v>0.02</v>
      </c>
      <c r="I253">
        <f t="shared" si="155"/>
        <v>1.6406786013215666</v>
      </c>
      <c r="J253">
        <f t="shared" si="156"/>
        <v>1.6520439348533637E-4</v>
      </c>
      <c r="K253">
        <f t="shared" si="157"/>
        <v>1.572624705331123E-3</v>
      </c>
      <c r="L253">
        <f t="shared" si="158"/>
        <v>0</v>
      </c>
      <c r="M253">
        <f t="shared" si="159"/>
        <v>0.46150160093765158</v>
      </c>
      <c r="N253">
        <f t="shared" si="160"/>
        <v>52.96</v>
      </c>
      <c r="O253">
        <f t="shared" si="161"/>
        <v>1.0592000000000001</v>
      </c>
      <c r="P253">
        <f t="shared" si="162"/>
        <v>8.2033930066078327</v>
      </c>
      <c r="Q253">
        <f t="shared" si="163"/>
        <v>410.16965033039168</v>
      </c>
      <c r="R253">
        <f t="shared" si="164"/>
        <v>24.53316021473135</v>
      </c>
      <c r="S253">
        <f t="shared" si="165"/>
        <v>0.49066320429462701</v>
      </c>
      <c r="T253">
        <f t="shared" si="166"/>
        <v>3.8001351007461603</v>
      </c>
      <c r="U253">
        <f t="shared" si="167"/>
        <v>41.301098371334092</v>
      </c>
      <c r="V253">
        <f t="shared" si="168"/>
        <v>6.7761828308924854E-2</v>
      </c>
      <c r="W253">
        <f t="shared" si="169"/>
        <v>-21.126498289952455</v>
      </c>
      <c r="X253">
        <f t="shared" si="170"/>
        <v>21.047789411025988</v>
      </c>
      <c r="Y253">
        <f t="shared" si="171"/>
        <v>0.99673694261856227</v>
      </c>
      <c r="Z253">
        <f t="shared" si="172"/>
        <v>0.51843172115450498</v>
      </c>
      <c r="AA253">
        <f t="shared" si="173"/>
        <v>-10.911841690855764</v>
      </c>
      <c r="AB253">
        <f t="shared" si="174"/>
        <v>12.760406413821165</v>
      </c>
      <c r="AC253">
        <f t="shared" si="175"/>
        <v>0.25520812827642331</v>
      </c>
      <c r="AD253">
        <f t="shared" si="176"/>
        <v>1.9701105808994801</v>
      </c>
      <c r="AE253">
        <f t="shared" si="177"/>
        <v>21.411799514222256</v>
      </c>
      <c r="AF253">
        <f t="shared" si="178"/>
        <v>3.5129881278771972E-2</v>
      </c>
      <c r="AG253">
        <f t="shared" si="141"/>
        <v>183.33354888748983</v>
      </c>
      <c r="AH253">
        <f t="shared" si="142"/>
        <v>397.25441583518585</v>
      </c>
      <c r="AI253">
        <f t="shared" si="143"/>
        <v>183.33354888748983</v>
      </c>
      <c r="AK253" t="b">
        <f t="shared" si="179"/>
        <v>1</v>
      </c>
      <c r="AL253" t="b">
        <f t="shared" si="180"/>
        <v>1</v>
      </c>
      <c r="AM253">
        <f t="shared" si="181"/>
        <v>183.33354888748977</v>
      </c>
      <c r="AN253" t="b">
        <f t="shared" si="182"/>
        <v>1</v>
      </c>
      <c r="AO253">
        <f t="shared" si="183"/>
        <v>10.911841690855764</v>
      </c>
      <c r="AP253">
        <f>SUM(AO254:$AO$262)</f>
        <v>95.045927295104931</v>
      </c>
      <c r="AQ253" t="b">
        <f t="shared" si="144"/>
        <v>1</v>
      </c>
      <c r="AR253" t="b">
        <f t="shared" si="184"/>
        <v>1</v>
      </c>
      <c r="AS253" t="b">
        <f t="shared" si="185"/>
        <v>1</v>
      </c>
      <c r="AT253" t="b">
        <f t="shared" si="187"/>
        <v>1</v>
      </c>
      <c r="AU253">
        <f t="shared" si="145"/>
        <v>397.2544158351858</v>
      </c>
      <c r="AV253" t="b">
        <f t="shared" si="146"/>
        <v>1</v>
      </c>
      <c r="AW253" t="b">
        <f t="shared" si="147"/>
        <v>1</v>
      </c>
      <c r="AX253" t="b">
        <f t="shared" si="186"/>
        <v>1</v>
      </c>
    </row>
    <row r="254" spans="1:50" x14ac:dyDescent="0.35">
      <c r="A254">
        <v>202</v>
      </c>
      <c r="B254">
        <f t="shared" si="148"/>
        <v>19</v>
      </c>
      <c r="C254">
        <f t="shared" si="149"/>
        <v>57</v>
      </c>
      <c r="D254">
        <f t="shared" si="150"/>
        <v>4.2711581027080614E-3</v>
      </c>
      <c r="E254">
        <f t="shared" si="151"/>
        <v>3.5662852247342336E-4</v>
      </c>
      <c r="F254">
        <f t="shared" si="152"/>
        <v>0.04</v>
      </c>
      <c r="G254">
        <f t="shared" si="153"/>
        <v>3.3960531989175591E-3</v>
      </c>
      <c r="H254">
        <f t="shared" si="154"/>
        <v>0.02</v>
      </c>
      <c r="I254">
        <f t="shared" si="155"/>
        <v>1.644724957362071</v>
      </c>
      <c r="J254">
        <f t="shared" si="156"/>
        <v>1.6458463406151413E-4</v>
      </c>
      <c r="K254">
        <f t="shared" si="157"/>
        <v>1.5667250499968892E-3</v>
      </c>
      <c r="L254">
        <f t="shared" si="158"/>
        <v>0</v>
      </c>
      <c r="M254">
        <f t="shared" si="159"/>
        <v>0.4597702912535932</v>
      </c>
      <c r="N254">
        <f t="shared" si="160"/>
        <v>52.96</v>
      </c>
      <c r="O254">
        <f t="shared" si="161"/>
        <v>1.0592000000000001</v>
      </c>
      <c r="P254">
        <f t="shared" si="162"/>
        <v>8.2236247868103547</v>
      </c>
      <c r="Q254">
        <f t="shared" si="163"/>
        <v>411.18123934051778</v>
      </c>
      <c r="R254">
        <f t="shared" si="164"/>
        <v>24.44112478565803</v>
      </c>
      <c r="S254">
        <f t="shared" si="165"/>
        <v>0.48882249571316061</v>
      </c>
      <c r="T254">
        <f t="shared" si="166"/>
        <v>3.7952160046235321</v>
      </c>
      <c r="U254">
        <f t="shared" si="167"/>
        <v>41.146158515378531</v>
      </c>
      <c r="V254">
        <f t="shared" si="168"/>
        <v>6.767411380981897E-2</v>
      </c>
      <c r="W254">
        <f t="shared" si="169"/>
        <v>-21.056746343867015</v>
      </c>
      <c r="X254">
        <f t="shared" si="170"/>
        <v>20.978332738985173</v>
      </c>
      <c r="Y254">
        <f t="shared" si="171"/>
        <v>0.99673694261856227</v>
      </c>
      <c r="Z254">
        <f t="shared" si="172"/>
        <v>0.51674004870002033</v>
      </c>
      <c r="AA254">
        <f t="shared" si="173"/>
        <v>-10.840344681188428</v>
      </c>
      <c r="AB254">
        <f t="shared" si="174"/>
        <v>12.671054389580723</v>
      </c>
      <c r="AC254">
        <f t="shared" si="175"/>
        <v>0.25342108779161449</v>
      </c>
      <c r="AD254">
        <f t="shared" si="176"/>
        <v>1.9611401030562605</v>
      </c>
      <c r="AE254">
        <f t="shared" si="177"/>
        <v>21.261867955055457</v>
      </c>
      <c r="AF254">
        <f t="shared" si="178"/>
        <v>3.4969924865816571E-2</v>
      </c>
      <c r="AG254">
        <f t="shared" si="141"/>
        <v>162.95540248090933</v>
      </c>
      <c r="AH254">
        <f t="shared" si="142"/>
        <v>354.42786448119773</v>
      </c>
      <c r="AI254">
        <f t="shared" si="143"/>
        <v>162.95540248090933</v>
      </c>
      <c r="AK254" t="b">
        <f t="shared" si="179"/>
        <v>1</v>
      </c>
      <c r="AL254" t="b">
        <f t="shared" si="180"/>
        <v>1</v>
      </c>
      <c r="AM254">
        <f t="shared" si="181"/>
        <v>162.95540248090933</v>
      </c>
      <c r="AN254" t="b">
        <f t="shared" si="182"/>
        <v>1</v>
      </c>
      <c r="AO254">
        <f t="shared" si="183"/>
        <v>10.840344681188428</v>
      </c>
      <c r="AP254">
        <f>SUM(AO255:$AO$262)</f>
        <v>84.205582613916491</v>
      </c>
      <c r="AQ254" t="b">
        <f t="shared" si="144"/>
        <v>1</v>
      </c>
      <c r="AR254" t="b">
        <f t="shared" si="184"/>
        <v>1</v>
      </c>
      <c r="AS254" t="b">
        <f t="shared" si="185"/>
        <v>1</v>
      </c>
      <c r="AT254" t="b">
        <f t="shared" si="187"/>
        <v>1</v>
      </c>
      <c r="AU254">
        <f t="shared" si="145"/>
        <v>354.42786448119767</v>
      </c>
      <c r="AV254" t="b">
        <f t="shared" si="146"/>
        <v>1</v>
      </c>
      <c r="AW254" t="b">
        <f t="shared" si="147"/>
        <v>1</v>
      </c>
      <c r="AX254" t="b">
        <f t="shared" si="186"/>
        <v>1</v>
      </c>
    </row>
    <row r="255" spans="1:50" x14ac:dyDescent="0.35">
      <c r="A255">
        <v>203</v>
      </c>
      <c r="B255">
        <f t="shared" si="148"/>
        <v>19</v>
      </c>
      <c r="C255">
        <f t="shared" si="149"/>
        <v>57</v>
      </c>
      <c r="D255">
        <f t="shared" si="150"/>
        <v>4.2711581027080614E-3</v>
      </c>
      <c r="E255">
        <f t="shared" si="151"/>
        <v>3.5662852247342336E-4</v>
      </c>
      <c r="F255">
        <f t="shared" si="152"/>
        <v>0.04</v>
      </c>
      <c r="G255">
        <f t="shared" si="153"/>
        <v>3.3960531989175591E-3</v>
      </c>
      <c r="H255">
        <f t="shared" si="154"/>
        <v>0.02</v>
      </c>
      <c r="I255">
        <f t="shared" si="155"/>
        <v>1.6487812928081664</v>
      </c>
      <c r="J255">
        <f t="shared" si="156"/>
        <v>1.6396719964694445E-4</v>
      </c>
      <c r="K255">
        <f t="shared" si="157"/>
        <v>1.5608475270461443E-3</v>
      </c>
      <c r="L255">
        <f t="shared" si="158"/>
        <v>0</v>
      </c>
      <c r="M255">
        <f t="shared" si="159"/>
        <v>0.45804547652690009</v>
      </c>
      <c r="N255">
        <f t="shared" si="160"/>
        <v>52.96</v>
      </c>
      <c r="O255">
        <f t="shared" si="161"/>
        <v>1.0592000000000001</v>
      </c>
      <c r="P255">
        <f t="shared" si="162"/>
        <v>8.2439064640408315</v>
      </c>
      <c r="Q255">
        <f t="shared" si="163"/>
        <v>412.19532320204161</v>
      </c>
      <c r="R255">
        <f t="shared" si="164"/>
        <v>24.349434624790295</v>
      </c>
      <c r="S255">
        <f t="shared" si="165"/>
        <v>0.4869886924958059</v>
      </c>
      <c r="T255">
        <f t="shared" si="166"/>
        <v>3.7903032760394328</v>
      </c>
      <c r="U255">
        <f t="shared" si="167"/>
        <v>40.991799911736116</v>
      </c>
      <c r="V255">
        <f t="shared" si="168"/>
        <v>6.7586512853005945E-2</v>
      </c>
      <c r="W255">
        <f t="shared" si="169"/>
        <v>-20.987243768334068</v>
      </c>
      <c r="X255">
        <f t="shared" si="170"/>
        <v>20.909124329784941</v>
      </c>
      <c r="Y255">
        <f t="shared" si="171"/>
        <v>0.99673694261856227</v>
      </c>
      <c r="Z255">
        <f t="shared" si="172"/>
        <v>0.51505389626982523</v>
      </c>
      <c r="AA255">
        <f t="shared" si="173"/>
        <v>-10.76932595364593</v>
      </c>
      <c r="AB255">
        <f t="shared" si="174"/>
        <v>12.582328033832098</v>
      </c>
      <c r="AC255">
        <f t="shared" si="175"/>
        <v>0.25164656067664198</v>
      </c>
      <c r="AD255">
        <f t="shared" si="176"/>
        <v>1.9522104703683927</v>
      </c>
      <c r="AE255">
        <f t="shared" si="177"/>
        <v>21.112986259652764</v>
      </c>
      <c r="AF255">
        <f t="shared" si="178"/>
        <v>3.4810696780231333E-2</v>
      </c>
      <c r="AG255">
        <f t="shared" si="141"/>
        <v>142.57975173495038</v>
      </c>
      <c r="AH255">
        <f t="shared" si="142"/>
        <v>311.27859359304676</v>
      </c>
      <c r="AI255">
        <f t="shared" si="143"/>
        <v>142.57975173495038</v>
      </c>
      <c r="AK255" t="b">
        <f t="shared" si="179"/>
        <v>1</v>
      </c>
      <c r="AL255" t="b">
        <f t="shared" si="180"/>
        <v>1</v>
      </c>
      <c r="AM255">
        <f t="shared" si="181"/>
        <v>142.57975173495038</v>
      </c>
      <c r="AN255" t="b">
        <f t="shared" si="182"/>
        <v>1</v>
      </c>
      <c r="AO255">
        <f t="shared" si="183"/>
        <v>10.76932595364593</v>
      </c>
      <c r="AP255">
        <f>SUM(AO256:$AO$262)</f>
        <v>73.436256660270573</v>
      </c>
      <c r="AQ255" t="b">
        <f t="shared" si="144"/>
        <v>1</v>
      </c>
      <c r="AR255" t="b">
        <f t="shared" si="184"/>
        <v>1</v>
      </c>
      <c r="AS255" t="b">
        <f t="shared" si="185"/>
        <v>1</v>
      </c>
      <c r="AT255" t="b">
        <f t="shared" si="187"/>
        <v>1</v>
      </c>
      <c r="AU255">
        <f t="shared" si="145"/>
        <v>311.27859359304671</v>
      </c>
      <c r="AV255" t="b">
        <f t="shared" si="146"/>
        <v>1</v>
      </c>
      <c r="AW255" t="b">
        <f t="shared" si="147"/>
        <v>1</v>
      </c>
      <c r="AX255" t="b">
        <f t="shared" si="186"/>
        <v>1</v>
      </c>
    </row>
    <row r="256" spans="1:50" x14ac:dyDescent="0.35">
      <c r="A256">
        <v>204</v>
      </c>
      <c r="B256">
        <f t="shared" si="148"/>
        <v>19</v>
      </c>
      <c r="C256">
        <f t="shared" si="149"/>
        <v>57</v>
      </c>
      <c r="D256">
        <f t="shared" si="150"/>
        <v>4.2711581027080614E-3</v>
      </c>
      <c r="E256">
        <f t="shared" si="151"/>
        <v>3.5662852247342336E-4</v>
      </c>
      <c r="F256">
        <f t="shared" si="152"/>
        <v>0.04</v>
      </c>
      <c r="G256">
        <f t="shared" si="153"/>
        <v>3.3960531989175591E-3</v>
      </c>
      <c r="H256">
        <f t="shared" si="154"/>
        <v>0.02</v>
      </c>
      <c r="I256">
        <f t="shared" si="155"/>
        <v>1.6528476322717589</v>
      </c>
      <c r="J256">
        <f t="shared" si="156"/>
        <v>1.633520815194235E-4</v>
      </c>
      <c r="K256">
        <f t="shared" si="157"/>
        <v>1.554992053449903E-3</v>
      </c>
      <c r="L256">
        <f t="shared" si="158"/>
        <v>0</v>
      </c>
      <c r="M256">
        <f t="shared" si="159"/>
        <v>0.45632713239193079</v>
      </c>
      <c r="N256">
        <f t="shared" si="160"/>
        <v>52.96</v>
      </c>
      <c r="O256">
        <f t="shared" si="161"/>
        <v>1.0592000000000001</v>
      </c>
      <c r="P256">
        <f t="shared" si="162"/>
        <v>8.2642381613587936</v>
      </c>
      <c r="Q256">
        <f t="shared" si="163"/>
        <v>413.2119080679397</v>
      </c>
      <c r="R256">
        <f t="shared" si="164"/>
        <v>24.258088436864629</v>
      </c>
      <c r="S256">
        <f t="shared" si="165"/>
        <v>0.48516176873729261</v>
      </c>
      <c r="T256">
        <f t="shared" si="166"/>
        <v>3.7853969067513811</v>
      </c>
      <c r="U256">
        <f t="shared" si="167"/>
        <v>40.838020379855877</v>
      </c>
      <c r="V256">
        <f t="shared" si="168"/>
        <v>6.7499025291510611E-2</v>
      </c>
      <c r="W256">
        <f t="shared" si="169"/>
        <v>-20.917989643771431</v>
      </c>
      <c r="X256">
        <f t="shared" si="170"/>
        <v>20.840163267998687</v>
      </c>
      <c r="Y256">
        <f t="shared" si="171"/>
        <v>0.99673694261856227</v>
      </c>
      <c r="Z256">
        <f t="shared" si="172"/>
        <v>0.5133732458517638</v>
      </c>
      <c r="AA256">
        <f t="shared" si="173"/>
        <v>-10.698782260973188</v>
      </c>
      <c r="AB256">
        <f t="shared" si="174"/>
        <v>12.494222965465122</v>
      </c>
      <c r="AC256">
        <f t="shared" si="175"/>
        <v>0.24988445930930245</v>
      </c>
      <c r="AD256">
        <f t="shared" si="176"/>
        <v>1.9433214968561829</v>
      </c>
      <c r="AE256">
        <f t="shared" si="177"/>
        <v>20.965147076567092</v>
      </c>
      <c r="AF256">
        <f t="shared" si="178"/>
        <v>3.4652193705733102E-2</v>
      </c>
      <c r="AG256">
        <f t="shared" si="141"/>
        <v>122.20635747234245</v>
      </c>
      <c r="AH256">
        <f t="shared" si="142"/>
        <v>267.8042763571238</v>
      </c>
      <c r="AI256">
        <f t="shared" si="143"/>
        <v>122.20635747234245</v>
      </c>
      <c r="AK256" t="b">
        <f t="shared" si="179"/>
        <v>1</v>
      </c>
      <c r="AL256" t="b">
        <f t="shared" si="180"/>
        <v>1</v>
      </c>
      <c r="AM256">
        <f t="shared" si="181"/>
        <v>122.20635747234245</v>
      </c>
      <c r="AN256" t="b">
        <f t="shared" si="182"/>
        <v>1</v>
      </c>
      <c r="AO256">
        <f t="shared" si="183"/>
        <v>10.698782260973188</v>
      </c>
      <c r="AP256">
        <f>SUM(AO257:$AO$262)</f>
        <v>62.737474399297383</v>
      </c>
      <c r="AQ256" t="b">
        <f t="shared" si="144"/>
        <v>1</v>
      </c>
      <c r="AR256" t="b">
        <f t="shared" si="184"/>
        <v>1</v>
      </c>
      <c r="AS256" t="b">
        <f t="shared" si="185"/>
        <v>1</v>
      </c>
      <c r="AT256" t="b">
        <f t="shared" si="187"/>
        <v>1</v>
      </c>
      <c r="AU256">
        <f t="shared" si="145"/>
        <v>267.8042763571238</v>
      </c>
      <c r="AV256" t="b">
        <f t="shared" si="146"/>
        <v>1</v>
      </c>
      <c r="AW256" t="b">
        <f t="shared" si="147"/>
        <v>1</v>
      </c>
      <c r="AX256" t="b">
        <f t="shared" si="186"/>
        <v>1</v>
      </c>
    </row>
    <row r="257" spans="1:50" x14ac:dyDescent="0.35">
      <c r="A257">
        <v>205</v>
      </c>
      <c r="B257">
        <f t="shared" si="148"/>
        <v>19</v>
      </c>
      <c r="C257">
        <f t="shared" si="149"/>
        <v>57</v>
      </c>
      <c r="D257">
        <f t="shared" si="150"/>
        <v>4.2711581027080614E-3</v>
      </c>
      <c r="E257">
        <f t="shared" si="151"/>
        <v>3.5662852247342336E-4</v>
      </c>
      <c r="F257">
        <f t="shared" si="152"/>
        <v>0.04</v>
      </c>
      <c r="G257">
        <f t="shared" si="153"/>
        <v>3.3960531989175591E-3</v>
      </c>
      <c r="H257">
        <f t="shared" si="154"/>
        <v>0.02</v>
      </c>
      <c r="I257">
        <f t="shared" si="155"/>
        <v>1.6569240004254544</v>
      </c>
      <c r="J257">
        <f t="shared" si="156"/>
        <v>1.6273927098946854E-4</v>
      </c>
      <c r="K257">
        <f t="shared" si="157"/>
        <v>1.5491585464906597E-3</v>
      </c>
      <c r="L257">
        <f t="shared" si="158"/>
        <v>0</v>
      </c>
      <c r="M257">
        <f t="shared" si="159"/>
        <v>0.45461523457445063</v>
      </c>
      <c r="N257">
        <f t="shared" si="160"/>
        <v>52.96</v>
      </c>
      <c r="O257">
        <f t="shared" si="161"/>
        <v>1.0592000000000001</v>
      </c>
      <c r="P257">
        <f t="shared" si="162"/>
        <v>8.2846200021272729</v>
      </c>
      <c r="Q257">
        <f t="shared" si="163"/>
        <v>414.23100010636358</v>
      </c>
      <c r="R257">
        <f t="shared" si="164"/>
        <v>24.167084931476655</v>
      </c>
      <c r="S257">
        <f t="shared" si="165"/>
        <v>0.48334169862953313</v>
      </c>
      <c r="T257">
        <f t="shared" si="166"/>
        <v>3.78049688852757</v>
      </c>
      <c r="U257">
        <f t="shared" si="167"/>
        <v>40.684817747367134</v>
      </c>
      <c r="V257">
        <f t="shared" si="168"/>
        <v>6.7411650978548079E-2</v>
      </c>
      <c r="W257">
        <f t="shared" si="169"/>
        <v>-20.848983054026132</v>
      </c>
      <c r="X257">
        <f t="shared" si="170"/>
        <v>20.771448641613379</v>
      </c>
      <c r="Y257">
        <f t="shared" si="171"/>
        <v>0.99673694261856227</v>
      </c>
      <c r="Z257">
        <f t="shared" si="172"/>
        <v>0.5116980794924546</v>
      </c>
      <c r="AA257">
        <f t="shared" si="173"/>
        <v>-10.628710378189721</v>
      </c>
      <c r="AB257">
        <f t="shared" si="174"/>
        <v>12.406734834047422</v>
      </c>
      <c r="AC257">
        <f t="shared" si="175"/>
        <v>0.24813469668094845</v>
      </c>
      <c r="AD257">
        <f t="shared" si="176"/>
        <v>1.9344729973867578</v>
      </c>
      <c r="AE257">
        <f t="shared" si="177"/>
        <v>20.818343105828294</v>
      </c>
      <c r="AF257">
        <f t="shared" si="178"/>
        <v>3.4494412341138703E-2</v>
      </c>
      <c r="AG257">
        <f t="shared" si="141"/>
        <v>101.8349806448239</v>
      </c>
      <c r="AH257">
        <f t="shared" si="142"/>
        <v>224.00256942587515</v>
      </c>
      <c r="AI257">
        <f t="shared" si="143"/>
        <v>101.8349806448239</v>
      </c>
      <c r="AK257" t="b">
        <f t="shared" si="179"/>
        <v>1</v>
      </c>
      <c r="AL257" t="b">
        <f t="shared" si="180"/>
        <v>1</v>
      </c>
      <c r="AM257">
        <f t="shared" si="181"/>
        <v>101.83498064482389</v>
      </c>
      <c r="AN257" t="b">
        <f t="shared" si="182"/>
        <v>1</v>
      </c>
      <c r="AO257">
        <f t="shared" si="183"/>
        <v>10.628710378189721</v>
      </c>
      <c r="AP257">
        <f>SUM(AO258:$AO$262)</f>
        <v>52.10876402110766</v>
      </c>
      <c r="AQ257" t="b">
        <f t="shared" si="144"/>
        <v>1</v>
      </c>
      <c r="AR257" t="b">
        <f t="shared" si="184"/>
        <v>1</v>
      </c>
      <c r="AS257" t="b">
        <f t="shared" si="185"/>
        <v>1</v>
      </c>
      <c r="AT257" t="b">
        <f t="shared" si="187"/>
        <v>1</v>
      </c>
      <c r="AU257">
        <f t="shared" si="145"/>
        <v>224.00256942587515</v>
      </c>
      <c r="AV257" t="b">
        <f t="shared" si="146"/>
        <v>1</v>
      </c>
      <c r="AW257" t="b">
        <f t="shared" si="147"/>
        <v>1</v>
      </c>
      <c r="AX257" t="b">
        <f t="shared" si="186"/>
        <v>1</v>
      </c>
    </row>
    <row r="258" spans="1:50" x14ac:dyDescent="0.35">
      <c r="A258">
        <v>206</v>
      </c>
      <c r="B258">
        <f t="shared" si="148"/>
        <v>19</v>
      </c>
      <c r="C258">
        <f t="shared" si="149"/>
        <v>57</v>
      </c>
      <c r="D258">
        <f t="shared" si="150"/>
        <v>4.2711581027080614E-3</v>
      </c>
      <c r="E258">
        <f t="shared" si="151"/>
        <v>3.5662852247342336E-4</v>
      </c>
      <c r="F258">
        <f t="shared" si="152"/>
        <v>0.04</v>
      </c>
      <c r="G258">
        <f t="shared" si="153"/>
        <v>3.3960531989175591E-3</v>
      </c>
      <c r="H258">
        <f t="shared" si="154"/>
        <v>0.02</v>
      </c>
      <c r="I258">
        <f t="shared" si="155"/>
        <v>1.661010422002708</v>
      </c>
      <c r="J258">
        <f t="shared" si="156"/>
        <v>1.6212875940019509E-4</v>
      </c>
      <c r="K258">
        <f t="shared" si="157"/>
        <v>1.5433469237612219E-3</v>
      </c>
      <c r="L258">
        <f t="shared" si="158"/>
        <v>0</v>
      </c>
      <c r="M258">
        <f t="shared" si="159"/>
        <v>0.4529097588912892</v>
      </c>
      <c r="N258">
        <f t="shared" si="160"/>
        <v>52.96</v>
      </c>
      <c r="O258">
        <f t="shared" si="161"/>
        <v>1.0592000000000001</v>
      </c>
      <c r="P258">
        <f t="shared" si="162"/>
        <v>8.3050521100135395</v>
      </c>
      <c r="Q258">
        <f t="shared" si="163"/>
        <v>415.25260550067702</v>
      </c>
      <c r="R258">
        <f t="shared" si="164"/>
        <v>24.076422823062906</v>
      </c>
      <c r="S258">
        <f t="shared" si="165"/>
        <v>0.48152845646125814</v>
      </c>
      <c r="T258">
        <f t="shared" si="166"/>
        <v>3.7756032131468413</v>
      </c>
      <c r="U258">
        <f t="shared" si="167"/>
        <v>40.532189850048773</v>
      </c>
      <c r="V258">
        <f t="shared" si="168"/>
        <v>6.732438976752339E-2</v>
      </c>
      <c r="W258">
        <f t="shared" si="169"/>
        <v>-20.780223086361492</v>
      </c>
      <c r="X258">
        <f t="shared" si="170"/>
        <v>20.702979542016767</v>
      </c>
      <c r="Y258">
        <f t="shared" si="171"/>
        <v>0.99673694261856227</v>
      </c>
      <c r="Z258">
        <f t="shared" si="172"/>
        <v>0.51002837929709921</v>
      </c>
      <c r="AA258">
        <f t="shared" si="173"/>
        <v>-10.559107102435812</v>
      </c>
      <c r="AB258">
        <f t="shared" si="174"/>
        <v>12.319859319609591</v>
      </c>
      <c r="AC258">
        <f t="shared" si="175"/>
        <v>0.24639718639219182</v>
      </c>
      <c r="AD258">
        <f t="shared" si="176"/>
        <v>1.9256647876702038</v>
      </c>
      <c r="AE258">
        <f t="shared" si="177"/>
        <v>20.672567098582711</v>
      </c>
      <c r="AF258">
        <f t="shared" si="178"/>
        <v>3.4337349400296167E-2</v>
      </c>
      <c r="AG258">
        <f t="shared" si="141"/>
        <v>81.46538233016355</v>
      </c>
      <c r="AH258">
        <f t="shared" si="142"/>
        <v>179.87111280090011</v>
      </c>
      <c r="AI258">
        <f t="shared" si="143"/>
        <v>81.46538233016355</v>
      </c>
      <c r="AK258" t="b">
        <f t="shared" si="179"/>
        <v>1</v>
      </c>
      <c r="AL258" t="b">
        <f t="shared" si="180"/>
        <v>1</v>
      </c>
      <c r="AM258">
        <f t="shared" si="181"/>
        <v>81.46538233016355</v>
      </c>
      <c r="AN258" t="b">
        <f t="shared" si="182"/>
        <v>1</v>
      </c>
      <c r="AO258">
        <f t="shared" si="183"/>
        <v>10.559107102435812</v>
      </c>
      <c r="AP258">
        <f>SUM(AO259:$AO$262)</f>
        <v>41.54965691867185</v>
      </c>
      <c r="AQ258" t="b">
        <f t="shared" si="144"/>
        <v>1</v>
      </c>
      <c r="AR258" t="b">
        <f t="shared" si="184"/>
        <v>1</v>
      </c>
      <c r="AS258" t="b">
        <f t="shared" si="185"/>
        <v>1</v>
      </c>
      <c r="AT258" t="b">
        <f t="shared" si="187"/>
        <v>1</v>
      </c>
      <c r="AU258">
        <f t="shared" si="145"/>
        <v>179.87111280090005</v>
      </c>
      <c r="AV258" t="b">
        <f t="shared" si="146"/>
        <v>1</v>
      </c>
      <c r="AW258" t="b">
        <f t="shared" si="147"/>
        <v>1</v>
      </c>
      <c r="AX258" t="b">
        <f t="shared" si="186"/>
        <v>1</v>
      </c>
    </row>
    <row r="259" spans="1:50" x14ac:dyDescent="0.35">
      <c r="A259">
        <v>207</v>
      </c>
      <c r="B259">
        <f t="shared" si="148"/>
        <v>19</v>
      </c>
      <c r="C259">
        <f t="shared" si="149"/>
        <v>57</v>
      </c>
      <c r="D259">
        <f t="shared" si="150"/>
        <v>4.2711581027080614E-3</v>
      </c>
      <c r="E259">
        <f t="shared" si="151"/>
        <v>3.5662852247342336E-4</v>
      </c>
      <c r="F259">
        <f t="shared" si="152"/>
        <v>0.04</v>
      </c>
      <c r="G259">
        <f t="shared" si="153"/>
        <v>3.3960531989175591E-3</v>
      </c>
      <c r="H259">
        <f t="shared" si="154"/>
        <v>0.02</v>
      </c>
      <c r="I259">
        <f t="shared" si="155"/>
        <v>1.6651069217979748</v>
      </c>
      <c r="J259">
        <f t="shared" si="156"/>
        <v>1.6152053812719489E-4</v>
      </c>
      <c r="K259">
        <f t="shared" si="157"/>
        <v>1.5375571031635454E-3</v>
      </c>
      <c r="L259">
        <f t="shared" si="158"/>
        <v>0</v>
      </c>
      <c r="M259">
        <f t="shared" si="159"/>
        <v>0.45121068124999847</v>
      </c>
      <c r="N259">
        <f t="shared" si="160"/>
        <v>52.96</v>
      </c>
      <c r="O259">
        <f t="shared" si="161"/>
        <v>1.0592000000000001</v>
      </c>
      <c r="P259">
        <f t="shared" si="162"/>
        <v>8.3255346089898747</v>
      </c>
      <c r="Q259">
        <f t="shared" si="163"/>
        <v>416.2767304494937</v>
      </c>
      <c r="R259">
        <f t="shared" si="164"/>
        <v>23.986100830882677</v>
      </c>
      <c r="S259">
        <f t="shared" si="165"/>
        <v>0.47972201661765357</v>
      </c>
      <c r="T259">
        <f t="shared" si="166"/>
        <v>3.770715872398688</v>
      </c>
      <c r="U259">
        <f t="shared" si="167"/>
        <v>40.380134531798724</v>
      </c>
      <c r="V259">
        <f t="shared" si="168"/>
        <v>6.7237241512031476E-2</v>
      </c>
      <c r="W259">
        <f t="shared" si="169"/>
        <v>-20.711708831444422</v>
      </c>
      <c r="X259">
        <f t="shared" si="170"/>
        <v>20.634755063984727</v>
      </c>
      <c r="Y259">
        <f t="shared" si="171"/>
        <v>0.99673694261856227</v>
      </c>
      <c r="Z259">
        <f t="shared" si="172"/>
        <v>0.50836412742929105</v>
      </c>
      <c r="AA259">
        <f t="shared" si="173"/>
        <v>-10.489969252819737</v>
      </c>
      <c r="AB259">
        <f t="shared" si="174"/>
        <v>12.233592132431896</v>
      </c>
      <c r="AC259">
        <f t="shared" si="175"/>
        <v>0.24467184264863795</v>
      </c>
      <c r="AD259">
        <f t="shared" si="176"/>
        <v>1.9168966842557369</v>
      </c>
      <c r="AE259">
        <f t="shared" si="177"/>
        <v>20.527811856735241</v>
      </c>
      <c r="AF259">
        <f t="shared" si="178"/>
        <v>3.4181001612016385E-2</v>
      </c>
      <c r="AG259">
        <f t="shared" si="141"/>
        <v>61.097323729185113</v>
      </c>
      <c r="AH259">
        <f t="shared" si="142"/>
        <v>135.40752971522286</v>
      </c>
      <c r="AI259">
        <f t="shared" si="143"/>
        <v>61.097323729185113</v>
      </c>
      <c r="AK259" t="b">
        <f t="shared" si="179"/>
        <v>1</v>
      </c>
      <c r="AL259" t="b">
        <f t="shared" si="180"/>
        <v>1</v>
      </c>
      <c r="AM259">
        <f t="shared" si="181"/>
        <v>61.097323729185128</v>
      </c>
      <c r="AN259" t="b">
        <f t="shared" si="182"/>
        <v>1</v>
      </c>
      <c r="AO259">
        <f t="shared" si="183"/>
        <v>10.489969252819737</v>
      </c>
      <c r="AP259">
        <f>SUM(AO260:$AO$262)</f>
        <v>31.05968766585211</v>
      </c>
      <c r="AQ259" t="b">
        <f t="shared" si="144"/>
        <v>1</v>
      </c>
      <c r="AR259" t="b">
        <f t="shared" si="184"/>
        <v>1</v>
      </c>
      <c r="AS259" t="b">
        <f t="shared" si="185"/>
        <v>1</v>
      </c>
      <c r="AT259" t="b">
        <f t="shared" si="187"/>
        <v>1</v>
      </c>
      <c r="AU259">
        <f t="shared" si="145"/>
        <v>135.40752971522284</v>
      </c>
      <c r="AV259" t="b">
        <f t="shared" si="146"/>
        <v>1</v>
      </c>
      <c r="AW259" t="b">
        <f t="shared" si="147"/>
        <v>1</v>
      </c>
      <c r="AX259" t="b">
        <f t="shared" si="186"/>
        <v>1</v>
      </c>
    </row>
    <row r="260" spans="1:50" x14ac:dyDescent="0.35">
      <c r="A260">
        <v>208</v>
      </c>
      <c r="B260">
        <f t="shared" si="148"/>
        <v>19</v>
      </c>
      <c r="C260">
        <f t="shared" si="149"/>
        <v>57</v>
      </c>
      <c r="D260">
        <f t="shared" si="150"/>
        <v>4.2711581027080614E-3</v>
      </c>
      <c r="E260">
        <f t="shared" si="151"/>
        <v>3.5662852247342336E-4</v>
      </c>
      <c r="F260">
        <f t="shared" si="152"/>
        <v>0.04</v>
      </c>
      <c r="G260">
        <f t="shared" si="153"/>
        <v>3.3960531989175591E-3</v>
      </c>
      <c r="H260">
        <f t="shared" si="154"/>
        <v>0.02</v>
      </c>
      <c r="I260">
        <f t="shared" si="155"/>
        <v>1.6692135246668582</v>
      </c>
      <c r="J260">
        <f t="shared" si="156"/>
        <v>1.6091459857841373E-4</v>
      </c>
      <c r="K260">
        <f t="shared" si="157"/>
        <v>1.5317890029075737E-3</v>
      </c>
      <c r="L260">
        <f t="shared" si="158"/>
        <v>0</v>
      </c>
      <c r="M260">
        <f t="shared" si="159"/>
        <v>0.44951797764851248</v>
      </c>
      <c r="N260">
        <f t="shared" si="160"/>
        <v>52.96</v>
      </c>
      <c r="O260">
        <f t="shared" si="161"/>
        <v>1.0592000000000001</v>
      </c>
      <c r="P260">
        <f t="shared" si="162"/>
        <v>8.3460676233342905</v>
      </c>
      <c r="Q260">
        <f t="shared" si="163"/>
        <v>417.30338116671459</v>
      </c>
      <c r="R260">
        <f t="shared" si="164"/>
        <v>23.896117678999918</v>
      </c>
      <c r="S260">
        <f t="shared" si="165"/>
        <v>0.47792235357999835</v>
      </c>
      <c r="T260">
        <f t="shared" si="166"/>
        <v>3.7658348580832208</v>
      </c>
      <c r="U260">
        <f t="shared" si="167"/>
        <v>40.228649644603436</v>
      </c>
      <c r="V260">
        <f t="shared" si="168"/>
        <v>6.7150206065856657E-2</v>
      </c>
      <c r="W260">
        <f t="shared" si="169"/>
        <v>-20.643439383332595</v>
      </c>
      <c r="X260">
        <f t="shared" si="170"/>
        <v>20.566774305668464</v>
      </c>
      <c r="Y260">
        <f t="shared" si="171"/>
        <v>0.99673694261856227</v>
      </c>
      <c r="Z260">
        <f t="shared" si="172"/>
        <v>0.50670530611082476</v>
      </c>
      <c r="AA260">
        <f t="shared" si="173"/>
        <v>-10.421293670265984</v>
      </c>
      <c r="AB260">
        <f t="shared" si="174"/>
        <v>12.147929012832449</v>
      </c>
      <c r="AC260">
        <f t="shared" si="175"/>
        <v>0.24295858025664896</v>
      </c>
      <c r="AD260">
        <f t="shared" si="176"/>
        <v>1.9081685045278727</v>
      </c>
      <c r="AE260">
        <f t="shared" si="177"/>
        <v>20.384070232593906</v>
      </c>
      <c r="AF260">
        <f t="shared" si="178"/>
        <v>3.4025365720004856E-2</v>
      </c>
      <c r="AG260">
        <f t="shared" si="141"/>
        <v>40.730566162794773</v>
      </c>
      <c r="AH260">
        <f t="shared" si="142"/>
        <v>90.609426514734096</v>
      </c>
      <c r="AI260">
        <f t="shared" si="143"/>
        <v>40.730566162794773</v>
      </c>
      <c r="AK260" t="b">
        <f t="shared" si="179"/>
        <v>1</v>
      </c>
      <c r="AL260" t="b">
        <f t="shared" si="180"/>
        <v>1</v>
      </c>
      <c r="AM260">
        <f t="shared" si="181"/>
        <v>40.73056616279478</v>
      </c>
      <c r="AN260" t="b">
        <f t="shared" si="182"/>
        <v>1</v>
      </c>
      <c r="AO260">
        <f t="shared" si="183"/>
        <v>10.421293670265984</v>
      </c>
      <c r="AP260">
        <f>SUM(AO261:$AO$262)</f>
        <v>20.638393995586128</v>
      </c>
      <c r="AQ260" t="b">
        <f t="shared" si="144"/>
        <v>1</v>
      </c>
      <c r="AR260" t="b">
        <f t="shared" si="184"/>
        <v>1</v>
      </c>
      <c r="AS260" t="b">
        <f t="shared" si="185"/>
        <v>1</v>
      </c>
      <c r="AT260" t="b">
        <f t="shared" si="187"/>
        <v>1</v>
      </c>
      <c r="AU260">
        <f t="shared" si="145"/>
        <v>90.609426514734082</v>
      </c>
      <c r="AV260" t="b">
        <f t="shared" si="146"/>
        <v>1</v>
      </c>
      <c r="AW260" t="b">
        <f t="shared" si="147"/>
        <v>1</v>
      </c>
      <c r="AX260" t="b">
        <f t="shared" si="186"/>
        <v>1</v>
      </c>
    </row>
    <row r="261" spans="1:50" x14ac:dyDescent="0.35">
      <c r="A261">
        <v>209</v>
      </c>
      <c r="B261">
        <f t="shared" si="148"/>
        <v>19</v>
      </c>
      <c r="C261">
        <f t="shared" si="149"/>
        <v>57</v>
      </c>
      <c r="D261">
        <f t="shared" si="150"/>
        <v>4.2711581027080614E-3</v>
      </c>
      <c r="E261">
        <f t="shared" si="151"/>
        <v>3.5662852247342336E-4</v>
      </c>
      <c r="F261">
        <f t="shared" si="152"/>
        <v>0.04</v>
      </c>
      <c r="G261">
        <f t="shared" si="153"/>
        <v>3.3960531989175591E-3</v>
      </c>
      <c r="H261">
        <f t="shared" si="154"/>
        <v>0.02</v>
      </c>
      <c r="I261">
        <f t="shared" si="155"/>
        <v>1.6733302555262648</v>
      </c>
      <c r="J261">
        <f t="shared" si="156"/>
        <v>1.6031093219403034E-4</v>
      </c>
      <c r="K261">
        <f t="shared" si="157"/>
        <v>1.5260425415100835E-3</v>
      </c>
      <c r="L261">
        <f t="shared" si="158"/>
        <v>0</v>
      </c>
      <c r="M261">
        <f t="shared" si="159"/>
        <v>0.44783162417480837</v>
      </c>
      <c r="N261">
        <f t="shared" si="160"/>
        <v>52.96</v>
      </c>
      <c r="O261">
        <f t="shared" si="161"/>
        <v>1.0592000000000001</v>
      </c>
      <c r="P261">
        <f t="shared" si="162"/>
        <v>8.3666512776313233</v>
      </c>
      <c r="Q261">
        <f t="shared" si="163"/>
        <v>418.33256388156622</v>
      </c>
      <c r="R261">
        <f t="shared" si="164"/>
        <v>23.806472096265221</v>
      </c>
      <c r="S261">
        <f t="shared" si="165"/>
        <v>0.47612944192530443</v>
      </c>
      <c r="T261">
        <f t="shared" si="166"/>
        <v>3.7609601620111754</v>
      </c>
      <c r="U261">
        <f t="shared" si="167"/>
        <v>40.077733048507589</v>
      </c>
      <c r="V261">
        <f t="shared" si="168"/>
        <v>6.7063283282972633E-2</v>
      </c>
      <c r="W261">
        <f t="shared" si="169"/>
        <v>-20.575413839461824</v>
      </c>
      <c r="X261">
        <f t="shared" si="170"/>
        <v>20.499036368581972</v>
      </c>
      <c r="Y261">
        <f t="shared" si="171"/>
        <v>0.99673694261856227</v>
      </c>
      <c r="Z261">
        <f t="shared" si="172"/>
        <v>0.50505189762150626</v>
      </c>
      <c r="AA261">
        <f t="shared" si="173"/>
        <v>-10.353077217364596</v>
      </c>
      <c r="AB261">
        <f t="shared" si="174"/>
        <v>12.062865730956878</v>
      </c>
      <c r="AC261">
        <f t="shared" si="175"/>
        <v>0.24125731461913755</v>
      </c>
      <c r="AD261">
        <f t="shared" si="176"/>
        <v>1.8994800667026317</v>
      </c>
      <c r="AE261">
        <f t="shared" si="177"/>
        <v>20.241335128516912</v>
      </c>
      <c r="AF261">
        <f t="shared" si="178"/>
        <v>3.3870438482793967E-2</v>
      </c>
      <c r="AG261">
        <f t="shared" si="141"/>
        <v>20.364871069011425</v>
      </c>
      <c r="AH261">
        <f t="shared" si="142"/>
        <v>45.474392538795165</v>
      </c>
      <c r="AI261">
        <f t="shared" si="143"/>
        <v>20.364871069011425</v>
      </c>
      <c r="AK261" t="b">
        <f t="shared" si="179"/>
        <v>1</v>
      </c>
      <c r="AL261" t="b">
        <f t="shared" si="180"/>
        <v>1</v>
      </c>
      <c r="AM261">
        <f t="shared" si="181"/>
        <v>20.364871069011425</v>
      </c>
      <c r="AN261" t="b">
        <f t="shared" si="182"/>
        <v>1</v>
      </c>
      <c r="AO261">
        <f t="shared" si="183"/>
        <v>10.353077217364596</v>
      </c>
      <c r="AP261">
        <f>SUM(AO262:$AO$262)</f>
        <v>10.28531677822153</v>
      </c>
      <c r="AQ261" t="b">
        <f t="shared" si="144"/>
        <v>1</v>
      </c>
      <c r="AR261" t="b">
        <f t="shared" si="184"/>
        <v>1</v>
      </c>
      <c r="AS261" t="b">
        <f t="shared" si="185"/>
        <v>1</v>
      </c>
      <c r="AT261" t="b">
        <f t="shared" si="187"/>
        <v>1</v>
      </c>
      <c r="AU261">
        <f t="shared" si="145"/>
        <v>45.474392538795186</v>
      </c>
      <c r="AV261" t="b">
        <f t="shared" si="146"/>
        <v>1</v>
      </c>
      <c r="AW261" t="b">
        <f t="shared" si="147"/>
        <v>1</v>
      </c>
      <c r="AX261" t="b">
        <f t="shared" si="186"/>
        <v>1</v>
      </c>
    </row>
    <row r="262" spans="1:50" x14ac:dyDescent="0.35">
      <c r="A262">
        <v>210</v>
      </c>
      <c r="B262">
        <f t="shared" si="148"/>
        <v>19</v>
      </c>
      <c r="C262">
        <f t="shared" si="149"/>
        <v>57</v>
      </c>
      <c r="D262">
        <f t="shared" si="150"/>
        <v>4.2711581027080614E-3</v>
      </c>
      <c r="E262">
        <f t="shared" si="151"/>
        <v>3.5662852247342336E-4</v>
      </c>
      <c r="F262">
        <f t="shared" si="152"/>
        <v>0.04</v>
      </c>
      <c r="G262">
        <f t="shared" si="153"/>
        <v>3.3960531989175591E-3</v>
      </c>
      <c r="H262">
        <f t="shared" si="154"/>
        <v>0.02</v>
      </c>
      <c r="I262">
        <f t="shared" si="155"/>
        <v>1.6774571393545503</v>
      </c>
      <c r="J262">
        <f t="shared" si="156"/>
        <v>1.5970953044633533E-4</v>
      </c>
      <c r="K262">
        <f t="shared" si="157"/>
        <v>1.5203176377935341E-3</v>
      </c>
      <c r="L262">
        <f t="shared" si="158"/>
        <v>0.44615159700656848</v>
      </c>
      <c r="M262">
        <f t="shared" si="159"/>
        <v>0</v>
      </c>
      <c r="N262">
        <f t="shared" si="160"/>
        <v>52.96</v>
      </c>
      <c r="O262">
        <f t="shared" si="161"/>
        <v>1.0592000000000001</v>
      </c>
      <c r="P262">
        <f t="shared" si="162"/>
        <v>8.3872856967727518</v>
      </c>
      <c r="Q262">
        <f t="shared" si="163"/>
        <v>419.36428483863756</v>
      </c>
      <c r="R262">
        <f t="shared" si="164"/>
        <v>23.717162816297851</v>
      </c>
      <c r="S262">
        <f t="shared" si="165"/>
        <v>0.47434325632595703</v>
      </c>
      <c r="T262">
        <f t="shared" si="166"/>
        <v>3.7560917760038808</v>
      </c>
      <c r="U262">
        <f t="shared" si="167"/>
        <v>39.92738261158383</v>
      </c>
      <c r="V262">
        <f t="shared" si="168"/>
        <v>6.6976473017542032E-2</v>
      </c>
      <c r="W262">
        <f t="shared" si="169"/>
        <v>-20.50763130063336</v>
      </c>
      <c r="X262">
        <f t="shared" si="170"/>
        <v>20.431540357589402</v>
      </c>
      <c r="Y262">
        <f t="shared" si="171"/>
        <v>0.99673694261856227</v>
      </c>
      <c r="Z262">
        <f t="shared" si="172"/>
        <v>0.50340388429896321</v>
      </c>
      <c r="AA262">
        <f t="shared" si="173"/>
        <v>-10.28531677822153</v>
      </c>
      <c r="AB262">
        <f t="shared" si="174"/>
        <v>11.978398086569458</v>
      </c>
      <c r="AC262">
        <f t="shared" si="175"/>
        <v>0.23956796173138914</v>
      </c>
      <c r="AD262">
        <f t="shared" si="176"/>
        <v>1.8908311898237449</v>
      </c>
      <c r="AE262">
        <f t="shared" si="177"/>
        <v>20.099599496562181</v>
      </c>
      <c r="AF262">
        <f t="shared" si="178"/>
        <v>3.3716216673675359E-2</v>
      </c>
      <c r="AG262">
        <v>0</v>
      </c>
      <c r="AH262">
        <f t="shared" si="142"/>
        <v>0</v>
      </c>
      <c r="AI262">
        <f t="shared" si="143"/>
        <v>0</v>
      </c>
      <c r="AK262" t="b">
        <f t="shared" si="179"/>
        <v>1</v>
      </c>
      <c r="AL262" t="b">
        <f t="shared" si="180"/>
        <v>1</v>
      </c>
      <c r="AM262">
        <f t="shared" si="181"/>
        <v>-8.9650509238481391E-15</v>
      </c>
      <c r="AN262" t="b">
        <f t="shared" si="182"/>
        <v>1</v>
      </c>
      <c r="AO262">
        <f t="shared" si="183"/>
        <v>10.28531677822153</v>
      </c>
      <c r="AR262" t="b">
        <f t="shared" si="184"/>
        <v>1</v>
      </c>
      <c r="AS262" t="b">
        <f t="shared" si="185"/>
        <v>1</v>
      </c>
      <c r="AT262" t="b">
        <f t="shared" si="187"/>
        <v>1</v>
      </c>
      <c r="AW262" t="b">
        <f t="shared" si="147"/>
        <v>1</v>
      </c>
      <c r="AX262" t="b">
        <f t="shared" si="186"/>
        <v>1</v>
      </c>
    </row>
    <row r="264" spans="1:50" x14ac:dyDescent="0.35">
      <c r="A264" s="1" t="s">
        <v>228</v>
      </c>
    </row>
    <row r="265" spans="1:50" x14ac:dyDescent="0.35">
      <c r="A265" t="s">
        <v>198</v>
      </c>
      <c r="B265">
        <f>age_at_entry</f>
        <v>38</v>
      </c>
      <c r="C265" t="s">
        <v>35</v>
      </c>
      <c r="D265" t="s">
        <v>192</v>
      </c>
    </row>
    <row r="266" spans="1:50" x14ac:dyDescent="0.35">
      <c r="A266" t="s">
        <v>199</v>
      </c>
      <c r="B266">
        <f>dur_m</f>
        <v>30</v>
      </c>
      <c r="C266" t="s">
        <v>200</v>
      </c>
      <c r="D266" t="s">
        <v>201</v>
      </c>
    </row>
    <row r="267" spans="1:50" x14ac:dyDescent="0.35">
      <c r="A267" t="s">
        <v>202</v>
      </c>
      <c r="B267">
        <f>term_m</f>
        <v>240</v>
      </c>
      <c r="C267" t="s">
        <v>200</v>
      </c>
      <c r="D267" t="s">
        <v>201</v>
      </c>
    </row>
    <row r="268" spans="1:50" x14ac:dyDescent="0.35">
      <c r="A268" t="s">
        <v>203</v>
      </c>
      <c r="B268">
        <f>rem_m</f>
        <v>210</v>
      </c>
      <c r="C268" t="s">
        <v>200</v>
      </c>
      <c r="D268" t="s">
        <v>201</v>
      </c>
    </row>
    <row r="269" spans="1:50" x14ac:dyDescent="0.35">
      <c r="A269" t="s">
        <v>204</v>
      </c>
      <c r="B269">
        <f>prem_term_m</f>
        <v>240</v>
      </c>
      <c r="C269" t="s">
        <v>200</v>
      </c>
      <c r="D269" t="s">
        <v>201</v>
      </c>
    </row>
    <row r="270" spans="1:50" x14ac:dyDescent="0.35">
      <c r="A270" t="s">
        <v>205</v>
      </c>
      <c r="B270">
        <f>prem_rem_m</f>
        <v>210</v>
      </c>
      <c r="C270" t="s">
        <v>200</v>
      </c>
      <c r="D270" t="s">
        <v>201</v>
      </c>
    </row>
    <row r="271" spans="1:50" x14ac:dyDescent="0.35">
      <c r="A271" t="s">
        <v>206</v>
      </c>
      <c r="B271">
        <f>dur_y_last</f>
        <v>19</v>
      </c>
      <c r="C271" t="s">
        <v>200</v>
      </c>
      <c r="D271" t="s">
        <v>192</v>
      </c>
    </row>
    <row r="272" spans="1:50" x14ac:dyDescent="0.35">
      <c r="A272" t="s">
        <v>229</v>
      </c>
      <c r="B272">
        <f>SUM($AB$53:$AB$262)</f>
        <v>5662.0561446742022</v>
      </c>
      <c r="C272" t="s">
        <v>84</v>
      </c>
      <c r="D272" t="s">
        <v>83</v>
      </c>
    </row>
    <row r="273" spans="1:4" x14ac:dyDescent="0.35">
      <c r="A273" t="s">
        <v>230</v>
      </c>
      <c r="B273">
        <f>SUM($AC$53:$AC$262)</f>
        <v>113.24112289348389</v>
      </c>
      <c r="C273" t="s">
        <v>84</v>
      </c>
      <c r="D273" t="s">
        <v>83</v>
      </c>
    </row>
    <row r="274" spans="1:4" x14ac:dyDescent="0.35">
      <c r="A274" t="s">
        <v>231</v>
      </c>
      <c r="B274">
        <f>SUM($AD$53:$AD$262)</f>
        <v>656.93011119369055</v>
      </c>
      <c r="C274" t="s">
        <v>84</v>
      </c>
      <c r="D274" t="s">
        <v>83</v>
      </c>
    </row>
    <row r="275" spans="1:4" x14ac:dyDescent="0.35">
      <c r="A275" t="s">
        <v>232</v>
      </c>
      <c r="B275">
        <f>SUM($AE$53:$AE$262)</f>
        <v>4232.3759248749584</v>
      </c>
      <c r="C275" t="s">
        <v>84</v>
      </c>
      <c r="D275" t="s">
        <v>83</v>
      </c>
    </row>
    <row r="276" spans="1:4" x14ac:dyDescent="0.35">
      <c r="A276" t="s">
        <v>233</v>
      </c>
      <c r="B276">
        <f>SUM($AF$53:$AF$262)</f>
        <v>5.5602988067701027</v>
      </c>
      <c r="C276" t="s">
        <v>84</v>
      </c>
      <c r="D276" t="s">
        <v>83</v>
      </c>
    </row>
    <row r="277" spans="1:4" x14ac:dyDescent="0.35">
      <c r="A277" t="s">
        <v>234</v>
      </c>
      <c r="B277">
        <f>B272-B273-B274-B275-B276</f>
        <v>653.94868690529916</v>
      </c>
      <c r="C277" t="s">
        <v>84</v>
      </c>
      <c r="D277" t="s">
        <v>83</v>
      </c>
    </row>
    <row r="278" spans="1:4" x14ac:dyDescent="0.35">
      <c r="A278" t="s">
        <v>235</v>
      </c>
      <c r="B278">
        <f>$AG$52</f>
        <v>-653.94868690529597</v>
      </c>
      <c r="C278" t="s">
        <v>92</v>
      </c>
      <c r="D278" t="s">
        <v>236</v>
      </c>
    </row>
    <row r="279" spans="1:4" x14ac:dyDescent="0.35">
      <c r="A279" t="s">
        <v>237</v>
      </c>
      <c r="B279">
        <f>$AH$52</f>
        <v>-653.94868690529597</v>
      </c>
      <c r="C279" t="s">
        <v>95</v>
      </c>
      <c r="D279" t="s">
        <v>238</v>
      </c>
    </row>
    <row r="280" spans="1:4" x14ac:dyDescent="0.35">
      <c r="A280" t="s">
        <v>239</v>
      </c>
      <c r="B280">
        <f>$AI$52</f>
        <v>0</v>
      </c>
      <c r="C280" t="s">
        <v>97</v>
      </c>
      <c r="D280" t="s">
        <v>240</v>
      </c>
    </row>
    <row r="281" spans="1:4" x14ac:dyDescent="0.35">
      <c r="A281" t="s">
        <v>241</v>
      </c>
      <c r="B281">
        <f>$L$262</f>
        <v>0.44615159700656848</v>
      </c>
      <c r="C281" t="s">
        <v>53</v>
      </c>
      <c r="D281" t="s">
        <v>242</v>
      </c>
    </row>
    <row r="283" spans="1:4" x14ac:dyDescent="0.35">
      <c r="A283" s="1" t="s">
        <v>243</v>
      </c>
    </row>
    <row r="284" spans="1:4" x14ac:dyDescent="0.35">
      <c r="A284" t="s">
        <v>244</v>
      </c>
      <c r="B284">
        <f>sum_assured*pols_if_init</f>
        <v>250000</v>
      </c>
      <c r="D284" t="s">
        <v>245</v>
      </c>
    </row>
    <row r="285" spans="1:4" x14ac:dyDescent="0.35">
      <c r="A285" t="s">
        <v>246</v>
      </c>
      <c r="B285">
        <f>sum_assured</f>
        <v>250000</v>
      </c>
      <c r="D285" t="s">
        <v>247</v>
      </c>
    </row>
    <row r="286" spans="1:4" x14ac:dyDescent="0.35">
      <c r="A286" t="s">
        <v>248</v>
      </c>
      <c r="B286">
        <f>pols_if_init</f>
        <v>1</v>
      </c>
      <c r="D286" t="s">
        <v>249</v>
      </c>
    </row>
    <row r="287" spans="1:4" x14ac:dyDescent="0.35">
      <c r="A287" t="s">
        <v>250</v>
      </c>
      <c r="B287">
        <f>SUMPRODUCT($J$53:$J$262+$K$53:$K$262+$L$53:$L$262)</f>
        <v>1.0000000000000004</v>
      </c>
      <c r="D287" t="s">
        <v>251</v>
      </c>
    </row>
    <row r="288" spans="1:4" x14ac:dyDescent="0.35">
      <c r="A288" t="s">
        <v>252</v>
      </c>
      <c r="B288">
        <f>SUM($AA$53:$AA$262)</f>
        <v>653.94868690529631</v>
      </c>
      <c r="D288" t="s">
        <v>253</v>
      </c>
    </row>
    <row r="290" spans="1:4" x14ac:dyDescent="0.35">
      <c r="A290" t="s">
        <v>128</v>
      </c>
      <c r="B290" t="b">
        <f>AND($AK$52:$AK$262)</f>
        <v>1</v>
      </c>
      <c r="D290" t="s">
        <v>129</v>
      </c>
    </row>
    <row r="291" spans="1:4" x14ac:dyDescent="0.35">
      <c r="A291" t="s">
        <v>130</v>
      </c>
      <c r="B291" t="b">
        <f>AND($AL$53:$AL$262)</f>
        <v>1</v>
      </c>
      <c r="D291" t="s">
        <v>131</v>
      </c>
    </row>
    <row r="292" spans="1:4" x14ac:dyDescent="0.35">
      <c r="A292" t="s">
        <v>132</v>
      </c>
      <c r="B292" t="b">
        <f>AND($AG$262=0,$M$262=0)</f>
        <v>1</v>
      </c>
      <c r="D292" t="s">
        <v>133</v>
      </c>
    </row>
    <row r="293" spans="1:4" x14ac:dyDescent="0.35">
      <c r="A293" t="s">
        <v>134</v>
      </c>
      <c r="B293" t="b">
        <f>AND($AN$53:$AN$262)</f>
        <v>1</v>
      </c>
      <c r="D293" t="s">
        <v>135</v>
      </c>
    </row>
    <row r="294" spans="1:4" x14ac:dyDescent="0.35">
      <c r="A294" t="s">
        <v>136</v>
      </c>
      <c r="B294" t="b">
        <f>ABS(reserve_0-(-pv_net_cf))&lt;=0.000000001*MAX(ABS(reserve_0),ABS(pv_net_cf),scale_money)</f>
        <v>1</v>
      </c>
      <c r="D294" t="s">
        <v>137</v>
      </c>
    </row>
    <row r="295" spans="1:4" x14ac:dyDescent="0.35">
      <c r="A295" t="s">
        <v>138</v>
      </c>
      <c r="B295" t="b">
        <f>AND($AQ$52:$AQ$261)</f>
        <v>1</v>
      </c>
      <c r="D295" t="s">
        <v>139</v>
      </c>
    </row>
    <row r="296" spans="1:4" x14ac:dyDescent="0.35">
      <c r="A296" t="s">
        <v>140</v>
      </c>
      <c r="B296" t="b">
        <f>AND($AR$53:$AR$262)</f>
        <v>1</v>
      </c>
      <c r="D296" t="s">
        <v>141</v>
      </c>
    </row>
    <row r="297" spans="1:4" x14ac:dyDescent="0.35">
      <c r="A297" t="s">
        <v>142</v>
      </c>
      <c r="B297" t="b">
        <f>AND($AS$53:$AS$262)</f>
        <v>1</v>
      </c>
      <c r="D297" t="s">
        <v>143</v>
      </c>
    </row>
    <row r="298" spans="1:4" x14ac:dyDescent="0.35">
      <c r="A298" t="s">
        <v>144</v>
      </c>
      <c r="B298" t="b">
        <f>SUMPRODUCT(--($N$53:$N$262&lt;&gt;0))=prem_rem_m</f>
        <v>1</v>
      </c>
      <c r="D298" t="s">
        <v>145</v>
      </c>
    </row>
    <row r="299" spans="1:4" x14ac:dyDescent="0.35">
      <c r="A299" t="s">
        <v>146</v>
      </c>
      <c r="B299" t="b">
        <f>AND($AT$53:$AT$262)</f>
        <v>1</v>
      </c>
      <c r="D299" t="s">
        <v>147</v>
      </c>
    </row>
    <row r="300" spans="1:4" x14ac:dyDescent="0.35">
      <c r="A300" t="s">
        <v>148</v>
      </c>
      <c r="B300" t="b">
        <f>AND($AV$52:$AV$261)</f>
        <v>1</v>
      </c>
      <c r="D300" t="s">
        <v>149</v>
      </c>
    </row>
    <row r="301" spans="1:4" x14ac:dyDescent="0.35">
      <c r="A301" t="s">
        <v>150</v>
      </c>
      <c r="B301" t="b">
        <f>AND($AW$52:$AW$262)</f>
        <v>1</v>
      </c>
      <c r="D301" t="s">
        <v>151</v>
      </c>
    </row>
    <row r="302" spans="1:4" x14ac:dyDescent="0.35">
      <c r="A302" t="s">
        <v>152</v>
      </c>
      <c r="B302" t="b">
        <f>ABS(exits_sum-scale_count)&lt;=0.000000001*MAX(ABS(exits_sum),ABS(scale_count),scale_count)</f>
        <v>1</v>
      </c>
      <c r="D302" t="s">
        <v>153</v>
      </c>
    </row>
    <row r="303" spans="1:4" x14ac:dyDescent="0.35">
      <c r="A303" t="s">
        <v>154</v>
      </c>
      <c r="B303" t="b">
        <f>ABS(pv_net_cf-pv_net_cf_t_sum)&lt;=0.000000001*MAX(ABS(pv_net_cf),ABS(pv_net_cf_t_sum),scale_money)</f>
        <v>1</v>
      </c>
      <c r="D303" t="s">
        <v>155</v>
      </c>
    </row>
    <row r="304" spans="1:4" x14ac:dyDescent="0.35">
      <c r="A304" t="s">
        <v>156</v>
      </c>
      <c r="B304" t="b">
        <f>AND($AX$53:$AX$262)</f>
        <v>1</v>
      </c>
      <c r="D304" t="s">
        <v>157</v>
      </c>
    </row>
    <row r="305" spans="1:4" x14ac:dyDescent="0.35">
      <c r="A305" t="s">
        <v>158</v>
      </c>
      <c r="B305" t="b">
        <f>MAX($A$52:$A$262)=rem_m</f>
        <v>1</v>
      </c>
      <c r="D305" t="s">
        <v>159</v>
      </c>
    </row>
    <row r="306" spans="1:4" x14ac:dyDescent="0.35">
      <c r="A306" s="1" t="s">
        <v>160</v>
      </c>
      <c r="B306" t="b">
        <f>AND($B$290:$B$305)</f>
        <v>1</v>
      </c>
      <c r="D306" t="s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396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20" customWidth="1"/>
    <col min="2" max="50" width="15" customWidth="1"/>
  </cols>
  <sheetData>
    <row r="1" spans="1:4" x14ac:dyDescent="0.35">
      <c r="A1" s="1" t="s">
        <v>177</v>
      </c>
    </row>
    <row r="2" spans="1:4" x14ac:dyDescent="0.35">
      <c r="A2" t="s">
        <v>178</v>
      </c>
      <c r="B2" s="2">
        <v>46388</v>
      </c>
      <c r="C2" t="s">
        <v>179</v>
      </c>
      <c r="D2" t="s">
        <v>180</v>
      </c>
    </row>
    <row r="3" spans="1:4" x14ac:dyDescent="0.35">
      <c r="A3" t="s">
        <v>181</v>
      </c>
      <c r="B3" t="s">
        <v>254</v>
      </c>
      <c r="C3" t="s">
        <v>183</v>
      </c>
      <c r="D3" t="s">
        <v>184</v>
      </c>
    </row>
    <row r="4" spans="1:4" x14ac:dyDescent="0.35">
      <c r="A4" t="s">
        <v>185</v>
      </c>
      <c r="B4" t="s">
        <v>176</v>
      </c>
      <c r="C4" t="s">
        <v>183</v>
      </c>
      <c r="D4" t="s">
        <v>186</v>
      </c>
    </row>
    <row r="5" spans="1:4" x14ac:dyDescent="0.35">
      <c r="A5" t="s">
        <v>187</v>
      </c>
      <c r="B5" s="2">
        <v>33544</v>
      </c>
      <c r="C5" t="s">
        <v>183</v>
      </c>
      <c r="D5" t="s">
        <v>188</v>
      </c>
    </row>
    <row r="6" spans="1:4" x14ac:dyDescent="0.35">
      <c r="A6" t="s">
        <v>189</v>
      </c>
      <c r="B6" s="2">
        <v>46388</v>
      </c>
      <c r="C6" t="s">
        <v>183</v>
      </c>
      <c r="D6" t="s">
        <v>188</v>
      </c>
    </row>
    <row r="7" spans="1:4" x14ac:dyDescent="0.35">
      <c r="A7" t="s">
        <v>190</v>
      </c>
      <c r="B7" s="2">
        <v>55519</v>
      </c>
      <c r="C7" t="s">
        <v>183</v>
      </c>
      <c r="D7" t="s">
        <v>188</v>
      </c>
    </row>
    <row r="8" spans="1:4" x14ac:dyDescent="0.35">
      <c r="A8" t="s">
        <v>191</v>
      </c>
      <c r="B8">
        <v>25</v>
      </c>
      <c r="C8" t="s">
        <v>183</v>
      </c>
      <c r="D8" t="s">
        <v>192</v>
      </c>
    </row>
    <row r="9" spans="1:4" x14ac:dyDescent="0.35">
      <c r="A9" t="s">
        <v>193</v>
      </c>
      <c r="B9">
        <v>400000</v>
      </c>
      <c r="C9" t="s">
        <v>183</v>
      </c>
      <c r="D9" t="s">
        <v>60</v>
      </c>
    </row>
    <row r="10" spans="1:4" x14ac:dyDescent="0.35">
      <c r="A10" t="s">
        <v>194</v>
      </c>
      <c r="B10">
        <v>51.64</v>
      </c>
      <c r="C10" t="s">
        <v>183</v>
      </c>
      <c r="D10" t="s">
        <v>195</v>
      </c>
    </row>
    <row r="11" spans="1:4" x14ac:dyDescent="0.35">
      <c r="A11" t="s">
        <v>196</v>
      </c>
      <c r="B11">
        <v>1</v>
      </c>
      <c r="C11" t="s">
        <v>183</v>
      </c>
      <c r="D11" t="s">
        <v>52</v>
      </c>
    </row>
    <row r="13" spans="1:4" x14ac:dyDescent="0.35">
      <c r="A13" s="1" t="s">
        <v>197</v>
      </c>
    </row>
    <row r="14" spans="1:4" x14ac:dyDescent="0.35">
      <c r="A14" t="s">
        <v>198</v>
      </c>
      <c r="B14">
        <f>YEAR(entry_date)-YEAR(birth_date)-IF(OR(MONTH(entry_date)&lt;MONTH(birth_date),AND(MONTH(entry_date)=MONTH(birth_date),DAY(entry_date)&lt;DAY(birth_date))),1,0)</f>
        <v>35</v>
      </c>
      <c r="C14" t="s">
        <v>35</v>
      </c>
      <c r="D14" t="s">
        <v>192</v>
      </c>
    </row>
    <row r="15" spans="1:4" x14ac:dyDescent="0.35">
      <c r="A15" t="s">
        <v>199</v>
      </c>
      <c r="B15">
        <f>12*(YEAR(valuation_date)-YEAR(entry_date))+(MONTH(valuation_date)-MONTH(entry_date))-IF(DAY(valuation_date)&lt;DAY(entry_date),1,0)</f>
        <v>0</v>
      </c>
      <c r="C15" t="s">
        <v>200</v>
      </c>
      <c r="D15" t="s">
        <v>201</v>
      </c>
    </row>
    <row r="16" spans="1:4" x14ac:dyDescent="0.35">
      <c r="A16" t="s">
        <v>202</v>
      </c>
      <c r="B16">
        <f>12*(YEAR(maturity_date)-YEAR(entry_date))+(MONTH(maturity_date)-MONTH(entry_date))-IF(DAY(maturity_date)&lt;DAY(entry_date),1,0)</f>
        <v>300</v>
      </c>
      <c r="C16" t="s">
        <v>200</v>
      </c>
      <c r="D16" t="s">
        <v>201</v>
      </c>
    </row>
    <row r="17" spans="1:4" x14ac:dyDescent="0.35">
      <c r="A17" t="s">
        <v>203</v>
      </c>
      <c r="B17">
        <f>term_m-dur_m</f>
        <v>300</v>
      </c>
      <c r="C17" t="s">
        <v>200</v>
      </c>
      <c r="D17" t="s">
        <v>201</v>
      </c>
    </row>
    <row r="18" spans="1:4" x14ac:dyDescent="0.35">
      <c r="A18" t="s">
        <v>204</v>
      </c>
      <c r="B18">
        <f>12*prem_term_y</f>
        <v>300</v>
      </c>
      <c r="C18" t="s">
        <v>200</v>
      </c>
      <c r="D18" t="s">
        <v>201</v>
      </c>
    </row>
    <row r="19" spans="1:4" x14ac:dyDescent="0.35">
      <c r="A19" t="s">
        <v>205</v>
      </c>
      <c r="B19">
        <f>MAX(prem_term_m-dur_m,0)</f>
        <v>300</v>
      </c>
      <c r="C19" t="s">
        <v>200</v>
      </c>
      <c r="D19" t="s">
        <v>201</v>
      </c>
    </row>
    <row r="20" spans="1:4" x14ac:dyDescent="0.35">
      <c r="A20" t="s">
        <v>206</v>
      </c>
      <c r="B20">
        <f>INT((term_m-1)/12)</f>
        <v>24</v>
      </c>
      <c r="C20" t="s">
        <v>200</v>
      </c>
      <c r="D20" t="s">
        <v>192</v>
      </c>
    </row>
    <row r="22" spans="1:4" x14ac:dyDescent="0.35">
      <c r="A22" s="1" t="s">
        <v>207</v>
      </c>
    </row>
    <row r="23" spans="1:4" x14ac:dyDescent="0.35">
      <c r="A23" t="s">
        <v>208</v>
      </c>
      <c r="B23">
        <v>0.04</v>
      </c>
      <c r="C23" t="s">
        <v>209</v>
      </c>
      <c r="D23" t="s">
        <v>210</v>
      </c>
    </row>
    <row r="24" spans="1:4" x14ac:dyDescent="0.35">
      <c r="A24" t="s">
        <v>211</v>
      </c>
      <c r="B24">
        <v>0.03</v>
      </c>
      <c r="C24" t="s">
        <v>209</v>
      </c>
      <c r="D24" t="s">
        <v>210</v>
      </c>
    </row>
    <row r="25" spans="1:4" x14ac:dyDescent="0.35">
      <c r="A25" t="s">
        <v>212</v>
      </c>
      <c r="B25">
        <f>(1+i)^(1/12)-1</f>
        <v>3.2737397821989145E-3</v>
      </c>
      <c r="C25" t="s">
        <v>209</v>
      </c>
      <c r="D25" t="s">
        <v>213</v>
      </c>
    </row>
    <row r="26" spans="1:4" x14ac:dyDescent="0.35">
      <c r="A26" t="s">
        <v>214</v>
      </c>
      <c r="B26">
        <f>(1+i)^(-1/12)</f>
        <v>0.99673694261856227</v>
      </c>
      <c r="C26" t="s">
        <v>209</v>
      </c>
      <c r="D26" t="s">
        <v>78</v>
      </c>
    </row>
    <row r="27" spans="1:4" x14ac:dyDescent="0.35">
      <c r="A27" t="s">
        <v>215</v>
      </c>
      <c r="B27">
        <f>(1+e)^(1/12)-1</f>
        <v>2.4662697723036864E-3</v>
      </c>
      <c r="C27" t="s">
        <v>209</v>
      </c>
      <c r="D27" t="s">
        <v>213</v>
      </c>
    </row>
    <row r="28" spans="1:4" x14ac:dyDescent="0.35">
      <c r="A28" t="s">
        <v>163</v>
      </c>
      <c r="B28">
        <v>2.0000000000000001E-4</v>
      </c>
      <c r="C28" t="s">
        <v>39</v>
      </c>
      <c r="D28" t="s">
        <v>164</v>
      </c>
    </row>
    <row r="29" spans="1:4" x14ac:dyDescent="0.35">
      <c r="A29" t="s">
        <v>165</v>
      </c>
      <c r="B29">
        <v>1.4999999999999999E-4</v>
      </c>
      <c r="C29" t="s">
        <v>39</v>
      </c>
      <c r="D29" t="s">
        <v>166</v>
      </c>
    </row>
    <row r="30" spans="1:4" x14ac:dyDescent="0.35">
      <c r="A30" t="s">
        <v>167</v>
      </c>
      <c r="B30">
        <v>1.7E-5</v>
      </c>
      <c r="C30" t="s">
        <v>39</v>
      </c>
      <c r="D30" t="s">
        <v>168</v>
      </c>
    </row>
    <row r="31" spans="1:4" x14ac:dyDescent="0.35">
      <c r="A31" t="s">
        <v>169</v>
      </c>
      <c r="B31">
        <v>1.1E-5</v>
      </c>
      <c r="C31" t="s">
        <v>39</v>
      </c>
      <c r="D31" t="s">
        <v>170</v>
      </c>
    </row>
    <row r="32" spans="1:4" x14ac:dyDescent="0.35">
      <c r="A32" t="s">
        <v>171</v>
      </c>
      <c r="B32">
        <v>1.1000000000000001</v>
      </c>
      <c r="C32" t="s">
        <v>39</v>
      </c>
      <c r="D32" t="s">
        <v>172</v>
      </c>
    </row>
    <row r="33" spans="1:4" x14ac:dyDescent="0.35">
      <c r="A33" t="s">
        <v>216</v>
      </c>
      <c r="B33">
        <v>5</v>
      </c>
      <c r="C33" t="s">
        <v>217</v>
      </c>
      <c r="D33" t="s">
        <v>218</v>
      </c>
    </row>
    <row r="34" spans="1:4" x14ac:dyDescent="0.35">
      <c r="A34" t="s">
        <v>219</v>
      </c>
      <c r="B34">
        <v>250</v>
      </c>
      <c r="C34" t="s">
        <v>217</v>
      </c>
      <c r="D34" t="s">
        <v>220</v>
      </c>
    </row>
    <row r="36" spans="1:4" x14ac:dyDescent="0.35">
      <c r="A36" s="1" t="s">
        <v>221</v>
      </c>
    </row>
    <row r="37" spans="1:4" x14ac:dyDescent="0.35">
      <c r="A37" t="s">
        <v>222</v>
      </c>
      <c r="B37" t="s">
        <v>223</v>
      </c>
      <c r="D37" t="s">
        <v>224</v>
      </c>
    </row>
    <row r="38" spans="1:4" x14ac:dyDescent="0.35">
      <c r="A38">
        <v>0</v>
      </c>
      <c r="B38">
        <v>0.15</v>
      </c>
    </row>
    <row r="39" spans="1:4" x14ac:dyDescent="0.35">
      <c r="A39">
        <v>1</v>
      </c>
      <c r="B39">
        <v>0.1</v>
      </c>
    </row>
    <row r="40" spans="1:4" x14ac:dyDescent="0.35">
      <c r="A40">
        <v>2</v>
      </c>
      <c r="B40">
        <v>0.08</v>
      </c>
    </row>
    <row r="41" spans="1:4" x14ac:dyDescent="0.35">
      <c r="A41">
        <v>3</v>
      </c>
      <c r="B41">
        <v>0.06</v>
      </c>
    </row>
    <row r="42" spans="1:4" x14ac:dyDescent="0.35">
      <c r="A42">
        <v>4</v>
      </c>
      <c r="B42">
        <v>0.05</v>
      </c>
    </row>
    <row r="43" spans="1:4" x14ac:dyDescent="0.35">
      <c r="A43">
        <v>5</v>
      </c>
      <c r="B43">
        <v>0.04</v>
      </c>
    </row>
    <row r="45" spans="1:4" x14ac:dyDescent="0.35">
      <c r="A45" s="1" t="s">
        <v>225</v>
      </c>
    </row>
    <row r="46" spans="1:4" x14ac:dyDescent="0.35">
      <c r="A46" t="s">
        <v>222</v>
      </c>
      <c r="B46" t="s">
        <v>226</v>
      </c>
      <c r="D46" t="s">
        <v>46</v>
      </c>
    </row>
    <row r="47" spans="1:4" x14ac:dyDescent="0.35">
      <c r="A47">
        <v>0</v>
      </c>
      <c r="B47">
        <v>0.2</v>
      </c>
    </row>
    <row r="48" spans="1:4" x14ac:dyDescent="0.35">
      <c r="A48">
        <v>1</v>
      </c>
      <c r="B48">
        <v>0.02</v>
      </c>
    </row>
    <row r="50" spans="1:50" x14ac:dyDescent="0.35">
      <c r="A50" s="1" t="s">
        <v>227</v>
      </c>
    </row>
    <row r="51" spans="1:50" x14ac:dyDescent="0.35">
      <c r="A51" s="1" t="s">
        <v>31</v>
      </c>
      <c r="B51" s="1" t="s">
        <v>34</v>
      </c>
      <c r="C51" s="1" t="s">
        <v>36</v>
      </c>
      <c r="D51" s="1" t="s">
        <v>37</v>
      </c>
      <c r="E51" s="1" t="s">
        <v>40</v>
      </c>
      <c r="F51" s="1" t="s">
        <v>42</v>
      </c>
      <c r="G51" s="1" t="s">
        <v>44</v>
      </c>
      <c r="H51" s="1" t="s">
        <v>45</v>
      </c>
      <c r="I51" s="1" t="s">
        <v>48</v>
      </c>
      <c r="J51" s="1" t="s">
        <v>51</v>
      </c>
      <c r="K51" s="1" t="s">
        <v>54</v>
      </c>
      <c r="L51" s="1" t="s">
        <v>55</v>
      </c>
      <c r="M51" s="1" t="s">
        <v>56</v>
      </c>
      <c r="N51" s="1" t="s">
        <v>59</v>
      </c>
      <c r="O51" s="1" t="s">
        <v>62</v>
      </c>
      <c r="P51" s="1" t="s">
        <v>63</v>
      </c>
      <c r="Q51" s="1" t="s">
        <v>64</v>
      </c>
      <c r="R51" s="1" t="s">
        <v>65</v>
      </c>
      <c r="S51" s="1" t="s">
        <v>68</v>
      </c>
      <c r="T51" s="1" t="s">
        <v>69</v>
      </c>
      <c r="U51" s="1" t="s">
        <v>71</v>
      </c>
      <c r="V51" s="1" t="s">
        <v>72</v>
      </c>
      <c r="W51" s="1" t="s">
        <v>73</v>
      </c>
      <c r="X51" s="1" t="s">
        <v>76</v>
      </c>
      <c r="Y51" s="1" t="s">
        <v>77</v>
      </c>
      <c r="Z51" s="1" t="s">
        <v>80</v>
      </c>
      <c r="AA51" s="1" t="s">
        <v>82</v>
      </c>
      <c r="AB51" s="1" t="s">
        <v>85</v>
      </c>
      <c r="AC51" s="1" t="s">
        <v>86</v>
      </c>
      <c r="AD51" s="1" t="s">
        <v>87</v>
      </c>
      <c r="AE51" s="1" t="s">
        <v>88</v>
      </c>
      <c r="AF51" s="1" t="s">
        <v>89</v>
      </c>
      <c r="AG51" s="1" t="s">
        <v>90</v>
      </c>
      <c r="AH51" s="1" t="s">
        <v>93</v>
      </c>
      <c r="AI51" s="1" t="s">
        <v>96</v>
      </c>
      <c r="AK51" s="1" t="s">
        <v>99</v>
      </c>
      <c r="AL51" s="1" t="s">
        <v>101</v>
      </c>
      <c r="AM51" s="1" t="s">
        <v>103</v>
      </c>
      <c r="AN51" s="1" t="s">
        <v>105</v>
      </c>
      <c r="AO51" s="1" t="s">
        <v>107</v>
      </c>
      <c r="AP51" s="1" t="s">
        <v>109</v>
      </c>
      <c r="AQ51" s="1" t="s">
        <v>111</v>
      </c>
      <c r="AR51" s="1" t="s">
        <v>113</v>
      </c>
      <c r="AS51" s="1" t="s">
        <v>115</v>
      </c>
      <c r="AT51" s="1" t="s">
        <v>117</v>
      </c>
      <c r="AU51" s="1" t="s">
        <v>119</v>
      </c>
      <c r="AV51" s="1" t="s">
        <v>121</v>
      </c>
      <c r="AW51" s="1" t="s">
        <v>123</v>
      </c>
      <c r="AX51" s="1" t="s">
        <v>125</v>
      </c>
    </row>
    <row r="52" spans="1:50" x14ac:dyDescent="0.35">
      <c r="A52">
        <v>0</v>
      </c>
      <c r="I52">
        <v>1</v>
      </c>
      <c r="M52">
        <f>pols_if_init</f>
        <v>1</v>
      </c>
      <c r="Z52">
        <v>1</v>
      </c>
      <c r="AG52">
        <f t="shared" ref="AG52:AG115" si="0">(AG53+X53)*Y53</f>
        <v>-1024.1130998636133</v>
      </c>
      <c r="AH52">
        <f t="shared" ref="AH52:AH115" si="1">IF(M52&gt;0,AG52/M52,0)</f>
        <v>-1024.1130998636133</v>
      </c>
      <c r="AI52">
        <f t="shared" ref="AI52:AI115" si="2">IF(AG52&gt;0,AG52,0)</f>
        <v>0</v>
      </c>
      <c r="AK52" t="b">
        <f>M52&gt;=0</f>
        <v>1</v>
      </c>
      <c r="AP52">
        <f>SUM(AO53:$AO$352)</f>
        <v>-1024.1130998636131</v>
      </c>
      <c r="AQ52" t="b">
        <f t="shared" ref="AQ52:AQ115" si="3">ABS(AG52*Z52-AP52)&lt;=0.000000001*MAX(ABS(AG52*Z52),ABS(AP52),scale_money)</f>
        <v>1</v>
      </c>
      <c r="AU52">
        <f t="shared" ref="AU52:AU115" si="4">-(N53-O53)+v_m*(E53*(sum_assured+Q53)+P53+(1-E53)*(1-G53)*AH53)</f>
        <v>-1024.1130998636133</v>
      </c>
      <c r="AV52" t="b">
        <f t="shared" ref="AV52:AV115" si="5">ABS(AH52-AU52)&lt;=0.000000001*MAX(ABS(AH52),ABS(AU52),scale_pp)</f>
        <v>1</v>
      </c>
      <c r="AW52" t="b">
        <f t="shared" ref="AW52:AW115" si="6">AND(AI52&gt;=0,AI52&gt;=AG52)</f>
        <v>1</v>
      </c>
    </row>
    <row r="53" spans="1:50" x14ac:dyDescent="0.35">
      <c r="A53">
        <v>1</v>
      </c>
      <c r="B53">
        <f t="shared" ref="B53:B116" si="7">MIN(INT((dur_m+A53-1)/12),dur_y_last)</f>
        <v>0</v>
      </c>
      <c r="C53">
        <f t="shared" ref="C53:C116" si="8">age_at_entry+B53</f>
        <v>35</v>
      </c>
      <c r="D53">
        <f t="shared" ref="D53:D116" si="9">INDEX(mort_table,MATCH(C53,mort_age,0),MATCH(sex,mort_sex,0))</f>
        <v>4.7422517800954633E-4</v>
      </c>
      <c r="E53">
        <f t="shared" ref="E53:E116" si="10">IF(A53&lt;=rem_m,1-(1-D53)^(1/12),0)</f>
        <v>3.952735696777232E-5</v>
      </c>
      <c r="F53">
        <f t="shared" ref="F53:F116" si="11">IF(A53&lt;=prem_rem_m,INDEX(lapse_table,MATCH(MIN(B53,5),lapse_key,0)),0)</f>
        <v>0.15</v>
      </c>
      <c r="G53">
        <f t="shared" ref="G53:G116" si="12">1-(1-F53)^(1/12)</f>
        <v>1.3451947011868914E-2</v>
      </c>
      <c r="H53">
        <f t="shared" ref="H53:H116" si="13">INDEX(comm_table,MATCH(MIN(B53,1),comm_key,0))</f>
        <v>0.2</v>
      </c>
      <c r="I53">
        <f t="shared" ref="I53:I116" si="14">(1+e_m)^A53</f>
        <v>1.0024662697723037</v>
      </c>
      <c r="J53">
        <f t="shared" ref="J53:J116" si="15">M52*E53</f>
        <v>3.952735696777232E-5</v>
      </c>
      <c r="K53">
        <f t="shared" ref="K53:K116" si="16">(M52-J53)*G53</f>
        <v>1.3451415291957465E-2</v>
      </c>
      <c r="L53">
        <f t="shared" ref="L53:L116" si="17">IF(A53=rem_m,M52-J53-K53,0)</f>
        <v>0</v>
      </c>
      <c r="M53">
        <f t="shared" ref="M53:M116" si="18">M52-J53-K53-L53</f>
        <v>0.98650905735107475</v>
      </c>
      <c r="N53">
        <f t="shared" ref="N53:N116" si="19">IF(A53&lt;=prem_rem_m,premium,0)</f>
        <v>51.64</v>
      </c>
      <c r="O53">
        <f t="shared" ref="O53:O116" si="20">N53*H53</f>
        <v>10.328000000000001</v>
      </c>
      <c r="P53">
        <f t="shared" ref="P53:P116" si="21">maint_base*I53</f>
        <v>5.0123313488615189</v>
      </c>
      <c r="Q53">
        <f t="shared" ref="Q53:Q116" si="22">claim_exp_base*I53</f>
        <v>250.61656744307592</v>
      </c>
      <c r="R53">
        <f t="shared" ref="R53:R116" si="23">M52*N53</f>
        <v>51.64</v>
      </c>
      <c r="S53">
        <f t="shared" ref="S53:S116" si="24">R53*H53</f>
        <v>10.328000000000001</v>
      </c>
      <c r="T53">
        <f t="shared" ref="T53:T116" si="25">M52*P53</f>
        <v>5.0123313488615189</v>
      </c>
      <c r="U53">
        <f t="shared" ref="U53:U116" si="26">J53*sum_assured</f>
        <v>15.810942787108928</v>
      </c>
      <c r="V53">
        <f t="shared" ref="V53:V116" si="27">J53*Q53</f>
        <v>9.9062105233602479E-3</v>
      </c>
      <c r="W53">
        <f t="shared" ref="W53:W116" si="28">R53-S53-T53-U53-V53</f>
        <v>20.478819653506186</v>
      </c>
      <c r="X53">
        <f t="shared" ref="X53:X116" si="29">U53+V53+T53-(R53-S53)*(1+i_m)</f>
        <v>-20.614064391388396</v>
      </c>
      <c r="Y53">
        <f t="shared" ref="Y53:Y116" si="30">v_m</f>
        <v>0.99673694261856227</v>
      </c>
      <c r="Z53">
        <f t="shared" ref="Z53:Z116" si="31">v_m^A53</f>
        <v>0.99673694261856227</v>
      </c>
      <c r="AA53">
        <f t="shared" ref="AA53:AA116" si="32">(R53-S53)*Z52-(T53+U53+V53)*Z53</f>
        <v>20.546799516414641</v>
      </c>
      <c r="AB53">
        <f t="shared" ref="AB53:AB116" si="33">R53*Z52</f>
        <v>51.64</v>
      </c>
      <c r="AC53">
        <f t="shared" ref="AC53:AC116" si="34">S53*Z52</f>
        <v>10.328000000000001</v>
      </c>
      <c r="AD53">
        <f t="shared" ref="AD53:AD116" si="35">T53*Z53</f>
        <v>4.9959758240554049</v>
      </c>
      <c r="AE53">
        <f t="shared" ref="AE53:AE116" si="36">U53*Z53</f>
        <v>15.759350773539962</v>
      </c>
      <c r="AF53">
        <f t="shared" ref="AF53:AF116" si="37">V53*Z53</f>
        <v>9.8738859899899206E-3</v>
      </c>
      <c r="AG53">
        <f t="shared" si="0"/>
        <v>-1006.8517152687197</v>
      </c>
      <c r="AH53">
        <f t="shared" si="1"/>
        <v>-1020.6208526582291</v>
      </c>
      <c r="AI53">
        <f t="shared" si="2"/>
        <v>0</v>
      </c>
      <c r="AK53" t="b">
        <f t="shared" ref="AK53:AK116" si="38">AND(M53&gt;=0,M53&lt;=M52)</f>
        <v>1</v>
      </c>
      <c r="AL53" t="b">
        <f t="shared" ref="AL53:AL116" si="39">AND(D53&gt;=0,D53&lt;=1,E53&gt;=0,E53&lt;=1,F53&gt;=0,F53&lt;=1,G53&gt;=0,G53&lt;=1,J53+K53+L53&lt;=M52+0.000000001*scale_count)</f>
        <v>1</v>
      </c>
      <c r="AM53">
        <f t="shared" ref="AM53:AM116" si="40">(AG52+R53-S53)*(1+i_m)-T53-U53-V53</f>
        <v>-1006.8517152687195</v>
      </c>
      <c r="AN53" t="b">
        <f t="shared" ref="AN53:AN116" si="41">ABS(AM53-AG53)&lt;=0.000000001*MAX(ABS(AM53),ABS(AG53),scale_money)</f>
        <v>1</v>
      </c>
      <c r="AO53">
        <f t="shared" ref="AO53:AO116" si="42">(U53+V53+T53)*Z53-(R53-S53)*Z52</f>
        <v>-20.546799516414644</v>
      </c>
      <c r="AP53">
        <f>SUM(AO54:$AO$352)</f>
        <v>-1003.5663003471984</v>
      </c>
      <c r="AQ53" t="b">
        <f t="shared" si="3"/>
        <v>1</v>
      </c>
      <c r="AR53" t="b">
        <f t="shared" ref="AR53:AR116" si="43">IF(A53&lt;&gt;rem_m,L53=0,L53=M52-J53-K53)</f>
        <v>1</v>
      </c>
      <c r="AS53" t="b">
        <f t="shared" ref="AS53:AS116" si="44">IF(A53&gt;prem_rem_m,AND(R53=0,S53=0,F53=0,G53=0,K53=0),R53=M52*premium)</f>
        <v>1</v>
      </c>
      <c r="AT53" t="b">
        <f>AND(C53&gt;=18,C53&lt;=120)</f>
        <v>1</v>
      </c>
      <c r="AU53">
        <f t="shared" si="4"/>
        <v>-1020.620852658229</v>
      </c>
      <c r="AV53" t="b">
        <f t="shared" si="5"/>
        <v>1</v>
      </c>
      <c r="AW53" t="b">
        <f t="shared" si="6"/>
        <v>1</v>
      </c>
      <c r="AX53" t="b">
        <f t="shared" ref="AX53:AX116" si="45">AND(U53=J53*sum_assured,R53=M52*N53,T53=M52*P53)</f>
        <v>1</v>
      </c>
    </row>
    <row r="54" spans="1:50" x14ac:dyDescent="0.35">
      <c r="A54">
        <v>2</v>
      </c>
      <c r="B54">
        <f t="shared" si="7"/>
        <v>0</v>
      </c>
      <c r="C54">
        <f t="shared" si="8"/>
        <v>35</v>
      </c>
      <c r="D54">
        <f t="shared" si="9"/>
        <v>4.7422517800954633E-4</v>
      </c>
      <c r="E54">
        <f t="shared" si="10"/>
        <v>3.952735696777232E-5</v>
      </c>
      <c r="F54">
        <f t="shared" si="11"/>
        <v>0.15</v>
      </c>
      <c r="G54">
        <f t="shared" si="12"/>
        <v>1.3451947011868914E-2</v>
      </c>
      <c r="H54">
        <f t="shared" si="13"/>
        <v>0.2</v>
      </c>
      <c r="I54">
        <f t="shared" si="14"/>
        <v>1.0049386220311971</v>
      </c>
      <c r="J54">
        <f t="shared" si="15"/>
        <v>3.8994095661856508E-5</v>
      </c>
      <c r="K54">
        <f t="shared" si="16"/>
        <v>1.3269943019706789E-2</v>
      </c>
      <c r="L54">
        <f t="shared" si="17"/>
        <v>0</v>
      </c>
      <c r="M54">
        <f t="shared" si="18"/>
        <v>0.97320012023570612</v>
      </c>
      <c r="N54">
        <f t="shared" si="19"/>
        <v>51.64</v>
      </c>
      <c r="O54">
        <f t="shared" si="20"/>
        <v>10.328000000000001</v>
      </c>
      <c r="P54">
        <f t="shared" si="21"/>
        <v>5.0246931101559857</v>
      </c>
      <c r="Q54">
        <f t="shared" si="22"/>
        <v>251.23465550779929</v>
      </c>
      <c r="R54">
        <f t="shared" si="23"/>
        <v>50.943327721609499</v>
      </c>
      <c r="S54">
        <f t="shared" si="24"/>
        <v>10.1886655443219</v>
      </c>
      <c r="T54">
        <f t="shared" si="25"/>
        <v>4.9569052635784212</v>
      </c>
      <c r="U54">
        <f t="shared" si="26"/>
        <v>15.597638264742603</v>
      </c>
      <c r="V54">
        <f t="shared" si="27"/>
        <v>9.796668190444691E-3</v>
      </c>
      <c r="W54">
        <f t="shared" si="28"/>
        <v>20.190321980776133</v>
      </c>
      <c r="X54">
        <f t="shared" si="29"/>
        <v>-20.323742139655995</v>
      </c>
      <c r="Y54">
        <f t="shared" si="30"/>
        <v>0.99673694261856227</v>
      </c>
      <c r="Z54">
        <f t="shared" si="31"/>
        <v>0.99348453278059912</v>
      </c>
      <c r="AA54">
        <f t="shared" si="32"/>
        <v>20.191323463969514</v>
      </c>
      <c r="AB54">
        <f t="shared" si="33"/>
        <v>50.777096720052498</v>
      </c>
      <c r="AC54">
        <f t="shared" si="34"/>
        <v>10.1554193440105</v>
      </c>
      <c r="AD54">
        <f t="shared" si="35"/>
        <v>4.9246087098239002</v>
      </c>
      <c r="AE54">
        <f t="shared" si="36"/>
        <v>15.4960123639286</v>
      </c>
      <c r="AF54">
        <f t="shared" si="37"/>
        <v>9.7328383199905017E-3</v>
      </c>
      <c r="AG54">
        <f t="shared" si="0"/>
        <v>-989.82414364411409</v>
      </c>
      <c r="AH54">
        <f t="shared" si="1"/>
        <v>-1017.0818139689313</v>
      </c>
      <c r="AI54">
        <f t="shared" si="2"/>
        <v>0</v>
      </c>
      <c r="AK54" t="b">
        <f t="shared" si="38"/>
        <v>1</v>
      </c>
      <c r="AL54" t="b">
        <f t="shared" si="39"/>
        <v>1</v>
      </c>
      <c r="AM54">
        <f t="shared" si="40"/>
        <v>-989.82414364411409</v>
      </c>
      <c r="AN54" t="b">
        <f t="shared" si="41"/>
        <v>1</v>
      </c>
      <c r="AO54">
        <f t="shared" si="42"/>
        <v>-20.19132346396951</v>
      </c>
      <c r="AP54">
        <f>SUM(AO55:$AO$352)</f>
        <v>-983.37497688322924</v>
      </c>
      <c r="AQ54" t="b">
        <f t="shared" si="3"/>
        <v>1</v>
      </c>
      <c r="AR54" t="b">
        <f t="shared" si="43"/>
        <v>1</v>
      </c>
      <c r="AS54" t="b">
        <f t="shared" si="44"/>
        <v>1</v>
      </c>
      <c r="AT54" t="b">
        <f t="shared" ref="AT54:AT117" si="46">AND(C54&gt;=18,C54&lt;=120,OR(B54-B53=0,B54-B53=1))</f>
        <v>1</v>
      </c>
      <c r="AU54">
        <f t="shared" si="4"/>
        <v>-1017.0818139689313</v>
      </c>
      <c r="AV54" t="b">
        <f t="shared" si="5"/>
        <v>1</v>
      </c>
      <c r="AW54" t="b">
        <f t="shared" si="6"/>
        <v>1</v>
      </c>
      <c r="AX54" t="b">
        <f t="shared" si="45"/>
        <v>1</v>
      </c>
    </row>
    <row r="55" spans="1:50" x14ac:dyDescent="0.35">
      <c r="A55">
        <v>3</v>
      </c>
      <c r="B55">
        <f t="shared" si="7"/>
        <v>0</v>
      </c>
      <c r="C55">
        <f t="shared" si="8"/>
        <v>35</v>
      </c>
      <c r="D55">
        <f t="shared" si="9"/>
        <v>4.7422517800954633E-4</v>
      </c>
      <c r="E55">
        <f t="shared" si="10"/>
        <v>3.952735696777232E-5</v>
      </c>
      <c r="F55">
        <f t="shared" si="11"/>
        <v>0.15</v>
      </c>
      <c r="G55">
        <f t="shared" si="12"/>
        <v>1.3451947011868914E-2</v>
      </c>
      <c r="H55">
        <f t="shared" si="13"/>
        <v>0.2</v>
      </c>
      <c r="I55">
        <f t="shared" si="14"/>
        <v>1.0074170717777331</v>
      </c>
      <c r="J55">
        <f t="shared" si="15"/>
        <v>3.8468028553635698E-5</v>
      </c>
      <c r="K55">
        <f t="shared" si="16"/>
        <v>1.3090918979473421E-2</v>
      </c>
      <c r="L55">
        <f t="shared" si="17"/>
        <v>0</v>
      </c>
      <c r="M55">
        <f t="shared" si="18"/>
        <v>0.960070733227679</v>
      </c>
      <c r="N55">
        <f t="shared" si="19"/>
        <v>51.64</v>
      </c>
      <c r="O55">
        <f t="shared" si="20"/>
        <v>10.328000000000001</v>
      </c>
      <c r="P55">
        <f t="shared" si="21"/>
        <v>5.0370853588886657</v>
      </c>
      <c r="Q55">
        <f t="shared" si="22"/>
        <v>251.85426794443327</v>
      </c>
      <c r="R55">
        <f t="shared" si="23"/>
        <v>50.256054208971868</v>
      </c>
      <c r="S55">
        <f t="shared" si="24"/>
        <v>10.051210841794374</v>
      </c>
      <c r="T55">
        <f t="shared" si="25"/>
        <v>4.9020920769079641</v>
      </c>
      <c r="U55">
        <f t="shared" si="26"/>
        <v>15.387211421454278</v>
      </c>
      <c r="V55">
        <f t="shared" si="27"/>
        <v>9.6883371706414749E-3</v>
      </c>
      <c r="W55">
        <f t="shared" si="28"/>
        <v>19.905851531644615</v>
      </c>
      <c r="X55">
        <f t="shared" si="29"/>
        <v>-20.037471726812814</v>
      </c>
      <c r="Y55">
        <f t="shared" si="30"/>
        <v>0.99673694261856227</v>
      </c>
      <c r="Z55">
        <f t="shared" si="31"/>
        <v>0.99024273574256516</v>
      </c>
      <c r="AA55">
        <f t="shared" si="32"/>
        <v>19.841960820123429</v>
      </c>
      <c r="AB55">
        <f t="shared" si="33"/>
        <v>49.928612535196876</v>
      </c>
      <c r="AC55">
        <f t="shared" si="34"/>
        <v>9.9857225070393767</v>
      </c>
      <c r="AD55">
        <f t="shared" si="35"/>
        <v>4.8542610690992953</v>
      </c>
      <c r="AE55">
        <f t="shared" si="36"/>
        <v>15.23707433343013</v>
      </c>
      <c r="AF55">
        <f t="shared" si="37"/>
        <v>9.5938055046523966E-3</v>
      </c>
      <c r="AG55">
        <f t="shared" si="0"/>
        <v>-973.02709859372999</v>
      </c>
      <c r="AH55">
        <f t="shared" si="1"/>
        <v>-1013.4952195891783</v>
      </c>
      <c r="AI55">
        <f t="shared" si="2"/>
        <v>0</v>
      </c>
      <c r="AK55" t="b">
        <f t="shared" si="38"/>
        <v>1</v>
      </c>
      <c r="AL55" t="b">
        <f t="shared" si="39"/>
        <v>1</v>
      </c>
      <c r="AM55">
        <f t="shared" si="40"/>
        <v>-973.02709859372999</v>
      </c>
      <c r="AN55" t="b">
        <f t="shared" si="41"/>
        <v>1</v>
      </c>
      <c r="AO55">
        <f t="shared" si="42"/>
        <v>-19.841960820123429</v>
      </c>
      <c r="AP55">
        <f>SUM(AO56:$AO$352)</f>
        <v>-963.53301606310572</v>
      </c>
      <c r="AQ55" t="b">
        <f t="shared" si="3"/>
        <v>1</v>
      </c>
      <c r="AR55" t="b">
        <f t="shared" si="43"/>
        <v>1</v>
      </c>
      <c r="AS55" t="b">
        <f t="shared" si="44"/>
        <v>1</v>
      </c>
      <c r="AT55" t="b">
        <f t="shared" si="46"/>
        <v>1</v>
      </c>
      <c r="AU55">
        <f t="shared" si="4"/>
        <v>-1013.4952195891784</v>
      </c>
      <c r="AV55" t="b">
        <f t="shared" si="5"/>
        <v>1</v>
      </c>
      <c r="AW55" t="b">
        <f t="shared" si="6"/>
        <v>1</v>
      </c>
      <c r="AX55" t="b">
        <f t="shared" si="45"/>
        <v>1</v>
      </c>
    </row>
    <row r="56" spans="1:50" x14ac:dyDescent="0.35">
      <c r="A56">
        <v>4</v>
      </c>
      <c r="B56">
        <f t="shared" si="7"/>
        <v>0</v>
      </c>
      <c r="C56">
        <f t="shared" si="8"/>
        <v>35</v>
      </c>
      <c r="D56">
        <f t="shared" si="9"/>
        <v>4.7422517800954633E-4</v>
      </c>
      <c r="E56">
        <f t="shared" si="10"/>
        <v>3.952735696777232E-5</v>
      </c>
      <c r="F56">
        <f t="shared" si="11"/>
        <v>0.15</v>
      </c>
      <c r="G56">
        <f t="shared" si="12"/>
        <v>1.3451947011868914E-2</v>
      </c>
      <c r="H56">
        <f t="shared" si="13"/>
        <v>0.2</v>
      </c>
      <c r="I56">
        <f t="shared" si="14"/>
        <v>1.0099016340499611</v>
      </c>
      <c r="J56">
        <f t="shared" si="15"/>
        <v>3.7949058586601376E-5</v>
      </c>
      <c r="K56">
        <f t="shared" si="16"/>
        <v>1.2914310142299617E-2</v>
      </c>
      <c r="L56">
        <f t="shared" si="17"/>
        <v>0</v>
      </c>
      <c r="M56">
        <f t="shared" si="18"/>
        <v>0.94711847402679283</v>
      </c>
      <c r="N56">
        <f t="shared" si="19"/>
        <v>51.64</v>
      </c>
      <c r="O56">
        <f t="shared" si="20"/>
        <v>10.328000000000001</v>
      </c>
      <c r="P56">
        <f t="shared" si="21"/>
        <v>5.0495081702498057</v>
      </c>
      <c r="Q56">
        <f t="shared" si="22"/>
        <v>252.47540851249028</v>
      </c>
      <c r="R56">
        <f t="shared" si="23"/>
        <v>49.578052663877344</v>
      </c>
      <c r="S56">
        <f t="shared" si="24"/>
        <v>9.9156105327754691</v>
      </c>
      <c r="T56">
        <f t="shared" si="25"/>
        <v>4.8478850114508871</v>
      </c>
      <c r="U56">
        <f t="shared" si="26"/>
        <v>15.179623434640551</v>
      </c>
      <c r="V56">
        <f t="shared" si="27"/>
        <v>9.5812040693166092E-3</v>
      </c>
      <c r="W56">
        <f t="shared" si="28"/>
        <v>19.625352480941125</v>
      </c>
      <c r="X56">
        <f t="shared" si="29"/>
        <v>-19.755196995604873</v>
      </c>
      <c r="Y56">
        <f t="shared" si="30"/>
        <v>0.99673694261856227</v>
      </c>
      <c r="Z56">
        <f t="shared" si="31"/>
        <v>0.98701151687428534</v>
      </c>
      <c r="AA56">
        <f t="shared" si="32"/>
        <v>19.498606952782286</v>
      </c>
      <c r="AB56">
        <f t="shared" si="33"/>
        <v>49.094306502666875</v>
      </c>
      <c r="AC56">
        <f t="shared" si="34"/>
        <v>9.8188613005333742</v>
      </c>
      <c r="AD56">
        <f t="shared" si="35"/>
        <v>4.7849183387842524</v>
      </c>
      <c r="AE56">
        <f t="shared" si="36"/>
        <v>14.982463151805019</v>
      </c>
      <c r="AF56">
        <f t="shared" si="37"/>
        <v>9.4567587619382616E-3</v>
      </c>
      <c r="AG56">
        <f t="shared" si="0"/>
        <v>-956.4573391199491</v>
      </c>
      <c r="AH56">
        <f t="shared" si="1"/>
        <v>-1009.8602924019114</v>
      </c>
      <c r="AI56">
        <f t="shared" si="2"/>
        <v>0</v>
      </c>
      <c r="AK56" t="b">
        <f t="shared" si="38"/>
        <v>1</v>
      </c>
      <c r="AL56" t="b">
        <f t="shared" si="39"/>
        <v>1</v>
      </c>
      <c r="AM56">
        <f t="shared" si="40"/>
        <v>-956.45733911994898</v>
      </c>
      <c r="AN56" t="b">
        <f t="shared" si="41"/>
        <v>1</v>
      </c>
      <c r="AO56">
        <f t="shared" si="42"/>
        <v>-19.498606952782286</v>
      </c>
      <c r="AP56">
        <f>SUM(AO57:$AO$352)</f>
        <v>-944.03440911032305</v>
      </c>
      <c r="AQ56" t="b">
        <f t="shared" si="3"/>
        <v>1</v>
      </c>
      <c r="AR56" t="b">
        <f t="shared" si="43"/>
        <v>1</v>
      </c>
      <c r="AS56" t="b">
        <f t="shared" si="44"/>
        <v>1</v>
      </c>
      <c r="AT56" t="b">
        <f t="shared" si="46"/>
        <v>1</v>
      </c>
      <c r="AU56">
        <f t="shared" si="4"/>
        <v>-1009.8602924019114</v>
      </c>
      <c r="AV56" t="b">
        <f t="shared" si="5"/>
        <v>1</v>
      </c>
      <c r="AW56" t="b">
        <f t="shared" si="6"/>
        <v>1</v>
      </c>
      <c r="AX56" t="b">
        <f t="shared" si="45"/>
        <v>1</v>
      </c>
    </row>
    <row r="57" spans="1:50" x14ac:dyDescent="0.35">
      <c r="A57">
        <v>5</v>
      </c>
      <c r="B57">
        <f t="shared" si="7"/>
        <v>0</v>
      </c>
      <c r="C57">
        <f t="shared" si="8"/>
        <v>35</v>
      </c>
      <c r="D57">
        <f t="shared" si="9"/>
        <v>4.7422517800954633E-4</v>
      </c>
      <c r="E57">
        <f t="shared" si="10"/>
        <v>3.952735696777232E-5</v>
      </c>
      <c r="F57">
        <f t="shared" si="11"/>
        <v>0.15</v>
      </c>
      <c r="G57">
        <f t="shared" si="12"/>
        <v>1.3451947011868914E-2</v>
      </c>
      <c r="H57">
        <f t="shared" si="13"/>
        <v>0.2</v>
      </c>
      <c r="I57">
        <f t="shared" si="14"/>
        <v>1.0123923239230186</v>
      </c>
      <c r="J57">
        <f t="shared" si="15"/>
        <v>3.7437090013628835E-5</v>
      </c>
      <c r="K57">
        <f t="shared" si="16"/>
        <v>1.274008392481942E-2</v>
      </c>
      <c r="L57">
        <f t="shared" si="17"/>
        <v>0</v>
      </c>
      <c r="M57">
        <f t="shared" si="18"/>
        <v>0.93434095301195985</v>
      </c>
      <c r="N57">
        <f t="shared" si="19"/>
        <v>51.64</v>
      </c>
      <c r="O57">
        <f t="shared" si="20"/>
        <v>10.328000000000001</v>
      </c>
      <c r="P57">
        <f t="shared" si="21"/>
        <v>5.0619616196150927</v>
      </c>
      <c r="Q57">
        <f t="shared" si="22"/>
        <v>253.09808098075464</v>
      </c>
      <c r="R57">
        <f t="shared" si="23"/>
        <v>48.909197998743579</v>
      </c>
      <c r="S57">
        <f t="shared" si="24"/>
        <v>9.7818395997487162</v>
      </c>
      <c r="T57">
        <f t="shared" si="25"/>
        <v>4.7942773647520394</v>
      </c>
      <c r="U57">
        <f t="shared" si="26"/>
        <v>14.974836005451534</v>
      </c>
      <c r="V57">
        <f t="shared" si="27"/>
        <v>9.4752556399532312E-3</v>
      </c>
      <c r="W57">
        <f t="shared" si="28"/>
        <v>19.348769773151336</v>
      </c>
      <c r="X57">
        <f t="shared" si="29"/>
        <v>-19.476862562914484</v>
      </c>
      <c r="Y57">
        <f t="shared" si="30"/>
        <v>0.99673694261856227</v>
      </c>
      <c r="Z57">
        <f t="shared" si="31"/>
        <v>0.98379084165858466</v>
      </c>
      <c r="AA57">
        <f t="shared" si="32"/>
        <v>19.161159013638219</v>
      </c>
      <c r="AB57">
        <f t="shared" si="33"/>
        <v>48.273941705844663</v>
      </c>
      <c r="AC57">
        <f t="shared" si="34"/>
        <v>9.654788341168933</v>
      </c>
      <c r="AD57">
        <f t="shared" si="35"/>
        <v>4.7165661638141101</v>
      </c>
      <c r="AE57">
        <f t="shared" si="36"/>
        <v>14.732106517502443</v>
      </c>
      <c r="AF57">
        <f t="shared" si="37"/>
        <v>9.3216697209598399E-3</v>
      </c>
      <c r="AG57">
        <f t="shared" si="0"/>
        <v>-940.11166899808779</v>
      </c>
      <c r="AH57">
        <f t="shared" si="1"/>
        <v>-1006.1762421603435</v>
      </c>
      <c r="AI57">
        <f t="shared" si="2"/>
        <v>0</v>
      </c>
      <c r="AK57" t="b">
        <f t="shared" si="38"/>
        <v>1</v>
      </c>
      <c r="AL57" t="b">
        <f t="shared" si="39"/>
        <v>1</v>
      </c>
      <c r="AM57">
        <f t="shared" si="40"/>
        <v>-940.11166899808768</v>
      </c>
      <c r="AN57" t="b">
        <f t="shared" si="41"/>
        <v>1</v>
      </c>
      <c r="AO57">
        <f t="shared" si="42"/>
        <v>-19.161159013638219</v>
      </c>
      <c r="AP57">
        <f>SUM(AO58:$AO$352)</f>
        <v>-924.87325009668496</v>
      </c>
      <c r="AQ57" t="b">
        <f t="shared" si="3"/>
        <v>1</v>
      </c>
      <c r="AR57" t="b">
        <f t="shared" si="43"/>
        <v>1</v>
      </c>
      <c r="AS57" t="b">
        <f t="shared" si="44"/>
        <v>1</v>
      </c>
      <c r="AT57" t="b">
        <f t="shared" si="46"/>
        <v>1</v>
      </c>
      <c r="AU57">
        <f t="shared" si="4"/>
        <v>-1006.1762421603435</v>
      </c>
      <c r="AV57" t="b">
        <f t="shared" si="5"/>
        <v>1</v>
      </c>
      <c r="AW57" t="b">
        <f t="shared" si="6"/>
        <v>1</v>
      </c>
      <c r="AX57" t="b">
        <f t="shared" si="45"/>
        <v>1</v>
      </c>
    </row>
    <row r="58" spans="1:50" x14ac:dyDescent="0.35">
      <c r="A58">
        <v>6</v>
      </c>
      <c r="B58">
        <f t="shared" si="7"/>
        <v>0</v>
      </c>
      <c r="C58">
        <f t="shared" si="8"/>
        <v>35</v>
      </c>
      <c r="D58">
        <f t="shared" si="9"/>
        <v>4.7422517800954633E-4</v>
      </c>
      <c r="E58">
        <f t="shared" si="10"/>
        <v>3.952735696777232E-5</v>
      </c>
      <c r="F58">
        <f t="shared" si="11"/>
        <v>0.15</v>
      </c>
      <c r="G58">
        <f t="shared" si="12"/>
        <v>1.3451947011868914E-2</v>
      </c>
      <c r="H58">
        <f t="shared" si="13"/>
        <v>0.2</v>
      </c>
      <c r="I58">
        <f t="shared" si="14"/>
        <v>1.0148891565092222</v>
      </c>
      <c r="J58">
        <f t="shared" si="15"/>
        <v>3.6932028379312319E-5</v>
      </c>
      <c r="K58">
        <f t="shared" si="16"/>
        <v>1.2568208183247187E-2</v>
      </c>
      <c r="L58">
        <f t="shared" si="17"/>
        <v>0</v>
      </c>
      <c r="M58">
        <f t="shared" si="18"/>
        <v>0.92173581280033334</v>
      </c>
      <c r="N58">
        <f t="shared" si="19"/>
        <v>51.64</v>
      </c>
      <c r="O58">
        <f t="shared" si="20"/>
        <v>10.328000000000001</v>
      </c>
      <c r="P58">
        <f t="shared" si="21"/>
        <v>5.0744457825461105</v>
      </c>
      <c r="Q58">
        <f t="shared" si="22"/>
        <v>253.72228912730554</v>
      </c>
      <c r="R58">
        <f t="shared" si="23"/>
        <v>48.249366813537605</v>
      </c>
      <c r="S58">
        <f t="shared" si="24"/>
        <v>9.6498733627075222</v>
      </c>
      <c r="T58">
        <f t="shared" si="25"/>
        <v>4.7412625084716531</v>
      </c>
      <c r="U58">
        <f t="shared" si="26"/>
        <v>14.772811351724927</v>
      </c>
      <c r="V58">
        <f t="shared" si="27"/>
        <v>9.3704787825137342E-3</v>
      </c>
      <c r="W58">
        <f t="shared" si="28"/>
        <v>19.076049111850992</v>
      </c>
      <c r="X58">
        <f t="shared" si="29"/>
        <v>-19.202413809133699</v>
      </c>
      <c r="Y58">
        <f t="shared" si="30"/>
        <v>0.99673694261856227</v>
      </c>
      <c r="Z58">
        <f t="shared" si="31"/>
        <v>0.98058067569091978</v>
      </c>
      <c r="AA58">
        <f t="shared" si="32"/>
        <v>18.829515907856965</v>
      </c>
      <c r="AB58">
        <f t="shared" si="33"/>
        <v>47.467285186983943</v>
      </c>
      <c r="AC58">
        <f t="shared" si="34"/>
        <v>9.493457037396789</v>
      </c>
      <c r="AD58">
        <f t="shared" si="35"/>
        <v>4.6491903941851591</v>
      </c>
      <c r="AE58">
        <f t="shared" si="36"/>
        <v>14.48593333712892</v>
      </c>
      <c r="AF58">
        <f t="shared" si="37"/>
        <v>9.1885104161047448E-3</v>
      </c>
      <c r="AG58">
        <f t="shared" si="0"/>
        <v>-923.98693615946263</v>
      </c>
      <c r="AH58">
        <f t="shared" si="1"/>
        <v>-1002.4422652650222</v>
      </c>
      <c r="AI58">
        <f t="shared" si="2"/>
        <v>0</v>
      </c>
      <c r="AK58" t="b">
        <f t="shared" si="38"/>
        <v>1</v>
      </c>
      <c r="AL58" t="b">
        <f t="shared" si="39"/>
        <v>1</v>
      </c>
      <c r="AM58">
        <f t="shared" si="40"/>
        <v>-923.98693615946263</v>
      </c>
      <c r="AN58" t="b">
        <f t="shared" si="41"/>
        <v>1</v>
      </c>
      <c r="AO58">
        <f t="shared" si="42"/>
        <v>-18.829515907856965</v>
      </c>
      <c r="AP58">
        <f>SUM(AO59:$AO$352)</f>
        <v>-906.04373418882756</v>
      </c>
      <c r="AQ58" t="b">
        <f t="shared" si="3"/>
        <v>1</v>
      </c>
      <c r="AR58" t="b">
        <f t="shared" si="43"/>
        <v>1</v>
      </c>
      <c r="AS58" t="b">
        <f t="shared" si="44"/>
        <v>1</v>
      </c>
      <c r="AT58" t="b">
        <f t="shared" si="46"/>
        <v>1</v>
      </c>
      <c r="AU58">
        <f t="shared" si="4"/>
        <v>-1002.4422652650222</v>
      </c>
      <c r="AV58" t="b">
        <f t="shared" si="5"/>
        <v>1</v>
      </c>
      <c r="AW58" t="b">
        <f t="shared" si="6"/>
        <v>1</v>
      </c>
      <c r="AX58" t="b">
        <f t="shared" si="45"/>
        <v>1</v>
      </c>
    </row>
    <row r="59" spans="1:50" x14ac:dyDescent="0.35">
      <c r="A59">
        <v>7</v>
      </c>
      <c r="B59">
        <f t="shared" si="7"/>
        <v>0</v>
      </c>
      <c r="C59">
        <f t="shared" si="8"/>
        <v>35</v>
      </c>
      <c r="D59">
        <f t="shared" si="9"/>
        <v>4.7422517800954633E-4</v>
      </c>
      <c r="E59">
        <f t="shared" si="10"/>
        <v>3.952735696777232E-5</v>
      </c>
      <c r="F59">
        <f t="shared" si="11"/>
        <v>0.15</v>
      </c>
      <c r="G59">
        <f t="shared" si="12"/>
        <v>1.3451947011868914E-2</v>
      </c>
      <c r="H59">
        <f t="shared" si="13"/>
        <v>0.2</v>
      </c>
      <c r="I59">
        <f t="shared" si="14"/>
        <v>1.0173921469581597</v>
      </c>
      <c r="J59">
        <f t="shared" si="15"/>
        <v>3.6433780502538537E-5</v>
      </c>
      <c r="K59">
        <f t="shared" si="16"/>
        <v>1.2398651207447247E-2</v>
      </c>
      <c r="L59">
        <f t="shared" si="17"/>
        <v>0</v>
      </c>
      <c r="M59">
        <f t="shared" si="18"/>
        <v>0.90930072781238358</v>
      </c>
      <c r="N59">
        <f t="shared" si="19"/>
        <v>51.64</v>
      </c>
      <c r="O59">
        <f t="shared" si="20"/>
        <v>10.328000000000001</v>
      </c>
      <c r="P59">
        <f t="shared" si="21"/>
        <v>5.0869607347907984</v>
      </c>
      <c r="Q59">
        <f t="shared" si="22"/>
        <v>254.34803673953994</v>
      </c>
      <c r="R59">
        <f t="shared" si="23"/>
        <v>47.598437373009212</v>
      </c>
      <c r="S59">
        <f t="shared" si="24"/>
        <v>9.5196874746018434</v>
      </c>
      <c r="T59">
        <f t="shared" si="25"/>
        <v>4.6888338875657771</v>
      </c>
      <c r="U59">
        <f t="shared" si="26"/>
        <v>14.573512201015415</v>
      </c>
      <c r="V59">
        <f t="shared" si="27"/>
        <v>9.2668605418200056E-3</v>
      </c>
      <c r="W59">
        <f t="shared" si="28"/>
        <v>18.807136949284352</v>
      </c>
      <c r="X59">
        <f t="shared" si="29"/>
        <v>-18.931796867683175</v>
      </c>
      <c r="Y59">
        <f t="shared" si="30"/>
        <v>0.99673694261856227</v>
      </c>
      <c r="Z59">
        <f t="shared" si="31"/>
        <v>0.97738098467901136</v>
      </c>
      <c r="AA59">
        <f t="shared" si="32"/>
        <v>18.503578264279199</v>
      </c>
      <c r="AB59">
        <f t="shared" si="33"/>
        <v>46.674107881057303</v>
      </c>
      <c r="AC59">
        <f t="shared" si="34"/>
        <v>9.3348215762114606</v>
      </c>
      <c r="AD59">
        <f t="shared" si="35"/>
        <v>4.5827770820253564</v>
      </c>
      <c r="AE59">
        <f t="shared" si="36"/>
        <v>14.243873705260032</v>
      </c>
      <c r="AF59">
        <f t="shared" si="37"/>
        <v>9.0572532812471136E-3</v>
      </c>
      <c r="AG59">
        <f t="shared" si="0"/>
        <v>-908.08003208291677</v>
      </c>
      <c r="AH59">
        <f t="shared" si="1"/>
        <v>-998.65754453710429</v>
      </c>
      <c r="AI59">
        <f t="shared" si="2"/>
        <v>0</v>
      </c>
      <c r="AK59" t="b">
        <f t="shared" si="38"/>
        <v>1</v>
      </c>
      <c r="AL59" t="b">
        <f t="shared" si="39"/>
        <v>1</v>
      </c>
      <c r="AM59">
        <f t="shared" si="40"/>
        <v>-908.08003208291677</v>
      </c>
      <c r="AN59" t="b">
        <f t="shared" si="41"/>
        <v>1</v>
      </c>
      <c r="AO59">
        <f t="shared" si="42"/>
        <v>-18.503578264279202</v>
      </c>
      <c r="AP59">
        <f>SUM(AO60:$AO$352)</f>
        <v>-887.54015592454857</v>
      </c>
      <c r="AQ59" t="b">
        <f t="shared" si="3"/>
        <v>1</v>
      </c>
      <c r="AR59" t="b">
        <f t="shared" si="43"/>
        <v>1</v>
      </c>
      <c r="AS59" t="b">
        <f t="shared" si="44"/>
        <v>1</v>
      </c>
      <c r="AT59" t="b">
        <f t="shared" si="46"/>
        <v>1</v>
      </c>
      <c r="AU59">
        <f t="shared" si="4"/>
        <v>-998.65754453710429</v>
      </c>
      <c r="AV59" t="b">
        <f t="shared" si="5"/>
        <v>1</v>
      </c>
      <c r="AW59" t="b">
        <f t="shared" si="6"/>
        <v>1</v>
      </c>
      <c r="AX59" t="b">
        <f t="shared" si="45"/>
        <v>1</v>
      </c>
    </row>
    <row r="60" spans="1:50" x14ac:dyDescent="0.35">
      <c r="A60">
        <v>8</v>
      </c>
      <c r="B60">
        <f t="shared" si="7"/>
        <v>0</v>
      </c>
      <c r="C60">
        <f t="shared" si="8"/>
        <v>35</v>
      </c>
      <c r="D60">
        <f t="shared" si="9"/>
        <v>4.7422517800954633E-4</v>
      </c>
      <c r="E60">
        <f t="shared" si="10"/>
        <v>3.952735696777232E-5</v>
      </c>
      <c r="F60">
        <f t="shared" si="11"/>
        <v>0.15</v>
      </c>
      <c r="G60">
        <f t="shared" si="12"/>
        <v>1.3451947011868914E-2</v>
      </c>
      <c r="H60">
        <f t="shared" si="13"/>
        <v>0.2</v>
      </c>
      <c r="I60">
        <f t="shared" si="14"/>
        <v>1.0199013104567816</v>
      </c>
      <c r="J60">
        <f t="shared" si="15"/>
        <v>3.5942254459295265E-5</v>
      </c>
      <c r="K60">
        <f t="shared" si="16"/>
        <v>1.2231381715083549E-2</v>
      </c>
      <c r="L60">
        <f t="shared" si="17"/>
        <v>0</v>
      </c>
      <c r="M60">
        <f t="shared" si="18"/>
        <v>0.8970334038428408</v>
      </c>
      <c r="N60">
        <f t="shared" si="19"/>
        <v>51.64</v>
      </c>
      <c r="O60">
        <f t="shared" si="20"/>
        <v>10.328000000000001</v>
      </c>
      <c r="P60">
        <f t="shared" si="21"/>
        <v>5.0995065522839074</v>
      </c>
      <c r="Q60">
        <f t="shared" si="22"/>
        <v>254.97532761419538</v>
      </c>
      <c r="R60">
        <f t="shared" si="23"/>
        <v>46.956289584231492</v>
      </c>
      <c r="S60">
        <f t="shared" si="24"/>
        <v>9.391257916846298</v>
      </c>
      <c r="T60">
        <f t="shared" si="25"/>
        <v>4.6369850194757758</v>
      </c>
      <c r="U60">
        <f t="shared" si="26"/>
        <v>14.376901783718106</v>
      </c>
      <c r="V60">
        <f t="shared" si="27"/>
        <v>9.1643881059515851E-3</v>
      </c>
      <c r="W60">
        <f t="shared" si="28"/>
        <v>18.541980476085364</v>
      </c>
      <c r="X60">
        <f t="shared" si="29"/>
        <v>-18.664958614674443</v>
      </c>
      <c r="Y60">
        <f t="shared" si="30"/>
        <v>0.99673694261856227</v>
      </c>
      <c r="Z60">
        <f t="shared" si="31"/>
        <v>0.97419173444247764</v>
      </c>
      <c r="AA60">
        <f t="shared" si="32"/>
        <v>18.183248406126758</v>
      </c>
      <c r="AB60">
        <f t="shared" si="33"/>
        <v>45.894184550708978</v>
      </c>
      <c r="AC60">
        <f t="shared" si="34"/>
        <v>9.1788369101417953</v>
      </c>
      <c r="AD60">
        <f t="shared" si="35"/>
        <v>4.5173124787068923</v>
      </c>
      <c r="AE60">
        <f t="shared" si="36"/>
        <v>14.005858884589491</v>
      </c>
      <c r="AF60">
        <f t="shared" si="37"/>
        <v>8.9278711440409879E-3</v>
      </c>
      <c r="AG60">
        <f t="shared" si="0"/>
        <v>-892.38789119469266</v>
      </c>
      <c r="AH60">
        <f t="shared" si="1"/>
        <v>-994.82124898777795</v>
      </c>
      <c r="AI60">
        <f t="shared" si="2"/>
        <v>0</v>
      </c>
      <c r="AK60" t="b">
        <f t="shared" si="38"/>
        <v>1</v>
      </c>
      <c r="AL60" t="b">
        <f t="shared" si="39"/>
        <v>1</v>
      </c>
      <c r="AM60">
        <f t="shared" si="40"/>
        <v>-892.38789119469266</v>
      </c>
      <c r="AN60" t="b">
        <f t="shared" si="41"/>
        <v>1</v>
      </c>
      <c r="AO60">
        <f t="shared" si="42"/>
        <v>-18.183248406126758</v>
      </c>
      <c r="AP60">
        <f>SUM(AO61:$AO$352)</f>
        <v>-869.35690751842196</v>
      </c>
      <c r="AQ60" t="b">
        <f t="shared" si="3"/>
        <v>1</v>
      </c>
      <c r="AR60" t="b">
        <f t="shared" si="43"/>
        <v>1</v>
      </c>
      <c r="AS60" t="b">
        <f t="shared" si="44"/>
        <v>1</v>
      </c>
      <c r="AT60" t="b">
        <f t="shared" si="46"/>
        <v>1</v>
      </c>
      <c r="AU60">
        <f t="shared" si="4"/>
        <v>-994.82124898777784</v>
      </c>
      <c r="AV60" t="b">
        <f t="shared" si="5"/>
        <v>1</v>
      </c>
      <c r="AW60" t="b">
        <f t="shared" si="6"/>
        <v>1</v>
      </c>
      <c r="AX60" t="b">
        <f t="shared" si="45"/>
        <v>1</v>
      </c>
    </row>
    <row r="61" spans="1:50" x14ac:dyDescent="0.35">
      <c r="A61">
        <v>9</v>
      </c>
      <c r="B61">
        <f t="shared" si="7"/>
        <v>0</v>
      </c>
      <c r="C61">
        <f t="shared" si="8"/>
        <v>35</v>
      </c>
      <c r="D61">
        <f t="shared" si="9"/>
        <v>4.7422517800954633E-4</v>
      </c>
      <c r="E61">
        <f t="shared" si="10"/>
        <v>3.952735696777232E-5</v>
      </c>
      <c r="F61">
        <f t="shared" si="11"/>
        <v>0.15</v>
      </c>
      <c r="G61">
        <f t="shared" si="12"/>
        <v>1.3451947011868914E-2</v>
      </c>
      <c r="H61">
        <f t="shared" si="13"/>
        <v>0.2</v>
      </c>
      <c r="I61">
        <f t="shared" si="14"/>
        <v>1.0224166622294941</v>
      </c>
      <c r="J61">
        <f t="shared" si="15"/>
        <v>3.5457359565711836E-5</v>
      </c>
      <c r="K61">
        <f t="shared" si="16"/>
        <v>1.2066368845848245E-2</v>
      </c>
      <c r="L61">
        <f t="shared" si="17"/>
        <v>0</v>
      </c>
      <c r="M61">
        <f t="shared" si="18"/>
        <v>0.88493157763742691</v>
      </c>
      <c r="N61">
        <f t="shared" si="19"/>
        <v>51.64</v>
      </c>
      <c r="O61">
        <f t="shared" si="20"/>
        <v>10.328000000000001</v>
      </c>
      <c r="P61">
        <f t="shared" si="21"/>
        <v>5.1120833111474706</v>
      </c>
      <c r="Q61">
        <f t="shared" si="22"/>
        <v>255.60416555737353</v>
      </c>
      <c r="R61">
        <f t="shared" si="23"/>
        <v>46.322804974444303</v>
      </c>
      <c r="S61">
        <f t="shared" si="24"/>
        <v>9.2645609948888605</v>
      </c>
      <c r="T61">
        <f t="shared" si="25"/>
        <v>4.5857094933267959</v>
      </c>
      <c r="U61">
        <f t="shared" si="26"/>
        <v>14.182943826284735</v>
      </c>
      <c r="V61">
        <f t="shared" si="27"/>
        <v>9.0630488046615307E-3</v>
      </c>
      <c r="W61">
        <f t="shared" si="28"/>
        <v>18.280527611139249</v>
      </c>
      <c r="X61">
        <f t="shared" si="29"/>
        <v>-18.401846658713552</v>
      </c>
      <c r="Y61">
        <f t="shared" si="30"/>
        <v>0.99673694261856227</v>
      </c>
      <c r="Z61">
        <f t="shared" si="31"/>
        <v>0.97101289091246945</v>
      </c>
      <c r="AA61">
        <f t="shared" si="32"/>
        <v>17.868430322205416</v>
      </c>
      <c r="AB61">
        <f t="shared" si="33"/>
        <v>45.127293722294525</v>
      </c>
      <c r="AC61">
        <f t="shared" si="34"/>
        <v>9.0254587444589056</v>
      </c>
      <c r="AD61">
        <f t="shared" si="35"/>
        <v>4.4527830320000072</v>
      </c>
      <c r="AE61">
        <f t="shared" si="36"/>
        <v>13.771821286409901</v>
      </c>
      <c r="AF61">
        <f t="shared" si="37"/>
        <v>8.8003372202951936E-3</v>
      </c>
      <c r="AG61">
        <f t="shared" si="0"/>
        <v>-876.90749027653578</v>
      </c>
      <c r="AH61">
        <f t="shared" si="1"/>
        <v>-990.93253358376739</v>
      </c>
      <c r="AI61">
        <f t="shared" si="2"/>
        <v>0</v>
      </c>
      <c r="AK61" t="b">
        <f t="shared" si="38"/>
        <v>1</v>
      </c>
      <c r="AL61" t="b">
        <f t="shared" si="39"/>
        <v>1</v>
      </c>
      <c r="AM61">
        <f t="shared" si="40"/>
        <v>-876.90749027653567</v>
      </c>
      <c r="AN61" t="b">
        <f t="shared" si="41"/>
        <v>1</v>
      </c>
      <c r="AO61">
        <f t="shared" si="42"/>
        <v>-17.868430322205416</v>
      </c>
      <c r="AP61">
        <f>SUM(AO62:$AO$352)</f>
        <v>-851.48847719621654</v>
      </c>
      <c r="AQ61" t="b">
        <f t="shared" si="3"/>
        <v>1</v>
      </c>
      <c r="AR61" t="b">
        <f t="shared" si="43"/>
        <v>1</v>
      </c>
      <c r="AS61" t="b">
        <f t="shared" si="44"/>
        <v>1</v>
      </c>
      <c r="AT61" t="b">
        <f t="shared" si="46"/>
        <v>1</v>
      </c>
      <c r="AU61">
        <f t="shared" si="4"/>
        <v>-990.93253358376739</v>
      </c>
      <c r="AV61" t="b">
        <f t="shared" si="5"/>
        <v>1</v>
      </c>
      <c r="AW61" t="b">
        <f t="shared" si="6"/>
        <v>1</v>
      </c>
      <c r="AX61" t="b">
        <f t="shared" si="45"/>
        <v>1</v>
      </c>
    </row>
    <row r="62" spans="1:50" x14ac:dyDescent="0.35">
      <c r="A62">
        <v>10</v>
      </c>
      <c r="B62">
        <f t="shared" si="7"/>
        <v>0</v>
      </c>
      <c r="C62">
        <f t="shared" si="8"/>
        <v>35</v>
      </c>
      <c r="D62">
        <f t="shared" si="9"/>
        <v>4.7422517800954633E-4</v>
      </c>
      <c r="E62">
        <f t="shared" si="10"/>
        <v>3.952735696777232E-5</v>
      </c>
      <c r="F62">
        <f t="shared" si="11"/>
        <v>0.15</v>
      </c>
      <c r="G62">
        <f t="shared" si="12"/>
        <v>1.3451947011868914E-2</v>
      </c>
      <c r="H62">
        <f t="shared" si="13"/>
        <v>0.2</v>
      </c>
      <c r="I62">
        <f t="shared" si="14"/>
        <v>1.0249382175382502</v>
      </c>
      <c r="J62">
        <f t="shared" si="15"/>
        <v>3.4979006361328502E-5</v>
      </c>
      <c r="K62">
        <f t="shared" si="16"/>
        <v>1.1903582155768129E-2</v>
      </c>
      <c r="L62">
        <f t="shared" si="17"/>
        <v>0</v>
      </c>
      <c r="M62">
        <f t="shared" si="18"/>
        <v>0.87299301647529748</v>
      </c>
      <c r="N62">
        <f t="shared" si="19"/>
        <v>51.64</v>
      </c>
      <c r="O62">
        <f t="shared" si="20"/>
        <v>10.328000000000001</v>
      </c>
      <c r="P62">
        <f t="shared" si="21"/>
        <v>5.124691087691251</v>
      </c>
      <c r="Q62">
        <f t="shared" si="22"/>
        <v>256.23455438456256</v>
      </c>
      <c r="R62">
        <f t="shared" si="23"/>
        <v>45.697866669196728</v>
      </c>
      <c r="S62">
        <f t="shared" si="24"/>
        <v>9.1395733338393459</v>
      </c>
      <c r="T62">
        <f t="shared" si="25"/>
        <v>4.5350009691350799</v>
      </c>
      <c r="U62">
        <f t="shared" si="26"/>
        <v>13.991602544531402</v>
      </c>
      <c r="V62">
        <f t="shared" si="27"/>
        <v>8.9628301078097869E-3</v>
      </c>
      <c r="W62">
        <f t="shared" si="28"/>
        <v>18.022726991583095</v>
      </c>
      <c r="X62">
        <f t="shared" si="29"/>
        <v>-18.142409330844352</v>
      </c>
      <c r="Y62">
        <f t="shared" si="30"/>
        <v>0.99673694261856227</v>
      </c>
      <c r="Z62">
        <f t="shared" si="31"/>
        <v>0.96784442013130634</v>
      </c>
      <c r="AA62">
        <f t="shared" si="32"/>
        <v>17.559029638595852</v>
      </c>
      <c r="AB62">
        <f t="shared" si="33"/>
        <v>44.373217622989294</v>
      </c>
      <c r="AC62">
        <f t="shared" si="34"/>
        <v>8.8746435245978592</v>
      </c>
      <c r="AD62">
        <f t="shared" si="35"/>
        <v>4.389175383267454</v>
      </c>
      <c r="AE62">
        <f t="shared" si="36"/>
        <v>13.541694451419705</v>
      </c>
      <c r="AF62">
        <f t="shared" si="37"/>
        <v>8.6746251084285769E-3</v>
      </c>
      <c r="AG62">
        <f t="shared" si="0"/>
        <v>-861.63584788191804</v>
      </c>
      <c r="AH62">
        <f t="shared" si="1"/>
        <v>-986.99053900885269</v>
      </c>
      <c r="AI62">
        <f t="shared" si="2"/>
        <v>0</v>
      </c>
      <c r="AK62" t="b">
        <f t="shared" si="38"/>
        <v>1</v>
      </c>
      <c r="AL62" t="b">
        <f t="shared" si="39"/>
        <v>1</v>
      </c>
      <c r="AM62">
        <f t="shared" si="40"/>
        <v>-861.63584788191804</v>
      </c>
      <c r="AN62" t="b">
        <f t="shared" si="41"/>
        <v>1</v>
      </c>
      <c r="AO62">
        <f t="shared" si="42"/>
        <v>-17.559029638595849</v>
      </c>
      <c r="AP62">
        <f>SUM(AO63:$AO$352)</f>
        <v>-833.92944755762051</v>
      </c>
      <c r="AQ62" t="b">
        <f t="shared" si="3"/>
        <v>1</v>
      </c>
      <c r="AR62" t="b">
        <f t="shared" si="43"/>
        <v>1</v>
      </c>
      <c r="AS62" t="b">
        <f t="shared" si="44"/>
        <v>1</v>
      </c>
      <c r="AT62" t="b">
        <f t="shared" si="46"/>
        <v>1</v>
      </c>
      <c r="AU62">
        <f t="shared" si="4"/>
        <v>-986.99053900885258</v>
      </c>
      <c r="AV62" t="b">
        <f t="shared" si="5"/>
        <v>1</v>
      </c>
      <c r="AW62" t="b">
        <f t="shared" si="6"/>
        <v>1</v>
      </c>
      <c r="AX62" t="b">
        <f t="shared" si="45"/>
        <v>1</v>
      </c>
    </row>
    <row r="63" spans="1:50" x14ac:dyDescent="0.35">
      <c r="A63">
        <v>11</v>
      </c>
      <c r="B63">
        <f t="shared" si="7"/>
        <v>0</v>
      </c>
      <c r="C63">
        <f t="shared" si="8"/>
        <v>35</v>
      </c>
      <c r="D63">
        <f t="shared" si="9"/>
        <v>4.7422517800954633E-4</v>
      </c>
      <c r="E63">
        <f t="shared" si="10"/>
        <v>3.952735696777232E-5</v>
      </c>
      <c r="F63">
        <f t="shared" si="11"/>
        <v>0.15</v>
      </c>
      <c r="G63">
        <f t="shared" si="12"/>
        <v>1.3451947011868914E-2</v>
      </c>
      <c r="H63">
        <f t="shared" si="13"/>
        <v>0.2</v>
      </c>
      <c r="I63">
        <f t="shared" si="14"/>
        <v>1.0274659916826436</v>
      </c>
      <c r="J63">
        <f t="shared" si="15"/>
        <v>3.4507106592591423E-5</v>
      </c>
      <c r="K63">
        <f t="shared" si="16"/>
        <v>1.1742991611587891E-2</v>
      </c>
      <c r="L63">
        <f t="shared" si="17"/>
        <v>0</v>
      </c>
      <c r="M63">
        <f t="shared" si="18"/>
        <v>0.86121551775711702</v>
      </c>
      <c r="N63">
        <f t="shared" si="19"/>
        <v>51.64</v>
      </c>
      <c r="O63">
        <f t="shared" si="20"/>
        <v>10.328000000000001</v>
      </c>
      <c r="P63">
        <f t="shared" si="21"/>
        <v>5.1373299584132184</v>
      </c>
      <c r="Q63">
        <f t="shared" si="22"/>
        <v>256.86649792066089</v>
      </c>
      <c r="R63">
        <f t="shared" si="23"/>
        <v>45.081359370784362</v>
      </c>
      <c r="S63">
        <f t="shared" si="24"/>
        <v>9.0162718741568728</v>
      </c>
      <c r="T63">
        <f t="shared" si="25"/>
        <v>4.4848531770240703</v>
      </c>
      <c r="U63">
        <f t="shared" si="26"/>
        <v>13.802842637036569</v>
      </c>
      <c r="V63">
        <f t="shared" si="27"/>
        <v>8.8637196238139076E-3</v>
      </c>
      <c r="W63">
        <f t="shared" si="28"/>
        <v>17.768527962943036</v>
      </c>
      <c r="X63">
        <f t="shared" si="29"/>
        <v>-17.886595674629231</v>
      </c>
      <c r="Y63">
        <f t="shared" si="30"/>
        <v>0.99673694261856227</v>
      </c>
      <c r="Z63">
        <f t="shared" si="31"/>
        <v>0.96468628825211356</v>
      </c>
      <c r="AA63">
        <f t="shared" si="32"/>
        <v>17.254953590824382</v>
      </c>
      <c r="AB63">
        <f t="shared" si="33"/>
        <v>43.631742118947827</v>
      </c>
      <c r="AC63">
        <f t="shared" si="34"/>
        <v>8.726348423789565</v>
      </c>
      <c r="AD63">
        <f t="shared" si="35"/>
        <v>4.3264763646990492</v>
      </c>
      <c r="AE63">
        <f t="shared" si="36"/>
        <v>13.315413030850824</v>
      </c>
      <c r="AF63">
        <f t="shared" si="37"/>
        <v>8.5507087840044592E-3</v>
      </c>
      <c r="AG63">
        <f t="shared" si="0"/>
        <v>-846.57002376026855</v>
      </c>
      <c r="AH63">
        <f t="shared" si="1"/>
        <v>-982.99439142133656</v>
      </c>
      <c r="AI63">
        <f t="shared" si="2"/>
        <v>0</v>
      </c>
      <c r="AK63" t="b">
        <f t="shared" si="38"/>
        <v>1</v>
      </c>
      <c r="AL63" t="b">
        <f t="shared" si="39"/>
        <v>1</v>
      </c>
      <c r="AM63">
        <f t="shared" si="40"/>
        <v>-846.57002376026855</v>
      </c>
      <c r="AN63" t="b">
        <f t="shared" si="41"/>
        <v>1</v>
      </c>
      <c r="AO63">
        <f t="shared" si="42"/>
        <v>-17.254953590824382</v>
      </c>
      <c r="AP63">
        <f>SUM(AO64:$AO$352)</f>
        <v>-816.67449396679604</v>
      </c>
      <c r="AQ63" t="b">
        <f t="shared" si="3"/>
        <v>1</v>
      </c>
      <c r="AR63" t="b">
        <f t="shared" si="43"/>
        <v>1</v>
      </c>
      <c r="AS63" t="b">
        <f t="shared" si="44"/>
        <v>1</v>
      </c>
      <c r="AT63" t="b">
        <f t="shared" si="46"/>
        <v>1</v>
      </c>
      <c r="AU63">
        <f t="shared" si="4"/>
        <v>-982.99439142133667</v>
      </c>
      <c r="AV63" t="b">
        <f t="shared" si="5"/>
        <v>1</v>
      </c>
      <c r="AW63" t="b">
        <f t="shared" si="6"/>
        <v>1</v>
      </c>
      <c r="AX63" t="b">
        <f t="shared" si="45"/>
        <v>1</v>
      </c>
    </row>
    <row r="64" spans="1:50" x14ac:dyDescent="0.35">
      <c r="A64">
        <v>12</v>
      </c>
      <c r="B64">
        <f t="shared" si="7"/>
        <v>0</v>
      </c>
      <c r="C64">
        <f t="shared" si="8"/>
        <v>35</v>
      </c>
      <c r="D64">
        <f t="shared" si="9"/>
        <v>4.7422517800954633E-4</v>
      </c>
      <c r="E64">
        <f t="shared" si="10"/>
        <v>3.952735696777232E-5</v>
      </c>
      <c r="F64">
        <f t="shared" si="11"/>
        <v>0.15</v>
      </c>
      <c r="G64">
        <f t="shared" si="12"/>
        <v>1.3451947011868914E-2</v>
      </c>
      <c r="H64">
        <f t="shared" si="13"/>
        <v>0.2</v>
      </c>
      <c r="I64">
        <f t="shared" si="14"/>
        <v>1.0300000000000005</v>
      </c>
      <c r="J64">
        <f t="shared" si="15"/>
        <v>3.4041573196570423E-5</v>
      </c>
      <c r="K64">
        <f t="shared" si="16"/>
        <v>1.158456758522915E-2</v>
      </c>
      <c r="L64">
        <f t="shared" si="17"/>
        <v>0</v>
      </c>
      <c r="M64">
        <f t="shared" si="18"/>
        <v>0.8495969085986913</v>
      </c>
      <c r="N64">
        <f t="shared" si="19"/>
        <v>51.64</v>
      </c>
      <c r="O64">
        <f t="shared" si="20"/>
        <v>10.328000000000001</v>
      </c>
      <c r="P64">
        <f t="shared" si="21"/>
        <v>5.1500000000000021</v>
      </c>
      <c r="Q64">
        <f t="shared" si="22"/>
        <v>257.50000000000011</v>
      </c>
      <c r="R64">
        <f t="shared" si="23"/>
        <v>44.47316933697752</v>
      </c>
      <c r="S64">
        <f t="shared" si="24"/>
        <v>8.8946338673955037</v>
      </c>
      <c r="T64">
        <f t="shared" si="25"/>
        <v>4.4352599164491542</v>
      </c>
      <c r="U64">
        <f t="shared" si="26"/>
        <v>13.616629278628169</v>
      </c>
      <c r="V64">
        <f t="shared" si="27"/>
        <v>8.7657050981168882E-3</v>
      </c>
      <c r="W64">
        <f t="shared" si="28"/>
        <v>17.517880569406575</v>
      </c>
      <c r="X64">
        <f t="shared" si="29"/>
        <v>-17.63435543636572</v>
      </c>
      <c r="Y64">
        <f t="shared" si="30"/>
        <v>0.99673694261856227</v>
      </c>
      <c r="Z64">
        <f t="shared" si="31"/>
        <v>0.96153846153846079</v>
      </c>
      <c r="AA64">
        <f t="shared" si="32"/>
        <v>16.956110996505487</v>
      </c>
      <c r="AB64">
        <f t="shared" si="33"/>
        <v>42.902656654496553</v>
      </c>
      <c r="AC64">
        <f t="shared" si="34"/>
        <v>8.5805313308993103</v>
      </c>
      <c r="AD64">
        <f t="shared" si="35"/>
        <v>4.2646729965857215</v>
      </c>
      <c r="AE64">
        <f t="shared" si="36"/>
        <v>13.092912767911692</v>
      </c>
      <c r="AF64">
        <f t="shared" si="37"/>
        <v>8.4285625943431551E-3</v>
      </c>
      <c r="AG64">
        <f t="shared" si="0"/>
        <v>-831.70711828910396</v>
      </c>
      <c r="AH64">
        <f t="shared" si="1"/>
        <v>-978.94320220739223</v>
      </c>
      <c r="AI64">
        <f t="shared" si="2"/>
        <v>0</v>
      </c>
      <c r="AK64" t="b">
        <f t="shared" si="38"/>
        <v>1</v>
      </c>
      <c r="AL64" t="b">
        <f t="shared" si="39"/>
        <v>1</v>
      </c>
      <c r="AM64">
        <f t="shared" si="40"/>
        <v>-831.70711828910385</v>
      </c>
      <c r="AN64" t="b">
        <f t="shared" si="41"/>
        <v>1</v>
      </c>
      <c r="AO64">
        <f t="shared" si="42"/>
        <v>-16.956110996505487</v>
      </c>
      <c r="AP64">
        <f>SUM(AO65:$AO$352)</f>
        <v>-799.71838297029046</v>
      </c>
      <c r="AQ64" t="b">
        <f t="shared" si="3"/>
        <v>1</v>
      </c>
      <c r="AR64" t="b">
        <f t="shared" si="43"/>
        <v>1</v>
      </c>
      <c r="AS64" t="b">
        <f t="shared" si="44"/>
        <v>1</v>
      </c>
      <c r="AT64" t="b">
        <f t="shared" si="46"/>
        <v>1</v>
      </c>
      <c r="AU64">
        <f t="shared" si="4"/>
        <v>-978.94320220739223</v>
      </c>
      <c r="AV64" t="b">
        <f t="shared" si="5"/>
        <v>1</v>
      </c>
      <c r="AW64" t="b">
        <f t="shared" si="6"/>
        <v>1</v>
      </c>
      <c r="AX64" t="b">
        <f t="shared" si="45"/>
        <v>1</v>
      </c>
    </row>
    <row r="65" spans="1:50" x14ac:dyDescent="0.35">
      <c r="A65">
        <v>13</v>
      </c>
      <c r="B65">
        <f t="shared" si="7"/>
        <v>1</v>
      </c>
      <c r="C65">
        <f t="shared" si="8"/>
        <v>36</v>
      </c>
      <c r="D65">
        <f t="shared" si="9"/>
        <v>5.0664303721481563E-4</v>
      </c>
      <c r="E65">
        <f t="shared" si="10"/>
        <v>4.2230060299575101E-5</v>
      </c>
      <c r="F65">
        <f t="shared" si="11"/>
        <v>0.1</v>
      </c>
      <c r="G65">
        <f t="shared" si="12"/>
        <v>8.7416109546967213E-3</v>
      </c>
      <c r="H65">
        <f t="shared" si="13"/>
        <v>0.02</v>
      </c>
      <c r="I65">
        <f t="shared" si="14"/>
        <v>1.0325402578654732</v>
      </c>
      <c r="J65">
        <f t="shared" si="15"/>
        <v>3.5878528680455328E-5</v>
      </c>
      <c r="K65">
        <f t="shared" si="16"/>
        <v>7.4265320071434373E-3</v>
      </c>
      <c r="L65">
        <f t="shared" si="17"/>
        <v>0</v>
      </c>
      <c r="M65">
        <f t="shared" si="18"/>
        <v>0.84213449806286744</v>
      </c>
      <c r="N65">
        <f t="shared" si="19"/>
        <v>51.64</v>
      </c>
      <c r="O65">
        <f t="shared" si="20"/>
        <v>1.0327999999999999</v>
      </c>
      <c r="P65">
        <f t="shared" si="21"/>
        <v>5.1627012893273658</v>
      </c>
      <c r="Q65">
        <f t="shared" si="22"/>
        <v>258.13506446636831</v>
      </c>
      <c r="R65">
        <f t="shared" si="23"/>
        <v>43.873184360036419</v>
      </c>
      <c r="S65">
        <f t="shared" si="24"/>
        <v>0.87746368720072843</v>
      </c>
      <c r="T65">
        <f t="shared" si="25"/>
        <v>4.3862150554310082</v>
      </c>
      <c r="U65">
        <f t="shared" si="26"/>
        <v>14.35141147218213</v>
      </c>
      <c r="V65">
        <f t="shared" si="27"/>
        <v>9.2615063138877796E-3</v>
      </c>
      <c r="W65">
        <f t="shared" si="28"/>
        <v>24.248832638908663</v>
      </c>
      <c r="X65">
        <f t="shared" si="29"/>
        <v>-24.389589440139634</v>
      </c>
      <c r="Y65">
        <f t="shared" si="30"/>
        <v>0.99673694261856227</v>
      </c>
      <c r="Z65">
        <f t="shared" si="31"/>
        <v>0.95840090636400144</v>
      </c>
      <c r="AA65">
        <f t="shared" si="32"/>
        <v>23.375004625275704</v>
      </c>
      <c r="AB65">
        <f t="shared" si="33"/>
        <v>42.185754192342678</v>
      </c>
      <c r="AC65">
        <f t="shared" si="34"/>
        <v>0.84371508384685356</v>
      </c>
      <c r="AD65">
        <f t="shared" si="35"/>
        <v>4.2037524846325072</v>
      </c>
      <c r="AE65">
        <f t="shared" si="36"/>
        <v>13.754405762542081</v>
      </c>
      <c r="AF65">
        <f t="shared" si="37"/>
        <v>8.8762360455259693E-3</v>
      </c>
      <c r="AG65">
        <f t="shared" si="0"/>
        <v>-810.04032152924538</v>
      </c>
      <c r="AH65">
        <f t="shared" si="1"/>
        <v>-961.88948842798015</v>
      </c>
      <c r="AI65">
        <f t="shared" si="2"/>
        <v>0</v>
      </c>
      <c r="AK65" t="b">
        <f t="shared" si="38"/>
        <v>1</v>
      </c>
      <c r="AL65" t="b">
        <f t="shared" si="39"/>
        <v>1</v>
      </c>
      <c r="AM65">
        <f t="shared" si="40"/>
        <v>-810.04032152924538</v>
      </c>
      <c r="AN65" t="b">
        <f t="shared" si="41"/>
        <v>1</v>
      </c>
      <c r="AO65">
        <f t="shared" si="42"/>
        <v>-23.375004625275704</v>
      </c>
      <c r="AP65">
        <f>SUM(AO66:$AO$352)</f>
        <v>-776.34337834501446</v>
      </c>
      <c r="AQ65" t="b">
        <f t="shared" si="3"/>
        <v>1</v>
      </c>
      <c r="AR65" t="b">
        <f t="shared" si="43"/>
        <v>1</v>
      </c>
      <c r="AS65" t="b">
        <f t="shared" si="44"/>
        <v>1</v>
      </c>
      <c r="AT65" t="b">
        <f t="shared" si="46"/>
        <v>1</v>
      </c>
      <c r="AU65">
        <f t="shared" si="4"/>
        <v>-961.88948842798015</v>
      </c>
      <c r="AV65" t="b">
        <f t="shared" si="5"/>
        <v>1</v>
      </c>
      <c r="AW65" t="b">
        <f t="shared" si="6"/>
        <v>1</v>
      </c>
      <c r="AX65" t="b">
        <f t="shared" si="45"/>
        <v>1</v>
      </c>
    </row>
    <row r="66" spans="1:50" x14ac:dyDescent="0.35">
      <c r="A66">
        <v>14</v>
      </c>
      <c r="B66">
        <f t="shared" si="7"/>
        <v>1</v>
      </c>
      <c r="C66">
        <f t="shared" si="8"/>
        <v>36</v>
      </c>
      <c r="D66">
        <f t="shared" si="9"/>
        <v>5.0664303721481563E-4</v>
      </c>
      <c r="E66">
        <f t="shared" si="10"/>
        <v>4.2230060299575101E-5</v>
      </c>
      <c r="F66">
        <f t="shared" si="11"/>
        <v>0.1</v>
      </c>
      <c r="G66">
        <f t="shared" si="12"/>
        <v>8.7416109546967213E-3</v>
      </c>
      <c r="H66">
        <f t="shared" si="13"/>
        <v>0.02</v>
      </c>
      <c r="I66">
        <f t="shared" si="14"/>
        <v>1.0350867806921333</v>
      </c>
      <c r="J66">
        <f t="shared" si="15"/>
        <v>3.5563390633547304E-5</v>
      </c>
      <c r="K66">
        <f t="shared" si="16"/>
        <v>7.3613012722692382E-3</v>
      </c>
      <c r="L66">
        <f t="shared" si="17"/>
        <v>0</v>
      </c>
      <c r="M66">
        <f t="shared" si="18"/>
        <v>0.83473763339996465</v>
      </c>
      <c r="N66">
        <f t="shared" si="19"/>
        <v>51.64</v>
      </c>
      <c r="O66">
        <f t="shared" si="20"/>
        <v>1.0327999999999999</v>
      </c>
      <c r="P66">
        <f t="shared" si="21"/>
        <v>5.1754339034606662</v>
      </c>
      <c r="Q66">
        <f t="shared" si="22"/>
        <v>258.77169517303332</v>
      </c>
      <c r="R66">
        <f t="shared" si="23"/>
        <v>43.487825479966475</v>
      </c>
      <c r="S66">
        <f t="shared" si="24"/>
        <v>0.86975650959932949</v>
      </c>
      <c r="T66">
        <f t="shared" si="25"/>
        <v>4.3584114325483947</v>
      </c>
      <c r="U66">
        <f t="shared" si="26"/>
        <v>14.225356253418921</v>
      </c>
      <c r="V66">
        <f t="shared" si="27"/>
        <v>9.2027988803438116E-3</v>
      </c>
      <c r="W66">
        <f t="shared" si="28"/>
        <v>24.025098485519486</v>
      </c>
      <c r="X66">
        <f t="shared" si="29"/>
        <v>-24.164618953348278</v>
      </c>
      <c r="Y66">
        <f t="shared" si="30"/>
        <v>0.99673694261856227</v>
      </c>
      <c r="Z66">
        <f t="shared" si="31"/>
        <v>0.95527358921211381</v>
      </c>
      <c r="AA66">
        <f t="shared" si="32"/>
        <v>23.08382227950808</v>
      </c>
      <c r="AB66">
        <f t="shared" si="33"/>
        <v>41.678771355799384</v>
      </c>
      <c r="AC66">
        <f t="shared" si="34"/>
        <v>0.83357542711598764</v>
      </c>
      <c r="AD66">
        <f t="shared" si="35"/>
        <v>4.1634753324336158</v>
      </c>
      <c r="AE66">
        <f t="shared" si="36"/>
        <v>13.58910712602448</v>
      </c>
      <c r="AF66">
        <f t="shared" si="37"/>
        <v>8.7911907172232556E-3</v>
      </c>
      <c r="AG66">
        <f t="shared" si="0"/>
        <v>-788.52756380167261</v>
      </c>
      <c r="AH66">
        <f t="shared" si="1"/>
        <v>-944.6412049136037</v>
      </c>
      <c r="AI66">
        <f t="shared" si="2"/>
        <v>0</v>
      </c>
      <c r="AK66" t="b">
        <f t="shared" si="38"/>
        <v>1</v>
      </c>
      <c r="AL66" t="b">
        <f t="shared" si="39"/>
        <v>1</v>
      </c>
      <c r="AM66">
        <f t="shared" si="40"/>
        <v>-788.52756380167273</v>
      </c>
      <c r="AN66" t="b">
        <f t="shared" si="41"/>
        <v>1</v>
      </c>
      <c r="AO66">
        <f t="shared" si="42"/>
        <v>-23.083822279508084</v>
      </c>
      <c r="AP66">
        <f>SUM(AO67:$AO$352)</f>
        <v>-753.25955606550644</v>
      </c>
      <c r="AQ66" t="b">
        <f t="shared" si="3"/>
        <v>1</v>
      </c>
      <c r="AR66" t="b">
        <f t="shared" si="43"/>
        <v>1</v>
      </c>
      <c r="AS66" t="b">
        <f t="shared" si="44"/>
        <v>1</v>
      </c>
      <c r="AT66" t="b">
        <f t="shared" si="46"/>
        <v>1</v>
      </c>
      <c r="AU66">
        <f t="shared" si="4"/>
        <v>-944.64120491360359</v>
      </c>
      <c r="AV66" t="b">
        <f t="shared" si="5"/>
        <v>1</v>
      </c>
      <c r="AW66" t="b">
        <f t="shared" si="6"/>
        <v>1</v>
      </c>
      <c r="AX66" t="b">
        <f t="shared" si="45"/>
        <v>1</v>
      </c>
    </row>
    <row r="67" spans="1:50" x14ac:dyDescent="0.35">
      <c r="A67">
        <v>15</v>
      </c>
      <c r="B67">
        <f t="shared" si="7"/>
        <v>1</v>
      </c>
      <c r="C67">
        <f t="shared" si="8"/>
        <v>36</v>
      </c>
      <c r="D67">
        <f t="shared" si="9"/>
        <v>5.0664303721481563E-4</v>
      </c>
      <c r="E67">
        <f t="shared" si="10"/>
        <v>4.2230060299575101E-5</v>
      </c>
      <c r="F67">
        <f t="shared" si="11"/>
        <v>0.1</v>
      </c>
      <c r="G67">
        <f t="shared" si="12"/>
        <v>8.7416109546967213E-3</v>
      </c>
      <c r="H67">
        <f t="shared" si="13"/>
        <v>0.02</v>
      </c>
      <c r="I67">
        <f t="shared" si="14"/>
        <v>1.0376395839310655</v>
      </c>
      <c r="J67">
        <f t="shared" si="15"/>
        <v>3.5251020592805122E-5</v>
      </c>
      <c r="K67">
        <f t="shared" si="16"/>
        <v>7.2966434897189687E-3</v>
      </c>
      <c r="L67">
        <f t="shared" si="17"/>
        <v>0</v>
      </c>
      <c r="M67">
        <f t="shared" si="18"/>
        <v>0.82740573888965296</v>
      </c>
      <c r="N67">
        <f t="shared" si="19"/>
        <v>51.64</v>
      </c>
      <c r="O67">
        <f t="shared" si="20"/>
        <v>1.0327999999999999</v>
      </c>
      <c r="P67">
        <f t="shared" si="21"/>
        <v>5.1881979196553276</v>
      </c>
      <c r="Q67">
        <f t="shared" si="22"/>
        <v>259.40989598276639</v>
      </c>
      <c r="R67">
        <f t="shared" si="23"/>
        <v>43.105851388774177</v>
      </c>
      <c r="S67">
        <f t="shared" si="24"/>
        <v>0.8621170277754836</v>
      </c>
      <c r="T67">
        <f t="shared" si="25"/>
        <v>4.3307840530637085</v>
      </c>
      <c r="U67">
        <f t="shared" si="26"/>
        <v>14.100408237122048</v>
      </c>
      <c r="V67">
        <f t="shared" si="27"/>
        <v>9.1444635852659332E-3</v>
      </c>
      <c r="W67">
        <f t="shared" si="28"/>
        <v>23.803397607227673</v>
      </c>
      <c r="X67">
        <f t="shared" si="29"/>
        <v>-23.941692600953921</v>
      </c>
      <c r="Y67">
        <f t="shared" si="30"/>
        <v>0.99673694261856227</v>
      </c>
      <c r="Z67">
        <f t="shared" si="31"/>
        <v>0.95215647667554271</v>
      </c>
      <c r="AA67">
        <f t="shared" si="32"/>
        <v>22.796237672573195</v>
      </c>
      <c r="AB67">
        <f t="shared" si="33"/>
        <v>41.177881372198286</v>
      </c>
      <c r="AC67">
        <f t="shared" si="34"/>
        <v>0.82355762744396588</v>
      </c>
      <c r="AD67">
        <f t="shared" si="35"/>
        <v>4.1235840852077672</v>
      </c>
      <c r="AE67">
        <f t="shared" si="36"/>
        <v>13.425795026744929</v>
      </c>
      <c r="AF67">
        <f t="shared" si="37"/>
        <v>8.7069602284346129E-3</v>
      </c>
      <c r="AG67">
        <f t="shared" si="0"/>
        <v>-767.16730525569665</v>
      </c>
      <c r="AH67">
        <f t="shared" si="1"/>
        <v>-927.19601665466564</v>
      </c>
      <c r="AI67">
        <f t="shared" si="2"/>
        <v>0</v>
      </c>
      <c r="AK67" t="b">
        <f t="shared" si="38"/>
        <v>1</v>
      </c>
      <c r="AL67" t="b">
        <f t="shared" si="39"/>
        <v>1</v>
      </c>
      <c r="AM67">
        <f t="shared" si="40"/>
        <v>-767.16730525569653</v>
      </c>
      <c r="AN67" t="b">
        <f t="shared" si="41"/>
        <v>1</v>
      </c>
      <c r="AO67">
        <f t="shared" si="42"/>
        <v>-22.796237672573195</v>
      </c>
      <c r="AP67">
        <f>SUM(AO68:$AO$352)</f>
        <v>-730.4633183929335</v>
      </c>
      <c r="AQ67" t="b">
        <f t="shared" si="3"/>
        <v>1</v>
      </c>
      <c r="AR67" t="b">
        <f t="shared" si="43"/>
        <v>1</v>
      </c>
      <c r="AS67" t="b">
        <f t="shared" si="44"/>
        <v>1</v>
      </c>
      <c r="AT67" t="b">
        <f t="shared" si="46"/>
        <v>1</v>
      </c>
      <c r="AU67">
        <f t="shared" si="4"/>
        <v>-927.19601665466587</v>
      </c>
      <c r="AV67" t="b">
        <f t="shared" si="5"/>
        <v>1</v>
      </c>
      <c r="AW67" t="b">
        <f t="shared" si="6"/>
        <v>1</v>
      </c>
      <c r="AX67" t="b">
        <f t="shared" si="45"/>
        <v>1</v>
      </c>
    </row>
    <row r="68" spans="1:50" x14ac:dyDescent="0.35">
      <c r="A68">
        <v>16</v>
      </c>
      <c r="B68">
        <f t="shared" si="7"/>
        <v>1</v>
      </c>
      <c r="C68">
        <f t="shared" si="8"/>
        <v>36</v>
      </c>
      <c r="D68">
        <f t="shared" si="9"/>
        <v>5.0664303721481563E-4</v>
      </c>
      <c r="E68">
        <f t="shared" si="10"/>
        <v>4.2230060299575101E-5</v>
      </c>
      <c r="F68">
        <f t="shared" si="11"/>
        <v>0.1</v>
      </c>
      <c r="G68">
        <f t="shared" si="12"/>
        <v>8.7416109546967213E-3</v>
      </c>
      <c r="H68">
        <f t="shared" si="13"/>
        <v>0.02</v>
      </c>
      <c r="I68">
        <f t="shared" si="14"/>
        <v>1.0401986830714602</v>
      </c>
      <c r="J68">
        <f t="shared" si="15"/>
        <v>3.4941394245524535E-5</v>
      </c>
      <c r="K68">
        <f t="shared" si="16"/>
        <v>7.2325536269820159E-3</v>
      </c>
      <c r="L68">
        <f t="shared" si="17"/>
        <v>0</v>
      </c>
      <c r="M68">
        <f t="shared" si="18"/>
        <v>0.82013824386842538</v>
      </c>
      <c r="N68">
        <f t="shared" si="19"/>
        <v>51.64</v>
      </c>
      <c r="O68">
        <f t="shared" si="20"/>
        <v>1.0327999999999999</v>
      </c>
      <c r="P68">
        <f t="shared" si="21"/>
        <v>5.200993415357301</v>
      </c>
      <c r="Q68">
        <f t="shared" si="22"/>
        <v>260.04967076786505</v>
      </c>
      <c r="R68">
        <f t="shared" si="23"/>
        <v>42.72723235626168</v>
      </c>
      <c r="S68">
        <f t="shared" si="24"/>
        <v>0.85454464712523359</v>
      </c>
      <c r="T68">
        <f t="shared" si="25"/>
        <v>4.3033317997939271</v>
      </c>
      <c r="U68">
        <f t="shared" si="26"/>
        <v>13.976557698209815</v>
      </c>
      <c r="V68">
        <f t="shared" si="27"/>
        <v>9.0864980697188298E-3</v>
      </c>
      <c r="W68">
        <f t="shared" si="28"/>
        <v>23.583711713062982</v>
      </c>
      <c r="X68">
        <f t="shared" si="29"/>
        <v>-23.720791996603978</v>
      </c>
      <c r="Y68">
        <f t="shared" si="30"/>
        <v>0.99673694261856227</v>
      </c>
      <c r="Z68">
        <f t="shared" si="31"/>
        <v>0.94904953545604287</v>
      </c>
      <c r="AA68">
        <f t="shared" si="32"/>
        <v>22.512206625026426</v>
      </c>
      <c r="AB68">
        <f t="shared" si="33"/>
        <v>40.683011018435366</v>
      </c>
      <c r="AC68">
        <f t="shared" si="34"/>
        <v>0.81366022036870733</v>
      </c>
      <c r="AD68">
        <f t="shared" si="35"/>
        <v>4.0840750455076433</v>
      </c>
      <c r="AE68">
        <f t="shared" si="36"/>
        <v>13.264445590760605</v>
      </c>
      <c r="AF68">
        <f t="shared" si="37"/>
        <v>8.6235367719888854E-3</v>
      </c>
      <c r="AG68">
        <f t="shared" si="0"/>
        <v>-745.95801938591057</v>
      </c>
      <c r="AH68">
        <f t="shared" si="1"/>
        <v>-909.55156031668298</v>
      </c>
      <c r="AI68">
        <f t="shared" si="2"/>
        <v>0</v>
      </c>
      <c r="AK68" t="b">
        <f t="shared" si="38"/>
        <v>1</v>
      </c>
      <c r="AL68" t="b">
        <f t="shared" si="39"/>
        <v>1</v>
      </c>
      <c r="AM68">
        <f t="shared" si="40"/>
        <v>-745.95801938591046</v>
      </c>
      <c r="AN68" t="b">
        <f t="shared" si="41"/>
        <v>1</v>
      </c>
      <c r="AO68">
        <f t="shared" si="42"/>
        <v>-22.512206625026426</v>
      </c>
      <c r="AP68">
        <f>SUM(AO69:$AO$352)</f>
        <v>-707.95111176790692</v>
      </c>
      <c r="AQ68" t="b">
        <f t="shared" si="3"/>
        <v>1</v>
      </c>
      <c r="AR68" t="b">
        <f t="shared" si="43"/>
        <v>1</v>
      </c>
      <c r="AS68" t="b">
        <f t="shared" si="44"/>
        <v>1</v>
      </c>
      <c r="AT68" t="b">
        <f t="shared" si="46"/>
        <v>1</v>
      </c>
      <c r="AU68">
        <f t="shared" si="4"/>
        <v>-909.55156031668298</v>
      </c>
      <c r="AV68" t="b">
        <f t="shared" si="5"/>
        <v>1</v>
      </c>
      <c r="AW68" t="b">
        <f t="shared" si="6"/>
        <v>1</v>
      </c>
      <c r="AX68" t="b">
        <f t="shared" si="45"/>
        <v>1</v>
      </c>
    </row>
    <row r="69" spans="1:50" x14ac:dyDescent="0.35">
      <c r="A69">
        <v>17</v>
      </c>
      <c r="B69">
        <f t="shared" si="7"/>
        <v>1</v>
      </c>
      <c r="C69">
        <f t="shared" si="8"/>
        <v>36</v>
      </c>
      <c r="D69">
        <f t="shared" si="9"/>
        <v>5.0664303721481563E-4</v>
      </c>
      <c r="E69">
        <f t="shared" si="10"/>
        <v>4.2230060299575101E-5</v>
      </c>
      <c r="F69">
        <f t="shared" si="11"/>
        <v>0.1</v>
      </c>
      <c r="G69">
        <f t="shared" si="12"/>
        <v>8.7416109546967213E-3</v>
      </c>
      <c r="H69">
        <f t="shared" si="13"/>
        <v>0.02</v>
      </c>
      <c r="I69">
        <f t="shared" si="14"/>
        <v>1.0427640936407094</v>
      </c>
      <c r="J69">
        <f t="shared" si="15"/>
        <v>3.4634487492551231E-5</v>
      </c>
      <c r="K69">
        <f t="shared" si="16"/>
        <v>7.1690266957506838E-3</v>
      </c>
      <c r="L69">
        <f t="shared" si="17"/>
        <v>0</v>
      </c>
      <c r="M69">
        <f t="shared" si="18"/>
        <v>0.81293458268518215</v>
      </c>
      <c r="N69">
        <f t="shared" si="19"/>
        <v>51.64</v>
      </c>
      <c r="O69">
        <f t="shared" si="20"/>
        <v>1.0327999999999999</v>
      </c>
      <c r="P69">
        <f t="shared" si="21"/>
        <v>5.2138204682035472</v>
      </c>
      <c r="Q69">
        <f t="shared" si="22"/>
        <v>260.69102341017737</v>
      </c>
      <c r="R69">
        <f t="shared" si="23"/>
        <v>42.351938913365487</v>
      </c>
      <c r="S69">
        <f t="shared" si="24"/>
        <v>0.84703877826730978</v>
      </c>
      <c r="T69">
        <f t="shared" si="25"/>
        <v>4.276053562637709</v>
      </c>
      <c r="U69">
        <f t="shared" si="26"/>
        <v>13.853794997020492</v>
      </c>
      <c r="V69">
        <f t="shared" si="27"/>
        <v>9.0288999897201686E-3</v>
      </c>
      <c r="W69">
        <f t="shared" si="28"/>
        <v>23.366022675450257</v>
      </c>
      <c r="X69">
        <f t="shared" si="29"/>
        <v>-23.501898918178718</v>
      </c>
      <c r="Y69">
        <f t="shared" si="30"/>
        <v>0.99673694261856227</v>
      </c>
      <c r="Z69">
        <f t="shared" si="31"/>
        <v>0.945952732364023</v>
      </c>
      <c r="AA69">
        <f t="shared" si="32"/>
        <v>22.231685497394238</v>
      </c>
      <c r="AB69">
        <f t="shared" si="33"/>
        <v>40.19408795139222</v>
      </c>
      <c r="AC69">
        <f t="shared" si="34"/>
        <v>0.80388175902784442</v>
      </c>
      <c r="AD69">
        <f t="shared" si="35"/>
        <v>4.0449445513120557</v>
      </c>
      <c r="AE69">
        <f t="shared" si="36"/>
        <v>13.105035231042566</v>
      </c>
      <c r="AF69">
        <f t="shared" si="37"/>
        <v>8.5409126155172928E-3</v>
      </c>
      <c r="AG69">
        <f t="shared" si="0"/>
        <v>-724.89819291164576</v>
      </c>
      <c r="AH69">
        <f t="shared" si="1"/>
        <v>-891.7054438959334</v>
      </c>
      <c r="AI69">
        <f t="shared" si="2"/>
        <v>0</v>
      </c>
      <c r="AK69" t="b">
        <f t="shared" si="38"/>
        <v>1</v>
      </c>
      <c r="AL69" t="b">
        <f t="shared" si="39"/>
        <v>1</v>
      </c>
      <c r="AM69">
        <f t="shared" si="40"/>
        <v>-724.89819291164576</v>
      </c>
      <c r="AN69" t="b">
        <f t="shared" si="41"/>
        <v>1</v>
      </c>
      <c r="AO69">
        <f t="shared" si="42"/>
        <v>-22.231685497394235</v>
      </c>
      <c r="AP69">
        <f>SUM(AO70:$AO$352)</f>
        <v>-685.71942627051294</v>
      </c>
      <c r="AQ69" t="b">
        <f t="shared" si="3"/>
        <v>1</v>
      </c>
      <c r="AR69" t="b">
        <f t="shared" si="43"/>
        <v>1</v>
      </c>
      <c r="AS69" t="b">
        <f t="shared" si="44"/>
        <v>1</v>
      </c>
      <c r="AT69" t="b">
        <f t="shared" si="46"/>
        <v>1</v>
      </c>
      <c r="AU69">
        <f t="shared" si="4"/>
        <v>-891.70544389593363</v>
      </c>
      <c r="AV69" t="b">
        <f t="shared" si="5"/>
        <v>1</v>
      </c>
      <c r="AW69" t="b">
        <f t="shared" si="6"/>
        <v>1</v>
      </c>
      <c r="AX69" t="b">
        <f t="shared" si="45"/>
        <v>1</v>
      </c>
    </row>
    <row r="70" spans="1:50" x14ac:dyDescent="0.35">
      <c r="A70">
        <v>18</v>
      </c>
      <c r="B70">
        <f t="shared" si="7"/>
        <v>1</v>
      </c>
      <c r="C70">
        <f t="shared" si="8"/>
        <v>36</v>
      </c>
      <c r="D70">
        <f t="shared" si="9"/>
        <v>5.0664303721481563E-4</v>
      </c>
      <c r="E70">
        <f t="shared" si="10"/>
        <v>4.2230060299575101E-5</v>
      </c>
      <c r="F70">
        <f t="shared" si="11"/>
        <v>0.1</v>
      </c>
      <c r="G70">
        <f t="shared" si="12"/>
        <v>8.7416109546967213E-3</v>
      </c>
      <c r="H70">
        <f t="shared" si="13"/>
        <v>0.02</v>
      </c>
      <c r="I70">
        <f t="shared" si="14"/>
        <v>1.0453358312044991</v>
      </c>
      <c r="J70">
        <f t="shared" si="15"/>
        <v>3.4330276446405161E-5</v>
      </c>
      <c r="K70">
        <f t="shared" si="16"/>
        <v>7.1060577515319346E-3</v>
      </c>
      <c r="L70">
        <f t="shared" si="17"/>
        <v>0</v>
      </c>
      <c r="M70">
        <f t="shared" si="18"/>
        <v>0.80579419465720381</v>
      </c>
      <c r="N70">
        <f t="shared" si="19"/>
        <v>51.64</v>
      </c>
      <c r="O70">
        <f t="shared" si="20"/>
        <v>1.0327999999999999</v>
      </c>
      <c r="P70">
        <f t="shared" si="21"/>
        <v>5.2266791560224952</v>
      </c>
      <c r="Q70">
        <f t="shared" si="22"/>
        <v>261.33395780112477</v>
      </c>
      <c r="R70">
        <f t="shared" si="23"/>
        <v>41.979941849862804</v>
      </c>
      <c r="S70">
        <f t="shared" si="24"/>
        <v>0.83959883699725613</v>
      </c>
      <c r="T70">
        <f t="shared" si="25"/>
        <v>4.2489482385304873</v>
      </c>
      <c r="U70">
        <f t="shared" si="26"/>
        <v>13.732110578562065</v>
      </c>
      <c r="V70">
        <f t="shared" si="27"/>
        <v>8.9716670161457939E-3</v>
      </c>
      <c r="W70">
        <f t="shared" si="28"/>
        <v>23.150312528756853</v>
      </c>
      <c r="X70">
        <f t="shared" si="29"/>
        <v>-23.284995306331378</v>
      </c>
      <c r="Y70">
        <f t="shared" si="30"/>
        <v>0.99673694261856227</v>
      </c>
      <c r="Z70">
        <f t="shared" si="31"/>
        <v>0.94286603431819138</v>
      </c>
      <c r="AA70">
        <f t="shared" si="32"/>
        <v>21.954631183598369</v>
      </c>
      <c r="AB70">
        <f t="shared" si="33"/>
        <v>39.711040697360517</v>
      </c>
      <c r="AC70">
        <f t="shared" si="34"/>
        <v>0.79422081394721045</v>
      </c>
      <c r="AD70">
        <f t="shared" si="35"/>
        <v>4.0061889756865057</v>
      </c>
      <c r="AE70">
        <f t="shared" si="36"/>
        <v>12.947540644027699</v>
      </c>
      <c r="AF70">
        <f t="shared" si="37"/>
        <v>8.4590801007367062E-3</v>
      </c>
      <c r="AG70">
        <f t="shared" si="0"/>
        <v>-703.98632565749347</v>
      </c>
      <c r="AH70">
        <f t="shared" si="1"/>
        <v>-873.6552463709163</v>
      </c>
      <c r="AI70">
        <f t="shared" si="2"/>
        <v>0</v>
      </c>
      <c r="AK70" t="b">
        <f t="shared" si="38"/>
        <v>1</v>
      </c>
      <c r="AL70" t="b">
        <f t="shared" si="39"/>
        <v>1</v>
      </c>
      <c r="AM70">
        <f t="shared" si="40"/>
        <v>-703.98632565749335</v>
      </c>
      <c r="AN70" t="b">
        <f t="shared" si="41"/>
        <v>1</v>
      </c>
      <c r="AO70">
        <f t="shared" si="42"/>
        <v>-21.954631183598369</v>
      </c>
      <c r="AP70">
        <f>SUM(AO71:$AO$352)</f>
        <v>-663.764795086915</v>
      </c>
      <c r="AQ70" t="b">
        <f t="shared" si="3"/>
        <v>1</v>
      </c>
      <c r="AR70" t="b">
        <f t="shared" si="43"/>
        <v>1</v>
      </c>
      <c r="AS70" t="b">
        <f t="shared" si="44"/>
        <v>1</v>
      </c>
      <c r="AT70" t="b">
        <f t="shared" si="46"/>
        <v>1</v>
      </c>
      <c r="AU70">
        <f t="shared" si="4"/>
        <v>-873.6552463709163</v>
      </c>
      <c r="AV70" t="b">
        <f t="shared" si="5"/>
        <v>1</v>
      </c>
      <c r="AW70" t="b">
        <f t="shared" si="6"/>
        <v>1</v>
      </c>
      <c r="AX70" t="b">
        <f t="shared" si="45"/>
        <v>1</v>
      </c>
    </row>
    <row r="71" spans="1:50" x14ac:dyDescent="0.35">
      <c r="A71">
        <v>19</v>
      </c>
      <c r="B71">
        <f t="shared" si="7"/>
        <v>1</v>
      </c>
      <c r="C71">
        <f t="shared" si="8"/>
        <v>36</v>
      </c>
      <c r="D71">
        <f t="shared" si="9"/>
        <v>5.0664303721481563E-4</v>
      </c>
      <c r="E71">
        <f t="shared" si="10"/>
        <v>4.2230060299575101E-5</v>
      </c>
      <c r="F71">
        <f t="shared" si="11"/>
        <v>0.1</v>
      </c>
      <c r="G71">
        <f t="shared" si="12"/>
        <v>8.7416109546967213E-3</v>
      </c>
      <c r="H71">
        <f t="shared" si="13"/>
        <v>0.02</v>
      </c>
      <c r="I71">
        <f t="shared" si="14"/>
        <v>1.0479139113669047</v>
      </c>
      <c r="J71">
        <f t="shared" si="15"/>
        <v>3.4028737429421272E-5</v>
      </c>
      <c r="K71">
        <f t="shared" si="16"/>
        <v>7.0436418932625479E-3</v>
      </c>
      <c r="L71">
        <f t="shared" si="17"/>
        <v>0</v>
      </c>
      <c r="M71">
        <f t="shared" si="18"/>
        <v>0.79871652402651183</v>
      </c>
      <c r="N71">
        <f t="shared" si="19"/>
        <v>51.64</v>
      </c>
      <c r="O71">
        <f t="shared" si="20"/>
        <v>1.0327999999999999</v>
      </c>
      <c r="P71">
        <f t="shared" si="21"/>
        <v>5.2395695568345237</v>
      </c>
      <c r="Q71">
        <f t="shared" si="22"/>
        <v>261.9784778417262</v>
      </c>
      <c r="R71">
        <f t="shared" si="23"/>
        <v>41.611212212098003</v>
      </c>
      <c r="S71">
        <f t="shared" si="24"/>
        <v>0.83222424424196006</v>
      </c>
      <c r="T71">
        <f t="shared" si="25"/>
        <v>4.2220147313998773</v>
      </c>
      <c r="U71">
        <f t="shared" si="26"/>
        <v>13.61149497176851</v>
      </c>
      <c r="V71">
        <f t="shared" si="27"/>
        <v>8.9147968346355595E-3</v>
      </c>
      <c r="W71">
        <f t="shared" si="28"/>
        <v>22.936563467853016</v>
      </c>
      <c r="X71">
        <f t="shared" si="29"/>
        <v>-23.070063263041195</v>
      </c>
      <c r="Y71">
        <f t="shared" si="30"/>
        <v>0.99673694261856227</v>
      </c>
      <c r="Z71">
        <f t="shared" si="31"/>
        <v>0.93978940834520253</v>
      </c>
      <c r="AA71">
        <f t="shared" si="32"/>
        <v>21.681001104459881</v>
      </c>
      <c r="AB71">
        <f t="shared" si="33"/>
        <v>39.233798641593538</v>
      </c>
      <c r="AC71">
        <f t="shared" si="34"/>
        <v>0.78467597283187085</v>
      </c>
      <c r="AD71">
        <f t="shared" si="35"/>
        <v>3.96780472644702</v>
      </c>
      <c r="AE71">
        <f t="shared" si="36"/>
        <v>12.791938806212027</v>
      </c>
      <c r="AF71">
        <f t="shared" si="37"/>
        <v>8.3780316427398364E-3</v>
      </c>
      <c r="AG71">
        <f t="shared" si="0"/>
        <v>-683.22093043488121</v>
      </c>
      <c r="AH71">
        <f t="shared" si="1"/>
        <v>-855.39851734957097</v>
      </c>
      <c r="AI71">
        <f t="shared" si="2"/>
        <v>0</v>
      </c>
      <c r="AK71" t="b">
        <f t="shared" si="38"/>
        <v>1</v>
      </c>
      <c r="AL71" t="b">
        <f t="shared" si="39"/>
        <v>1</v>
      </c>
      <c r="AM71">
        <f t="shared" si="40"/>
        <v>-683.22093043488121</v>
      </c>
      <c r="AN71" t="b">
        <f t="shared" si="41"/>
        <v>1</v>
      </c>
      <c r="AO71">
        <f t="shared" si="42"/>
        <v>-21.681001104459881</v>
      </c>
      <c r="AP71">
        <f>SUM(AO72:$AO$352)</f>
        <v>-642.08379398245472</v>
      </c>
      <c r="AQ71" t="b">
        <f t="shared" si="3"/>
        <v>1</v>
      </c>
      <c r="AR71" t="b">
        <f t="shared" si="43"/>
        <v>1</v>
      </c>
      <c r="AS71" t="b">
        <f t="shared" si="44"/>
        <v>1</v>
      </c>
      <c r="AT71" t="b">
        <f t="shared" si="46"/>
        <v>1</v>
      </c>
      <c r="AU71">
        <f t="shared" si="4"/>
        <v>-855.39851734957119</v>
      </c>
      <c r="AV71" t="b">
        <f t="shared" si="5"/>
        <v>1</v>
      </c>
      <c r="AW71" t="b">
        <f t="shared" si="6"/>
        <v>1</v>
      </c>
      <c r="AX71" t="b">
        <f t="shared" si="45"/>
        <v>1</v>
      </c>
    </row>
    <row r="72" spans="1:50" x14ac:dyDescent="0.35">
      <c r="A72">
        <v>20</v>
      </c>
      <c r="B72">
        <f t="shared" si="7"/>
        <v>1</v>
      </c>
      <c r="C72">
        <f t="shared" si="8"/>
        <v>36</v>
      </c>
      <c r="D72">
        <f t="shared" si="9"/>
        <v>5.0664303721481563E-4</v>
      </c>
      <c r="E72">
        <f t="shared" si="10"/>
        <v>4.2230060299575101E-5</v>
      </c>
      <c r="F72">
        <f t="shared" si="11"/>
        <v>0.1</v>
      </c>
      <c r="G72">
        <f t="shared" si="12"/>
        <v>8.7416109546967213E-3</v>
      </c>
      <c r="H72">
        <f t="shared" si="13"/>
        <v>0.02</v>
      </c>
      <c r="I72">
        <f t="shared" si="14"/>
        <v>1.0504983497704854</v>
      </c>
      <c r="J72">
        <f t="shared" si="15"/>
        <v>3.372984697190662E-5</v>
      </c>
      <c r="K72">
        <f t="shared" si="16"/>
        <v>6.9817742629276532E-3</v>
      </c>
      <c r="L72">
        <f t="shared" si="17"/>
        <v>0</v>
      </c>
      <c r="M72">
        <f t="shared" si="18"/>
        <v>0.79170101991661224</v>
      </c>
      <c r="N72">
        <f t="shared" si="19"/>
        <v>51.64</v>
      </c>
      <c r="O72">
        <f t="shared" si="20"/>
        <v>1.0327999999999999</v>
      </c>
      <c r="P72">
        <f t="shared" si="21"/>
        <v>5.2524917488524272</v>
      </c>
      <c r="Q72">
        <f t="shared" si="22"/>
        <v>262.62458744262136</v>
      </c>
      <c r="R72">
        <f t="shared" si="23"/>
        <v>41.245721300729073</v>
      </c>
      <c r="S72">
        <f t="shared" si="24"/>
        <v>0.82491442601458154</v>
      </c>
      <c r="T72">
        <f t="shared" si="25"/>
        <v>4.1952519521213452</v>
      </c>
      <c r="U72">
        <f t="shared" si="26"/>
        <v>13.491938788762647</v>
      </c>
      <c r="V72">
        <f t="shared" si="27"/>
        <v>8.858287145499728E-3</v>
      </c>
      <c r="W72">
        <f t="shared" si="28"/>
        <v>22.724757846685002</v>
      </c>
      <c r="X72">
        <f t="shared" si="29"/>
        <v>-22.857085050179336</v>
      </c>
      <c r="Y72">
        <f t="shared" si="30"/>
        <v>0.99673694261856227</v>
      </c>
      <c r="Z72">
        <f t="shared" si="31"/>
        <v>0.93672282157930475</v>
      </c>
      <c r="AA72">
        <f t="shared" si="32"/>
        <v>21.410753201282127</v>
      </c>
      <c r="AB72">
        <f t="shared" si="33"/>
        <v>38.762292017983292</v>
      </c>
      <c r="AC72">
        <f t="shared" si="34"/>
        <v>0.77524584035966593</v>
      </c>
      <c r="AD72">
        <f t="shared" si="35"/>
        <v>3.9297882458271927</v>
      </c>
      <c r="AE72">
        <f t="shared" si="36"/>
        <v>12.638206970785015</v>
      </c>
      <c r="AF72">
        <f t="shared" si="37"/>
        <v>8.2977597292921909E-3</v>
      </c>
      <c r="AG72">
        <f t="shared" si="0"/>
        <v>-662.60053292469752</v>
      </c>
      <c r="AH72">
        <f t="shared" si="1"/>
        <v>-836.93277671220824</v>
      </c>
      <c r="AI72">
        <f t="shared" si="2"/>
        <v>0</v>
      </c>
      <c r="AK72" t="b">
        <f t="shared" si="38"/>
        <v>1</v>
      </c>
      <c r="AL72" t="b">
        <f t="shared" si="39"/>
        <v>1</v>
      </c>
      <c r="AM72">
        <f t="shared" si="40"/>
        <v>-662.60053292469752</v>
      </c>
      <c r="AN72" t="b">
        <f t="shared" si="41"/>
        <v>1</v>
      </c>
      <c r="AO72">
        <f t="shared" si="42"/>
        <v>-21.410753201282127</v>
      </c>
      <c r="AP72">
        <f>SUM(AO73:$AO$352)</f>
        <v>-620.67304078117297</v>
      </c>
      <c r="AQ72" t="b">
        <f t="shared" si="3"/>
        <v>1</v>
      </c>
      <c r="AR72" t="b">
        <f t="shared" si="43"/>
        <v>1</v>
      </c>
      <c r="AS72" t="b">
        <f t="shared" si="44"/>
        <v>1</v>
      </c>
      <c r="AT72" t="b">
        <f t="shared" si="46"/>
        <v>1</v>
      </c>
      <c r="AU72">
        <f t="shared" si="4"/>
        <v>-836.93277671220812</v>
      </c>
      <c r="AV72" t="b">
        <f t="shared" si="5"/>
        <v>1</v>
      </c>
      <c r="AW72" t="b">
        <f t="shared" si="6"/>
        <v>1</v>
      </c>
      <c r="AX72" t="b">
        <f t="shared" si="45"/>
        <v>1</v>
      </c>
    </row>
    <row r="73" spans="1:50" x14ac:dyDescent="0.35">
      <c r="A73">
        <v>21</v>
      </c>
      <c r="B73">
        <f t="shared" si="7"/>
        <v>1</v>
      </c>
      <c r="C73">
        <f t="shared" si="8"/>
        <v>36</v>
      </c>
      <c r="D73">
        <f t="shared" si="9"/>
        <v>5.0664303721481563E-4</v>
      </c>
      <c r="E73">
        <f t="shared" si="10"/>
        <v>4.2230060299575101E-5</v>
      </c>
      <c r="F73">
        <f t="shared" si="11"/>
        <v>0.1</v>
      </c>
      <c r="G73">
        <f t="shared" si="12"/>
        <v>8.7416109546967213E-3</v>
      </c>
      <c r="H73">
        <f t="shared" si="13"/>
        <v>0.02</v>
      </c>
      <c r="I73">
        <f t="shared" si="14"/>
        <v>1.0530891620963791</v>
      </c>
      <c r="J73">
        <f t="shared" si="15"/>
        <v>3.3433581810313641E-5</v>
      </c>
      <c r="K73">
        <f t="shared" si="16"/>
        <v>6.9204500451826171E-3</v>
      </c>
      <c r="L73">
        <f t="shared" si="17"/>
        <v>0</v>
      </c>
      <c r="M73">
        <f t="shared" si="18"/>
        <v>0.78474713628961934</v>
      </c>
      <c r="N73">
        <f t="shared" si="19"/>
        <v>51.64</v>
      </c>
      <c r="O73">
        <f t="shared" si="20"/>
        <v>1.0327999999999999</v>
      </c>
      <c r="P73">
        <f t="shared" si="21"/>
        <v>5.2654458104818955</v>
      </c>
      <c r="Q73">
        <f t="shared" si="22"/>
        <v>263.27229052409479</v>
      </c>
      <c r="R73">
        <f t="shared" si="23"/>
        <v>40.883440668493854</v>
      </c>
      <c r="S73">
        <f t="shared" si="24"/>
        <v>0.81766881336987707</v>
      </c>
      <c r="T73">
        <f t="shared" si="25"/>
        <v>4.16865881847417</v>
      </c>
      <c r="U73">
        <f t="shared" si="26"/>
        <v>13.373432724125456</v>
      </c>
      <c r="V73">
        <f t="shared" si="27"/>
        <v>8.8021356636259832E-3</v>
      </c>
      <c r="W73">
        <f t="shared" si="28"/>
        <v>22.514878176860723</v>
      </c>
      <c r="X73">
        <f t="shared" si="29"/>
        <v>-22.646043088087353</v>
      </c>
      <c r="Y73">
        <f t="shared" si="30"/>
        <v>0.99673694261856227</v>
      </c>
      <c r="Z73">
        <f t="shared" si="31"/>
        <v>0.93366624126198916</v>
      </c>
      <c r="AA73">
        <f t="shared" si="32"/>
        <v>21.143845929511567</v>
      </c>
      <c r="AB73">
        <f t="shared" si="33"/>
        <v>38.296451898861662</v>
      </c>
      <c r="AC73">
        <f t="shared" si="34"/>
        <v>0.76592903797723322</v>
      </c>
      <c r="AD73">
        <f t="shared" si="35"/>
        <v>3.8921360101484233</v>
      </c>
      <c r="AE73">
        <f t="shared" si="36"/>
        <v>12.486322664304298</v>
      </c>
      <c r="AF73">
        <f t="shared" si="37"/>
        <v>8.2182569201357768E-3</v>
      </c>
      <c r="AG73">
        <f t="shared" si="0"/>
        <v>-642.12367156095195</v>
      </c>
      <c r="AH73">
        <f t="shared" si="1"/>
        <v>-818.25551425009508</v>
      </c>
      <c r="AI73">
        <f t="shared" si="2"/>
        <v>0</v>
      </c>
      <c r="AK73" t="b">
        <f t="shared" si="38"/>
        <v>1</v>
      </c>
      <c r="AL73" t="b">
        <f t="shared" si="39"/>
        <v>1</v>
      </c>
      <c r="AM73">
        <f t="shared" si="40"/>
        <v>-642.12367156095183</v>
      </c>
      <c r="AN73" t="b">
        <f t="shared" si="41"/>
        <v>1</v>
      </c>
      <c r="AO73">
        <f t="shared" si="42"/>
        <v>-21.143845929511567</v>
      </c>
      <c r="AP73">
        <f>SUM(AO74:$AO$352)</f>
        <v>-599.52919485166137</v>
      </c>
      <c r="AQ73" t="b">
        <f t="shared" si="3"/>
        <v>1</v>
      </c>
      <c r="AR73" t="b">
        <f t="shared" si="43"/>
        <v>1</v>
      </c>
      <c r="AS73" t="b">
        <f t="shared" si="44"/>
        <v>1</v>
      </c>
      <c r="AT73" t="b">
        <f t="shared" si="46"/>
        <v>1</v>
      </c>
      <c r="AU73">
        <f t="shared" si="4"/>
        <v>-818.25551425009496</v>
      </c>
      <c r="AV73" t="b">
        <f t="shared" si="5"/>
        <v>1</v>
      </c>
      <c r="AW73" t="b">
        <f t="shared" si="6"/>
        <v>1</v>
      </c>
      <c r="AX73" t="b">
        <f t="shared" si="45"/>
        <v>1</v>
      </c>
    </row>
    <row r="74" spans="1:50" x14ac:dyDescent="0.35">
      <c r="A74">
        <v>22</v>
      </c>
      <c r="B74">
        <f t="shared" si="7"/>
        <v>1</v>
      </c>
      <c r="C74">
        <f t="shared" si="8"/>
        <v>36</v>
      </c>
      <c r="D74">
        <f t="shared" si="9"/>
        <v>5.0664303721481563E-4</v>
      </c>
      <c r="E74">
        <f t="shared" si="10"/>
        <v>4.2230060299575101E-5</v>
      </c>
      <c r="F74">
        <f t="shared" si="11"/>
        <v>0.1</v>
      </c>
      <c r="G74">
        <f t="shared" si="12"/>
        <v>8.7416109546967213E-3</v>
      </c>
      <c r="H74">
        <f t="shared" si="13"/>
        <v>0.02</v>
      </c>
      <c r="I74">
        <f t="shared" si="14"/>
        <v>1.0556863640643981</v>
      </c>
      <c r="J74">
        <f t="shared" si="15"/>
        <v>3.3139918885429507E-5</v>
      </c>
      <c r="K74">
        <f t="shared" si="16"/>
        <v>6.8596644669782509E-3</v>
      </c>
      <c r="L74">
        <f t="shared" si="17"/>
        <v>0</v>
      </c>
      <c r="M74">
        <f t="shared" si="18"/>
        <v>0.77785433190375564</v>
      </c>
      <c r="N74">
        <f t="shared" si="19"/>
        <v>51.64</v>
      </c>
      <c r="O74">
        <f t="shared" si="20"/>
        <v>1.0327999999999999</v>
      </c>
      <c r="P74">
        <f t="shared" si="21"/>
        <v>5.2784318203219902</v>
      </c>
      <c r="Q74">
        <f t="shared" si="22"/>
        <v>263.92159101609951</v>
      </c>
      <c r="R74">
        <f t="shared" si="23"/>
        <v>40.524342117995943</v>
      </c>
      <c r="S74">
        <f t="shared" si="24"/>
        <v>0.81048684235991886</v>
      </c>
      <c r="T74">
        <f t="shared" si="25"/>
        <v>4.1422342550976845</v>
      </c>
      <c r="U74">
        <f t="shared" si="26"/>
        <v>13.255967554171802</v>
      </c>
      <c r="V74">
        <f t="shared" si="27"/>
        <v>8.746340118387038E-3</v>
      </c>
      <c r="W74">
        <f t="shared" si="28"/>
        <v>22.306907126248149</v>
      </c>
      <c r="X74">
        <f t="shared" si="29"/>
        <v>-22.436919954168488</v>
      </c>
      <c r="Y74">
        <f t="shared" si="30"/>
        <v>0.99673694261856227</v>
      </c>
      <c r="Z74">
        <f t="shared" si="31"/>
        <v>0.93061963474164</v>
      </c>
      <c r="AA74">
        <f t="shared" si="32"/>
        <v>20.880238252475692</v>
      </c>
      <c r="AB74">
        <f t="shared" si="33"/>
        <v>37.836210184924191</v>
      </c>
      <c r="AC74">
        <f t="shared" si="34"/>
        <v>0.75672420369848381</v>
      </c>
      <c r="AD74">
        <f t="shared" si="35"/>
        <v>3.8548445294933162</v>
      </c>
      <c r="AE74">
        <f t="shared" si="36"/>
        <v>12.336263683410394</v>
      </c>
      <c r="AF74">
        <f t="shared" si="37"/>
        <v>8.1395158462994974E-3</v>
      </c>
      <c r="AG74">
        <f t="shared" si="0"/>
        <v>-621.78889741546413</v>
      </c>
      <c r="AH74">
        <f t="shared" si="1"/>
        <v>-799.36418929964691</v>
      </c>
      <c r="AI74">
        <f t="shared" si="2"/>
        <v>0</v>
      </c>
      <c r="AK74" t="b">
        <f t="shared" si="38"/>
        <v>1</v>
      </c>
      <c r="AL74" t="b">
        <f t="shared" si="39"/>
        <v>1</v>
      </c>
      <c r="AM74">
        <f t="shared" si="40"/>
        <v>-621.78889741546413</v>
      </c>
      <c r="AN74" t="b">
        <f t="shared" si="41"/>
        <v>1</v>
      </c>
      <c r="AO74">
        <f t="shared" si="42"/>
        <v>-20.880238252475692</v>
      </c>
      <c r="AP74">
        <f>SUM(AO75:$AO$352)</f>
        <v>-578.64895659918557</v>
      </c>
      <c r="AQ74" t="b">
        <f t="shared" si="3"/>
        <v>1</v>
      </c>
      <c r="AR74" t="b">
        <f t="shared" si="43"/>
        <v>1</v>
      </c>
      <c r="AS74" t="b">
        <f t="shared" si="44"/>
        <v>1</v>
      </c>
      <c r="AT74" t="b">
        <f t="shared" si="46"/>
        <v>1</v>
      </c>
      <c r="AU74">
        <f t="shared" si="4"/>
        <v>-799.36418929964691</v>
      </c>
      <c r="AV74" t="b">
        <f t="shared" si="5"/>
        <v>1</v>
      </c>
      <c r="AW74" t="b">
        <f t="shared" si="6"/>
        <v>1</v>
      </c>
      <c r="AX74" t="b">
        <f t="shared" si="45"/>
        <v>1</v>
      </c>
    </row>
    <row r="75" spans="1:50" x14ac:dyDescent="0.35">
      <c r="A75">
        <v>23</v>
      </c>
      <c r="B75">
        <f t="shared" si="7"/>
        <v>1</v>
      </c>
      <c r="C75">
        <f t="shared" si="8"/>
        <v>36</v>
      </c>
      <c r="D75">
        <f t="shared" si="9"/>
        <v>5.0664303721481563E-4</v>
      </c>
      <c r="E75">
        <f t="shared" si="10"/>
        <v>4.2230060299575101E-5</v>
      </c>
      <c r="F75">
        <f t="shared" si="11"/>
        <v>0.1</v>
      </c>
      <c r="G75">
        <f t="shared" si="12"/>
        <v>8.7416109546967213E-3</v>
      </c>
      <c r="H75">
        <f t="shared" si="13"/>
        <v>0.02</v>
      </c>
      <c r="I75">
        <f t="shared" si="14"/>
        <v>1.0582899714331233</v>
      </c>
      <c r="J75">
        <f t="shared" si="15"/>
        <v>3.2848835340581301E-5</v>
      </c>
      <c r="K75">
        <f t="shared" si="16"/>
        <v>6.7994127971893071E-3</v>
      </c>
      <c r="L75">
        <f t="shared" si="17"/>
        <v>0</v>
      </c>
      <c r="M75">
        <f t="shared" si="18"/>
        <v>0.77102207027122571</v>
      </c>
      <c r="N75">
        <f t="shared" si="19"/>
        <v>51.64</v>
      </c>
      <c r="O75">
        <f t="shared" si="20"/>
        <v>1.0327999999999999</v>
      </c>
      <c r="P75">
        <f t="shared" si="21"/>
        <v>5.2914498571656168</v>
      </c>
      <c r="Q75">
        <f t="shared" si="22"/>
        <v>264.57249285828084</v>
      </c>
      <c r="R75">
        <f t="shared" si="23"/>
        <v>40.168397699509939</v>
      </c>
      <c r="S75">
        <f t="shared" si="24"/>
        <v>0.80336795399019878</v>
      </c>
      <c r="T75">
        <f t="shared" si="25"/>
        <v>4.115977193447784</v>
      </c>
      <c r="U75">
        <f t="shared" si="26"/>
        <v>13.13953413623252</v>
      </c>
      <c r="V75">
        <f t="shared" si="27"/>
        <v>8.6908982535487903E-3</v>
      </c>
      <c r="W75">
        <f t="shared" si="28"/>
        <v>22.100827517585891</v>
      </c>
      <c r="X75">
        <f t="shared" si="29"/>
        <v>-22.229698381491236</v>
      </c>
      <c r="Y75">
        <f t="shared" si="30"/>
        <v>0.99673694261856227</v>
      </c>
      <c r="Z75">
        <f t="shared" si="31"/>
        <v>0.92758296947318553</v>
      </c>
      <c r="AA75">
        <f t="shared" si="32"/>
        <v>20.619889635196909</v>
      </c>
      <c r="AB75">
        <f t="shared" si="33"/>
        <v>37.381499595274875</v>
      </c>
      <c r="AC75">
        <f t="shared" si="34"/>
        <v>0.74762999190549739</v>
      </c>
      <c r="AD75">
        <f t="shared" si="35"/>
        <v>3.8179103473822038</v>
      </c>
      <c r="AE75">
        <f t="shared" si="36"/>
        <v>12.188008091580848</v>
      </c>
      <c r="AF75">
        <f t="shared" si="37"/>
        <v>8.061529209416109E-3</v>
      </c>
      <c r="AG75">
        <f t="shared" si="0"/>
        <v>-601.59477408357145</v>
      </c>
      <c r="AH75">
        <f t="shared" si="1"/>
        <v>-780.25623037216803</v>
      </c>
      <c r="AI75">
        <f t="shared" si="2"/>
        <v>0</v>
      </c>
      <c r="AK75" t="b">
        <f t="shared" si="38"/>
        <v>1</v>
      </c>
      <c r="AL75" t="b">
        <f t="shared" si="39"/>
        <v>1</v>
      </c>
      <c r="AM75">
        <f t="shared" si="40"/>
        <v>-601.59477408357156</v>
      </c>
      <c r="AN75" t="b">
        <f t="shared" si="41"/>
        <v>1</v>
      </c>
      <c r="AO75">
        <f t="shared" si="42"/>
        <v>-20.619889635196905</v>
      </c>
      <c r="AP75">
        <f>SUM(AO76:$AO$352)</f>
        <v>-558.02906696398804</v>
      </c>
      <c r="AQ75" t="b">
        <f t="shared" si="3"/>
        <v>1</v>
      </c>
      <c r="AR75" t="b">
        <f t="shared" si="43"/>
        <v>1</v>
      </c>
      <c r="AS75" t="b">
        <f t="shared" si="44"/>
        <v>1</v>
      </c>
      <c r="AT75" t="b">
        <f t="shared" si="46"/>
        <v>1</v>
      </c>
      <c r="AU75">
        <f t="shared" si="4"/>
        <v>-780.25623037216815</v>
      </c>
      <c r="AV75" t="b">
        <f t="shared" si="5"/>
        <v>1</v>
      </c>
      <c r="AW75" t="b">
        <f t="shared" si="6"/>
        <v>1</v>
      </c>
      <c r="AX75" t="b">
        <f t="shared" si="45"/>
        <v>1</v>
      </c>
    </row>
    <row r="76" spans="1:50" x14ac:dyDescent="0.35">
      <c r="A76">
        <v>24</v>
      </c>
      <c r="B76">
        <f t="shared" si="7"/>
        <v>1</v>
      </c>
      <c r="C76">
        <f t="shared" si="8"/>
        <v>36</v>
      </c>
      <c r="D76">
        <f t="shared" si="9"/>
        <v>5.0664303721481563E-4</v>
      </c>
      <c r="E76">
        <f t="shared" si="10"/>
        <v>4.2230060299575101E-5</v>
      </c>
      <c r="F76">
        <f t="shared" si="11"/>
        <v>0.1</v>
      </c>
      <c r="G76">
        <f t="shared" si="12"/>
        <v>8.7416109546967213E-3</v>
      </c>
      <c r="H76">
        <f t="shared" si="13"/>
        <v>0.02</v>
      </c>
      <c r="I76">
        <f t="shared" si="14"/>
        <v>1.0609000000000006</v>
      </c>
      <c r="J76">
        <f t="shared" si="15"/>
        <v>3.2560308519857096E-5</v>
      </c>
      <c r="K76">
        <f t="shared" si="16"/>
        <v>6.7396903462462465E-3</v>
      </c>
      <c r="L76">
        <f t="shared" si="17"/>
        <v>0</v>
      </c>
      <c r="M76">
        <f t="shared" si="18"/>
        <v>0.76424981961645966</v>
      </c>
      <c r="N76">
        <f t="shared" si="19"/>
        <v>51.64</v>
      </c>
      <c r="O76">
        <f t="shared" si="20"/>
        <v>1.0327999999999999</v>
      </c>
      <c r="P76">
        <f t="shared" si="21"/>
        <v>5.3045000000000027</v>
      </c>
      <c r="Q76">
        <f t="shared" si="22"/>
        <v>265.22500000000014</v>
      </c>
      <c r="R76">
        <f t="shared" si="23"/>
        <v>39.815579708806098</v>
      </c>
      <c r="S76">
        <f t="shared" si="24"/>
        <v>0.79631159417612196</v>
      </c>
      <c r="T76">
        <f t="shared" si="25"/>
        <v>4.0898865717537189</v>
      </c>
      <c r="U76">
        <f t="shared" si="26"/>
        <v>13.024123407942838</v>
      </c>
      <c r="V76">
        <f t="shared" si="27"/>
        <v>8.6358078271791018E-3</v>
      </c>
      <c r="W76">
        <f t="shared" si="28"/>
        <v>21.89662232710624</v>
      </c>
      <c r="X76">
        <f t="shared" si="29"/>
        <v>-22.024361257405388</v>
      </c>
      <c r="Y76">
        <f t="shared" si="30"/>
        <v>0.99673694261856227</v>
      </c>
      <c r="Z76">
        <f t="shared" si="31"/>
        <v>0.92455621301775004</v>
      </c>
      <c r="AA76">
        <f t="shared" si="32"/>
        <v>20.362760038281579</v>
      </c>
      <c r="AB76">
        <f t="shared" si="33"/>
        <v>36.932253657590671</v>
      </c>
      <c r="AC76">
        <f t="shared" si="34"/>
        <v>0.73864507315181349</v>
      </c>
      <c r="AD76">
        <f t="shared" si="35"/>
        <v>3.781330040452767</v>
      </c>
      <c r="AE76">
        <f t="shared" si="36"/>
        <v>12.041534215923463</v>
      </c>
      <c r="AF76">
        <f t="shared" si="37"/>
        <v>7.9842897810457544E-3</v>
      </c>
      <c r="AG76">
        <f t="shared" si="0"/>
        <v>-581.53987757084644</v>
      </c>
      <c r="AH76">
        <f t="shared" si="1"/>
        <v>-760.92903477909022</v>
      </c>
      <c r="AI76">
        <f t="shared" si="2"/>
        <v>0</v>
      </c>
      <c r="AK76" t="b">
        <f t="shared" si="38"/>
        <v>1</v>
      </c>
      <c r="AL76" t="b">
        <f t="shared" si="39"/>
        <v>1</v>
      </c>
      <c r="AM76">
        <f t="shared" si="40"/>
        <v>-581.53987757084644</v>
      </c>
      <c r="AN76" t="b">
        <f t="shared" si="41"/>
        <v>1</v>
      </c>
      <c r="AO76">
        <f t="shared" si="42"/>
        <v>-20.362760038281579</v>
      </c>
      <c r="AP76">
        <f>SUM(AO77:$AO$352)</f>
        <v>-537.66630692570709</v>
      </c>
      <c r="AQ76" t="b">
        <f t="shared" si="3"/>
        <v>1</v>
      </c>
      <c r="AR76" t="b">
        <f t="shared" si="43"/>
        <v>1</v>
      </c>
      <c r="AS76" t="b">
        <f t="shared" si="44"/>
        <v>1</v>
      </c>
      <c r="AT76" t="b">
        <f t="shared" si="46"/>
        <v>1</v>
      </c>
      <c r="AU76">
        <f t="shared" si="4"/>
        <v>-760.92903477909022</v>
      </c>
      <c r="AV76" t="b">
        <f t="shared" si="5"/>
        <v>1</v>
      </c>
      <c r="AW76" t="b">
        <f t="shared" si="6"/>
        <v>1</v>
      </c>
      <c r="AX76" t="b">
        <f t="shared" si="45"/>
        <v>1</v>
      </c>
    </row>
    <row r="77" spans="1:50" x14ac:dyDescent="0.35">
      <c r="A77">
        <v>25</v>
      </c>
      <c r="B77">
        <f t="shared" si="7"/>
        <v>2</v>
      </c>
      <c r="C77">
        <f t="shared" si="8"/>
        <v>37</v>
      </c>
      <c r="D77">
        <f t="shared" si="9"/>
        <v>5.423014679561966E-4</v>
      </c>
      <c r="E77">
        <f t="shared" si="10"/>
        <v>4.5203025527573715E-5</v>
      </c>
      <c r="F77">
        <f t="shared" si="11"/>
        <v>0.08</v>
      </c>
      <c r="G77">
        <f t="shared" si="12"/>
        <v>6.9243826282994192E-3</v>
      </c>
      <c r="H77">
        <f t="shared" si="13"/>
        <v>0.02</v>
      </c>
      <c r="I77">
        <f t="shared" si="14"/>
        <v>1.0635164656014378</v>
      </c>
      <c r="J77">
        <f t="shared" si="15"/>
        <v>3.4546404105566431E-5</v>
      </c>
      <c r="K77">
        <f t="shared" si="16"/>
        <v>5.2917189621127193E-3</v>
      </c>
      <c r="L77">
        <f t="shared" si="17"/>
        <v>0</v>
      </c>
      <c r="M77">
        <f t="shared" si="18"/>
        <v>0.75892355425024138</v>
      </c>
      <c r="N77">
        <f t="shared" si="19"/>
        <v>51.64</v>
      </c>
      <c r="O77">
        <f t="shared" si="20"/>
        <v>1.0327999999999999</v>
      </c>
      <c r="P77">
        <f t="shared" si="21"/>
        <v>5.3175823280071892</v>
      </c>
      <c r="Q77">
        <f t="shared" si="22"/>
        <v>265.87911640035946</v>
      </c>
      <c r="R77">
        <f t="shared" si="23"/>
        <v>39.465860684993977</v>
      </c>
      <c r="S77">
        <f t="shared" si="24"/>
        <v>0.78931721369987962</v>
      </c>
      <c r="T77">
        <f t="shared" si="25"/>
        <v>4.0639613349751675</v>
      </c>
      <c r="U77">
        <f t="shared" si="26"/>
        <v>13.818561642226571</v>
      </c>
      <c r="V77">
        <f t="shared" si="27"/>
        <v>9.1851673983977533E-3</v>
      </c>
      <c r="W77">
        <f t="shared" si="28"/>
        <v>20.784835326693962</v>
      </c>
      <c r="X77">
        <f t="shared" si="29"/>
        <v>-20.911452265693882</v>
      </c>
      <c r="Y77">
        <f t="shared" si="30"/>
        <v>0.99673694261856227</v>
      </c>
      <c r="Z77">
        <f t="shared" si="31"/>
        <v>0.9215393330423084</v>
      </c>
      <c r="AA77">
        <f t="shared" si="32"/>
        <v>19.270725773873611</v>
      </c>
      <c r="AB77">
        <f t="shared" si="33"/>
        <v>36.488406698404141</v>
      </c>
      <c r="AC77">
        <f t="shared" si="34"/>
        <v>0.72976813396808282</v>
      </c>
      <c r="AD77">
        <f t="shared" si="35"/>
        <v>3.7451002181427451</v>
      </c>
      <c r="AE77">
        <f t="shared" si="36"/>
        <v>12.734348079381501</v>
      </c>
      <c r="AF77">
        <f t="shared" si="37"/>
        <v>8.4644930382014212E-3</v>
      </c>
      <c r="AG77">
        <f t="shared" si="0"/>
        <v>-562.53223553729129</v>
      </c>
      <c r="AH77">
        <f t="shared" si="1"/>
        <v>-741.22384578382241</v>
      </c>
      <c r="AI77">
        <f t="shared" si="2"/>
        <v>0</v>
      </c>
      <c r="AK77" t="b">
        <f t="shared" si="38"/>
        <v>1</v>
      </c>
      <c r="AL77" t="b">
        <f t="shared" si="39"/>
        <v>1</v>
      </c>
      <c r="AM77">
        <f t="shared" si="40"/>
        <v>-562.53223553729117</v>
      </c>
      <c r="AN77" t="b">
        <f t="shared" si="41"/>
        <v>1</v>
      </c>
      <c r="AO77">
        <f t="shared" si="42"/>
        <v>-19.270725773873608</v>
      </c>
      <c r="AP77">
        <f>SUM(AO78:$AO$352)</f>
        <v>-518.39558115183343</v>
      </c>
      <c r="AQ77" t="b">
        <f t="shared" si="3"/>
        <v>1</v>
      </c>
      <c r="AR77" t="b">
        <f t="shared" si="43"/>
        <v>1</v>
      </c>
      <c r="AS77" t="b">
        <f t="shared" si="44"/>
        <v>1</v>
      </c>
      <c r="AT77" t="b">
        <f t="shared" si="46"/>
        <v>1</v>
      </c>
      <c r="AU77">
        <f t="shared" si="4"/>
        <v>-741.22384578382253</v>
      </c>
      <c r="AV77" t="b">
        <f t="shared" si="5"/>
        <v>1</v>
      </c>
      <c r="AW77" t="b">
        <f t="shared" si="6"/>
        <v>1</v>
      </c>
      <c r="AX77" t="b">
        <f t="shared" si="45"/>
        <v>1</v>
      </c>
    </row>
    <row r="78" spans="1:50" x14ac:dyDescent="0.35">
      <c r="A78">
        <v>26</v>
      </c>
      <c r="B78">
        <f t="shared" si="7"/>
        <v>2</v>
      </c>
      <c r="C78">
        <f t="shared" si="8"/>
        <v>37</v>
      </c>
      <c r="D78">
        <f t="shared" si="9"/>
        <v>5.423014679561966E-4</v>
      </c>
      <c r="E78">
        <f t="shared" si="10"/>
        <v>4.5203025527573715E-5</v>
      </c>
      <c r="F78">
        <f t="shared" si="11"/>
        <v>0.08</v>
      </c>
      <c r="G78">
        <f t="shared" si="12"/>
        <v>6.9243826282994192E-3</v>
      </c>
      <c r="H78">
        <f t="shared" si="13"/>
        <v>0.02</v>
      </c>
      <c r="I78">
        <f t="shared" si="14"/>
        <v>1.0661393841128977</v>
      </c>
      <c r="J78">
        <f t="shared" si="15"/>
        <v>3.4305640796250634E-5</v>
      </c>
      <c r="K78">
        <f t="shared" si="16"/>
        <v>5.2548395298744411E-3</v>
      </c>
      <c r="L78">
        <f t="shared" si="17"/>
        <v>0</v>
      </c>
      <c r="M78">
        <f t="shared" si="18"/>
        <v>0.75363440907957069</v>
      </c>
      <c r="N78">
        <f t="shared" si="19"/>
        <v>51.64</v>
      </c>
      <c r="O78">
        <f t="shared" si="20"/>
        <v>1.0327999999999999</v>
      </c>
      <c r="P78">
        <f t="shared" si="21"/>
        <v>5.3306969205644883</v>
      </c>
      <c r="Q78">
        <f t="shared" si="22"/>
        <v>266.53484602822442</v>
      </c>
      <c r="R78">
        <f t="shared" si="23"/>
        <v>39.190812341482463</v>
      </c>
      <c r="S78">
        <f t="shared" si="24"/>
        <v>0.78381624682964923</v>
      </c>
      <c r="T78">
        <f t="shared" si="25"/>
        <v>4.0455914535856179</v>
      </c>
      <c r="U78">
        <f t="shared" si="26"/>
        <v>13.722256318500254</v>
      </c>
      <c r="V78">
        <f t="shared" si="27"/>
        <v>9.1436486875282365E-3</v>
      </c>
      <c r="W78">
        <f t="shared" si="28"/>
        <v>20.630004673879416</v>
      </c>
      <c r="X78">
        <f t="shared" si="29"/>
        <v>-20.755739184909238</v>
      </c>
      <c r="Y78">
        <f t="shared" si="30"/>
        <v>0.99673694261856227</v>
      </c>
      <c r="Z78">
        <f t="shared" si="31"/>
        <v>0.9185322973193395</v>
      </c>
      <c r="AA78">
        <f t="shared" si="32"/>
        <v>19.064816796075718</v>
      </c>
      <c r="AB78">
        <f t="shared" si="33"/>
        <v>36.115875066556015</v>
      </c>
      <c r="AC78">
        <f t="shared" si="34"/>
        <v>0.72231750133112027</v>
      </c>
      <c r="AD78">
        <f t="shared" si="35"/>
        <v>3.7160064118774838</v>
      </c>
      <c r="AE78">
        <f t="shared" si="36"/>
        <v>12.60433562063686</v>
      </c>
      <c r="AF78">
        <f t="shared" si="37"/>
        <v>8.3987366348362742E-3</v>
      </c>
      <c r="AG78">
        <f t="shared" si="0"/>
        <v>-543.61808051062985</v>
      </c>
      <c r="AH78">
        <f t="shared" si="1"/>
        <v>-721.32863622105822</v>
      </c>
      <c r="AI78">
        <f t="shared" si="2"/>
        <v>0</v>
      </c>
      <c r="AK78" t="b">
        <f t="shared" si="38"/>
        <v>1</v>
      </c>
      <c r="AL78" t="b">
        <f t="shared" si="39"/>
        <v>1</v>
      </c>
      <c r="AM78">
        <f t="shared" si="40"/>
        <v>-543.61808051062985</v>
      </c>
      <c r="AN78" t="b">
        <f t="shared" si="41"/>
        <v>1</v>
      </c>
      <c r="AO78">
        <f t="shared" si="42"/>
        <v>-19.064816796075718</v>
      </c>
      <c r="AP78">
        <f>SUM(AO79:$AO$352)</f>
        <v>-499.33076435575788</v>
      </c>
      <c r="AQ78" t="b">
        <f t="shared" si="3"/>
        <v>1</v>
      </c>
      <c r="AR78" t="b">
        <f t="shared" si="43"/>
        <v>1</v>
      </c>
      <c r="AS78" t="b">
        <f t="shared" si="44"/>
        <v>1</v>
      </c>
      <c r="AT78" t="b">
        <f t="shared" si="46"/>
        <v>1</v>
      </c>
      <c r="AU78">
        <f t="shared" si="4"/>
        <v>-721.32863622105833</v>
      </c>
      <c r="AV78" t="b">
        <f t="shared" si="5"/>
        <v>1</v>
      </c>
      <c r="AW78" t="b">
        <f t="shared" si="6"/>
        <v>1</v>
      </c>
      <c r="AX78" t="b">
        <f t="shared" si="45"/>
        <v>1</v>
      </c>
    </row>
    <row r="79" spans="1:50" x14ac:dyDescent="0.35">
      <c r="A79">
        <v>27</v>
      </c>
      <c r="B79">
        <f t="shared" si="7"/>
        <v>2</v>
      </c>
      <c r="C79">
        <f t="shared" si="8"/>
        <v>37</v>
      </c>
      <c r="D79">
        <f t="shared" si="9"/>
        <v>5.423014679561966E-4</v>
      </c>
      <c r="E79">
        <f t="shared" si="10"/>
        <v>4.5203025527573715E-5</v>
      </c>
      <c r="F79">
        <f t="shared" si="11"/>
        <v>0.08</v>
      </c>
      <c r="G79">
        <f t="shared" si="12"/>
        <v>6.9243826282994192E-3</v>
      </c>
      <c r="H79">
        <f t="shared" si="13"/>
        <v>0.02</v>
      </c>
      <c r="I79">
        <f t="shared" si="14"/>
        <v>1.0687687714489977</v>
      </c>
      <c r="J79">
        <f t="shared" si="15"/>
        <v>3.4066555432081766E-5</v>
      </c>
      <c r="K79">
        <f t="shared" si="16"/>
        <v>5.2182171204546374E-3</v>
      </c>
      <c r="L79">
        <f t="shared" si="17"/>
        <v>0</v>
      </c>
      <c r="M79">
        <f t="shared" si="18"/>
        <v>0.74838212540368398</v>
      </c>
      <c r="N79">
        <f t="shared" si="19"/>
        <v>51.64</v>
      </c>
      <c r="O79">
        <f t="shared" si="20"/>
        <v>1.0327999999999999</v>
      </c>
      <c r="P79">
        <f t="shared" si="21"/>
        <v>5.3438438572449884</v>
      </c>
      <c r="Q79">
        <f t="shared" si="22"/>
        <v>267.19219286224944</v>
      </c>
      <c r="R79">
        <f t="shared" si="23"/>
        <v>38.917680884869029</v>
      </c>
      <c r="S79">
        <f t="shared" si="24"/>
        <v>0.77835361769738054</v>
      </c>
      <c r="T79">
        <f t="shared" si="25"/>
        <v>4.027304607568321</v>
      </c>
      <c r="U79">
        <f t="shared" si="26"/>
        <v>13.626622172832706</v>
      </c>
      <c r="V79">
        <f t="shared" si="27"/>
        <v>9.1023176491613032E-3</v>
      </c>
      <c r="W79">
        <f t="shared" si="28"/>
        <v>20.47629816912146</v>
      </c>
      <c r="X79">
        <f t="shared" si="29"/>
        <v>-20.601156402062301</v>
      </c>
      <c r="Y79">
        <f t="shared" si="30"/>
        <v>0.99673694261856227</v>
      </c>
      <c r="Z79">
        <f t="shared" si="31"/>
        <v>0.91553507372648268</v>
      </c>
      <c r="AA79">
        <f t="shared" si="32"/>
        <v>18.861081245412908</v>
      </c>
      <c r="AB79">
        <f t="shared" si="33"/>
        <v>35.747146829519693</v>
      </c>
      <c r="AC79">
        <f t="shared" si="34"/>
        <v>0.71494293659039387</v>
      </c>
      <c r="AD79">
        <f t="shared" si="35"/>
        <v>3.687138620809066</v>
      </c>
      <c r="AE79">
        <f t="shared" si="36"/>
        <v>12.475650535647315</v>
      </c>
      <c r="AF79">
        <f t="shared" si="37"/>
        <v>8.3334910600067584E-3</v>
      </c>
      <c r="AG79">
        <f t="shared" si="0"/>
        <v>-524.79658824505782</v>
      </c>
      <c r="AH79">
        <f t="shared" si="1"/>
        <v>-701.24147869242313</v>
      </c>
      <c r="AI79">
        <f t="shared" si="2"/>
        <v>0</v>
      </c>
      <c r="AK79" t="b">
        <f t="shared" si="38"/>
        <v>1</v>
      </c>
      <c r="AL79" t="b">
        <f t="shared" si="39"/>
        <v>1</v>
      </c>
      <c r="AM79">
        <f t="shared" si="40"/>
        <v>-524.79658824505793</v>
      </c>
      <c r="AN79" t="b">
        <f t="shared" si="41"/>
        <v>1</v>
      </c>
      <c r="AO79">
        <f t="shared" si="42"/>
        <v>-18.861081245412908</v>
      </c>
      <c r="AP79">
        <f>SUM(AO80:$AO$352)</f>
        <v>-480.46968311034493</v>
      </c>
      <c r="AQ79" t="b">
        <f t="shared" si="3"/>
        <v>1</v>
      </c>
      <c r="AR79" t="b">
        <f t="shared" si="43"/>
        <v>1</v>
      </c>
      <c r="AS79" t="b">
        <f t="shared" si="44"/>
        <v>1</v>
      </c>
      <c r="AT79" t="b">
        <f t="shared" si="46"/>
        <v>1</v>
      </c>
      <c r="AU79">
        <f t="shared" si="4"/>
        <v>-701.24147869242313</v>
      </c>
      <c r="AV79" t="b">
        <f t="shared" si="5"/>
        <v>1</v>
      </c>
      <c r="AW79" t="b">
        <f t="shared" si="6"/>
        <v>1</v>
      </c>
      <c r="AX79" t="b">
        <f t="shared" si="45"/>
        <v>1</v>
      </c>
    </row>
    <row r="80" spans="1:50" x14ac:dyDescent="0.35">
      <c r="A80">
        <v>28</v>
      </c>
      <c r="B80">
        <f t="shared" si="7"/>
        <v>2</v>
      </c>
      <c r="C80">
        <f t="shared" si="8"/>
        <v>37</v>
      </c>
      <c r="D80">
        <f t="shared" si="9"/>
        <v>5.423014679561966E-4</v>
      </c>
      <c r="E80">
        <f t="shared" si="10"/>
        <v>4.5203025527573715E-5</v>
      </c>
      <c r="F80">
        <f t="shared" si="11"/>
        <v>0.08</v>
      </c>
      <c r="G80">
        <f t="shared" si="12"/>
        <v>6.9243826282994192E-3</v>
      </c>
      <c r="H80">
        <f t="shared" si="13"/>
        <v>0.02</v>
      </c>
      <c r="I80">
        <f t="shared" si="14"/>
        <v>1.0714046435636044</v>
      </c>
      <c r="J80">
        <f t="shared" si="15"/>
        <v>3.3829136319002599E-5</v>
      </c>
      <c r="K80">
        <f t="shared" si="16"/>
        <v>5.1818499425912096E-3</v>
      </c>
      <c r="L80">
        <f t="shared" si="17"/>
        <v>0</v>
      </c>
      <c r="M80">
        <f t="shared" si="18"/>
        <v>0.7431664463247738</v>
      </c>
      <c r="N80">
        <f t="shared" si="19"/>
        <v>51.64</v>
      </c>
      <c r="O80">
        <f t="shared" si="20"/>
        <v>1.0327999999999999</v>
      </c>
      <c r="P80">
        <f t="shared" si="21"/>
        <v>5.3570232178180222</v>
      </c>
      <c r="Q80">
        <f t="shared" si="22"/>
        <v>267.8511608909011</v>
      </c>
      <c r="R80">
        <f t="shared" si="23"/>
        <v>38.646452955846243</v>
      </c>
      <c r="S80">
        <f t="shared" si="24"/>
        <v>0.77292905911692489</v>
      </c>
      <c r="T80">
        <f t="shared" si="25"/>
        <v>4.0091004215875339</v>
      </c>
      <c r="U80">
        <f t="shared" si="26"/>
        <v>13.53165452760104</v>
      </c>
      <c r="V80">
        <f t="shared" si="27"/>
        <v>9.0611734349813917E-3</v>
      </c>
      <c r="W80">
        <f t="shared" si="28"/>
        <v>20.32370777410576</v>
      </c>
      <c r="X80">
        <f t="shared" si="29"/>
        <v>-20.44769583597855</v>
      </c>
      <c r="Y80">
        <f t="shared" si="30"/>
        <v>0.99673694261856227</v>
      </c>
      <c r="Z80">
        <f t="shared" si="31"/>
        <v>0.91254763024619434</v>
      </c>
      <c r="AA80">
        <f t="shared" si="32"/>
        <v>18.659496379117197</v>
      </c>
      <c r="AB80">
        <f t="shared" si="33"/>
        <v>35.382183156197733</v>
      </c>
      <c r="AC80">
        <f t="shared" si="34"/>
        <v>0.70764366312395477</v>
      </c>
      <c r="AD80">
        <f t="shared" si="35"/>
        <v>3.6584950891387229</v>
      </c>
      <c r="AE80">
        <f t="shared" si="36"/>
        <v>12.348279272472515</v>
      </c>
      <c r="AF80">
        <f t="shared" si="37"/>
        <v>8.268752345342037E-3</v>
      </c>
      <c r="AG80">
        <f t="shared" si="0"/>
        <v>-506.06693987757939</v>
      </c>
      <c r="AH80">
        <f t="shared" si="1"/>
        <v>-680.96042599913244</v>
      </c>
      <c r="AI80">
        <f t="shared" si="2"/>
        <v>0</v>
      </c>
      <c r="AK80" t="b">
        <f t="shared" si="38"/>
        <v>1</v>
      </c>
      <c r="AL80" t="b">
        <f t="shared" si="39"/>
        <v>1</v>
      </c>
      <c r="AM80">
        <f t="shared" si="40"/>
        <v>-506.06693987757939</v>
      </c>
      <c r="AN80" t="b">
        <f t="shared" si="41"/>
        <v>1</v>
      </c>
      <c r="AO80">
        <f t="shared" si="42"/>
        <v>-18.659496379117201</v>
      </c>
      <c r="AP80">
        <f>SUM(AO81:$AO$352)</f>
        <v>-461.81018673122782</v>
      </c>
      <c r="AQ80" t="b">
        <f t="shared" si="3"/>
        <v>1</v>
      </c>
      <c r="AR80" t="b">
        <f t="shared" si="43"/>
        <v>1</v>
      </c>
      <c r="AS80" t="b">
        <f t="shared" si="44"/>
        <v>1</v>
      </c>
      <c r="AT80" t="b">
        <f t="shared" si="46"/>
        <v>1</v>
      </c>
      <c r="AU80">
        <f t="shared" si="4"/>
        <v>-680.96042599913244</v>
      </c>
      <c r="AV80" t="b">
        <f t="shared" si="5"/>
        <v>1</v>
      </c>
      <c r="AW80" t="b">
        <f t="shared" si="6"/>
        <v>1</v>
      </c>
      <c r="AX80" t="b">
        <f t="shared" si="45"/>
        <v>1</v>
      </c>
    </row>
    <row r="81" spans="1:50" x14ac:dyDescent="0.35">
      <c r="A81">
        <v>29</v>
      </c>
      <c r="B81">
        <f t="shared" si="7"/>
        <v>2</v>
      </c>
      <c r="C81">
        <f t="shared" si="8"/>
        <v>37</v>
      </c>
      <c r="D81">
        <f t="shared" si="9"/>
        <v>5.423014679561966E-4</v>
      </c>
      <c r="E81">
        <f t="shared" si="10"/>
        <v>4.5203025527573715E-5</v>
      </c>
      <c r="F81">
        <f t="shared" si="11"/>
        <v>0.08</v>
      </c>
      <c r="G81">
        <f t="shared" si="12"/>
        <v>6.9243826282994192E-3</v>
      </c>
      <c r="H81">
        <f t="shared" si="13"/>
        <v>0.02</v>
      </c>
      <c r="I81">
        <f t="shared" si="14"/>
        <v>1.0740470164499312</v>
      </c>
      <c r="J81">
        <f t="shared" si="15"/>
        <v>3.3593371844454989E-5</v>
      </c>
      <c r="K81">
        <f t="shared" si="16"/>
        <v>5.1457362175058507E-3</v>
      </c>
      <c r="L81">
        <f t="shared" si="17"/>
        <v>0</v>
      </c>
      <c r="M81">
        <f t="shared" si="18"/>
        <v>0.7379871167354235</v>
      </c>
      <c r="N81">
        <f t="shared" si="19"/>
        <v>51.64</v>
      </c>
      <c r="O81">
        <f t="shared" si="20"/>
        <v>1.0327999999999999</v>
      </c>
      <c r="P81">
        <f t="shared" si="21"/>
        <v>5.3702350822496561</v>
      </c>
      <c r="Q81">
        <f t="shared" si="22"/>
        <v>268.51175411248278</v>
      </c>
      <c r="R81">
        <f t="shared" si="23"/>
        <v>38.377115288211321</v>
      </c>
      <c r="S81">
        <f t="shared" si="24"/>
        <v>0.76754230576422644</v>
      </c>
      <c r="T81">
        <f t="shared" si="25"/>
        <v>3.9909785220041063</v>
      </c>
      <c r="U81">
        <f t="shared" si="26"/>
        <v>13.437348737781996</v>
      </c>
      <c r="V81">
        <f t="shared" si="27"/>
        <v>9.0202152005074993E-3</v>
      </c>
      <c r="W81">
        <f t="shared" si="28"/>
        <v>20.172225507460489</v>
      </c>
      <c r="X81">
        <f t="shared" si="29"/>
        <v>-20.295349462724637</v>
      </c>
      <c r="Y81">
        <f t="shared" si="30"/>
        <v>0.99673694261856227</v>
      </c>
      <c r="Z81">
        <f t="shared" si="31"/>
        <v>0.90956993496540606</v>
      </c>
      <c r="AA81">
        <f t="shared" si="32"/>
        <v>18.460039690910634</v>
      </c>
      <c r="AB81">
        <f t="shared" si="33"/>
        <v>35.020945611942238</v>
      </c>
      <c r="AC81">
        <f t="shared" si="34"/>
        <v>0.70041891223884478</v>
      </c>
      <c r="AD81">
        <f t="shared" si="35"/>
        <v>3.6300740747076072</v>
      </c>
      <c r="AE81">
        <f t="shared" si="36"/>
        <v>12.222208417531851</v>
      </c>
      <c r="AF81">
        <f t="shared" si="37"/>
        <v>8.2045165532995731E-3</v>
      </c>
      <c r="AG81">
        <f t="shared" si="0"/>
        <v>-487.42832188838764</v>
      </c>
      <c r="AH81">
        <f t="shared" si="1"/>
        <v>-660.48351093795054</v>
      </c>
      <c r="AI81">
        <f t="shared" si="2"/>
        <v>0</v>
      </c>
      <c r="AK81" t="b">
        <f t="shared" si="38"/>
        <v>1</v>
      </c>
      <c r="AL81" t="b">
        <f t="shared" si="39"/>
        <v>1</v>
      </c>
      <c r="AM81">
        <f t="shared" si="40"/>
        <v>-487.42832188838764</v>
      </c>
      <c r="AN81" t="b">
        <f t="shared" si="41"/>
        <v>1</v>
      </c>
      <c r="AO81">
        <f t="shared" si="42"/>
        <v>-18.460039690910634</v>
      </c>
      <c r="AP81">
        <f>SUM(AO82:$AO$352)</f>
        <v>-443.35014704031721</v>
      </c>
      <c r="AQ81" t="b">
        <f t="shared" si="3"/>
        <v>1</v>
      </c>
      <c r="AR81" t="b">
        <f t="shared" si="43"/>
        <v>1</v>
      </c>
      <c r="AS81" t="b">
        <f t="shared" si="44"/>
        <v>1</v>
      </c>
      <c r="AT81" t="b">
        <f t="shared" si="46"/>
        <v>1</v>
      </c>
      <c r="AU81">
        <f t="shared" si="4"/>
        <v>-660.48351093795043</v>
      </c>
      <c r="AV81" t="b">
        <f t="shared" si="5"/>
        <v>1</v>
      </c>
      <c r="AW81" t="b">
        <f t="shared" si="6"/>
        <v>1</v>
      </c>
      <c r="AX81" t="b">
        <f t="shared" si="45"/>
        <v>1</v>
      </c>
    </row>
    <row r="82" spans="1:50" x14ac:dyDescent="0.35">
      <c r="A82">
        <v>30</v>
      </c>
      <c r="B82">
        <f t="shared" si="7"/>
        <v>2</v>
      </c>
      <c r="C82">
        <f t="shared" si="8"/>
        <v>37</v>
      </c>
      <c r="D82">
        <f t="shared" si="9"/>
        <v>5.423014679561966E-4</v>
      </c>
      <c r="E82">
        <f t="shared" si="10"/>
        <v>4.5203025527573715E-5</v>
      </c>
      <c r="F82">
        <f t="shared" si="11"/>
        <v>0.08</v>
      </c>
      <c r="G82">
        <f t="shared" si="12"/>
        <v>6.9243826282994192E-3</v>
      </c>
      <c r="H82">
        <f t="shared" si="13"/>
        <v>0.02</v>
      </c>
      <c r="I82">
        <f t="shared" si="14"/>
        <v>1.0766959061406345</v>
      </c>
      <c r="J82">
        <f t="shared" si="15"/>
        <v>3.3359250476811869E-5</v>
      </c>
      <c r="K82">
        <f t="shared" si="16"/>
        <v>5.1098741788170475E-3</v>
      </c>
      <c r="L82">
        <f t="shared" si="17"/>
        <v>0</v>
      </c>
      <c r="M82">
        <f t="shared" si="18"/>
        <v>0.73284388330612971</v>
      </c>
      <c r="N82">
        <f t="shared" si="19"/>
        <v>51.64</v>
      </c>
      <c r="O82">
        <f t="shared" si="20"/>
        <v>1.0327999999999999</v>
      </c>
      <c r="P82">
        <f t="shared" si="21"/>
        <v>5.3834795307031724</v>
      </c>
      <c r="Q82">
        <f t="shared" si="22"/>
        <v>269.1739765351586</v>
      </c>
      <c r="R82">
        <f t="shared" si="23"/>
        <v>38.109654708217271</v>
      </c>
      <c r="S82">
        <f t="shared" si="24"/>
        <v>0.76219309416434544</v>
      </c>
      <c r="T82">
        <f t="shared" si="25"/>
        <v>3.972938536867805</v>
      </c>
      <c r="U82">
        <f t="shared" si="26"/>
        <v>13.343700190724748</v>
      </c>
      <c r="V82">
        <f t="shared" si="27"/>
        <v>8.9794421050758359E-3</v>
      </c>
      <c r="W82">
        <f t="shared" si="28"/>
        <v>20.021843444355294</v>
      </c>
      <c r="X82">
        <f t="shared" si="29"/>
        <v>-20.144109315205366</v>
      </c>
      <c r="Y82">
        <f t="shared" si="30"/>
        <v>0.99673694261856227</v>
      </c>
      <c r="Z82">
        <f t="shared" si="31"/>
        <v>0.90660195607518335</v>
      </c>
      <c r="AA82">
        <f t="shared" si="32"/>
        <v>18.262688908557511</v>
      </c>
      <c r="AB82">
        <f t="shared" si="33"/>
        <v>34.663396154507261</v>
      </c>
      <c r="AC82">
        <f t="shared" si="34"/>
        <v>0.69326792309014529</v>
      </c>
      <c r="AD82">
        <f t="shared" si="35"/>
        <v>3.6018738488908291</v>
      </c>
      <c r="AE82">
        <f t="shared" si="36"/>
        <v>12.097424694191854</v>
      </c>
      <c r="AF82">
        <f t="shared" si="37"/>
        <v>8.1407797769256149E-3</v>
      </c>
      <c r="AG82">
        <f t="shared" si="0"/>
        <v>-468.87992606151874</v>
      </c>
      <c r="AH82">
        <f t="shared" si="1"/>
        <v>-639.80874609504554</v>
      </c>
      <c r="AI82">
        <f t="shared" si="2"/>
        <v>0</v>
      </c>
      <c r="AK82" t="b">
        <f t="shared" si="38"/>
        <v>1</v>
      </c>
      <c r="AL82" t="b">
        <f t="shared" si="39"/>
        <v>1</v>
      </c>
      <c r="AM82">
        <f t="shared" si="40"/>
        <v>-468.87992606151874</v>
      </c>
      <c r="AN82" t="b">
        <f t="shared" si="41"/>
        <v>1</v>
      </c>
      <c r="AO82">
        <f t="shared" si="42"/>
        <v>-18.262688908557511</v>
      </c>
      <c r="AP82">
        <f>SUM(AO83:$AO$352)</f>
        <v>-425.08745813175955</v>
      </c>
      <c r="AQ82" t="b">
        <f t="shared" si="3"/>
        <v>1</v>
      </c>
      <c r="AR82" t="b">
        <f t="shared" si="43"/>
        <v>1</v>
      </c>
      <c r="AS82" t="b">
        <f t="shared" si="44"/>
        <v>1</v>
      </c>
      <c r="AT82" t="b">
        <f t="shared" si="46"/>
        <v>1</v>
      </c>
      <c r="AU82">
        <f t="shared" si="4"/>
        <v>-639.80874609504542</v>
      </c>
      <c r="AV82" t="b">
        <f t="shared" si="5"/>
        <v>1</v>
      </c>
      <c r="AW82" t="b">
        <f t="shared" si="6"/>
        <v>1</v>
      </c>
      <c r="AX82" t="b">
        <f t="shared" si="45"/>
        <v>1</v>
      </c>
    </row>
    <row r="83" spans="1:50" x14ac:dyDescent="0.35">
      <c r="A83">
        <v>31</v>
      </c>
      <c r="B83">
        <f t="shared" si="7"/>
        <v>2</v>
      </c>
      <c r="C83">
        <f t="shared" si="8"/>
        <v>37</v>
      </c>
      <c r="D83">
        <f t="shared" si="9"/>
        <v>5.423014679561966E-4</v>
      </c>
      <c r="E83">
        <f t="shared" si="10"/>
        <v>4.5203025527573715E-5</v>
      </c>
      <c r="F83">
        <f t="shared" si="11"/>
        <v>0.08</v>
      </c>
      <c r="G83">
        <f t="shared" si="12"/>
        <v>6.9243826282994192E-3</v>
      </c>
      <c r="H83">
        <f t="shared" si="13"/>
        <v>0.02</v>
      </c>
      <c r="I83">
        <f t="shared" si="14"/>
        <v>1.0793513287079122</v>
      </c>
      <c r="J83">
        <f t="shared" si="15"/>
        <v>3.3126760764813234E-5</v>
      </c>
      <c r="K83">
        <f t="shared" si="16"/>
        <v>5.0742620724536797E-3</v>
      </c>
      <c r="L83">
        <f t="shared" si="17"/>
        <v>0</v>
      </c>
      <c r="M83">
        <f t="shared" si="18"/>
        <v>0.72773649447291122</v>
      </c>
      <c r="N83">
        <f t="shared" si="19"/>
        <v>51.64</v>
      </c>
      <c r="O83">
        <f t="shared" si="20"/>
        <v>1.0327999999999999</v>
      </c>
      <c r="P83">
        <f t="shared" si="21"/>
        <v>5.3967566435395611</v>
      </c>
      <c r="Q83">
        <f t="shared" si="22"/>
        <v>269.83783217697805</v>
      </c>
      <c r="R83">
        <f t="shared" si="23"/>
        <v>37.844058133928542</v>
      </c>
      <c r="S83">
        <f t="shared" si="24"/>
        <v>0.75688116267857086</v>
      </c>
      <c r="T83">
        <f t="shared" si="25"/>
        <v>3.9549800959096864</v>
      </c>
      <c r="U83">
        <f t="shared" si="26"/>
        <v>13.250704305925293</v>
      </c>
      <c r="V83">
        <f t="shared" si="27"/>
        <v>8.9388533118225748E-3</v>
      </c>
      <c r="W83">
        <f t="shared" si="28"/>
        <v>19.87255371610317</v>
      </c>
      <c r="X83">
        <f t="shared" si="29"/>
        <v>-19.993967482763406</v>
      </c>
      <c r="Y83">
        <f t="shared" si="30"/>
        <v>0.99673694261856227</v>
      </c>
      <c r="Z83">
        <f t="shared" si="31"/>
        <v>0.90364366187038636</v>
      </c>
      <c r="AA83">
        <f t="shared" si="32"/>
        <v>18.067421991441751</v>
      </c>
      <c r="AB83">
        <f t="shared" si="33"/>
        <v>34.309497130042566</v>
      </c>
      <c r="AC83">
        <f t="shared" si="34"/>
        <v>0.68618994260085142</v>
      </c>
      <c r="AD83">
        <f t="shared" si="35"/>
        <v>3.573892696492321</v>
      </c>
      <c r="AE83">
        <f t="shared" si="36"/>
        <v>11.973914961368028</v>
      </c>
      <c r="AF83">
        <f t="shared" si="37"/>
        <v>8.0775381396175818E-3</v>
      </c>
      <c r="AG83">
        <f t="shared" si="0"/>
        <v>-450.42094944577741</v>
      </c>
      <c r="AH83">
        <f t="shared" si="1"/>
        <v>-618.93412363771949</v>
      </c>
      <c r="AI83">
        <f t="shared" si="2"/>
        <v>0</v>
      </c>
      <c r="AK83" t="b">
        <f t="shared" si="38"/>
        <v>1</v>
      </c>
      <c r="AL83" t="b">
        <f t="shared" si="39"/>
        <v>1</v>
      </c>
      <c r="AM83">
        <f t="shared" si="40"/>
        <v>-450.42094944577735</v>
      </c>
      <c r="AN83" t="b">
        <f t="shared" si="41"/>
        <v>1</v>
      </c>
      <c r="AO83">
        <f t="shared" si="42"/>
        <v>-18.067421991441751</v>
      </c>
      <c r="AP83">
        <f>SUM(AO84:$AO$352)</f>
        <v>-407.02003614031776</v>
      </c>
      <c r="AQ83" t="b">
        <f t="shared" si="3"/>
        <v>1</v>
      </c>
      <c r="AR83" t="b">
        <f t="shared" si="43"/>
        <v>1</v>
      </c>
      <c r="AS83" t="b">
        <f t="shared" si="44"/>
        <v>1</v>
      </c>
      <c r="AT83" t="b">
        <f t="shared" si="46"/>
        <v>1</v>
      </c>
      <c r="AU83">
        <f t="shared" si="4"/>
        <v>-618.93412363771972</v>
      </c>
      <c r="AV83" t="b">
        <f t="shared" si="5"/>
        <v>1</v>
      </c>
      <c r="AW83" t="b">
        <f t="shared" si="6"/>
        <v>1</v>
      </c>
      <c r="AX83" t="b">
        <f t="shared" si="45"/>
        <v>1</v>
      </c>
    </row>
    <row r="84" spans="1:50" x14ac:dyDescent="0.35">
      <c r="A84">
        <v>32</v>
      </c>
      <c r="B84">
        <f t="shared" si="7"/>
        <v>2</v>
      </c>
      <c r="C84">
        <f t="shared" si="8"/>
        <v>37</v>
      </c>
      <c r="D84">
        <f t="shared" si="9"/>
        <v>5.423014679561966E-4</v>
      </c>
      <c r="E84">
        <f t="shared" si="10"/>
        <v>4.5203025527573715E-5</v>
      </c>
      <c r="F84">
        <f t="shared" si="11"/>
        <v>0.08</v>
      </c>
      <c r="G84">
        <f t="shared" si="12"/>
        <v>6.9243826282994192E-3</v>
      </c>
      <c r="H84">
        <f t="shared" si="13"/>
        <v>0.02</v>
      </c>
      <c r="I84">
        <f t="shared" si="14"/>
        <v>1.0820133002636001</v>
      </c>
      <c r="J84">
        <f t="shared" si="15"/>
        <v>3.289589133700601E-5</v>
      </c>
      <c r="K84">
        <f t="shared" si="16"/>
        <v>5.0388981565692263E-3</v>
      </c>
      <c r="L84">
        <f t="shared" si="17"/>
        <v>0</v>
      </c>
      <c r="M84">
        <f t="shared" si="18"/>
        <v>0.72266470042500497</v>
      </c>
      <c r="N84">
        <f t="shared" si="19"/>
        <v>51.64</v>
      </c>
      <c r="O84">
        <f t="shared" si="20"/>
        <v>1.0327999999999999</v>
      </c>
      <c r="P84">
        <f t="shared" si="21"/>
        <v>5.4100665013180009</v>
      </c>
      <c r="Q84">
        <f t="shared" si="22"/>
        <v>270.50332506590001</v>
      </c>
      <c r="R84">
        <f t="shared" si="23"/>
        <v>37.580312574581136</v>
      </c>
      <c r="S84">
        <f t="shared" si="24"/>
        <v>0.75160625149162275</v>
      </c>
      <c r="T84">
        <f t="shared" si="25"/>
        <v>3.9371028305344895</v>
      </c>
      <c r="U84">
        <f t="shared" si="26"/>
        <v>13.158356534802405</v>
      </c>
      <c r="V84">
        <f t="shared" si="27"/>
        <v>8.8984479876666606E-3</v>
      </c>
      <c r="W84">
        <f t="shared" si="28"/>
        <v>19.724348509764951</v>
      </c>
      <c r="X84">
        <f t="shared" si="29"/>
        <v>-19.844916110781767</v>
      </c>
      <c r="Y84">
        <f t="shared" si="30"/>
        <v>0.99673694261856227</v>
      </c>
      <c r="Z84">
        <f t="shared" si="31"/>
        <v>0.90069502074933072</v>
      </c>
      <c r="AA84">
        <f t="shared" si="32"/>
        <v>17.87421712816932</v>
      </c>
      <c r="AB84">
        <f t="shared" si="33"/>
        <v>33.959211269128225</v>
      </c>
      <c r="AC84">
        <f t="shared" si="34"/>
        <v>0.67918422538256451</v>
      </c>
      <c r="AD84">
        <f t="shared" si="35"/>
        <v>3.5461289156405109</v>
      </c>
      <c r="AE84">
        <f t="shared" si="36"/>
        <v>11.851666212140943</v>
      </c>
      <c r="AF84">
        <f t="shared" si="37"/>
        <v>8.0147877948882635E-3</v>
      </c>
      <c r="AG84">
        <f t="shared" si="0"/>
        <v>-432.05059431593213</v>
      </c>
      <c r="AH84">
        <f t="shared" si="1"/>
        <v>-597.85761510398902</v>
      </c>
      <c r="AI84">
        <f t="shared" si="2"/>
        <v>0</v>
      </c>
      <c r="AK84" t="b">
        <f t="shared" si="38"/>
        <v>1</v>
      </c>
      <c r="AL84" t="b">
        <f t="shared" si="39"/>
        <v>1</v>
      </c>
      <c r="AM84">
        <f t="shared" si="40"/>
        <v>-432.05059431593219</v>
      </c>
      <c r="AN84" t="b">
        <f t="shared" si="41"/>
        <v>1</v>
      </c>
      <c r="AO84">
        <f t="shared" si="42"/>
        <v>-17.87421712816932</v>
      </c>
      <c r="AP84">
        <f>SUM(AO85:$AO$352)</f>
        <v>-389.14581901214854</v>
      </c>
      <c r="AQ84" t="b">
        <f t="shared" si="3"/>
        <v>1</v>
      </c>
      <c r="AR84" t="b">
        <f t="shared" si="43"/>
        <v>1</v>
      </c>
      <c r="AS84" t="b">
        <f t="shared" si="44"/>
        <v>1</v>
      </c>
      <c r="AT84" t="b">
        <f t="shared" si="46"/>
        <v>1</v>
      </c>
      <c r="AU84">
        <f t="shared" si="4"/>
        <v>-597.85761510398902</v>
      </c>
      <c r="AV84" t="b">
        <f t="shared" si="5"/>
        <v>1</v>
      </c>
      <c r="AW84" t="b">
        <f t="shared" si="6"/>
        <v>1</v>
      </c>
      <c r="AX84" t="b">
        <f t="shared" si="45"/>
        <v>1</v>
      </c>
    </row>
    <row r="85" spans="1:50" x14ac:dyDescent="0.35">
      <c r="A85">
        <v>33</v>
      </c>
      <c r="B85">
        <f t="shared" si="7"/>
        <v>2</v>
      </c>
      <c r="C85">
        <f t="shared" si="8"/>
        <v>37</v>
      </c>
      <c r="D85">
        <f t="shared" si="9"/>
        <v>5.423014679561966E-4</v>
      </c>
      <c r="E85">
        <f t="shared" si="10"/>
        <v>4.5203025527573715E-5</v>
      </c>
      <c r="F85">
        <f t="shared" si="11"/>
        <v>0.08</v>
      </c>
      <c r="G85">
        <f t="shared" si="12"/>
        <v>6.9243826282994192E-3</v>
      </c>
      <c r="H85">
        <f t="shared" si="13"/>
        <v>0.02</v>
      </c>
      <c r="I85">
        <f t="shared" si="14"/>
        <v>1.0846818369592708</v>
      </c>
      <c r="J85">
        <f t="shared" si="15"/>
        <v>3.2666630901187909E-5</v>
      </c>
      <c r="K85">
        <f t="shared" si="16"/>
        <v>5.003780701456571E-3</v>
      </c>
      <c r="L85">
        <f t="shared" si="17"/>
        <v>0</v>
      </c>
      <c r="M85">
        <f t="shared" si="18"/>
        <v>0.71762825309264722</v>
      </c>
      <c r="N85">
        <f t="shared" si="19"/>
        <v>51.64</v>
      </c>
      <c r="O85">
        <f t="shared" si="20"/>
        <v>1.0327999999999999</v>
      </c>
      <c r="P85">
        <f t="shared" si="21"/>
        <v>5.4234091847963537</v>
      </c>
      <c r="Q85">
        <f t="shared" si="22"/>
        <v>271.17045923981772</v>
      </c>
      <c r="R85">
        <f t="shared" si="23"/>
        <v>37.318405129947259</v>
      </c>
      <c r="S85">
        <f t="shared" si="24"/>
        <v>0.74636810259894515</v>
      </c>
      <c r="T85">
        <f t="shared" si="25"/>
        <v>3.9193063738130776</v>
      </c>
      <c r="U85">
        <f t="shared" si="26"/>
        <v>13.066652360475164</v>
      </c>
      <c r="V85">
        <f t="shared" si="27"/>
        <v>8.8582253032927459E-3</v>
      </c>
      <c r="W85">
        <f t="shared" si="28"/>
        <v>19.57722006775678</v>
      </c>
      <c r="X85">
        <f t="shared" si="29"/>
        <v>-19.696947400289265</v>
      </c>
      <c r="Y85">
        <f t="shared" si="30"/>
        <v>0.99673694261856227</v>
      </c>
      <c r="Z85">
        <f t="shared" si="31"/>
        <v>0.89775600121345045</v>
      </c>
      <c r="AA85">
        <f t="shared" si="32"/>
        <v>17.683052734195357</v>
      </c>
      <c r="AB85">
        <f t="shared" si="33"/>
        <v>33.612501682849775</v>
      </c>
      <c r="AC85">
        <f t="shared" si="34"/>
        <v>0.67225003365699554</v>
      </c>
      <c r="AD85">
        <f t="shared" si="35"/>
        <v>3.5185808176848172</v>
      </c>
      <c r="AE85">
        <f t="shared" si="36"/>
        <v>11.730665572386476</v>
      </c>
      <c r="AF85">
        <f t="shared" si="37"/>
        <v>7.9525249261318993E-3</v>
      </c>
      <c r="AG85">
        <f t="shared" si="0"/>
        <v>-413.76806813417761</v>
      </c>
      <c r="AH85">
        <f t="shared" si="1"/>
        <v>-576.57717118999676</v>
      </c>
      <c r="AI85">
        <f t="shared" si="2"/>
        <v>0</v>
      </c>
      <c r="AK85" t="b">
        <f t="shared" si="38"/>
        <v>1</v>
      </c>
      <c r="AL85" t="b">
        <f t="shared" si="39"/>
        <v>1</v>
      </c>
      <c r="AM85">
        <f t="shared" si="40"/>
        <v>-413.76806813417761</v>
      </c>
      <c r="AN85" t="b">
        <f t="shared" si="41"/>
        <v>1</v>
      </c>
      <c r="AO85">
        <f t="shared" si="42"/>
        <v>-17.683052734195357</v>
      </c>
      <c r="AP85">
        <f>SUM(AO86:$AO$352)</f>
        <v>-371.46276627795294</v>
      </c>
      <c r="AQ85" t="b">
        <f t="shared" si="3"/>
        <v>1</v>
      </c>
      <c r="AR85" t="b">
        <f t="shared" si="43"/>
        <v>1</v>
      </c>
      <c r="AS85" t="b">
        <f t="shared" si="44"/>
        <v>1</v>
      </c>
      <c r="AT85" t="b">
        <f t="shared" si="46"/>
        <v>1</v>
      </c>
      <c r="AU85">
        <f t="shared" si="4"/>
        <v>-576.57717118999699</v>
      </c>
      <c r="AV85" t="b">
        <f t="shared" si="5"/>
        <v>1</v>
      </c>
      <c r="AW85" t="b">
        <f t="shared" si="6"/>
        <v>1</v>
      </c>
      <c r="AX85" t="b">
        <f t="shared" si="45"/>
        <v>1</v>
      </c>
    </row>
    <row r="86" spans="1:50" x14ac:dyDescent="0.35">
      <c r="A86">
        <v>34</v>
      </c>
      <c r="B86">
        <f t="shared" si="7"/>
        <v>2</v>
      </c>
      <c r="C86">
        <f t="shared" si="8"/>
        <v>37</v>
      </c>
      <c r="D86">
        <f t="shared" si="9"/>
        <v>5.423014679561966E-4</v>
      </c>
      <c r="E86">
        <f t="shared" si="10"/>
        <v>4.5203025527573715E-5</v>
      </c>
      <c r="F86">
        <f t="shared" si="11"/>
        <v>0.08</v>
      </c>
      <c r="G86">
        <f t="shared" si="12"/>
        <v>6.9243826282994192E-3</v>
      </c>
      <c r="H86">
        <f t="shared" si="13"/>
        <v>0.02</v>
      </c>
      <c r="I86">
        <f t="shared" si="14"/>
        <v>1.0873569549863302</v>
      </c>
      <c r="J86">
        <f t="shared" si="15"/>
        <v>3.2438968243855064E-5</v>
      </c>
      <c r="K86">
        <f t="shared" si="16"/>
        <v>4.9689079894633973E-3</v>
      </c>
      <c r="L86">
        <f t="shared" si="17"/>
        <v>0</v>
      </c>
      <c r="M86">
        <f t="shared" si="18"/>
        <v>0.71262690613493995</v>
      </c>
      <c r="N86">
        <f t="shared" si="19"/>
        <v>51.64</v>
      </c>
      <c r="O86">
        <f t="shared" si="20"/>
        <v>1.0327999999999999</v>
      </c>
      <c r="P86">
        <f t="shared" si="21"/>
        <v>5.4367847749316507</v>
      </c>
      <c r="Q86">
        <f t="shared" si="22"/>
        <v>271.83923874658257</v>
      </c>
      <c r="R86">
        <f t="shared" si="23"/>
        <v>37.058322989704301</v>
      </c>
      <c r="S86">
        <f t="shared" si="24"/>
        <v>0.74116645979408602</v>
      </c>
      <c r="T86">
        <f t="shared" si="25"/>
        <v>3.9015903604749016</v>
      </c>
      <c r="U86">
        <f t="shared" si="26"/>
        <v>12.975587297542026</v>
      </c>
      <c r="V86">
        <f t="shared" si="27"/>
        <v>8.8181844331341273E-3</v>
      </c>
      <c r="W86">
        <f t="shared" si="28"/>
        <v>19.431160687460153</v>
      </c>
      <c r="X86">
        <f t="shared" si="29"/>
        <v>-19.550053607568469</v>
      </c>
      <c r="Y86">
        <f t="shared" si="30"/>
        <v>0.99673694261856227</v>
      </c>
      <c r="Z86">
        <f t="shared" si="31"/>
        <v>0.89482657186696091</v>
      </c>
      <c r="AA86">
        <f t="shared" si="32"/>
        <v>17.493907449475802</v>
      </c>
      <c r="AB86">
        <f t="shared" si="33"/>
        <v>33.269331858913411</v>
      </c>
      <c r="AC86">
        <f t="shared" si="34"/>
        <v>0.66538663717826829</v>
      </c>
      <c r="AD86">
        <f t="shared" si="35"/>
        <v>3.4912467270929364</v>
      </c>
      <c r="AE86">
        <f t="shared" si="36"/>
        <v>11.610900299420015</v>
      </c>
      <c r="AF86">
        <f t="shared" si="37"/>
        <v>7.8907457463920118E-3</v>
      </c>
      <c r="AG86">
        <f t="shared" si="0"/>
        <v>-395.57258351186357</v>
      </c>
      <c r="AH86">
        <f t="shared" si="1"/>
        <v>-555.09072153523164</v>
      </c>
      <c r="AI86">
        <f t="shared" si="2"/>
        <v>0</v>
      </c>
      <c r="AK86" t="b">
        <f t="shared" si="38"/>
        <v>1</v>
      </c>
      <c r="AL86" t="b">
        <f t="shared" si="39"/>
        <v>1</v>
      </c>
      <c r="AM86">
        <f t="shared" si="40"/>
        <v>-395.57258351186363</v>
      </c>
      <c r="AN86" t="b">
        <f t="shared" si="41"/>
        <v>1</v>
      </c>
      <c r="AO86">
        <f t="shared" si="42"/>
        <v>-17.493907449475802</v>
      </c>
      <c r="AP86">
        <f>SUM(AO87:$AO$352)</f>
        <v>-353.96885882847721</v>
      </c>
      <c r="AQ86" t="b">
        <f t="shared" si="3"/>
        <v>1</v>
      </c>
      <c r="AR86" t="b">
        <f t="shared" si="43"/>
        <v>1</v>
      </c>
      <c r="AS86" t="b">
        <f t="shared" si="44"/>
        <v>1</v>
      </c>
      <c r="AT86" t="b">
        <f t="shared" si="46"/>
        <v>1</v>
      </c>
      <c r="AU86">
        <f t="shared" si="4"/>
        <v>-555.09072153523164</v>
      </c>
      <c r="AV86" t="b">
        <f t="shared" si="5"/>
        <v>1</v>
      </c>
      <c r="AW86" t="b">
        <f t="shared" si="6"/>
        <v>1</v>
      </c>
      <c r="AX86" t="b">
        <f t="shared" si="45"/>
        <v>1</v>
      </c>
    </row>
    <row r="87" spans="1:50" x14ac:dyDescent="0.35">
      <c r="A87">
        <v>35</v>
      </c>
      <c r="B87">
        <f t="shared" si="7"/>
        <v>2</v>
      </c>
      <c r="C87">
        <f t="shared" si="8"/>
        <v>37</v>
      </c>
      <c r="D87">
        <f t="shared" si="9"/>
        <v>5.423014679561966E-4</v>
      </c>
      <c r="E87">
        <f t="shared" si="10"/>
        <v>4.5203025527573715E-5</v>
      </c>
      <c r="F87">
        <f t="shared" si="11"/>
        <v>0.08</v>
      </c>
      <c r="G87">
        <f t="shared" si="12"/>
        <v>6.9243826282994192E-3</v>
      </c>
      <c r="H87">
        <f t="shared" si="13"/>
        <v>0.02</v>
      </c>
      <c r="I87">
        <f t="shared" si="14"/>
        <v>1.0900386705761171</v>
      </c>
      <c r="J87">
        <f t="shared" si="15"/>
        <v>3.2212892229653566E-5</v>
      </c>
      <c r="K87">
        <f t="shared" si="16"/>
        <v>4.9342783149081771E-3</v>
      </c>
      <c r="L87">
        <f t="shared" si="17"/>
        <v>0</v>
      </c>
      <c r="M87">
        <f t="shared" si="18"/>
        <v>0.70766041492780207</v>
      </c>
      <c r="N87">
        <f t="shared" si="19"/>
        <v>51.64</v>
      </c>
      <c r="O87">
        <f t="shared" si="20"/>
        <v>1.0327999999999999</v>
      </c>
      <c r="P87">
        <f t="shared" si="21"/>
        <v>5.4501933528805857</v>
      </c>
      <c r="Q87">
        <f t="shared" si="22"/>
        <v>272.50966764402926</v>
      </c>
      <c r="R87">
        <f t="shared" si="23"/>
        <v>36.800053432808298</v>
      </c>
      <c r="S87">
        <f t="shared" si="24"/>
        <v>0.73600106865616599</v>
      </c>
      <c r="T87">
        <f t="shared" si="25"/>
        <v>3.8839544269005066</v>
      </c>
      <c r="U87">
        <f t="shared" si="26"/>
        <v>12.885156891861426</v>
      </c>
      <c r="V87">
        <f t="shared" si="27"/>
        <v>8.7783245553558261E-3</v>
      </c>
      <c r="W87">
        <f t="shared" si="28"/>
        <v>19.286162720834842</v>
      </c>
      <c r="X87">
        <f t="shared" si="29"/>
        <v>-19.404227043766674</v>
      </c>
      <c r="Y87">
        <f t="shared" si="30"/>
        <v>0.99673694261856227</v>
      </c>
      <c r="Z87">
        <f t="shared" si="31"/>
        <v>0.89190670141652373</v>
      </c>
      <c r="AA87">
        <f t="shared" si="32"/>
        <v>17.306760136143243</v>
      </c>
      <c r="AB87">
        <f t="shared" si="33"/>
        <v>32.929665657800832</v>
      </c>
      <c r="AC87">
        <f t="shared" si="34"/>
        <v>0.65859331315601677</v>
      </c>
      <c r="AD87">
        <f t="shared" si="35"/>
        <v>3.4641249813489359</v>
      </c>
      <c r="AE87">
        <f t="shared" si="36"/>
        <v>11.492357780654512</v>
      </c>
      <c r="AF87">
        <f t="shared" si="37"/>
        <v>7.829446498131087E-3</v>
      </c>
      <c r="AG87">
        <f t="shared" si="0"/>
        <v>-377.4633581714869</v>
      </c>
      <c r="AH87">
        <f t="shared" si="1"/>
        <v>-533.39617450553169</v>
      </c>
      <c r="AI87">
        <f t="shared" si="2"/>
        <v>0</v>
      </c>
      <c r="AK87" t="b">
        <f t="shared" si="38"/>
        <v>1</v>
      </c>
      <c r="AL87" t="b">
        <f t="shared" si="39"/>
        <v>1</v>
      </c>
      <c r="AM87">
        <f t="shared" si="40"/>
        <v>-377.4633581714869</v>
      </c>
      <c r="AN87" t="b">
        <f t="shared" si="41"/>
        <v>1</v>
      </c>
      <c r="AO87">
        <f t="shared" si="42"/>
        <v>-17.306760136143243</v>
      </c>
      <c r="AP87">
        <f>SUM(AO88:$AO$352)</f>
        <v>-336.66209869233381</v>
      </c>
      <c r="AQ87" t="b">
        <f t="shared" si="3"/>
        <v>1</v>
      </c>
      <c r="AR87" t="b">
        <f t="shared" si="43"/>
        <v>1</v>
      </c>
      <c r="AS87" t="b">
        <f t="shared" si="44"/>
        <v>1</v>
      </c>
      <c r="AT87" t="b">
        <f t="shared" si="46"/>
        <v>1</v>
      </c>
      <c r="AU87">
        <f t="shared" si="4"/>
        <v>-533.39617450553169</v>
      </c>
      <c r="AV87" t="b">
        <f t="shared" si="5"/>
        <v>1</v>
      </c>
      <c r="AW87" t="b">
        <f t="shared" si="6"/>
        <v>1</v>
      </c>
      <c r="AX87" t="b">
        <f t="shared" si="45"/>
        <v>1</v>
      </c>
    </row>
    <row r="88" spans="1:50" x14ac:dyDescent="0.35">
      <c r="A88">
        <v>36</v>
      </c>
      <c r="B88">
        <f t="shared" si="7"/>
        <v>2</v>
      </c>
      <c r="C88">
        <f t="shared" si="8"/>
        <v>37</v>
      </c>
      <c r="D88">
        <f t="shared" si="9"/>
        <v>5.423014679561966E-4</v>
      </c>
      <c r="E88">
        <f t="shared" si="10"/>
        <v>4.5203025527573715E-5</v>
      </c>
      <c r="F88">
        <f t="shared" si="11"/>
        <v>0.08</v>
      </c>
      <c r="G88">
        <f t="shared" si="12"/>
        <v>6.9243826282994192E-3</v>
      </c>
      <c r="H88">
        <f t="shared" si="13"/>
        <v>0.02</v>
      </c>
      <c r="I88">
        <f t="shared" si="14"/>
        <v>1.0927270000000009</v>
      </c>
      <c r="J88">
        <f t="shared" si="15"/>
        <v>3.1988391800834844E-5</v>
      </c>
      <c r="K88">
        <f t="shared" si="16"/>
        <v>4.8998899839967384E-3</v>
      </c>
      <c r="L88">
        <f t="shared" si="17"/>
        <v>0</v>
      </c>
      <c r="M88">
        <f t="shared" si="18"/>
        <v>0.70272853655200451</v>
      </c>
      <c r="N88">
        <f t="shared" si="19"/>
        <v>51.64</v>
      </c>
      <c r="O88">
        <f t="shared" si="20"/>
        <v>1.0327999999999999</v>
      </c>
      <c r="P88">
        <f t="shared" si="21"/>
        <v>5.4636350000000045</v>
      </c>
      <c r="Q88">
        <f t="shared" si="22"/>
        <v>273.18175000000025</v>
      </c>
      <c r="R88">
        <f t="shared" si="23"/>
        <v>36.543583826871696</v>
      </c>
      <c r="S88">
        <f t="shared" si="24"/>
        <v>0.7308716765374339</v>
      </c>
      <c r="T88">
        <f t="shared" si="25"/>
        <v>3.8663982111140651</v>
      </c>
      <c r="U88">
        <f t="shared" si="26"/>
        <v>12.795356720333938</v>
      </c>
      <c r="V88">
        <f t="shared" si="27"/>
        <v>8.7386448518377222E-3</v>
      </c>
      <c r="W88">
        <f t="shared" si="28"/>
        <v>19.14221857403442</v>
      </c>
      <c r="X88">
        <f t="shared" si="29"/>
        <v>-19.259460074509413</v>
      </c>
      <c r="Y88">
        <f t="shared" si="30"/>
        <v>0.99673694261856227</v>
      </c>
      <c r="Z88">
        <f t="shared" si="31"/>
        <v>0.88899635867091287</v>
      </c>
      <c r="AA88">
        <f t="shared" si="32"/>
        <v>17.121589876206691</v>
      </c>
      <c r="AB88">
        <f t="shared" si="33"/>
        <v>32.593467308963362</v>
      </c>
      <c r="AC88">
        <f t="shared" si="34"/>
        <v>0.65186934617926717</v>
      </c>
      <c r="AD88">
        <f t="shared" si="35"/>
        <v>3.4372139308521352</v>
      </c>
      <c r="AE88">
        <f t="shared" si="36"/>
        <v>11.375025532272264</v>
      </c>
      <c r="AF88">
        <f t="shared" si="37"/>
        <v>7.7686234530020539E-3</v>
      </c>
      <c r="AG88">
        <f t="shared" si="0"/>
        <v>-359.43961490894588</v>
      </c>
      <c r="AH88">
        <f t="shared" si="1"/>
        <v>-511.49141697385164</v>
      </c>
      <c r="AI88">
        <f t="shared" si="2"/>
        <v>0</v>
      </c>
      <c r="AK88" t="b">
        <f t="shared" si="38"/>
        <v>1</v>
      </c>
      <c r="AL88" t="b">
        <f t="shared" si="39"/>
        <v>1</v>
      </c>
      <c r="AM88">
        <f t="shared" si="40"/>
        <v>-359.43961490894594</v>
      </c>
      <c r="AN88" t="b">
        <f t="shared" si="41"/>
        <v>1</v>
      </c>
      <c r="AO88">
        <f t="shared" si="42"/>
        <v>-17.121589876206691</v>
      </c>
      <c r="AP88">
        <f>SUM(AO89:$AO$352)</f>
        <v>-319.54050881612727</v>
      </c>
      <c r="AQ88" t="b">
        <f t="shared" si="3"/>
        <v>1</v>
      </c>
      <c r="AR88" t="b">
        <f t="shared" si="43"/>
        <v>1</v>
      </c>
      <c r="AS88" t="b">
        <f t="shared" si="44"/>
        <v>1</v>
      </c>
      <c r="AT88" t="b">
        <f t="shared" si="46"/>
        <v>1</v>
      </c>
      <c r="AU88">
        <f t="shared" si="4"/>
        <v>-511.49141697385164</v>
      </c>
      <c r="AV88" t="b">
        <f t="shared" si="5"/>
        <v>1</v>
      </c>
      <c r="AW88" t="b">
        <f t="shared" si="6"/>
        <v>1</v>
      </c>
      <c r="AX88" t="b">
        <f t="shared" si="45"/>
        <v>1</v>
      </c>
    </row>
    <row r="89" spans="1:50" x14ac:dyDescent="0.35">
      <c r="A89">
        <v>37</v>
      </c>
      <c r="B89">
        <f t="shared" si="7"/>
        <v>3</v>
      </c>
      <c r="C89">
        <f t="shared" si="8"/>
        <v>38</v>
      </c>
      <c r="D89">
        <f t="shared" si="9"/>
        <v>5.8152427241919824E-4</v>
      </c>
      <c r="E89">
        <f t="shared" si="10"/>
        <v>4.8473277069360776E-5</v>
      </c>
      <c r="F89">
        <f t="shared" si="11"/>
        <v>0.06</v>
      </c>
      <c r="G89">
        <f t="shared" si="12"/>
        <v>5.1430128318229462E-3</v>
      </c>
      <c r="H89">
        <f t="shared" si="13"/>
        <v>0.02</v>
      </c>
      <c r="I89">
        <f t="shared" si="14"/>
        <v>1.095421959569481</v>
      </c>
      <c r="J89">
        <f t="shared" si="15"/>
        <v>3.4063555056831737E-5</v>
      </c>
      <c r="K89">
        <f t="shared" si="16"/>
        <v>3.6139666914743645E-3</v>
      </c>
      <c r="L89">
        <f t="shared" si="17"/>
        <v>0</v>
      </c>
      <c r="M89">
        <f t="shared" si="18"/>
        <v>0.69908050630547325</v>
      </c>
      <c r="N89">
        <f t="shared" si="19"/>
        <v>51.64</v>
      </c>
      <c r="O89">
        <f t="shared" si="20"/>
        <v>1.0327999999999999</v>
      </c>
      <c r="P89">
        <f t="shared" si="21"/>
        <v>5.4771097978474046</v>
      </c>
      <c r="Q89">
        <f t="shared" si="22"/>
        <v>273.85548989237026</v>
      </c>
      <c r="R89">
        <f t="shared" si="23"/>
        <v>36.288901627545513</v>
      </c>
      <c r="S89">
        <f t="shared" si="24"/>
        <v>0.72577803255091033</v>
      </c>
      <c r="T89">
        <f t="shared" si="25"/>
        <v>3.8489213527759518</v>
      </c>
      <c r="U89">
        <f t="shared" si="26"/>
        <v>13.625422022732694</v>
      </c>
      <c r="V89">
        <f t="shared" si="27"/>
        <v>9.3284915575643813E-3</v>
      </c>
      <c r="W89">
        <f t="shared" si="28"/>
        <v>18.07945172792839</v>
      </c>
      <c r="X89">
        <f t="shared" si="29"/>
        <v>-18.195876140420584</v>
      </c>
      <c r="Y89">
        <f t="shared" si="30"/>
        <v>0.99673694261856227</v>
      </c>
      <c r="Z89">
        <f t="shared" si="31"/>
        <v>0.88609551254068042</v>
      </c>
      <c r="AA89">
        <f t="shared" si="32"/>
        <v>16.123284194772715</v>
      </c>
      <c r="AB89">
        <f t="shared" si="33"/>
        <v>32.260701407054924</v>
      </c>
      <c r="AC89">
        <f t="shared" si="34"/>
        <v>0.64521402814109852</v>
      </c>
      <c r="AD89">
        <f t="shared" si="35"/>
        <v>3.4105119388167759</v>
      </c>
      <c r="AE89">
        <f t="shared" si="36"/>
        <v>12.0734253108164</v>
      </c>
      <c r="AF89">
        <f t="shared" si="37"/>
        <v>8.26593450793142E-3</v>
      </c>
      <c r="AG89">
        <f t="shared" si="0"/>
        <v>-342.42045053515096</v>
      </c>
      <c r="AH89">
        <f t="shared" si="1"/>
        <v>-489.81547539465424</v>
      </c>
      <c r="AI89">
        <f t="shared" si="2"/>
        <v>0</v>
      </c>
      <c r="AK89" t="b">
        <f t="shared" si="38"/>
        <v>1</v>
      </c>
      <c r="AL89" t="b">
        <f t="shared" si="39"/>
        <v>1</v>
      </c>
      <c r="AM89">
        <f t="shared" si="40"/>
        <v>-342.42045053515102</v>
      </c>
      <c r="AN89" t="b">
        <f t="shared" si="41"/>
        <v>1</v>
      </c>
      <c r="AO89">
        <f t="shared" si="42"/>
        <v>-16.123284194772715</v>
      </c>
      <c r="AP89">
        <f>SUM(AO90:$AO$352)</f>
        <v>-303.41722462135471</v>
      </c>
      <c r="AQ89" t="b">
        <f t="shared" si="3"/>
        <v>1</v>
      </c>
      <c r="AR89" t="b">
        <f t="shared" si="43"/>
        <v>1</v>
      </c>
      <c r="AS89" t="b">
        <f t="shared" si="44"/>
        <v>1</v>
      </c>
      <c r="AT89" t="b">
        <f t="shared" si="46"/>
        <v>1</v>
      </c>
      <c r="AU89">
        <f t="shared" si="4"/>
        <v>-489.81547539465419</v>
      </c>
      <c r="AV89" t="b">
        <f t="shared" si="5"/>
        <v>1</v>
      </c>
      <c r="AW89" t="b">
        <f t="shared" si="6"/>
        <v>1</v>
      </c>
      <c r="AX89" t="b">
        <f t="shared" si="45"/>
        <v>1</v>
      </c>
    </row>
    <row r="90" spans="1:50" x14ac:dyDescent="0.35">
      <c r="A90">
        <v>38</v>
      </c>
      <c r="B90">
        <f t="shared" si="7"/>
        <v>3</v>
      </c>
      <c r="C90">
        <f t="shared" si="8"/>
        <v>38</v>
      </c>
      <c r="D90">
        <f t="shared" si="9"/>
        <v>5.8152427241919824E-4</v>
      </c>
      <c r="E90">
        <f t="shared" si="10"/>
        <v>4.8473277069360776E-5</v>
      </c>
      <c r="F90">
        <f t="shared" si="11"/>
        <v>0.06</v>
      </c>
      <c r="G90">
        <f t="shared" si="12"/>
        <v>5.1430128318229462E-3</v>
      </c>
      <c r="H90">
        <f t="shared" si="13"/>
        <v>0.02</v>
      </c>
      <c r="I90">
        <f t="shared" si="14"/>
        <v>1.0981235656362849</v>
      </c>
      <c r="J90">
        <f t="shared" si="15"/>
        <v>3.3886723075934218E-5</v>
      </c>
      <c r="K90">
        <f t="shared" si="16"/>
        <v>3.5952057345547232E-3</v>
      </c>
      <c r="L90">
        <f t="shared" si="17"/>
        <v>0</v>
      </c>
      <c r="M90">
        <f t="shared" si="18"/>
        <v>0.69545141384784259</v>
      </c>
      <c r="N90">
        <f t="shared" si="19"/>
        <v>51.64</v>
      </c>
      <c r="O90">
        <f t="shared" si="20"/>
        <v>1.0327999999999999</v>
      </c>
      <c r="P90">
        <f t="shared" si="21"/>
        <v>5.4906178281814242</v>
      </c>
      <c r="Q90">
        <f t="shared" si="22"/>
        <v>274.53089140907122</v>
      </c>
      <c r="R90">
        <f t="shared" si="23"/>
        <v>36.100517345614641</v>
      </c>
      <c r="S90">
        <f t="shared" si="24"/>
        <v>0.72201034691229282</v>
      </c>
      <c r="T90">
        <f t="shared" si="25"/>
        <v>3.838383891254928</v>
      </c>
      <c r="U90">
        <f t="shared" si="26"/>
        <v>13.554689230373688</v>
      </c>
      <c r="V90">
        <f t="shared" si="27"/>
        <v>9.3029522929685641E-3</v>
      </c>
      <c r="W90">
        <f t="shared" si="28"/>
        <v>17.976130924780762</v>
      </c>
      <c r="X90">
        <f t="shared" si="29"/>
        <v>-18.091950950577218</v>
      </c>
      <c r="Y90">
        <f t="shared" si="30"/>
        <v>0.99673694261856227</v>
      </c>
      <c r="Z90">
        <f t="shared" si="31"/>
        <v>0.88320413203782577</v>
      </c>
      <c r="AA90">
        <f t="shared" si="32"/>
        <v>15.978885836175467</v>
      </c>
      <c r="AB90">
        <f t="shared" si="33"/>
        <v>31.98850642034613</v>
      </c>
      <c r="AC90">
        <f t="shared" si="34"/>
        <v>0.6397701284069226</v>
      </c>
      <c r="AD90">
        <f t="shared" si="35"/>
        <v>3.3900765131037809</v>
      </c>
      <c r="AE90">
        <f t="shared" si="36"/>
        <v>11.971557536754657</v>
      </c>
      <c r="AF90">
        <f t="shared" si="37"/>
        <v>8.2164059053006014E-3</v>
      </c>
      <c r="AG90">
        <f t="shared" si="0"/>
        <v>-325.44949503572917</v>
      </c>
      <c r="AH90">
        <f t="shared" si="1"/>
        <v>-467.9687014151848</v>
      </c>
      <c r="AI90">
        <f t="shared" si="2"/>
        <v>0</v>
      </c>
      <c r="AK90" t="b">
        <f t="shared" si="38"/>
        <v>1</v>
      </c>
      <c r="AL90" t="b">
        <f t="shared" si="39"/>
        <v>1</v>
      </c>
      <c r="AM90">
        <f t="shared" si="40"/>
        <v>-325.44949503572911</v>
      </c>
      <c r="AN90" t="b">
        <f t="shared" si="41"/>
        <v>1</v>
      </c>
      <c r="AO90">
        <f t="shared" si="42"/>
        <v>-15.978885836175468</v>
      </c>
      <c r="AP90">
        <f>SUM(AO91:$AO$352)</f>
        <v>-287.43833878517955</v>
      </c>
      <c r="AQ90" t="b">
        <f t="shared" si="3"/>
        <v>1</v>
      </c>
      <c r="AR90" t="b">
        <f t="shared" si="43"/>
        <v>1</v>
      </c>
      <c r="AS90" t="b">
        <f t="shared" si="44"/>
        <v>1</v>
      </c>
      <c r="AT90" t="b">
        <f t="shared" si="46"/>
        <v>1</v>
      </c>
      <c r="AU90">
        <f t="shared" si="4"/>
        <v>-467.96870141518474</v>
      </c>
      <c r="AV90" t="b">
        <f t="shared" si="5"/>
        <v>1</v>
      </c>
      <c r="AW90" t="b">
        <f t="shared" si="6"/>
        <v>1</v>
      </c>
      <c r="AX90" t="b">
        <f t="shared" si="45"/>
        <v>1</v>
      </c>
    </row>
    <row r="91" spans="1:50" x14ac:dyDescent="0.35">
      <c r="A91">
        <v>39</v>
      </c>
      <c r="B91">
        <f t="shared" si="7"/>
        <v>3</v>
      </c>
      <c r="C91">
        <f t="shared" si="8"/>
        <v>38</v>
      </c>
      <c r="D91">
        <f t="shared" si="9"/>
        <v>5.8152427241919824E-4</v>
      </c>
      <c r="E91">
        <f t="shared" si="10"/>
        <v>4.8473277069360776E-5</v>
      </c>
      <c r="F91">
        <f t="shared" si="11"/>
        <v>0.06</v>
      </c>
      <c r="G91">
        <f t="shared" si="12"/>
        <v>5.1430128318229462E-3</v>
      </c>
      <c r="H91">
        <f t="shared" si="13"/>
        <v>0.02</v>
      </c>
      <c r="I91">
        <f t="shared" si="14"/>
        <v>1.1008318345924679</v>
      </c>
      <c r="J91">
        <f t="shared" si="15"/>
        <v>3.3710809071725158E-5</v>
      </c>
      <c r="K91">
        <f t="shared" si="16"/>
        <v>3.5765421702052373E-3</v>
      </c>
      <c r="L91">
        <f t="shared" si="17"/>
        <v>0</v>
      </c>
      <c r="M91">
        <f t="shared" si="18"/>
        <v>0.69184116086856562</v>
      </c>
      <c r="N91">
        <f t="shared" si="19"/>
        <v>51.64</v>
      </c>
      <c r="O91">
        <f t="shared" si="20"/>
        <v>1.0327999999999999</v>
      </c>
      <c r="P91">
        <f t="shared" si="21"/>
        <v>5.5041591729623391</v>
      </c>
      <c r="Q91">
        <f t="shared" si="22"/>
        <v>275.20795864811697</v>
      </c>
      <c r="R91">
        <f t="shared" si="23"/>
        <v>35.913111011102593</v>
      </c>
      <c r="S91">
        <f t="shared" si="24"/>
        <v>0.71826222022205188</v>
      </c>
      <c r="T91">
        <f t="shared" si="25"/>
        <v>3.8278752788802306</v>
      </c>
      <c r="U91">
        <f t="shared" si="26"/>
        <v>13.484323628690063</v>
      </c>
      <c r="V91">
        <f t="shared" si="27"/>
        <v>9.2774829490059035E-3</v>
      </c>
      <c r="W91">
        <f t="shared" si="28"/>
        <v>17.873372400361241</v>
      </c>
      <c r="X91">
        <f t="shared" si="29"/>
        <v>-17.988591176976421</v>
      </c>
      <c r="Y91">
        <f t="shared" si="30"/>
        <v>0.99673694261856227</v>
      </c>
      <c r="Z91">
        <f t="shared" si="31"/>
        <v>0.88032218627546344</v>
      </c>
      <c r="AA91">
        <f t="shared" si="32"/>
        <v>15.835755912931397</v>
      </c>
      <c r="AB91">
        <f t="shared" si="33"/>
        <v>31.71860803933895</v>
      </c>
      <c r="AC91">
        <f t="shared" si="34"/>
        <v>0.63437216078677905</v>
      </c>
      <c r="AD91">
        <f t="shared" si="35"/>
        <v>3.3697635342936438</v>
      </c>
      <c r="AE91">
        <f t="shared" si="36"/>
        <v>11.870549257254327</v>
      </c>
      <c r="AF91">
        <f t="shared" si="37"/>
        <v>8.1671740728022114E-3</v>
      </c>
      <c r="AG91">
        <f t="shared" si="0"/>
        <v>-308.52634081774778</v>
      </c>
      <c r="AH91">
        <f t="shared" si="1"/>
        <v>-445.94967496644927</v>
      </c>
      <c r="AI91">
        <f t="shared" si="2"/>
        <v>0</v>
      </c>
      <c r="AK91" t="b">
        <f t="shared" si="38"/>
        <v>1</v>
      </c>
      <c r="AL91" t="b">
        <f t="shared" si="39"/>
        <v>1</v>
      </c>
      <c r="AM91">
        <f t="shared" si="40"/>
        <v>-308.52634081774778</v>
      </c>
      <c r="AN91" t="b">
        <f t="shared" si="41"/>
        <v>1</v>
      </c>
      <c r="AO91">
        <f t="shared" si="42"/>
        <v>-15.835755912931397</v>
      </c>
      <c r="AP91">
        <f>SUM(AO92:$AO$352)</f>
        <v>-271.60258287224815</v>
      </c>
      <c r="AQ91" t="b">
        <f t="shared" si="3"/>
        <v>1</v>
      </c>
      <c r="AR91" t="b">
        <f t="shared" si="43"/>
        <v>1</v>
      </c>
      <c r="AS91" t="b">
        <f t="shared" si="44"/>
        <v>1</v>
      </c>
      <c r="AT91" t="b">
        <f t="shared" si="46"/>
        <v>1</v>
      </c>
      <c r="AU91">
        <f t="shared" si="4"/>
        <v>-445.94967496644927</v>
      </c>
      <c r="AV91" t="b">
        <f t="shared" si="5"/>
        <v>1</v>
      </c>
      <c r="AW91" t="b">
        <f t="shared" si="6"/>
        <v>1</v>
      </c>
      <c r="AX91" t="b">
        <f t="shared" si="45"/>
        <v>1</v>
      </c>
    </row>
    <row r="92" spans="1:50" x14ac:dyDescent="0.35">
      <c r="A92">
        <v>40</v>
      </c>
      <c r="B92">
        <f t="shared" si="7"/>
        <v>3</v>
      </c>
      <c r="C92">
        <f t="shared" si="8"/>
        <v>38</v>
      </c>
      <c r="D92">
        <f t="shared" si="9"/>
        <v>5.8152427241919824E-4</v>
      </c>
      <c r="E92">
        <f t="shared" si="10"/>
        <v>4.8473277069360776E-5</v>
      </c>
      <c r="F92">
        <f t="shared" si="11"/>
        <v>0.06</v>
      </c>
      <c r="G92">
        <f t="shared" si="12"/>
        <v>5.1430128318229462E-3</v>
      </c>
      <c r="H92">
        <f t="shared" si="13"/>
        <v>0.02</v>
      </c>
      <c r="I92">
        <f t="shared" si="14"/>
        <v>1.1035467828705128</v>
      </c>
      <c r="J92">
        <f t="shared" si="15"/>
        <v>3.3535808278770185E-5</v>
      </c>
      <c r="K92">
        <f t="shared" si="16"/>
        <v>3.5579754928380127E-3</v>
      </c>
      <c r="L92">
        <f t="shared" si="17"/>
        <v>0</v>
      </c>
      <c r="M92">
        <f t="shared" si="18"/>
        <v>0.68824964956744883</v>
      </c>
      <c r="N92">
        <f t="shared" si="19"/>
        <v>51.64</v>
      </c>
      <c r="O92">
        <f t="shared" si="20"/>
        <v>1.0327999999999999</v>
      </c>
      <c r="P92">
        <f t="shared" si="21"/>
        <v>5.5177339143525641</v>
      </c>
      <c r="Q92">
        <f t="shared" si="22"/>
        <v>275.88669571762819</v>
      </c>
      <c r="R92">
        <f t="shared" si="23"/>
        <v>35.726677547252727</v>
      </c>
      <c r="S92">
        <f t="shared" si="24"/>
        <v>0.71453355094505455</v>
      </c>
      <c r="T92">
        <f t="shared" si="25"/>
        <v>3.8173954366695324</v>
      </c>
      <c r="U92">
        <f t="shared" si="26"/>
        <v>13.414323311508074</v>
      </c>
      <c r="V92">
        <f t="shared" si="27"/>
        <v>9.2520833342497871E-3</v>
      </c>
      <c r="W92">
        <f t="shared" si="28"/>
        <v>17.771173164795815</v>
      </c>
      <c r="X92">
        <f t="shared" si="29"/>
        <v>-17.885793813456605</v>
      </c>
      <c r="Y92">
        <f t="shared" si="30"/>
        <v>0.99673694261856227</v>
      </c>
      <c r="Z92">
        <f t="shared" si="31"/>
        <v>0.87744964446749385</v>
      </c>
      <c r="AA92">
        <f t="shared" si="32"/>
        <v>15.6938834226364</v>
      </c>
      <c r="AB92">
        <f t="shared" si="33"/>
        <v>31.450986886756031</v>
      </c>
      <c r="AC92">
        <f t="shared" si="34"/>
        <v>0.62901973773512065</v>
      </c>
      <c r="AD92">
        <f t="shared" si="35"/>
        <v>3.3495722686975147</v>
      </c>
      <c r="AE92">
        <f t="shared" si="36"/>
        <v>11.770393220454775</v>
      </c>
      <c r="AF92">
        <f t="shared" si="37"/>
        <v>8.1182372322211004E-3</v>
      </c>
      <c r="AG92">
        <f t="shared" si="0"/>
        <v>-291.65058196008255</v>
      </c>
      <c r="AH92">
        <f t="shared" si="1"/>
        <v>-423.75696397866545</v>
      </c>
      <c r="AI92">
        <f t="shared" si="2"/>
        <v>0</v>
      </c>
      <c r="AK92" t="b">
        <f t="shared" si="38"/>
        <v>1</v>
      </c>
      <c r="AL92" t="b">
        <f t="shared" si="39"/>
        <v>1</v>
      </c>
      <c r="AM92">
        <f t="shared" si="40"/>
        <v>-291.65058196008255</v>
      </c>
      <c r="AN92" t="b">
        <f t="shared" si="41"/>
        <v>1</v>
      </c>
      <c r="AO92">
        <f t="shared" si="42"/>
        <v>-15.6938834226364</v>
      </c>
      <c r="AP92">
        <f>SUM(AO93:$AO$352)</f>
        <v>-255.9086994496117</v>
      </c>
      <c r="AQ92" t="b">
        <f t="shared" si="3"/>
        <v>1</v>
      </c>
      <c r="AR92" t="b">
        <f t="shared" si="43"/>
        <v>1</v>
      </c>
      <c r="AS92" t="b">
        <f t="shared" si="44"/>
        <v>1</v>
      </c>
      <c r="AT92" t="b">
        <f t="shared" si="46"/>
        <v>1</v>
      </c>
      <c r="AU92">
        <f t="shared" si="4"/>
        <v>-423.7569639786654</v>
      </c>
      <c r="AV92" t="b">
        <f t="shared" si="5"/>
        <v>1</v>
      </c>
      <c r="AW92" t="b">
        <f t="shared" si="6"/>
        <v>1</v>
      </c>
      <c r="AX92" t="b">
        <f t="shared" si="45"/>
        <v>1</v>
      </c>
    </row>
    <row r="93" spans="1:50" x14ac:dyDescent="0.35">
      <c r="A93">
        <v>41</v>
      </c>
      <c r="B93">
        <f t="shared" si="7"/>
        <v>3</v>
      </c>
      <c r="C93">
        <f t="shared" si="8"/>
        <v>38</v>
      </c>
      <c r="D93">
        <f t="shared" si="9"/>
        <v>5.8152427241919824E-4</v>
      </c>
      <c r="E93">
        <f t="shared" si="10"/>
        <v>4.8473277069360776E-5</v>
      </c>
      <c r="F93">
        <f t="shared" si="11"/>
        <v>0.06</v>
      </c>
      <c r="G93">
        <f t="shared" si="12"/>
        <v>5.1430128318229462E-3</v>
      </c>
      <c r="H93">
        <f t="shared" si="13"/>
        <v>0.02</v>
      </c>
      <c r="I93">
        <f t="shared" si="14"/>
        <v>1.1062684269434295</v>
      </c>
      <c r="J93">
        <f t="shared" si="15"/>
        <v>3.3361715956373405E-5</v>
      </c>
      <c r="K93">
        <f t="shared" si="16"/>
        <v>3.5395051994897802E-3</v>
      </c>
      <c r="L93">
        <f t="shared" si="17"/>
        <v>0</v>
      </c>
      <c r="M93">
        <f t="shared" si="18"/>
        <v>0.68467678265200271</v>
      </c>
      <c r="N93">
        <f t="shared" si="19"/>
        <v>51.64</v>
      </c>
      <c r="O93">
        <f t="shared" si="20"/>
        <v>1.0327999999999999</v>
      </c>
      <c r="P93">
        <f t="shared" si="21"/>
        <v>5.5313421347171481</v>
      </c>
      <c r="Q93">
        <f t="shared" si="22"/>
        <v>276.56710673585741</v>
      </c>
      <c r="R93">
        <f t="shared" si="23"/>
        <v>35.541211903663061</v>
      </c>
      <c r="S93">
        <f t="shared" si="24"/>
        <v>0.71082423807326123</v>
      </c>
      <c r="T93">
        <f t="shared" si="25"/>
        <v>3.8069442858567415</v>
      </c>
      <c r="U93">
        <f t="shared" si="26"/>
        <v>13.344686382549362</v>
      </c>
      <c r="V93">
        <f t="shared" si="27"/>
        <v>9.2267532577976815E-3</v>
      </c>
      <c r="W93">
        <f t="shared" si="28"/>
        <v>17.669530243925895</v>
      </c>
      <c r="X93">
        <f t="shared" si="29"/>
        <v>-17.783555869656144</v>
      </c>
      <c r="Y93">
        <f t="shared" si="30"/>
        <v>0.99673694261856227</v>
      </c>
      <c r="Z93">
        <f t="shared" si="31"/>
        <v>0.87458647592827432</v>
      </c>
      <c r="AA93">
        <f t="shared" si="32"/>
        <v>15.553257457516144</v>
      </c>
      <c r="AB93">
        <f t="shared" si="33"/>
        <v>31.185623748813015</v>
      </c>
      <c r="AC93">
        <f t="shared" si="34"/>
        <v>0.62371247497626026</v>
      </c>
      <c r="AD93">
        <f t="shared" si="35"/>
        <v>3.3295019870227285</v>
      </c>
      <c r="AE93">
        <f t="shared" si="36"/>
        <v>11.671082235681878</v>
      </c>
      <c r="AF93">
        <f t="shared" si="37"/>
        <v>8.0695936159969981E-3</v>
      </c>
      <c r="AG93">
        <f t="shared" si="0"/>
        <v>-274.82181420309058</v>
      </c>
      <c r="AH93">
        <f t="shared" si="1"/>
        <v>-401.38912427935054</v>
      </c>
      <c r="AI93">
        <f t="shared" si="2"/>
        <v>0</v>
      </c>
      <c r="AK93" t="b">
        <f t="shared" si="38"/>
        <v>1</v>
      </c>
      <c r="AL93" t="b">
        <f t="shared" si="39"/>
        <v>1</v>
      </c>
      <c r="AM93">
        <f t="shared" si="40"/>
        <v>-274.82181420309058</v>
      </c>
      <c r="AN93" t="b">
        <f t="shared" si="41"/>
        <v>1</v>
      </c>
      <c r="AO93">
        <f t="shared" si="42"/>
        <v>-15.553257457516144</v>
      </c>
      <c r="AP93">
        <f>SUM(AO94:$AO$352)</f>
        <v>-240.35544199209536</v>
      </c>
      <c r="AQ93" t="b">
        <f t="shared" si="3"/>
        <v>1</v>
      </c>
      <c r="AR93" t="b">
        <f t="shared" si="43"/>
        <v>1</v>
      </c>
      <c r="AS93" t="b">
        <f t="shared" si="44"/>
        <v>1</v>
      </c>
      <c r="AT93" t="b">
        <f t="shared" si="46"/>
        <v>1</v>
      </c>
      <c r="AU93">
        <f t="shared" si="4"/>
        <v>-401.38912427935048</v>
      </c>
      <c r="AV93" t="b">
        <f t="shared" si="5"/>
        <v>1</v>
      </c>
      <c r="AW93" t="b">
        <f t="shared" si="6"/>
        <v>1</v>
      </c>
      <c r="AX93" t="b">
        <f t="shared" si="45"/>
        <v>1</v>
      </c>
    </row>
    <row r="94" spans="1:50" x14ac:dyDescent="0.35">
      <c r="A94">
        <v>42</v>
      </c>
      <c r="B94">
        <f t="shared" si="7"/>
        <v>3</v>
      </c>
      <c r="C94">
        <f t="shared" si="8"/>
        <v>38</v>
      </c>
      <c r="D94">
        <f t="shared" si="9"/>
        <v>5.8152427241919824E-4</v>
      </c>
      <c r="E94">
        <f t="shared" si="10"/>
        <v>4.8473277069360776E-5</v>
      </c>
      <c r="F94">
        <f t="shared" si="11"/>
        <v>0.06</v>
      </c>
      <c r="G94">
        <f t="shared" si="12"/>
        <v>5.1430128318229462E-3</v>
      </c>
      <c r="H94">
        <f t="shared" si="13"/>
        <v>0.02</v>
      </c>
      <c r="I94">
        <f t="shared" si="14"/>
        <v>1.1089967833248537</v>
      </c>
      <c r="J94">
        <f t="shared" si="15"/>
        <v>3.3188527388449035E-5</v>
      </c>
      <c r="K94">
        <f t="shared" si="16"/>
        <v>3.5211307898082725E-3</v>
      </c>
      <c r="L94">
        <f t="shared" si="17"/>
        <v>0</v>
      </c>
      <c r="M94">
        <f t="shared" si="18"/>
        <v>0.68112246333480597</v>
      </c>
      <c r="N94">
        <f t="shared" si="19"/>
        <v>51.64</v>
      </c>
      <c r="O94">
        <f t="shared" si="20"/>
        <v>1.0327999999999999</v>
      </c>
      <c r="P94">
        <f t="shared" si="21"/>
        <v>5.5449839166242683</v>
      </c>
      <c r="Q94">
        <f t="shared" si="22"/>
        <v>277.24919583121346</v>
      </c>
      <c r="R94">
        <f t="shared" si="23"/>
        <v>35.35670905614942</v>
      </c>
      <c r="S94">
        <f t="shared" si="24"/>
        <v>0.70713418112298843</v>
      </c>
      <c r="T94">
        <f t="shared" si="25"/>
        <v>3.7965217478914051</v>
      </c>
      <c r="U94">
        <f t="shared" si="26"/>
        <v>13.275410955379614</v>
      </c>
      <c r="V94">
        <f t="shared" si="27"/>
        <v>9.2014925292696979E-3</v>
      </c>
      <c r="W94">
        <f t="shared" si="28"/>
        <v>17.568440679226146</v>
      </c>
      <c r="X94">
        <f t="shared" si="29"/>
        <v>-17.6818743709308</v>
      </c>
      <c r="Y94">
        <f t="shared" si="30"/>
        <v>0.99673694261856227</v>
      </c>
      <c r="Z94">
        <f t="shared" si="31"/>
        <v>0.87173265007229095</v>
      </c>
      <c r="AA94">
        <f t="shared" si="32"/>
        <v>15.413867203616826</v>
      </c>
      <c r="AB94">
        <f t="shared" si="33"/>
        <v>30.922499573839023</v>
      </c>
      <c r="AC94">
        <f t="shared" si="34"/>
        <v>0.61844999147678048</v>
      </c>
      <c r="AD94">
        <f t="shared" si="35"/>
        <v>3.3095519643464608</v>
      </c>
      <c r="AE94">
        <f t="shared" si="36"/>
        <v>11.572609172931795</v>
      </c>
      <c r="AF94">
        <f t="shared" si="37"/>
        <v>8.021241467160661E-3</v>
      </c>
      <c r="AG94">
        <f t="shared" si="0"/>
        <v>-258.03963493833254</v>
      </c>
      <c r="AH94">
        <f t="shared" si="1"/>
        <v>-378.84469949054238</v>
      </c>
      <c r="AI94">
        <f t="shared" si="2"/>
        <v>0</v>
      </c>
      <c r="AK94" t="b">
        <f t="shared" si="38"/>
        <v>1</v>
      </c>
      <c r="AL94" t="b">
        <f t="shared" si="39"/>
        <v>1</v>
      </c>
      <c r="AM94">
        <f t="shared" si="40"/>
        <v>-258.03963493833254</v>
      </c>
      <c r="AN94" t="b">
        <f t="shared" si="41"/>
        <v>1</v>
      </c>
      <c r="AO94">
        <f t="shared" si="42"/>
        <v>-15.413867203616826</v>
      </c>
      <c r="AP94">
        <f>SUM(AO95:$AO$352)</f>
        <v>-224.94157478847853</v>
      </c>
      <c r="AQ94" t="b">
        <f t="shared" si="3"/>
        <v>1</v>
      </c>
      <c r="AR94" t="b">
        <f t="shared" si="43"/>
        <v>1</v>
      </c>
      <c r="AS94" t="b">
        <f t="shared" si="44"/>
        <v>1</v>
      </c>
      <c r="AT94" t="b">
        <f t="shared" si="46"/>
        <v>1</v>
      </c>
      <c r="AU94">
        <f t="shared" si="4"/>
        <v>-378.84469949054238</v>
      </c>
      <c r="AV94" t="b">
        <f t="shared" si="5"/>
        <v>1</v>
      </c>
      <c r="AW94" t="b">
        <f t="shared" si="6"/>
        <v>1</v>
      </c>
      <c r="AX94" t="b">
        <f t="shared" si="45"/>
        <v>1</v>
      </c>
    </row>
    <row r="95" spans="1:50" x14ac:dyDescent="0.35">
      <c r="A95">
        <v>43</v>
      </c>
      <c r="B95">
        <f t="shared" si="7"/>
        <v>3</v>
      </c>
      <c r="C95">
        <f t="shared" si="8"/>
        <v>38</v>
      </c>
      <c r="D95">
        <f t="shared" si="9"/>
        <v>5.8152427241919824E-4</v>
      </c>
      <c r="E95">
        <f t="shared" si="10"/>
        <v>4.8473277069360776E-5</v>
      </c>
      <c r="F95">
        <f t="shared" si="11"/>
        <v>0.06</v>
      </c>
      <c r="G95">
        <f t="shared" si="12"/>
        <v>5.1430128318229462E-3</v>
      </c>
      <c r="H95">
        <f t="shared" si="13"/>
        <v>0.02</v>
      </c>
      <c r="I95">
        <f t="shared" si="14"/>
        <v>1.11173186856915</v>
      </c>
      <c r="J95">
        <f t="shared" si="15"/>
        <v>3.3016237883393577E-5</v>
      </c>
      <c r="K95">
        <f t="shared" si="16"/>
        <v>3.5028517660386682E-3</v>
      </c>
      <c r="L95">
        <f t="shared" si="17"/>
        <v>0</v>
      </c>
      <c r="M95">
        <f t="shared" si="18"/>
        <v>0.67758659533088383</v>
      </c>
      <c r="N95">
        <f t="shared" si="19"/>
        <v>51.64</v>
      </c>
      <c r="O95">
        <f t="shared" si="20"/>
        <v>1.0327999999999999</v>
      </c>
      <c r="P95">
        <f t="shared" si="21"/>
        <v>5.5586593428457496</v>
      </c>
      <c r="Q95">
        <f t="shared" si="22"/>
        <v>277.93296714228751</v>
      </c>
      <c r="R95">
        <f t="shared" si="23"/>
        <v>35.173164006609383</v>
      </c>
      <c r="S95">
        <f t="shared" si="24"/>
        <v>0.70346328013218773</v>
      </c>
      <c r="T95">
        <f t="shared" si="25"/>
        <v>3.7861277444381307</v>
      </c>
      <c r="U95">
        <f t="shared" si="26"/>
        <v>13.20649515335743</v>
      </c>
      <c r="V95">
        <f t="shared" si="27"/>
        <v>9.1763009588071744E-3</v>
      </c>
      <c r="W95">
        <f t="shared" si="28"/>
        <v>17.467901527722827</v>
      </c>
      <c r="X95">
        <f t="shared" si="29"/>
        <v>-17.580746358271586</v>
      </c>
      <c r="Y95">
        <f t="shared" si="30"/>
        <v>0.99673694261856227</v>
      </c>
      <c r="Z95">
        <f t="shared" si="31"/>
        <v>0.86888813641383222</v>
      </c>
      <c r="AA95">
        <f t="shared" si="32"/>
        <v>15.275701940002868</v>
      </c>
      <c r="AB95">
        <f t="shared" si="33"/>
        <v>30.661595470908917</v>
      </c>
      <c r="AC95">
        <f t="shared" si="34"/>
        <v>0.6132319094181784</v>
      </c>
      <c r="AD95">
        <f t="shared" si="35"/>
        <v>3.2897214800895536</v>
      </c>
      <c r="AE95">
        <f t="shared" si="36"/>
        <v>11.474966962359044</v>
      </c>
      <c r="AF95">
        <f t="shared" si="37"/>
        <v>7.9731790392704276E-3</v>
      </c>
      <c r="AG95">
        <f t="shared" si="0"/>
        <v>-241.30364319834266</v>
      </c>
      <c r="AH95">
        <f t="shared" si="1"/>
        <v>-356.12222092514622</v>
      </c>
      <c r="AI95">
        <f t="shared" si="2"/>
        <v>0</v>
      </c>
      <c r="AK95" t="b">
        <f t="shared" si="38"/>
        <v>1</v>
      </c>
      <c r="AL95" t="b">
        <f t="shared" si="39"/>
        <v>1</v>
      </c>
      <c r="AM95">
        <f t="shared" si="40"/>
        <v>-241.30364319834263</v>
      </c>
      <c r="AN95" t="b">
        <f t="shared" si="41"/>
        <v>1</v>
      </c>
      <c r="AO95">
        <f t="shared" si="42"/>
        <v>-15.275701940002868</v>
      </c>
      <c r="AP95">
        <f>SUM(AO96:$AO$352)</f>
        <v>-209.66587284847566</v>
      </c>
      <c r="AQ95" t="b">
        <f t="shared" si="3"/>
        <v>1</v>
      </c>
      <c r="AR95" t="b">
        <f t="shared" si="43"/>
        <v>1</v>
      </c>
      <c r="AS95" t="b">
        <f t="shared" si="44"/>
        <v>1</v>
      </c>
      <c r="AT95" t="b">
        <f t="shared" si="46"/>
        <v>1</v>
      </c>
      <c r="AU95">
        <f t="shared" si="4"/>
        <v>-356.12222092514617</v>
      </c>
      <c r="AV95" t="b">
        <f t="shared" si="5"/>
        <v>1</v>
      </c>
      <c r="AW95" t="b">
        <f t="shared" si="6"/>
        <v>1</v>
      </c>
      <c r="AX95" t="b">
        <f t="shared" si="45"/>
        <v>1</v>
      </c>
    </row>
    <row r="96" spans="1:50" x14ac:dyDescent="0.35">
      <c r="A96">
        <v>44</v>
      </c>
      <c r="B96">
        <f t="shared" si="7"/>
        <v>3</v>
      </c>
      <c r="C96">
        <f t="shared" si="8"/>
        <v>38</v>
      </c>
      <c r="D96">
        <f t="shared" si="9"/>
        <v>5.8152427241919824E-4</v>
      </c>
      <c r="E96">
        <f t="shared" si="10"/>
        <v>4.8473277069360776E-5</v>
      </c>
      <c r="F96">
        <f t="shared" si="11"/>
        <v>0.06</v>
      </c>
      <c r="G96">
        <f t="shared" si="12"/>
        <v>5.1430128318229462E-3</v>
      </c>
      <c r="H96">
        <f t="shared" si="13"/>
        <v>0.02</v>
      </c>
      <c r="I96">
        <f t="shared" si="14"/>
        <v>1.1144736992715085</v>
      </c>
      <c r="J96">
        <f t="shared" si="15"/>
        <v>3.2844842773958774E-5</v>
      </c>
      <c r="K96">
        <f t="shared" si="16"/>
        <v>3.4846676330101117E-3</v>
      </c>
      <c r="L96">
        <f t="shared" si="17"/>
        <v>0</v>
      </c>
      <c r="M96">
        <f t="shared" si="18"/>
        <v>0.6740690828550997</v>
      </c>
      <c r="N96">
        <f t="shared" si="19"/>
        <v>51.64</v>
      </c>
      <c r="O96">
        <f t="shared" si="20"/>
        <v>1.0327999999999999</v>
      </c>
      <c r="P96">
        <f t="shared" si="21"/>
        <v>5.5723684963575426</v>
      </c>
      <c r="Q96">
        <f t="shared" si="22"/>
        <v>278.61842481787716</v>
      </c>
      <c r="R96">
        <f t="shared" si="23"/>
        <v>34.990571782886839</v>
      </c>
      <c r="S96">
        <f t="shared" si="24"/>
        <v>0.69981143565773685</v>
      </c>
      <c r="T96">
        <f t="shared" si="25"/>
        <v>3.7757621973759838</v>
      </c>
      <c r="U96">
        <f t="shared" si="26"/>
        <v>13.137937109583509</v>
      </c>
      <c r="V96">
        <f t="shared" si="27"/>
        <v>9.1511783570712279E-3</v>
      </c>
      <c r="W96">
        <f t="shared" si="28"/>
        <v>17.367909861912537</v>
      </c>
      <c r="X96">
        <f t="shared" si="29"/>
        <v>-17.480168888223115</v>
      </c>
      <c r="Y96">
        <f t="shared" si="30"/>
        <v>0.99673694261856227</v>
      </c>
      <c r="Z96">
        <f t="shared" si="31"/>
        <v>0.86605290456666351</v>
      </c>
      <c r="AA96">
        <f t="shared" si="32"/>
        <v>15.138751037961446</v>
      </c>
      <c r="AB96">
        <f t="shared" si="33"/>
        <v>30.40289270848697</v>
      </c>
      <c r="AC96">
        <f t="shared" si="34"/>
        <v>0.60805785416973945</v>
      </c>
      <c r="AD96">
        <f t="shared" si="35"/>
        <v>3.2700098179904789</v>
      </c>
      <c r="AE96">
        <f t="shared" si="36"/>
        <v>11.378148593768953</v>
      </c>
      <c r="AF96">
        <f t="shared" si="37"/>
        <v>7.9254045963491251E-3</v>
      </c>
      <c r="AG96">
        <f t="shared" si="0"/>
        <v>-224.61343964644749</v>
      </c>
      <c r="AH96">
        <f t="shared" si="1"/>
        <v>-333.22020748240016</v>
      </c>
      <c r="AI96">
        <f t="shared" si="2"/>
        <v>0</v>
      </c>
      <c r="AK96" t="b">
        <f t="shared" si="38"/>
        <v>1</v>
      </c>
      <c r="AL96" t="b">
        <f t="shared" si="39"/>
        <v>1</v>
      </c>
      <c r="AM96">
        <f t="shared" si="40"/>
        <v>-224.61343964644752</v>
      </c>
      <c r="AN96" t="b">
        <f t="shared" si="41"/>
        <v>1</v>
      </c>
      <c r="AO96">
        <f t="shared" si="42"/>
        <v>-15.13875103796145</v>
      </c>
      <c r="AP96">
        <f>SUM(AO97:$AO$352)</f>
        <v>-194.52712181051407</v>
      </c>
      <c r="AQ96" t="b">
        <f t="shared" si="3"/>
        <v>1</v>
      </c>
      <c r="AR96" t="b">
        <f t="shared" si="43"/>
        <v>1</v>
      </c>
      <c r="AS96" t="b">
        <f t="shared" si="44"/>
        <v>1</v>
      </c>
      <c r="AT96" t="b">
        <f t="shared" si="46"/>
        <v>1</v>
      </c>
      <c r="AU96">
        <f t="shared" si="4"/>
        <v>-333.22020748240016</v>
      </c>
      <c r="AV96" t="b">
        <f t="shared" si="5"/>
        <v>1</v>
      </c>
      <c r="AW96" t="b">
        <f t="shared" si="6"/>
        <v>1</v>
      </c>
      <c r="AX96" t="b">
        <f t="shared" si="45"/>
        <v>1</v>
      </c>
    </row>
    <row r="97" spans="1:50" x14ac:dyDescent="0.35">
      <c r="A97">
        <v>45</v>
      </c>
      <c r="B97">
        <f t="shared" si="7"/>
        <v>3</v>
      </c>
      <c r="C97">
        <f t="shared" si="8"/>
        <v>38</v>
      </c>
      <c r="D97">
        <f t="shared" si="9"/>
        <v>5.8152427241919824E-4</v>
      </c>
      <c r="E97">
        <f t="shared" si="10"/>
        <v>4.8473277069360776E-5</v>
      </c>
      <c r="F97">
        <f t="shared" si="11"/>
        <v>0.06</v>
      </c>
      <c r="G97">
        <f t="shared" si="12"/>
        <v>5.1430128318229462E-3</v>
      </c>
      <c r="H97">
        <f t="shared" si="13"/>
        <v>0.02</v>
      </c>
      <c r="I97">
        <f t="shared" si="14"/>
        <v>1.1172222920680492</v>
      </c>
      <c r="J97">
        <f t="shared" si="15"/>
        <v>3.267433741712515E-5</v>
      </c>
      <c r="K97">
        <f t="shared" si="16"/>
        <v>3.4665778981222946E-3</v>
      </c>
      <c r="L97">
        <f t="shared" si="17"/>
        <v>0</v>
      </c>
      <c r="M97">
        <f t="shared" si="18"/>
        <v>0.67056983061956021</v>
      </c>
      <c r="N97">
        <f t="shared" si="19"/>
        <v>51.64</v>
      </c>
      <c r="O97">
        <f t="shared" si="20"/>
        <v>1.0327999999999999</v>
      </c>
      <c r="P97">
        <f t="shared" si="21"/>
        <v>5.5861114603402466</v>
      </c>
      <c r="Q97">
        <f t="shared" si="22"/>
        <v>279.30557301701231</v>
      </c>
      <c r="R97">
        <f t="shared" si="23"/>
        <v>34.808927438637348</v>
      </c>
      <c r="S97">
        <f t="shared" si="24"/>
        <v>0.69617854877274699</v>
      </c>
      <c r="T97">
        <f t="shared" si="25"/>
        <v>3.7654250287979116</v>
      </c>
      <c r="U97">
        <f t="shared" si="26"/>
        <v>13.06973496685006</v>
      </c>
      <c r="V97">
        <f t="shared" si="27"/>
        <v>9.1261245352413454E-3</v>
      </c>
      <c r="W97">
        <f t="shared" si="28"/>
        <v>17.268462769681385</v>
      </c>
      <c r="X97">
        <f t="shared" si="29"/>
        <v>-17.380139032802298</v>
      </c>
      <c r="Y97">
        <f t="shared" si="30"/>
        <v>0.99673694261856227</v>
      </c>
      <c r="Z97">
        <f t="shared" si="31"/>
        <v>0.86322692424370162</v>
      </c>
      <c r="AA97">
        <f t="shared" si="32"/>
        <v>15.003003960213833</v>
      </c>
      <c r="AB97">
        <f t="shared" si="33"/>
        <v>30.146372713082105</v>
      </c>
      <c r="AC97">
        <f t="shared" si="34"/>
        <v>0.60292745426164218</v>
      </c>
      <c r="AD97">
        <f t="shared" si="35"/>
        <v>3.2504162660794726</v>
      </c>
      <c r="AE97">
        <f t="shared" si="36"/>
        <v>11.282147116114334</v>
      </c>
      <c r="AF97">
        <f t="shared" si="37"/>
        <v>7.8779164128213678E-3</v>
      </c>
      <c r="AG97">
        <f t="shared" si="0"/>
        <v>-207.96862656663231</v>
      </c>
      <c r="AH97">
        <f t="shared" si="1"/>
        <v>-310.13716554245167</v>
      </c>
      <c r="AI97">
        <f t="shared" si="2"/>
        <v>0</v>
      </c>
      <c r="AK97" t="b">
        <f t="shared" si="38"/>
        <v>1</v>
      </c>
      <c r="AL97" t="b">
        <f t="shared" si="39"/>
        <v>1</v>
      </c>
      <c r="AM97">
        <f t="shared" si="40"/>
        <v>-207.96862656663231</v>
      </c>
      <c r="AN97" t="b">
        <f t="shared" si="41"/>
        <v>1</v>
      </c>
      <c r="AO97">
        <f t="shared" si="42"/>
        <v>-15.003003960213833</v>
      </c>
      <c r="AP97">
        <f>SUM(AO98:$AO$352)</f>
        <v>-179.52411785030014</v>
      </c>
      <c r="AQ97" t="b">
        <f t="shared" si="3"/>
        <v>1</v>
      </c>
      <c r="AR97" t="b">
        <f t="shared" si="43"/>
        <v>1</v>
      </c>
      <c r="AS97" t="b">
        <f t="shared" si="44"/>
        <v>1</v>
      </c>
      <c r="AT97" t="b">
        <f t="shared" si="46"/>
        <v>1</v>
      </c>
      <c r="AU97">
        <f t="shared" si="4"/>
        <v>-310.13716554245156</v>
      </c>
      <c r="AV97" t="b">
        <f t="shared" si="5"/>
        <v>1</v>
      </c>
      <c r="AW97" t="b">
        <f t="shared" si="6"/>
        <v>1</v>
      </c>
      <c r="AX97" t="b">
        <f t="shared" si="45"/>
        <v>1</v>
      </c>
    </row>
    <row r="98" spans="1:50" x14ac:dyDescent="0.35">
      <c r="A98">
        <v>46</v>
      </c>
      <c r="B98">
        <f t="shared" si="7"/>
        <v>3</v>
      </c>
      <c r="C98">
        <f t="shared" si="8"/>
        <v>38</v>
      </c>
      <c r="D98">
        <f t="shared" si="9"/>
        <v>5.8152427241919824E-4</v>
      </c>
      <c r="E98">
        <f t="shared" si="10"/>
        <v>4.8473277069360776E-5</v>
      </c>
      <c r="F98">
        <f t="shared" si="11"/>
        <v>0.06</v>
      </c>
      <c r="G98">
        <f t="shared" si="12"/>
        <v>5.1430128318229462E-3</v>
      </c>
      <c r="H98">
        <f t="shared" si="13"/>
        <v>0.02</v>
      </c>
      <c r="I98">
        <f t="shared" si="14"/>
        <v>1.1199776636359204</v>
      </c>
      <c r="J98">
        <f t="shared" si="15"/>
        <v>3.2504717193976265E-5</v>
      </c>
      <c r="K98">
        <f t="shared" si="16"/>
        <v>3.4485820713321146E-3</v>
      </c>
      <c r="L98">
        <f t="shared" si="17"/>
        <v>0</v>
      </c>
      <c r="M98">
        <f t="shared" si="18"/>
        <v>0.66708874383103411</v>
      </c>
      <c r="N98">
        <f t="shared" si="19"/>
        <v>51.64</v>
      </c>
      <c r="O98">
        <f t="shared" si="20"/>
        <v>1.0327999999999999</v>
      </c>
      <c r="P98">
        <f t="shared" si="21"/>
        <v>5.5998883181796018</v>
      </c>
      <c r="Q98">
        <f t="shared" si="22"/>
        <v>279.9944159089801</v>
      </c>
      <c r="R98">
        <f t="shared" si="23"/>
        <v>34.628226053194091</v>
      </c>
      <c r="S98">
        <f t="shared" si="24"/>
        <v>0.69256452106388178</v>
      </c>
      <c r="T98">
        <f t="shared" si="25"/>
        <v>3.7551161610101493</v>
      </c>
      <c r="U98">
        <f t="shared" si="26"/>
        <v>13.001886877590506</v>
      </c>
      <c r="V98">
        <f t="shared" si="27"/>
        <v>9.1011393050139666E-3</v>
      </c>
      <c r="W98">
        <f t="shared" si="28"/>
        <v>17.169557354224541</v>
      </c>
      <c r="X98">
        <f t="shared" si="29"/>
        <v>-17.280653879417514</v>
      </c>
      <c r="Y98">
        <f t="shared" si="30"/>
        <v>0.99673694261856227</v>
      </c>
      <c r="Z98">
        <f t="shared" si="31"/>
        <v>0.86041016525669245</v>
      </c>
      <c r="AA98">
        <f t="shared" si="32"/>
        <v>14.868450260133329</v>
      </c>
      <c r="AB98">
        <f t="shared" si="33"/>
        <v>29.892017067914349</v>
      </c>
      <c r="AC98">
        <f t="shared" si="34"/>
        <v>0.59784034135828701</v>
      </c>
      <c r="AD98">
        <f t="shared" si="35"/>
        <v>3.2309401166528193</v>
      </c>
      <c r="AE98">
        <f t="shared" si="36"/>
        <v>11.186955636996467</v>
      </c>
      <c r="AF98">
        <f t="shared" si="37"/>
        <v>7.8307127734512458E-3</v>
      </c>
      <c r="AG98">
        <f t="shared" si="0"/>
        <v>-191.36880785345525</v>
      </c>
      <c r="AH98">
        <f t="shared" si="1"/>
        <v>-286.87158886003743</v>
      </c>
      <c r="AI98">
        <f t="shared" si="2"/>
        <v>0</v>
      </c>
      <c r="AK98" t="b">
        <f t="shared" si="38"/>
        <v>1</v>
      </c>
      <c r="AL98" t="b">
        <f t="shared" si="39"/>
        <v>1</v>
      </c>
      <c r="AM98">
        <f t="shared" si="40"/>
        <v>-191.36880785345522</v>
      </c>
      <c r="AN98" t="b">
        <f t="shared" si="41"/>
        <v>1</v>
      </c>
      <c r="AO98">
        <f t="shared" si="42"/>
        <v>-14.868450260133329</v>
      </c>
      <c r="AP98">
        <f>SUM(AO99:$AO$352)</f>
        <v>-164.65566759016681</v>
      </c>
      <c r="AQ98" t="b">
        <f t="shared" si="3"/>
        <v>1</v>
      </c>
      <c r="AR98" t="b">
        <f t="shared" si="43"/>
        <v>1</v>
      </c>
      <c r="AS98" t="b">
        <f t="shared" si="44"/>
        <v>1</v>
      </c>
      <c r="AT98" t="b">
        <f t="shared" si="46"/>
        <v>1</v>
      </c>
      <c r="AU98">
        <f t="shared" si="4"/>
        <v>-286.87158886003749</v>
      </c>
      <c r="AV98" t="b">
        <f t="shared" si="5"/>
        <v>1</v>
      </c>
      <c r="AW98" t="b">
        <f t="shared" si="6"/>
        <v>1</v>
      </c>
      <c r="AX98" t="b">
        <f t="shared" si="45"/>
        <v>1</v>
      </c>
    </row>
    <row r="99" spans="1:50" x14ac:dyDescent="0.35">
      <c r="A99">
        <v>47</v>
      </c>
      <c r="B99">
        <f t="shared" si="7"/>
        <v>3</v>
      </c>
      <c r="C99">
        <f t="shared" si="8"/>
        <v>38</v>
      </c>
      <c r="D99">
        <f t="shared" si="9"/>
        <v>5.8152427241919824E-4</v>
      </c>
      <c r="E99">
        <f t="shared" si="10"/>
        <v>4.8473277069360776E-5</v>
      </c>
      <c r="F99">
        <f t="shared" si="11"/>
        <v>0.06</v>
      </c>
      <c r="G99">
        <f t="shared" si="12"/>
        <v>5.1430128318229462E-3</v>
      </c>
      <c r="H99">
        <f t="shared" si="13"/>
        <v>0.02</v>
      </c>
      <c r="I99">
        <f t="shared" si="14"/>
        <v>1.1227398306934011</v>
      </c>
      <c r="J99">
        <f t="shared" si="15"/>
        <v>3.2335977509573551E-5</v>
      </c>
      <c r="K99">
        <f t="shared" si="16"/>
        <v>3.430679665140397E-3</v>
      </c>
      <c r="L99">
        <f t="shared" si="17"/>
        <v>0</v>
      </c>
      <c r="M99">
        <f t="shared" si="18"/>
        <v>0.66362572818838406</v>
      </c>
      <c r="N99">
        <f t="shared" si="19"/>
        <v>51.64</v>
      </c>
      <c r="O99">
        <f t="shared" si="20"/>
        <v>1.0327999999999999</v>
      </c>
      <c r="P99">
        <f t="shared" si="21"/>
        <v>5.6136991534670058</v>
      </c>
      <c r="Q99">
        <f t="shared" si="22"/>
        <v>280.68495767335025</v>
      </c>
      <c r="R99">
        <f t="shared" si="23"/>
        <v>34.448462731434603</v>
      </c>
      <c r="S99">
        <f t="shared" si="24"/>
        <v>0.68896925462869207</v>
      </c>
      <c r="T99">
        <f t="shared" si="25"/>
        <v>3.7448355165316443</v>
      </c>
      <c r="U99">
        <f t="shared" si="26"/>
        <v>12.93439100382942</v>
      </c>
      <c r="V99">
        <f t="shared" si="27"/>
        <v>9.0762224786010582E-3</v>
      </c>
      <c r="W99">
        <f t="shared" si="28"/>
        <v>17.071190733966244</v>
      </c>
      <c r="X99">
        <f t="shared" si="29"/>
        <v>-17.181710530788145</v>
      </c>
      <c r="Y99">
        <f t="shared" si="30"/>
        <v>0.99673694261856227</v>
      </c>
      <c r="Z99">
        <f t="shared" si="31"/>
        <v>0.85760259751588752</v>
      </c>
      <c r="AA99">
        <f t="shared" si="32"/>
        <v>14.735079580969996</v>
      </c>
      <c r="AB99">
        <f t="shared" si="33"/>
        <v>29.639807511592657</v>
      </c>
      <c r="AC99">
        <f t="shared" si="34"/>
        <v>0.59279615023185317</v>
      </c>
      <c r="AD99">
        <f t="shared" si="35"/>
        <v>3.2115806662472886</v>
      </c>
      <c r="AE99">
        <f t="shared" si="36"/>
        <v>11.092567322170238</v>
      </c>
      <c r="AF99">
        <f t="shared" si="37"/>
        <v>7.7837919732803547E-3</v>
      </c>
      <c r="AG99">
        <f t="shared" si="0"/>
        <v>-174.81358900200897</v>
      </c>
      <c r="AH99">
        <f t="shared" si="1"/>
        <v>-263.42195845725934</v>
      </c>
      <c r="AI99">
        <f t="shared" si="2"/>
        <v>0</v>
      </c>
      <c r="AK99" t="b">
        <f t="shared" si="38"/>
        <v>1</v>
      </c>
      <c r="AL99" t="b">
        <f t="shared" si="39"/>
        <v>1</v>
      </c>
      <c r="AM99">
        <f t="shared" si="40"/>
        <v>-174.81358900200894</v>
      </c>
      <c r="AN99" t="b">
        <f t="shared" si="41"/>
        <v>1</v>
      </c>
      <c r="AO99">
        <f t="shared" si="42"/>
        <v>-14.735079580969993</v>
      </c>
      <c r="AP99">
        <f>SUM(AO100:$AO$352)</f>
        <v>-149.92058800919682</v>
      </c>
      <c r="AQ99" t="b">
        <f t="shared" si="3"/>
        <v>1</v>
      </c>
      <c r="AR99" t="b">
        <f t="shared" si="43"/>
        <v>1</v>
      </c>
      <c r="AS99" t="b">
        <f t="shared" si="44"/>
        <v>1</v>
      </c>
      <c r="AT99" t="b">
        <f t="shared" si="46"/>
        <v>1</v>
      </c>
      <c r="AU99">
        <f t="shared" si="4"/>
        <v>-263.42195845725928</v>
      </c>
      <c r="AV99" t="b">
        <f t="shared" si="5"/>
        <v>1</v>
      </c>
      <c r="AW99" t="b">
        <f t="shared" si="6"/>
        <v>1</v>
      </c>
      <c r="AX99" t="b">
        <f t="shared" si="45"/>
        <v>1</v>
      </c>
    </row>
    <row r="100" spans="1:50" x14ac:dyDescent="0.35">
      <c r="A100">
        <v>48</v>
      </c>
      <c r="B100">
        <f t="shared" si="7"/>
        <v>3</v>
      </c>
      <c r="C100">
        <f t="shared" si="8"/>
        <v>38</v>
      </c>
      <c r="D100">
        <f t="shared" si="9"/>
        <v>5.8152427241919824E-4</v>
      </c>
      <c r="E100">
        <f t="shared" si="10"/>
        <v>4.8473277069360776E-5</v>
      </c>
      <c r="F100">
        <f t="shared" si="11"/>
        <v>0.06</v>
      </c>
      <c r="G100">
        <f t="shared" si="12"/>
        <v>5.1430128318229462E-3</v>
      </c>
      <c r="H100">
        <f t="shared" si="13"/>
        <v>0.02</v>
      </c>
      <c r="I100">
        <f t="shared" si="14"/>
        <v>1.1255088100000012</v>
      </c>
      <c r="J100">
        <f t="shared" si="15"/>
        <v>3.2168113792831841E-5</v>
      </c>
      <c r="K100">
        <f t="shared" si="16"/>
        <v>3.412870194578694E-3</v>
      </c>
      <c r="L100">
        <f t="shared" si="17"/>
        <v>0</v>
      </c>
      <c r="M100">
        <f t="shared" si="18"/>
        <v>0.66018068988001255</v>
      </c>
      <c r="N100">
        <f t="shared" si="19"/>
        <v>51.64</v>
      </c>
      <c r="O100">
        <f t="shared" si="20"/>
        <v>1.0327999999999999</v>
      </c>
      <c r="P100">
        <f t="shared" si="21"/>
        <v>5.6275440500000062</v>
      </c>
      <c r="Q100">
        <f t="shared" si="22"/>
        <v>281.37720250000029</v>
      </c>
      <c r="R100">
        <f t="shared" si="23"/>
        <v>34.269632603648155</v>
      </c>
      <c r="S100">
        <f t="shared" si="24"/>
        <v>0.68539265207296307</v>
      </c>
      <c r="T100">
        <f t="shared" si="25"/>
        <v>3.734583018093462</v>
      </c>
      <c r="U100">
        <f t="shared" si="26"/>
        <v>12.867245517132737</v>
      </c>
      <c r="V100">
        <f t="shared" si="27"/>
        <v>9.0513738687286981E-3</v>
      </c>
      <c r="W100">
        <f t="shared" si="28"/>
        <v>16.973360042480262</v>
      </c>
      <c r="X100">
        <f t="shared" si="29"/>
        <v>-17.083306104864651</v>
      </c>
      <c r="Y100">
        <f t="shared" si="30"/>
        <v>0.99673694261856227</v>
      </c>
      <c r="Z100">
        <f t="shared" si="31"/>
        <v>0.85480419102972316</v>
      </c>
      <c r="AA100">
        <f t="shared" si="32"/>
        <v>14.602881655081955</v>
      </c>
      <c r="AB100">
        <f t="shared" si="33"/>
        <v>29.389725936803806</v>
      </c>
      <c r="AC100">
        <f t="shared" si="34"/>
        <v>0.58779451873607613</v>
      </c>
      <c r="AD100">
        <f t="shared" si="35"/>
        <v>3.1923372156147236</v>
      </c>
      <c r="AE100">
        <f t="shared" si="36"/>
        <v>10.998975395053481</v>
      </c>
      <c r="AF100">
        <f t="shared" si="37"/>
        <v>7.7371523175662101E-3</v>
      </c>
      <c r="AG100">
        <f t="shared" si="0"/>
        <v>-158.30257709792917</v>
      </c>
      <c r="AH100">
        <f t="shared" si="1"/>
        <v>-239.78674251544766</v>
      </c>
      <c r="AI100">
        <f t="shared" si="2"/>
        <v>0</v>
      </c>
      <c r="AK100" t="b">
        <f t="shared" si="38"/>
        <v>1</v>
      </c>
      <c r="AL100" t="b">
        <f t="shared" si="39"/>
        <v>1</v>
      </c>
      <c r="AM100">
        <f t="shared" si="40"/>
        <v>-158.3025770979292</v>
      </c>
      <c r="AN100" t="b">
        <f t="shared" si="41"/>
        <v>1</v>
      </c>
      <c r="AO100">
        <f t="shared" si="42"/>
        <v>-14.602881655081955</v>
      </c>
      <c r="AP100">
        <f>SUM(AO101:$AO$352)</f>
        <v>-135.31770635411499</v>
      </c>
      <c r="AQ100" t="b">
        <f t="shared" si="3"/>
        <v>1</v>
      </c>
      <c r="AR100" t="b">
        <f t="shared" si="43"/>
        <v>1</v>
      </c>
      <c r="AS100" t="b">
        <f t="shared" si="44"/>
        <v>1</v>
      </c>
      <c r="AT100" t="b">
        <f t="shared" si="46"/>
        <v>1</v>
      </c>
      <c r="AU100">
        <f t="shared" si="4"/>
        <v>-239.78674251544766</v>
      </c>
      <c r="AV100" t="b">
        <f t="shared" si="5"/>
        <v>1</v>
      </c>
      <c r="AW100" t="b">
        <f t="shared" si="6"/>
        <v>1</v>
      </c>
      <c r="AX100" t="b">
        <f t="shared" si="45"/>
        <v>1</v>
      </c>
    </row>
    <row r="101" spans="1:50" x14ac:dyDescent="0.35">
      <c r="A101">
        <v>49</v>
      </c>
      <c r="B101">
        <f t="shared" si="7"/>
        <v>4</v>
      </c>
      <c r="C101">
        <f t="shared" si="8"/>
        <v>39</v>
      </c>
      <c r="D101">
        <f t="shared" si="9"/>
        <v>6.2466757948198559E-4</v>
      </c>
      <c r="E101">
        <f t="shared" si="10"/>
        <v>5.2070541412541083E-5</v>
      </c>
      <c r="F101">
        <f t="shared" si="11"/>
        <v>0.05</v>
      </c>
      <c r="G101">
        <f t="shared" si="12"/>
        <v>4.2653187775606449E-3</v>
      </c>
      <c r="H101">
        <f t="shared" si="13"/>
        <v>0.02</v>
      </c>
      <c r="I101">
        <f t="shared" si="14"/>
        <v>1.1282846183565658</v>
      </c>
      <c r="J101">
        <f t="shared" si="15"/>
        <v>3.4375965952157138E-5</v>
      </c>
      <c r="K101">
        <f t="shared" si="16"/>
        <v>2.815734468675086E-3</v>
      </c>
      <c r="L101">
        <f t="shared" si="17"/>
        <v>0</v>
      </c>
      <c r="M101">
        <f t="shared" si="18"/>
        <v>0.65733057944538531</v>
      </c>
      <c r="N101">
        <f t="shared" si="19"/>
        <v>51.64</v>
      </c>
      <c r="O101">
        <f t="shared" si="20"/>
        <v>1.0327999999999999</v>
      </c>
      <c r="P101">
        <f t="shared" si="21"/>
        <v>5.641423091782829</v>
      </c>
      <c r="Q101">
        <f t="shared" si="22"/>
        <v>282.07115458914143</v>
      </c>
      <c r="R101">
        <f t="shared" si="23"/>
        <v>34.09173082540385</v>
      </c>
      <c r="S101">
        <f t="shared" si="24"/>
        <v>0.68183461650807697</v>
      </c>
      <c r="T101">
        <f t="shared" si="25"/>
        <v>3.7243585886382213</v>
      </c>
      <c r="U101">
        <f t="shared" si="26"/>
        <v>13.750386380862855</v>
      </c>
      <c r="V101">
        <f t="shared" si="27"/>
        <v>9.696468406241979E-3</v>
      </c>
      <c r="W101">
        <f t="shared" si="28"/>
        <v>15.925454770988456</v>
      </c>
      <c r="X101">
        <f t="shared" si="29"/>
        <v>-16.034830077326657</v>
      </c>
      <c r="Y101">
        <f t="shared" si="30"/>
        <v>0.99673694261856227</v>
      </c>
      <c r="Z101">
        <f t="shared" si="31"/>
        <v>0.85201491590449974</v>
      </c>
      <c r="AA101">
        <f t="shared" si="32"/>
        <v>13.661914399876412</v>
      </c>
      <c r="AB101">
        <f t="shared" si="33"/>
        <v>29.141754389012416</v>
      </c>
      <c r="AC101">
        <f t="shared" si="34"/>
        <v>0.58283508778024828</v>
      </c>
      <c r="AD101">
        <f t="shared" si="35"/>
        <v>3.1732090696967954</v>
      </c>
      <c r="AE101">
        <f t="shared" si="36"/>
        <v>11.715534295945243</v>
      </c>
      <c r="AF101">
        <f t="shared" si="37"/>
        <v>8.2615357137148984E-3</v>
      </c>
      <c r="AG101">
        <f t="shared" si="0"/>
        <v>-142.78598846487262</v>
      </c>
      <c r="AH101">
        <f t="shared" si="1"/>
        <v>-217.22097363148168</v>
      </c>
      <c r="AI101">
        <f t="shared" si="2"/>
        <v>0</v>
      </c>
      <c r="AK101" t="b">
        <f t="shared" si="38"/>
        <v>1</v>
      </c>
      <c r="AL101" t="b">
        <f t="shared" si="39"/>
        <v>1</v>
      </c>
      <c r="AM101">
        <f t="shared" si="40"/>
        <v>-142.78598846487264</v>
      </c>
      <c r="AN101" t="b">
        <f t="shared" si="41"/>
        <v>1</v>
      </c>
      <c r="AO101">
        <f t="shared" si="42"/>
        <v>-13.661914399876412</v>
      </c>
      <c r="AP101">
        <f>SUM(AO102:$AO$352)</f>
        <v>-121.65579195423858</v>
      </c>
      <c r="AQ101" t="b">
        <f t="shared" si="3"/>
        <v>1</v>
      </c>
      <c r="AR101" t="b">
        <f t="shared" si="43"/>
        <v>1</v>
      </c>
      <c r="AS101" t="b">
        <f t="shared" si="44"/>
        <v>1</v>
      </c>
      <c r="AT101" t="b">
        <f t="shared" si="46"/>
        <v>1</v>
      </c>
      <c r="AU101">
        <f t="shared" si="4"/>
        <v>-217.22097363148168</v>
      </c>
      <c r="AV101" t="b">
        <f t="shared" si="5"/>
        <v>1</v>
      </c>
      <c r="AW101" t="b">
        <f t="shared" si="6"/>
        <v>1</v>
      </c>
      <c r="AX101" t="b">
        <f t="shared" si="45"/>
        <v>1</v>
      </c>
    </row>
    <row r="102" spans="1:50" x14ac:dyDescent="0.35">
      <c r="A102">
        <v>50</v>
      </c>
      <c r="B102">
        <f t="shared" si="7"/>
        <v>4</v>
      </c>
      <c r="C102">
        <f t="shared" si="8"/>
        <v>39</v>
      </c>
      <c r="D102">
        <f t="shared" si="9"/>
        <v>6.2466757948198559E-4</v>
      </c>
      <c r="E102">
        <f t="shared" si="10"/>
        <v>5.2070541412541083E-5</v>
      </c>
      <c r="F102">
        <f t="shared" si="11"/>
        <v>0.05</v>
      </c>
      <c r="G102">
        <f t="shared" si="12"/>
        <v>4.2653187775606449E-3</v>
      </c>
      <c r="H102">
        <f t="shared" si="13"/>
        <v>0.02</v>
      </c>
      <c r="I102">
        <f t="shared" si="14"/>
        <v>1.1310672726053737</v>
      </c>
      <c r="J102">
        <f t="shared" si="15"/>
        <v>3.4227559158740559E-5</v>
      </c>
      <c r="K102">
        <f t="shared" si="16"/>
        <v>2.8035784721224316E-3</v>
      </c>
      <c r="L102">
        <f t="shared" si="17"/>
        <v>0</v>
      </c>
      <c r="M102">
        <f t="shared" si="18"/>
        <v>0.65449277341410417</v>
      </c>
      <c r="N102">
        <f t="shared" si="19"/>
        <v>51.64</v>
      </c>
      <c r="O102">
        <f t="shared" si="20"/>
        <v>1.0327999999999999</v>
      </c>
      <c r="P102">
        <f t="shared" si="21"/>
        <v>5.6553363630268683</v>
      </c>
      <c r="Q102">
        <f t="shared" si="22"/>
        <v>282.76681815134339</v>
      </c>
      <c r="R102">
        <f t="shared" si="23"/>
        <v>33.944551122559695</v>
      </c>
      <c r="S102">
        <f t="shared" si="24"/>
        <v>0.67889102245119393</v>
      </c>
      <c r="T102">
        <f t="shared" si="25"/>
        <v>3.7174255284670092</v>
      </c>
      <c r="U102">
        <f t="shared" si="26"/>
        <v>13.691023663496225</v>
      </c>
      <c r="V102">
        <f t="shared" si="27"/>
        <v>9.6784179964039402E-3</v>
      </c>
      <c r="W102">
        <f t="shared" si="28"/>
        <v>15.847532490148858</v>
      </c>
      <c r="X102">
        <f t="shared" si="29"/>
        <v>-15.95643560499969</v>
      </c>
      <c r="Y102">
        <f t="shared" si="30"/>
        <v>0.99673694261856227</v>
      </c>
      <c r="Z102">
        <f t="shared" si="31"/>
        <v>0.8492347423440626</v>
      </c>
      <c r="AA102">
        <f t="shared" si="32"/>
        <v>13.550759479741536</v>
      </c>
      <c r="AB102">
        <f t="shared" si="33"/>
        <v>28.92126387010369</v>
      </c>
      <c r="AC102">
        <f t="shared" si="34"/>
        <v>0.57842527740207383</v>
      </c>
      <c r="AD102">
        <f t="shared" si="35"/>
        <v>3.1569669108509215</v>
      </c>
      <c r="AE102">
        <f t="shared" si="36"/>
        <v>11.62689295329568</v>
      </c>
      <c r="AF102">
        <f t="shared" si="37"/>
        <v>8.2192488134742395E-3</v>
      </c>
      <c r="AG102">
        <f t="shared" si="0"/>
        <v>-127.29699703065099</v>
      </c>
      <c r="AH102">
        <f t="shared" si="1"/>
        <v>-194.49717735860912</v>
      </c>
      <c r="AI102">
        <f t="shared" si="2"/>
        <v>0</v>
      </c>
      <c r="AK102" t="b">
        <f t="shared" si="38"/>
        <v>1</v>
      </c>
      <c r="AL102" t="b">
        <f t="shared" si="39"/>
        <v>1</v>
      </c>
      <c r="AM102">
        <f t="shared" si="40"/>
        <v>-127.29699703065097</v>
      </c>
      <c r="AN102" t="b">
        <f t="shared" si="41"/>
        <v>1</v>
      </c>
      <c r="AO102">
        <f t="shared" si="42"/>
        <v>-13.550759479741536</v>
      </c>
      <c r="AP102">
        <f>SUM(AO103:$AO$352)</f>
        <v>-108.10503247449688</v>
      </c>
      <c r="AQ102" t="b">
        <f t="shared" si="3"/>
        <v>1</v>
      </c>
      <c r="AR102" t="b">
        <f t="shared" si="43"/>
        <v>1</v>
      </c>
      <c r="AS102" t="b">
        <f t="shared" si="44"/>
        <v>1</v>
      </c>
      <c r="AT102" t="b">
        <f t="shared" si="46"/>
        <v>1</v>
      </c>
      <c r="AU102">
        <f t="shared" si="4"/>
        <v>-194.49717735860912</v>
      </c>
      <c r="AV102" t="b">
        <f t="shared" si="5"/>
        <v>1</v>
      </c>
      <c r="AW102" t="b">
        <f t="shared" si="6"/>
        <v>1</v>
      </c>
      <c r="AX102" t="b">
        <f t="shared" si="45"/>
        <v>1</v>
      </c>
    </row>
    <row r="103" spans="1:50" x14ac:dyDescent="0.35">
      <c r="A103">
        <v>51</v>
      </c>
      <c r="B103">
        <f t="shared" si="7"/>
        <v>4</v>
      </c>
      <c r="C103">
        <f t="shared" si="8"/>
        <v>39</v>
      </c>
      <c r="D103">
        <f t="shared" si="9"/>
        <v>6.2466757948198559E-4</v>
      </c>
      <c r="E103">
        <f t="shared" si="10"/>
        <v>5.2070541412541083E-5</v>
      </c>
      <c r="F103">
        <f t="shared" si="11"/>
        <v>0.05</v>
      </c>
      <c r="G103">
        <f t="shared" si="12"/>
        <v>4.2653187775606449E-3</v>
      </c>
      <c r="H103">
        <f t="shared" si="13"/>
        <v>0.02</v>
      </c>
      <c r="I103">
        <f t="shared" si="14"/>
        <v>1.1338567896302423</v>
      </c>
      <c r="J103">
        <f t="shared" si="15"/>
        <v>3.407979306226798E-5</v>
      </c>
      <c r="K103">
        <f t="shared" si="16"/>
        <v>2.7914749550396393E-3</v>
      </c>
      <c r="L103">
        <f t="shared" si="17"/>
        <v>0</v>
      </c>
      <c r="M103">
        <f t="shared" si="18"/>
        <v>0.6516672186660023</v>
      </c>
      <c r="N103">
        <f t="shared" si="19"/>
        <v>51.64</v>
      </c>
      <c r="O103">
        <f t="shared" si="20"/>
        <v>1.0327999999999999</v>
      </c>
      <c r="P103">
        <f t="shared" si="21"/>
        <v>5.669283948151211</v>
      </c>
      <c r="Q103">
        <f t="shared" si="22"/>
        <v>283.46419740756056</v>
      </c>
      <c r="R103">
        <f t="shared" si="23"/>
        <v>33.798006819104337</v>
      </c>
      <c r="S103">
        <f t="shared" si="24"/>
        <v>0.67596013638208674</v>
      </c>
      <c r="T103">
        <f t="shared" si="25"/>
        <v>3.7105053744975485</v>
      </c>
      <c r="U103">
        <f t="shared" si="26"/>
        <v>13.631917224907191</v>
      </c>
      <c r="V103">
        <f t="shared" si="27"/>
        <v>9.6604011882115443E-3</v>
      </c>
      <c r="W103">
        <f t="shared" si="28"/>
        <v>15.769963682129299</v>
      </c>
      <c r="X103">
        <f t="shared" si="29"/>
        <v>-15.878396644022377</v>
      </c>
      <c r="Y103">
        <f t="shared" si="30"/>
        <v>0.99673694261856227</v>
      </c>
      <c r="Z103">
        <f t="shared" si="31"/>
        <v>0.84646364064948343</v>
      </c>
      <c r="AA103">
        <f t="shared" si="32"/>
        <v>13.440485430975723</v>
      </c>
      <c r="AB103">
        <f t="shared" si="33"/>
        <v>28.702441612764943</v>
      </c>
      <c r="AC103">
        <f t="shared" si="34"/>
        <v>0.5740488322552989</v>
      </c>
      <c r="AD103">
        <f t="shared" si="35"/>
        <v>3.1408078879466697</v>
      </c>
      <c r="AE103">
        <f t="shared" si="36"/>
        <v>11.538922283227343</v>
      </c>
      <c r="AF103">
        <f t="shared" si="37"/>
        <v>8.17717835990814E-3</v>
      </c>
      <c r="AG103">
        <f t="shared" si="0"/>
        <v>-111.83533762996231</v>
      </c>
      <c r="AH103">
        <f t="shared" si="1"/>
        <v>-171.61418347679853</v>
      </c>
      <c r="AI103">
        <f t="shared" si="2"/>
        <v>0</v>
      </c>
      <c r="AK103" t="b">
        <f t="shared" si="38"/>
        <v>1</v>
      </c>
      <c r="AL103" t="b">
        <f t="shared" si="39"/>
        <v>1</v>
      </c>
      <c r="AM103">
        <f t="shared" si="40"/>
        <v>-111.8353376299623</v>
      </c>
      <c r="AN103" t="b">
        <f t="shared" si="41"/>
        <v>1</v>
      </c>
      <c r="AO103">
        <f t="shared" si="42"/>
        <v>-13.44048543097572</v>
      </c>
      <c r="AP103">
        <f>SUM(AO104:$AO$352)</f>
        <v>-94.66454704352148</v>
      </c>
      <c r="AQ103" t="b">
        <f t="shared" si="3"/>
        <v>1</v>
      </c>
      <c r="AR103" t="b">
        <f t="shared" si="43"/>
        <v>1</v>
      </c>
      <c r="AS103" t="b">
        <f t="shared" si="44"/>
        <v>1</v>
      </c>
      <c r="AT103" t="b">
        <f t="shared" si="46"/>
        <v>1</v>
      </c>
      <c r="AU103">
        <f t="shared" si="4"/>
        <v>-171.61418347679853</v>
      </c>
      <c r="AV103" t="b">
        <f t="shared" si="5"/>
        <v>1</v>
      </c>
      <c r="AW103" t="b">
        <f t="shared" si="6"/>
        <v>1</v>
      </c>
      <c r="AX103" t="b">
        <f t="shared" si="45"/>
        <v>1</v>
      </c>
    </row>
    <row r="104" spans="1:50" x14ac:dyDescent="0.35">
      <c r="A104">
        <v>52</v>
      </c>
      <c r="B104">
        <f t="shared" si="7"/>
        <v>4</v>
      </c>
      <c r="C104">
        <f t="shared" si="8"/>
        <v>39</v>
      </c>
      <c r="D104">
        <f t="shared" si="9"/>
        <v>6.2466757948198559E-4</v>
      </c>
      <c r="E104">
        <f t="shared" si="10"/>
        <v>5.2070541412541083E-5</v>
      </c>
      <c r="F104">
        <f t="shared" si="11"/>
        <v>0.05</v>
      </c>
      <c r="G104">
        <f t="shared" si="12"/>
        <v>4.2653187775606449E-3</v>
      </c>
      <c r="H104">
        <f t="shared" si="13"/>
        <v>0.02</v>
      </c>
      <c r="I104">
        <f t="shared" si="14"/>
        <v>1.1366531863566287</v>
      </c>
      <c r="J104">
        <f t="shared" si="15"/>
        <v>3.3932664896743538E-5</v>
      </c>
      <c r="K104">
        <f t="shared" si="16"/>
        <v>2.7794236908640618E-3</v>
      </c>
      <c r="L104">
        <f t="shared" si="17"/>
        <v>0</v>
      </c>
      <c r="M104">
        <f t="shared" si="18"/>
        <v>0.64885386231024156</v>
      </c>
      <c r="N104">
        <f t="shared" si="19"/>
        <v>51.64</v>
      </c>
      <c r="O104">
        <f t="shared" si="20"/>
        <v>1.0327999999999999</v>
      </c>
      <c r="P104">
        <f t="shared" si="21"/>
        <v>5.6832659317831435</v>
      </c>
      <c r="Q104">
        <f t="shared" si="22"/>
        <v>284.1632965891572</v>
      </c>
      <c r="R104">
        <f t="shared" si="23"/>
        <v>33.652095171912357</v>
      </c>
      <c r="S104">
        <f t="shared" si="24"/>
        <v>0.67304190343824721</v>
      </c>
      <c r="T104">
        <f t="shared" si="25"/>
        <v>3.7035981027043672</v>
      </c>
      <c r="U104">
        <f t="shared" si="26"/>
        <v>13.573065958697415</v>
      </c>
      <c r="V104">
        <f t="shared" si="27"/>
        <v>9.6424179191138167E-3</v>
      </c>
      <c r="W104">
        <f t="shared" si="28"/>
        <v>15.692746789153214</v>
      </c>
      <c r="X104">
        <f t="shared" si="29"/>
        <v>-15.800711627817474</v>
      </c>
      <c r="Y104">
        <f t="shared" si="30"/>
        <v>0.99673694261856227</v>
      </c>
      <c r="Z104">
        <f t="shared" si="31"/>
        <v>0.8437015812187435</v>
      </c>
      <c r="AA104">
        <f t="shared" si="32"/>
        <v>13.33108538477099</v>
      </c>
      <c r="AB104">
        <f t="shared" si="33"/>
        <v>28.485274994699839</v>
      </c>
      <c r="AC104">
        <f t="shared" si="34"/>
        <v>0.56970549989399677</v>
      </c>
      <c r="AD104">
        <f t="shared" si="35"/>
        <v>3.1247315754504128</v>
      </c>
      <c r="AE104">
        <f t="shared" si="36"/>
        <v>11.451617211339309</v>
      </c>
      <c r="AF104">
        <f t="shared" si="37"/>
        <v>8.1353232451282734E-3</v>
      </c>
      <c r="AG104">
        <f t="shared" si="0"/>
        <v>-96.400745795999697</v>
      </c>
      <c r="AH104">
        <f t="shared" si="1"/>
        <v>-148.57081292968687</v>
      </c>
      <c r="AI104">
        <f t="shared" si="2"/>
        <v>0</v>
      </c>
      <c r="AK104" t="b">
        <f t="shared" si="38"/>
        <v>1</v>
      </c>
      <c r="AL104" t="b">
        <f t="shared" si="39"/>
        <v>1</v>
      </c>
      <c r="AM104">
        <f t="shared" si="40"/>
        <v>-96.400745795999683</v>
      </c>
      <c r="AN104" t="b">
        <f t="shared" si="41"/>
        <v>1</v>
      </c>
      <c r="AO104">
        <f t="shared" si="42"/>
        <v>-13.33108538477099</v>
      </c>
      <c r="AP104">
        <f>SUM(AO105:$AO$352)</f>
        <v>-81.333461658750352</v>
      </c>
      <c r="AQ104" t="b">
        <f t="shared" si="3"/>
        <v>1</v>
      </c>
      <c r="AR104" t="b">
        <f t="shared" si="43"/>
        <v>1</v>
      </c>
      <c r="AS104" t="b">
        <f t="shared" si="44"/>
        <v>1</v>
      </c>
      <c r="AT104" t="b">
        <f t="shared" si="46"/>
        <v>1</v>
      </c>
      <c r="AU104">
        <f t="shared" si="4"/>
        <v>-148.57081292968687</v>
      </c>
      <c r="AV104" t="b">
        <f t="shared" si="5"/>
        <v>1</v>
      </c>
      <c r="AW104" t="b">
        <f t="shared" si="6"/>
        <v>1</v>
      </c>
      <c r="AX104" t="b">
        <f t="shared" si="45"/>
        <v>1</v>
      </c>
    </row>
    <row r="105" spans="1:50" x14ac:dyDescent="0.35">
      <c r="A105">
        <v>53</v>
      </c>
      <c r="B105">
        <f t="shared" si="7"/>
        <v>4</v>
      </c>
      <c r="C105">
        <f t="shared" si="8"/>
        <v>39</v>
      </c>
      <c r="D105">
        <f t="shared" si="9"/>
        <v>6.2466757948198559E-4</v>
      </c>
      <c r="E105">
        <f t="shared" si="10"/>
        <v>5.2070541412541083E-5</v>
      </c>
      <c r="F105">
        <f t="shared" si="11"/>
        <v>0.05</v>
      </c>
      <c r="G105">
        <f t="shared" si="12"/>
        <v>4.2653187775606449E-3</v>
      </c>
      <c r="H105">
        <f t="shared" si="13"/>
        <v>0.02</v>
      </c>
      <c r="I105">
        <f t="shared" si="14"/>
        <v>1.1394564797517326</v>
      </c>
      <c r="J105">
        <f t="shared" si="15"/>
        <v>3.3786171908112662E-5</v>
      </c>
      <c r="K105">
        <f t="shared" si="16"/>
        <v>2.7674244540111612E-3</v>
      </c>
      <c r="L105">
        <f t="shared" si="17"/>
        <v>0</v>
      </c>
      <c r="M105">
        <f t="shared" si="18"/>
        <v>0.64605265168432235</v>
      </c>
      <c r="N105">
        <f t="shared" si="19"/>
        <v>51.64</v>
      </c>
      <c r="O105">
        <f t="shared" si="20"/>
        <v>1.0327999999999999</v>
      </c>
      <c r="P105">
        <f t="shared" si="21"/>
        <v>5.6972823987586629</v>
      </c>
      <c r="Q105">
        <f t="shared" si="22"/>
        <v>284.86411993793314</v>
      </c>
      <c r="R105">
        <f t="shared" si="23"/>
        <v>33.506813449700871</v>
      </c>
      <c r="S105">
        <f t="shared" si="24"/>
        <v>0.67013626899401746</v>
      </c>
      <c r="T105">
        <f t="shared" si="25"/>
        <v>3.6967036891067164</v>
      </c>
      <c r="U105">
        <f t="shared" si="26"/>
        <v>13.514468763245064</v>
      </c>
      <c r="V105">
        <f t="shared" si="27"/>
        <v>9.6244681266762326E-3</v>
      </c>
      <c r="W105">
        <f t="shared" si="28"/>
        <v>15.615880260228401</v>
      </c>
      <c r="X105">
        <f t="shared" si="29"/>
        <v>-15.723378996630103</v>
      </c>
      <c r="Y105">
        <f t="shared" si="30"/>
        <v>0.99673694261856227</v>
      </c>
      <c r="Z105">
        <f t="shared" si="31"/>
        <v>0.84094853454641694</v>
      </c>
      <c r="AA105">
        <f t="shared" si="32"/>
        <v>13.222552525333999</v>
      </c>
      <c r="AB105">
        <f t="shared" si="33"/>
        <v>28.269751489114086</v>
      </c>
      <c r="AC105">
        <f t="shared" si="34"/>
        <v>0.56539502978228173</v>
      </c>
      <c r="AD105">
        <f t="shared" si="35"/>
        <v>3.1087375500066265</v>
      </c>
      <c r="AE105">
        <f t="shared" si="36"/>
        <v>11.364972701624264</v>
      </c>
      <c r="AF105">
        <f t="shared" si="37"/>
        <v>8.0936823669170762E-3</v>
      </c>
      <c r="AG105">
        <f t="shared" si="0"/>
        <v>-80.992957755915612</v>
      </c>
      <c r="AH105">
        <f t="shared" si="1"/>
        <v>-125.36587775742281</v>
      </c>
      <c r="AI105">
        <f t="shared" si="2"/>
        <v>0</v>
      </c>
      <c r="AK105" t="b">
        <f t="shared" si="38"/>
        <v>1</v>
      </c>
      <c r="AL105" t="b">
        <f t="shared" si="39"/>
        <v>1</v>
      </c>
      <c r="AM105">
        <f t="shared" si="40"/>
        <v>-80.992957755915597</v>
      </c>
      <c r="AN105" t="b">
        <f t="shared" si="41"/>
        <v>1</v>
      </c>
      <c r="AO105">
        <f t="shared" si="42"/>
        <v>-13.222552525334001</v>
      </c>
      <c r="AP105">
        <f>SUM(AO106:$AO$352)</f>
        <v>-68.110909133416257</v>
      </c>
      <c r="AQ105" t="b">
        <f t="shared" si="3"/>
        <v>1</v>
      </c>
      <c r="AR105" t="b">
        <f t="shared" si="43"/>
        <v>1</v>
      </c>
      <c r="AS105" t="b">
        <f t="shared" si="44"/>
        <v>1</v>
      </c>
      <c r="AT105" t="b">
        <f t="shared" si="46"/>
        <v>1</v>
      </c>
      <c r="AU105">
        <f t="shared" si="4"/>
        <v>-125.36587775742282</v>
      </c>
      <c r="AV105" t="b">
        <f t="shared" si="5"/>
        <v>1</v>
      </c>
      <c r="AW105" t="b">
        <f t="shared" si="6"/>
        <v>1</v>
      </c>
      <c r="AX105" t="b">
        <f t="shared" si="45"/>
        <v>1</v>
      </c>
    </row>
    <row r="106" spans="1:50" x14ac:dyDescent="0.35">
      <c r="A106">
        <v>54</v>
      </c>
      <c r="B106">
        <f t="shared" si="7"/>
        <v>4</v>
      </c>
      <c r="C106">
        <f t="shared" si="8"/>
        <v>39</v>
      </c>
      <c r="D106">
        <f t="shared" si="9"/>
        <v>6.2466757948198559E-4</v>
      </c>
      <c r="E106">
        <f t="shared" si="10"/>
        <v>5.2070541412541083E-5</v>
      </c>
      <c r="F106">
        <f t="shared" si="11"/>
        <v>0.05</v>
      </c>
      <c r="G106">
        <f t="shared" si="12"/>
        <v>4.2653187775606449E-3</v>
      </c>
      <c r="H106">
        <f t="shared" si="13"/>
        <v>0.02</v>
      </c>
      <c r="I106">
        <f t="shared" si="14"/>
        <v>1.1422666868245999</v>
      </c>
      <c r="J106">
        <f t="shared" si="15"/>
        <v>3.3640311354210483E-5</v>
      </c>
      <c r="K106">
        <f t="shared" si="16"/>
        <v>2.7554770198702848E-3</v>
      </c>
      <c r="L106">
        <f t="shared" si="17"/>
        <v>0</v>
      </c>
      <c r="M106">
        <f t="shared" si="18"/>
        <v>0.6432635343530978</v>
      </c>
      <c r="N106">
        <f t="shared" si="19"/>
        <v>51.64</v>
      </c>
      <c r="O106">
        <f t="shared" si="20"/>
        <v>1.0327999999999999</v>
      </c>
      <c r="P106">
        <f t="shared" si="21"/>
        <v>5.7113334341229995</v>
      </c>
      <c r="Q106">
        <f t="shared" si="22"/>
        <v>285.56667170614998</v>
      </c>
      <c r="R106">
        <f t="shared" si="23"/>
        <v>33.36215893297841</v>
      </c>
      <c r="S106">
        <f t="shared" si="24"/>
        <v>0.66724317865956817</v>
      </c>
      <c r="T106">
        <f t="shared" si="25"/>
        <v>3.6898221097684907</v>
      </c>
      <c r="U106">
        <f t="shared" si="26"/>
        <v>13.456124541684193</v>
      </c>
      <c r="V106">
        <f t="shared" si="27"/>
        <v>9.6065517485804941E-3</v>
      </c>
      <c r="W106">
        <f t="shared" si="28"/>
        <v>15.539362551117575</v>
      </c>
      <c r="X106">
        <f t="shared" si="29"/>
        <v>-15.646397197498132</v>
      </c>
      <c r="Y106">
        <f t="shared" si="30"/>
        <v>0.99673694261856227</v>
      </c>
      <c r="Z106">
        <f t="shared" si="31"/>
        <v>0.83820447122335606</v>
      </c>
      <c r="AA106">
        <f t="shared" si="32"/>
        <v>13.114880089479524</v>
      </c>
      <c r="AB106">
        <f t="shared" si="33"/>
        <v>28.055858663992847</v>
      </c>
      <c r="AC106">
        <f t="shared" si="34"/>
        <v>0.56111717327985688</v>
      </c>
      <c r="AD106">
        <f t="shared" si="35"/>
        <v>3.092825390426746</v>
      </c>
      <c r="AE106">
        <f t="shared" si="36"/>
        <v>11.278983756178024</v>
      </c>
      <c r="AF106">
        <f t="shared" si="37"/>
        <v>8.0522546286987198E-3</v>
      </c>
      <c r="AG106">
        <f t="shared" si="0"/>
        <v>-65.611710426300974</v>
      </c>
      <c r="AH106">
        <f t="shared" si="1"/>
        <v>-101.99818102899899</v>
      </c>
      <c r="AI106">
        <f t="shared" si="2"/>
        <v>0</v>
      </c>
      <c r="AK106" t="b">
        <f t="shared" si="38"/>
        <v>1</v>
      </c>
      <c r="AL106" t="b">
        <f t="shared" si="39"/>
        <v>1</v>
      </c>
      <c r="AM106">
        <f t="shared" si="40"/>
        <v>-65.611710426300974</v>
      </c>
      <c r="AN106" t="b">
        <f t="shared" si="41"/>
        <v>1</v>
      </c>
      <c r="AO106">
        <f t="shared" si="42"/>
        <v>-13.114880089479522</v>
      </c>
      <c r="AP106">
        <f>SUM(AO107:$AO$352)</f>
        <v>-54.9960290439369</v>
      </c>
      <c r="AQ106" t="b">
        <f t="shared" si="3"/>
        <v>1</v>
      </c>
      <c r="AR106" t="b">
        <f t="shared" si="43"/>
        <v>1</v>
      </c>
      <c r="AS106" t="b">
        <f t="shared" si="44"/>
        <v>1</v>
      </c>
      <c r="AT106" t="b">
        <f t="shared" si="46"/>
        <v>1</v>
      </c>
      <c r="AU106">
        <f t="shared" si="4"/>
        <v>-101.998181028999</v>
      </c>
      <c r="AV106" t="b">
        <f t="shared" si="5"/>
        <v>1</v>
      </c>
      <c r="AW106" t="b">
        <f t="shared" si="6"/>
        <v>1</v>
      </c>
      <c r="AX106" t="b">
        <f t="shared" si="45"/>
        <v>1</v>
      </c>
    </row>
    <row r="107" spans="1:50" x14ac:dyDescent="0.35">
      <c r="A107">
        <v>55</v>
      </c>
      <c r="B107">
        <f t="shared" si="7"/>
        <v>4</v>
      </c>
      <c r="C107">
        <f t="shared" si="8"/>
        <v>39</v>
      </c>
      <c r="D107">
        <f t="shared" si="9"/>
        <v>6.2466757948198559E-4</v>
      </c>
      <c r="E107">
        <f t="shared" si="10"/>
        <v>5.2070541412541083E-5</v>
      </c>
      <c r="F107">
        <f t="shared" si="11"/>
        <v>0.05</v>
      </c>
      <c r="G107">
        <f t="shared" si="12"/>
        <v>4.2653187775606449E-3</v>
      </c>
      <c r="H107">
        <f t="shared" si="13"/>
        <v>0.02</v>
      </c>
      <c r="I107">
        <f t="shared" si="14"/>
        <v>1.1450838246262249</v>
      </c>
      <c r="J107">
        <f t="shared" si="15"/>
        <v>3.349508050471052E-5</v>
      </c>
      <c r="K107">
        <f t="shared" si="16"/>
        <v>2.7435811648004621E-3</v>
      </c>
      <c r="L107">
        <f t="shared" si="17"/>
        <v>0</v>
      </c>
      <c r="M107">
        <f t="shared" si="18"/>
        <v>0.64048645810779259</v>
      </c>
      <c r="N107">
        <f t="shared" si="19"/>
        <v>51.64</v>
      </c>
      <c r="O107">
        <f t="shared" si="20"/>
        <v>1.0327999999999999</v>
      </c>
      <c r="P107">
        <f t="shared" si="21"/>
        <v>5.7254191231311244</v>
      </c>
      <c r="Q107">
        <f t="shared" si="22"/>
        <v>286.27095615655622</v>
      </c>
      <c r="R107">
        <f t="shared" si="23"/>
        <v>33.218128913993972</v>
      </c>
      <c r="S107">
        <f t="shared" si="24"/>
        <v>0.66436257827987943</v>
      </c>
      <c r="T107">
        <f t="shared" si="25"/>
        <v>3.6829533407981412</v>
      </c>
      <c r="U107">
        <f t="shared" si="26"/>
        <v>13.398032201884208</v>
      </c>
      <c r="V107">
        <f t="shared" si="27"/>
        <v>9.5886687226243057E-3</v>
      </c>
      <c r="W107">
        <f t="shared" si="28"/>
        <v>15.463192124309119</v>
      </c>
      <c r="X107">
        <f t="shared" si="29"/>
        <v>-15.569764684222758</v>
      </c>
      <c r="Y107">
        <f t="shared" si="30"/>
        <v>0.99673694261856227</v>
      </c>
      <c r="Z107">
        <f t="shared" si="31"/>
        <v>0.83546936193637666</v>
      </c>
      <c r="AA107">
        <f t="shared" si="32"/>
        <v>13.008061366227114</v>
      </c>
      <c r="AB107">
        <f t="shared" si="33"/>
        <v>27.843584181383591</v>
      </c>
      <c r="AC107">
        <f t="shared" si="34"/>
        <v>0.55687168362767181</v>
      </c>
      <c r="AD107">
        <f t="shared" si="35"/>
        <v>3.0769946776780697</v>
      </c>
      <c r="AE107">
        <f t="shared" si="36"/>
        <v>11.193645414911227</v>
      </c>
      <c r="AF107">
        <f t="shared" si="37"/>
        <v>8.0110389395102212E-3</v>
      </c>
      <c r="AG107">
        <f t="shared" si="0"/>
        <v>-50.256741408678913</v>
      </c>
      <c r="AH107">
        <f t="shared" si="1"/>
        <v>-78.466516774068637</v>
      </c>
      <c r="AI107">
        <f t="shared" si="2"/>
        <v>0</v>
      </c>
      <c r="AK107" t="b">
        <f t="shared" si="38"/>
        <v>1</v>
      </c>
      <c r="AL107" t="b">
        <f t="shared" si="39"/>
        <v>1</v>
      </c>
      <c r="AM107">
        <f t="shared" si="40"/>
        <v>-50.256741408678913</v>
      </c>
      <c r="AN107" t="b">
        <f t="shared" si="41"/>
        <v>1</v>
      </c>
      <c r="AO107">
        <f t="shared" si="42"/>
        <v>-13.008061366227114</v>
      </c>
      <c r="AP107">
        <f>SUM(AO108:$AO$352)</f>
        <v>-41.987967677709875</v>
      </c>
      <c r="AQ107" t="b">
        <f t="shared" si="3"/>
        <v>1</v>
      </c>
      <c r="AR107" t="b">
        <f t="shared" si="43"/>
        <v>1</v>
      </c>
      <c r="AS107" t="b">
        <f t="shared" si="44"/>
        <v>1</v>
      </c>
      <c r="AT107" t="b">
        <f t="shared" si="46"/>
        <v>1</v>
      </c>
      <c r="AU107">
        <f t="shared" si="4"/>
        <v>-78.466516774068637</v>
      </c>
      <c r="AV107" t="b">
        <f t="shared" si="5"/>
        <v>1</v>
      </c>
      <c r="AW107" t="b">
        <f t="shared" si="6"/>
        <v>1</v>
      </c>
      <c r="AX107" t="b">
        <f t="shared" si="45"/>
        <v>1</v>
      </c>
    </row>
    <row r="108" spans="1:50" x14ac:dyDescent="0.35">
      <c r="A108">
        <v>56</v>
      </c>
      <c r="B108">
        <f t="shared" si="7"/>
        <v>4</v>
      </c>
      <c r="C108">
        <f t="shared" si="8"/>
        <v>39</v>
      </c>
      <c r="D108">
        <f t="shared" si="9"/>
        <v>6.2466757948198559E-4</v>
      </c>
      <c r="E108">
        <f t="shared" si="10"/>
        <v>5.2070541412541083E-5</v>
      </c>
      <c r="F108">
        <f t="shared" si="11"/>
        <v>0.05</v>
      </c>
      <c r="G108">
        <f t="shared" si="12"/>
        <v>4.2653187775606449E-3</v>
      </c>
      <c r="H108">
        <f t="shared" si="13"/>
        <v>0.02</v>
      </c>
      <c r="I108">
        <f t="shared" si="14"/>
        <v>1.1479079102496541</v>
      </c>
      <c r="J108">
        <f t="shared" si="15"/>
        <v>3.3350476641073572E-5</v>
      </c>
      <c r="K108">
        <f t="shared" si="16"/>
        <v>2.7317366661262191E-3</v>
      </c>
      <c r="L108">
        <f t="shared" si="17"/>
        <v>0</v>
      </c>
      <c r="M108">
        <f t="shared" si="18"/>
        <v>0.63772137096502524</v>
      </c>
      <c r="N108">
        <f t="shared" si="19"/>
        <v>51.64</v>
      </c>
      <c r="O108">
        <f t="shared" si="20"/>
        <v>1.0327999999999999</v>
      </c>
      <c r="P108">
        <f t="shared" si="21"/>
        <v>5.7395395512482708</v>
      </c>
      <c r="Q108">
        <f t="shared" si="22"/>
        <v>286.97697756241354</v>
      </c>
      <c r="R108">
        <f t="shared" si="23"/>
        <v>33.074720696686413</v>
      </c>
      <c r="S108">
        <f t="shared" si="24"/>
        <v>0.66149441393372832</v>
      </c>
      <c r="T108">
        <f t="shared" si="25"/>
        <v>3.6760973583485943</v>
      </c>
      <c r="U108">
        <f t="shared" si="26"/>
        <v>13.34019065642943</v>
      </c>
      <c r="V108">
        <f t="shared" si="27"/>
        <v>9.5708189867211666E-3</v>
      </c>
      <c r="W108">
        <f t="shared" si="28"/>
        <v>15.387367448987936</v>
      </c>
      <c r="X108">
        <f t="shared" si="29"/>
        <v>-15.493479917339201</v>
      </c>
      <c r="Y108">
        <f t="shared" si="30"/>
        <v>0.99673694261856227</v>
      </c>
      <c r="Z108">
        <f t="shared" si="31"/>
        <v>0.83274317746794502</v>
      </c>
      <c r="AA108">
        <f t="shared" si="32"/>
        <v>12.902089696400845</v>
      </c>
      <c r="AB108">
        <f t="shared" si="33"/>
        <v>27.632915796684468</v>
      </c>
      <c r="AC108">
        <f t="shared" si="34"/>
        <v>0.55265831593368941</v>
      </c>
      <c r="AD108">
        <f t="shared" si="35"/>
        <v>3.0612449948727272</v>
      </c>
      <c r="AE108">
        <f t="shared" si="36"/>
        <v>11.108952755263234</v>
      </c>
      <c r="AF108">
        <f t="shared" si="37"/>
        <v>7.9700342139727223E-3</v>
      </c>
      <c r="AG108">
        <f t="shared" si="0"/>
        <v>-34.927788985012988</v>
      </c>
      <c r="AH108">
        <f t="shared" si="1"/>
        <v>-54.769669914243075</v>
      </c>
      <c r="AI108">
        <f t="shared" si="2"/>
        <v>0</v>
      </c>
      <c r="AK108" t="b">
        <f t="shared" si="38"/>
        <v>1</v>
      </c>
      <c r="AL108" t="b">
        <f t="shared" si="39"/>
        <v>1</v>
      </c>
      <c r="AM108">
        <f t="shared" si="40"/>
        <v>-34.927788985012988</v>
      </c>
      <c r="AN108" t="b">
        <f t="shared" si="41"/>
        <v>1</v>
      </c>
      <c r="AO108">
        <f t="shared" si="42"/>
        <v>-12.902089696400845</v>
      </c>
      <c r="AP108">
        <f>SUM(AO109:$AO$352)</f>
        <v>-29.085877981308936</v>
      </c>
      <c r="AQ108" t="b">
        <f t="shared" si="3"/>
        <v>1</v>
      </c>
      <c r="AR108" t="b">
        <f t="shared" si="43"/>
        <v>1</v>
      </c>
      <c r="AS108" t="b">
        <f t="shared" si="44"/>
        <v>1</v>
      </c>
      <c r="AT108" t="b">
        <f t="shared" si="46"/>
        <v>1</v>
      </c>
      <c r="AU108">
        <f t="shared" si="4"/>
        <v>-54.769669914243089</v>
      </c>
      <c r="AV108" t="b">
        <f t="shared" si="5"/>
        <v>1</v>
      </c>
      <c r="AW108" t="b">
        <f t="shared" si="6"/>
        <v>1</v>
      </c>
      <c r="AX108" t="b">
        <f t="shared" si="45"/>
        <v>1</v>
      </c>
    </row>
    <row r="109" spans="1:50" x14ac:dyDescent="0.35">
      <c r="A109">
        <v>57</v>
      </c>
      <c r="B109">
        <f t="shared" si="7"/>
        <v>4</v>
      </c>
      <c r="C109">
        <f t="shared" si="8"/>
        <v>39</v>
      </c>
      <c r="D109">
        <f t="shared" si="9"/>
        <v>6.2466757948198559E-4</v>
      </c>
      <c r="E109">
        <f t="shared" si="10"/>
        <v>5.2070541412541083E-5</v>
      </c>
      <c r="F109">
        <f t="shared" si="11"/>
        <v>0.05</v>
      </c>
      <c r="G109">
        <f t="shared" si="12"/>
        <v>4.2653187775606449E-3</v>
      </c>
      <c r="H109">
        <f t="shared" si="13"/>
        <v>0.02</v>
      </c>
      <c r="I109">
        <f t="shared" si="14"/>
        <v>1.1507389608300911</v>
      </c>
      <c r="J109">
        <f t="shared" si="15"/>
        <v>3.320649705649682E-5</v>
      </c>
      <c r="K109">
        <f t="shared" si="16"/>
        <v>2.719943302133408E-3</v>
      </c>
      <c r="L109">
        <f t="shared" si="17"/>
        <v>0</v>
      </c>
      <c r="M109">
        <f t="shared" si="18"/>
        <v>0.63496822116583529</v>
      </c>
      <c r="N109">
        <f t="shared" si="19"/>
        <v>51.64</v>
      </c>
      <c r="O109">
        <f t="shared" si="20"/>
        <v>1.0327999999999999</v>
      </c>
      <c r="P109">
        <f t="shared" si="21"/>
        <v>5.7536948041504559</v>
      </c>
      <c r="Q109">
        <f t="shared" si="22"/>
        <v>287.68474020752279</v>
      </c>
      <c r="R109">
        <f t="shared" si="23"/>
        <v>32.931931596633902</v>
      </c>
      <c r="S109">
        <f t="shared" si="24"/>
        <v>0.65863863193267802</v>
      </c>
      <c r="T109">
        <f t="shared" si="25"/>
        <v>3.6692541386171711</v>
      </c>
      <c r="U109">
        <f t="shared" si="26"/>
        <v>13.282598822598727</v>
      </c>
      <c r="V109">
        <f t="shared" si="27"/>
        <v>9.5530024789001571E-3</v>
      </c>
      <c r="W109">
        <f t="shared" si="28"/>
        <v>15.311887001006429</v>
      </c>
      <c r="X109">
        <f t="shared" si="29"/>
        <v>-15.41754136408753</v>
      </c>
      <c r="Y109">
        <f t="shared" si="30"/>
        <v>0.99673694261856227</v>
      </c>
      <c r="Z109">
        <f t="shared" si="31"/>
        <v>0.83002588869586635</v>
      </c>
      <c r="AA109">
        <f t="shared" si="32"/>
        <v>12.796958472232035</v>
      </c>
      <c r="AB109">
        <f t="shared" si="33"/>
        <v>27.423841357937931</v>
      </c>
      <c r="AC109">
        <f t="shared" si="34"/>
        <v>0.54847682715875856</v>
      </c>
      <c r="AD109">
        <f t="shared" si="35"/>
        <v>3.0455759272567029</v>
      </c>
      <c r="AE109">
        <f t="shared" si="36"/>
        <v>11.024900891918177</v>
      </c>
      <c r="AF109">
        <f t="shared" si="37"/>
        <v>7.9292393722629178E-3</v>
      </c>
      <c r="AG109">
        <f t="shared" si="0"/>
        <v>-19.624592113229951</v>
      </c>
      <c r="AH109">
        <f t="shared" si="1"/>
        <v>-30.90641619386583</v>
      </c>
      <c r="AI109">
        <f t="shared" si="2"/>
        <v>0</v>
      </c>
      <c r="AK109" t="b">
        <f t="shared" si="38"/>
        <v>1</v>
      </c>
      <c r="AL109" t="b">
        <f t="shared" si="39"/>
        <v>1</v>
      </c>
      <c r="AM109">
        <f t="shared" si="40"/>
        <v>-19.624592113229944</v>
      </c>
      <c r="AN109" t="b">
        <f t="shared" si="41"/>
        <v>1</v>
      </c>
      <c r="AO109">
        <f t="shared" si="42"/>
        <v>-12.796958472232035</v>
      </c>
      <c r="AP109">
        <f>SUM(AO110:$AO$352)</f>
        <v>-16.28891950907682</v>
      </c>
      <c r="AQ109" t="b">
        <f t="shared" si="3"/>
        <v>1</v>
      </c>
      <c r="AR109" t="b">
        <f t="shared" si="43"/>
        <v>1</v>
      </c>
      <c r="AS109" t="b">
        <f t="shared" si="44"/>
        <v>1</v>
      </c>
      <c r="AT109" t="b">
        <f t="shared" si="46"/>
        <v>1</v>
      </c>
      <c r="AU109">
        <f t="shared" si="4"/>
        <v>-30.90641619386583</v>
      </c>
      <c r="AV109" t="b">
        <f t="shared" si="5"/>
        <v>1</v>
      </c>
      <c r="AW109" t="b">
        <f t="shared" si="6"/>
        <v>1</v>
      </c>
      <c r="AX109" t="b">
        <f t="shared" si="45"/>
        <v>1</v>
      </c>
    </row>
    <row r="110" spans="1:50" x14ac:dyDescent="0.35">
      <c r="A110">
        <v>58</v>
      </c>
      <c r="B110">
        <f t="shared" si="7"/>
        <v>4</v>
      </c>
      <c r="C110">
        <f t="shared" si="8"/>
        <v>39</v>
      </c>
      <c r="D110">
        <f t="shared" si="9"/>
        <v>6.2466757948198559E-4</v>
      </c>
      <c r="E110">
        <f t="shared" si="10"/>
        <v>5.2070541412541083E-5</v>
      </c>
      <c r="F110">
        <f t="shared" si="11"/>
        <v>0.05</v>
      </c>
      <c r="G110">
        <f t="shared" si="12"/>
        <v>4.2653187775606449E-3</v>
      </c>
      <c r="H110">
        <f t="shared" si="13"/>
        <v>0.02</v>
      </c>
      <c r="I110">
        <f t="shared" si="14"/>
        <v>1.1535769935449984</v>
      </c>
      <c r="J110">
        <f t="shared" si="15"/>
        <v>3.306313905586317E-5</v>
      </c>
      <c r="K110">
        <f t="shared" si="16"/>
        <v>2.7082008520650579E-3</v>
      </c>
      <c r="L110">
        <f t="shared" si="17"/>
        <v>0</v>
      </c>
      <c r="M110">
        <f t="shared" si="18"/>
        <v>0.63222695717471444</v>
      </c>
      <c r="N110">
        <f t="shared" si="19"/>
        <v>51.64</v>
      </c>
      <c r="O110">
        <f t="shared" si="20"/>
        <v>1.0327999999999999</v>
      </c>
      <c r="P110">
        <f t="shared" si="21"/>
        <v>5.7678849677249922</v>
      </c>
      <c r="Q110">
        <f t="shared" si="22"/>
        <v>288.39424838624961</v>
      </c>
      <c r="R110">
        <f t="shared" si="23"/>
        <v>32.789758941003733</v>
      </c>
      <c r="S110">
        <f t="shared" si="24"/>
        <v>0.65579517882007465</v>
      </c>
      <c r="T110">
        <f t="shared" si="25"/>
        <v>3.6624236578454994</v>
      </c>
      <c r="U110">
        <f t="shared" si="26"/>
        <v>13.225255622345268</v>
      </c>
      <c r="V110">
        <f t="shared" si="27"/>
        <v>9.535219137305713E-3</v>
      </c>
      <c r="W110">
        <f t="shared" si="28"/>
        <v>15.236749262855581</v>
      </c>
      <c r="X110">
        <f t="shared" si="29"/>
        <v>-15.341947498383583</v>
      </c>
      <c r="Y110">
        <f t="shared" si="30"/>
        <v>0.99673694261856227</v>
      </c>
      <c r="Z110">
        <f t="shared" si="31"/>
        <v>0.82731746659297289</v>
      </c>
      <c r="AA110">
        <f t="shared" si="32"/>
        <v>12.692661136965102</v>
      </c>
      <c r="AB110">
        <f t="shared" si="33"/>
        <v>27.216348805129854</v>
      </c>
      <c r="AC110">
        <f t="shared" si="34"/>
        <v>0.54432697610259706</v>
      </c>
      <c r="AD110">
        <f t="shared" si="35"/>
        <v>3.0299870621989076</v>
      </c>
      <c r="AE110">
        <f t="shared" si="36"/>
        <v>10.941484976523158</v>
      </c>
      <c r="AF110">
        <f t="shared" si="37"/>
        <v>7.8886533400845948E-3</v>
      </c>
      <c r="AG110">
        <f t="shared" si="0"/>
        <v>-4.3468904227568768</v>
      </c>
      <c r="AH110">
        <f t="shared" si="1"/>
        <v>-6.8755221102595661</v>
      </c>
      <c r="AI110">
        <f t="shared" si="2"/>
        <v>0</v>
      </c>
      <c r="AK110" t="b">
        <f t="shared" si="38"/>
        <v>1</v>
      </c>
      <c r="AL110" t="b">
        <f t="shared" si="39"/>
        <v>1</v>
      </c>
      <c r="AM110">
        <f t="shared" si="40"/>
        <v>-4.3468904227568759</v>
      </c>
      <c r="AN110" t="b">
        <f t="shared" si="41"/>
        <v>1</v>
      </c>
      <c r="AO110">
        <f t="shared" si="42"/>
        <v>-12.692661136965102</v>
      </c>
      <c r="AP110">
        <f>SUM(AO111:$AO$352)</f>
        <v>-3.5962583721118948</v>
      </c>
      <c r="AQ110" t="b">
        <f t="shared" si="3"/>
        <v>1</v>
      </c>
      <c r="AR110" t="b">
        <f t="shared" si="43"/>
        <v>1</v>
      </c>
      <c r="AS110" t="b">
        <f t="shared" si="44"/>
        <v>1</v>
      </c>
      <c r="AT110" t="b">
        <f t="shared" si="46"/>
        <v>1</v>
      </c>
      <c r="AU110">
        <f t="shared" si="4"/>
        <v>-6.8755221102595598</v>
      </c>
      <c r="AV110" t="b">
        <f t="shared" si="5"/>
        <v>1</v>
      </c>
      <c r="AW110" t="b">
        <f t="shared" si="6"/>
        <v>1</v>
      </c>
      <c r="AX110" t="b">
        <f t="shared" si="45"/>
        <v>1</v>
      </c>
    </row>
    <row r="111" spans="1:50" x14ac:dyDescent="0.35">
      <c r="A111">
        <v>59</v>
      </c>
      <c r="B111">
        <f t="shared" si="7"/>
        <v>4</v>
      </c>
      <c r="C111">
        <f t="shared" si="8"/>
        <v>39</v>
      </c>
      <c r="D111">
        <f t="shared" si="9"/>
        <v>6.2466757948198559E-4</v>
      </c>
      <c r="E111">
        <f t="shared" si="10"/>
        <v>5.2070541412541083E-5</v>
      </c>
      <c r="F111">
        <f t="shared" si="11"/>
        <v>0.05</v>
      </c>
      <c r="G111">
        <f t="shared" si="12"/>
        <v>4.2653187775606449E-3</v>
      </c>
      <c r="H111">
        <f t="shared" si="13"/>
        <v>0.02</v>
      </c>
      <c r="I111">
        <f t="shared" si="14"/>
        <v>1.1564220256142033</v>
      </c>
      <c r="J111">
        <f t="shared" si="15"/>
        <v>3.2920399955690803E-5</v>
      </c>
      <c r="K111">
        <f t="shared" si="16"/>
        <v>2.6965090961172432E-3</v>
      </c>
      <c r="L111">
        <f t="shared" si="17"/>
        <v>0</v>
      </c>
      <c r="M111">
        <f t="shared" si="18"/>
        <v>0.62949752767864142</v>
      </c>
      <c r="N111">
        <f t="shared" si="19"/>
        <v>51.64</v>
      </c>
      <c r="O111">
        <f t="shared" si="20"/>
        <v>1.0327999999999999</v>
      </c>
      <c r="P111">
        <f t="shared" si="21"/>
        <v>5.7821101280710163</v>
      </c>
      <c r="Q111">
        <f t="shared" si="22"/>
        <v>289.10550640355081</v>
      </c>
      <c r="R111">
        <f t="shared" si="23"/>
        <v>32.648200068502256</v>
      </c>
      <c r="S111">
        <f t="shared" si="24"/>
        <v>0.65296400137004518</v>
      </c>
      <c r="T111">
        <f t="shared" si="25"/>
        <v>3.655605892319437</v>
      </c>
      <c r="U111">
        <f t="shared" si="26"/>
        <v>13.168159982276322</v>
      </c>
      <c r="V111">
        <f t="shared" si="27"/>
        <v>9.5174689001974212E-3</v>
      </c>
      <c r="W111">
        <f t="shared" si="28"/>
        <v>15.161952723636256</v>
      </c>
      <c r="X111">
        <f t="shared" si="29"/>
        <v>-15.266696800790072</v>
      </c>
      <c r="Y111">
        <f t="shared" si="30"/>
        <v>0.99673694261856227</v>
      </c>
      <c r="Z111">
        <f t="shared" si="31"/>
        <v>0.82461788222681431</v>
      </c>
      <c r="AA111">
        <f t="shared" si="32"/>
        <v>12.589191184466392</v>
      </c>
      <c r="AB111">
        <f t="shared" si="33"/>
        <v>27.010426169493812</v>
      </c>
      <c r="AC111">
        <f t="shared" si="34"/>
        <v>0.54020852338987624</v>
      </c>
      <c r="AD111">
        <f t="shared" si="35"/>
        <v>3.014477989180318</v>
      </c>
      <c r="AE111">
        <f t="shared" si="36"/>
        <v>10.858700197408584</v>
      </c>
      <c r="AF111">
        <f t="shared" si="37"/>
        <v>7.8482750486403643E-3</v>
      </c>
      <c r="AG111">
        <f t="shared" si="0"/>
        <v>10.905575789927356</v>
      </c>
      <c r="AH111">
        <f t="shared" si="1"/>
        <v>17.324255156558223</v>
      </c>
      <c r="AI111">
        <f t="shared" si="2"/>
        <v>10.905575789927356</v>
      </c>
      <c r="AK111" t="b">
        <f t="shared" si="38"/>
        <v>1</v>
      </c>
      <c r="AL111" t="b">
        <f t="shared" si="39"/>
        <v>1</v>
      </c>
      <c r="AM111">
        <f t="shared" si="40"/>
        <v>10.905575789927356</v>
      </c>
      <c r="AN111" t="b">
        <f t="shared" si="41"/>
        <v>1</v>
      </c>
      <c r="AO111">
        <f t="shared" si="42"/>
        <v>-12.589191184466388</v>
      </c>
      <c r="AP111">
        <f>SUM(AO112:$AO$352)</f>
        <v>8.9929328123546881</v>
      </c>
      <c r="AQ111" t="b">
        <f t="shared" si="3"/>
        <v>1</v>
      </c>
      <c r="AR111" t="b">
        <f t="shared" si="43"/>
        <v>1</v>
      </c>
      <c r="AS111" t="b">
        <f t="shared" si="44"/>
        <v>1</v>
      </c>
      <c r="AT111" t="b">
        <f t="shared" si="46"/>
        <v>1</v>
      </c>
      <c r="AU111">
        <f t="shared" si="4"/>
        <v>17.324255156558216</v>
      </c>
      <c r="AV111" t="b">
        <f t="shared" si="5"/>
        <v>1</v>
      </c>
      <c r="AW111" t="b">
        <f t="shared" si="6"/>
        <v>1</v>
      </c>
      <c r="AX111" t="b">
        <f t="shared" si="45"/>
        <v>1</v>
      </c>
    </row>
    <row r="112" spans="1:50" x14ac:dyDescent="0.35">
      <c r="A112">
        <v>60</v>
      </c>
      <c r="B112">
        <f t="shared" si="7"/>
        <v>4</v>
      </c>
      <c r="C112">
        <f t="shared" si="8"/>
        <v>39</v>
      </c>
      <c r="D112">
        <f t="shared" si="9"/>
        <v>6.2466757948198559E-4</v>
      </c>
      <c r="E112">
        <f t="shared" si="10"/>
        <v>5.2070541412541083E-5</v>
      </c>
      <c r="F112">
        <f t="shared" si="11"/>
        <v>0.05</v>
      </c>
      <c r="G112">
        <f t="shared" si="12"/>
        <v>4.2653187775606449E-3</v>
      </c>
      <c r="H112">
        <f t="shared" si="13"/>
        <v>0.02</v>
      </c>
      <c r="I112">
        <f t="shared" si="14"/>
        <v>1.1592740743000018</v>
      </c>
      <c r="J112">
        <f t="shared" si="15"/>
        <v>3.2778277084082922E-5</v>
      </c>
      <c r="K112">
        <f t="shared" si="16"/>
        <v>2.6848678154349683E-3</v>
      </c>
      <c r="L112">
        <f t="shared" si="17"/>
        <v>0</v>
      </c>
      <c r="M112">
        <f t="shared" si="18"/>
        <v>0.62677988158612241</v>
      </c>
      <c r="N112">
        <f t="shared" si="19"/>
        <v>51.64</v>
      </c>
      <c r="O112">
        <f t="shared" si="20"/>
        <v>1.0327999999999999</v>
      </c>
      <c r="P112">
        <f t="shared" si="21"/>
        <v>5.796370371500009</v>
      </c>
      <c r="Q112">
        <f t="shared" si="22"/>
        <v>289.81851857500044</v>
      </c>
      <c r="R112">
        <f t="shared" si="23"/>
        <v>32.507252329325041</v>
      </c>
      <c r="S112">
        <f t="shared" si="24"/>
        <v>0.65014504658650085</v>
      </c>
      <c r="T112">
        <f t="shared" si="25"/>
        <v>3.6488008183689842</v>
      </c>
      <c r="U112">
        <f t="shared" si="26"/>
        <v>13.111310833633169</v>
      </c>
      <c r="V112">
        <f t="shared" si="27"/>
        <v>9.4997517059497976E-3</v>
      </c>
      <c r="W112">
        <f t="shared" si="28"/>
        <v>15.087495879030438</v>
      </c>
      <c r="X112">
        <f t="shared" si="29"/>
        <v>-15.191787758487717</v>
      </c>
      <c r="Y112">
        <f t="shared" si="30"/>
        <v>0.99673694261856227</v>
      </c>
      <c r="Z112">
        <f t="shared" si="31"/>
        <v>0.82192710675934855</v>
      </c>
      <c r="AA112">
        <f t="shared" si="32"/>
        <v>12.486542158835903</v>
      </c>
      <c r="AB112">
        <f t="shared" si="33"/>
        <v>26.806061572820692</v>
      </c>
      <c r="AC112">
        <f t="shared" si="34"/>
        <v>0.53612123145641388</v>
      </c>
      <c r="AD112">
        <f t="shared" si="35"/>
        <v>2.9990482997831625</v>
      </c>
      <c r="AE112">
        <f t="shared" si="36"/>
        <v>10.776541779310612</v>
      </c>
      <c r="AF112">
        <f t="shared" si="37"/>
        <v>7.8081034346035028E-3</v>
      </c>
      <c r="AG112">
        <f t="shared" si="0"/>
        <v>26.133065565726344</v>
      </c>
      <c r="AH112">
        <f t="shared" si="1"/>
        <v>41.694167814694836</v>
      </c>
      <c r="AI112">
        <f t="shared" si="2"/>
        <v>26.133065565726344</v>
      </c>
      <c r="AK112" t="b">
        <f t="shared" si="38"/>
        <v>1</v>
      </c>
      <c r="AL112" t="b">
        <f t="shared" si="39"/>
        <v>1</v>
      </c>
      <c r="AM112">
        <f t="shared" si="40"/>
        <v>26.133065565726344</v>
      </c>
      <c r="AN112" t="b">
        <f t="shared" si="41"/>
        <v>1</v>
      </c>
      <c r="AO112">
        <f t="shared" si="42"/>
        <v>-12.486542158835903</v>
      </c>
      <c r="AP112">
        <f>SUM(AO113:$AO$352)</f>
        <v>21.479474971190644</v>
      </c>
      <c r="AQ112" t="b">
        <f t="shared" si="3"/>
        <v>1</v>
      </c>
      <c r="AR112" t="b">
        <f t="shared" si="43"/>
        <v>1</v>
      </c>
      <c r="AS112" t="b">
        <f t="shared" si="44"/>
        <v>1</v>
      </c>
      <c r="AT112" t="b">
        <f t="shared" si="46"/>
        <v>1</v>
      </c>
      <c r="AU112">
        <f t="shared" si="4"/>
        <v>41.694167814694829</v>
      </c>
      <c r="AV112" t="b">
        <f t="shared" si="5"/>
        <v>1</v>
      </c>
      <c r="AW112" t="b">
        <f t="shared" si="6"/>
        <v>1</v>
      </c>
      <c r="AX112" t="b">
        <f t="shared" si="45"/>
        <v>1</v>
      </c>
    </row>
    <row r="113" spans="1:50" x14ac:dyDescent="0.35">
      <c r="A113">
        <v>61</v>
      </c>
      <c r="B113">
        <f t="shared" si="7"/>
        <v>5</v>
      </c>
      <c r="C113">
        <f t="shared" si="8"/>
        <v>40</v>
      </c>
      <c r="D113">
        <f t="shared" si="9"/>
        <v>6.7212306614972128E-4</v>
      </c>
      <c r="E113">
        <f t="shared" si="10"/>
        <v>5.6027517243317781E-5</v>
      </c>
      <c r="F113">
        <f t="shared" si="11"/>
        <v>0.04</v>
      </c>
      <c r="G113">
        <f t="shared" si="12"/>
        <v>3.3960531989175591E-3</v>
      </c>
      <c r="H113">
        <f t="shared" si="13"/>
        <v>0.02</v>
      </c>
      <c r="I113">
        <f t="shared" si="14"/>
        <v>1.1621331569072633</v>
      </c>
      <c r="J113">
        <f t="shared" si="15"/>
        <v>3.511692062333115E-5</v>
      </c>
      <c r="K113">
        <f t="shared" si="16"/>
        <v>2.128458562947101E-3</v>
      </c>
      <c r="L113">
        <f t="shared" si="17"/>
        <v>0</v>
      </c>
      <c r="M113">
        <f t="shared" si="18"/>
        <v>0.62461630610255203</v>
      </c>
      <c r="N113">
        <f t="shared" si="19"/>
        <v>51.64</v>
      </c>
      <c r="O113">
        <f t="shared" si="20"/>
        <v>1.0327999999999999</v>
      </c>
      <c r="P113">
        <f t="shared" si="21"/>
        <v>5.8106657845363161</v>
      </c>
      <c r="Q113">
        <f t="shared" si="22"/>
        <v>290.53328922681584</v>
      </c>
      <c r="R113">
        <f t="shared" si="23"/>
        <v>32.366913085107363</v>
      </c>
      <c r="S113">
        <f t="shared" si="24"/>
        <v>0.64733826170214726</v>
      </c>
      <c r="T113">
        <f t="shared" si="25"/>
        <v>3.6420084123682055</v>
      </c>
      <c r="U113">
        <f t="shared" si="26"/>
        <v>14.046768249332461</v>
      </c>
      <c r="V113">
        <f t="shared" si="27"/>
        <v>1.0202634456213402E-2</v>
      </c>
      <c r="W113">
        <f t="shared" si="28"/>
        <v>14.020595527248338</v>
      </c>
      <c r="X113">
        <f t="shared" si="29"/>
        <v>-14.124437161222158</v>
      </c>
      <c r="Y113">
        <f t="shared" si="30"/>
        <v>0.99673694261856227</v>
      </c>
      <c r="Z113">
        <f t="shared" si="31"/>
        <v>0.81924511144663381</v>
      </c>
      <c r="AA113">
        <f t="shared" si="32"/>
        <v>11.57137609626642</v>
      </c>
      <c r="AB113">
        <f t="shared" si="33"/>
        <v>26.603243226773596</v>
      </c>
      <c r="AC113">
        <f t="shared" si="34"/>
        <v>0.53206486453547186</v>
      </c>
      <c r="AD113">
        <f t="shared" si="35"/>
        <v>2.9836975876801684</v>
      </c>
      <c r="AE113">
        <f t="shared" si="36"/>
        <v>11.507746219889409</v>
      </c>
      <c r="AF113">
        <f t="shared" si="37"/>
        <v>8.3584584021298147E-3</v>
      </c>
      <c r="AG113">
        <f t="shared" si="0"/>
        <v>40.343055583321835</v>
      </c>
      <c r="AH113">
        <f t="shared" si="1"/>
        <v>64.588540499450474</v>
      </c>
      <c r="AI113">
        <f t="shared" si="2"/>
        <v>40.343055583321835</v>
      </c>
      <c r="AK113" t="b">
        <f t="shared" si="38"/>
        <v>1</v>
      </c>
      <c r="AL113" t="b">
        <f t="shared" si="39"/>
        <v>1</v>
      </c>
      <c r="AM113">
        <f t="shared" si="40"/>
        <v>40.343055583321835</v>
      </c>
      <c r="AN113" t="b">
        <f t="shared" si="41"/>
        <v>1</v>
      </c>
      <c r="AO113">
        <f t="shared" si="42"/>
        <v>-11.57137609626642</v>
      </c>
      <c r="AP113">
        <f>SUM(AO114:$AO$352)</f>
        <v>33.050851067456939</v>
      </c>
      <c r="AQ113" t="b">
        <f t="shared" si="3"/>
        <v>1</v>
      </c>
      <c r="AR113" t="b">
        <f t="shared" si="43"/>
        <v>1</v>
      </c>
      <c r="AS113" t="b">
        <f t="shared" si="44"/>
        <v>1</v>
      </c>
      <c r="AT113" t="b">
        <f t="shared" si="46"/>
        <v>1</v>
      </c>
      <c r="AU113">
        <f t="shared" si="4"/>
        <v>64.58854049945046</v>
      </c>
      <c r="AV113" t="b">
        <f t="shared" si="5"/>
        <v>1</v>
      </c>
      <c r="AW113" t="b">
        <f t="shared" si="6"/>
        <v>1</v>
      </c>
      <c r="AX113" t="b">
        <f t="shared" si="45"/>
        <v>1</v>
      </c>
    </row>
    <row r="114" spans="1:50" x14ac:dyDescent="0.35">
      <c r="A114">
        <v>62</v>
      </c>
      <c r="B114">
        <f t="shared" si="7"/>
        <v>5</v>
      </c>
      <c r="C114">
        <f t="shared" si="8"/>
        <v>40</v>
      </c>
      <c r="D114">
        <f t="shared" si="9"/>
        <v>6.7212306614972128E-4</v>
      </c>
      <c r="E114">
        <f t="shared" si="10"/>
        <v>5.6027517243317781E-5</v>
      </c>
      <c r="F114">
        <f t="shared" si="11"/>
        <v>0.04</v>
      </c>
      <c r="G114">
        <f t="shared" si="12"/>
        <v>3.3960531989175591E-3</v>
      </c>
      <c r="H114">
        <f t="shared" si="13"/>
        <v>0.02</v>
      </c>
      <c r="I114">
        <f t="shared" si="14"/>
        <v>1.1649992907835354</v>
      </c>
      <c r="J114">
        <f t="shared" si="15"/>
        <v>3.4995700860618191E-5</v>
      </c>
      <c r="K114">
        <f t="shared" si="16"/>
        <v>2.1211113571737851E-3</v>
      </c>
      <c r="L114">
        <f t="shared" si="17"/>
        <v>0</v>
      </c>
      <c r="M114">
        <f t="shared" si="18"/>
        <v>0.62246019904451766</v>
      </c>
      <c r="N114">
        <f t="shared" si="19"/>
        <v>51.64</v>
      </c>
      <c r="O114">
        <f t="shared" si="20"/>
        <v>1.0327999999999999</v>
      </c>
      <c r="P114">
        <f t="shared" si="21"/>
        <v>5.8249964539176773</v>
      </c>
      <c r="Q114">
        <f t="shared" si="22"/>
        <v>291.24982269588384</v>
      </c>
      <c r="R114">
        <f t="shared" si="23"/>
        <v>32.255186047135787</v>
      </c>
      <c r="S114">
        <f t="shared" si="24"/>
        <v>0.64510372094271573</v>
      </c>
      <c r="T114">
        <f t="shared" si="25"/>
        <v>3.638387768106524</v>
      </c>
      <c r="U114">
        <f t="shared" si="26"/>
        <v>13.998280344247277</v>
      </c>
      <c r="V114">
        <f t="shared" si="27"/>
        <v>1.0192491670773237E-2</v>
      </c>
      <c r="W114">
        <f t="shared" si="28"/>
        <v>13.963221722168496</v>
      </c>
      <c r="X114">
        <f t="shared" si="29"/>
        <v>-14.066704906198339</v>
      </c>
      <c r="Y114">
        <f t="shared" si="30"/>
        <v>0.99673694261856227</v>
      </c>
      <c r="Z114">
        <f t="shared" si="31"/>
        <v>0.81657186763852108</v>
      </c>
      <c r="AA114">
        <f t="shared" si="32"/>
        <v>11.486475496774327</v>
      </c>
      <c r="AB114">
        <f t="shared" si="33"/>
        <v>26.424903487917664</v>
      </c>
      <c r="AC114">
        <f t="shared" si="34"/>
        <v>0.52849806975835334</v>
      </c>
      <c r="AD114">
        <f t="shared" si="35"/>
        <v>2.9710050949958946</v>
      </c>
      <c r="AE114">
        <f t="shared" si="36"/>
        <v>11.430601924429599</v>
      </c>
      <c r="AF114">
        <f t="shared" si="37"/>
        <v>8.3229019594933725E-3</v>
      </c>
      <c r="AG114">
        <f t="shared" si="0"/>
        <v>54.541833155518759</v>
      </c>
      <c r="AH114">
        <f t="shared" si="1"/>
        <v>87.623005035889832</v>
      </c>
      <c r="AI114">
        <f t="shared" si="2"/>
        <v>54.541833155518759</v>
      </c>
      <c r="AK114" t="b">
        <f t="shared" si="38"/>
        <v>1</v>
      </c>
      <c r="AL114" t="b">
        <f t="shared" si="39"/>
        <v>1</v>
      </c>
      <c r="AM114">
        <f t="shared" si="40"/>
        <v>54.541833155518752</v>
      </c>
      <c r="AN114" t="b">
        <f t="shared" si="41"/>
        <v>1</v>
      </c>
      <c r="AO114">
        <f t="shared" si="42"/>
        <v>-11.486475496774327</v>
      </c>
      <c r="AP114">
        <f>SUM(AO115:$AO$352)</f>
        <v>44.537326564231272</v>
      </c>
      <c r="AQ114" t="b">
        <f t="shared" si="3"/>
        <v>1</v>
      </c>
      <c r="AR114" t="b">
        <f t="shared" si="43"/>
        <v>1</v>
      </c>
      <c r="AS114" t="b">
        <f t="shared" si="44"/>
        <v>1</v>
      </c>
      <c r="AT114" t="b">
        <f t="shared" si="46"/>
        <v>1</v>
      </c>
      <c r="AU114">
        <f t="shared" si="4"/>
        <v>87.623005035889832</v>
      </c>
      <c r="AV114" t="b">
        <f t="shared" si="5"/>
        <v>1</v>
      </c>
      <c r="AW114" t="b">
        <f t="shared" si="6"/>
        <v>1</v>
      </c>
      <c r="AX114" t="b">
        <f t="shared" si="45"/>
        <v>1</v>
      </c>
    </row>
    <row r="115" spans="1:50" x14ac:dyDescent="0.35">
      <c r="A115">
        <v>63</v>
      </c>
      <c r="B115">
        <f t="shared" si="7"/>
        <v>5</v>
      </c>
      <c r="C115">
        <f t="shared" si="8"/>
        <v>40</v>
      </c>
      <c r="D115">
        <f t="shared" si="9"/>
        <v>6.7212306614972128E-4</v>
      </c>
      <c r="E115">
        <f t="shared" si="10"/>
        <v>5.6027517243317781E-5</v>
      </c>
      <c r="F115">
        <f t="shared" si="11"/>
        <v>0.04</v>
      </c>
      <c r="G115">
        <f t="shared" si="12"/>
        <v>3.3960531989175591E-3</v>
      </c>
      <c r="H115">
        <f t="shared" si="13"/>
        <v>0.02</v>
      </c>
      <c r="I115">
        <f t="shared" si="14"/>
        <v>1.16787249331915</v>
      </c>
      <c r="J115">
        <f t="shared" si="15"/>
        <v>3.4874899535245735E-5</v>
      </c>
      <c r="K115">
        <f t="shared" si="16"/>
        <v>2.1137895131498659E-3</v>
      </c>
      <c r="L115">
        <f t="shared" si="17"/>
        <v>0</v>
      </c>
      <c r="M115">
        <f t="shared" si="18"/>
        <v>0.62031153463183253</v>
      </c>
      <c r="N115">
        <f t="shared" si="19"/>
        <v>51.64</v>
      </c>
      <c r="O115">
        <f t="shared" si="20"/>
        <v>1.0327999999999999</v>
      </c>
      <c r="P115">
        <f t="shared" si="21"/>
        <v>5.83936246659575</v>
      </c>
      <c r="Q115">
        <f t="shared" si="22"/>
        <v>291.96812332978749</v>
      </c>
      <c r="R115">
        <f t="shared" si="23"/>
        <v>32.143844678658894</v>
      </c>
      <c r="S115">
        <f t="shared" si="24"/>
        <v>0.6428768935731779</v>
      </c>
      <c r="T115">
        <f t="shared" si="25"/>
        <v>3.6347707232502762</v>
      </c>
      <c r="U115">
        <f t="shared" si="26"/>
        <v>13.949959814098294</v>
      </c>
      <c r="V115">
        <f t="shared" si="27"/>
        <v>1.0182358968620575E-2</v>
      </c>
      <c r="W115">
        <f t="shared" si="28"/>
        <v>13.906054888768525</v>
      </c>
      <c r="X115">
        <f t="shared" si="29"/>
        <v>-14.00918086018433</v>
      </c>
      <c r="Y115">
        <f t="shared" si="30"/>
        <v>0.99673694261856227</v>
      </c>
      <c r="Z115">
        <f t="shared" si="31"/>
        <v>0.81390734677834886</v>
      </c>
      <c r="AA115">
        <f t="shared" si="32"/>
        <v>11.40217522445065</v>
      </c>
      <c r="AB115">
        <f t="shared" si="33"/>
        <v>26.247759282335032</v>
      </c>
      <c r="AC115">
        <f t="shared" si="34"/>
        <v>0.52495518564670063</v>
      </c>
      <c r="AD115">
        <f t="shared" si="35"/>
        <v>2.9583665955082523</v>
      </c>
      <c r="AE115">
        <f t="shared" si="36"/>
        <v>11.353974779957332</v>
      </c>
      <c r="AF115">
        <f t="shared" si="37"/>
        <v>8.2874967720946973E-3</v>
      </c>
      <c r="AG115">
        <f t="shared" si="0"/>
        <v>68.72956978469837</v>
      </c>
      <c r="AH115">
        <f t="shared" si="1"/>
        <v>110.79847132858937</v>
      </c>
      <c r="AI115">
        <f t="shared" si="2"/>
        <v>68.72956978469837</v>
      </c>
      <c r="AK115" t="b">
        <f t="shared" si="38"/>
        <v>1</v>
      </c>
      <c r="AL115" t="b">
        <f t="shared" si="39"/>
        <v>1</v>
      </c>
      <c r="AM115">
        <f t="shared" si="40"/>
        <v>68.72956978469837</v>
      </c>
      <c r="AN115" t="b">
        <f t="shared" si="41"/>
        <v>1</v>
      </c>
      <c r="AO115">
        <f t="shared" si="42"/>
        <v>-11.40217522445065</v>
      </c>
      <c r="AP115">
        <f>SUM(AO116:$AO$352)</f>
        <v>55.939501788682009</v>
      </c>
      <c r="AQ115" t="b">
        <f t="shared" si="3"/>
        <v>1</v>
      </c>
      <c r="AR115" t="b">
        <f t="shared" si="43"/>
        <v>1</v>
      </c>
      <c r="AS115" t="b">
        <f t="shared" si="44"/>
        <v>1</v>
      </c>
      <c r="AT115" t="b">
        <f t="shared" si="46"/>
        <v>1</v>
      </c>
      <c r="AU115">
        <f t="shared" si="4"/>
        <v>110.79847132858933</v>
      </c>
      <c r="AV115" t="b">
        <f t="shared" si="5"/>
        <v>1</v>
      </c>
      <c r="AW115" t="b">
        <f t="shared" si="6"/>
        <v>1</v>
      </c>
      <c r="AX115" t="b">
        <f t="shared" si="45"/>
        <v>1</v>
      </c>
    </row>
    <row r="116" spans="1:50" x14ac:dyDescent="0.35">
      <c r="A116">
        <v>64</v>
      </c>
      <c r="B116">
        <f t="shared" si="7"/>
        <v>5</v>
      </c>
      <c r="C116">
        <f t="shared" si="8"/>
        <v>40</v>
      </c>
      <c r="D116">
        <f t="shared" si="9"/>
        <v>6.7212306614972128E-4</v>
      </c>
      <c r="E116">
        <f t="shared" si="10"/>
        <v>5.6027517243317781E-5</v>
      </c>
      <c r="F116">
        <f t="shared" si="11"/>
        <v>0.04</v>
      </c>
      <c r="G116">
        <f t="shared" si="12"/>
        <v>3.3960531989175591E-3</v>
      </c>
      <c r="H116">
        <f t="shared" si="13"/>
        <v>0.02</v>
      </c>
      <c r="I116">
        <f t="shared" si="14"/>
        <v>1.1707527819473276</v>
      </c>
      <c r="J116">
        <f t="shared" si="15"/>
        <v>3.4754515202813909E-5</v>
      </c>
      <c r="K116">
        <f t="shared" si="16"/>
        <v>2.1064929433293636E-3</v>
      </c>
      <c r="L116">
        <f t="shared" si="17"/>
        <v>0</v>
      </c>
      <c r="M116">
        <f t="shared" si="18"/>
        <v>0.61817028717330036</v>
      </c>
      <c r="N116">
        <f t="shared" si="19"/>
        <v>51.64</v>
      </c>
      <c r="O116">
        <f t="shared" si="20"/>
        <v>1.0327999999999999</v>
      </c>
      <c r="P116">
        <f t="shared" si="21"/>
        <v>5.8537639097366378</v>
      </c>
      <c r="Q116">
        <f t="shared" si="22"/>
        <v>292.68819548683189</v>
      </c>
      <c r="R116">
        <f t="shared" si="23"/>
        <v>32.032887648387835</v>
      </c>
      <c r="S116">
        <f t="shared" si="24"/>
        <v>0.64065775296775673</v>
      </c>
      <c r="T116">
        <f t="shared" si="25"/>
        <v>3.6311572742211697</v>
      </c>
      <c r="U116">
        <f t="shared" si="26"/>
        <v>13.901806081125564</v>
      </c>
      <c r="V116">
        <f t="shared" si="27"/>
        <v>1.0172236339731269E-2</v>
      </c>
      <c r="W116">
        <f t="shared" si="28"/>
        <v>13.849094303733612</v>
      </c>
      <c r="X116">
        <f t="shared" si="29"/>
        <v>-13.951864295594181</v>
      </c>
      <c r="Y116">
        <f t="shared" si="30"/>
        <v>0.99673694261856227</v>
      </c>
      <c r="Z116">
        <f t="shared" si="31"/>
        <v>0.81125152040263726</v>
      </c>
      <c r="AA116">
        <f t="shared" si="32"/>
        <v>11.318471122252053</v>
      </c>
      <c r="AB116">
        <f t="shared" si="33"/>
        <v>26.071802595548284</v>
      </c>
      <c r="AC116">
        <f t="shared" si="34"/>
        <v>0.52143605191096576</v>
      </c>
      <c r="AD116">
        <f t="shared" si="35"/>
        <v>2.9457818595330201</v>
      </c>
      <c r="AE116">
        <f t="shared" si="36"/>
        <v>11.277861319655742</v>
      </c>
      <c r="AF116">
        <f t="shared" si="37"/>
        <v>8.25224219650195E-3</v>
      </c>
      <c r="AG116">
        <f t="shared" ref="AG116:AG179" si="47">(AG117+X117)*Y117</f>
        <v>82.906436807110126</v>
      </c>
      <c r="AH116">
        <f t="shared" ref="AH116:AH179" si="48">IF(M116&gt;0,AG116/M116,0)</f>
        <v>134.11585533529177</v>
      </c>
      <c r="AI116">
        <f t="shared" ref="AI116:AI179" si="49">IF(AG116&gt;0,AG116,0)</f>
        <v>82.906436807110126</v>
      </c>
      <c r="AK116" t="b">
        <f t="shared" si="38"/>
        <v>1</v>
      </c>
      <c r="AL116" t="b">
        <f t="shared" si="39"/>
        <v>1</v>
      </c>
      <c r="AM116">
        <f t="shared" si="40"/>
        <v>82.906436807110154</v>
      </c>
      <c r="AN116" t="b">
        <f t="shared" si="41"/>
        <v>1</v>
      </c>
      <c r="AO116">
        <f t="shared" si="42"/>
        <v>-11.318471122252053</v>
      </c>
      <c r="AP116">
        <f>SUM(AO117:$AO$352)</f>
        <v>67.257972910934129</v>
      </c>
      <c r="AQ116" t="b">
        <f t="shared" ref="AQ116:AQ179" si="50">ABS(AG116*Z116-AP116)&lt;=0.000000001*MAX(ABS(AG116*Z116),ABS(AP116),scale_money)</f>
        <v>1</v>
      </c>
      <c r="AR116" t="b">
        <f t="shared" si="43"/>
        <v>1</v>
      </c>
      <c r="AS116" t="b">
        <f t="shared" si="44"/>
        <v>1</v>
      </c>
      <c r="AT116" t="b">
        <f t="shared" si="46"/>
        <v>1</v>
      </c>
      <c r="AU116">
        <f t="shared" ref="AU116:AU179" si="51">-(N117-O117)+v_m*(E117*(sum_assured+Q117)+P117+(1-E117)*(1-G117)*AH117)</f>
        <v>134.11585533529174</v>
      </c>
      <c r="AV116" t="b">
        <f t="shared" ref="AV116:AV179" si="52">ABS(AH116-AU116)&lt;=0.000000001*MAX(ABS(AH116),ABS(AU116),scale_pp)</f>
        <v>1</v>
      </c>
      <c r="AW116" t="b">
        <f t="shared" ref="AW116:AW179" si="53">AND(AI116&gt;=0,AI116&gt;=AG116)</f>
        <v>1</v>
      </c>
      <c r="AX116" t="b">
        <f t="shared" si="45"/>
        <v>1</v>
      </c>
    </row>
    <row r="117" spans="1:50" x14ac:dyDescent="0.35">
      <c r="A117">
        <v>65</v>
      </c>
      <c r="B117">
        <f t="shared" ref="B117:B180" si="54">MIN(INT((dur_m+A117-1)/12),dur_y_last)</f>
        <v>5</v>
      </c>
      <c r="C117">
        <f t="shared" ref="C117:C180" si="55">age_at_entry+B117</f>
        <v>40</v>
      </c>
      <c r="D117">
        <f t="shared" ref="D117:D180" si="56">INDEX(mort_table,MATCH(C117,mort_age,0),MATCH(sex,mort_sex,0))</f>
        <v>6.7212306614972128E-4</v>
      </c>
      <c r="E117">
        <f t="shared" ref="E117:E180" si="57">IF(A117&lt;=rem_m,1-(1-D117)^(1/12),0)</f>
        <v>5.6027517243317781E-5</v>
      </c>
      <c r="F117">
        <f t="shared" ref="F117:F180" si="58">IF(A117&lt;=prem_rem_m,INDEX(lapse_table,MATCH(MIN(B117,5),lapse_key,0)),0)</f>
        <v>0.04</v>
      </c>
      <c r="G117">
        <f t="shared" ref="G117:G180" si="59">1-(1-F117)^(1/12)</f>
        <v>3.3960531989175591E-3</v>
      </c>
      <c r="H117">
        <f t="shared" ref="H117:H180" si="60">INDEX(comm_table,MATCH(MIN(B117,1),comm_key,0))</f>
        <v>0.02</v>
      </c>
      <c r="I117">
        <f t="shared" ref="I117:I180" si="61">(1+e_m)^A117</f>
        <v>1.1736401741442848</v>
      </c>
      <c r="J117">
        <f t="shared" ref="J117:J180" si="62">M116*E117</f>
        <v>3.4634546423908793E-5</v>
      </c>
      <c r="K117">
        <f t="shared" ref="K117:K180" si="63">(M116-J117)*G117</f>
        <v>2.0992215604684968E-3</v>
      </c>
      <c r="L117">
        <f t="shared" ref="L117:L180" si="64">IF(A117=rem_m,M116-J117-K117,0)</f>
        <v>0</v>
      </c>
      <c r="M117">
        <f t="shared" ref="M117:M180" si="65">M116-J117-K117-L117</f>
        <v>0.61603643106640793</v>
      </c>
      <c r="N117">
        <f t="shared" ref="N117:N180" si="66">IF(A117&lt;=prem_rem_m,premium,0)</f>
        <v>51.64</v>
      </c>
      <c r="O117">
        <f t="shared" ref="O117:O180" si="67">N117*H117</f>
        <v>1.0327999999999999</v>
      </c>
      <c r="P117">
        <f t="shared" ref="P117:P180" si="68">maint_base*I117</f>
        <v>5.8682008707214237</v>
      </c>
      <c r="Q117">
        <f t="shared" ref="Q117:Q180" si="69">claim_exp_base*I117</f>
        <v>293.41004353607121</v>
      </c>
      <c r="R117">
        <f t="shared" ref="R117:R180" si="70">M116*N117</f>
        <v>31.92231362962923</v>
      </c>
      <c r="S117">
        <f t="shared" ref="S117:S180" si="71">R117*H117</f>
        <v>0.63844627259258457</v>
      </c>
      <c r="T117">
        <f t="shared" ref="T117:T180" si="72">M116*P117</f>
        <v>3.6275474174444735</v>
      </c>
      <c r="U117">
        <f t="shared" ref="U117:U180" si="73">J117*sum_assured</f>
        <v>13.853818569563517</v>
      </c>
      <c r="V117">
        <f t="shared" ref="V117:V180" si="74">J117*Q117</f>
        <v>1.0162123774091158E-2</v>
      </c>
      <c r="W117">
        <f t="shared" ref="W117:W180" si="75">R117-S117-T117-U117-V117</f>
        <v>13.792339246254565</v>
      </c>
      <c r="X117">
        <f t="shared" ref="X117:X180" si="76">U117+V117+T117-(R117-S117)*(1+i_m)</f>
        <v>-13.894754487362327</v>
      </c>
      <c r="Y117">
        <f t="shared" ref="Y117:Y180" si="77">v_m</f>
        <v>0.99673694261856227</v>
      </c>
      <c r="Z117">
        <f t="shared" ref="Z117:Z180" si="78">v_m^A117</f>
        <v>0.80860436014078485</v>
      </c>
      <c r="AA117">
        <f t="shared" ref="AA117:AA180" si="79">(R117-S117)*Z116-(T117+U117+V117)*Z117</f>
        <v>11.235359061566916</v>
      </c>
      <c r="AB117">
        <f t="shared" ref="AB117:AB180" si="80">R117*Z116</f>
        <v>25.897025466806543</v>
      </c>
      <c r="AC117">
        <f t="shared" ref="AC117:AC180" si="81">S117*Z116</f>
        <v>0.51794050933613078</v>
      </c>
      <c r="AD117">
        <f t="shared" ref="AD117:AD180" si="82">T117*Z117</f>
        <v>2.9332506583630451</v>
      </c>
      <c r="AE117">
        <f t="shared" ref="AE117:AE180" si="83">U117*Z117</f>
        <v>11.20225809994843</v>
      </c>
      <c r="AF117">
        <f t="shared" ref="AF117:AF180" si="84">V117*Z117</f>
        <v>8.217137592020439E-3</v>
      </c>
      <c r="AG117">
        <f t="shared" si="47"/>
        <v>97.072605394848239</v>
      </c>
      <c r="AH117">
        <f t="shared" si="48"/>
        <v>157.57607910754217</v>
      </c>
      <c r="AI117">
        <f t="shared" si="49"/>
        <v>97.072605394848239</v>
      </c>
      <c r="AK117" t="b">
        <f t="shared" ref="AK117:AK180" si="85">AND(M117&gt;=0,M117&lt;=M116)</f>
        <v>1</v>
      </c>
      <c r="AL117" t="b">
        <f t="shared" ref="AL117:AL180" si="86">AND(D117&gt;=0,D117&lt;=1,E117&gt;=0,E117&lt;=1,F117&gt;=0,F117&lt;=1,G117&gt;=0,G117&lt;=1,J117+K117+L117&lt;=M116+0.000000001*scale_count)</f>
        <v>1</v>
      </c>
      <c r="AM117">
        <f t="shared" ref="AM117:AM180" si="87">(AG116+R117-S117)*(1+i_m)-T117-U117-V117</f>
        <v>97.072605394848239</v>
      </c>
      <c r="AN117" t="b">
        <f t="shared" ref="AN117:AN180" si="88">ABS(AM117-AG117)&lt;=0.000000001*MAX(ABS(AM117),ABS(AG117),scale_money)</f>
        <v>1</v>
      </c>
      <c r="AO117">
        <f t="shared" ref="AO117:AO180" si="89">(U117+V117+T117)*Z117-(R117-S117)*Z116</f>
        <v>-11.235359061566916</v>
      </c>
      <c r="AP117">
        <f>SUM(AO118:$AO$352)</f>
        <v>78.493331972500926</v>
      </c>
      <c r="AQ117" t="b">
        <f t="shared" si="50"/>
        <v>1</v>
      </c>
      <c r="AR117" t="b">
        <f t="shared" ref="AR117:AR180" si="90">IF(A117&lt;&gt;rem_m,L117=0,L117=M116-J117-K117)</f>
        <v>1</v>
      </c>
      <c r="AS117" t="b">
        <f t="shared" ref="AS117:AS180" si="91">IF(A117&gt;prem_rem_m,AND(R117=0,S117=0,F117=0,G117=0,K117=0),R117=M116*premium)</f>
        <v>1</v>
      </c>
      <c r="AT117" t="b">
        <f t="shared" si="46"/>
        <v>1</v>
      </c>
      <c r="AU117">
        <f t="shared" si="51"/>
        <v>157.57607910754214</v>
      </c>
      <c r="AV117" t="b">
        <f t="shared" si="52"/>
        <v>1</v>
      </c>
      <c r="AW117" t="b">
        <f t="shared" si="53"/>
        <v>1</v>
      </c>
      <c r="AX117" t="b">
        <f t="shared" ref="AX117:AX180" si="92">AND(U117=J117*sum_assured,R117=M116*N117,T117=M116*P117)</f>
        <v>1</v>
      </c>
    </row>
    <row r="118" spans="1:50" x14ac:dyDescent="0.35">
      <c r="A118">
        <v>66</v>
      </c>
      <c r="B118">
        <f t="shared" si="54"/>
        <v>5</v>
      </c>
      <c r="C118">
        <f t="shared" si="55"/>
        <v>40</v>
      </c>
      <c r="D118">
        <f t="shared" si="56"/>
        <v>6.7212306614972128E-4</v>
      </c>
      <c r="E118">
        <f t="shared" si="57"/>
        <v>5.6027517243317781E-5</v>
      </c>
      <c r="F118">
        <f t="shared" si="58"/>
        <v>0.04</v>
      </c>
      <c r="G118">
        <f t="shared" si="59"/>
        <v>3.3960531989175591E-3</v>
      </c>
      <c r="H118">
        <f t="shared" si="60"/>
        <v>0.02</v>
      </c>
      <c r="I118">
        <f t="shared" si="61"/>
        <v>1.1765346874293379</v>
      </c>
      <c r="J118">
        <f t="shared" si="62"/>
        <v>3.4514991764085118E-5</v>
      </c>
      <c r="K118">
        <f t="shared" si="63"/>
        <v>2.0919752776246401E-3</v>
      </c>
      <c r="L118">
        <f t="shared" si="64"/>
        <v>0</v>
      </c>
      <c r="M118">
        <f t="shared" si="65"/>
        <v>0.61390994079701922</v>
      </c>
      <c r="N118">
        <f t="shared" si="66"/>
        <v>51.64</v>
      </c>
      <c r="O118">
        <f t="shared" si="67"/>
        <v>1.0327999999999999</v>
      </c>
      <c r="P118">
        <f t="shared" si="68"/>
        <v>5.8826734371466891</v>
      </c>
      <c r="Q118">
        <f t="shared" si="69"/>
        <v>294.13367185733449</v>
      </c>
      <c r="R118">
        <f t="shared" si="70"/>
        <v>31.812121300269308</v>
      </c>
      <c r="S118">
        <f t="shared" si="71"/>
        <v>0.63624242600538616</v>
      </c>
      <c r="T118">
        <f t="shared" si="72"/>
        <v>3.6239411493490055</v>
      </c>
      <c r="U118">
        <f t="shared" si="73"/>
        <v>13.805996705634048</v>
      </c>
      <c r="V118">
        <f t="shared" si="74"/>
        <v>1.0152021261696014E-2</v>
      </c>
      <c r="W118">
        <f t="shared" si="75"/>
        <v>13.735788998019174</v>
      </c>
      <c r="X118">
        <f t="shared" si="76"/>
        <v>-13.837850712934866</v>
      </c>
      <c r="Y118">
        <f t="shared" si="77"/>
        <v>0.99673694261856227</v>
      </c>
      <c r="Z118">
        <f t="shared" si="78"/>
        <v>0.80596583771476471</v>
      </c>
      <c r="AA118">
        <f t="shared" si="79"/>
        <v>11.152834942022404</v>
      </c>
      <c r="AB118">
        <f t="shared" si="80"/>
        <v>25.723419988725297</v>
      </c>
      <c r="AC118">
        <f t="shared" si="81"/>
        <v>0.51446839977450598</v>
      </c>
      <c r="AD118">
        <f t="shared" si="82"/>
        <v>2.9207727642640786</v>
      </c>
      <c r="AE118">
        <f t="shared" si="83"/>
        <v>11.127161700343628</v>
      </c>
      <c r="AF118">
        <f t="shared" si="84"/>
        <v>8.1821823206809311E-3</v>
      </c>
      <c r="AG118">
        <f t="shared" si="47"/>
        <v>111.22824655782591</v>
      </c>
      <c r="AH118">
        <f t="shared" si="48"/>
        <v>181.18007083159773</v>
      </c>
      <c r="AI118">
        <f t="shared" si="49"/>
        <v>111.22824655782591</v>
      </c>
      <c r="AK118" t="b">
        <f t="shared" si="85"/>
        <v>1</v>
      </c>
      <c r="AL118" t="b">
        <f t="shared" si="86"/>
        <v>1</v>
      </c>
      <c r="AM118">
        <f t="shared" si="87"/>
        <v>111.22824655782591</v>
      </c>
      <c r="AN118" t="b">
        <f t="shared" si="88"/>
        <v>1</v>
      </c>
      <c r="AO118">
        <f t="shared" si="89"/>
        <v>-11.152834942022404</v>
      </c>
      <c r="AP118">
        <f>SUM(AO119:$AO$352)</f>
        <v>89.646166914523477</v>
      </c>
      <c r="AQ118" t="b">
        <f t="shared" si="50"/>
        <v>1</v>
      </c>
      <c r="AR118" t="b">
        <f t="shared" si="90"/>
        <v>1</v>
      </c>
      <c r="AS118" t="b">
        <f t="shared" si="91"/>
        <v>1</v>
      </c>
      <c r="AT118" t="b">
        <f t="shared" ref="AT118:AT181" si="93">AND(C118&gt;=18,C118&lt;=120,OR(B118-B117=0,B118-B117=1))</f>
        <v>1</v>
      </c>
      <c r="AU118">
        <f t="shared" si="51"/>
        <v>181.18007083159773</v>
      </c>
      <c r="AV118" t="b">
        <f t="shared" si="52"/>
        <v>1</v>
      </c>
      <c r="AW118" t="b">
        <f t="shared" si="53"/>
        <v>1</v>
      </c>
      <c r="AX118" t="b">
        <f t="shared" si="92"/>
        <v>1</v>
      </c>
    </row>
    <row r="119" spans="1:50" x14ac:dyDescent="0.35">
      <c r="A119">
        <v>67</v>
      </c>
      <c r="B119">
        <f t="shared" si="54"/>
        <v>5</v>
      </c>
      <c r="C119">
        <f t="shared" si="55"/>
        <v>40</v>
      </c>
      <c r="D119">
        <f t="shared" si="56"/>
        <v>6.7212306614972128E-4</v>
      </c>
      <c r="E119">
        <f t="shared" si="57"/>
        <v>5.6027517243317781E-5</v>
      </c>
      <c r="F119">
        <f t="shared" si="58"/>
        <v>0.04</v>
      </c>
      <c r="G119">
        <f t="shared" si="59"/>
        <v>3.3960531989175591E-3</v>
      </c>
      <c r="H119">
        <f t="shared" si="60"/>
        <v>0.02</v>
      </c>
      <c r="I119">
        <f t="shared" si="61"/>
        <v>1.1794363393650116</v>
      </c>
      <c r="J119">
        <f t="shared" si="62"/>
        <v>3.4395849793849193E-5</v>
      </c>
      <c r="K119">
        <f t="shared" si="63"/>
        <v>2.0847540081552845E-3</v>
      </c>
      <c r="L119">
        <f t="shared" si="64"/>
        <v>0</v>
      </c>
      <c r="M119">
        <f t="shared" si="65"/>
        <v>0.61179079093907007</v>
      </c>
      <c r="N119">
        <f t="shared" si="66"/>
        <v>51.64</v>
      </c>
      <c r="O119">
        <f t="shared" si="67"/>
        <v>1.0327999999999999</v>
      </c>
      <c r="P119">
        <f t="shared" si="68"/>
        <v>5.8971816968250579</v>
      </c>
      <c r="Q119">
        <f t="shared" si="69"/>
        <v>294.85908484125287</v>
      </c>
      <c r="R119">
        <f t="shared" si="70"/>
        <v>31.702309342758074</v>
      </c>
      <c r="S119">
        <f t="shared" si="71"/>
        <v>0.63404618685516145</v>
      </c>
      <c r="T119">
        <f t="shared" si="72"/>
        <v>3.6203384663671367</v>
      </c>
      <c r="U119">
        <f t="shared" si="73"/>
        <v>13.758339917539677</v>
      </c>
      <c r="V119">
        <f t="shared" si="74"/>
        <v>1.0141928792551569E-2</v>
      </c>
      <c r="W119">
        <f t="shared" si="75"/>
        <v>13.679442843203546</v>
      </c>
      <c r="X119">
        <f t="shared" si="76"/>
        <v>-13.781152252260849</v>
      </c>
      <c r="Y119">
        <f t="shared" si="77"/>
        <v>0.99673694261856227</v>
      </c>
      <c r="Z119">
        <f t="shared" si="78"/>
        <v>0.80333592493882289</v>
      </c>
      <c r="AA119">
        <f t="shared" si="79"/>
        <v>11.070894691292711</v>
      </c>
      <c r="AB119">
        <f t="shared" si="80"/>
        <v>25.550978306928624</v>
      </c>
      <c r="AC119">
        <f t="shared" si="81"/>
        <v>0.51101956613857247</v>
      </c>
      <c r="AD119">
        <f t="shared" si="82"/>
        <v>2.9083479504706435</v>
      </c>
      <c r="AE119">
        <f t="shared" si="83"/>
        <v>11.052568723279466</v>
      </c>
      <c r="AF119">
        <f t="shared" si="84"/>
        <v>8.1473757472280937E-3</v>
      </c>
      <c r="AG119">
        <f t="shared" si="47"/>
        <v>125.37353114574735</v>
      </c>
      <c r="AH119">
        <f t="shared" si="48"/>
        <v>204.92876486961316</v>
      </c>
      <c r="AI119">
        <f t="shared" si="49"/>
        <v>125.37353114574735</v>
      </c>
      <c r="AK119" t="b">
        <f t="shared" si="85"/>
        <v>1</v>
      </c>
      <c r="AL119" t="b">
        <f t="shared" si="86"/>
        <v>1</v>
      </c>
      <c r="AM119">
        <f t="shared" si="87"/>
        <v>125.37353114574735</v>
      </c>
      <c r="AN119" t="b">
        <f t="shared" si="88"/>
        <v>1</v>
      </c>
      <c r="AO119">
        <f t="shared" si="89"/>
        <v>-11.070894691292711</v>
      </c>
      <c r="AP119">
        <f>SUM(AO120:$AO$352)</f>
        <v>100.71706160581616</v>
      </c>
      <c r="AQ119" t="b">
        <f t="shared" si="50"/>
        <v>1</v>
      </c>
      <c r="AR119" t="b">
        <f t="shared" si="90"/>
        <v>1</v>
      </c>
      <c r="AS119" t="b">
        <f t="shared" si="91"/>
        <v>1</v>
      </c>
      <c r="AT119" t="b">
        <f t="shared" si="93"/>
        <v>1</v>
      </c>
      <c r="AU119">
        <f t="shared" si="51"/>
        <v>204.92876486961316</v>
      </c>
      <c r="AV119" t="b">
        <f t="shared" si="52"/>
        <v>1</v>
      </c>
      <c r="AW119" t="b">
        <f t="shared" si="53"/>
        <v>1</v>
      </c>
      <c r="AX119" t="b">
        <f t="shared" si="92"/>
        <v>1</v>
      </c>
    </row>
    <row r="120" spans="1:50" x14ac:dyDescent="0.35">
      <c r="A120">
        <v>68</v>
      </c>
      <c r="B120">
        <f t="shared" si="54"/>
        <v>5</v>
      </c>
      <c r="C120">
        <f t="shared" si="55"/>
        <v>40</v>
      </c>
      <c r="D120">
        <f t="shared" si="56"/>
        <v>6.7212306614972128E-4</v>
      </c>
      <c r="E120">
        <f t="shared" si="57"/>
        <v>5.6027517243317781E-5</v>
      </c>
      <c r="F120">
        <f t="shared" si="58"/>
        <v>0.04</v>
      </c>
      <c r="G120">
        <f t="shared" si="59"/>
        <v>3.3960531989175591E-3</v>
      </c>
      <c r="H120">
        <f t="shared" si="60"/>
        <v>0.02</v>
      </c>
      <c r="I120">
        <f t="shared" si="61"/>
        <v>1.182345147557144</v>
      </c>
      <c r="J120">
        <f t="shared" si="62"/>
        <v>3.427711908864177E-5</v>
      </c>
      <c r="K120">
        <f t="shared" si="63"/>
        <v>2.0775576657170018E-3</v>
      </c>
      <c r="L120">
        <f t="shared" si="64"/>
        <v>0</v>
      </c>
      <c r="M120">
        <f t="shared" si="65"/>
        <v>0.60967895615426437</v>
      </c>
      <c r="N120">
        <f t="shared" si="66"/>
        <v>51.64</v>
      </c>
      <c r="O120">
        <f t="shared" si="67"/>
        <v>1.0327999999999999</v>
      </c>
      <c r="P120">
        <f t="shared" si="68"/>
        <v>5.9117257377857202</v>
      </c>
      <c r="Q120">
        <f t="shared" si="69"/>
        <v>295.58628688928599</v>
      </c>
      <c r="R120">
        <f t="shared" si="70"/>
        <v>31.59287644409358</v>
      </c>
      <c r="S120">
        <f t="shared" si="71"/>
        <v>0.63185752888187163</v>
      </c>
      <c r="T120">
        <f t="shared" si="72"/>
        <v>3.6167393649347832</v>
      </c>
      <c r="U120">
        <f t="shared" si="73"/>
        <v>13.710847635456709</v>
      </c>
      <c r="V120">
        <f t="shared" si="74"/>
        <v>1.0131846356673488E-2</v>
      </c>
      <c r="W120">
        <f t="shared" si="75"/>
        <v>13.623300068463545</v>
      </c>
      <c r="X120">
        <f t="shared" si="76"/>
        <v>-13.724658387783688</v>
      </c>
      <c r="Y120">
        <f t="shared" si="77"/>
        <v>0.99673694261856227</v>
      </c>
      <c r="Z120">
        <f t="shared" si="78"/>
        <v>0.80071459371917719</v>
      </c>
      <c r="AA120">
        <f t="shared" si="79"/>
        <v>10.989534264908707</v>
      </c>
      <c r="AB120">
        <f t="shared" si="80"/>
        <v>25.379692619693866</v>
      </c>
      <c r="AC120">
        <f t="shared" si="81"/>
        <v>0.50759385239387733</v>
      </c>
      <c r="AD120">
        <f t="shared" si="82"/>
        <v>2.8959759911819098</v>
      </c>
      <c r="AE120">
        <f t="shared" si="83"/>
        <v>10.97847579397026</v>
      </c>
      <c r="AF120">
        <f t="shared" si="84"/>
        <v>8.1127172391089377E-3</v>
      </c>
      <c r="AG120">
        <f t="shared" si="47"/>
        <v>139.50862985007763</v>
      </c>
      <c r="AH120">
        <f t="shared" si="48"/>
        <v>228.82310180110329</v>
      </c>
      <c r="AI120">
        <f t="shared" si="49"/>
        <v>139.50862985007763</v>
      </c>
      <c r="AK120" t="b">
        <f t="shared" si="85"/>
        <v>1</v>
      </c>
      <c r="AL120" t="b">
        <f t="shared" si="86"/>
        <v>1</v>
      </c>
      <c r="AM120">
        <f t="shared" si="87"/>
        <v>139.50862985007765</v>
      </c>
      <c r="AN120" t="b">
        <f t="shared" si="88"/>
        <v>1</v>
      </c>
      <c r="AO120">
        <f t="shared" si="89"/>
        <v>-10.989534264908711</v>
      </c>
      <c r="AP120">
        <f>SUM(AO121:$AO$352)</f>
        <v>111.70659587072491</v>
      </c>
      <c r="AQ120" t="b">
        <f t="shared" si="50"/>
        <v>1</v>
      </c>
      <c r="AR120" t="b">
        <f t="shared" si="90"/>
        <v>1</v>
      </c>
      <c r="AS120" t="b">
        <f t="shared" si="91"/>
        <v>1</v>
      </c>
      <c r="AT120" t="b">
        <f t="shared" si="93"/>
        <v>1</v>
      </c>
      <c r="AU120">
        <f t="shared" si="51"/>
        <v>228.82310180110321</v>
      </c>
      <c r="AV120" t="b">
        <f t="shared" si="52"/>
        <v>1</v>
      </c>
      <c r="AW120" t="b">
        <f t="shared" si="53"/>
        <v>1</v>
      </c>
      <c r="AX120" t="b">
        <f t="shared" si="92"/>
        <v>1</v>
      </c>
    </row>
    <row r="121" spans="1:50" x14ac:dyDescent="0.35">
      <c r="A121">
        <v>69</v>
      </c>
      <c r="B121">
        <f t="shared" si="54"/>
        <v>5</v>
      </c>
      <c r="C121">
        <f t="shared" si="55"/>
        <v>40</v>
      </c>
      <c r="D121">
        <f t="shared" si="56"/>
        <v>6.7212306614972128E-4</v>
      </c>
      <c r="E121">
        <f t="shared" si="57"/>
        <v>5.6027517243317781E-5</v>
      </c>
      <c r="F121">
        <f t="shared" si="58"/>
        <v>0.04</v>
      </c>
      <c r="G121">
        <f t="shared" si="59"/>
        <v>3.3960531989175591E-3</v>
      </c>
      <c r="H121">
        <f t="shared" si="60"/>
        <v>0.02</v>
      </c>
      <c r="I121">
        <f t="shared" si="61"/>
        <v>1.185261129654994</v>
      </c>
      <c r="J121">
        <f t="shared" si="62"/>
        <v>3.4158798228821035E-5</v>
      </c>
      <c r="K121">
        <f t="shared" si="63"/>
        <v>2.070386164264412E-3</v>
      </c>
      <c r="L121">
        <f t="shared" si="64"/>
        <v>0</v>
      </c>
      <c r="M121">
        <f t="shared" si="65"/>
        <v>0.60757441119177125</v>
      </c>
      <c r="N121">
        <f t="shared" si="66"/>
        <v>51.64</v>
      </c>
      <c r="O121">
        <f t="shared" si="67"/>
        <v>1.0327999999999999</v>
      </c>
      <c r="P121">
        <f t="shared" si="68"/>
        <v>5.9263056482749699</v>
      </c>
      <c r="Q121">
        <f t="shared" si="69"/>
        <v>296.31528241374849</v>
      </c>
      <c r="R121">
        <f t="shared" si="70"/>
        <v>31.483821295806212</v>
      </c>
      <c r="S121">
        <f t="shared" si="71"/>
        <v>0.62967642591612427</v>
      </c>
      <c r="T121">
        <f t="shared" si="72"/>
        <v>3.6131438414914046</v>
      </c>
      <c r="U121">
        <f t="shared" si="73"/>
        <v>13.663519291528415</v>
      </c>
      <c r="V121">
        <f t="shared" si="74"/>
        <v>1.0121773944087357E-2</v>
      </c>
      <c r="W121">
        <f t="shared" si="75"/>
        <v>13.567359962926183</v>
      </c>
      <c r="X121">
        <f t="shared" si="76"/>
        <v>-13.668368404432471</v>
      </c>
      <c r="Y121">
        <f t="shared" si="77"/>
        <v>0.99673694261856227</v>
      </c>
      <c r="Z121">
        <f t="shared" si="78"/>
        <v>0.79810181605371699</v>
      </c>
      <c r="AA121">
        <f t="shared" si="79"/>
        <v>10.908749646068797</v>
      </c>
      <c r="AB121">
        <f t="shared" si="80"/>
        <v>25.209555177598649</v>
      </c>
      <c r="AC121">
        <f t="shared" si="81"/>
        <v>0.50419110355197305</v>
      </c>
      <c r="AD121">
        <f t="shared" si="82"/>
        <v>2.8836566615575934</v>
      </c>
      <c r="AE121">
        <f t="shared" si="83"/>
        <v>10.904879560253825</v>
      </c>
      <c r="AF121">
        <f t="shared" si="84"/>
        <v>8.0782061664613145E-3</v>
      </c>
      <c r="AG121">
        <f t="shared" si="47"/>
        <v>153.63371320601036</v>
      </c>
      <c r="AH121">
        <f t="shared" si="48"/>
        <v>252.86402846468513</v>
      </c>
      <c r="AI121">
        <f t="shared" si="49"/>
        <v>153.63371320601036</v>
      </c>
      <c r="AK121" t="b">
        <f t="shared" si="85"/>
        <v>1</v>
      </c>
      <c r="AL121" t="b">
        <f t="shared" si="86"/>
        <v>1</v>
      </c>
      <c r="AM121">
        <f t="shared" si="87"/>
        <v>153.63371320601036</v>
      </c>
      <c r="AN121" t="b">
        <f t="shared" si="88"/>
        <v>1</v>
      </c>
      <c r="AO121">
        <f t="shared" si="89"/>
        <v>-10.908749646068799</v>
      </c>
      <c r="AP121">
        <f>SUM(AO122:$AO$352)</f>
        <v>122.61534551679362</v>
      </c>
      <c r="AQ121" t="b">
        <f t="shared" si="50"/>
        <v>1</v>
      </c>
      <c r="AR121" t="b">
        <f t="shared" si="90"/>
        <v>1</v>
      </c>
      <c r="AS121" t="b">
        <f t="shared" si="91"/>
        <v>1</v>
      </c>
      <c r="AT121" t="b">
        <f t="shared" si="93"/>
        <v>1</v>
      </c>
      <c r="AU121">
        <f t="shared" si="51"/>
        <v>252.86402846468516</v>
      </c>
      <c r="AV121" t="b">
        <f t="shared" si="52"/>
        <v>1</v>
      </c>
      <c r="AW121" t="b">
        <f t="shared" si="53"/>
        <v>1</v>
      </c>
      <c r="AX121" t="b">
        <f t="shared" si="92"/>
        <v>1</v>
      </c>
    </row>
    <row r="122" spans="1:50" x14ac:dyDescent="0.35">
      <c r="A122">
        <v>70</v>
      </c>
      <c r="B122">
        <f t="shared" si="54"/>
        <v>5</v>
      </c>
      <c r="C122">
        <f t="shared" si="55"/>
        <v>40</v>
      </c>
      <c r="D122">
        <f t="shared" si="56"/>
        <v>6.7212306614972128E-4</v>
      </c>
      <c r="E122">
        <f t="shared" si="57"/>
        <v>5.6027517243317781E-5</v>
      </c>
      <c r="F122">
        <f t="shared" si="58"/>
        <v>0.04</v>
      </c>
      <c r="G122">
        <f t="shared" si="59"/>
        <v>3.3960531989175591E-3</v>
      </c>
      <c r="H122">
        <f t="shared" si="60"/>
        <v>0.02</v>
      </c>
      <c r="I122">
        <f t="shared" si="61"/>
        <v>1.1881843033513486</v>
      </c>
      <c r="J122">
        <f t="shared" si="62"/>
        <v>3.4040885799645615E-5</v>
      </c>
      <c r="K122">
        <f t="shared" si="63"/>
        <v>2.0632394180491536E-3</v>
      </c>
      <c r="L122">
        <f t="shared" si="64"/>
        <v>0</v>
      </c>
      <c r="M122">
        <f t="shared" si="65"/>
        <v>0.60547713088792243</v>
      </c>
      <c r="N122">
        <f t="shared" si="66"/>
        <v>51.64</v>
      </c>
      <c r="O122">
        <f t="shared" si="67"/>
        <v>1.0327999999999999</v>
      </c>
      <c r="P122">
        <f t="shared" si="68"/>
        <v>5.9409215167567435</v>
      </c>
      <c r="Q122">
        <f t="shared" si="69"/>
        <v>297.04607583783718</v>
      </c>
      <c r="R122">
        <f t="shared" si="70"/>
        <v>31.375142593943067</v>
      </c>
      <c r="S122">
        <f t="shared" si="71"/>
        <v>0.62750285187886135</v>
      </c>
      <c r="T122">
        <f t="shared" si="72"/>
        <v>3.609551892480003</v>
      </c>
      <c r="U122">
        <f t="shared" si="73"/>
        <v>13.616354319858246</v>
      </c>
      <c r="V122">
        <f t="shared" si="74"/>
        <v>1.0111711544828686E-2</v>
      </c>
      <c r="W122">
        <f t="shared" si="75"/>
        <v>13.511621818181128</v>
      </c>
      <c r="X122">
        <f t="shared" si="76"/>
        <v>-13.612281589613442</v>
      </c>
      <c r="Y122">
        <f t="shared" si="77"/>
        <v>0.99673694261856227</v>
      </c>
      <c r="Z122">
        <f t="shared" si="78"/>
        <v>0.79549756403170402</v>
      </c>
      <c r="AA122">
        <f t="shared" si="79"/>
        <v>10.828536845451106</v>
      </c>
      <c r="AB122">
        <f t="shared" si="80"/>
        <v>25.040558283170292</v>
      </c>
      <c r="AC122">
        <f t="shared" si="81"/>
        <v>0.50081116566340578</v>
      </c>
      <c r="AD122">
        <f t="shared" si="82"/>
        <v>2.8713897377138697</v>
      </c>
      <c r="AE122">
        <f t="shared" si="83"/>
        <v>10.831776692439805</v>
      </c>
      <c r="AF122">
        <f t="shared" si="84"/>
        <v>8.043841902102479E-3</v>
      </c>
      <c r="AG122">
        <f t="shared" si="47"/>
        <v>167.74895159443327</v>
      </c>
      <c r="AH122">
        <f t="shared" si="48"/>
        <v>277.05249800010142</v>
      </c>
      <c r="AI122">
        <f t="shared" si="49"/>
        <v>167.74895159443327</v>
      </c>
      <c r="AK122" t="b">
        <f t="shared" si="85"/>
        <v>1</v>
      </c>
      <c r="AL122" t="b">
        <f t="shared" si="86"/>
        <v>1</v>
      </c>
      <c r="AM122">
        <f t="shared" si="87"/>
        <v>167.74895159443327</v>
      </c>
      <c r="AN122" t="b">
        <f t="shared" si="88"/>
        <v>1</v>
      </c>
      <c r="AO122">
        <f t="shared" si="89"/>
        <v>-10.828536845451106</v>
      </c>
      <c r="AP122">
        <f>SUM(AO123:$AO$352)</f>
        <v>133.44388236224486</v>
      </c>
      <c r="AQ122" t="b">
        <f t="shared" si="50"/>
        <v>1</v>
      </c>
      <c r="AR122" t="b">
        <f t="shared" si="90"/>
        <v>1</v>
      </c>
      <c r="AS122" t="b">
        <f t="shared" si="91"/>
        <v>1</v>
      </c>
      <c r="AT122" t="b">
        <f t="shared" si="93"/>
        <v>1</v>
      </c>
      <c r="AU122">
        <f t="shared" si="51"/>
        <v>277.05249800010137</v>
      </c>
      <c r="AV122" t="b">
        <f t="shared" si="52"/>
        <v>1</v>
      </c>
      <c r="AW122" t="b">
        <f t="shared" si="53"/>
        <v>1</v>
      </c>
      <c r="AX122" t="b">
        <f t="shared" si="92"/>
        <v>1</v>
      </c>
    </row>
    <row r="123" spans="1:50" x14ac:dyDescent="0.35">
      <c r="A123">
        <v>71</v>
      </c>
      <c r="B123">
        <f t="shared" si="54"/>
        <v>5</v>
      </c>
      <c r="C123">
        <f t="shared" si="55"/>
        <v>40</v>
      </c>
      <c r="D123">
        <f t="shared" si="56"/>
        <v>6.7212306614972128E-4</v>
      </c>
      <c r="E123">
        <f t="shared" si="57"/>
        <v>5.6027517243317781E-5</v>
      </c>
      <c r="F123">
        <f t="shared" si="58"/>
        <v>0.04</v>
      </c>
      <c r="G123">
        <f t="shared" si="59"/>
        <v>3.3960531989175591E-3</v>
      </c>
      <c r="H123">
        <f t="shared" si="60"/>
        <v>0.02</v>
      </c>
      <c r="I123">
        <f t="shared" si="61"/>
        <v>1.1911146863826299</v>
      </c>
      <c r="J123">
        <f t="shared" si="62"/>
        <v>3.3923380391257651E-5</v>
      </c>
      <c r="K123">
        <f t="shared" si="63"/>
        <v>2.0561173416188587E-3</v>
      </c>
      <c r="L123">
        <f t="shared" si="64"/>
        <v>0</v>
      </c>
      <c r="M123">
        <f t="shared" si="65"/>
        <v>0.60338709016591241</v>
      </c>
      <c r="N123">
        <f t="shared" si="66"/>
        <v>51.64</v>
      </c>
      <c r="O123">
        <f t="shared" si="67"/>
        <v>1.0327999999999999</v>
      </c>
      <c r="P123">
        <f t="shared" si="68"/>
        <v>5.955573431913149</v>
      </c>
      <c r="Q123">
        <f t="shared" si="69"/>
        <v>297.77867159565744</v>
      </c>
      <c r="R123">
        <f t="shared" si="70"/>
        <v>31.266839039052314</v>
      </c>
      <c r="S123">
        <f t="shared" si="71"/>
        <v>0.62533678078104626</v>
      </c>
      <c r="T123">
        <f t="shared" si="72"/>
        <v>3.6059635143471112</v>
      </c>
      <c r="U123">
        <f t="shared" si="73"/>
        <v>13.56935215650306</v>
      </c>
      <c r="V123">
        <f t="shared" si="74"/>
        <v>1.0101659148942878E-2</v>
      </c>
      <c r="W123">
        <f t="shared" si="75"/>
        <v>13.456084928272155</v>
      </c>
      <c r="X123">
        <f t="shared" si="76"/>
        <v>-13.556397233201395</v>
      </c>
      <c r="Y123">
        <f t="shared" si="77"/>
        <v>0.99673694261856227</v>
      </c>
      <c r="Z123">
        <f t="shared" si="78"/>
        <v>0.79290180983347469</v>
      </c>
      <c r="AA123">
        <f t="shared" si="79"/>
        <v>10.748891901026891</v>
      </c>
      <c r="AB123">
        <f t="shared" si="80"/>
        <v>24.872694290537503</v>
      </c>
      <c r="AC123">
        <f t="shared" si="81"/>
        <v>0.49745388581075001</v>
      </c>
      <c r="AD123">
        <f t="shared" si="82"/>
        <v>2.8591749967193012</v>
      </c>
      <c r="AE123">
        <f t="shared" si="83"/>
        <v>10.759163883159038</v>
      </c>
      <c r="AF123">
        <f t="shared" si="84"/>
        <v>8.0096238215176859E-3</v>
      </c>
      <c r="AG123">
        <f t="shared" si="47"/>
        <v>181.85451524389151</v>
      </c>
      <c r="AH123">
        <f t="shared" si="48"/>
        <v>301.38946989052624</v>
      </c>
      <c r="AI123">
        <f t="shared" si="49"/>
        <v>181.85451524389151</v>
      </c>
      <c r="AK123" t="b">
        <f t="shared" si="85"/>
        <v>1</v>
      </c>
      <c r="AL123" t="b">
        <f t="shared" si="86"/>
        <v>1</v>
      </c>
      <c r="AM123">
        <f t="shared" si="87"/>
        <v>181.85451524389148</v>
      </c>
      <c r="AN123" t="b">
        <f t="shared" si="88"/>
        <v>1</v>
      </c>
      <c r="AO123">
        <f t="shared" si="89"/>
        <v>-10.748891901026894</v>
      </c>
      <c r="AP123">
        <f>SUM(AO124:$AO$352)</f>
        <v>144.19277426327162</v>
      </c>
      <c r="AQ123" t="b">
        <f t="shared" si="50"/>
        <v>1</v>
      </c>
      <c r="AR123" t="b">
        <f t="shared" si="90"/>
        <v>1</v>
      </c>
      <c r="AS123" t="b">
        <f t="shared" si="91"/>
        <v>1</v>
      </c>
      <c r="AT123" t="b">
        <f t="shared" si="93"/>
        <v>1</v>
      </c>
      <c r="AU123">
        <f t="shared" si="51"/>
        <v>301.38946989052619</v>
      </c>
      <c r="AV123" t="b">
        <f t="shared" si="52"/>
        <v>1</v>
      </c>
      <c r="AW123" t="b">
        <f t="shared" si="53"/>
        <v>1</v>
      </c>
      <c r="AX123" t="b">
        <f t="shared" si="92"/>
        <v>1</v>
      </c>
    </row>
    <row r="124" spans="1:50" x14ac:dyDescent="0.35">
      <c r="A124">
        <v>72</v>
      </c>
      <c r="B124">
        <f t="shared" si="54"/>
        <v>5</v>
      </c>
      <c r="C124">
        <f t="shared" si="55"/>
        <v>40</v>
      </c>
      <c r="D124">
        <f t="shared" si="56"/>
        <v>6.7212306614972128E-4</v>
      </c>
      <c r="E124">
        <f t="shared" si="57"/>
        <v>5.6027517243317781E-5</v>
      </c>
      <c r="F124">
        <f t="shared" si="58"/>
        <v>0.04</v>
      </c>
      <c r="G124">
        <f t="shared" si="59"/>
        <v>3.3960531989175591E-3</v>
      </c>
      <c r="H124">
        <f t="shared" si="60"/>
        <v>0.02</v>
      </c>
      <c r="I124">
        <f t="shared" si="61"/>
        <v>1.1940522965290021</v>
      </c>
      <c r="J124">
        <f t="shared" si="62"/>
        <v>3.3806280598666001E-5</v>
      </c>
      <c r="K124">
        <f t="shared" si="63"/>
        <v>2.0490198498161337E-3</v>
      </c>
      <c r="L124">
        <f t="shared" si="64"/>
        <v>0</v>
      </c>
      <c r="M124">
        <f t="shared" si="65"/>
        <v>0.60130426403549764</v>
      </c>
      <c r="N124">
        <f t="shared" si="66"/>
        <v>51.64</v>
      </c>
      <c r="O124">
        <f t="shared" si="67"/>
        <v>1.0327999999999999</v>
      </c>
      <c r="P124">
        <f t="shared" si="68"/>
        <v>5.9702614826450109</v>
      </c>
      <c r="Q124">
        <f t="shared" si="69"/>
        <v>298.51307413225055</v>
      </c>
      <c r="R124">
        <f t="shared" si="70"/>
        <v>31.158909336167717</v>
      </c>
      <c r="S124">
        <f t="shared" si="71"/>
        <v>0.62317818672335434</v>
      </c>
      <c r="T124">
        <f t="shared" si="72"/>
        <v>3.602378703542799</v>
      </c>
      <c r="U124">
        <f t="shared" si="73"/>
        <v>13.522512239466401</v>
      </c>
      <c r="V124">
        <f t="shared" si="74"/>
        <v>1.0091616746485248E-2</v>
      </c>
      <c r="W124">
        <f t="shared" si="75"/>
        <v>13.400748589688675</v>
      </c>
      <c r="X124">
        <f t="shared" si="76"/>
        <v>-13.500714627531146</v>
      </c>
      <c r="Y124">
        <f t="shared" si="77"/>
        <v>0.99673694261856227</v>
      </c>
      <c r="Z124">
        <f t="shared" si="78"/>
        <v>0.79031452573014227</v>
      </c>
      <c r="AA124">
        <f t="shared" si="79"/>
        <v>10.669810877875271</v>
      </c>
      <c r="AB124">
        <f t="shared" si="80"/>
        <v>24.705955605084533</v>
      </c>
      <c r="AC124">
        <f t="shared" si="81"/>
        <v>0.49411911210169068</v>
      </c>
      <c r="AD124">
        <f t="shared" si="82"/>
        <v>2.8470122165907918</v>
      </c>
      <c r="AE124">
        <f t="shared" si="83"/>
        <v>10.687037847213933</v>
      </c>
      <c r="AF124">
        <f t="shared" si="84"/>
        <v>7.975551302848851E-3</v>
      </c>
      <c r="AG124">
        <f t="shared" si="47"/>
        <v>195.95057423254909</v>
      </c>
      <c r="AH124">
        <f t="shared" si="48"/>
        <v>325.87591000515715</v>
      </c>
      <c r="AI124">
        <f t="shared" si="49"/>
        <v>195.95057423254909</v>
      </c>
      <c r="AK124" t="b">
        <f t="shared" si="85"/>
        <v>1</v>
      </c>
      <c r="AL124" t="b">
        <f t="shared" si="86"/>
        <v>1</v>
      </c>
      <c r="AM124">
        <f t="shared" si="87"/>
        <v>195.95057423254909</v>
      </c>
      <c r="AN124" t="b">
        <f t="shared" si="88"/>
        <v>1</v>
      </c>
      <c r="AO124">
        <f t="shared" si="89"/>
        <v>-10.669810877875271</v>
      </c>
      <c r="AP124">
        <f>SUM(AO125:$AO$352)</f>
        <v>154.86258514114695</v>
      </c>
      <c r="AQ124" t="b">
        <f t="shared" si="50"/>
        <v>1</v>
      </c>
      <c r="AR124" t="b">
        <f t="shared" si="90"/>
        <v>1</v>
      </c>
      <c r="AS124" t="b">
        <f t="shared" si="91"/>
        <v>1</v>
      </c>
      <c r="AT124" t="b">
        <f t="shared" si="93"/>
        <v>1</v>
      </c>
      <c r="AU124">
        <f t="shared" si="51"/>
        <v>325.87591000515715</v>
      </c>
      <c r="AV124" t="b">
        <f t="shared" si="52"/>
        <v>1</v>
      </c>
      <c r="AW124" t="b">
        <f t="shared" si="53"/>
        <v>1</v>
      </c>
      <c r="AX124" t="b">
        <f t="shared" si="92"/>
        <v>1</v>
      </c>
    </row>
    <row r="125" spans="1:50" x14ac:dyDescent="0.35">
      <c r="A125">
        <v>73</v>
      </c>
      <c r="B125">
        <f t="shared" si="54"/>
        <v>6</v>
      </c>
      <c r="C125">
        <f t="shared" si="55"/>
        <v>41</v>
      </c>
      <c r="D125">
        <f t="shared" si="56"/>
        <v>7.2432149877565966E-4</v>
      </c>
      <c r="E125">
        <f t="shared" si="57"/>
        <v>6.038017257159467E-5</v>
      </c>
      <c r="F125">
        <f t="shared" si="58"/>
        <v>0.04</v>
      </c>
      <c r="G125">
        <f t="shared" si="59"/>
        <v>3.3960531989175591E-3</v>
      </c>
      <c r="H125">
        <f t="shared" si="60"/>
        <v>0.02</v>
      </c>
      <c r="I125">
        <f t="shared" si="61"/>
        <v>1.1969971516144815</v>
      </c>
      <c r="J125">
        <f t="shared" si="62"/>
        <v>3.6306855230499071E-5</v>
      </c>
      <c r="K125">
        <f t="shared" si="63"/>
        <v>2.0419379693886724E-3</v>
      </c>
      <c r="L125">
        <f t="shared" si="64"/>
        <v>0</v>
      </c>
      <c r="M125">
        <f t="shared" si="65"/>
        <v>0.59922601921087848</v>
      </c>
      <c r="N125">
        <f t="shared" si="66"/>
        <v>51.64</v>
      </c>
      <c r="O125">
        <f t="shared" si="67"/>
        <v>1.0327999999999999</v>
      </c>
      <c r="P125">
        <f t="shared" si="68"/>
        <v>5.9849857580724075</v>
      </c>
      <c r="Q125">
        <f t="shared" si="69"/>
        <v>299.24928790362037</v>
      </c>
      <c r="R125">
        <f t="shared" si="70"/>
        <v>31.051352194793097</v>
      </c>
      <c r="S125">
        <f t="shared" si="71"/>
        <v>0.62102704389586194</v>
      </c>
      <c r="T125">
        <f t="shared" si="72"/>
        <v>3.5987974565206637</v>
      </c>
      <c r="U125">
        <f t="shared" si="73"/>
        <v>14.522742092199628</v>
      </c>
      <c r="V125">
        <f t="shared" si="74"/>
        <v>1.0864800573746681E-2</v>
      </c>
      <c r="W125">
        <f t="shared" si="75"/>
        <v>12.297920801603196</v>
      </c>
      <c r="X125">
        <f t="shared" si="76"/>
        <v>-12.397541767634937</v>
      </c>
      <c r="Y125">
        <f t="shared" si="77"/>
        <v>0.99673694261856227</v>
      </c>
      <c r="Z125">
        <f t="shared" si="78"/>
        <v>0.78773568408330097</v>
      </c>
      <c r="AA125">
        <f t="shared" si="79"/>
        <v>9.7659860452792078</v>
      </c>
      <c r="AB125">
        <f t="shared" si="80"/>
        <v>24.540334683107517</v>
      </c>
      <c r="AC125">
        <f t="shared" si="81"/>
        <v>0.49080669366215035</v>
      </c>
      <c r="AD125">
        <f t="shared" si="82"/>
        <v>2.8349011762895486</v>
      </c>
      <c r="AE125">
        <f t="shared" si="83"/>
        <v>11.440082176764223</v>
      </c>
      <c r="AF125">
        <f t="shared" si="84"/>
        <v>8.5585911123889826E-3</v>
      </c>
      <c r="AG125">
        <f t="shared" si="47"/>
        <v>208.98960719039385</v>
      </c>
      <c r="AH125">
        <f t="shared" si="48"/>
        <v>348.76590883956032</v>
      </c>
      <c r="AI125">
        <f t="shared" si="49"/>
        <v>208.98960719039385</v>
      </c>
      <c r="AK125" t="b">
        <f t="shared" si="85"/>
        <v>1</v>
      </c>
      <c r="AL125" t="b">
        <f t="shared" si="86"/>
        <v>1</v>
      </c>
      <c r="AM125">
        <f t="shared" si="87"/>
        <v>208.98960719039388</v>
      </c>
      <c r="AN125" t="b">
        <f t="shared" si="88"/>
        <v>1</v>
      </c>
      <c r="AO125">
        <f t="shared" si="89"/>
        <v>-9.7659860452792078</v>
      </c>
      <c r="AP125">
        <f>SUM(AO126:$AO$352)</f>
        <v>164.62857118642611</v>
      </c>
      <c r="AQ125" t="b">
        <f t="shared" si="50"/>
        <v>1</v>
      </c>
      <c r="AR125" t="b">
        <f t="shared" si="90"/>
        <v>1</v>
      </c>
      <c r="AS125" t="b">
        <f t="shared" si="91"/>
        <v>1</v>
      </c>
      <c r="AT125" t="b">
        <f t="shared" si="93"/>
        <v>1</v>
      </c>
      <c r="AU125">
        <f t="shared" si="51"/>
        <v>348.76590883956032</v>
      </c>
      <c r="AV125" t="b">
        <f t="shared" si="52"/>
        <v>1</v>
      </c>
      <c r="AW125" t="b">
        <f t="shared" si="53"/>
        <v>1</v>
      </c>
      <c r="AX125" t="b">
        <f t="shared" si="92"/>
        <v>1</v>
      </c>
    </row>
    <row r="126" spans="1:50" x14ac:dyDescent="0.35">
      <c r="A126">
        <v>74</v>
      </c>
      <c r="B126">
        <f t="shared" si="54"/>
        <v>6</v>
      </c>
      <c r="C126">
        <f t="shared" si="55"/>
        <v>41</v>
      </c>
      <c r="D126">
        <f t="shared" si="56"/>
        <v>7.2432149877565966E-4</v>
      </c>
      <c r="E126">
        <f t="shared" si="57"/>
        <v>6.038017257159467E-5</v>
      </c>
      <c r="F126">
        <f t="shared" si="58"/>
        <v>0.04</v>
      </c>
      <c r="G126">
        <f t="shared" si="59"/>
        <v>3.3960531989175591E-3</v>
      </c>
      <c r="H126">
        <f t="shared" si="60"/>
        <v>0.02</v>
      </c>
      <c r="I126">
        <f t="shared" si="61"/>
        <v>1.1999492695070417</v>
      </c>
      <c r="J126">
        <f t="shared" si="62"/>
        <v>3.6181370449342546E-5</v>
      </c>
      <c r="K126">
        <f t="shared" si="63"/>
        <v>2.0348805655568828E-3</v>
      </c>
      <c r="L126">
        <f t="shared" si="64"/>
        <v>0</v>
      </c>
      <c r="M126">
        <f t="shared" si="65"/>
        <v>0.59715495727487222</v>
      </c>
      <c r="N126">
        <f t="shared" si="66"/>
        <v>51.64</v>
      </c>
      <c r="O126">
        <f t="shared" si="67"/>
        <v>1.0327999999999999</v>
      </c>
      <c r="P126">
        <f t="shared" si="68"/>
        <v>5.9997463475352086</v>
      </c>
      <c r="Q126">
        <f t="shared" si="69"/>
        <v>299.98731737676042</v>
      </c>
      <c r="R126">
        <f t="shared" si="70"/>
        <v>30.944031632049764</v>
      </c>
      <c r="S126">
        <f t="shared" si="71"/>
        <v>0.61888063264099535</v>
      </c>
      <c r="T126">
        <f t="shared" si="72"/>
        <v>3.595204120108531</v>
      </c>
      <c r="U126">
        <f t="shared" si="73"/>
        <v>14.472548179737018</v>
      </c>
      <c r="V126">
        <f t="shared" si="74"/>
        <v>1.0853952260113063E-2</v>
      </c>
      <c r="W126">
        <f t="shared" si="75"/>
        <v>12.246544747303108</v>
      </c>
      <c r="X126">
        <f t="shared" si="76"/>
        <v>-12.345821400531062</v>
      </c>
      <c r="Y126">
        <f t="shared" si="77"/>
        <v>0.99673694261856227</v>
      </c>
      <c r="Z126">
        <f t="shared" si="78"/>
        <v>0.78516525734473108</v>
      </c>
      <c r="AA126">
        <f t="shared" si="79"/>
        <v>9.6935100370800598</v>
      </c>
      <c r="AB126">
        <f t="shared" si="80"/>
        <v>24.375717925968026</v>
      </c>
      <c r="AC126">
        <f t="shared" si="81"/>
        <v>0.48751435851936054</v>
      </c>
      <c r="AD126">
        <f t="shared" si="82"/>
        <v>2.8228293681718521</v>
      </c>
      <c r="AE126">
        <f t="shared" si="83"/>
        <v>11.363342015977235</v>
      </c>
      <c r="AF126">
        <f t="shared" si="84"/>
        <v>8.5221462195190986E-3</v>
      </c>
      <c r="AG126">
        <f t="shared" si="47"/>
        <v>222.01960618205024</v>
      </c>
      <c r="AH126">
        <f t="shared" si="48"/>
        <v>371.79563441161213</v>
      </c>
      <c r="AI126">
        <f t="shared" si="49"/>
        <v>222.01960618205024</v>
      </c>
      <c r="AK126" t="b">
        <f t="shared" si="85"/>
        <v>1</v>
      </c>
      <c r="AL126" t="b">
        <f t="shared" si="86"/>
        <v>1</v>
      </c>
      <c r="AM126">
        <f t="shared" si="87"/>
        <v>222.01960618205021</v>
      </c>
      <c r="AN126" t="b">
        <f t="shared" si="88"/>
        <v>1</v>
      </c>
      <c r="AO126">
        <f t="shared" si="89"/>
        <v>-9.6935100370800598</v>
      </c>
      <c r="AP126">
        <f>SUM(AO127:$AO$352)</f>
        <v>174.32208122350633</v>
      </c>
      <c r="AQ126" t="b">
        <f t="shared" si="50"/>
        <v>1</v>
      </c>
      <c r="AR126" t="b">
        <f t="shared" si="90"/>
        <v>1</v>
      </c>
      <c r="AS126" t="b">
        <f t="shared" si="91"/>
        <v>1</v>
      </c>
      <c r="AT126" t="b">
        <f t="shared" si="93"/>
        <v>1</v>
      </c>
      <c r="AU126">
        <f t="shared" si="51"/>
        <v>371.79563441161218</v>
      </c>
      <c r="AV126" t="b">
        <f t="shared" si="52"/>
        <v>1</v>
      </c>
      <c r="AW126" t="b">
        <f t="shared" si="53"/>
        <v>1</v>
      </c>
      <c r="AX126" t="b">
        <f t="shared" si="92"/>
        <v>1</v>
      </c>
    </row>
    <row r="127" spans="1:50" x14ac:dyDescent="0.35">
      <c r="A127">
        <v>75</v>
      </c>
      <c r="B127">
        <f t="shared" si="54"/>
        <v>6</v>
      </c>
      <c r="C127">
        <f t="shared" si="55"/>
        <v>41</v>
      </c>
      <c r="D127">
        <f t="shared" si="56"/>
        <v>7.2432149877565966E-4</v>
      </c>
      <c r="E127">
        <f t="shared" si="57"/>
        <v>6.038017257159467E-5</v>
      </c>
      <c r="F127">
        <f t="shared" si="58"/>
        <v>0.04</v>
      </c>
      <c r="G127">
        <f t="shared" si="59"/>
        <v>3.3960531989175591E-3</v>
      </c>
      <c r="H127">
        <f t="shared" si="60"/>
        <v>0.02</v>
      </c>
      <c r="I127">
        <f t="shared" si="61"/>
        <v>1.2029086681187247</v>
      </c>
      <c r="J127">
        <f t="shared" si="62"/>
        <v>3.6056319372240027E-5</v>
      </c>
      <c r="K127">
        <f t="shared" si="63"/>
        <v>2.0278475537240629E-3</v>
      </c>
      <c r="L127">
        <f t="shared" si="64"/>
        <v>0</v>
      </c>
      <c r="M127">
        <f t="shared" si="65"/>
        <v>0.59509105340177593</v>
      </c>
      <c r="N127">
        <f t="shared" si="66"/>
        <v>51.64</v>
      </c>
      <c r="O127">
        <f t="shared" si="67"/>
        <v>1.0327999999999999</v>
      </c>
      <c r="P127">
        <f t="shared" si="68"/>
        <v>6.0145433405936233</v>
      </c>
      <c r="Q127">
        <f t="shared" si="69"/>
        <v>300.72716702968114</v>
      </c>
      <c r="R127">
        <f t="shared" si="70"/>
        <v>30.837081993674403</v>
      </c>
      <c r="S127">
        <f t="shared" si="71"/>
        <v>0.61674163987348807</v>
      </c>
      <c r="T127">
        <f t="shared" si="72"/>
        <v>3.5916143715800524</v>
      </c>
      <c r="U127">
        <f t="shared" si="73"/>
        <v>14.422527748896011</v>
      </c>
      <c r="V127">
        <f t="shared" si="74"/>
        <v>1.0843114778331154E-2</v>
      </c>
      <c r="W127">
        <f t="shared" si="75"/>
        <v>12.195355118546519</v>
      </c>
      <c r="X127">
        <f t="shared" si="76"/>
        <v>-12.29428864899435</v>
      </c>
      <c r="Y127">
        <f t="shared" si="77"/>
        <v>0.99673694261856227</v>
      </c>
      <c r="Z127">
        <f t="shared" si="78"/>
        <v>0.78260321805610389</v>
      </c>
      <c r="AA127">
        <f t="shared" si="79"/>
        <v>9.6215498604136069</v>
      </c>
      <c r="AB127">
        <f t="shared" si="80"/>
        <v>24.212205419323936</v>
      </c>
      <c r="AC127">
        <f t="shared" si="81"/>
        <v>0.48424410838647874</v>
      </c>
      <c r="AD127">
        <f t="shared" si="82"/>
        <v>2.8108089652151</v>
      </c>
      <c r="AE127">
        <f t="shared" si="83"/>
        <v>11.287116628789473</v>
      </c>
      <c r="AF127">
        <f t="shared" si="84"/>
        <v>8.4858565192736587E-3</v>
      </c>
      <c r="AG127">
        <f t="shared" si="47"/>
        <v>235.04072924823092</v>
      </c>
      <c r="AH127">
        <f t="shared" si="48"/>
        <v>394.96599369902322</v>
      </c>
      <c r="AI127">
        <f t="shared" si="49"/>
        <v>235.04072924823092</v>
      </c>
      <c r="AK127" t="b">
        <f t="shared" si="85"/>
        <v>1</v>
      </c>
      <c r="AL127" t="b">
        <f t="shared" si="86"/>
        <v>1</v>
      </c>
      <c r="AM127">
        <f t="shared" si="87"/>
        <v>235.04072924823089</v>
      </c>
      <c r="AN127" t="b">
        <f t="shared" si="88"/>
        <v>1</v>
      </c>
      <c r="AO127">
        <f t="shared" si="89"/>
        <v>-9.6215498604136069</v>
      </c>
      <c r="AP127">
        <f>SUM(AO128:$AO$352)</f>
        <v>183.94363108391994</v>
      </c>
      <c r="AQ127" t="b">
        <f t="shared" si="50"/>
        <v>1</v>
      </c>
      <c r="AR127" t="b">
        <f t="shared" si="90"/>
        <v>1</v>
      </c>
      <c r="AS127" t="b">
        <f t="shared" si="91"/>
        <v>1</v>
      </c>
      <c r="AT127" t="b">
        <f t="shared" si="93"/>
        <v>1</v>
      </c>
      <c r="AU127">
        <f t="shared" si="51"/>
        <v>394.96599369902316</v>
      </c>
      <c r="AV127" t="b">
        <f t="shared" si="52"/>
        <v>1</v>
      </c>
      <c r="AW127" t="b">
        <f t="shared" si="53"/>
        <v>1</v>
      </c>
      <c r="AX127" t="b">
        <f t="shared" si="92"/>
        <v>1</v>
      </c>
    </row>
    <row r="128" spans="1:50" x14ac:dyDescent="0.35">
      <c r="A128">
        <v>76</v>
      </c>
      <c r="B128">
        <f t="shared" si="54"/>
        <v>6</v>
      </c>
      <c r="C128">
        <f t="shared" si="55"/>
        <v>41</v>
      </c>
      <c r="D128">
        <f t="shared" si="56"/>
        <v>7.2432149877565966E-4</v>
      </c>
      <c r="E128">
        <f t="shared" si="57"/>
        <v>6.038017257159467E-5</v>
      </c>
      <c r="F128">
        <f t="shared" si="58"/>
        <v>0.04</v>
      </c>
      <c r="G128">
        <f t="shared" si="59"/>
        <v>3.3960531989175591E-3</v>
      </c>
      <c r="H128">
        <f t="shared" si="60"/>
        <v>0.02</v>
      </c>
      <c r="I128">
        <f t="shared" si="61"/>
        <v>1.2058753654057479</v>
      </c>
      <c r="J128">
        <f t="shared" si="62"/>
        <v>3.5931700500211289E-5</v>
      </c>
      <c r="K128">
        <f t="shared" si="63"/>
        <v>2.0208388495858948E-3</v>
      </c>
      <c r="L128">
        <f t="shared" si="64"/>
        <v>0</v>
      </c>
      <c r="M128">
        <f t="shared" si="65"/>
        <v>0.5930342828516898</v>
      </c>
      <c r="N128">
        <f t="shared" si="66"/>
        <v>51.64</v>
      </c>
      <c r="O128">
        <f t="shared" si="67"/>
        <v>1.0327999999999999</v>
      </c>
      <c r="P128">
        <f t="shared" si="68"/>
        <v>6.0293768270287398</v>
      </c>
      <c r="Q128">
        <f t="shared" si="69"/>
        <v>301.46884135143699</v>
      </c>
      <c r="R128">
        <f t="shared" si="70"/>
        <v>30.730501997667709</v>
      </c>
      <c r="S128">
        <f t="shared" si="71"/>
        <v>0.61461003995335417</v>
      </c>
      <c r="T128">
        <f t="shared" si="72"/>
        <v>3.58802820735279</v>
      </c>
      <c r="U128">
        <f t="shared" si="73"/>
        <v>14.372680200084515</v>
      </c>
      <c r="V128">
        <f t="shared" si="74"/>
        <v>1.0832288117585546E-2</v>
      </c>
      <c r="W128">
        <f t="shared" si="75"/>
        <v>12.144351262159464</v>
      </c>
      <c r="X128">
        <f t="shared" si="76"/>
        <v>-12.242942855737837</v>
      </c>
      <c r="Y128">
        <f t="shared" si="77"/>
        <v>0.99673694261856227</v>
      </c>
      <c r="Z128">
        <f t="shared" si="78"/>
        <v>0.78004953884868911</v>
      </c>
      <c r="AA128">
        <f t="shared" si="79"/>
        <v>9.5501019287691484</v>
      </c>
      <c r="AB128">
        <f t="shared" si="80"/>
        <v>24.049789755854277</v>
      </c>
      <c r="AC128">
        <f t="shared" si="81"/>
        <v>0.48099579511708557</v>
      </c>
      <c r="AD128">
        <f t="shared" si="82"/>
        <v>2.7988397485216323</v>
      </c>
      <c r="AE128">
        <f t="shared" si="83"/>
        <v>11.211402562095611</v>
      </c>
      <c r="AF128">
        <f t="shared" si="84"/>
        <v>8.4497213507987393E-3</v>
      </c>
      <c r="AG128">
        <f t="shared" si="47"/>
        <v>248.05313428974571</v>
      </c>
      <c r="AH128">
        <f t="shared" si="48"/>
        <v>418.27789971424062</v>
      </c>
      <c r="AI128">
        <f t="shared" si="49"/>
        <v>248.05313428974571</v>
      </c>
      <c r="AK128" t="b">
        <f t="shared" si="85"/>
        <v>1</v>
      </c>
      <c r="AL128" t="b">
        <f t="shared" si="86"/>
        <v>1</v>
      </c>
      <c r="AM128">
        <f t="shared" si="87"/>
        <v>248.05313428974571</v>
      </c>
      <c r="AN128" t="b">
        <f t="shared" si="88"/>
        <v>1</v>
      </c>
      <c r="AO128">
        <f t="shared" si="89"/>
        <v>-9.550101928769152</v>
      </c>
      <c r="AP128">
        <f>SUM(AO129:$AO$352)</f>
        <v>193.49373301268912</v>
      </c>
      <c r="AQ128" t="b">
        <f t="shared" si="50"/>
        <v>1</v>
      </c>
      <c r="AR128" t="b">
        <f t="shared" si="90"/>
        <v>1</v>
      </c>
      <c r="AS128" t="b">
        <f t="shared" si="91"/>
        <v>1</v>
      </c>
      <c r="AT128" t="b">
        <f t="shared" si="93"/>
        <v>1</v>
      </c>
      <c r="AU128">
        <f t="shared" si="51"/>
        <v>418.27789971424062</v>
      </c>
      <c r="AV128" t="b">
        <f t="shared" si="52"/>
        <v>1</v>
      </c>
      <c r="AW128" t="b">
        <f t="shared" si="53"/>
        <v>1</v>
      </c>
      <c r="AX128" t="b">
        <f t="shared" si="92"/>
        <v>1</v>
      </c>
    </row>
    <row r="129" spans="1:50" x14ac:dyDescent="0.35">
      <c r="A129">
        <v>77</v>
      </c>
      <c r="B129">
        <f t="shared" si="54"/>
        <v>6</v>
      </c>
      <c r="C129">
        <f t="shared" si="55"/>
        <v>41</v>
      </c>
      <c r="D129">
        <f t="shared" si="56"/>
        <v>7.2432149877565966E-4</v>
      </c>
      <c r="E129">
        <f t="shared" si="57"/>
        <v>6.038017257159467E-5</v>
      </c>
      <c r="F129">
        <f t="shared" si="58"/>
        <v>0.04</v>
      </c>
      <c r="G129">
        <f t="shared" si="59"/>
        <v>3.3960531989175591E-3</v>
      </c>
      <c r="H129">
        <f t="shared" si="60"/>
        <v>0.02</v>
      </c>
      <c r="I129">
        <f t="shared" si="61"/>
        <v>1.2088493793686137</v>
      </c>
      <c r="J129">
        <f t="shared" si="62"/>
        <v>3.5807512339456916E-5</v>
      </c>
      <c r="K129">
        <f t="shared" si="63"/>
        <v>2.013854369129436E-3</v>
      </c>
      <c r="L129">
        <f t="shared" si="64"/>
        <v>0</v>
      </c>
      <c r="M129">
        <f t="shared" si="65"/>
        <v>0.59098462097022086</v>
      </c>
      <c r="N129">
        <f t="shared" si="66"/>
        <v>51.64</v>
      </c>
      <c r="O129">
        <f t="shared" si="67"/>
        <v>1.0327999999999999</v>
      </c>
      <c r="P129">
        <f t="shared" si="68"/>
        <v>6.0442468968430685</v>
      </c>
      <c r="Q129">
        <f t="shared" si="69"/>
        <v>302.21234484215341</v>
      </c>
      <c r="R129">
        <f t="shared" si="70"/>
        <v>30.62429036646126</v>
      </c>
      <c r="S129">
        <f t="shared" si="71"/>
        <v>0.6124858073292252</v>
      </c>
      <c r="T129">
        <f t="shared" si="72"/>
        <v>3.5844456238478806</v>
      </c>
      <c r="U129">
        <f t="shared" si="73"/>
        <v>14.323004935782766</v>
      </c>
      <c r="V129">
        <f t="shared" si="74"/>
        <v>1.0821472267071617E-2</v>
      </c>
      <c r="W129">
        <f t="shared" si="75"/>
        <v>12.093532527234316</v>
      </c>
      <c r="X129">
        <f t="shared" si="76"/>
        <v>-12.191783365755125</v>
      </c>
      <c r="Y129">
        <f t="shared" si="77"/>
        <v>0.99673694261856227</v>
      </c>
      <c r="Z129">
        <f t="shared" si="78"/>
        <v>0.77750419244306179</v>
      </c>
      <c r="AA129">
        <f t="shared" si="79"/>
        <v>9.4791626802321947</v>
      </c>
      <c r="AB129">
        <f t="shared" si="80"/>
        <v>23.888463577926458</v>
      </c>
      <c r="AC129">
        <f t="shared" si="81"/>
        <v>0.47776927155852916</v>
      </c>
      <c r="AD129">
        <f t="shared" si="82"/>
        <v>2.7869215001259131</v>
      </c>
      <c r="AE129">
        <f t="shared" si="83"/>
        <v>11.136196385953768</v>
      </c>
      <c r="AF129">
        <f t="shared" si="84"/>
        <v>8.4137400560545059E-3</v>
      </c>
      <c r="AG129">
        <f t="shared" si="47"/>
        <v>261.05697906932431</v>
      </c>
      <c r="AH129">
        <f t="shared" si="48"/>
        <v>441.73227154497937</v>
      </c>
      <c r="AI129">
        <f t="shared" si="49"/>
        <v>261.05697906932431</v>
      </c>
      <c r="AK129" t="b">
        <f t="shared" si="85"/>
        <v>1</v>
      </c>
      <c r="AL129" t="b">
        <f t="shared" si="86"/>
        <v>1</v>
      </c>
      <c r="AM129">
        <f t="shared" si="87"/>
        <v>261.05697906932431</v>
      </c>
      <c r="AN129" t="b">
        <f t="shared" si="88"/>
        <v>1</v>
      </c>
      <c r="AO129">
        <f t="shared" si="89"/>
        <v>-9.4791626802321947</v>
      </c>
      <c r="AP129">
        <f>SUM(AO130:$AO$352)</f>
        <v>202.97289569292138</v>
      </c>
      <c r="AQ129" t="b">
        <f t="shared" si="50"/>
        <v>1</v>
      </c>
      <c r="AR129" t="b">
        <f t="shared" si="90"/>
        <v>1</v>
      </c>
      <c r="AS129" t="b">
        <f t="shared" si="91"/>
        <v>1</v>
      </c>
      <c r="AT129" t="b">
        <f t="shared" si="93"/>
        <v>1</v>
      </c>
      <c r="AU129">
        <f t="shared" si="51"/>
        <v>441.73227154497943</v>
      </c>
      <c r="AV129" t="b">
        <f t="shared" si="52"/>
        <v>1</v>
      </c>
      <c r="AW129" t="b">
        <f t="shared" si="53"/>
        <v>1</v>
      </c>
      <c r="AX129" t="b">
        <f t="shared" si="92"/>
        <v>1</v>
      </c>
    </row>
    <row r="130" spans="1:50" x14ac:dyDescent="0.35">
      <c r="A130">
        <v>78</v>
      </c>
      <c r="B130">
        <f t="shared" si="54"/>
        <v>6</v>
      </c>
      <c r="C130">
        <f t="shared" si="55"/>
        <v>41</v>
      </c>
      <c r="D130">
        <f t="shared" si="56"/>
        <v>7.2432149877565966E-4</v>
      </c>
      <c r="E130">
        <f t="shared" si="57"/>
        <v>6.038017257159467E-5</v>
      </c>
      <c r="F130">
        <f t="shared" si="58"/>
        <v>0.04</v>
      </c>
      <c r="G130">
        <f t="shared" si="59"/>
        <v>3.3960531989175591E-3</v>
      </c>
      <c r="H130">
        <f t="shared" si="60"/>
        <v>0.02</v>
      </c>
      <c r="I130">
        <f t="shared" si="61"/>
        <v>1.2118307280522185</v>
      </c>
      <c r="J130">
        <f t="shared" si="62"/>
        <v>3.5683753401340403E-5</v>
      </c>
      <c r="K130">
        <f t="shared" si="63"/>
        <v>2.0068940286321118E-3</v>
      </c>
      <c r="L130">
        <f t="shared" si="64"/>
        <v>0</v>
      </c>
      <c r="M130">
        <f t="shared" si="65"/>
        <v>0.58894204318818744</v>
      </c>
      <c r="N130">
        <f t="shared" si="66"/>
        <v>51.64</v>
      </c>
      <c r="O130">
        <f t="shared" si="67"/>
        <v>1.0327999999999999</v>
      </c>
      <c r="P130">
        <f t="shared" si="68"/>
        <v>6.0591536402610924</v>
      </c>
      <c r="Q130">
        <f t="shared" si="69"/>
        <v>302.95768201305464</v>
      </c>
      <c r="R130">
        <f t="shared" si="70"/>
        <v>30.518445826902205</v>
      </c>
      <c r="S130">
        <f t="shared" si="71"/>
        <v>0.61036891653804415</v>
      </c>
      <c r="T130">
        <f t="shared" si="72"/>
        <v>3.5808666174900359</v>
      </c>
      <c r="U130">
        <f t="shared" si="73"/>
        <v>14.27350136053616</v>
      </c>
      <c r="V130">
        <f t="shared" si="74"/>
        <v>1.0810667215995542E-2</v>
      </c>
      <c r="W130">
        <f t="shared" si="75"/>
        <v>12.042898265121972</v>
      </c>
      <c r="X130">
        <f t="shared" si="76"/>
        <v>-12.140809526312495</v>
      </c>
      <c r="Y130">
        <f t="shared" si="77"/>
        <v>0.99673694261856227</v>
      </c>
      <c r="Z130">
        <f t="shared" si="78"/>
        <v>0.77496715164881169</v>
      </c>
      <c r="AA130">
        <f t="shared" si="79"/>
        <v>9.4087285773171505</v>
      </c>
      <c r="AB130">
        <f t="shared" si="80"/>
        <v>23.728219577262927</v>
      </c>
      <c r="AC130">
        <f t="shared" si="81"/>
        <v>0.47456439154525859</v>
      </c>
      <c r="AD130">
        <f t="shared" si="82"/>
        <v>2.7750540029905681</v>
      </c>
      <c r="AE130">
        <f t="shared" si="83"/>
        <v>11.061494693430147</v>
      </c>
      <c r="AF130">
        <f t="shared" si="84"/>
        <v>8.3779119798032542E-3</v>
      </c>
      <c r="AG130">
        <f t="shared" si="47"/>
        <v>274.05242121343673</v>
      </c>
      <c r="AH130">
        <f t="shared" si="48"/>
        <v>465.33003439502698</v>
      </c>
      <c r="AI130">
        <f t="shared" si="49"/>
        <v>274.05242121343673</v>
      </c>
      <c r="AK130" t="b">
        <f t="shared" si="85"/>
        <v>1</v>
      </c>
      <c r="AL130" t="b">
        <f t="shared" si="86"/>
        <v>1</v>
      </c>
      <c r="AM130">
        <f t="shared" si="87"/>
        <v>274.05242121343679</v>
      </c>
      <c r="AN130" t="b">
        <f t="shared" si="88"/>
        <v>1</v>
      </c>
      <c r="AO130">
        <f t="shared" si="89"/>
        <v>-9.4087285773171505</v>
      </c>
      <c r="AP130">
        <f>SUM(AO131:$AO$352)</f>
        <v>212.38162427023843</v>
      </c>
      <c r="AQ130" t="b">
        <f t="shared" si="50"/>
        <v>1</v>
      </c>
      <c r="AR130" t="b">
        <f t="shared" si="90"/>
        <v>1</v>
      </c>
      <c r="AS130" t="b">
        <f t="shared" si="91"/>
        <v>1</v>
      </c>
      <c r="AT130" t="b">
        <f t="shared" si="93"/>
        <v>1</v>
      </c>
      <c r="AU130">
        <f t="shared" si="51"/>
        <v>465.33003439502698</v>
      </c>
      <c r="AV130" t="b">
        <f t="shared" si="52"/>
        <v>1</v>
      </c>
      <c r="AW130" t="b">
        <f t="shared" si="53"/>
        <v>1</v>
      </c>
      <c r="AX130" t="b">
        <f t="shared" si="92"/>
        <v>1</v>
      </c>
    </row>
    <row r="131" spans="1:50" x14ac:dyDescent="0.35">
      <c r="A131">
        <v>79</v>
      </c>
      <c r="B131">
        <f t="shared" si="54"/>
        <v>6</v>
      </c>
      <c r="C131">
        <f t="shared" si="55"/>
        <v>41</v>
      </c>
      <c r="D131">
        <f t="shared" si="56"/>
        <v>7.2432149877565966E-4</v>
      </c>
      <c r="E131">
        <f t="shared" si="57"/>
        <v>6.038017257159467E-5</v>
      </c>
      <c r="F131">
        <f t="shared" si="58"/>
        <v>0.04</v>
      </c>
      <c r="G131">
        <f t="shared" si="59"/>
        <v>3.3960531989175591E-3</v>
      </c>
      <c r="H131">
        <f t="shared" si="60"/>
        <v>0.02</v>
      </c>
      <c r="I131">
        <f t="shared" si="61"/>
        <v>1.2148194295459624</v>
      </c>
      <c r="J131">
        <f t="shared" si="62"/>
        <v>3.5560422202370319E-5</v>
      </c>
      <c r="K131">
        <f t="shared" si="63"/>
        <v>1.9999577446607121E-3</v>
      </c>
      <c r="L131">
        <f t="shared" si="64"/>
        <v>0</v>
      </c>
      <c r="M131">
        <f t="shared" si="65"/>
        <v>0.58690652502132445</v>
      </c>
      <c r="N131">
        <f t="shared" si="66"/>
        <v>51.64</v>
      </c>
      <c r="O131">
        <f t="shared" si="67"/>
        <v>1.0327999999999999</v>
      </c>
      <c r="P131">
        <f t="shared" si="68"/>
        <v>6.0740971477298125</v>
      </c>
      <c r="Q131">
        <f t="shared" si="69"/>
        <v>303.70485738649063</v>
      </c>
      <c r="R131">
        <f t="shared" si="70"/>
        <v>30.412967110238</v>
      </c>
      <c r="S131">
        <f t="shared" si="71"/>
        <v>0.60825934220475997</v>
      </c>
      <c r="T131">
        <f t="shared" si="72"/>
        <v>3.5772911847075375</v>
      </c>
      <c r="U131">
        <f t="shared" si="73"/>
        <v>14.224168880948127</v>
      </c>
      <c r="V131">
        <f t="shared" si="74"/>
        <v>1.0799872953574274E-2</v>
      </c>
      <c r="W131">
        <f t="shared" si="75"/>
        <v>11.992447829424</v>
      </c>
      <c r="X131">
        <f t="shared" si="76"/>
        <v>-12.090020686941021</v>
      </c>
      <c r="Y131">
        <f t="shared" si="77"/>
        <v>0.99673694261856227</v>
      </c>
      <c r="Z131">
        <f t="shared" si="78"/>
        <v>0.77243838936425224</v>
      </c>
      <c r="AA131">
        <f t="shared" si="79"/>
        <v>9.3387961068012153</v>
      </c>
      <c r="AB131">
        <f t="shared" si="80"/>
        <v>23.569050494610135</v>
      </c>
      <c r="AC131">
        <f t="shared" si="81"/>
        <v>0.47138100989220266</v>
      </c>
      <c r="AD131">
        <f t="shared" si="82"/>
        <v>2.7632370410024278</v>
      </c>
      <c r="AE131">
        <f t="shared" si="83"/>
        <v>10.987294100444689</v>
      </c>
      <c r="AF131">
        <f t="shared" si="84"/>
        <v>8.342236469597461E-3</v>
      </c>
      <c r="AG131">
        <f t="shared" si="47"/>
        <v>287.03961821411212</v>
      </c>
      <c r="AH131">
        <f t="shared" si="48"/>
        <v>489.07211962532352</v>
      </c>
      <c r="AI131">
        <f t="shared" si="49"/>
        <v>287.03961821411212</v>
      </c>
      <c r="AK131" t="b">
        <f t="shared" si="85"/>
        <v>1</v>
      </c>
      <c r="AL131" t="b">
        <f t="shared" si="86"/>
        <v>1</v>
      </c>
      <c r="AM131">
        <f t="shared" si="87"/>
        <v>287.03961821411218</v>
      </c>
      <c r="AN131" t="b">
        <f t="shared" si="88"/>
        <v>1</v>
      </c>
      <c r="AO131">
        <f t="shared" si="89"/>
        <v>-9.3387961068012135</v>
      </c>
      <c r="AP131">
        <f>SUM(AO132:$AO$352)</f>
        <v>221.72042037703969</v>
      </c>
      <c r="AQ131" t="b">
        <f t="shared" si="50"/>
        <v>1</v>
      </c>
      <c r="AR131" t="b">
        <f t="shared" si="90"/>
        <v>1</v>
      </c>
      <c r="AS131" t="b">
        <f t="shared" si="91"/>
        <v>1</v>
      </c>
      <c r="AT131" t="b">
        <f t="shared" si="93"/>
        <v>1</v>
      </c>
      <c r="AU131">
        <f t="shared" si="51"/>
        <v>489.07211962532364</v>
      </c>
      <c r="AV131" t="b">
        <f t="shared" si="52"/>
        <v>1</v>
      </c>
      <c r="AW131" t="b">
        <f t="shared" si="53"/>
        <v>1</v>
      </c>
      <c r="AX131" t="b">
        <f t="shared" si="92"/>
        <v>1</v>
      </c>
    </row>
    <row r="132" spans="1:50" x14ac:dyDescent="0.35">
      <c r="A132">
        <v>80</v>
      </c>
      <c r="B132">
        <f t="shared" si="54"/>
        <v>6</v>
      </c>
      <c r="C132">
        <f t="shared" si="55"/>
        <v>41</v>
      </c>
      <c r="D132">
        <f t="shared" si="56"/>
        <v>7.2432149877565966E-4</v>
      </c>
      <c r="E132">
        <f t="shared" si="57"/>
        <v>6.038017257159467E-5</v>
      </c>
      <c r="F132">
        <f t="shared" si="58"/>
        <v>0.04</v>
      </c>
      <c r="G132">
        <f t="shared" si="59"/>
        <v>3.3960531989175591E-3</v>
      </c>
      <c r="H132">
        <f t="shared" si="60"/>
        <v>0.02</v>
      </c>
      <c r="I132">
        <f t="shared" si="61"/>
        <v>1.2178155019838586</v>
      </c>
      <c r="J132">
        <f t="shared" si="62"/>
        <v>3.5437517264182516E-5</v>
      </c>
      <c r="K132">
        <f t="shared" si="63"/>
        <v>1.9930454340703905E-3</v>
      </c>
      <c r="L132">
        <f t="shared" si="64"/>
        <v>0</v>
      </c>
      <c r="M132">
        <f t="shared" si="65"/>
        <v>0.58487804206998983</v>
      </c>
      <c r="N132">
        <f t="shared" si="66"/>
        <v>51.64</v>
      </c>
      <c r="O132">
        <f t="shared" si="67"/>
        <v>1.0327999999999999</v>
      </c>
      <c r="P132">
        <f t="shared" si="68"/>
        <v>6.0890775099192931</v>
      </c>
      <c r="Q132">
        <f t="shared" si="69"/>
        <v>304.45387549596467</v>
      </c>
      <c r="R132">
        <f t="shared" si="70"/>
        <v>30.307852952101197</v>
      </c>
      <c r="S132">
        <f t="shared" si="71"/>
        <v>0.60615705904202399</v>
      </c>
      <c r="T132">
        <f t="shared" si="72"/>
        <v>3.5737193219322316</v>
      </c>
      <c r="U132">
        <f t="shared" si="73"/>
        <v>14.175006905673007</v>
      </c>
      <c r="V132">
        <f t="shared" si="74"/>
        <v>1.0789089469035522E-2</v>
      </c>
      <c r="W132">
        <f t="shared" si="75"/>
        <v>11.942180575984901</v>
      </c>
      <c r="X132">
        <f t="shared" si="76"/>
        <v>-12.039416199428782</v>
      </c>
      <c r="Y132">
        <f t="shared" si="77"/>
        <v>0.99673694261856227</v>
      </c>
      <c r="Z132">
        <f t="shared" si="78"/>
        <v>0.76991787857613136</v>
      </c>
      <c r="AA132">
        <f t="shared" si="79"/>
        <v>9.2693617795593166</v>
      </c>
      <c r="AB132">
        <f t="shared" si="80"/>
        <v>23.410949119409647</v>
      </c>
      <c r="AC132">
        <f t="shared" si="81"/>
        <v>0.46821898238819298</v>
      </c>
      <c r="AD132">
        <f t="shared" si="82"/>
        <v>2.7514703989685945</v>
      </c>
      <c r="AE132">
        <f t="shared" si="83"/>
        <v>10.913591245617773</v>
      </c>
      <c r="AF132">
        <f t="shared" si="84"/>
        <v>8.3067128757679087E-3</v>
      </c>
      <c r="AG132">
        <f t="shared" si="47"/>
        <v>300.01872743075563</v>
      </c>
      <c r="AH132">
        <f t="shared" si="48"/>
        <v>512.95946479531824</v>
      </c>
      <c r="AI132">
        <f t="shared" si="49"/>
        <v>300.01872743075563</v>
      </c>
      <c r="AK132" t="b">
        <f t="shared" si="85"/>
        <v>1</v>
      </c>
      <c r="AL132" t="b">
        <f t="shared" si="86"/>
        <v>1</v>
      </c>
      <c r="AM132">
        <f t="shared" si="87"/>
        <v>300.01872743075569</v>
      </c>
      <c r="AN132" t="b">
        <f t="shared" si="88"/>
        <v>1</v>
      </c>
      <c r="AO132">
        <f t="shared" si="89"/>
        <v>-9.2693617795593166</v>
      </c>
      <c r="AP132">
        <f>SUM(AO133:$AO$352)</f>
        <v>230.98978215659901</v>
      </c>
      <c r="AQ132" t="b">
        <f t="shared" si="50"/>
        <v>1</v>
      </c>
      <c r="AR132" t="b">
        <f t="shared" si="90"/>
        <v>1</v>
      </c>
      <c r="AS132" t="b">
        <f t="shared" si="91"/>
        <v>1</v>
      </c>
      <c r="AT132" t="b">
        <f t="shared" si="93"/>
        <v>1</v>
      </c>
      <c r="AU132">
        <f t="shared" si="51"/>
        <v>512.95946479531824</v>
      </c>
      <c r="AV132" t="b">
        <f t="shared" si="52"/>
        <v>1</v>
      </c>
      <c r="AW132" t="b">
        <f t="shared" si="53"/>
        <v>1</v>
      </c>
      <c r="AX132" t="b">
        <f t="shared" si="92"/>
        <v>1</v>
      </c>
    </row>
    <row r="133" spans="1:50" x14ac:dyDescent="0.35">
      <c r="A133">
        <v>81</v>
      </c>
      <c r="B133">
        <f t="shared" si="54"/>
        <v>6</v>
      </c>
      <c r="C133">
        <f t="shared" si="55"/>
        <v>41</v>
      </c>
      <c r="D133">
        <f t="shared" si="56"/>
        <v>7.2432149877565966E-4</v>
      </c>
      <c r="E133">
        <f t="shared" si="57"/>
        <v>6.038017257159467E-5</v>
      </c>
      <c r="F133">
        <f t="shared" si="58"/>
        <v>0.04</v>
      </c>
      <c r="G133">
        <f t="shared" si="59"/>
        <v>3.3960531989175591E-3</v>
      </c>
      <c r="H133">
        <f t="shared" si="60"/>
        <v>0.02</v>
      </c>
      <c r="I133">
        <f t="shared" si="61"/>
        <v>1.2208189635446443</v>
      </c>
      <c r="J133">
        <f t="shared" si="62"/>
        <v>3.5315037113522396E-5</v>
      </c>
      <c r="K133">
        <f t="shared" si="63"/>
        <v>1.9861570140036686E-3</v>
      </c>
      <c r="L133">
        <f t="shared" si="64"/>
        <v>0</v>
      </c>
      <c r="M133">
        <f t="shared" si="65"/>
        <v>0.5828565700188727</v>
      </c>
      <c r="N133">
        <f t="shared" si="66"/>
        <v>51.64</v>
      </c>
      <c r="O133">
        <f t="shared" si="67"/>
        <v>1.0327999999999999</v>
      </c>
      <c r="P133">
        <f t="shared" si="68"/>
        <v>6.1040948177232215</v>
      </c>
      <c r="Q133">
        <f t="shared" si="69"/>
        <v>305.20474088616106</v>
      </c>
      <c r="R133">
        <f t="shared" si="70"/>
        <v>30.203102092494277</v>
      </c>
      <c r="S133">
        <f t="shared" si="71"/>
        <v>0.60406204184988554</v>
      </c>
      <c r="T133">
        <f t="shared" si="72"/>
        <v>3.5701510255995292</v>
      </c>
      <c r="U133">
        <f t="shared" si="73"/>
        <v>14.126014845408958</v>
      </c>
      <c r="V133">
        <f t="shared" si="74"/>
        <v>1.0778316751617764E-2</v>
      </c>
      <c r="W133">
        <f t="shared" si="75"/>
        <v>11.892095862884286</v>
      </c>
      <c r="X133">
        <f t="shared" si="76"/>
        <v>-11.98899541781298</v>
      </c>
      <c r="Y133">
        <f t="shared" si="77"/>
        <v>0.99673694261856227</v>
      </c>
      <c r="Z133">
        <f t="shared" si="78"/>
        <v>0.76740559235934269</v>
      </c>
      <c r="AA133">
        <f t="shared" si="79"/>
        <v>9.200422130400213</v>
      </c>
      <c r="AB133">
        <f t="shared" si="80"/>
        <v>23.253908289471507</v>
      </c>
      <c r="AC133">
        <f t="shared" si="81"/>
        <v>0.46507816578943018</v>
      </c>
      <c r="AD133">
        <f t="shared" si="82"/>
        <v>2.7397538626125217</v>
      </c>
      <c r="AE133">
        <f t="shared" si="83"/>
        <v>10.84038279011793</v>
      </c>
      <c r="AF133">
        <f t="shared" si="84"/>
        <v>8.2713405514118574E-3</v>
      </c>
      <c r="AG133">
        <f t="shared" si="47"/>
        <v>312.98990609196341</v>
      </c>
      <c r="AH133">
        <f t="shared" si="48"/>
        <v>536.99301370460466</v>
      </c>
      <c r="AI133">
        <f t="shared" si="49"/>
        <v>312.98990609196341</v>
      </c>
      <c r="AK133" t="b">
        <f t="shared" si="85"/>
        <v>1</v>
      </c>
      <c r="AL133" t="b">
        <f t="shared" si="86"/>
        <v>1</v>
      </c>
      <c r="AM133">
        <f t="shared" si="87"/>
        <v>312.98990609196329</v>
      </c>
      <c r="AN133" t="b">
        <f t="shared" si="88"/>
        <v>1</v>
      </c>
      <c r="AO133">
        <f t="shared" si="89"/>
        <v>-9.2004221304002165</v>
      </c>
      <c r="AP133">
        <f>SUM(AO134:$AO$352)</f>
        <v>240.19020428699909</v>
      </c>
      <c r="AQ133" t="b">
        <f t="shared" si="50"/>
        <v>1</v>
      </c>
      <c r="AR133" t="b">
        <f t="shared" si="90"/>
        <v>1</v>
      </c>
      <c r="AS133" t="b">
        <f t="shared" si="91"/>
        <v>1</v>
      </c>
      <c r="AT133" t="b">
        <f t="shared" si="93"/>
        <v>1</v>
      </c>
      <c r="AU133">
        <f t="shared" si="51"/>
        <v>536.99301370460466</v>
      </c>
      <c r="AV133" t="b">
        <f t="shared" si="52"/>
        <v>1</v>
      </c>
      <c r="AW133" t="b">
        <f t="shared" si="53"/>
        <v>1</v>
      </c>
      <c r="AX133" t="b">
        <f t="shared" si="92"/>
        <v>1</v>
      </c>
    </row>
    <row r="134" spans="1:50" x14ac:dyDescent="0.35">
      <c r="A134">
        <v>82</v>
      </c>
      <c r="B134">
        <f t="shared" si="54"/>
        <v>6</v>
      </c>
      <c r="C134">
        <f t="shared" si="55"/>
        <v>41</v>
      </c>
      <c r="D134">
        <f t="shared" si="56"/>
        <v>7.2432149877565966E-4</v>
      </c>
      <c r="E134">
        <f t="shared" si="57"/>
        <v>6.038017257159467E-5</v>
      </c>
      <c r="F134">
        <f t="shared" si="58"/>
        <v>0.04</v>
      </c>
      <c r="G134">
        <f t="shared" si="59"/>
        <v>3.3960531989175591E-3</v>
      </c>
      <c r="H134">
        <f t="shared" si="60"/>
        <v>0.02</v>
      </c>
      <c r="I134">
        <f t="shared" si="61"/>
        <v>1.2238298324518895</v>
      </c>
      <c r="J134">
        <f t="shared" si="62"/>
        <v>3.5192980282227284E-5</v>
      </c>
      <c r="K134">
        <f t="shared" si="63"/>
        <v>1.979292401889442E-3</v>
      </c>
      <c r="L134">
        <f t="shared" si="64"/>
        <v>0</v>
      </c>
      <c r="M134">
        <f t="shared" si="65"/>
        <v>0.58084208463670106</v>
      </c>
      <c r="N134">
        <f t="shared" si="66"/>
        <v>51.64</v>
      </c>
      <c r="O134">
        <f t="shared" si="67"/>
        <v>1.0327999999999999</v>
      </c>
      <c r="P134">
        <f t="shared" si="68"/>
        <v>6.1191491622594469</v>
      </c>
      <c r="Q134">
        <f t="shared" si="69"/>
        <v>305.95745811297235</v>
      </c>
      <c r="R134">
        <f t="shared" si="70"/>
        <v>30.098713275774585</v>
      </c>
      <c r="S134">
        <f t="shared" si="71"/>
        <v>0.60197426551549171</v>
      </c>
      <c r="T134">
        <f t="shared" si="72"/>
        <v>3.5665862921483997</v>
      </c>
      <c r="U134">
        <f t="shared" si="73"/>
        <v>14.077192112890913</v>
      </c>
      <c r="V134">
        <f t="shared" si="74"/>
        <v>1.0767554790570216E-2</v>
      </c>
      <c r="W134">
        <f t="shared" si="75"/>
        <v>11.842193050429211</v>
      </c>
      <c r="X134">
        <f t="shared" si="76"/>
        <v>-11.938757698372235</v>
      </c>
      <c r="Y134">
        <f t="shared" si="77"/>
        <v>0.99673694261856227</v>
      </c>
      <c r="Z134">
        <f t="shared" si="78"/>
        <v>0.76490150387663791</v>
      </c>
      <c r="AA134">
        <f t="shared" si="79"/>
        <v>9.1319737179037137</v>
      </c>
      <c r="AB134">
        <f t="shared" si="80"/>
        <v>23.097920890649807</v>
      </c>
      <c r="AC134">
        <f t="shared" si="81"/>
        <v>0.46195841781299618</v>
      </c>
      <c r="AD134">
        <f t="shared" si="82"/>
        <v>2.7280872185701126</v>
      </c>
      <c r="AE134">
        <f t="shared" si="83"/>
        <v>10.767665417510605</v>
      </c>
      <c r="AF134">
        <f t="shared" si="84"/>
        <v>8.2361188523812547E-3</v>
      </c>
      <c r="AG134">
        <f t="shared" si="47"/>
        <v>325.95331129733563</v>
      </c>
      <c r="AH134">
        <f t="shared" si="48"/>
        <v>561.17371643483693</v>
      </c>
      <c r="AI134">
        <f t="shared" si="49"/>
        <v>325.95331129733563</v>
      </c>
      <c r="AK134" t="b">
        <f t="shared" si="85"/>
        <v>1</v>
      </c>
      <c r="AL134" t="b">
        <f t="shared" si="86"/>
        <v>1</v>
      </c>
      <c r="AM134">
        <f t="shared" si="87"/>
        <v>325.95331129733569</v>
      </c>
      <c r="AN134" t="b">
        <f t="shared" si="88"/>
        <v>1</v>
      </c>
      <c r="AO134">
        <f t="shared" si="89"/>
        <v>-9.1319737179037137</v>
      </c>
      <c r="AP134">
        <f>SUM(AO135:$AO$352)</f>
        <v>249.32217800490278</v>
      </c>
      <c r="AQ134" t="b">
        <f t="shared" si="50"/>
        <v>1</v>
      </c>
      <c r="AR134" t="b">
        <f t="shared" si="90"/>
        <v>1</v>
      </c>
      <c r="AS134" t="b">
        <f t="shared" si="91"/>
        <v>1</v>
      </c>
      <c r="AT134" t="b">
        <f t="shared" si="93"/>
        <v>1</v>
      </c>
      <c r="AU134">
        <f t="shared" si="51"/>
        <v>561.17371643483693</v>
      </c>
      <c r="AV134" t="b">
        <f t="shared" si="52"/>
        <v>1</v>
      </c>
      <c r="AW134" t="b">
        <f t="shared" si="53"/>
        <v>1</v>
      </c>
      <c r="AX134" t="b">
        <f t="shared" si="92"/>
        <v>1</v>
      </c>
    </row>
    <row r="135" spans="1:50" x14ac:dyDescent="0.35">
      <c r="A135">
        <v>83</v>
      </c>
      <c r="B135">
        <f t="shared" si="54"/>
        <v>6</v>
      </c>
      <c r="C135">
        <f t="shared" si="55"/>
        <v>41</v>
      </c>
      <c r="D135">
        <f t="shared" si="56"/>
        <v>7.2432149877565966E-4</v>
      </c>
      <c r="E135">
        <f t="shared" si="57"/>
        <v>6.038017257159467E-5</v>
      </c>
      <c r="F135">
        <f t="shared" si="58"/>
        <v>0.04</v>
      </c>
      <c r="G135">
        <f t="shared" si="59"/>
        <v>3.3960531989175591E-3</v>
      </c>
      <c r="H135">
        <f t="shared" si="60"/>
        <v>0.02</v>
      </c>
      <c r="I135">
        <f t="shared" si="61"/>
        <v>1.2268481269741089</v>
      </c>
      <c r="J135">
        <f t="shared" si="62"/>
        <v>3.5071345307208808E-5</v>
      </c>
      <c r="K135">
        <f t="shared" si="63"/>
        <v>1.9724515154419912E-3</v>
      </c>
      <c r="L135">
        <f t="shared" si="64"/>
        <v>0</v>
      </c>
      <c r="M135">
        <f t="shared" si="65"/>
        <v>0.57883456177595183</v>
      </c>
      <c r="N135">
        <f t="shared" si="66"/>
        <v>51.64</v>
      </c>
      <c r="O135">
        <f t="shared" si="67"/>
        <v>1.0327999999999999</v>
      </c>
      <c r="P135">
        <f t="shared" si="68"/>
        <v>6.1342406348705447</v>
      </c>
      <c r="Q135">
        <f t="shared" si="69"/>
        <v>306.71203174352723</v>
      </c>
      <c r="R135">
        <f t="shared" si="70"/>
        <v>29.994685250639243</v>
      </c>
      <c r="S135">
        <f t="shared" si="71"/>
        <v>0.59989370501278483</v>
      </c>
      <c r="T135">
        <f t="shared" si="72"/>
        <v>3.5630251180213679</v>
      </c>
      <c r="U135">
        <f t="shared" si="73"/>
        <v>14.028538122883523</v>
      </c>
      <c r="V135">
        <f t="shared" si="74"/>
        <v>1.0756803575152832E-2</v>
      </c>
      <c r="W135">
        <f t="shared" si="75"/>
        <v>11.792471501146414</v>
      </c>
      <c r="X135">
        <f t="shared" si="76"/>
        <v>-11.888702399618776</v>
      </c>
      <c r="Y135">
        <f t="shared" si="77"/>
        <v>0.99673694261856227</v>
      </c>
      <c r="Z135">
        <f t="shared" si="78"/>
        <v>0.76240558637834044</v>
      </c>
      <c r="AA135">
        <f t="shared" si="79"/>
        <v>9.0640131242589366</v>
      </c>
      <c r="AB135">
        <f t="shared" si="80"/>
        <v>22.942979856520367</v>
      </c>
      <c r="AC135">
        <f t="shared" si="81"/>
        <v>0.4588595971304073</v>
      </c>
      <c r="AD135">
        <f t="shared" si="82"/>
        <v>2.7164702543858366</v>
      </c>
      <c r="AE135">
        <f t="shared" si="83"/>
        <v>10.695435833607915</v>
      </c>
      <c r="AF135">
        <f t="shared" si="84"/>
        <v>8.2010471372710239E-3</v>
      </c>
      <c r="AG135">
        <f t="shared" si="47"/>
        <v>338.90910001928796</v>
      </c>
      <c r="AH135">
        <f t="shared" si="48"/>
        <v>585.50252939192796</v>
      </c>
      <c r="AI135">
        <f t="shared" si="49"/>
        <v>338.90910001928796</v>
      </c>
      <c r="AK135" t="b">
        <f t="shared" si="85"/>
        <v>1</v>
      </c>
      <c r="AL135" t="b">
        <f t="shared" si="86"/>
        <v>1</v>
      </c>
      <c r="AM135">
        <f t="shared" si="87"/>
        <v>338.90910001928802</v>
      </c>
      <c r="AN135" t="b">
        <f t="shared" si="88"/>
        <v>1</v>
      </c>
      <c r="AO135">
        <f t="shared" si="89"/>
        <v>-9.0640131242589366</v>
      </c>
      <c r="AP135">
        <f>SUM(AO136:$AO$352)</f>
        <v>258.38619112916172</v>
      </c>
      <c r="AQ135" t="b">
        <f t="shared" si="50"/>
        <v>1</v>
      </c>
      <c r="AR135" t="b">
        <f t="shared" si="90"/>
        <v>1</v>
      </c>
      <c r="AS135" t="b">
        <f t="shared" si="91"/>
        <v>1</v>
      </c>
      <c r="AT135" t="b">
        <f t="shared" si="93"/>
        <v>1</v>
      </c>
      <c r="AU135">
        <f t="shared" si="51"/>
        <v>585.50252939192774</v>
      </c>
      <c r="AV135" t="b">
        <f t="shared" si="52"/>
        <v>1</v>
      </c>
      <c r="AW135" t="b">
        <f t="shared" si="53"/>
        <v>1</v>
      </c>
      <c r="AX135" t="b">
        <f t="shared" si="92"/>
        <v>1</v>
      </c>
    </row>
    <row r="136" spans="1:50" x14ac:dyDescent="0.35">
      <c r="A136">
        <v>84</v>
      </c>
      <c r="B136">
        <f t="shared" si="54"/>
        <v>6</v>
      </c>
      <c r="C136">
        <f t="shared" si="55"/>
        <v>41</v>
      </c>
      <c r="D136">
        <f t="shared" si="56"/>
        <v>7.2432149877565966E-4</v>
      </c>
      <c r="E136">
        <f t="shared" si="57"/>
        <v>6.038017257159467E-5</v>
      </c>
      <c r="F136">
        <f t="shared" si="58"/>
        <v>0.04</v>
      </c>
      <c r="G136">
        <f t="shared" si="59"/>
        <v>3.3960531989175591E-3</v>
      </c>
      <c r="H136">
        <f t="shared" si="60"/>
        <v>0.02</v>
      </c>
      <c r="I136">
        <f t="shared" si="61"/>
        <v>1.2298738654248726</v>
      </c>
      <c r="J136">
        <f t="shared" si="62"/>
        <v>3.495013073043535E-5</v>
      </c>
      <c r="K136">
        <f t="shared" si="63"/>
        <v>1.9656342726599952E-3</v>
      </c>
      <c r="L136">
        <f t="shared" si="64"/>
        <v>0</v>
      </c>
      <c r="M136">
        <f t="shared" si="65"/>
        <v>0.57683397737256148</v>
      </c>
      <c r="N136">
        <f t="shared" si="66"/>
        <v>51.64</v>
      </c>
      <c r="O136">
        <f t="shared" si="67"/>
        <v>1.0327999999999999</v>
      </c>
      <c r="P136">
        <f t="shared" si="68"/>
        <v>6.1493693271243632</v>
      </c>
      <c r="Q136">
        <f t="shared" si="69"/>
        <v>307.46846635621819</v>
      </c>
      <c r="R136">
        <f t="shared" si="70"/>
        <v>29.891016770110152</v>
      </c>
      <c r="S136">
        <f t="shared" si="71"/>
        <v>0.59782033540220303</v>
      </c>
      <c r="T136">
        <f t="shared" si="72"/>
        <v>3.5594674996645104</v>
      </c>
      <c r="U136">
        <f t="shared" si="73"/>
        <v>13.98005229217414</v>
      </c>
      <c r="V136">
        <f t="shared" si="74"/>
        <v>1.0746063094636289E-2</v>
      </c>
      <c r="W136">
        <f t="shared" si="75"/>
        <v>11.742930579774661</v>
      </c>
      <c r="X136">
        <f t="shared" si="76"/>
        <v>-11.838828882290731</v>
      </c>
      <c r="Y136">
        <f t="shared" si="77"/>
        <v>0.99673694261856227</v>
      </c>
      <c r="Z136">
        <f t="shared" si="78"/>
        <v>0.75991781320205931</v>
      </c>
      <c r="AA136">
        <f t="shared" si="79"/>
        <v>8.9965369551037515</v>
      </c>
      <c r="AB136">
        <f t="shared" si="80"/>
        <v>22.789078168060637</v>
      </c>
      <c r="AC136">
        <f t="shared" si="81"/>
        <v>0.45578156336121273</v>
      </c>
      <c r="AD136">
        <f t="shared" si="82"/>
        <v>2.7049027585088563</v>
      </c>
      <c r="AE136">
        <f t="shared" si="83"/>
        <v>10.62369076631941</v>
      </c>
      <c r="AF136">
        <f t="shared" si="84"/>
        <v>8.1661247674073619E-3</v>
      </c>
      <c r="AG136">
        <f t="shared" si="47"/>
        <v>351.85742910486107</v>
      </c>
      <c r="AH136">
        <f t="shared" si="48"/>
        <v>609.98041534853257</v>
      </c>
      <c r="AI136">
        <f t="shared" si="49"/>
        <v>351.85742910486107</v>
      </c>
      <c r="AK136" t="b">
        <f t="shared" si="85"/>
        <v>1</v>
      </c>
      <c r="AL136" t="b">
        <f t="shared" si="86"/>
        <v>1</v>
      </c>
      <c r="AM136">
        <f t="shared" si="87"/>
        <v>351.85742910486101</v>
      </c>
      <c r="AN136" t="b">
        <f t="shared" si="88"/>
        <v>1</v>
      </c>
      <c r="AO136">
        <f t="shared" si="89"/>
        <v>-8.9965369551037515</v>
      </c>
      <c r="AP136">
        <f>SUM(AO137:$AO$352)</f>
        <v>267.38272808426547</v>
      </c>
      <c r="AQ136" t="b">
        <f t="shared" si="50"/>
        <v>1</v>
      </c>
      <c r="AR136" t="b">
        <f t="shared" si="90"/>
        <v>1</v>
      </c>
      <c r="AS136" t="b">
        <f t="shared" si="91"/>
        <v>1</v>
      </c>
      <c r="AT136" t="b">
        <f t="shared" si="93"/>
        <v>1</v>
      </c>
      <c r="AU136">
        <f t="shared" si="51"/>
        <v>609.98041534853235</v>
      </c>
      <c r="AV136" t="b">
        <f t="shared" si="52"/>
        <v>1</v>
      </c>
      <c r="AW136" t="b">
        <f t="shared" si="53"/>
        <v>1</v>
      </c>
      <c r="AX136" t="b">
        <f t="shared" si="92"/>
        <v>1</v>
      </c>
    </row>
    <row r="137" spans="1:50" x14ac:dyDescent="0.35">
      <c r="A137">
        <v>85</v>
      </c>
      <c r="B137">
        <f t="shared" si="54"/>
        <v>7</v>
      </c>
      <c r="C137">
        <f t="shared" si="55"/>
        <v>42</v>
      </c>
      <c r="D137">
        <f t="shared" si="56"/>
        <v>7.8173662555192092E-4</v>
      </c>
      <c r="E137">
        <f t="shared" si="57"/>
        <v>6.5168071549326356E-5</v>
      </c>
      <c r="F137">
        <f t="shared" si="58"/>
        <v>0.04</v>
      </c>
      <c r="G137">
        <f t="shared" si="59"/>
        <v>3.3960531989175591E-3</v>
      </c>
      <c r="H137">
        <f t="shared" si="60"/>
        <v>0.02</v>
      </c>
      <c r="I137">
        <f t="shared" si="61"/>
        <v>1.232907066162916</v>
      </c>
      <c r="J137">
        <f t="shared" si="62"/>
        <v>3.7591157909497584E-5</v>
      </c>
      <c r="K137">
        <f t="shared" si="63"/>
        <v>1.9588312125283567E-3</v>
      </c>
      <c r="L137">
        <f t="shared" si="64"/>
        <v>0</v>
      </c>
      <c r="M137">
        <f t="shared" si="65"/>
        <v>0.57483755500212363</v>
      </c>
      <c r="N137">
        <f t="shared" si="66"/>
        <v>51.64</v>
      </c>
      <c r="O137">
        <f t="shared" si="67"/>
        <v>1.0327999999999999</v>
      </c>
      <c r="P137">
        <f t="shared" si="68"/>
        <v>6.16453533081458</v>
      </c>
      <c r="Q137">
        <f t="shared" si="69"/>
        <v>308.22676654072899</v>
      </c>
      <c r="R137">
        <f t="shared" si="70"/>
        <v>29.787706591519076</v>
      </c>
      <c r="S137">
        <f t="shared" si="71"/>
        <v>0.59575413183038151</v>
      </c>
      <c r="T137">
        <f t="shared" si="72"/>
        <v>3.5559134335274534</v>
      </c>
      <c r="U137">
        <f t="shared" si="73"/>
        <v>15.036463163799034</v>
      </c>
      <c r="V137">
        <f t="shared" si="74"/>
        <v>1.158660105296639E-2</v>
      </c>
      <c r="W137">
        <f t="shared" si="75"/>
        <v>10.587989261309238</v>
      </c>
      <c r="X137">
        <f t="shared" si="76"/>
        <v>-10.683556117396581</v>
      </c>
      <c r="Y137">
        <f t="shared" si="77"/>
        <v>0.99673694261856227</v>
      </c>
      <c r="Z137">
        <f t="shared" si="78"/>
        <v>0.7574381577724042</v>
      </c>
      <c r="AA137">
        <f t="shared" si="79"/>
        <v>8.0921330640189719</v>
      </c>
      <c r="AB137">
        <f t="shared" si="80"/>
        <v>22.636208853331745</v>
      </c>
      <c r="AC137">
        <f t="shared" si="81"/>
        <v>0.45272417706663487</v>
      </c>
      <c r="AD137">
        <f t="shared" si="82"/>
        <v>2.6933845202891789</v>
      </c>
      <c r="AE137">
        <f t="shared" si="83"/>
        <v>11.389190958200556</v>
      </c>
      <c r="AF137">
        <f t="shared" si="84"/>
        <v>8.7761337564026612E-3</v>
      </c>
      <c r="AG137">
        <f t="shared" si="47"/>
        <v>363.69287488558047</v>
      </c>
      <c r="AH137">
        <f t="shared" si="48"/>
        <v>632.68809026271231</v>
      </c>
      <c r="AI137">
        <f t="shared" si="49"/>
        <v>363.69287488558047</v>
      </c>
      <c r="AK137" t="b">
        <f t="shared" si="85"/>
        <v>1</v>
      </c>
      <c r="AL137" t="b">
        <f t="shared" si="86"/>
        <v>1</v>
      </c>
      <c r="AM137">
        <f t="shared" si="87"/>
        <v>363.69287488558041</v>
      </c>
      <c r="AN137" t="b">
        <f t="shared" si="88"/>
        <v>1</v>
      </c>
      <c r="AO137">
        <f t="shared" si="89"/>
        <v>-8.0921330640189719</v>
      </c>
      <c r="AP137">
        <f>SUM(AO138:$AO$352)</f>
        <v>275.47486114828445</v>
      </c>
      <c r="AQ137" t="b">
        <f t="shared" si="50"/>
        <v>1</v>
      </c>
      <c r="AR137" t="b">
        <f t="shared" si="90"/>
        <v>1</v>
      </c>
      <c r="AS137" t="b">
        <f t="shared" si="91"/>
        <v>1</v>
      </c>
      <c r="AT137" t="b">
        <f t="shared" si="93"/>
        <v>1</v>
      </c>
      <c r="AU137">
        <f t="shared" si="51"/>
        <v>632.68809026271242</v>
      </c>
      <c r="AV137" t="b">
        <f t="shared" si="52"/>
        <v>1</v>
      </c>
      <c r="AW137" t="b">
        <f t="shared" si="53"/>
        <v>1</v>
      </c>
      <c r="AX137" t="b">
        <f t="shared" si="92"/>
        <v>1</v>
      </c>
    </row>
    <row r="138" spans="1:50" x14ac:dyDescent="0.35">
      <c r="A138">
        <v>86</v>
      </c>
      <c r="B138">
        <f t="shared" si="54"/>
        <v>7</v>
      </c>
      <c r="C138">
        <f t="shared" si="55"/>
        <v>42</v>
      </c>
      <c r="D138">
        <f t="shared" si="56"/>
        <v>7.8173662555192092E-4</v>
      </c>
      <c r="E138">
        <f t="shared" si="57"/>
        <v>6.5168071549326356E-5</v>
      </c>
      <c r="F138">
        <f t="shared" si="58"/>
        <v>0.04</v>
      </c>
      <c r="G138">
        <f t="shared" si="59"/>
        <v>3.3960531989175591E-3</v>
      </c>
      <c r="H138">
        <f t="shared" si="60"/>
        <v>0.02</v>
      </c>
      <c r="I138">
        <f t="shared" si="61"/>
        <v>1.2359477475922533</v>
      </c>
      <c r="J138">
        <f t="shared" si="62"/>
        <v>3.7461054913618214E-5</v>
      </c>
      <c r="K138">
        <f t="shared" si="63"/>
        <v>1.9520516977875359E-3</v>
      </c>
      <c r="L138">
        <f t="shared" si="64"/>
        <v>0</v>
      </c>
      <c r="M138">
        <f t="shared" si="65"/>
        <v>0.57284804224942243</v>
      </c>
      <c r="N138">
        <f t="shared" si="66"/>
        <v>51.64</v>
      </c>
      <c r="O138">
        <f t="shared" si="67"/>
        <v>1.0327999999999999</v>
      </c>
      <c r="P138">
        <f t="shared" si="68"/>
        <v>6.1797387379612667</v>
      </c>
      <c r="Q138">
        <f t="shared" si="69"/>
        <v>308.98693689806333</v>
      </c>
      <c r="R138">
        <f t="shared" si="70"/>
        <v>29.684611340309665</v>
      </c>
      <c r="S138">
        <f t="shared" si="71"/>
        <v>0.59369222680619327</v>
      </c>
      <c r="T138">
        <f t="shared" si="72"/>
        <v>3.5523459066815639</v>
      </c>
      <c r="U138">
        <f t="shared" si="73"/>
        <v>14.984421965447286</v>
      </c>
      <c r="V138">
        <f t="shared" si="74"/>
        <v>1.1574976610729036E-2</v>
      </c>
      <c r="W138">
        <f t="shared" si="75"/>
        <v>10.542576264763893</v>
      </c>
      <c r="X138">
        <f t="shared" si="76"/>
        <v>-10.6378123639665</v>
      </c>
      <c r="Y138">
        <f t="shared" si="77"/>
        <v>0.99673694261856227</v>
      </c>
      <c r="Z138">
        <f t="shared" si="78"/>
        <v>0.7549665936007024</v>
      </c>
      <c r="AA138">
        <f t="shared" si="79"/>
        <v>8.0311929637872232</v>
      </c>
      <c r="AB138">
        <f t="shared" si="80"/>
        <v>22.484257327793969</v>
      </c>
      <c r="AC138">
        <f t="shared" si="81"/>
        <v>0.44968514655587938</v>
      </c>
      <c r="AD138">
        <f t="shared" si="82"/>
        <v>2.6819024884587788</v>
      </c>
      <c r="AE138">
        <f t="shared" si="83"/>
        <v>11.31273800832928</v>
      </c>
      <c r="AF138">
        <f t="shared" si="84"/>
        <v>8.7387206628099044E-3</v>
      </c>
      <c r="AG138">
        <f t="shared" si="47"/>
        <v>375.52132308256216</v>
      </c>
      <c r="AH138">
        <f t="shared" si="48"/>
        <v>655.53392066766867</v>
      </c>
      <c r="AI138">
        <f t="shared" si="49"/>
        <v>375.52132308256216</v>
      </c>
      <c r="AK138" t="b">
        <f t="shared" si="85"/>
        <v>1</v>
      </c>
      <c r="AL138" t="b">
        <f t="shared" si="86"/>
        <v>1</v>
      </c>
      <c r="AM138">
        <f t="shared" si="87"/>
        <v>375.52132308256222</v>
      </c>
      <c r="AN138" t="b">
        <f t="shared" si="88"/>
        <v>1</v>
      </c>
      <c r="AO138">
        <f t="shared" si="89"/>
        <v>-8.0311929637872215</v>
      </c>
      <c r="AP138">
        <f>SUM(AO139:$AO$352)</f>
        <v>283.50605411207181</v>
      </c>
      <c r="AQ138" t="b">
        <f t="shared" si="50"/>
        <v>1</v>
      </c>
      <c r="AR138" t="b">
        <f t="shared" si="90"/>
        <v>1</v>
      </c>
      <c r="AS138" t="b">
        <f t="shared" si="91"/>
        <v>1</v>
      </c>
      <c r="AT138" t="b">
        <f t="shared" si="93"/>
        <v>1</v>
      </c>
      <c r="AU138">
        <f t="shared" si="51"/>
        <v>655.53392066766844</v>
      </c>
      <c r="AV138" t="b">
        <f t="shared" si="52"/>
        <v>1</v>
      </c>
      <c r="AW138" t="b">
        <f t="shared" si="53"/>
        <v>1</v>
      </c>
      <c r="AX138" t="b">
        <f t="shared" si="92"/>
        <v>1</v>
      </c>
    </row>
    <row r="139" spans="1:50" x14ac:dyDescent="0.35">
      <c r="A139">
        <v>87</v>
      </c>
      <c r="B139">
        <f t="shared" si="54"/>
        <v>7</v>
      </c>
      <c r="C139">
        <f t="shared" si="55"/>
        <v>42</v>
      </c>
      <c r="D139">
        <f t="shared" si="56"/>
        <v>7.8173662555192092E-4</v>
      </c>
      <c r="E139">
        <f t="shared" si="57"/>
        <v>6.5168071549326356E-5</v>
      </c>
      <c r="F139">
        <f t="shared" si="58"/>
        <v>0.04</v>
      </c>
      <c r="G139">
        <f t="shared" si="59"/>
        <v>3.3960531989175591E-3</v>
      </c>
      <c r="H139">
        <f t="shared" si="60"/>
        <v>0.02</v>
      </c>
      <c r="I139">
        <f t="shared" si="61"/>
        <v>1.2389959281622869</v>
      </c>
      <c r="J139">
        <f t="shared" si="62"/>
        <v>3.7331402204201888E-5</v>
      </c>
      <c r="K139">
        <f t="shared" si="63"/>
        <v>1.9452956469469364E-3</v>
      </c>
      <c r="L139">
        <f t="shared" si="64"/>
        <v>0</v>
      </c>
      <c r="M139">
        <f t="shared" si="65"/>
        <v>0.57086541520027134</v>
      </c>
      <c r="N139">
        <f t="shared" si="66"/>
        <v>51.64</v>
      </c>
      <c r="O139">
        <f t="shared" si="67"/>
        <v>1.0327999999999999</v>
      </c>
      <c r="P139">
        <f t="shared" si="68"/>
        <v>6.1949796408114342</v>
      </c>
      <c r="Q139">
        <f t="shared" si="69"/>
        <v>309.74898204057172</v>
      </c>
      <c r="R139">
        <f t="shared" si="70"/>
        <v>29.581872901760175</v>
      </c>
      <c r="S139">
        <f t="shared" si="71"/>
        <v>0.59163745803520351</v>
      </c>
      <c r="T139">
        <f t="shared" si="72"/>
        <v>3.5487819590138603</v>
      </c>
      <c r="U139">
        <f t="shared" si="73"/>
        <v>14.932560881680756</v>
      </c>
      <c r="V139">
        <f t="shared" si="74"/>
        <v>1.156336383089869E-2</v>
      </c>
      <c r="W139">
        <f t="shared" si="75"/>
        <v>10.497329239199457</v>
      </c>
      <c r="X139">
        <f t="shared" si="76"/>
        <v>-10.592235726266892</v>
      </c>
      <c r="Y139">
        <f t="shared" si="77"/>
        <v>0.99673694261856227</v>
      </c>
      <c r="Z139">
        <f t="shared" si="78"/>
        <v>0.75250309428471485</v>
      </c>
      <c r="AA139">
        <f t="shared" si="79"/>
        <v>7.9706901594089352</v>
      </c>
      <c r="AB139">
        <f t="shared" si="80"/>
        <v>22.333325816970806</v>
      </c>
      <c r="AC139">
        <f t="shared" si="81"/>
        <v>0.44666651633941612</v>
      </c>
      <c r="AD139">
        <f t="shared" si="82"/>
        <v>2.670469405099702</v>
      </c>
      <c r="AE139">
        <f t="shared" si="83"/>
        <v>11.236798269059658</v>
      </c>
      <c r="AF139">
        <f t="shared" si="84"/>
        <v>8.7014670630912189E-3</v>
      </c>
      <c r="AG139">
        <f t="shared" si="47"/>
        <v>387.34291790326841</v>
      </c>
      <c r="AH139">
        <f t="shared" si="48"/>
        <v>678.51880248758903</v>
      </c>
      <c r="AI139">
        <f t="shared" si="49"/>
        <v>387.34291790326841</v>
      </c>
      <c r="AK139" t="b">
        <f t="shared" si="85"/>
        <v>1</v>
      </c>
      <c r="AL139" t="b">
        <f t="shared" si="86"/>
        <v>1</v>
      </c>
      <c r="AM139">
        <f t="shared" si="87"/>
        <v>387.34291790326841</v>
      </c>
      <c r="AN139" t="b">
        <f t="shared" si="88"/>
        <v>1</v>
      </c>
      <c r="AO139">
        <f t="shared" si="89"/>
        <v>-7.9706901594089352</v>
      </c>
      <c r="AP139">
        <f>SUM(AO140:$AO$352)</f>
        <v>291.47674427148058</v>
      </c>
      <c r="AQ139" t="b">
        <f t="shared" si="50"/>
        <v>1</v>
      </c>
      <c r="AR139" t="b">
        <f t="shared" si="90"/>
        <v>1</v>
      </c>
      <c r="AS139" t="b">
        <f t="shared" si="91"/>
        <v>1</v>
      </c>
      <c r="AT139" t="b">
        <f t="shared" si="93"/>
        <v>1</v>
      </c>
      <c r="AU139">
        <f t="shared" si="51"/>
        <v>678.51880248758903</v>
      </c>
      <c r="AV139" t="b">
        <f t="shared" si="52"/>
        <v>1</v>
      </c>
      <c r="AW139" t="b">
        <f t="shared" si="53"/>
        <v>1</v>
      </c>
      <c r="AX139" t="b">
        <f t="shared" si="92"/>
        <v>1</v>
      </c>
    </row>
    <row r="140" spans="1:50" x14ac:dyDescent="0.35">
      <c r="A140">
        <v>88</v>
      </c>
      <c r="B140">
        <f t="shared" si="54"/>
        <v>7</v>
      </c>
      <c r="C140">
        <f t="shared" si="55"/>
        <v>42</v>
      </c>
      <c r="D140">
        <f t="shared" si="56"/>
        <v>7.8173662555192092E-4</v>
      </c>
      <c r="E140">
        <f t="shared" si="57"/>
        <v>6.5168071549326356E-5</v>
      </c>
      <c r="F140">
        <f t="shared" si="58"/>
        <v>0.04</v>
      </c>
      <c r="G140">
        <f t="shared" si="59"/>
        <v>3.3960531989175591E-3</v>
      </c>
      <c r="H140">
        <f t="shared" si="60"/>
        <v>0.02</v>
      </c>
      <c r="I140">
        <f t="shared" si="61"/>
        <v>1.2420516263679204</v>
      </c>
      <c r="J140">
        <f t="shared" si="62"/>
        <v>3.7202198222807181E-5</v>
      </c>
      <c r="K140">
        <f t="shared" si="63"/>
        <v>1.9385629787980008E-3</v>
      </c>
      <c r="L140">
        <f t="shared" si="64"/>
        <v>0</v>
      </c>
      <c r="M140">
        <f t="shared" si="65"/>
        <v>0.56888965002325054</v>
      </c>
      <c r="N140">
        <f t="shared" si="66"/>
        <v>51.64</v>
      </c>
      <c r="O140">
        <f t="shared" si="67"/>
        <v>1.0327999999999999</v>
      </c>
      <c r="P140">
        <f t="shared" si="68"/>
        <v>6.210258131839602</v>
      </c>
      <c r="Q140">
        <f t="shared" si="69"/>
        <v>310.51290659198008</v>
      </c>
      <c r="R140">
        <f t="shared" si="70"/>
        <v>29.479490040942011</v>
      </c>
      <c r="S140">
        <f t="shared" si="71"/>
        <v>0.58958980081884027</v>
      </c>
      <c r="T140">
        <f t="shared" si="72"/>
        <v>3.5452215869334758</v>
      </c>
      <c r="U140">
        <f t="shared" si="73"/>
        <v>14.880879289122872</v>
      </c>
      <c r="V140">
        <f t="shared" si="74"/>
        <v>1.1551762701774854E-2</v>
      </c>
      <c r="W140">
        <f t="shared" si="75"/>
        <v>10.45224760136505</v>
      </c>
      <c r="X140">
        <f t="shared" si="76"/>
        <v>-10.546825617084899</v>
      </c>
      <c r="Y140">
        <f t="shared" si="77"/>
        <v>0.99673694261856227</v>
      </c>
      <c r="Z140">
        <f t="shared" si="78"/>
        <v>0.75004763350835424</v>
      </c>
      <c r="AA140">
        <f t="shared" si="79"/>
        <v>7.9106215951198244</v>
      </c>
      <c r="AB140">
        <f t="shared" si="80"/>
        <v>22.1834074737443</v>
      </c>
      <c r="AC140">
        <f t="shared" si="81"/>
        <v>0.44366814947488603</v>
      </c>
      <c r="AD140">
        <f t="shared" si="82"/>
        <v>2.6590850615421857</v>
      </c>
      <c r="AE140">
        <f t="shared" si="83"/>
        <v>11.161368295330091</v>
      </c>
      <c r="AF140">
        <f t="shared" si="84"/>
        <v>8.6643722773163019E-3</v>
      </c>
      <c r="AG140">
        <f t="shared" si="47"/>
        <v>399.15780344004628</v>
      </c>
      <c r="AH140">
        <f t="shared" si="48"/>
        <v>701.64363760833533</v>
      </c>
      <c r="AI140">
        <f t="shared" si="49"/>
        <v>399.15780344004628</v>
      </c>
      <c r="AK140" t="b">
        <f t="shared" si="85"/>
        <v>1</v>
      </c>
      <c r="AL140" t="b">
        <f t="shared" si="86"/>
        <v>1</v>
      </c>
      <c r="AM140">
        <f t="shared" si="87"/>
        <v>399.15780344004634</v>
      </c>
      <c r="AN140" t="b">
        <f t="shared" si="88"/>
        <v>1</v>
      </c>
      <c r="AO140">
        <f t="shared" si="89"/>
        <v>-7.9106215951198209</v>
      </c>
      <c r="AP140">
        <f>SUM(AO141:$AO$352)</f>
        <v>299.38736586660042</v>
      </c>
      <c r="AQ140" t="b">
        <f t="shared" si="50"/>
        <v>1</v>
      </c>
      <c r="AR140" t="b">
        <f t="shared" si="90"/>
        <v>1</v>
      </c>
      <c r="AS140" t="b">
        <f t="shared" si="91"/>
        <v>1</v>
      </c>
      <c r="AT140" t="b">
        <f t="shared" si="93"/>
        <v>1</v>
      </c>
      <c r="AU140">
        <f t="shared" si="51"/>
        <v>701.6436376083351</v>
      </c>
      <c r="AV140" t="b">
        <f t="shared" si="52"/>
        <v>1</v>
      </c>
      <c r="AW140" t="b">
        <f t="shared" si="53"/>
        <v>1</v>
      </c>
      <c r="AX140" t="b">
        <f t="shared" si="92"/>
        <v>1</v>
      </c>
    </row>
    <row r="141" spans="1:50" x14ac:dyDescent="0.35">
      <c r="A141">
        <v>89</v>
      </c>
      <c r="B141">
        <f t="shared" si="54"/>
        <v>7</v>
      </c>
      <c r="C141">
        <f t="shared" si="55"/>
        <v>42</v>
      </c>
      <c r="D141">
        <f t="shared" si="56"/>
        <v>7.8173662555192092E-4</v>
      </c>
      <c r="E141">
        <f t="shared" si="57"/>
        <v>6.5168071549326356E-5</v>
      </c>
      <c r="F141">
        <f t="shared" si="58"/>
        <v>0.04</v>
      </c>
      <c r="G141">
        <f t="shared" si="59"/>
        <v>3.3960531989175591E-3</v>
      </c>
      <c r="H141">
        <f t="shared" si="60"/>
        <v>0.02</v>
      </c>
      <c r="I141">
        <f t="shared" si="61"/>
        <v>1.2451148607496725</v>
      </c>
      <c r="J141">
        <f t="shared" si="62"/>
        <v>3.7073441416386423E-5</v>
      </c>
      <c r="K141">
        <f t="shared" si="63"/>
        <v>1.9318536124132337E-3</v>
      </c>
      <c r="L141">
        <f t="shared" si="64"/>
        <v>0</v>
      </c>
      <c r="M141">
        <f t="shared" si="65"/>
        <v>0.56692072296942098</v>
      </c>
      <c r="N141">
        <f t="shared" si="66"/>
        <v>51.64</v>
      </c>
      <c r="O141">
        <f t="shared" si="67"/>
        <v>1.0327999999999999</v>
      </c>
      <c r="P141">
        <f t="shared" si="68"/>
        <v>6.2255743037483624</v>
      </c>
      <c r="Q141">
        <f t="shared" si="69"/>
        <v>311.27871518741813</v>
      </c>
      <c r="R141">
        <f t="shared" si="70"/>
        <v>29.377461527200659</v>
      </c>
      <c r="S141">
        <f t="shared" si="71"/>
        <v>0.5875492305440132</v>
      </c>
      <c r="T141">
        <f t="shared" si="72"/>
        <v>3.5416647868531475</v>
      </c>
      <c r="U141">
        <f t="shared" si="73"/>
        <v>14.829376566554568</v>
      </c>
      <c r="V141">
        <f t="shared" si="74"/>
        <v>1.1540173211668781E-2</v>
      </c>
      <c r="W141">
        <f t="shared" si="75"/>
        <v>10.407330770037261</v>
      </c>
      <c r="X141">
        <f t="shared" si="76"/>
        <v>-10.501581451248843</v>
      </c>
      <c r="Y141">
        <f t="shared" si="77"/>
        <v>0.99673694261856227</v>
      </c>
      <c r="Z141">
        <f t="shared" si="78"/>
        <v>0.74760018504140502</v>
      </c>
      <c r="AA141">
        <f t="shared" si="79"/>
        <v>7.85098423618102</v>
      </c>
      <c r="AB141">
        <f t="shared" si="80"/>
        <v>22.034495496959575</v>
      </c>
      <c r="AC141">
        <f t="shared" si="81"/>
        <v>0.44068990993919155</v>
      </c>
      <c r="AD141">
        <f t="shared" si="82"/>
        <v>2.6477492500060413</v>
      </c>
      <c r="AE141">
        <f t="shared" si="83"/>
        <v>11.086444665204871</v>
      </c>
      <c r="AF141">
        <f t="shared" si="84"/>
        <v>8.6274356284534448E-3</v>
      </c>
      <c r="AG141">
        <f t="shared" si="47"/>
        <v>410.96612367179193</v>
      </c>
      <c r="AH141">
        <f t="shared" si="48"/>
        <v>724.90933391750252</v>
      </c>
      <c r="AI141">
        <f t="shared" si="49"/>
        <v>410.96612367179193</v>
      </c>
      <c r="AK141" t="b">
        <f t="shared" si="85"/>
        <v>1</v>
      </c>
      <c r="AL141" t="b">
        <f t="shared" si="86"/>
        <v>1</v>
      </c>
      <c r="AM141">
        <f t="shared" si="87"/>
        <v>410.96612367179188</v>
      </c>
      <c r="AN141" t="b">
        <f t="shared" si="88"/>
        <v>1</v>
      </c>
      <c r="AO141">
        <f t="shared" si="89"/>
        <v>-7.8509842361810165</v>
      </c>
      <c r="AP141">
        <f>SUM(AO142:$AO$352)</f>
        <v>307.23835010278145</v>
      </c>
      <c r="AQ141" t="b">
        <f t="shared" si="50"/>
        <v>1</v>
      </c>
      <c r="AR141" t="b">
        <f t="shared" si="90"/>
        <v>1</v>
      </c>
      <c r="AS141" t="b">
        <f t="shared" si="91"/>
        <v>1</v>
      </c>
      <c r="AT141" t="b">
        <f t="shared" si="93"/>
        <v>1</v>
      </c>
      <c r="AU141">
        <f t="shared" si="51"/>
        <v>724.90933391750241</v>
      </c>
      <c r="AV141" t="b">
        <f t="shared" si="52"/>
        <v>1</v>
      </c>
      <c r="AW141" t="b">
        <f t="shared" si="53"/>
        <v>1</v>
      </c>
      <c r="AX141" t="b">
        <f t="shared" si="92"/>
        <v>1</v>
      </c>
    </row>
    <row r="142" spans="1:50" x14ac:dyDescent="0.35">
      <c r="A142">
        <v>90</v>
      </c>
      <c r="B142">
        <f t="shared" si="54"/>
        <v>7</v>
      </c>
      <c r="C142">
        <f t="shared" si="55"/>
        <v>42</v>
      </c>
      <c r="D142">
        <f t="shared" si="56"/>
        <v>7.8173662555192092E-4</v>
      </c>
      <c r="E142">
        <f t="shared" si="57"/>
        <v>6.5168071549326356E-5</v>
      </c>
      <c r="F142">
        <f t="shared" si="58"/>
        <v>0.04</v>
      </c>
      <c r="G142">
        <f t="shared" si="59"/>
        <v>3.3960531989175591E-3</v>
      </c>
      <c r="H142">
        <f t="shared" si="60"/>
        <v>0.02</v>
      </c>
      <c r="I142">
        <f t="shared" si="61"/>
        <v>1.2481856498937853</v>
      </c>
      <c r="J142">
        <f t="shared" si="62"/>
        <v>3.6945130237267049E-5</v>
      </c>
      <c r="K142">
        <f t="shared" si="63"/>
        <v>1.9251674671452309E-3</v>
      </c>
      <c r="L142">
        <f t="shared" si="64"/>
        <v>0</v>
      </c>
      <c r="M142">
        <f t="shared" si="65"/>
        <v>0.56495861037203854</v>
      </c>
      <c r="N142">
        <f t="shared" si="66"/>
        <v>51.64</v>
      </c>
      <c r="O142">
        <f t="shared" si="67"/>
        <v>1.0327999999999999</v>
      </c>
      <c r="P142">
        <f t="shared" si="68"/>
        <v>6.2409282494689267</v>
      </c>
      <c r="Q142">
        <f t="shared" si="69"/>
        <v>312.04641247344631</v>
      </c>
      <c r="R142">
        <f t="shared" si="70"/>
        <v>29.275786134140901</v>
      </c>
      <c r="S142">
        <f t="shared" si="71"/>
        <v>0.58551572268281804</v>
      </c>
      <c r="T142">
        <f t="shared" si="72"/>
        <v>3.5381115551892068</v>
      </c>
      <c r="U142">
        <f t="shared" si="73"/>
        <v>14.778052094906819</v>
      </c>
      <c r="V142">
        <f t="shared" si="74"/>
        <v>1.1528595348903426E-2</v>
      </c>
      <c r="W142">
        <f t="shared" si="75"/>
        <v>10.362578166013154</v>
      </c>
      <c r="X142">
        <f t="shared" si="76"/>
        <v>-10.456502645621189</v>
      </c>
      <c r="Y142">
        <f t="shared" si="77"/>
        <v>0.99673694261856227</v>
      </c>
      <c r="Z142">
        <f t="shared" si="78"/>
        <v>0.74516072273924139</v>
      </c>
      <c r="AA142">
        <f t="shared" si="79"/>
        <v>7.7917750687358751</v>
      </c>
      <c r="AB142">
        <f t="shared" si="80"/>
        <v>21.886583131116335</v>
      </c>
      <c r="AC142">
        <f t="shared" si="81"/>
        <v>0.43773166262232677</v>
      </c>
      <c r="AD142">
        <f t="shared" si="82"/>
        <v>2.6364617635968508</v>
      </c>
      <c r="AE142">
        <f t="shared" si="83"/>
        <v>11.012023979718926</v>
      </c>
      <c r="AF142">
        <f t="shared" si="84"/>
        <v>8.5906564423571339E-3</v>
      </c>
      <c r="AG142">
        <f t="shared" si="47"/>
        <v>422.76802246561357</v>
      </c>
      <c r="AH142">
        <f t="shared" si="48"/>
        <v>748.31680534475061</v>
      </c>
      <c r="AI142">
        <f t="shared" si="49"/>
        <v>422.76802246561357</v>
      </c>
      <c r="AK142" t="b">
        <f t="shared" si="85"/>
        <v>1</v>
      </c>
      <c r="AL142" t="b">
        <f t="shared" si="86"/>
        <v>1</v>
      </c>
      <c r="AM142">
        <f t="shared" si="87"/>
        <v>422.76802246561351</v>
      </c>
      <c r="AN142" t="b">
        <f t="shared" si="88"/>
        <v>1</v>
      </c>
      <c r="AO142">
        <f t="shared" si="89"/>
        <v>-7.7917750687358751</v>
      </c>
      <c r="AP142">
        <f>SUM(AO143:$AO$352)</f>
        <v>315.03012517151734</v>
      </c>
      <c r="AQ142" t="b">
        <f t="shared" si="50"/>
        <v>1</v>
      </c>
      <c r="AR142" t="b">
        <f t="shared" si="90"/>
        <v>1</v>
      </c>
      <c r="AS142" t="b">
        <f t="shared" si="91"/>
        <v>1</v>
      </c>
      <c r="AT142" t="b">
        <f t="shared" si="93"/>
        <v>1</v>
      </c>
      <c r="AU142">
        <f t="shared" si="51"/>
        <v>748.31680534475061</v>
      </c>
      <c r="AV142" t="b">
        <f t="shared" si="52"/>
        <v>1</v>
      </c>
      <c r="AW142" t="b">
        <f t="shared" si="53"/>
        <v>1</v>
      </c>
      <c r="AX142" t="b">
        <f t="shared" si="92"/>
        <v>1</v>
      </c>
    </row>
    <row r="143" spans="1:50" x14ac:dyDescent="0.35">
      <c r="A143">
        <v>91</v>
      </c>
      <c r="B143">
        <f t="shared" si="54"/>
        <v>7</v>
      </c>
      <c r="C143">
        <f t="shared" si="55"/>
        <v>42</v>
      </c>
      <c r="D143">
        <f t="shared" si="56"/>
        <v>7.8173662555192092E-4</v>
      </c>
      <c r="E143">
        <f t="shared" si="57"/>
        <v>6.5168071549326356E-5</v>
      </c>
      <c r="F143">
        <f t="shared" si="58"/>
        <v>0.04</v>
      </c>
      <c r="G143">
        <f t="shared" si="59"/>
        <v>3.3960531989175591E-3</v>
      </c>
      <c r="H143">
        <f t="shared" si="60"/>
        <v>0.02</v>
      </c>
      <c r="I143">
        <f t="shared" si="61"/>
        <v>1.2512640124323415</v>
      </c>
      <c r="J143">
        <f t="shared" si="62"/>
        <v>3.6817263143132999E-5</v>
      </c>
      <c r="K143">
        <f t="shared" si="63"/>
        <v>1.9185044626257078E-3</v>
      </c>
      <c r="L143">
        <f t="shared" si="64"/>
        <v>0</v>
      </c>
      <c r="M143">
        <f t="shared" si="65"/>
        <v>0.5630032886462697</v>
      </c>
      <c r="N143">
        <f t="shared" si="66"/>
        <v>51.64</v>
      </c>
      <c r="O143">
        <f t="shared" si="67"/>
        <v>1.0327999999999999</v>
      </c>
      <c r="P143">
        <f t="shared" si="68"/>
        <v>6.2563200621617074</v>
      </c>
      <c r="Q143">
        <f t="shared" si="69"/>
        <v>312.8160031080854</v>
      </c>
      <c r="R143">
        <f t="shared" si="70"/>
        <v>29.17446263961207</v>
      </c>
      <c r="S143">
        <f t="shared" si="71"/>
        <v>0.5834892527922414</v>
      </c>
      <c r="T143">
        <f t="shared" si="72"/>
        <v>3.5345618883615839</v>
      </c>
      <c r="U143">
        <f t="shared" si="73"/>
        <v>14.7269052572532</v>
      </c>
      <c r="V143">
        <f t="shared" si="74"/>
        <v>1.151702910181349E-2</v>
      </c>
      <c r="W143">
        <f t="shared" si="75"/>
        <v>10.317989212103232</v>
      </c>
      <c r="X143">
        <f t="shared" si="76"/>
        <v>-10.411588619091454</v>
      </c>
      <c r="Y143">
        <f t="shared" si="77"/>
        <v>0.99673694261856227</v>
      </c>
      <c r="Z143">
        <f t="shared" si="78"/>
        <v>0.74272922054254964</v>
      </c>
      <c r="AA143">
        <f t="shared" si="79"/>
        <v>7.7329910996674762</v>
      </c>
      <c r="AB143">
        <f t="shared" si="80"/>
        <v>21.739663666062327</v>
      </c>
      <c r="AC143">
        <f t="shared" si="81"/>
        <v>0.43479327332124651</v>
      </c>
      <c r="AD143">
        <f t="shared" si="82"/>
        <v>2.6252223963022017</v>
      </c>
      <c r="AE143">
        <f t="shared" si="83"/>
        <v>10.938102862723646</v>
      </c>
      <c r="AF143">
        <f t="shared" si="84"/>
        <v>8.5540340477557944E-3</v>
      </c>
      <c r="AG143">
        <f t="shared" si="47"/>
        <v>434.56364357849225</v>
      </c>
      <c r="AH143">
        <f t="shared" si="48"/>
        <v>771.86697190240568</v>
      </c>
      <c r="AI143">
        <f t="shared" si="49"/>
        <v>434.56364357849225</v>
      </c>
      <c r="AK143" t="b">
        <f t="shared" si="85"/>
        <v>1</v>
      </c>
      <c r="AL143" t="b">
        <f t="shared" si="86"/>
        <v>1</v>
      </c>
      <c r="AM143">
        <f t="shared" si="87"/>
        <v>434.5636435784923</v>
      </c>
      <c r="AN143" t="b">
        <f t="shared" si="88"/>
        <v>1</v>
      </c>
      <c r="AO143">
        <f t="shared" si="89"/>
        <v>-7.7329910996674762</v>
      </c>
      <c r="AP143">
        <f>SUM(AO144:$AO$352)</f>
        <v>322.76311627118474</v>
      </c>
      <c r="AQ143" t="b">
        <f t="shared" si="50"/>
        <v>1</v>
      </c>
      <c r="AR143" t="b">
        <f t="shared" si="90"/>
        <v>1</v>
      </c>
      <c r="AS143" t="b">
        <f t="shared" si="91"/>
        <v>1</v>
      </c>
      <c r="AT143" t="b">
        <f t="shared" si="93"/>
        <v>1</v>
      </c>
      <c r="AU143">
        <f t="shared" si="51"/>
        <v>771.86697190240579</v>
      </c>
      <c r="AV143" t="b">
        <f t="shared" si="52"/>
        <v>1</v>
      </c>
      <c r="AW143" t="b">
        <f t="shared" si="53"/>
        <v>1</v>
      </c>
      <c r="AX143" t="b">
        <f t="shared" si="92"/>
        <v>1</v>
      </c>
    </row>
    <row r="144" spans="1:50" x14ac:dyDescent="0.35">
      <c r="A144">
        <v>92</v>
      </c>
      <c r="B144">
        <f t="shared" si="54"/>
        <v>7</v>
      </c>
      <c r="C144">
        <f t="shared" si="55"/>
        <v>42</v>
      </c>
      <c r="D144">
        <f t="shared" si="56"/>
        <v>7.8173662555192092E-4</v>
      </c>
      <c r="E144">
        <f t="shared" si="57"/>
        <v>6.5168071549326356E-5</v>
      </c>
      <c r="F144">
        <f t="shared" si="58"/>
        <v>0.04</v>
      </c>
      <c r="G144">
        <f t="shared" si="59"/>
        <v>3.3960531989175591E-3</v>
      </c>
      <c r="H144">
        <f t="shared" si="60"/>
        <v>0.02</v>
      </c>
      <c r="I144">
        <f t="shared" si="61"/>
        <v>1.2543499670433749</v>
      </c>
      <c r="J144">
        <f t="shared" si="62"/>
        <v>3.6689838597006141E-5</v>
      </c>
      <c r="K144">
        <f t="shared" si="63"/>
        <v>1.9118645187645347E-3</v>
      </c>
      <c r="L144">
        <f t="shared" si="64"/>
        <v>0</v>
      </c>
      <c r="M144">
        <f t="shared" si="65"/>
        <v>0.56105473428890806</v>
      </c>
      <c r="N144">
        <f t="shared" si="66"/>
        <v>51.64</v>
      </c>
      <c r="O144">
        <f t="shared" si="67"/>
        <v>1.0327999999999999</v>
      </c>
      <c r="P144">
        <f t="shared" si="68"/>
        <v>6.2717498352168741</v>
      </c>
      <c r="Q144">
        <f t="shared" si="69"/>
        <v>313.5874917608437</v>
      </c>
      <c r="R144">
        <f t="shared" si="70"/>
        <v>29.073489825693368</v>
      </c>
      <c r="S144">
        <f t="shared" si="71"/>
        <v>0.58146979651386743</v>
      </c>
      <c r="T144">
        <f t="shared" si="72"/>
        <v>3.5310157827938</v>
      </c>
      <c r="U144">
        <f t="shared" si="73"/>
        <v>14.675935438802457</v>
      </c>
      <c r="V144">
        <f t="shared" si="74"/>
        <v>1.1505474458745349E-2</v>
      </c>
      <c r="W144">
        <f t="shared" si="75"/>
        <v>10.273563333124496</v>
      </c>
      <c r="X144">
        <f t="shared" si="76"/>
        <v>-10.366838792569229</v>
      </c>
      <c r="Y144">
        <f t="shared" si="77"/>
        <v>0.99673694261856227</v>
      </c>
      <c r="Z144">
        <f t="shared" si="78"/>
        <v>0.74030565247704883</v>
      </c>
      <c r="AA144">
        <f t="shared" si="79"/>
        <v>7.6746293564573485</v>
      </c>
      <c r="AB144">
        <f t="shared" si="80"/>
        <v>21.593730436688983</v>
      </c>
      <c r="AC144">
        <f t="shared" si="81"/>
        <v>0.4318746087337797</v>
      </c>
      <c r="AD144">
        <f t="shared" si="82"/>
        <v>2.6140309429879216</v>
      </c>
      <c r="AE144">
        <f t="shared" si="83"/>
        <v>10.864677960733696</v>
      </c>
      <c r="AF144">
        <f t="shared" si="84"/>
        <v>8.5175677762394965E-3</v>
      </c>
      <c r="AG144">
        <f t="shared" si="47"/>
        <v>446.35313065894172</v>
      </c>
      <c r="AH144">
        <f t="shared" si="48"/>
        <v>795.56075972633676</v>
      </c>
      <c r="AI144">
        <f t="shared" si="49"/>
        <v>446.35313065894172</v>
      </c>
      <c r="AK144" t="b">
        <f t="shared" si="85"/>
        <v>1</v>
      </c>
      <c r="AL144" t="b">
        <f t="shared" si="86"/>
        <v>1</v>
      </c>
      <c r="AM144">
        <f t="shared" si="87"/>
        <v>446.35313065894161</v>
      </c>
      <c r="AN144" t="b">
        <f t="shared" si="88"/>
        <v>1</v>
      </c>
      <c r="AO144">
        <f t="shared" si="89"/>
        <v>-7.6746293564573449</v>
      </c>
      <c r="AP144">
        <f>SUM(AO145:$AO$352)</f>
        <v>330.43774562764207</v>
      </c>
      <c r="AQ144" t="b">
        <f t="shared" si="50"/>
        <v>1</v>
      </c>
      <c r="AR144" t="b">
        <f t="shared" si="90"/>
        <v>1</v>
      </c>
      <c r="AS144" t="b">
        <f t="shared" si="91"/>
        <v>1</v>
      </c>
      <c r="AT144" t="b">
        <f t="shared" si="93"/>
        <v>1</v>
      </c>
      <c r="AU144">
        <f t="shared" si="51"/>
        <v>795.56075972633664</v>
      </c>
      <c r="AV144" t="b">
        <f t="shared" si="52"/>
        <v>1</v>
      </c>
      <c r="AW144" t="b">
        <f t="shared" si="53"/>
        <v>1</v>
      </c>
      <c r="AX144" t="b">
        <f t="shared" si="92"/>
        <v>1</v>
      </c>
    </row>
    <row r="145" spans="1:50" x14ac:dyDescent="0.35">
      <c r="A145">
        <v>93</v>
      </c>
      <c r="B145">
        <f t="shared" si="54"/>
        <v>7</v>
      </c>
      <c r="C145">
        <f t="shared" si="55"/>
        <v>42</v>
      </c>
      <c r="D145">
        <f t="shared" si="56"/>
        <v>7.8173662555192092E-4</v>
      </c>
      <c r="E145">
        <f t="shared" si="57"/>
        <v>6.5168071549326356E-5</v>
      </c>
      <c r="F145">
        <f t="shared" si="58"/>
        <v>0.04</v>
      </c>
      <c r="G145">
        <f t="shared" si="59"/>
        <v>3.3960531989175591E-3</v>
      </c>
      <c r="H145">
        <f t="shared" si="60"/>
        <v>0.02</v>
      </c>
      <c r="I145">
        <f t="shared" si="61"/>
        <v>1.2574435324509841</v>
      </c>
      <c r="J145">
        <f t="shared" si="62"/>
        <v>3.6562855067227845E-5</v>
      </c>
      <c r="K145">
        <f t="shared" si="63"/>
        <v>1.9052475557487746E-3</v>
      </c>
      <c r="L145">
        <f t="shared" si="64"/>
        <v>0</v>
      </c>
      <c r="M145">
        <f t="shared" si="65"/>
        <v>0.55911292387809208</v>
      </c>
      <c r="N145">
        <f t="shared" si="66"/>
        <v>51.64</v>
      </c>
      <c r="O145">
        <f t="shared" si="67"/>
        <v>1.0327999999999999</v>
      </c>
      <c r="P145">
        <f t="shared" si="68"/>
        <v>6.2872176622549203</v>
      </c>
      <c r="Q145">
        <f t="shared" si="69"/>
        <v>314.36088311274602</v>
      </c>
      <c r="R145">
        <f t="shared" si="70"/>
        <v>28.972866478679212</v>
      </c>
      <c r="S145">
        <f t="shared" si="71"/>
        <v>0.5794573295735842</v>
      </c>
      <c r="T145">
        <f t="shared" si="72"/>
        <v>3.5274732349129638</v>
      </c>
      <c r="U145">
        <f t="shared" si="73"/>
        <v>14.625142026891139</v>
      </c>
      <c r="V145">
        <f t="shared" si="74"/>
        <v>1.1493931408057087E-2</v>
      </c>
      <c r="W145">
        <f t="shared" si="75"/>
        <v>10.229299955893467</v>
      </c>
      <c r="X145">
        <f t="shared" si="76"/>
        <v>-10.322252588977143</v>
      </c>
      <c r="Y145">
        <f t="shared" si="77"/>
        <v>0.99673694261856227</v>
      </c>
      <c r="Z145">
        <f t="shared" si="78"/>
        <v>0.73788999265321353</v>
      </c>
      <c r="AA145">
        <f t="shared" si="79"/>
        <v>7.6166868870449598</v>
      </c>
      <c r="AB145">
        <f t="shared" si="80"/>
        <v>21.448776822629029</v>
      </c>
      <c r="AC145">
        <f t="shared" si="81"/>
        <v>0.42897553645258057</v>
      </c>
      <c r="AD145">
        <f t="shared" si="82"/>
        <v>2.6028871993943343</v>
      </c>
      <c r="AE145">
        <f t="shared" si="83"/>
        <v>10.791745942774906</v>
      </c>
      <c r="AF145">
        <f t="shared" si="84"/>
        <v>8.4812569622477844E-3</v>
      </c>
      <c r="AG145">
        <f t="shared" si="47"/>
        <v>458.13662724866612</v>
      </c>
      <c r="AH145">
        <f t="shared" si="48"/>
        <v>819.39910111710697</v>
      </c>
      <c r="AI145">
        <f t="shared" si="49"/>
        <v>458.13662724866612</v>
      </c>
      <c r="AK145" t="b">
        <f t="shared" si="85"/>
        <v>1</v>
      </c>
      <c r="AL145" t="b">
        <f t="shared" si="86"/>
        <v>1</v>
      </c>
      <c r="AM145">
        <f t="shared" si="87"/>
        <v>458.13662724866612</v>
      </c>
      <c r="AN145" t="b">
        <f t="shared" si="88"/>
        <v>1</v>
      </c>
      <c r="AO145">
        <f t="shared" si="89"/>
        <v>-7.6166868870449598</v>
      </c>
      <c r="AP145">
        <f>SUM(AO146:$AO$352)</f>
        <v>338.05443251468699</v>
      </c>
      <c r="AQ145" t="b">
        <f t="shared" si="50"/>
        <v>1</v>
      </c>
      <c r="AR145" t="b">
        <f t="shared" si="90"/>
        <v>1</v>
      </c>
      <c r="AS145" t="b">
        <f t="shared" si="91"/>
        <v>1</v>
      </c>
      <c r="AT145" t="b">
        <f t="shared" si="93"/>
        <v>1</v>
      </c>
      <c r="AU145">
        <f t="shared" si="51"/>
        <v>819.39910111710697</v>
      </c>
      <c r="AV145" t="b">
        <f t="shared" si="52"/>
        <v>1</v>
      </c>
      <c r="AW145" t="b">
        <f t="shared" si="53"/>
        <v>1</v>
      </c>
      <c r="AX145" t="b">
        <f t="shared" si="92"/>
        <v>1</v>
      </c>
    </row>
    <row r="146" spans="1:50" x14ac:dyDescent="0.35">
      <c r="A146">
        <v>94</v>
      </c>
      <c r="B146">
        <f t="shared" si="54"/>
        <v>7</v>
      </c>
      <c r="C146">
        <f t="shared" si="55"/>
        <v>42</v>
      </c>
      <c r="D146">
        <f t="shared" si="56"/>
        <v>7.8173662555192092E-4</v>
      </c>
      <c r="E146">
        <f t="shared" si="57"/>
        <v>6.5168071549326356E-5</v>
      </c>
      <c r="F146">
        <f t="shared" si="58"/>
        <v>0.04</v>
      </c>
      <c r="G146">
        <f t="shared" si="59"/>
        <v>3.3960531989175591E-3</v>
      </c>
      <c r="H146">
        <f t="shared" si="60"/>
        <v>0.02</v>
      </c>
      <c r="I146">
        <f t="shared" si="61"/>
        <v>1.2605447274254464</v>
      </c>
      <c r="J146">
        <f t="shared" si="62"/>
        <v>3.6436311027440566E-5</v>
      </c>
      <c r="K146">
        <f t="shared" si="63"/>
        <v>1.8986534940417228E-3</v>
      </c>
      <c r="L146">
        <f t="shared" si="64"/>
        <v>0</v>
      </c>
      <c r="M146">
        <f t="shared" si="65"/>
        <v>0.5571778340730229</v>
      </c>
      <c r="N146">
        <f t="shared" si="66"/>
        <v>51.64</v>
      </c>
      <c r="O146">
        <f t="shared" si="67"/>
        <v>1.0327999999999999</v>
      </c>
      <c r="P146">
        <f t="shared" si="68"/>
        <v>6.3027236371272322</v>
      </c>
      <c r="Q146">
        <f t="shared" si="69"/>
        <v>315.13618185636159</v>
      </c>
      <c r="R146">
        <f t="shared" si="70"/>
        <v>28.872591389064674</v>
      </c>
      <c r="S146">
        <f t="shared" si="71"/>
        <v>0.57745182778129345</v>
      </c>
      <c r="T146">
        <f t="shared" si="72"/>
        <v>3.5239342411497696</v>
      </c>
      <c r="U146">
        <f t="shared" si="73"/>
        <v>14.574524410976226</v>
      </c>
      <c r="V146">
        <f t="shared" si="74"/>
        <v>1.1482399938118464E-2</v>
      </c>
      <c r="W146">
        <f t="shared" si="75"/>
        <v>10.185198509219266</v>
      </c>
      <c r="X146">
        <f t="shared" si="76"/>
        <v>-10.277829433243909</v>
      </c>
      <c r="Y146">
        <f t="shared" si="77"/>
        <v>0.99673694261856227</v>
      </c>
      <c r="Z146">
        <f t="shared" si="78"/>
        <v>0.73548221526599744</v>
      </c>
      <c r="AA146">
        <f t="shared" si="79"/>
        <v>7.5591607596883037</v>
      </c>
      <c r="AB146">
        <f t="shared" si="80"/>
        <v>21.304796247956169</v>
      </c>
      <c r="AC146">
        <f t="shared" si="81"/>
        <v>0.42609592495912335</v>
      </c>
      <c r="AD146">
        <f t="shared" si="82"/>
        <v>2.5917909621325341</v>
      </c>
      <c r="AE146">
        <f t="shared" si="83"/>
        <v>10.719303500233151</v>
      </c>
      <c r="AF146">
        <f t="shared" si="84"/>
        <v>8.4451009430575198E-3</v>
      </c>
      <c r="AG146">
        <f t="shared" si="47"/>
        <v>469.91427678421644</v>
      </c>
      <c r="AH146">
        <f t="shared" si="48"/>
        <v>843.38293458140367</v>
      </c>
      <c r="AI146">
        <f t="shared" si="49"/>
        <v>469.91427678421644</v>
      </c>
      <c r="AK146" t="b">
        <f t="shared" si="85"/>
        <v>1</v>
      </c>
      <c r="AL146" t="b">
        <f t="shared" si="86"/>
        <v>1</v>
      </c>
      <c r="AM146">
        <f t="shared" si="87"/>
        <v>469.91427678421638</v>
      </c>
      <c r="AN146" t="b">
        <f t="shared" si="88"/>
        <v>1</v>
      </c>
      <c r="AO146">
        <f t="shared" si="89"/>
        <v>-7.5591607596883001</v>
      </c>
      <c r="AP146">
        <f>SUM(AO147:$AO$352)</f>
        <v>345.61359327437532</v>
      </c>
      <c r="AQ146" t="b">
        <f t="shared" si="50"/>
        <v>1</v>
      </c>
      <c r="AR146" t="b">
        <f t="shared" si="90"/>
        <v>1</v>
      </c>
      <c r="AS146" t="b">
        <f t="shared" si="91"/>
        <v>1</v>
      </c>
      <c r="AT146" t="b">
        <f t="shared" si="93"/>
        <v>1</v>
      </c>
      <c r="AU146">
        <f t="shared" si="51"/>
        <v>843.38293458140356</v>
      </c>
      <c r="AV146" t="b">
        <f t="shared" si="52"/>
        <v>1</v>
      </c>
      <c r="AW146" t="b">
        <f t="shared" si="53"/>
        <v>1</v>
      </c>
      <c r="AX146" t="b">
        <f t="shared" si="92"/>
        <v>1</v>
      </c>
    </row>
    <row r="147" spans="1:50" x14ac:dyDescent="0.35">
      <c r="A147">
        <v>95</v>
      </c>
      <c r="B147">
        <f t="shared" si="54"/>
        <v>7</v>
      </c>
      <c r="C147">
        <f t="shared" si="55"/>
        <v>42</v>
      </c>
      <c r="D147">
        <f t="shared" si="56"/>
        <v>7.8173662555192092E-4</v>
      </c>
      <c r="E147">
        <f t="shared" si="57"/>
        <v>6.5168071549326356E-5</v>
      </c>
      <c r="F147">
        <f t="shared" si="58"/>
        <v>0.04</v>
      </c>
      <c r="G147">
        <f t="shared" si="59"/>
        <v>3.3960531989175591E-3</v>
      </c>
      <c r="H147">
        <f t="shared" si="60"/>
        <v>0.02</v>
      </c>
      <c r="I147">
        <f t="shared" si="61"/>
        <v>1.2636535707833325</v>
      </c>
      <c r="J147">
        <f t="shared" si="62"/>
        <v>3.6310204956569447E-5</v>
      </c>
      <c r="K147">
        <f t="shared" si="63"/>
        <v>1.8920822543819504E-3</v>
      </c>
      <c r="L147">
        <f t="shared" si="64"/>
        <v>0</v>
      </c>
      <c r="M147">
        <f t="shared" si="65"/>
        <v>0.55524944161368439</v>
      </c>
      <c r="N147">
        <f t="shared" si="66"/>
        <v>51.64</v>
      </c>
      <c r="O147">
        <f t="shared" si="67"/>
        <v>1.0327999999999999</v>
      </c>
      <c r="P147">
        <f t="shared" si="68"/>
        <v>6.3182678539166623</v>
      </c>
      <c r="Q147">
        <f t="shared" si="69"/>
        <v>315.91339269583312</v>
      </c>
      <c r="R147">
        <f t="shared" si="70"/>
        <v>28.772663351530902</v>
      </c>
      <c r="S147">
        <f t="shared" si="71"/>
        <v>0.57545326703061805</v>
      </c>
      <c r="T147">
        <f t="shared" si="72"/>
        <v>3.5203987979384928</v>
      </c>
      <c r="U147">
        <f t="shared" si="73"/>
        <v>14.524081982627779</v>
      </c>
      <c r="V147">
        <f t="shared" si="74"/>
        <v>1.1470880037310911E-2</v>
      </c>
      <c r="W147">
        <f t="shared" si="75"/>
        <v>10.1412584238967</v>
      </c>
      <c r="X147">
        <f t="shared" si="76"/>
        <v>-10.233568752297352</v>
      </c>
      <c r="Y147">
        <f t="shared" si="77"/>
        <v>0.99673694261856227</v>
      </c>
      <c r="Z147">
        <f t="shared" si="78"/>
        <v>0.73308229459455754</v>
      </c>
      <c r="AA147">
        <f t="shared" si="79"/>
        <v>7.5020480628253061</v>
      </c>
      <c r="AB147">
        <f t="shared" si="80"/>
        <v>21.161782180886725</v>
      </c>
      <c r="AC147">
        <f t="shared" si="81"/>
        <v>0.42323564361773452</v>
      </c>
      <c r="AD147">
        <f t="shared" si="82"/>
        <v>2.5807420286806724</v>
      </c>
      <c r="AE147">
        <f t="shared" si="83"/>
        <v>10.647347346704242</v>
      </c>
      <c r="AF147">
        <f t="shared" si="84"/>
        <v>8.4090990587707866E-3</v>
      </c>
      <c r="AG147">
        <f t="shared" si="47"/>
        <v>481.68622259864554</v>
      </c>
      <c r="AH147">
        <f t="shared" si="48"/>
        <v>867.51320487374653</v>
      </c>
      <c r="AI147">
        <f t="shared" si="49"/>
        <v>481.68622259864554</v>
      </c>
      <c r="AK147" t="b">
        <f t="shared" si="85"/>
        <v>1</v>
      </c>
      <c r="AL147" t="b">
        <f t="shared" si="86"/>
        <v>1</v>
      </c>
      <c r="AM147">
        <f t="shared" si="87"/>
        <v>481.68622259864554</v>
      </c>
      <c r="AN147" t="b">
        <f t="shared" si="88"/>
        <v>1</v>
      </c>
      <c r="AO147">
        <f t="shared" si="89"/>
        <v>-7.5020480628253061</v>
      </c>
      <c r="AP147">
        <f>SUM(AO148:$AO$352)</f>
        <v>353.11564133720071</v>
      </c>
      <c r="AQ147" t="b">
        <f t="shared" si="50"/>
        <v>1</v>
      </c>
      <c r="AR147" t="b">
        <f t="shared" si="90"/>
        <v>1</v>
      </c>
      <c r="AS147" t="b">
        <f t="shared" si="91"/>
        <v>1</v>
      </c>
      <c r="AT147" t="b">
        <f t="shared" si="93"/>
        <v>1</v>
      </c>
      <c r="AU147">
        <f t="shared" si="51"/>
        <v>867.51320487374642</v>
      </c>
      <c r="AV147" t="b">
        <f t="shared" si="52"/>
        <v>1</v>
      </c>
      <c r="AW147" t="b">
        <f t="shared" si="53"/>
        <v>1</v>
      </c>
      <c r="AX147" t="b">
        <f t="shared" si="92"/>
        <v>1</v>
      </c>
    </row>
    <row r="148" spans="1:50" x14ac:dyDescent="0.35">
      <c r="A148">
        <v>96</v>
      </c>
      <c r="B148">
        <f t="shared" si="54"/>
        <v>7</v>
      </c>
      <c r="C148">
        <f t="shared" si="55"/>
        <v>42</v>
      </c>
      <c r="D148">
        <f t="shared" si="56"/>
        <v>7.8173662555192092E-4</v>
      </c>
      <c r="E148">
        <f t="shared" si="57"/>
        <v>6.5168071549326356E-5</v>
      </c>
      <c r="F148">
        <f t="shared" si="58"/>
        <v>0.04</v>
      </c>
      <c r="G148">
        <f t="shared" si="59"/>
        <v>3.3960531989175591E-3</v>
      </c>
      <c r="H148">
        <f t="shared" si="60"/>
        <v>0.02</v>
      </c>
      <c r="I148">
        <f t="shared" si="61"/>
        <v>1.2667700813876188</v>
      </c>
      <c r="J148">
        <f t="shared" si="62"/>
        <v>3.6184535338804093E-5</v>
      </c>
      <c r="K148">
        <f t="shared" si="63"/>
        <v>1.8855337577823525E-3</v>
      </c>
      <c r="L148">
        <f t="shared" si="64"/>
        <v>0</v>
      </c>
      <c r="M148">
        <f t="shared" si="65"/>
        <v>0.55332772332056324</v>
      </c>
      <c r="N148">
        <f t="shared" si="66"/>
        <v>51.64</v>
      </c>
      <c r="O148">
        <f t="shared" si="67"/>
        <v>1.0327999999999999</v>
      </c>
      <c r="P148">
        <f t="shared" si="68"/>
        <v>6.3338504069380939</v>
      </c>
      <c r="Q148">
        <f t="shared" si="69"/>
        <v>316.6925203469047</v>
      </c>
      <c r="R148">
        <f t="shared" si="70"/>
        <v>28.673081164930661</v>
      </c>
      <c r="S148">
        <f t="shared" si="71"/>
        <v>0.57346162329861328</v>
      </c>
      <c r="T148">
        <f t="shared" si="72"/>
        <v>3.5168669017169845</v>
      </c>
      <c r="U148">
        <f t="shared" si="73"/>
        <v>14.473814135521637</v>
      </c>
      <c r="V148">
        <f t="shared" si="74"/>
        <v>1.1459371694027507E-2</v>
      </c>
      <c r="W148">
        <f t="shared" si="75"/>
        <v>10.0974791326994</v>
      </c>
      <c r="X148">
        <f t="shared" si="76"/>
        <v>-10.189469975057492</v>
      </c>
      <c r="Y148">
        <f t="shared" si="77"/>
        <v>0.99673694261856227</v>
      </c>
      <c r="Z148">
        <f t="shared" si="78"/>
        <v>0.73069020500197945</v>
      </c>
      <c r="AA148">
        <f t="shared" si="79"/>
        <v>7.4453459049362749</v>
      </c>
      <c r="AB148">
        <f t="shared" si="80"/>
        <v>21.019728133483358</v>
      </c>
      <c r="AC148">
        <f t="shared" si="81"/>
        <v>0.42039456266966718</v>
      </c>
      <c r="AD148">
        <f t="shared" si="82"/>
        <v>2.5697401973802596</v>
      </c>
      <c r="AE148">
        <f t="shared" si="83"/>
        <v>10.575874217844854</v>
      </c>
      <c r="AF148">
        <f t="shared" si="84"/>
        <v>8.373250652302839E-3</v>
      </c>
      <c r="AG148">
        <f t="shared" si="47"/>
        <v>493.45260792316134</v>
      </c>
      <c r="AH148">
        <f t="shared" si="48"/>
        <v>891.79086303847816</v>
      </c>
      <c r="AI148">
        <f t="shared" si="49"/>
        <v>493.45260792316134</v>
      </c>
      <c r="AK148" t="b">
        <f t="shared" si="85"/>
        <v>1</v>
      </c>
      <c r="AL148" t="b">
        <f t="shared" si="86"/>
        <v>1</v>
      </c>
      <c r="AM148">
        <f t="shared" si="87"/>
        <v>493.45260792316134</v>
      </c>
      <c r="AN148" t="b">
        <f t="shared" si="88"/>
        <v>1</v>
      </c>
      <c r="AO148">
        <f t="shared" si="89"/>
        <v>-7.4453459049362749</v>
      </c>
      <c r="AP148">
        <f>SUM(AO149:$AO$352)</f>
        <v>360.560987242137</v>
      </c>
      <c r="AQ148" t="b">
        <f t="shared" si="50"/>
        <v>1</v>
      </c>
      <c r="AR148" t="b">
        <f t="shared" si="90"/>
        <v>1</v>
      </c>
      <c r="AS148" t="b">
        <f t="shared" si="91"/>
        <v>1</v>
      </c>
      <c r="AT148" t="b">
        <f t="shared" si="93"/>
        <v>1</v>
      </c>
      <c r="AU148">
        <f t="shared" si="51"/>
        <v>891.79086303847805</v>
      </c>
      <c r="AV148" t="b">
        <f t="shared" si="52"/>
        <v>1</v>
      </c>
      <c r="AW148" t="b">
        <f t="shared" si="53"/>
        <v>1</v>
      </c>
      <c r="AX148" t="b">
        <f t="shared" si="92"/>
        <v>1</v>
      </c>
    </row>
    <row r="149" spans="1:50" x14ac:dyDescent="0.35">
      <c r="A149">
        <v>97</v>
      </c>
      <c r="B149">
        <f t="shared" si="54"/>
        <v>8</v>
      </c>
      <c r="C149">
        <f t="shared" si="55"/>
        <v>43</v>
      </c>
      <c r="D149">
        <f t="shared" si="56"/>
        <v>8.4488945479954669E-4</v>
      </c>
      <c r="E149">
        <f t="shared" si="57"/>
        <v>7.0434733946078687E-5</v>
      </c>
      <c r="F149">
        <f t="shared" si="58"/>
        <v>0.04</v>
      </c>
      <c r="G149">
        <f t="shared" si="59"/>
        <v>3.3960531989175591E-3</v>
      </c>
      <c r="H149">
        <f t="shared" si="60"/>
        <v>0.02</v>
      </c>
      <c r="I149">
        <f t="shared" si="61"/>
        <v>1.2698942781478038</v>
      </c>
      <c r="J149">
        <f t="shared" si="62"/>
        <v>3.8973490977073309E-5</v>
      </c>
      <c r="K149">
        <f t="shared" si="63"/>
        <v>1.8789980287838633E-3</v>
      </c>
      <c r="L149">
        <f t="shared" si="64"/>
        <v>0</v>
      </c>
      <c r="M149">
        <f t="shared" si="65"/>
        <v>0.55140975180080232</v>
      </c>
      <c r="N149">
        <f t="shared" si="66"/>
        <v>51.64</v>
      </c>
      <c r="O149">
        <f t="shared" si="67"/>
        <v>1.0327999999999999</v>
      </c>
      <c r="P149">
        <f t="shared" si="68"/>
        <v>6.3494713907390192</v>
      </c>
      <c r="Q149">
        <f t="shared" si="69"/>
        <v>317.47356953695095</v>
      </c>
      <c r="R149">
        <f t="shared" si="70"/>
        <v>28.573843632273885</v>
      </c>
      <c r="S149">
        <f t="shared" si="71"/>
        <v>0.57147687264547775</v>
      </c>
      <c r="T149">
        <f t="shared" si="72"/>
        <v>3.5133385489266717</v>
      </c>
      <c r="U149">
        <f t="shared" si="73"/>
        <v>15.589396390829323</v>
      </c>
      <c r="V149">
        <f t="shared" si="74"/>
        <v>1.2373053297807614E-2</v>
      </c>
      <c r="W149">
        <f t="shared" si="75"/>
        <v>8.8872587665746057</v>
      </c>
      <c r="X149">
        <f t="shared" si="76"/>
        <v>-8.9789312286313283</v>
      </c>
      <c r="Y149">
        <f t="shared" si="77"/>
        <v>0.99673694261856227</v>
      </c>
      <c r="Z149">
        <f t="shared" si="78"/>
        <v>0.72830592093500357</v>
      </c>
      <c r="AA149">
        <f t="shared" si="79"/>
        <v>6.5394087774803999</v>
      </c>
      <c r="AB149">
        <f t="shared" si="80"/>
        <v>20.87862766136071</v>
      </c>
      <c r="AC149">
        <f t="shared" si="81"/>
        <v>0.41757255322721426</v>
      </c>
      <c r="AD149">
        <f t="shared" si="82"/>
        <v>2.5587852674324889</v>
      </c>
      <c r="AE149">
        <f t="shared" si="83"/>
        <v>11.35384969524377</v>
      </c>
      <c r="AF149">
        <f t="shared" si="84"/>
        <v>9.0113679768376569E-3</v>
      </c>
      <c r="AG149">
        <f t="shared" si="47"/>
        <v>504.04697458498055</v>
      </c>
      <c r="AH149">
        <f t="shared" si="48"/>
        <v>914.10602177211467</v>
      </c>
      <c r="AI149">
        <f t="shared" si="49"/>
        <v>504.04697458498055</v>
      </c>
      <c r="AK149" t="b">
        <f t="shared" si="85"/>
        <v>1</v>
      </c>
      <c r="AL149" t="b">
        <f t="shared" si="86"/>
        <v>1</v>
      </c>
      <c r="AM149">
        <f t="shared" si="87"/>
        <v>504.04697458498049</v>
      </c>
      <c r="AN149" t="b">
        <f t="shared" si="88"/>
        <v>1</v>
      </c>
      <c r="AO149">
        <f t="shared" si="89"/>
        <v>-6.5394087774803999</v>
      </c>
      <c r="AP149">
        <f>SUM(AO150:$AO$352)</f>
        <v>367.10039601961739</v>
      </c>
      <c r="AQ149" t="b">
        <f t="shared" si="50"/>
        <v>1</v>
      </c>
      <c r="AR149" t="b">
        <f t="shared" si="90"/>
        <v>1</v>
      </c>
      <c r="AS149" t="b">
        <f t="shared" si="91"/>
        <v>1</v>
      </c>
      <c r="AT149" t="b">
        <f t="shared" si="93"/>
        <v>1</v>
      </c>
      <c r="AU149">
        <f t="shared" si="51"/>
        <v>914.10602177211456</v>
      </c>
      <c r="AV149" t="b">
        <f t="shared" si="52"/>
        <v>1</v>
      </c>
      <c r="AW149" t="b">
        <f t="shared" si="53"/>
        <v>1</v>
      </c>
      <c r="AX149" t="b">
        <f t="shared" si="92"/>
        <v>1</v>
      </c>
    </row>
    <row r="150" spans="1:50" x14ac:dyDescent="0.35">
      <c r="A150">
        <v>98</v>
      </c>
      <c r="B150">
        <f t="shared" si="54"/>
        <v>8</v>
      </c>
      <c r="C150">
        <f t="shared" si="55"/>
        <v>43</v>
      </c>
      <c r="D150">
        <f t="shared" si="56"/>
        <v>8.4488945479954669E-4</v>
      </c>
      <c r="E150">
        <f t="shared" si="57"/>
        <v>7.0434733946078687E-5</v>
      </c>
      <c r="F150">
        <f t="shared" si="58"/>
        <v>0.04</v>
      </c>
      <c r="G150">
        <f t="shared" si="59"/>
        <v>3.3960531989175591E-3</v>
      </c>
      <c r="H150">
        <f t="shared" si="60"/>
        <v>0.02</v>
      </c>
      <c r="I150">
        <f t="shared" si="61"/>
        <v>1.2730261800200211</v>
      </c>
      <c r="J150">
        <f t="shared" si="62"/>
        <v>3.8838399163362794E-5</v>
      </c>
      <c r="K150">
        <f t="shared" si="63"/>
        <v>1.8724849542477323E-3</v>
      </c>
      <c r="L150">
        <f t="shared" si="64"/>
        <v>0</v>
      </c>
      <c r="M150">
        <f t="shared" si="65"/>
        <v>0.54949842844739116</v>
      </c>
      <c r="N150">
        <f t="shared" si="66"/>
        <v>51.64</v>
      </c>
      <c r="O150">
        <f t="shared" si="67"/>
        <v>1.0327999999999999</v>
      </c>
      <c r="P150">
        <f t="shared" si="68"/>
        <v>6.3651309001001053</v>
      </c>
      <c r="Q150">
        <f t="shared" si="69"/>
        <v>318.25654500500525</v>
      </c>
      <c r="R150">
        <f t="shared" si="70"/>
        <v>28.47479958299343</v>
      </c>
      <c r="S150">
        <f t="shared" si="71"/>
        <v>0.56949599165986864</v>
      </c>
      <c r="T150">
        <f t="shared" si="72"/>
        <v>3.5097952498038163</v>
      </c>
      <c r="U150">
        <f t="shared" si="73"/>
        <v>15.535359665345117</v>
      </c>
      <c r="V150">
        <f t="shared" si="74"/>
        <v>1.2360574731257129E-2</v>
      </c>
      <c r="W150">
        <f t="shared" si="75"/>
        <v>8.8477881014533732</v>
      </c>
      <c r="X150">
        <f t="shared" si="76"/>
        <v>-8.9391428039546597</v>
      </c>
      <c r="Y150">
        <f t="shared" si="77"/>
        <v>0.99673694261856227</v>
      </c>
      <c r="Z150">
        <f t="shared" si="78"/>
        <v>0.72592941692375179</v>
      </c>
      <c r="AA150">
        <f t="shared" si="79"/>
        <v>6.4891867234729581</v>
      </c>
      <c r="AB150">
        <f t="shared" si="80"/>
        <v>20.738365133731687</v>
      </c>
      <c r="AC150">
        <f t="shared" si="81"/>
        <v>0.41476730267463374</v>
      </c>
      <c r="AD150">
        <f t="shared" si="82"/>
        <v>2.5478636192118382</v>
      </c>
      <c r="AE150">
        <f t="shared" si="83"/>
        <v>11.277574583564753</v>
      </c>
      <c r="AF150">
        <f t="shared" si="84"/>
        <v>8.9729048075039477E-3</v>
      </c>
      <c r="AG150">
        <f t="shared" si="47"/>
        <v>514.63623602173107</v>
      </c>
      <c r="AH150">
        <f t="shared" si="48"/>
        <v>936.55633825166103</v>
      </c>
      <c r="AI150">
        <f t="shared" si="49"/>
        <v>514.63623602173107</v>
      </c>
      <c r="AK150" t="b">
        <f t="shared" si="85"/>
        <v>1</v>
      </c>
      <c r="AL150" t="b">
        <f t="shared" si="86"/>
        <v>1</v>
      </c>
      <c r="AM150">
        <f t="shared" si="87"/>
        <v>514.63623602173095</v>
      </c>
      <c r="AN150" t="b">
        <f t="shared" si="88"/>
        <v>1</v>
      </c>
      <c r="AO150">
        <f t="shared" si="89"/>
        <v>-6.4891867234729581</v>
      </c>
      <c r="AP150">
        <f>SUM(AO151:$AO$352)</f>
        <v>373.58958274309043</v>
      </c>
      <c r="AQ150" t="b">
        <f t="shared" si="50"/>
        <v>1</v>
      </c>
      <c r="AR150" t="b">
        <f t="shared" si="90"/>
        <v>1</v>
      </c>
      <c r="AS150" t="b">
        <f t="shared" si="91"/>
        <v>1</v>
      </c>
      <c r="AT150" t="b">
        <f t="shared" si="93"/>
        <v>1</v>
      </c>
      <c r="AU150">
        <f t="shared" si="51"/>
        <v>936.55633825166103</v>
      </c>
      <c r="AV150" t="b">
        <f t="shared" si="52"/>
        <v>1</v>
      </c>
      <c r="AW150" t="b">
        <f t="shared" si="53"/>
        <v>1</v>
      </c>
      <c r="AX150" t="b">
        <f t="shared" si="92"/>
        <v>1</v>
      </c>
    </row>
    <row r="151" spans="1:50" x14ac:dyDescent="0.35">
      <c r="A151">
        <v>99</v>
      </c>
      <c r="B151">
        <f t="shared" si="54"/>
        <v>8</v>
      </c>
      <c r="C151">
        <f t="shared" si="55"/>
        <v>43</v>
      </c>
      <c r="D151">
        <f t="shared" si="56"/>
        <v>8.4488945479954669E-4</v>
      </c>
      <c r="E151">
        <f t="shared" si="57"/>
        <v>7.0434733946078687E-5</v>
      </c>
      <c r="F151">
        <f t="shared" si="58"/>
        <v>0.04</v>
      </c>
      <c r="G151">
        <f t="shared" si="59"/>
        <v>3.3960531989175591E-3</v>
      </c>
      <c r="H151">
        <f t="shared" si="60"/>
        <v>0.02</v>
      </c>
      <c r="I151">
        <f t="shared" si="61"/>
        <v>1.2761658060071557</v>
      </c>
      <c r="J151">
        <f t="shared" si="62"/>
        <v>3.8703775611480354E-5</v>
      </c>
      <c r="K151">
        <f t="shared" si="63"/>
        <v>1.8659944556479588E-3</v>
      </c>
      <c r="L151">
        <f t="shared" si="64"/>
        <v>0</v>
      </c>
      <c r="M151">
        <f t="shared" si="65"/>
        <v>0.54759373021613178</v>
      </c>
      <c r="N151">
        <f t="shared" si="66"/>
        <v>51.64</v>
      </c>
      <c r="O151">
        <f t="shared" si="67"/>
        <v>1.0327999999999999</v>
      </c>
      <c r="P151">
        <f t="shared" si="68"/>
        <v>6.3808290300357786</v>
      </c>
      <c r="Q151">
        <f t="shared" si="69"/>
        <v>319.04145150178891</v>
      </c>
      <c r="R151">
        <f t="shared" si="70"/>
        <v>28.376098845023279</v>
      </c>
      <c r="S151">
        <f t="shared" si="71"/>
        <v>0.56752197690046557</v>
      </c>
      <c r="T151">
        <f t="shared" si="72"/>
        <v>3.5062555241961517</v>
      </c>
      <c r="U151">
        <f t="shared" si="73"/>
        <v>15.481510244592142</v>
      </c>
      <c r="V151">
        <f t="shared" si="74"/>
        <v>1.234810874968623E-2</v>
      </c>
      <c r="W151">
        <f t="shared" si="75"/>
        <v>8.8084629905848324</v>
      </c>
      <c r="X151">
        <f t="shared" si="76"/>
        <v>-8.8995010349643415</v>
      </c>
      <c r="Y151">
        <f t="shared" si="77"/>
        <v>0.99673694261856227</v>
      </c>
      <c r="Z151">
        <f t="shared" si="78"/>
        <v>0.72356066758145587</v>
      </c>
      <c r="AA151">
        <f t="shared" si="79"/>
        <v>6.4393289100006594</v>
      </c>
      <c r="AB151">
        <f t="shared" si="80"/>
        <v>20.599044889138494</v>
      </c>
      <c r="AC151">
        <f t="shared" si="81"/>
        <v>0.41198089778276992</v>
      </c>
      <c r="AD151">
        <f t="shared" si="82"/>
        <v>2.5369885877985352</v>
      </c>
      <c r="AE151">
        <f t="shared" si="83"/>
        <v>11.201811887746238</v>
      </c>
      <c r="AF151">
        <f t="shared" si="84"/>
        <v>8.9346058102913843E-3</v>
      </c>
      <c r="AG151">
        <f t="shared" si="47"/>
        <v>525.22052217592091</v>
      </c>
      <c r="AH151">
        <f t="shared" si="48"/>
        <v>959.14268771598188</v>
      </c>
      <c r="AI151">
        <f t="shared" si="49"/>
        <v>525.22052217592091</v>
      </c>
      <c r="AK151" t="b">
        <f t="shared" si="85"/>
        <v>1</v>
      </c>
      <c r="AL151" t="b">
        <f t="shared" si="86"/>
        <v>1</v>
      </c>
      <c r="AM151">
        <f t="shared" si="87"/>
        <v>525.22052217592079</v>
      </c>
      <c r="AN151" t="b">
        <f t="shared" si="88"/>
        <v>1</v>
      </c>
      <c r="AO151">
        <f t="shared" si="89"/>
        <v>-6.4393289100006594</v>
      </c>
      <c r="AP151">
        <f>SUM(AO152:$AO$352)</f>
        <v>380.02891165309109</v>
      </c>
      <c r="AQ151" t="b">
        <f t="shared" si="50"/>
        <v>1</v>
      </c>
      <c r="AR151" t="b">
        <f t="shared" si="90"/>
        <v>1</v>
      </c>
      <c r="AS151" t="b">
        <f t="shared" si="91"/>
        <v>1</v>
      </c>
      <c r="AT151" t="b">
        <f t="shared" si="93"/>
        <v>1</v>
      </c>
      <c r="AU151">
        <f t="shared" si="51"/>
        <v>959.14268771598188</v>
      </c>
      <c r="AV151" t="b">
        <f t="shared" si="52"/>
        <v>1</v>
      </c>
      <c r="AW151" t="b">
        <f t="shared" si="53"/>
        <v>1</v>
      </c>
      <c r="AX151" t="b">
        <f t="shared" si="92"/>
        <v>1</v>
      </c>
    </row>
    <row r="152" spans="1:50" x14ac:dyDescent="0.35">
      <c r="A152">
        <v>100</v>
      </c>
      <c r="B152">
        <f t="shared" si="54"/>
        <v>8</v>
      </c>
      <c r="C152">
        <f t="shared" si="55"/>
        <v>43</v>
      </c>
      <c r="D152">
        <f t="shared" si="56"/>
        <v>8.4488945479954669E-4</v>
      </c>
      <c r="E152">
        <f t="shared" si="57"/>
        <v>7.0434733946078687E-5</v>
      </c>
      <c r="F152">
        <f t="shared" si="58"/>
        <v>0.04</v>
      </c>
      <c r="G152">
        <f t="shared" si="59"/>
        <v>3.3960531989175591E-3</v>
      </c>
      <c r="H152">
        <f t="shared" si="60"/>
        <v>0.02</v>
      </c>
      <c r="I152">
        <f t="shared" si="61"/>
        <v>1.2793131751589584</v>
      </c>
      <c r="J152">
        <f t="shared" si="62"/>
        <v>3.8569618698314033E-5</v>
      </c>
      <c r="K152">
        <f t="shared" si="63"/>
        <v>1.8595264547307318E-3</v>
      </c>
      <c r="L152">
        <f t="shared" si="64"/>
        <v>0</v>
      </c>
      <c r="M152">
        <f t="shared" si="65"/>
        <v>0.54569563414270272</v>
      </c>
      <c r="N152">
        <f t="shared" si="66"/>
        <v>51.64</v>
      </c>
      <c r="O152">
        <f t="shared" si="67"/>
        <v>1.0327999999999999</v>
      </c>
      <c r="P152">
        <f t="shared" si="68"/>
        <v>6.3965658757947921</v>
      </c>
      <c r="Q152">
        <f t="shared" si="69"/>
        <v>319.82829378973958</v>
      </c>
      <c r="R152">
        <f t="shared" si="70"/>
        <v>28.277740228361047</v>
      </c>
      <c r="S152">
        <f t="shared" si="71"/>
        <v>0.56555480456722096</v>
      </c>
      <c r="T152">
        <f t="shared" si="72"/>
        <v>3.502719368499688</v>
      </c>
      <c r="U152">
        <f t="shared" si="73"/>
        <v>15.427847479325614</v>
      </c>
      <c r="V152">
        <f t="shared" si="74"/>
        <v>1.2335655340402613E-2</v>
      </c>
      <c r="W152">
        <f t="shared" si="75"/>
        <v>8.7692829206281235</v>
      </c>
      <c r="X152">
        <f t="shared" si="76"/>
        <v>-8.860005404501667</v>
      </c>
      <c r="Y152">
        <f t="shared" si="77"/>
        <v>0.99673694261856227</v>
      </c>
      <c r="Z152">
        <f t="shared" si="78"/>
        <v>0.72119964760418631</v>
      </c>
      <c r="AA152">
        <f t="shared" si="79"/>
        <v>6.3898327754977871</v>
      </c>
      <c r="AB152">
        <f t="shared" si="80"/>
        <v>20.460660597327909</v>
      </c>
      <c r="AC152">
        <f t="shared" si="81"/>
        <v>0.40921321194655819</v>
      </c>
      <c r="AD152">
        <f t="shared" si="82"/>
        <v>2.5261599742183329</v>
      </c>
      <c r="AE152">
        <f t="shared" si="83"/>
        <v>11.126558165380766</v>
      </c>
      <c r="AF152">
        <f t="shared" si="84"/>
        <v>8.8964702844650644E-3</v>
      </c>
      <c r="AG152">
        <f t="shared" si="47"/>
        <v>535.79996289829717</v>
      </c>
      <c r="AH152">
        <f t="shared" si="48"/>
        <v>981.8659512276439</v>
      </c>
      <c r="AI152">
        <f t="shared" si="49"/>
        <v>535.79996289829717</v>
      </c>
      <c r="AK152" t="b">
        <f t="shared" si="85"/>
        <v>1</v>
      </c>
      <c r="AL152" t="b">
        <f t="shared" si="86"/>
        <v>1</v>
      </c>
      <c r="AM152">
        <f t="shared" si="87"/>
        <v>535.79996289829717</v>
      </c>
      <c r="AN152" t="b">
        <f t="shared" si="88"/>
        <v>1</v>
      </c>
      <c r="AO152">
        <f t="shared" si="89"/>
        <v>-6.3898327754977871</v>
      </c>
      <c r="AP152">
        <f>SUM(AO153:$AO$352)</f>
        <v>386.41874442858887</v>
      </c>
      <c r="AQ152" t="b">
        <f t="shared" si="50"/>
        <v>1</v>
      </c>
      <c r="AR152" t="b">
        <f t="shared" si="90"/>
        <v>1</v>
      </c>
      <c r="AS152" t="b">
        <f t="shared" si="91"/>
        <v>1</v>
      </c>
      <c r="AT152" t="b">
        <f t="shared" si="93"/>
        <v>1</v>
      </c>
      <c r="AU152">
        <f t="shared" si="51"/>
        <v>981.86595122764368</v>
      </c>
      <c r="AV152" t="b">
        <f t="shared" si="52"/>
        <v>1</v>
      </c>
      <c r="AW152" t="b">
        <f t="shared" si="53"/>
        <v>1</v>
      </c>
      <c r="AX152" t="b">
        <f t="shared" si="92"/>
        <v>1</v>
      </c>
    </row>
    <row r="153" spans="1:50" x14ac:dyDescent="0.35">
      <c r="A153">
        <v>101</v>
      </c>
      <c r="B153">
        <f t="shared" si="54"/>
        <v>8</v>
      </c>
      <c r="C153">
        <f t="shared" si="55"/>
        <v>43</v>
      </c>
      <c r="D153">
        <f t="shared" si="56"/>
        <v>8.4488945479954669E-4</v>
      </c>
      <c r="E153">
        <f t="shared" si="57"/>
        <v>7.0434733946078687E-5</v>
      </c>
      <c r="F153">
        <f t="shared" si="58"/>
        <v>0.04</v>
      </c>
      <c r="G153">
        <f t="shared" si="59"/>
        <v>3.3960531989175591E-3</v>
      </c>
      <c r="H153">
        <f t="shared" si="60"/>
        <v>0.02</v>
      </c>
      <c r="I153">
        <f t="shared" si="61"/>
        <v>1.2824683065721629</v>
      </c>
      <c r="J153">
        <f t="shared" si="62"/>
        <v>3.8435926806377961E-5</v>
      </c>
      <c r="K153">
        <f t="shared" si="63"/>
        <v>1.8530808735134872E-3</v>
      </c>
      <c r="L153">
        <f t="shared" si="64"/>
        <v>0</v>
      </c>
      <c r="M153">
        <f t="shared" si="65"/>
        <v>0.54380411734238288</v>
      </c>
      <c r="N153">
        <f t="shared" si="66"/>
        <v>51.64</v>
      </c>
      <c r="O153">
        <f t="shared" si="67"/>
        <v>1.0327999999999999</v>
      </c>
      <c r="P153">
        <f t="shared" si="68"/>
        <v>6.4123415328608147</v>
      </c>
      <c r="Q153">
        <f t="shared" si="69"/>
        <v>320.61707664304072</v>
      </c>
      <c r="R153">
        <f t="shared" si="70"/>
        <v>28.17972254712917</v>
      </c>
      <c r="S153">
        <f t="shared" si="71"/>
        <v>0.56359445094258342</v>
      </c>
      <c r="T153">
        <f t="shared" si="72"/>
        <v>3.4991867791140727</v>
      </c>
      <c r="U153">
        <f t="shared" si="73"/>
        <v>15.374370722551184</v>
      </c>
      <c r="V153">
        <f t="shared" si="74"/>
        <v>1.2323214490726786E-2</v>
      </c>
      <c r="W153">
        <f t="shared" si="75"/>
        <v>8.7302473800306029</v>
      </c>
      <c r="X153">
        <f t="shared" si="76"/>
        <v>-8.8206553972093928</v>
      </c>
      <c r="Y153">
        <f t="shared" si="77"/>
        <v>0.99673694261856227</v>
      </c>
      <c r="Z153">
        <f t="shared" si="78"/>
        <v>0.7188463317705811</v>
      </c>
      <c r="AA153">
        <f t="shared" si="79"/>
        <v>6.34069577609635</v>
      </c>
      <c r="AB153">
        <f t="shared" si="80"/>
        <v>20.323205970573301</v>
      </c>
      <c r="AC153">
        <f t="shared" si="81"/>
        <v>0.40646411941146604</v>
      </c>
      <c r="AD153">
        <f t="shared" si="82"/>
        <v>2.5153775803462657</v>
      </c>
      <c r="AE153">
        <f t="shared" si="83"/>
        <v>11.051809997186938</v>
      </c>
      <c r="AF153">
        <f t="shared" si="84"/>
        <v>8.8584975322810195E-3</v>
      </c>
      <c r="AG153">
        <f t="shared" si="47"/>
        <v>546.37468794934739</v>
      </c>
      <c r="AH153">
        <f t="shared" si="48"/>
        <v>1004.7270157120677</v>
      </c>
      <c r="AI153">
        <f t="shared" si="49"/>
        <v>546.37468794934739</v>
      </c>
      <c r="AK153" t="b">
        <f t="shared" si="85"/>
        <v>1</v>
      </c>
      <c r="AL153" t="b">
        <f t="shared" si="86"/>
        <v>1</v>
      </c>
      <c r="AM153">
        <f t="shared" si="87"/>
        <v>546.37468794934739</v>
      </c>
      <c r="AN153" t="b">
        <f t="shared" si="88"/>
        <v>1</v>
      </c>
      <c r="AO153">
        <f t="shared" si="89"/>
        <v>-6.3406957760963518</v>
      </c>
      <c r="AP153">
        <f>SUM(AO154:$AO$352)</f>
        <v>392.75944020468523</v>
      </c>
      <c r="AQ153" t="b">
        <f t="shared" si="50"/>
        <v>1</v>
      </c>
      <c r="AR153" t="b">
        <f t="shared" si="90"/>
        <v>1</v>
      </c>
      <c r="AS153" t="b">
        <f t="shared" si="91"/>
        <v>1</v>
      </c>
      <c r="AT153" t="b">
        <f t="shared" si="93"/>
        <v>1</v>
      </c>
      <c r="AU153">
        <f t="shared" si="51"/>
        <v>1004.7270157120673</v>
      </c>
      <c r="AV153" t="b">
        <f t="shared" si="52"/>
        <v>1</v>
      </c>
      <c r="AW153" t="b">
        <f t="shared" si="53"/>
        <v>1</v>
      </c>
      <c r="AX153" t="b">
        <f t="shared" si="92"/>
        <v>1</v>
      </c>
    </row>
    <row r="154" spans="1:50" x14ac:dyDescent="0.35">
      <c r="A154">
        <v>102</v>
      </c>
      <c r="B154">
        <f t="shared" si="54"/>
        <v>8</v>
      </c>
      <c r="C154">
        <f t="shared" si="55"/>
        <v>43</v>
      </c>
      <c r="D154">
        <f t="shared" si="56"/>
        <v>8.4488945479954669E-4</v>
      </c>
      <c r="E154">
        <f t="shared" si="57"/>
        <v>7.0434733946078687E-5</v>
      </c>
      <c r="F154">
        <f t="shared" si="58"/>
        <v>0.04</v>
      </c>
      <c r="G154">
        <f t="shared" si="59"/>
        <v>3.3960531989175591E-3</v>
      </c>
      <c r="H154">
        <f t="shared" si="60"/>
        <v>0.02</v>
      </c>
      <c r="I154">
        <f t="shared" si="61"/>
        <v>1.2856312193905992</v>
      </c>
      <c r="J154">
        <f t="shared" si="62"/>
        <v>3.8302698323792896E-5</v>
      </c>
      <c r="K154">
        <f t="shared" si="63"/>
        <v>1.8466576342839691E-3</v>
      </c>
      <c r="L154">
        <f t="shared" si="64"/>
        <v>0</v>
      </c>
      <c r="M154">
        <f t="shared" si="65"/>
        <v>0.54191915700977511</v>
      </c>
      <c r="N154">
        <f t="shared" si="66"/>
        <v>51.64</v>
      </c>
      <c r="O154">
        <f t="shared" si="67"/>
        <v>1.0327999999999999</v>
      </c>
      <c r="P154">
        <f t="shared" si="68"/>
        <v>6.4281560969529963</v>
      </c>
      <c r="Q154">
        <f t="shared" si="69"/>
        <v>321.4078048476498</v>
      </c>
      <c r="R154">
        <f t="shared" si="70"/>
        <v>28.082044619560651</v>
      </c>
      <c r="S154">
        <f t="shared" si="71"/>
        <v>0.56164089239121306</v>
      </c>
      <c r="T154">
        <f t="shared" si="72"/>
        <v>3.4956577524425811</v>
      </c>
      <c r="U154">
        <f t="shared" si="73"/>
        <v>15.321079329517158</v>
      </c>
      <c r="V154">
        <f t="shared" si="74"/>
        <v>1.2310786187992031E-2</v>
      </c>
      <c r="W154">
        <f t="shared" si="75"/>
        <v>8.691355859021705</v>
      </c>
      <c r="X154">
        <f t="shared" si="76"/>
        <v>-8.7814504995255156</v>
      </c>
      <c r="Y154">
        <f t="shared" si="77"/>
        <v>0.99673694261856227</v>
      </c>
      <c r="Z154">
        <f t="shared" si="78"/>
        <v>0.71650069494157775</v>
      </c>
      <c r="AA154">
        <f t="shared" si="79"/>
        <v>6.291915385505094</v>
      </c>
      <c r="AB154">
        <f t="shared" si="80"/>
        <v>20.186674763388957</v>
      </c>
      <c r="AC154">
        <f t="shared" si="81"/>
        <v>0.40373349526777919</v>
      </c>
      <c r="AD154">
        <f t="shared" si="82"/>
        <v>2.5046412089030232</v>
      </c>
      <c r="AE154">
        <f t="shared" si="83"/>
        <v>10.977563986854086</v>
      </c>
      <c r="AF154">
        <f t="shared" si="84"/>
        <v>8.8206868589734665E-3</v>
      </c>
      <c r="AG154">
        <f t="shared" si="47"/>
        <v>556.94482700079914</v>
      </c>
      <c r="AH154">
        <f t="shared" si="48"/>
        <v>1027.7267739969432</v>
      </c>
      <c r="AI154">
        <f t="shared" si="49"/>
        <v>556.94482700079914</v>
      </c>
      <c r="AK154" t="b">
        <f t="shared" si="85"/>
        <v>1</v>
      </c>
      <c r="AL154" t="b">
        <f t="shared" si="86"/>
        <v>1</v>
      </c>
      <c r="AM154">
        <f t="shared" si="87"/>
        <v>556.94482700079925</v>
      </c>
      <c r="AN154" t="b">
        <f t="shared" si="88"/>
        <v>1</v>
      </c>
      <c r="AO154">
        <f t="shared" si="89"/>
        <v>-6.291915385505094</v>
      </c>
      <c r="AP154">
        <f>SUM(AO155:$AO$352)</f>
        <v>399.05135559019038</v>
      </c>
      <c r="AQ154" t="b">
        <f t="shared" si="50"/>
        <v>1</v>
      </c>
      <c r="AR154" t="b">
        <f t="shared" si="90"/>
        <v>1</v>
      </c>
      <c r="AS154" t="b">
        <f t="shared" si="91"/>
        <v>1</v>
      </c>
      <c r="AT154" t="b">
        <f t="shared" si="93"/>
        <v>1</v>
      </c>
      <c r="AU154">
        <f t="shared" si="51"/>
        <v>1027.7267739969436</v>
      </c>
      <c r="AV154" t="b">
        <f t="shared" si="52"/>
        <v>1</v>
      </c>
      <c r="AW154" t="b">
        <f t="shared" si="53"/>
        <v>1</v>
      </c>
      <c r="AX154" t="b">
        <f t="shared" si="92"/>
        <v>1</v>
      </c>
    </row>
    <row r="155" spans="1:50" x14ac:dyDescent="0.35">
      <c r="A155">
        <v>103</v>
      </c>
      <c r="B155">
        <f t="shared" si="54"/>
        <v>8</v>
      </c>
      <c r="C155">
        <f t="shared" si="55"/>
        <v>43</v>
      </c>
      <c r="D155">
        <f t="shared" si="56"/>
        <v>8.4488945479954669E-4</v>
      </c>
      <c r="E155">
        <f t="shared" si="57"/>
        <v>7.0434733946078687E-5</v>
      </c>
      <c r="F155">
        <f t="shared" si="58"/>
        <v>0.04</v>
      </c>
      <c r="G155">
        <f t="shared" si="59"/>
        <v>3.3960531989175591E-3</v>
      </c>
      <c r="H155">
        <f t="shared" si="60"/>
        <v>0.02</v>
      </c>
      <c r="I155">
        <f t="shared" si="61"/>
        <v>1.2888019328053122</v>
      </c>
      <c r="J155">
        <f t="shared" si="62"/>
        <v>3.8169931644266751E-5</v>
      </c>
      <c r="K155">
        <f t="shared" si="63"/>
        <v>1.8402566595992907E-3</v>
      </c>
      <c r="L155">
        <f t="shared" si="64"/>
        <v>0</v>
      </c>
      <c r="M155">
        <f t="shared" si="65"/>
        <v>0.54004073041853151</v>
      </c>
      <c r="N155">
        <f t="shared" si="66"/>
        <v>51.64</v>
      </c>
      <c r="O155">
        <f t="shared" si="67"/>
        <v>1.0327999999999999</v>
      </c>
      <c r="P155">
        <f t="shared" si="68"/>
        <v>6.4440096640265612</v>
      </c>
      <c r="Q155">
        <f t="shared" si="69"/>
        <v>322.20048320132804</v>
      </c>
      <c r="R155">
        <f t="shared" si="70"/>
        <v>27.984705267984786</v>
      </c>
      <c r="S155">
        <f t="shared" si="71"/>
        <v>0.55969410535969577</v>
      </c>
      <c r="T155">
        <f t="shared" si="72"/>
        <v>3.4921322848921181</v>
      </c>
      <c r="U155">
        <f t="shared" si="73"/>
        <v>15.2679726577067</v>
      </c>
      <c r="V155">
        <f t="shared" si="74"/>
        <v>1.2298370419544409E-2</v>
      </c>
      <c r="W155">
        <f t="shared" si="75"/>
        <v>8.652607849606726</v>
      </c>
      <c r="X155">
        <f t="shared" si="76"/>
        <v>-8.7423901996770645</v>
      </c>
      <c r="Y155">
        <f t="shared" si="77"/>
        <v>0.99673694261856227</v>
      </c>
      <c r="Z155">
        <f t="shared" si="78"/>
        <v>0.71416271206014337</v>
      </c>
      <c r="AA155">
        <f t="shared" si="79"/>
        <v>6.2434890948893891</v>
      </c>
      <c r="AB155">
        <f t="shared" si="80"/>
        <v>20.051060772246331</v>
      </c>
      <c r="AC155">
        <f t="shared" si="81"/>
        <v>0.40102121544492664</v>
      </c>
      <c r="AD155">
        <f t="shared" si="82"/>
        <v>2.4939506634513404</v>
      </c>
      <c r="AE155">
        <f t="shared" si="83"/>
        <v>10.903816760887931</v>
      </c>
      <c r="AF155">
        <f t="shared" si="84"/>
        <v>8.7830375727420782E-3</v>
      </c>
      <c r="AG155">
        <f t="shared" si="47"/>
        <v>567.51050963711862</v>
      </c>
      <c r="AH155">
        <f t="shared" si="48"/>
        <v>1050.8661248519127</v>
      </c>
      <c r="AI155">
        <f t="shared" si="49"/>
        <v>567.51050963711862</v>
      </c>
      <c r="AK155" t="b">
        <f t="shared" si="85"/>
        <v>1</v>
      </c>
      <c r="AL155" t="b">
        <f t="shared" si="86"/>
        <v>1</v>
      </c>
      <c r="AM155">
        <f t="shared" si="87"/>
        <v>567.51050963711862</v>
      </c>
      <c r="AN155" t="b">
        <f t="shared" si="88"/>
        <v>1</v>
      </c>
      <c r="AO155">
        <f t="shared" si="89"/>
        <v>-6.2434890948893891</v>
      </c>
      <c r="AP155">
        <f>SUM(AO156:$AO$352)</f>
        <v>405.29484468507968</v>
      </c>
      <c r="AQ155" t="b">
        <f t="shared" si="50"/>
        <v>1</v>
      </c>
      <c r="AR155" t="b">
        <f t="shared" si="90"/>
        <v>1</v>
      </c>
      <c r="AS155" t="b">
        <f t="shared" si="91"/>
        <v>1</v>
      </c>
      <c r="AT155" t="b">
        <f t="shared" si="93"/>
        <v>1</v>
      </c>
      <c r="AU155">
        <f t="shared" si="51"/>
        <v>1050.8661248519124</v>
      </c>
      <c r="AV155" t="b">
        <f t="shared" si="52"/>
        <v>1</v>
      </c>
      <c r="AW155" t="b">
        <f t="shared" si="53"/>
        <v>1</v>
      </c>
      <c r="AX155" t="b">
        <f t="shared" si="92"/>
        <v>1</v>
      </c>
    </row>
    <row r="156" spans="1:50" x14ac:dyDescent="0.35">
      <c r="A156">
        <v>104</v>
      </c>
      <c r="B156">
        <f t="shared" si="54"/>
        <v>8</v>
      </c>
      <c r="C156">
        <f t="shared" si="55"/>
        <v>43</v>
      </c>
      <c r="D156">
        <f t="shared" si="56"/>
        <v>8.4488945479954669E-4</v>
      </c>
      <c r="E156">
        <f t="shared" si="57"/>
        <v>7.0434733946078687E-5</v>
      </c>
      <c r="F156">
        <f t="shared" si="58"/>
        <v>0.04</v>
      </c>
      <c r="G156">
        <f t="shared" si="59"/>
        <v>3.3960531989175591E-3</v>
      </c>
      <c r="H156">
        <f t="shared" si="60"/>
        <v>0.02</v>
      </c>
      <c r="I156">
        <f t="shared" si="61"/>
        <v>1.2919804660546763</v>
      </c>
      <c r="J156">
        <f t="shared" si="62"/>
        <v>3.8037625167075268E-5</v>
      </c>
      <c r="K156">
        <f t="shared" si="63"/>
        <v>1.8338778722850012E-3</v>
      </c>
      <c r="L156">
        <f t="shared" si="64"/>
        <v>0</v>
      </c>
      <c r="M156">
        <f t="shared" si="65"/>
        <v>0.53816881492107949</v>
      </c>
      <c r="N156">
        <f t="shared" si="66"/>
        <v>51.64</v>
      </c>
      <c r="O156">
        <f t="shared" si="67"/>
        <v>1.0327999999999999</v>
      </c>
      <c r="P156">
        <f t="shared" si="68"/>
        <v>6.4599023302733816</v>
      </c>
      <c r="Q156">
        <f t="shared" si="69"/>
        <v>322.99511651366907</v>
      </c>
      <c r="R156">
        <f t="shared" si="70"/>
        <v>27.887703318812967</v>
      </c>
      <c r="S156">
        <f t="shared" si="71"/>
        <v>0.55775406637625935</v>
      </c>
      <c r="T156">
        <f t="shared" si="72"/>
        <v>3.488610372873211</v>
      </c>
      <c r="U156">
        <f t="shared" si="73"/>
        <v>15.215050066830107</v>
      </c>
      <c r="V156">
        <f t="shared" si="74"/>
        <v>1.2285967172742747E-2</v>
      </c>
      <c r="W156">
        <f t="shared" si="75"/>
        <v>8.6140028455606483</v>
      </c>
      <c r="X156">
        <f t="shared" si="76"/>
        <v>-8.7034739876738278</v>
      </c>
      <c r="Y156">
        <f t="shared" si="77"/>
        <v>0.99673694261856227</v>
      </c>
      <c r="Z156">
        <f t="shared" si="78"/>
        <v>0.71183235815100787</v>
      </c>
      <c r="AA156">
        <f t="shared" si="79"/>
        <v>6.195414412751818</v>
      </c>
      <c r="AB156">
        <f t="shared" si="80"/>
        <v>19.916357835292128</v>
      </c>
      <c r="AC156">
        <f t="shared" si="81"/>
        <v>0.39832715670584262</v>
      </c>
      <c r="AD156">
        <f t="shared" si="82"/>
        <v>2.4833057483924046</v>
      </c>
      <c r="AE156">
        <f t="shared" si="83"/>
        <v>10.830564968457326</v>
      </c>
      <c r="AF156">
        <f t="shared" si="84"/>
        <v>8.745548984739341E-3</v>
      </c>
      <c r="AG156">
        <f t="shared" si="47"/>
        <v>578.07186535700748</v>
      </c>
      <c r="AH156">
        <f t="shared" si="48"/>
        <v>1074.1459730285183</v>
      </c>
      <c r="AI156">
        <f t="shared" si="49"/>
        <v>578.07186535700748</v>
      </c>
      <c r="AK156" t="b">
        <f t="shared" si="85"/>
        <v>1</v>
      </c>
      <c r="AL156" t="b">
        <f t="shared" si="86"/>
        <v>1</v>
      </c>
      <c r="AM156">
        <f t="shared" si="87"/>
        <v>578.0718653570076</v>
      </c>
      <c r="AN156" t="b">
        <f t="shared" si="88"/>
        <v>1</v>
      </c>
      <c r="AO156">
        <f t="shared" si="89"/>
        <v>-6.1954144127518198</v>
      </c>
      <c r="AP156">
        <f>SUM(AO157:$AO$352)</f>
        <v>411.49025909783148</v>
      </c>
      <c r="AQ156" t="b">
        <f t="shared" si="50"/>
        <v>1</v>
      </c>
      <c r="AR156" t="b">
        <f t="shared" si="90"/>
        <v>1</v>
      </c>
      <c r="AS156" t="b">
        <f t="shared" si="91"/>
        <v>1</v>
      </c>
      <c r="AT156" t="b">
        <f t="shared" si="93"/>
        <v>1</v>
      </c>
      <c r="AU156">
        <f t="shared" si="51"/>
        <v>1074.1459730285183</v>
      </c>
      <c r="AV156" t="b">
        <f t="shared" si="52"/>
        <v>1</v>
      </c>
      <c r="AW156" t="b">
        <f t="shared" si="53"/>
        <v>1</v>
      </c>
      <c r="AX156" t="b">
        <f t="shared" si="92"/>
        <v>1</v>
      </c>
    </row>
    <row r="157" spans="1:50" x14ac:dyDescent="0.35">
      <c r="A157">
        <v>105</v>
      </c>
      <c r="B157">
        <f t="shared" si="54"/>
        <v>8</v>
      </c>
      <c r="C157">
        <f t="shared" si="55"/>
        <v>43</v>
      </c>
      <c r="D157">
        <f t="shared" si="56"/>
        <v>8.4488945479954669E-4</v>
      </c>
      <c r="E157">
        <f t="shared" si="57"/>
        <v>7.0434733946078687E-5</v>
      </c>
      <c r="F157">
        <f t="shared" si="58"/>
        <v>0.04</v>
      </c>
      <c r="G157">
        <f t="shared" si="59"/>
        <v>3.3960531989175591E-3</v>
      </c>
      <c r="H157">
        <f t="shared" si="60"/>
        <v>0.02</v>
      </c>
      <c r="I157">
        <f t="shared" si="61"/>
        <v>1.2951668384245141</v>
      </c>
      <c r="J157">
        <f t="shared" si="62"/>
        <v>3.7905777297042694E-5</v>
      </c>
      <c r="K157">
        <f t="shared" si="63"/>
        <v>1.8275211954341568E-3</v>
      </c>
      <c r="L157">
        <f t="shared" si="64"/>
        <v>0</v>
      </c>
      <c r="M157">
        <f t="shared" si="65"/>
        <v>0.53630338794834831</v>
      </c>
      <c r="N157">
        <f t="shared" si="66"/>
        <v>51.64</v>
      </c>
      <c r="O157">
        <f t="shared" si="67"/>
        <v>1.0327999999999999</v>
      </c>
      <c r="P157">
        <f t="shared" si="68"/>
        <v>6.4758341921225702</v>
      </c>
      <c r="Q157">
        <f t="shared" si="69"/>
        <v>323.79170960612851</v>
      </c>
      <c r="R157">
        <f t="shared" si="70"/>
        <v>27.791037602524543</v>
      </c>
      <c r="S157">
        <f t="shared" si="71"/>
        <v>0.55582075205049086</v>
      </c>
      <c r="T157">
        <f t="shared" si="72"/>
        <v>3.4850920128000098</v>
      </c>
      <c r="U157">
        <f t="shared" si="73"/>
        <v>15.162310918817077</v>
      </c>
      <c r="V157">
        <f t="shared" si="74"/>
        <v>1.2273576434958626E-2</v>
      </c>
      <c r="W157">
        <f t="shared" si="75"/>
        <v>8.5755403424220074</v>
      </c>
      <c r="X157">
        <f t="shared" si="76"/>
        <v>-8.6647013553022205</v>
      </c>
      <c r="Y157">
        <f t="shared" si="77"/>
        <v>0.99673694261856227</v>
      </c>
      <c r="Z157">
        <f t="shared" si="78"/>
        <v>0.70950960832039711</v>
      </c>
      <c r="AA157">
        <f t="shared" si="79"/>
        <v>6.1476888648136914</v>
      </c>
      <c r="AB157">
        <f t="shared" si="80"/>
        <v>19.78255983206838</v>
      </c>
      <c r="AC157">
        <f t="shared" si="81"/>
        <v>0.39565119664136755</v>
      </c>
      <c r="AD157">
        <f t="shared" si="82"/>
        <v>2.4727062689622792</v>
      </c>
      <c r="AE157">
        <f t="shared" si="83"/>
        <v>10.757805281241986</v>
      </c>
      <c r="AF157">
        <f t="shared" si="84"/>
        <v>8.7082204090579499E-3</v>
      </c>
      <c r="AG157">
        <f t="shared" si="47"/>
        <v>588.62902357489884</v>
      </c>
      <c r="AH157">
        <f t="shared" si="48"/>
        <v>1097.5672293004236</v>
      </c>
      <c r="AI157">
        <f t="shared" si="49"/>
        <v>588.62902357489884</v>
      </c>
      <c r="AK157" t="b">
        <f t="shared" si="85"/>
        <v>1</v>
      </c>
      <c r="AL157" t="b">
        <f t="shared" si="86"/>
        <v>1</v>
      </c>
      <c r="AM157">
        <f t="shared" si="87"/>
        <v>588.62902357489884</v>
      </c>
      <c r="AN157" t="b">
        <f t="shared" si="88"/>
        <v>1</v>
      </c>
      <c r="AO157">
        <f t="shared" si="89"/>
        <v>-6.1476888648136914</v>
      </c>
      <c r="AP157">
        <f>SUM(AO158:$AO$352)</f>
        <v>417.63794796264511</v>
      </c>
      <c r="AQ157" t="b">
        <f t="shared" si="50"/>
        <v>1</v>
      </c>
      <c r="AR157" t="b">
        <f t="shared" si="90"/>
        <v>1</v>
      </c>
      <c r="AS157" t="b">
        <f t="shared" si="91"/>
        <v>1</v>
      </c>
      <c r="AT157" t="b">
        <f t="shared" si="93"/>
        <v>1</v>
      </c>
      <c r="AU157">
        <f t="shared" si="51"/>
        <v>1097.5672293004236</v>
      </c>
      <c r="AV157" t="b">
        <f t="shared" si="52"/>
        <v>1</v>
      </c>
      <c r="AW157" t="b">
        <f t="shared" si="53"/>
        <v>1</v>
      </c>
      <c r="AX157" t="b">
        <f t="shared" si="92"/>
        <v>1</v>
      </c>
    </row>
    <row r="158" spans="1:50" x14ac:dyDescent="0.35">
      <c r="A158">
        <v>106</v>
      </c>
      <c r="B158">
        <f t="shared" si="54"/>
        <v>8</v>
      </c>
      <c r="C158">
        <f t="shared" si="55"/>
        <v>43</v>
      </c>
      <c r="D158">
        <f t="shared" si="56"/>
        <v>8.4488945479954669E-4</v>
      </c>
      <c r="E158">
        <f t="shared" si="57"/>
        <v>7.0434733946078687E-5</v>
      </c>
      <c r="F158">
        <f t="shared" si="58"/>
        <v>0.04</v>
      </c>
      <c r="G158">
        <f t="shared" si="59"/>
        <v>3.3960531989175591E-3</v>
      </c>
      <c r="H158">
        <f t="shared" si="60"/>
        <v>0.02</v>
      </c>
      <c r="I158">
        <f t="shared" si="61"/>
        <v>1.2983610692482102</v>
      </c>
      <c r="J158">
        <f t="shared" si="62"/>
        <v>3.7774386444522535E-5</v>
      </c>
      <c r="K158">
        <f t="shared" si="63"/>
        <v>1.8211865524063911E-3</v>
      </c>
      <c r="L158">
        <f t="shared" si="64"/>
        <v>0</v>
      </c>
      <c r="M158">
        <f t="shared" si="65"/>
        <v>0.53444442700949746</v>
      </c>
      <c r="N158">
        <f t="shared" si="66"/>
        <v>51.64</v>
      </c>
      <c r="O158">
        <f t="shared" si="67"/>
        <v>1.0327999999999999</v>
      </c>
      <c r="P158">
        <f t="shared" si="68"/>
        <v>6.4918053462410512</v>
      </c>
      <c r="Q158">
        <f t="shared" si="69"/>
        <v>324.59026731205256</v>
      </c>
      <c r="R158">
        <f t="shared" si="70"/>
        <v>27.694706953652705</v>
      </c>
      <c r="S158">
        <f t="shared" si="71"/>
        <v>0.55389413907305407</v>
      </c>
      <c r="T158">
        <f t="shared" si="72"/>
        <v>3.4815772010902761</v>
      </c>
      <c r="U158">
        <f t="shared" si="73"/>
        <v>15.109754577809014</v>
      </c>
      <c r="V158">
        <f t="shared" si="74"/>
        <v>1.2261198193576345E-2</v>
      </c>
      <c r="W158">
        <f t="shared" si="75"/>
        <v>8.537219837486786</v>
      </c>
      <c r="X158">
        <f t="shared" si="76"/>
        <v>-8.6260717961190885</v>
      </c>
      <c r="Y158">
        <f t="shared" si="77"/>
        <v>0.99673694261856227</v>
      </c>
      <c r="Z158">
        <f t="shared" si="78"/>
        <v>0.70719443775576618</v>
      </c>
      <c r="AA158">
        <f t="shared" si="79"/>
        <v>6.1003099938973104</v>
      </c>
      <c r="AB158">
        <f t="shared" si="80"/>
        <v>19.649660683234309</v>
      </c>
      <c r="AC158">
        <f t="shared" si="81"/>
        <v>0.39299321366468615</v>
      </c>
      <c r="AD158">
        <f t="shared" si="82"/>
        <v>2.462152031228332</v>
      </c>
      <c r="AE158">
        <f t="shared" si="83"/>
        <v>10.685534393281259</v>
      </c>
      <c r="AF158">
        <f t="shared" si="84"/>
        <v>8.671051162718239E-3</v>
      </c>
      <c r="AG158">
        <f t="shared" si="47"/>
        <v>599.18211362245199</v>
      </c>
      <c r="AH158">
        <f t="shared" si="48"/>
        <v>1121.1308105039031</v>
      </c>
      <c r="AI158">
        <f t="shared" si="49"/>
        <v>599.18211362245199</v>
      </c>
      <c r="AK158" t="b">
        <f t="shared" si="85"/>
        <v>1</v>
      </c>
      <c r="AL158" t="b">
        <f t="shared" si="86"/>
        <v>1</v>
      </c>
      <c r="AM158">
        <f t="shared" si="87"/>
        <v>599.18211362245211</v>
      </c>
      <c r="AN158" t="b">
        <f t="shared" si="88"/>
        <v>1</v>
      </c>
      <c r="AO158">
        <f t="shared" si="89"/>
        <v>-6.1003099938973104</v>
      </c>
      <c r="AP158">
        <f>SUM(AO159:$AO$352)</f>
        <v>423.73825795654238</v>
      </c>
      <c r="AQ158" t="b">
        <f t="shared" si="50"/>
        <v>1</v>
      </c>
      <c r="AR158" t="b">
        <f t="shared" si="90"/>
        <v>1</v>
      </c>
      <c r="AS158" t="b">
        <f t="shared" si="91"/>
        <v>1</v>
      </c>
      <c r="AT158" t="b">
        <f t="shared" si="93"/>
        <v>1</v>
      </c>
      <c r="AU158">
        <f t="shared" si="51"/>
        <v>1121.1308105039031</v>
      </c>
      <c r="AV158" t="b">
        <f t="shared" si="52"/>
        <v>1</v>
      </c>
      <c r="AW158" t="b">
        <f t="shared" si="53"/>
        <v>1</v>
      </c>
      <c r="AX158" t="b">
        <f t="shared" si="92"/>
        <v>1</v>
      </c>
    </row>
    <row r="159" spans="1:50" x14ac:dyDescent="0.35">
      <c r="A159">
        <v>107</v>
      </c>
      <c r="B159">
        <f t="shared" si="54"/>
        <v>8</v>
      </c>
      <c r="C159">
        <f t="shared" si="55"/>
        <v>43</v>
      </c>
      <c r="D159">
        <f t="shared" si="56"/>
        <v>8.4488945479954669E-4</v>
      </c>
      <c r="E159">
        <f t="shared" si="57"/>
        <v>7.0434733946078687E-5</v>
      </c>
      <c r="F159">
        <f t="shared" si="58"/>
        <v>0.04</v>
      </c>
      <c r="G159">
        <f t="shared" si="59"/>
        <v>3.3960531989175591E-3</v>
      </c>
      <c r="H159">
        <f t="shared" si="60"/>
        <v>0.02</v>
      </c>
      <c r="I159">
        <f t="shared" si="61"/>
        <v>1.3015631779068331</v>
      </c>
      <c r="J159">
        <f t="shared" si="62"/>
        <v>3.7643451025378421E-5</v>
      </c>
      <c r="K159">
        <f t="shared" si="63"/>
        <v>1.8148738668269926E-3</v>
      </c>
      <c r="L159">
        <f t="shared" si="64"/>
        <v>0</v>
      </c>
      <c r="M159">
        <f t="shared" si="65"/>
        <v>0.53259190969164505</v>
      </c>
      <c r="N159">
        <f t="shared" si="66"/>
        <v>51.64</v>
      </c>
      <c r="O159">
        <f t="shared" si="67"/>
        <v>1.0327999999999999</v>
      </c>
      <c r="P159">
        <f t="shared" si="68"/>
        <v>6.5078158895341653</v>
      </c>
      <c r="Q159">
        <f t="shared" si="69"/>
        <v>325.39079447670827</v>
      </c>
      <c r="R159">
        <f t="shared" si="70"/>
        <v>27.598710210770449</v>
      </c>
      <c r="S159">
        <f t="shared" si="71"/>
        <v>0.55197420421540899</v>
      </c>
      <c r="T159">
        <f t="shared" si="72"/>
        <v>3.4780659341653899</v>
      </c>
      <c r="U159">
        <f t="shared" si="73"/>
        <v>15.057380410151369</v>
      </c>
      <c r="V159">
        <f t="shared" si="74"/>
        <v>1.2248832435992943E-2</v>
      </c>
      <c r="W159">
        <f t="shared" si="75"/>
        <v>8.4990408298022881</v>
      </c>
      <c r="X159">
        <f t="shared" si="76"/>
        <v>-8.5875848054455766</v>
      </c>
      <c r="Y159">
        <f t="shared" si="77"/>
        <v>0.99673694261856227</v>
      </c>
      <c r="Z159">
        <f t="shared" si="78"/>
        <v>0.70488682172553552</v>
      </c>
      <c r="AA159">
        <f t="shared" si="79"/>
        <v>6.0532753598090334</v>
      </c>
      <c r="AB159">
        <f t="shared" si="80"/>
        <v>19.51765435029013</v>
      </c>
      <c r="AC159">
        <f t="shared" si="81"/>
        <v>0.39035308700580262</v>
      </c>
      <c r="AD159">
        <f t="shared" si="82"/>
        <v>2.4516428420856973</v>
      </c>
      <c r="AE159">
        <f t="shared" si="83"/>
        <v>10.613749020823938</v>
      </c>
      <c r="AF159">
        <f t="shared" si="84"/>
        <v>8.6340405656557141E-3</v>
      </c>
      <c r="AG159">
        <f t="shared" si="47"/>
        <v>609.7312647500454</v>
      </c>
      <c r="AH159">
        <f t="shared" si="48"/>
        <v>1144.8376395786067</v>
      </c>
      <c r="AI159">
        <f t="shared" si="49"/>
        <v>609.7312647500454</v>
      </c>
      <c r="AK159" t="b">
        <f t="shared" si="85"/>
        <v>1</v>
      </c>
      <c r="AL159" t="b">
        <f t="shared" si="86"/>
        <v>1</v>
      </c>
      <c r="AM159">
        <f t="shared" si="87"/>
        <v>609.7312647500454</v>
      </c>
      <c r="AN159" t="b">
        <f t="shared" si="88"/>
        <v>1</v>
      </c>
      <c r="AO159">
        <f t="shared" si="89"/>
        <v>-6.0532753598090334</v>
      </c>
      <c r="AP159">
        <f>SUM(AO160:$AO$352)</f>
        <v>429.79153331635149</v>
      </c>
      <c r="AQ159" t="b">
        <f t="shared" si="50"/>
        <v>1</v>
      </c>
      <c r="AR159" t="b">
        <f t="shared" si="90"/>
        <v>1</v>
      </c>
      <c r="AS159" t="b">
        <f t="shared" si="91"/>
        <v>1</v>
      </c>
      <c r="AT159" t="b">
        <f t="shared" si="93"/>
        <v>1</v>
      </c>
      <c r="AU159">
        <f t="shared" si="51"/>
        <v>1144.8376395786072</v>
      </c>
      <c r="AV159" t="b">
        <f t="shared" si="52"/>
        <v>1</v>
      </c>
      <c r="AW159" t="b">
        <f t="shared" si="53"/>
        <v>1</v>
      </c>
      <c r="AX159" t="b">
        <f t="shared" si="92"/>
        <v>1</v>
      </c>
    </row>
    <row r="160" spans="1:50" x14ac:dyDescent="0.35">
      <c r="A160">
        <v>108</v>
      </c>
      <c r="B160">
        <f t="shared" si="54"/>
        <v>8</v>
      </c>
      <c r="C160">
        <f t="shared" si="55"/>
        <v>43</v>
      </c>
      <c r="D160">
        <f t="shared" si="56"/>
        <v>8.4488945479954669E-4</v>
      </c>
      <c r="E160">
        <f t="shared" si="57"/>
        <v>7.0434733946078687E-5</v>
      </c>
      <c r="F160">
        <f t="shared" si="58"/>
        <v>0.04</v>
      </c>
      <c r="G160">
        <f t="shared" si="59"/>
        <v>3.3960531989175591E-3</v>
      </c>
      <c r="H160">
        <f t="shared" si="60"/>
        <v>0.02</v>
      </c>
      <c r="I160">
        <f t="shared" si="61"/>
        <v>1.304773183829248</v>
      </c>
      <c r="J160">
        <f t="shared" si="62"/>
        <v>3.7512969460964986E-5</v>
      </c>
      <c r="K160">
        <f t="shared" si="63"/>
        <v>1.808583062585984E-3</v>
      </c>
      <c r="L160">
        <f t="shared" si="64"/>
        <v>0</v>
      </c>
      <c r="M160">
        <f t="shared" si="65"/>
        <v>0.53074581365959805</v>
      </c>
      <c r="N160">
        <f t="shared" si="66"/>
        <v>51.64</v>
      </c>
      <c r="O160">
        <f t="shared" si="67"/>
        <v>1.0327999999999999</v>
      </c>
      <c r="P160">
        <f t="shared" si="68"/>
        <v>6.5238659191462398</v>
      </c>
      <c r="Q160">
        <f t="shared" si="69"/>
        <v>326.19329595731199</v>
      </c>
      <c r="R160">
        <f t="shared" si="70"/>
        <v>27.503046216476552</v>
      </c>
      <c r="S160">
        <f t="shared" si="71"/>
        <v>0.55006092432953102</v>
      </c>
      <c r="T160">
        <f t="shared" si="72"/>
        <v>3.4745582084503353</v>
      </c>
      <c r="U160">
        <f t="shared" si="73"/>
        <v>15.005187784385994</v>
      </c>
      <c r="V160">
        <f t="shared" si="74"/>
        <v>1.2236479149618158E-2</v>
      </c>
      <c r="W160">
        <f t="shared" si="75"/>
        <v>8.4610028201610721</v>
      </c>
      <c r="X160">
        <f t="shared" si="76"/>
        <v>-8.5492398803609966</v>
      </c>
      <c r="Y160">
        <f t="shared" si="77"/>
        <v>0.99673694261856227</v>
      </c>
      <c r="Z160">
        <f t="shared" si="78"/>
        <v>0.70258673557882589</v>
      </c>
      <c r="AA160">
        <f t="shared" si="79"/>
        <v>6.006582539223146</v>
      </c>
      <c r="AB160">
        <f t="shared" si="80"/>
        <v>19.386534835302673</v>
      </c>
      <c r="AC160">
        <f t="shared" si="81"/>
        <v>0.38773069670605342</v>
      </c>
      <c r="AD160">
        <f t="shared" si="82"/>
        <v>2.4411785092537346</v>
      </c>
      <c r="AE160">
        <f t="shared" si="83"/>
        <v>10.542445902179031</v>
      </c>
      <c r="AF160">
        <f t="shared" si="84"/>
        <v>8.5971879407085883E-3</v>
      </c>
      <c r="AG160">
        <f t="shared" si="47"/>
        <v>620.27660612826912</v>
      </c>
      <c r="AH160">
        <f t="shared" si="48"/>
        <v>1168.6886456085983</v>
      </c>
      <c r="AI160">
        <f t="shared" si="49"/>
        <v>620.27660612826912</v>
      </c>
      <c r="AK160" t="b">
        <f t="shared" si="85"/>
        <v>1</v>
      </c>
      <c r="AL160" t="b">
        <f t="shared" si="86"/>
        <v>1</v>
      </c>
      <c r="AM160">
        <f t="shared" si="87"/>
        <v>620.27660612826924</v>
      </c>
      <c r="AN160" t="b">
        <f t="shared" si="88"/>
        <v>1</v>
      </c>
      <c r="AO160">
        <f t="shared" si="89"/>
        <v>-6.006582539223146</v>
      </c>
      <c r="AP160">
        <f>SUM(AO161:$AO$352)</f>
        <v>435.79811585557462</v>
      </c>
      <c r="AQ160" t="b">
        <f t="shared" si="50"/>
        <v>1</v>
      </c>
      <c r="AR160" t="b">
        <f t="shared" si="90"/>
        <v>1</v>
      </c>
      <c r="AS160" t="b">
        <f t="shared" si="91"/>
        <v>1</v>
      </c>
      <c r="AT160" t="b">
        <f t="shared" si="93"/>
        <v>1</v>
      </c>
      <c r="AU160">
        <f t="shared" si="51"/>
        <v>1168.6886456085983</v>
      </c>
      <c r="AV160" t="b">
        <f t="shared" si="52"/>
        <v>1</v>
      </c>
      <c r="AW160" t="b">
        <f t="shared" si="53"/>
        <v>1</v>
      </c>
      <c r="AX160" t="b">
        <f t="shared" si="92"/>
        <v>1</v>
      </c>
    </row>
    <row r="161" spans="1:50" x14ac:dyDescent="0.35">
      <c r="A161">
        <v>109</v>
      </c>
      <c r="B161">
        <f t="shared" si="54"/>
        <v>9</v>
      </c>
      <c r="C161">
        <f t="shared" si="55"/>
        <v>44</v>
      </c>
      <c r="D161">
        <f t="shared" si="56"/>
        <v>9.1435295691455476E-4</v>
      </c>
      <c r="E161">
        <f t="shared" si="57"/>
        <v>7.6228030543190606E-5</v>
      </c>
      <c r="F161">
        <f t="shared" si="58"/>
        <v>0.04</v>
      </c>
      <c r="G161">
        <f t="shared" si="59"/>
        <v>3.3960531989175591E-3</v>
      </c>
      <c r="H161">
        <f t="shared" si="60"/>
        <v>0.02</v>
      </c>
      <c r="I161">
        <f t="shared" si="61"/>
        <v>1.3079911064922383</v>
      </c>
      <c r="J161">
        <f t="shared" si="62"/>
        <v>4.0457708094314387E-5</v>
      </c>
      <c r="K161">
        <f t="shared" si="63"/>
        <v>1.802303621761786E-3</v>
      </c>
      <c r="L161">
        <f t="shared" si="64"/>
        <v>0</v>
      </c>
      <c r="M161">
        <f t="shared" si="65"/>
        <v>0.52890305232974189</v>
      </c>
      <c r="N161">
        <f t="shared" si="66"/>
        <v>51.64</v>
      </c>
      <c r="O161">
        <f t="shared" si="67"/>
        <v>1.0327999999999999</v>
      </c>
      <c r="P161">
        <f t="shared" si="68"/>
        <v>6.5399555324611915</v>
      </c>
      <c r="Q161">
        <f t="shared" si="69"/>
        <v>326.99777662305956</v>
      </c>
      <c r="R161">
        <f t="shared" si="70"/>
        <v>27.407713817381644</v>
      </c>
      <c r="S161">
        <f t="shared" si="71"/>
        <v>0.54815427634763292</v>
      </c>
      <c r="T161">
        <f t="shared" si="72"/>
        <v>3.471054020373705</v>
      </c>
      <c r="U161">
        <f t="shared" si="73"/>
        <v>16.183083237725754</v>
      </c>
      <c r="V161">
        <f t="shared" si="74"/>
        <v>1.3229580594105565E-2</v>
      </c>
      <c r="W161">
        <f t="shared" si="75"/>
        <v>7.192192702340451</v>
      </c>
      <c r="X161">
        <f t="shared" si="76"/>
        <v>-7.2801239109422689</v>
      </c>
      <c r="Y161">
        <f t="shared" si="77"/>
        <v>0.99673694261856227</v>
      </c>
      <c r="Z161">
        <f t="shared" si="78"/>
        <v>0.70029415474519507</v>
      </c>
      <c r="AA161">
        <f t="shared" si="79"/>
        <v>5.0982282206536009</v>
      </c>
      <c r="AB161">
        <f t="shared" si="80"/>
        <v>19.256296180632852</v>
      </c>
      <c r="AC161">
        <f t="shared" si="81"/>
        <v>0.38512592361265702</v>
      </c>
      <c r="AD161">
        <f t="shared" si="82"/>
        <v>2.4307588412725147</v>
      </c>
      <c r="AE161">
        <f t="shared" si="83"/>
        <v>11.332918597134292</v>
      </c>
      <c r="AF161">
        <f t="shared" si="84"/>
        <v>9.2645979597825914E-3</v>
      </c>
      <c r="AG161">
        <f t="shared" si="47"/>
        <v>629.58735424066083</v>
      </c>
      <c r="AH161">
        <f t="shared" si="48"/>
        <v>1190.3643805181669</v>
      </c>
      <c r="AI161">
        <f t="shared" si="49"/>
        <v>629.58735424066083</v>
      </c>
      <c r="AK161" t="b">
        <f t="shared" si="85"/>
        <v>1</v>
      </c>
      <c r="AL161" t="b">
        <f t="shared" si="86"/>
        <v>1</v>
      </c>
      <c r="AM161">
        <f t="shared" si="87"/>
        <v>629.58735424066072</v>
      </c>
      <c r="AN161" t="b">
        <f t="shared" si="88"/>
        <v>1</v>
      </c>
      <c r="AO161">
        <f t="shared" si="89"/>
        <v>-5.0982282206536009</v>
      </c>
      <c r="AP161">
        <f>SUM(AO162:$AO$352)</f>
        <v>440.89634407622816</v>
      </c>
      <c r="AQ161" t="b">
        <f t="shared" si="50"/>
        <v>1</v>
      </c>
      <c r="AR161" t="b">
        <f t="shared" si="90"/>
        <v>1</v>
      </c>
      <c r="AS161" t="b">
        <f t="shared" si="91"/>
        <v>1</v>
      </c>
      <c r="AT161" t="b">
        <f t="shared" si="93"/>
        <v>1</v>
      </c>
      <c r="AU161">
        <f t="shared" si="51"/>
        <v>1190.3643805181669</v>
      </c>
      <c r="AV161" t="b">
        <f t="shared" si="52"/>
        <v>1</v>
      </c>
      <c r="AW161" t="b">
        <f t="shared" si="53"/>
        <v>1</v>
      </c>
      <c r="AX161" t="b">
        <f t="shared" si="92"/>
        <v>1</v>
      </c>
    </row>
    <row r="162" spans="1:50" x14ac:dyDescent="0.35">
      <c r="A162">
        <v>110</v>
      </c>
      <c r="B162">
        <f t="shared" si="54"/>
        <v>9</v>
      </c>
      <c r="C162">
        <f t="shared" si="55"/>
        <v>44</v>
      </c>
      <c r="D162">
        <f t="shared" si="56"/>
        <v>9.1435295691455476E-4</v>
      </c>
      <c r="E162">
        <f t="shared" si="57"/>
        <v>7.6228030543190606E-5</v>
      </c>
      <c r="F162">
        <f t="shared" si="58"/>
        <v>0.04</v>
      </c>
      <c r="G162">
        <f t="shared" si="59"/>
        <v>3.3960531989175591E-3</v>
      </c>
      <c r="H162">
        <f t="shared" si="60"/>
        <v>0.02</v>
      </c>
      <c r="I162">
        <f t="shared" si="61"/>
        <v>1.311216965420622</v>
      </c>
      <c r="J162">
        <f t="shared" si="62"/>
        <v>4.0317238027378305E-5</v>
      </c>
      <c r="K162">
        <f t="shared" si="63"/>
        <v>1.7960459832965067E-3</v>
      </c>
      <c r="L162">
        <f t="shared" si="64"/>
        <v>0</v>
      </c>
      <c r="M162">
        <f t="shared" si="65"/>
        <v>0.52706668910841803</v>
      </c>
      <c r="N162">
        <f t="shared" si="66"/>
        <v>51.64</v>
      </c>
      <c r="O162">
        <f t="shared" si="67"/>
        <v>1.0327999999999999</v>
      </c>
      <c r="P162">
        <f t="shared" si="68"/>
        <v>6.5560848271031098</v>
      </c>
      <c r="Q162">
        <f t="shared" si="69"/>
        <v>327.80424135515551</v>
      </c>
      <c r="R162">
        <f t="shared" si="70"/>
        <v>27.31255362230787</v>
      </c>
      <c r="S162">
        <f t="shared" si="71"/>
        <v>0.54625107244615745</v>
      </c>
      <c r="T162">
        <f t="shared" si="72"/>
        <v>3.4675332763875431</v>
      </c>
      <c r="U162">
        <f t="shared" si="73"/>
        <v>16.126895210951322</v>
      </c>
      <c r="V162">
        <f t="shared" si="74"/>
        <v>1.3216161625099972E-2</v>
      </c>
      <c r="W162">
        <f t="shared" si="75"/>
        <v>7.15865790089775</v>
      </c>
      <c r="X162">
        <f t="shared" si="76"/>
        <v>-7.2462838103776051</v>
      </c>
      <c r="Y162">
        <f t="shared" si="77"/>
        <v>0.99673694261856227</v>
      </c>
      <c r="Z162">
        <f t="shared" si="78"/>
        <v>0.69800905473437613</v>
      </c>
      <c r="AA162">
        <f t="shared" si="79"/>
        <v>5.0579717128186861</v>
      </c>
      <c r="AB162">
        <f t="shared" si="80"/>
        <v>19.126821652866905</v>
      </c>
      <c r="AC162">
        <f t="shared" si="81"/>
        <v>0.38253643305733814</v>
      </c>
      <c r="AD162">
        <f t="shared" si="82"/>
        <v>2.4203696245112631</v>
      </c>
      <c r="AE162">
        <f t="shared" si="83"/>
        <v>11.25671888199647</v>
      </c>
      <c r="AF162">
        <f t="shared" si="84"/>
        <v>9.2250004831527684E-3</v>
      </c>
      <c r="AG162">
        <f t="shared" si="47"/>
        <v>638.89474321898547</v>
      </c>
      <c r="AH162">
        <f t="shared" si="48"/>
        <v>1212.1705970448158</v>
      </c>
      <c r="AI162">
        <f t="shared" si="49"/>
        <v>638.89474321898547</v>
      </c>
      <c r="AK162" t="b">
        <f t="shared" si="85"/>
        <v>1</v>
      </c>
      <c r="AL162" t="b">
        <f t="shared" si="86"/>
        <v>1</v>
      </c>
      <c r="AM162">
        <f t="shared" si="87"/>
        <v>638.89474321898535</v>
      </c>
      <c r="AN162" t="b">
        <f t="shared" si="88"/>
        <v>1</v>
      </c>
      <c r="AO162">
        <f t="shared" si="89"/>
        <v>-5.0579717128186861</v>
      </c>
      <c r="AP162">
        <f>SUM(AO163:$AO$352)</f>
        <v>445.95431578904686</v>
      </c>
      <c r="AQ162" t="b">
        <f t="shared" si="50"/>
        <v>1</v>
      </c>
      <c r="AR162" t="b">
        <f t="shared" si="90"/>
        <v>1</v>
      </c>
      <c r="AS162" t="b">
        <f t="shared" si="91"/>
        <v>1</v>
      </c>
      <c r="AT162" t="b">
        <f t="shared" si="93"/>
        <v>1</v>
      </c>
      <c r="AU162">
        <f t="shared" si="51"/>
        <v>1212.1705970448158</v>
      </c>
      <c r="AV162" t="b">
        <f t="shared" si="52"/>
        <v>1</v>
      </c>
      <c r="AW162" t="b">
        <f t="shared" si="53"/>
        <v>1</v>
      </c>
      <c r="AX162" t="b">
        <f t="shared" si="92"/>
        <v>1</v>
      </c>
    </row>
    <row r="163" spans="1:50" x14ac:dyDescent="0.35">
      <c r="A163">
        <v>111</v>
      </c>
      <c r="B163">
        <f t="shared" si="54"/>
        <v>9</v>
      </c>
      <c r="C163">
        <f t="shared" si="55"/>
        <v>44</v>
      </c>
      <c r="D163">
        <f t="shared" si="56"/>
        <v>9.1435295691455476E-4</v>
      </c>
      <c r="E163">
        <f t="shared" si="57"/>
        <v>7.6228030543190606E-5</v>
      </c>
      <c r="F163">
        <f t="shared" si="58"/>
        <v>0.04</v>
      </c>
      <c r="G163">
        <f t="shared" si="59"/>
        <v>3.3960531989175591E-3</v>
      </c>
      <c r="H163">
        <f t="shared" si="60"/>
        <v>0.02</v>
      </c>
      <c r="I163">
        <f t="shared" si="61"/>
        <v>1.3144507801873708</v>
      </c>
      <c r="J163">
        <f t="shared" si="62"/>
        <v>4.0177255675654834E-5</v>
      </c>
      <c r="K163">
        <f t="shared" si="63"/>
        <v>1.7898100714918688E-3</v>
      </c>
      <c r="L163">
        <f t="shared" si="64"/>
        <v>0</v>
      </c>
      <c r="M163">
        <f t="shared" si="65"/>
        <v>0.52523670178125059</v>
      </c>
      <c r="N163">
        <f t="shared" si="66"/>
        <v>51.64</v>
      </c>
      <c r="O163">
        <f t="shared" si="67"/>
        <v>1.0327999999999999</v>
      </c>
      <c r="P163">
        <f t="shared" si="68"/>
        <v>6.5722539009368539</v>
      </c>
      <c r="Q163">
        <f t="shared" si="69"/>
        <v>328.6126950468427</v>
      </c>
      <c r="R163">
        <f t="shared" si="70"/>
        <v>27.217723825558707</v>
      </c>
      <c r="S163">
        <f t="shared" si="71"/>
        <v>0.54435447651117419</v>
      </c>
      <c r="T163">
        <f t="shared" si="72"/>
        <v>3.4640161035466726</v>
      </c>
      <c r="U163">
        <f t="shared" si="73"/>
        <v>16.070902270261932</v>
      </c>
      <c r="V163">
        <f t="shared" si="74"/>
        <v>1.3202756267162993E-2</v>
      </c>
      <c r="W163">
        <f t="shared" si="75"/>
        <v>7.1252482189717652</v>
      </c>
      <c r="X163">
        <f t="shared" si="76"/>
        <v>-7.212569889335029</v>
      </c>
      <c r="Y163">
        <f t="shared" si="77"/>
        <v>0.99673694261856227</v>
      </c>
      <c r="Z163">
        <f t="shared" si="78"/>
        <v>0.69573141113601478</v>
      </c>
      <c r="AA163">
        <f t="shared" si="79"/>
        <v>5.018011427024188</v>
      </c>
      <c r="AB163">
        <f t="shared" si="80"/>
        <v>18.99821767949954</v>
      </c>
      <c r="AC163">
        <f t="shared" si="81"/>
        <v>0.37996435358999087</v>
      </c>
      <c r="AD163">
        <f t="shared" si="82"/>
        <v>2.4100248119184058</v>
      </c>
      <c r="AE163">
        <f t="shared" si="83"/>
        <v>11.181031514718317</v>
      </c>
      <c r="AF163">
        <f t="shared" si="84"/>
        <v>9.185572248638172E-3</v>
      </c>
      <c r="AG163">
        <f t="shared" si="47"/>
        <v>648.19888824583427</v>
      </c>
      <c r="AH163">
        <f t="shared" si="48"/>
        <v>1234.108138383282</v>
      </c>
      <c r="AI163">
        <f t="shared" si="49"/>
        <v>648.19888824583427</v>
      </c>
      <c r="AK163" t="b">
        <f t="shared" si="85"/>
        <v>1</v>
      </c>
      <c r="AL163" t="b">
        <f t="shared" si="86"/>
        <v>1</v>
      </c>
      <c r="AM163">
        <f t="shared" si="87"/>
        <v>648.19888824583404</v>
      </c>
      <c r="AN163" t="b">
        <f t="shared" si="88"/>
        <v>1</v>
      </c>
      <c r="AO163">
        <f t="shared" si="89"/>
        <v>-5.018011427024188</v>
      </c>
      <c r="AP163">
        <f>SUM(AO164:$AO$352)</f>
        <v>450.97232721607099</v>
      </c>
      <c r="AQ163" t="b">
        <f t="shared" si="50"/>
        <v>1</v>
      </c>
      <c r="AR163" t="b">
        <f t="shared" si="90"/>
        <v>1</v>
      </c>
      <c r="AS163" t="b">
        <f t="shared" si="91"/>
        <v>1</v>
      </c>
      <c r="AT163" t="b">
        <f t="shared" si="93"/>
        <v>1</v>
      </c>
      <c r="AU163">
        <f t="shared" si="51"/>
        <v>1234.108138383282</v>
      </c>
      <c r="AV163" t="b">
        <f t="shared" si="52"/>
        <v>1</v>
      </c>
      <c r="AW163" t="b">
        <f t="shared" si="53"/>
        <v>1</v>
      </c>
      <c r="AX163" t="b">
        <f t="shared" si="92"/>
        <v>1</v>
      </c>
    </row>
    <row r="164" spans="1:50" x14ac:dyDescent="0.35">
      <c r="A164">
        <v>112</v>
      </c>
      <c r="B164">
        <f t="shared" si="54"/>
        <v>9</v>
      </c>
      <c r="C164">
        <f t="shared" si="55"/>
        <v>44</v>
      </c>
      <c r="D164">
        <f t="shared" si="56"/>
        <v>9.1435295691455476E-4</v>
      </c>
      <c r="E164">
        <f t="shared" si="57"/>
        <v>7.6228030543190606E-5</v>
      </c>
      <c r="F164">
        <f t="shared" si="58"/>
        <v>0.04</v>
      </c>
      <c r="G164">
        <f t="shared" si="59"/>
        <v>3.3960531989175591E-3</v>
      </c>
      <c r="H164">
        <f t="shared" si="60"/>
        <v>0.02</v>
      </c>
      <c r="I164">
        <f t="shared" si="61"/>
        <v>1.3176925704137277</v>
      </c>
      <c r="J164">
        <f t="shared" si="62"/>
        <v>4.0037759345785865E-5</v>
      </c>
      <c r="K164">
        <f t="shared" si="63"/>
        <v>1.7835958109124203E-3</v>
      </c>
      <c r="L164">
        <f t="shared" si="64"/>
        <v>0</v>
      </c>
      <c r="M164">
        <f t="shared" si="65"/>
        <v>0.52341306821099232</v>
      </c>
      <c r="N164">
        <f t="shared" si="66"/>
        <v>51.64</v>
      </c>
      <c r="O164">
        <f t="shared" si="67"/>
        <v>1.0327999999999999</v>
      </c>
      <c r="P164">
        <f t="shared" si="68"/>
        <v>6.5884628520686386</v>
      </c>
      <c r="Q164">
        <f t="shared" si="69"/>
        <v>329.42314260343193</v>
      </c>
      <c r="R164">
        <f t="shared" si="70"/>
        <v>27.12322327998378</v>
      </c>
      <c r="S164">
        <f t="shared" si="71"/>
        <v>0.54246446559967565</v>
      </c>
      <c r="T164">
        <f t="shared" si="72"/>
        <v>3.4605024982288231</v>
      </c>
      <c r="U164">
        <f t="shared" si="73"/>
        <v>16.015103738314345</v>
      </c>
      <c r="V164">
        <f t="shared" si="74"/>
        <v>1.3189364506488707E-2</v>
      </c>
      <c r="W164">
        <f t="shared" si="75"/>
        <v>7.0919632133344477</v>
      </c>
      <c r="X164">
        <f t="shared" si="76"/>
        <v>-7.1789817009061316</v>
      </c>
      <c r="Y164">
        <f t="shared" si="77"/>
        <v>0.99673694261856227</v>
      </c>
      <c r="Z164">
        <f t="shared" si="78"/>
        <v>0.69346119961940933</v>
      </c>
      <c r="AA164">
        <f t="shared" si="79"/>
        <v>4.9783452623561537</v>
      </c>
      <c r="AB164">
        <f t="shared" si="80"/>
        <v>18.870478407140322</v>
      </c>
      <c r="AC164">
        <f t="shared" si="81"/>
        <v>0.37740956814280646</v>
      </c>
      <c r="AD164">
        <f t="shared" si="82"/>
        <v>2.3997242137077226</v>
      </c>
      <c r="AE164">
        <f t="shared" si="83"/>
        <v>11.105853050400752</v>
      </c>
      <c r="AF164">
        <f t="shared" si="84"/>
        <v>9.1463125328873178E-3</v>
      </c>
      <c r="AG164">
        <f t="shared" si="47"/>
        <v>657.49990443396791</v>
      </c>
      <c r="AH164">
        <f t="shared" si="48"/>
        <v>1256.1778533372881</v>
      </c>
      <c r="AI164">
        <f t="shared" si="49"/>
        <v>657.49990443396791</v>
      </c>
      <c r="AK164" t="b">
        <f t="shared" si="85"/>
        <v>1</v>
      </c>
      <c r="AL164" t="b">
        <f t="shared" si="86"/>
        <v>1</v>
      </c>
      <c r="AM164">
        <f t="shared" si="87"/>
        <v>657.49990443396791</v>
      </c>
      <c r="AN164" t="b">
        <f t="shared" si="88"/>
        <v>1</v>
      </c>
      <c r="AO164">
        <f t="shared" si="89"/>
        <v>-4.9783452623561537</v>
      </c>
      <c r="AP164">
        <f>SUM(AO165:$AO$352)</f>
        <v>455.95067247842712</v>
      </c>
      <c r="AQ164" t="b">
        <f t="shared" si="50"/>
        <v>1</v>
      </c>
      <c r="AR164" t="b">
        <f t="shared" si="90"/>
        <v>1</v>
      </c>
      <c r="AS164" t="b">
        <f t="shared" si="91"/>
        <v>1</v>
      </c>
      <c r="AT164" t="b">
        <f t="shared" si="93"/>
        <v>1</v>
      </c>
      <c r="AU164">
        <f t="shared" si="51"/>
        <v>1256.1778533372888</v>
      </c>
      <c r="AV164" t="b">
        <f t="shared" si="52"/>
        <v>1</v>
      </c>
      <c r="AW164" t="b">
        <f t="shared" si="53"/>
        <v>1</v>
      </c>
      <c r="AX164" t="b">
        <f t="shared" si="92"/>
        <v>1</v>
      </c>
    </row>
    <row r="165" spans="1:50" x14ac:dyDescent="0.35">
      <c r="A165">
        <v>113</v>
      </c>
      <c r="B165">
        <f t="shared" si="54"/>
        <v>9</v>
      </c>
      <c r="C165">
        <f t="shared" si="55"/>
        <v>44</v>
      </c>
      <c r="D165">
        <f t="shared" si="56"/>
        <v>9.1435295691455476E-4</v>
      </c>
      <c r="E165">
        <f t="shared" si="57"/>
        <v>7.6228030543190606E-5</v>
      </c>
      <c r="F165">
        <f t="shared" si="58"/>
        <v>0.04</v>
      </c>
      <c r="G165">
        <f t="shared" si="59"/>
        <v>3.3960531989175591E-3</v>
      </c>
      <c r="H165">
        <f t="shared" si="60"/>
        <v>0.02</v>
      </c>
      <c r="I165">
        <f t="shared" si="61"/>
        <v>1.3209423557693283</v>
      </c>
      <c r="J165">
        <f t="shared" si="62"/>
        <v>3.989874735029263E-5</v>
      </c>
      <c r="K165">
        <f t="shared" si="63"/>
        <v>1.7774031263846231E-3</v>
      </c>
      <c r="L165">
        <f t="shared" si="64"/>
        <v>0</v>
      </c>
      <c r="M165">
        <f t="shared" si="65"/>
        <v>0.52159576633725735</v>
      </c>
      <c r="N165">
        <f t="shared" si="66"/>
        <v>51.64</v>
      </c>
      <c r="O165">
        <f t="shared" si="67"/>
        <v>1.0327999999999999</v>
      </c>
      <c r="P165">
        <f t="shared" si="68"/>
        <v>6.6047117788466414</v>
      </c>
      <c r="Q165">
        <f t="shared" si="69"/>
        <v>330.23558894233207</v>
      </c>
      <c r="R165">
        <f t="shared" si="70"/>
        <v>27.029050842415643</v>
      </c>
      <c r="S165">
        <f t="shared" si="71"/>
        <v>0.54058101684831283</v>
      </c>
      <c r="T165">
        <f t="shared" si="72"/>
        <v>3.4569924568154016</v>
      </c>
      <c r="U165">
        <f t="shared" si="73"/>
        <v>15.959498940117053</v>
      </c>
      <c r="V165">
        <f t="shared" si="74"/>
        <v>1.3175986329285199E-2</v>
      </c>
      <c r="W165">
        <f t="shared" si="75"/>
        <v>7.0588024423055877</v>
      </c>
      <c r="X165">
        <f t="shared" si="76"/>
        <v>-7.1455187997431224</v>
      </c>
      <c r="Y165">
        <f t="shared" si="77"/>
        <v>0.99673694261856227</v>
      </c>
      <c r="Z165">
        <f t="shared" si="78"/>
        <v>0.6911983959332505</v>
      </c>
      <c r="AA165">
        <f t="shared" si="79"/>
        <v>4.9389711324933359</v>
      </c>
      <c r="AB165">
        <f t="shared" si="80"/>
        <v>18.74359802175556</v>
      </c>
      <c r="AC165">
        <f t="shared" si="81"/>
        <v>0.37487196043511112</v>
      </c>
      <c r="AD165">
        <f t="shared" si="82"/>
        <v>2.3894676409041522</v>
      </c>
      <c r="AE165">
        <f t="shared" si="83"/>
        <v>11.031180067307318</v>
      </c>
      <c r="AF165">
        <f t="shared" si="84"/>
        <v>9.107220615640366E-3</v>
      </c>
      <c r="AG165">
        <f t="shared" si="47"/>
        <v>666.7979068276486</v>
      </c>
      <c r="AH165">
        <f t="shared" si="48"/>
        <v>1278.3805963572668</v>
      </c>
      <c r="AI165">
        <f t="shared" si="49"/>
        <v>666.7979068276486</v>
      </c>
      <c r="AK165" t="b">
        <f t="shared" si="85"/>
        <v>1</v>
      </c>
      <c r="AL165" t="b">
        <f t="shared" si="86"/>
        <v>1</v>
      </c>
      <c r="AM165">
        <f t="shared" si="87"/>
        <v>666.79790682764838</v>
      </c>
      <c r="AN165" t="b">
        <f t="shared" si="88"/>
        <v>1</v>
      </c>
      <c r="AO165">
        <f t="shared" si="89"/>
        <v>-4.9389711324933323</v>
      </c>
      <c r="AP165">
        <f>SUM(AO166:$AO$352)</f>
        <v>460.88964361092053</v>
      </c>
      <c r="AQ165" t="b">
        <f t="shared" si="50"/>
        <v>1</v>
      </c>
      <c r="AR165" t="b">
        <f t="shared" si="90"/>
        <v>1</v>
      </c>
      <c r="AS165" t="b">
        <f t="shared" si="91"/>
        <v>1</v>
      </c>
      <c r="AT165" t="b">
        <f t="shared" si="93"/>
        <v>1</v>
      </c>
      <c r="AU165">
        <f t="shared" si="51"/>
        <v>1278.380596357267</v>
      </c>
      <c r="AV165" t="b">
        <f t="shared" si="52"/>
        <v>1</v>
      </c>
      <c r="AW165" t="b">
        <f t="shared" si="53"/>
        <v>1</v>
      </c>
      <c r="AX165" t="b">
        <f t="shared" si="92"/>
        <v>1</v>
      </c>
    </row>
    <row r="166" spans="1:50" x14ac:dyDescent="0.35">
      <c r="A166">
        <v>114</v>
      </c>
      <c r="B166">
        <f t="shared" si="54"/>
        <v>9</v>
      </c>
      <c r="C166">
        <f t="shared" si="55"/>
        <v>44</v>
      </c>
      <c r="D166">
        <f t="shared" si="56"/>
        <v>9.1435295691455476E-4</v>
      </c>
      <c r="E166">
        <f t="shared" si="57"/>
        <v>7.6228030543190606E-5</v>
      </c>
      <c r="F166">
        <f t="shared" si="58"/>
        <v>0.04</v>
      </c>
      <c r="G166">
        <f t="shared" si="59"/>
        <v>3.3960531989175591E-3</v>
      </c>
      <c r="H166">
        <f t="shared" si="60"/>
        <v>0.02</v>
      </c>
      <c r="I166">
        <f t="shared" si="61"/>
        <v>1.3242001559723175</v>
      </c>
      <c r="J166">
        <f t="shared" si="62"/>
        <v>3.9760218007555366E-5</v>
      </c>
      <c r="K166">
        <f t="shared" si="63"/>
        <v>1.7712319429959442E-3</v>
      </c>
      <c r="L166">
        <f t="shared" si="64"/>
        <v>0</v>
      </c>
      <c r="M166">
        <f t="shared" si="65"/>
        <v>0.51978477417625379</v>
      </c>
      <c r="N166">
        <f t="shared" si="66"/>
        <v>51.64</v>
      </c>
      <c r="O166">
        <f t="shared" si="67"/>
        <v>1.0327999999999999</v>
      </c>
      <c r="P166">
        <f t="shared" si="68"/>
        <v>6.6210007798615873</v>
      </c>
      <c r="Q166">
        <f t="shared" si="69"/>
        <v>331.0500389930794</v>
      </c>
      <c r="R166">
        <f t="shared" si="70"/>
        <v>26.935205373655968</v>
      </c>
      <c r="S166">
        <f t="shared" si="71"/>
        <v>0.53870410747311936</v>
      </c>
      <c r="T166">
        <f t="shared" si="72"/>
        <v>3.4534859756914833</v>
      </c>
      <c r="U166">
        <f t="shared" si="73"/>
        <v>15.904087203022147</v>
      </c>
      <c r="V166">
        <f t="shared" si="74"/>
        <v>1.3162621721774542E-2</v>
      </c>
      <c r="W166">
        <f t="shared" si="75"/>
        <v>7.0257654657474449</v>
      </c>
      <c r="X166">
        <f t="shared" si="76"/>
        <v>-7.1121807420534111</v>
      </c>
      <c r="Y166">
        <f t="shared" si="77"/>
        <v>0.99673694261856227</v>
      </c>
      <c r="Z166">
        <f t="shared" si="78"/>
        <v>0.68894297590536269</v>
      </c>
      <c r="AA166">
        <f t="shared" si="79"/>
        <v>4.8998869656070845</v>
      </c>
      <c r="AB166">
        <f t="shared" si="80"/>
        <v>18.617570748403676</v>
      </c>
      <c r="AC166">
        <f t="shared" si="81"/>
        <v>0.3723514149680735</v>
      </c>
      <c r="AD166">
        <f t="shared" si="82"/>
        <v>2.3792549053403254</v>
      </c>
      <c r="AE166">
        <f t="shared" si="83"/>
        <v>10.957009166708474</v>
      </c>
      <c r="AF166">
        <f t="shared" si="84"/>
        <v>9.0682957797159226E-3</v>
      </c>
      <c r="AG166">
        <f t="shared" si="47"/>
        <v>676.09301040397065</v>
      </c>
      <c r="AH166">
        <f t="shared" si="48"/>
        <v>1300.7172275783405</v>
      </c>
      <c r="AI166">
        <f t="shared" si="49"/>
        <v>676.09301040397065</v>
      </c>
      <c r="AK166" t="b">
        <f t="shared" si="85"/>
        <v>1</v>
      </c>
      <c r="AL166" t="b">
        <f t="shared" si="86"/>
        <v>1</v>
      </c>
      <c r="AM166">
        <f t="shared" si="87"/>
        <v>676.09301040397065</v>
      </c>
      <c r="AN166" t="b">
        <f t="shared" si="88"/>
        <v>1</v>
      </c>
      <c r="AO166">
        <f t="shared" si="89"/>
        <v>-4.8998869656070845</v>
      </c>
      <c r="AP166">
        <f>SUM(AO167:$AO$352)</f>
        <v>465.78953057652757</v>
      </c>
      <c r="AQ166" t="b">
        <f t="shared" si="50"/>
        <v>1</v>
      </c>
      <c r="AR166" t="b">
        <f t="shared" si="90"/>
        <v>1</v>
      </c>
      <c r="AS166" t="b">
        <f t="shared" si="91"/>
        <v>1</v>
      </c>
      <c r="AT166" t="b">
        <f t="shared" si="93"/>
        <v>1</v>
      </c>
      <c r="AU166">
        <f t="shared" si="51"/>
        <v>1300.7172275783407</v>
      </c>
      <c r="AV166" t="b">
        <f t="shared" si="52"/>
        <v>1</v>
      </c>
      <c r="AW166" t="b">
        <f t="shared" si="53"/>
        <v>1</v>
      </c>
      <c r="AX166" t="b">
        <f t="shared" si="92"/>
        <v>1</v>
      </c>
    </row>
    <row r="167" spans="1:50" x14ac:dyDescent="0.35">
      <c r="A167">
        <v>115</v>
      </c>
      <c r="B167">
        <f t="shared" si="54"/>
        <v>9</v>
      </c>
      <c r="C167">
        <f t="shared" si="55"/>
        <v>44</v>
      </c>
      <c r="D167">
        <f t="shared" si="56"/>
        <v>9.1435295691455476E-4</v>
      </c>
      <c r="E167">
        <f t="shared" si="57"/>
        <v>7.6228030543190606E-5</v>
      </c>
      <c r="F167">
        <f t="shared" si="58"/>
        <v>0.04</v>
      </c>
      <c r="G167">
        <f t="shared" si="59"/>
        <v>3.3960531989175591E-3</v>
      </c>
      <c r="H167">
        <f t="shared" si="60"/>
        <v>0.02</v>
      </c>
      <c r="I167">
        <f t="shared" si="61"/>
        <v>1.3274659907894719</v>
      </c>
      <c r="J167">
        <f t="shared" si="62"/>
        <v>3.9622169641792903E-5</v>
      </c>
      <c r="K167">
        <f t="shared" si="63"/>
        <v>1.7650821860939476E-3</v>
      </c>
      <c r="L167">
        <f t="shared" si="64"/>
        <v>0</v>
      </c>
      <c r="M167">
        <f t="shared" si="65"/>
        <v>0.51798006982051803</v>
      </c>
      <c r="N167">
        <f t="shared" si="66"/>
        <v>51.64</v>
      </c>
      <c r="O167">
        <f t="shared" si="67"/>
        <v>1.0327999999999999</v>
      </c>
      <c r="P167">
        <f t="shared" si="68"/>
        <v>6.6373299539473596</v>
      </c>
      <c r="Q167">
        <f t="shared" si="69"/>
        <v>331.866497697368</v>
      </c>
      <c r="R167">
        <f t="shared" si="70"/>
        <v>26.841685738461745</v>
      </c>
      <c r="S167">
        <f t="shared" si="71"/>
        <v>0.53683371476923492</v>
      </c>
      <c r="T167">
        <f t="shared" si="72"/>
        <v>3.4499830512458134</v>
      </c>
      <c r="U167">
        <f t="shared" si="73"/>
        <v>15.848867856717161</v>
      </c>
      <c r="V167">
        <f t="shared" si="74"/>
        <v>1.314927067019279E-2</v>
      </c>
      <c r="W167">
        <f t="shared" si="75"/>
        <v>6.9928518450593442</v>
      </c>
      <c r="X167">
        <f t="shared" si="76"/>
        <v>-7.0789670855941615</v>
      </c>
      <c r="Y167">
        <f t="shared" si="77"/>
        <v>0.99673694261856227</v>
      </c>
      <c r="Z167">
        <f t="shared" si="78"/>
        <v>0.68669491544244499</v>
      </c>
      <c r="AA167">
        <f t="shared" si="79"/>
        <v>4.8610907042619349</v>
      </c>
      <c r="AB167">
        <f t="shared" si="80"/>
        <v>18.492390850972367</v>
      </c>
      <c r="AC167">
        <f t="shared" si="81"/>
        <v>0.36984781701944736</v>
      </c>
      <c r="AD167">
        <f t="shared" si="82"/>
        <v>2.3690858196531122</v>
      </c>
      <c r="AE167">
        <f t="shared" si="83"/>
        <v>10.883336972726875</v>
      </c>
      <c r="AF167">
        <f t="shared" si="84"/>
        <v>9.0295373109978601E-3</v>
      </c>
      <c r="AG167">
        <f t="shared" si="47"/>
        <v>685.38533007419096</v>
      </c>
      <c r="AH167">
        <f t="shared" si="48"/>
        <v>1323.1886128585593</v>
      </c>
      <c r="AI167">
        <f t="shared" si="49"/>
        <v>685.38533007419096</v>
      </c>
      <c r="AK167" t="b">
        <f t="shared" si="85"/>
        <v>1</v>
      </c>
      <c r="AL167" t="b">
        <f t="shared" si="86"/>
        <v>1</v>
      </c>
      <c r="AM167">
        <f t="shared" si="87"/>
        <v>685.38533007419096</v>
      </c>
      <c r="AN167" t="b">
        <f t="shared" si="88"/>
        <v>1</v>
      </c>
      <c r="AO167">
        <f t="shared" si="89"/>
        <v>-4.8610907042619385</v>
      </c>
      <c r="AP167">
        <f>SUM(AO168:$AO$352)</f>
        <v>470.65062128078949</v>
      </c>
      <c r="AQ167" t="b">
        <f t="shared" si="50"/>
        <v>1</v>
      </c>
      <c r="AR167" t="b">
        <f t="shared" si="90"/>
        <v>1</v>
      </c>
      <c r="AS167" t="b">
        <f t="shared" si="91"/>
        <v>1</v>
      </c>
      <c r="AT167" t="b">
        <f t="shared" si="93"/>
        <v>1</v>
      </c>
      <c r="AU167">
        <f t="shared" si="51"/>
        <v>1323.1886128585591</v>
      </c>
      <c r="AV167" t="b">
        <f t="shared" si="52"/>
        <v>1</v>
      </c>
      <c r="AW167" t="b">
        <f t="shared" si="53"/>
        <v>1</v>
      </c>
      <c r="AX167" t="b">
        <f t="shared" si="92"/>
        <v>1</v>
      </c>
    </row>
    <row r="168" spans="1:50" x14ac:dyDescent="0.35">
      <c r="A168">
        <v>116</v>
      </c>
      <c r="B168">
        <f t="shared" si="54"/>
        <v>9</v>
      </c>
      <c r="C168">
        <f t="shared" si="55"/>
        <v>44</v>
      </c>
      <c r="D168">
        <f t="shared" si="56"/>
        <v>9.1435295691455476E-4</v>
      </c>
      <c r="E168">
        <f t="shared" si="57"/>
        <v>7.6228030543190606E-5</v>
      </c>
      <c r="F168">
        <f t="shared" si="58"/>
        <v>0.04</v>
      </c>
      <c r="G168">
        <f t="shared" si="59"/>
        <v>3.3960531989175591E-3</v>
      </c>
      <c r="H168">
        <f t="shared" si="60"/>
        <v>0.02</v>
      </c>
      <c r="I168">
        <f t="shared" si="61"/>
        <v>1.3307398800363173</v>
      </c>
      <c r="J168">
        <f t="shared" si="62"/>
        <v>3.9484600583042449E-5</v>
      </c>
      <c r="K168">
        <f t="shared" si="63"/>
        <v>1.7589537812853929E-3</v>
      </c>
      <c r="L168">
        <f t="shared" si="64"/>
        <v>0</v>
      </c>
      <c r="M168">
        <f t="shared" si="65"/>
        <v>0.51618163143864959</v>
      </c>
      <c r="N168">
        <f t="shared" si="66"/>
        <v>51.64</v>
      </c>
      <c r="O168">
        <f t="shared" si="67"/>
        <v>1.0327999999999999</v>
      </c>
      <c r="P168">
        <f t="shared" si="68"/>
        <v>6.6536994001815861</v>
      </c>
      <c r="Q168">
        <f t="shared" si="69"/>
        <v>332.68497000907934</v>
      </c>
      <c r="R168">
        <f t="shared" si="70"/>
        <v>26.748490805531553</v>
      </c>
      <c r="S168">
        <f t="shared" si="71"/>
        <v>0.5349698161106311</v>
      </c>
      <c r="T168">
        <f t="shared" si="72"/>
        <v>3.4464836798707967</v>
      </c>
      <c r="U168">
        <f t="shared" si="73"/>
        <v>15.793840233216979</v>
      </c>
      <c r="V168">
        <f t="shared" si="74"/>
        <v>1.3135933160789953E-2</v>
      </c>
      <c r="W168">
        <f t="shared" si="75"/>
        <v>6.9600611431723571</v>
      </c>
      <c r="X168">
        <f t="shared" si="76"/>
        <v>-7.0458773896669271</v>
      </c>
      <c r="Y168">
        <f t="shared" si="77"/>
        <v>0.99673694261856227</v>
      </c>
      <c r="Z168">
        <f t="shared" si="78"/>
        <v>0.68445419052981482</v>
      </c>
      <c r="AA168">
        <f t="shared" si="79"/>
        <v>4.8225803053167997</v>
      </c>
      <c r="AB168">
        <f t="shared" si="80"/>
        <v>18.368052631917507</v>
      </c>
      <c r="AC168">
        <f t="shared" si="81"/>
        <v>0.36736105263835017</v>
      </c>
      <c r="AD168">
        <f t="shared" si="82"/>
        <v>2.3589601972801835</v>
      </c>
      <c r="AE168">
        <f t="shared" si="83"/>
        <v>10.81016013218375</v>
      </c>
      <c r="AF168">
        <f t="shared" si="84"/>
        <v>8.99094449842224E-3</v>
      </c>
      <c r="AG168">
        <f t="shared" si="47"/>
        <v>694.67498068505722</v>
      </c>
      <c r="AH168">
        <f t="shared" si="48"/>
        <v>1345.7956238173933</v>
      </c>
      <c r="AI168">
        <f t="shared" si="49"/>
        <v>694.67498068505722</v>
      </c>
      <c r="AK168" t="b">
        <f t="shared" si="85"/>
        <v>1</v>
      </c>
      <c r="AL168" t="b">
        <f t="shared" si="86"/>
        <v>1</v>
      </c>
      <c r="AM168">
        <f t="shared" si="87"/>
        <v>694.67498068505722</v>
      </c>
      <c r="AN168" t="b">
        <f t="shared" si="88"/>
        <v>1</v>
      </c>
      <c r="AO168">
        <f t="shared" si="89"/>
        <v>-4.8225803053167997</v>
      </c>
      <c r="AP168">
        <f>SUM(AO169:$AO$352)</f>
        <v>475.47320158610631</v>
      </c>
      <c r="AQ168" t="b">
        <f t="shared" si="50"/>
        <v>1</v>
      </c>
      <c r="AR168" t="b">
        <f t="shared" si="90"/>
        <v>1</v>
      </c>
      <c r="AS168" t="b">
        <f t="shared" si="91"/>
        <v>1</v>
      </c>
      <c r="AT168" t="b">
        <f t="shared" si="93"/>
        <v>1</v>
      </c>
      <c r="AU168">
        <f t="shared" si="51"/>
        <v>1345.7956238173931</v>
      </c>
      <c r="AV168" t="b">
        <f t="shared" si="52"/>
        <v>1</v>
      </c>
      <c r="AW168" t="b">
        <f t="shared" si="53"/>
        <v>1</v>
      </c>
      <c r="AX168" t="b">
        <f t="shared" si="92"/>
        <v>1</v>
      </c>
    </row>
    <row r="169" spans="1:50" x14ac:dyDescent="0.35">
      <c r="A169">
        <v>117</v>
      </c>
      <c r="B169">
        <f t="shared" si="54"/>
        <v>9</v>
      </c>
      <c r="C169">
        <f t="shared" si="55"/>
        <v>44</v>
      </c>
      <c r="D169">
        <f t="shared" si="56"/>
        <v>9.1435295691455476E-4</v>
      </c>
      <c r="E169">
        <f t="shared" si="57"/>
        <v>7.6228030543190606E-5</v>
      </c>
      <c r="F169">
        <f t="shared" si="58"/>
        <v>0.04</v>
      </c>
      <c r="G169">
        <f t="shared" si="59"/>
        <v>3.3960531989175591E-3</v>
      </c>
      <c r="H169">
        <f t="shared" si="60"/>
        <v>0.02</v>
      </c>
      <c r="I169">
        <f t="shared" si="61"/>
        <v>1.3340218435772497</v>
      </c>
      <c r="J169">
        <f t="shared" si="62"/>
        <v>3.934750916713934E-5</v>
      </c>
      <c r="K169">
        <f t="shared" si="63"/>
        <v>1.752846654435334E-3</v>
      </c>
      <c r="L169">
        <f t="shared" si="64"/>
        <v>0</v>
      </c>
      <c r="M169">
        <f t="shared" si="65"/>
        <v>0.51438943727504716</v>
      </c>
      <c r="N169">
        <f t="shared" si="66"/>
        <v>51.64</v>
      </c>
      <c r="O169">
        <f t="shared" si="67"/>
        <v>1.0327999999999999</v>
      </c>
      <c r="P169">
        <f t="shared" si="68"/>
        <v>6.6701092178862487</v>
      </c>
      <c r="Q169">
        <f t="shared" si="69"/>
        <v>333.50546089431242</v>
      </c>
      <c r="R169">
        <f t="shared" si="70"/>
        <v>26.655619447491866</v>
      </c>
      <c r="S169">
        <f t="shared" si="71"/>
        <v>0.53311238894983737</v>
      </c>
      <c r="T169">
        <f t="shared" si="72"/>
        <v>3.4429878579624988</v>
      </c>
      <c r="U169">
        <f t="shared" si="73"/>
        <v>15.739003666855735</v>
      </c>
      <c r="V169">
        <f t="shared" si="74"/>
        <v>1.3122609179829988E-2</v>
      </c>
      <c r="W169">
        <f t="shared" si="75"/>
        <v>6.9273929245439616</v>
      </c>
      <c r="X169">
        <f t="shared" si="76"/>
        <v>-7.0129112151122825</v>
      </c>
      <c r="Y169">
        <f t="shared" si="77"/>
        <v>0.99673694261856227</v>
      </c>
      <c r="Z169">
        <f t="shared" si="78"/>
        <v>0.68222077723115049</v>
      </c>
      <c r="AA169">
        <f t="shared" si="79"/>
        <v>4.7843537398269564</v>
      </c>
      <c r="AB169">
        <f t="shared" si="80"/>
        <v>18.244550432003834</v>
      </c>
      <c r="AC169">
        <f t="shared" si="81"/>
        <v>0.36489100864007673</v>
      </c>
      <c r="AD169">
        <f t="shared" si="82"/>
        <v>2.3488778524565901</v>
      </c>
      <c r="AE169">
        <f t="shared" si="83"/>
        <v>10.737475314446247</v>
      </c>
      <c r="AF169">
        <f t="shared" si="84"/>
        <v>8.9525166339642446E-3</v>
      </c>
      <c r="AG169">
        <f t="shared" si="47"/>
        <v>703.96207702013646</v>
      </c>
      <c r="AH169">
        <f t="shared" si="48"/>
        <v>1368.5391378744887</v>
      </c>
      <c r="AI169">
        <f t="shared" si="49"/>
        <v>703.96207702013646</v>
      </c>
      <c r="AK169" t="b">
        <f t="shared" si="85"/>
        <v>1</v>
      </c>
      <c r="AL169" t="b">
        <f t="shared" si="86"/>
        <v>1</v>
      </c>
      <c r="AM169">
        <f t="shared" si="87"/>
        <v>703.96207702013646</v>
      </c>
      <c r="AN169" t="b">
        <f t="shared" si="88"/>
        <v>1</v>
      </c>
      <c r="AO169">
        <f t="shared" si="89"/>
        <v>-4.7843537398269564</v>
      </c>
      <c r="AP169">
        <f>SUM(AO170:$AO$352)</f>
        <v>480.25755532593325</v>
      </c>
      <c r="AQ169" t="b">
        <f t="shared" si="50"/>
        <v>1</v>
      </c>
      <c r="AR169" t="b">
        <f t="shared" si="90"/>
        <v>1</v>
      </c>
      <c r="AS169" t="b">
        <f t="shared" si="91"/>
        <v>1</v>
      </c>
      <c r="AT169" t="b">
        <f t="shared" si="93"/>
        <v>1</v>
      </c>
      <c r="AU169">
        <f t="shared" si="51"/>
        <v>1368.5391378744889</v>
      </c>
      <c r="AV169" t="b">
        <f t="shared" si="52"/>
        <v>1</v>
      </c>
      <c r="AW169" t="b">
        <f t="shared" si="53"/>
        <v>1</v>
      </c>
      <c r="AX169" t="b">
        <f t="shared" si="92"/>
        <v>1</v>
      </c>
    </row>
    <row r="170" spans="1:50" x14ac:dyDescent="0.35">
      <c r="A170">
        <v>118</v>
      </c>
      <c r="B170">
        <f t="shared" si="54"/>
        <v>9</v>
      </c>
      <c r="C170">
        <f t="shared" si="55"/>
        <v>44</v>
      </c>
      <c r="D170">
        <f t="shared" si="56"/>
        <v>9.1435295691455476E-4</v>
      </c>
      <c r="E170">
        <f t="shared" si="57"/>
        <v>7.6228030543190606E-5</v>
      </c>
      <c r="F170">
        <f t="shared" si="58"/>
        <v>0.04</v>
      </c>
      <c r="G170">
        <f t="shared" si="59"/>
        <v>3.3960531989175591E-3</v>
      </c>
      <c r="H170">
        <f t="shared" si="60"/>
        <v>0.02</v>
      </c>
      <c r="I170">
        <f t="shared" si="61"/>
        <v>1.3373119013256571</v>
      </c>
      <c r="J170">
        <f t="shared" si="62"/>
        <v>3.9210893735696926E-5</v>
      </c>
      <c r="K170">
        <f t="shared" si="63"/>
        <v>1.7467607316662235E-3</v>
      </c>
      <c r="L170">
        <f t="shared" si="64"/>
        <v>0</v>
      </c>
      <c r="M170">
        <f t="shared" si="65"/>
        <v>0.51260346564964521</v>
      </c>
      <c r="N170">
        <f t="shared" si="66"/>
        <v>51.64</v>
      </c>
      <c r="O170">
        <f t="shared" si="67"/>
        <v>1.0327999999999999</v>
      </c>
      <c r="P170">
        <f t="shared" si="68"/>
        <v>6.6865595066282859</v>
      </c>
      <c r="Q170">
        <f t="shared" si="69"/>
        <v>334.32797533141428</v>
      </c>
      <c r="R170">
        <f t="shared" si="70"/>
        <v>26.563070540883434</v>
      </c>
      <c r="S170">
        <f t="shared" si="71"/>
        <v>0.53126141081766864</v>
      </c>
      <c r="T170">
        <f t="shared" si="72"/>
        <v>3.439495581920641</v>
      </c>
      <c r="U170">
        <f t="shared" si="73"/>
        <v>15.684357494278771</v>
      </c>
      <c r="V170">
        <f t="shared" si="74"/>
        <v>1.3109298713590789E-2</v>
      </c>
      <c r="W170">
        <f t="shared" si="75"/>
        <v>6.8948467551527592</v>
      </c>
      <c r="X170">
        <f t="shared" si="76"/>
        <v>-6.9800681243044629</v>
      </c>
      <c r="Y170">
        <f t="shared" si="77"/>
        <v>0.99673694261856227</v>
      </c>
      <c r="Z170">
        <f t="shared" si="78"/>
        <v>0.67999465168823625</v>
      </c>
      <c r="AA170">
        <f t="shared" si="79"/>
        <v>4.7464089929465736</v>
      </c>
      <c r="AB170">
        <f t="shared" si="80"/>
        <v>18.121878630047373</v>
      </c>
      <c r="AC170">
        <f t="shared" si="81"/>
        <v>0.36243757260094744</v>
      </c>
      <c r="AD170">
        <f t="shared" si="82"/>
        <v>2.3388386002113539</v>
      </c>
      <c r="AE170">
        <f t="shared" si="83"/>
        <v>10.665279211275871</v>
      </c>
      <c r="AF170">
        <f t="shared" si="84"/>
        <v>8.9142530126252121E-3</v>
      </c>
      <c r="AG170">
        <f t="shared" si="47"/>
        <v>713.24673380114109</v>
      </c>
      <c r="AH170">
        <f t="shared" si="48"/>
        <v>1391.4200382886834</v>
      </c>
      <c r="AI170">
        <f t="shared" si="49"/>
        <v>713.24673380114109</v>
      </c>
      <c r="AK170" t="b">
        <f t="shared" si="85"/>
        <v>1</v>
      </c>
      <c r="AL170" t="b">
        <f t="shared" si="86"/>
        <v>1</v>
      </c>
      <c r="AM170">
        <f t="shared" si="87"/>
        <v>713.2467338011412</v>
      </c>
      <c r="AN170" t="b">
        <f t="shared" si="88"/>
        <v>1</v>
      </c>
      <c r="AO170">
        <f t="shared" si="89"/>
        <v>-4.7464089929465736</v>
      </c>
      <c r="AP170">
        <f>SUM(AO171:$AO$352)</f>
        <v>485.00396431887981</v>
      </c>
      <c r="AQ170" t="b">
        <f t="shared" si="50"/>
        <v>1</v>
      </c>
      <c r="AR170" t="b">
        <f t="shared" si="90"/>
        <v>1</v>
      </c>
      <c r="AS170" t="b">
        <f t="shared" si="91"/>
        <v>1</v>
      </c>
      <c r="AT170" t="b">
        <f t="shared" si="93"/>
        <v>1</v>
      </c>
      <c r="AU170">
        <f t="shared" si="51"/>
        <v>1391.4200382886831</v>
      </c>
      <c r="AV170" t="b">
        <f t="shared" si="52"/>
        <v>1</v>
      </c>
      <c r="AW170" t="b">
        <f t="shared" si="53"/>
        <v>1</v>
      </c>
      <c r="AX170" t="b">
        <f t="shared" si="92"/>
        <v>1</v>
      </c>
    </row>
    <row r="171" spans="1:50" x14ac:dyDescent="0.35">
      <c r="A171">
        <v>119</v>
      </c>
      <c r="B171">
        <f t="shared" si="54"/>
        <v>9</v>
      </c>
      <c r="C171">
        <f t="shared" si="55"/>
        <v>44</v>
      </c>
      <c r="D171">
        <f t="shared" si="56"/>
        <v>9.1435295691455476E-4</v>
      </c>
      <c r="E171">
        <f t="shared" si="57"/>
        <v>7.6228030543190606E-5</v>
      </c>
      <c r="F171">
        <f t="shared" si="58"/>
        <v>0.04</v>
      </c>
      <c r="G171">
        <f t="shared" si="59"/>
        <v>3.3960531989175591E-3</v>
      </c>
      <c r="H171">
        <f t="shared" si="60"/>
        <v>0.02</v>
      </c>
      <c r="I171">
        <f t="shared" si="61"/>
        <v>1.3406100732440387</v>
      </c>
      <c r="J171">
        <f t="shared" si="62"/>
        <v>3.907475263608651E-5</v>
      </c>
      <c r="K171">
        <f t="shared" si="63"/>
        <v>1.740695939357018E-3</v>
      </c>
      <c r="L171">
        <f t="shared" si="64"/>
        <v>0</v>
      </c>
      <c r="M171">
        <f t="shared" si="65"/>
        <v>0.51082369495765212</v>
      </c>
      <c r="N171">
        <f t="shared" si="66"/>
        <v>51.64</v>
      </c>
      <c r="O171">
        <f t="shared" si="67"/>
        <v>1.0327999999999999</v>
      </c>
      <c r="P171">
        <f t="shared" si="68"/>
        <v>6.703050366220193</v>
      </c>
      <c r="Q171">
        <f t="shared" si="69"/>
        <v>335.15251831100966</v>
      </c>
      <c r="R171">
        <f t="shared" si="70"/>
        <v>26.470842966147679</v>
      </c>
      <c r="S171">
        <f t="shared" si="71"/>
        <v>0.52941685932295357</v>
      </c>
      <c r="T171">
        <f t="shared" si="72"/>
        <v>3.4360068481485944</v>
      </c>
      <c r="U171">
        <f t="shared" si="73"/>
        <v>15.629901054434605</v>
      </c>
      <c r="V171">
        <f t="shared" si="74"/>
        <v>1.3096001748364157E-2</v>
      </c>
      <c r="W171">
        <f t="shared" si="75"/>
        <v>6.8624222024931623</v>
      </c>
      <c r="X171">
        <f t="shared" si="76"/>
        <v>-6.9473476811460451</v>
      </c>
      <c r="Y171">
        <f t="shared" si="77"/>
        <v>0.99673694261856227</v>
      </c>
      <c r="Z171">
        <f t="shared" si="78"/>
        <v>0.67777579012070677</v>
      </c>
      <c r="AA171">
        <f t="shared" si="79"/>
        <v>4.7087440638320199</v>
      </c>
      <c r="AB171">
        <f t="shared" si="80"/>
        <v>18.000031642659589</v>
      </c>
      <c r="AC171">
        <f t="shared" si="81"/>
        <v>0.36000063285319178</v>
      </c>
      <c r="AD171">
        <f t="shared" si="82"/>
        <v>2.3288422563640729</v>
      </c>
      <c r="AE171">
        <f t="shared" si="83"/>
        <v>10.593568536677882</v>
      </c>
      <c r="AF171">
        <f t="shared" si="84"/>
        <v>8.8761529324196727E-3</v>
      </c>
      <c r="AG171">
        <f t="shared" si="47"/>
        <v>722.52906568925539</v>
      </c>
      <c r="AH171">
        <f t="shared" si="48"/>
        <v>1414.4392141972855</v>
      </c>
      <c r="AI171">
        <f t="shared" si="49"/>
        <v>722.52906568925539</v>
      </c>
      <c r="AK171" t="b">
        <f t="shared" si="85"/>
        <v>1</v>
      </c>
      <c r="AL171" t="b">
        <f t="shared" si="86"/>
        <v>1</v>
      </c>
      <c r="AM171">
        <f t="shared" si="87"/>
        <v>722.52906568925516</v>
      </c>
      <c r="AN171" t="b">
        <f t="shared" si="88"/>
        <v>1</v>
      </c>
      <c r="AO171">
        <f t="shared" si="89"/>
        <v>-4.7087440638320199</v>
      </c>
      <c r="AP171">
        <f>SUM(AO172:$AO$352)</f>
        <v>489.71270838271175</v>
      </c>
      <c r="AQ171" t="b">
        <f t="shared" si="50"/>
        <v>1</v>
      </c>
      <c r="AR171" t="b">
        <f t="shared" si="90"/>
        <v>1</v>
      </c>
      <c r="AS171" t="b">
        <f t="shared" si="91"/>
        <v>1</v>
      </c>
      <c r="AT171" t="b">
        <f t="shared" si="93"/>
        <v>1</v>
      </c>
      <c r="AU171">
        <f t="shared" si="51"/>
        <v>1414.4392141972855</v>
      </c>
      <c r="AV171" t="b">
        <f t="shared" si="52"/>
        <v>1</v>
      </c>
      <c r="AW171" t="b">
        <f t="shared" si="53"/>
        <v>1</v>
      </c>
      <c r="AX171" t="b">
        <f t="shared" si="92"/>
        <v>1</v>
      </c>
    </row>
    <row r="172" spans="1:50" x14ac:dyDescent="0.35">
      <c r="A172">
        <v>120</v>
      </c>
      <c r="B172">
        <f t="shared" si="54"/>
        <v>9</v>
      </c>
      <c r="C172">
        <f t="shared" si="55"/>
        <v>44</v>
      </c>
      <c r="D172">
        <f t="shared" si="56"/>
        <v>9.1435295691455476E-4</v>
      </c>
      <c r="E172">
        <f t="shared" si="57"/>
        <v>7.6228030543190606E-5</v>
      </c>
      <c r="F172">
        <f t="shared" si="58"/>
        <v>0.04</v>
      </c>
      <c r="G172">
        <f t="shared" si="59"/>
        <v>3.3960531989175591E-3</v>
      </c>
      <c r="H172">
        <f t="shared" si="60"/>
        <v>0.02</v>
      </c>
      <c r="I172">
        <f t="shared" si="61"/>
        <v>1.3439163793441258</v>
      </c>
      <c r="J172">
        <f t="shared" si="62"/>
        <v>3.8939084221417385E-5</v>
      </c>
      <c r="K172">
        <f t="shared" si="63"/>
        <v>1.7346522041422889E-3</v>
      </c>
      <c r="L172">
        <f t="shared" si="64"/>
        <v>0</v>
      </c>
      <c r="M172">
        <f t="shared" si="65"/>
        <v>0.50905010366928849</v>
      </c>
      <c r="N172">
        <f t="shared" si="66"/>
        <v>51.64</v>
      </c>
      <c r="O172">
        <f t="shared" si="67"/>
        <v>1.0327999999999999</v>
      </c>
      <c r="P172">
        <f t="shared" si="68"/>
        <v>6.7195818967206291</v>
      </c>
      <c r="Q172">
        <f t="shared" si="69"/>
        <v>335.97909483603144</v>
      </c>
      <c r="R172">
        <f t="shared" si="70"/>
        <v>26.378935607613155</v>
      </c>
      <c r="S172">
        <f t="shared" si="71"/>
        <v>0.52757871215226315</v>
      </c>
      <c r="T172">
        <f t="shared" si="72"/>
        <v>3.4325216530533802</v>
      </c>
      <c r="U172">
        <f t="shared" si="73"/>
        <v>15.575633688566954</v>
      </c>
      <c r="V172">
        <f t="shared" si="74"/>
        <v>1.3082718270455807E-2</v>
      </c>
      <c r="W172">
        <f t="shared" si="75"/>
        <v>6.8301188355701008</v>
      </c>
      <c r="X172">
        <f t="shared" si="76"/>
        <v>-6.914749451062594</v>
      </c>
      <c r="Y172">
        <f t="shared" si="77"/>
        <v>0.99673694261856227</v>
      </c>
      <c r="Z172">
        <f t="shared" si="78"/>
        <v>0.67556416882579362</v>
      </c>
      <c r="AA172">
        <f t="shared" si="79"/>
        <v>4.6713569655457121</v>
      </c>
      <c r="AB172">
        <f t="shared" si="80"/>
        <v>17.879003923993253</v>
      </c>
      <c r="AC172">
        <f t="shared" si="81"/>
        <v>0.35758007847986506</v>
      </c>
      <c r="AD172">
        <f t="shared" si="82"/>
        <v>2.3188886375215461</v>
      </c>
      <c r="AE172">
        <f t="shared" si="83"/>
        <v>10.522340026751765</v>
      </c>
      <c r="AF172">
        <f t="shared" si="84"/>
        <v>8.8382156943625015E-3</v>
      </c>
      <c r="AG172">
        <f t="shared" si="47"/>
        <v>731.80918728645986</v>
      </c>
      <c r="AH172">
        <f t="shared" si="48"/>
        <v>1437.5975606556206</v>
      </c>
      <c r="AI172">
        <f t="shared" si="49"/>
        <v>731.80918728645986</v>
      </c>
      <c r="AK172" t="b">
        <f t="shared" si="85"/>
        <v>1</v>
      </c>
      <c r="AL172" t="b">
        <f t="shared" si="86"/>
        <v>1</v>
      </c>
      <c r="AM172">
        <f t="shared" si="87"/>
        <v>731.80918728645986</v>
      </c>
      <c r="AN172" t="b">
        <f t="shared" si="88"/>
        <v>1</v>
      </c>
      <c r="AO172">
        <f t="shared" si="89"/>
        <v>-4.6713569655457121</v>
      </c>
      <c r="AP172">
        <f>SUM(AO173:$AO$352)</f>
        <v>494.38406534825748</v>
      </c>
      <c r="AQ172" t="b">
        <f t="shared" si="50"/>
        <v>1</v>
      </c>
      <c r="AR172" t="b">
        <f t="shared" si="90"/>
        <v>1</v>
      </c>
      <c r="AS172" t="b">
        <f t="shared" si="91"/>
        <v>1</v>
      </c>
      <c r="AT172" t="b">
        <f t="shared" si="93"/>
        <v>1</v>
      </c>
      <c r="AU172">
        <f t="shared" si="51"/>
        <v>1437.597560655621</v>
      </c>
      <c r="AV172" t="b">
        <f t="shared" si="52"/>
        <v>1</v>
      </c>
      <c r="AW172" t="b">
        <f t="shared" si="53"/>
        <v>1</v>
      </c>
      <c r="AX172" t="b">
        <f t="shared" si="92"/>
        <v>1</v>
      </c>
    </row>
    <row r="173" spans="1:50" x14ac:dyDescent="0.35">
      <c r="A173">
        <v>121</v>
      </c>
      <c r="B173">
        <f t="shared" si="54"/>
        <v>10</v>
      </c>
      <c r="C173">
        <f t="shared" si="55"/>
        <v>45</v>
      </c>
      <c r="D173">
        <f t="shared" si="56"/>
        <v>9.9075723146069272E-4</v>
      </c>
      <c r="E173">
        <f t="shared" si="57"/>
        <v>8.2600618033001894E-5</v>
      </c>
      <c r="F173">
        <f t="shared" si="58"/>
        <v>0.04</v>
      </c>
      <c r="G173">
        <f t="shared" si="59"/>
        <v>3.3960531989175591E-3</v>
      </c>
      <c r="H173">
        <f t="shared" si="60"/>
        <v>0.02</v>
      </c>
      <c r="I173">
        <f t="shared" si="61"/>
        <v>1.3472308396870059</v>
      </c>
      <c r="J173">
        <f t="shared" si="62"/>
        <v>4.2047853172846911E-5</v>
      </c>
      <c r="K173">
        <f t="shared" si="63"/>
        <v>1.7286184362291269E-3</v>
      </c>
      <c r="L173">
        <f t="shared" si="64"/>
        <v>0</v>
      </c>
      <c r="M173">
        <f t="shared" si="65"/>
        <v>0.50727943737988646</v>
      </c>
      <c r="N173">
        <f t="shared" si="66"/>
        <v>51.64</v>
      </c>
      <c r="O173">
        <f t="shared" si="67"/>
        <v>1.0327999999999999</v>
      </c>
      <c r="P173">
        <f t="shared" si="68"/>
        <v>6.7361541984350293</v>
      </c>
      <c r="Q173">
        <f t="shared" si="69"/>
        <v>336.80770992175144</v>
      </c>
      <c r="R173">
        <f t="shared" si="70"/>
        <v>26.287347353482058</v>
      </c>
      <c r="S173">
        <f t="shared" si="71"/>
        <v>0.5257469470696412</v>
      </c>
      <c r="T173">
        <f t="shared" si="72"/>
        <v>3.4290399930456648</v>
      </c>
      <c r="U173">
        <f t="shared" si="73"/>
        <v>16.819141269138765</v>
      </c>
      <c r="V173">
        <f t="shared" si="74"/>
        <v>1.4162041134272618E-2</v>
      </c>
      <c r="W173">
        <f t="shared" si="75"/>
        <v>5.4992571030937123</v>
      </c>
      <c r="X173">
        <f t="shared" si="76"/>
        <v>-5.5835938791972985</v>
      </c>
      <c r="Y173">
        <f t="shared" si="77"/>
        <v>0.99673694261856227</v>
      </c>
      <c r="Z173">
        <f t="shared" si="78"/>
        <v>0.67335976417807175</v>
      </c>
      <c r="AA173">
        <f t="shared" si="79"/>
        <v>3.7597674577624147</v>
      </c>
      <c r="AB173">
        <f t="shared" si="80"/>
        <v>17.758789965490031</v>
      </c>
      <c r="AC173">
        <f t="shared" si="81"/>
        <v>0.35517579930980064</v>
      </c>
      <c r="AD173">
        <f t="shared" si="82"/>
        <v>2.3089775610744057</v>
      </c>
      <c r="AE173">
        <f t="shared" si="83"/>
        <v>11.325332998664953</v>
      </c>
      <c r="AF173">
        <f t="shared" si="84"/>
        <v>9.5361486784539609E-3</v>
      </c>
      <c r="AG173">
        <f t="shared" si="47"/>
        <v>739.78853401505557</v>
      </c>
      <c r="AH173">
        <f t="shared" si="48"/>
        <v>1458.3452028650827</v>
      </c>
      <c r="AI173">
        <f t="shared" si="49"/>
        <v>739.78853401505557</v>
      </c>
      <c r="AK173" t="b">
        <f t="shared" si="85"/>
        <v>1</v>
      </c>
      <c r="AL173" t="b">
        <f t="shared" si="86"/>
        <v>1</v>
      </c>
      <c r="AM173">
        <f t="shared" si="87"/>
        <v>739.78853401505557</v>
      </c>
      <c r="AN173" t="b">
        <f t="shared" si="88"/>
        <v>1</v>
      </c>
      <c r="AO173">
        <f t="shared" si="89"/>
        <v>-3.7597674577624183</v>
      </c>
      <c r="AP173">
        <f>SUM(AO174:$AO$352)</f>
        <v>498.14383280601987</v>
      </c>
      <c r="AQ173" t="b">
        <f t="shared" si="50"/>
        <v>1</v>
      </c>
      <c r="AR173" t="b">
        <f t="shared" si="90"/>
        <v>1</v>
      </c>
      <c r="AS173" t="b">
        <f t="shared" si="91"/>
        <v>1</v>
      </c>
      <c r="AT173" t="b">
        <f t="shared" si="93"/>
        <v>1</v>
      </c>
      <c r="AU173">
        <f t="shared" si="51"/>
        <v>1458.3452028650831</v>
      </c>
      <c r="AV173" t="b">
        <f t="shared" si="52"/>
        <v>1</v>
      </c>
      <c r="AW173" t="b">
        <f t="shared" si="53"/>
        <v>1</v>
      </c>
      <c r="AX173" t="b">
        <f t="shared" si="92"/>
        <v>1</v>
      </c>
    </row>
    <row r="174" spans="1:50" x14ac:dyDescent="0.35">
      <c r="A174">
        <v>122</v>
      </c>
      <c r="B174">
        <f t="shared" si="54"/>
        <v>10</v>
      </c>
      <c r="C174">
        <f t="shared" si="55"/>
        <v>45</v>
      </c>
      <c r="D174">
        <f t="shared" si="56"/>
        <v>9.9075723146069272E-4</v>
      </c>
      <c r="E174">
        <f t="shared" si="57"/>
        <v>8.2600618033001894E-5</v>
      </c>
      <c r="F174">
        <f t="shared" si="58"/>
        <v>0.04</v>
      </c>
      <c r="G174">
        <f t="shared" si="59"/>
        <v>3.3960531989175591E-3</v>
      </c>
      <c r="H174">
        <f t="shared" si="60"/>
        <v>0.02</v>
      </c>
      <c r="I174">
        <f t="shared" si="61"/>
        <v>1.3505534743832412</v>
      </c>
      <c r="J174">
        <f t="shared" si="62"/>
        <v>4.1901595043012101E-5</v>
      </c>
      <c r="K174">
        <f t="shared" si="63"/>
        <v>1.7226056560131775E-3</v>
      </c>
      <c r="L174">
        <f t="shared" si="64"/>
        <v>0</v>
      </c>
      <c r="M174">
        <f t="shared" si="65"/>
        <v>0.5055149301288302</v>
      </c>
      <c r="N174">
        <f t="shared" si="66"/>
        <v>51.64</v>
      </c>
      <c r="O174">
        <f t="shared" si="67"/>
        <v>1.0327999999999999</v>
      </c>
      <c r="P174">
        <f t="shared" si="68"/>
        <v>6.7527673719162067</v>
      </c>
      <c r="Q174">
        <f t="shared" si="69"/>
        <v>337.63836859581033</v>
      </c>
      <c r="R174">
        <f t="shared" si="70"/>
        <v>26.195910146297336</v>
      </c>
      <c r="S174">
        <f t="shared" si="71"/>
        <v>0.52391820292594671</v>
      </c>
      <c r="T174">
        <f t="shared" si="72"/>
        <v>3.4255400331829078</v>
      </c>
      <c r="U174">
        <f t="shared" si="73"/>
        <v>16.76063801720484</v>
      </c>
      <c r="V174">
        <f t="shared" si="74"/>
        <v>1.4147586191884899E-2</v>
      </c>
      <c r="W174">
        <f t="shared" si="75"/>
        <v>5.4716663067917546</v>
      </c>
      <c r="X174">
        <f t="shared" si="76"/>
        <v>-5.5557097281050574</v>
      </c>
      <c r="Y174">
        <f t="shared" si="77"/>
        <v>0.99673694261856227</v>
      </c>
      <c r="Z174">
        <f t="shared" si="78"/>
        <v>0.67116255262920732</v>
      </c>
      <c r="AA174">
        <f t="shared" si="79"/>
        <v>3.7287843227819124</v>
      </c>
      <c r="AB174">
        <f t="shared" si="80"/>
        <v>17.639271878540733</v>
      </c>
      <c r="AC174">
        <f t="shared" si="81"/>
        <v>0.3527854375708146</v>
      </c>
      <c r="AD174">
        <f t="shared" si="82"/>
        <v>2.2990941928045801</v>
      </c>
      <c r="AE174">
        <f t="shared" si="83"/>
        <v>11.249112595321337</v>
      </c>
      <c r="AF174">
        <f t="shared" si="84"/>
        <v>9.4953300620871945E-3</v>
      </c>
      <c r="AG174">
        <f t="shared" si="47"/>
        <v>747.76611889738035</v>
      </c>
      <c r="AH174">
        <f t="shared" si="48"/>
        <v>1479.2166844742105</v>
      </c>
      <c r="AI174">
        <f t="shared" si="49"/>
        <v>747.76611889738035</v>
      </c>
      <c r="AK174" t="b">
        <f t="shared" si="85"/>
        <v>1</v>
      </c>
      <c r="AL174" t="b">
        <f t="shared" si="86"/>
        <v>1</v>
      </c>
      <c r="AM174">
        <f t="shared" si="87"/>
        <v>747.76611889738024</v>
      </c>
      <c r="AN174" t="b">
        <f t="shared" si="88"/>
        <v>1</v>
      </c>
      <c r="AO174">
        <f t="shared" si="89"/>
        <v>-3.7287843227819124</v>
      </c>
      <c r="AP174">
        <f>SUM(AO175:$AO$352)</f>
        <v>501.87261712880178</v>
      </c>
      <c r="AQ174" t="b">
        <f t="shared" si="50"/>
        <v>1</v>
      </c>
      <c r="AR174" t="b">
        <f t="shared" si="90"/>
        <v>1</v>
      </c>
      <c r="AS174" t="b">
        <f t="shared" si="91"/>
        <v>1</v>
      </c>
      <c r="AT174" t="b">
        <f t="shared" si="93"/>
        <v>1</v>
      </c>
      <c r="AU174">
        <f t="shared" si="51"/>
        <v>1479.2166844742103</v>
      </c>
      <c r="AV174" t="b">
        <f t="shared" si="52"/>
        <v>1</v>
      </c>
      <c r="AW174" t="b">
        <f t="shared" si="53"/>
        <v>1</v>
      </c>
      <c r="AX174" t="b">
        <f t="shared" si="92"/>
        <v>1</v>
      </c>
    </row>
    <row r="175" spans="1:50" x14ac:dyDescent="0.35">
      <c r="A175">
        <v>123</v>
      </c>
      <c r="B175">
        <f t="shared" si="54"/>
        <v>10</v>
      </c>
      <c r="C175">
        <f t="shared" si="55"/>
        <v>45</v>
      </c>
      <c r="D175">
        <f t="shared" si="56"/>
        <v>9.9075723146069272E-4</v>
      </c>
      <c r="E175">
        <f t="shared" si="57"/>
        <v>8.2600618033001894E-5</v>
      </c>
      <c r="F175">
        <f t="shared" si="58"/>
        <v>0.04</v>
      </c>
      <c r="G175">
        <f t="shared" si="59"/>
        <v>3.3960531989175591E-3</v>
      </c>
      <c r="H175">
        <f t="shared" si="60"/>
        <v>0.02</v>
      </c>
      <c r="I175">
        <f t="shared" si="61"/>
        <v>1.3538843035929922</v>
      </c>
      <c r="J175">
        <f t="shared" si="62"/>
        <v>4.1755845653551141E-5</v>
      </c>
      <c r="K175">
        <f t="shared" si="63"/>
        <v>1.7166137904913949E-3</v>
      </c>
      <c r="L175">
        <f t="shared" si="64"/>
        <v>0</v>
      </c>
      <c r="M175">
        <f t="shared" si="65"/>
        <v>0.50375656049268525</v>
      </c>
      <c r="N175">
        <f t="shared" si="66"/>
        <v>51.64</v>
      </c>
      <c r="O175">
        <f t="shared" si="67"/>
        <v>1.0327999999999999</v>
      </c>
      <c r="P175">
        <f t="shared" si="68"/>
        <v>6.7694215179649611</v>
      </c>
      <c r="Q175">
        <f t="shared" si="69"/>
        <v>338.47107589824805</v>
      </c>
      <c r="R175">
        <f t="shared" si="70"/>
        <v>26.104790991852791</v>
      </c>
      <c r="S175">
        <f t="shared" si="71"/>
        <v>0.52209581983705589</v>
      </c>
      <c r="T175">
        <f t="shared" si="72"/>
        <v>3.422043645666657</v>
      </c>
      <c r="U175">
        <f t="shared" si="73"/>
        <v>16.702338261420458</v>
      </c>
      <c r="V175">
        <f t="shared" si="74"/>
        <v>1.4133146003398638E-2</v>
      </c>
      <c r="W175">
        <f t="shared" si="75"/>
        <v>5.444180118925221</v>
      </c>
      <c r="X175">
        <f t="shared" si="76"/>
        <v>-5.527931205845718</v>
      </c>
      <c r="Y175">
        <f t="shared" si="77"/>
        <v>0.99673694261856227</v>
      </c>
      <c r="Z175">
        <f t="shared" si="78"/>
        <v>0.66897251070770603</v>
      </c>
      <c r="AA175">
        <f t="shared" si="79"/>
        <v>3.698034017794086</v>
      </c>
      <c r="AB175">
        <f t="shared" si="80"/>
        <v>17.520558157943857</v>
      </c>
      <c r="AC175">
        <f t="shared" si="81"/>
        <v>0.35041116315887716</v>
      </c>
      <c r="AD175">
        <f t="shared" si="82"/>
        <v>2.289253129392975</v>
      </c>
      <c r="AE175">
        <f t="shared" si="83"/>
        <v>11.173405161431825</v>
      </c>
      <c r="AF175">
        <f t="shared" si="84"/>
        <v>9.4546861660921681E-3</v>
      </c>
      <c r="AG175">
        <f t="shared" si="47"/>
        <v>755.74204179444087</v>
      </c>
      <c r="AH175">
        <f t="shared" si="48"/>
        <v>1500.2128032939327</v>
      </c>
      <c r="AI175">
        <f t="shared" si="49"/>
        <v>755.74204179444087</v>
      </c>
      <c r="AK175" t="b">
        <f t="shared" si="85"/>
        <v>1</v>
      </c>
      <c r="AL175" t="b">
        <f t="shared" si="86"/>
        <v>1</v>
      </c>
      <c r="AM175">
        <f t="shared" si="87"/>
        <v>755.74204179444098</v>
      </c>
      <c r="AN175" t="b">
        <f t="shared" si="88"/>
        <v>1</v>
      </c>
      <c r="AO175">
        <f t="shared" si="89"/>
        <v>-3.698034017794086</v>
      </c>
      <c r="AP175">
        <f>SUM(AO176:$AO$352)</f>
        <v>505.57065114659594</v>
      </c>
      <c r="AQ175" t="b">
        <f t="shared" si="50"/>
        <v>1</v>
      </c>
      <c r="AR175" t="b">
        <f t="shared" si="90"/>
        <v>1</v>
      </c>
      <c r="AS175" t="b">
        <f t="shared" si="91"/>
        <v>1</v>
      </c>
      <c r="AT175" t="b">
        <f t="shared" si="93"/>
        <v>1</v>
      </c>
      <c r="AU175">
        <f t="shared" si="51"/>
        <v>1500.2128032939329</v>
      </c>
      <c r="AV175" t="b">
        <f t="shared" si="52"/>
        <v>1</v>
      </c>
      <c r="AW175" t="b">
        <f t="shared" si="53"/>
        <v>1</v>
      </c>
      <c r="AX175" t="b">
        <f t="shared" si="92"/>
        <v>1</v>
      </c>
    </row>
    <row r="176" spans="1:50" x14ac:dyDescent="0.35">
      <c r="A176">
        <v>124</v>
      </c>
      <c r="B176">
        <f t="shared" si="54"/>
        <v>10</v>
      </c>
      <c r="C176">
        <f t="shared" si="55"/>
        <v>45</v>
      </c>
      <c r="D176">
        <f t="shared" si="56"/>
        <v>9.9075723146069272E-4</v>
      </c>
      <c r="E176">
        <f t="shared" si="57"/>
        <v>8.2600618033001894E-5</v>
      </c>
      <c r="F176">
        <f t="shared" si="58"/>
        <v>0.04</v>
      </c>
      <c r="G176">
        <f t="shared" si="59"/>
        <v>3.3960531989175591E-3</v>
      </c>
      <c r="H176">
        <f t="shared" si="60"/>
        <v>0.02</v>
      </c>
      <c r="I176">
        <f t="shared" si="61"/>
        <v>1.3572233475261402</v>
      </c>
      <c r="J176">
        <f t="shared" si="62"/>
        <v>4.1610603234875107E-5</v>
      </c>
      <c r="K176">
        <f t="shared" si="63"/>
        <v>1.7106427669146662E-3</v>
      </c>
      <c r="L176">
        <f t="shared" si="64"/>
        <v>0</v>
      </c>
      <c r="M176">
        <f t="shared" si="65"/>
        <v>0.50200430712253574</v>
      </c>
      <c r="N176">
        <f t="shared" si="66"/>
        <v>51.64</v>
      </c>
      <c r="O176">
        <f t="shared" si="67"/>
        <v>1.0327999999999999</v>
      </c>
      <c r="P176">
        <f t="shared" si="68"/>
        <v>6.7861167376307012</v>
      </c>
      <c r="Q176">
        <f t="shared" si="69"/>
        <v>339.30583688153501</v>
      </c>
      <c r="R176">
        <f t="shared" si="70"/>
        <v>26.013988783842265</v>
      </c>
      <c r="S176">
        <f t="shared" si="71"/>
        <v>0.52027977567684536</v>
      </c>
      <c r="T176">
        <f t="shared" si="72"/>
        <v>3.4185508268506841</v>
      </c>
      <c r="U176">
        <f t="shared" si="73"/>
        <v>16.644241293950042</v>
      </c>
      <c r="V176">
        <f t="shared" si="74"/>
        <v>1.4118720553754805E-2</v>
      </c>
      <c r="W176">
        <f t="shared" si="75"/>
        <v>5.4167981668109402</v>
      </c>
      <c r="X176">
        <f t="shared" si="76"/>
        <v>-5.5002579361867774</v>
      </c>
      <c r="Y176">
        <f t="shared" si="77"/>
        <v>0.99673694261856227</v>
      </c>
      <c r="Z176">
        <f t="shared" si="78"/>
        <v>0.6667896150186623</v>
      </c>
      <c r="AA176">
        <f t="shared" si="79"/>
        <v>3.6675148717733226</v>
      </c>
      <c r="AB176">
        <f t="shared" si="80"/>
        <v>17.402643390249064</v>
      </c>
      <c r="AC176">
        <f t="shared" si="81"/>
        <v>0.34805286780498135</v>
      </c>
      <c r="AD176">
        <f t="shared" si="82"/>
        <v>2.2794541897574971</v>
      </c>
      <c r="AE176">
        <f t="shared" si="83"/>
        <v>11.09820724467067</v>
      </c>
      <c r="AF176">
        <f t="shared" si="84"/>
        <v>9.4142162425942411E-3</v>
      </c>
      <c r="AG176">
        <f t="shared" si="47"/>
        <v>763.71640251793042</v>
      </c>
      <c r="AH176">
        <f t="shared" si="48"/>
        <v>1521.3343624390709</v>
      </c>
      <c r="AI176">
        <f t="shared" si="49"/>
        <v>763.71640251793042</v>
      </c>
      <c r="AK176" t="b">
        <f t="shared" si="85"/>
        <v>1</v>
      </c>
      <c r="AL176" t="b">
        <f t="shared" si="86"/>
        <v>1</v>
      </c>
      <c r="AM176">
        <f t="shared" si="87"/>
        <v>763.71640251793031</v>
      </c>
      <c r="AN176" t="b">
        <f t="shared" si="88"/>
        <v>1</v>
      </c>
      <c r="AO176">
        <f t="shared" si="89"/>
        <v>-3.6675148717733226</v>
      </c>
      <c r="AP176">
        <f>SUM(AO177:$AO$352)</f>
        <v>509.23816601836927</v>
      </c>
      <c r="AQ176" t="b">
        <f t="shared" si="50"/>
        <v>1</v>
      </c>
      <c r="AR176" t="b">
        <f t="shared" si="90"/>
        <v>1</v>
      </c>
      <c r="AS176" t="b">
        <f t="shared" si="91"/>
        <v>1</v>
      </c>
      <c r="AT176" t="b">
        <f t="shared" si="93"/>
        <v>1</v>
      </c>
      <c r="AU176">
        <f t="shared" si="51"/>
        <v>1521.3343624390714</v>
      </c>
      <c r="AV176" t="b">
        <f t="shared" si="52"/>
        <v>1</v>
      </c>
      <c r="AW176" t="b">
        <f t="shared" si="53"/>
        <v>1</v>
      </c>
      <c r="AX176" t="b">
        <f t="shared" si="92"/>
        <v>1</v>
      </c>
    </row>
    <row r="177" spans="1:50" x14ac:dyDescent="0.35">
      <c r="A177">
        <v>125</v>
      </c>
      <c r="B177">
        <f t="shared" si="54"/>
        <v>10</v>
      </c>
      <c r="C177">
        <f t="shared" si="55"/>
        <v>45</v>
      </c>
      <c r="D177">
        <f t="shared" si="56"/>
        <v>9.9075723146069272E-4</v>
      </c>
      <c r="E177">
        <f t="shared" si="57"/>
        <v>8.2600618033001894E-5</v>
      </c>
      <c r="F177">
        <f t="shared" si="58"/>
        <v>0.04</v>
      </c>
      <c r="G177">
        <f t="shared" si="59"/>
        <v>3.3960531989175591E-3</v>
      </c>
      <c r="H177">
        <f t="shared" si="60"/>
        <v>0.02</v>
      </c>
      <c r="I177">
        <f t="shared" si="61"/>
        <v>1.3605706264424087</v>
      </c>
      <c r="J177">
        <f t="shared" si="62"/>
        <v>4.1465866023550348E-5</v>
      </c>
      <c r="K177">
        <f t="shared" si="63"/>
        <v>1.704692512786925E-3</v>
      </c>
      <c r="L177">
        <f t="shared" si="64"/>
        <v>0</v>
      </c>
      <c r="M177">
        <f t="shared" si="65"/>
        <v>0.50025814874372521</v>
      </c>
      <c r="N177">
        <f t="shared" si="66"/>
        <v>51.64</v>
      </c>
      <c r="O177">
        <f t="shared" si="67"/>
        <v>1.0327999999999999</v>
      </c>
      <c r="P177">
        <f t="shared" si="68"/>
        <v>6.8028531322120429</v>
      </c>
      <c r="Q177">
        <f t="shared" si="69"/>
        <v>340.14265661060216</v>
      </c>
      <c r="R177">
        <f t="shared" si="70"/>
        <v>25.923502419807747</v>
      </c>
      <c r="S177">
        <f t="shared" si="71"/>
        <v>0.51847004839615496</v>
      </c>
      <c r="T177">
        <f t="shared" si="72"/>
        <v>3.4150615730924785</v>
      </c>
      <c r="U177">
        <f t="shared" si="73"/>
        <v>16.586346409420138</v>
      </c>
      <c r="V177">
        <f t="shared" si="74"/>
        <v>1.4104309827909721E-2</v>
      </c>
      <c r="W177">
        <f t="shared" si="75"/>
        <v>5.3895200790710662</v>
      </c>
      <c r="X177">
        <f t="shared" si="76"/>
        <v>-5.4726895442134058</v>
      </c>
      <c r="Y177">
        <f t="shared" si="77"/>
        <v>0.99673694261856227</v>
      </c>
      <c r="Z177">
        <f t="shared" si="78"/>
        <v>0.66461384224350972</v>
      </c>
      <c r="AA177">
        <f t="shared" si="79"/>
        <v>3.637225225385551</v>
      </c>
      <c r="AB177">
        <f t="shared" si="80"/>
        <v>17.285522198438969</v>
      </c>
      <c r="AC177">
        <f t="shared" si="81"/>
        <v>0.34571044396877937</v>
      </c>
      <c r="AD177">
        <f t="shared" si="82"/>
        <v>2.2696971935911567</v>
      </c>
      <c r="AE177">
        <f t="shared" si="83"/>
        <v>11.023515415946559</v>
      </c>
      <c r="AF177">
        <f t="shared" si="84"/>
        <v>9.3739195469199742E-3</v>
      </c>
      <c r="AG177">
        <f t="shared" si="47"/>
        <v>771.68930083138457</v>
      </c>
      <c r="AH177">
        <f t="shared" si="48"/>
        <v>1542.5821703640245</v>
      </c>
      <c r="AI177">
        <f t="shared" si="49"/>
        <v>771.68930083138457</v>
      </c>
      <c r="AK177" t="b">
        <f t="shared" si="85"/>
        <v>1</v>
      </c>
      <c r="AL177" t="b">
        <f t="shared" si="86"/>
        <v>1</v>
      </c>
      <c r="AM177">
        <f t="shared" si="87"/>
        <v>771.68930083138468</v>
      </c>
      <c r="AN177" t="b">
        <f t="shared" si="88"/>
        <v>1</v>
      </c>
      <c r="AO177">
        <f t="shared" si="89"/>
        <v>-3.637225225385551</v>
      </c>
      <c r="AP177">
        <f>SUM(AO178:$AO$352)</f>
        <v>512.87539124375485</v>
      </c>
      <c r="AQ177" t="b">
        <f t="shared" si="50"/>
        <v>1</v>
      </c>
      <c r="AR177" t="b">
        <f t="shared" si="90"/>
        <v>1</v>
      </c>
      <c r="AS177" t="b">
        <f t="shared" si="91"/>
        <v>1</v>
      </c>
      <c r="AT177" t="b">
        <f t="shared" si="93"/>
        <v>1</v>
      </c>
      <c r="AU177">
        <f t="shared" si="51"/>
        <v>1542.5821703640243</v>
      </c>
      <c r="AV177" t="b">
        <f t="shared" si="52"/>
        <v>1</v>
      </c>
      <c r="AW177" t="b">
        <f t="shared" si="53"/>
        <v>1</v>
      </c>
      <c r="AX177" t="b">
        <f t="shared" si="92"/>
        <v>1</v>
      </c>
    </row>
    <row r="178" spans="1:50" x14ac:dyDescent="0.35">
      <c r="A178">
        <v>126</v>
      </c>
      <c r="B178">
        <f t="shared" si="54"/>
        <v>10</v>
      </c>
      <c r="C178">
        <f t="shared" si="55"/>
        <v>45</v>
      </c>
      <c r="D178">
        <f t="shared" si="56"/>
        <v>9.9075723146069272E-4</v>
      </c>
      <c r="E178">
        <f t="shared" si="57"/>
        <v>8.2600618033001894E-5</v>
      </c>
      <c r="F178">
        <f t="shared" si="58"/>
        <v>0.04</v>
      </c>
      <c r="G178">
        <f t="shared" si="59"/>
        <v>3.3960531989175591E-3</v>
      </c>
      <c r="H178">
        <f t="shared" si="60"/>
        <v>0.02</v>
      </c>
      <c r="I178">
        <f t="shared" si="61"/>
        <v>1.3639261606514876</v>
      </c>
      <c r="J178">
        <f t="shared" si="62"/>
        <v>4.1321632262277093E-5</v>
      </c>
      <c r="K178">
        <f t="shared" si="63"/>
        <v>1.6987629558642755E-3</v>
      </c>
      <c r="L178">
        <f t="shared" si="64"/>
        <v>0</v>
      </c>
      <c r="M178">
        <f t="shared" si="65"/>
        <v>0.49851806415559868</v>
      </c>
      <c r="N178">
        <f t="shared" si="66"/>
        <v>51.64</v>
      </c>
      <c r="O178">
        <f t="shared" si="67"/>
        <v>1.0327999999999999</v>
      </c>
      <c r="P178">
        <f t="shared" si="68"/>
        <v>6.8196308032574384</v>
      </c>
      <c r="Q178">
        <f t="shared" si="69"/>
        <v>340.98154016287191</v>
      </c>
      <c r="R178">
        <f t="shared" si="70"/>
        <v>25.833330801125971</v>
      </c>
      <c r="S178">
        <f t="shared" si="71"/>
        <v>0.5166666160225194</v>
      </c>
      <c r="T178">
        <f t="shared" si="72"/>
        <v>3.4115758807532499</v>
      </c>
      <c r="U178">
        <f t="shared" si="73"/>
        <v>16.528652904910839</v>
      </c>
      <c r="V178">
        <f t="shared" si="74"/>
        <v>1.408991381083506E-2</v>
      </c>
      <c r="W178">
        <f t="shared" si="75"/>
        <v>5.3623454856285271</v>
      </c>
      <c r="X178">
        <f t="shared" si="76"/>
        <v>-5.4452256563238706</v>
      </c>
      <c r="Y178">
        <f t="shared" si="77"/>
        <v>0.99673694261856227</v>
      </c>
      <c r="Z178">
        <f t="shared" si="78"/>
        <v>0.66244516913977125</v>
      </c>
      <c r="AA178">
        <f t="shared" si="79"/>
        <v>3.6071634309076916</v>
      </c>
      <c r="AB178">
        <f t="shared" si="80"/>
        <v>17.169189241683938</v>
      </c>
      <c r="AC178">
        <f t="shared" si="81"/>
        <v>0.34338378483367871</v>
      </c>
      <c r="AD178">
        <f t="shared" si="82"/>
        <v>2.2599819613587506</v>
      </c>
      <c r="AE178">
        <f t="shared" si="83"/>
        <v>10.949326269246232</v>
      </c>
      <c r="AF178">
        <f t="shared" si="84"/>
        <v>9.3337953375834306E-3</v>
      </c>
      <c r="AG178">
        <f t="shared" si="47"/>
        <v>779.66083645133733</v>
      </c>
      <c r="AH178">
        <f t="shared" si="48"/>
        <v>1563.9570408986979</v>
      </c>
      <c r="AI178">
        <f t="shared" si="49"/>
        <v>779.66083645133733</v>
      </c>
      <c r="AK178" t="b">
        <f t="shared" si="85"/>
        <v>1</v>
      </c>
      <c r="AL178" t="b">
        <f t="shared" si="86"/>
        <v>1</v>
      </c>
      <c r="AM178">
        <f t="shared" si="87"/>
        <v>779.66083645133733</v>
      </c>
      <c r="AN178" t="b">
        <f t="shared" si="88"/>
        <v>1</v>
      </c>
      <c r="AO178">
        <f t="shared" si="89"/>
        <v>-3.6071634309076916</v>
      </c>
      <c r="AP178">
        <f>SUM(AO179:$AO$352)</f>
        <v>516.48255467466254</v>
      </c>
      <c r="AQ178" t="b">
        <f t="shared" si="50"/>
        <v>1</v>
      </c>
      <c r="AR178" t="b">
        <f t="shared" si="90"/>
        <v>1</v>
      </c>
      <c r="AS178" t="b">
        <f t="shared" si="91"/>
        <v>1</v>
      </c>
      <c r="AT178" t="b">
        <f t="shared" si="93"/>
        <v>1</v>
      </c>
      <c r="AU178">
        <f t="shared" si="51"/>
        <v>1563.9570408986981</v>
      </c>
      <c r="AV178" t="b">
        <f t="shared" si="52"/>
        <v>1</v>
      </c>
      <c r="AW178" t="b">
        <f t="shared" si="53"/>
        <v>1</v>
      </c>
      <c r="AX178" t="b">
        <f t="shared" si="92"/>
        <v>1</v>
      </c>
    </row>
    <row r="179" spans="1:50" x14ac:dyDescent="0.35">
      <c r="A179">
        <v>127</v>
      </c>
      <c r="B179">
        <f t="shared" si="54"/>
        <v>10</v>
      </c>
      <c r="C179">
        <f t="shared" si="55"/>
        <v>45</v>
      </c>
      <c r="D179">
        <f t="shared" si="56"/>
        <v>9.9075723146069272E-4</v>
      </c>
      <c r="E179">
        <f t="shared" si="57"/>
        <v>8.2600618033001894E-5</v>
      </c>
      <c r="F179">
        <f t="shared" si="58"/>
        <v>0.04</v>
      </c>
      <c r="G179">
        <f t="shared" si="59"/>
        <v>3.3960531989175591E-3</v>
      </c>
      <c r="H179">
        <f t="shared" si="60"/>
        <v>0.02</v>
      </c>
      <c r="I179">
        <f t="shared" si="61"/>
        <v>1.3672899705131565</v>
      </c>
      <c r="J179">
        <f t="shared" si="62"/>
        <v>4.1177900199868141E-5</v>
      </c>
      <c r="K179">
        <f t="shared" si="63"/>
        <v>1.6928540241541114E-3</v>
      </c>
      <c r="L179">
        <f t="shared" si="64"/>
        <v>0</v>
      </c>
      <c r="M179">
        <f t="shared" si="65"/>
        <v>0.49678403223124473</v>
      </c>
      <c r="N179">
        <f t="shared" si="66"/>
        <v>51.64</v>
      </c>
      <c r="O179">
        <f t="shared" si="67"/>
        <v>1.0327999999999999</v>
      </c>
      <c r="P179">
        <f t="shared" si="68"/>
        <v>6.8364498525657824</v>
      </c>
      <c r="Q179">
        <f t="shared" si="69"/>
        <v>341.82249262828913</v>
      </c>
      <c r="R179">
        <f t="shared" si="70"/>
        <v>25.743472832995117</v>
      </c>
      <c r="S179">
        <f t="shared" si="71"/>
        <v>0.51486945665990236</v>
      </c>
      <c r="T179">
        <f t="shared" si="72"/>
        <v>3.4080937461979217</v>
      </c>
      <c r="U179">
        <f t="shared" si="73"/>
        <v>16.471160079947257</v>
      </c>
      <c r="V179">
        <f t="shared" si="74"/>
        <v>1.4075532487517852E-2</v>
      </c>
      <c r="W179">
        <f t="shared" si="75"/>
        <v>5.3352740177025195</v>
      </c>
      <c r="X179">
        <f t="shared" si="76"/>
        <v>-5.4178659002249461</v>
      </c>
      <c r="Y179">
        <f t="shared" si="77"/>
        <v>0.99673694261856227</v>
      </c>
      <c r="Z179">
        <f t="shared" si="78"/>
        <v>0.66028357254081205</v>
      </c>
      <c r="AA179">
        <f t="shared" si="79"/>
        <v>3.5773278521475689</v>
      </c>
      <c r="AB179">
        <f t="shared" si="80"/>
        <v>17.053639215098556</v>
      </c>
      <c r="AC179">
        <f t="shared" si="81"/>
        <v>0.34107278430197113</v>
      </c>
      <c r="AD179">
        <f t="shared" si="82"/>
        <v>2.2503083142935631</v>
      </c>
      <c r="AE179">
        <f t="shared" si="83"/>
        <v>10.875636421479182</v>
      </c>
      <c r="AF179">
        <f t="shared" si="84"/>
        <v>9.2938428762725511E-3</v>
      </c>
      <c r="AG179">
        <f t="shared" si="47"/>
        <v>787.63110904847554</v>
      </c>
      <c r="AH179">
        <f t="shared" si="48"/>
        <v>1585.459793284673</v>
      </c>
      <c r="AI179">
        <f t="shared" si="49"/>
        <v>787.63110904847554</v>
      </c>
      <c r="AK179" t="b">
        <f t="shared" si="85"/>
        <v>1</v>
      </c>
      <c r="AL179" t="b">
        <f t="shared" si="86"/>
        <v>1</v>
      </c>
      <c r="AM179">
        <f t="shared" si="87"/>
        <v>787.63110904847565</v>
      </c>
      <c r="AN179" t="b">
        <f t="shared" si="88"/>
        <v>1</v>
      </c>
      <c r="AO179">
        <f t="shared" si="89"/>
        <v>-3.5773278521475689</v>
      </c>
      <c r="AP179">
        <f>SUM(AO180:$AO$352)</f>
        <v>520.05988252681004</v>
      </c>
      <c r="AQ179" t="b">
        <f t="shared" si="50"/>
        <v>1</v>
      </c>
      <c r="AR179" t="b">
        <f t="shared" si="90"/>
        <v>1</v>
      </c>
      <c r="AS179" t="b">
        <f t="shared" si="91"/>
        <v>1</v>
      </c>
      <c r="AT179" t="b">
        <f t="shared" si="93"/>
        <v>1</v>
      </c>
      <c r="AU179">
        <f t="shared" si="51"/>
        <v>1585.4597932846732</v>
      </c>
      <c r="AV179" t="b">
        <f t="shared" si="52"/>
        <v>1</v>
      </c>
      <c r="AW179" t="b">
        <f t="shared" si="53"/>
        <v>1</v>
      </c>
      <c r="AX179" t="b">
        <f t="shared" si="92"/>
        <v>1</v>
      </c>
    </row>
    <row r="180" spans="1:50" x14ac:dyDescent="0.35">
      <c r="A180">
        <v>128</v>
      </c>
      <c r="B180">
        <f t="shared" si="54"/>
        <v>10</v>
      </c>
      <c r="C180">
        <f t="shared" si="55"/>
        <v>45</v>
      </c>
      <c r="D180">
        <f t="shared" si="56"/>
        <v>9.9075723146069272E-4</v>
      </c>
      <c r="E180">
        <f t="shared" si="57"/>
        <v>8.2600618033001894E-5</v>
      </c>
      <c r="F180">
        <f t="shared" si="58"/>
        <v>0.04</v>
      </c>
      <c r="G180">
        <f t="shared" si="59"/>
        <v>3.3960531989175591E-3</v>
      </c>
      <c r="H180">
        <f t="shared" si="60"/>
        <v>0.02</v>
      </c>
      <c r="I180">
        <f t="shared" si="61"/>
        <v>1.3706620764374067</v>
      </c>
      <c r="J180">
        <f t="shared" si="62"/>
        <v>4.103466809122755E-5</v>
      </c>
      <c r="K180">
        <f t="shared" si="63"/>
        <v>1.6869656459142447E-3</v>
      </c>
      <c r="L180">
        <f t="shared" si="64"/>
        <v>0</v>
      </c>
      <c r="M180">
        <f t="shared" si="65"/>
        <v>0.49505603191723924</v>
      </c>
      <c r="N180">
        <f t="shared" si="66"/>
        <v>51.64</v>
      </c>
      <c r="O180">
        <f t="shared" si="67"/>
        <v>1.0327999999999999</v>
      </c>
      <c r="P180">
        <f t="shared" si="68"/>
        <v>6.8533103821870336</v>
      </c>
      <c r="Q180">
        <f t="shared" si="69"/>
        <v>342.66551910935169</v>
      </c>
      <c r="R180">
        <f t="shared" si="70"/>
        <v>25.653927424421479</v>
      </c>
      <c r="S180">
        <f t="shared" si="71"/>
        <v>0.5130785484884296</v>
      </c>
      <c r="T180">
        <f t="shared" si="72"/>
        <v>3.4046151657951276</v>
      </c>
      <c r="U180">
        <f t="shared" si="73"/>
        <v>16.413867236491019</v>
      </c>
      <c r="V180">
        <f t="shared" si="74"/>
        <v>1.4061165842960438E-2</v>
      </c>
      <c r="W180">
        <f t="shared" si="75"/>
        <v>5.3083053078039413</v>
      </c>
      <c r="X180">
        <f t="shared" si="76"/>
        <v>-5.3906099049273344</v>
      </c>
      <c r="Y180">
        <f t="shared" si="77"/>
        <v>0.99673694261856227</v>
      </c>
      <c r="Z180">
        <f t="shared" si="78"/>
        <v>0.65812902935559059</v>
      </c>
      <c r="AA180">
        <f t="shared" si="79"/>
        <v>3.5477168643644621</v>
      </c>
      <c r="AB180">
        <f t="shared" si="80"/>
        <v>16.938866849499728</v>
      </c>
      <c r="AC180">
        <f t="shared" si="81"/>
        <v>0.33877733698999457</v>
      </c>
      <c r="AD180">
        <f t="shared" si="82"/>
        <v>2.2406760743940706</v>
      </c>
      <c r="AE180">
        <f t="shared" si="83"/>
        <v>10.802442512323363</v>
      </c>
      <c r="AF180">
        <f t="shared" si="84"/>
        <v>9.254061427835537E-3</v>
      </c>
      <c r="AG180">
        <f t="shared" ref="AG180:AG243" si="94">(AG181+X181)*Y181</f>
        <v>795.60021824879243</v>
      </c>
      <c r="AH180">
        <f t="shared" ref="AH180:AH243" si="95">IF(M180&gt;0,AG180/M180,0)</f>
        <v>1607.0912522116214</v>
      </c>
      <c r="AI180">
        <f t="shared" ref="AI180:AI243" si="96">IF(AG180&gt;0,AG180,0)</f>
        <v>795.60021824879243</v>
      </c>
      <c r="AK180" t="b">
        <f t="shared" si="85"/>
        <v>1</v>
      </c>
      <c r="AL180" t="b">
        <f t="shared" si="86"/>
        <v>1</v>
      </c>
      <c r="AM180">
        <f t="shared" si="87"/>
        <v>795.60021824879232</v>
      </c>
      <c r="AN180" t="b">
        <f t="shared" si="88"/>
        <v>1</v>
      </c>
      <c r="AO180">
        <f t="shared" si="89"/>
        <v>-3.5477168643644621</v>
      </c>
      <c r="AP180">
        <f>SUM(AO181:$AO$352)</f>
        <v>523.60759939117452</v>
      </c>
      <c r="AQ180" t="b">
        <f t="shared" ref="AQ180:AQ243" si="97">ABS(AG180*Z180-AP180)&lt;=0.000000001*MAX(ABS(AG180*Z180),ABS(AP180),scale_money)</f>
        <v>1</v>
      </c>
      <c r="AR180" t="b">
        <f t="shared" si="90"/>
        <v>1</v>
      </c>
      <c r="AS180" t="b">
        <f t="shared" si="91"/>
        <v>1</v>
      </c>
      <c r="AT180" t="b">
        <f t="shared" si="93"/>
        <v>1</v>
      </c>
      <c r="AU180">
        <f t="shared" ref="AU180:AU243" si="98">-(N181-O181)+v_m*(E181*(sum_assured+Q181)+P181+(1-E181)*(1-G181)*AH181)</f>
        <v>1607.0912522116212</v>
      </c>
      <c r="AV180" t="b">
        <f t="shared" ref="AV180:AV243" si="99">ABS(AH180-AU180)&lt;=0.000000001*MAX(ABS(AH180),ABS(AU180),scale_pp)</f>
        <v>1</v>
      </c>
      <c r="AW180" t="b">
        <f t="shared" ref="AW180:AW243" si="100">AND(AI180&gt;=0,AI180&gt;=AG180)</f>
        <v>1</v>
      </c>
      <c r="AX180" t="b">
        <f t="shared" si="92"/>
        <v>1</v>
      </c>
    </row>
    <row r="181" spans="1:50" x14ac:dyDescent="0.35">
      <c r="A181">
        <v>129</v>
      </c>
      <c r="B181">
        <f t="shared" ref="B181:B244" si="101">MIN(INT((dur_m+A181-1)/12),dur_y_last)</f>
        <v>10</v>
      </c>
      <c r="C181">
        <f t="shared" ref="C181:C244" si="102">age_at_entry+B181</f>
        <v>45</v>
      </c>
      <c r="D181">
        <f t="shared" ref="D181:D244" si="103">INDEX(mort_table,MATCH(C181,mort_age,0),MATCH(sex,mort_sex,0))</f>
        <v>9.9075723146069272E-4</v>
      </c>
      <c r="E181">
        <f t="shared" ref="E181:E244" si="104">IF(A181&lt;=rem_m,1-(1-D181)^(1/12),0)</f>
        <v>8.2600618033001894E-5</v>
      </c>
      <c r="F181">
        <f t="shared" ref="F181:F244" si="105">IF(A181&lt;=prem_rem_m,INDEX(lapse_table,MATCH(MIN(B181,5),lapse_key,0)),0)</f>
        <v>0.04</v>
      </c>
      <c r="G181">
        <f t="shared" ref="G181:G244" si="106">1-(1-F181)^(1/12)</f>
        <v>3.3960531989175591E-3</v>
      </c>
      <c r="H181">
        <f t="shared" ref="H181:H244" si="107">INDEX(comm_table,MATCH(MIN(B181,1),comm_key,0))</f>
        <v>0.02</v>
      </c>
      <c r="I181">
        <f t="shared" ref="I181:I244" si="108">(1+e_m)^A181</f>
        <v>1.3740424988845672</v>
      </c>
      <c r="J181">
        <f t="shared" ref="J181:J244" si="109">M180*E181</f>
        <v>4.0891934197329471E-5</v>
      </c>
      <c r="K181">
        <f t="shared" ref="K181:K244" si="110">(M180-J181)*G181</f>
        <v>1.6810977496520328E-3</v>
      </c>
      <c r="L181">
        <f t="shared" ref="L181:L244" si="111">IF(A181=rem_m,M180-J181-K181,0)</f>
        <v>0</v>
      </c>
      <c r="M181">
        <f t="shared" ref="M181:M244" si="112">M180-J181-K181-L181</f>
        <v>0.49333404223338989</v>
      </c>
      <c r="N181">
        <f t="shared" ref="N181:N244" si="113">IF(A181&lt;=prem_rem_m,premium,0)</f>
        <v>51.64</v>
      </c>
      <c r="O181">
        <f t="shared" ref="O181:O244" si="114">N181*H181</f>
        <v>1.0327999999999999</v>
      </c>
      <c r="P181">
        <f t="shared" ref="P181:P244" si="115">maint_base*I181</f>
        <v>6.8702124944228355</v>
      </c>
      <c r="Q181">
        <f t="shared" ref="Q181:Q244" si="116">claim_exp_base*I181</f>
        <v>343.51062472114182</v>
      </c>
      <c r="R181">
        <f t="shared" ref="R181:R244" si="117">M180*N181</f>
        <v>25.564693488206235</v>
      </c>
      <c r="S181">
        <f t="shared" ref="S181:S244" si="118">R181*H181</f>
        <v>0.51129386976412472</v>
      </c>
      <c r="T181">
        <f t="shared" ref="T181:T244" si="119">M180*P181</f>
        <v>3.4011401359172071</v>
      </c>
      <c r="U181">
        <f t="shared" ref="U181:U244" si="120">J181*sum_assured</f>
        <v>16.356773678931788</v>
      </c>
      <c r="V181">
        <f t="shared" ref="V181:V244" si="121">J181*Q181</f>
        <v>1.4046813862180469E-2</v>
      </c>
      <c r="W181">
        <f t="shared" ref="W181:W244" si="122">R181-S181-T181-U181-V181</f>
        <v>5.281438989730936</v>
      </c>
      <c r="X181">
        <f t="shared" ref="X181:X244" si="123">U181+V181+T181-(R181-S181)*(1+i_m)</f>
        <v>-5.3634573007411568</v>
      </c>
      <c r="Y181">
        <f t="shared" ref="Y181:Y244" si="124">v_m</f>
        <v>0.99673694261856227</v>
      </c>
      <c r="Z181">
        <f t="shared" ref="Z181:Z244" si="125">v_m^A181</f>
        <v>0.65598151656841341</v>
      </c>
      <c r="AA181">
        <f t="shared" ref="AA181:AA244" si="126">(R181-S181)*Z180-(T181+U181+V181)*Z181</f>
        <v>3.5183288541901128</v>
      </c>
      <c r="AB181">
        <f t="shared" ref="AB181:AB244" si="127">R181*Z180</f>
        <v>16.824866911166357</v>
      </c>
      <c r="AC181">
        <f t="shared" ref="AC181:AC244" si="128">S181*Z180</f>
        <v>0.33649733822332717</v>
      </c>
      <c r="AD181">
        <f t="shared" ref="AD181:AD244" si="129">T181*Z181</f>
        <v>2.2310850644206695</v>
      </c>
      <c r="AE181">
        <f t="shared" ref="AE181:AE244" si="130">U181*Z181</f>
        <v>10.729741204071981</v>
      </c>
      <c r="AF181">
        <f t="shared" ref="AF181:AF244" si="131">V181*Z181</f>
        <v>9.214450260267357E-3</v>
      </c>
      <c r="AG181">
        <f t="shared" si="94"/>
        <v>803.56826363474079</v>
      </c>
      <c r="AH181">
        <f t="shared" si="95"/>
        <v>1628.8522478539664</v>
      </c>
      <c r="AI181">
        <f t="shared" si="96"/>
        <v>803.56826363474079</v>
      </c>
      <c r="AK181" t="b">
        <f t="shared" ref="AK181:AK244" si="132">AND(M181&gt;=0,M181&lt;=M180)</f>
        <v>1</v>
      </c>
      <c r="AL181" t="b">
        <f t="shared" ref="AL181:AL244" si="133">AND(D181&gt;=0,D181&lt;=1,E181&gt;=0,E181&lt;=1,F181&gt;=0,F181&lt;=1,G181&gt;=0,G181&lt;=1,J181+K181+L181&lt;=M180+0.000000001*scale_count)</f>
        <v>1</v>
      </c>
      <c r="AM181">
        <f t="shared" ref="AM181:AM244" si="134">(AG180+R181-S181)*(1+i_m)-T181-U181-V181</f>
        <v>803.5682636347409</v>
      </c>
      <c r="AN181" t="b">
        <f t="shared" ref="AN181:AN244" si="135">ABS(AM181-AG181)&lt;=0.000000001*MAX(ABS(AM181),ABS(AG181),scale_money)</f>
        <v>1</v>
      </c>
      <c r="AO181">
        <f t="shared" ref="AO181:AO244" si="136">(U181+V181+T181)*Z181-(R181-S181)*Z180</f>
        <v>-3.5183288541901128</v>
      </c>
      <c r="AP181">
        <f>SUM(AO182:$AO$352)</f>
        <v>527.12592824536455</v>
      </c>
      <c r="AQ181" t="b">
        <f t="shared" si="97"/>
        <v>1</v>
      </c>
      <c r="AR181" t="b">
        <f t="shared" ref="AR181:AR244" si="137">IF(A181&lt;&gt;rem_m,L181=0,L181=M180-J181-K181)</f>
        <v>1</v>
      </c>
      <c r="AS181" t="b">
        <f t="shared" ref="AS181:AS244" si="138">IF(A181&gt;prem_rem_m,AND(R181=0,S181=0,F181=0,G181=0,K181=0),R181=M180*premium)</f>
        <v>1</v>
      </c>
      <c r="AT181" t="b">
        <f t="shared" si="93"/>
        <v>1</v>
      </c>
      <c r="AU181">
        <f t="shared" si="98"/>
        <v>1628.8522478539664</v>
      </c>
      <c r="AV181" t="b">
        <f t="shared" si="99"/>
        <v>1</v>
      </c>
      <c r="AW181" t="b">
        <f t="shared" si="100"/>
        <v>1</v>
      </c>
      <c r="AX181" t="b">
        <f t="shared" ref="AX181:AX244" si="139">AND(U181=J181*sum_assured,R181=M180*N181,T181=M180*P181)</f>
        <v>1</v>
      </c>
    </row>
    <row r="182" spans="1:50" x14ac:dyDescent="0.35">
      <c r="A182">
        <v>130</v>
      </c>
      <c r="B182">
        <f t="shared" si="101"/>
        <v>10</v>
      </c>
      <c r="C182">
        <f t="shared" si="102"/>
        <v>45</v>
      </c>
      <c r="D182">
        <f t="shared" si="103"/>
        <v>9.9075723146069272E-4</v>
      </c>
      <c r="E182">
        <f t="shared" si="104"/>
        <v>8.2600618033001894E-5</v>
      </c>
      <c r="F182">
        <f t="shared" si="105"/>
        <v>0.04</v>
      </c>
      <c r="G182">
        <f t="shared" si="106"/>
        <v>3.3960531989175591E-3</v>
      </c>
      <c r="H182">
        <f t="shared" si="107"/>
        <v>0.02</v>
      </c>
      <c r="I182">
        <f t="shared" si="108"/>
        <v>1.3774312583654269</v>
      </c>
      <c r="J182">
        <f t="shared" si="109"/>
        <v>4.0749696785197065E-5</v>
      </c>
      <c r="K182">
        <f t="shared" si="110"/>
        <v>1.6752502641235116E-3</v>
      </c>
      <c r="L182">
        <f t="shared" si="111"/>
        <v>0</v>
      </c>
      <c r="M182">
        <f t="shared" si="112"/>
        <v>0.49161804227248118</v>
      </c>
      <c r="N182">
        <f t="shared" si="113"/>
        <v>51.64</v>
      </c>
      <c r="O182">
        <f t="shared" si="114"/>
        <v>1.0327999999999999</v>
      </c>
      <c r="P182">
        <f t="shared" si="115"/>
        <v>6.8871562918271341</v>
      </c>
      <c r="Q182">
        <f t="shared" si="116"/>
        <v>344.35781459135671</v>
      </c>
      <c r="R182">
        <f t="shared" si="117"/>
        <v>25.475769940932253</v>
      </c>
      <c r="S182">
        <f t="shared" si="118"/>
        <v>0.50951539881864505</v>
      </c>
      <c r="T182">
        <f t="shared" si="119"/>
        <v>3.3976686529402045</v>
      </c>
      <c r="U182">
        <f t="shared" si="120"/>
        <v>16.299878714078826</v>
      </c>
      <c r="V182">
        <f t="shared" si="121"/>
        <v>1.4032476530210896E-2</v>
      </c>
      <c r="W182">
        <f t="shared" si="122"/>
        <v>5.2546746985643651</v>
      </c>
      <c r="X182">
        <f t="shared" si="123"/>
        <v>-5.336407719271385</v>
      </c>
      <c r="Y182">
        <f t="shared" si="124"/>
        <v>0.99673694261856227</v>
      </c>
      <c r="Z182">
        <f t="shared" si="125"/>
        <v>0.6538410112386881</v>
      </c>
      <c r="AA182">
        <f t="shared" si="126"/>
        <v>3.489162219550348</v>
      </c>
      <c r="AB182">
        <f t="shared" si="127"/>
        <v>16.711634201600738</v>
      </c>
      <c r="AC182">
        <f t="shared" si="128"/>
        <v>0.33423268403201478</v>
      </c>
      <c r="AD182">
        <f t="shared" si="129"/>
        <v>2.2215351078924144</v>
      </c>
      <c r="AE182">
        <f t="shared" si="130"/>
        <v>10.657529181481266</v>
      </c>
      <c r="AF182">
        <f t="shared" si="131"/>
        <v>9.1750086446962496E-3</v>
      </c>
      <c r="AG182">
        <f t="shared" si="94"/>
        <v>811.5353447463857</v>
      </c>
      <c r="AH182">
        <f t="shared" si="95"/>
        <v>1650.7436159077927</v>
      </c>
      <c r="AI182">
        <f t="shared" si="96"/>
        <v>811.5353447463857</v>
      </c>
      <c r="AK182" t="b">
        <f t="shared" si="132"/>
        <v>1</v>
      </c>
      <c r="AL182" t="b">
        <f t="shared" si="133"/>
        <v>1</v>
      </c>
      <c r="AM182">
        <f t="shared" si="134"/>
        <v>811.5353447463857</v>
      </c>
      <c r="AN182" t="b">
        <f t="shared" si="135"/>
        <v>1</v>
      </c>
      <c r="AO182">
        <f t="shared" si="136"/>
        <v>-3.489162219550348</v>
      </c>
      <c r="AP182">
        <f>SUM(AO183:$AO$352)</f>
        <v>530.61509046491494</v>
      </c>
      <c r="AQ182" t="b">
        <f t="shared" si="97"/>
        <v>1</v>
      </c>
      <c r="AR182" t="b">
        <f t="shared" si="137"/>
        <v>1</v>
      </c>
      <c r="AS182" t="b">
        <f t="shared" si="138"/>
        <v>1</v>
      </c>
      <c r="AT182" t="b">
        <f t="shared" ref="AT182:AT245" si="140">AND(C182&gt;=18,C182&lt;=120,OR(B182-B181=0,B182-B181=1))</f>
        <v>1</v>
      </c>
      <c r="AU182">
        <f t="shared" si="98"/>
        <v>1650.7436159077927</v>
      </c>
      <c r="AV182" t="b">
        <f t="shared" si="99"/>
        <v>1</v>
      </c>
      <c r="AW182" t="b">
        <f t="shared" si="100"/>
        <v>1</v>
      </c>
      <c r="AX182" t="b">
        <f t="shared" si="139"/>
        <v>1</v>
      </c>
    </row>
    <row r="183" spans="1:50" x14ac:dyDescent="0.35">
      <c r="A183">
        <v>131</v>
      </c>
      <c r="B183">
        <f t="shared" si="101"/>
        <v>10</v>
      </c>
      <c r="C183">
        <f t="shared" si="102"/>
        <v>45</v>
      </c>
      <c r="D183">
        <f t="shared" si="103"/>
        <v>9.9075723146069272E-4</v>
      </c>
      <c r="E183">
        <f t="shared" si="104"/>
        <v>8.2600618033001894E-5</v>
      </c>
      <c r="F183">
        <f t="shared" si="105"/>
        <v>0.04</v>
      </c>
      <c r="G183">
        <f t="shared" si="106"/>
        <v>3.3960531989175591E-3</v>
      </c>
      <c r="H183">
        <f t="shared" si="107"/>
        <v>0.02</v>
      </c>
      <c r="I183">
        <f t="shared" si="108"/>
        <v>1.3808283754413595</v>
      </c>
      <c r="J183">
        <f t="shared" si="109"/>
        <v>4.0607954127881398E-5</v>
      </c>
      <c r="K183">
        <f t="shared" si="110"/>
        <v>1.6694231183325301E-3</v>
      </c>
      <c r="L183">
        <f t="shared" si="111"/>
        <v>0</v>
      </c>
      <c r="M183">
        <f t="shared" si="112"/>
        <v>0.48990801120002081</v>
      </c>
      <c r="N183">
        <f t="shared" si="113"/>
        <v>51.64</v>
      </c>
      <c r="O183">
        <f t="shared" si="114"/>
        <v>1.0327999999999999</v>
      </c>
      <c r="P183">
        <f t="shared" si="115"/>
        <v>6.9041418772067971</v>
      </c>
      <c r="Q183">
        <f t="shared" si="116"/>
        <v>345.20709386033985</v>
      </c>
      <c r="R183">
        <f t="shared" si="117"/>
        <v>25.387155702950928</v>
      </c>
      <c r="S183">
        <f t="shared" si="118"/>
        <v>0.50774311405901851</v>
      </c>
      <c r="T183">
        <f t="shared" si="119"/>
        <v>3.3942007132438587</v>
      </c>
      <c r="U183">
        <f t="shared" si="120"/>
        <v>16.243181651152558</v>
      </c>
      <c r="V183">
        <f t="shared" si="121"/>
        <v>1.4018153832099929E-2</v>
      </c>
      <c r="W183">
        <f t="shared" si="122"/>
        <v>5.2280120706633939</v>
      </c>
      <c r="X183">
        <f t="shared" si="123"/>
        <v>-5.3094607934133897</v>
      </c>
      <c r="Y183">
        <f t="shared" si="124"/>
        <v>0.99673694261856227</v>
      </c>
      <c r="Z183">
        <f t="shared" si="125"/>
        <v>0.651707490500679</v>
      </c>
      <c r="AA183">
        <f t="shared" si="126"/>
        <v>3.4602153695871856</v>
      </c>
      <c r="AB183">
        <f t="shared" si="127"/>
        <v>16.599163557291462</v>
      </c>
      <c r="AC183">
        <f t="shared" si="128"/>
        <v>0.33198327114582921</v>
      </c>
      <c r="AD183">
        <f t="shared" si="129"/>
        <v>2.2120260290837699</v>
      </c>
      <c r="AE183">
        <f t="shared" si="130"/>
        <v>10.585803151619309</v>
      </c>
      <c r="AF183">
        <f t="shared" si="131"/>
        <v>9.1357358553703222E-3</v>
      </c>
      <c r="AG183">
        <f t="shared" si="94"/>
        <v>819.50156108255578</v>
      </c>
      <c r="AH183">
        <f t="shared" si="95"/>
        <v>1672.7661976280028</v>
      </c>
      <c r="AI183">
        <f t="shared" si="96"/>
        <v>819.50156108255578</v>
      </c>
      <c r="AK183" t="b">
        <f t="shared" si="132"/>
        <v>1</v>
      </c>
      <c r="AL183" t="b">
        <f t="shared" si="133"/>
        <v>1</v>
      </c>
      <c r="AM183">
        <f t="shared" si="134"/>
        <v>819.50156108255578</v>
      </c>
      <c r="AN183" t="b">
        <f t="shared" si="135"/>
        <v>1</v>
      </c>
      <c r="AO183">
        <f t="shared" si="136"/>
        <v>-3.4602153695871856</v>
      </c>
      <c r="AP183">
        <f>SUM(AO184:$AO$352)</f>
        <v>534.07530583450227</v>
      </c>
      <c r="AQ183" t="b">
        <f t="shared" si="97"/>
        <v>1</v>
      </c>
      <c r="AR183" t="b">
        <f t="shared" si="137"/>
        <v>1</v>
      </c>
      <c r="AS183" t="b">
        <f t="shared" si="138"/>
        <v>1</v>
      </c>
      <c r="AT183" t="b">
        <f t="shared" si="140"/>
        <v>1</v>
      </c>
      <c r="AU183">
        <f t="shared" si="98"/>
        <v>1672.7661976280028</v>
      </c>
      <c r="AV183" t="b">
        <f t="shared" si="99"/>
        <v>1</v>
      </c>
      <c r="AW183" t="b">
        <f t="shared" si="100"/>
        <v>1</v>
      </c>
      <c r="AX183" t="b">
        <f t="shared" si="139"/>
        <v>1</v>
      </c>
    </row>
    <row r="184" spans="1:50" x14ac:dyDescent="0.35">
      <c r="A184">
        <v>132</v>
      </c>
      <c r="B184">
        <f t="shared" si="101"/>
        <v>10</v>
      </c>
      <c r="C184">
        <f t="shared" si="102"/>
        <v>45</v>
      </c>
      <c r="D184">
        <f t="shared" si="103"/>
        <v>9.9075723146069272E-4</v>
      </c>
      <c r="E184">
        <f t="shared" si="104"/>
        <v>8.2600618033001894E-5</v>
      </c>
      <c r="F184">
        <f t="shared" si="105"/>
        <v>0.04</v>
      </c>
      <c r="G184">
        <f t="shared" si="106"/>
        <v>3.3960531989175591E-3</v>
      </c>
      <c r="H184">
        <f t="shared" si="107"/>
        <v>0.02</v>
      </c>
      <c r="I184">
        <f t="shared" si="108"/>
        <v>1.3842338707244497</v>
      </c>
      <c r="J184">
        <f t="shared" si="109"/>
        <v>4.0466704504440532E-5</v>
      </c>
      <c r="K184">
        <f t="shared" si="110"/>
        <v>1.6636162415298882E-3</v>
      </c>
      <c r="L184">
        <f t="shared" si="111"/>
        <v>0</v>
      </c>
      <c r="M184">
        <f t="shared" si="112"/>
        <v>0.48820392825398651</v>
      </c>
      <c r="N184">
        <f t="shared" si="113"/>
        <v>51.64</v>
      </c>
      <c r="O184">
        <f t="shared" si="114"/>
        <v>1.0327999999999999</v>
      </c>
      <c r="P184">
        <f t="shared" si="115"/>
        <v>6.9211693536222487</v>
      </c>
      <c r="Q184">
        <f t="shared" si="116"/>
        <v>346.0584676811124</v>
      </c>
      <c r="R184">
        <f t="shared" si="117"/>
        <v>25.298849698369075</v>
      </c>
      <c r="S184">
        <f t="shared" si="118"/>
        <v>0.50597699396738149</v>
      </c>
      <c r="T184">
        <f t="shared" si="119"/>
        <v>3.3907363132116095</v>
      </c>
      <c r="U184">
        <f t="shared" si="120"/>
        <v>16.186681801776214</v>
      </c>
      <c r="V184">
        <f t="shared" si="121"/>
        <v>1.4003845752911059E-2</v>
      </c>
      <c r="W184">
        <f t="shared" si="122"/>
        <v>5.2014507436609625</v>
      </c>
      <c r="X184">
        <f t="shared" si="123"/>
        <v>-5.2826161573483574</v>
      </c>
      <c r="Y184">
        <f t="shared" si="124"/>
        <v>0.99673694261856227</v>
      </c>
      <c r="Z184">
        <f t="shared" si="125"/>
        <v>0.64958093156326258</v>
      </c>
      <c r="AA184">
        <f t="shared" si="126"/>
        <v>3.431486724581486</v>
      </c>
      <c r="AB184">
        <f t="shared" si="127"/>
        <v>16.487449849477969</v>
      </c>
      <c r="AC184">
        <f t="shared" si="128"/>
        <v>0.3297489969895594</v>
      </c>
      <c r="AD184">
        <f t="shared" si="129"/>
        <v>2.2025576530213797</v>
      </c>
      <c r="AE184">
        <f t="shared" si="130"/>
        <v>10.514559843715903</v>
      </c>
      <c r="AF184">
        <f t="shared" si="131"/>
        <v>9.0966311696442041E-3</v>
      </c>
      <c r="AG184">
        <f t="shared" si="94"/>
        <v>827.46701210199421</v>
      </c>
      <c r="AH184">
        <f t="shared" si="95"/>
        <v>1694.9208398657277</v>
      </c>
      <c r="AI184">
        <f t="shared" si="96"/>
        <v>827.46701210199421</v>
      </c>
      <c r="AK184" t="b">
        <f t="shared" si="132"/>
        <v>1</v>
      </c>
      <c r="AL184" t="b">
        <f t="shared" si="133"/>
        <v>1</v>
      </c>
      <c r="AM184">
        <f t="shared" si="134"/>
        <v>827.46701210199421</v>
      </c>
      <c r="AN184" t="b">
        <f t="shared" si="135"/>
        <v>1</v>
      </c>
      <c r="AO184">
        <f t="shared" si="136"/>
        <v>-3.431486724581486</v>
      </c>
      <c r="AP184">
        <f>SUM(AO185:$AO$352)</f>
        <v>537.50679255908369</v>
      </c>
      <c r="AQ184" t="b">
        <f t="shared" si="97"/>
        <v>1</v>
      </c>
      <c r="AR184" t="b">
        <f t="shared" si="137"/>
        <v>1</v>
      </c>
      <c r="AS184" t="b">
        <f t="shared" si="138"/>
        <v>1</v>
      </c>
      <c r="AT184" t="b">
        <f t="shared" si="140"/>
        <v>1</v>
      </c>
      <c r="AU184">
        <f t="shared" si="98"/>
        <v>1694.9208398657281</v>
      </c>
      <c r="AV184" t="b">
        <f t="shared" si="99"/>
        <v>1</v>
      </c>
      <c r="AW184" t="b">
        <f t="shared" si="100"/>
        <v>1</v>
      </c>
      <c r="AX184" t="b">
        <f t="shared" si="139"/>
        <v>1</v>
      </c>
    </row>
    <row r="185" spans="1:50" x14ac:dyDescent="0.35">
      <c r="A185">
        <v>133</v>
      </c>
      <c r="B185">
        <f t="shared" si="101"/>
        <v>11</v>
      </c>
      <c r="C185">
        <f t="shared" si="102"/>
        <v>46</v>
      </c>
      <c r="D185">
        <f t="shared" si="103"/>
        <v>1.0747951848647519E-3</v>
      </c>
      <c r="E185">
        <f t="shared" si="104"/>
        <v>8.9610417363772399E-5</v>
      </c>
      <c r="F185">
        <f t="shared" si="105"/>
        <v>0.04</v>
      </c>
      <c r="G185">
        <f t="shared" si="106"/>
        <v>3.3960531989175591E-3</v>
      </c>
      <c r="H185">
        <f t="shared" si="107"/>
        <v>0.02</v>
      </c>
      <c r="I185">
        <f t="shared" si="108"/>
        <v>1.3876477648776162</v>
      </c>
      <c r="J185">
        <f t="shared" si="109"/>
        <v>4.374815776947293E-5</v>
      </c>
      <c r="K185">
        <f t="shared" si="110"/>
        <v>1.6578179411999296E-3</v>
      </c>
      <c r="L185">
        <f t="shared" si="111"/>
        <v>0</v>
      </c>
      <c r="M185">
        <f t="shared" si="112"/>
        <v>0.48650236215501708</v>
      </c>
      <c r="N185">
        <f t="shared" si="113"/>
        <v>51.64</v>
      </c>
      <c r="O185">
        <f t="shared" si="114"/>
        <v>1.0327999999999999</v>
      </c>
      <c r="P185">
        <f t="shared" si="115"/>
        <v>6.9382388243880815</v>
      </c>
      <c r="Q185">
        <f t="shared" si="116"/>
        <v>346.91194121940407</v>
      </c>
      <c r="R185">
        <f t="shared" si="117"/>
        <v>25.210850855035865</v>
      </c>
      <c r="S185">
        <f t="shared" si="118"/>
        <v>0.50421701710071731</v>
      </c>
      <c r="T185">
        <f t="shared" si="119"/>
        <v>3.3872754492305828</v>
      </c>
      <c r="U185">
        <f t="shared" si="120"/>
        <v>17.499263107789172</v>
      </c>
      <c r="V185">
        <f t="shared" si="121"/>
        <v>1.5176758336580609E-2</v>
      </c>
      <c r="W185">
        <f t="shared" si="122"/>
        <v>3.804918522578812</v>
      </c>
      <c r="X185">
        <f t="shared" si="123"/>
        <v>-3.8858016126582839</v>
      </c>
      <c r="Y185">
        <f t="shared" si="124"/>
        <v>0.99673694261856227</v>
      </c>
      <c r="Z185">
        <f t="shared" si="125"/>
        <v>0.6474613117096838</v>
      </c>
      <c r="AA185">
        <f t="shared" si="126"/>
        <v>2.5159062091753377</v>
      </c>
      <c r="AB185">
        <f t="shared" si="127"/>
        <v>16.376487983916672</v>
      </c>
      <c r="AC185">
        <f t="shared" si="128"/>
        <v>0.32752975967833348</v>
      </c>
      <c r="AD185">
        <f t="shared" si="129"/>
        <v>2.1931298054808415</v>
      </c>
      <c r="AE185">
        <f t="shared" si="130"/>
        <v>11.330095845722056</v>
      </c>
      <c r="AF185">
        <f t="shared" si="131"/>
        <v>9.8263638601033595E-3</v>
      </c>
      <c r="AG185">
        <f t="shared" si="94"/>
        <v>834.06172539062811</v>
      </c>
      <c r="AH185">
        <f t="shared" si="95"/>
        <v>1714.4042666022374</v>
      </c>
      <c r="AI185">
        <f t="shared" si="96"/>
        <v>834.06172539062811</v>
      </c>
      <c r="AK185" t="b">
        <f t="shared" si="132"/>
        <v>1</v>
      </c>
      <c r="AL185" t="b">
        <f t="shared" si="133"/>
        <v>1</v>
      </c>
      <c r="AM185">
        <f t="shared" si="134"/>
        <v>834.06172539062811</v>
      </c>
      <c r="AN185" t="b">
        <f t="shared" si="135"/>
        <v>1</v>
      </c>
      <c r="AO185">
        <f t="shared" si="136"/>
        <v>-2.5159062091753377</v>
      </c>
      <c r="AP185">
        <f>SUM(AO186:$AO$352)</f>
        <v>540.02269876825903</v>
      </c>
      <c r="AQ185" t="b">
        <f t="shared" si="97"/>
        <v>1</v>
      </c>
      <c r="AR185" t="b">
        <f t="shared" si="137"/>
        <v>1</v>
      </c>
      <c r="AS185" t="b">
        <f t="shared" si="138"/>
        <v>1</v>
      </c>
      <c r="AT185" t="b">
        <f t="shared" si="140"/>
        <v>1</v>
      </c>
      <c r="AU185">
        <f t="shared" si="98"/>
        <v>1714.4042666022376</v>
      </c>
      <c r="AV185" t="b">
        <f t="shared" si="99"/>
        <v>1</v>
      </c>
      <c r="AW185" t="b">
        <f t="shared" si="100"/>
        <v>1</v>
      </c>
      <c r="AX185" t="b">
        <f t="shared" si="139"/>
        <v>1</v>
      </c>
    </row>
    <row r="186" spans="1:50" x14ac:dyDescent="0.35">
      <c r="A186">
        <v>134</v>
      </c>
      <c r="B186">
        <f t="shared" si="101"/>
        <v>11</v>
      </c>
      <c r="C186">
        <f t="shared" si="102"/>
        <v>46</v>
      </c>
      <c r="D186">
        <f t="shared" si="103"/>
        <v>1.0747951848647519E-3</v>
      </c>
      <c r="E186">
        <f t="shared" si="104"/>
        <v>8.9610417363772399E-5</v>
      </c>
      <c r="F186">
        <f t="shared" si="105"/>
        <v>0.04</v>
      </c>
      <c r="G186">
        <f t="shared" si="106"/>
        <v>3.3960531989175591E-3</v>
      </c>
      <c r="H186">
        <f t="shared" si="107"/>
        <v>0.02</v>
      </c>
      <c r="I186">
        <f t="shared" si="108"/>
        <v>1.3910700786147387</v>
      </c>
      <c r="J186">
        <f t="shared" si="109"/>
        <v>4.3595679721172229E-5</v>
      </c>
      <c r="K186">
        <f t="shared" si="110"/>
        <v>1.6520398500299185E-3</v>
      </c>
      <c r="L186">
        <f t="shared" si="111"/>
        <v>0</v>
      </c>
      <c r="M186">
        <f t="shared" si="112"/>
        <v>0.48480672662526597</v>
      </c>
      <c r="N186">
        <f t="shared" si="113"/>
        <v>51.64</v>
      </c>
      <c r="O186">
        <f t="shared" si="114"/>
        <v>1.0327999999999999</v>
      </c>
      <c r="P186">
        <f t="shared" si="115"/>
        <v>6.9553503930736937</v>
      </c>
      <c r="Q186">
        <f t="shared" si="116"/>
        <v>347.7675196536847</v>
      </c>
      <c r="R186">
        <f t="shared" si="117"/>
        <v>25.122981981685083</v>
      </c>
      <c r="S186">
        <f t="shared" si="118"/>
        <v>0.50245963963370166</v>
      </c>
      <c r="T186">
        <f t="shared" si="119"/>
        <v>3.3837943958461785</v>
      </c>
      <c r="U186">
        <f t="shared" si="120"/>
        <v>17.438271888468893</v>
      </c>
      <c r="V186">
        <f t="shared" si="121"/>
        <v>1.5161161404248507E-2</v>
      </c>
      <c r="W186">
        <f t="shared" si="122"/>
        <v>3.7832948963320612</v>
      </c>
      <c r="X186">
        <f t="shared" si="123"/>
        <v>-3.8638960797817532</v>
      </c>
      <c r="Y186">
        <f t="shared" si="124"/>
        <v>0.99673694261856227</v>
      </c>
      <c r="Z186">
        <f t="shared" si="125"/>
        <v>0.64534860829731422</v>
      </c>
      <c r="AA186">
        <f t="shared" si="126"/>
        <v>2.493559957692602</v>
      </c>
      <c r="AB186">
        <f t="shared" si="127"/>
        <v>16.266158867920574</v>
      </c>
      <c r="AC186">
        <f t="shared" si="128"/>
        <v>0.32532317735841149</v>
      </c>
      <c r="AD186">
        <f t="shared" si="129"/>
        <v>2.1837270041235826</v>
      </c>
      <c r="AE186">
        <f t="shared" si="130"/>
        <v>11.253764494333577</v>
      </c>
      <c r="AF186">
        <f t="shared" si="131"/>
        <v>9.7842344124027276E-3</v>
      </c>
      <c r="AG186">
        <f t="shared" si="94"/>
        <v>840.65612252163066</v>
      </c>
      <c r="AH186">
        <f t="shared" si="95"/>
        <v>1734.0025959900108</v>
      </c>
      <c r="AI186">
        <f t="shared" si="96"/>
        <v>840.65612252163066</v>
      </c>
      <c r="AK186" t="b">
        <f t="shared" si="132"/>
        <v>1</v>
      </c>
      <c r="AL186" t="b">
        <f t="shared" si="133"/>
        <v>1</v>
      </c>
      <c r="AM186">
        <f t="shared" si="134"/>
        <v>840.65612252163066</v>
      </c>
      <c r="AN186" t="b">
        <f t="shared" si="135"/>
        <v>1</v>
      </c>
      <c r="AO186">
        <f t="shared" si="136"/>
        <v>-2.493559957692602</v>
      </c>
      <c r="AP186">
        <f>SUM(AO187:$AO$352)</f>
        <v>542.51625872595162</v>
      </c>
      <c r="AQ186" t="b">
        <f t="shared" si="97"/>
        <v>1</v>
      </c>
      <c r="AR186" t="b">
        <f t="shared" si="137"/>
        <v>1</v>
      </c>
      <c r="AS186" t="b">
        <f t="shared" si="138"/>
        <v>1</v>
      </c>
      <c r="AT186" t="b">
        <f t="shared" si="140"/>
        <v>1</v>
      </c>
      <c r="AU186">
        <f t="shared" si="98"/>
        <v>1734.0025959900108</v>
      </c>
      <c r="AV186" t="b">
        <f t="shared" si="99"/>
        <v>1</v>
      </c>
      <c r="AW186" t="b">
        <f t="shared" si="100"/>
        <v>1</v>
      </c>
      <c r="AX186" t="b">
        <f t="shared" si="139"/>
        <v>1</v>
      </c>
    </row>
    <row r="187" spans="1:50" x14ac:dyDescent="0.35">
      <c r="A187">
        <v>135</v>
      </c>
      <c r="B187">
        <f t="shared" si="101"/>
        <v>11</v>
      </c>
      <c r="C187">
        <f t="shared" si="102"/>
        <v>46</v>
      </c>
      <c r="D187">
        <f t="shared" si="103"/>
        <v>1.0747951848647519E-3</v>
      </c>
      <c r="E187">
        <f t="shared" si="104"/>
        <v>8.9610417363772399E-5</v>
      </c>
      <c r="F187">
        <f t="shared" si="105"/>
        <v>0.04</v>
      </c>
      <c r="G187">
        <f t="shared" si="106"/>
        <v>3.3960531989175591E-3</v>
      </c>
      <c r="H187">
        <f t="shared" si="107"/>
        <v>0.02</v>
      </c>
      <c r="I187">
        <f t="shared" si="108"/>
        <v>1.3945008327007824</v>
      </c>
      <c r="J187">
        <f t="shared" si="109"/>
        <v>4.3443733113654395E-5</v>
      </c>
      <c r="K187">
        <f t="shared" si="110"/>
        <v>1.6462818975836715E-3</v>
      </c>
      <c r="L187">
        <f t="shared" si="111"/>
        <v>0</v>
      </c>
      <c r="M187">
        <f t="shared" si="112"/>
        <v>0.48311700099456867</v>
      </c>
      <c r="N187">
        <f t="shared" si="113"/>
        <v>51.64</v>
      </c>
      <c r="O187">
        <f t="shared" si="114"/>
        <v>1.0327999999999999</v>
      </c>
      <c r="P187">
        <f t="shared" si="115"/>
        <v>6.9725041635039116</v>
      </c>
      <c r="Q187">
        <f t="shared" si="116"/>
        <v>348.62520817519561</v>
      </c>
      <c r="R187">
        <f t="shared" si="117"/>
        <v>25.035419362928735</v>
      </c>
      <c r="S187">
        <f t="shared" si="118"/>
        <v>0.50070838725857469</v>
      </c>
      <c r="T187">
        <f t="shared" si="119"/>
        <v>3.3803169198893697</v>
      </c>
      <c r="U187">
        <f t="shared" si="120"/>
        <v>17.377493245461757</v>
      </c>
      <c r="V187">
        <f t="shared" si="121"/>
        <v>1.5145580500655403E-2</v>
      </c>
      <c r="W187">
        <f t="shared" si="122"/>
        <v>3.761755229818379</v>
      </c>
      <c r="X187">
        <f t="shared" si="123"/>
        <v>-3.8420754891841824</v>
      </c>
      <c r="Y187">
        <f t="shared" si="124"/>
        <v>0.99673694261856227</v>
      </c>
      <c r="Z187">
        <f t="shared" si="125"/>
        <v>0.64324279875740908</v>
      </c>
      <c r="AA187">
        <f t="shared" si="126"/>
        <v>2.4713873907000767</v>
      </c>
      <c r="AB187">
        <f t="shared" si="127"/>
        <v>16.156573044005693</v>
      </c>
      <c r="AC187">
        <f t="shared" si="128"/>
        <v>0.32313146088011385</v>
      </c>
      <c r="AD187">
        <f t="shared" si="129"/>
        <v>2.1743645162366629</v>
      </c>
      <c r="AE187">
        <f t="shared" si="130"/>
        <v>11.177947390598792</v>
      </c>
      <c r="AF187">
        <f t="shared" si="131"/>
        <v>9.7422855900472227E-3</v>
      </c>
      <c r="AG187">
        <f t="shared" si="94"/>
        <v>847.25028740226298</v>
      </c>
      <c r="AH187">
        <f t="shared" si="95"/>
        <v>1753.7165648446887</v>
      </c>
      <c r="AI187">
        <f t="shared" si="96"/>
        <v>847.25028740226298</v>
      </c>
      <c r="AK187" t="b">
        <f t="shared" si="132"/>
        <v>1</v>
      </c>
      <c r="AL187" t="b">
        <f t="shared" si="133"/>
        <v>1</v>
      </c>
      <c r="AM187">
        <f t="shared" si="134"/>
        <v>847.25028740226298</v>
      </c>
      <c r="AN187" t="b">
        <f t="shared" si="135"/>
        <v>1</v>
      </c>
      <c r="AO187">
        <f t="shared" si="136"/>
        <v>-2.4713873907000767</v>
      </c>
      <c r="AP187">
        <f>SUM(AO188:$AO$352)</f>
        <v>544.98764611665172</v>
      </c>
      <c r="AQ187" t="b">
        <f t="shared" si="97"/>
        <v>1</v>
      </c>
      <c r="AR187" t="b">
        <f t="shared" si="137"/>
        <v>1</v>
      </c>
      <c r="AS187" t="b">
        <f t="shared" si="138"/>
        <v>1</v>
      </c>
      <c r="AT187" t="b">
        <f t="shared" si="140"/>
        <v>1</v>
      </c>
      <c r="AU187">
        <f t="shared" si="98"/>
        <v>1753.7165648446889</v>
      </c>
      <c r="AV187" t="b">
        <f t="shared" si="99"/>
        <v>1</v>
      </c>
      <c r="AW187" t="b">
        <f t="shared" si="100"/>
        <v>1</v>
      </c>
      <c r="AX187" t="b">
        <f t="shared" si="139"/>
        <v>1</v>
      </c>
    </row>
    <row r="188" spans="1:50" x14ac:dyDescent="0.35">
      <c r="A188">
        <v>136</v>
      </c>
      <c r="B188">
        <f t="shared" si="101"/>
        <v>11</v>
      </c>
      <c r="C188">
        <f t="shared" si="102"/>
        <v>46</v>
      </c>
      <c r="D188">
        <f t="shared" si="103"/>
        <v>1.0747951848647519E-3</v>
      </c>
      <c r="E188">
        <f t="shared" si="104"/>
        <v>8.9610417363772399E-5</v>
      </c>
      <c r="F188">
        <f t="shared" si="105"/>
        <v>0.04</v>
      </c>
      <c r="G188">
        <f t="shared" si="106"/>
        <v>3.3960531989175591E-3</v>
      </c>
      <c r="H188">
        <f t="shared" si="107"/>
        <v>0.02</v>
      </c>
      <c r="I188">
        <f t="shared" si="108"/>
        <v>1.3979400479519244</v>
      </c>
      <c r="J188">
        <f t="shared" si="109"/>
        <v>4.3292316094657344E-5</v>
      </c>
      <c r="K188">
        <f t="shared" si="110"/>
        <v>1.6405440136705006E-3</v>
      </c>
      <c r="L188">
        <f t="shared" si="111"/>
        <v>0</v>
      </c>
      <c r="M188">
        <f t="shared" si="112"/>
        <v>0.48143316466480351</v>
      </c>
      <c r="N188">
        <f t="shared" si="113"/>
        <v>51.64</v>
      </c>
      <c r="O188">
        <f t="shared" si="114"/>
        <v>1.0327999999999999</v>
      </c>
      <c r="P188">
        <f t="shared" si="115"/>
        <v>6.989700239759622</v>
      </c>
      <c r="Q188">
        <f t="shared" si="116"/>
        <v>349.48501198798112</v>
      </c>
      <c r="R188">
        <f t="shared" si="117"/>
        <v>24.948161931359525</v>
      </c>
      <c r="S188">
        <f t="shared" si="118"/>
        <v>0.4989632386271905</v>
      </c>
      <c r="T188">
        <f t="shared" si="119"/>
        <v>3.3768430176836861</v>
      </c>
      <c r="U188">
        <f t="shared" si="120"/>
        <v>17.316926437862939</v>
      </c>
      <c r="V188">
        <f t="shared" si="121"/>
        <v>1.5130015609328791E-2</v>
      </c>
      <c r="W188">
        <f t="shared" si="122"/>
        <v>3.7402992215763802</v>
      </c>
      <c r="X188">
        <f t="shared" si="123"/>
        <v>-3.820339535979663</v>
      </c>
      <c r="Y188">
        <f t="shared" si="124"/>
        <v>0.99673694261856227</v>
      </c>
      <c r="Z188">
        <f t="shared" si="125"/>
        <v>0.64114386059486705</v>
      </c>
      <c r="AA188">
        <f t="shared" si="126"/>
        <v>2.4493872388812044</v>
      </c>
      <c r="AB188">
        <f t="shared" si="127"/>
        <v>16.04772550458075</v>
      </c>
      <c r="AC188">
        <f t="shared" si="128"/>
        <v>0.32095451009161496</v>
      </c>
      <c r="AD188">
        <f t="shared" si="129"/>
        <v>2.1650421689805395</v>
      </c>
      <c r="AE188">
        <f t="shared" si="130"/>
        <v>11.102641070008763</v>
      </c>
      <c r="AF188">
        <f t="shared" si="131"/>
        <v>9.7005166186256604E-3</v>
      </c>
      <c r="AG188">
        <f t="shared" si="94"/>
        <v>853.84430390959096</v>
      </c>
      <c r="AH188">
        <f t="shared" si="95"/>
        <v>1773.5469148746279</v>
      </c>
      <c r="AI188">
        <f t="shared" si="96"/>
        <v>853.84430390959096</v>
      </c>
      <c r="AK188" t="b">
        <f t="shared" si="132"/>
        <v>1</v>
      </c>
      <c r="AL188" t="b">
        <f t="shared" si="133"/>
        <v>1</v>
      </c>
      <c r="AM188">
        <f t="shared" si="134"/>
        <v>853.84430390959096</v>
      </c>
      <c r="AN188" t="b">
        <f t="shared" si="135"/>
        <v>1</v>
      </c>
      <c r="AO188">
        <f t="shared" si="136"/>
        <v>-2.4493872388812044</v>
      </c>
      <c r="AP188">
        <f>SUM(AO189:$AO$352)</f>
        <v>547.43703335553289</v>
      </c>
      <c r="AQ188" t="b">
        <f t="shared" si="97"/>
        <v>1</v>
      </c>
      <c r="AR188" t="b">
        <f t="shared" si="137"/>
        <v>1</v>
      </c>
      <c r="AS188" t="b">
        <f t="shared" si="138"/>
        <v>1</v>
      </c>
      <c r="AT188" t="b">
        <f t="shared" si="140"/>
        <v>1</v>
      </c>
      <c r="AU188">
        <f t="shared" si="98"/>
        <v>1773.5469148746281</v>
      </c>
      <c r="AV188" t="b">
        <f t="shared" si="99"/>
        <v>1</v>
      </c>
      <c r="AW188" t="b">
        <f t="shared" si="100"/>
        <v>1</v>
      </c>
      <c r="AX188" t="b">
        <f t="shared" si="139"/>
        <v>1</v>
      </c>
    </row>
    <row r="189" spans="1:50" x14ac:dyDescent="0.35">
      <c r="A189">
        <v>137</v>
      </c>
      <c r="B189">
        <f t="shared" si="101"/>
        <v>11</v>
      </c>
      <c r="C189">
        <f t="shared" si="102"/>
        <v>46</v>
      </c>
      <c r="D189">
        <f t="shared" si="103"/>
        <v>1.0747951848647519E-3</v>
      </c>
      <c r="E189">
        <f t="shared" si="104"/>
        <v>8.9610417363772399E-5</v>
      </c>
      <c r="F189">
        <f t="shared" si="105"/>
        <v>0.04</v>
      </c>
      <c r="G189">
        <f t="shared" si="106"/>
        <v>3.3960531989175591E-3</v>
      </c>
      <c r="H189">
        <f t="shared" si="107"/>
        <v>0.02</v>
      </c>
      <c r="I189">
        <f t="shared" si="108"/>
        <v>1.4013877452356811</v>
      </c>
      <c r="J189">
        <f t="shared" si="109"/>
        <v>4.3141426818374805E-5</v>
      </c>
      <c r="K189">
        <f t="shared" si="110"/>
        <v>1.6348261283443575E-3</v>
      </c>
      <c r="L189">
        <f t="shared" si="111"/>
        <v>0</v>
      </c>
      <c r="M189">
        <f t="shared" si="112"/>
        <v>0.47975519710964076</v>
      </c>
      <c r="N189">
        <f t="shared" si="113"/>
        <v>51.64</v>
      </c>
      <c r="O189">
        <f t="shared" si="114"/>
        <v>1.0327999999999999</v>
      </c>
      <c r="P189">
        <f t="shared" si="115"/>
        <v>7.0069387261784053</v>
      </c>
      <c r="Q189">
        <f t="shared" si="116"/>
        <v>350.34693630892025</v>
      </c>
      <c r="R189">
        <f t="shared" si="117"/>
        <v>24.861208623290455</v>
      </c>
      <c r="S189">
        <f t="shared" si="118"/>
        <v>0.49722417246580913</v>
      </c>
      <c r="T189">
        <f t="shared" si="119"/>
        <v>3.3733726855564368</v>
      </c>
      <c r="U189">
        <f t="shared" si="120"/>
        <v>17.256570727349921</v>
      </c>
      <c r="V189">
        <f t="shared" si="121"/>
        <v>1.5114466713813102E-2</v>
      </c>
      <c r="W189">
        <f t="shared" si="122"/>
        <v>3.7189265712044755</v>
      </c>
      <c r="X189">
        <f t="shared" si="123"/>
        <v>-3.7986879163540124</v>
      </c>
      <c r="Y189">
        <f t="shared" si="124"/>
        <v>0.99673694261856227</v>
      </c>
      <c r="Z189">
        <f t="shared" si="125"/>
        <v>0.63905177138798952</v>
      </c>
      <c r="AA189">
        <f t="shared" si="126"/>
        <v>2.4275582418961843</v>
      </c>
      <c r="AB189">
        <f t="shared" si="127"/>
        <v>15.939611275790842</v>
      </c>
      <c r="AC189">
        <f t="shared" si="128"/>
        <v>0.31879222551581687</v>
      </c>
      <c r="AD189">
        <f t="shared" si="129"/>
        <v>2.1557597902567003</v>
      </c>
      <c r="AE189">
        <f t="shared" si="130"/>
        <v>11.027842091395094</v>
      </c>
      <c r="AF189">
        <f t="shared" si="131"/>
        <v>9.6589267270470684E-3</v>
      </c>
      <c r="AG189">
        <f t="shared" si="94"/>
        <v>860.43825589145774</v>
      </c>
      <c r="AH189">
        <f t="shared" si="95"/>
        <v>1793.4943927138274</v>
      </c>
      <c r="AI189">
        <f t="shared" si="96"/>
        <v>860.43825589145774</v>
      </c>
      <c r="AK189" t="b">
        <f t="shared" si="132"/>
        <v>1</v>
      </c>
      <c r="AL189" t="b">
        <f t="shared" si="133"/>
        <v>1</v>
      </c>
      <c r="AM189">
        <f t="shared" si="134"/>
        <v>860.43825589145774</v>
      </c>
      <c r="AN189" t="b">
        <f t="shared" si="135"/>
        <v>1</v>
      </c>
      <c r="AO189">
        <f t="shared" si="136"/>
        <v>-2.4275582418961843</v>
      </c>
      <c r="AP189">
        <f>SUM(AO190:$AO$352)</f>
        <v>549.86459159742913</v>
      </c>
      <c r="AQ189" t="b">
        <f t="shared" si="97"/>
        <v>1</v>
      </c>
      <c r="AR189" t="b">
        <f t="shared" si="137"/>
        <v>1</v>
      </c>
      <c r="AS189" t="b">
        <f t="shared" si="138"/>
        <v>1</v>
      </c>
      <c r="AT189" t="b">
        <f t="shared" si="140"/>
        <v>1</v>
      </c>
      <c r="AU189">
        <f t="shared" si="98"/>
        <v>1793.4943927138272</v>
      </c>
      <c r="AV189" t="b">
        <f t="shared" si="99"/>
        <v>1</v>
      </c>
      <c r="AW189" t="b">
        <f t="shared" si="100"/>
        <v>1</v>
      </c>
      <c r="AX189" t="b">
        <f t="shared" si="139"/>
        <v>1</v>
      </c>
    </row>
    <row r="190" spans="1:50" x14ac:dyDescent="0.35">
      <c r="A190">
        <v>138</v>
      </c>
      <c r="B190">
        <f t="shared" si="101"/>
        <v>11</v>
      </c>
      <c r="C190">
        <f t="shared" si="102"/>
        <v>46</v>
      </c>
      <c r="D190">
        <f t="shared" si="103"/>
        <v>1.0747951848647519E-3</v>
      </c>
      <c r="E190">
        <f t="shared" si="104"/>
        <v>8.9610417363772399E-5</v>
      </c>
      <c r="F190">
        <f t="shared" si="105"/>
        <v>0.04</v>
      </c>
      <c r="G190">
        <f t="shared" si="106"/>
        <v>3.3960531989175591E-3</v>
      </c>
      <c r="H190">
        <f t="shared" si="107"/>
        <v>0.02</v>
      </c>
      <c r="I190">
        <f t="shared" si="108"/>
        <v>1.4048439454710324</v>
      </c>
      <c r="J190">
        <f t="shared" si="109"/>
        <v>4.2991063445433805E-5</v>
      </c>
      <c r="K190">
        <f t="shared" si="110"/>
        <v>1.6291281719029809E-3</v>
      </c>
      <c r="L190">
        <f t="shared" si="111"/>
        <v>0</v>
      </c>
      <c r="M190">
        <f t="shared" si="112"/>
        <v>0.47808307787429238</v>
      </c>
      <c r="N190">
        <f t="shared" si="113"/>
        <v>51.64</v>
      </c>
      <c r="O190">
        <f t="shared" si="114"/>
        <v>1.0327999999999999</v>
      </c>
      <c r="P190">
        <f t="shared" si="115"/>
        <v>7.0242197273551623</v>
      </c>
      <c r="Q190">
        <f t="shared" si="116"/>
        <v>351.2109863677581</v>
      </c>
      <c r="R190">
        <f t="shared" si="117"/>
        <v>24.774558378741848</v>
      </c>
      <c r="S190">
        <f t="shared" si="118"/>
        <v>0.49549116757483697</v>
      </c>
      <c r="T190">
        <f t="shared" si="119"/>
        <v>3.3699059198387031</v>
      </c>
      <c r="U190">
        <f t="shared" si="120"/>
        <v>17.196425378173522</v>
      </c>
      <c r="V190">
        <f t="shared" si="121"/>
        <v>1.5098933797669675E-2</v>
      </c>
      <c r="W190">
        <f t="shared" si="122"/>
        <v>3.6976369793571147</v>
      </c>
      <c r="X190">
        <f t="shared" si="123"/>
        <v>-3.7771203275609935</v>
      </c>
      <c r="Y190">
        <f t="shared" si="124"/>
        <v>0.99673694261856227</v>
      </c>
      <c r="Z190">
        <f t="shared" si="125"/>
        <v>0.63696650878824101</v>
      </c>
      <c r="AA190">
        <f t="shared" si="126"/>
        <v>2.4058991483196248</v>
      </c>
      <c r="AB190">
        <f t="shared" si="127"/>
        <v>15.832225417290136</v>
      </c>
      <c r="AC190">
        <f t="shared" si="128"/>
        <v>0.31664450834580271</v>
      </c>
      <c r="AD190">
        <f t="shared" si="129"/>
        <v>2.1465172087044846</v>
      </c>
      <c r="AE190">
        <f t="shared" si="130"/>
        <v>10.953547036772695</v>
      </c>
      <c r="AF190">
        <f t="shared" si="131"/>
        <v>9.6175151475264304E-3</v>
      </c>
      <c r="AG190">
        <f t="shared" si="94"/>
        <v>867.03222716745643</v>
      </c>
      <c r="AH190">
        <f t="shared" si="95"/>
        <v>1813.5597499550793</v>
      </c>
      <c r="AI190">
        <f t="shared" si="96"/>
        <v>867.03222716745643</v>
      </c>
      <c r="AK190" t="b">
        <f t="shared" si="132"/>
        <v>1</v>
      </c>
      <c r="AL190" t="b">
        <f t="shared" si="133"/>
        <v>1</v>
      </c>
      <c r="AM190">
        <f t="shared" si="134"/>
        <v>867.03222716745643</v>
      </c>
      <c r="AN190" t="b">
        <f t="shared" si="135"/>
        <v>1</v>
      </c>
      <c r="AO190">
        <f t="shared" si="136"/>
        <v>-2.4058991483196248</v>
      </c>
      <c r="AP190">
        <f>SUM(AO191:$AO$352)</f>
        <v>552.27049074574882</v>
      </c>
      <c r="AQ190" t="b">
        <f t="shared" si="97"/>
        <v>1</v>
      </c>
      <c r="AR190" t="b">
        <f t="shared" si="137"/>
        <v>1</v>
      </c>
      <c r="AS190" t="b">
        <f t="shared" si="138"/>
        <v>1</v>
      </c>
      <c r="AT190" t="b">
        <f t="shared" si="140"/>
        <v>1</v>
      </c>
      <c r="AU190">
        <f t="shared" si="98"/>
        <v>1813.5597499550797</v>
      </c>
      <c r="AV190" t="b">
        <f t="shared" si="99"/>
        <v>1</v>
      </c>
      <c r="AW190" t="b">
        <f t="shared" si="100"/>
        <v>1</v>
      </c>
      <c r="AX190" t="b">
        <f t="shared" si="139"/>
        <v>1</v>
      </c>
    </row>
    <row r="191" spans="1:50" x14ac:dyDescent="0.35">
      <c r="A191">
        <v>139</v>
      </c>
      <c r="B191">
        <f t="shared" si="101"/>
        <v>11</v>
      </c>
      <c r="C191">
        <f t="shared" si="102"/>
        <v>46</v>
      </c>
      <c r="D191">
        <f t="shared" si="103"/>
        <v>1.0747951848647519E-3</v>
      </c>
      <c r="E191">
        <f t="shared" si="104"/>
        <v>8.9610417363772399E-5</v>
      </c>
      <c r="F191">
        <f t="shared" si="105"/>
        <v>0.04</v>
      </c>
      <c r="G191">
        <f t="shared" si="106"/>
        <v>3.3960531989175591E-3</v>
      </c>
      <c r="H191">
        <f t="shared" si="107"/>
        <v>0.02</v>
      </c>
      <c r="I191">
        <f t="shared" si="108"/>
        <v>1.4083086696285516</v>
      </c>
      <c r="J191">
        <f t="shared" si="109"/>
        <v>4.2841224142872244E-5</v>
      </c>
      <c r="K191">
        <f t="shared" si="110"/>
        <v>1.6234500748870471E-3</v>
      </c>
      <c r="L191">
        <f t="shared" si="111"/>
        <v>0</v>
      </c>
      <c r="M191">
        <f t="shared" si="112"/>
        <v>0.47641678657526243</v>
      </c>
      <c r="N191">
        <f t="shared" si="113"/>
        <v>51.64</v>
      </c>
      <c r="O191">
        <f t="shared" si="114"/>
        <v>1.0327999999999999</v>
      </c>
      <c r="P191">
        <f t="shared" si="115"/>
        <v>7.0415433481427581</v>
      </c>
      <c r="Q191">
        <f t="shared" si="116"/>
        <v>352.07716740713789</v>
      </c>
      <c r="R191">
        <f t="shared" si="117"/>
        <v>24.68821014142846</v>
      </c>
      <c r="S191">
        <f t="shared" si="118"/>
        <v>0.4937642028285692</v>
      </c>
      <c r="T191">
        <f t="shared" si="119"/>
        <v>3.3664427168653397</v>
      </c>
      <c r="U191">
        <f t="shared" si="120"/>
        <v>17.136489657148896</v>
      </c>
      <c r="V191">
        <f t="shared" si="121"/>
        <v>1.5083416844476748E-2</v>
      </c>
      <c r="W191">
        <f t="shared" si="122"/>
        <v>3.6764301477411783</v>
      </c>
      <c r="X191">
        <f t="shared" si="123"/>
        <v>-3.7556364679186345</v>
      </c>
      <c r="Y191">
        <f t="shared" si="124"/>
        <v>0.99673694261856227</v>
      </c>
      <c r="Z191">
        <f t="shared" si="125"/>
        <v>0.63488805052001096</v>
      </c>
      <c r="AA191">
        <f t="shared" si="126"/>
        <v>2.3844087155787204</v>
      </c>
      <c r="AB191">
        <f t="shared" si="127"/>
        <v>15.725563022016132</v>
      </c>
      <c r="AC191">
        <f t="shared" si="128"/>
        <v>0.31451126044032263</v>
      </c>
      <c r="AD191">
        <f t="shared" si="129"/>
        <v>2.1373142536979248</v>
      </c>
      <c r="AE191">
        <f t="shared" si="130"/>
        <v>10.879752511183593</v>
      </c>
      <c r="AF191">
        <f t="shared" si="131"/>
        <v>9.5762811155705382E-3</v>
      </c>
      <c r="AG191">
        <f t="shared" si="94"/>
        <v>873.62630152990175</v>
      </c>
      <c r="AH191">
        <f t="shared" si="95"/>
        <v>1833.7437431833434</v>
      </c>
      <c r="AI191">
        <f t="shared" si="96"/>
        <v>873.62630152990175</v>
      </c>
      <c r="AK191" t="b">
        <f t="shared" si="132"/>
        <v>1</v>
      </c>
      <c r="AL191" t="b">
        <f t="shared" si="133"/>
        <v>1</v>
      </c>
      <c r="AM191">
        <f t="shared" si="134"/>
        <v>873.62630152990175</v>
      </c>
      <c r="AN191" t="b">
        <f t="shared" si="135"/>
        <v>1</v>
      </c>
      <c r="AO191">
        <f t="shared" si="136"/>
        <v>-2.3844087155787204</v>
      </c>
      <c r="AP191">
        <f>SUM(AO192:$AO$352)</f>
        <v>554.65489946132755</v>
      </c>
      <c r="AQ191" t="b">
        <f t="shared" si="97"/>
        <v>1</v>
      </c>
      <c r="AR191" t="b">
        <f t="shared" si="137"/>
        <v>1</v>
      </c>
      <c r="AS191" t="b">
        <f t="shared" si="138"/>
        <v>1</v>
      </c>
      <c r="AT191" t="b">
        <f t="shared" si="140"/>
        <v>1</v>
      </c>
      <c r="AU191">
        <f t="shared" si="98"/>
        <v>1833.7437431833432</v>
      </c>
      <c r="AV191" t="b">
        <f t="shared" si="99"/>
        <v>1</v>
      </c>
      <c r="AW191" t="b">
        <f t="shared" si="100"/>
        <v>1</v>
      </c>
      <c r="AX191" t="b">
        <f t="shared" si="139"/>
        <v>1</v>
      </c>
    </row>
    <row r="192" spans="1:50" x14ac:dyDescent="0.35">
      <c r="A192">
        <v>140</v>
      </c>
      <c r="B192">
        <f t="shared" si="101"/>
        <v>11</v>
      </c>
      <c r="C192">
        <f t="shared" si="102"/>
        <v>46</v>
      </c>
      <c r="D192">
        <f t="shared" si="103"/>
        <v>1.0747951848647519E-3</v>
      </c>
      <c r="E192">
        <f t="shared" si="104"/>
        <v>8.9610417363772399E-5</v>
      </c>
      <c r="F192">
        <f t="shared" si="105"/>
        <v>0.04</v>
      </c>
      <c r="G192">
        <f t="shared" si="106"/>
        <v>3.3960531989175591E-3</v>
      </c>
      <c r="H192">
        <f t="shared" si="107"/>
        <v>0.02</v>
      </c>
      <c r="I192">
        <f t="shared" si="108"/>
        <v>1.4117819387305295</v>
      </c>
      <c r="J192">
        <f t="shared" si="109"/>
        <v>4.2691907084116548E-5</v>
      </c>
      <c r="K192">
        <f t="shared" si="110"/>
        <v>1.6177917680793232E-3</v>
      </c>
      <c r="L192">
        <f t="shared" si="111"/>
        <v>0</v>
      </c>
      <c r="M192">
        <f t="shared" si="112"/>
        <v>0.47475630290009901</v>
      </c>
      <c r="N192">
        <f t="shared" si="113"/>
        <v>51.64</v>
      </c>
      <c r="O192">
        <f t="shared" si="114"/>
        <v>1.0327999999999999</v>
      </c>
      <c r="P192">
        <f t="shared" si="115"/>
        <v>7.0589096936526472</v>
      </c>
      <c r="Q192">
        <f t="shared" si="116"/>
        <v>352.94548468263235</v>
      </c>
      <c r="R192">
        <f t="shared" si="117"/>
        <v>24.602162858746553</v>
      </c>
      <c r="S192">
        <f t="shared" si="118"/>
        <v>0.49204325717493108</v>
      </c>
      <c r="T192">
        <f t="shared" si="119"/>
        <v>3.3629830729749641</v>
      </c>
      <c r="U192">
        <f t="shared" si="120"/>
        <v>17.076762833646619</v>
      </c>
      <c r="V192">
        <f t="shared" si="121"/>
        <v>1.506791583782942E-2</v>
      </c>
      <c r="W192">
        <f t="shared" si="122"/>
        <v>3.655305779112211</v>
      </c>
      <c r="X192">
        <f t="shared" si="123"/>
        <v>-3.7342360368054486</v>
      </c>
      <c r="Y192">
        <f t="shared" si="124"/>
        <v>0.99673694261856227</v>
      </c>
      <c r="Z192">
        <f t="shared" si="125"/>
        <v>0.63281637438037508</v>
      </c>
      <c r="AA192">
        <f t="shared" si="126"/>
        <v>2.3630857098917648</v>
      </c>
      <c r="AB192">
        <f t="shared" si="127"/>
        <v>15.619619215965418</v>
      </c>
      <c r="AC192">
        <f t="shared" si="128"/>
        <v>0.31239238431930838</v>
      </c>
      <c r="AD192">
        <f t="shared" si="129"/>
        <v>2.1281507553425891</v>
      </c>
      <c r="AE192">
        <f t="shared" si="130"/>
        <v>10.806455142541793</v>
      </c>
      <c r="AF192">
        <f t="shared" si="131"/>
        <v>9.5352238699638447E-3</v>
      </c>
      <c r="AG192">
        <f t="shared" si="94"/>
        <v>880.22056274480099</v>
      </c>
      <c r="AH192">
        <f t="shared" si="95"/>
        <v>1854.0471340093447</v>
      </c>
      <c r="AI192">
        <f t="shared" si="96"/>
        <v>880.22056274480099</v>
      </c>
      <c r="AK192" t="b">
        <f t="shared" si="132"/>
        <v>1</v>
      </c>
      <c r="AL192" t="b">
        <f t="shared" si="133"/>
        <v>1</v>
      </c>
      <c r="AM192">
        <f t="shared" si="134"/>
        <v>880.22056274480087</v>
      </c>
      <c r="AN192" t="b">
        <f t="shared" si="135"/>
        <v>1</v>
      </c>
      <c r="AO192">
        <f t="shared" si="136"/>
        <v>-2.3630857098917648</v>
      </c>
      <c r="AP192">
        <f>SUM(AO193:$AO$352)</f>
        <v>557.01798517121927</v>
      </c>
      <c r="AQ192" t="b">
        <f t="shared" si="97"/>
        <v>1</v>
      </c>
      <c r="AR192" t="b">
        <f t="shared" si="137"/>
        <v>1</v>
      </c>
      <c r="AS192" t="b">
        <f t="shared" si="138"/>
        <v>1</v>
      </c>
      <c r="AT192" t="b">
        <f t="shared" si="140"/>
        <v>1</v>
      </c>
      <c r="AU192">
        <f t="shared" si="98"/>
        <v>1854.047134009345</v>
      </c>
      <c r="AV192" t="b">
        <f t="shared" si="99"/>
        <v>1</v>
      </c>
      <c r="AW192" t="b">
        <f t="shared" si="100"/>
        <v>1</v>
      </c>
      <c r="AX192" t="b">
        <f t="shared" si="139"/>
        <v>1</v>
      </c>
    </row>
    <row r="193" spans="1:50" x14ac:dyDescent="0.35">
      <c r="A193">
        <v>141</v>
      </c>
      <c r="B193">
        <f t="shared" si="101"/>
        <v>11</v>
      </c>
      <c r="C193">
        <f t="shared" si="102"/>
        <v>46</v>
      </c>
      <c r="D193">
        <f t="shared" si="103"/>
        <v>1.0747951848647519E-3</v>
      </c>
      <c r="E193">
        <f t="shared" si="104"/>
        <v>8.9610417363772399E-5</v>
      </c>
      <c r="F193">
        <f t="shared" si="105"/>
        <v>0.04</v>
      </c>
      <c r="G193">
        <f t="shared" si="106"/>
        <v>3.3960531989175591E-3</v>
      </c>
      <c r="H193">
        <f t="shared" si="107"/>
        <v>0.02</v>
      </c>
      <c r="I193">
        <f t="shared" si="108"/>
        <v>1.4152637738511049</v>
      </c>
      <c r="J193">
        <f t="shared" si="109"/>
        <v>4.2543110448959422E-5</v>
      </c>
      <c r="K193">
        <f t="shared" si="110"/>
        <v>1.6121531825038229E-3</v>
      </c>
      <c r="L193">
        <f t="shared" si="111"/>
        <v>0</v>
      </c>
      <c r="M193">
        <f t="shared" si="112"/>
        <v>0.47310160660714623</v>
      </c>
      <c r="N193">
        <f t="shared" si="113"/>
        <v>51.64</v>
      </c>
      <c r="O193">
        <f t="shared" si="114"/>
        <v>1.0327999999999999</v>
      </c>
      <c r="P193">
        <f t="shared" si="115"/>
        <v>7.076318869255525</v>
      </c>
      <c r="Q193">
        <f t="shared" si="116"/>
        <v>353.8159434627762</v>
      </c>
      <c r="R193">
        <f t="shared" si="117"/>
        <v>24.516415481761115</v>
      </c>
      <c r="S193">
        <f t="shared" si="118"/>
        <v>0.49032830963522228</v>
      </c>
      <c r="T193">
        <f t="shared" si="119"/>
        <v>3.3595269845099622</v>
      </c>
      <c r="U193">
        <f t="shared" si="120"/>
        <v>17.01724417958377</v>
      </c>
      <c r="V193">
        <f t="shared" si="121"/>
        <v>1.505243076133967E-2</v>
      </c>
      <c r="W193">
        <f t="shared" si="122"/>
        <v>3.6342635772708189</v>
      </c>
      <c r="X193">
        <f t="shared" si="123"/>
        <v>-3.7129187346567853</v>
      </c>
      <c r="Y193">
        <f t="shared" si="124"/>
        <v>0.99673694261856227</v>
      </c>
      <c r="Z193">
        <f t="shared" si="125"/>
        <v>0.63075145823885848</v>
      </c>
      <c r="AA193">
        <f t="shared" si="126"/>
        <v>2.3419289062071478</v>
      </c>
      <c r="AB193">
        <f t="shared" si="127"/>
        <v>15.514389157970966</v>
      </c>
      <c r="AC193">
        <f t="shared" si="128"/>
        <v>0.31028778315941929</v>
      </c>
      <c r="AD193">
        <f t="shared" si="129"/>
        <v>2.1190265444724536</v>
      </c>
      <c r="AE193">
        <f t="shared" si="130"/>
        <v>10.73365158147919</v>
      </c>
      <c r="AF193">
        <f t="shared" si="131"/>
        <v>9.4943426527544471E-3</v>
      </c>
      <c r="AG193">
        <f t="shared" si="94"/>
        <v>886.81509455282503</v>
      </c>
      <c r="AH193">
        <f t="shared" si="95"/>
        <v>1874.4706891034041</v>
      </c>
      <c r="AI193">
        <f t="shared" si="96"/>
        <v>886.81509455282503</v>
      </c>
      <c r="AK193" t="b">
        <f t="shared" si="132"/>
        <v>1</v>
      </c>
      <c r="AL193" t="b">
        <f t="shared" si="133"/>
        <v>1</v>
      </c>
      <c r="AM193">
        <f t="shared" si="134"/>
        <v>886.81509455282492</v>
      </c>
      <c r="AN193" t="b">
        <f t="shared" si="135"/>
        <v>1</v>
      </c>
      <c r="AO193">
        <f t="shared" si="136"/>
        <v>-2.3419289062071478</v>
      </c>
      <c r="AP193">
        <f>SUM(AO194:$AO$352)</f>
        <v>559.35991407742642</v>
      </c>
      <c r="AQ193" t="b">
        <f t="shared" si="97"/>
        <v>1</v>
      </c>
      <c r="AR193" t="b">
        <f t="shared" si="137"/>
        <v>1</v>
      </c>
      <c r="AS193" t="b">
        <f t="shared" si="138"/>
        <v>1</v>
      </c>
      <c r="AT193" t="b">
        <f t="shared" si="140"/>
        <v>1</v>
      </c>
      <c r="AU193">
        <f t="shared" si="98"/>
        <v>1874.4706891034041</v>
      </c>
      <c r="AV193" t="b">
        <f t="shared" si="99"/>
        <v>1</v>
      </c>
      <c r="AW193" t="b">
        <f t="shared" si="100"/>
        <v>1</v>
      </c>
      <c r="AX193" t="b">
        <f t="shared" si="139"/>
        <v>1</v>
      </c>
    </row>
    <row r="194" spans="1:50" x14ac:dyDescent="0.35">
      <c r="A194">
        <v>142</v>
      </c>
      <c r="B194">
        <f t="shared" si="101"/>
        <v>11</v>
      </c>
      <c r="C194">
        <f t="shared" si="102"/>
        <v>46</v>
      </c>
      <c r="D194">
        <f t="shared" si="103"/>
        <v>1.0747951848647519E-3</v>
      </c>
      <c r="E194">
        <f t="shared" si="104"/>
        <v>8.9610417363772399E-5</v>
      </c>
      <c r="F194">
        <f t="shared" si="105"/>
        <v>0.04</v>
      </c>
      <c r="G194">
        <f t="shared" si="106"/>
        <v>3.3960531989175591E-3</v>
      </c>
      <c r="H194">
        <f t="shared" si="107"/>
        <v>0.02</v>
      </c>
      <c r="I194">
        <f t="shared" si="108"/>
        <v>1.4187541961163901</v>
      </c>
      <c r="J194">
        <f t="shared" si="109"/>
        <v>4.2394832423537633E-5</v>
      </c>
      <c r="K194">
        <f t="shared" si="110"/>
        <v>1.6065342494249661E-3</v>
      </c>
      <c r="L194">
        <f t="shared" si="111"/>
        <v>0</v>
      </c>
      <c r="M194">
        <f t="shared" si="112"/>
        <v>0.47145267752529774</v>
      </c>
      <c r="N194">
        <f t="shared" si="113"/>
        <v>51.64</v>
      </c>
      <c r="O194">
        <f t="shared" si="114"/>
        <v>1.0327999999999999</v>
      </c>
      <c r="P194">
        <f t="shared" si="115"/>
        <v>7.0937709805819509</v>
      </c>
      <c r="Q194">
        <f t="shared" si="116"/>
        <v>354.68854902909754</v>
      </c>
      <c r="R194">
        <f t="shared" si="117"/>
        <v>24.430966965193033</v>
      </c>
      <c r="S194">
        <f t="shared" si="118"/>
        <v>0.48861933930386064</v>
      </c>
      <c r="T194">
        <f t="shared" si="119"/>
        <v>3.3560744478164719</v>
      </c>
      <c r="U194">
        <f t="shared" si="120"/>
        <v>16.957932969415054</v>
      </c>
      <c r="V194">
        <f t="shared" si="121"/>
        <v>1.5036961598636302E-2</v>
      </c>
      <c r="W194">
        <f t="shared" si="122"/>
        <v>3.6133032470590112</v>
      </c>
      <c r="X194">
        <f t="shared" si="123"/>
        <v>-3.6916842629611217</v>
      </c>
      <c r="Y194">
        <f t="shared" si="124"/>
        <v>0.99673694261856227</v>
      </c>
      <c r="Z194">
        <f t="shared" si="125"/>
        <v>0.6286932800371996</v>
      </c>
      <c r="AA194">
        <f t="shared" si="126"/>
        <v>2.3209370881427382</v>
      </c>
      <c r="AB194">
        <f t="shared" si="127"/>
        <v>15.409868039480884</v>
      </c>
      <c r="AC194">
        <f t="shared" si="128"/>
        <v>0.30819736078961768</v>
      </c>
      <c r="AD194">
        <f t="shared" si="129"/>
        <v>2.1099414526467712</v>
      </c>
      <c r="AE194">
        <f t="shared" si="130"/>
        <v>10.661338501192519</v>
      </c>
      <c r="AF194">
        <f t="shared" si="131"/>
        <v>9.4536367092400691E-3</v>
      </c>
      <c r="AG194">
        <f t="shared" si="94"/>
        <v>893.40998067027817</v>
      </c>
      <c r="AH194">
        <f t="shared" si="95"/>
        <v>1895.0151802294909</v>
      </c>
      <c r="AI194">
        <f t="shared" si="96"/>
        <v>893.40998067027817</v>
      </c>
      <c r="AK194" t="b">
        <f t="shared" si="132"/>
        <v>1</v>
      </c>
      <c r="AL194" t="b">
        <f t="shared" si="133"/>
        <v>1</v>
      </c>
      <c r="AM194">
        <f t="shared" si="134"/>
        <v>893.40998067027817</v>
      </c>
      <c r="AN194" t="b">
        <f t="shared" si="135"/>
        <v>1</v>
      </c>
      <c r="AO194">
        <f t="shared" si="136"/>
        <v>-2.3209370881427382</v>
      </c>
      <c r="AP194">
        <f>SUM(AO195:$AO$352)</f>
        <v>561.68085116556915</v>
      </c>
      <c r="AQ194" t="b">
        <f t="shared" si="97"/>
        <v>1</v>
      </c>
      <c r="AR194" t="b">
        <f t="shared" si="137"/>
        <v>1</v>
      </c>
      <c r="AS194" t="b">
        <f t="shared" si="138"/>
        <v>1</v>
      </c>
      <c r="AT194" t="b">
        <f t="shared" si="140"/>
        <v>1</v>
      </c>
      <c r="AU194">
        <f t="shared" si="98"/>
        <v>1895.0151802294913</v>
      </c>
      <c r="AV194" t="b">
        <f t="shared" si="99"/>
        <v>1</v>
      </c>
      <c r="AW194" t="b">
        <f t="shared" si="100"/>
        <v>1</v>
      </c>
      <c r="AX194" t="b">
        <f t="shared" si="139"/>
        <v>1</v>
      </c>
    </row>
    <row r="195" spans="1:50" x14ac:dyDescent="0.35">
      <c r="A195">
        <v>143</v>
      </c>
      <c r="B195">
        <f t="shared" si="101"/>
        <v>11</v>
      </c>
      <c r="C195">
        <f t="shared" si="102"/>
        <v>46</v>
      </c>
      <c r="D195">
        <f t="shared" si="103"/>
        <v>1.0747951848647519E-3</v>
      </c>
      <c r="E195">
        <f t="shared" si="104"/>
        <v>8.9610417363772399E-5</v>
      </c>
      <c r="F195">
        <f t="shared" si="105"/>
        <v>0.04</v>
      </c>
      <c r="G195">
        <f t="shared" si="106"/>
        <v>3.3960531989175591E-3</v>
      </c>
      <c r="H195">
        <f t="shared" si="107"/>
        <v>0.02</v>
      </c>
      <c r="I195">
        <f t="shared" si="108"/>
        <v>1.4222532267046009</v>
      </c>
      <c r="J195">
        <f t="shared" si="109"/>
        <v>4.2247071200309927E-5</v>
      </c>
      <c r="K195">
        <f t="shared" si="110"/>
        <v>1.600934900346741E-3</v>
      </c>
      <c r="L195">
        <f t="shared" si="111"/>
        <v>0</v>
      </c>
      <c r="M195">
        <f t="shared" si="112"/>
        <v>0.46980949555375068</v>
      </c>
      <c r="N195">
        <f t="shared" si="113"/>
        <v>51.64</v>
      </c>
      <c r="O195">
        <f t="shared" si="114"/>
        <v>1.0327999999999999</v>
      </c>
      <c r="P195">
        <f t="shared" si="115"/>
        <v>7.1112661335230047</v>
      </c>
      <c r="Q195">
        <f t="shared" si="116"/>
        <v>355.56330667615021</v>
      </c>
      <c r="R195">
        <f t="shared" si="117"/>
        <v>24.345816267406374</v>
      </c>
      <c r="S195">
        <f t="shared" si="118"/>
        <v>0.48691632534812751</v>
      </c>
      <c r="T195">
        <f t="shared" si="119"/>
        <v>3.352625459244392</v>
      </c>
      <c r="U195">
        <f t="shared" si="120"/>
        <v>16.898828480123971</v>
      </c>
      <c r="V195">
        <f t="shared" si="121"/>
        <v>1.5021508333364951E-2</v>
      </c>
      <c r="W195">
        <f t="shared" si="122"/>
        <v>3.5924244943565182</v>
      </c>
      <c r="X195">
        <f t="shared" si="123"/>
        <v>-3.6705323242563388</v>
      </c>
      <c r="Y195">
        <f t="shared" si="124"/>
        <v>0.99673694261856227</v>
      </c>
      <c r="Z195">
        <f t="shared" si="125"/>
        <v>0.62664181778911399</v>
      </c>
      <c r="AA195">
        <f t="shared" si="126"/>
        <v>2.3001090479256909</v>
      </c>
      <c r="AB195">
        <f t="shared" si="127"/>
        <v>15.306051084338725</v>
      </c>
      <c r="AC195">
        <f t="shared" si="128"/>
        <v>0.30612102168677452</v>
      </c>
      <c r="AD195">
        <f t="shared" si="129"/>
        <v>2.1008953121469691</v>
      </c>
      <c r="AE195">
        <f t="shared" si="130"/>
        <v>10.589512597291336</v>
      </c>
      <c r="AF195">
        <f t="shared" si="131"/>
        <v>9.4131052879541377E-3</v>
      </c>
      <c r="AG195">
        <f t="shared" si="94"/>
        <v>900.00530479006841</v>
      </c>
      <c r="AH195">
        <f t="shared" si="95"/>
        <v>1915.6813842795123</v>
      </c>
      <c r="AI195">
        <f t="shared" si="96"/>
        <v>900.00530479006841</v>
      </c>
      <c r="AK195" t="b">
        <f t="shared" si="132"/>
        <v>1</v>
      </c>
      <c r="AL195" t="b">
        <f t="shared" si="133"/>
        <v>1</v>
      </c>
      <c r="AM195">
        <f t="shared" si="134"/>
        <v>900.00530479006841</v>
      </c>
      <c r="AN195" t="b">
        <f t="shared" si="135"/>
        <v>1</v>
      </c>
      <c r="AO195">
        <f t="shared" si="136"/>
        <v>-2.3001090479256909</v>
      </c>
      <c r="AP195">
        <f>SUM(AO196:$AO$352)</f>
        <v>563.98096021349488</v>
      </c>
      <c r="AQ195" t="b">
        <f t="shared" si="97"/>
        <v>1</v>
      </c>
      <c r="AR195" t="b">
        <f t="shared" si="137"/>
        <v>1</v>
      </c>
      <c r="AS195" t="b">
        <f t="shared" si="138"/>
        <v>1</v>
      </c>
      <c r="AT195" t="b">
        <f t="shared" si="140"/>
        <v>1</v>
      </c>
      <c r="AU195">
        <f t="shared" si="98"/>
        <v>1915.6813842795125</v>
      </c>
      <c r="AV195" t="b">
        <f t="shared" si="99"/>
        <v>1</v>
      </c>
      <c r="AW195" t="b">
        <f t="shared" si="100"/>
        <v>1</v>
      </c>
      <c r="AX195" t="b">
        <f t="shared" si="139"/>
        <v>1</v>
      </c>
    </row>
    <row r="196" spans="1:50" x14ac:dyDescent="0.35">
      <c r="A196">
        <v>144</v>
      </c>
      <c r="B196">
        <f t="shared" si="101"/>
        <v>11</v>
      </c>
      <c r="C196">
        <f t="shared" si="102"/>
        <v>46</v>
      </c>
      <c r="D196">
        <f t="shared" si="103"/>
        <v>1.0747951848647519E-3</v>
      </c>
      <c r="E196">
        <f t="shared" si="104"/>
        <v>8.9610417363772399E-5</v>
      </c>
      <c r="F196">
        <f t="shared" si="105"/>
        <v>0.04</v>
      </c>
      <c r="G196">
        <f t="shared" si="106"/>
        <v>3.3960531989175591E-3</v>
      </c>
      <c r="H196">
        <f t="shared" si="107"/>
        <v>0.02</v>
      </c>
      <c r="I196">
        <f t="shared" si="108"/>
        <v>1.4257608868461835</v>
      </c>
      <c r="J196">
        <f t="shared" si="109"/>
        <v>4.2099824978034973E-5</v>
      </c>
      <c r="K196">
        <f t="shared" si="110"/>
        <v>1.5953550670118693E-3</v>
      </c>
      <c r="L196">
        <f t="shared" si="111"/>
        <v>0</v>
      </c>
      <c r="M196">
        <f t="shared" si="112"/>
        <v>0.46817204066176077</v>
      </c>
      <c r="N196">
        <f t="shared" si="113"/>
        <v>51.64</v>
      </c>
      <c r="O196">
        <f t="shared" si="114"/>
        <v>1.0327999999999999</v>
      </c>
      <c r="P196">
        <f t="shared" si="115"/>
        <v>7.1288044342309176</v>
      </c>
      <c r="Q196">
        <f t="shared" si="116"/>
        <v>356.44022171154586</v>
      </c>
      <c r="R196">
        <f t="shared" si="117"/>
        <v>24.260962350395687</v>
      </c>
      <c r="S196">
        <f t="shared" si="118"/>
        <v>0.48521924700791375</v>
      </c>
      <c r="T196">
        <f t="shared" si="119"/>
        <v>3.3491800151473683</v>
      </c>
      <c r="U196">
        <f t="shared" si="120"/>
        <v>16.839929991213989</v>
      </c>
      <c r="V196">
        <f t="shared" si="121"/>
        <v>1.5006070949188063E-2</v>
      </c>
      <c r="W196">
        <f t="shared" si="122"/>
        <v>3.5716270260772265</v>
      </c>
      <c r="X196">
        <f t="shared" si="123"/>
        <v>-3.6494626221261299</v>
      </c>
      <c r="Y196">
        <f t="shared" si="124"/>
        <v>0.99673694261856227</v>
      </c>
      <c r="Z196">
        <f t="shared" si="125"/>
        <v>0.62459704958005968</v>
      </c>
      <c r="AA196">
        <f t="shared" si="126"/>
        <v>2.2794435863326878</v>
      </c>
      <c r="AB196">
        <f t="shared" si="127"/>
        <v>15.202933548565209</v>
      </c>
      <c r="AC196">
        <f t="shared" si="128"/>
        <v>0.30405867097130418</v>
      </c>
      <c r="AD196">
        <f t="shared" si="129"/>
        <v>2.0918879559735459</v>
      </c>
      <c r="AE196">
        <f t="shared" si="130"/>
        <v>10.518170587647019</v>
      </c>
      <c r="AF196">
        <f t="shared" si="131"/>
        <v>9.3727476406519107E-3</v>
      </c>
      <c r="AG196">
        <f t="shared" si="94"/>
        <v>906.60115058267593</v>
      </c>
      <c r="AH196">
        <f t="shared" si="95"/>
        <v>1936.4700833078284</v>
      </c>
      <c r="AI196">
        <f t="shared" si="96"/>
        <v>906.60115058267593</v>
      </c>
      <c r="AK196" t="b">
        <f t="shared" si="132"/>
        <v>1</v>
      </c>
      <c r="AL196" t="b">
        <f t="shared" si="133"/>
        <v>1</v>
      </c>
      <c r="AM196">
        <f t="shared" si="134"/>
        <v>906.60115058267593</v>
      </c>
      <c r="AN196" t="b">
        <f t="shared" si="135"/>
        <v>1</v>
      </c>
      <c r="AO196">
        <f t="shared" si="136"/>
        <v>-2.2794435863326878</v>
      </c>
      <c r="AP196">
        <f>SUM(AO197:$AO$352)</f>
        <v>566.2604037998276</v>
      </c>
      <c r="AQ196" t="b">
        <f t="shared" si="97"/>
        <v>1</v>
      </c>
      <c r="AR196" t="b">
        <f t="shared" si="137"/>
        <v>1</v>
      </c>
      <c r="AS196" t="b">
        <f t="shared" si="138"/>
        <v>1</v>
      </c>
      <c r="AT196" t="b">
        <f t="shared" si="140"/>
        <v>1</v>
      </c>
      <c r="AU196">
        <f t="shared" si="98"/>
        <v>1936.4700833078284</v>
      </c>
      <c r="AV196" t="b">
        <f t="shared" si="99"/>
        <v>1</v>
      </c>
      <c r="AW196" t="b">
        <f t="shared" si="100"/>
        <v>1</v>
      </c>
      <c r="AX196" t="b">
        <f t="shared" si="139"/>
        <v>1</v>
      </c>
    </row>
    <row r="197" spans="1:50" x14ac:dyDescent="0.35">
      <c r="A197">
        <v>145</v>
      </c>
      <c r="B197">
        <f t="shared" si="101"/>
        <v>12</v>
      </c>
      <c r="C197">
        <f t="shared" si="102"/>
        <v>47</v>
      </c>
      <c r="D197">
        <f t="shared" si="103"/>
        <v>1.1672287684962868E-3</v>
      </c>
      <c r="E197">
        <f t="shared" si="104"/>
        <v>9.7321139869488427E-5</v>
      </c>
      <c r="F197">
        <f t="shared" si="105"/>
        <v>0.04</v>
      </c>
      <c r="G197">
        <f t="shared" si="106"/>
        <v>3.3960531989175591E-3</v>
      </c>
      <c r="H197">
        <f t="shared" si="107"/>
        <v>0.02</v>
      </c>
      <c r="I197">
        <f t="shared" si="108"/>
        <v>1.4292771978239451</v>
      </c>
      <c r="J197">
        <f t="shared" si="109"/>
        <v>4.5563036652227041E-5</v>
      </c>
      <c r="K197">
        <f t="shared" si="110"/>
        <v>1.589782421836759E-3</v>
      </c>
      <c r="L197">
        <f t="shared" si="111"/>
        <v>0</v>
      </c>
      <c r="M197">
        <f t="shared" si="112"/>
        <v>0.46653669520327179</v>
      </c>
      <c r="N197">
        <f t="shared" si="113"/>
        <v>51.64</v>
      </c>
      <c r="O197">
        <f t="shared" si="114"/>
        <v>1.0327999999999999</v>
      </c>
      <c r="P197">
        <f t="shared" si="115"/>
        <v>7.1463859891197252</v>
      </c>
      <c r="Q197">
        <f t="shared" si="116"/>
        <v>357.31929945598631</v>
      </c>
      <c r="R197">
        <f t="shared" si="117"/>
        <v>24.176404179773325</v>
      </c>
      <c r="S197">
        <f t="shared" si="118"/>
        <v>0.48352808359546651</v>
      </c>
      <c r="T197">
        <f t="shared" si="119"/>
        <v>3.3457381118827976</v>
      </c>
      <c r="U197">
        <f t="shared" si="120"/>
        <v>18.225214660890817</v>
      </c>
      <c r="V197">
        <f t="shared" si="121"/>
        <v>1.6280552337661194E-2</v>
      </c>
      <c r="W197">
        <f t="shared" si="122"/>
        <v>2.1056427710665817</v>
      </c>
      <c r="X197">
        <f t="shared" si="123"/>
        <v>-2.183207082097347</v>
      </c>
      <c r="Y197">
        <f t="shared" si="124"/>
        <v>0.99673694261856227</v>
      </c>
      <c r="Z197">
        <f t="shared" si="125"/>
        <v>0.62255895356700319</v>
      </c>
      <c r="AA197">
        <f t="shared" si="126"/>
        <v>1.3591751164505972</v>
      </c>
      <c r="AB197">
        <f t="shared" si="127"/>
        <v>15.100510720141441</v>
      </c>
      <c r="AC197">
        <f t="shared" si="128"/>
        <v>0.30201021440282882</v>
      </c>
      <c r="AD197">
        <f t="shared" si="129"/>
        <v>2.0829192178429956</v>
      </c>
      <c r="AE197">
        <f t="shared" si="130"/>
        <v>11.346270567818191</v>
      </c>
      <c r="AF197">
        <f t="shared" si="131"/>
        <v>1.013560362682718E-2</v>
      </c>
      <c r="AG197">
        <f t="shared" si="94"/>
        <v>911.75233391802317</v>
      </c>
      <c r="AH197">
        <f t="shared" si="95"/>
        <v>1954.2992936938631</v>
      </c>
      <c r="AI197">
        <f t="shared" si="96"/>
        <v>911.75233391802317</v>
      </c>
      <c r="AK197" t="b">
        <f t="shared" si="132"/>
        <v>1</v>
      </c>
      <c r="AL197" t="b">
        <f t="shared" si="133"/>
        <v>1</v>
      </c>
      <c r="AM197">
        <f t="shared" si="134"/>
        <v>911.75233391802294</v>
      </c>
      <c r="AN197" t="b">
        <f t="shared" si="135"/>
        <v>1</v>
      </c>
      <c r="AO197">
        <f t="shared" si="136"/>
        <v>-1.3591751164505972</v>
      </c>
      <c r="AP197">
        <f>SUM(AO198:$AO$352)</f>
        <v>567.61957891627821</v>
      </c>
      <c r="AQ197" t="b">
        <f t="shared" si="97"/>
        <v>1</v>
      </c>
      <c r="AR197" t="b">
        <f t="shared" si="137"/>
        <v>1</v>
      </c>
      <c r="AS197" t="b">
        <f t="shared" si="138"/>
        <v>1</v>
      </c>
      <c r="AT197" t="b">
        <f t="shared" si="140"/>
        <v>1</v>
      </c>
      <c r="AU197">
        <f t="shared" si="98"/>
        <v>1954.2992936938631</v>
      </c>
      <c r="AV197" t="b">
        <f t="shared" si="99"/>
        <v>1</v>
      </c>
      <c r="AW197" t="b">
        <f t="shared" si="100"/>
        <v>1</v>
      </c>
      <c r="AX197" t="b">
        <f t="shared" si="139"/>
        <v>1</v>
      </c>
    </row>
    <row r="198" spans="1:50" x14ac:dyDescent="0.35">
      <c r="A198">
        <v>146</v>
      </c>
      <c r="B198">
        <f t="shared" si="101"/>
        <v>12</v>
      </c>
      <c r="C198">
        <f t="shared" si="102"/>
        <v>47</v>
      </c>
      <c r="D198">
        <f t="shared" si="103"/>
        <v>1.1672287684962868E-3</v>
      </c>
      <c r="E198">
        <f t="shared" si="104"/>
        <v>9.7321139869488427E-5</v>
      </c>
      <c r="F198">
        <f t="shared" si="105"/>
        <v>0.04</v>
      </c>
      <c r="G198">
        <f t="shared" si="106"/>
        <v>3.3960531989175591E-3</v>
      </c>
      <c r="H198">
        <f t="shared" si="107"/>
        <v>0.02</v>
      </c>
      <c r="I198">
        <f t="shared" si="108"/>
        <v>1.4328021809731812</v>
      </c>
      <c r="J198">
        <f t="shared" si="109"/>
        <v>4.5403882968126504E-5</v>
      </c>
      <c r="K198">
        <f t="shared" si="110"/>
        <v>1.5842292421555002E-3</v>
      </c>
      <c r="L198">
        <f t="shared" si="111"/>
        <v>0</v>
      </c>
      <c r="M198">
        <f t="shared" si="112"/>
        <v>0.46490706207814814</v>
      </c>
      <c r="N198">
        <f t="shared" si="113"/>
        <v>51.64</v>
      </c>
      <c r="O198">
        <f t="shared" si="114"/>
        <v>1.0327999999999999</v>
      </c>
      <c r="P198">
        <f t="shared" si="115"/>
        <v>7.164010904865906</v>
      </c>
      <c r="Q198">
        <f t="shared" si="116"/>
        <v>358.20054524329532</v>
      </c>
      <c r="R198">
        <f t="shared" si="117"/>
        <v>24.091954940296954</v>
      </c>
      <c r="S198">
        <f t="shared" si="118"/>
        <v>0.48183909880593911</v>
      </c>
      <c r="T198">
        <f t="shared" si="119"/>
        <v>3.3422739719563404</v>
      </c>
      <c r="U198">
        <f t="shared" si="120"/>
        <v>18.1615531872506</v>
      </c>
      <c r="V198">
        <f t="shared" si="121"/>
        <v>1.6263695635345684E-2</v>
      </c>
      <c r="W198">
        <f t="shared" si="122"/>
        <v>2.0900249866487282</v>
      </c>
      <c r="X198">
        <f t="shared" si="123"/>
        <v>-2.1673183621413408</v>
      </c>
      <c r="Y198">
        <f t="shared" si="124"/>
        <v>0.99673694261856227</v>
      </c>
      <c r="Z198">
        <f t="shared" si="125"/>
        <v>0.62052750797818623</v>
      </c>
      <c r="AA198">
        <f t="shared" si="126"/>
        <v>1.3448806622549316</v>
      </c>
      <c r="AB198">
        <f t="shared" si="127"/>
        <v>14.998662257014665</v>
      </c>
      <c r="AC198">
        <f t="shared" si="128"/>
        <v>0.29997324514029333</v>
      </c>
      <c r="AD198">
        <f t="shared" si="129"/>
        <v>2.073972938798422</v>
      </c>
      <c r="AE198">
        <f t="shared" si="130"/>
        <v>11.2697433402979</v>
      </c>
      <c r="AF198">
        <f t="shared" si="131"/>
        <v>1.0092070523116762E-2</v>
      </c>
      <c r="AG198">
        <f t="shared" si="94"/>
        <v>916.9044921672247</v>
      </c>
      <c r="AH198">
        <f t="shared" si="95"/>
        <v>1972.2318006283554</v>
      </c>
      <c r="AI198">
        <f t="shared" si="96"/>
        <v>916.9044921672247</v>
      </c>
      <c r="AK198" t="b">
        <f t="shared" si="132"/>
        <v>1</v>
      </c>
      <c r="AL198" t="b">
        <f t="shared" si="133"/>
        <v>1</v>
      </c>
      <c r="AM198">
        <f t="shared" si="134"/>
        <v>916.9044921672247</v>
      </c>
      <c r="AN198" t="b">
        <f t="shared" si="135"/>
        <v>1</v>
      </c>
      <c r="AO198">
        <f t="shared" si="136"/>
        <v>-1.3448806622549316</v>
      </c>
      <c r="AP198">
        <f>SUM(AO199:$AO$352)</f>
        <v>568.96445957853314</v>
      </c>
      <c r="AQ198" t="b">
        <f t="shared" si="97"/>
        <v>1</v>
      </c>
      <c r="AR198" t="b">
        <f t="shared" si="137"/>
        <v>1</v>
      </c>
      <c r="AS198" t="b">
        <f t="shared" si="138"/>
        <v>1</v>
      </c>
      <c r="AT198" t="b">
        <f t="shared" si="140"/>
        <v>1</v>
      </c>
      <c r="AU198">
        <f t="shared" si="98"/>
        <v>1972.2318006283556</v>
      </c>
      <c r="AV198" t="b">
        <f t="shared" si="99"/>
        <v>1</v>
      </c>
      <c r="AW198" t="b">
        <f t="shared" si="100"/>
        <v>1</v>
      </c>
      <c r="AX198" t="b">
        <f t="shared" si="139"/>
        <v>1</v>
      </c>
    </row>
    <row r="199" spans="1:50" x14ac:dyDescent="0.35">
      <c r="A199">
        <v>147</v>
      </c>
      <c r="B199">
        <f t="shared" si="101"/>
        <v>12</v>
      </c>
      <c r="C199">
        <f t="shared" si="102"/>
        <v>47</v>
      </c>
      <c r="D199">
        <f t="shared" si="103"/>
        <v>1.1672287684962868E-3</v>
      </c>
      <c r="E199">
        <f t="shared" si="104"/>
        <v>9.7321139869488427E-5</v>
      </c>
      <c r="F199">
        <f t="shared" si="105"/>
        <v>0.04</v>
      </c>
      <c r="G199">
        <f t="shared" si="106"/>
        <v>3.3960531989175591E-3</v>
      </c>
      <c r="H199">
        <f t="shared" si="107"/>
        <v>0.02</v>
      </c>
      <c r="I199">
        <f t="shared" si="108"/>
        <v>1.4363358576818062</v>
      </c>
      <c r="J199">
        <f t="shared" si="109"/>
        <v>4.5245285214820394E-5</v>
      </c>
      <c r="K199">
        <f t="shared" si="110"/>
        <v>1.5786954599742694E-3</v>
      </c>
      <c r="L199">
        <f t="shared" si="111"/>
        <v>0</v>
      </c>
      <c r="M199">
        <f t="shared" si="112"/>
        <v>0.46328312133295907</v>
      </c>
      <c r="N199">
        <f t="shared" si="113"/>
        <v>51.64</v>
      </c>
      <c r="O199">
        <f t="shared" si="114"/>
        <v>1.0327999999999999</v>
      </c>
      <c r="P199">
        <f t="shared" si="115"/>
        <v>7.1816792884090308</v>
      </c>
      <c r="Q199">
        <f t="shared" si="116"/>
        <v>359.08396442045154</v>
      </c>
      <c r="R199">
        <f t="shared" si="117"/>
        <v>24.007800685715569</v>
      </c>
      <c r="S199">
        <f t="shared" si="118"/>
        <v>0.48015601371431138</v>
      </c>
      <c r="T199">
        <f t="shared" si="119"/>
        <v>3.338813418761728</v>
      </c>
      <c r="U199">
        <f t="shared" si="120"/>
        <v>18.098114085928156</v>
      </c>
      <c r="V199">
        <f t="shared" si="121"/>
        <v>1.6246856386271748E-2</v>
      </c>
      <c r="W199">
        <f t="shared" si="122"/>
        <v>2.0744703109251033</v>
      </c>
      <c r="X199">
        <f t="shared" si="123"/>
        <v>-2.1514936972692738</v>
      </c>
      <c r="Y199">
        <f t="shared" si="124"/>
        <v>0.99673694261856227</v>
      </c>
      <c r="Z199">
        <f t="shared" si="125"/>
        <v>0.61850269111289291</v>
      </c>
      <c r="AA199">
        <f t="shared" si="126"/>
        <v>1.3307046416734742</v>
      </c>
      <c r="AB199">
        <f t="shared" si="127"/>
        <v>14.897500731544072</v>
      </c>
      <c r="AC199">
        <f t="shared" si="128"/>
        <v>0.29795001463088144</v>
      </c>
      <c r="AD199">
        <f t="shared" si="129"/>
        <v>2.065065084627967</v>
      </c>
      <c r="AE199">
        <f t="shared" si="130"/>
        <v>11.193732266214719</v>
      </c>
      <c r="AF199">
        <f t="shared" si="131"/>
        <v>1.0048724397033767E-2</v>
      </c>
      <c r="AG199">
        <f t="shared" si="94"/>
        <v>922.05769257697875</v>
      </c>
      <c r="AH199">
        <f t="shared" si="95"/>
        <v>1990.2682617144192</v>
      </c>
      <c r="AI199">
        <f t="shared" si="96"/>
        <v>922.05769257697875</v>
      </c>
      <c r="AK199" t="b">
        <f t="shared" si="132"/>
        <v>1</v>
      </c>
      <c r="AL199" t="b">
        <f t="shared" si="133"/>
        <v>1</v>
      </c>
      <c r="AM199">
        <f t="shared" si="134"/>
        <v>922.05769257697875</v>
      </c>
      <c r="AN199" t="b">
        <f t="shared" si="135"/>
        <v>1</v>
      </c>
      <c r="AO199">
        <f t="shared" si="136"/>
        <v>-1.3307046416734742</v>
      </c>
      <c r="AP199">
        <f>SUM(AO200:$AO$352)</f>
        <v>570.29516422020663</v>
      </c>
      <c r="AQ199" t="b">
        <f t="shared" si="97"/>
        <v>1</v>
      </c>
      <c r="AR199" t="b">
        <f t="shared" si="137"/>
        <v>1</v>
      </c>
      <c r="AS199" t="b">
        <f t="shared" si="138"/>
        <v>1</v>
      </c>
      <c r="AT199" t="b">
        <f t="shared" si="140"/>
        <v>1</v>
      </c>
      <c r="AU199">
        <f t="shared" si="98"/>
        <v>1990.2682617144189</v>
      </c>
      <c r="AV199" t="b">
        <f t="shared" si="99"/>
        <v>1</v>
      </c>
      <c r="AW199" t="b">
        <f t="shared" si="100"/>
        <v>1</v>
      </c>
      <c r="AX199" t="b">
        <f t="shared" si="139"/>
        <v>1</v>
      </c>
    </row>
    <row r="200" spans="1:50" x14ac:dyDescent="0.35">
      <c r="A200">
        <v>148</v>
      </c>
      <c r="B200">
        <f t="shared" si="101"/>
        <v>12</v>
      </c>
      <c r="C200">
        <f t="shared" si="102"/>
        <v>47</v>
      </c>
      <c r="D200">
        <f t="shared" si="103"/>
        <v>1.1672287684962868E-3</v>
      </c>
      <c r="E200">
        <f t="shared" si="104"/>
        <v>9.7321139869488427E-5</v>
      </c>
      <c r="F200">
        <f t="shared" si="105"/>
        <v>0.04</v>
      </c>
      <c r="G200">
        <f t="shared" si="106"/>
        <v>3.3960531989175591E-3</v>
      </c>
      <c r="H200">
        <f t="shared" si="107"/>
        <v>0.02</v>
      </c>
      <c r="I200">
        <f t="shared" si="108"/>
        <v>1.4398782493904827</v>
      </c>
      <c r="J200">
        <f t="shared" si="109"/>
        <v>4.5087241450418087E-5</v>
      </c>
      <c r="K200">
        <f t="shared" si="110"/>
        <v>1.5731810075367493E-3</v>
      </c>
      <c r="L200">
        <f t="shared" si="111"/>
        <v>0</v>
      </c>
      <c r="M200">
        <f t="shared" si="112"/>
        <v>0.46166485308397193</v>
      </c>
      <c r="N200">
        <f t="shared" si="113"/>
        <v>51.64</v>
      </c>
      <c r="O200">
        <f t="shared" si="114"/>
        <v>1.0327999999999999</v>
      </c>
      <c r="P200">
        <f t="shared" si="115"/>
        <v>7.1993912469524135</v>
      </c>
      <c r="Q200">
        <f t="shared" si="116"/>
        <v>359.96956234762069</v>
      </c>
      <c r="R200">
        <f t="shared" si="117"/>
        <v>23.923940385634008</v>
      </c>
      <c r="S200">
        <f t="shared" si="118"/>
        <v>0.4784788077126802</v>
      </c>
      <c r="T200">
        <f t="shared" si="119"/>
        <v>3.3353564485852987</v>
      </c>
      <c r="U200">
        <f t="shared" si="120"/>
        <v>18.034896580167235</v>
      </c>
      <c r="V200">
        <f t="shared" si="121"/>
        <v>1.6230034572368501E-2</v>
      </c>
      <c r="W200">
        <f t="shared" si="122"/>
        <v>2.058978514596427</v>
      </c>
      <c r="X200">
        <f t="shared" si="123"/>
        <v>-2.1357328548760819</v>
      </c>
      <c r="Y200">
        <f t="shared" si="124"/>
        <v>0.99673694261856227</v>
      </c>
      <c r="Z200">
        <f t="shared" si="125"/>
        <v>0.61648448134121792</v>
      </c>
      <c r="AA200">
        <f t="shared" si="126"/>
        <v>1.31664616132168</v>
      </c>
      <c r="AB200">
        <f t="shared" si="127"/>
        <v>14.797021510539055</v>
      </c>
      <c r="AC200">
        <f t="shared" si="128"/>
        <v>0.29594043021078115</v>
      </c>
      <c r="AD200">
        <f t="shared" si="129"/>
        <v>2.0561954902941944</v>
      </c>
      <c r="AE200">
        <f t="shared" si="130"/>
        <v>11.118233864266903</v>
      </c>
      <c r="AF200">
        <f t="shared" si="131"/>
        <v>1.0005564445496631E-2</v>
      </c>
      <c r="AG200">
        <f t="shared" si="94"/>
        <v>927.21200238152664</v>
      </c>
      <c r="AH200">
        <f t="shared" si="95"/>
        <v>2008.4093389125219</v>
      </c>
      <c r="AI200">
        <f t="shared" si="96"/>
        <v>927.21200238152664</v>
      </c>
      <c r="AK200" t="b">
        <f t="shared" si="132"/>
        <v>1</v>
      </c>
      <c r="AL200" t="b">
        <f t="shared" si="133"/>
        <v>1</v>
      </c>
      <c r="AM200">
        <f t="shared" si="134"/>
        <v>927.21200238152653</v>
      </c>
      <c r="AN200" t="b">
        <f t="shared" si="135"/>
        <v>1</v>
      </c>
      <c r="AO200">
        <f t="shared" si="136"/>
        <v>-1.31664616132168</v>
      </c>
      <c r="AP200">
        <f>SUM(AO201:$AO$352)</f>
        <v>571.61181038152836</v>
      </c>
      <c r="AQ200" t="b">
        <f t="shared" si="97"/>
        <v>1</v>
      </c>
      <c r="AR200" t="b">
        <f t="shared" si="137"/>
        <v>1</v>
      </c>
      <c r="AS200" t="b">
        <f t="shared" si="138"/>
        <v>1</v>
      </c>
      <c r="AT200" t="b">
        <f t="shared" si="140"/>
        <v>1</v>
      </c>
      <c r="AU200">
        <f t="shared" si="98"/>
        <v>2008.4093389125219</v>
      </c>
      <c r="AV200" t="b">
        <f t="shared" si="99"/>
        <v>1</v>
      </c>
      <c r="AW200" t="b">
        <f t="shared" si="100"/>
        <v>1</v>
      </c>
      <c r="AX200" t="b">
        <f t="shared" si="139"/>
        <v>1</v>
      </c>
    </row>
    <row r="201" spans="1:50" x14ac:dyDescent="0.35">
      <c r="A201">
        <v>149</v>
      </c>
      <c r="B201">
        <f t="shared" si="101"/>
        <v>12</v>
      </c>
      <c r="C201">
        <f t="shared" si="102"/>
        <v>47</v>
      </c>
      <c r="D201">
        <f t="shared" si="103"/>
        <v>1.1672287684962868E-3</v>
      </c>
      <c r="E201">
        <f t="shared" si="104"/>
        <v>9.7321139869488427E-5</v>
      </c>
      <c r="F201">
        <f t="shared" si="105"/>
        <v>0.04</v>
      </c>
      <c r="G201">
        <f t="shared" si="106"/>
        <v>3.3960531989175591E-3</v>
      </c>
      <c r="H201">
        <f t="shared" si="107"/>
        <v>0.02</v>
      </c>
      <c r="I201">
        <f t="shared" si="108"/>
        <v>1.4434293775927518</v>
      </c>
      <c r="J201">
        <f t="shared" si="109"/>
        <v>4.4929749739812059E-5</v>
      </c>
      <c r="K201">
        <f t="shared" si="110"/>
        <v>1.5676858173232975E-3</v>
      </c>
      <c r="L201">
        <f t="shared" si="111"/>
        <v>0</v>
      </c>
      <c r="M201">
        <f t="shared" si="112"/>
        <v>0.46005223751690882</v>
      </c>
      <c r="N201">
        <f t="shared" si="113"/>
        <v>51.64</v>
      </c>
      <c r="O201">
        <f t="shared" si="114"/>
        <v>1.0327999999999999</v>
      </c>
      <c r="P201">
        <f t="shared" si="115"/>
        <v>7.217146887963759</v>
      </c>
      <c r="Q201">
        <f t="shared" si="116"/>
        <v>360.85734439818793</v>
      </c>
      <c r="R201">
        <f t="shared" si="117"/>
        <v>23.840373013256311</v>
      </c>
      <c r="S201">
        <f t="shared" si="118"/>
        <v>0.47680746026512622</v>
      </c>
      <c r="T201">
        <f t="shared" si="119"/>
        <v>3.3319030577172342</v>
      </c>
      <c r="U201">
        <f t="shared" si="120"/>
        <v>17.971899895924825</v>
      </c>
      <c r="V201">
        <f t="shared" si="121"/>
        <v>1.6213230175583754E-2</v>
      </c>
      <c r="W201">
        <f t="shared" si="122"/>
        <v>2.0435493691735438</v>
      </c>
      <c r="X201">
        <f t="shared" si="123"/>
        <v>-2.1200356031783834</v>
      </c>
      <c r="Y201">
        <f t="shared" si="124"/>
        <v>0.99673694261856227</v>
      </c>
      <c r="Z201">
        <f t="shared" si="125"/>
        <v>0.61447285710383559</v>
      </c>
      <c r="AA201">
        <f t="shared" si="126"/>
        <v>1.3027043342468758</v>
      </c>
      <c r="AB201">
        <f t="shared" si="127"/>
        <v>14.697219992058486</v>
      </c>
      <c r="AC201">
        <f t="shared" si="128"/>
        <v>0.29394439984116971</v>
      </c>
      <c r="AD201">
        <f t="shared" si="129"/>
        <v>2.0473639914685151</v>
      </c>
      <c r="AE201">
        <f t="shared" si="130"/>
        <v>11.043244676633053</v>
      </c>
      <c r="AF201">
        <f t="shared" si="131"/>
        <v>9.9625898688730716E-3</v>
      </c>
      <c r="AG201">
        <f t="shared" si="94"/>
        <v>932.36748880343373</v>
      </c>
      <c r="AH201">
        <f t="shared" si="95"/>
        <v>2026.6556985698073</v>
      </c>
      <c r="AI201">
        <f t="shared" si="96"/>
        <v>932.36748880343373</v>
      </c>
      <c r="AK201" t="b">
        <f t="shared" si="132"/>
        <v>1</v>
      </c>
      <c r="AL201" t="b">
        <f t="shared" si="133"/>
        <v>1</v>
      </c>
      <c r="AM201">
        <f t="shared" si="134"/>
        <v>932.36748880343373</v>
      </c>
      <c r="AN201" t="b">
        <f t="shared" si="135"/>
        <v>1</v>
      </c>
      <c r="AO201">
        <f t="shared" si="136"/>
        <v>-1.3027043342468758</v>
      </c>
      <c r="AP201">
        <f>SUM(AO202:$AO$352)</f>
        <v>572.91451471577523</v>
      </c>
      <c r="AQ201" t="b">
        <f t="shared" si="97"/>
        <v>1</v>
      </c>
      <c r="AR201" t="b">
        <f t="shared" si="137"/>
        <v>1</v>
      </c>
      <c r="AS201" t="b">
        <f t="shared" si="138"/>
        <v>1</v>
      </c>
      <c r="AT201" t="b">
        <f t="shared" si="140"/>
        <v>1</v>
      </c>
      <c r="AU201">
        <f t="shared" si="98"/>
        <v>2026.6556985698076</v>
      </c>
      <c r="AV201" t="b">
        <f t="shared" si="99"/>
        <v>1</v>
      </c>
      <c r="AW201" t="b">
        <f t="shared" si="100"/>
        <v>1</v>
      </c>
      <c r="AX201" t="b">
        <f t="shared" si="139"/>
        <v>1</v>
      </c>
    </row>
    <row r="202" spans="1:50" x14ac:dyDescent="0.35">
      <c r="A202">
        <v>150</v>
      </c>
      <c r="B202">
        <f t="shared" si="101"/>
        <v>12</v>
      </c>
      <c r="C202">
        <f t="shared" si="102"/>
        <v>47</v>
      </c>
      <c r="D202">
        <f t="shared" si="103"/>
        <v>1.1672287684962868E-3</v>
      </c>
      <c r="E202">
        <f t="shared" si="104"/>
        <v>9.7321139869488427E-5</v>
      </c>
      <c r="F202">
        <f t="shared" si="105"/>
        <v>0.04</v>
      </c>
      <c r="G202">
        <f t="shared" si="106"/>
        <v>3.3960531989175591E-3</v>
      </c>
      <c r="H202">
        <f t="shared" si="107"/>
        <v>0.02</v>
      </c>
      <c r="I202">
        <f t="shared" si="108"/>
        <v>1.446989263835164</v>
      </c>
      <c r="J202">
        <f t="shared" si="109"/>
        <v>4.4772808154654197E-5</v>
      </c>
      <c r="K202">
        <f t="shared" si="110"/>
        <v>1.5622098220501206E-3</v>
      </c>
      <c r="L202">
        <f t="shared" si="111"/>
        <v>0</v>
      </c>
      <c r="M202">
        <f t="shared" si="112"/>
        <v>0.45844525488670401</v>
      </c>
      <c r="N202">
        <f t="shared" si="113"/>
        <v>51.64</v>
      </c>
      <c r="O202">
        <f t="shared" si="114"/>
        <v>1.0327999999999999</v>
      </c>
      <c r="P202">
        <f t="shared" si="115"/>
        <v>7.2349463191758199</v>
      </c>
      <c r="Q202">
        <f t="shared" si="116"/>
        <v>361.74731595879098</v>
      </c>
      <c r="R202">
        <f t="shared" si="117"/>
        <v>23.757097545373171</v>
      </c>
      <c r="S202">
        <f t="shared" si="118"/>
        <v>0.47514195090746342</v>
      </c>
      <c r="T202">
        <f t="shared" si="119"/>
        <v>3.3284532424515594</v>
      </c>
      <c r="U202">
        <f t="shared" si="120"/>
        <v>17.90912326186168</v>
      </c>
      <c r="V202">
        <f t="shared" si="121"/>
        <v>1.6196443177884025E-2</v>
      </c>
      <c r="W202">
        <f t="shared" si="122"/>
        <v>2.0281826469745838</v>
      </c>
      <c r="X202">
        <f t="shared" si="123"/>
        <v>-2.104401711211576</v>
      </c>
      <c r="Y202">
        <f t="shared" si="124"/>
        <v>0.99673694261856227</v>
      </c>
      <c r="Z202">
        <f t="shared" si="125"/>
        <v>0.61246779691176978</v>
      </c>
      <c r="AA202">
        <f t="shared" si="126"/>
        <v>1.2888782798831127</v>
      </c>
      <c r="AB202">
        <f t="shared" si="127"/>
        <v>14.598091605199972</v>
      </c>
      <c r="AC202">
        <f t="shared" si="128"/>
        <v>0.29196183210399945</v>
      </c>
      <c r="AD202">
        <f t="shared" si="129"/>
        <v>2.0385704245281433</v>
      </c>
      <c r="AE202">
        <f t="shared" si="130"/>
        <v>10.968761268813751</v>
      </c>
      <c r="AF202">
        <f t="shared" si="131"/>
        <v>9.9197998709652912E-3</v>
      </c>
      <c r="AG202">
        <f t="shared" si="94"/>
        <v>937.52421905437006</v>
      </c>
      <c r="AH202">
        <f t="shared" si="95"/>
        <v>2045.0080114496141</v>
      </c>
      <c r="AI202">
        <f t="shared" si="96"/>
        <v>937.52421905437006</v>
      </c>
      <c r="AK202" t="b">
        <f t="shared" si="132"/>
        <v>1</v>
      </c>
      <c r="AL202" t="b">
        <f t="shared" si="133"/>
        <v>1</v>
      </c>
      <c r="AM202">
        <f t="shared" si="134"/>
        <v>937.52421905436995</v>
      </c>
      <c r="AN202" t="b">
        <f t="shared" si="135"/>
        <v>1</v>
      </c>
      <c r="AO202">
        <f t="shared" si="136"/>
        <v>-1.2888782798831127</v>
      </c>
      <c r="AP202">
        <f>SUM(AO203:$AO$352)</f>
        <v>574.20339299565831</v>
      </c>
      <c r="AQ202" t="b">
        <f t="shared" si="97"/>
        <v>1</v>
      </c>
      <c r="AR202" t="b">
        <f t="shared" si="137"/>
        <v>1</v>
      </c>
      <c r="AS202" t="b">
        <f t="shared" si="138"/>
        <v>1</v>
      </c>
      <c r="AT202" t="b">
        <f t="shared" si="140"/>
        <v>1</v>
      </c>
      <c r="AU202">
        <f t="shared" si="98"/>
        <v>2045.0080114496145</v>
      </c>
      <c r="AV202" t="b">
        <f t="shared" si="99"/>
        <v>1</v>
      </c>
      <c r="AW202" t="b">
        <f t="shared" si="100"/>
        <v>1</v>
      </c>
      <c r="AX202" t="b">
        <f t="shared" si="139"/>
        <v>1</v>
      </c>
    </row>
    <row r="203" spans="1:50" x14ac:dyDescent="0.35">
      <c r="A203">
        <v>151</v>
      </c>
      <c r="B203">
        <f t="shared" si="101"/>
        <v>12</v>
      </c>
      <c r="C203">
        <f t="shared" si="102"/>
        <v>47</v>
      </c>
      <c r="D203">
        <f t="shared" si="103"/>
        <v>1.1672287684962868E-3</v>
      </c>
      <c r="E203">
        <f t="shared" si="104"/>
        <v>9.7321139869488427E-5</v>
      </c>
      <c r="F203">
        <f t="shared" si="105"/>
        <v>0.04</v>
      </c>
      <c r="G203">
        <f t="shared" si="106"/>
        <v>3.3960531989175591E-3</v>
      </c>
      <c r="H203">
        <f t="shared" si="107"/>
        <v>0.02</v>
      </c>
      <c r="I203">
        <f t="shared" si="108"/>
        <v>1.4505579297174085</v>
      </c>
      <c r="J203">
        <f t="shared" si="109"/>
        <v>4.4616414773332191E-5</v>
      </c>
      <c r="K203">
        <f t="shared" si="110"/>
        <v>1.5567529546684517E-3</v>
      </c>
      <c r="L203">
        <f t="shared" si="111"/>
        <v>0</v>
      </c>
      <c r="M203">
        <f t="shared" si="112"/>
        <v>0.45684388551726224</v>
      </c>
      <c r="N203">
        <f t="shared" si="113"/>
        <v>51.64</v>
      </c>
      <c r="O203">
        <f t="shared" si="114"/>
        <v>1.0327999999999999</v>
      </c>
      <c r="P203">
        <f t="shared" si="115"/>
        <v>7.2527896485870427</v>
      </c>
      <c r="Q203">
        <f t="shared" si="116"/>
        <v>362.63948242935214</v>
      </c>
      <c r="R203">
        <f t="shared" si="117"/>
        <v>23.674112962349394</v>
      </c>
      <c r="S203">
        <f t="shared" si="118"/>
        <v>0.47348225924698789</v>
      </c>
      <c r="T203">
        <f t="shared" si="119"/>
        <v>3.3250069990861353</v>
      </c>
      <c r="U203">
        <f t="shared" si="120"/>
        <v>17.846565909332877</v>
      </c>
      <c r="V203">
        <f t="shared" si="121"/>
        <v>1.6179673561254486E-2</v>
      </c>
      <c r="W203">
        <f t="shared" si="122"/>
        <v>2.0128781211221383</v>
      </c>
      <c r="X203">
        <f t="shared" si="123"/>
        <v>-2.0888309488269918</v>
      </c>
      <c r="Y203">
        <f t="shared" si="124"/>
        <v>0.99673694261856227</v>
      </c>
      <c r="Z203">
        <f t="shared" si="125"/>
        <v>0.61046927934616402</v>
      </c>
      <c r="AA203">
        <f t="shared" si="126"/>
        <v>1.2751671240063764</v>
      </c>
      <c r="AB203">
        <f t="shared" si="127"/>
        <v>14.499631809890506</v>
      </c>
      <c r="AC203">
        <f t="shared" si="128"/>
        <v>0.28999263619781013</v>
      </c>
      <c r="AD203">
        <f t="shared" si="129"/>
        <v>2.0298146265530645</v>
      </c>
      <c r="AE203">
        <f t="shared" si="130"/>
        <v>10.894780229474261</v>
      </c>
      <c r="AF203">
        <f t="shared" si="131"/>
        <v>9.8771936589952085E-3</v>
      </c>
      <c r="AG203">
        <f t="shared" si="94"/>
        <v>942.68226033589031</v>
      </c>
      <c r="AH203">
        <f t="shared" si="95"/>
        <v>2063.4669527611973</v>
      </c>
      <c r="AI203">
        <f t="shared" si="96"/>
        <v>942.68226033589031</v>
      </c>
      <c r="AK203" t="b">
        <f t="shared" si="132"/>
        <v>1</v>
      </c>
      <c r="AL203" t="b">
        <f t="shared" si="133"/>
        <v>1</v>
      </c>
      <c r="AM203">
        <f t="shared" si="134"/>
        <v>942.68226033589019</v>
      </c>
      <c r="AN203" t="b">
        <f t="shared" si="135"/>
        <v>1</v>
      </c>
      <c r="AO203">
        <f t="shared" si="136"/>
        <v>-1.2751671240063764</v>
      </c>
      <c r="AP203">
        <f>SUM(AO204:$AO$352)</f>
        <v>575.47856011966473</v>
      </c>
      <c r="AQ203" t="b">
        <f t="shared" si="97"/>
        <v>1</v>
      </c>
      <c r="AR203" t="b">
        <f t="shared" si="137"/>
        <v>1</v>
      </c>
      <c r="AS203" t="b">
        <f t="shared" si="138"/>
        <v>1</v>
      </c>
      <c r="AT203" t="b">
        <f t="shared" si="140"/>
        <v>1</v>
      </c>
      <c r="AU203">
        <f t="shared" si="98"/>
        <v>2063.4669527611968</v>
      </c>
      <c r="AV203" t="b">
        <f t="shared" si="99"/>
        <v>1</v>
      </c>
      <c r="AW203" t="b">
        <f t="shared" si="100"/>
        <v>1</v>
      </c>
      <c r="AX203" t="b">
        <f t="shared" si="139"/>
        <v>1</v>
      </c>
    </row>
    <row r="204" spans="1:50" x14ac:dyDescent="0.35">
      <c r="A204">
        <v>152</v>
      </c>
      <c r="B204">
        <f t="shared" si="101"/>
        <v>12</v>
      </c>
      <c r="C204">
        <f t="shared" si="102"/>
        <v>47</v>
      </c>
      <c r="D204">
        <f t="shared" si="103"/>
        <v>1.1672287684962868E-3</v>
      </c>
      <c r="E204">
        <f t="shared" si="104"/>
        <v>9.7321139869488427E-5</v>
      </c>
      <c r="F204">
        <f t="shared" si="105"/>
        <v>0.04</v>
      </c>
      <c r="G204">
        <f t="shared" si="106"/>
        <v>3.3960531989175591E-3</v>
      </c>
      <c r="H204">
        <f t="shared" si="107"/>
        <v>0.02</v>
      </c>
      <c r="I204">
        <f t="shared" si="108"/>
        <v>1.4541353968924455</v>
      </c>
      <c r="J204">
        <f t="shared" si="109"/>
        <v>4.4460567680946038E-5</v>
      </c>
      <c r="K204">
        <f t="shared" si="110"/>
        <v>1.5513151483637271E-3</v>
      </c>
      <c r="L204">
        <f t="shared" si="111"/>
        <v>0</v>
      </c>
      <c r="M204">
        <f t="shared" si="112"/>
        <v>0.4552481098012176</v>
      </c>
      <c r="N204">
        <f t="shared" si="113"/>
        <v>51.64</v>
      </c>
      <c r="O204">
        <f t="shared" si="114"/>
        <v>1.0327999999999999</v>
      </c>
      <c r="P204">
        <f t="shared" si="115"/>
        <v>7.2706769844622272</v>
      </c>
      <c r="Q204">
        <f t="shared" si="116"/>
        <v>363.53384922311136</v>
      </c>
      <c r="R204">
        <f t="shared" si="117"/>
        <v>23.591418248111424</v>
      </c>
      <c r="S204">
        <f t="shared" si="118"/>
        <v>0.47182836496222846</v>
      </c>
      <c r="T204">
        <f t="shared" si="119"/>
        <v>3.3215643239226553</v>
      </c>
      <c r="U204">
        <f t="shared" si="120"/>
        <v>17.784227072378414</v>
      </c>
      <c r="V204">
        <f t="shared" si="121"/>
        <v>1.6162921307698974E-2</v>
      </c>
      <c r="W204">
        <f t="shared" si="122"/>
        <v>1.9976355655404285</v>
      </c>
      <c r="X204">
        <f t="shared" si="123"/>
        <v>-2.0733230866890153</v>
      </c>
      <c r="Y204">
        <f t="shared" si="124"/>
        <v>0.99673694261856227</v>
      </c>
      <c r="Z204">
        <f t="shared" si="125"/>
        <v>0.60847728305805249</v>
      </c>
      <c r="AA204">
        <f t="shared" si="126"/>
        <v>1.261569998690069</v>
      </c>
      <c r="AB204">
        <f t="shared" si="127"/>
        <v>14.401836096678524</v>
      </c>
      <c r="AC204">
        <f t="shared" si="128"/>
        <v>0.28803672193357049</v>
      </c>
      <c r="AD204">
        <f t="shared" si="129"/>
        <v>2.0210964353230141</v>
      </c>
      <c r="AE204">
        <f t="shared" si="130"/>
        <v>10.82129817028828</v>
      </c>
      <c r="AF204">
        <f t="shared" si="131"/>
        <v>9.8347704435897774E-3</v>
      </c>
      <c r="AG204">
        <f t="shared" si="94"/>
        <v>947.84167984021417</v>
      </c>
      <c r="AH204">
        <f t="shared" si="95"/>
        <v>2082.0332021896493</v>
      </c>
      <c r="AI204">
        <f t="shared" si="96"/>
        <v>947.84167984021417</v>
      </c>
      <c r="AK204" t="b">
        <f t="shared" si="132"/>
        <v>1</v>
      </c>
      <c r="AL204" t="b">
        <f t="shared" si="133"/>
        <v>1</v>
      </c>
      <c r="AM204">
        <f t="shared" si="134"/>
        <v>947.84167984021417</v>
      </c>
      <c r="AN204" t="b">
        <f t="shared" si="135"/>
        <v>1</v>
      </c>
      <c r="AO204">
        <f t="shared" si="136"/>
        <v>-1.261569998690069</v>
      </c>
      <c r="AP204">
        <f>SUM(AO205:$AO$352)</f>
        <v>576.74013011835473</v>
      </c>
      <c r="AQ204" t="b">
        <f t="shared" si="97"/>
        <v>1</v>
      </c>
      <c r="AR204" t="b">
        <f t="shared" si="137"/>
        <v>1</v>
      </c>
      <c r="AS204" t="b">
        <f t="shared" si="138"/>
        <v>1</v>
      </c>
      <c r="AT204" t="b">
        <f t="shared" si="140"/>
        <v>1</v>
      </c>
      <c r="AU204">
        <f t="shared" si="98"/>
        <v>2082.0332021896493</v>
      </c>
      <c r="AV204" t="b">
        <f t="shared" si="99"/>
        <v>1</v>
      </c>
      <c r="AW204" t="b">
        <f t="shared" si="100"/>
        <v>1</v>
      </c>
      <c r="AX204" t="b">
        <f t="shared" si="139"/>
        <v>1</v>
      </c>
    </row>
    <row r="205" spans="1:50" x14ac:dyDescent="0.35">
      <c r="A205">
        <v>153</v>
      </c>
      <c r="B205">
        <f t="shared" si="101"/>
        <v>12</v>
      </c>
      <c r="C205">
        <f t="shared" si="102"/>
        <v>47</v>
      </c>
      <c r="D205">
        <f t="shared" si="103"/>
        <v>1.1672287684962868E-3</v>
      </c>
      <c r="E205">
        <f t="shared" si="104"/>
        <v>9.7321139869488427E-5</v>
      </c>
      <c r="F205">
        <f t="shared" si="105"/>
        <v>0.04</v>
      </c>
      <c r="G205">
        <f t="shared" si="106"/>
        <v>3.3960531989175591E-3</v>
      </c>
      <c r="H205">
        <f t="shared" si="107"/>
        <v>0.02</v>
      </c>
      <c r="I205">
        <f t="shared" si="108"/>
        <v>1.4577216870666385</v>
      </c>
      <c r="J205">
        <f t="shared" si="109"/>
        <v>4.430526496928452E-5</v>
      </c>
      <c r="K205">
        <f t="shared" si="110"/>
        <v>1.5458963365547695E-3</v>
      </c>
      <c r="L205">
        <f t="shared" si="111"/>
        <v>0</v>
      </c>
      <c r="M205">
        <f t="shared" si="112"/>
        <v>0.45365790819969354</v>
      </c>
      <c r="N205">
        <f t="shared" si="113"/>
        <v>51.64</v>
      </c>
      <c r="O205">
        <f t="shared" si="114"/>
        <v>1.0327999999999999</v>
      </c>
      <c r="P205">
        <f t="shared" si="115"/>
        <v>7.2886084353331926</v>
      </c>
      <c r="Q205">
        <f t="shared" si="116"/>
        <v>364.43042176665961</v>
      </c>
      <c r="R205">
        <f t="shared" si="117"/>
        <v>23.509012390134878</v>
      </c>
      <c r="S205">
        <f t="shared" si="118"/>
        <v>0.47018024780269757</v>
      </c>
      <c r="T205">
        <f t="shared" si="119"/>
        <v>3.3181252132666459</v>
      </c>
      <c r="U205">
        <f t="shared" si="120"/>
        <v>17.722105987713807</v>
      </c>
      <c r="V205">
        <f t="shared" si="121"/>
        <v>1.6146186399239967E-2</v>
      </c>
      <c r="W205">
        <f t="shared" si="122"/>
        <v>1.9824547549524851</v>
      </c>
      <c r="X205">
        <f t="shared" si="123"/>
        <v>-2.0578778962722417</v>
      </c>
      <c r="Y205">
        <f t="shared" si="124"/>
        <v>0.99673694261856227</v>
      </c>
      <c r="Z205">
        <f t="shared" si="125"/>
        <v>0.60649178676813276</v>
      </c>
      <c r="AA205">
        <f t="shared" si="126"/>
        <v>1.2480860422607982</v>
      </c>
      <c r="AB205">
        <f t="shared" si="127"/>
        <v>14.304699986527362</v>
      </c>
      <c r="AC205">
        <f t="shared" si="128"/>
        <v>0.28609399973054728</v>
      </c>
      <c r="AD205">
        <f t="shared" si="129"/>
        <v>2.0124156893144796</v>
      </c>
      <c r="AE205">
        <f t="shared" si="130"/>
        <v>10.74831172578277</v>
      </c>
      <c r="AF205">
        <f t="shared" si="131"/>
        <v>9.7925294387663717E-3</v>
      </c>
      <c r="AG205">
        <f t="shared" si="94"/>
        <v>953.00254475100553</v>
      </c>
      <c r="AH205">
        <f t="shared" si="95"/>
        <v>2100.707443926025</v>
      </c>
      <c r="AI205">
        <f t="shared" si="96"/>
        <v>953.00254475100553</v>
      </c>
      <c r="AK205" t="b">
        <f t="shared" si="132"/>
        <v>1</v>
      </c>
      <c r="AL205" t="b">
        <f t="shared" si="133"/>
        <v>1</v>
      </c>
      <c r="AM205">
        <f t="shared" si="134"/>
        <v>953.00254475100564</v>
      </c>
      <c r="AN205" t="b">
        <f t="shared" si="135"/>
        <v>1</v>
      </c>
      <c r="AO205">
        <f t="shared" si="136"/>
        <v>-1.2480860422607982</v>
      </c>
      <c r="AP205">
        <f>SUM(AO206:$AO$352)</f>
        <v>577.98821616061559</v>
      </c>
      <c r="AQ205" t="b">
        <f t="shared" si="97"/>
        <v>1</v>
      </c>
      <c r="AR205" t="b">
        <f t="shared" si="137"/>
        <v>1</v>
      </c>
      <c r="AS205" t="b">
        <f t="shared" si="138"/>
        <v>1</v>
      </c>
      <c r="AT205" t="b">
        <f t="shared" si="140"/>
        <v>1</v>
      </c>
      <c r="AU205">
        <f t="shared" si="98"/>
        <v>2100.707443926025</v>
      </c>
      <c r="AV205" t="b">
        <f t="shared" si="99"/>
        <v>1</v>
      </c>
      <c r="AW205" t="b">
        <f t="shared" si="100"/>
        <v>1</v>
      </c>
      <c r="AX205" t="b">
        <f t="shared" si="139"/>
        <v>1</v>
      </c>
    </row>
    <row r="206" spans="1:50" x14ac:dyDescent="0.35">
      <c r="A206">
        <v>154</v>
      </c>
      <c r="B206">
        <f t="shared" si="101"/>
        <v>12</v>
      </c>
      <c r="C206">
        <f t="shared" si="102"/>
        <v>47</v>
      </c>
      <c r="D206">
        <f t="shared" si="103"/>
        <v>1.1672287684962868E-3</v>
      </c>
      <c r="E206">
        <f t="shared" si="104"/>
        <v>9.7321139869488427E-5</v>
      </c>
      <c r="F206">
        <f t="shared" si="105"/>
        <v>0.04</v>
      </c>
      <c r="G206">
        <f t="shared" si="106"/>
        <v>3.3960531989175591E-3</v>
      </c>
      <c r="H206">
        <f t="shared" si="107"/>
        <v>0.02</v>
      </c>
      <c r="I206">
        <f t="shared" si="108"/>
        <v>1.4613168219998822</v>
      </c>
      <c r="J206">
        <f t="shared" si="109"/>
        <v>4.4150504736801917E-5</v>
      </c>
      <c r="K206">
        <f t="shared" si="110"/>
        <v>1.5404964528929722E-3</v>
      </c>
      <c r="L206">
        <f t="shared" si="111"/>
        <v>0</v>
      </c>
      <c r="M206">
        <f t="shared" si="112"/>
        <v>0.45207326124206376</v>
      </c>
      <c r="N206">
        <f t="shared" si="113"/>
        <v>51.64</v>
      </c>
      <c r="O206">
        <f t="shared" si="114"/>
        <v>1.0327999999999999</v>
      </c>
      <c r="P206">
        <f t="shared" si="115"/>
        <v>7.3065841099994113</v>
      </c>
      <c r="Q206">
        <f t="shared" si="116"/>
        <v>365.32920549997056</v>
      </c>
      <c r="R206">
        <f t="shared" si="117"/>
        <v>23.426894379432174</v>
      </c>
      <c r="S206">
        <f t="shared" si="118"/>
        <v>0.46853788758864345</v>
      </c>
      <c r="T206">
        <f t="shared" si="119"/>
        <v>3.3146896634274525</v>
      </c>
      <c r="U206">
        <f t="shared" si="120"/>
        <v>17.660201894720768</v>
      </c>
      <c r="V206">
        <f t="shared" si="121"/>
        <v>1.6129468817918532E-2</v>
      </c>
      <c r="W206">
        <f t="shared" si="122"/>
        <v>1.9673354648773942</v>
      </c>
      <c r="X206">
        <f t="shared" si="123"/>
        <v>-2.0424951498586452</v>
      </c>
      <c r="Y206">
        <f t="shared" si="124"/>
        <v>0.99673694261856227</v>
      </c>
      <c r="Z206">
        <f t="shared" si="125"/>
        <v>0.60451276926653763</v>
      </c>
      <c r="AA206">
        <f t="shared" si="126"/>
        <v>1.2347143992545231</v>
      </c>
      <c r="AB206">
        <f t="shared" si="127"/>
        <v>14.208219030610145</v>
      </c>
      <c r="AC206">
        <f t="shared" si="128"/>
        <v>0.28416438061220289</v>
      </c>
      <c r="AD206">
        <f t="shared" si="129"/>
        <v>2.0037722276976968</v>
      </c>
      <c r="AE206">
        <f t="shared" si="130"/>
        <v>10.675817553183807</v>
      </c>
      <c r="AF206">
        <f t="shared" si="131"/>
        <v>9.7504698619181995E-3</v>
      </c>
      <c r="AG206">
        <f t="shared" si="94"/>
        <v>958.16492224415231</v>
      </c>
      <c r="AH206">
        <f t="shared" si="95"/>
        <v>2119.4903666976679</v>
      </c>
      <c r="AI206">
        <f t="shared" si="96"/>
        <v>958.16492224415231</v>
      </c>
      <c r="AK206" t="b">
        <f t="shared" si="132"/>
        <v>1</v>
      </c>
      <c r="AL206" t="b">
        <f t="shared" si="133"/>
        <v>1</v>
      </c>
      <c r="AM206">
        <f t="shared" si="134"/>
        <v>958.16492224415231</v>
      </c>
      <c r="AN206" t="b">
        <f t="shared" si="135"/>
        <v>1</v>
      </c>
      <c r="AO206">
        <f t="shared" si="136"/>
        <v>-1.2347143992545231</v>
      </c>
      <c r="AP206">
        <f>SUM(AO207:$AO$352)</f>
        <v>579.22293055987018</v>
      </c>
      <c r="AQ206" t="b">
        <f t="shared" si="97"/>
        <v>1</v>
      </c>
      <c r="AR206" t="b">
        <f t="shared" si="137"/>
        <v>1</v>
      </c>
      <c r="AS206" t="b">
        <f t="shared" si="138"/>
        <v>1</v>
      </c>
      <c r="AT206" t="b">
        <f t="shared" si="140"/>
        <v>1</v>
      </c>
      <c r="AU206">
        <f t="shared" si="98"/>
        <v>2119.4903666976679</v>
      </c>
      <c r="AV206" t="b">
        <f t="shared" si="99"/>
        <v>1</v>
      </c>
      <c r="AW206" t="b">
        <f t="shared" si="100"/>
        <v>1</v>
      </c>
      <c r="AX206" t="b">
        <f t="shared" si="139"/>
        <v>1</v>
      </c>
    </row>
    <row r="207" spans="1:50" x14ac:dyDescent="0.35">
      <c r="A207">
        <v>155</v>
      </c>
      <c r="B207">
        <f t="shared" si="101"/>
        <v>12</v>
      </c>
      <c r="C207">
        <f t="shared" si="102"/>
        <v>47</v>
      </c>
      <c r="D207">
        <f t="shared" si="103"/>
        <v>1.1672287684962868E-3</v>
      </c>
      <c r="E207">
        <f t="shared" si="104"/>
        <v>9.7321139869488427E-5</v>
      </c>
      <c r="F207">
        <f t="shared" si="105"/>
        <v>0.04</v>
      </c>
      <c r="G207">
        <f t="shared" si="106"/>
        <v>3.3960531989175591E-3</v>
      </c>
      <c r="H207">
        <f t="shared" si="107"/>
        <v>0.02</v>
      </c>
      <c r="I207">
        <f t="shared" si="108"/>
        <v>1.4649208235057394</v>
      </c>
      <c r="J207">
        <f t="shared" si="109"/>
        <v>4.3996285088594669E-5</v>
      </c>
      <c r="K207">
        <f t="shared" si="110"/>
        <v>1.5351154312614884E-3</v>
      </c>
      <c r="L207">
        <f t="shared" si="111"/>
        <v>0</v>
      </c>
      <c r="M207">
        <f t="shared" si="112"/>
        <v>0.45049414952571365</v>
      </c>
      <c r="N207">
        <f t="shared" si="113"/>
        <v>51.64</v>
      </c>
      <c r="O207">
        <f t="shared" si="114"/>
        <v>1.0327999999999999</v>
      </c>
      <c r="P207">
        <f t="shared" si="115"/>
        <v>7.3246041175286969</v>
      </c>
      <c r="Q207">
        <f t="shared" si="116"/>
        <v>366.23020587643487</v>
      </c>
      <c r="R207">
        <f t="shared" si="117"/>
        <v>23.345063210540172</v>
      </c>
      <c r="S207">
        <f t="shared" si="118"/>
        <v>0.46690126421080347</v>
      </c>
      <c r="T207">
        <f t="shared" si="119"/>
        <v>3.3112576707182466</v>
      </c>
      <c r="U207">
        <f t="shared" si="120"/>
        <v>17.598514035437869</v>
      </c>
      <c r="V207">
        <f t="shared" si="121"/>
        <v>1.6112768545794347E-2</v>
      </c>
      <c r="W207">
        <f t="shared" si="122"/>
        <v>1.9522774716274589</v>
      </c>
      <c r="X207">
        <f t="shared" si="123"/>
        <v>-2.0271746205347441</v>
      </c>
      <c r="Y207">
        <f t="shared" si="124"/>
        <v>0.99673694261856227</v>
      </c>
      <c r="Z207">
        <f t="shared" si="125"/>
        <v>0.60254020941260911</v>
      </c>
      <c r="AA207">
        <f t="shared" si="126"/>
        <v>1.2214542203729319</v>
      </c>
      <c r="AB207">
        <f t="shared" si="127"/>
        <v>14.112388810106006</v>
      </c>
      <c r="AC207">
        <f t="shared" si="128"/>
        <v>0.28224777620212016</v>
      </c>
      <c r="AD207">
        <f t="shared" si="129"/>
        <v>1.9951658903336806</v>
      </c>
      <c r="AE207">
        <f t="shared" si="130"/>
        <v>10.603812332263475</v>
      </c>
      <c r="AF207">
        <f t="shared" si="131"/>
        <v>9.708590933799827E-3</v>
      </c>
      <c r="AG207">
        <f t="shared" si="94"/>
        <v>963.32887948854534</v>
      </c>
      <c r="AH207">
        <f t="shared" si="95"/>
        <v>2138.382663798744</v>
      </c>
      <c r="AI207">
        <f t="shared" si="96"/>
        <v>963.32887948854534</v>
      </c>
      <c r="AK207" t="b">
        <f t="shared" si="132"/>
        <v>1</v>
      </c>
      <c r="AL207" t="b">
        <f t="shared" si="133"/>
        <v>1</v>
      </c>
      <c r="AM207">
        <f t="shared" si="134"/>
        <v>963.32887948854523</v>
      </c>
      <c r="AN207" t="b">
        <f t="shared" si="135"/>
        <v>1</v>
      </c>
      <c r="AO207">
        <f t="shared" si="136"/>
        <v>-1.2214542203729319</v>
      </c>
      <c r="AP207">
        <f>SUM(AO208:$AO$352)</f>
        <v>580.44438478024301</v>
      </c>
      <c r="AQ207" t="b">
        <f t="shared" si="97"/>
        <v>1</v>
      </c>
      <c r="AR207" t="b">
        <f t="shared" si="137"/>
        <v>1</v>
      </c>
      <c r="AS207" t="b">
        <f t="shared" si="138"/>
        <v>1</v>
      </c>
      <c r="AT207" t="b">
        <f t="shared" si="140"/>
        <v>1</v>
      </c>
      <c r="AU207">
        <f t="shared" si="98"/>
        <v>2138.382663798744</v>
      </c>
      <c r="AV207" t="b">
        <f t="shared" si="99"/>
        <v>1</v>
      </c>
      <c r="AW207" t="b">
        <f t="shared" si="100"/>
        <v>1</v>
      </c>
      <c r="AX207" t="b">
        <f t="shared" si="139"/>
        <v>1</v>
      </c>
    </row>
    <row r="208" spans="1:50" x14ac:dyDescent="0.35">
      <c r="A208">
        <v>156</v>
      </c>
      <c r="B208">
        <f t="shared" si="101"/>
        <v>12</v>
      </c>
      <c r="C208">
        <f t="shared" si="102"/>
        <v>47</v>
      </c>
      <c r="D208">
        <f t="shared" si="103"/>
        <v>1.1672287684962868E-3</v>
      </c>
      <c r="E208">
        <f t="shared" si="104"/>
        <v>9.7321139869488427E-5</v>
      </c>
      <c r="F208">
        <f t="shared" si="105"/>
        <v>0.04</v>
      </c>
      <c r="G208">
        <f t="shared" si="106"/>
        <v>3.3960531989175591E-3</v>
      </c>
      <c r="H208">
        <f t="shared" si="107"/>
        <v>0.02</v>
      </c>
      <c r="I208">
        <f t="shared" si="108"/>
        <v>1.4685337134515697</v>
      </c>
      <c r="J208">
        <f t="shared" si="109"/>
        <v>4.384260413637821E-5</v>
      </c>
      <c r="K208">
        <f t="shared" si="110"/>
        <v>1.5297532057744188E-3</v>
      </c>
      <c r="L208">
        <f t="shared" si="111"/>
        <v>0</v>
      </c>
      <c r="M208">
        <f t="shared" si="112"/>
        <v>0.44892055371580286</v>
      </c>
      <c r="N208">
        <f t="shared" si="113"/>
        <v>51.64</v>
      </c>
      <c r="O208">
        <f t="shared" si="114"/>
        <v>1.0327999999999999</v>
      </c>
      <c r="P208">
        <f t="shared" si="115"/>
        <v>7.3426685672578484</v>
      </c>
      <c r="Q208">
        <f t="shared" si="116"/>
        <v>367.1334283628924</v>
      </c>
      <c r="R208">
        <f t="shared" si="117"/>
        <v>23.263517881507852</v>
      </c>
      <c r="S208">
        <f t="shared" si="118"/>
        <v>0.46527035763015706</v>
      </c>
      <c r="T208">
        <f t="shared" si="119"/>
        <v>3.3078292314560147</v>
      </c>
      <c r="U208">
        <f t="shared" si="120"/>
        <v>17.537041654551285</v>
      </c>
      <c r="V208">
        <f t="shared" si="121"/>
        <v>1.6096085564945659E-2</v>
      </c>
      <c r="W208">
        <f t="shared" si="122"/>
        <v>1.9372805523054495</v>
      </c>
      <c r="X208">
        <f t="shared" si="123"/>
        <v>-2.0119160821887867</v>
      </c>
      <c r="Y208">
        <f t="shared" si="124"/>
        <v>0.99673694261856227</v>
      </c>
      <c r="Z208">
        <f t="shared" si="125"/>
        <v>0.60057408613467222</v>
      </c>
      <c r="AA208">
        <f t="shared" si="126"/>
        <v>1.208304662440181</v>
      </c>
      <c r="AB208">
        <f t="shared" si="127"/>
        <v>14.017204935997718</v>
      </c>
      <c r="AC208">
        <f t="shared" si="128"/>
        <v>0.28034409871995436</v>
      </c>
      <c r="AD208">
        <f t="shared" si="129"/>
        <v>1.9865965177712512</v>
      </c>
      <c r="AE208">
        <f t="shared" si="130"/>
        <v>10.532292765187817</v>
      </c>
      <c r="AF208">
        <f t="shared" si="131"/>
        <v>9.6668918785127282E-3</v>
      </c>
      <c r="AG208">
        <f t="shared" si="94"/>
        <v>968.49448364685691</v>
      </c>
      <c r="AH208">
        <f t="shared" si="95"/>
        <v>2157.3850331209819</v>
      </c>
      <c r="AI208">
        <f t="shared" si="96"/>
        <v>968.49448364685691</v>
      </c>
      <c r="AK208" t="b">
        <f t="shared" si="132"/>
        <v>1</v>
      </c>
      <c r="AL208" t="b">
        <f t="shared" si="133"/>
        <v>1</v>
      </c>
      <c r="AM208">
        <f t="shared" si="134"/>
        <v>968.49448364685679</v>
      </c>
      <c r="AN208" t="b">
        <f t="shared" si="135"/>
        <v>1</v>
      </c>
      <c r="AO208">
        <f t="shared" si="136"/>
        <v>-1.208304662440181</v>
      </c>
      <c r="AP208">
        <f>SUM(AO209:$AO$352)</f>
        <v>581.65268944268325</v>
      </c>
      <c r="AQ208" t="b">
        <f t="shared" si="97"/>
        <v>1</v>
      </c>
      <c r="AR208" t="b">
        <f t="shared" si="137"/>
        <v>1</v>
      </c>
      <c r="AS208" t="b">
        <f t="shared" si="138"/>
        <v>1</v>
      </c>
      <c r="AT208" t="b">
        <f t="shared" si="140"/>
        <v>1</v>
      </c>
      <c r="AU208">
        <f t="shared" si="98"/>
        <v>2157.3850331209819</v>
      </c>
      <c r="AV208" t="b">
        <f t="shared" si="99"/>
        <v>1</v>
      </c>
      <c r="AW208" t="b">
        <f t="shared" si="100"/>
        <v>1</v>
      </c>
      <c r="AX208" t="b">
        <f t="shared" si="139"/>
        <v>1</v>
      </c>
    </row>
    <row r="209" spans="1:50" x14ac:dyDescent="0.35">
      <c r="A209">
        <v>157</v>
      </c>
      <c r="B209">
        <f t="shared" si="101"/>
        <v>13</v>
      </c>
      <c r="C209">
        <f t="shared" si="102"/>
        <v>48</v>
      </c>
      <c r="D209">
        <f t="shared" si="103"/>
        <v>1.268895831621375E-3</v>
      </c>
      <c r="E209">
        <f t="shared" si="104"/>
        <v>1.0580286594874533E-4</v>
      </c>
      <c r="F209">
        <f t="shared" si="105"/>
        <v>0.04</v>
      </c>
      <c r="G209">
        <f t="shared" si="106"/>
        <v>3.3960531989175591E-3</v>
      </c>
      <c r="H209">
        <f t="shared" si="107"/>
        <v>0.02</v>
      </c>
      <c r="I209">
        <f t="shared" si="108"/>
        <v>1.4721555137586642</v>
      </c>
      <c r="J209">
        <f t="shared" si="109"/>
        <v>4.7497081166429619E-5</v>
      </c>
      <c r="K209">
        <f t="shared" si="110"/>
        <v>1.5243967798919597E-3</v>
      </c>
      <c r="L209">
        <f t="shared" si="111"/>
        <v>0</v>
      </c>
      <c r="M209">
        <f t="shared" si="112"/>
        <v>0.44734865985474448</v>
      </c>
      <c r="N209">
        <f t="shared" si="113"/>
        <v>51.64</v>
      </c>
      <c r="O209">
        <f t="shared" si="114"/>
        <v>1.0327999999999999</v>
      </c>
      <c r="P209">
        <f t="shared" si="115"/>
        <v>7.3607775687933206</v>
      </c>
      <c r="Q209">
        <f t="shared" si="116"/>
        <v>368.03887843966606</v>
      </c>
      <c r="R209">
        <f t="shared" si="117"/>
        <v>23.182257393884061</v>
      </c>
      <c r="S209">
        <f t="shared" si="118"/>
        <v>0.46364514787768124</v>
      </c>
      <c r="T209">
        <f t="shared" si="119"/>
        <v>3.3044043419615585</v>
      </c>
      <c r="U209">
        <f t="shared" si="120"/>
        <v>18.998832466571848</v>
      </c>
      <c r="V209">
        <f t="shared" si="121"/>
        <v>1.7480772481650544E-2</v>
      </c>
      <c r="W209">
        <f t="shared" si="122"/>
        <v>0.39789466499132381</v>
      </c>
      <c r="X209">
        <f t="shared" si="123"/>
        <v>-0.47226948969742466</v>
      </c>
      <c r="Y209">
        <f t="shared" si="124"/>
        <v>0.99673694261856227</v>
      </c>
      <c r="Z209">
        <f t="shared" si="125"/>
        <v>0.59861437842981036</v>
      </c>
      <c r="AA209">
        <f t="shared" si="126"/>
        <v>0.28270730702658575</v>
      </c>
      <c r="AB209">
        <f t="shared" si="127"/>
        <v>13.922663048870668</v>
      </c>
      <c r="AC209">
        <f t="shared" si="128"/>
        <v>0.27845326097741335</v>
      </c>
      <c r="AD209">
        <f t="shared" si="129"/>
        <v>1.978063951244085</v>
      </c>
      <c r="AE209">
        <f t="shared" si="130"/>
        <v>11.372974287869008</v>
      </c>
      <c r="AF209">
        <f t="shared" si="131"/>
        <v>1.0464241753576175E-2</v>
      </c>
      <c r="AG209">
        <f t="shared" si="94"/>
        <v>972.13735205650926</v>
      </c>
      <c r="AH209">
        <f t="shared" si="95"/>
        <v>2173.108895357293</v>
      </c>
      <c r="AI209">
        <f t="shared" si="96"/>
        <v>972.13735205650926</v>
      </c>
      <c r="AK209" t="b">
        <f t="shared" si="132"/>
        <v>1</v>
      </c>
      <c r="AL209" t="b">
        <f t="shared" si="133"/>
        <v>1</v>
      </c>
      <c r="AM209">
        <f t="shared" si="134"/>
        <v>972.13735205650926</v>
      </c>
      <c r="AN209" t="b">
        <f t="shared" si="135"/>
        <v>1</v>
      </c>
      <c r="AO209">
        <f t="shared" si="136"/>
        <v>-0.28270730702658575</v>
      </c>
      <c r="AP209">
        <f>SUM(AO210:$AO$352)</f>
        <v>581.93539674970975</v>
      </c>
      <c r="AQ209" t="b">
        <f t="shared" si="97"/>
        <v>1</v>
      </c>
      <c r="AR209" t="b">
        <f t="shared" si="137"/>
        <v>1</v>
      </c>
      <c r="AS209" t="b">
        <f t="shared" si="138"/>
        <v>1</v>
      </c>
      <c r="AT209" t="b">
        <f t="shared" si="140"/>
        <v>1</v>
      </c>
      <c r="AU209">
        <f t="shared" si="98"/>
        <v>2173.108895357293</v>
      </c>
      <c r="AV209" t="b">
        <f t="shared" si="99"/>
        <v>1</v>
      </c>
      <c r="AW209" t="b">
        <f t="shared" si="100"/>
        <v>1</v>
      </c>
      <c r="AX209" t="b">
        <f t="shared" si="139"/>
        <v>1</v>
      </c>
    </row>
    <row r="210" spans="1:50" x14ac:dyDescent="0.35">
      <c r="A210">
        <v>158</v>
      </c>
      <c r="B210">
        <f t="shared" si="101"/>
        <v>13</v>
      </c>
      <c r="C210">
        <f t="shared" si="102"/>
        <v>48</v>
      </c>
      <c r="D210">
        <f t="shared" si="103"/>
        <v>1.268895831621375E-3</v>
      </c>
      <c r="E210">
        <f t="shared" si="104"/>
        <v>1.0580286594874533E-4</v>
      </c>
      <c r="F210">
        <f t="shared" si="105"/>
        <v>0.04</v>
      </c>
      <c r="G210">
        <f t="shared" si="106"/>
        <v>3.3960531989175591E-3</v>
      </c>
      <c r="H210">
        <f t="shared" si="107"/>
        <v>0.02</v>
      </c>
      <c r="I210">
        <f t="shared" si="108"/>
        <v>1.4757862464023772</v>
      </c>
      <c r="J210">
        <f t="shared" si="109"/>
        <v>4.7330770290962399E-5</v>
      </c>
      <c r="K210">
        <f t="shared" si="110"/>
        <v>1.5190591095173341E-3</v>
      </c>
      <c r="L210">
        <f t="shared" si="111"/>
        <v>0</v>
      </c>
      <c r="M210">
        <f t="shared" si="112"/>
        <v>0.4457822699749362</v>
      </c>
      <c r="N210">
        <f t="shared" si="113"/>
        <v>51.64</v>
      </c>
      <c r="O210">
        <f t="shared" si="114"/>
        <v>1.0327999999999999</v>
      </c>
      <c r="P210">
        <f t="shared" si="115"/>
        <v>7.3789312320118858</v>
      </c>
      <c r="Q210">
        <f t="shared" si="116"/>
        <v>368.94656160059429</v>
      </c>
      <c r="R210">
        <f t="shared" si="117"/>
        <v>23.101084794899005</v>
      </c>
      <c r="S210">
        <f t="shared" si="118"/>
        <v>0.46202169589798014</v>
      </c>
      <c r="T210">
        <f t="shared" si="119"/>
        <v>3.3009549978008357</v>
      </c>
      <c r="U210">
        <f t="shared" si="120"/>
        <v>18.932308116384959</v>
      </c>
      <c r="V210">
        <f t="shared" si="121"/>
        <v>1.7462524956758138E-2</v>
      </c>
      <c r="W210">
        <f t="shared" si="122"/>
        <v>0.38833745985847035</v>
      </c>
      <c r="X210">
        <f t="shared" si="123"/>
        <v>-0.46245186135737981</v>
      </c>
      <c r="Y210">
        <f t="shared" si="124"/>
        <v>0.99673694261856227</v>
      </c>
      <c r="Z210">
        <f t="shared" si="125"/>
        <v>0.59666106536364016</v>
      </c>
      <c r="AA210">
        <f t="shared" si="126"/>
        <v>0.2759270202768942</v>
      </c>
      <c r="AB210">
        <f t="shared" si="127"/>
        <v>13.82864151555281</v>
      </c>
      <c r="AC210">
        <f t="shared" si="128"/>
        <v>0.27657283031105623</v>
      </c>
      <c r="AD210">
        <f t="shared" si="129"/>
        <v>1.969551325705279</v>
      </c>
      <c r="AE210">
        <f t="shared" si="130"/>
        <v>11.296171130514942</v>
      </c>
      <c r="AF210">
        <f t="shared" si="131"/>
        <v>1.0419208744638465E-2</v>
      </c>
      <c r="AG210">
        <f t="shared" si="94"/>
        <v>975.78232864105564</v>
      </c>
      <c r="AH210">
        <f t="shared" si="95"/>
        <v>2188.9213509902902</v>
      </c>
      <c r="AI210">
        <f t="shared" si="96"/>
        <v>975.78232864105564</v>
      </c>
      <c r="AK210" t="b">
        <f t="shared" si="132"/>
        <v>1</v>
      </c>
      <c r="AL210" t="b">
        <f t="shared" si="133"/>
        <v>1</v>
      </c>
      <c r="AM210">
        <f t="shared" si="134"/>
        <v>975.78232864105541</v>
      </c>
      <c r="AN210" t="b">
        <f t="shared" si="135"/>
        <v>1</v>
      </c>
      <c r="AO210">
        <f t="shared" si="136"/>
        <v>-0.2759270202768942</v>
      </c>
      <c r="AP210">
        <f>SUM(AO211:$AO$352)</f>
        <v>582.21132376998673</v>
      </c>
      <c r="AQ210" t="b">
        <f t="shared" si="97"/>
        <v>1</v>
      </c>
      <c r="AR210" t="b">
        <f t="shared" si="137"/>
        <v>1</v>
      </c>
      <c r="AS210" t="b">
        <f t="shared" si="138"/>
        <v>1</v>
      </c>
      <c r="AT210" t="b">
        <f t="shared" si="140"/>
        <v>1</v>
      </c>
      <c r="AU210">
        <f t="shared" si="98"/>
        <v>2188.9213509902902</v>
      </c>
      <c r="AV210" t="b">
        <f t="shared" si="99"/>
        <v>1</v>
      </c>
      <c r="AW210" t="b">
        <f t="shared" si="100"/>
        <v>1</v>
      </c>
      <c r="AX210" t="b">
        <f t="shared" si="139"/>
        <v>1</v>
      </c>
    </row>
    <row r="211" spans="1:50" x14ac:dyDescent="0.35">
      <c r="A211">
        <v>159</v>
      </c>
      <c r="B211">
        <f t="shared" si="101"/>
        <v>13</v>
      </c>
      <c r="C211">
        <f t="shared" si="102"/>
        <v>48</v>
      </c>
      <c r="D211">
        <f t="shared" si="103"/>
        <v>1.268895831621375E-3</v>
      </c>
      <c r="E211">
        <f t="shared" si="104"/>
        <v>1.0580286594874533E-4</v>
      </c>
      <c r="F211">
        <f t="shared" si="105"/>
        <v>0.04</v>
      </c>
      <c r="G211">
        <f t="shared" si="106"/>
        <v>3.3960531989175591E-3</v>
      </c>
      <c r="H211">
        <f t="shared" si="107"/>
        <v>0.02</v>
      </c>
      <c r="I211">
        <f t="shared" si="108"/>
        <v>1.4794259334122608</v>
      </c>
      <c r="J211">
        <f t="shared" si="109"/>
        <v>4.7165041752485577E-5</v>
      </c>
      <c r="K211">
        <f t="shared" si="110"/>
        <v>1.5137401289781922E-3</v>
      </c>
      <c r="L211">
        <f t="shared" si="111"/>
        <v>0</v>
      </c>
      <c r="M211">
        <f t="shared" si="112"/>
        <v>0.44422136480420549</v>
      </c>
      <c r="N211">
        <f t="shared" si="113"/>
        <v>51.64</v>
      </c>
      <c r="O211">
        <f t="shared" si="114"/>
        <v>1.0327999999999999</v>
      </c>
      <c r="P211">
        <f t="shared" si="115"/>
        <v>7.3971296670613036</v>
      </c>
      <c r="Q211">
        <f t="shared" si="116"/>
        <v>369.85648335306519</v>
      </c>
      <c r="R211">
        <f t="shared" si="117"/>
        <v>23.020196421505705</v>
      </c>
      <c r="S211">
        <f t="shared" si="118"/>
        <v>0.46040392843011413</v>
      </c>
      <c r="T211">
        <f t="shared" si="119"/>
        <v>3.2975092542815321</v>
      </c>
      <c r="U211">
        <f t="shared" si="120"/>
        <v>18.86601670099423</v>
      </c>
      <c r="V211">
        <f t="shared" si="121"/>
        <v>1.7444296479774805E-2</v>
      </c>
      <c r="W211">
        <f t="shared" si="122"/>
        <v>0.37882224132005365</v>
      </c>
      <c r="X211">
        <f t="shared" si="123"/>
        <v>-0.45267713148279043</v>
      </c>
      <c r="Y211">
        <f t="shared" si="124"/>
        <v>0.99673694261856227</v>
      </c>
      <c r="Z211">
        <f t="shared" si="125"/>
        <v>0.59471412607008889</v>
      </c>
      <c r="AA211">
        <f t="shared" si="126"/>
        <v>0.26921348464170158</v>
      </c>
      <c r="AB211">
        <f t="shared" si="127"/>
        <v>13.735254921735851</v>
      </c>
      <c r="AC211">
        <f t="shared" si="128"/>
        <v>0.27470509843471702</v>
      </c>
      <c r="AD211">
        <f t="shared" si="129"/>
        <v>1.9610753343680718</v>
      </c>
      <c r="AE211">
        <f t="shared" si="130"/>
        <v>11.219886634755484</v>
      </c>
      <c r="AF211">
        <f t="shared" si="131"/>
        <v>1.0374369535876801E-2</v>
      </c>
      <c r="AG211">
        <f t="shared" si="94"/>
        <v>979.4294632005774</v>
      </c>
      <c r="AH211">
        <f t="shared" si="95"/>
        <v>2204.822957203487</v>
      </c>
      <c r="AI211">
        <f t="shared" si="96"/>
        <v>979.4294632005774</v>
      </c>
      <c r="AK211" t="b">
        <f t="shared" si="132"/>
        <v>1</v>
      </c>
      <c r="AL211" t="b">
        <f t="shared" si="133"/>
        <v>1</v>
      </c>
      <c r="AM211">
        <f t="shared" si="134"/>
        <v>979.4294632005774</v>
      </c>
      <c r="AN211" t="b">
        <f t="shared" si="135"/>
        <v>1</v>
      </c>
      <c r="AO211">
        <f t="shared" si="136"/>
        <v>-0.26921348464170158</v>
      </c>
      <c r="AP211">
        <f>SUM(AO212:$AO$352)</f>
        <v>582.48053725462842</v>
      </c>
      <c r="AQ211" t="b">
        <f t="shared" si="97"/>
        <v>1</v>
      </c>
      <c r="AR211" t="b">
        <f t="shared" si="137"/>
        <v>1</v>
      </c>
      <c r="AS211" t="b">
        <f t="shared" si="138"/>
        <v>1</v>
      </c>
      <c r="AT211" t="b">
        <f t="shared" si="140"/>
        <v>1</v>
      </c>
      <c r="AU211">
        <f t="shared" si="98"/>
        <v>2204.8229572034866</v>
      </c>
      <c r="AV211" t="b">
        <f t="shared" si="99"/>
        <v>1</v>
      </c>
      <c r="AW211" t="b">
        <f t="shared" si="100"/>
        <v>1</v>
      </c>
      <c r="AX211" t="b">
        <f t="shared" si="139"/>
        <v>1</v>
      </c>
    </row>
    <row r="212" spans="1:50" x14ac:dyDescent="0.35">
      <c r="A212">
        <v>160</v>
      </c>
      <c r="B212">
        <f t="shared" si="101"/>
        <v>13</v>
      </c>
      <c r="C212">
        <f t="shared" si="102"/>
        <v>48</v>
      </c>
      <c r="D212">
        <f t="shared" si="103"/>
        <v>1.268895831621375E-3</v>
      </c>
      <c r="E212">
        <f t="shared" si="104"/>
        <v>1.0580286594874533E-4</v>
      </c>
      <c r="F212">
        <f t="shared" si="105"/>
        <v>0.04</v>
      </c>
      <c r="G212">
        <f t="shared" si="106"/>
        <v>3.3960531989175591E-3</v>
      </c>
      <c r="H212">
        <f t="shared" si="107"/>
        <v>0.02</v>
      </c>
      <c r="I212">
        <f t="shared" si="108"/>
        <v>1.4830745968721972</v>
      </c>
      <c r="J212">
        <f t="shared" si="109"/>
        <v>4.6999893511948046E-5</v>
      </c>
      <c r="K212">
        <f t="shared" si="110"/>
        <v>1.5084397728321361E-3</v>
      </c>
      <c r="L212">
        <f t="shared" si="111"/>
        <v>0</v>
      </c>
      <c r="M212">
        <f t="shared" si="112"/>
        <v>0.4426659251378614</v>
      </c>
      <c r="N212">
        <f t="shared" si="113"/>
        <v>51.64</v>
      </c>
      <c r="O212">
        <f t="shared" si="114"/>
        <v>1.0327999999999999</v>
      </c>
      <c r="P212">
        <f t="shared" si="115"/>
        <v>7.4153729843609861</v>
      </c>
      <c r="Q212">
        <f t="shared" si="116"/>
        <v>370.76864921804929</v>
      </c>
      <c r="R212">
        <f t="shared" si="117"/>
        <v>22.939591278489171</v>
      </c>
      <c r="S212">
        <f t="shared" si="118"/>
        <v>0.45879182556978343</v>
      </c>
      <c r="T212">
        <f t="shared" si="119"/>
        <v>3.2940671076450716</v>
      </c>
      <c r="U212">
        <f t="shared" si="120"/>
        <v>18.799957404779217</v>
      </c>
      <c r="V212">
        <f t="shared" si="121"/>
        <v>1.7426087030817137E-2</v>
      </c>
      <c r="W212">
        <f t="shared" si="122"/>
        <v>0.36934885346428059</v>
      </c>
      <c r="X212">
        <f t="shared" si="123"/>
        <v>-0.44294514096894133</v>
      </c>
      <c r="Y212">
        <f t="shared" si="124"/>
        <v>0.99673694261856227</v>
      </c>
      <c r="Z212">
        <f t="shared" si="125"/>
        <v>0.59277353975117053</v>
      </c>
      <c r="AA212">
        <f t="shared" si="126"/>
        <v>0.26256615912774173</v>
      </c>
      <c r="AB212">
        <f t="shared" si="127"/>
        <v>13.642498979591721</v>
      </c>
      <c r="AC212">
        <f t="shared" si="128"/>
        <v>0.27284997959183444</v>
      </c>
      <c r="AD212">
        <f t="shared" si="129"/>
        <v>1.9526358195766691</v>
      </c>
      <c r="AE212">
        <f t="shared" si="130"/>
        <v>11.144117298002206</v>
      </c>
      <c r="AF212">
        <f t="shared" si="131"/>
        <v>1.0329723293269439E-2</v>
      </c>
      <c r="AG212">
        <f t="shared" si="94"/>
        <v>983.07880553908387</v>
      </c>
      <c r="AH212">
        <f t="shared" si="95"/>
        <v>2220.8142748573187</v>
      </c>
      <c r="AI212">
        <f t="shared" si="96"/>
        <v>983.07880553908387</v>
      </c>
      <c r="AK212" t="b">
        <f t="shared" si="132"/>
        <v>1</v>
      </c>
      <c r="AL212" t="b">
        <f t="shared" si="133"/>
        <v>1</v>
      </c>
      <c r="AM212">
        <f t="shared" si="134"/>
        <v>983.07880553908387</v>
      </c>
      <c r="AN212" t="b">
        <f t="shared" si="135"/>
        <v>1</v>
      </c>
      <c r="AO212">
        <f t="shared" si="136"/>
        <v>-0.2625661591277435</v>
      </c>
      <c r="AP212">
        <f>SUM(AO213:$AO$352)</f>
        <v>582.7431034137561</v>
      </c>
      <c r="AQ212" t="b">
        <f t="shared" si="97"/>
        <v>1</v>
      </c>
      <c r="AR212" t="b">
        <f t="shared" si="137"/>
        <v>1</v>
      </c>
      <c r="AS212" t="b">
        <f t="shared" si="138"/>
        <v>1</v>
      </c>
      <c r="AT212" t="b">
        <f t="shared" si="140"/>
        <v>1</v>
      </c>
      <c r="AU212">
        <f t="shared" si="98"/>
        <v>2220.8142748573191</v>
      </c>
      <c r="AV212" t="b">
        <f t="shared" si="99"/>
        <v>1</v>
      </c>
      <c r="AW212" t="b">
        <f t="shared" si="100"/>
        <v>1</v>
      </c>
      <c r="AX212" t="b">
        <f t="shared" si="139"/>
        <v>1</v>
      </c>
    </row>
    <row r="213" spans="1:50" x14ac:dyDescent="0.35">
      <c r="A213">
        <v>161</v>
      </c>
      <c r="B213">
        <f t="shared" si="101"/>
        <v>13</v>
      </c>
      <c r="C213">
        <f t="shared" si="102"/>
        <v>48</v>
      </c>
      <c r="D213">
        <f t="shared" si="103"/>
        <v>1.268895831621375E-3</v>
      </c>
      <c r="E213">
        <f t="shared" si="104"/>
        <v>1.0580286594874533E-4</v>
      </c>
      <c r="F213">
        <f t="shared" si="105"/>
        <v>0.04</v>
      </c>
      <c r="G213">
        <f t="shared" si="106"/>
        <v>3.3960531989175591E-3</v>
      </c>
      <c r="H213">
        <f t="shared" si="107"/>
        <v>0.02</v>
      </c>
      <c r="I213">
        <f t="shared" si="108"/>
        <v>1.4867322589205347</v>
      </c>
      <c r="J213">
        <f t="shared" si="109"/>
        <v>4.6835323537438487E-5</v>
      </c>
      <c r="K213">
        <f t="shared" si="110"/>
        <v>1.5031579758659132E-3</v>
      </c>
      <c r="L213">
        <f t="shared" si="111"/>
        <v>0</v>
      </c>
      <c r="M213">
        <f t="shared" si="112"/>
        <v>0.44111593183845804</v>
      </c>
      <c r="N213">
        <f t="shared" si="113"/>
        <v>51.64</v>
      </c>
      <c r="O213">
        <f t="shared" si="114"/>
        <v>1.0327999999999999</v>
      </c>
      <c r="P213">
        <f t="shared" si="115"/>
        <v>7.4336612946026737</v>
      </c>
      <c r="Q213">
        <f t="shared" si="116"/>
        <v>371.68306473013371</v>
      </c>
      <c r="R213">
        <f t="shared" si="117"/>
        <v>22.859268374119164</v>
      </c>
      <c r="S213">
        <f t="shared" si="118"/>
        <v>0.45718536748238331</v>
      </c>
      <c r="T213">
        <f t="shared" si="119"/>
        <v>3.2906285541368052</v>
      </c>
      <c r="U213">
        <f t="shared" si="120"/>
        <v>18.734129414975396</v>
      </c>
      <c r="V213">
        <f t="shared" si="121"/>
        <v>1.7407896590022502E-2</v>
      </c>
      <c r="W213">
        <f t="shared" si="122"/>
        <v>0.35991714093455551</v>
      </c>
      <c r="X213">
        <f t="shared" si="123"/>
        <v>-0.43325573127750516</v>
      </c>
      <c r="Y213">
        <f t="shared" si="124"/>
        <v>0.99673694261856227</v>
      </c>
      <c r="Z213">
        <f t="shared" si="125"/>
        <v>0.59083928567676458</v>
      </c>
      <c r="AA213">
        <f t="shared" si="126"/>
        <v>0.25598450678336349</v>
      </c>
      <c r="AB213">
        <f t="shared" si="127"/>
        <v>13.550369430248601</v>
      </c>
      <c r="AC213">
        <f t="shared" si="128"/>
        <v>0.27100738860497203</v>
      </c>
      <c r="AD213">
        <f t="shared" si="129"/>
        <v>1.9442326243537547</v>
      </c>
      <c r="AE213">
        <f t="shared" si="130"/>
        <v>11.068859641320126</v>
      </c>
      <c r="AF213">
        <f t="shared" si="131"/>
        <v>1.0285269186383882E-2</v>
      </c>
      <c r="AG213">
        <f t="shared" si="94"/>
        <v>986.73040546509128</v>
      </c>
      <c r="AH213">
        <f t="shared" si="95"/>
        <v>2236.8958685138668</v>
      </c>
      <c r="AI213">
        <f t="shared" si="96"/>
        <v>986.73040546509128</v>
      </c>
      <c r="AK213" t="b">
        <f t="shared" si="132"/>
        <v>1</v>
      </c>
      <c r="AL213" t="b">
        <f t="shared" si="133"/>
        <v>1</v>
      </c>
      <c r="AM213">
        <f t="shared" si="134"/>
        <v>986.73040546509128</v>
      </c>
      <c r="AN213" t="b">
        <f t="shared" si="135"/>
        <v>1</v>
      </c>
      <c r="AO213">
        <f t="shared" si="136"/>
        <v>-0.25598450678336349</v>
      </c>
      <c r="AP213">
        <f>SUM(AO214:$AO$352)</f>
        <v>582.99908792053952</v>
      </c>
      <c r="AQ213" t="b">
        <f t="shared" si="97"/>
        <v>1</v>
      </c>
      <c r="AR213" t="b">
        <f t="shared" si="137"/>
        <v>1</v>
      </c>
      <c r="AS213" t="b">
        <f t="shared" si="138"/>
        <v>1</v>
      </c>
      <c r="AT213" t="b">
        <f t="shared" si="140"/>
        <v>1</v>
      </c>
      <c r="AU213">
        <f t="shared" si="98"/>
        <v>2236.8958685138668</v>
      </c>
      <c r="AV213" t="b">
        <f t="shared" si="99"/>
        <v>1</v>
      </c>
      <c r="AW213" t="b">
        <f t="shared" si="100"/>
        <v>1</v>
      </c>
      <c r="AX213" t="b">
        <f t="shared" si="139"/>
        <v>1</v>
      </c>
    </row>
    <row r="214" spans="1:50" x14ac:dyDescent="0.35">
      <c r="A214">
        <v>162</v>
      </c>
      <c r="B214">
        <f t="shared" si="101"/>
        <v>13</v>
      </c>
      <c r="C214">
        <f t="shared" si="102"/>
        <v>48</v>
      </c>
      <c r="D214">
        <f t="shared" si="103"/>
        <v>1.268895831621375E-3</v>
      </c>
      <c r="E214">
        <f t="shared" si="104"/>
        <v>1.0580286594874533E-4</v>
      </c>
      <c r="F214">
        <f t="shared" si="105"/>
        <v>0.04</v>
      </c>
      <c r="G214">
        <f t="shared" si="106"/>
        <v>3.3960531989175591E-3</v>
      </c>
      <c r="H214">
        <f t="shared" si="107"/>
        <v>0.02</v>
      </c>
      <c r="I214">
        <f t="shared" si="108"/>
        <v>1.490398941750219</v>
      </c>
      <c r="J214">
        <f t="shared" si="109"/>
        <v>4.667132980416026E-5</v>
      </c>
      <c r="K214">
        <f t="shared" si="110"/>
        <v>1.4978946730946161E-3</v>
      </c>
      <c r="L214">
        <f t="shared" si="111"/>
        <v>0</v>
      </c>
      <c r="M214">
        <f t="shared" si="112"/>
        <v>0.43957136583555922</v>
      </c>
      <c r="N214">
        <f t="shared" si="113"/>
        <v>51.64</v>
      </c>
      <c r="O214">
        <f t="shared" si="114"/>
        <v>1.0327999999999999</v>
      </c>
      <c r="P214">
        <f t="shared" si="115"/>
        <v>7.4519947087510952</v>
      </c>
      <c r="Q214">
        <f t="shared" si="116"/>
        <v>372.59973543755478</v>
      </c>
      <c r="R214">
        <f t="shared" si="117"/>
        <v>22.779226720137974</v>
      </c>
      <c r="S214">
        <f t="shared" si="118"/>
        <v>0.45558453440275948</v>
      </c>
      <c r="T214">
        <f t="shared" si="119"/>
        <v>3.2871935900059981</v>
      </c>
      <c r="U214">
        <f t="shared" si="120"/>
        <v>18.668531921664105</v>
      </c>
      <c r="V214">
        <f t="shared" si="121"/>
        <v>1.7389725137548977E-2</v>
      </c>
      <c r="W214">
        <f t="shared" si="122"/>
        <v>0.35052694892756153</v>
      </c>
      <c r="X214">
        <f t="shared" si="123"/>
        <v>-0.42360874443457774</v>
      </c>
      <c r="Y214">
        <f t="shared" si="124"/>
        <v>0.99673694261856227</v>
      </c>
      <c r="Z214">
        <f t="shared" si="125"/>
        <v>0.58891134318439364</v>
      </c>
      <c r="AA214">
        <f t="shared" si="126"/>
        <v>0.24946799466962055</v>
      </c>
      <c r="AB214">
        <f t="shared" si="127"/>
        <v>13.458862043595389</v>
      </c>
      <c r="AC214">
        <f t="shared" si="128"/>
        <v>0.26917724087190781</v>
      </c>
      <c r="AD214">
        <f t="shared" si="129"/>
        <v>1.9358655923975614</v>
      </c>
      <c r="AE214">
        <f t="shared" si="130"/>
        <v>10.994110209267937</v>
      </c>
      <c r="AF214">
        <f t="shared" si="131"/>
        <v>1.0241006388361383E-2</v>
      </c>
      <c r="AG214">
        <f t="shared" si="94"/>
        <v>990.38431279220219</v>
      </c>
      <c r="AH214">
        <f t="shared" si="95"/>
        <v>2253.068306461751</v>
      </c>
      <c r="AI214">
        <f t="shared" si="96"/>
        <v>990.38431279220219</v>
      </c>
      <c r="AK214" t="b">
        <f t="shared" si="132"/>
        <v>1</v>
      </c>
      <c r="AL214" t="b">
        <f t="shared" si="133"/>
        <v>1</v>
      </c>
      <c r="AM214">
        <f t="shared" si="134"/>
        <v>990.38431279220208</v>
      </c>
      <c r="AN214" t="b">
        <f t="shared" si="135"/>
        <v>1</v>
      </c>
      <c r="AO214">
        <f t="shared" si="136"/>
        <v>-0.24946799466962055</v>
      </c>
      <c r="AP214">
        <f>SUM(AO215:$AO$352)</f>
        <v>583.24855591520918</v>
      </c>
      <c r="AQ214" t="b">
        <f t="shared" si="97"/>
        <v>1</v>
      </c>
      <c r="AR214" t="b">
        <f t="shared" si="137"/>
        <v>1</v>
      </c>
      <c r="AS214" t="b">
        <f t="shared" si="138"/>
        <v>1</v>
      </c>
      <c r="AT214" t="b">
        <f t="shared" si="140"/>
        <v>1</v>
      </c>
      <c r="AU214">
        <f t="shared" si="98"/>
        <v>2253.068306461751</v>
      </c>
      <c r="AV214" t="b">
        <f t="shared" si="99"/>
        <v>1</v>
      </c>
      <c r="AW214" t="b">
        <f t="shared" si="100"/>
        <v>1</v>
      </c>
      <c r="AX214" t="b">
        <f t="shared" si="139"/>
        <v>1</v>
      </c>
    </row>
    <row r="215" spans="1:50" x14ac:dyDescent="0.35">
      <c r="A215">
        <v>163</v>
      </c>
      <c r="B215">
        <f t="shared" si="101"/>
        <v>13</v>
      </c>
      <c r="C215">
        <f t="shared" si="102"/>
        <v>48</v>
      </c>
      <c r="D215">
        <f t="shared" si="103"/>
        <v>1.268895831621375E-3</v>
      </c>
      <c r="E215">
        <f t="shared" si="104"/>
        <v>1.0580286594874533E-4</v>
      </c>
      <c r="F215">
        <f t="shared" si="105"/>
        <v>0.04</v>
      </c>
      <c r="G215">
        <f t="shared" si="106"/>
        <v>3.3960531989175591E-3</v>
      </c>
      <c r="H215">
        <f t="shared" si="107"/>
        <v>0.02</v>
      </c>
      <c r="I215">
        <f t="shared" si="108"/>
        <v>1.4940746676089309</v>
      </c>
      <c r="J215">
        <f t="shared" si="109"/>
        <v>4.6507910294406565E-5</v>
      </c>
      <c r="K215">
        <f t="shared" si="110"/>
        <v>1.4926497997608812E-3</v>
      </c>
      <c r="L215">
        <f t="shared" si="111"/>
        <v>0</v>
      </c>
      <c r="M215">
        <f t="shared" si="112"/>
        <v>0.43803220812550392</v>
      </c>
      <c r="N215">
        <f t="shared" si="113"/>
        <v>51.64</v>
      </c>
      <c r="O215">
        <f t="shared" si="114"/>
        <v>1.0327999999999999</v>
      </c>
      <c r="P215">
        <f t="shared" si="115"/>
        <v>7.4703733380446549</v>
      </c>
      <c r="Q215">
        <f t="shared" si="116"/>
        <v>373.51866690223272</v>
      </c>
      <c r="R215">
        <f t="shared" si="117"/>
        <v>22.699465331748279</v>
      </c>
      <c r="S215">
        <f t="shared" si="118"/>
        <v>0.45398930663496556</v>
      </c>
      <c r="T215">
        <f t="shared" si="119"/>
        <v>3.2837622115058349</v>
      </c>
      <c r="U215">
        <f t="shared" si="120"/>
        <v>18.603164117762628</v>
      </c>
      <c r="V215">
        <f t="shared" si="121"/>
        <v>1.7371572653575366E-2</v>
      </c>
      <c r="W215">
        <f t="shared" si="122"/>
        <v>0.34117812319127483</v>
      </c>
      <c r="X215">
        <f t="shared" si="123"/>
        <v>-0.41400402302863881</v>
      </c>
      <c r="Y215">
        <f t="shared" si="124"/>
        <v>0.99673694261856227</v>
      </c>
      <c r="Z215">
        <f t="shared" si="125"/>
        <v>0.58698969167900328</v>
      </c>
      <c r="AA215">
        <f t="shared" si="126"/>
        <v>0.24301609383145006</v>
      </c>
      <c r="AB215">
        <f t="shared" si="127"/>
        <v>13.367972618087457</v>
      </c>
      <c r="AC215">
        <f t="shared" si="128"/>
        <v>0.26735945236174913</v>
      </c>
      <c r="AD215">
        <f t="shared" si="129"/>
        <v>1.9275345680789719</v>
      </c>
      <c r="AE215">
        <f t="shared" si="130"/>
        <v>10.919865569739382</v>
      </c>
      <c r="AF215">
        <f t="shared" si="131"/>
        <v>1.0196934075901609E-2</v>
      </c>
      <c r="AG215">
        <f t="shared" si="94"/>
        <v>994.04057733968443</v>
      </c>
      <c r="AH215">
        <f t="shared" si="95"/>
        <v>2269.3321607411899</v>
      </c>
      <c r="AI215">
        <f t="shared" si="96"/>
        <v>994.04057733968443</v>
      </c>
      <c r="AK215" t="b">
        <f t="shared" si="132"/>
        <v>1</v>
      </c>
      <c r="AL215" t="b">
        <f t="shared" si="133"/>
        <v>1</v>
      </c>
      <c r="AM215">
        <f t="shared" si="134"/>
        <v>994.04057733968432</v>
      </c>
      <c r="AN215" t="b">
        <f t="shared" si="135"/>
        <v>1</v>
      </c>
      <c r="AO215">
        <f t="shared" si="136"/>
        <v>-0.24301609383145006</v>
      </c>
      <c r="AP215">
        <f>SUM(AO216:$AO$352)</f>
        <v>583.49157200904062</v>
      </c>
      <c r="AQ215" t="b">
        <f t="shared" si="97"/>
        <v>1</v>
      </c>
      <c r="AR215" t="b">
        <f t="shared" si="137"/>
        <v>1</v>
      </c>
      <c r="AS215" t="b">
        <f t="shared" si="138"/>
        <v>1</v>
      </c>
      <c r="AT215" t="b">
        <f t="shared" si="140"/>
        <v>1</v>
      </c>
      <c r="AU215">
        <f t="shared" si="98"/>
        <v>2269.3321607411908</v>
      </c>
      <c r="AV215" t="b">
        <f t="shared" si="99"/>
        <v>1</v>
      </c>
      <c r="AW215" t="b">
        <f t="shared" si="100"/>
        <v>1</v>
      </c>
      <c r="AX215" t="b">
        <f t="shared" si="139"/>
        <v>1</v>
      </c>
    </row>
    <row r="216" spans="1:50" x14ac:dyDescent="0.35">
      <c r="A216">
        <v>164</v>
      </c>
      <c r="B216">
        <f t="shared" si="101"/>
        <v>13</v>
      </c>
      <c r="C216">
        <f t="shared" si="102"/>
        <v>48</v>
      </c>
      <c r="D216">
        <f t="shared" si="103"/>
        <v>1.268895831621375E-3</v>
      </c>
      <c r="E216">
        <f t="shared" si="104"/>
        <v>1.0580286594874533E-4</v>
      </c>
      <c r="F216">
        <f t="shared" si="105"/>
        <v>0.04</v>
      </c>
      <c r="G216">
        <f t="shared" si="106"/>
        <v>3.3960531989175591E-3</v>
      </c>
      <c r="H216">
        <f t="shared" si="107"/>
        <v>0.02</v>
      </c>
      <c r="I216">
        <f t="shared" si="108"/>
        <v>1.4977594587992193</v>
      </c>
      <c r="J216">
        <f t="shared" si="109"/>
        <v>4.6345062997535605E-5</v>
      </c>
      <c r="K216">
        <f t="shared" si="110"/>
        <v>1.4874232913340928E-3</v>
      </c>
      <c r="L216">
        <f t="shared" si="111"/>
        <v>0</v>
      </c>
      <c r="M216">
        <f t="shared" si="112"/>
        <v>0.43649843977117225</v>
      </c>
      <c r="N216">
        <f t="shared" si="113"/>
        <v>51.64</v>
      </c>
      <c r="O216">
        <f t="shared" si="114"/>
        <v>1.0327999999999999</v>
      </c>
      <c r="P216">
        <f t="shared" si="115"/>
        <v>7.4887972939960967</v>
      </c>
      <c r="Q216">
        <f t="shared" si="116"/>
        <v>374.43986469980484</v>
      </c>
      <c r="R216">
        <f t="shared" si="117"/>
        <v>22.619983227601022</v>
      </c>
      <c r="S216">
        <f t="shared" si="118"/>
        <v>0.45239966455202046</v>
      </c>
      <c r="T216">
        <f t="shared" si="119"/>
        <v>3.2803344148934088</v>
      </c>
      <c r="U216">
        <f t="shared" si="120"/>
        <v>18.538025199014243</v>
      </c>
      <c r="V216">
        <f t="shared" si="121"/>
        <v>1.7353439118301162E-2</v>
      </c>
      <c r="W216">
        <f t="shared" si="122"/>
        <v>0.33187051002304596</v>
      </c>
      <c r="X216">
        <f t="shared" si="123"/>
        <v>-0.40444141020861579</v>
      </c>
      <c r="Y216">
        <f t="shared" si="124"/>
        <v>0.99673694261856227</v>
      </c>
      <c r="Z216">
        <f t="shared" si="125"/>
        <v>0.5850743106327424</v>
      </c>
      <c r="AA216">
        <f t="shared" si="126"/>
        <v>0.23662827926913721</v>
      </c>
      <c r="AB216">
        <f t="shared" si="127"/>
        <v>13.277696980553749</v>
      </c>
      <c r="AC216">
        <f t="shared" si="128"/>
        <v>0.26555393961107499</v>
      </c>
      <c r="AD216">
        <f t="shared" si="129"/>
        <v>1.9192393964386216</v>
      </c>
      <c r="AE216">
        <f t="shared" si="130"/>
        <v>10.846122313805665</v>
      </c>
      <c r="AF216">
        <f t="shared" si="131"/>
        <v>1.0153051429247318E-2</v>
      </c>
      <c r="AG216">
        <f t="shared" si="94"/>
        <v>997.69924893304994</v>
      </c>
      <c r="AH216">
        <f t="shared" si="95"/>
        <v>2285.6880071692326</v>
      </c>
      <c r="AI216">
        <f t="shared" si="96"/>
        <v>997.69924893304994</v>
      </c>
      <c r="AK216" t="b">
        <f t="shared" si="132"/>
        <v>1</v>
      </c>
      <c r="AL216" t="b">
        <f t="shared" si="133"/>
        <v>1</v>
      </c>
      <c r="AM216">
        <f t="shared" si="134"/>
        <v>997.69924893304994</v>
      </c>
      <c r="AN216" t="b">
        <f t="shared" si="135"/>
        <v>1</v>
      </c>
      <c r="AO216">
        <f t="shared" si="136"/>
        <v>-0.23662827926913721</v>
      </c>
      <c r="AP216">
        <f>SUM(AO217:$AO$352)</f>
        <v>583.72820028830972</v>
      </c>
      <c r="AQ216" t="b">
        <f t="shared" si="97"/>
        <v>1</v>
      </c>
      <c r="AR216" t="b">
        <f t="shared" si="137"/>
        <v>1</v>
      </c>
      <c r="AS216" t="b">
        <f t="shared" si="138"/>
        <v>1</v>
      </c>
      <c r="AT216" t="b">
        <f t="shared" si="140"/>
        <v>1</v>
      </c>
      <c r="AU216">
        <f t="shared" si="98"/>
        <v>2285.6880071692331</v>
      </c>
      <c r="AV216" t="b">
        <f t="shared" si="99"/>
        <v>1</v>
      </c>
      <c r="AW216" t="b">
        <f t="shared" si="100"/>
        <v>1</v>
      </c>
      <c r="AX216" t="b">
        <f t="shared" si="139"/>
        <v>1</v>
      </c>
    </row>
    <row r="217" spans="1:50" x14ac:dyDescent="0.35">
      <c r="A217">
        <v>165</v>
      </c>
      <c r="B217">
        <f t="shared" si="101"/>
        <v>13</v>
      </c>
      <c r="C217">
        <f t="shared" si="102"/>
        <v>48</v>
      </c>
      <c r="D217">
        <f t="shared" si="103"/>
        <v>1.268895831621375E-3</v>
      </c>
      <c r="E217">
        <f t="shared" si="104"/>
        <v>1.0580286594874533E-4</v>
      </c>
      <c r="F217">
        <f t="shared" si="105"/>
        <v>0.04</v>
      </c>
      <c r="G217">
        <f t="shared" si="106"/>
        <v>3.3960531989175591E-3</v>
      </c>
      <c r="H217">
        <f t="shared" si="107"/>
        <v>0.02</v>
      </c>
      <c r="I217">
        <f t="shared" si="108"/>
        <v>1.5014533376786376</v>
      </c>
      <c r="J217">
        <f t="shared" si="109"/>
        <v>4.6182785909945825E-5</v>
      </c>
      <c r="K217">
        <f t="shared" si="110"/>
        <v>1.4822150835095886E-3</v>
      </c>
      <c r="L217">
        <f t="shared" si="111"/>
        <v>0</v>
      </c>
      <c r="M217">
        <f t="shared" si="112"/>
        <v>0.4349700419017527</v>
      </c>
      <c r="N217">
        <f t="shared" si="113"/>
        <v>51.64</v>
      </c>
      <c r="O217">
        <f t="shared" si="114"/>
        <v>1.0327999999999999</v>
      </c>
      <c r="P217">
        <f t="shared" si="115"/>
        <v>7.5072666883931882</v>
      </c>
      <c r="Q217">
        <f t="shared" si="116"/>
        <v>375.3633344196594</v>
      </c>
      <c r="R217">
        <f t="shared" si="117"/>
        <v>22.540779429783335</v>
      </c>
      <c r="S217">
        <f t="shared" si="118"/>
        <v>0.45081558859566673</v>
      </c>
      <c r="T217">
        <f t="shared" si="119"/>
        <v>3.2769101964297218</v>
      </c>
      <c r="U217">
        <f t="shared" si="120"/>
        <v>18.473114363978329</v>
      </c>
      <c r="V217">
        <f t="shared" si="121"/>
        <v>1.7335324511946529E-2</v>
      </c>
      <c r="W217">
        <f t="shared" si="122"/>
        <v>0.32260395626767102</v>
      </c>
      <c r="X217">
        <f t="shared" si="123"/>
        <v>-0.39492074968190138</v>
      </c>
      <c r="Y217">
        <f t="shared" si="124"/>
        <v>0.99673694261856227</v>
      </c>
      <c r="Z217">
        <f t="shared" si="125"/>
        <v>0.58316517958474257</v>
      </c>
      <c r="AA217">
        <f t="shared" si="126"/>
        <v>0.23030402990998944</v>
      </c>
      <c r="AB217">
        <f t="shared" si="127"/>
        <v>13.188030986005185</v>
      </c>
      <c r="AC217">
        <f t="shared" si="128"/>
        <v>0.26376061972010373</v>
      </c>
      <c r="AD217">
        <f t="shared" si="129"/>
        <v>1.9109799231840128</v>
      </c>
      <c r="AE217">
        <f t="shared" si="130"/>
        <v>10.77287705555891</v>
      </c>
      <c r="AF217">
        <f t="shared" si="131"/>
        <v>1.0109357632169087E-2</v>
      </c>
      <c r="AG217">
        <f t="shared" si="94"/>
        <v>1001.3603774046339</v>
      </c>
      <c r="AH217">
        <f t="shared" si="95"/>
        <v>2302.1364253651582</v>
      </c>
      <c r="AI217">
        <f t="shared" si="96"/>
        <v>1001.3603774046339</v>
      </c>
      <c r="AK217" t="b">
        <f t="shared" si="132"/>
        <v>1</v>
      </c>
      <c r="AL217" t="b">
        <f t="shared" si="133"/>
        <v>1</v>
      </c>
      <c r="AM217">
        <f t="shared" si="134"/>
        <v>1001.3603774046339</v>
      </c>
      <c r="AN217" t="b">
        <f t="shared" si="135"/>
        <v>1</v>
      </c>
      <c r="AO217">
        <f t="shared" si="136"/>
        <v>-0.23030402990998944</v>
      </c>
      <c r="AP217">
        <f>SUM(AO218:$AO$352)</f>
        <v>583.95850431821975</v>
      </c>
      <c r="AQ217" t="b">
        <f t="shared" si="97"/>
        <v>1</v>
      </c>
      <c r="AR217" t="b">
        <f t="shared" si="137"/>
        <v>1</v>
      </c>
      <c r="AS217" t="b">
        <f t="shared" si="138"/>
        <v>1</v>
      </c>
      <c r="AT217" t="b">
        <f t="shared" si="140"/>
        <v>1</v>
      </c>
      <c r="AU217">
        <f t="shared" si="98"/>
        <v>2302.1364253651577</v>
      </c>
      <c r="AV217" t="b">
        <f t="shared" si="99"/>
        <v>1</v>
      </c>
      <c r="AW217" t="b">
        <f t="shared" si="100"/>
        <v>1</v>
      </c>
      <c r="AX217" t="b">
        <f t="shared" si="139"/>
        <v>1</v>
      </c>
    </row>
    <row r="218" spans="1:50" x14ac:dyDescent="0.35">
      <c r="A218">
        <v>166</v>
      </c>
      <c r="B218">
        <f t="shared" si="101"/>
        <v>13</v>
      </c>
      <c r="C218">
        <f t="shared" si="102"/>
        <v>48</v>
      </c>
      <c r="D218">
        <f t="shared" si="103"/>
        <v>1.268895831621375E-3</v>
      </c>
      <c r="E218">
        <f t="shared" si="104"/>
        <v>1.0580286594874533E-4</v>
      </c>
      <c r="F218">
        <f t="shared" si="105"/>
        <v>0.04</v>
      </c>
      <c r="G218">
        <f t="shared" si="106"/>
        <v>3.3960531989175591E-3</v>
      </c>
      <c r="H218">
        <f t="shared" si="107"/>
        <v>0.02</v>
      </c>
      <c r="I218">
        <f t="shared" si="108"/>
        <v>1.5051563266598791</v>
      </c>
      <c r="J218">
        <f t="shared" si="109"/>
        <v>4.6021077035051276E-5</v>
      </c>
      <c r="K218">
        <f t="shared" si="110"/>
        <v>1.4770251122078694E-3</v>
      </c>
      <c r="L218">
        <f t="shared" si="111"/>
        <v>0</v>
      </c>
      <c r="M218">
        <f t="shared" si="112"/>
        <v>0.43344699571250977</v>
      </c>
      <c r="N218">
        <f t="shared" si="113"/>
        <v>51.64</v>
      </c>
      <c r="O218">
        <f t="shared" si="114"/>
        <v>1.0327999999999999</v>
      </c>
      <c r="P218">
        <f t="shared" si="115"/>
        <v>7.5257816332993954</v>
      </c>
      <c r="Q218">
        <f t="shared" si="116"/>
        <v>376.28908166496979</v>
      </c>
      <c r="R218">
        <f t="shared" si="117"/>
        <v>22.461852963806511</v>
      </c>
      <c r="S218">
        <f t="shared" si="118"/>
        <v>0.44923705927613022</v>
      </c>
      <c r="T218">
        <f t="shared" si="119"/>
        <v>3.273489552379679</v>
      </c>
      <c r="U218">
        <f t="shared" si="120"/>
        <v>18.408430814020509</v>
      </c>
      <c r="V218">
        <f t="shared" si="121"/>
        <v>1.7317228814752277E-2</v>
      </c>
      <c r="W218">
        <f t="shared" si="122"/>
        <v>0.31337830931544097</v>
      </c>
      <c r="X218">
        <f t="shared" si="123"/>
        <v>-0.38544188571236759</v>
      </c>
      <c r="Y218">
        <f t="shared" si="124"/>
        <v>0.99673694261856227</v>
      </c>
      <c r="Z218">
        <f t="shared" si="125"/>
        <v>0.58126227814090115</v>
      </c>
      <c r="AA218">
        <f t="shared" si="126"/>
        <v>0.22404282858009594</v>
      </c>
      <c r="AB218">
        <f t="shared" si="127"/>
        <v>13.098970517444306</v>
      </c>
      <c r="AC218">
        <f t="shared" si="128"/>
        <v>0.26197941034888611</v>
      </c>
      <c r="AD218">
        <f t="shared" si="129"/>
        <v>1.902755994686651</v>
      </c>
      <c r="AE218">
        <f t="shared" si="130"/>
        <v>10.700126431956724</v>
      </c>
      <c r="AF218">
        <f t="shared" si="131"/>
        <v>1.0065851871950166E-2</v>
      </c>
      <c r="AG218">
        <f t="shared" si="94"/>
        <v>1005.0240125941735</v>
      </c>
      <c r="AH218">
        <f t="shared" si="95"/>
        <v>2318.6779987760506</v>
      </c>
      <c r="AI218">
        <f t="shared" si="96"/>
        <v>1005.0240125941735</v>
      </c>
      <c r="AK218" t="b">
        <f t="shared" si="132"/>
        <v>1</v>
      </c>
      <c r="AL218" t="b">
        <f t="shared" si="133"/>
        <v>1</v>
      </c>
      <c r="AM218">
        <f t="shared" si="134"/>
        <v>1005.0240125941737</v>
      </c>
      <c r="AN218" t="b">
        <f t="shared" si="135"/>
        <v>1</v>
      </c>
      <c r="AO218">
        <f t="shared" si="136"/>
        <v>-0.22404282858009594</v>
      </c>
      <c r="AP218">
        <f>SUM(AO219:$AO$352)</f>
        <v>584.18254714679983</v>
      </c>
      <c r="AQ218" t="b">
        <f t="shared" si="97"/>
        <v>1</v>
      </c>
      <c r="AR218" t="b">
        <f t="shared" si="137"/>
        <v>1</v>
      </c>
      <c r="AS218" t="b">
        <f t="shared" si="138"/>
        <v>1</v>
      </c>
      <c r="AT218" t="b">
        <f t="shared" si="140"/>
        <v>1</v>
      </c>
      <c r="AU218">
        <f t="shared" si="98"/>
        <v>2318.6779987760506</v>
      </c>
      <c r="AV218" t="b">
        <f t="shared" si="99"/>
        <v>1</v>
      </c>
      <c r="AW218" t="b">
        <f t="shared" si="100"/>
        <v>1</v>
      </c>
      <c r="AX218" t="b">
        <f t="shared" si="139"/>
        <v>1</v>
      </c>
    </row>
    <row r="219" spans="1:50" x14ac:dyDescent="0.35">
      <c r="A219">
        <v>167</v>
      </c>
      <c r="B219">
        <f t="shared" si="101"/>
        <v>13</v>
      </c>
      <c r="C219">
        <f t="shared" si="102"/>
        <v>48</v>
      </c>
      <c r="D219">
        <f t="shared" si="103"/>
        <v>1.268895831621375E-3</v>
      </c>
      <c r="E219">
        <f t="shared" si="104"/>
        <v>1.0580286594874533E-4</v>
      </c>
      <c r="F219">
        <f t="shared" si="105"/>
        <v>0.04</v>
      </c>
      <c r="G219">
        <f t="shared" si="106"/>
        <v>3.3960531989175591E-3</v>
      </c>
      <c r="H219">
        <f t="shared" si="107"/>
        <v>0.02</v>
      </c>
      <c r="I219">
        <f t="shared" si="108"/>
        <v>1.5088684482109118</v>
      </c>
      <c r="J219">
        <f t="shared" si="109"/>
        <v>4.5859934383257063E-5</v>
      </c>
      <c r="K219">
        <f t="shared" si="110"/>
        <v>1.4718533135738099E-3</v>
      </c>
      <c r="L219">
        <f t="shared" si="111"/>
        <v>0</v>
      </c>
      <c r="M219">
        <f t="shared" si="112"/>
        <v>0.4319292824645527</v>
      </c>
      <c r="N219">
        <f t="shared" si="113"/>
        <v>51.64</v>
      </c>
      <c r="O219">
        <f t="shared" si="114"/>
        <v>1.0327999999999999</v>
      </c>
      <c r="P219">
        <f t="shared" si="115"/>
        <v>7.5443422410545589</v>
      </c>
      <c r="Q219">
        <f t="shared" si="116"/>
        <v>377.21711205272794</v>
      </c>
      <c r="R219">
        <f t="shared" si="117"/>
        <v>22.383202858594004</v>
      </c>
      <c r="S219">
        <f t="shared" si="118"/>
        <v>0.44766405717188007</v>
      </c>
      <c r="T219">
        <f t="shared" si="119"/>
        <v>3.2700724790120819</v>
      </c>
      <c r="U219">
        <f t="shared" si="120"/>
        <v>18.343973753302826</v>
      </c>
      <c r="V219">
        <f t="shared" si="121"/>
        <v>1.7299152006979832E-2</v>
      </c>
      <c r="W219">
        <f t="shared" si="122"/>
        <v>0.30419341710023406</v>
      </c>
      <c r="X219">
        <f t="shared" si="123"/>
        <v>-0.37600466311841529</v>
      </c>
      <c r="Y219">
        <f t="shared" si="124"/>
        <v>0.99673694261856227</v>
      </c>
      <c r="Z219">
        <f t="shared" si="125"/>
        <v>0.57936558597366217</v>
      </c>
      <c r="AA219">
        <f t="shared" si="126"/>
        <v>0.21784416197643175</v>
      </c>
      <c r="AB219">
        <f t="shared" si="127"/>
        <v>13.010511485676281</v>
      </c>
      <c r="AC219">
        <f t="shared" si="128"/>
        <v>0.26021022971352564</v>
      </c>
      <c r="AD219">
        <f t="shared" si="129"/>
        <v>1.8945674579791809</v>
      </c>
      <c r="AE219">
        <f t="shared" si="130"/>
        <v>10.627867102667771</v>
      </c>
      <c r="AF219">
        <f t="shared" si="131"/>
        <v>1.0022533339371325E-2</v>
      </c>
      <c r="AG219">
        <f t="shared" si="94"/>
        <v>1008.6902043493867</v>
      </c>
      <c r="AH219">
        <f t="shared" si="95"/>
        <v>2335.3133147025455</v>
      </c>
      <c r="AI219">
        <f t="shared" si="96"/>
        <v>1008.6902043493867</v>
      </c>
      <c r="AK219" t="b">
        <f t="shared" si="132"/>
        <v>1</v>
      </c>
      <c r="AL219" t="b">
        <f t="shared" si="133"/>
        <v>1</v>
      </c>
      <c r="AM219">
        <f t="shared" si="134"/>
        <v>1008.6902043493868</v>
      </c>
      <c r="AN219" t="b">
        <f t="shared" si="135"/>
        <v>1</v>
      </c>
      <c r="AO219">
        <f t="shared" si="136"/>
        <v>-0.21784416197643175</v>
      </c>
      <c r="AP219">
        <f>SUM(AO220:$AO$352)</f>
        <v>584.40039130877619</v>
      </c>
      <c r="AQ219" t="b">
        <f t="shared" si="97"/>
        <v>1</v>
      </c>
      <c r="AR219" t="b">
        <f t="shared" si="137"/>
        <v>1</v>
      </c>
      <c r="AS219" t="b">
        <f t="shared" si="138"/>
        <v>1</v>
      </c>
      <c r="AT219" t="b">
        <f t="shared" si="140"/>
        <v>1</v>
      </c>
      <c r="AU219">
        <f t="shared" si="98"/>
        <v>2335.313314702546</v>
      </c>
      <c r="AV219" t="b">
        <f t="shared" si="99"/>
        <v>1</v>
      </c>
      <c r="AW219" t="b">
        <f t="shared" si="100"/>
        <v>1</v>
      </c>
      <c r="AX219" t="b">
        <f t="shared" si="139"/>
        <v>1</v>
      </c>
    </row>
    <row r="220" spans="1:50" x14ac:dyDescent="0.35">
      <c r="A220">
        <v>168</v>
      </c>
      <c r="B220">
        <f t="shared" si="101"/>
        <v>13</v>
      </c>
      <c r="C220">
        <f t="shared" si="102"/>
        <v>48</v>
      </c>
      <c r="D220">
        <f t="shared" si="103"/>
        <v>1.268895831621375E-3</v>
      </c>
      <c r="E220">
        <f t="shared" si="104"/>
        <v>1.0580286594874533E-4</v>
      </c>
      <c r="F220">
        <f t="shared" si="105"/>
        <v>0.04</v>
      </c>
      <c r="G220">
        <f t="shared" si="106"/>
        <v>3.3960531989175591E-3</v>
      </c>
      <c r="H220">
        <f t="shared" si="107"/>
        <v>0.02</v>
      </c>
      <c r="I220">
        <f t="shared" si="108"/>
        <v>1.512589724855117</v>
      </c>
      <c r="J220">
        <f t="shared" si="109"/>
        <v>4.5699355971934828E-5</v>
      </c>
      <c r="K220">
        <f t="shared" si="110"/>
        <v>1.4666996239758733E-3</v>
      </c>
      <c r="L220">
        <f t="shared" si="111"/>
        <v>0</v>
      </c>
      <c r="M220">
        <f t="shared" si="112"/>
        <v>0.43041688348460488</v>
      </c>
      <c r="N220">
        <f t="shared" si="113"/>
        <v>51.64</v>
      </c>
      <c r="O220">
        <f t="shared" si="114"/>
        <v>1.0327999999999999</v>
      </c>
      <c r="P220">
        <f t="shared" si="115"/>
        <v>7.5629486242755846</v>
      </c>
      <c r="Q220">
        <f t="shared" si="116"/>
        <v>378.14743121377927</v>
      </c>
      <c r="R220">
        <f t="shared" si="117"/>
        <v>22.3048281464695</v>
      </c>
      <c r="S220">
        <f t="shared" si="118"/>
        <v>0.44609656292939004</v>
      </c>
      <c r="T220">
        <f t="shared" si="119"/>
        <v>3.2666589725996293</v>
      </c>
      <c r="U220">
        <f t="shared" si="120"/>
        <v>18.279742388773933</v>
      </c>
      <c r="V220">
        <f t="shared" si="121"/>
        <v>1.7281094068911238E-2</v>
      </c>
      <c r="W220">
        <f t="shared" si="122"/>
        <v>0.29504912809763634</v>
      </c>
      <c r="X220">
        <f t="shared" si="123"/>
        <v>-0.36660892727108063</v>
      </c>
      <c r="Y220">
        <f t="shared" si="124"/>
        <v>0.99673694261856227</v>
      </c>
      <c r="Z220">
        <f t="shared" si="125"/>
        <v>0.57747508282179982</v>
      </c>
      <c r="AA220">
        <f t="shared" si="126"/>
        <v>0.21170752063907905</v>
      </c>
      <c r="AB220">
        <f t="shared" si="127"/>
        <v>12.922649829121134</v>
      </c>
      <c r="AC220">
        <f t="shared" si="128"/>
        <v>0.25845299658242271</v>
      </c>
      <c r="AD220">
        <f t="shared" si="129"/>
        <v>1.8864141607525464</v>
      </c>
      <c r="AE220">
        <f t="shared" si="130"/>
        <v>10.556095749918391</v>
      </c>
      <c r="AF220">
        <f t="shared" si="131"/>
        <v>9.9794012286958302E-3</v>
      </c>
      <c r="AG220">
        <f t="shared" si="94"/>
        <v>1012.3590025265507</v>
      </c>
      <c r="AH220">
        <f t="shared" si="95"/>
        <v>2352.0429643247503</v>
      </c>
      <c r="AI220">
        <f t="shared" si="96"/>
        <v>1012.3590025265507</v>
      </c>
      <c r="AK220" t="b">
        <f t="shared" si="132"/>
        <v>1</v>
      </c>
      <c r="AL220" t="b">
        <f t="shared" si="133"/>
        <v>1</v>
      </c>
      <c r="AM220">
        <f t="shared" si="134"/>
        <v>1012.3590025265507</v>
      </c>
      <c r="AN220" t="b">
        <f t="shared" si="135"/>
        <v>1</v>
      </c>
      <c r="AO220">
        <f t="shared" si="136"/>
        <v>-0.21170752063907905</v>
      </c>
      <c r="AP220">
        <f>SUM(AO221:$AO$352)</f>
        <v>584.61209882941534</v>
      </c>
      <c r="AQ220" t="b">
        <f t="shared" si="97"/>
        <v>1</v>
      </c>
      <c r="AR220" t="b">
        <f t="shared" si="137"/>
        <v>1</v>
      </c>
      <c r="AS220" t="b">
        <f t="shared" si="138"/>
        <v>1</v>
      </c>
      <c r="AT220" t="b">
        <f t="shared" si="140"/>
        <v>1</v>
      </c>
      <c r="AU220">
        <f t="shared" si="98"/>
        <v>2352.0429643247508</v>
      </c>
      <c r="AV220" t="b">
        <f t="shared" si="99"/>
        <v>1</v>
      </c>
      <c r="AW220" t="b">
        <f t="shared" si="100"/>
        <v>1</v>
      </c>
      <c r="AX220" t="b">
        <f t="shared" si="139"/>
        <v>1</v>
      </c>
    </row>
    <row r="221" spans="1:50" x14ac:dyDescent="0.35">
      <c r="A221">
        <v>169</v>
      </c>
      <c r="B221">
        <f t="shared" si="101"/>
        <v>14</v>
      </c>
      <c r="C221">
        <f t="shared" si="102"/>
        <v>49</v>
      </c>
      <c r="D221">
        <f t="shared" si="103"/>
        <v>1.3807176488470629E-3</v>
      </c>
      <c r="E221">
        <f t="shared" si="104"/>
        <v>1.1513268153751088E-4</v>
      </c>
      <c r="F221">
        <f t="shared" si="105"/>
        <v>0.04</v>
      </c>
      <c r="G221">
        <f t="shared" si="106"/>
        <v>3.3960531989175591E-3</v>
      </c>
      <c r="H221">
        <f t="shared" si="107"/>
        <v>0.02</v>
      </c>
      <c r="I221">
        <f t="shared" si="108"/>
        <v>1.5163201791714247</v>
      </c>
      <c r="J221">
        <f t="shared" si="109"/>
        <v>4.9555049974600944E-5</v>
      </c>
      <c r="K221">
        <f t="shared" si="110"/>
        <v>1.4615503424400299E-3</v>
      </c>
      <c r="L221">
        <f t="shared" si="111"/>
        <v>0</v>
      </c>
      <c r="M221">
        <f t="shared" si="112"/>
        <v>0.42890577809219022</v>
      </c>
      <c r="N221">
        <f t="shared" si="113"/>
        <v>51.64</v>
      </c>
      <c r="O221">
        <f t="shared" si="114"/>
        <v>1.0327999999999999</v>
      </c>
      <c r="P221">
        <f t="shared" si="115"/>
        <v>7.5816008958571235</v>
      </c>
      <c r="Q221">
        <f t="shared" si="116"/>
        <v>379.0800447928562</v>
      </c>
      <c r="R221">
        <f t="shared" si="117"/>
        <v>22.226727863144998</v>
      </c>
      <c r="S221">
        <f t="shared" si="118"/>
        <v>0.44453455726289998</v>
      </c>
      <c r="T221">
        <f t="shared" si="119"/>
        <v>3.2632490294189114</v>
      </c>
      <c r="U221">
        <f t="shared" si="120"/>
        <v>19.822019989840378</v>
      </c>
      <c r="V221">
        <f t="shared" si="121"/>
        <v>1.8785330564083953E-2</v>
      </c>
      <c r="W221">
        <f t="shared" si="122"/>
        <v>-1.3218610439412775</v>
      </c>
      <c r="X221">
        <f t="shared" si="123"/>
        <v>1.2505518111722651</v>
      </c>
      <c r="Y221">
        <f t="shared" si="124"/>
        <v>0.99673694261856227</v>
      </c>
      <c r="Z221">
        <f t="shared" si="125"/>
        <v>0.57559074849020175</v>
      </c>
      <c r="AA221">
        <f t="shared" si="126"/>
        <v>-0.71980605301842004</v>
      </c>
      <c r="AB221">
        <f t="shared" si="127"/>
        <v>12.835381513627263</v>
      </c>
      <c r="AC221">
        <f t="shared" si="128"/>
        <v>0.25670763027254528</v>
      </c>
      <c r="AD221">
        <f t="shared" si="129"/>
        <v>1.8782959513531556</v>
      </c>
      <c r="AE221">
        <f t="shared" si="130"/>
        <v>11.409371322539965</v>
      </c>
      <c r="AF221">
        <f t="shared" si="131"/>
        <v>1.0812662480016947E-2</v>
      </c>
      <c r="AG221">
        <f t="shared" si="94"/>
        <v>1014.4226506558168</v>
      </c>
      <c r="AH221">
        <f t="shared" si="95"/>
        <v>2365.1410227394372</v>
      </c>
      <c r="AI221">
        <f t="shared" si="96"/>
        <v>1014.4226506558168</v>
      </c>
      <c r="AK221" t="b">
        <f t="shared" si="132"/>
        <v>1</v>
      </c>
      <c r="AL221" t="b">
        <f t="shared" si="133"/>
        <v>1</v>
      </c>
      <c r="AM221">
        <f t="shared" si="134"/>
        <v>1014.4226506558169</v>
      </c>
      <c r="AN221" t="b">
        <f t="shared" si="135"/>
        <v>1</v>
      </c>
      <c r="AO221">
        <f t="shared" si="136"/>
        <v>0.71980605301842004</v>
      </c>
      <c r="AP221">
        <f>SUM(AO222:$AO$352)</f>
        <v>583.89229277639686</v>
      </c>
      <c r="AQ221" t="b">
        <f t="shared" si="97"/>
        <v>1</v>
      </c>
      <c r="AR221" t="b">
        <f t="shared" si="137"/>
        <v>1</v>
      </c>
      <c r="AS221" t="b">
        <f t="shared" si="138"/>
        <v>1</v>
      </c>
      <c r="AT221" t="b">
        <f t="shared" si="140"/>
        <v>1</v>
      </c>
      <c r="AU221">
        <f t="shared" si="98"/>
        <v>2365.1410227394376</v>
      </c>
      <c r="AV221" t="b">
        <f t="shared" si="99"/>
        <v>1</v>
      </c>
      <c r="AW221" t="b">
        <f t="shared" si="100"/>
        <v>1</v>
      </c>
      <c r="AX221" t="b">
        <f t="shared" si="139"/>
        <v>1</v>
      </c>
    </row>
    <row r="222" spans="1:50" x14ac:dyDescent="0.35">
      <c r="A222">
        <v>170</v>
      </c>
      <c r="B222">
        <f t="shared" si="101"/>
        <v>14</v>
      </c>
      <c r="C222">
        <f t="shared" si="102"/>
        <v>49</v>
      </c>
      <c r="D222">
        <f t="shared" si="103"/>
        <v>1.3807176488470629E-3</v>
      </c>
      <c r="E222">
        <f t="shared" si="104"/>
        <v>1.1513268153751088E-4</v>
      </c>
      <c r="F222">
        <f t="shared" si="105"/>
        <v>0.04</v>
      </c>
      <c r="G222">
        <f t="shared" si="106"/>
        <v>3.3960531989175591E-3</v>
      </c>
      <c r="H222">
        <f t="shared" si="107"/>
        <v>0.02</v>
      </c>
      <c r="I222">
        <f t="shared" si="108"/>
        <v>1.5200598337944489</v>
      </c>
      <c r="J222">
        <f t="shared" si="109"/>
        <v>4.9381072358686446E-5</v>
      </c>
      <c r="K222">
        <f t="shared" si="110"/>
        <v>1.4564191389754577E-3</v>
      </c>
      <c r="L222">
        <f t="shared" si="111"/>
        <v>0</v>
      </c>
      <c r="M222">
        <f t="shared" si="112"/>
        <v>0.42739997788085604</v>
      </c>
      <c r="N222">
        <f t="shared" si="113"/>
        <v>51.64</v>
      </c>
      <c r="O222">
        <f t="shared" si="114"/>
        <v>1.0327999999999999</v>
      </c>
      <c r="P222">
        <f t="shared" si="115"/>
        <v>7.6002991689722439</v>
      </c>
      <c r="Q222">
        <f t="shared" si="116"/>
        <v>380.01495844861222</v>
      </c>
      <c r="R222">
        <f t="shared" si="117"/>
        <v>22.148694380680702</v>
      </c>
      <c r="S222">
        <f t="shared" si="118"/>
        <v>0.44297388761361406</v>
      </c>
      <c r="T222">
        <f t="shared" si="119"/>
        <v>3.2598122288014668</v>
      </c>
      <c r="U222">
        <f t="shared" si="120"/>
        <v>19.752428943474577</v>
      </c>
      <c r="V222">
        <f t="shared" si="121"/>
        <v>1.8765546160534143E-2</v>
      </c>
      <c r="W222">
        <f t="shared" si="122"/>
        <v>-1.3252862253694924</v>
      </c>
      <c r="X222">
        <f t="shared" si="123"/>
        <v>1.2542273446900474</v>
      </c>
      <c r="Y222">
        <f t="shared" si="124"/>
        <v>0.99673694261856227</v>
      </c>
      <c r="Z222">
        <f t="shared" si="125"/>
        <v>0.57371256284965355</v>
      </c>
      <c r="AA222">
        <f t="shared" si="126"/>
        <v>-0.71956598431824226</v>
      </c>
      <c r="AB222">
        <f t="shared" si="127"/>
        <v>12.748583576656731</v>
      </c>
      <c r="AC222">
        <f t="shared" si="128"/>
        <v>0.2549716715331346</v>
      </c>
      <c r="AD222">
        <f t="shared" si="129"/>
        <v>1.8701952281943308</v>
      </c>
      <c r="AE222">
        <f t="shared" si="130"/>
        <v>11.332216631666475</v>
      </c>
      <c r="AF222">
        <f t="shared" si="131"/>
        <v>1.076602958103352E-2</v>
      </c>
      <c r="AG222">
        <f t="shared" si="94"/>
        <v>1016.4893790985424</v>
      </c>
      <c r="AH222">
        <f t="shared" si="95"/>
        <v>2378.3093863002109</v>
      </c>
      <c r="AI222">
        <f t="shared" si="96"/>
        <v>1016.4893790985424</v>
      </c>
      <c r="AK222" t="b">
        <f t="shared" si="132"/>
        <v>1</v>
      </c>
      <c r="AL222" t="b">
        <f t="shared" si="133"/>
        <v>1</v>
      </c>
      <c r="AM222">
        <f t="shared" si="134"/>
        <v>1016.4893790985426</v>
      </c>
      <c r="AN222" t="b">
        <f t="shared" si="135"/>
        <v>1</v>
      </c>
      <c r="AO222">
        <f t="shared" si="136"/>
        <v>0.71956598431824403</v>
      </c>
      <c r="AP222">
        <f>SUM(AO223:$AO$352)</f>
        <v>583.17272679207861</v>
      </c>
      <c r="AQ222" t="b">
        <f t="shared" si="97"/>
        <v>1</v>
      </c>
      <c r="AR222" t="b">
        <f t="shared" si="137"/>
        <v>1</v>
      </c>
      <c r="AS222" t="b">
        <f t="shared" si="138"/>
        <v>1</v>
      </c>
      <c r="AT222" t="b">
        <f t="shared" si="140"/>
        <v>1</v>
      </c>
      <c r="AU222">
        <f t="shared" si="98"/>
        <v>2378.3093863002109</v>
      </c>
      <c r="AV222" t="b">
        <f t="shared" si="99"/>
        <v>1</v>
      </c>
      <c r="AW222" t="b">
        <f t="shared" si="100"/>
        <v>1</v>
      </c>
      <c r="AX222" t="b">
        <f t="shared" si="139"/>
        <v>1</v>
      </c>
    </row>
    <row r="223" spans="1:50" x14ac:dyDescent="0.35">
      <c r="A223">
        <v>171</v>
      </c>
      <c r="B223">
        <f t="shared" si="101"/>
        <v>14</v>
      </c>
      <c r="C223">
        <f t="shared" si="102"/>
        <v>49</v>
      </c>
      <c r="D223">
        <f t="shared" si="103"/>
        <v>1.3807176488470629E-3</v>
      </c>
      <c r="E223">
        <f t="shared" si="104"/>
        <v>1.1513268153751088E-4</v>
      </c>
      <c r="F223">
        <f t="shared" si="105"/>
        <v>0.04</v>
      </c>
      <c r="G223">
        <f t="shared" si="106"/>
        <v>3.3960531989175591E-3</v>
      </c>
      <c r="H223">
        <f t="shared" si="107"/>
        <v>0.02</v>
      </c>
      <c r="I223">
        <f t="shared" si="108"/>
        <v>1.5238087114146293</v>
      </c>
      <c r="J223">
        <f t="shared" si="109"/>
        <v>4.9207705542495797E-5</v>
      </c>
      <c r="K223">
        <f t="shared" si="110"/>
        <v>1.4513059501137561E-3</v>
      </c>
      <c r="L223">
        <f t="shared" si="111"/>
        <v>0</v>
      </c>
      <c r="M223">
        <f t="shared" si="112"/>
        <v>0.42589946422519975</v>
      </c>
      <c r="N223">
        <f t="shared" si="113"/>
        <v>51.64</v>
      </c>
      <c r="O223">
        <f t="shared" si="114"/>
        <v>1.0327999999999999</v>
      </c>
      <c r="P223">
        <f t="shared" si="115"/>
        <v>7.6190435570731463</v>
      </c>
      <c r="Q223">
        <f t="shared" si="116"/>
        <v>380.9521778536573</v>
      </c>
      <c r="R223">
        <f t="shared" si="117"/>
        <v>22.070934857767405</v>
      </c>
      <c r="S223">
        <f t="shared" si="118"/>
        <v>0.44141869715534809</v>
      </c>
      <c r="T223">
        <f t="shared" si="119"/>
        <v>3.2563790477663415</v>
      </c>
      <c r="U223">
        <f t="shared" si="120"/>
        <v>19.683082216998319</v>
      </c>
      <c r="V223">
        <f t="shared" si="121"/>
        <v>1.8745782593595259E-2</v>
      </c>
      <c r="W223">
        <f t="shared" si="122"/>
        <v>-1.3286908867461991</v>
      </c>
      <c r="X223">
        <f t="shared" si="123"/>
        <v>1.2578814792214885</v>
      </c>
      <c r="Y223">
        <f t="shared" si="124"/>
        <v>0.99673694261856227</v>
      </c>
      <c r="Z223">
        <f t="shared" si="125"/>
        <v>0.57184050583662338</v>
      </c>
      <c r="AA223">
        <f t="shared" si="126"/>
        <v>-0.71930758136053541</v>
      </c>
      <c r="AB223">
        <f t="shared" si="127"/>
        <v>12.662372601737491</v>
      </c>
      <c r="AC223">
        <f t="shared" si="128"/>
        <v>0.25324745203474985</v>
      </c>
      <c r="AD223">
        <f t="shared" si="129"/>
        <v>1.8621294418704866</v>
      </c>
      <c r="AE223">
        <f t="shared" si="130"/>
        <v>11.255583691392165</v>
      </c>
      <c r="AF223">
        <f t="shared" si="131"/>
        <v>1.0719597800624883E-2</v>
      </c>
      <c r="AG223">
        <f t="shared" si="94"/>
        <v>1018.5592193378585</v>
      </c>
      <c r="AH223">
        <f t="shared" si="95"/>
        <v>2391.5484871314193</v>
      </c>
      <c r="AI223">
        <f t="shared" si="96"/>
        <v>1018.5592193378585</v>
      </c>
      <c r="AK223" t="b">
        <f t="shared" si="132"/>
        <v>1</v>
      </c>
      <c r="AL223" t="b">
        <f t="shared" si="133"/>
        <v>1</v>
      </c>
      <c r="AM223">
        <f t="shared" si="134"/>
        <v>1018.5592193378586</v>
      </c>
      <c r="AN223" t="b">
        <f t="shared" si="135"/>
        <v>1</v>
      </c>
      <c r="AO223">
        <f t="shared" si="136"/>
        <v>0.71930758136053541</v>
      </c>
      <c r="AP223">
        <f>SUM(AO224:$AO$352)</f>
        <v>582.45341921071815</v>
      </c>
      <c r="AQ223" t="b">
        <f t="shared" si="97"/>
        <v>1</v>
      </c>
      <c r="AR223" t="b">
        <f t="shared" si="137"/>
        <v>1</v>
      </c>
      <c r="AS223" t="b">
        <f t="shared" si="138"/>
        <v>1</v>
      </c>
      <c r="AT223" t="b">
        <f t="shared" si="140"/>
        <v>1</v>
      </c>
      <c r="AU223">
        <f t="shared" si="98"/>
        <v>2391.5484871314193</v>
      </c>
      <c r="AV223" t="b">
        <f t="shared" si="99"/>
        <v>1</v>
      </c>
      <c r="AW223" t="b">
        <f t="shared" si="100"/>
        <v>1</v>
      </c>
      <c r="AX223" t="b">
        <f t="shared" si="139"/>
        <v>1</v>
      </c>
    </row>
    <row r="224" spans="1:50" x14ac:dyDescent="0.35">
      <c r="A224">
        <v>172</v>
      </c>
      <c r="B224">
        <f t="shared" si="101"/>
        <v>14</v>
      </c>
      <c r="C224">
        <f t="shared" si="102"/>
        <v>49</v>
      </c>
      <c r="D224">
        <f t="shared" si="103"/>
        <v>1.3807176488470629E-3</v>
      </c>
      <c r="E224">
        <f t="shared" si="104"/>
        <v>1.1513268153751088E-4</v>
      </c>
      <c r="F224">
        <f t="shared" si="105"/>
        <v>0.04</v>
      </c>
      <c r="G224">
        <f t="shared" si="106"/>
        <v>3.3960531989175591E-3</v>
      </c>
      <c r="H224">
        <f t="shared" si="107"/>
        <v>0.02</v>
      </c>
      <c r="I224">
        <f t="shared" si="108"/>
        <v>1.5275668347783637</v>
      </c>
      <c r="J224">
        <f t="shared" si="109"/>
        <v>4.9034947381636429E-5</v>
      </c>
      <c r="K224">
        <f t="shared" si="110"/>
        <v>1.4462107126093501E-3</v>
      </c>
      <c r="L224">
        <f t="shared" si="111"/>
        <v>0</v>
      </c>
      <c r="M224">
        <f t="shared" si="112"/>
        <v>0.42440421856520877</v>
      </c>
      <c r="N224">
        <f t="shared" si="113"/>
        <v>51.64</v>
      </c>
      <c r="O224">
        <f t="shared" si="114"/>
        <v>1.0327999999999999</v>
      </c>
      <c r="P224">
        <f t="shared" si="115"/>
        <v>7.637834173891819</v>
      </c>
      <c r="Q224">
        <f t="shared" si="116"/>
        <v>381.89170869459093</v>
      </c>
      <c r="R224">
        <f t="shared" si="117"/>
        <v>21.993448332589317</v>
      </c>
      <c r="S224">
        <f t="shared" si="118"/>
        <v>0.43986896665178632</v>
      </c>
      <c r="T224">
        <f t="shared" si="119"/>
        <v>3.2529494825014469</v>
      </c>
      <c r="U224">
        <f t="shared" si="120"/>
        <v>19.613978952654573</v>
      </c>
      <c r="V224">
        <f t="shared" si="121"/>
        <v>1.8726039841322494E-2</v>
      </c>
      <c r="W224">
        <f t="shared" si="122"/>
        <v>-1.3320751090598117</v>
      </c>
      <c r="X224">
        <f t="shared" si="123"/>
        <v>1.2615142988407619</v>
      </c>
      <c r="Y224">
        <f t="shared" si="124"/>
        <v>0.99673694261856227</v>
      </c>
      <c r="Z224">
        <f t="shared" si="125"/>
        <v>0.56997455745304815</v>
      </c>
      <c r="AA224">
        <f t="shared" si="126"/>
        <v>-0.71903105420245517</v>
      </c>
      <c r="AB224">
        <f t="shared" si="127"/>
        <v>12.576744619599516</v>
      </c>
      <c r="AC224">
        <f t="shared" si="128"/>
        <v>0.25153489239199028</v>
      </c>
      <c r="AD224">
        <f t="shared" si="129"/>
        <v>1.8540984417058841</v>
      </c>
      <c r="AE224">
        <f t="shared" si="130"/>
        <v>11.179468973432691</v>
      </c>
      <c r="AF224">
        <f t="shared" si="131"/>
        <v>1.0673366271405936E-2</v>
      </c>
      <c r="AG224">
        <f t="shared" si="94"/>
        <v>1020.6322028758896</v>
      </c>
      <c r="AH224">
        <f t="shared" si="95"/>
        <v>2404.8587601847121</v>
      </c>
      <c r="AI224">
        <f t="shared" si="96"/>
        <v>1020.6322028758896</v>
      </c>
      <c r="AK224" t="b">
        <f t="shared" si="132"/>
        <v>1</v>
      </c>
      <c r="AL224" t="b">
        <f t="shared" si="133"/>
        <v>1</v>
      </c>
      <c r="AM224">
        <f t="shared" si="134"/>
        <v>1020.6322028758897</v>
      </c>
      <c r="AN224" t="b">
        <f t="shared" si="135"/>
        <v>1</v>
      </c>
      <c r="AO224">
        <f t="shared" si="136"/>
        <v>0.71903105420245517</v>
      </c>
      <c r="AP224">
        <f>SUM(AO225:$AO$352)</f>
        <v>581.73438815651571</v>
      </c>
      <c r="AQ224" t="b">
        <f t="shared" si="97"/>
        <v>1</v>
      </c>
      <c r="AR224" t="b">
        <f t="shared" si="137"/>
        <v>1</v>
      </c>
      <c r="AS224" t="b">
        <f t="shared" si="138"/>
        <v>1</v>
      </c>
      <c r="AT224" t="b">
        <f t="shared" si="140"/>
        <v>1</v>
      </c>
      <c r="AU224">
        <f t="shared" si="98"/>
        <v>2404.8587601847121</v>
      </c>
      <c r="AV224" t="b">
        <f t="shared" si="99"/>
        <v>1</v>
      </c>
      <c r="AW224" t="b">
        <f t="shared" si="100"/>
        <v>1</v>
      </c>
      <c r="AX224" t="b">
        <f t="shared" si="139"/>
        <v>1</v>
      </c>
    </row>
    <row r="225" spans="1:50" x14ac:dyDescent="0.35">
      <c r="A225">
        <v>173</v>
      </c>
      <c r="B225">
        <f t="shared" si="101"/>
        <v>14</v>
      </c>
      <c r="C225">
        <f t="shared" si="102"/>
        <v>49</v>
      </c>
      <c r="D225">
        <f t="shared" si="103"/>
        <v>1.3807176488470629E-3</v>
      </c>
      <c r="E225">
        <f t="shared" si="104"/>
        <v>1.1513268153751088E-4</v>
      </c>
      <c r="F225">
        <f t="shared" si="105"/>
        <v>0.04</v>
      </c>
      <c r="G225">
        <f t="shared" si="106"/>
        <v>3.3960531989175591E-3</v>
      </c>
      <c r="H225">
        <f t="shared" si="107"/>
        <v>0.02</v>
      </c>
      <c r="I225">
        <f t="shared" si="108"/>
        <v>1.5313342266881511</v>
      </c>
      <c r="J225">
        <f t="shared" si="109"/>
        <v>4.8862795739244348E-5</v>
      </c>
      <c r="K225">
        <f t="shared" si="110"/>
        <v>1.4411333634387058E-3</v>
      </c>
      <c r="L225">
        <f t="shared" si="111"/>
        <v>0</v>
      </c>
      <c r="M225">
        <f t="shared" si="112"/>
        <v>0.42291422240603083</v>
      </c>
      <c r="N225">
        <f t="shared" si="113"/>
        <v>51.64</v>
      </c>
      <c r="O225">
        <f t="shared" si="114"/>
        <v>1.0327999999999999</v>
      </c>
      <c r="P225">
        <f t="shared" si="115"/>
        <v>7.6566711334407556</v>
      </c>
      <c r="Q225">
        <f t="shared" si="116"/>
        <v>382.83355667203779</v>
      </c>
      <c r="R225">
        <f t="shared" si="117"/>
        <v>21.916233846707382</v>
      </c>
      <c r="S225">
        <f t="shared" si="118"/>
        <v>0.43832467693414762</v>
      </c>
      <c r="T225">
        <f t="shared" si="119"/>
        <v>3.249523529198715</v>
      </c>
      <c r="U225">
        <f t="shared" si="120"/>
        <v>19.545118295697741</v>
      </c>
      <c r="V225">
        <f t="shared" si="121"/>
        <v>1.8706317881794207E-2</v>
      </c>
      <c r="W225">
        <f t="shared" si="122"/>
        <v>-1.3354389730050156</v>
      </c>
      <c r="X225">
        <f t="shared" si="123"/>
        <v>1.265125887317474</v>
      </c>
      <c r="Y225">
        <f t="shared" si="124"/>
        <v>0.99673694261856227</v>
      </c>
      <c r="Z225">
        <f t="shared" si="125"/>
        <v>0.56811469776611923</v>
      </c>
      <c r="AA225">
        <f t="shared" si="126"/>
        <v>-0.71873661110945797</v>
      </c>
      <c r="AB225">
        <f t="shared" si="127"/>
        <v>12.491695687814556</v>
      </c>
      <c r="AC225">
        <f t="shared" si="128"/>
        <v>0.24983391375629108</v>
      </c>
      <c r="AD225">
        <f t="shared" si="129"/>
        <v>1.8461020776746211</v>
      </c>
      <c r="AE225">
        <f t="shared" si="130"/>
        <v>11.103868973363369</v>
      </c>
      <c r="AF225">
        <f t="shared" si="131"/>
        <v>1.0627334129732468E-2</v>
      </c>
      <c r="AG225">
        <f t="shared" si="94"/>
        <v>1022.7083612341202</v>
      </c>
      <c r="AH225">
        <f t="shared" si="95"/>
        <v>2418.2406432580078</v>
      </c>
      <c r="AI225">
        <f t="shared" si="96"/>
        <v>1022.7083612341202</v>
      </c>
      <c r="AK225" t="b">
        <f t="shared" si="132"/>
        <v>1</v>
      </c>
      <c r="AL225" t="b">
        <f t="shared" si="133"/>
        <v>1</v>
      </c>
      <c r="AM225">
        <f t="shared" si="134"/>
        <v>1022.7083612341203</v>
      </c>
      <c r="AN225" t="b">
        <f t="shared" si="135"/>
        <v>1</v>
      </c>
      <c r="AO225">
        <f t="shared" si="136"/>
        <v>0.71873661110945797</v>
      </c>
      <c r="AP225">
        <f>SUM(AO226:$AO$352)</f>
        <v>581.01565154540617</v>
      </c>
      <c r="AQ225" t="b">
        <f t="shared" si="97"/>
        <v>1</v>
      </c>
      <c r="AR225" t="b">
        <f t="shared" si="137"/>
        <v>1</v>
      </c>
      <c r="AS225" t="b">
        <f t="shared" si="138"/>
        <v>1</v>
      </c>
      <c r="AT225" t="b">
        <f t="shared" si="140"/>
        <v>1</v>
      </c>
      <c r="AU225">
        <f t="shared" si="98"/>
        <v>2418.2406432580074</v>
      </c>
      <c r="AV225" t="b">
        <f t="shared" si="99"/>
        <v>1</v>
      </c>
      <c r="AW225" t="b">
        <f t="shared" si="100"/>
        <v>1</v>
      </c>
      <c r="AX225" t="b">
        <f t="shared" si="139"/>
        <v>1</v>
      </c>
    </row>
    <row r="226" spans="1:50" x14ac:dyDescent="0.35">
      <c r="A226">
        <v>174</v>
      </c>
      <c r="B226">
        <f t="shared" si="101"/>
        <v>14</v>
      </c>
      <c r="C226">
        <f t="shared" si="102"/>
        <v>49</v>
      </c>
      <c r="D226">
        <f t="shared" si="103"/>
        <v>1.3807176488470629E-3</v>
      </c>
      <c r="E226">
        <f t="shared" si="104"/>
        <v>1.1513268153751088E-4</v>
      </c>
      <c r="F226">
        <f t="shared" si="105"/>
        <v>0.04</v>
      </c>
      <c r="G226">
        <f t="shared" si="106"/>
        <v>3.3960531989175591E-3</v>
      </c>
      <c r="H226">
        <f t="shared" si="107"/>
        <v>0.02</v>
      </c>
      <c r="I226">
        <f t="shared" si="108"/>
        <v>1.535110910002726</v>
      </c>
      <c r="J226">
        <f t="shared" si="109"/>
        <v>4.8691248485957598E-5</v>
      </c>
      <c r="K226">
        <f t="shared" si="110"/>
        <v>1.436073839799553E-3</v>
      </c>
      <c r="L226">
        <f t="shared" si="111"/>
        <v>0</v>
      </c>
      <c r="M226">
        <f t="shared" si="112"/>
        <v>0.42142945731774534</v>
      </c>
      <c r="N226">
        <f t="shared" si="113"/>
        <v>51.64</v>
      </c>
      <c r="O226">
        <f t="shared" si="114"/>
        <v>1.0327999999999999</v>
      </c>
      <c r="P226">
        <f t="shared" si="115"/>
        <v>7.6755545500136302</v>
      </c>
      <c r="Q226">
        <f t="shared" si="116"/>
        <v>383.77772750068152</v>
      </c>
      <c r="R226">
        <f t="shared" si="117"/>
        <v>21.839290445047432</v>
      </c>
      <c r="S226">
        <f t="shared" si="118"/>
        <v>0.43678580890094865</v>
      </c>
      <c r="T226">
        <f t="shared" si="119"/>
        <v>3.2461011840540861</v>
      </c>
      <c r="U226">
        <f t="shared" si="120"/>
        <v>19.47649939438304</v>
      </c>
      <c r="V226">
        <f t="shared" si="121"/>
        <v>1.8686616693111807E-2</v>
      </c>
      <c r="W226">
        <f t="shared" si="122"/>
        <v>-1.3387825589837576</v>
      </c>
      <c r="X226">
        <f t="shared" si="123"/>
        <v>1.2687163281177085</v>
      </c>
      <c r="Y226">
        <f t="shared" si="124"/>
        <v>0.99673694261856227</v>
      </c>
      <c r="Z226">
        <f t="shared" si="125"/>
        <v>0.56626090690807029</v>
      </c>
      <c r="AA226">
        <f t="shared" si="126"/>
        <v>-0.71842445856901271</v>
      </c>
      <c r="AB226">
        <f t="shared" si="127"/>
        <v>12.407221890614617</v>
      </c>
      <c r="AC226">
        <f t="shared" si="128"/>
        <v>0.24814443781229234</v>
      </c>
      <c r="AD226">
        <f t="shared" si="129"/>
        <v>1.8381402003978276</v>
      </c>
      <c r="AE226">
        <f t="shared" si="130"/>
        <v>11.028780210457823</v>
      </c>
      <c r="AF226">
        <f t="shared" si="131"/>
        <v>1.0581500515684978E-2</v>
      </c>
      <c r="AG226">
        <f t="shared" si="94"/>
        <v>1024.787725953762</v>
      </c>
      <c r="AH226">
        <f t="shared" si="95"/>
        <v>2431.6945770145876</v>
      </c>
      <c r="AI226">
        <f t="shared" si="96"/>
        <v>1024.787725953762</v>
      </c>
      <c r="AK226" t="b">
        <f t="shared" si="132"/>
        <v>1</v>
      </c>
      <c r="AL226" t="b">
        <f t="shared" si="133"/>
        <v>1</v>
      </c>
      <c r="AM226">
        <f t="shared" si="134"/>
        <v>1024.787725953762</v>
      </c>
      <c r="AN226" t="b">
        <f t="shared" si="135"/>
        <v>1</v>
      </c>
      <c r="AO226">
        <f t="shared" si="136"/>
        <v>0.71842445856901271</v>
      </c>
      <c r="AP226">
        <f>SUM(AO227:$AO$352)</f>
        <v>580.29722708683721</v>
      </c>
      <c r="AQ226" t="b">
        <f t="shared" si="97"/>
        <v>1</v>
      </c>
      <c r="AR226" t="b">
        <f t="shared" si="137"/>
        <v>1</v>
      </c>
      <c r="AS226" t="b">
        <f t="shared" si="138"/>
        <v>1</v>
      </c>
      <c r="AT226" t="b">
        <f t="shared" si="140"/>
        <v>1</v>
      </c>
      <c r="AU226">
        <f t="shared" si="98"/>
        <v>2431.6945770145876</v>
      </c>
      <c r="AV226" t="b">
        <f t="shared" si="99"/>
        <v>1</v>
      </c>
      <c r="AW226" t="b">
        <f t="shared" si="100"/>
        <v>1</v>
      </c>
      <c r="AX226" t="b">
        <f t="shared" si="139"/>
        <v>1</v>
      </c>
    </row>
    <row r="227" spans="1:50" x14ac:dyDescent="0.35">
      <c r="A227">
        <v>175</v>
      </c>
      <c r="B227">
        <f t="shared" si="101"/>
        <v>14</v>
      </c>
      <c r="C227">
        <f t="shared" si="102"/>
        <v>49</v>
      </c>
      <c r="D227">
        <f t="shared" si="103"/>
        <v>1.3807176488470629E-3</v>
      </c>
      <c r="E227">
        <f t="shared" si="104"/>
        <v>1.1513268153751088E-4</v>
      </c>
      <c r="F227">
        <f t="shared" si="105"/>
        <v>0.04</v>
      </c>
      <c r="G227">
        <f t="shared" si="106"/>
        <v>3.3960531989175591E-3</v>
      </c>
      <c r="H227">
        <f t="shared" si="107"/>
        <v>0.02</v>
      </c>
      <c r="I227">
        <f t="shared" si="108"/>
        <v>1.5388969076371997</v>
      </c>
      <c r="J227">
        <f t="shared" si="109"/>
        <v>4.8520303499890011E-5</v>
      </c>
      <c r="K227">
        <f t="shared" si="110"/>
        <v>1.4310320791101068E-3</v>
      </c>
      <c r="L227">
        <f t="shared" si="111"/>
        <v>0</v>
      </c>
      <c r="M227">
        <f t="shared" si="112"/>
        <v>0.41994990493513534</v>
      </c>
      <c r="N227">
        <f t="shared" si="113"/>
        <v>51.64</v>
      </c>
      <c r="O227">
        <f t="shared" si="114"/>
        <v>1.0327999999999999</v>
      </c>
      <c r="P227">
        <f t="shared" si="115"/>
        <v>7.6944845381859981</v>
      </c>
      <c r="Q227">
        <f t="shared" si="116"/>
        <v>384.72422690929994</v>
      </c>
      <c r="R227">
        <f t="shared" si="117"/>
        <v>21.762617175888369</v>
      </c>
      <c r="S227">
        <f t="shared" si="118"/>
        <v>0.43525234351776737</v>
      </c>
      <c r="T227">
        <f t="shared" si="119"/>
        <v>3.2426824432675074</v>
      </c>
      <c r="U227">
        <f t="shared" si="120"/>
        <v>19.408121399956006</v>
      </c>
      <c r="V227">
        <f t="shared" si="121"/>
        <v>1.8666936253399786E-2</v>
      </c>
      <c r="W227">
        <f t="shared" si="122"/>
        <v>-1.3421059471063117</v>
      </c>
      <c r="X227">
        <f t="shared" si="123"/>
        <v>1.2722857044051104</v>
      </c>
      <c r="Y227">
        <f t="shared" si="124"/>
        <v>0.99673694261856227</v>
      </c>
      <c r="Z227">
        <f t="shared" si="125"/>
        <v>0.56441316507596428</v>
      </c>
      <c r="AA227">
        <f t="shared" si="126"/>
        <v>-0.71809480130419168</v>
      </c>
      <c r="AB227">
        <f t="shared" si="127"/>
        <v>12.323319338711695</v>
      </c>
      <c r="AC227">
        <f t="shared" si="128"/>
        <v>0.24646638677423391</v>
      </c>
      <c r="AD227">
        <f t="shared" si="129"/>
        <v>1.8302126611408749</v>
      </c>
      <c r="AE227">
        <f t="shared" si="130"/>
        <v>10.954199227527724</v>
      </c>
      <c r="AF227">
        <f t="shared" si="131"/>
        <v>1.0535864573052636E-2</v>
      </c>
      <c r="AG227">
        <f t="shared" si="94"/>
        <v>1026.870328596121</v>
      </c>
      <c r="AH227">
        <f t="shared" si="95"/>
        <v>2445.2210050023214</v>
      </c>
      <c r="AI227">
        <f t="shared" si="96"/>
        <v>1026.870328596121</v>
      </c>
      <c r="AK227" t="b">
        <f t="shared" si="132"/>
        <v>1</v>
      </c>
      <c r="AL227" t="b">
        <f t="shared" si="133"/>
        <v>1</v>
      </c>
      <c r="AM227">
        <f t="shared" si="134"/>
        <v>1026.870328596121</v>
      </c>
      <c r="AN227" t="b">
        <f t="shared" si="135"/>
        <v>1</v>
      </c>
      <c r="AO227">
        <f t="shared" si="136"/>
        <v>0.71809480130419168</v>
      </c>
      <c r="AP227">
        <f>SUM(AO228:$AO$352)</f>
        <v>579.57913228553298</v>
      </c>
      <c r="AQ227" t="b">
        <f t="shared" si="97"/>
        <v>1</v>
      </c>
      <c r="AR227" t="b">
        <f t="shared" si="137"/>
        <v>1</v>
      </c>
      <c r="AS227" t="b">
        <f t="shared" si="138"/>
        <v>1</v>
      </c>
      <c r="AT227" t="b">
        <f t="shared" si="140"/>
        <v>1</v>
      </c>
      <c r="AU227">
        <f t="shared" si="98"/>
        <v>2445.2210050023214</v>
      </c>
      <c r="AV227" t="b">
        <f t="shared" si="99"/>
        <v>1</v>
      </c>
      <c r="AW227" t="b">
        <f t="shared" si="100"/>
        <v>1</v>
      </c>
      <c r="AX227" t="b">
        <f t="shared" si="139"/>
        <v>1</v>
      </c>
    </row>
    <row r="228" spans="1:50" x14ac:dyDescent="0.35">
      <c r="A228">
        <v>176</v>
      </c>
      <c r="B228">
        <f t="shared" si="101"/>
        <v>14</v>
      </c>
      <c r="C228">
        <f t="shared" si="102"/>
        <v>49</v>
      </c>
      <c r="D228">
        <f t="shared" si="103"/>
        <v>1.3807176488470629E-3</v>
      </c>
      <c r="E228">
        <f t="shared" si="104"/>
        <v>1.1513268153751088E-4</v>
      </c>
      <c r="F228">
        <f t="shared" si="105"/>
        <v>0.04</v>
      </c>
      <c r="G228">
        <f t="shared" si="106"/>
        <v>3.3960531989175591E-3</v>
      </c>
      <c r="H228">
        <f t="shared" si="107"/>
        <v>0.02</v>
      </c>
      <c r="I228">
        <f t="shared" si="108"/>
        <v>1.5426922425631964</v>
      </c>
      <c r="J228">
        <f t="shared" si="109"/>
        <v>4.8349958666604909E-5</v>
      </c>
      <c r="K228">
        <f t="shared" si="110"/>
        <v>1.4260080190082939E-3</v>
      </c>
      <c r="L228">
        <f t="shared" si="111"/>
        <v>0</v>
      </c>
      <c r="M228">
        <f t="shared" si="112"/>
        <v>0.41847554695746048</v>
      </c>
      <c r="N228">
        <f t="shared" si="113"/>
        <v>51.64</v>
      </c>
      <c r="O228">
        <f t="shared" si="114"/>
        <v>1.0327999999999999</v>
      </c>
      <c r="P228">
        <f t="shared" si="115"/>
        <v>7.7134612128159823</v>
      </c>
      <c r="Q228">
        <f t="shared" si="116"/>
        <v>385.67306064079906</v>
      </c>
      <c r="R228">
        <f t="shared" si="117"/>
        <v>21.686213090850391</v>
      </c>
      <c r="S228">
        <f t="shared" si="118"/>
        <v>0.43372426181700785</v>
      </c>
      <c r="T228">
        <f t="shared" si="119"/>
        <v>3.2392673030429253</v>
      </c>
      <c r="U228">
        <f t="shared" si="120"/>
        <v>19.339983466641964</v>
      </c>
      <c r="V228">
        <f t="shared" si="121"/>
        <v>1.8647276540805644E-2</v>
      </c>
      <c r="W228">
        <f t="shared" si="122"/>
        <v>-1.3454092171923138</v>
      </c>
      <c r="X228">
        <f t="shared" si="123"/>
        <v>1.275834099041969</v>
      </c>
      <c r="Y228">
        <f t="shared" si="124"/>
        <v>0.99673694261856227</v>
      </c>
      <c r="Z228">
        <f t="shared" si="125"/>
        <v>0.56257145253148255</v>
      </c>
      <c r="AA228">
        <f t="shared" si="126"/>
        <v>-0.71774784228723654</v>
      </c>
      <c r="AB228">
        <f t="shared" si="127"/>
        <v>12.23998416911868</v>
      </c>
      <c r="AC228">
        <f t="shared" si="128"/>
        <v>0.2447996833823736</v>
      </c>
      <c r="AD228">
        <f t="shared" si="129"/>
        <v>1.8223193118105965</v>
      </c>
      <c r="AE228">
        <f t="shared" si="130"/>
        <v>10.880122590763627</v>
      </c>
      <c r="AF228">
        <f t="shared" si="131"/>
        <v>1.049042544931727E-2</v>
      </c>
      <c r="AG228">
        <f t="shared" si="94"/>
        <v>1028.9562007429638</v>
      </c>
      <c r="AH228">
        <f t="shared" si="95"/>
        <v>2458.8203736730184</v>
      </c>
      <c r="AI228">
        <f t="shared" si="96"/>
        <v>1028.9562007429638</v>
      </c>
      <c r="AK228" t="b">
        <f t="shared" si="132"/>
        <v>1</v>
      </c>
      <c r="AL228" t="b">
        <f t="shared" si="133"/>
        <v>1</v>
      </c>
      <c r="AM228">
        <f t="shared" si="134"/>
        <v>1028.9562007429638</v>
      </c>
      <c r="AN228" t="b">
        <f t="shared" si="135"/>
        <v>1</v>
      </c>
      <c r="AO228">
        <f t="shared" si="136"/>
        <v>0.71774784228723654</v>
      </c>
      <c r="AP228">
        <f>SUM(AO229:$AO$352)</f>
        <v>578.86138444324581</v>
      </c>
      <c r="AQ228" t="b">
        <f t="shared" si="97"/>
        <v>1</v>
      </c>
      <c r="AR228" t="b">
        <f t="shared" si="137"/>
        <v>1</v>
      </c>
      <c r="AS228" t="b">
        <f t="shared" si="138"/>
        <v>1</v>
      </c>
      <c r="AT228" t="b">
        <f t="shared" si="140"/>
        <v>1</v>
      </c>
      <c r="AU228">
        <f t="shared" si="98"/>
        <v>2458.8203736730184</v>
      </c>
      <c r="AV228" t="b">
        <f t="shared" si="99"/>
        <v>1</v>
      </c>
      <c r="AW228" t="b">
        <f t="shared" si="100"/>
        <v>1</v>
      </c>
      <c r="AX228" t="b">
        <f t="shared" si="139"/>
        <v>1</v>
      </c>
    </row>
    <row r="229" spans="1:50" x14ac:dyDescent="0.35">
      <c r="A229">
        <v>177</v>
      </c>
      <c r="B229">
        <f t="shared" si="101"/>
        <v>14</v>
      </c>
      <c r="C229">
        <f t="shared" si="102"/>
        <v>49</v>
      </c>
      <c r="D229">
        <f t="shared" si="103"/>
        <v>1.3807176488470629E-3</v>
      </c>
      <c r="E229">
        <f t="shared" si="104"/>
        <v>1.1513268153751088E-4</v>
      </c>
      <c r="F229">
        <f t="shared" si="105"/>
        <v>0.04</v>
      </c>
      <c r="G229">
        <f t="shared" si="106"/>
        <v>3.3960531989175591E-3</v>
      </c>
      <c r="H229">
        <f t="shared" si="107"/>
        <v>0.02</v>
      </c>
      <c r="I229">
        <f t="shared" si="108"/>
        <v>1.5464969378089974</v>
      </c>
      <c r="J229">
        <f t="shared" si="109"/>
        <v>4.8180211879088977E-5</v>
      </c>
      <c r="K229">
        <f t="shared" si="110"/>
        <v>1.4210015973509823E-3</v>
      </c>
      <c r="L229">
        <f t="shared" si="111"/>
        <v>0</v>
      </c>
      <c r="M229">
        <f t="shared" si="112"/>
        <v>0.41700636514823042</v>
      </c>
      <c r="N229">
        <f t="shared" si="113"/>
        <v>51.64</v>
      </c>
      <c r="O229">
        <f t="shared" si="114"/>
        <v>1.0327999999999999</v>
      </c>
      <c r="P229">
        <f t="shared" si="115"/>
        <v>7.7324846890449876</v>
      </c>
      <c r="Q229">
        <f t="shared" si="116"/>
        <v>386.62423445224937</v>
      </c>
      <c r="R229">
        <f t="shared" si="117"/>
        <v>21.610077244883261</v>
      </c>
      <c r="S229">
        <f t="shared" si="118"/>
        <v>0.43220154489766521</v>
      </c>
      <c r="T229">
        <f t="shared" si="119"/>
        <v>3.23585575958829</v>
      </c>
      <c r="U229">
        <f t="shared" si="120"/>
        <v>19.272084751635592</v>
      </c>
      <c r="V229">
        <f t="shared" si="121"/>
        <v>1.8627637533499948E-2</v>
      </c>
      <c r="W229">
        <f t="shared" si="122"/>
        <v>-1.3486924487717873</v>
      </c>
      <c r="X229">
        <f t="shared" si="123"/>
        <v>1.2793615945902808</v>
      </c>
      <c r="Y229">
        <f t="shared" si="124"/>
        <v>0.99673694261856227</v>
      </c>
      <c r="Z229">
        <f t="shared" si="125"/>
        <v>0.5607357496007136</v>
      </c>
      <c r="AA229">
        <f t="shared" si="126"/>
        <v>-0.71738378275294501</v>
      </c>
      <c r="AB229">
        <f t="shared" si="127"/>
        <v>12.157212544971514</v>
      </c>
      <c r="AC229">
        <f t="shared" si="128"/>
        <v>0.24314425089943029</v>
      </c>
      <c r="AD229">
        <f t="shared" si="129"/>
        <v>1.8144600049525264</v>
      </c>
      <c r="AE229">
        <f t="shared" si="130"/>
        <v>10.806546889576866</v>
      </c>
      <c r="AF229">
        <f t="shared" si="131"/>
        <v>1.0445182295637481E-2</v>
      </c>
      <c r="AG229">
        <f t="shared" si="94"/>
        <v>1031.0453739968862</v>
      </c>
      <c r="AH229">
        <f t="shared" si="95"/>
        <v>2472.4931324019176</v>
      </c>
      <c r="AI229">
        <f t="shared" si="96"/>
        <v>1031.0453739968862</v>
      </c>
      <c r="AK229" t="b">
        <f t="shared" si="132"/>
        <v>1</v>
      </c>
      <c r="AL229" t="b">
        <f t="shared" si="133"/>
        <v>1</v>
      </c>
      <c r="AM229">
        <f t="shared" si="134"/>
        <v>1031.0453739968859</v>
      </c>
      <c r="AN229" t="b">
        <f t="shared" si="135"/>
        <v>1</v>
      </c>
      <c r="AO229">
        <f t="shared" si="136"/>
        <v>0.71738378275294501</v>
      </c>
      <c r="AP229">
        <f>SUM(AO230:$AO$352)</f>
        <v>578.14400066049279</v>
      </c>
      <c r="AQ229" t="b">
        <f t="shared" si="97"/>
        <v>1</v>
      </c>
      <c r="AR229" t="b">
        <f t="shared" si="137"/>
        <v>1</v>
      </c>
      <c r="AS229" t="b">
        <f t="shared" si="138"/>
        <v>1</v>
      </c>
      <c r="AT229" t="b">
        <f t="shared" si="140"/>
        <v>1</v>
      </c>
      <c r="AU229">
        <f t="shared" si="98"/>
        <v>2472.493132401918</v>
      </c>
      <c r="AV229" t="b">
        <f t="shared" si="99"/>
        <v>1</v>
      </c>
      <c r="AW229" t="b">
        <f t="shared" si="100"/>
        <v>1</v>
      </c>
      <c r="AX229" t="b">
        <f t="shared" si="139"/>
        <v>1</v>
      </c>
    </row>
    <row r="230" spans="1:50" x14ac:dyDescent="0.35">
      <c r="A230">
        <v>178</v>
      </c>
      <c r="B230">
        <f t="shared" si="101"/>
        <v>14</v>
      </c>
      <c r="C230">
        <f t="shared" si="102"/>
        <v>49</v>
      </c>
      <c r="D230">
        <f t="shared" si="103"/>
        <v>1.3807176488470629E-3</v>
      </c>
      <c r="E230">
        <f t="shared" si="104"/>
        <v>1.1513268153751088E-4</v>
      </c>
      <c r="F230">
        <f t="shared" si="105"/>
        <v>0.04</v>
      </c>
      <c r="G230">
        <f t="shared" si="106"/>
        <v>3.3960531989175591E-3</v>
      </c>
      <c r="H230">
        <f t="shared" si="107"/>
        <v>0.02</v>
      </c>
      <c r="I230">
        <f t="shared" si="108"/>
        <v>1.5503110164596758</v>
      </c>
      <c r="J230">
        <f t="shared" si="109"/>
        <v>4.8011061037726189E-5</v>
      </c>
      <c r="K230">
        <f t="shared" si="110"/>
        <v>1.4160127522132109E-3</v>
      </c>
      <c r="L230">
        <f t="shared" si="111"/>
        <v>0</v>
      </c>
      <c r="M230">
        <f t="shared" si="112"/>
        <v>0.41554234133497947</v>
      </c>
      <c r="N230">
        <f t="shared" si="113"/>
        <v>51.64</v>
      </c>
      <c r="O230">
        <f t="shared" si="114"/>
        <v>1.0327999999999999</v>
      </c>
      <c r="P230">
        <f t="shared" si="115"/>
        <v>7.7515550822983794</v>
      </c>
      <c r="Q230">
        <f t="shared" si="116"/>
        <v>387.57775411491895</v>
      </c>
      <c r="R230">
        <f t="shared" si="117"/>
        <v>21.53420869625462</v>
      </c>
      <c r="S230">
        <f t="shared" si="118"/>
        <v>0.4306841739250924</v>
      </c>
      <c r="T230">
        <f t="shared" si="119"/>
        <v>3.2324478091155391</v>
      </c>
      <c r="U230">
        <f t="shared" si="120"/>
        <v>19.204424415090475</v>
      </c>
      <c r="V230">
        <f t="shared" si="121"/>
        <v>1.8608019209676207E-2</v>
      </c>
      <c r="W230">
        <f t="shared" si="122"/>
        <v>-1.3519557210861601</v>
      </c>
      <c r="X230">
        <f t="shared" si="123"/>
        <v>1.2828682733128005</v>
      </c>
      <c r="Y230">
        <f t="shared" si="124"/>
        <v>0.99673694261856227</v>
      </c>
      <c r="Z230">
        <f t="shared" si="125"/>
        <v>0.55890603667394301</v>
      </c>
      <c r="AA230">
        <f t="shared" si="126"/>
        <v>-0.7170028222120024</v>
      </c>
      <c r="AB230">
        <f t="shared" si="127"/>
        <v>12.07500065535254</v>
      </c>
      <c r="AC230">
        <f t="shared" si="128"/>
        <v>0.2415000131070508</v>
      </c>
      <c r="AD230">
        <f t="shared" si="129"/>
        <v>1.8066345937481363</v>
      </c>
      <c r="AE230">
        <f t="shared" si="130"/>
        <v>10.733468736442523</v>
      </c>
      <c r="AF230">
        <f t="shared" si="131"/>
        <v>1.0400134266832726E-2</v>
      </c>
      <c r="AG230">
        <f t="shared" si="94"/>
        <v>1033.1378799816791</v>
      </c>
      <c r="AH230">
        <f t="shared" si="95"/>
        <v>2486.2397335073006</v>
      </c>
      <c r="AI230">
        <f t="shared" si="96"/>
        <v>1033.1378799816791</v>
      </c>
      <c r="AK230" t="b">
        <f t="shared" si="132"/>
        <v>1</v>
      </c>
      <c r="AL230" t="b">
        <f t="shared" si="133"/>
        <v>1</v>
      </c>
      <c r="AM230">
        <f t="shared" si="134"/>
        <v>1033.1378799816791</v>
      </c>
      <c r="AN230" t="b">
        <f t="shared" si="135"/>
        <v>1</v>
      </c>
      <c r="AO230">
        <f t="shared" si="136"/>
        <v>0.7170028222120024</v>
      </c>
      <c r="AP230">
        <f>SUM(AO231:$AO$352)</f>
        <v>577.42699783828084</v>
      </c>
      <c r="AQ230" t="b">
        <f t="shared" si="97"/>
        <v>1</v>
      </c>
      <c r="AR230" t="b">
        <f t="shared" si="137"/>
        <v>1</v>
      </c>
      <c r="AS230" t="b">
        <f t="shared" si="138"/>
        <v>1</v>
      </c>
      <c r="AT230" t="b">
        <f t="shared" si="140"/>
        <v>1</v>
      </c>
      <c r="AU230">
        <f t="shared" si="98"/>
        <v>2486.239733507301</v>
      </c>
      <c r="AV230" t="b">
        <f t="shared" si="99"/>
        <v>1</v>
      </c>
      <c r="AW230" t="b">
        <f t="shared" si="100"/>
        <v>1</v>
      </c>
      <c r="AX230" t="b">
        <f t="shared" si="139"/>
        <v>1</v>
      </c>
    </row>
    <row r="231" spans="1:50" x14ac:dyDescent="0.35">
      <c r="A231">
        <v>179</v>
      </c>
      <c r="B231">
        <f t="shared" si="101"/>
        <v>14</v>
      </c>
      <c r="C231">
        <f t="shared" si="102"/>
        <v>49</v>
      </c>
      <c r="D231">
        <f t="shared" si="103"/>
        <v>1.3807176488470629E-3</v>
      </c>
      <c r="E231">
        <f t="shared" si="104"/>
        <v>1.1513268153751088E-4</v>
      </c>
      <c r="F231">
        <f t="shared" si="105"/>
        <v>0.04</v>
      </c>
      <c r="G231">
        <f t="shared" si="106"/>
        <v>3.3960531989175591E-3</v>
      </c>
      <c r="H231">
        <f t="shared" si="107"/>
        <v>0.02</v>
      </c>
      <c r="I231">
        <f t="shared" si="108"/>
        <v>1.5541345016572397</v>
      </c>
      <c r="J231">
        <f t="shared" si="109"/>
        <v>4.7842504050271838E-5</v>
      </c>
      <c r="K231">
        <f t="shared" si="110"/>
        <v>1.4110414218874252E-3</v>
      </c>
      <c r="L231">
        <f t="shared" si="111"/>
        <v>0</v>
      </c>
      <c r="M231">
        <f t="shared" si="112"/>
        <v>0.41408345740904179</v>
      </c>
      <c r="N231">
        <f t="shared" si="113"/>
        <v>51.64</v>
      </c>
      <c r="O231">
        <f t="shared" si="114"/>
        <v>1.0327999999999999</v>
      </c>
      <c r="P231">
        <f t="shared" si="115"/>
        <v>7.7706725082861983</v>
      </c>
      <c r="Q231">
        <f t="shared" si="116"/>
        <v>388.53362541430994</v>
      </c>
      <c r="R231">
        <f t="shared" si="117"/>
        <v>21.458606506538342</v>
      </c>
      <c r="S231">
        <f t="shared" si="118"/>
        <v>0.42917213013076683</v>
      </c>
      <c r="T231">
        <f t="shared" si="119"/>
        <v>3.2290434478406045</v>
      </c>
      <c r="U231">
        <f t="shared" si="120"/>
        <v>19.137001620108734</v>
      </c>
      <c r="V231">
        <f t="shared" si="121"/>
        <v>1.8588421547550926E-2</v>
      </c>
      <c r="W231">
        <f t="shared" si="122"/>
        <v>-1.3551991130893155</v>
      </c>
      <c r="X231">
        <f t="shared" si="123"/>
        <v>1.2863542171741287</v>
      </c>
      <c r="Y231">
        <f t="shared" si="124"/>
        <v>0.99673694261856227</v>
      </c>
      <c r="Z231">
        <f t="shared" si="125"/>
        <v>0.55708229420544397</v>
      </c>
      <c r="AA231">
        <f t="shared" si="126"/>
        <v>-0.71660515846421013</v>
      </c>
      <c r="AB231">
        <f t="shared" si="127"/>
        <v>11.993344715115031</v>
      </c>
      <c r="AC231">
        <f t="shared" si="128"/>
        <v>0.2398668943023006</v>
      </c>
      <c r="AD231">
        <f t="shared" si="129"/>
        <v>1.7988429320121009</v>
      </c>
      <c r="AE231">
        <f t="shared" si="130"/>
        <v>10.660884766743472</v>
      </c>
      <c r="AF231">
        <f t="shared" si="131"/>
        <v>1.0355280521367579E-2</v>
      </c>
      <c r="AG231">
        <f t="shared" si="94"/>
        <v>1035.2337503426977</v>
      </c>
      <c r="AH231">
        <f t="shared" si="95"/>
        <v>2500.0606322702442</v>
      </c>
      <c r="AI231">
        <f t="shared" si="96"/>
        <v>1035.2337503426977</v>
      </c>
      <c r="AK231" t="b">
        <f t="shared" si="132"/>
        <v>1</v>
      </c>
      <c r="AL231" t="b">
        <f t="shared" si="133"/>
        <v>1</v>
      </c>
      <c r="AM231">
        <f t="shared" si="134"/>
        <v>1035.2337503426977</v>
      </c>
      <c r="AN231" t="b">
        <f t="shared" si="135"/>
        <v>1</v>
      </c>
      <c r="AO231">
        <f t="shared" si="136"/>
        <v>0.71660515846421191</v>
      </c>
      <c r="AP231">
        <f>SUM(AO232:$AO$352)</f>
        <v>576.71039267981655</v>
      </c>
      <c r="AQ231" t="b">
        <f t="shared" si="97"/>
        <v>1</v>
      </c>
      <c r="AR231" t="b">
        <f t="shared" si="137"/>
        <v>1</v>
      </c>
      <c r="AS231" t="b">
        <f t="shared" si="138"/>
        <v>1</v>
      </c>
      <c r="AT231" t="b">
        <f t="shared" si="140"/>
        <v>1</v>
      </c>
      <c r="AU231">
        <f t="shared" si="98"/>
        <v>2500.0606322702442</v>
      </c>
      <c r="AV231" t="b">
        <f t="shared" si="99"/>
        <v>1</v>
      </c>
      <c r="AW231" t="b">
        <f t="shared" si="100"/>
        <v>1</v>
      </c>
      <c r="AX231" t="b">
        <f t="shared" si="139"/>
        <v>1</v>
      </c>
    </row>
    <row r="232" spans="1:50" x14ac:dyDescent="0.35">
      <c r="A232">
        <v>180</v>
      </c>
      <c r="B232">
        <f t="shared" si="101"/>
        <v>14</v>
      </c>
      <c r="C232">
        <f t="shared" si="102"/>
        <v>49</v>
      </c>
      <c r="D232">
        <f t="shared" si="103"/>
        <v>1.3807176488470629E-3</v>
      </c>
      <c r="E232">
        <f t="shared" si="104"/>
        <v>1.1513268153751088E-4</v>
      </c>
      <c r="F232">
        <f t="shared" si="105"/>
        <v>0.04</v>
      </c>
      <c r="G232">
        <f t="shared" si="106"/>
        <v>3.3960531989175591E-3</v>
      </c>
      <c r="H232">
        <f t="shared" si="107"/>
        <v>0.02</v>
      </c>
      <c r="I232">
        <f t="shared" si="108"/>
        <v>1.5579674166007713</v>
      </c>
      <c r="J232">
        <f t="shared" si="109"/>
        <v>4.7674538831826662E-5</v>
      </c>
      <c r="K232">
        <f t="shared" si="110"/>
        <v>1.4060875448827126E-3</v>
      </c>
      <c r="L232">
        <f t="shared" si="111"/>
        <v>0</v>
      </c>
      <c r="M232">
        <f t="shared" si="112"/>
        <v>0.41262969532532728</v>
      </c>
      <c r="N232">
        <f t="shared" si="113"/>
        <v>51.64</v>
      </c>
      <c r="O232">
        <f t="shared" si="114"/>
        <v>1.0327999999999999</v>
      </c>
      <c r="P232">
        <f t="shared" si="115"/>
        <v>7.7898370830038566</v>
      </c>
      <c r="Q232">
        <f t="shared" si="116"/>
        <v>389.49185415019281</v>
      </c>
      <c r="R232">
        <f t="shared" si="117"/>
        <v>21.38326974060292</v>
      </c>
      <c r="S232">
        <f t="shared" si="118"/>
        <v>0.4276653948120584</v>
      </c>
      <c r="T232">
        <f t="shared" si="119"/>
        <v>3.2256426719834019</v>
      </c>
      <c r="U232">
        <f t="shared" si="120"/>
        <v>19.069815532730665</v>
      </c>
      <c r="V232">
        <f t="shared" si="121"/>
        <v>1.8568844525363535E-2</v>
      </c>
      <c r="W232">
        <f t="shared" si="122"/>
        <v>-1.3584227034485696</v>
      </c>
      <c r="X232">
        <f t="shared" si="123"/>
        <v>1.2898195078417309</v>
      </c>
      <c r="Y232">
        <f t="shared" si="124"/>
        <v>0.99673694261856227</v>
      </c>
      <c r="Z232">
        <f t="shared" si="125"/>
        <v>0.55526450271326866</v>
      </c>
      <c r="AA232">
        <f t="shared" si="126"/>
        <v>-0.71619098761161304</v>
      </c>
      <c r="AB232">
        <f t="shared" si="127"/>
        <v>11.912240964708923</v>
      </c>
      <c r="AC232">
        <f t="shared" si="128"/>
        <v>0.23824481929417846</v>
      </c>
      <c r="AD232">
        <f t="shared" si="129"/>
        <v>1.7910848741895629</v>
      </c>
      <c r="AE232">
        <f t="shared" si="130"/>
        <v>10.58879163861546</v>
      </c>
      <c r="AF232">
        <f t="shared" si="131"/>
        <v>1.0310620221335984E-2</v>
      </c>
      <c r="AG232">
        <f t="shared" si="94"/>
        <v>1037.3330167472279</v>
      </c>
      <c r="AH232">
        <f t="shared" si="95"/>
        <v>2513.9562869545039</v>
      </c>
      <c r="AI232">
        <f t="shared" si="96"/>
        <v>1037.3330167472279</v>
      </c>
      <c r="AK232" t="b">
        <f t="shared" si="132"/>
        <v>1</v>
      </c>
      <c r="AL232" t="b">
        <f t="shared" si="133"/>
        <v>1</v>
      </c>
      <c r="AM232">
        <f t="shared" si="134"/>
        <v>1037.3330167472277</v>
      </c>
      <c r="AN232" t="b">
        <f t="shared" si="135"/>
        <v>1</v>
      </c>
      <c r="AO232">
        <f t="shared" si="136"/>
        <v>0.71619098761161304</v>
      </c>
      <c r="AP232">
        <f>SUM(AO233:$AO$352)</f>
        <v>575.99420169220491</v>
      </c>
      <c r="AQ232" t="b">
        <f t="shared" si="97"/>
        <v>1</v>
      </c>
      <c r="AR232" t="b">
        <f t="shared" si="137"/>
        <v>1</v>
      </c>
      <c r="AS232" t="b">
        <f t="shared" si="138"/>
        <v>1</v>
      </c>
      <c r="AT232" t="b">
        <f t="shared" si="140"/>
        <v>1</v>
      </c>
      <c r="AU232">
        <f t="shared" si="98"/>
        <v>2513.9562869545034</v>
      </c>
      <c r="AV232" t="b">
        <f t="shared" si="99"/>
        <v>1</v>
      </c>
      <c r="AW232" t="b">
        <f t="shared" si="100"/>
        <v>1</v>
      </c>
      <c r="AX232" t="b">
        <f t="shared" si="139"/>
        <v>1</v>
      </c>
    </row>
    <row r="233" spans="1:50" x14ac:dyDescent="0.35">
      <c r="A233">
        <v>181</v>
      </c>
      <c r="B233">
        <f t="shared" si="101"/>
        <v>15</v>
      </c>
      <c r="C233">
        <f t="shared" si="102"/>
        <v>50</v>
      </c>
      <c r="D233">
        <f t="shared" si="103"/>
        <v>1.5037071872430197E-3</v>
      </c>
      <c r="E233">
        <f t="shared" si="104"/>
        <v>1.2539537813704982E-4</v>
      </c>
      <c r="F233">
        <f t="shared" si="105"/>
        <v>0.04</v>
      </c>
      <c r="G233">
        <f t="shared" si="106"/>
        <v>3.3960531989175591E-3</v>
      </c>
      <c r="H233">
        <f t="shared" si="107"/>
        <v>0.02</v>
      </c>
      <c r="I233">
        <f t="shared" si="108"/>
        <v>1.5618097845465677</v>
      </c>
      <c r="J233">
        <f t="shared" si="109"/>
        <v>5.174185667589507E-5</v>
      </c>
      <c r="K233">
        <f t="shared" si="110"/>
        <v>1.4011366786800734E-3</v>
      </c>
      <c r="L233">
        <f t="shared" si="111"/>
        <v>0</v>
      </c>
      <c r="M233">
        <f t="shared" si="112"/>
        <v>0.41117681678997131</v>
      </c>
      <c r="N233">
        <f t="shared" si="113"/>
        <v>51.64</v>
      </c>
      <c r="O233">
        <f t="shared" si="114"/>
        <v>1.0327999999999999</v>
      </c>
      <c r="P233">
        <f t="shared" si="115"/>
        <v>7.8090489227328383</v>
      </c>
      <c r="Q233">
        <f t="shared" si="116"/>
        <v>390.45244613664192</v>
      </c>
      <c r="R233">
        <f t="shared" si="117"/>
        <v>21.3081974665999</v>
      </c>
      <c r="S233">
        <f t="shared" si="118"/>
        <v>0.42616394933199803</v>
      </c>
      <c r="T233">
        <f t="shared" si="119"/>
        <v>3.2222454777678262</v>
      </c>
      <c r="U233">
        <f t="shared" si="120"/>
        <v>20.696742670358027</v>
      </c>
      <c r="V233">
        <f t="shared" si="121"/>
        <v>2.0202734506754767E-2</v>
      </c>
      <c r="W233">
        <f t="shared" si="122"/>
        <v>-3.0571573653647035</v>
      </c>
      <c r="X233">
        <f t="shared" si="123"/>
        <v>2.9887950215060144</v>
      </c>
      <c r="Y233">
        <f t="shared" si="124"/>
        <v>0.99673694261856227</v>
      </c>
      <c r="Z233">
        <f t="shared" si="125"/>
        <v>0.55345264277903972</v>
      </c>
      <c r="AA233">
        <f t="shared" si="126"/>
        <v>-1.6541565033773402</v>
      </c>
      <c r="AB233">
        <f t="shared" si="127"/>
        <v>11.831685670007724</v>
      </c>
      <c r="AC233">
        <f t="shared" si="128"/>
        <v>0.23663371340015452</v>
      </c>
      <c r="AD233">
        <f t="shared" si="129"/>
        <v>1.7833602753534128</v>
      </c>
      <c r="AE233">
        <f t="shared" si="130"/>
        <v>11.45466692782737</v>
      </c>
      <c r="AF233">
        <f t="shared" si="131"/>
        <v>1.1181256804126726E-2</v>
      </c>
      <c r="AG233">
        <f t="shared" si="94"/>
        <v>1037.7401800900357</v>
      </c>
      <c r="AH233">
        <f t="shared" si="95"/>
        <v>2523.8295003876938</v>
      </c>
      <c r="AI233">
        <f t="shared" si="96"/>
        <v>1037.7401800900357</v>
      </c>
      <c r="AK233" t="b">
        <f t="shared" si="132"/>
        <v>1</v>
      </c>
      <c r="AL233" t="b">
        <f t="shared" si="133"/>
        <v>1</v>
      </c>
      <c r="AM233">
        <f t="shared" si="134"/>
        <v>1037.7401800900359</v>
      </c>
      <c r="AN233" t="b">
        <f t="shared" si="135"/>
        <v>1</v>
      </c>
      <c r="AO233">
        <f t="shared" si="136"/>
        <v>1.6541565033773402</v>
      </c>
      <c r="AP233">
        <f>SUM(AO234:$AO$352)</f>
        <v>574.34004518882762</v>
      </c>
      <c r="AQ233" t="b">
        <f t="shared" si="97"/>
        <v>1</v>
      </c>
      <c r="AR233" t="b">
        <f t="shared" si="137"/>
        <v>1</v>
      </c>
      <c r="AS233" t="b">
        <f t="shared" si="138"/>
        <v>1</v>
      </c>
      <c r="AT233" t="b">
        <f t="shared" si="140"/>
        <v>1</v>
      </c>
      <c r="AU233">
        <f t="shared" si="98"/>
        <v>2523.8295003876938</v>
      </c>
      <c r="AV233" t="b">
        <f t="shared" si="99"/>
        <v>1</v>
      </c>
      <c r="AW233" t="b">
        <f t="shared" si="100"/>
        <v>1</v>
      </c>
      <c r="AX233" t="b">
        <f t="shared" si="139"/>
        <v>1</v>
      </c>
    </row>
    <row r="234" spans="1:50" x14ac:dyDescent="0.35">
      <c r="A234">
        <v>182</v>
      </c>
      <c r="B234">
        <f t="shared" si="101"/>
        <v>15</v>
      </c>
      <c r="C234">
        <f t="shared" si="102"/>
        <v>50</v>
      </c>
      <c r="D234">
        <f t="shared" si="103"/>
        <v>1.5037071872430197E-3</v>
      </c>
      <c r="E234">
        <f t="shared" si="104"/>
        <v>1.2539537813704982E-4</v>
      </c>
      <c r="F234">
        <f t="shared" si="105"/>
        <v>0.04</v>
      </c>
      <c r="G234">
        <f t="shared" si="106"/>
        <v>3.3960531989175591E-3</v>
      </c>
      <c r="H234">
        <f t="shared" si="107"/>
        <v>0.02</v>
      </c>
      <c r="I234">
        <f t="shared" si="108"/>
        <v>1.565661628808283</v>
      </c>
      <c r="J234">
        <f t="shared" si="109"/>
        <v>5.1559672422566906E-5</v>
      </c>
      <c r="K234">
        <f t="shared" si="110"/>
        <v>1.3962032445898555E-3</v>
      </c>
      <c r="L234">
        <f t="shared" si="111"/>
        <v>0</v>
      </c>
      <c r="M234">
        <f t="shared" si="112"/>
        <v>0.40972905387295894</v>
      </c>
      <c r="N234">
        <f t="shared" si="113"/>
        <v>51.64</v>
      </c>
      <c r="O234">
        <f t="shared" si="114"/>
        <v>1.0327999999999999</v>
      </c>
      <c r="P234">
        <f t="shared" si="115"/>
        <v>7.8283081440414151</v>
      </c>
      <c r="Q234">
        <f t="shared" si="116"/>
        <v>391.41540720207075</v>
      </c>
      <c r="R234">
        <f t="shared" si="117"/>
        <v>21.233170819034118</v>
      </c>
      <c r="S234">
        <f t="shared" si="118"/>
        <v>0.42466341638068239</v>
      </c>
      <c r="T234">
        <f t="shared" si="119"/>
        <v>3.2188188235179571</v>
      </c>
      <c r="U234">
        <f t="shared" si="120"/>
        <v>20.623868969026763</v>
      </c>
      <c r="V234">
        <f t="shared" si="121"/>
        <v>2.0181250176484405E-2</v>
      </c>
      <c r="W234">
        <f t="shared" si="122"/>
        <v>-3.0543616400677673</v>
      </c>
      <c r="X234">
        <f t="shared" si="123"/>
        <v>2.9862400015755206</v>
      </c>
      <c r="Y234">
        <f t="shared" si="124"/>
        <v>0.99673694261856227</v>
      </c>
      <c r="Z234">
        <f t="shared" si="125"/>
        <v>0.55164669504774344</v>
      </c>
      <c r="AA234">
        <f t="shared" si="126"/>
        <v>-1.647349427488507</v>
      </c>
      <c r="AB234">
        <f t="shared" si="127"/>
        <v>11.751554504373219</v>
      </c>
      <c r="AC234">
        <f t="shared" si="128"/>
        <v>0.23503109008746442</v>
      </c>
      <c r="AD234">
        <f t="shared" si="129"/>
        <v>1.7756507659511469</v>
      </c>
      <c r="AE234">
        <f t="shared" si="130"/>
        <v>11.377089155861325</v>
      </c>
      <c r="AF234">
        <f t="shared" si="131"/>
        <v>1.1132919961789311E-2</v>
      </c>
      <c r="AG234">
        <f t="shared" si="94"/>
        <v>1038.1512313996072</v>
      </c>
      <c r="AH234">
        <f t="shared" si="95"/>
        <v>2533.7505885572314</v>
      </c>
      <c r="AI234">
        <f t="shared" si="96"/>
        <v>1038.1512313996072</v>
      </c>
      <c r="AK234" t="b">
        <f t="shared" si="132"/>
        <v>1</v>
      </c>
      <c r="AL234" t="b">
        <f t="shared" si="133"/>
        <v>1</v>
      </c>
      <c r="AM234">
        <f t="shared" si="134"/>
        <v>1038.1512313996072</v>
      </c>
      <c r="AN234" t="b">
        <f t="shared" si="135"/>
        <v>1</v>
      </c>
      <c r="AO234">
        <f t="shared" si="136"/>
        <v>1.647349427488507</v>
      </c>
      <c r="AP234">
        <f>SUM(AO235:$AO$352)</f>
        <v>572.69269576133911</v>
      </c>
      <c r="AQ234" t="b">
        <f t="shared" si="97"/>
        <v>1</v>
      </c>
      <c r="AR234" t="b">
        <f t="shared" si="137"/>
        <v>1</v>
      </c>
      <c r="AS234" t="b">
        <f t="shared" si="138"/>
        <v>1</v>
      </c>
      <c r="AT234" t="b">
        <f t="shared" si="140"/>
        <v>1</v>
      </c>
      <c r="AU234">
        <f t="shared" si="98"/>
        <v>2533.7505885572314</v>
      </c>
      <c r="AV234" t="b">
        <f t="shared" si="99"/>
        <v>1</v>
      </c>
      <c r="AW234" t="b">
        <f t="shared" si="100"/>
        <v>1</v>
      </c>
      <c r="AX234" t="b">
        <f t="shared" si="139"/>
        <v>1</v>
      </c>
    </row>
    <row r="235" spans="1:50" x14ac:dyDescent="0.35">
      <c r="A235">
        <v>183</v>
      </c>
      <c r="B235">
        <f t="shared" si="101"/>
        <v>15</v>
      </c>
      <c r="C235">
        <f t="shared" si="102"/>
        <v>50</v>
      </c>
      <c r="D235">
        <f t="shared" si="103"/>
        <v>1.5037071872430197E-3</v>
      </c>
      <c r="E235">
        <f t="shared" si="104"/>
        <v>1.2539537813704982E-4</v>
      </c>
      <c r="F235">
        <f t="shared" si="105"/>
        <v>0.04</v>
      </c>
      <c r="G235">
        <f t="shared" si="106"/>
        <v>3.3960531989175591E-3</v>
      </c>
      <c r="H235">
        <f t="shared" si="107"/>
        <v>0.02</v>
      </c>
      <c r="I235">
        <f t="shared" si="108"/>
        <v>1.5695229727570688</v>
      </c>
      <c r="J235">
        <f t="shared" si="109"/>
        <v>5.137812964413534E-5</v>
      </c>
      <c r="K235">
        <f t="shared" si="110"/>
        <v>1.3912871812331949E-3</v>
      </c>
      <c r="L235">
        <f t="shared" si="111"/>
        <v>0</v>
      </c>
      <c r="M235">
        <f t="shared" si="112"/>
        <v>0.4082863885620816</v>
      </c>
      <c r="N235">
        <f t="shared" si="113"/>
        <v>51.64</v>
      </c>
      <c r="O235">
        <f t="shared" si="114"/>
        <v>1.0327999999999999</v>
      </c>
      <c r="P235">
        <f t="shared" si="115"/>
        <v>7.8476148637853438</v>
      </c>
      <c r="Q235">
        <f t="shared" si="116"/>
        <v>392.38074318926721</v>
      </c>
      <c r="R235">
        <f t="shared" si="117"/>
        <v>21.1584083419996</v>
      </c>
      <c r="S235">
        <f t="shared" si="118"/>
        <v>0.42316816683999203</v>
      </c>
      <c r="T235">
        <f t="shared" si="119"/>
        <v>3.2153958132981386</v>
      </c>
      <c r="U235">
        <f t="shared" si="120"/>
        <v>20.551251857654137</v>
      </c>
      <c r="V235">
        <f t="shared" si="121"/>
        <v>2.0159788693440345E-2</v>
      </c>
      <c r="W235">
        <f t="shared" si="122"/>
        <v>-3.0515672844861075</v>
      </c>
      <c r="X235">
        <f t="shared" si="123"/>
        <v>2.9836855038312393</v>
      </c>
      <c r="Y235">
        <f t="shared" si="124"/>
        <v>0.99673694261856227</v>
      </c>
      <c r="Z235">
        <f t="shared" si="125"/>
        <v>0.54984664022752217</v>
      </c>
      <c r="AA235">
        <f t="shared" si="126"/>
        <v>-1.6405694497771677</v>
      </c>
      <c r="AB235">
        <f t="shared" si="127"/>
        <v>11.671966034334684</v>
      </c>
      <c r="AC235">
        <f t="shared" si="128"/>
        <v>0.23343932068669371</v>
      </c>
      <c r="AD235">
        <f t="shared" si="129"/>
        <v>1.7679745849436226</v>
      </c>
      <c r="AE235">
        <f t="shared" si="130"/>
        <v>11.300036786400751</v>
      </c>
      <c r="AF235">
        <f t="shared" si="131"/>
        <v>1.1084792080784962E-2</v>
      </c>
      <c r="AG235">
        <f t="shared" si="94"/>
        <v>1038.5661828819477</v>
      </c>
      <c r="AH235">
        <f t="shared" si="95"/>
        <v>2543.719829944881</v>
      </c>
      <c r="AI235">
        <f t="shared" si="96"/>
        <v>1038.5661828819477</v>
      </c>
      <c r="AK235" t="b">
        <f t="shared" si="132"/>
        <v>1</v>
      </c>
      <c r="AL235" t="b">
        <f t="shared" si="133"/>
        <v>1</v>
      </c>
      <c r="AM235">
        <f t="shared" si="134"/>
        <v>1038.5661828819477</v>
      </c>
      <c r="AN235" t="b">
        <f t="shared" si="135"/>
        <v>1</v>
      </c>
      <c r="AO235">
        <f t="shared" si="136"/>
        <v>1.6405694497771677</v>
      </c>
      <c r="AP235">
        <f>SUM(AO236:$AO$352)</f>
        <v>571.05212631156189</v>
      </c>
      <c r="AQ235" t="b">
        <f t="shared" si="97"/>
        <v>1</v>
      </c>
      <c r="AR235" t="b">
        <f t="shared" si="137"/>
        <v>1</v>
      </c>
      <c r="AS235" t="b">
        <f t="shared" si="138"/>
        <v>1</v>
      </c>
      <c r="AT235" t="b">
        <f t="shared" si="140"/>
        <v>1</v>
      </c>
      <c r="AU235">
        <f t="shared" si="98"/>
        <v>2543.7198299448805</v>
      </c>
      <c r="AV235" t="b">
        <f t="shared" si="99"/>
        <v>1</v>
      </c>
      <c r="AW235" t="b">
        <f t="shared" si="100"/>
        <v>1</v>
      </c>
      <c r="AX235" t="b">
        <f t="shared" si="139"/>
        <v>1</v>
      </c>
    </row>
    <row r="236" spans="1:50" x14ac:dyDescent="0.35">
      <c r="A236">
        <v>184</v>
      </c>
      <c r="B236">
        <f t="shared" si="101"/>
        <v>15</v>
      </c>
      <c r="C236">
        <f t="shared" si="102"/>
        <v>50</v>
      </c>
      <c r="D236">
        <f t="shared" si="103"/>
        <v>1.5037071872430197E-3</v>
      </c>
      <c r="E236">
        <f t="shared" si="104"/>
        <v>1.2539537813704982E-4</v>
      </c>
      <c r="F236">
        <f t="shared" si="105"/>
        <v>0.04</v>
      </c>
      <c r="G236">
        <f t="shared" si="106"/>
        <v>3.3960531989175591E-3</v>
      </c>
      <c r="H236">
        <f t="shared" si="107"/>
        <v>0.02</v>
      </c>
      <c r="I236">
        <f t="shared" si="108"/>
        <v>1.5733938398217151</v>
      </c>
      <c r="J236">
        <f t="shared" si="109"/>
        <v>5.1197226081952677E-5</v>
      </c>
      <c r="K236">
        <f t="shared" si="110"/>
        <v>1.3863884274473435E-3</v>
      </c>
      <c r="L236">
        <f t="shared" si="111"/>
        <v>0</v>
      </c>
      <c r="M236">
        <f t="shared" si="112"/>
        <v>0.40684880290855235</v>
      </c>
      <c r="N236">
        <f t="shared" si="113"/>
        <v>51.64</v>
      </c>
      <c r="O236">
        <f t="shared" si="114"/>
        <v>1.0327999999999999</v>
      </c>
      <c r="P236">
        <f t="shared" si="115"/>
        <v>7.8669691991085759</v>
      </c>
      <c r="Q236">
        <f t="shared" si="116"/>
        <v>393.34845995542878</v>
      </c>
      <c r="R236">
        <f t="shared" si="117"/>
        <v>21.083909105345896</v>
      </c>
      <c r="S236">
        <f t="shared" si="118"/>
        <v>0.42167818210691793</v>
      </c>
      <c r="T236">
        <f t="shared" si="119"/>
        <v>3.2119764432331719</v>
      </c>
      <c r="U236">
        <f t="shared" si="120"/>
        <v>20.478890432781071</v>
      </c>
      <c r="V236">
        <f t="shared" si="121"/>
        <v>2.0138350033325998E-2</v>
      </c>
      <c r="W236">
        <f t="shared" si="122"/>
        <v>-3.0487743028085905</v>
      </c>
      <c r="X236">
        <f t="shared" si="123"/>
        <v>2.9811315354462025</v>
      </c>
      <c r="Y236">
        <f t="shared" si="124"/>
        <v>0.99673694261856227</v>
      </c>
      <c r="Z236">
        <f t="shared" si="125"/>
        <v>0.54805245908946898</v>
      </c>
      <c r="AA236">
        <f t="shared" si="126"/>
        <v>-1.6338164688704531</v>
      </c>
      <c r="AB236">
        <f t="shared" si="127"/>
        <v>11.592916584436903</v>
      </c>
      <c r="AC236">
        <f t="shared" si="128"/>
        <v>0.23185833168873807</v>
      </c>
      <c r="AD236">
        <f t="shared" si="129"/>
        <v>1.7603315882513859</v>
      </c>
      <c r="AE236">
        <f t="shared" si="130"/>
        <v>11.223506261109465</v>
      </c>
      <c r="AF236">
        <f t="shared" si="131"/>
        <v>1.1036872257768802E-2</v>
      </c>
      <c r="AG236">
        <f t="shared" si="94"/>
        <v>1038.9850467758488</v>
      </c>
      <c r="AH236">
        <f t="shared" si="95"/>
        <v>2553.7375048130152</v>
      </c>
      <c r="AI236">
        <f t="shared" si="96"/>
        <v>1038.9850467758488</v>
      </c>
      <c r="AK236" t="b">
        <f t="shared" si="132"/>
        <v>1</v>
      </c>
      <c r="AL236" t="b">
        <f t="shared" si="133"/>
        <v>1</v>
      </c>
      <c r="AM236">
        <f t="shared" si="134"/>
        <v>1038.9850467758486</v>
      </c>
      <c r="AN236" t="b">
        <f t="shared" si="135"/>
        <v>1</v>
      </c>
      <c r="AO236">
        <f t="shared" si="136"/>
        <v>1.6338164688704531</v>
      </c>
      <c r="AP236">
        <f>SUM(AO237:$AO$352)</f>
        <v>569.41830984269143</v>
      </c>
      <c r="AQ236" t="b">
        <f t="shared" si="97"/>
        <v>1</v>
      </c>
      <c r="AR236" t="b">
        <f t="shared" si="137"/>
        <v>1</v>
      </c>
      <c r="AS236" t="b">
        <f t="shared" si="138"/>
        <v>1</v>
      </c>
      <c r="AT236" t="b">
        <f t="shared" si="140"/>
        <v>1</v>
      </c>
      <c r="AU236">
        <f t="shared" si="98"/>
        <v>2553.7375048130157</v>
      </c>
      <c r="AV236" t="b">
        <f t="shared" si="99"/>
        <v>1</v>
      </c>
      <c r="AW236" t="b">
        <f t="shared" si="100"/>
        <v>1</v>
      </c>
      <c r="AX236" t="b">
        <f t="shared" si="139"/>
        <v>1</v>
      </c>
    </row>
    <row r="237" spans="1:50" x14ac:dyDescent="0.35">
      <c r="A237">
        <v>185</v>
      </c>
      <c r="B237">
        <f t="shared" si="101"/>
        <v>15</v>
      </c>
      <c r="C237">
        <f t="shared" si="102"/>
        <v>50</v>
      </c>
      <c r="D237">
        <f t="shared" si="103"/>
        <v>1.5037071872430197E-3</v>
      </c>
      <c r="E237">
        <f t="shared" si="104"/>
        <v>1.2539537813704982E-4</v>
      </c>
      <c r="F237">
        <f t="shared" si="105"/>
        <v>0.04</v>
      </c>
      <c r="G237">
        <f t="shared" si="106"/>
        <v>3.3960531989175591E-3</v>
      </c>
      <c r="H237">
        <f t="shared" si="107"/>
        <v>0.02</v>
      </c>
      <c r="I237">
        <f t="shared" si="108"/>
        <v>1.5772742534887962</v>
      </c>
      <c r="J237">
        <f t="shared" si="109"/>
        <v>5.1016959485323977E-5</v>
      </c>
      <c r="K237">
        <f t="shared" si="110"/>
        <v>1.3815069222849095E-3</v>
      </c>
      <c r="L237">
        <f t="shared" si="111"/>
        <v>0</v>
      </c>
      <c r="M237">
        <f t="shared" si="112"/>
        <v>0.40541627902678212</v>
      </c>
      <c r="N237">
        <f t="shared" si="113"/>
        <v>51.64</v>
      </c>
      <c r="O237">
        <f t="shared" si="114"/>
        <v>1.0327999999999999</v>
      </c>
      <c r="P237">
        <f t="shared" si="115"/>
        <v>7.8863712674439812</v>
      </c>
      <c r="Q237">
        <f t="shared" si="116"/>
        <v>394.31856337219904</v>
      </c>
      <c r="R237">
        <f t="shared" si="117"/>
        <v>21.009672182197644</v>
      </c>
      <c r="S237">
        <f t="shared" si="118"/>
        <v>0.42019344364395289</v>
      </c>
      <c r="T237">
        <f t="shared" si="119"/>
        <v>3.2085607094519863</v>
      </c>
      <c r="U237">
        <f t="shared" si="120"/>
        <v>20.406783794129591</v>
      </c>
      <c r="V237">
        <f t="shared" si="121"/>
        <v>2.0116934171870632E-2</v>
      </c>
      <c r="W237">
        <f t="shared" si="122"/>
        <v>-3.0459826991997585</v>
      </c>
      <c r="X237">
        <f t="shared" si="123"/>
        <v>2.9785781035586147</v>
      </c>
      <c r="Y237">
        <f t="shared" si="124"/>
        <v>0.99673694261856227</v>
      </c>
      <c r="Z237">
        <f t="shared" si="125"/>
        <v>0.546264132467422</v>
      </c>
      <c r="AA237">
        <f t="shared" si="126"/>
        <v>-1.6270903837269071</v>
      </c>
      <c r="AB237">
        <f t="shared" si="127"/>
        <v>11.514402504117029</v>
      </c>
      <c r="AC237">
        <f t="shared" si="128"/>
        <v>0.23028805008234057</v>
      </c>
      <c r="AD237">
        <f t="shared" si="129"/>
        <v>1.7527216324178454</v>
      </c>
      <c r="AE237">
        <f t="shared" si="130"/>
        <v>11.147494045750447</v>
      </c>
      <c r="AF237">
        <f t="shared" si="131"/>
        <v>1.0989159593301148E-2</v>
      </c>
      <c r="AG237">
        <f t="shared" si="94"/>
        <v>1039.4078353530301</v>
      </c>
      <c r="AH237">
        <f t="shared" si="95"/>
        <v>2563.803895216467</v>
      </c>
      <c r="AI237">
        <f t="shared" si="96"/>
        <v>1039.4078353530301</v>
      </c>
      <c r="AK237" t="b">
        <f t="shared" si="132"/>
        <v>1</v>
      </c>
      <c r="AL237" t="b">
        <f t="shared" si="133"/>
        <v>1</v>
      </c>
      <c r="AM237">
        <f t="shared" si="134"/>
        <v>1039.4078353530299</v>
      </c>
      <c r="AN237" t="b">
        <f t="shared" si="135"/>
        <v>1</v>
      </c>
      <c r="AO237">
        <f t="shared" si="136"/>
        <v>1.6270903837269071</v>
      </c>
      <c r="AP237">
        <f>SUM(AO238:$AO$352)</f>
        <v>567.79121945896452</v>
      </c>
      <c r="AQ237" t="b">
        <f t="shared" si="97"/>
        <v>1</v>
      </c>
      <c r="AR237" t="b">
        <f t="shared" si="137"/>
        <v>1</v>
      </c>
      <c r="AS237" t="b">
        <f t="shared" si="138"/>
        <v>1</v>
      </c>
      <c r="AT237" t="b">
        <f t="shared" si="140"/>
        <v>1</v>
      </c>
      <c r="AU237">
        <f t="shared" si="98"/>
        <v>2563.8038952164675</v>
      </c>
      <c r="AV237" t="b">
        <f t="shared" si="99"/>
        <v>1</v>
      </c>
      <c r="AW237" t="b">
        <f t="shared" si="100"/>
        <v>1</v>
      </c>
      <c r="AX237" t="b">
        <f t="shared" si="139"/>
        <v>1</v>
      </c>
    </row>
    <row r="238" spans="1:50" x14ac:dyDescent="0.35">
      <c r="A238">
        <v>186</v>
      </c>
      <c r="B238">
        <f t="shared" si="101"/>
        <v>15</v>
      </c>
      <c r="C238">
        <f t="shared" si="102"/>
        <v>50</v>
      </c>
      <c r="D238">
        <f t="shared" si="103"/>
        <v>1.5037071872430197E-3</v>
      </c>
      <c r="E238">
        <f t="shared" si="104"/>
        <v>1.2539537813704982E-4</v>
      </c>
      <c r="F238">
        <f t="shared" si="105"/>
        <v>0.04</v>
      </c>
      <c r="G238">
        <f t="shared" si="106"/>
        <v>3.3960531989175591E-3</v>
      </c>
      <c r="H238">
        <f t="shared" si="107"/>
        <v>0.02</v>
      </c>
      <c r="I238">
        <f t="shared" si="108"/>
        <v>1.5811642373028085</v>
      </c>
      <c r="J238">
        <f t="shared" si="109"/>
        <v>5.0837327611479043E-5</v>
      </c>
      <c r="K238">
        <f t="shared" si="110"/>
        <v>1.3766426050130978E-3</v>
      </c>
      <c r="L238">
        <f t="shared" si="111"/>
        <v>0</v>
      </c>
      <c r="M238">
        <f t="shared" si="112"/>
        <v>0.40398879909415758</v>
      </c>
      <c r="N238">
        <f t="shared" si="113"/>
        <v>51.64</v>
      </c>
      <c r="O238">
        <f t="shared" si="114"/>
        <v>1.0327999999999999</v>
      </c>
      <c r="P238">
        <f t="shared" si="115"/>
        <v>7.9058211865140429</v>
      </c>
      <c r="Q238">
        <f t="shared" si="116"/>
        <v>395.29105932570212</v>
      </c>
      <c r="R238">
        <f t="shared" si="117"/>
        <v>20.935696648943029</v>
      </c>
      <c r="S238">
        <f t="shared" si="118"/>
        <v>0.41871393297886061</v>
      </c>
      <c r="T238">
        <f t="shared" si="119"/>
        <v>3.2051486080876228</v>
      </c>
      <c r="U238">
        <f t="shared" si="120"/>
        <v>20.334931044591617</v>
      </c>
      <c r="V238">
        <f t="shared" si="121"/>
        <v>2.0095541084829319E-2</v>
      </c>
      <c r="W238">
        <f t="shared" si="122"/>
        <v>-3.0431924777999</v>
      </c>
      <c r="X238">
        <f t="shared" si="123"/>
        <v>2.9760252152719602</v>
      </c>
      <c r="Y238">
        <f t="shared" si="124"/>
        <v>0.99673694261856227</v>
      </c>
      <c r="Z238">
        <f t="shared" si="125"/>
        <v>0.54448164125775944</v>
      </c>
      <c r="AA238">
        <f t="shared" si="126"/>
        <v>-1.6203910936357513</v>
      </c>
      <c r="AB238">
        <f t="shared" si="127"/>
        <v>11.436420167535978</v>
      </c>
      <c r="AC238">
        <f t="shared" si="128"/>
        <v>0.22872840335071956</v>
      </c>
      <c r="AD238">
        <f t="shared" si="129"/>
        <v>1.7451445746065721</v>
      </c>
      <c r="AE238">
        <f t="shared" si="130"/>
        <v>11.071996630022609</v>
      </c>
      <c r="AF238">
        <f t="shared" si="131"/>
        <v>1.0941653191830603E-2</v>
      </c>
      <c r="AG238">
        <f t="shared" si="94"/>
        <v>1039.8345609182827</v>
      </c>
      <c r="AH238">
        <f t="shared" si="95"/>
        <v>2573.9192850144559</v>
      </c>
      <c r="AI238">
        <f t="shared" si="96"/>
        <v>1039.8345609182827</v>
      </c>
      <c r="AK238" t="b">
        <f t="shared" si="132"/>
        <v>1</v>
      </c>
      <c r="AL238" t="b">
        <f t="shared" si="133"/>
        <v>1</v>
      </c>
      <c r="AM238">
        <f t="shared" si="134"/>
        <v>1039.8345609182825</v>
      </c>
      <c r="AN238" t="b">
        <f t="shared" si="135"/>
        <v>1</v>
      </c>
      <c r="AO238">
        <f t="shared" si="136"/>
        <v>1.6203910936357513</v>
      </c>
      <c r="AP238">
        <f>SUM(AO239:$AO$352)</f>
        <v>566.17082836532882</v>
      </c>
      <c r="AQ238" t="b">
        <f t="shared" si="97"/>
        <v>1</v>
      </c>
      <c r="AR238" t="b">
        <f t="shared" si="137"/>
        <v>1</v>
      </c>
      <c r="AS238" t="b">
        <f t="shared" si="138"/>
        <v>1</v>
      </c>
      <c r="AT238" t="b">
        <f t="shared" si="140"/>
        <v>1</v>
      </c>
      <c r="AU238">
        <f t="shared" si="98"/>
        <v>2573.9192850144559</v>
      </c>
      <c r="AV238" t="b">
        <f t="shared" si="99"/>
        <v>1</v>
      </c>
      <c r="AW238" t="b">
        <f t="shared" si="100"/>
        <v>1</v>
      </c>
      <c r="AX238" t="b">
        <f t="shared" si="139"/>
        <v>1</v>
      </c>
    </row>
    <row r="239" spans="1:50" x14ac:dyDescent="0.35">
      <c r="A239">
        <v>187</v>
      </c>
      <c r="B239">
        <f t="shared" si="101"/>
        <v>15</v>
      </c>
      <c r="C239">
        <f t="shared" si="102"/>
        <v>50</v>
      </c>
      <c r="D239">
        <f t="shared" si="103"/>
        <v>1.5037071872430197E-3</v>
      </c>
      <c r="E239">
        <f t="shared" si="104"/>
        <v>1.2539537813704982E-4</v>
      </c>
      <c r="F239">
        <f t="shared" si="105"/>
        <v>0.04</v>
      </c>
      <c r="G239">
        <f t="shared" si="106"/>
        <v>3.3960531989175591E-3</v>
      </c>
      <c r="H239">
        <f t="shared" si="107"/>
        <v>0.02</v>
      </c>
      <c r="I239">
        <f t="shared" si="108"/>
        <v>1.5850638148663156</v>
      </c>
      <c r="J239">
        <f t="shared" si="109"/>
        <v>5.0658328225544537E-5</v>
      </c>
      <c r="K239">
        <f t="shared" si="110"/>
        <v>1.3717954151129547E-3</v>
      </c>
      <c r="L239">
        <f t="shared" si="111"/>
        <v>0</v>
      </c>
      <c r="M239">
        <f t="shared" si="112"/>
        <v>0.40256634535081909</v>
      </c>
      <c r="N239">
        <f t="shared" si="113"/>
        <v>51.64</v>
      </c>
      <c r="O239">
        <f t="shared" si="114"/>
        <v>1.0327999999999999</v>
      </c>
      <c r="P239">
        <f t="shared" si="115"/>
        <v>7.9253190743315782</v>
      </c>
      <c r="Q239">
        <f t="shared" si="116"/>
        <v>396.26595371657891</v>
      </c>
      <c r="R239">
        <f t="shared" si="117"/>
        <v>20.861981585222299</v>
      </c>
      <c r="S239">
        <f t="shared" si="118"/>
        <v>0.417239631704446</v>
      </c>
      <c r="T239">
        <f t="shared" si="119"/>
        <v>3.2017401352772348</v>
      </c>
      <c r="U239">
        <f t="shared" si="120"/>
        <v>20.263331290217813</v>
      </c>
      <c r="V239">
        <f t="shared" si="121"/>
        <v>2.0074170747982893E-2</v>
      </c>
      <c r="W239">
        <f t="shared" si="122"/>
        <v>-3.0404036427251784</v>
      </c>
      <c r="X239">
        <f t="shared" si="123"/>
        <v>2.9734728776551549</v>
      </c>
      <c r="Y239">
        <f t="shared" si="124"/>
        <v>0.99673694261856227</v>
      </c>
      <c r="Z239">
        <f t="shared" si="125"/>
        <v>0.54270496641919597</v>
      </c>
      <c r="AA239">
        <f t="shared" si="126"/>
        <v>-1.6137184982162314</v>
      </c>
      <c r="AB239">
        <f t="shared" si="127"/>
        <v>11.358965973410992</v>
      </c>
      <c r="AC239">
        <f t="shared" si="128"/>
        <v>0.22717931946821984</v>
      </c>
      <c r="AD239">
        <f t="shared" si="129"/>
        <v>1.7376002725986237</v>
      </c>
      <c r="AE239">
        <f t="shared" si="130"/>
        <v>10.997010527398702</v>
      </c>
      <c r="AF239">
        <f t="shared" si="131"/>
        <v>1.0894352161677261E-2</v>
      </c>
      <c r="AG239">
        <f t="shared" si="94"/>
        <v>1040.2652358096111</v>
      </c>
      <c r="AH239">
        <f t="shared" si="95"/>
        <v>2584.0839598826005</v>
      </c>
      <c r="AI239">
        <f t="shared" si="96"/>
        <v>1040.2652358096111</v>
      </c>
      <c r="AK239" t="b">
        <f t="shared" si="132"/>
        <v>1</v>
      </c>
      <c r="AL239" t="b">
        <f t="shared" si="133"/>
        <v>1</v>
      </c>
      <c r="AM239">
        <f t="shared" si="134"/>
        <v>1040.2652358096111</v>
      </c>
      <c r="AN239" t="b">
        <f t="shared" si="135"/>
        <v>1</v>
      </c>
      <c r="AO239">
        <f t="shared" si="136"/>
        <v>1.6137184982162314</v>
      </c>
      <c r="AP239">
        <f>SUM(AO240:$AO$352)</f>
        <v>564.55710986711256</v>
      </c>
      <c r="AQ239" t="b">
        <f t="shared" si="97"/>
        <v>1</v>
      </c>
      <c r="AR239" t="b">
        <f t="shared" si="137"/>
        <v>1</v>
      </c>
      <c r="AS239" t="b">
        <f t="shared" si="138"/>
        <v>1</v>
      </c>
      <c r="AT239" t="b">
        <f t="shared" si="140"/>
        <v>1</v>
      </c>
      <c r="AU239">
        <f t="shared" si="98"/>
        <v>2584.083959882601</v>
      </c>
      <c r="AV239" t="b">
        <f t="shared" si="99"/>
        <v>1</v>
      </c>
      <c r="AW239" t="b">
        <f t="shared" si="100"/>
        <v>1</v>
      </c>
      <c r="AX239" t="b">
        <f t="shared" si="139"/>
        <v>1</v>
      </c>
    </row>
    <row r="240" spans="1:50" x14ac:dyDescent="0.35">
      <c r="A240">
        <v>188</v>
      </c>
      <c r="B240">
        <f t="shared" si="101"/>
        <v>15</v>
      </c>
      <c r="C240">
        <f t="shared" si="102"/>
        <v>50</v>
      </c>
      <c r="D240">
        <f t="shared" si="103"/>
        <v>1.5037071872430197E-3</v>
      </c>
      <c r="E240">
        <f t="shared" si="104"/>
        <v>1.2539537813704982E-4</v>
      </c>
      <c r="F240">
        <f t="shared" si="105"/>
        <v>0.04</v>
      </c>
      <c r="G240">
        <f t="shared" si="106"/>
        <v>3.3960531989175591E-3</v>
      </c>
      <c r="H240">
        <f t="shared" si="107"/>
        <v>0.02</v>
      </c>
      <c r="I240">
        <f t="shared" si="108"/>
        <v>1.5889730098400929</v>
      </c>
      <c r="J240">
        <f t="shared" si="109"/>
        <v>5.0479959100516145E-5</v>
      </c>
      <c r="K240">
        <f t="shared" si="110"/>
        <v>1.3669652922786155E-3</v>
      </c>
      <c r="L240">
        <f t="shared" si="111"/>
        <v>0</v>
      </c>
      <c r="M240">
        <f t="shared" si="112"/>
        <v>0.40114890009943999</v>
      </c>
      <c r="N240">
        <f t="shared" si="113"/>
        <v>51.64</v>
      </c>
      <c r="O240">
        <f t="shared" si="114"/>
        <v>1.0327999999999999</v>
      </c>
      <c r="P240">
        <f t="shared" si="115"/>
        <v>7.9448650492004642</v>
      </c>
      <c r="Q240">
        <f t="shared" si="116"/>
        <v>397.24325246002326</v>
      </c>
      <c r="R240">
        <f t="shared" si="117"/>
        <v>20.788526073916298</v>
      </c>
      <c r="S240">
        <f t="shared" si="118"/>
        <v>0.41577052147832599</v>
      </c>
      <c r="T240">
        <f t="shared" si="119"/>
        <v>3.1983352871620863</v>
      </c>
      <c r="U240">
        <f t="shared" si="120"/>
        <v>20.191983640206459</v>
      </c>
      <c r="V240">
        <f t="shared" si="121"/>
        <v>2.0052823137137982E-2</v>
      </c>
      <c r="W240">
        <f t="shared" si="122"/>
        <v>-3.0376161980677128</v>
      </c>
      <c r="X240">
        <f t="shared" si="123"/>
        <v>2.9709210977426785</v>
      </c>
      <c r="Y240">
        <f t="shared" si="124"/>
        <v>0.99673694261856227</v>
      </c>
      <c r="Z240">
        <f t="shared" si="125"/>
        <v>0.54093408897257889</v>
      </c>
      <c r="AA240">
        <f t="shared" si="126"/>
        <v>-1.6070724974168513</v>
      </c>
      <c r="AB240">
        <f t="shared" si="127"/>
        <v>11.282036344849324</v>
      </c>
      <c r="AC240">
        <f t="shared" si="128"/>
        <v>0.2256407268969865</v>
      </c>
      <c r="AD240">
        <f t="shared" si="129"/>
        <v>1.7300885847898746</v>
      </c>
      <c r="AE240">
        <f t="shared" si="130"/>
        <v>10.922532274964299</v>
      </c>
      <c r="AF240">
        <f t="shared" si="131"/>
        <v>1.0847255615015986E-2</v>
      </c>
      <c r="AG240">
        <f t="shared" si="94"/>
        <v>1040.699872398377</v>
      </c>
      <c r="AH240">
        <f t="shared" si="95"/>
        <v>2594.2982073250109</v>
      </c>
      <c r="AI240">
        <f t="shared" si="96"/>
        <v>1040.699872398377</v>
      </c>
      <c r="AK240" t="b">
        <f t="shared" si="132"/>
        <v>1</v>
      </c>
      <c r="AL240" t="b">
        <f t="shared" si="133"/>
        <v>1</v>
      </c>
      <c r="AM240">
        <f t="shared" si="134"/>
        <v>1040.6998723983768</v>
      </c>
      <c r="AN240" t="b">
        <f t="shared" si="135"/>
        <v>1</v>
      </c>
      <c r="AO240">
        <f t="shared" si="136"/>
        <v>1.6070724974168495</v>
      </c>
      <c r="AP240">
        <f>SUM(AO241:$AO$352)</f>
        <v>562.95003736969568</v>
      </c>
      <c r="AQ240" t="b">
        <f t="shared" si="97"/>
        <v>1</v>
      </c>
      <c r="AR240" t="b">
        <f t="shared" si="137"/>
        <v>1</v>
      </c>
      <c r="AS240" t="b">
        <f t="shared" si="138"/>
        <v>1</v>
      </c>
      <c r="AT240" t="b">
        <f t="shared" si="140"/>
        <v>1</v>
      </c>
      <c r="AU240">
        <f t="shared" si="98"/>
        <v>2594.2982073250109</v>
      </c>
      <c r="AV240" t="b">
        <f t="shared" si="99"/>
        <v>1</v>
      </c>
      <c r="AW240" t="b">
        <f t="shared" si="100"/>
        <v>1</v>
      </c>
      <c r="AX240" t="b">
        <f t="shared" si="139"/>
        <v>1</v>
      </c>
    </row>
    <row r="241" spans="1:50" x14ac:dyDescent="0.35">
      <c r="A241">
        <v>189</v>
      </c>
      <c r="B241">
        <f t="shared" si="101"/>
        <v>15</v>
      </c>
      <c r="C241">
        <f t="shared" si="102"/>
        <v>50</v>
      </c>
      <c r="D241">
        <f t="shared" si="103"/>
        <v>1.5037071872430197E-3</v>
      </c>
      <c r="E241">
        <f t="shared" si="104"/>
        <v>1.2539537813704982E-4</v>
      </c>
      <c r="F241">
        <f t="shared" si="105"/>
        <v>0.04</v>
      </c>
      <c r="G241">
        <f t="shared" si="106"/>
        <v>3.3960531989175591E-3</v>
      </c>
      <c r="H241">
        <f t="shared" si="107"/>
        <v>0.02</v>
      </c>
      <c r="I241">
        <f t="shared" si="108"/>
        <v>1.5928918459432679</v>
      </c>
      <c r="J241">
        <f t="shared" si="109"/>
        <v>5.0302218017230897E-5</v>
      </c>
      <c r="K241">
        <f t="shared" si="110"/>
        <v>1.3621521764165534E-3</v>
      </c>
      <c r="L241">
        <f t="shared" si="111"/>
        <v>0</v>
      </c>
      <c r="M241">
        <f t="shared" si="112"/>
        <v>0.39973644570500622</v>
      </c>
      <c r="N241">
        <f t="shared" si="113"/>
        <v>51.64</v>
      </c>
      <c r="O241">
        <f t="shared" si="114"/>
        <v>1.0327999999999999</v>
      </c>
      <c r="P241">
        <f t="shared" si="115"/>
        <v>7.9644592297163399</v>
      </c>
      <c r="Q241">
        <f t="shared" si="116"/>
        <v>398.222961485817</v>
      </c>
      <c r="R241">
        <f t="shared" si="117"/>
        <v>20.715329201135081</v>
      </c>
      <c r="S241">
        <f t="shared" si="118"/>
        <v>0.4143065840227016</v>
      </c>
      <c r="T241">
        <f t="shared" si="119"/>
        <v>3.1949340598875429</v>
      </c>
      <c r="U241">
        <f t="shared" si="120"/>
        <v>20.120887206892359</v>
      </c>
      <c r="V241">
        <f t="shared" si="121"/>
        <v>2.0031498228126908E-2</v>
      </c>
      <c r="W241">
        <f t="shared" si="122"/>
        <v>-3.0348301478956494</v>
      </c>
      <c r="X241">
        <f t="shared" si="123"/>
        <v>2.9683698825346916</v>
      </c>
      <c r="Y241">
        <f t="shared" si="124"/>
        <v>0.99673694261856227</v>
      </c>
      <c r="Z241">
        <f t="shared" si="125"/>
        <v>0.53916899000068574</v>
      </c>
      <c r="AA241">
        <f t="shared" si="126"/>
        <v>-1.6004529915146843</v>
      </c>
      <c r="AB241">
        <f t="shared" si="127"/>
        <v>11.205627729183066</v>
      </c>
      <c r="AC241">
        <f t="shared" si="128"/>
        <v>0.22411255458366131</v>
      </c>
      <c r="AD241">
        <f t="shared" si="129"/>
        <v>1.7226093701883569</v>
      </c>
      <c r="AE241">
        <f t="shared" si="130"/>
        <v>10.848558433257873</v>
      </c>
      <c r="AF241">
        <f t="shared" si="131"/>
        <v>1.0800362667859711E-2</v>
      </c>
      <c r="AG241">
        <f t="shared" si="94"/>
        <v>1041.1384830894422</v>
      </c>
      <c r="AH241">
        <f t="shared" si="95"/>
        <v>2604.5623166864598</v>
      </c>
      <c r="AI241">
        <f t="shared" si="96"/>
        <v>1041.1384830894422</v>
      </c>
      <c r="AK241" t="b">
        <f t="shared" si="132"/>
        <v>1</v>
      </c>
      <c r="AL241" t="b">
        <f t="shared" si="133"/>
        <v>1</v>
      </c>
      <c r="AM241">
        <f t="shared" si="134"/>
        <v>1041.1384830894424</v>
      </c>
      <c r="AN241" t="b">
        <f t="shared" si="135"/>
        <v>1</v>
      </c>
      <c r="AO241">
        <f t="shared" si="136"/>
        <v>1.6004529915146843</v>
      </c>
      <c r="AP241">
        <f>SUM(AO242:$AO$352)</f>
        <v>561.34958437818102</v>
      </c>
      <c r="AQ241" t="b">
        <f t="shared" si="97"/>
        <v>1</v>
      </c>
      <c r="AR241" t="b">
        <f t="shared" si="137"/>
        <v>1</v>
      </c>
      <c r="AS241" t="b">
        <f t="shared" si="138"/>
        <v>1</v>
      </c>
      <c r="AT241" t="b">
        <f t="shared" si="140"/>
        <v>1</v>
      </c>
      <c r="AU241">
        <f t="shared" si="98"/>
        <v>2604.5623166864598</v>
      </c>
      <c r="AV241" t="b">
        <f t="shared" si="99"/>
        <v>1</v>
      </c>
      <c r="AW241" t="b">
        <f t="shared" si="100"/>
        <v>1</v>
      </c>
      <c r="AX241" t="b">
        <f t="shared" si="139"/>
        <v>1</v>
      </c>
    </row>
    <row r="242" spans="1:50" x14ac:dyDescent="0.35">
      <c r="A242">
        <v>190</v>
      </c>
      <c r="B242">
        <f t="shared" si="101"/>
        <v>15</v>
      </c>
      <c r="C242">
        <f t="shared" si="102"/>
        <v>50</v>
      </c>
      <c r="D242">
        <f t="shared" si="103"/>
        <v>1.5037071872430197E-3</v>
      </c>
      <c r="E242">
        <f t="shared" si="104"/>
        <v>1.2539537813704982E-4</v>
      </c>
      <c r="F242">
        <f t="shared" si="105"/>
        <v>0.04</v>
      </c>
      <c r="G242">
        <f t="shared" si="106"/>
        <v>3.3960531989175591E-3</v>
      </c>
      <c r="H242">
        <f t="shared" si="107"/>
        <v>0.02</v>
      </c>
      <c r="I242">
        <f t="shared" si="108"/>
        <v>1.5968203469534668</v>
      </c>
      <c r="J242">
        <f t="shared" si="109"/>
        <v>5.0125102764339537E-5</v>
      </c>
      <c r="K242">
        <f t="shared" si="110"/>
        <v>1.3573560076448326E-3</v>
      </c>
      <c r="L242">
        <f t="shared" si="111"/>
        <v>0</v>
      </c>
      <c r="M242">
        <f t="shared" si="112"/>
        <v>0.39832896459459705</v>
      </c>
      <c r="N242">
        <f t="shared" si="113"/>
        <v>51.64</v>
      </c>
      <c r="O242">
        <f t="shared" si="114"/>
        <v>1.0327999999999999</v>
      </c>
      <c r="P242">
        <f t="shared" si="115"/>
        <v>7.984101734767334</v>
      </c>
      <c r="Q242">
        <f t="shared" si="116"/>
        <v>399.20508673836667</v>
      </c>
      <c r="R242">
        <f t="shared" si="117"/>
        <v>20.642390056206523</v>
      </c>
      <c r="S242">
        <f t="shared" si="118"/>
        <v>0.41284780112413044</v>
      </c>
      <c r="T242">
        <f t="shared" si="119"/>
        <v>3.1915364496030683</v>
      </c>
      <c r="U242">
        <f t="shared" si="120"/>
        <v>20.050041105735815</v>
      </c>
      <c r="V242">
        <f t="shared" si="121"/>
        <v>2.0010195996807707E-2</v>
      </c>
      <c r="W242">
        <f t="shared" si="122"/>
        <v>-3.0320454962532968</v>
      </c>
      <c r="X242">
        <f t="shared" si="123"/>
        <v>2.9658192389971596</v>
      </c>
      <c r="Y242">
        <f t="shared" si="124"/>
        <v>0.99673694261856227</v>
      </c>
      <c r="Z242">
        <f t="shared" si="125"/>
        <v>0.53740965064802171</v>
      </c>
      <c r="AA242">
        <f t="shared" si="126"/>
        <v>-1.5938598811146445</v>
      </c>
      <c r="AB242">
        <f t="shared" si="127"/>
        <v>11.129736597805069</v>
      </c>
      <c r="AC242">
        <f t="shared" si="128"/>
        <v>0.22259473195610138</v>
      </c>
      <c r="AD242">
        <f t="shared" si="129"/>
        <v>1.7151624884116126</v>
      </c>
      <c r="AE242">
        <f t="shared" si="130"/>
        <v>10.77508558611196</v>
      </c>
      <c r="AF242">
        <f t="shared" si="131"/>
        <v>1.0753672440042873E-2</v>
      </c>
      <c r="AG242">
        <f t="shared" si="94"/>
        <v>1041.581080321313</v>
      </c>
      <c r="AH242">
        <f t="shared" si="95"/>
        <v>2614.8765791646401</v>
      </c>
      <c r="AI242">
        <f t="shared" si="96"/>
        <v>1041.581080321313</v>
      </c>
      <c r="AK242" t="b">
        <f t="shared" si="132"/>
        <v>1</v>
      </c>
      <c r="AL242" t="b">
        <f t="shared" si="133"/>
        <v>1</v>
      </c>
      <c r="AM242">
        <f t="shared" si="134"/>
        <v>1041.5810803213133</v>
      </c>
      <c r="AN242" t="b">
        <f t="shared" si="135"/>
        <v>1</v>
      </c>
      <c r="AO242">
        <f t="shared" si="136"/>
        <v>1.5938598811146445</v>
      </c>
      <c r="AP242">
        <f>SUM(AO243:$AO$352)</f>
        <v>559.75572449706635</v>
      </c>
      <c r="AQ242" t="b">
        <f t="shared" si="97"/>
        <v>1</v>
      </c>
      <c r="AR242" t="b">
        <f t="shared" si="137"/>
        <v>1</v>
      </c>
      <c r="AS242" t="b">
        <f t="shared" si="138"/>
        <v>1</v>
      </c>
      <c r="AT242" t="b">
        <f t="shared" si="140"/>
        <v>1</v>
      </c>
      <c r="AU242">
        <f t="shared" si="98"/>
        <v>2614.8765791646401</v>
      </c>
      <c r="AV242" t="b">
        <f t="shared" si="99"/>
        <v>1</v>
      </c>
      <c r="AW242" t="b">
        <f t="shared" si="100"/>
        <v>1</v>
      </c>
      <c r="AX242" t="b">
        <f t="shared" si="139"/>
        <v>1</v>
      </c>
    </row>
    <row r="243" spans="1:50" x14ac:dyDescent="0.35">
      <c r="A243">
        <v>191</v>
      </c>
      <c r="B243">
        <f t="shared" si="101"/>
        <v>15</v>
      </c>
      <c r="C243">
        <f t="shared" si="102"/>
        <v>50</v>
      </c>
      <c r="D243">
        <f t="shared" si="103"/>
        <v>1.5037071872430197E-3</v>
      </c>
      <c r="E243">
        <f t="shared" si="104"/>
        <v>1.2539537813704982E-4</v>
      </c>
      <c r="F243">
        <f t="shared" si="105"/>
        <v>0.04</v>
      </c>
      <c r="G243">
        <f t="shared" si="106"/>
        <v>3.3960531989175591E-3</v>
      </c>
      <c r="H243">
        <f t="shared" si="107"/>
        <v>0.02</v>
      </c>
      <c r="I243">
        <f t="shared" si="108"/>
        <v>1.6007585367069574</v>
      </c>
      <c r="J243">
        <f t="shared" si="109"/>
        <v>4.9948611138279025E-5</v>
      </c>
      <c r="K243">
        <f t="shared" si="110"/>
        <v>1.3525767262923627E-3</v>
      </c>
      <c r="L243">
        <f t="shared" si="111"/>
        <v>0</v>
      </c>
      <c r="M243">
        <f t="shared" si="112"/>
        <v>0.39692643925716642</v>
      </c>
      <c r="N243">
        <f t="shared" si="113"/>
        <v>51.64</v>
      </c>
      <c r="O243">
        <f t="shared" si="114"/>
        <v>1.0327999999999999</v>
      </c>
      <c r="P243">
        <f t="shared" si="115"/>
        <v>8.0037926835347868</v>
      </c>
      <c r="Q243">
        <f t="shared" si="116"/>
        <v>400.18963417673939</v>
      </c>
      <c r="R243">
        <f t="shared" si="117"/>
        <v>20.569707731664991</v>
      </c>
      <c r="S243">
        <f t="shared" si="118"/>
        <v>0.41139415463329981</v>
      </c>
      <c r="T243">
        <f t="shared" si="119"/>
        <v>3.1881424524622228</v>
      </c>
      <c r="U243">
        <f t="shared" si="120"/>
        <v>19.979444455311612</v>
      </c>
      <c r="V243">
        <f t="shared" si="121"/>
        <v>1.9988916419064095E-2</v>
      </c>
      <c r="W243">
        <f t="shared" si="122"/>
        <v>-3.0292622471612076</v>
      </c>
      <c r="X243">
        <f t="shared" si="123"/>
        <v>2.963269174062038</v>
      </c>
      <c r="Y243">
        <f t="shared" si="124"/>
        <v>0.99673694261856227</v>
      </c>
      <c r="Z243">
        <f t="shared" si="125"/>
        <v>0.53565605212061884</v>
      </c>
      <c r="AA243">
        <f t="shared" si="126"/>
        <v>-1.5872930671487993</v>
      </c>
      <c r="AB243">
        <f t="shared" si="127"/>
        <v>11.054359446005995</v>
      </c>
      <c r="AC243">
        <f t="shared" si="128"/>
        <v>0.22108718892011989</v>
      </c>
      <c r="AD243">
        <f t="shared" si="129"/>
        <v>1.707747799684062</v>
      </c>
      <c r="AE243">
        <f t="shared" si="130"/>
        <v>10.702110340495405</v>
      </c>
      <c r="AF243">
        <f t="shared" si="131"/>
        <v>1.0707184055204891E-2</v>
      </c>
      <c r="AG243">
        <f t="shared" si="94"/>
        <v>1042.0276765662845</v>
      </c>
      <c r="AH243">
        <f t="shared" si="95"/>
        <v>2625.2412878225041</v>
      </c>
      <c r="AI243">
        <f t="shared" si="96"/>
        <v>1042.0276765662845</v>
      </c>
      <c r="AK243" t="b">
        <f t="shared" si="132"/>
        <v>1</v>
      </c>
      <c r="AL243" t="b">
        <f t="shared" si="133"/>
        <v>1</v>
      </c>
      <c r="AM243">
        <f t="shared" si="134"/>
        <v>1042.0276765662845</v>
      </c>
      <c r="AN243" t="b">
        <f t="shared" si="135"/>
        <v>1</v>
      </c>
      <c r="AO243">
        <f t="shared" si="136"/>
        <v>1.5872930671487993</v>
      </c>
      <c r="AP243">
        <f>SUM(AO244:$AO$352)</f>
        <v>558.16843142991752</v>
      </c>
      <c r="AQ243" t="b">
        <f t="shared" si="97"/>
        <v>1</v>
      </c>
      <c r="AR243" t="b">
        <f t="shared" si="137"/>
        <v>1</v>
      </c>
      <c r="AS243" t="b">
        <f t="shared" si="138"/>
        <v>1</v>
      </c>
      <c r="AT243" t="b">
        <f t="shared" si="140"/>
        <v>1</v>
      </c>
      <c r="AU243">
        <f t="shared" si="98"/>
        <v>2625.2412878225045</v>
      </c>
      <c r="AV243" t="b">
        <f t="shared" si="99"/>
        <v>1</v>
      </c>
      <c r="AW243" t="b">
        <f t="shared" si="100"/>
        <v>1</v>
      </c>
      <c r="AX243" t="b">
        <f t="shared" si="139"/>
        <v>1</v>
      </c>
    </row>
    <row r="244" spans="1:50" x14ac:dyDescent="0.35">
      <c r="A244">
        <v>192</v>
      </c>
      <c r="B244">
        <f t="shared" si="101"/>
        <v>15</v>
      </c>
      <c r="C244">
        <f t="shared" si="102"/>
        <v>50</v>
      </c>
      <c r="D244">
        <f t="shared" si="103"/>
        <v>1.5037071872430197E-3</v>
      </c>
      <c r="E244">
        <f t="shared" si="104"/>
        <v>1.2539537813704982E-4</v>
      </c>
      <c r="F244">
        <f t="shared" si="105"/>
        <v>0.04</v>
      </c>
      <c r="G244">
        <f t="shared" si="106"/>
        <v>3.3960531989175591E-3</v>
      </c>
      <c r="H244">
        <f t="shared" si="107"/>
        <v>0.02</v>
      </c>
      <c r="I244">
        <f t="shared" si="108"/>
        <v>1.6047064390987944</v>
      </c>
      <c r="J244">
        <f t="shared" si="109"/>
        <v>4.9772740943245117E-5</v>
      </c>
      <c r="K244">
        <f t="shared" si="110"/>
        <v>1.3478142728981569E-3</v>
      </c>
      <c r="L244">
        <f t="shared" si="111"/>
        <v>0</v>
      </c>
      <c r="M244">
        <f t="shared" si="112"/>
        <v>0.39552885224332501</v>
      </c>
      <c r="N244">
        <f t="shared" si="113"/>
        <v>51.64</v>
      </c>
      <c r="O244">
        <f t="shared" si="114"/>
        <v>1.0327999999999999</v>
      </c>
      <c r="P244">
        <f t="shared" si="115"/>
        <v>8.0235321954939725</v>
      </c>
      <c r="Q244">
        <f t="shared" si="116"/>
        <v>401.17660977469859</v>
      </c>
      <c r="R244">
        <f t="shared" si="117"/>
        <v>20.497281323240074</v>
      </c>
      <c r="S244">
        <f t="shared" si="118"/>
        <v>0.40994562646480148</v>
      </c>
      <c r="T244">
        <f t="shared" si="119"/>
        <v>3.1847520646226575</v>
      </c>
      <c r="U244">
        <f t="shared" si="120"/>
        <v>19.909096377298045</v>
      </c>
      <c r="V244">
        <f t="shared" si="121"/>
        <v>1.9967659470805411E-2</v>
      </c>
      <c r="W244">
        <f t="shared" si="122"/>
        <v>-3.0264804046162341</v>
      </c>
      <c r="X244">
        <f t="shared" si="123"/>
        <v>2.9607196946273149</v>
      </c>
      <c r="Y244">
        <f t="shared" si="124"/>
        <v>0.99673694261856227</v>
      </c>
      <c r="Z244">
        <f t="shared" si="125"/>
        <v>0.53390817568583471</v>
      </c>
      <c r="AA244">
        <f t="shared" si="126"/>
        <v>-1.5807524508755879</v>
      </c>
      <c r="AB244">
        <f t="shared" si="127"/>
        <v>10.979492792812472</v>
      </c>
      <c r="AC244">
        <f t="shared" si="128"/>
        <v>0.21958985585624943</v>
      </c>
      <c r="AD244">
        <f t="shared" si="129"/>
        <v>1.7003651648343787</v>
      </c>
      <c r="AE244">
        <f t="shared" si="130"/>
        <v>10.62962932635666</v>
      </c>
      <c r="AF244">
        <f t="shared" si="131"/>
        <v>1.0660896640773696E-2</v>
      </c>
      <c r="AG244">
        <f t="shared" ref="AG244:AG307" si="141">(AG245+X245)*Y245</f>
        <v>1042.4782843305845</v>
      </c>
      <c r="AH244">
        <f t="shared" ref="AH244:AH307" si="142">IF(M244&gt;0,AG244/M244,0)</f>
        <v>2635.6567376006828</v>
      </c>
      <c r="AI244">
        <f t="shared" ref="AI244:AI307" si="143">IF(AG244&gt;0,AG244,0)</f>
        <v>1042.4782843305845</v>
      </c>
      <c r="AK244" t="b">
        <f t="shared" si="132"/>
        <v>1</v>
      </c>
      <c r="AL244" t="b">
        <f t="shared" si="133"/>
        <v>1</v>
      </c>
      <c r="AM244">
        <f t="shared" si="134"/>
        <v>1042.4782843305845</v>
      </c>
      <c r="AN244" t="b">
        <f t="shared" si="135"/>
        <v>1</v>
      </c>
      <c r="AO244">
        <f t="shared" si="136"/>
        <v>1.5807524508755879</v>
      </c>
      <c r="AP244">
        <f>SUM(AO245:$AO$352)</f>
        <v>556.58767897904193</v>
      </c>
      <c r="AQ244" t="b">
        <f t="shared" ref="AQ244:AQ307" si="144">ABS(AG244*Z244-AP244)&lt;=0.000000001*MAX(ABS(AG244*Z244),ABS(AP244),scale_money)</f>
        <v>1</v>
      </c>
      <c r="AR244" t="b">
        <f t="shared" si="137"/>
        <v>1</v>
      </c>
      <c r="AS244" t="b">
        <f t="shared" si="138"/>
        <v>1</v>
      </c>
      <c r="AT244" t="b">
        <f t="shared" si="140"/>
        <v>1</v>
      </c>
      <c r="AU244">
        <f t="shared" ref="AU244:AU307" si="145">-(N245-O245)+v_m*(E245*(sum_assured+Q245)+P245+(1-E245)*(1-G245)*AH245)</f>
        <v>2635.6567376006828</v>
      </c>
      <c r="AV244" t="b">
        <f t="shared" ref="AV244:AV307" si="146">ABS(AH244-AU244)&lt;=0.000000001*MAX(ABS(AH244),ABS(AU244),scale_pp)</f>
        <v>1</v>
      </c>
      <c r="AW244" t="b">
        <f t="shared" ref="AW244:AW307" si="147">AND(AI244&gt;=0,AI244&gt;=AG244)</f>
        <v>1</v>
      </c>
      <c r="AX244" t="b">
        <f t="shared" si="139"/>
        <v>1</v>
      </c>
    </row>
    <row r="245" spans="1:50" x14ac:dyDescent="0.35">
      <c r="A245">
        <v>193</v>
      </c>
      <c r="B245">
        <f t="shared" ref="B245:B308" si="148">MIN(INT((dur_m+A245-1)/12),dur_y_last)</f>
        <v>16</v>
      </c>
      <c r="C245">
        <f t="shared" ref="C245:C308" si="149">age_at_entry+B245</f>
        <v>51</v>
      </c>
      <c r="D245">
        <f t="shared" ref="D245:D308" si="150">INDEX(mort_table,MATCH(C245,mort_age,0),MATCH(sex,mort_sex,0))</f>
        <v>1.6389781843718643E-3</v>
      </c>
      <c r="E245">
        <f t="shared" ref="E245:E308" si="151">IF(A245&lt;=rem_m,1-(1-D245)^(1/12),0)</f>
        <v>1.3668422273460656E-4</v>
      </c>
      <c r="F245">
        <f t="shared" ref="F245:F308" si="152">IF(A245&lt;=prem_rem_m,INDEX(lapse_table,MATCH(MIN(B245,5),lapse_key,0)),0)</f>
        <v>0.04</v>
      </c>
      <c r="G245">
        <f t="shared" ref="G245:G308" si="153">1-(1-F245)^(1/12)</f>
        <v>3.3960531989175591E-3</v>
      </c>
      <c r="H245">
        <f t="shared" ref="H245:H308" si="154">INDEX(comm_table,MATCH(MIN(B245,1),comm_key,0))</f>
        <v>0.02</v>
      </c>
      <c r="I245">
        <f t="shared" ref="I245:I308" si="155">(1+e_m)^A245</f>
        <v>1.6086640780829649</v>
      </c>
      <c r="J245">
        <f t="shared" ref="J245:J308" si="156">M244*E245</f>
        <v>5.4062553737989928E-5</v>
      </c>
      <c r="K245">
        <f t="shared" ref="K245:K308" si="157">(M244-J245)*G245</f>
        <v>1.3430534246165709E-3</v>
      </c>
      <c r="L245">
        <f t="shared" ref="L245:L308" si="158">IF(A245=rem_m,M244-J245-K245,0)</f>
        <v>0</v>
      </c>
      <c r="M245">
        <f t="shared" ref="M245:M308" si="159">M244-J245-K245-L245</f>
        <v>0.3941317362649705</v>
      </c>
      <c r="N245">
        <f t="shared" ref="N245:N308" si="160">IF(A245&lt;=prem_rem_m,premium,0)</f>
        <v>51.64</v>
      </c>
      <c r="O245">
        <f t="shared" ref="O245:O308" si="161">N245*H245</f>
        <v>1.0327999999999999</v>
      </c>
      <c r="P245">
        <f t="shared" ref="P245:P308" si="162">maint_base*I245</f>
        <v>8.0433203904148236</v>
      </c>
      <c r="Q245">
        <f t="shared" ref="Q245:Q308" si="163">claim_exp_base*I245</f>
        <v>402.1660195207412</v>
      </c>
      <c r="R245">
        <f t="shared" ref="R245:R308" si="164">M244*N245</f>
        <v>20.425109929845306</v>
      </c>
      <c r="S245">
        <f t="shared" ref="S245:S308" si="165">R245*H245</f>
        <v>0.40850219859690612</v>
      </c>
      <c r="T245">
        <f t="shared" ref="T245:T308" si="166">M244*P245</f>
        <v>3.1813652822461078</v>
      </c>
      <c r="U245">
        <f t="shared" ref="U245:U308" si="167">J245*sum_assured</f>
        <v>21.62502149519597</v>
      </c>
      <c r="V245">
        <f t="shared" ref="V245:V308" si="168">J245*Q245</f>
        <v>2.1742122041933577E-2</v>
      </c>
      <c r="W245">
        <f t="shared" ref="W245:W308" si="169">R245-S245-T245-U245-V245</f>
        <v>-4.8115211682356129</v>
      </c>
      <c r="X245">
        <f t="shared" ref="X245:X308" si="170">U245+V245+T245-(R245-S245)*(1+i_m)</f>
        <v>4.7459920032011524</v>
      </c>
      <c r="Y245">
        <f t="shared" ref="Y245:Y308" si="171">v_m</f>
        <v>0.99673694261856227</v>
      </c>
      <c r="Z245">
        <f t="shared" ref="Z245:Z308" si="172">v_m^A245</f>
        <v>0.53216600267215308</v>
      </c>
      <c r="AA245">
        <f t="shared" ref="AA245:AA308" si="173">(R245-S245)*Z244-(T245+U245+V245)*Z245</f>
        <v>-2.5256555930575608</v>
      </c>
      <c r="AB245">
        <f t="shared" ref="AB245:AB308" si="174">R245*Z244</f>
        <v>10.905133180826335</v>
      </c>
      <c r="AC245">
        <f t="shared" ref="AC245:AC308" si="175">S245*Z244</f>
        <v>0.21810266361652669</v>
      </c>
      <c r="AD245">
        <f t="shared" ref="AD245:AD308" si="176">T245*Z245</f>
        <v>1.6930144452928773</v>
      </c>
      <c r="AE245">
        <f t="shared" ref="AE245:AE308" si="177">U245*Z245</f>
        <v>11.508101246797827</v>
      </c>
      <c r="AF245">
        <f t="shared" ref="AF245:AF308" si="178">V245*Z245</f>
        <v>1.1570418176665903E-2</v>
      </c>
      <c r="AG245">
        <f t="shared" si="141"/>
        <v>1041.145094958875</v>
      </c>
      <c r="AH245">
        <f t="shared" si="142"/>
        <v>2641.617000512043</v>
      </c>
      <c r="AI245">
        <f t="shared" si="143"/>
        <v>1041.145094958875</v>
      </c>
      <c r="AK245" t="b">
        <f t="shared" ref="AK245:AK308" si="179">AND(M245&gt;=0,M245&lt;=M244)</f>
        <v>1</v>
      </c>
      <c r="AL245" t="b">
        <f t="shared" ref="AL245:AL308" si="180">AND(D245&gt;=0,D245&lt;=1,E245&gt;=0,E245&lt;=1,F245&gt;=0,F245&lt;=1,G245&gt;=0,G245&lt;=1,J245+K245+L245&lt;=M244+0.000000001*scale_count)</f>
        <v>1</v>
      </c>
      <c r="AM245">
        <f t="shared" ref="AM245:AM308" si="181">(AG244+R245-S245)*(1+i_m)-T245-U245-V245</f>
        <v>1041.1450949588748</v>
      </c>
      <c r="AN245" t="b">
        <f t="shared" ref="AN245:AN308" si="182">ABS(AM245-AG245)&lt;=0.000000001*MAX(ABS(AM245),ABS(AG245),scale_money)</f>
        <v>1</v>
      </c>
      <c r="AO245">
        <f t="shared" ref="AO245:AO308" si="183">(U245+V245+T245)*Z245-(R245-S245)*Z244</f>
        <v>2.5256555930575608</v>
      </c>
      <c r="AP245">
        <f>SUM(AO246:$AO$352)</f>
        <v>554.06202338598439</v>
      </c>
      <c r="AQ245" t="b">
        <f t="shared" si="144"/>
        <v>1</v>
      </c>
      <c r="AR245" t="b">
        <f t="shared" ref="AR245:AR308" si="184">IF(A245&lt;&gt;rem_m,L245=0,L245=M244-J245-K245)</f>
        <v>1</v>
      </c>
      <c r="AS245" t="b">
        <f t="shared" ref="AS245:AS308" si="185">IF(A245&gt;prem_rem_m,AND(R245=0,S245=0,F245=0,G245=0,K245=0),R245=M244*premium)</f>
        <v>1</v>
      </c>
      <c r="AT245" t="b">
        <f t="shared" si="140"/>
        <v>1</v>
      </c>
      <c r="AU245">
        <f t="shared" si="145"/>
        <v>2641.617000512043</v>
      </c>
      <c r="AV245" t="b">
        <f t="shared" si="146"/>
        <v>1</v>
      </c>
      <c r="AW245" t="b">
        <f t="shared" si="147"/>
        <v>1</v>
      </c>
      <c r="AX245" t="b">
        <f t="shared" ref="AX245:AX308" si="186">AND(U245=J245*sum_assured,R245=M244*N245,T245=M244*P245)</f>
        <v>1</v>
      </c>
    </row>
    <row r="246" spans="1:50" x14ac:dyDescent="0.35">
      <c r="A246">
        <v>194</v>
      </c>
      <c r="B246">
        <f t="shared" si="148"/>
        <v>16</v>
      </c>
      <c r="C246">
        <f t="shared" si="149"/>
        <v>51</v>
      </c>
      <c r="D246">
        <f t="shared" si="150"/>
        <v>1.6389781843718643E-3</v>
      </c>
      <c r="E246">
        <f t="shared" si="151"/>
        <v>1.3668422273460656E-4</v>
      </c>
      <c r="F246">
        <f t="shared" si="152"/>
        <v>0.04</v>
      </c>
      <c r="G246">
        <f t="shared" si="153"/>
        <v>3.3960531989175591E-3</v>
      </c>
      <c r="H246">
        <f t="shared" si="154"/>
        <v>0.02</v>
      </c>
      <c r="I246">
        <f t="shared" si="155"/>
        <v>1.6126314776725315</v>
      </c>
      <c r="J246">
        <f t="shared" si="156"/>
        <v>5.3871590026418436E-5</v>
      </c>
      <c r="K246">
        <f t="shared" si="157"/>
        <v>1.3383093929519448E-3</v>
      </c>
      <c r="L246">
        <f t="shared" si="158"/>
        <v>0</v>
      </c>
      <c r="M246">
        <f t="shared" si="159"/>
        <v>0.39273955528199217</v>
      </c>
      <c r="N246">
        <f t="shared" si="160"/>
        <v>51.64</v>
      </c>
      <c r="O246">
        <f t="shared" si="161"/>
        <v>1.0327999999999999</v>
      </c>
      <c r="P246">
        <f t="shared" si="162"/>
        <v>8.0631573883626579</v>
      </c>
      <c r="Q246">
        <f t="shared" si="163"/>
        <v>403.15786941813286</v>
      </c>
      <c r="R246">
        <f t="shared" si="164"/>
        <v>20.352962860723078</v>
      </c>
      <c r="S246">
        <f t="shared" si="165"/>
        <v>0.40705925721446157</v>
      </c>
      <c r="T246">
        <f t="shared" si="166"/>
        <v>3.1779462212530993</v>
      </c>
      <c r="U246">
        <f t="shared" si="167"/>
        <v>21.548636010567375</v>
      </c>
      <c r="V246">
        <f t="shared" si="168"/>
        <v>2.1718755457217992E-2</v>
      </c>
      <c r="W246">
        <f t="shared" si="169"/>
        <v>-4.8023973837690717</v>
      </c>
      <c r="X246">
        <f t="shared" si="170"/>
        <v>4.7370996856503602</v>
      </c>
      <c r="Y246">
        <f t="shared" si="171"/>
        <v>0.99673694261856227</v>
      </c>
      <c r="Z246">
        <f t="shared" si="172"/>
        <v>0.53042951446898357</v>
      </c>
      <c r="AA246">
        <f t="shared" si="173"/>
        <v>-2.5126974862506977</v>
      </c>
      <c r="AB246">
        <f t="shared" si="174"/>
        <v>10.83115488812579</v>
      </c>
      <c r="AC246">
        <f t="shared" si="175"/>
        <v>0.21662309776251581</v>
      </c>
      <c r="AD246">
        <f t="shared" si="176"/>
        <v>1.6856764711478225</v>
      </c>
      <c r="AE246">
        <f t="shared" si="177"/>
        <v>11.430032536554107</v>
      </c>
      <c r="AF246">
        <f t="shared" si="178"/>
        <v>1.1520268912042726E-2</v>
      </c>
      <c r="AG246">
        <f t="shared" si="141"/>
        <v>1039.8164333896329</v>
      </c>
      <c r="AH246">
        <f t="shared" si="142"/>
        <v>2647.5979294803424</v>
      </c>
      <c r="AI246">
        <f t="shared" si="143"/>
        <v>1039.8164333896329</v>
      </c>
      <c r="AK246" t="b">
        <f t="shared" si="179"/>
        <v>1</v>
      </c>
      <c r="AL246" t="b">
        <f t="shared" si="180"/>
        <v>1</v>
      </c>
      <c r="AM246">
        <f t="shared" si="181"/>
        <v>1039.8164333896327</v>
      </c>
      <c r="AN246" t="b">
        <f t="shared" si="182"/>
        <v>1</v>
      </c>
      <c r="AO246">
        <f t="shared" si="183"/>
        <v>2.5126974862506977</v>
      </c>
      <c r="AP246">
        <f>SUM(AO247:$AO$352)</f>
        <v>551.54932589973373</v>
      </c>
      <c r="AQ246" t="b">
        <f t="shared" si="144"/>
        <v>1</v>
      </c>
      <c r="AR246" t="b">
        <f t="shared" si="184"/>
        <v>1</v>
      </c>
      <c r="AS246" t="b">
        <f t="shared" si="185"/>
        <v>1</v>
      </c>
      <c r="AT246" t="b">
        <f t="shared" ref="AT246:AT309" si="187">AND(C246&gt;=18,C246&lt;=120,OR(B246-B245=0,B246-B245=1))</f>
        <v>1</v>
      </c>
      <c r="AU246">
        <f t="shared" si="145"/>
        <v>2647.5979294803424</v>
      </c>
      <c r="AV246" t="b">
        <f t="shared" si="146"/>
        <v>1</v>
      </c>
      <c r="AW246" t="b">
        <f t="shared" si="147"/>
        <v>1</v>
      </c>
      <c r="AX246" t="b">
        <f t="shared" si="186"/>
        <v>1</v>
      </c>
    </row>
    <row r="247" spans="1:50" x14ac:dyDescent="0.35">
      <c r="A247">
        <v>195</v>
      </c>
      <c r="B247">
        <f t="shared" si="148"/>
        <v>16</v>
      </c>
      <c r="C247">
        <f t="shared" si="149"/>
        <v>51</v>
      </c>
      <c r="D247">
        <f t="shared" si="150"/>
        <v>1.6389781843718643E-3</v>
      </c>
      <c r="E247">
        <f t="shared" si="151"/>
        <v>1.3668422273460656E-4</v>
      </c>
      <c r="F247">
        <f t="shared" si="152"/>
        <v>0.04</v>
      </c>
      <c r="G247">
        <f t="shared" si="153"/>
        <v>3.3960531989175591E-3</v>
      </c>
      <c r="H247">
        <f t="shared" si="154"/>
        <v>0.02</v>
      </c>
      <c r="I247">
        <f t="shared" si="155"/>
        <v>1.6166086619397806</v>
      </c>
      <c r="J247">
        <f t="shared" si="156"/>
        <v>5.3681300850854147E-5</v>
      </c>
      <c r="K247">
        <f t="shared" si="157"/>
        <v>1.3335821185033925E-3</v>
      </c>
      <c r="L247">
        <f t="shared" si="158"/>
        <v>0</v>
      </c>
      <c r="M247">
        <f t="shared" si="159"/>
        <v>0.39135229186263792</v>
      </c>
      <c r="N247">
        <f t="shared" si="160"/>
        <v>51.64</v>
      </c>
      <c r="O247">
        <f t="shared" si="161"/>
        <v>1.0327999999999999</v>
      </c>
      <c r="P247">
        <f t="shared" si="162"/>
        <v>8.0830433096989029</v>
      </c>
      <c r="Q247">
        <f t="shared" si="163"/>
        <v>404.15216548494516</v>
      </c>
      <c r="R247">
        <f t="shared" si="164"/>
        <v>20.281070634762077</v>
      </c>
      <c r="S247">
        <f t="shared" si="165"/>
        <v>0.40562141269524155</v>
      </c>
      <c r="T247">
        <f t="shared" si="166"/>
        <v>3.1745308347762293</v>
      </c>
      <c r="U247">
        <f t="shared" si="167"/>
        <v>21.47252034034166</v>
      </c>
      <c r="V247">
        <f t="shared" si="168"/>
        <v>2.1695413984921533E-2</v>
      </c>
      <c r="W247">
        <f t="shared" si="169"/>
        <v>-4.7932973670359749</v>
      </c>
      <c r="X247">
        <f t="shared" si="170"/>
        <v>4.7282303182286221</v>
      </c>
      <c r="Y247">
        <f t="shared" si="171"/>
        <v>0.99673694261856227</v>
      </c>
      <c r="Z247">
        <f t="shared" si="172"/>
        <v>0.52869869252646307</v>
      </c>
      <c r="AA247">
        <f t="shared" si="173"/>
        <v>-2.4998091872114543</v>
      </c>
      <c r="AB247">
        <f t="shared" si="174"/>
        <v>10.75767844970801</v>
      </c>
      <c r="AC247">
        <f t="shared" si="175"/>
        <v>0.21515356899416019</v>
      </c>
      <c r="AD247">
        <f t="shared" si="176"/>
        <v>1.6783703017311338</v>
      </c>
      <c r="AE247">
        <f t="shared" si="177"/>
        <v>11.35249342918652</v>
      </c>
      <c r="AF247">
        <f t="shared" si="178"/>
        <v>1.1470337007648356E-2</v>
      </c>
      <c r="AG247">
        <f t="shared" si="141"/>
        <v>1038.4922914955762</v>
      </c>
      <c r="AH247">
        <f t="shared" si="142"/>
        <v>2653.5996162252709</v>
      </c>
      <c r="AI247">
        <f t="shared" si="143"/>
        <v>1038.4922914955762</v>
      </c>
      <c r="AK247" t="b">
        <f t="shared" si="179"/>
        <v>1</v>
      </c>
      <c r="AL247" t="b">
        <f t="shared" si="180"/>
        <v>1</v>
      </c>
      <c r="AM247">
        <f t="shared" si="181"/>
        <v>1038.4922914955762</v>
      </c>
      <c r="AN247" t="b">
        <f t="shared" si="182"/>
        <v>1</v>
      </c>
      <c r="AO247">
        <f t="shared" si="183"/>
        <v>2.4998091872114543</v>
      </c>
      <c r="AP247">
        <f>SUM(AO248:$AO$352)</f>
        <v>549.04951671252229</v>
      </c>
      <c r="AQ247" t="b">
        <f t="shared" si="144"/>
        <v>1</v>
      </c>
      <c r="AR247" t="b">
        <f t="shared" si="184"/>
        <v>1</v>
      </c>
      <c r="AS247" t="b">
        <f t="shared" si="185"/>
        <v>1</v>
      </c>
      <c r="AT247" t="b">
        <f t="shared" si="187"/>
        <v>1</v>
      </c>
      <c r="AU247">
        <f t="shared" si="145"/>
        <v>2653.5996162252713</v>
      </c>
      <c r="AV247" t="b">
        <f t="shared" si="146"/>
        <v>1</v>
      </c>
      <c r="AW247" t="b">
        <f t="shared" si="147"/>
        <v>1</v>
      </c>
      <c r="AX247" t="b">
        <f t="shared" si="186"/>
        <v>1</v>
      </c>
    </row>
    <row r="248" spans="1:50" x14ac:dyDescent="0.35">
      <c r="A248">
        <v>196</v>
      </c>
      <c r="B248">
        <f t="shared" si="148"/>
        <v>16</v>
      </c>
      <c r="C248">
        <f t="shared" si="149"/>
        <v>51</v>
      </c>
      <c r="D248">
        <f t="shared" si="150"/>
        <v>1.6389781843718643E-3</v>
      </c>
      <c r="E248">
        <f t="shared" si="151"/>
        <v>1.3668422273460656E-4</v>
      </c>
      <c r="F248">
        <f t="shared" si="152"/>
        <v>0.04</v>
      </c>
      <c r="G248">
        <f t="shared" si="153"/>
        <v>3.3960531989175591E-3</v>
      </c>
      <c r="H248">
        <f t="shared" si="154"/>
        <v>0.02</v>
      </c>
      <c r="I248">
        <f t="shared" si="155"/>
        <v>1.6205956550163669</v>
      </c>
      <c r="J248">
        <f t="shared" si="156"/>
        <v>5.3491683828651555E-5</v>
      </c>
      <c r="K248">
        <f t="shared" si="157"/>
        <v>1.3288715420798479E-3</v>
      </c>
      <c r="L248">
        <f t="shared" si="158"/>
        <v>0</v>
      </c>
      <c r="M248">
        <f t="shared" si="159"/>
        <v>0.38996992863672941</v>
      </c>
      <c r="N248">
        <f t="shared" si="160"/>
        <v>51.64</v>
      </c>
      <c r="O248">
        <f t="shared" si="161"/>
        <v>1.0327999999999999</v>
      </c>
      <c r="P248">
        <f t="shared" si="162"/>
        <v>8.1029782750818349</v>
      </c>
      <c r="Q248">
        <f t="shared" si="163"/>
        <v>405.14891375409172</v>
      </c>
      <c r="R248">
        <f t="shared" si="164"/>
        <v>20.209432351786624</v>
      </c>
      <c r="S248">
        <f t="shared" si="165"/>
        <v>0.40418864703573248</v>
      </c>
      <c r="T248">
        <f t="shared" si="166"/>
        <v>3.1711191188664407</v>
      </c>
      <c r="U248">
        <f t="shared" si="167"/>
        <v>21.396673531460621</v>
      </c>
      <c r="V248">
        <f t="shared" si="168"/>
        <v>2.1672097598055492E-2</v>
      </c>
      <c r="W248">
        <f t="shared" si="169"/>
        <v>-4.7842210431742229</v>
      </c>
      <c r="X248">
        <f t="shared" si="170"/>
        <v>4.7193838289618348</v>
      </c>
      <c r="Y248">
        <f t="shared" si="171"/>
        <v>0.99673694261856227</v>
      </c>
      <c r="Z248">
        <f t="shared" si="172"/>
        <v>0.52697351835525819</v>
      </c>
      <c r="AA248">
        <f t="shared" si="173"/>
        <v>-2.486990300816931</v>
      </c>
      <c r="AB248">
        <f t="shared" si="174"/>
        <v>10.684700461091591</v>
      </c>
      <c r="AC248">
        <f t="shared" si="175"/>
        <v>0.21369400922183185</v>
      </c>
      <c r="AD248">
        <f t="shared" si="176"/>
        <v>1.6710957991926745</v>
      </c>
      <c r="AE248">
        <f t="shared" si="177"/>
        <v>11.275480331972631</v>
      </c>
      <c r="AF248">
        <f t="shared" si="178"/>
        <v>1.1420621521385843E-2</v>
      </c>
      <c r="AG248">
        <f t="shared" si="141"/>
        <v>1037.1726611947904</v>
      </c>
      <c r="AH248">
        <f t="shared" si="142"/>
        <v>2659.6221529710638</v>
      </c>
      <c r="AI248">
        <f t="shared" si="143"/>
        <v>1037.1726611947904</v>
      </c>
      <c r="AK248" t="b">
        <f t="shared" si="179"/>
        <v>1</v>
      </c>
      <c r="AL248" t="b">
        <f t="shared" si="180"/>
        <v>1</v>
      </c>
      <c r="AM248">
        <f t="shared" si="181"/>
        <v>1037.1726611947902</v>
      </c>
      <c r="AN248" t="b">
        <f t="shared" si="182"/>
        <v>1</v>
      </c>
      <c r="AO248">
        <f t="shared" si="183"/>
        <v>2.486990300816931</v>
      </c>
      <c r="AP248">
        <f>SUM(AO249:$AO$352)</f>
        <v>546.56252641170522</v>
      </c>
      <c r="AQ248" t="b">
        <f t="shared" si="144"/>
        <v>1</v>
      </c>
      <c r="AR248" t="b">
        <f t="shared" si="184"/>
        <v>1</v>
      </c>
      <c r="AS248" t="b">
        <f t="shared" si="185"/>
        <v>1</v>
      </c>
      <c r="AT248" t="b">
        <f t="shared" si="187"/>
        <v>1</v>
      </c>
      <c r="AU248">
        <f t="shared" si="145"/>
        <v>2659.6221529710642</v>
      </c>
      <c r="AV248" t="b">
        <f t="shared" si="146"/>
        <v>1</v>
      </c>
      <c r="AW248" t="b">
        <f t="shared" si="147"/>
        <v>1</v>
      </c>
      <c r="AX248" t="b">
        <f t="shared" si="186"/>
        <v>1</v>
      </c>
    </row>
    <row r="249" spans="1:50" x14ac:dyDescent="0.35">
      <c r="A249">
        <v>197</v>
      </c>
      <c r="B249">
        <f t="shared" si="148"/>
        <v>16</v>
      </c>
      <c r="C249">
        <f t="shared" si="149"/>
        <v>51</v>
      </c>
      <c r="D249">
        <f t="shared" si="150"/>
        <v>1.6389781843718643E-3</v>
      </c>
      <c r="E249">
        <f t="shared" si="151"/>
        <v>1.3668422273460656E-4</v>
      </c>
      <c r="F249">
        <f t="shared" si="152"/>
        <v>0.04</v>
      </c>
      <c r="G249">
        <f t="shared" si="153"/>
        <v>3.3960531989175591E-3</v>
      </c>
      <c r="H249">
        <f t="shared" si="154"/>
        <v>0.02</v>
      </c>
      <c r="I249">
        <f t="shared" si="155"/>
        <v>1.6245924810934604</v>
      </c>
      <c r="J249">
        <f t="shared" si="156"/>
        <v>5.3302736585581353E-5</v>
      </c>
      <c r="K249">
        <f t="shared" si="157"/>
        <v>1.3241776046993246E-3</v>
      </c>
      <c r="L249">
        <f t="shared" si="158"/>
        <v>0</v>
      </c>
      <c r="M249">
        <f t="shared" si="159"/>
        <v>0.38859244829544448</v>
      </c>
      <c r="N249">
        <f t="shared" si="160"/>
        <v>51.64</v>
      </c>
      <c r="O249">
        <f t="shared" si="161"/>
        <v>1.0327999999999999</v>
      </c>
      <c r="P249">
        <f t="shared" si="162"/>
        <v>8.1229624054673017</v>
      </c>
      <c r="Q249">
        <f t="shared" si="163"/>
        <v>406.14812027336512</v>
      </c>
      <c r="R249">
        <f t="shared" si="164"/>
        <v>20.138047114800706</v>
      </c>
      <c r="S249">
        <f t="shared" si="165"/>
        <v>0.40276094229601411</v>
      </c>
      <c r="T249">
        <f t="shared" si="166"/>
        <v>3.1677110695789197</v>
      </c>
      <c r="U249">
        <f t="shared" si="167"/>
        <v>21.321094634232541</v>
      </c>
      <c r="V249">
        <f t="shared" si="168"/>
        <v>2.1648806269660193E-2</v>
      </c>
      <c r="W249">
        <f t="shared" si="169"/>
        <v>-4.775168337576428</v>
      </c>
      <c r="X249">
        <f t="shared" si="170"/>
        <v>4.7105601461204181</v>
      </c>
      <c r="Y249">
        <f t="shared" si="171"/>
        <v>0.99673694261856227</v>
      </c>
      <c r="Z249">
        <f t="shared" si="172"/>
        <v>0.52525397352636682</v>
      </c>
      <c r="AA249">
        <f t="shared" si="173"/>
        <v>-2.4742404342846935</v>
      </c>
      <c r="AB249">
        <f t="shared" si="174"/>
        <v>10.612217540890484</v>
      </c>
      <c r="AC249">
        <f t="shared" si="175"/>
        <v>0.21224435081780968</v>
      </c>
      <c r="AD249">
        <f t="shared" si="176"/>
        <v>1.6638528262797849</v>
      </c>
      <c r="AE249">
        <f t="shared" si="177"/>
        <v>11.198989676562341</v>
      </c>
      <c r="AF249">
        <f t="shared" si="178"/>
        <v>1.1371121515241538E-2</v>
      </c>
      <c r="AG249">
        <f t="shared" si="141"/>
        <v>1035.8575344506326</v>
      </c>
      <c r="AH249">
        <f t="shared" si="142"/>
        <v>2665.6656324496466</v>
      </c>
      <c r="AI249">
        <f t="shared" si="143"/>
        <v>1035.8575344506326</v>
      </c>
      <c r="AK249" t="b">
        <f t="shared" si="179"/>
        <v>1</v>
      </c>
      <c r="AL249" t="b">
        <f t="shared" si="180"/>
        <v>1</v>
      </c>
      <c r="AM249">
        <f t="shared" si="181"/>
        <v>1035.8575344506323</v>
      </c>
      <c r="AN249" t="b">
        <f t="shared" si="182"/>
        <v>1</v>
      </c>
      <c r="AO249">
        <f t="shared" si="183"/>
        <v>2.4742404342846935</v>
      </c>
      <c r="AP249">
        <f>SUM(AO250:$AO$352)</f>
        <v>544.08828597742058</v>
      </c>
      <c r="AQ249" t="b">
        <f t="shared" si="144"/>
        <v>1</v>
      </c>
      <c r="AR249" t="b">
        <f t="shared" si="184"/>
        <v>1</v>
      </c>
      <c r="AS249" t="b">
        <f t="shared" si="185"/>
        <v>1</v>
      </c>
      <c r="AT249" t="b">
        <f t="shared" si="187"/>
        <v>1</v>
      </c>
      <c r="AU249">
        <f t="shared" si="145"/>
        <v>2665.6656324496462</v>
      </c>
      <c r="AV249" t="b">
        <f t="shared" si="146"/>
        <v>1</v>
      </c>
      <c r="AW249" t="b">
        <f t="shared" si="147"/>
        <v>1</v>
      </c>
      <c r="AX249" t="b">
        <f t="shared" si="186"/>
        <v>1</v>
      </c>
    </row>
    <row r="250" spans="1:50" x14ac:dyDescent="0.35">
      <c r="A250">
        <v>198</v>
      </c>
      <c r="B250">
        <f t="shared" si="148"/>
        <v>16</v>
      </c>
      <c r="C250">
        <f t="shared" si="149"/>
        <v>51</v>
      </c>
      <c r="D250">
        <f t="shared" si="150"/>
        <v>1.6389781843718643E-3</v>
      </c>
      <c r="E250">
        <f t="shared" si="151"/>
        <v>1.3668422273460656E-4</v>
      </c>
      <c r="F250">
        <f t="shared" si="152"/>
        <v>0.04</v>
      </c>
      <c r="G250">
        <f t="shared" si="153"/>
        <v>3.3960531989175591E-3</v>
      </c>
      <c r="H250">
        <f t="shared" si="154"/>
        <v>0.02</v>
      </c>
      <c r="I250">
        <f t="shared" si="155"/>
        <v>1.6285991644218929</v>
      </c>
      <c r="J250">
        <f t="shared" si="156"/>
        <v>5.3114456755800622E-5</v>
      </c>
      <c r="K250">
        <f t="shared" si="157"/>
        <v>1.319500247588176E-3</v>
      </c>
      <c r="L250">
        <f t="shared" si="158"/>
        <v>0</v>
      </c>
      <c r="M250">
        <f t="shared" si="159"/>
        <v>0.38721983359110046</v>
      </c>
      <c r="N250">
        <f t="shared" si="160"/>
        <v>51.64</v>
      </c>
      <c r="O250">
        <f t="shared" si="161"/>
        <v>1.0327999999999999</v>
      </c>
      <c r="P250">
        <f t="shared" si="162"/>
        <v>8.142995822109464</v>
      </c>
      <c r="Q250">
        <f t="shared" si="163"/>
        <v>407.14979110547324</v>
      </c>
      <c r="R250">
        <f t="shared" si="164"/>
        <v>20.066914029976754</v>
      </c>
      <c r="S250">
        <f t="shared" si="165"/>
        <v>0.40133828059953508</v>
      </c>
      <c r="T250">
        <f t="shared" si="166"/>
        <v>3.1643066829730921</v>
      </c>
      <c r="U250">
        <f t="shared" si="167"/>
        <v>21.245782702320248</v>
      </c>
      <c r="V250">
        <f t="shared" si="168"/>
        <v>2.1625539972804916E-2</v>
      </c>
      <c r="W250">
        <f t="shared" si="169"/>
        <v>-4.7661391758889255</v>
      </c>
      <c r="X250">
        <f t="shared" si="170"/>
        <v>4.701759198218344</v>
      </c>
      <c r="Y250">
        <f t="shared" si="171"/>
        <v>0.99673694261856227</v>
      </c>
      <c r="Z250">
        <f t="shared" si="172"/>
        <v>0.52354003967092211</v>
      </c>
      <c r="AA250">
        <f t="shared" si="173"/>
        <v>-2.4615591971583548</v>
      </c>
      <c r="AB250">
        <f t="shared" si="174"/>
        <v>10.540226330657289</v>
      </c>
      <c r="AC250">
        <f t="shared" si="175"/>
        <v>0.21080452661314578</v>
      </c>
      <c r="AD250">
        <f t="shared" si="176"/>
        <v>1.6566412463346967</v>
      </c>
      <c r="AE250">
        <f t="shared" si="177"/>
        <v>11.123017918812533</v>
      </c>
      <c r="AF250">
        <f t="shared" si="178"/>
        <v>1.1321836055267397E-2</v>
      </c>
      <c r="AG250">
        <f t="shared" si="141"/>
        <v>1034.5469032716358</v>
      </c>
      <c r="AH250">
        <f t="shared" si="142"/>
        <v>2671.7301479038001</v>
      </c>
      <c r="AI250">
        <f t="shared" si="143"/>
        <v>1034.5469032716358</v>
      </c>
      <c r="AK250" t="b">
        <f t="shared" si="179"/>
        <v>1</v>
      </c>
      <c r="AL250" t="b">
        <f t="shared" si="180"/>
        <v>1</v>
      </c>
      <c r="AM250">
        <f t="shared" si="181"/>
        <v>1034.5469032716358</v>
      </c>
      <c r="AN250" t="b">
        <f t="shared" si="182"/>
        <v>1</v>
      </c>
      <c r="AO250">
        <f t="shared" si="183"/>
        <v>2.4615591971583548</v>
      </c>
      <c r="AP250">
        <f>SUM(AO251:$AO$352)</f>
        <v>541.62672678026217</v>
      </c>
      <c r="AQ250" t="b">
        <f t="shared" si="144"/>
        <v>1</v>
      </c>
      <c r="AR250" t="b">
        <f t="shared" si="184"/>
        <v>1</v>
      </c>
      <c r="AS250" t="b">
        <f t="shared" si="185"/>
        <v>1</v>
      </c>
      <c r="AT250" t="b">
        <f t="shared" si="187"/>
        <v>1</v>
      </c>
      <c r="AU250">
        <f t="shared" si="145"/>
        <v>2671.7301479038001</v>
      </c>
      <c r="AV250" t="b">
        <f t="shared" si="146"/>
        <v>1</v>
      </c>
      <c r="AW250" t="b">
        <f t="shared" si="147"/>
        <v>1</v>
      </c>
      <c r="AX250" t="b">
        <f t="shared" si="186"/>
        <v>1</v>
      </c>
    </row>
    <row r="251" spans="1:50" x14ac:dyDescent="0.35">
      <c r="A251">
        <v>199</v>
      </c>
      <c r="B251">
        <f t="shared" si="148"/>
        <v>16</v>
      </c>
      <c r="C251">
        <f t="shared" si="149"/>
        <v>51</v>
      </c>
      <c r="D251">
        <f t="shared" si="150"/>
        <v>1.6389781843718643E-3</v>
      </c>
      <c r="E251">
        <f t="shared" si="151"/>
        <v>1.3668422273460656E-4</v>
      </c>
      <c r="F251">
        <f t="shared" si="152"/>
        <v>0.04</v>
      </c>
      <c r="G251">
        <f t="shared" si="153"/>
        <v>3.3960531989175591E-3</v>
      </c>
      <c r="H251">
        <f t="shared" si="154"/>
        <v>0.02</v>
      </c>
      <c r="I251">
        <f t="shared" si="155"/>
        <v>1.6326157293123058</v>
      </c>
      <c r="J251">
        <f t="shared" si="156"/>
        <v>5.2926841981823267E-5</v>
      </c>
      <c r="K251">
        <f t="shared" si="157"/>
        <v>1.3148394121803605E-3</v>
      </c>
      <c r="L251">
        <f t="shared" si="158"/>
        <v>0</v>
      </c>
      <c r="M251">
        <f t="shared" si="159"/>
        <v>0.38585206733693828</v>
      </c>
      <c r="N251">
        <f t="shared" si="160"/>
        <v>51.64</v>
      </c>
      <c r="O251">
        <f t="shared" si="161"/>
        <v>1.0327999999999999</v>
      </c>
      <c r="P251">
        <f t="shared" si="162"/>
        <v>8.1630786465615284</v>
      </c>
      <c r="Q251">
        <f t="shared" si="163"/>
        <v>408.15393232807645</v>
      </c>
      <c r="R251">
        <f t="shared" si="164"/>
        <v>19.996032206644429</v>
      </c>
      <c r="S251">
        <f t="shared" si="165"/>
        <v>0.39992064413288858</v>
      </c>
      <c r="T251">
        <f t="shared" si="166"/>
        <v>3.1609059551126206</v>
      </c>
      <c r="U251">
        <f t="shared" si="167"/>
        <v>21.170736792729308</v>
      </c>
      <c r="V251">
        <f t="shared" si="168"/>
        <v>2.1602298680587891E-2</v>
      </c>
      <c r="W251">
        <f t="shared" si="169"/>
        <v>-4.7571334840109749</v>
      </c>
      <c r="X251">
        <f t="shared" si="170"/>
        <v>4.6929809140123737</v>
      </c>
      <c r="Y251">
        <f t="shared" si="171"/>
        <v>0.99673694261856227</v>
      </c>
      <c r="Z251">
        <f t="shared" si="172"/>
        <v>0.52183169847999578</v>
      </c>
      <c r="AA251">
        <f t="shared" si="173"/>
        <v>-2.4489462012932801</v>
      </c>
      <c r="AB251">
        <f t="shared" si="174"/>
        <v>10.46872349472766</v>
      </c>
      <c r="AC251">
        <f t="shared" si="175"/>
        <v>0.20937446989455322</v>
      </c>
      <c r="AD251">
        <f t="shared" si="176"/>
        <v>1.6494609232919522</v>
      </c>
      <c r="AE251">
        <f t="shared" si="177"/>
        <v>11.047561538622872</v>
      </c>
      <c r="AF251">
        <f t="shared" si="178"/>
        <v>1.1272764211563351E-2</v>
      </c>
      <c r="AG251">
        <f t="shared" si="141"/>
        <v>1033.2407597114145</v>
      </c>
      <c r="AH251">
        <f t="shared" si="142"/>
        <v>2677.8157930903499</v>
      </c>
      <c r="AI251">
        <f t="shared" si="143"/>
        <v>1033.2407597114145</v>
      </c>
      <c r="AK251" t="b">
        <f t="shared" si="179"/>
        <v>1</v>
      </c>
      <c r="AL251" t="b">
        <f t="shared" si="180"/>
        <v>1</v>
      </c>
      <c r="AM251">
        <f t="shared" si="181"/>
        <v>1033.2407597114145</v>
      </c>
      <c r="AN251" t="b">
        <f t="shared" si="182"/>
        <v>1</v>
      </c>
      <c r="AO251">
        <f t="shared" si="183"/>
        <v>2.4489462012932801</v>
      </c>
      <c r="AP251">
        <f>SUM(AO252:$AO$352)</f>
        <v>539.17778057896896</v>
      </c>
      <c r="AQ251" t="b">
        <f t="shared" si="144"/>
        <v>1</v>
      </c>
      <c r="AR251" t="b">
        <f t="shared" si="184"/>
        <v>1</v>
      </c>
      <c r="AS251" t="b">
        <f t="shared" si="185"/>
        <v>1</v>
      </c>
      <c r="AT251" t="b">
        <f t="shared" si="187"/>
        <v>1</v>
      </c>
      <c r="AU251">
        <f t="shared" si="145"/>
        <v>2677.8157930903494</v>
      </c>
      <c r="AV251" t="b">
        <f t="shared" si="146"/>
        <v>1</v>
      </c>
      <c r="AW251" t="b">
        <f t="shared" si="147"/>
        <v>1</v>
      </c>
      <c r="AX251" t="b">
        <f t="shared" si="186"/>
        <v>1</v>
      </c>
    </row>
    <row r="252" spans="1:50" x14ac:dyDescent="0.35">
      <c r="A252">
        <v>200</v>
      </c>
      <c r="B252">
        <f t="shared" si="148"/>
        <v>16</v>
      </c>
      <c r="C252">
        <f t="shared" si="149"/>
        <v>51</v>
      </c>
      <c r="D252">
        <f t="shared" si="150"/>
        <v>1.6389781843718643E-3</v>
      </c>
      <c r="E252">
        <f t="shared" si="151"/>
        <v>1.3668422273460656E-4</v>
      </c>
      <c r="F252">
        <f t="shared" si="152"/>
        <v>0.04</v>
      </c>
      <c r="G252">
        <f t="shared" si="153"/>
        <v>3.3960531989175591E-3</v>
      </c>
      <c r="H252">
        <f t="shared" si="154"/>
        <v>0.02</v>
      </c>
      <c r="I252">
        <f t="shared" si="155"/>
        <v>1.636642200135296</v>
      </c>
      <c r="J252">
        <f t="shared" si="156"/>
        <v>5.2739889914490485E-5</v>
      </c>
      <c r="K252">
        <f t="shared" si="157"/>
        <v>1.310195040116708E-3</v>
      </c>
      <c r="L252">
        <f t="shared" si="158"/>
        <v>0</v>
      </c>
      <c r="M252">
        <f t="shared" si="159"/>
        <v>0.38448913240690707</v>
      </c>
      <c r="N252">
        <f t="shared" si="160"/>
        <v>51.64</v>
      </c>
      <c r="O252">
        <f t="shared" si="161"/>
        <v>1.0327999999999999</v>
      </c>
      <c r="P252">
        <f t="shared" si="162"/>
        <v>8.1832110006764793</v>
      </c>
      <c r="Q252">
        <f t="shared" si="163"/>
        <v>409.16055003382399</v>
      </c>
      <c r="R252">
        <f t="shared" si="164"/>
        <v>19.925400757279494</v>
      </c>
      <c r="S252">
        <f t="shared" si="165"/>
        <v>0.39850801514558987</v>
      </c>
      <c r="T252">
        <f t="shared" si="166"/>
        <v>3.1575088820653949</v>
      </c>
      <c r="U252">
        <f t="shared" si="167"/>
        <v>21.095955965796193</v>
      </c>
      <c r="V252">
        <f t="shared" si="168"/>
        <v>2.1579082366136253E-2</v>
      </c>
      <c r="W252">
        <f t="shared" si="169"/>
        <v>-4.7481511880938196</v>
      </c>
      <c r="X252">
        <f t="shared" si="170"/>
        <v>4.6842252225011656</v>
      </c>
      <c r="Y252">
        <f t="shared" si="171"/>
        <v>0.99673694261856227</v>
      </c>
      <c r="Z252">
        <f t="shared" si="172"/>
        <v>0.52012893170440244</v>
      </c>
      <c r="AA252">
        <f t="shared" si="173"/>
        <v>-2.4364010608423481</v>
      </c>
      <c r="AB252">
        <f t="shared" si="174"/>
        <v>10.397705720065753</v>
      </c>
      <c r="AC252">
        <f t="shared" si="175"/>
        <v>0.20795411440131503</v>
      </c>
      <c r="AD252">
        <f t="shared" si="176"/>
        <v>1.6423117216758358</v>
      </c>
      <c r="AE252">
        <f t="shared" si="177"/>
        <v>10.97261703977269</v>
      </c>
      <c r="AF252">
        <f t="shared" si="178"/>
        <v>1.1223905058259757E-2</v>
      </c>
      <c r="AG252">
        <f t="shared" si="141"/>
        <v>1031.9390958685699</v>
      </c>
      <c r="AH252">
        <f t="shared" si="142"/>
        <v>2683.9226622833717</v>
      </c>
      <c r="AI252">
        <f t="shared" si="143"/>
        <v>1031.9390958685699</v>
      </c>
      <c r="AK252" t="b">
        <f t="shared" si="179"/>
        <v>1</v>
      </c>
      <c r="AL252" t="b">
        <f t="shared" si="180"/>
        <v>1</v>
      </c>
      <c r="AM252">
        <f t="shared" si="181"/>
        <v>1031.9390958685699</v>
      </c>
      <c r="AN252" t="b">
        <f t="shared" si="182"/>
        <v>1</v>
      </c>
      <c r="AO252">
        <f t="shared" si="183"/>
        <v>2.4364010608423481</v>
      </c>
      <c r="AP252">
        <f>SUM(AO253:$AO$352)</f>
        <v>536.74137951812656</v>
      </c>
      <c r="AQ252" t="b">
        <f t="shared" si="144"/>
        <v>1</v>
      </c>
      <c r="AR252" t="b">
        <f t="shared" si="184"/>
        <v>1</v>
      </c>
      <c r="AS252" t="b">
        <f t="shared" si="185"/>
        <v>1</v>
      </c>
      <c r="AT252" t="b">
        <f t="shared" si="187"/>
        <v>1</v>
      </c>
      <c r="AU252">
        <f t="shared" si="145"/>
        <v>2683.9226622833712</v>
      </c>
      <c r="AV252" t="b">
        <f t="shared" si="146"/>
        <v>1</v>
      </c>
      <c r="AW252" t="b">
        <f t="shared" si="147"/>
        <v>1</v>
      </c>
      <c r="AX252" t="b">
        <f t="shared" si="186"/>
        <v>1</v>
      </c>
    </row>
    <row r="253" spans="1:50" x14ac:dyDescent="0.35">
      <c r="A253">
        <v>201</v>
      </c>
      <c r="B253">
        <f t="shared" si="148"/>
        <v>16</v>
      </c>
      <c r="C253">
        <f t="shared" si="149"/>
        <v>51</v>
      </c>
      <c r="D253">
        <f t="shared" si="150"/>
        <v>1.6389781843718643E-3</v>
      </c>
      <c r="E253">
        <f t="shared" si="151"/>
        <v>1.3668422273460656E-4</v>
      </c>
      <c r="F253">
        <f t="shared" si="152"/>
        <v>0.04</v>
      </c>
      <c r="G253">
        <f t="shared" si="153"/>
        <v>3.3960531989175591E-3</v>
      </c>
      <c r="H253">
        <f t="shared" si="154"/>
        <v>0.02</v>
      </c>
      <c r="I253">
        <f t="shared" si="155"/>
        <v>1.6406786013215666</v>
      </c>
      <c r="J253">
        <f t="shared" si="156"/>
        <v>5.2553598212941324E-5</v>
      </c>
      <c r="K253">
        <f t="shared" si="157"/>
        <v>1.3055670732441879E-3</v>
      </c>
      <c r="L253">
        <f t="shared" si="158"/>
        <v>0</v>
      </c>
      <c r="M253">
        <f t="shared" si="159"/>
        <v>0.38313101173544994</v>
      </c>
      <c r="N253">
        <f t="shared" si="160"/>
        <v>51.64</v>
      </c>
      <c r="O253">
        <f t="shared" si="161"/>
        <v>1.0327999999999999</v>
      </c>
      <c r="P253">
        <f t="shared" si="162"/>
        <v>8.2033930066078327</v>
      </c>
      <c r="Q253">
        <f t="shared" si="163"/>
        <v>410.16965033039168</v>
      </c>
      <c r="R253">
        <f t="shared" si="164"/>
        <v>19.855018797492683</v>
      </c>
      <c r="S253">
        <f t="shared" si="165"/>
        <v>0.39710037594985365</v>
      </c>
      <c r="T253">
        <f t="shared" si="166"/>
        <v>3.1541154599035344</v>
      </c>
      <c r="U253">
        <f t="shared" si="167"/>
        <v>21.02143928517653</v>
      </c>
      <c r="V253">
        <f t="shared" si="168"/>
        <v>2.1555891002606041E-2</v>
      </c>
      <c r="W253">
        <f t="shared" si="169"/>
        <v>-4.7391922145398411</v>
      </c>
      <c r="X253">
        <f t="shared" si="170"/>
        <v>4.6754920529244544</v>
      </c>
      <c r="Y253">
        <f t="shared" si="171"/>
        <v>0.99673694261856227</v>
      </c>
      <c r="Z253">
        <f t="shared" si="172"/>
        <v>0.51843172115450498</v>
      </c>
      <c r="AA253">
        <f t="shared" si="173"/>
        <v>-2.423923392241834</v>
      </c>
      <c r="AB253">
        <f t="shared" si="174"/>
        <v>10.327169716110697</v>
      </c>
      <c r="AC253">
        <f t="shared" si="175"/>
        <v>0.20654339432221397</v>
      </c>
      <c r="AD253">
        <f t="shared" si="176"/>
        <v>1.6351935065978223</v>
      </c>
      <c r="AE253">
        <f t="shared" si="177"/>
        <v>10.898180949758995</v>
      </c>
      <c r="AF253">
        <f t="shared" si="178"/>
        <v>1.1175257673499958E-2</v>
      </c>
      <c r="AG253">
        <f t="shared" si="141"/>
        <v>1030.6419038865968</v>
      </c>
      <c r="AH253">
        <f t="shared" si="142"/>
        <v>2690.0508502774237</v>
      </c>
      <c r="AI253">
        <f t="shared" si="143"/>
        <v>1030.6419038865968</v>
      </c>
      <c r="AK253" t="b">
        <f t="shared" si="179"/>
        <v>1</v>
      </c>
      <c r="AL253" t="b">
        <f t="shared" si="180"/>
        <v>1</v>
      </c>
      <c r="AM253">
        <f t="shared" si="181"/>
        <v>1030.6419038865968</v>
      </c>
      <c r="AN253" t="b">
        <f t="shared" si="182"/>
        <v>1</v>
      </c>
      <c r="AO253">
        <f t="shared" si="183"/>
        <v>2.423923392241834</v>
      </c>
      <c r="AP253">
        <f>SUM(AO254:$AO$352)</f>
        <v>534.31745612588475</v>
      </c>
      <c r="AQ253" t="b">
        <f t="shared" si="144"/>
        <v>1</v>
      </c>
      <c r="AR253" t="b">
        <f t="shared" si="184"/>
        <v>1</v>
      </c>
      <c r="AS253" t="b">
        <f t="shared" si="185"/>
        <v>1</v>
      </c>
      <c r="AT253" t="b">
        <f t="shared" si="187"/>
        <v>1</v>
      </c>
      <c r="AU253">
        <f t="shared" si="145"/>
        <v>2690.0508502774242</v>
      </c>
      <c r="AV253" t="b">
        <f t="shared" si="146"/>
        <v>1</v>
      </c>
      <c r="AW253" t="b">
        <f t="shared" si="147"/>
        <v>1</v>
      </c>
      <c r="AX253" t="b">
        <f t="shared" si="186"/>
        <v>1</v>
      </c>
    </row>
    <row r="254" spans="1:50" x14ac:dyDescent="0.35">
      <c r="A254">
        <v>202</v>
      </c>
      <c r="B254">
        <f t="shared" si="148"/>
        <v>16</v>
      </c>
      <c r="C254">
        <f t="shared" si="149"/>
        <v>51</v>
      </c>
      <c r="D254">
        <f t="shared" si="150"/>
        <v>1.6389781843718643E-3</v>
      </c>
      <c r="E254">
        <f t="shared" si="151"/>
        <v>1.3668422273460656E-4</v>
      </c>
      <c r="F254">
        <f t="shared" si="152"/>
        <v>0.04</v>
      </c>
      <c r="G254">
        <f t="shared" si="153"/>
        <v>3.3960531989175591E-3</v>
      </c>
      <c r="H254">
        <f t="shared" si="154"/>
        <v>0.02</v>
      </c>
      <c r="I254">
        <f t="shared" si="155"/>
        <v>1.644724957362071</v>
      </c>
      <c r="J254">
        <f t="shared" si="156"/>
        <v>5.23679645445834E-5</v>
      </c>
      <c r="K254">
        <f t="shared" si="157"/>
        <v>1.3009554536151831E-3</v>
      </c>
      <c r="L254">
        <f t="shared" si="158"/>
        <v>0</v>
      </c>
      <c r="M254">
        <f t="shared" si="159"/>
        <v>0.38177768831729014</v>
      </c>
      <c r="N254">
        <f t="shared" si="160"/>
        <v>51.64</v>
      </c>
      <c r="O254">
        <f t="shared" si="161"/>
        <v>1.0327999999999999</v>
      </c>
      <c r="P254">
        <f t="shared" si="162"/>
        <v>8.2236247868103547</v>
      </c>
      <c r="Q254">
        <f t="shared" si="163"/>
        <v>411.18123934051778</v>
      </c>
      <c r="R254">
        <f t="shared" si="164"/>
        <v>19.784885446018635</v>
      </c>
      <c r="S254">
        <f t="shared" si="165"/>
        <v>0.3956977089203727</v>
      </c>
      <c r="T254">
        <f t="shared" si="166"/>
        <v>3.1507256847033749</v>
      </c>
      <c r="U254">
        <f t="shared" si="167"/>
        <v>20.947185817833361</v>
      </c>
      <c r="V254">
        <f t="shared" si="168"/>
        <v>2.1532724563182094E-2</v>
      </c>
      <c r="W254">
        <f t="shared" si="169"/>
        <v>-4.7302564900016568</v>
      </c>
      <c r="X254">
        <f t="shared" si="170"/>
        <v>4.6667813347621951</v>
      </c>
      <c r="Y254">
        <f t="shared" si="171"/>
        <v>0.99673694261856227</v>
      </c>
      <c r="Z254">
        <f t="shared" si="172"/>
        <v>0.51674004870002033</v>
      </c>
      <c r="AA254">
        <f t="shared" si="173"/>
        <v>-2.4115128141973639</v>
      </c>
      <c r="AB254">
        <f t="shared" si="174"/>
        <v>10.257112214624156</v>
      </c>
      <c r="AC254">
        <f t="shared" si="175"/>
        <v>0.20514224429248315</v>
      </c>
      <c r="AD254">
        <f t="shared" si="176"/>
        <v>1.6281061437540267</v>
      </c>
      <c r="AE254">
        <f t="shared" si="177"/>
        <v>10.824249819635586</v>
      </c>
      <c r="AF254">
        <f t="shared" si="178"/>
        <v>1.112682113942284E-2</v>
      </c>
      <c r="AG254">
        <f t="shared" si="141"/>
        <v>1029.3491759537894</v>
      </c>
      <c r="AH254">
        <f t="shared" si="142"/>
        <v>2696.2004523907945</v>
      </c>
      <c r="AI254">
        <f t="shared" si="143"/>
        <v>1029.3491759537894</v>
      </c>
      <c r="AK254" t="b">
        <f t="shared" si="179"/>
        <v>1</v>
      </c>
      <c r="AL254" t="b">
        <f t="shared" si="180"/>
        <v>1</v>
      </c>
      <c r="AM254">
        <f t="shared" si="181"/>
        <v>1029.3491759537897</v>
      </c>
      <c r="AN254" t="b">
        <f t="shared" si="182"/>
        <v>1</v>
      </c>
      <c r="AO254">
        <f t="shared" si="183"/>
        <v>2.4115128141973639</v>
      </c>
      <c r="AP254">
        <f>SUM(AO255:$AO$352)</f>
        <v>531.90594331168734</v>
      </c>
      <c r="AQ254" t="b">
        <f t="shared" si="144"/>
        <v>1</v>
      </c>
      <c r="AR254" t="b">
        <f t="shared" si="184"/>
        <v>1</v>
      </c>
      <c r="AS254" t="b">
        <f t="shared" si="185"/>
        <v>1</v>
      </c>
      <c r="AT254" t="b">
        <f t="shared" si="187"/>
        <v>1</v>
      </c>
      <c r="AU254">
        <f t="shared" si="145"/>
        <v>2696.2004523907945</v>
      </c>
      <c r="AV254" t="b">
        <f t="shared" si="146"/>
        <v>1</v>
      </c>
      <c r="AW254" t="b">
        <f t="shared" si="147"/>
        <v>1</v>
      </c>
      <c r="AX254" t="b">
        <f t="shared" si="186"/>
        <v>1</v>
      </c>
    </row>
    <row r="255" spans="1:50" x14ac:dyDescent="0.35">
      <c r="A255">
        <v>203</v>
      </c>
      <c r="B255">
        <f t="shared" si="148"/>
        <v>16</v>
      </c>
      <c r="C255">
        <f t="shared" si="149"/>
        <v>51</v>
      </c>
      <c r="D255">
        <f t="shared" si="150"/>
        <v>1.6389781843718643E-3</v>
      </c>
      <c r="E255">
        <f t="shared" si="151"/>
        <v>1.3668422273460656E-4</v>
      </c>
      <c r="F255">
        <f t="shared" si="152"/>
        <v>0.04</v>
      </c>
      <c r="G255">
        <f t="shared" si="153"/>
        <v>3.3960531989175591E-3</v>
      </c>
      <c r="H255">
        <f t="shared" si="154"/>
        <v>0.02</v>
      </c>
      <c r="I255">
        <f t="shared" si="155"/>
        <v>1.6487812928081664</v>
      </c>
      <c r="J255">
        <f t="shared" si="156"/>
        <v>5.2182986585063688E-5</v>
      </c>
      <c r="K255">
        <f t="shared" si="157"/>
        <v>1.2963601234867628E-3</v>
      </c>
      <c r="L255">
        <f t="shared" si="158"/>
        <v>0</v>
      </c>
      <c r="M255">
        <f t="shared" si="159"/>
        <v>0.38042914520721832</v>
      </c>
      <c r="N255">
        <f t="shared" si="160"/>
        <v>51.64</v>
      </c>
      <c r="O255">
        <f t="shared" si="161"/>
        <v>1.0327999999999999</v>
      </c>
      <c r="P255">
        <f t="shared" si="162"/>
        <v>8.2439064640408315</v>
      </c>
      <c r="Q255">
        <f t="shared" si="163"/>
        <v>412.19532320204161</v>
      </c>
      <c r="R255">
        <f t="shared" si="164"/>
        <v>19.714999824704861</v>
      </c>
      <c r="S255">
        <f t="shared" si="165"/>
        <v>0.39429999649409725</v>
      </c>
      <c r="T255">
        <f t="shared" si="166"/>
        <v>3.1473395525454739</v>
      </c>
      <c r="U255">
        <f t="shared" si="167"/>
        <v>20.873194634025474</v>
      </c>
      <c r="V255">
        <f t="shared" si="168"/>
        <v>2.1509583021078128E-2</v>
      </c>
      <c r="W255">
        <f t="shared" si="169"/>
        <v>-4.7213439413812637</v>
      </c>
      <c r="X255">
        <f t="shared" si="170"/>
        <v>4.6580929977337249</v>
      </c>
      <c r="Y255">
        <f t="shared" si="171"/>
        <v>0.99673694261856227</v>
      </c>
      <c r="Z255">
        <f t="shared" si="172"/>
        <v>0.51505389626982523</v>
      </c>
      <c r="AA255">
        <f t="shared" si="173"/>
        <v>-2.3991689476699456</v>
      </c>
      <c r="AB255">
        <f t="shared" si="174"/>
        <v>10.187529969538883</v>
      </c>
      <c r="AC255">
        <f t="shared" si="175"/>
        <v>0.20375059939077766</v>
      </c>
      <c r="AD255">
        <f t="shared" si="176"/>
        <v>1.6210494994226747</v>
      </c>
      <c r="AE255">
        <f t="shared" si="177"/>
        <v>10.750820223853228</v>
      </c>
      <c r="AF255">
        <f t="shared" si="178"/>
        <v>1.1078594542145569E-2</v>
      </c>
      <c r="AG255">
        <f t="shared" si="141"/>
        <v>1028.0609043031493</v>
      </c>
      <c r="AH255">
        <f t="shared" si="142"/>
        <v>2702.371564468775</v>
      </c>
      <c r="AI255">
        <f t="shared" si="143"/>
        <v>1028.0609043031493</v>
      </c>
      <c r="AK255" t="b">
        <f t="shared" si="179"/>
        <v>1</v>
      </c>
      <c r="AL255" t="b">
        <f t="shared" si="180"/>
        <v>1</v>
      </c>
      <c r="AM255">
        <f t="shared" si="181"/>
        <v>1028.0609043031495</v>
      </c>
      <c r="AN255" t="b">
        <f t="shared" si="182"/>
        <v>1</v>
      </c>
      <c r="AO255">
        <f t="shared" si="183"/>
        <v>2.3991689476699456</v>
      </c>
      <c r="AP255">
        <f>SUM(AO256:$AO$352)</f>
        <v>529.50677436401736</v>
      </c>
      <c r="AQ255" t="b">
        <f t="shared" si="144"/>
        <v>1</v>
      </c>
      <c r="AR255" t="b">
        <f t="shared" si="184"/>
        <v>1</v>
      </c>
      <c r="AS255" t="b">
        <f t="shared" si="185"/>
        <v>1</v>
      </c>
      <c r="AT255" t="b">
        <f t="shared" si="187"/>
        <v>1</v>
      </c>
      <c r="AU255">
        <f t="shared" si="145"/>
        <v>2702.3715644687745</v>
      </c>
      <c r="AV255" t="b">
        <f t="shared" si="146"/>
        <v>1</v>
      </c>
      <c r="AW255" t="b">
        <f t="shared" si="147"/>
        <v>1</v>
      </c>
      <c r="AX255" t="b">
        <f t="shared" si="186"/>
        <v>1</v>
      </c>
    </row>
    <row r="256" spans="1:50" x14ac:dyDescent="0.35">
      <c r="A256">
        <v>204</v>
      </c>
      <c r="B256">
        <f t="shared" si="148"/>
        <v>16</v>
      </c>
      <c r="C256">
        <f t="shared" si="149"/>
        <v>51</v>
      </c>
      <c r="D256">
        <f t="shared" si="150"/>
        <v>1.6389781843718643E-3</v>
      </c>
      <c r="E256">
        <f t="shared" si="151"/>
        <v>1.3668422273460656E-4</v>
      </c>
      <c r="F256">
        <f t="shared" si="152"/>
        <v>0.04</v>
      </c>
      <c r="G256">
        <f t="shared" si="153"/>
        <v>3.3960531989175591E-3</v>
      </c>
      <c r="H256">
        <f t="shared" si="154"/>
        <v>0.02</v>
      </c>
      <c r="I256">
        <f t="shared" si="155"/>
        <v>1.6528476322717589</v>
      </c>
      <c r="J256">
        <f t="shared" si="156"/>
        <v>5.1998662018239415E-5</v>
      </c>
      <c r="K256">
        <f t="shared" si="157"/>
        <v>1.29178102531996E-3</v>
      </c>
      <c r="L256">
        <f t="shared" si="158"/>
        <v>0</v>
      </c>
      <c r="M256">
        <f t="shared" si="159"/>
        <v>0.37908536551988015</v>
      </c>
      <c r="N256">
        <f t="shared" si="160"/>
        <v>51.64</v>
      </c>
      <c r="O256">
        <f t="shared" si="161"/>
        <v>1.0327999999999999</v>
      </c>
      <c r="P256">
        <f t="shared" si="162"/>
        <v>8.2642381613587936</v>
      </c>
      <c r="Q256">
        <f t="shared" si="163"/>
        <v>413.2119080679397</v>
      </c>
      <c r="R256">
        <f t="shared" si="164"/>
        <v>19.645361058500754</v>
      </c>
      <c r="S256">
        <f t="shared" si="165"/>
        <v>0.39290722117001509</v>
      </c>
      <c r="T256">
        <f t="shared" si="166"/>
        <v>3.1439570595145994</v>
      </c>
      <c r="U256">
        <f t="shared" si="167"/>
        <v>20.799464807295767</v>
      </c>
      <c r="V256">
        <f t="shared" si="168"/>
        <v>2.1486466349536614E-2</v>
      </c>
      <c r="W256">
        <f t="shared" si="169"/>
        <v>-4.7124544958291636</v>
      </c>
      <c r="X256">
        <f t="shared" si="170"/>
        <v>4.6494269717969452</v>
      </c>
      <c r="Y256">
        <f t="shared" si="171"/>
        <v>0.99673694261856227</v>
      </c>
      <c r="Z256">
        <f t="shared" si="172"/>
        <v>0.5133732458517638</v>
      </c>
      <c r="AA256">
        <f t="shared" si="173"/>
        <v>-2.3868914158621362</v>
      </c>
      <c r="AB256">
        <f t="shared" si="174"/>
        <v>10.118419756808311</v>
      </c>
      <c r="AC256">
        <f t="shared" si="175"/>
        <v>0.20236839513616622</v>
      </c>
      <c r="AD256">
        <f t="shared" si="176"/>
        <v>1.6140234404615768</v>
      </c>
      <c r="AE256">
        <f t="shared" si="177"/>
        <v>10.677888760100959</v>
      </c>
      <c r="AF256">
        <f t="shared" si="178"/>
        <v>1.103057697174631E-2</v>
      </c>
      <c r="AG256">
        <f t="shared" si="141"/>
        <v>1026.7770812122931</v>
      </c>
      <c r="AH256">
        <f t="shared" si="142"/>
        <v>2708.5642828869541</v>
      </c>
      <c r="AI256">
        <f t="shared" si="143"/>
        <v>1026.7770812122931</v>
      </c>
      <c r="AK256" t="b">
        <f t="shared" si="179"/>
        <v>1</v>
      </c>
      <c r="AL256" t="b">
        <f t="shared" si="180"/>
        <v>1</v>
      </c>
      <c r="AM256">
        <f t="shared" si="181"/>
        <v>1026.7770812122928</v>
      </c>
      <c r="AN256" t="b">
        <f t="shared" si="182"/>
        <v>1</v>
      </c>
      <c r="AO256">
        <f t="shared" si="183"/>
        <v>2.3868914158621362</v>
      </c>
      <c r="AP256">
        <f>SUM(AO257:$AO$352)</f>
        <v>527.11988294815524</v>
      </c>
      <c r="AQ256" t="b">
        <f t="shared" si="144"/>
        <v>1</v>
      </c>
      <c r="AR256" t="b">
        <f t="shared" si="184"/>
        <v>1</v>
      </c>
      <c r="AS256" t="b">
        <f t="shared" si="185"/>
        <v>1</v>
      </c>
      <c r="AT256" t="b">
        <f t="shared" si="187"/>
        <v>1</v>
      </c>
      <c r="AU256">
        <f t="shared" si="145"/>
        <v>2708.5642828869541</v>
      </c>
      <c r="AV256" t="b">
        <f t="shared" si="146"/>
        <v>1</v>
      </c>
      <c r="AW256" t="b">
        <f t="shared" si="147"/>
        <v>1</v>
      </c>
      <c r="AX256" t="b">
        <f t="shared" si="186"/>
        <v>1</v>
      </c>
    </row>
    <row r="257" spans="1:50" x14ac:dyDescent="0.35">
      <c r="A257">
        <v>205</v>
      </c>
      <c r="B257">
        <f t="shared" si="148"/>
        <v>17</v>
      </c>
      <c r="C257">
        <f t="shared" si="149"/>
        <v>52</v>
      </c>
      <c r="D257">
        <f t="shared" si="150"/>
        <v>1.7877551150109472E-3</v>
      </c>
      <c r="E257">
        <f t="shared" si="151"/>
        <v>1.4910180458249656E-4</v>
      </c>
      <c r="F257">
        <f t="shared" si="152"/>
        <v>0.04</v>
      </c>
      <c r="G257">
        <f t="shared" si="153"/>
        <v>3.3960531989175591E-3</v>
      </c>
      <c r="H257">
        <f t="shared" si="154"/>
        <v>0.02</v>
      </c>
      <c r="I257">
        <f t="shared" si="155"/>
        <v>1.6569240004254544</v>
      </c>
      <c r="J257">
        <f t="shared" si="156"/>
        <v>5.6522312089829449E-5</v>
      </c>
      <c r="K257">
        <f t="shared" si="157"/>
        <v>1.2872021154578383E-3</v>
      </c>
      <c r="L257">
        <f t="shared" si="158"/>
        <v>0</v>
      </c>
      <c r="M257">
        <f t="shared" si="159"/>
        <v>0.37774164109233249</v>
      </c>
      <c r="N257">
        <f t="shared" si="160"/>
        <v>51.64</v>
      </c>
      <c r="O257">
        <f t="shared" si="161"/>
        <v>1.0327999999999999</v>
      </c>
      <c r="P257">
        <f t="shared" si="162"/>
        <v>8.2846200021272729</v>
      </c>
      <c r="Q257">
        <f t="shared" si="163"/>
        <v>414.23100010636358</v>
      </c>
      <c r="R257">
        <f t="shared" si="164"/>
        <v>19.575968275446613</v>
      </c>
      <c r="S257">
        <f t="shared" si="165"/>
        <v>0.39151936550893224</v>
      </c>
      <c r="T257">
        <f t="shared" si="166"/>
        <v>3.1405782016997277</v>
      </c>
      <c r="U257">
        <f t="shared" si="167"/>
        <v>22.608924835931781</v>
      </c>
      <c r="V257">
        <f t="shared" si="168"/>
        <v>2.3413293865294057E-2</v>
      </c>
      <c r="W257">
        <f t="shared" si="169"/>
        <v>-6.588467421559125</v>
      </c>
      <c r="X257">
        <f t="shared" si="170"/>
        <v>6.525662527963096</v>
      </c>
      <c r="Y257">
        <f t="shared" si="171"/>
        <v>0.99673694261856227</v>
      </c>
      <c r="Z257">
        <f t="shared" si="172"/>
        <v>0.5116980794924546</v>
      </c>
      <c r="AA257">
        <f t="shared" si="173"/>
        <v>-3.339168982974595</v>
      </c>
      <c r="AB257">
        <f t="shared" si="174"/>
        <v>10.049778374257183</v>
      </c>
      <c r="AC257">
        <f t="shared" si="175"/>
        <v>0.20099556748514363</v>
      </c>
      <c r="AD257">
        <f t="shared" si="176"/>
        <v>1.6070278343056175</v>
      </c>
      <c r="AE257">
        <f t="shared" si="177"/>
        <v>11.568943417935552</v>
      </c>
      <c r="AF257">
        <f t="shared" si="178"/>
        <v>1.1980537505463438E-2</v>
      </c>
      <c r="AG257">
        <f t="shared" si="141"/>
        <v>1023.6128196625447</v>
      </c>
      <c r="AH257">
        <f t="shared" si="142"/>
        <v>2709.8225567679469</v>
      </c>
      <c r="AI257">
        <f t="shared" si="143"/>
        <v>1023.6128196625447</v>
      </c>
      <c r="AK257" t="b">
        <f t="shared" si="179"/>
        <v>1</v>
      </c>
      <c r="AL257" t="b">
        <f t="shared" si="180"/>
        <v>1</v>
      </c>
      <c r="AM257">
        <f t="shared" si="181"/>
        <v>1023.6128196625448</v>
      </c>
      <c r="AN257" t="b">
        <f t="shared" si="182"/>
        <v>1</v>
      </c>
      <c r="AO257">
        <f t="shared" si="183"/>
        <v>3.339168982974595</v>
      </c>
      <c r="AP257">
        <f>SUM(AO258:$AO$352)</f>
        <v>523.78071396518067</v>
      </c>
      <c r="AQ257" t="b">
        <f t="shared" si="144"/>
        <v>1</v>
      </c>
      <c r="AR257" t="b">
        <f t="shared" si="184"/>
        <v>1</v>
      </c>
      <c r="AS257" t="b">
        <f t="shared" si="185"/>
        <v>1</v>
      </c>
      <c r="AT257" t="b">
        <f t="shared" si="187"/>
        <v>1</v>
      </c>
      <c r="AU257">
        <f t="shared" si="145"/>
        <v>2709.8225567679478</v>
      </c>
      <c r="AV257" t="b">
        <f t="shared" si="146"/>
        <v>1</v>
      </c>
      <c r="AW257" t="b">
        <f t="shared" si="147"/>
        <v>1</v>
      </c>
      <c r="AX257" t="b">
        <f t="shared" si="186"/>
        <v>1</v>
      </c>
    </row>
    <row r="258" spans="1:50" x14ac:dyDescent="0.35">
      <c r="A258">
        <v>206</v>
      </c>
      <c r="B258">
        <f t="shared" si="148"/>
        <v>17</v>
      </c>
      <c r="C258">
        <f t="shared" si="149"/>
        <v>52</v>
      </c>
      <c r="D258">
        <f t="shared" si="150"/>
        <v>1.7877551150109472E-3</v>
      </c>
      <c r="E258">
        <f t="shared" si="151"/>
        <v>1.4910180458249656E-4</v>
      </c>
      <c r="F258">
        <f t="shared" si="152"/>
        <v>0.04</v>
      </c>
      <c r="G258">
        <f t="shared" si="153"/>
        <v>3.3960531989175591E-3</v>
      </c>
      <c r="H258">
        <f t="shared" si="154"/>
        <v>0.02</v>
      </c>
      <c r="I258">
        <f t="shared" si="155"/>
        <v>1.661010422002708</v>
      </c>
      <c r="J258">
        <f t="shared" si="156"/>
        <v>5.6321960352820513E-5</v>
      </c>
      <c r="K258">
        <f t="shared" si="157"/>
        <v>1.2826394362223587E-3</v>
      </c>
      <c r="L258">
        <f t="shared" si="158"/>
        <v>0</v>
      </c>
      <c r="M258">
        <f t="shared" si="159"/>
        <v>0.3764026796957573</v>
      </c>
      <c r="N258">
        <f t="shared" si="160"/>
        <v>51.64</v>
      </c>
      <c r="O258">
        <f t="shared" si="161"/>
        <v>1.0327999999999999</v>
      </c>
      <c r="P258">
        <f t="shared" si="162"/>
        <v>8.3050521100135395</v>
      </c>
      <c r="Q258">
        <f t="shared" si="163"/>
        <v>415.25260550067702</v>
      </c>
      <c r="R258">
        <f t="shared" si="164"/>
        <v>19.506578346008052</v>
      </c>
      <c r="S258">
        <f t="shared" si="165"/>
        <v>0.39013156692016104</v>
      </c>
      <c r="T258">
        <f t="shared" si="166"/>
        <v>3.137164013393853</v>
      </c>
      <c r="U258">
        <f t="shared" si="167"/>
        <v>22.528784141128206</v>
      </c>
      <c r="V258">
        <f t="shared" si="168"/>
        <v>2.3387840783414549E-2</v>
      </c>
      <c r="W258">
        <f t="shared" si="169"/>
        <v>-6.5728892162175834</v>
      </c>
      <c r="X258">
        <f t="shared" si="170"/>
        <v>6.5103069439025951</v>
      </c>
      <c r="Y258">
        <f t="shared" si="171"/>
        <v>0.99673694261856227</v>
      </c>
      <c r="Z258">
        <f t="shared" si="172"/>
        <v>0.51002837929709921</v>
      </c>
      <c r="AA258">
        <f t="shared" si="173"/>
        <v>-3.3204412993252905</v>
      </c>
      <c r="AB258">
        <f t="shared" si="174"/>
        <v>9.9814786771214212</v>
      </c>
      <c r="AC258">
        <f t="shared" si="175"/>
        <v>0.19962957354242844</v>
      </c>
      <c r="AD258">
        <f t="shared" si="176"/>
        <v>1.6000426773404501</v>
      </c>
      <c r="AE258">
        <f t="shared" si="177"/>
        <v>11.490319263033809</v>
      </c>
      <c r="AF258">
        <f t="shared" si="178"/>
        <v>1.1928462530023521E-2</v>
      </c>
      <c r="AG258">
        <f t="shared" si="141"/>
        <v>1020.4535547279403</v>
      </c>
      <c r="AH258">
        <f t="shared" si="142"/>
        <v>2711.0687829129251</v>
      </c>
      <c r="AI258">
        <f t="shared" si="143"/>
        <v>1020.4535547279403</v>
      </c>
      <c r="AK258" t="b">
        <f t="shared" si="179"/>
        <v>1</v>
      </c>
      <c r="AL258" t="b">
        <f t="shared" si="180"/>
        <v>1</v>
      </c>
      <c r="AM258">
        <f t="shared" si="181"/>
        <v>1020.4535547279399</v>
      </c>
      <c r="AN258" t="b">
        <f t="shared" si="182"/>
        <v>1</v>
      </c>
      <c r="AO258">
        <f t="shared" si="183"/>
        <v>3.3204412993252905</v>
      </c>
      <c r="AP258">
        <f>SUM(AO259:$AO$352)</f>
        <v>520.46027266585531</v>
      </c>
      <c r="AQ258" t="b">
        <f t="shared" si="144"/>
        <v>1</v>
      </c>
      <c r="AR258" t="b">
        <f t="shared" si="184"/>
        <v>1</v>
      </c>
      <c r="AS258" t="b">
        <f t="shared" si="185"/>
        <v>1</v>
      </c>
      <c r="AT258" t="b">
        <f t="shared" si="187"/>
        <v>1</v>
      </c>
      <c r="AU258">
        <f t="shared" si="145"/>
        <v>2711.0687829129251</v>
      </c>
      <c r="AV258" t="b">
        <f t="shared" si="146"/>
        <v>1</v>
      </c>
      <c r="AW258" t="b">
        <f t="shared" si="147"/>
        <v>1</v>
      </c>
      <c r="AX258" t="b">
        <f t="shared" si="186"/>
        <v>1</v>
      </c>
    </row>
    <row r="259" spans="1:50" x14ac:dyDescent="0.35">
      <c r="A259">
        <v>207</v>
      </c>
      <c r="B259">
        <f t="shared" si="148"/>
        <v>17</v>
      </c>
      <c r="C259">
        <f t="shared" si="149"/>
        <v>52</v>
      </c>
      <c r="D259">
        <f t="shared" si="150"/>
        <v>1.7877551150109472E-3</v>
      </c>
      <c r="E259">
        <f t="shared" si="151"/>
        <v>1.4910180458249656E-4</v>
      </c>
      <c r="F259">
        <f t="shared" si="152"/>
        <v>0.04</v>
      </c>
      <c r="G259">
        <f t="shared" si="153"/>
        <v>3.3960531989175591E-3</v>
      </c>
      <c r="H259">
        <f t="shared" si="154"/>
        <v>0.02</v>
      </c>
      <c r="I259">
        <f t="shared" si="155"/>
        <v>1.6651069217979748</v>
      </c>
      <c r="J259">
        <f t="shared" si="156"/>
        <v>5.612231879232485E-5</v>
      </c>
      <c r="K259">
        <f t="shared" si="157"/>
        <v>1.2780929300816525E-3</v>
      </c>
      <c r="L259">
        <f t="shared" si="158"/>
        <v>0</v>
      </c>
      <c r="M259">
        <f t="shared" si="159"/>
        <v>0.37506846444688335</v>
      </c>
      <c r="N259">
        <f t="shared" si="160"/>
        <v>51.64</v>
      </c>
      <c r="O259">
        <f t="shared" si="161"/>
        <v>1.0327999999999999</v>
      </c>
      <c r="P259">
        <f t="shared" si="162"/>
        <v>8.3255346089898747</v>
      </c>
      <c r="Q259">
        <f t="shared" si="163"/>
        <v>416.2767304494937</v>
      </c>
      <c r="R259">
        <f t="shared" si="164"/>
        <v>19.437434379488906</v>
      </c>
      <c r="S259">
        <f t="shared" si="165"/>
        <v>0.3887486875897781</v>
      </c>
      <c r="T259">
        <f t="shared" si="166"/>
        <v>3.1337535367235581</v>
      </c>
      <c r="U259">
        <f t="shared" si="167"/>
        <v>22.448927516929938</v>
      </c>
      <c r="V259">
        <f t="shared" si="168"/>
        <v>2.3362415372113168E-2</v>
      </c>
      <c r="W259">
        <f t="shared" si="169"/>
        <v>-6.5573577771264828</v>
      </c>
      <c r="X259">
        <f t="shared" si="170"/>
        <v>6.4949973369783081</v>
      </c>
      <c r="Y259">
        <f t="shared" si="171"/>
        <v>0.99673694261856227</v>
      </c>
      <c r="Z259">
        <f t="shared" si="172"/>
        <v>0.50836412742929105</v>
      </c>
      <c r="AA259">
        <f t="shared" si="173"/>
        <v>-3.3018236538685439</v>
      </c>
      <c r="AB259">
        <f t="shared" si="174"/>
        <v>9.9136431542644434</v>
      </c>
      <c r="AC259">
        <f t="shared" si="175"/>
        <v>0.19827286308528888</v>
      </c>
      <c r="AD259">
        <f t="shared" si="176"/>
        <v>1.5930878822749264</v>
      </c>
      <c r="AE259">
        <f t="shared" si="177"/>
        <v>11.412229448867489</v>
      </c>
      <c r="AF259">
        <f t="shared" si="178"/>
        <v>1.1876613905284966E-2</v>
      </c>
      <c r="AG259">
        <f t="shared" si="141"/>
        <v>1017.2992567889612</v>
      </c>
      <c r="AH259">
        <f t="shared" si="142"/>
        <v>2712.302827936177</v>
      </c>
      <c r="AI259">
        <f t="shared" si="143"/>
        <v>1017.2992567889612</v>
      </c>
      <c r="AK259" t="b">
        <f t="shared" si="179"/>
        <v>1</v>
      </c>
      <c r="AL259" t="b">
        <f t="shared" si="180"/>
        <v>1</v>
      </c>
      <c r="AM259">
        <f t="shared" si="181"/>
        <v>1017.2992567889612</v>
      </c>
      <c r="AN259" t="b">
        <f t="shared" si="182"/>
        <v>1</v>
      </c>
      <c r="AO259">
        <f t="shared" si="183"/>
        <v>3.3018236538685439</v>
      </c>
      <c r="AP259">
        <f>SUM(AO260:$AO$352)</f>
        <v>517.15844901198682</v>
      </c>
      <c r="AQ259" t="b">
        <f t="shared" si="144"/>
        <v>1</v>
      </c>
      <c r="AR259" t="b">
        <f t="shared" si="184"/>
        <v>1</v>
      </c>
      <c r="AS259" t="b">
        <f t="shared" si="185"/>
        <v>1</v>
      </c>
      <c r="AT259" t="b">
        <f t="shared" si="187"/>
        <v>1</v>
      </c>
      <c r="AU259">
        <f t="shared" si="145"/>
        <v>2712.3028279361779</v>
      </c>
      <c r="AV259" t="b">
        <f t="shared" si="146"/>
        <v>1</v>
      </c>
      <c r="AW259" t="b">
        <f t="shared" si="147"/>
        <v>1</v>
      </c>
      <c r="AX259" t="b">
        <f t="shared" si="186"/>
        <v>1</v>
      </c>
    </row>
    <row r="260" spans="1:50" x14ac:dyDescent="0.35">
      <c r="A260">
        <v>208</v>
      </c>
      <c r="B260">
        <f t="shared" si="148"/>
        <v>17</v>
      </c>
      <c r="C260">
        <f t="shared" si="149"/>
        <v>52</v>
      </c>
      <c r="D260">
        <f t="shared" si="150"/>
        <v>1.7877551150109472E-3</v>
      </c>
      <c r="E260">
        <f t="shared" si="151"/>
        <v>1.4910180458249656E-4</v>
      </c>
      <c r="F260">
        <f t="shared" si="152"/>
        <v>0.04</v>
      </c>
      <c r="G260">
        <f t="shared" si="153"/>
        <v>3.3960531989175591E-3</v>
      </c>
      <c r="H260">
        <f t="shared" si="154"/>
        <v>0.02</v>
      </c>
      <c r="I260">
        <f t="shared" si="155"/>
        <v>1.6692135246668582</v>
      </c>
      <c r="J260">
        <f t="shared" si="156"/>
        <v>5.5923384891016261E-5</v>
      </c>
      <c r="K260">
        <f t="shared" si="157"/>
        <v>1.2735625397077815E-3</v>
      </c>
      <c r="L260">
        <f t="shared" si="158"/>
        <v>0</v>
      </c>
      <c r="M260">
        <f t="shared" si="159"/>
        <v>0.37373897852228455</v>
      </c>
      <c r="N260">
        <f t="shared" si="160"/>
        <v>51.64</v>
      </c>
      <c r="O260">
        <f t="shared" si="161"/>
        <v>1.0327999999999999</v>
      </c>
      <c r="P260">
        <f t="shared" si="162"/>
        <v>8.3460676233342905</v>
      </c>
      <c r="Q260">
        <f t="shared" si="163"/>
        <v>417.30338116671459</v>
      </c>
      <c r="R260">
        <f t="shared" si="164"/>
        <v>19.368535504037055</v>
      </c>
      <c r="S260">
        <f t="shared" si="165"/>
        <v>0.38737071008074109</v>
      </c>
      <c r="T260">
        <f t="shared" si="166"/>
        <v>3.1303467676538417</v>
      </c>
      <c r="U260">
        <f t="shared" si="167"/>
        <v>22.369353956406506</v>
      </c>
      <c r="V260">
        <f t="shared" si="168"/>
        <v>2.3337017601308647E-2</v>
      </c>
      <c r="W260">
        <f t="shared" si="169"/>
        <v>-6.5418729477053432</v>
      </c>
      <c r="X260">
        <f t="shared" si="170"/>
        <v>6.4797335534068949</v>
      </c>
      <c r="Y260">
        <f t="shared" si="171"/>
        <v>0.99673694261856227</v>
      </c>
      <c r="Z260">
        <f t="shared" si="172"/>
        <v>0.50670530611082476</v>
      </c>
      <c r="AA260">
        <f t="shared" si="173"/>
        <v>-3.2833153736956238</v>
      </c>
      <c r="AB260">
        <f t="shared" si="174"/>
        <v>9.8462686510930411</v>
      </c>
      <c r="AC260">
        <f t="shared" si="175"/>
        <v>0.19692537302186083</v>
      </c>
      <c r="AD260">
        <f t="shared" si="176"/>
        <v>1.5861633171370706</v>
      </c>
      <c r="AE260">
        <f t="shared" si="177"/>
        <v>11.334670343982348</v>
      </c>
      <c r="AF260">
        <f t="shared" si="178"/>
        <v>1.1824990647384803E-2</v>
      </c>
      <c r="AG260">
        <f t="shared" si="141"/>
        <v>1014.1498962829058</v>
      </c>
      <c r="AH260">
        <f t="shared" si="142"/>
        <v>2713.5245574136338</v>
      </c>
      <c r="AI260">
        <f t="shared" si="143"/>
        <v>1014.1498962829058</v>
      </c>
      <c r="AK260" t="b">
        <f t="shared" si="179"/>
        <v>1</v>
      </c>
      <c r="AL260" t="b">
        <f t="shared" si="180"/>
        <v>1</v>
      </c>
      <c r="AM260">
        <f t="shared" si="181"/>
        <v>1014.1498962829057</v>
      </c>
      <c r="AN260" t="b">
        <f t="shared" si="182"/>
        <v>1</v>
      </c>
      <c r="AO260">
        <f t="shared" si="183"/>
        <v>3.2833153736956238</v>
      </c>
      <c r="AP260">
        <f>SUM(AO261:$AO$352)</f>
        <v>513.87513363829112</v>
      </c>
      <c r="AQ260" t="b">
        <f t="shared" si="144"/>
        <v>1</v>
      </c>
      <c r="AR260" t="b">
        <f t="shared" si="184"/>
        <v>1</v>
      </c>
      <c r="AS260" t="b">
        <f t="shared" si="185"/>
        <v>1</v>
      </c>
      <c r="AT260" t="b">
        <f t="shared" si="187"/>
        <v>1</v>
      </c>
      <c r="AU260">
        <f t="shared" si="145"/>
        <v>2713.5245574136343</v>
      </c>
      <c r="AV260" t="b">
        <f t="shared" si="146"/>
        <v>1</v>
      </c>
      <c r="AW260" t="b">
        <f t="shared" si="147"/>
        <v>1</v>
      </c>
      <c r="AX260" t="b">
        <f t="shared" si="186"/>
        <v>1</v>
      </c>
    </row>
    <row r="261" spans="1:50" x14ac:dyDescent="0.35">
      <c r="A261">
        <v>209</v>
      </c>
      <c r="B261">
        <f t="shared" si="148"/>
        <v>17</v>
      </c>
      <c r="C261">
        <f t="shared" si="149"/>
        <v>52</v>
      </c>
      <c r="D261">
        <f t="shared" si="150"/>
        <v>1.7877551150109472E-3</v>
      </c>
      <c r="E261">
        <f t="shared" si="151"/>
        <v>1.4910180458249656E-4</v>
      </c>
      <c r="F261">
        <f t="shared" si="152"/>
        <v>0.04</v>
      </c>
      <c r="G261">
        <f t="shared" si="153"/>
        <v>3.3960531989175591E-3</v>
      </c>
      <c r="H261">
        <f t="shared" si="154"/>
        <v>0.02</v>
      </c>
      <c r="I261">
        <f t="shared" si="155"/>
        <v>1.6733302555262648</v>
      </c>
      <c r="J261">
        <f t="shared" si="156"/>
        <v>5.5725156140491547E-5</v>
      </c>
      <c r="K261">
        <f t="shared" si="157"/>
        <v>1.2690482079760143E-3</v>
      </c>
      <c r="L261">
        <f t="shared" si="158"/>
        <v>0</v>
      </c>
      <c r="M261">
        <f t="shared" si="159"/>
        <v>0.37241420515816803</v>
      </c>
      <c r="N261">
        <f t="shared" si="160"/>
        <v>51.64</v>
      </c>
      <c r="O261">
        <f t="shared" si="161"/>
        <v>1.0327999999999999</v>
      </c>
      <c r="P261">
        <f t="shared" si="162"/>
        <v>8.3666512776313233</v>
      </c>
      <c r="Q261">
        <f t="shared" si="163"/>
        <v>418.33256388156622</v>
      </c>
      <c r="R261">
        <f t="shared" si="164"/>
        <v>19.299880850890773</v>
      </c>
      <c r="S261">
        <f t="shared" si="165"/>
        <v>0.38599761701781549</v>
      </c>
      <c r="T261">
        <f t="shared" si="166"/>
        <v>3.1269437021540978</v>
      </c>
      <c r="U261">
        <f t="shared" si="167"/>
        <v>22.290062456196619</v>
      </c>
      <c r="V261">
        <f t="shared" si="168"/>
        <v>2.3311647440952432E-2</v>
      </c>
      <c r="W261">
        <f t="shared" si="169"/>
        <v>-6.5264345719187098</v>
      </c>
      <c r="X261">
        <f t="shared" si="170"/>
        <v>6.464515439940115</v>
      </c>
      <c r="Y261">
        <f t="shared" si="171"/>
        <v>0.99673694261856227</v>
      </c>
      <c r="Z261">
        <f t="shared" si="172"/>
        <v>0.50505189762150626</v>
      </c>
      <c r="AA261">
        <f t="shared" si="173"/>
        <v>-3.2649157901452828</v>
      </c>
      <c r="AB261">
        <f t="shared" si="174"/>
        <v>9.7793520344530549</v>
      </c>
      <c r="AC261">
        <f t="shared" si="175"/>
        <v>0.1955870406890611</v>
      </c>
      <c r="AD261">
        <f t="shared" si="176"/>
        <v>1.5792688505285453</v>
      </c>
      <c r="AE261">
        <f t="shared" si="177"/>
        <v>11.257638341603995</v>
      </c>
      <c r="AF261">
        <f t="shared" si="178"/>
        <v>1.1773591776736557E-2</v>
      </c>
      <c r="AG261">
        <f t="shared" si="141"/>
        <v>1011.00544370354</v>
      </c>
      <c r="AH261">
        <f t="shared" si="142"/>
        <v>2714.7338358754491</v>
      </c>
      <c r="AI261">
        <f t="shared" si="143"/>
        <v>1011.00544370354</v>
      </c>
      <c r="AK261" t="b">
        <f t="shared" si="179"/>
        <v>1</v>
      </c>
      <c r="AL261" t="b">
        <f t="shared" si="180"/>
        <v>1</v>
      </c>
      <c r="AM261">
        <f t="shared" si="181"/>
        <v>1011.0054437035401</v>
      </c>
      <c r="AN261" t="b">
        <f t="shared" si="182"/>
        <v>1</v>
      </c>
      <c r="AO261">
        <f t="shared" si="183"/>
        <v>3.2649157901452828</v>
      </c>
      <c r="AP261">
        <f>SUM(AO262:$AO$352)</f>
        <v>510.61021784814591</v>
      </c>
      <c r="AQ261" t="b">
        <f t="shared" si="144"/>
        <v>1</v>
      </c>
      <c r="AR261" t="b">
        <f t="shared" si="184"/>
        <v>1</v>
      </c>
      <c r="AS261" t="b">
        <f t="shared" si="185"/>
        <v>1</v>
      </c>
      <c r="AT261" t="b">
        <f t="shared" si="187"/>
        <v>1</v>
      </c>
      <c r="AU261">
        <f t="shared" si="145"/>
        <v>2714.7338358754491</v>
      </c>
      <c r="AV261" t="b">
        <f t="shared" si="146"/>
        <v>1</v>
      </c>
      <c r="AW261" t="b">
        <f t="shared" si="147"/>
        <v>1</v>
      </c>
      <c r="AX261" t="b">
        <f t="shared" si="186"/>
        <v>1</v>
      </c>
    </row>
    <row r="262" spans="1:50" x14ac:dyDescent="0.35">
      <c r="A262">
        <v>210</v>
      </c>
      <c r="B262">
        <f t="shared" si="148"/>
        <v>17</v>
      </c>
      <c r="C262">
        <f t="shared" si="149"/>
        <v>52</v>
      </c>
      <c r="D262">
        <f t="shared" si="150"/>
        <v>1.7877551150109472E-3</v>
      </c>
      <c r="E262">
        <f t="shared" si="151"/>
        <v>1.4910180458249656E-4</v>
      </c>
      <c r="F262">
        <f t="shared" si="152"/>
        <v>0.04</v>
      </c>
      <c r="G262">
        <f t="shared" si="153"/>
        <v>3.3960531989175591E-3</v>
      </c>
      <c r="H262">
        <f t="shared" si="154"/>
        <v>0.02</v>
      </c>
      <c r="I262">
        <f t="shared" si="155"/>
        <v>1.6774571393545503</v>
      </c>
      <c r="J262">
        <f t="shared" si="156"/>
        <v>5.5527630041238953E-5</v>
      </c>
      <c r="K262">
        <f t="shared" si="157"/>
        <v>1.2645498779641068E-3</v>
      </c>
      <c r="L262">
        <f t="shared" si="158"/>
        <v>0</v>
      </c>
      <c r="M262">
        <f t="shared" si="159"/>
        <v>0.3710941276501627</v>
      </c>
      <c r="N262">
        <f t="shared" si="160"/>
        <v>51.64</v>
      </c>
      <c r="O262">
        <f t="shared" si="161"/>
        <v>1.0327999999999999</v>
      </c>
      <c r="P262">
        <f t="shared" si="162"/>
        <v>8.3872856967727518</v>
      </c>
      <c r="Q262">
        <f t="shared" si="163"/>
        <v>419.36428483863756</v>
      </c>
      <c r="R262">
        <f t="shared" si="164"/>
        <v>19.231469554367798</v>
      </c>
      <c r="S262">
        <f t="shared" si="165"/>
        <v>0.384629391087356</v>
      </c>
      <c r="T262">
        <f t="shared" si="166"/>
        <v>3.1235443361980959</v>
      </c>
      <c r="U262">
        <f t="shared" si="167"/>
        <v>22.211052016495582</v>
      </c>
      <c r="V262">
        <f t="shared" si="168"/>
        <v>2.3286304861028621E-2</v>
      </c>
      <c r="W262">
        <f t="shared" si="169"/>
        <v>-6.5110424942742631</v>
      </c>
      <c r="X262">
        <f t="shared" si="170"/>
        <v>6.4493428438629863</v>
      </c>
      <c r="Y262">
        <f t="shared" si="171"/>
        <v>0.99673694261856227</v>
      </c>
      <c r="Z262">
        <f t="shared" si="172"/>
        <v>0.50340388429896321</v>
      </c>
      <c r="AA262">
        <f t="shared" si="173"/>
        <v>-3.2466242387763486</v>
      </c>
      <c r="AB262">
        <f t="shared" si="174"/>
        <v>9.7128901924836804</v>
      </c>
      <c r="AC262">
        <f t="shared" si="175"/>
        <v>0.19425780384967362</v>
      </c>
      <c r="AD262">
        <f t="shared" si="176"/>
        <v>1.5724043516221482</v>
      </c>
      <c r="AE262">
        <f t="shared" si="177"/>
        <v>11.181129859470195</v>
      </c>
      <c r="AF262">
        <f t="shared" si="178"/>
        <v>1.1722416318011636E-2</v>
      </c>
      <c r="AG262">
        <f t="shared" si="141"/>
        <v>1007.865869600749</v>
      </c>
      <c r="AH262">
        <f t="shared" si="142"/>
        <v>2715.9305267985346</v>
      </c>
      <c r="AI262">
        <f t="shared" si="143"/>
        <v>1007.865869600749</v>
      </c>
      <c r="AK262" t="b">
        <f t="shared" si="179"/>
        <v>1</v>
      </c>
      <c r="AL262" t="b">
        <f t="shared" si="180"/>
        <v>1</v>
      </c>
      <c r="AM262">
        <f t="shared" si="181"/>
        <v>1007.8658696007489</v>
      </c>
      <c r="AN262" t="b">
        <f t="shared" si="182"/>
        <v>1</v>
      </c>
      <c r="AO262">
        <f t="shared" si="183"/>
        <v>3.2466242387763469</v>
      </c>
      <c r="AP262">
        <f>SUM(AO263:$AO$352)</f>
        <v>507.36359360936956</v>
      </c>
      <c r="AQ262" t="b">
        <f t="shared" si="144"/>
        <v>1</v>
      </c>
      <c r="AR262" t="b">
        <f t="shared" si="184"/>
        <v>1</v>
      </c>
      <c r="AS262" t="b">
        <f t="shared" si="185"/>
        <v>1</v>
      </c>
      <c r="AT262" t="b">
        <f t="shared" si="187"/>
        <v>1</v>
      </c>
      <c r="AU262">
        <f t="shared" si="145"/>
        <v>2715.9305267985346</v>
      </c>
      <c r="AV262" t="b">
        <f t="shared" si="146"/>
        <v>1</v>
      </c>
      <c r="AW262" t="b">
        <f t="shared" si="147"/>
        <v>1</v>
      </c>
      <c r="AX262" t="b">
        <f t="shared" si="186"/>
        <v>1</v>
      </c>
    </row>
    <row r="263" spans="1:50" x14ac:dyDescent="0.35">
      <c r="A263">
        <v>211</v>
      </c>
      <c r="B263">
        <f t="shared" si="148"/>
        <v>17</v>
      </c>
      <c r="C263">
        <f t="shared" si="149"/>
        <v>52</v>
      </c>
      <c r="D263">
        <f t="shared" si="150"/>
        <v>1.7877551150109472E-3</v>
      </c>
      <c r="E263">
        <f t="shared" si="151"/>
        <v>1.4910180458249656E-4</v>
      </c>
      <c r="F263">
        <f t="shared" si="152"/>
        <v>0.04</v>
      </c>
      <c r="G263">
        <f t="shared" si="153"/>
        <v>3.3960531989175591E-3</v>
      </c>
      <c r="H263">
        <f t="shared" si="154"/>
        <v>0.02</v>
      </c>
      <c r="I263">
        <f t="shared" si="155"/>
        <v>1.6815942011916754</v>
      </c>
      <c r="J263">
        <f t="shared" si="156"/>
        <v>5.5330804102606589E-5</v>
      </c>
      <c r="K263">
        <f t="shared" si="157"/>
        <v>1.2600674929515848E-3</v>
      </c>
      <c r="L263">
        <f t="shared" si="158"/>
        <v>0</v>
      </c>
      <c r="M263">
        <f t="shared" si="159"/>
        <v>0.36977872935310852</v>
      </c>
      <c r="N263">
        <f t="shared" si="160"/>
        <v>51.64</v>
      </c>
      <c r="O263">
        <f t="shared" si="161"/>
        <v>1.0327999999999999</v>
      </c>
      <c r="P263">
        <f t="shared" si="162"/>
        <v>8.4079710059583768</v>
      </c>
      <c r="Q263">
        <f t="shared" si="163"/>
        <v>420.39855029791886</v>
      </c>
      <c r="R263">
        <f t="shared" si="164"/>
        <v>19.163300751854401</v>
      </c>
      <c r="S263">
        <f t="shared" si="165"/>
        <v>0.38326601503708801</v>
      </c>
      <c r="T263">
        <f t="shared" si="166"/>
        <v>3.1201486657639848</v>
      </c>
      <c r="U263">
        <f t="shared" si="167"/>
        <v>22.132321641042637</v>
      </c>
      <c r="V263">
        <f t="shared" si="168"/>
        <v>2.326098983155395E-2</v>
      </c>
      <c r="W263">
        <f t="shared" si="169"/>
        <v>-6.4956965598208622</v>
      </c>
      <c r="X263">
        <f t="shared" si="170"/>
        <v>6.4342156129918635</v>
      </c>
      <c r="Y263">
        <f t="shared" si="171"/>
        <v>0.99673694261856227</v>
      </c>
      <c r="Z263">
        <f t="shared" si="172"/>
        <v>0.50176124853845705</v>
      </c>
      <c r="AA263">
        <f t="shared" si="173"/>
        <v>-3.2284400593404303</v>
      </c>
      <c r="AB263">
        <f t="shared" si="174"/>
        <v>9.6468800344727477</v>
      </c>
      <c r="AC263">
        <f t="shared" si="175"/>
        <v>0.19293760068945495</v>
      </c>
      <c r="AD263">
        <f t="shared" si="176"/>
        <v>1.5655696901593379</v>
      </c>
      <c r="AE263">
        <f t="shared" si="177"/>
        <v>11.105141339664266</v>
      </c>
      <c r="AF263">
        <f t="shared" si="178"/>
        <v>1.1671463300120864E-2</v>
      </c>
      <c r="AG263">
        <f t="shared" si="141"/>
        <v>1004.7311445801896</v>
      </c>
      <c r="AH263">
        <f t="shared" si="142"/>
        <v>2717.1144925990411</v>
      </c>
      <c r="AI263">
        <f t="shared" si="143"/>
        <v>1004.7311445801896</v>
      </c>
      <c r="AK263" t="b">
        <f t="shared" si="179"/>
        <v>1</v>
      </c>
      <c r="AL263" t="b">
        <f t="shared" si="180"/>
        <v>1</v>
      </c>
      <c r="AM263">
        <f t="shared" si="181"/>
        <v>1004.7311445801896</v>
      </c>
      <c r="AN263" t="b">
        <f t="shared" si="182"/>
        <v>1</v>
      </c>
      <c r="AO263">
        <f t="shared" si="183"/>
        <v>3.2284400593404303</v>
      </c>
      <c r="AP263">
        <f>SUM(AO264:$AO$352)</f>
        <v>504.13515355002909</v>
      </c>
      <c r="AQ263" t="b">
        <f t="shared" si="144"/>
        <v>1</v>
      </c>
      <c r="AR263" t="b">
        <f t="shared" si="184"/>
        <v>1</v>
      </c>
      <c r="AS263" t="b">
        <f t="shared" si="185"/>
        <v>1</v>
      </c>
      <c r="AT263" t="b">
        <f t="shared" si="187"/>
        <v>1</v>
      </c>
      <c r="AU263">
        <f t="shared" si="145"/>
        <v>2717.1144925990411</v>
      </c>
      <c r="AV263" t="b">
        <f t="shared" si="146"/>
        <v>1</v>
      </c>
      <c r="AW263" t="b">
        <f t="shared" si="147"/>
        <v>1</v>
      </c>
      <c r="AX263" t="b">
        <f t="shared" si="186"/>
        <v>1</v>
      </c>
    </row>
    <row r="264" spans="1:50" x14ac:dyDescent="0.35">
      <c r="A264">
        <v>212</v>
      </c>
      <c r="B264">
        <f t="shared" si="148"/>
        <v>17</v>
      </c>
      <c r="C264">
        <f t="shared" si="149"/>
        <v>52</v>
      </c>
      <c r="D264">
        <f t="shared" si="150"/>
        <v>1.7877551150109472E-3</v>
      </c>
      <c r="E264">
        <f t="shared" si="151"/>
        <v>1.4910180458249656E-4</v>
      </c>
      <c r="F264">
        <f t="shared" si="152"/>
        <v>0.04</v>
      </c>
      <c r="G264">
        <f t="shared" si="153"/>
        <v>3.3960531989175591E-3</v>
      </c>
      <c r="H264">
        <f t="shared" si="154"/>
        <v>0.02</v>
      </c>
      <c r="I264">
        <f t="shared" si="155"/>
        <v>1.6857414661393555</v>
      </c>
      <c r="J264">
        <f t="shared" si="156"/>
        <v>5.5134675842771068E-5</v>
      </c>
      <c r="K264">
        <f t="shared" si="157"/>
        <v>1.2556009964190273E-3</v>
      </c>
      <c r="L264">
        <f t="shared" si="158"/>
        <v>0</v>
      </c>
      <c r="M264">
        <f t="shared" si="159"/>
        <v>0.36846799368084671</v>
      </c>
      <c r="N264">
        <f t="shared" si="160"/>
        <v>51.64</v>
      </c>
      <c r="O264">
        <f t="shared" si="161"/>
        <v>1.0327999999999999</v>
      </c>
      <c r="P264">
        <f t="shared" si="162"/>
        <v>8.4287073306967777</v>
      </c>
      <c r="Q264">
        <f t="shared" si="163"/>
        <v>421.43536653483886</v>
      </c>
      <c r="R264">
        <f t="shared" si="164"/>
        <v>19.095373583794522</v>
      </c>
      <c r="S264">
        <f t="shared" si="165"/>
        <v>0.38190747167589045</v>
      </c>
      <c r="T264">
        <f t="shared" si="166"/>
        <v>3.1167566868342855</v>
      </c>
      <c r="U264">
        <f t="shared" si="167"/>
        <v>22.053870337108428</v>
      </c>
      <c r="V264">
        <f t="shared" si="168"/>
        <v>2.323570232257775E-2</v>
      </c>
      <c r="W264">
        <f t="shared" si="169"/>
        <v>-6.4803966141466605</v>
      </c>
      <c r="X264">
        <f t="shared" si="170"/>
        <v>6.4191335956725872</v>
      </c>
      <c r="Y264">
        <f t="shared" si="171"/>
        <v>0.99673694261856227</v>
      </c>
      <c r="Z264">
        <f t="shared" si="172"/>
        <v>0.50012397279269427</v>
      </c>
      <c r="AA264">
        <f t="shared" si="173"/>
        <v>-3.2103625957548267</v>
      </c>
      <c r="AB264">
        <f t="shared" si="174"/>
        <v>9.5813184907130111</v>
      </c>
      <c r="AC264">
        <f t="shared" si="175"/>
        <v>0.19162636981426021</v>
      </c>
      <c r="AD264">
        <f t="shared" si="176"/>
        <v>1.5587647364477581</v>
      </c>
      <c r="AE264">
        <f t="shared" si="177"/>
        <v>11.029669248449622</v>
      </c>
      <c r="AF264">
        <f t="shared" si="178"/>
        <v>1.1620731756196018E-2</v>
      </c>
      <c r="AG264">
        <f t="shared" si="141"/>
        <v>1001.6012393029434</v>
      </c>
      <c r="AH264">
        <f t="shared" si="142"/>
        <v>2718.2855946247892</v>
      </c>
      <c r="AI264">
        <f t="shared" si="143"/>
        <v>1001.6012393029434</v>
      </c>
      <c r="AK264" t="b">
        <f t="shared" si="179"/>
        <v>1</v>
      </c>
      <c r="AL264" t="b">
        <f t="shared" si="180"/>
        <v>1</v>
      </c>
      <c r="AM264">
        <f t="shared" si="181"/>
        <v>1001.6012393029434</v>
      </c>
      <c r="AN264" t="b">
        <f t="shared" si="182"/>
        <v>1</v>
      </c>
      <c r="AO264">
        <f t="shared" si="183"/>
        <v>3.2103625957548267</v>
      </c>
      <c r="AP264">
        <f>SUM(AO265:$AO$352)</f>
        <v>500.92479095427427</v>
      </c>
      <c r="AQ264" t="b">
        <f t="shared" si="144"/>
        <v>1</v>
      </c>
      <c r="AR264" t="b">
        <f t="shared" si="184"/>
        <v>1</v>
      </c>
      <c r="AS264" t="b">
        <f t="shared" si="185"/>
        <v>1</v>
      </c>
      <c r="AT264" t="b">
        <f t="shared" si="187"/>
        <v>1</v>
      </c>
      <c r="AU264">
        <f t="shared" si="145"/>
        <v>2718.2855946247892</v>
      </c>
      <c r="AV264" t="b">
        <f t="shared" si="146"/>
        <v>1</v>
      </c>
      <c r="AW264" t="b">
        <f t="shared" si="147"/>
        <v>1</v>
      </c>
      <c r="AX264" t="b">
        <f t="shared" si="186"/>
        <v>1</v>
      </c>
    </row>
    <row r="265" spans="1:50" x14ac:dyDescent="0.35">
      <c r="A265">
        <v>213</v>
      </c>
      <c r="B265">
        <f t="shared" si="148"/>
        <v>17</v>
      </c>
      <c r="C265">
        <f t="shared" si="149"/>
        <v>52</v>
      </c>
      <c r="D265">
        <f t="shared" si="150"/>
        <v>1.7877551150109472E-3</v>
      </c>
      <c r="E265">
        <f t="shared" si="151"/>
        <v>1.4910180458249656E-4</v>
      </c>
      <c r="F265">
        <f t="shared" si="152"/>
        <v>0.04</v>
      </c>
      <c r="G265">
        <f t="shared" si="153"/>
        <v>3.3960531989175591E-3</v>
      </c>
      <c r="H265">
        <f t="shared" si="154"/>
        <v>0.02</v>
      </c>
      <c r="I265">
        <f t="shared" si="155"/>
        <v>1.6898989593612135</v>
      </c>
      <c r="J265">
        <f t="shared" si="156"/>
        <v>5.4939242788706183E-5</v>
      </c>
      <c r="K265">
        <f t="shared" si="157"/>
        <v>1.2511503320473557E-3</v>
      </c>
      <c r="L265">
        <f t="shared" si="158"/>
        <v>0</v>
      </c>
      <c r="M265">
        <f t="shared" si="159"/>
        <v>0.36716190410601063</v>
      </c>
      <c r="N265">
        <f t="shared" si="160"/>
        <v>51.64</v>
      </c>
      <c r="O265">
        <f t="shared" si="161"/>
        <v>1.0327999999999999</v>
      </c>
      <c r="P265">
        <f t="shared" si="162"/>
        <v>8.4494947968060679</v>
      </c>
      <c r="Q265">
        <f t="shared" si="163"/>
        <v>422.47473984030336</v>
      </c>
      <c r="R265">
        <f t="shared" si="164"/>
        <v>19.027687193678926</v>
      </c>
      <c r="S265">
        <f t="shared" si="165"/>
        <v>0.38055374387357854</v>
      </c>
      <c r="T265">
        <f t="shared" si="166"/>
        <v>3.1133683953958853</v>
      </c>
      <c r="U265">
        <f t="shared" si="167"/>
        <v>21.975697115482472</v>
      </c>
      <c r="V265">
        <f t="shared" si="168"/>
        <v>2.3210442304181907E-2</v>
      </c>
      <c r="W265">
        <f t="shared" si="169"/>
        <v>-6.4651425033771899</v>
      </c>
      <c r="X265">
        <f t="shared" si="170"/>
        <v>6.4040966407785902</v>
      </c>
      <c r="Y265">
        <f t="shared" si="171"/>
        <v>0.99673694261856227</v>
      </c>
      <c r="Z265">
        <f t="shared" si="172"/>
        <v>0.49849203957163907</v>
      </c>
      <c r="AA265">
        <f t="shared" si="173"/>
        <v>-3.1923911960756008</v>
      </c>
      <c r="AB265">
        <f t="shared" si="174"/>
        <v>9.5162025123593761</v>
      </c>
      <c r="AC265">
        <f t="shared" si="175"/>
        <v>0.19032405024718754</v>
      </c>
      <c r="AD265">
        <f t="shared" si="176"/>
        <v>1.5519893613587761</v>
      </c>
      <c r="AE265">
        <f t="shared" si="177"/>
        <v>10.954710076105442</v>
      </c>
      <c r="AF265">
        <f t="shared" si="178"/>
        <v>1.1570220723571492E-2</v>
      </c>
      <c r="AG265">
        <f t="shared" si="141"/>
        <v>998.47612448517066</v>
      </c>
      <c r="AH265">
        <f t="shared" si="142"/>
        <v>2719.4436931476439</v>
      </c>
      <c r="AI265">
        <f t="shared" si="143"/>
        <v>998.47612448517066</v>
      </c>
      <c r="AK265" t="b">
        <f t="shared" si="179"/>
        <v>1</v>
      </c>
      <c r="AL265" t="b">
        <f t="shared" si="180"/>
        <v>1</v>
      </c>
      <c r="AM265">
        <f t="shared" si="181"/>
        <v>998.47612448517054</v>
      </c>
      <c r="AN265" t="b">
        <f t="shared" si="182"/>
        <v>1</v>
      </c>
      <c r="AO265">
        <f t="shared" si="183"/>
        <v>3.1923911960756008</v>
      </c>
      <c r="AP265">
        <f>SUM(AO266:$AO$352)</f>
        <v>497.73239975819865</v>
      </c>
      <c r="AQ265" t="b">
        <f t="shared" si="144"/>
        <v>1</v>
      </c>
      <c r="AR265" t="b">
        <f t="shared" si="184"/>
        <v>1</v>
      </c>
      <c r="AS265" t="b">
        <f t="shared" si="185"/>
        <v>1</v>
      </c>
      <c r="AT265" t="b">
        <f t="shared" si="187"/>
        <v>1</v>
      </c>
      <c r="AU265">
        <f t="shared" si="145"/>
        <v>2719.4436931476448</v>
      </c>
      <c r="AV265" t="b">
        <f t="shared" si="146"/>
        <v>1</v>
      </c>
      <c r="AW265" t="b">
        <f t="shared" si="147"/>
        <v>1</v>
      </c>
      <c r="AX265" t="b">
        <f t="shared" si="186"/>
        <v>1</v>
      </c>
    </row>
    <row r="266" spans="1:50" x14ac:dyDescent="0.35">
      <c r="A266">
        <v>214</v>
      </c>
      <c r="B266">
        <f t="shared" si="148"/>
        <v>17</v>
      </c>
      <c r="C266">
        <f t="shared" si="149"/>
        <v>52</v>
      </c>
      <c r="D266">
        <f t="shared" si="150"/>
        <v>1.7877551150109472E-3</v>
      </c>
      <c r="E266">
        <f t="shared" si="151"/>
        <v>1.4910180458249656E-4</v>
      </c>
      <c r="F266">
        <f t="shared" si="152"/>
        <v>0.04</v>
      </c>
      <c r="G266">
        <f t="shared" si="153"/>
        <v>3.3960531989175591E-3</v>
      </c>
      <c r="H266">
        <f t="shared" si="154"/>
        <v>0.02</v>
      </c>
      <c r="I266">
        <f t="shared" si="155"/>
        <v>1.6940667060829337</v>
      </c>
      <c r="J266">
        <f t="shared" si="156"/>
        <v>5.4744502476151734E-5</v>
      </c>
      <c r="K266">
        <f t="shared" si="157"/>
        <v>1.2467154437171221E-3</v>
      </c>
      <c r="L266">
        <f t="shared" si="158"/>
        <v>0</v>
      </c>
      <c r="M266">
        <f t="shared" si="159"/>
        <v>0.36586044415981733</v>
      </c>
      <c r="N266">
        <f t="shared" si="160"/>
        <v>51.64</v>
      </c>
      <c r="O266">
        <f t="shared" si="161"/>
        <v>1.0327999999999999</v>
      </c>
      <c r="P266">
        <f t="shared" si="162"/>
        <v>8.4703335304146687</v>
      </c>
      <c r="Q266">
        <f t="shared" si="163"/>
        <v>423.51667652073343</v>
      </c>
      <c r="R266">
        <f t="shared" si="164"/>
        <v>18.960240728034389</v>
      </c>
      <c r="S266">
        <f t="shared" si="165"/>
        <v>0.37920481456068778</v>
      </c>
      <c r="T266">
        <f t="shared" si="166"/>
        <v>3.1099837874400369</v>
      </c>
      <c r="U266">
        <f t="shared" si="167"/>
        <v>21.897800990460695</v>
      </c>
      <c r="V266">
        <f t="shared" si="168"/>
        <v>2.3185209746480844E-2</v>
      </c>
      <c r="W266">
        <f t="shared" si="169"/>
        <v>-6.4499340741735098</v>
      </c>
      <c r="X266">
        <f t="shared" si="170"/>
        <v>6.3891045977091032</v>
      </c>
      <c r="Y266">
        <f t="shared" si="171"/>
        <v>0.99673694261856227</v>
      </c>
      <c r="Z266">
        <f t="shared" si="172"/>
        <v>0.49686543144232692</v>
      </c>
      <c r="AA266">
        <f t="shared" si="173"/>
        <v>-3.1745252124708898</v>
      </c>
      <c r="AB266">
        <f t="shared" si="174"/>
        <v>9.4515290712871209</v>
      </c>
      <c r="AC266">
        <f t="shared" si="175"/>
        <v>0.18903058142574242</v>
      </c>
      <c r="AD266">
        <f t="shared" si="176"/>
        <v>1.5452434363250358</v>
      </c>
      <c r="AE266">
        <f t="shared" si="177"/>
        <v>10.880260336763467</v>
      </c>
      <c r="AF266">
        <f t="shared" si="178"/>
        <v>1.1519929243766047E-2</v>
      </c>
      <c r="AG266">
        <f t="shared" si="141"/>
        <v>995.3557708977645</v>
      </c>
      <c r="AH266">
        <f t="shared" si="142"/>
        <v>2720.5886473558407</v>
      </c>
      <c r="AI266">
        <f t="shared" si="143"/>
        <v>995.3557708977645</v>
      </c>
      <c r="AK266" t="b">
        <f t="shared" si="179"/>
        <v>1</v>
      </c>
      <c r="AL266" t="b">
        <f t="shared" si="180"/>
        <v>1</v>
      </c>
      <c r="AM266">
        <f t="shared" si="181"/>
        <v>995.3557708977645</v>
      </c>
      <c r="AN266" t="b">
        <f t="shared" si="182"/>
        <v>1</v>
      </c>
      <c r="AO266">
        <f t="shared" si="183"/>
        <v>3.1745252124708898</v>
      </c>
      <c r="AP266">
        <f>SUM(AO267:$AO$352)</f>
        <v>494.55787454572777</v>
      </c>
      <c r="AQ266" t="b">
        <f t="shared" si="144"/>
        <v>1</v>
      </c>
      <c r="AR266" t="b">
        <f t="shared" si="184"/>
        <v>1</v>
      </c>
      <c r="AS266" t="b">
        <f t="shared" si="185"/>
        <v>1</v>
      </c>
      <c r="AT266" t="b">
        <f t="shared" si="187"/>
        <v>1</v>
      </c>
      <c r="AU266">
        <f t="shared" si="145"/>
        <v>2720.5886473558407</v>
      </c>
      <c r="AV266" t="b">
        <f t="shared" si="146"/>
        <v>1</v>
      </c>
      <c r="AW266" t="b">
        <f t="shared" si="147"/>
        <v>1</v>
      </c>
      <c r="AX266" t="b">
        <f t="shared" si="186"/>
        <v>1</v>
      </c>
    </row>
    <row r="267" spans="1:50" x14ac:dyDescent="0.35">
      <c r="A267">
        <v>215</v>
      </c>
      <c r="B267">
        <f t="shared" si="148"/>
        <v>17</v>
      </c>
      <c r="C267">
        <f t="shared" si="149"/>
        <v>52</v>
      </c>
      <c r="D267">
        <f t="shared" si="150"/>
        <v>1.7877551150109472E-3</v>
      </c>
      <c r="E267">
        <f t="shared" si="151"/>
        <v>1.4910180458249656E-4</v>
      </c>
      <c r="F267">
        <f t="shared" si="152"/>
        <v>0.04</v>
      </c>
      <c r="G267">
        <f t="shared" si="153"/>
        <v>3.3960531989175591E-3</v>
      </c>
      <c r="H267">
        <f t="shared" si="154"/>
        <v>0.02</v>
      </c>
      <c r="I267">
        <f t="shared" si="155"/>
        <v>1.6982447315924121</v>
      </c>
      <c r="J267">
        <f t="shared" si="156"/>
        <v>5.4550452449582477E-5</v>
      </c>
      <c r="K267">
        <f t="shared" si="157"/>
        <v>1.2422962755078029E-3</v>
      </c>
      <c r="L267">
        <f t="shared" si="158"/>
        <v>0</v>
      </c>
      <c r="M267">
        <f t="shared" si="159"/>
        <v>0.36456359743185995</v>
      </c>
      <c r="N267">
        <f t="shared" si="160"/>
        <v>51.64</v>
      </c>
      <c r="O267">
        <f t="shared" si="161"/>
        <v>1.0327999999999999</v>
      </c>
      <c r="P267">
        <f t="shared" si="162"/>
        <v>8.4912236579620597</v>
      </c>
      <c r="Q267">
        <f t="shared" si="163"/>
        <v>424.56118289810303</v>
      </c>
      <c r="R267">
        <f t="shared" si="164"/>
        <v>18.893033336412966</v>
      </c>
      <c r="S267">
        <f t="shared" si="165"/>
        <v>0.37786066672825935</v>
      </c>
      <c r="T267">
        <f t="shared" si="166"/>
        <v>3.106602858962348</v>
      </c>
      <c r="U267">
        <f t="shared" si="167"/>
        <v>21.82018097983299</v>
      </c>
      <c r="V267">
        <f t="shared" si="168"/>
        <v>2.316000461962146E-2</v>
      </c>
      <c r="W267">
        <f t="shared" si="169"/>
        <v>-6.4347711737302538</v>
      </c>
      <c r="X267">
        <f t="shared" si="170"/>
        <v>6.374157316387226</v>
      </c>
      <c r="Y267">
        <f t="shared" si="171"/>
        <v>0.99673694261856227</v>
      </c>
      <c r="Z267">
        <f t="shared" si="172"/>
        <v>0.49524413102867787</v>
      </c>
      <c r="AA267">
        <f t="shared" si="173"/>
        <v>-3.1567640011942828</v>
      </c>
      <c r="AB267">
        <f t="shared" si="174"/>
        <v>9.3872951599510941</v>
      </c>
      <c r="AC267">
        <f t="shared" si="175"/>
        <v>0.1877459031990219</v>
      </c>
      <c r="AD267">
        <f t="shared" si="176"/>
        <v>1.5385268333380144</v>
      </c>
      <c r="AE267">
        <f t="shared" si="177"/>
        <v>10.806316568245874</v>
      </c>
      <c r="AF267">
        <f t="shared" si="178"/>
        <v>1.1469856362464595E-2</v>
      </c>
      <c r="AG267">
        <f t="shared" si="141"/>
        <v>992.24014936600656</v>
      </c>
      <c r="AH267">
        <f t="shared" si="142"/>
        <v>2721.7203153462538</v>
      </c>
      <c r="AI267">
        <f t="shared" si="143"/>
        <v>992.24014936600656</v>
      </c>
      <c r="AK267" t="b">
        <f t="shared" si="179"/>
        <v>1</v>
      </c>
      <c r="AL267" t="b">
        <f t="shared" si="180"/>
        <v>1</v>
      </c>
      <c r="AM267">
        <f t="shared" si="181"/>
        <v>992.24014936600656</v>
      </c>
      <c r="AN267" t="b">
        <f t="shared" si="182"/>
        <v>1</v>
      </c>
      <c r="AO267">
        <f t="shared" si="183"/>
        <v>3.1567640011942828</v>
      </c>
      <c r="AP267">
        <f>SUM(AO268:$AO$352)</f>
        <v>491.40111054453348</v>
      </c>
      <c r="AQ267" t="b">
        <f t="shared" si="144"/>
        <v>1</v>
      </c>
      <c r="AR267" t="b">
        <f t="shared" si="184"/>
        <v>1</v>
      </c>
      <c r="AS267" t="b">
        <f t="shared" si="185"/>
        <v>1</v>
      </c>
      <c r="AT267" t="b">
        <f t="shared" si="187"/>
        <v>1</v>
      </c>
      <c r="AU267">
        <f t="shared" si="145"/>
        <v>2721.7203153462547</v>
      </c>
      <c r="AV267" t="b">
        <f t="shared" si="146"/>
        <v>1</v>
      </c>
      <c r="AW267" t="b">
        <f t="shared" si="147"/>
        <v>1</v>
      </c>
      <c r="AX267" t="b">
        <f t="shared" si="186"/>
        <v>1</v>
      </c>
    </row>
    <row r="268" spans="1:50" x14ac:dyDescent="0.35">
      <c r="A268">
        <v>216</v>
      </c>
      <c r="B268">
        <f t="shared" si="148"/>
        <v>17</v>
      </c>
      <c r="C268">
        <f t="shared" si="149"/>
        <v>52</v>
      </c>
      <c r="D268">
        <f t="shared" si="150"/>
        <v>1.7877551150109472E-3</v>
      </c>
      <c r="E268">
        <f t="shared" si="151"/>
        <v>1.4910180458249656E-4</v>
      </c>
      <c r="F268">
        <f t="shared" si="152"/>
        <v>0.04</v>
      </c>
      <c r="G268">
        <f t="shared" si="153"/>
        <v>3.3960531989175591E-3</v>
      </c>
      <c r="H268">
        <f t="shared" si="154"/>
        <v>0.02</v>
      </c>
      <c r="I268">
        <f t="shared" si="155"/>
        <v>1.7024330612399119</v>
      </c>
      <c r="J268">
        <f t="shared" si="156"/>
        <v>5.4357090262177129E-5</v>
      </c>
      <c r="K268">
        <f t="shared" si="157"/>
        <v>1.2378927716970925E-3</v>
      </c>
      <c r="L268">
        <f t="shared" si="158"/>
        <v>0</v>
      </c>
      <c r="M268">
        <f t="shared" si="159"/>
        <v>0.36327134756990065</v>
      </c>
      <c r="N268">
        <f t="shared" si="160"/>
        <v>51.64</v>
      </c>
      <c r="O268">
        <f t="shared" si="161"/>
        <v>1.0327999999999999</v>
      </c>
      <c r="P268">
        <f t="shared" si="162"/>
        <v>8.5121653061995595</v>
      </c>
      <c r="Q268">
        <f t="shared" si="163"/>
        <v>425.60826530997798</v>
      </c>
      <c r="R268">
        <f t="shared" si="164"/>
        <v>18.826064171381248</v>
      </c>
      <c r="S268">
        <f t="shared" si="165"/>
        <v>0.37652128342762498</v>
      </c>
      <c r="T268">
        <f t="shared" si="166"/>
        <v>3.103225605962781</v>
      </c>
      <c r="U268">
        <f t="shared" si="167"/>
        <v>21.74283610487085</v>
      </c>
      <c r="V268">
        <f t="shared" si="168"/>
        <v>2.3134826893783104E-2</v>
      </c>
      <c r="W268">
        <f t="shared" si="169"/>
        <v>-6.4196536497737915</v>
      </c>
      <c r="X268">
        <f t="shared" si="170"/>
        <v>6.359254647258112</v>
      </c>
      <c r="Y268">
        <f t="shared" si="171"/>
        <v>0.99673694261856227</v>
      </c>
      <c r="Z268">
        <f t="shared" si="172"/>
        <v>0.49362812101131093</v>
      </c>
      <c r="AA268">
        <f t="shared" si="173"/>
        <v>-3.1391069225584669</v>
      </c>
      <c r="AB268">
        <f t="shared" si="174"/>
        <v>9.323497791245833</v>
      </c>
      <c r="AC268">
        <f t="shared" si="175"/>
        <v>0.18646995582491666</v>
      </c>
      <c r="AD268">
        <f t="shared" si="176"/>
        <v>1.5318394249455942</v>
      </c>
      <c r="AE268">
        <f t="shared" si="177"/>
        <v>10.732875331904289</v>
      </c>
      <c r="AF268">
        <f t="shared" si="178"/>
        <v>1.1420001129500097E-2</v>
      </c>
      <c r="AG268">
        <f t="shared" si="141"/>
        <v>989.129230769223</v>
      </c>
      <c r="AH268">
        <f t="shared" si="142"/>
        <v>2722.8385541166163</v>
      </c>
      <c r="AI268">
        <f t="shared" si="143"/>
        <v>989.129230769223</v>
      </c>
      <c r="AK268" t="b">
        <f t="shared" si="179"/>
        <v>1</v>
      </c>
      <c r="AL268" t="b">
        <f t="shared" si="180"/>
        <v>1</v>
      </c>
      <c r="AM268">
        <f t="shared" si="181"/>
        <v>989.129230769223</v>
      </c>
      <c r="AN268" t="b">
        <f t="shared" si="182"/>
        <v>1</v>
      </c>
      <c r="AO268">
        <f t="shared" si="183"/>
        <v>3.1391069225584669</v>
      </c>
      <c r="AP268">
        <f>SUM(AO269:$AO$352)</f>
        <v>488.262003621975</v>
      </c>
      <c r="AQ268" t="b">
        <f t="shared" si="144"/>
        <v>1</v>
      </c>
      <c r="AR268" t="b">
        <f t="shared" si="184"/>
        <v>1</v>
      </c>
      <c r="AS268" t="b">
        <f t="shared" si="185"/>
        <v>1</v>
      </c>
      <c r="AT268" t="b">
        <f t="shared" si="187"/>
        <v>1</v>
      </c>
      <c r="AU268">
        <f t="shared" si="145"/>
        <v>2722.8385541166163</v>
      </c>
      <c r="AV268" t="b">
        <f t="shared" si="146"/>
        <v>1</v>
      </c>
      <c r="AW268" t="b">
        <f t="shared" si="147"/>
        <v>1</v>
      </c>
      <c r="AX268" t="b">
        <f t="shared" si="186"/>
        <v>1</v>
      </c>
    </row>
    <row r="269" spans="1:50" x14ac:dyDescent="0.35">
      <c r="A269">
        <v>217</v>
      </c>
      <c r="B269">
        <f t="shared" si="148"/>
        <v>18</v>
      </c>
      <c r="C269">
        <f t="shared" si="149"/>
        <v>53</v>
      </c>
      <c r="D269">
        <f t="shared" si="150"/>
        <v>1.9513841314370284E-3</v>
      </c>
      <c r="E269">
        <f t="shared" si="151"/>
        <v>1.6276096649425753E-4</v>
      </c>
      <c r="F269">
        <f t="shared" si="152"/>
        <v>0.04</v>
      </c>
      <c r="G269">
        <f t="shared" si="153"/>
        <v>3.3960531989175591E-3</v>
      </c>
      <c r="H269">
        <f t="shared" si="154"/>
        <v>0.02</v>
      </c>
      <c r="I269">
        <f t="shared" si="155"/>
        <v>1.7066317204382186</v>
      </c>
      <c r="J269">
        <f t="shared" si="156"/>
        <v>5.9126395630148382E-5</v>
      </c>
      <c r="K269">
        <f t="shared" si="157"/>
        <v>1.2334880256048332E-3</v>
      </c>
      <c r="L269">
        <f t="shared" si="158"/>
        <v>0</v>
      </c>
      <c r="M269">
        <f t="shared" si="159"/>
        <v>0.36197873314866563</v>
      </c>
      <c r="N269">
        <f t="shared" si="160"/>
        <v>51.64</v>
      </c>
      <c r="O269">
        <f t="shared" si="161"/>
        <v>1.0327999999999999</v>
      </c>
      <c r="P269">
        <f t="shared" si="162"/>
        <v>8.5331586021910937</v>
      </c>
      <c r="Q269">
        <f t="shared" si="163"/>
        <v>426.65793010955468</v>
      </c>
      <c r="R269">
        <f t="shared" si="164"/>
        <v>18.759332388509669</v>
      </c>
      <c r="S269">
        <f t="shared" si="165"/>
        <v>0.37518664777019339</v>
      </c>
      <c r="T269">
        <f t="shared" si="166"/>
        <v>3.0998520244456484</v>
      </c>
      <c r="U269">
        <f t="shared" si="167"/>
        <v>23.650558252059351</v>
      </c>
      <c r="V269">
        <f t="shared" si="168"/>
        <v>2.5226745574397729E-2</v>
      </c>
      <c r="W269">
        <f t="shared" si="169"/>
        <v>-8.3914912813399205</v>
      </c>
      <c r="X269">
        <f t="shared" si="170"/>
        <v>8.3313063720667202</v>
      </c>
      <c r="Y269">
        <f t="shared" si="171"/>
        <v>0.99673694261856227</v>
      </c>
      <c r="Z269">
        <f t="shared" si="172"/>
        <v>0.49201738412735979</v>
      </c>
      <c r="AA269">
        <f t="shared" si="173"/>
        <v>-4.0991475675478721</v>
      </c>
      <c r="AB269">
        <f t="shared" si="174"/>
        <v>9.2601339983666549</v>
      </c>
      <c r="AC269">
        <f t="shared" si="175"/>
        <v>0.18520267996733311</v>
      </c>
      <c r="AD269">
        <f t="shared" si="176"/>
        <v>1.5251810842496485</v>
      </c>
      <c r="AE269">
        <f t="shared" si="177"/>
        <v>11.636485804329984</v>
      </c>
      <c r="AF269">
        <f t="shared" si="178"/>
        <v>1.2411997367561621E-2</v>
      </c>
      <c r="AG269">
        <f t="shared" si="141"/>
        <v>984.03607610966128</v>
      </c>
      <c r="AH269">
        <f t="shared" si="142"/>
        <v>2718.4914084593888</v>
      </c>
      <c r="AI269">
        <f t="shared" si="143"/>
        <v>984.03607610966128</v>
      </c>
      <c r="AK269" t="b">
        <f t="shared" si="179"/>
        <v>1</v>
      </c>
      <c r="AL269" t="b">
        <f t="shared" si="180"/>
        <v>1</v>
      </c>
      <c r="AM269">
        <f t="shared" si="181"/>
        <v>984.03607610966117</v>
      </c>
      <c r="AN269" t="b">
        <f t="shared" si="182"/>
        <v>1</v>
      </c>
      <c r="AO269">
        <f t="shared" si="183"/>
        <v>4.0991475675478721</v>
      </c>
      <c r="AP269">
        <f>SUM(AO270:$AO$352)</f>
        <v>484.16285605442721</v>
      </c>
      <c r="AQ269" t="b">
        <f t="shared" si="144"/>
        <v>1</v>
      </c>
      <c r="AR269" t="b">
        <f t="shared" si="184"/>
        <v>1</v>
      </c>
      <c r="AS269" t="b">
        <f t="shared" si="185"/>
        <v>1</v>
      </c>
      <c r="AT269" t="b">
        <f t="shared" si="187"/>
        <v>1</v>
      </c>
      <c r="AU269">
        <f t="shared" si="145"/>
        <v>2718.4914084593893</v>
      </c>
      <c r="AV269" t="b">
        <f t="shared" si="146"/>
        <v>1</v>
      </c>
      <c r="AW269" t="b">
        <f t="shared" si="147"/>
        <v>1</v>
      </c>
      <c r="AX269" t="b">
        <f t="shared" si="186"/>
        <v>1</v>
      </c>
    </row>
    <row r="270" spans="1:50" x14ac:dyDescent="0.35">
      <c r="A270">
        <v>218</v>
      </c>
      <c r="B270">
        <f t="shared" si="148"/>
        <v>18</v>
      </c>
      <c r="C270">
        <f t="shared" si="149"/>
        <v>53</v>
      </c>
      <c r="D270">
        <f t="shared" si="150"/>
        <v>1.9513841314370284E-3</v>
      </c>
      <c r="E270">
        <f t="shared" si="151"/>
        <v>1.6276096649425753E-4</v>
      </c>
      <c r="F270">
        <f t="shared" si="152"/>
        <v>0.04</v>
      </c>
      <c r="G270">
        <f t="shared" si="153"/>
        <v>3.3960531989175591E-3</v>
      </c>
      <c r="H270">
        <f t="shared" si="154"/>
        <v>0.02</v>
      </c>
      <c r="I270">
        <f t="shared" si="155"/>
        <v>1.7108407346627896</v>
      </c>
      <c r="J270">
        <f t="shared" si="156"/>
        <v>5.8916008457643755E-5</v>
      </c>
      <c r="K270">
        <f t="shared" si="157"/>
        <v>1.2290989527506614E-3</v>
      </c>
      <c r="L270">
        <f t="shared" si="158"/>
        <v>0</v>
      </c>
      <c r="M270">
        <f t="shared" si="159"/>
        <v>0.36069071818745735</v>
      </c>
      <c r="N270">
        <f t="shared" si="160"/>
        <v>51.64</v>
      </c>
      <c r="O270">
        <f t="shared" si="161"/>
        <v>1.0327999999999999</v>
      </c>
      <c r="P270">
        <f t="shared" si="162"/>
        <v>8.5542036733139479</v>
      </c>
      <c r="Q270">
        <f t="shared" si="163"/>
        <v>427.7101836656974</v>
      </c>
      <c r="R270">
        <f t="shared" si="164"/>
        <v>18.692581779797095</v>
      </c>
      <c r="S270">
        <f t="shared" si="165"/>
        <v>0.37385163559594192</v>
      </c>
      <c r="T270">
        <f t="shared" si="166"/>
        <v>3.0964398087618448</v>
      </c>
      <c r="U270">
        <f t="shared" si="167"/>
        <v>23.566403383057501</v>
      </c>
      <c r="V270">
        <f t="shared" si="168"/>
        <v>2.5198976798268592E-2</v>
      </c>
      <c r="W270">
        <f t="shared" si="169"/>
        <v>-8.3693120244164607</v>
      </c>
      <c r="X270">
        <f t="shared" si="170"/>
        <v>8.3093412687840207</v>
      </c>
      <c r="Y270">
        <f t="shared" si="171"/>
        <v>0.99673694261856227</v>
      </c>
      <c r="Z270">
        <f t="shared" si="172"/>
        <v>0.49041190317028732</v>
      </c>
      <c r="AA270">
        <f t="shared" si="173"/>
        <v>-4.07499986571578</v>
      </c>
      <c r="AB270">
        <f t="shared" si="174"/>
        <v>9.1970751898825149</v>
      </c>
      <c r="AC270">
        <f t="shared" si="175"/>
        <v>0.18394150379765029</v>
      </c>
      <c r="AD270">
        <f t="shared" si="176"/>
        <v>1.5185309396671367</v>
      </c>
      <c r="AE270">
        <f t="shared" si="177"/>
        <v>11.557244733963927</v>
      </c>
      <c r="AF270">
        <f t="shared" si="178"/>
        <v>1.2357878169582814E-2</v>
      </c>
      <c r="AG270">
        <f t="shared" si="141"/>
        <v>978.94821289035644</v>
      </c>
      <c r="AH270">
        <f t="shared" si="142"/>
        <v>2714.0931649413274</v>
      </c>
      <c r="AI270">
        <f t="shared" si="143"/>
        <v>978.94821289035644</v>
      </c>
      <c r="AK270" t="b">
        <f t="shared" si="179"/>
        <v>1</v>
      </c>
      <c r="AL270" t="b">
        <f t="shared" si="180"/>
        <v>1</v>
      </c>
      <c r="AM270">
        <f t="shared" si="181"/>
        <v>978.94821289035644</v>
      </c>
      <c r="AN270" t="b">
        <f t="shared" si="182"/>
        <v>1</v>
      </c>
      <c r="AO270">
        <f t="shared" si="183"/>
        <v>4.07499986571578</v>
      </c>
      <c r="AP270">
        <f>SUM(AO271:$AO$352)</f>
        <v>480.08785618871144</v>
      </c>
      <c r="AQ270" t="b">
        <f t="shared" si="144"/>
        <v>1</v>
      </c>
      <c r="AR270" t="b">
        <f t="shared" si="184"/>
        <v>1</v>
      </c>
      <c r="AS270" t="b">
        <f t="shared" si="185"/>
        <v>1</v>
      </c>
      <c r="AT270" t="b">
        <f t="shared" si="187"/>
        <v>1</v>
      </c>
      <c r="AU270">
        <f t="shared" si="145"/>
        <v>2714.0931649413274</v>
      </c>
      <c r="AV270" t="b">
        <f t="shared" si="146"/>
        <v>1</v>
      </c>
      <c r="AW270" t="b">
        <f t="shared" si="147"/>
        <v>1</v>
      </c>
      <c r="AX270" t="b">
        <f t="shared" si="186"/>
        <v>1</v>
      </c>
    </row>
    <row r="271" spans="1:50" x14ac:dyDescent="0.35">
      <c r="A271">
        <v>219</v>
      </c>
      <c r="B271">
        <f t="shared" si="148"/>
        <v>18</v>
      </c>
      <c r="C271">
        <f t="shared" si="149"/>
        <v>53</v>
      </c>
      <c r="D271">
        <f t="shared" si="150"/>
        <v>1.9513841314370284E-3</v>
      </c>
      <c r="E271">
        <f t="shared" si="151"/>
        <v>1.6276096649425753E-4</v>
      </c>
      <c r="F271">
        <f t="shared" si="152"/>
        <v>0.04</v>
      </c>
      <c r="G271">
        <f t="shared" si="153"/>
        <v>3.3960531989175591E-3</v>
      </c>
      <c r="H271">
        <f t="shared" si="154"/>
        <v>0.02</v>
      </c>
      <c r="I271">
        <f t="shared" si="155"/>
        <v>1.7150601294519143</v>
      </c>
      <c r="J271">
        <f t="shared" si="156"/>
        <v>5.8706369897698432E-5</v>
      </c>
      <c r="K271">
        <f t="shared" si="157"/>
        <v>1.2247254973650984E-3</v>
      </c>
      <c r="L271">
        <f t="shared" si="158"/>
        <v>0</v>
      </c>
      <c r="M271">
        <f t="shared" si="159"/>
        <v>0.35940728632019459</v>
      </c>
      <c r="N271">
        <f t="shared" si="160"/>
        <v>51.64</v>
      </c>
      <c r="O271">
        <f t="shared" si="161"/>
        <v>1.0327999999999999</v>
      </c>
      <c r="P271">
        <f t="shared" si="162"/>
        <v>8.5753006472595708</v>
      </c>
      <c r="Q271">
        <f t="shared" si="163"/>
        <v>428.76503236297856</v>
      </c>
      <c r="R271">
        <f t="shared" si="164"/>
        <v>18.626068687200299</v>
      </c>
      <c r="S271">
        <f t="shared" si="165"/>
        <v>0.37252137374400596</v>
      </c>
      <c r="T271">
        <f t="shared" si="166"/>
        <v>3.0930313491334225</v>
      </c>
      <c r="U271">
        <f t="shared" si="167"/>
        <v>23.482547959079373</v>
      </c>
      <c r="V271">
        <f t="shared" si="168"/>
        <v>2.517123858909966E-2</v>
      </c>
      <c r="W271">
        <f t="shared" si="169"/>
        <v>-8.3472032333456028</v>
      </c>
      <c r="X271">
        <f t="shared" si="170"/>
        <v>8.2874458693392903</v>
      </c>
      <c r="Y271">
        <f t="shared" si="171"/>
        <v>0.99673694261856227</v>
      </c>
      <c r="Z271">
        <f t="shared" si="172"/>
        <v>0.48881166098970258</v>
      </c>
      <c r="AA271">
        <f t="shared" si="173"/>
        <v>-4.0510001807539879</v>
      </c>
      <c r="AB271">
        <f t="shared" si="174"/>
        <v>9.1344457934703929</v>
      </c>
      <c r="AC271">
        <f t="shared" si="175"/>
        <v>0.18268891586940786</v>
      </c>
      <c r="AD271">
        <f t="shared" si="176"/>
        <v>1.511909791263129</v>
      </c>
      <c r="AE271">
        <f t="shared" si="177"/>
        <v>11.478543272147938</v>
      </c>
      <c r="AF271">
        <f t="shared" si="178"/>
        <v>1.2303994943905902E-2</v>
      </c>
      <c r="AG271">
        <f t="shared" si="141"/>
        <v>973.86558873026888</v>
      </c>
      <c r="AH271">
        <f t="shared" si="142"/>
        <v>2709.6434207030952</v>
      </c>
      <c r="AI271">
        <f t="shared" si="143"/>
        <v>973.86558873026888</v>
      </c>
      <c r="AK271" t="b">
        <f t="shared" si="179"/>
        <v>1</v>
      </c>
      <c r="AL271" t="b">
        <f t="shared" si="180"/>
        <v>1</v>
      </c>
      <c r="AM271">
        <f t="shared" si="181"/>
        <v>973.86558873026877</v>
      </c>
      <c r="AN271" t="b">
        <f t="shared" si="182"/>
        <v>1</v>
      </c>
      <c r="AO271">
        <f t="shared" si="183"/>
        <v>4.0510001807539879</v>
      </c>
      <c r="AP271">
        <f>SUM(AO272:$AO$352)</f>
        <v>476.03685600795745</v>
      </c>
      <c r="AQ271" t="b">
        <f t="shared" si="144"/>
        <v>1</v>
      </c>
      <c r="AR271" t="b">
        <f t="shared" si="184"/>
        <v>1</v>
      </c>
      <c r="AS271" t="b">
        <f t="shared" si="185"/>
        <v>1</v>
      </c>
      <c r="AT271" t="b">
        <f t="shared" si="187"/>
        <v>1</v>
      </c>
      <c r="AU271">
        <f t="shared" si="145"/>
        <v>2709.6434207030952</v>
      </c>
      <c r="AV271" t="b">
        <f t="shared" si="146"/>
        <v>1</v>
      </c>
      <c r="AW271" t="b">
        <f t="shared" si="147"/>
        <v>1</v>
      </c>
      <c r="AX271" t="b">
        <f t="shared" si="186"/>
        <v>1</v>
      </c>
    </row>
    <row r="272" spans="1:50" x14ac:dyDescent="0.35">
      <c r="A272">
        <v>220</v>
      </c>
      <c r="B272">
        <f t="shared" si="148"/>
        <v>18</v>
      </c>
      <c r="C272">
        <f t="shared" si="149"/>
        <v>53</v>
      </c>
      <c r="D272">
        <f t="shared" si="150"/>
        <v>1.9513841314370284E-3</v>
      </c>
      <c r="E272">
        <f t="shared" si="151"/>
        <v>1.6276096649425753E-4</v>
      </c>
      <c r="F272">
        <f t="shared" si="152"/>
        <v>0.04</v>
      </c>
      <c r="G272">
        <f t="shared" si="153"/>
        <v>3.3960531989175591E-3</v>
      </c>
      <c r="H272">
        <f t="shared" si="154"/>
        <v>0.02</v>
      </c>
      <c r="I272">
        <f t="shared" si="155"/>
        <v>1.7192899304068647</v>
      </c>
      <c r="J272">
        <f t="shared" si="156"/>
        <v>5.8497477286553215E-5</v>
      </c>
      <c r="K272">
        <f t="shared" si="157"/>
        <v>1.2203676038771085E-3</v>
      </c>
      <c r="L272">
        <f t="shared" si="158"/>
        <v>0</v>
      </c>
      <c r="M272">
        <f t="shared" si="159"/>
        <v>0.35812842123903094</v>
      </c>
      <c r="N272">
        <f t="shared" si="160"/>
        <v>51.64</v>
      </c>
      <c r="O272">
        <f t="shared" si="161"/>
        <v>1.0327999999999999</v>
      </c>
      <c r="P272">
        <f t="shared" si="162"/>
        <v>8.5964496520343232</v>
      </c>
      <c r="Q272">
        <f t="shared" si="163"/>
        <v>429.82248260171616</v>
      </c>
      <c r="R272">
        <f t="shared" si="164"/>
        <v>18.559792265574849</v>
      </c>
      <c r="S272">
        <f t="shared" si="165"/>
        <v>0.37119584531149696</v>
      </c>
      <c r="T272">
        <f t="shared" si="166"/>
        <v>3.0896266414258373</v>
      </c>
      <c r="U272">
        <f t="shared" si="167"/>
        <v>23.398990914621287</v>
      </c>
      <c r="V272">
        <f t="shared" si="168"/>
        <v>2.5143530913243804E-2</v>
      </c>
      <c r="W272">
        <f t="shared" si="169"/>
        <v>-8.3251646666970167</v>
      </c>
      <c r="X272">
        <f t="shared" si="170"/>
        <v>8.265619935013639</v>
      </c>
      <c r="Y272">
        <f t="shared" si="171"/>
        <v>0.99673694261856227</v>
      </c>
      <c r="Z272">
        <f t="shared" si="172"/>
        <v>0.4872166404911773</v>
      </c>
      <c r="AA272">
        <f t="shared" si="173"/>
        <v>-4.027147576314249</v>
      </c>
      <c r="AB272">
        <f t="shared" si="174"/>
        <v>9.0722428849594774</v>
      </c>
      <c r="AC272">
        <f t="shared" si="175"/>
        <v>0.18144485769918953</v>
      </c>
      <c r="AD272">
        <f t="shared" si="176"/>
        <v>1.5053175126075358</v>
      </c>
      <c r="AE272">
        <f t="shared" si="177"/>
        <v>11.400377744305363</v>
      </c>
      <c r="AF272">
        <f t="shared" si="178"/>
        <v>1.2250346661636709E-2</v>
      </c>
      <c r="AG272">
        <f t="shared" si="141"/>
        <v>968.78815131559611</v>
      </c>
      <c r="AH272">
        <f t="shared" si="142"/>
        <v>2705.1417699936846</v>
      </c>
      <c r="AI272">
        <f t="shared" si="143"/>
        <v>968.78815131559611</v>
      </c>
      <c r="AK272" t="b">
        <f t="shared" si="179"/>
        <v>1</v>
      </c>
      <c r="AL272" t="b">
        <f t="shared" si="180"/>
        <v>1</v>
      </c>
      <c r="AM272">
        <f t="shared" si="181"/>
        <v>968.788151315596</v>
      </c>
      <c r="AN272" t="b">
        <f t="shared" si="182"/>
        <v>1</v>
      </c>
      <c r="AO272">
        <f t="shared" si="183"/>
        <v>4.027147576314249</v>
      </c>
      <c r="AP272">
        <f>SUM(AO273:$AO$352)</f>
        <v>472.00970843164316</v>
      </c>
      <c r="AQ272" t="b">
        <f t="shared" si="144"/>
        <v>1</v>
      </c>
      <c r="AR272" t="b">
        <f t="shared" si="184"/>
        <v>1</v>
      </c>
      <c r="AS272" t="b">
        <f t="shared" si="185"/>
        <v>1</v>
      </c>
      <c r="AT272" t="b">
        <f t="shared" si="187"/>
        <v>1</v>
      </c>
      <c r="AU272">
        <f t="shared" si="145"/>
        <v>2705.1417699936846</v>
      </c>
      <c r="AV272" t="b">
        <f t="shared" si="146"/>
        <v>1</v>
      </c>
      <c r="AW272" t="b">
        <f t="shared" si="147"/>
        <v>1</v>
      </c>
      <c r="AX272" t="b">
        <f t="shared" si="186"/>
        <v>1</v>
      </c>
    </row>
    <row r="273" spans="1:50" x14ac:dyDescent="0.35">
      <c r="A273">
        <v>221</v>
      </c>
      <c r="B273">
        <f t="shared" si="148"/>
        <v>18</v>
      </c>
      <c r="C273">
        <f t="shared" si="149"/>
        <v>53</v>
      </c>
      <c r="D273">
        <f t="shared" si="150"/>
        <v>1.9513841314370284E-3</v>
      </c>
      <c r="E273">
        <f t="shared" si="151"/>
        <v>1.6276096649425753E-4</v>
      </c>
      <c r="F273">
        <f t="shared" si="152"/>
        <v>0.04</v>
      </c>
      <c r="G273">
        <f t="shared" si="153"/>
        <v>3.3960531989175591E-3</v>
      </c>
      <c r="H273">
        <f t="shared" si="154"/>
        <v>0.02</v>
      </c>
      <c r="I273">
        <f t="shared" si="155"/>
        <v>1.7235301631920534</v>
      </c>
      <c r="J273">
        <f t="shared" si="156"/>
        <v>5.8289327969927262E-5</v>
      </c>
      <c r="K273">
        <f t="shared" si="157"/>
        <v>1.216025216913391E-3</v>
      </c>
      <c r="L273">
        <f t="shared" si="158"/>
        <v>0</v>
      </c>
      <c r="M273">
        <f t="shared" si="159"/>
        <v>0.35685410669414763</v>
      </c>
      <c r="N273">
        <f t="shared" si="160"/>
        <v>51.64</v>
      </c>
      <c r="O273">
        <f t="shared" si="161"/>
        <v>1.0327999999999999</v>
      </c>
      <c r="P273">
        <f t="shared" si="162"/>
        <v>8.6176508159602676</v>
      </c>
      <c r="Q273">
        <f t="shared" si="163"/>
        <v>430.88254079801334</v>
      </c>
      <c r="R273">
        <f t="shared" si="164"/>
        <v>18.493751672783556</v>
      </c>
      <c r="S273">
        <f t="shared" si="165"/>
        <v>0.36987503345567113</v>
      </c>
      <c r="T273">
        <f t="shared" si="166"/>
        <v>3.0862256815090974</v>
      </c>
      <c r="U273">
        <f t="shared" si="167"/>
        <v>23.315731187970904</v>
      </c>
      <c r="V273">
        <f t="shared" si="168"/>
        <v>2.5115853737090962E-2</v>
      </c>
      <c r="W273">
        <f t="shared" si="169"/>
        <v>-8.3031960838892065</v>
      </c>
      <c r="X273">
        <f t="shared" si="170"/>
        <v>8.243863227927374</v>
      </c>
      <c r="Y273">
        <f t="shared" si="171"/>
        <v>0.99673694261856227</v>
      </c>
      <c r="Z273">
        <f t="shared" si="172"/>
        <v>0.48562682463606327</v>
      </c>
      <c r="AA273">
        <f t="shared" si="173"/>
        <v>-4.0034411221123776</v>
      </c>
      <c r="AB273">
        <f t="shared" si="174"/>
        <v>9.0104635600916954</v>
      </c>
      <c r="AC273">
        <f t="shared" si="175"/>
        <v>0.18020927120183389</v>
      </c>
      <c r="AD273">
        <f t="shared" si="176"/>
        <v>1.4987539778215333</v>
      </c>
      <c r="AE273">
        <f t="shared" si="177"/>
        <v>11.322744500882337</v>
      </c>
      <c r="AF273">
        <f t="shared" si="178"/>
        <v>1.2196932298367286E-2</v>
      </c>
      <c r="AG273">
        <f t="shared" si="141"/>
        <v>963.71584839915363</v>
      </c>
      <c r="AH273">
        <f t="shared" si="142"/>
        <v>2700.5878041502679</v>
      </c>
      <c r="AI273">
        <f t="shared" si="143"/>
        <v>963.71584839915363</v>
      </c>
      <c r="AK273" t="b">
        <f t="shared" si="179"/>
        <v>1</v>
      </c>
      <c r="AL273" t="b">
        <f t="shared" si="180"/>
        <v>1</v>
      </c>
      <c r="AM273">
        <f t="shared" si="181"/>
        <v>963.71584839915363</v>
      </c>
      <c r="AN273" t="b">
        <f t="shared" si="182"/>
        <v>1</v>
      </c>
      <c r="AO273">
        <f t="shared" si="183"/>
        <v>4.0034411221123776</v>
      </c>
      <c r="AP273">
        <f>SUM(AO274:$AO$352)</f>
        <v>468.00626730953081</v>
      </c>
      <c r="AQ273" t="b">
        <f t="shared" si="144"/>
        <v>1</v>
      </c>
      <c r="AR273" t="b">
        <f t="shared" si="184"/>
        <v>1</v>
      </c>
      <c r="AS273" t="b">
        <f t="shared" si="185"/>
        <v>1</v>
      </c>
      <c r="AT273" t="b">
        <f t="shared" si="187"/>
        <v>1</v>
      </c>
      <c r="AU273">
        <f t="shared" si="145"/>
        <v>2700.5878041502688</v>
      </c>
      <c r="AV273" t="b">
        <f t="shared" si="146"/>
        <v>1</v>
      </c>
      <c r="AW273" t="b">
        <f t="shared" si="147"/>
        <v>1</v>
      </c>
      <c r="AX273" t="b">
        <f t="shared" si="186"/>
        <v>1</v>
      </c>
    </row>
    <row r="274" spans="1:50" x14ac:dyDescent="0.35">
      <c r="A274">
        <v>222</v>
      </c>
      <c r="B274">
        <f t="shared" si="148"/>
        <v>18</v>
      </c>
      <c r="C274">
        <f t="shared" si="149"/>
        <v>53</v>
      </c>
      <c r="D274">
        <f t="shared" si="150"/>
        <v>1.9513841314370284E-3</v>
      </c>
      <c r="E274">
        <f t="shared" si="151"/>
        <v>1.6276096649425753E-4</v>
      </c>
      <c r="F274">
        <f t="shared" si="152"/>
        <v>0.04</v>
      </c>
      <c r="G274">
        <f t="shared" si="153"/>
        <v>3.3960531989175591E-3</v>
      </c>
      <c r="H274">
        <f t="shared" si="154"/>
        <v>0.02</v>
      </c>
      <c r="I274">
        <f t="shared" si="155"/>
        <v>1.7277808535351873</v>
      </c>
      <c r="J274">
        <f t="shared" si="156"/>
        <v>5.8081919302984365E-5</v>
      </c>
      <c r="K274">
        <f t="shared" si="157"/>
        <v>1.2116982812976798E-3</v>
      </c>
      <c r="L274">
        <f t="shared" si="158"/>
        <v>0</v>
      </c>
      <c r="M274">
        <f t="shared" si="159"/>
        <v>0.35558432649354693</v>
      </c>
      <c r="N274">
        <f t="shared" si="160"/>
        <v>51.64</v>
      </c>
      <c r="O274">
        <f t="shared" si="161"/>
        <v>1.0327999999999999</v>
      </c>
      <c r="P274">
        <f t="shared" si="162"/>
        <v>8.6389042676759367</v>
      </c>
      <c r="Q274">
        <f t="shared" si="163"/>
        <v>431.94521338379684</v>
      </c>
      <c r="R274">
        <f t="shared" si="164"/>
        <v>18.427946069685785</v>
      </c>
      <c r="S274">
        <f t="shared" si="165"/>
        <v>0.36855892139371571</v>
      </c>
      <c r="T274">
        <f t="shared" si="166"/>
        <v>3.082828465257756</v>
      </c>
      <c r="U274">
        <f t="shared" si="167"/>
        <v>23.232767721193746</v>
      </c>
      <c r="V274">
        <f t="shared" si="168"/>
        <v>2.508820702706805E-2</v>
      </c>
      <c r="W274">
        <f t="shared" si="169"/>
        <v>-8.2812972451865008</v>
      </c>
      <c r="X274">
        <f t="shared" si="170"/>
        <v>8.2221755110370047</v>
      </c>
      <c r="Y274">
        <f t="shared" si="171"/>
        <v>0.99673694261856227</v>
      </c>
      <c r="Z274">
        <f t="shared" si="172"/>
        <v>0.48404219644131041</v>
      </c>
      <c r="AA274">
        <f t="shared" si="173"/>
        <v>-3.979879893888306</v>
      </c>
      <c r="AB274">
        <f t="shared" si="174"/>
        <v>8.9491049343861295</v>
      </c>
      <c r="AC274">
        <f t="shared" si="175"/>
        <v>0.17898209868772261</v>
      </c>
      <c r="AD274">
        <f t="shared" si="176"/>
        <v>1.4922190615751583</v>
      </c>
      <c r="AE274">
        <f t="shared" si="177"/>
        <v>11.2456399171774</v>
      </c>
      <c r="AF274">
        <f t="shared" si="178"/>
        <v>1.2143750834156338E-2</v>
      </c>
      <c r="AG274">
        <f t="shared" si="141"/>
        <v>958.64862779975658</v>
      </c>
      <c r="AH274">
        <f t="shared" si="142"/>
        <v>2695.9811115779139</v>
      </c>
      <c r="AI274">
        <f t="shared" si="143"/>
        <v>958.64862779975658</v>
      </c>
      <c r="AK274" t="b">
        <f t="shared" si="179"/>
        <v>1</v>
      </c>
      <c r="AL274" t="b">
        <f t="shared" si="180"/>
        <v>1</v>
      </c>
      <c r="AM274">
        <f t="shared" si="181"/>
        <v>958.64862779975635</v>
      </c>
      <c r="AN274" t="b">
        <f t="shared" si="182"/>
        <v>1</v>
      </c>
      <c r="AO274">
        <f t="shared" si="183"/>
        <v>3.979879893888306</v>
      </c>
      <c r="AP274">
        <f>SUM(AO275:$AO$352)</f>
        <v>464.02638741564255</v>
      </c>
      <c r="AQ274" t="b">
        <f t="shared" si="144"/>
        <v>1</v>
      </c>
      <c r="AR274" t="b">
        <f t="shared" si="184"/>
        <v>1</v>
      </c>
      <c r="AS274" t="b">
        <f t="shared" si="185"/>
        <v>1</v>
      </c>
      <c r="AT274" t="b">
        <f t="shared" si="187"/>
        <v>1</v>
      </c>
      <c r="AU274">
        <f t="shared" si="145"/>
        <v>2695.9811115779144</v>
      </c>
      <c r="AV274" t="b">
        <f t="shared" si="146"/>
        <v>1</v>
      </c>
      <c r="AW274" t="b">
        <f t="shared" si="147"/>
        <v>1</v>
      </c>
      <c r="AX274" t="b">
        <f t="shared" si="186"/>
        <v>1</v>
      </c>
    </row>
    <row r="275" spans="1:50" x14ac:dyDescent="0.35">
      <c r="A275">
        <v>223</v>
      </c>
      <c r="B275">
        <f t="shared" si="148"/>
        <v>18</v>
      </c>
      <c r="C275">
        <f t="shared" si="149"/>
        <v>53</v>
      </c>
      <c r="D275">
        <f t="shared" si="150"/>
        <v>1.9513841314370284E-3</v>
      </c>
      <c r="E275">
        <f t="shared" si="151"/>
        <v>1.6276096649425753E-4</v>
      </c>
      <c r="F275">
        <f t="shared" si="152"/>
        <v>0.04</v>
      </c>
      <c r="G275">
        <f t="shared" si="153"/>
        <v>3.3960531989175591E-3</v>
      </c>
      <c r="H275">
        <f t="shared" si="154"/>
        <v>0.02</v>
      </c>
      <c r="I275">
        <f t="shared" si="155"/>
        <v>1.732042027227426</v>
      </c>
      <c r="J275">
        <f t="shared" si="156"/>
        <v>5.7875248650299322E-5</v>
      </c>
      <c r="K275">
        <f t="shared" si="157"/>
        <v>1.2073867420500388E-3</v>
      </c>
      <c r="L275">
        <f t="shared" si="158"/>
        <v>0</v>
      </c>
      <c r="M275">
        <f t="shared" si="159"/>
        <v>0.35431906450284656</v>
      </c>
      <c r="N275">
        <f t="shared" si="160"/>
        <v>51.64</v>
      </c>
      <c r="O275">
        <f t="shared" si="161"/>
        <v>1.0327999999999999</v>
      </c>
      <c r="P275">
        <f t="shared" si="162"/>
        <v>8.6602101361371293</v>
      </c>
      <c r="Q275">
        <f t="shared" si="163"/>
        <v>433.01050680685648</v>
      </c>
      <c r="R275">
        <f t="shared" si="164"/>
        <v>18.362374620126765</v>
      </c>
      <c r="S275">
        <f t="shared" si="165"/>
        <v>0.36724749240253529</v>
      </c>
      <c r="T275">
        <f t="shared" si="166"/>
        <v>3.0794349885509096</v>
      </c>
      <c r="U275">
        <f t="shared" si="167"/>
        <v>23.15009946011973</v>
      </c>
      <c r="V275">
        <f t="shared" si="168"/>
        <v>2.5060590749638945E-2</v>
      </c>
      <c r="W275">
        <f t="shared" si="169"/>
        <v>-8.2594679116960474</v>
      </c>
      <c r="X275">
        <f t="shared" si="170"/>
        <v>8.2005565481322904</v>
      </c>
      <c r="Y275">
        <f t="shared" si="171"/>
        <v>0.99673694261856227</v>
      </c>
      <c r="Z275">
        <f t="shared" si="172"/>
        <v>0.48246273897928527</v>
      </c>
      <c r="AA275">
        <f t="shared" si="173"/>
        <v>-3.9564629733664187</v>
      </c>
      <c r="AB275">
        <f t="shared" si="174"/>
        <v>8.8881641430043317</v>
      </c>
      <c r="AC275">
        <f t="shared" si="175"/>
        <v>0.17776328286008664</v>
      </c>
      <c r="AD275">
        <f t="shared" si="176"/>
        <v>1.4857126390849158</v>
      </c>
      <c r="AE275">
        <f t="shared" si="177"/>
        <v>11.169060393172238</v>
      </c>
      <c r="AF275">
        <f t="shared" si="178"/>
        <v>1.2090801253509746E-2</v>
      </c>
      <c r="AG275">
        <f t="shared" si="141"/>
        <v>953.58643740160278</v>
      </c>
      <c r="AH275">
        <f t="shared" si="142"/>
        <v>2691.3212777291633</v>
      </c>
      <c r="AI275">
        <f t="shared" si="143"/>
        <v>953.58643740160278</v>
      </c>
      <c r="AK275" t="b">
        <f t="shared" si="179"/>
        <v>1</v>
      </c>
      <c r="AL275" t="b">
        <f t="shared" si="180"/>
        <v>1</v>
      </c>
      <c r="AM275">
        <f t="shared" si="181"/>
        <v>953.58643740160278</v>
      </c>
      <c r="AN275" t="b">
        <f t="shared" si="182"/>
        <v>1</v>
      </c>
      <c r="AO275">
        <f t="shared" si="183"/>
        <v>3.9564629733664187</v>
      </c>
      <c r="AP275">
        <f>SUM(AO276:$AO$352)</f>
        <v>460.06992444227609</v>
      </c>
      <c r="AQ275" t="b">
        <f t="shared" si="144"/>
        <v>1</v>
      </c>
      <c r="AR275" t="b">
        <f t="shared" si="184"/>
        <v>1</v>
      </c>
      <c r="AS275" t="b">
        <f t="shared" si="185"/>
        <v>1</v>
      </c>
      <c r="AT275" t="b">
        <f t="shared" si="187"/>
        <v>1</v>
      </c>
      <c r="AU275">
        <f t="shared" si="145"/>
        <v>2691.3212777291633</v>
      </c>
      <c r="AV275" t="b">
        <f t="shared" si="146"/>
        <v>1</v>
      </c>
      <c r="AW275" t="b">
        <f t="shared" si="147"/>
        <v>1</v>
      </c>
      <c r="AX275" t="b">
        <f t="shared" si="186"/>
        <v>1</v>
      </c>
    </row>
    <row r="276" spans="1:50" x14ac:dyDescent="0.35">
      <c r="A276">
        <v>224</v>
      </c>
      <c r="B276">
        <f t="shared" si="148"/>
        <v>18</v>
      </c>
      <c r="C276">
        <f t="shared" si="149"/>
        <v>53</v>
      </c>
      <c r="D276">
        <f t="shared" si="150"/>
        <v>1.9513841314370284E-3</v>
      </c>
      <c r="E276">
        <f t="shared" si="151"/>
        <v>1.6276096649425753E-4</v>
      </c>
      <c r="F276">
        <f t="shared" si="152"/>
        <v>0.04</v>
      </c>
      <c r="G276">
        <f t="shared" si="153"/>
        <v>3.3960531989175591E-3</v>
      </c>
      <c r="H276">
        <f t="shared" si="154"/>
        <v>0.02</v>
      </c>
      <c r="I276">
        <f t="shared" si="155"/>
        <v>1.7363137101235362</v>
      </c>
      <c r="J276">
        <f t="shared" si="156"/>
        <v>5.7669313385824479E-5</v>
      </c>
      <c r="K276">
        <f t="shared" si="157"/>
        <v>1.2030905443861659E-3</v>
      </c>
      <c r="L276">
        <f t="shared" si="158"/>
        <v>0</v>
      </c>
      <c r="M276">
        <f t="shared" si="159"/>
        <v>0.35305830464507459</v>
      </c>
      <c r="N276">
        <f t="shared" si="160"/>
        <v>51.64</v>
      </c>
      <c r="O276">
        <f t="shared" si="161"/>
        <v>1.0327999999999999</v>
      </c>
      <c r="P276">
        <f t="shared" si="162"/>
        <v>8.6815685506176816</v>
      </c>
      <c r="Q276">
        <f t="shared" si="163"/>
        <v>434.07842753088403</v>
      </c>
      <c r="R276">
        <f t="shared" si="164"/>
        <v>18.297036490926995</v>
      </c>
      <c r="S276">
        <f t="shared" si="165"/>
        <v>0.36594072981853992</v>
      </c>
      <c r="T276">
        <f t="shared" si="166"/>
        <v>3.0760452472721904</v>
      </c>
      <c r="U276">
        <f t="shared" si="167"/>
        <v>23.067725354329792</v>
      </c>
      <c r="V276">
        <f t="shared" si="168"/>
        <v>2.503300487130445E-2</v>
      </c>
      <c r="W276">
        <f t="shared" si="169"/>
        <v>-8.2377078453648309</v>
      </c>
      <c r="X276">
        <f t="shared" si="170"/>
        <v>8.1790061038332702</v>
      </c>
      <c r="Y276">
        <f t="shared" si="171"/>
        <v>0.99673694261856227</v>
      </c>
      <c r="Z276">
        <f t="shared" si="172"/>
        <v>0.48088843537759024</v>
      </c>
      <c r="AA276">
        <f t="shared" si="173"/>
        <v>-3.933189448216142</v>
      </c>
      <c r="AB276">
        <f t="shared" si="174"/>
        <v>8.8276383406165682</v>
      </c>
      <c r="AC276">
        <f t="shared" si="175"/>
        <v>0.17655276681233137</v>
      </c>
      <c r="AD276">
        <f t="shared" si="176"/>
        <v>1.4792345861113962</v>
      </c>
      <c r="AE276">
        <f t="shared" si="177"/>
        <v>11.093002353363621</v>
      </c>
      <c r="AF276">
        <f t="shared" si="178"/>
        <v>1.2038082545361192E-2</v>
      </c>
      <c r="AG276">
        <f t="shared" si="141"/>
        <v>948.52922515365651</v>
      </c>
      <c r="AH276">
        <f t="shared" si="142"/>
        <v>2686.607885083462</v>
      </c>
      <c r="AI276">
        <f t="shared" si="143"/>
        <v>948.52922515365651</v>
      </c>
      <c r="AK276" t="b">
        <f t="shared" si="179"/>
        <v>1</v>
      </c>
      <c r="AL276" t="b">
        <f t="shared" si="180"/>
        <v>1</v>
      </c>
      <c r="AM276">
        <f t="shared" si="181"/>
        <v>948.5292251536564</v>
      </c>
      <c r="AN276" t="b">
        <f t="shared" si="182"/>
        <v>1</v>
      </c>
      <c r="AO276">
        <f t="shared" si="183"/>
        <v>3.933189448216142</v>
      </c>
      <c r="AP276">
        <f>SUM(AO277:$AO$352)</f>
        <v>456.13673499405991</v>
      </c>
      <c r="AQ276" t="b">
        <f t="shared" si="144"/>
        <v>1</v>
      </c>
      <c r="AR276" t="b">
        <f t="shared" si="184"/>
        <v>1</v>
      </c>
      <c r="AS276" t="b">
        <f t="shared" si="185"/>
        <v>1</v>
      </c>
      <c r="AT276" t="b">
        <f t="shared" si="187"/>
        <v>1</v>
      </c>
      <c r="AU276">
        <f t="shared" si="145"/>
        <v>2686.6078850834624</v>
      </c>
      <c r="AV276" t="b">
        <f t="shared" si="146"/>
        <v>1</v>
      </c>
      <c r="AW276" t="b">
        <f t="shared" si="147"/>
        <v>1</v>
      </c>
      <c r="AX276" t="b">
        <f t="shared" si="186"/>
        <v>1</v>
      </c>
    </row>
    <row r="277" spans="1:50" x14ac:dyDescent="0.35">
      <c r="A277">
        <v>225</v>
      </c>
      <c r="B277">
        <f t="shared" si="148"/>
        <v>18</v>
      </c>
      <c r="C277">
        <f t="shared" si="149"/>
        <v>53</v>
      </c>
      <c r="D277">
        <f t="shared" si="150"/>
        <v>1.9513841314370284E-3</v>
      </c>
      <c r="E277">
        <f t="shared" si="151"/>
        <v>1.6276096649425753E-4</v>
      </c>
      <c r="F277">
        <f t="shared" si="152"/>
        <v>0.04</v>
      </c>
      <c r="G277">
        <f t="shared" si="153"/>
        <v>3.3960531989175591E-3</v>
      </c>
      <c r="H277">
        <f t="shared" si="154"/>
        <v>0.02</v>
      </c>
      <c r="I277">
        <f t="shared" si="155"/>
        <v>1.7405959281420504</v>
      </c>
      <c r="J277">
        <f t="shared" si="156"/>
        <v>5.7464110892856357E-5</v>
      </c>
      <c r="K277">
        <f t="shared" si="157"/>
        <v>1.1988096337166951E-3</v>
      </c>
      <c r="L277">
        <f t="shared" si="158"/>
        <v>0</v>
      </c>
      <c r="M277">
        <f t="shared" si="159"/>
        <v>0.35180203090046502</v>
      </c>
      <c r="N277">
        <f t="shared" si="160"/>
        <v>51.64</v>
      </c>
      <c r="O277">
        <f t="shared" si="161"/>
        <v>1.0327999999999999</v>
      </c>
      <c r="P277">
        <f t="shared" si="162"/>
        <v>8.702979640710252</v>
      </c>
      <c r="Q277">
        <f t="shared" si="163"/>
        <v>435.14898203551263</v>
      </c>
      <c r="R277">
        <f t="shared" si="164"/>
        <v>18.231930851871653</v>
      </c>
      <c r="S277">
        <f t="shared" si="165"/>
        <v>0.36463861703743305</v>
      </c>
      <c r="T277">
        <f t="shared" si="166"/>
        <v>3.0726592373097619</v>
      </c>
      <c r="U277">
        <f t="shared" si="167"/>
        <v>22.985644357142544</v>
      </c>
      <c r="V277">
        <f t="shared" si="168"/>
        <v>2.5005449358602258E-2</v>
      </c>
      <c r="W277">
        <f t="shared" si="169"/>
        <v>-8.2160168089766863</v>
      </c>
      <c r="X277">
        <f t="shared" si="170"/>
        <v>8.1575239435873357</v>
      </c>
      <c r="Y277">
        <f t="shared" si="171"/>
        <v>0.99673694261856227</v>
      </c>
      <c r="Z277">
        <f t="shared" si="172"/>
        <v>0.47931926881888343</v>
      </c>
      <c r="AA277">
        <f t="shared" si="173"/>
        <v>-3.9100584120128161</v>
      </c>
      <c r="AB277">
        <f t="shared" si="174"/>
        <v>8.7675247012689752</v>
      </c>
      <c r="AC277">
        <f t="shared" si="175"/>
        <v>0.1753504940253795</v>
      </c>
      <c r="AD277">
        <f t="shared" si="176"/>
        <v>1.4727847789569031</v>
      </c>
      <c r="AE277">
        <f t="shared" si="177"/>
        <v>11.017462246596457</v>
      </c>
      <c r="AF277">
        <f t="shared" si="178"/>
        <v>1.1985593703052851E-2</v>
      </c>
      <c r="AG277">
        <f t="shared" si="141"/>
        <v>943.47693906903305</v>
      </c>
      <c r="AH277">
        <f t="shared" si="142"/>
        <v>2681.8405131264576</v>
      </c>
      <c r="AI277">
        <f t="shared" si="143"/>
        <v>943.47693906903305</v>
      </c>
      <c r="AK277" t="b">
        <f t="shared" si="179"/>
        <v>1</v>
      </c>
      <c r="AL277" t="b">
        <f t="shared" si="180"/>
        <v>1</v>
      </c>
      <c r="AM277">
        <f t="shared" si="181"/>
        <v>943.47693906903305</v>
      </c>
      <c r="AN277" t="b">
        <f t="shared" si="182"/>
        <v>1</v>
      </c>
      <c r="AO277">
        <f t="shared" si="183"/>
        <v>3.9100584120128161</v>
      </c>
      <c r="AP277">
        <f>SUM(AO278:$AO$352)</f>
        <v>452.22667658204711</v>
      </c>
      <c r="AQ277" t="b">
        <f t="shared" si="144"/>
        <v>1</v>
      </c>
      <c r="AR277" t="b">
        <f t="shared" si="184"/>
        <v>1</v>
      </c>
      <c r="AS277" t="b">
        <f t="shared" si="185"/>
        <v>1</v>
      </c>
      <c r="AT277" t="b">
        <f t="shared" si="187"/>
        <v>1</v>
      </c>
      <c r="AU277">
        <f t="shared" si="145"/>
        <v>2681.8405131264581</v>
      </c>
      <c r="AV277" t="b">
        <f t="shared" si="146"/>
        <v>1</v>
      </c>
      <c r="AW277" t="b">
        <f t="shared" si="147"/>
        <v>1</v>
      </c>
      <c r="AX277" t="b">
        <f t="shared" si="186"/>
        <v>1</v>
      </c>
    </row>
    <row r="278" spans="1:50" x14ac:dyDescent="0.35">
      <c r="A278">
        <v>226</v>
      </c>
      <c r="B278">
        <f t="shared" si="148"/>
        <v>18</v>
      </c>
      <c r="C278">
        <f t="shared" si="149"/>
        <v>53</v>
      </c>
      <c r="D278">
        <f t="shared" si="150"/>
        <v>1.9513841314370284E-3</v>
      </c>
      <c r="E278">
        <f t="shared" si="151"/>
        <v>1.6276096649425753E-4</v>
      </c>
      <c r="F278">
        <f t="shared" si="152"/>
        <v>0.04</v>
      </c>
      <c r="G278">
        <f t="shared" si="153"/>
        <v>3.3960531989175591E-3</v>
      </c>
      <c r="H278">
        <f t="shared" si="154"/>
        <v>0.02</v>
      </c>
      <c r="I278">
        <f t="shared" si="155"/>
        <v>1.744888707265422</v>
      </c>
      <c r="J278">
        <f t="shared" si="156"/>
        <v>5.7259638564002343E-5</v>
      </c>
      <c r="K278">
        <f t="shared" si="157"/>
        <v>1.1945439556465039E-3</v>
      </c>
      <c r="L278">
        <f t="shared" si="158"/>
        <v>0</v>
      </c>
      <c r="M278">
        <f t="shared" si="159"/>
        <v>0.35055022730625451</v>
      </c>
      <c r="N278">
        <f t="shared" si="160"/>
        <v>51.64</v>
      </c>
      <c r="O278">
        <f t="shared" si="161"/>
        <v>1.0327999999999999</v>
      </c>
      <c r="P278">
        <f t="shared" si="162"/>
        <v>8.7244435363271098</v>
      </c>
      <c r="Q278">
        <f t="shared" si="163"/>
        <v>436.2221768163555</v>
      </c>
      <c r="R278">
        <f t="shared" si="164"/>
        <v>18.167056875700013</v>
      </c>
      <c r="S278">
        <f t="shared" si="165"/>
        <v>0.36334113751400027</v>
      </c>
      <c r="T278">
        <f t="shared" si="166"/>
        <v>3.0692769545563121</v>
      </c>
      <c r="U278">
        <f t="shared" si="167"/>
        <v>22.903855425600938</v>
      </c>
      <c r="V278">
        <f t="shared" si="168"/>
        <v>2.4977924178106837E-2</v>
      </c>
      <c r="W278">
        <f t="shared" si="169"/>
        <v>-8.1943945661493416</v>
      </c>
      <c r="X278">
        <f t="shared" si="170"/>
        <v>8.136109833666282</v>
      </c>
      <c r="Y278">
        <f t="shared" si="171"/>
        <v>0.99673694261856227</v>
      </c>
      <c r="Z278">
        <f t="shared" si="172"/>
        <v>0.47775522254069858</v>
      </c>
      <c r="AA278">
        <f t="shared" si="173"/>
        <v>-3.8870689641987983</v>
      </c>
      <c r="AB278">
        <f t="shared" si="174"/>
        <v>8.7078204182515986</v>
      </c>
      <c r="AC278">
        <f t="shared" si="175"/>
        <v>0.17415640836503199</v>
      </c>
      <c r="AD278">
        <f t="shared" si="176"/>
        <v>1.4663630944630885</v>
      </c>
      <c r="AE278">
        <f t="shared" si="177"/>
        <v>10.942436545897962</v>
      </c>
      <c r="AF278">
        <f t="shared" si="178"/>
        <v>1.1933333724316127E-2</v>
      </c>
      <c r="AG278">
        <f t="shared" si="141"/>
        <v>938.42952722438429</v>
      </c>
      <c r="AH278">
        <f t="shared" si="142"/>
        <v>2677.0187383291445</v>
      </c>
      <c r="AI278">
        <f t="shared" si="143"/>
        <v>938.42952722438429</v>
      </c>
      <c r="AK278" t="b">
        <f t="shared" si="179"/>
        <v>1</v>
      </c>
      <c r="AL278" t="b">
        <f t="shared" si="180"/>
        <v>1</v>
      </c>
      <c r="AM278">
        <f t="shared" si="181"/>
        <v>938.4295272243844</v>
      </c>
      <c r="AN278" t="b">
        <f t="shared" si="182"/>
        <v>1</v>
      </c>
      <c r="AO278">
        <f t="shared" si="183"/>
        <v>3.8870689641987983</v>
      </c>
      <c r="AP278">
        <f>SUM(AO279:$AO$352)</f>
        <v>448.33960761784834</v>
      </c>
      <c r="AQ278" t="b">
        <f t="shared" si="144"/>
        <v>1</v>
      </c>
      <c r="AR278" t="b">
        <f t="shared" si="184"/>
        <v>1</v>
      </c>
      <c r="AS278" t="b">
        <f t="shared" si="185"/>
        <v>1</v>
      </c>
      <c r="AT278" t="b">
        <f t="shared" si="187"/>
        <v>1</v>
      </c>
      <c r="AU278">
        <f t="shared" si="145"/>
        <v>2677.0187383291454</v>
      </c>
      <c r="AV278" t="b">
        <f t="shared" si="146"/>
        <v>1</v>
      </c>
      <c r="AW278" t="b">
        <f t="shared" si="147"/>
        <v>1</v>
      </c>
      <c r="AX278" t="b">
        <f t="shared" si="186"/>
        <v>1</v>
      </c>
    </row>
    <row r="279" spans="1:50" x14ac:dyDescent="0.35">
      <c r="A279">
        <v>227</v>
      </c>
      <c r="B279">
        <f t="shared" si="148"/>
        <v>18</v>
      </c>
      <c r="C279">
        <f t="shared" si="149"/>
        <v>53</v>
      </c>
      <c r="D279">
        <f t="shared" si="150"/>
        <v>1.9513841314370284E-3</v>
      </c>
      <c r="E279">
        <f t="shared" si="151"/>
        <v>1.6276096649425753E-4</v>
      </c>
      <c r="F279">
        <f t="shared" si="152"/>
        <v>0.04</v>
      </c>
      <c r="G279">
        <f t="shared" si="153"/>
        <v>3.3960531989175591E-3</v>
      </c>
      <c r="H279">
        <f t="shared" si="154"/>
        <v>0.02</v>
      </c>
      <c r="I279">
        <f t="shared" si="155"/>
        <v>1.7491920735401847</v>
      </c>
      <c r="J279">
        <f t="shared" si="156"/>
        <v>5.7055893801147652E-5</v>
      </c>
      <c r="K279">
        <f t="shared" si="157"/>
        <v>1.1902934559740225E-3</v>
      </c>
      <c r="L279">
        <f t="shared" si="158"/>
        <v>0</v>
      </c>
      <c r="M279">
        <f t="shared" si="159"/>
        <v>0.3493028779564793</v>
      </c>
      <c r="N279">
        <f t="shared" si="160"/>
        <v>51.64</v>
      </c>
      <c r="O279">
        <f t="shared" si="161"/>
        <v>1.0327999999999999</v>
      </c>
      <c r="P279">
        <f t="shared" si="162"/>
        <v>8.7459603677009241</v>
      </c>
      <c r="Q279">
        <f t="shared" si="163"/>
        <v>437.29801838504619</v>
      </c>
      <c r="R279">
        <f t="shared" si="164"/>
        <v>18.102413738094985</v>
      </c>
      <c r="S279">
        <f t="shared" si="165"/>
        <v>0.36204827476189971</v>
      </c>
      <c r="T279">
        <f t="shared" si="166"/>
        <v>3.0658983949090524</v>
      </c>
      <c r="U279">
        <f t="shared" si="167"/>
        <v>22.822357520459061</v>
      </c>
      <c r="V279">
        <f t="shared" si="168"/>
        <v>2.4950429296429509E-2</v>
      </c>
      <c r="W279">
        <f t="shared" si="169"/>
        <v>-8.1728408813314584</v>
      </c>
      <c r="X279">
        <f t="shared" si="170"/>
        <v>8.1147635411633949</v>
      </c>
      <c r="Y279">
        <f t="shared" si="171"/>
        <v>0.99673694261856227</v>
      </c>
      <c r="Z279">
        <f t="shared" si="172"/>
        <v>0.47619627983526669</v>
      </c>
      <c r="AA279">
        <f t="shared" si="173"/>
        <v>-3.8642202100448628</v>
      </c>
      <c r="AB279">
        <f t="shared" si="174"/>
        <v>8.6485227039673678</v>
      </c>
      <c r="AC279">
        <f t="shared" si="175"/>
        <v>0.17297045407934739</v>
      </c>
      <c r="AD279">
        <f t="shared" si="176"/>
        <v>1.459969410008606</v>
      </c>
      <c r="AE279">
        <f t="shared" si="177"/>
        <v>10.867921748313027</v>
      </c>
      <c r="AF279">
        <f t="shared" si="178"/>
        <v>1.1881301611252582E-2</v>
      </c>
      <c r="AG279">
        <f t="shared" si="141"/>
        <v>933.3869377592855</v>
      </c>
      <c r="AH279">
        <f t="shared" si="142"/>
        <v>2672.1421341268738</v>
      </c>
      <c r="AI279">
        <f t="shared" si="143"/>
        <v>933.3869377592855</v>
      </c>
      <c r="AK279" t="b">
        <f t="shared" si="179"/>
        <v>1</v>
      </c>
      <c r="AL279" t="b">
        <f t="shared" si="180"/>
        <v>1</v>
      </c>
      <c r="AM279">
        <f t="shared" si="181"/>
        <v>933.38693775928562</v>
      </c>
      <c r="AN279" t="b">
        <f t="shared" si="182"/>
        <v>1</v>
      </c>
      <c r="AO279">
        <f t="shared" si="183"/>
        <v>3.8642202100448628</v>
      </c>
      <c r="AP279">
        <f>SUM(AO280:$AO$352)</f>
        <v>444.47538740780351</v>
      </c>
      <c r="AQ279" t="b">
        <f t="shared" si="144"/>
        <v>1</v>
      </c>
      <c r="AR279" t="b">
        <f t="shared" si="184"/>
        <v>1</v>
      </c>
      <c r="AS279" t="b">
        <f t="shared" si="185"/>
        <v>1</v>
      </c>
      <c r="AT279" t="b">
        <f t="shared" si="187"/>
        <v>1</v>
      </c>
      <c r="AU279">
        <f t="shared" si="145"/>
        <v>2672.1421341268742</v>
      </c>
      <c r="AV279" t="b">
        <f t="shared" si="146"/>
        <v>1</v>
      </c>
      <c r="AW279" t="b">
        <f t="shared" si="147"/>
        <v>1</v>
      </c>
      <c r="AX279" t="b">
        <f t="shared" si="186"/>
        <v>1</v>
      </c>
    </row>
    <row r="280" spans="1:50" x14ac:dyDescent="0.35">
      <c r="A280">
        <v>228</v>
      </c>
      <c r="B280">
        <f t="shared" si="148"/>
        <v>18</v>
      </c>
      <c r="C280">
        <f t="shared" si="149"/>
        <v>53</v>
      </c>
      <c r="D280">
        <f t="shared" si="150"/>
        <v>1.9513841314370284E-3</v>
      </c>
      <c r="E280">
        <f t="shared" si="151"/>
        <v>1.6276096649425753E-4</v>
      </c>
      <c r="F280">
        <f t="shared" si="152"/>
        <v>0.04</v>
      </c>
      <c r="G280">
        <f t="shared" si="153"/>
        <v>3.3960531989175591E-3</v>
      </c>
      <c r="H280">
        <f t="shared" si="154"/>
        <v>0.02</v>
      </c>
      <c r="I280">
        <f t="shared" si="155"/>
        <v>1.7535060530771096</v>
      </c>
      <c r="J280">
        <f t="shared" si="156"/>
        <v>5.6852874015422255E-5</v>
      </c>
      <c r="K280">
        <f t="shared" si="157"/>
        <v>1.1860580806905435E-3</v>
      </c>
      <c r="L280">
        <f t="shared" si="158"/>
        <v>0</v>
      </c>
      <c r="M280">
        <f t="shared" si="159"/>
        <v>0.34805996700177333</v>
      </c>
      <c r="N280">
        <f t="shared" si="160"/>
        <v>51.64</v>
      </c>
      <c r="O280">
        <f t="shared" si="161"/>
        <v>1.0327999999999999</v>
      </c>
      <c r="P280">
        <f t="shared" si="162"/>
        <v>8.7675302653855489</v>
      </c>
      <c r="Q280">
        <f t="shared" si="163"/>
        <v>438.37651326927738</v>
      </c>
      <c r="R280">
        <f t="shared" si="164"/>
        <v>18.038000617672591</v>
      </c>
      <c r="S280">
        <f t="shared" si="165"/>
        <v>0.36076001235345184</v>
      </c>
      <c r="T280">
        <f t="shared" si="166"/>
        <v>3.0625235542697071</v>
      </c>
      <c r="U280">
        <f t="shared" si="167"/>
        <v>22.741149606168904</v>
      </c>
      <c r="V280">
        <f t="shared" si="168"/>
        <v>2.4922964680218311E-2</v>
      </c>
      <c r="W280">
        <f t="shared" si="169"/>
        <v>-8.1513555197996901</v>
      </c>
      <c r="X280">
        <f t="shared" si="170"/>
        <v>8.093484833990555</v>
      </c>
      <c r="Y280">
        <f t="shared" si="171"/>
        <v>0.99673694261856227</v>
      </c>
      <c r="Z280">
        <f t="shared" si="172"/>
        <v>0.4746424240493371</v>
      </c>
      <c r="AA280">
        <f t="shared" si="173"/>
        <v>-3.8415112606118242</v>
      </c>
      <c r="AB280">
        <f t="shared" si="174"/>
        <v>8.5896287898019299</v>
      </c>
      <c r="AC280">
        <f t="shared" si="175"/>
        <v>0.17179257579603863</v>
      </c>
      <c r="AD280">
        <f t="shared" si="176"/>
        <v>1.4536036035067654</v>
      </c>
      <c r="AE280">
        <f t="shared" si="177"/>
        <v>10.793914374740636</v>
      </c>
      <c r="AF280">
        <f t="shared" si="178"/>
        <v>1.1829496370314831E-2</v>
      </c>
      <c r="AG280">
        <f t="shared" si="141"/>
        <v>928.34911887562237</v>
      </c>
      <c r="AH280">
        <f t="shared" si="142"/>
        <v>2667.2102708982115</v>
      </c>
      <c r="AI280">
        <f t="shared" si="143"/>
        <v>928.34911887562237</v>
      </c>
      <c r="AK280" t="b">
        <f t="shared" si="179"/>
        <v>1</v>
      </c>
      <c r="AL280" t="b">
        <f t="shared" si="180"/>
        <v>1</v>
      </c>
      <c r="AM280">
        <f t="shared" si="181"/>
        <v>928.34911887562248</v>
      </c>
      <c r="AN280" t="b">
        <f t="shared" si="182"/>
        <v>1</v>
      </c>
      <c r="AO280">
        <f t="shared" si="183"/>
        <v>3.8415112606118242</v>
      </c>
      <c r="AP280">
        <f>SUM(AO281:$AO$352)</f>
        <v>440.63387614719164</v>
      </c>
      <c r="AQ280" t="b">
        <f t="shared" si="144"/>
        <v>1</v>
      </c>
      <c r="AR280" t="b">
        <f t="shared" si="184"/>
        <v>1</v>
      </c>
      <c r="AS280" t="b">
        <f t="shared" si="185"/>
        <v>1</v>
      </c>
      <c r="AT280" t="b">
        <f t="shared" si="187"/>
        <v>1</v>
      </c>
      <c r="AU280">
        <f t="shared" si="145"/>
        <v>2667.2102708982115</v>
      </c>
      <c r="AV280" t="b">
        <f t="shared" si="146"/>
        <v>1</v>
      </c>
      <c r="AW280" t="b">
        <f t="shared" si="147"/>
        <v>1</v>
      </c>
      <c r="AX280" t="b">
        <f t="shared" si="186"/>
        <v>1</v>
      </c>
    </row>
    <row r="281" spans="1:50" x14ac:dyDescent="0.35">
      <c r="A281">
        <v>229</v>
      </c>
      <c r="B281">
        <f t="shared" si="148"/>
        <v>19</v>
      </c>
      <c r="C281">
        <f t="shared" si="149"/>
        <v>54</v>
      </c>
      <c r="D281">
        <f t="shared" si="150"/>
        <v>2.1313450697948433E-3</v>
      </c>
      <c r="E281">
        <f t="shared" si="151"/>
        <v>1.7778582907368445E-4</v>
      </c>
      <c r="F281">
        <f t="shared" si="152"/>
        <v>0.04</v>
      </c>
      <c r="G281">
        <f t="shared" si="153"/>
        <v>3.3960531989175591E-3</v>
      </c>
      <c r="H281">
        <f t="shared" si="154"/>
        <v>0.02</v>
      </c>
      <c r="I281">
        <f t="shared" si="155"/>
        <v>1.7578306720513655</v>
      </c>
      <c r="J281">
        <f t="shared" si="156"/>
        <v>6.1880129800769522E-5</v>
      </c>
      <c r="K281">
        <f t="shared" si="157"/>
        <v>1.181820016138753E-3</v>
      </c>
      <c r="L281">
        <f t="shared" si="158"/>
        <v>0</v>
      </c>
      <c r="M281">
        <f t="shared" si="159"/>
        <v>0.34681626685583378</v>
      </c>
      <c r="N281">
        <f t="shared" si="160"/>
        <v>51.64</v>
      </c>
      <c r="O281">
        <f t="shared" si="161"/>
        <v>1.0327999999999999</v>
      </c>
      <c r="P281">
        <f t="shared" si="162"/>
        <v>8.7891533602568277</v>
      </c>
      <c r="Q281">
        <f t="shared" si="163"/>
        <v>439.45766801284134</v>
      </c>
      <c r="R281">
        <f t="shared" si="164"/>
        <v>17.973816695971575</v>
      </c>
      <c r="S281">
        <f t="shared" si="165"/>
        <v>0.35947633391943151</v>
      </c>
      <c r="T281">
        <f t="shared" si="166"/>
        <v>3.0591524285445164</v>
      </c>
      <c r="U281">
        <f t="shared" si="167"/>
        <v>24.75205192030781</v>
      </c>
      <c r="V281">
        <f t="shared" si="168"/>
        <v>2.7193697538578102E-2</v>
      </c>
      <c r="W281">
        <f t="shared" si="169"/>
        <v>-10.224057684338762</v>
      </c>
      <c r="X281">
        <f t="shared" si="170"/>
        <v>10.166392917558323</v>
      </c>
      <c r="Y281">
        <f t="shared" si="171"/>
        <v>0.99673694261856227</v>
      </c>
      <c r="Z281">
        <f t="shared" si="172"/>
        <v>0.47309363858399939</v>
      </c>
      <c r="AA281">
        <f t="shared" si="173"/>
        <v>-4.809655816642266</v>
      </c>
      <c r="AB281">
        <f t="shared" si="174"/>
        <v>8.5311359259943949</v>
      </c>
      <c r="AC281">
        <f t="shared" si="175"/>
        <v>0.17062271851988792</v>
      </c>
      <c r="AD281">
        <f t="shared" si="176"/>
        <v>1.4472655534032035</v>
      </c>
      <c r="AE281">
        <f t="shared" si="177"/>
        <v>11.710038305398491</v>
      </c>
      <c r="AF281">
        <f t="shared" si="178"/>
        <v>1.2865165315078662E-2</v>
      </c>
      <c r="AG281">
        <f t="shared" si="141"/>
        <v>921.22189940029648</v>
      </c>
      <c r="AH281">
        <f t="shared" si="142"/>
        <v>2656.2245991282593</v>
      </c>
      <c r="AI281">
        <f t="shared" si="143"/>
        <v>921.22189940029648</v>
      </c>
      <c r="AK281" t="b">
        <f t="shared" si="179"/>
        <v>1</v>
      </c>
      <c r="AL281" t="b">
        <f t="shared" si="180"/>
        <v>1</v>
      </c>
      <c r="AM281">
        <f t="shared" si="181"/>
        <v>921.22189940029637</v>
      </c>
      <c r="AN281" t="b">
        <f t="shared" si="182"/>
        <v>1</v>
      </c>
      <c r="AO281">
        <f t="shared" si="183"/>
        <v>4.809655816642266</v>
      </c>
      <c r="AP281">
        <f>SUM(AO282:$AO$352)</f>
        <v>435.82422033054939</v>
      </c>
      <c r="AQ281" t="b">
        <f t="shared" si="144"/>
        <v>1</v>
      </c>
      <c r="AR281" t="b">
        <f t="shared" si="184"/>
        <v>1</v>
      </c>
      <c r="AS281" t="b">
        <f t="shared" si="185"/>
        <v>1</v>
      </c>
      <c r="AT281" t="b">
        <f t="shared" si="187"/>
        <v>1</v>
      </c>
      <c r="AU281">
        <f t="shared" si="145"/>
        <v>2656.2245991282593</v>
      </c>
      <c r="AV281" t="b">
        <f t="shared" si="146"/>
        <v>1</v>
      </c>
      <c r="AW281" t="b">
        <f t="shared" si="147"/>
        <v>1</v>
      </c>
      <c r="AX281" t="b">
        <f t="shared" si="186"/>
        <v>1</v>
      </c>
    </row>
    <row r="282" spans="1:50" x14ac:dyDescent="0.35">
      <c r="A282">
        <v>230</v>
      </c>
      <c r="B282">
        <f t="shared" si="148"/>
        <v>19</v>
      </c>
      <c r="C282">
        <f t="shared" si="149"/>
        <v>54</v>
      </c>
      <c r="D282">
        <f t="shared" si="150"/>
        <v>2.1313450697948433E-3</v>
      </c>
      <c r="E282">
        <f t="shared" si="151"/>
        <v>1.7778582907368445E-4</v>
      </c>
      <c r="F282">
        <f t="shared" si="152"/>
        <v>0.04</v>
      </c>
      <c r="G282">
        <f t="shared" si="153"/>
        <v>3.3960531989175591E-3</v>
      </c>
      <c r="H282">
        <f t="shared" si="154"/>
        <v>0.02</v>
      </c>
      <c r="I282">
        <f t="shared" si="155"/>
        <v>1.762165956702674</v>
      </c>
      <c r="J282">
        <f t="shared" si="156"/>
        <v>6.16590175392046E-5</v>
      </c>
      <c r="K282">
        <f t="shared" si="157"/>
        <v>1.1775970951886441E-3</v>
      </c>
      <c r="L282">
        <f t="shared" si="158"/>
        <v>0</v>
      </c>
      <c r="M282">
        <f t="shared" si="159"/>
        <v>0.34557701074310593</v>
      </c>
      <c r="N282">
        <f t="shared" si="160"/>
        <v>51.64</v>
      </c>
      <c r="O282">
        <f t="shared" si="161"/>
        <v>1.0327999999999999</v>
      </c>
      <c r="P282">
        <f t="shared" si="162"/>
        <v>8.8108297835133698</v>
      </c>
      <c r="Q282">
        <f t="shared" si="163"/>
        <v>440.54148917566852</v>
      </c>
      <c r="R282">
        <f t="shared" si="164"/>
        <v>17.909592020435255</v>
      </c>
      <c r="S282">
        <f t="shared" si="165"/>
        <v>0.35819184040870511</v>
      </c>
      <c r="T282">
        <f t="shared" si="166"/>
        <v>3.0557390934203008</v>
      </c>
      <c r="U282">
        <f t="shared" si="167"/>
        <v>24.663607015681841</v>
      </c>
      <c r="V282">
        <f t="shared" si="168"/>
        <v>2.7163355407829857E-2</v>
      </c>
      <c r="W282">
        <f t="shared" si="169"/>
        <v>-10.195109284483419</v>
      </c>
      <c r="X282">
        <f t="shared" si="170"/>
        <v>10.137650567480772</v>
      </c>
      <c r="Y282">
        <f t="shared" si="171"/>
        <v>0.99673694261856227</v>
      </c>
      <c r="Z282">
        <f t="shared" si="172"/>
        <v>0.47154990689450671</v>
      </c>
      <c r="AA282">
        <f t="shared" si="173"/>
        <v>-4.7804081812246029</v>
      </c>
      <c r="AB282">
        <f t="shared" si="174"/>
        <v>8.4729140545026755</v>
      </c>
      <c r="AC282">
        <f t="shared" si="175"/>
        <v>0.16945828109005351</v>
      </c>
      <c r="AD282">
        <f t="shared" si="176"/>
        <v>1.4409334849962472</v>
      </c>
      <c r="AE282">
        <f t="shared" si="177"/>
        <v>11.630121591927475</v>
      </c>
      <c r="AF282">
        <f t="shared" si="178"/>
        <v>1.2808877713504564E-2</v>
      </c>
      <c r="AG282">
        <f t="shared" si="141"/>
        <v>914.1000896131153</v>
      </c>
      <c r="AH282">
        <f t="shared" si="142"/>
        <v>2645.141491465231</v>
      </c>
      <c r="AI282">
        <f t="shared" si="143"/>
        <v>914.1000896131153</v>
      </c>
      <c r="AK282" t="b">
        <f t="shared" si="179"/>
        <v>1</v>
      </c>
      <c r="AL282" t="b">
        <f t="shared" si="180"/>
        <v>1</v>
      </c>
      <c r="AM282">
        <f t="shared" si="181"/>
        <v>914.1000896131153</v>
      </c>
      <c r="AN282" t="b">
        <f t="shared" si="182"/>
        <v>1</v>
      </c>
      <c r="AO282">
        <f t="shared" si="183"/>
        <v>4.7804081812246029</v>
      </c>
      <c r="AP282">
        <f>SUM(AO283:$AO$352)</f>
        <v>431.04381214932482</v>
      </c>
      <c r="AQ282" t="b">
        <f t="shared" si="144"/>
        <v>1</v>
      </c>
      <c r="AR282" t="b">
        <f t="shared" si="184"/>
        <v>1</v>
      </c>
      <c r="AS282" t="b">
        <f t="shared" si="185"/>
        <v>1</v>
      </c>
      <c r="AT282" t="b">
        <f t="shared" si="187"/>
        <v>1</v>
      </c>
      <c r="AU282">
        <f t="shared" si="145"/>
        <v>2645.141491465231</v>
      </c>
      <c r="AV282" t="b">
        <f t="shared" si="146"/>
        <v>1</v>
      </c>
      <c r="AW282" t="b">
        <f t="shared" si="147"/>
        <v>1</v>
      </c>
      <c r="AX282" t="b">
        <f t="shared" si="186"/>
        <v>1</v>
      </c>
    </row>
    <row r="283" spans="1:50" x14ac:dyDescent="0.35">
      <c r="A283">
        <v>231</v>
      </c>
      <c r="B283">
        <f t="shared" si="148"/>
        <v>19</v>
      </c>
      <c r="C283">
        <f t="shared" si="149"/>
        <v>54</v>
      </c>
      <c r="D283">
        <f t="shared" si="150"/>
        <v>2.1313450697948433E-3</v>
      </c>
      <c r="E283">
        <f t="shared" si="151"/>
        <v>1.7778582907368445E-4</v>
      </c>
      <c r="F283">
        <f t="shared" si="152"/>
        <v>0.04</v>
      </c>
      <c r="G283">
        <f t="shared" si="153"/>
        <v>3.3960531989175591E-3</v>
      </c>
      <c r="H283">
        <f t="shared" si="154"/>
        <v>0.02</v>
      </c>
      <c r="I283">
        <f t="shared" si="155"/>
        <v>1.7665119333354722</v>
      </c>
      <c r="J283">
        <f t="shared" si="156"/>
        <v>6.1438695363768645E-5</v>
      </c>
      <c r="K283">
        <f t="shared" si="157"/>
        <v>1.173389263728565E-3</v>
      </c>
      <c r="L283">
        <f t="shared" si="158"/>
        <v>0</v>
      </c>
      <c r="M283">
        <f t="shared" si="159"/>
        <v>0.34434218278401357</v>
      </c>
      <c r="N283">
        <f t="shared" si="160"/>
        <v>51.64</v>
      </c>
      <c r="O283">
        <f t="shared" si="161"/>
        <v>1.0327999999999999</v>
      </c>
      <c r="P283">
        <f t="shared" si="162"/>
        <v>8.8325596666773603</v>
      </c>
      <c r="Q283">
        <f t="shared" si="163"/>
        <v>441.62798333386803</v>
      </c>
      <c r="R283">
        <f t="shared" si="164"/>
        <v>17.845596834773989</v>
      </c>
      <c r="S283">
        <f t="shared" si="165"/>
        <v>0.35691193669547977</v>
      </c>
      <c r="T283">
        <f t="shared" si="166"/>
        <v>3.0523295668204864</v>
      </c>
      <c r="U283">
        <f t="shared" si="167"/>
        <v>24.575478145507457</v>
      </c>
      <c r="V283">
        <f t="shared" si="168"/>
        <v>2.7133047132165015E-2</v>
      </c>
      <c r="W283">
        <f t="shared" si="169"/>
        <v>-10.166255861381599</v>
      </c>
      <c r="X283">
        <f t="shared" si="170"/>
        <v>10.109002457892416</v>
      </c>
      <c r="Y283">
        <f t="shared" si="171"/>
        <v>0.99673694261856227</v>
      </c>
      <c r="Z283">
        <f t="shared" si="172"/>
        <v>0.47001121249009831</v>
      </c>
      <c r="AA283">
        <f t="shared" si="173"/>
        <v>-4.7513445022993981</v>
      </c>
      <c r="AB283">
        <f t="shared" si="174"/>
        <v>8.4150895259145777</v>
      </c>
      <c r="AC283">
        <f t="shared" si="175"/>
        <v>0.16830179051829156</v>
      </c>
      <c r="AD283">
        <f t="shared" si="176"/>
        <v>1.4346291206206734</v>
      </c>
      <c r="AE283">
        <f t="shared" si="177"/>
        <v>11.550750280693872</v>
      </c>
      <c r="AF283">
        <f t="shared" si="178"/>
        <v>1.2752836381139863E-2</v>
      </c>
      <c r="AG283">
        <f t="shared" si="141"/>
        <v>906.98361298350096</v>
      </c>
      <c r="AH283">
        <f t="shared" si="142"/>
        <v>2633.9602242470555</v>
      </c>
      <c r="AI283">
        <f t="shared" si="143"/>
        <v>906.98361298350096</v>
      </c>
      <c r="AK283" t="b">
        <f t="shared" si="179"/>
        <v>1</v>
      </c>
      <c r="AL283" t="b">
        <f t="shared" si="180"/>
        <v>1</v>
      </c>
      <c r="AM283">
        <f t="shared" si="181"/>
        <v>906.98361298350108</v>
      </c>
      <c r="AN283" t="b">
        <f t="shared" si="182"/>
        <v>1</v>
      </c>
      <c r="AO283">
        <f t="shared" si="183"/>
        <v>4.7513445022993981</v>
      </c>
      <c r="AP283">
        <f>SUM(AO284:$AO$352)</f>
        <v>426.29246764702543</v>
      </c>
      <c r="AQ283" t="b">
        <f t="shared" si="144"/>
        <v>1</v>
      </c>
      <c r="AR283" t="b">
        <f t="shared" si="184"/>
        <v>1</v>
      </c>
      <c r="AS283" t="b">
        <f t="shared" si="185"/>
        <v>1</v>
      </c>
      <c r="AT283" t="b">
        <f t="shared" si="187"/>
        <v>1</v>
      </c>
      <c r="AU283">
        <f t="shared" si="145"/>
        <v>2633.9602242470555</v>
      </c>
      <c r="AV283" t="b">
        <f t="shared" si="146"/>
        <v>1</v>
      </c>
      <c r="AW283" t="b">
        <f t="shared" si="147"/>
        <v>1</v>
      </c>
      <c r="AX283" t="b">
        <f t="shared" si="186"/>
        <v>1</v>
      </c>
    </row>
    <row r="284" spans="1:50" x14ac:dyDescent="0.35">
      <c r="A284">
        <v>232</v>
      </c>
      <c r="B284">
        <f t="shared" si="148"/>
        <v>19</v>
      </c>
      <c r="C284">
        <f t="shared" si="149"/>
        <v>54</v>
      </c>
      <c r="D284">
        <f t="shared" si="150"/>
        <v>2.1313450697948433E-3</v>
      </c>
      <c r="E284">
        <f t="shared" si="151"/>
        <v>1.7778582907368445E-4</v>
      </c>
      <c r="F284">
        <f t="shared" si="152"/>
        <v>0.04</v>
      </c>
      <c r="G284">
        <f t="shared" si="153"/>
        <v>3.3960531989175591E-3</v>
      </c>
      <c r="H284">
        <f t="shared" si="154"/>
        <v>0.02</v>
      </c>
      <c r="I284">
        <f t="shared" si="155"/>
        <v>1.7708686283190711</v>
      </c>
      <c r="J284">
        <f t="shared" si="156"/>
        <v>6.1219160451298052E-5</v>
      </c>
      <c r="K284">
        <f t="shared" si="157"/>
        <v>1.1691964678402183E-3</v>
      </c>
      <c r="L284">
        <f t="shared" si="158"/>
        <v>0</v>
      </c>
      <c r="M284">
        <f t="shared" si="159"/>
        <v>0.34311176715572206</v>
      </c>
      <c r="N284">
        <f t="shared" si="160"/>
        <v>51.64</v>
      </c>
      <c r="O284">
        <f t="shared" si="161"/>
        <v>1.0327999999999999</v>
      </c>
      <c r="P284">
        <f t="shared" si="162"/>
        <v>8.854343141595356</v>
      </c>
      <c r="Q284">
        <f t="shared" si="163"/>
        <v>442.71715707976779</v>
      </c>
      <c r="R284">
        <f t="shared" si="164"/>
        <v>17.78183031896646</v>
      </c>
      <c r="S284">
        <f t="shared" si="165"/>
        <v>0.3556366063793292</v>
      </c>
      <c r="T284">
        <f t="shared" si="166"/>
        <v>3.0489238444956048</v>
      </c>
      <c r="U284">
        <f t="shared" si="167"/>
        <v>24.487664180519221</v>
      </c>
      <c r="V284">
        <f t="shared" si="168"/>
        <v>2.7102772673808829E-2</v>
      </c>
      <c r="W284">
        <f t="shared" si="169"/>
        <v>-10.137497085101502</v>
      </c>
      <c r="X284">
        <f t="shared" si="170"/>
        <v>10.080448261492304</v>
      </c>
      <c r="Y284">
        <f t="shared" si="171"/>
        <v>0.99673694261856227</v>
      </c>
      <c r="Z284">
        <f t="shared" si="172"/>
        <v>0.46847753893382393</v>
      </c>
      <c r="AA284">
        <f t="shared" si="173"/>
        <v>-4.7224635928936571</v>
      </c>
      <c r="AB284">
        <f t="shared" si="174"/>
        <v>8.3576596285106177</v>
      </c>
      <c r="AC284">
        <f t="shared" si="175"/>
        <v>0.16715319257021236</v>
      </c>
      <c r="AD284">
        <f t="shared" si="176"/>
        <v>1.4283523390659538</v>
      </c>
      <c r="AE284">
        <f t="shared" si="177"/>
        <v>11.471920649527599</v>
      </c>
      <c r="AF284">
        <f t="shared" si="178"/>
        <v>1.2697040240508856E-2</v>
      </c>
      <c r="AG284">
        <f t="shared" si="141"/>
        <v>899.87239305763535</v>
      </c>
      <c r="AH284">
        <f t="shared" si="142"/>
        <v>2622.680068705502</v>
      </c>
      <c r="AI284">
        <f t="shared" si="143"/>
        <v>899.87239305763535</v>
      </c>
      <c r="AK284" t="b">
        <f t="shared" si="179"/>
        <v>1</v>
      </c>
      <c r="AL284" t="b">
        <f t="shared" si="180"/>
        <v>1</v>
      </c>
      <c r="AM284">
        <f t="shared" si="181"/>
        <v>899.87239305763524</v>
      </c>
      <c r="AN284" t="b">
        <f t="shared" si="182"/>
        <v>1</v>
      </c>
      <c r="AO284">
        <f t="shared" si="183"/>
        <v>4.7224635928936571</v>
      </c>
      <c r="AP284">
        <f>SUM(AO285:$AO$352)</f>
        <v>421.57000405413174</v>
      </c>
      <c r="AQ284" t="b">
        <f t="shared" si="144"/>
        <v>1</v>
      </c>
      <c r="AR284" t="b">
        <f t="shared" si="184"/>
        <v>1</v>
      </c>
      <c r="AS284" t="b">
        <f t="shared" si="185"/>
        <v>1</v>
      </c>
      <c r="AT284" t="b">
        <f t="shared" si="187"/>
        <v>1</v>
      </c>
      <c r="AU284">
        <f t="shared" si="145"/>
        <v>2622.6800687055024</v>
      </c>
      <c r="AV284" t="b">
        <f t="shared" si="146"/>
        <v>1</v>
      </c>
      <c r="AW284" t="b">
        <f t="shared" si="147"/>
        <v>1</v>
      </c>
      <c r="AX284" t="b">
        <f t="shared" si="186"/>
        <v>1</v>
      </c>
    </row>
    <row r="285" spans="1:50" x14ac:dyDescent="0.35">
      <c r="A285">
        <v>233</v>
      </c>
      <c r="B285">
        <f t="shared" si="148"/>
        <v>19</v>
      </c>
      <c r="C285">
        <f t="shared" si="149"/>
        <v>54</v>
      </c>
      <c r="D285">
        <f t="shared" si="150"/>
        <v>2.1313450697948433E-3</v>
      </c>
      <c r="E285">
        <f t="shared" si="151"/>
        <v>1.7778582907368445E-4</v>
      </c>
      <c r="F285">
        <f t="shared" si="152"/>
        <v>0.04</v>
      </c>
      <c r="G285">
        <f t="shared" si="153"/>
        <v>3.3960531989175591E-3</v>
      </c>
      <c r="H285">
        <f t="shared" si="154"/>
        <v>0.02</v>
      </c>
      <c r="I285">
        <f t="shared" si="155"/>
        <v>1.7752360680878156</v>
      </c>
      <c r="J285">
        <f t="shared" si="156"/>
        <v>6.100040998871702E-5</v>
      </c>
      <c r="K285">
        <f t="shared" si="157"/>
        <v>1.165018653797969E-3</v>
      </c>
      <c r="L285">
        <f t="shared" si="158"/>
        <v>0</v>
      </c>
      <c r="M285">
        <f t="shared" si="159"/>
        <v>0.34188574809193534</v>
      </c>
      <c r="N285">
        <f t="shared" si="160"/>
        <v>51.64</v>
      </c>
      <c r="O285">
        <f t="shared" si="161"/>
        <v>1.0327999999999999</v>
      </c>
      <c r="P285">
        <f t="shared" si="162"/>
        <v>8.8761803404390776</v>
      </c>
      <c r="Q285">
        <f t="shared" si="163"/>
        <v>443.80901702195393</v>
      </c>
      <c r="R285">
        <f t="shared" si="164"/>
        <v>17.718291655921487</v>
      </c>
      <c r="S285">
        <f t="shared" si="165"/>
        <v>0.35436583311842973</v>
      </c>
      <c r="T285">
        <f t="shared" si="166"/>
        <v>3.0455219222009307</v>
      </c>
      <c r="U285">
        <f t="shared" si="167"/>
        <v>24.400163995486807</v>
      </c>
      <c r="V285">
        <f t="shared" si="168"/>
        <v>2.7072531995028681E-2</v>
      </c>
      <c r="W285">
        <f t="shared" si="169"/>
        <v>-10.108832626879707</v>
      </c>
      <c r="X285">
        <f t="shared" si="170"/>
        <v>10.051987652138447</v>
      </c>
      <c r="Y285">
        <f t="shared" si="171"/>
        <v>0.99673694261856227</v>
      </c>
      <c r="Z285">
        <f t="shared" si="172"/>
        <v>0.46694886984236822</v>
      </c>
      <c r="AA285">
        <f t="shared" si="173"/>
        <v>-4.6937642738354892</v>
      </c>
      <c r="AB285">
        <f t="shared" si="174"/>
        <v>8.3006216690778061</v>
      </c>
      <c r="AC285">
        <f t="shared" si="175"/>
        <v>0.16601243338155611</v>
      </c>
      <c r="AD285">
        <f t="shared" si="176"/>
        <v>1.4221030196518814</v>
      </c>
      <c r="AE285">
        <f t="shared" si="177"/>
        <v>11.393629001661008</v>
      </c>
      <c r="AF285">
        <f t="shared" si="178"/>
        <v>1.2641488218849996E-2</v>
      </c>
      <c r="AG285">
        <f t="shared" si="141"/>
        <v>892.76635345755221</v>
      </c>
      <c r="AH285">
        <f t="shared" si="142"/>
        <v>2611.3002909307629</v>
      </c>
      <c r="AI285">
        <f t="shared" si="143"/>
        <v>892.76635345755221</v>
      </c>
      <c r="AK285" t="b">
        <f t="shared" si="179"/>
        <v>1</v>
      </c>
      <c r="AL285" t="b">
        <f t="shared" si="180"/>
        <v>1</v>
      </c>
      <c r="AM285">
        <f t="shared" si="181"/>
        <v>892.76635345755221</v>
      </c>
      <c r="AN285" t="b">
        <f t="shared" si="182"/>
        <v>1</v>
      </c>
      <c r="AO285">
        <f t="shared" si="183"/>
        <v>4.6937642738354892</v>
      </c>
      <c r="AP285">
        <f>SUM(AO286:$AO$352)</f>
        <v>416.87623978029626</v>
      </c>
      <c r="AQ285" t="b">
        <f t="shared" si="144"/>
        <v>1</v>
      </c>
      <c r="AR285" t="b">
        <f t="shared" si="184"/>
        <v>1</v>
      </c>
      <c r="AS285" t="b">
        <f t="shared" si="185"/>
        <v>1</v>
      </c>
      <c r="AT285" t="b">
        <f t="shared" si="187"/>
        <v>1</v>
      </c>
      <c r="AU285">
        <f t="shared" si="145"/>
        <v>2611.3002909307629</v>
      </c>
      <c r="AV285" t="b">
        <f t="shared" si="146"/>
        <v>1</v>
      </c>
      <c r="AW285" t="b">
        <f t="shared" si="147"/>
        <v>1</v>
      </c>
      <c r="AX285" t="b">
        <f t="shared" si="186"/>
        <v>1</v>
      </c>
    </row>
    <row r="286" spans="1:50" x14ac:dyDescent="0.35">
      <c r="A286">
        <v>234</v>
      </c>
      <c r="B286">
        <f t="shared" si="148"/>
        <v>19</v>
      </c>
      <c r="C286">
        <f t="shared" si="149"/>
        <v>54</v>
      </c>
      <c r="D286">
        <f t="shared" si="150"/>
        <v>2.1313450697948433E-3</v>
      </c>
      <c r="E286">
        <f t="shared" si="151"/>
        <v>1.7778582907368445E-4</v>
      </c>
      <c r="F286">
        <f t="shared" si="152"/>
        <v>0.04</v>
      </c>
      <c r="G286">
        <f t="shared" si="153"/>
        <v>3.3960531989175591E-3</v>
      </c>
      <c r="H286">
        <f t="shared" si="154"/>
        <v>0.02</v>
      </c>
      <c r="I286">
        <f t="shared" si="155"/>
        <v>1.7796142791412433</v>
      </c>
      <c r="J286">
        <f t="shared" si="156"/>
        <v>6.0782441173001555E-5</v>
      </c>
      <c r="K286">
        <f t="shared" si="157"/>
        <v>1.1608557680681561E-3</v>
      </c>
      <c r="L286">
        <f t="shared" si="158"/>
        <v>0</v>
      </c>
      <c r="M286">
        <f t="shared" si="159"/>
        <v>0.34066410988269413</v>
      </c>
      <c r="N286">
        <f t="shared" si="160"/>
        <v>51.64</v>
      </c>
      <c r="O286">
        <f t="shared" si="161"/>
        <v>1.0327999999999999</v>
      </c>
      <c r="P286">
        <f t="shared" si="162"/>
        <v>8.8980713957062161</v>
      </c>
      <c r="Q286">
        <f t="shared" si="163"/>
        <v>444.90356978531082</v>
      </c>
      <c r="R286">
        <f t="shared" si="164"/>
        <v>17.654980031467542</v>
      </c>
      <c r="S286">
        <f t="shared" si="165"/>
        <v>0.35309960062935086</v>
      </c>
      <c r="T286">
        <f t="shared" si="166"/>
        <v>3.0421237956964711</v>
      </c>
      <c r="U286">
        <f t="shared" si="167"/>
        <v>24.31297646920062</v>
      </c>
      <c r="V286">
        <f t="shared" si="168"/>
        <v>2.7042325058134049E-2</v>
      </c>
      <c r="W286">
        <f t="shared" si="169"/>
        <v>-10.080262159117034</v>
      </c>
      <c r="X286">
        <f t="shared" si="170"/>
        <v>10.02362030484375</v>
      </c>
      <c r="Y286">
        <f t="shared" si="171"/>
        <v>0.99673694261856227</v>
      </c>
      <c r="Z286">
        <f t="shared" si="172"/>
        <v>0.46542518888587503</v>
      </c>
      <c r="AA286">
        <f t="shared" si="173"/>
        <v>-4.6652453737021933</v>
      </c>
      <c r="AB286">
        <f t="shared" si="174"/>
        <v>8.2439729727833466</v>
      </c>
      <c r="AC286">
        <f t="shared" si="175"/>
        <v>0.16487945945566695</v>
      </c>
      <c r="AD286">
        <f t="shared" si="176"/>
        <v>1.4158810422262451</v>
      </c>
      <c r="AE286">
        <f t="shared" si="177"/>
        <v>11.315871665555534</v>
      </c>
      <c r="AF286">
        <f t="shared" si="178"/>
        <v>1.2586179248095271E-2</v>
      </c>
      <c r="AG286">
        <f t="shared" si="141"/>
        <v>885.66541788023108</v>
      </c>
      <c r="AH286">
        <f t="shared" si="142"/>
        <v>2599.8201518357928</v>
      </c>
      <c r="AI286">
        <f t="shared" si="143"/>
        <v>885.66541788023108</v>
      </c>
      <c r="AK286" t="b">
        <f t="shared" si="179"/>
        <v>1</v>
      </c>
      <c r="AL286" t="b">
        <f t="shared" si="180"/>
        <v>1</v>
      </c>
      <c r="AM286">
        <f t="shared" si="181"/>
        <v>885.66541788023108</v>
      </c>
      <c r="AN286" t="b">
        <f t="shared" si="182"/>
        <v>1</v>
      </c>
      <c r="AO286">
        <f t="shared" si="183"/>
        <v>4.6652453737021933</v>
      </c>
      <c r="AP286">
        <f>SUM(AO287:$AO$352)</f>
        <v>412.21099440659412</v>
      </c>
      <c r="AQ286" t="b">
        <f t="shared" si="144"/>
        <v>1</v>
      </c>
      <c r="AR286" t="b">
        <f t="shared" si="184"/>
        <v>1</v>
      </c>
      <c r="AS286" t="b">
        <f t="shared" si="185"/>
        <v>1</v>
      </c>
      <c r="AT286" t="b">
        <f t="shared" si="187"/>
        <v>1</v>
      </c>
      <c r="AU286">
        <f t="shared" si="145"/>
        <v>2599.8201518357928</v>
      </c>
      <c r="AV286" t="b">
        <f t="shared" si="146"/>
        <v>1</v>
      </c>
      <c r="AW286" t="b">
        <f t="shared" si="147"/>
        <v>1</v>
      </c>
      <c r="AX286" t="b">
        <f t="shared" si="186"/>
        <v>1</v>
      </c>
    </row>
    <row r="287" spans="1:50" x14ac:dyDescent="0.35">
      <c r="A287">
        <v>235</v>
      </c>
      <c r="B287">
        <f t="shared" si="148"/>
        <v>19</v>
      </c>
      <c r="C287">
        <f t="shared" si="149"/>
        <v>54</v>
      </c>
      <c r="D287">
        <f t="shared" si="150"/>
        <v>2.1313450697948433E-3</v>
      </c>
      <c r="E287">
        <f t="shared" si="151"/>
        <v>1.7778582907368445E-4</v>
      </c>
      <c r="F287">
        <f t="shared" si="152"/>
        <v>0.04</v>
      </c>
      <c r="G287">
        <f t="shared" si="153"/>
        <v>3.3960531989175591E-3</v>
      </c>
      <c r="H287">
        <f t="shared" si="154"/>
        <v>0.02</v>
      </c>
      <c r="I287">
        <f t="shared" si="155"/>
        <v>1.7840032880442496</v>
      </c>
      <c r="J287">
        <f t="shared" si="156"/>
        <v>6.0565251211143515E-5</v>
      </c>
      <c r="K287">
        <f t="shared" si="157"/>
        <v>1.1567077573084075E-3</v>
      </c>
      <c r="L287">
        <f t="shared" si="158"/>
        <v>0</v>
      </c>
      <c r="M287">
        <f t="shared" si="159"/>
        <v>0.3394468368741746</v>
      </c>
      <c r="N287">
        <f t="shared" si="160"/>
        <v>51.64</v>
      </c>
      <c r="O287">
        <f t="shared" si="161"/>
        <v>1.0327999999999999</v>
      </c>
      <c r="P287">
        <f t="shared" si="162"/>
        <v>8.9200164402212483</v>
      </c>
      <c r="Q287">
        <f t="shared" si="163"/>
        <v>446.00082201106238</v>
      </c>
      <c r="R287">
        <f t="shared" si="164"/>
        <v>17.591894634342324</v>
      </c>
      <c r="S287">
        <f t="shared" si="165"/>
        <v>0.35183789268684651</v>
      </c>
      <c r="T287">
        <f t="shared" si="166"/>
        <v>3.0387294607469695</v>
      </c>
      <c r="U287">
        <f t="shared" si="167"/>
        <v>24.226100484457405</v>
      </c>
      <c r="V287">
        <f t="shared" si="168"/>
        <v>2.7012151825476498E-2</v>
      </c>
      <c r="W287">
        <f t="shared" si="169"/>
        <v>-10.051785355374371</v>
      </c>
      <c r="X287">
        <f t="shared" si="170"/>
        <v>9.9953458957718482</v>
      </c>
      <c r="Y287">
        <f t="shared" si="171"/>
        <v>0.99673694261856227</v>
      </c>
      <c r="Z287">
        <f t="shared" si="172"/>
        <v>0.46390647978777394</v>
      </c>
      <c r="AA287">
        <f t="shared" si="173"/>
        <v>-4.6369057287686921</v>
      </c>
      <c r="AB287">
        <f t="shared" si="174"/>
        <v>8.1877108830491885</v>
      </c>
      <c r="AC287">
        <f t="shared" si="175"/>
        <v>0.16375421766098378</v>
      </c>
      <c r="AD287">
        <f t="shared" si="176"/>
        <v>1.4096862871625273</v>
      </c>
      <c r="AE287">
        <f t="shared" si="177"/>
        <v>11.238644994729519</v>
      </c>
      <c r="AF287">
        <f t="shared" si="178"/>
        <v>1.2531112264849693E-2</v>
      </c>
      <c r="AG287">
        <f t="shared" si="141"/>
        <v>878.5695100966916</v>
      </c>
      <c r="AH287">
        <f t="shared" si="142"/>
        <v>2588.2389071204038</v>
      </c>
      <c r="AI287">
        <f t="shared" si="143"/>
        <v>878.5695100966916</v>
      </c>
      <c r="AK287" t="b">
        <f t="shared" si="179"/>
        <v>1</v>
      </c>
      <c r="AL287" t="b">
        <f t="shared" si="180"/>
        <v>1</v>
      </c>
      <c r="AM287">
        <f t="shared" si="181"/>
        <v>878.5695100966916</v>
      </c>
      <c r="AN287" t="b">
        <f t="shared" si="182"/>
        <v>1</v>
      </c>
      <c r="AO287">
        <f t="shared" si="183"/>
        <v>4.6369057287686903</v>
      </c>
      <c r="AP287">
        <f>SUM(AO288:$AO$352)</f>
        <v>407.57408867782544</v>
      </c>
      <c r="AQ287" t="b">
        <f t="shared" si="144"/>
        <v>1</v>
      </c>
      <c r="AR287" t="b">
        <f t="shared" si="184"/>
        <v>1</v>
      </c>
      <c r="AS287" t="b">
        <f t="shared" si="185"/>
        <v>1</v>
      </c>
      <c r="AT287" t="b">
        <f t="shared" si="187"/>
        <v>1</v>
      </c>
      <c r="AU287">
        <f t="shared" si="145"/>
        <v>2588.2389071204038</v>
      </c>
      <c r="AV287" t="b">
        <f t="shared" si="146"/>
        <v>1</v>
      </c>
      <c r="AW287" t="b">
        <f t="shared" si="147"/>
        <v>1</v>
      </c>
      <c r="AX287" t="b">
        <f t="shared" si="186"/>
        <v>1</v>
      </c>
    </row>
    <row r="288" spans="1:50" x14ac:dyDescent="0.35">
      <c r="A288">
        <v>236</v>
      </c>
      <c r="B288">
        <f t="shared" si="148"/>
        <v>19</v>
      </c>
      <c r="C288">
        <f t="shared" si="149"/>
        <v>54</v>
      </c>
      <c r="D288">
        <f t="shared" si="150"/>
        <v>2.1313450697948433E-3</v>
      </c>
      <c r="E288">
        <f t="shared" si="151"/>
        <v>1.7778582907368445E-4</v>
      </c>
      <c r="F288">
        <f t="shared" si="152"/>
        <v>0.04</v>
      </c>
      <c r="G288">
        <f t="shared" si="153"/>
        <v>3.3960531989175591E-3</v>
      </c>
      <c r="H288">
        <f t="shared" si="154"/>
        <v>0.02</v>
      </c>
      <c r="I288">
        <f t="shared" si="155"/>
        <v>1.7884031214272431</v>
      </c>
      <c r="J288">
        <f t="shared" si="156"/>
        <v>6.0348837320114854E-5</v>
      </c>
      <c r="K288">
        <f t="shared" si="157"/>
        <v>1.1525745683669557E-3</v>
      </c>
      <c r="L288">
        <f t="shared" si="158"/>
        <v>0</v>
      </c>
      <c r="M288">
        <f t="shared" si="159"/>
        <v>0.33823391346848752</v>
      </c>
      <c r="N288">
        <f t="shared" si="160"/>
        <v>51.64</v>
      </c>
      <c r="O288">
        <f t="shared" si="161"/>
        <v>1.0327999999999999</v>
      </c>
      <c r="P288">
        <f t="shared" si="162"/>
        <v>8.9420156071362165</v>
      </c>
      <c r="Q288">
        <f t="shared" si="163"/>
        <v>447.10078035681079</v>
      </c>
      <c r="R288">
        <f t="shared" si="164"/>
        <v>17.529034656182375</v>
      </c>
      <c r="S288">
        <f t="shared" si="165"/>
        <v>0.35058069312364754</v>
      </c>
      <c r="T288">
        <f t="shared" si="166"/>
        <v>3.0353389131218904</v>
      </c>
      <c r="U288">
        <f t="shared" si="167"/>
        <v>24.13953492804594</v>
      </c>
      <c r="V288">
        <f t="shared" si="168"/>
        <v>2.6982012259449576E-2</v>
      </c>
      <c r="W288">
        <f t="shared" si="169"/>
        <v>-10.02340189036855</v>
      </c>
      <c r="X288">
        <f t="shared" si="170"/>
        <v>9.9671641022330135</v>
      </c>
      <c r="Y288">
        <f t="shared" si="171"/>
        <v>0.99673694261856227</v>
      </c>
      <c r="Z288">
        <f t="shared" si="172"/>
        <v>0.46239272632460565</v>
      </c>
      <c r="AA288">
        <f t="shared" si="173"/>
        <v>-4.6087441829562632</v>
      </c>
      <c r="AB288">
        <f t="shared" si="174"/>
        <v>8.1318327614274573</v>
      </c>
      <c r="AC288">
        <f t="shared" si="175"/>
        <v>0.16263665522854917</v>
      </c>
      <c r="AD288">
        <f t="shared" si="176"/>
        <v>1.4035186353575964</v>
      </c>
      <c r="AE288">
        <f t="shared" si="177"/>
        <v>11.161945367587206</v>
      </c>
      <c r="AF288">
        <f t="shared" si="178"/>
        <v>1.2476286210370823E-2</v>
      </c>
      <c r="AG288">
        <f t="shared" si="141"/>
        <v>871.47855395108911</v>
      </c>
      <c r="AH288">
        <f t="shared" si="142"/>
        <v>2576.5558072351096</v>
      </c>
      <c r="AI288">
        <f t="shared" si="143"/>
        <v>871.47855395108911</v>
      </c>
      <c r="AK288" t="b">
        <f t="shared" si="179"/>
        <v>1</v>
      </c>
      <c r="AL288" t="b">
        <f t="shared" si="180"/>
        <v>1</v>
      </c>
      <c r="AM288">
        <f t="shared" si="181"/>
        <v>871.47855395108922</v>
      </c>
      <c r="AN288" t="b">
        <f t="shared" si="182"/>
        <v>1</v>
      </c>
      <c r="AO288">
        <f t="shared" si="183"/>
        <v>4.6087441829562632</v>
      </c>
      <c r="AP288">
        <f>SUM(AO289:$AO$352)</f>
        <v>402.96534449486921</v>
      </c>
      <c r="AQ288" t="b">
        <f t="shared" si="144"/>
        <v>1</v>
      </c>
      <c r="AR288" t="b">
        <f t="shared" si="184"/>
        <v>1</v>
      </c>
      <c r="AS288" t="b">
        <f t="shared" si="185"/>
        <v>1</v>
      </c>
      <c r="AT288" t="b">
        <f t="shared" si="187"/>
        <v>1</v>
      </c>
      <c r="AU288">
        <f t="shared" si="145"/>
        <v>2576.55580723511</v>
      </c>
      <c r="AV288" t="b">
        <f t="shared" si="146"/>
        <v>1</v>
      </c>
      <c r="AW288" t="b">
        <f t="shared" si="147"/>
        <v>1</v>
      </c>
      <c r="AX288" t="b">
        <f t="shared" si="186"/>
        <v>1</v>
      </c>
    </row>
    <row r="289" spans="1:50" x14ac:dyDescent="0.35">
      <c r="A289">
        <v>237</v>
      </c>
      <c r="B289">
        <f t="shared" si="148"/>
        <v>19</v>
      </c>
      <c r="C289">
        <f t="shared" si="149"/>
        <v>54</v>
      </c>
      <c r="D289">
        <f t="shared" si="150"/>
        <v>2.1313450697948433E-3</v>
      </c>
      <c r="E289">
        <f t="shared" si="151"/>
        <v>1.7778582907368445E-4</v>
      </c>
      <c r="F289">
        <f t="shared" si="152"/>
        <v>0.04</v>
      </c>
      <c r="G289">
        <f t="shared" si="153"/>
        <v>3.3960531989175591E-3</v>
      </c>
      <c r="H289">
        <f t="shared" si="154"/>
        <v>0.02</v>
      </c>
      <c r="I289">
        <f t="shared" si="155"/>
        <v>1.7928138059863123</v>
      </c>
      <c r="J289">
        <f t="shared" si="156"/>
        <v>6.0133196726831902E-5</v>
      </c>
      <c r="K289">
        <f t="shared" si="157"/>
        <v>1.1484561482819568E-3</v>
      </c>
      <c r="L289">
        <f t="shared" si="158"/>
        <v>0</v>
      </c>
      <c r="M289">
        <f t="shared" si="159"/>
        <v>0.33702532412347874</v>
      </c>
      <c r="N289">
        <f t="shared" si="160"/>
        <v>51.64</v>
      </c>
      <c r="O289">
        <f t="shared" si="161"/>
        <v>1.0327999999999999</v>
      </c>
      <c r="P289">
        <f t="shared" si="162"/>
        <v>8.9640690299315615</v>
      </c>
      <c r="Q289">
        <f t="shared" si="163"/>
        <v>448.20345149657811</v>
      </c>
      <c r="R289">
        <f t="shared" si="164"/>
        <v>17.466399291512698</v>
      </c>
      <c r="S289">
        <f t="shared" si="165"/>
        <v>0.34932798583025398</v>
      </c>
      <c r="T289">
        <f t="shared" si="166"/>
        <v>3.0319521485954208</v>
      </c>
      <c r="U289">
        <f t="shared" si="167"/>
        <v>24.05327869073276</v>
      </c>
      <c r="V289">
        <f t="shared" si="168"/>
        <v>2.6951906322488794E-2</v>
      </c>
      <c r="W289">
        <f t="shared" si="169"/>
        <v>-9.9951114399682268</v>
      </c>
      <c r="X289">
        <f t="shared" si="170"/>
        <v>9.9390746026800798</v>
      </c>
      <c r="Y289">
        <f t="shared" si="171"/>
        <v>0.99673694261856227</v>
      </c>
      <c r="Z289">
        <f t="shared" si="172"/>
        <v>0.46088391232584897</v>
      </c>
      <c r="AA289">
        <f t="shared" si="173"/>
        <v>-4.5807595877816762</v>
      </c>
      <c r="AB289">
        <f t="shared" si="174"/>
        <v>8.0763359874767175</v>
      </c>
      <c r="AC289">
        <f t="shared" si="175"/>
        <v>0.16152671974953436</v>
      </c>
      <c r="AD289">
        <f t="shared" si="176"/>
        <v>1.3973779682294214</v>
      </c>
      <c r="AE289">
        <f t="shared" si="177"/>
        <v>11.085769187248889</v>
      </c>
      <c r="AF289">
        <f t="shared" si="178"/>
        <v>1.242170003054842E-2</v>
      </c>
      <c r="AG289">
        <f t="shared" si="141"/>
        <v>864.3924733598119</v>
      </c>
      <c r="AH289">
        <f t="shared" si="142"/>
        <v>2564.7700973447245</v>
      </c>
      <c r="AI289">
        <f t="shared" si="143"/>
        <v>864.3924733598119</v>
      </c>
      <c r="AK289" t="b">
        <f t="shared" si="179"/>
        <v>1</v>
      </c>
      <c r="AL289" t="b">
        <f t="shared" si="180"/>
        <v>1</v>
      </c>
      <c r="AM289">
        <f t="shared" si="181"/>
        <v>864.39247335981202</v>
      </c>
      <c r="AN289" t="b">
        <f t="shared" si="182"/>
        <v>1</v>
      </c>
      <c r="AO289">
        <f t="shared" si="183"/>
        <v>4.5807595877816762</v>
      </c>
      <c r="AP289">
        <f>SUM(AO290:$AO$352)</f>
        <v>398.38458490708763</v>
      </c>
      <c r="AQ289" t="b">
        <f t="shared" si="144"/>
        <v>1</v>
      </c>
      <c r="AR289" t="b">
        <f t="shared" si="184"/>
        <v>1</v>
      </c>
      <c r="AS289" t="b">
        <f t="shared" si="185"/>
        <v>1</v>
      </c>
      <c r="AT289" t="b">
        <f t="shared" si="187"/>
        <v>1</v>
      </c>
      <c r="AU289">
        <f t="shared" si="145"/>
        <v>2564.7700973447249</v>
      </c>
      <c r="AV289" t="b">
        <f t="shared" si="146"/>
        <v>1</v>
      </c>
      <c r="AW289" t="b">
        <f t="shared" si="147"/>
        <v>1</v>
      </c>
      <c r="AX289" t="b">
        <f t="shared" si="186"/>
        <v>1</v>
      </c>
    </row>
    <row r="290" spans="1:50" x14ac:dyDescent="0.35">
      <c r="A290">
        <v>238</v>
      </c>
      <c r="B290">
        <f t="shared" si="148"/>
        <v>19</v>
      </c>
      <c r="C290">
        <f t="shared" si="149"/>
        <v>54</v>
      </c>
      <c r="D290">
        <f t="shared" si="150"/>
        <v>2.1313450697948433E-3</v>
      </c>
      <c r="E290">
        <f t="shared" si="151"/>
        <v>1.7778582907368445E-4</v>
      </c>
      <c r="F290">
        <f t="shared" si="152"/>
        <v>0.04</v>
      </c>
      <c r="G290">
        <f t="shared" si="153"/>
        <v>3.3960531989175591E-3</v>
      </c>
      <c r="H290">
        <f t="shared" si="154"/>
        <v>0.02</v>
      </c>
      <c r="I290">
        <f t="shared" si="155"/>
        <v>1.7972353684833851</v>
      </c>
      <c r="J290">
        <f t="shared" si="156"/>
        <v>5.9918326668119893E-5</v>
      </c>
      <c r="K290">
        <f t="shared" si="157"/>
        <v>1.1443524442808122E-3</v>
      </c>
      <c r="L290">
        <f t="shared" si="158"/>
        <v>0</v>
      </c>
      <c r="M290">
        <f t="shared" si="159"/>
        <v>0.33582105335252982</v>
      </c>
      <c r="N290">
        <f t="shared" si="160"/>
        <v>51.64</v>
      </c>
      <c r="O290">
        <f t="shared" si="161"/>
        <v>1.0327999999999999</v>
      </c>
      <c r="P290">
        <f t="shared" si="162"/>
        <v>8.9861768424169259</v>
      </c>
      <c r="Q290">
        <f t="shared" si="163"/>
        <v>449.30884212084624</v>
      </c>
      <c r="R290">
        <f t="shared" si="164"/>
        <v>17.403987737736443</v>
      </c>
      <c r="S290">
        <f t="shared" si="165"/>
        <v>0.34807975475472885</v>
      </c>
      <c r="T290">
        <f t="shared" si="166"/>
        <v>3.0285691629464631</v>
      </c>
      <c r="U290">
        <f t="shared" si="167"/>
        <v>23.967330667247957</v>
      </c>
      <c r="V290">
        <f t="shared" si="168"/>
        <v>2.6921833977071572E-2</v>
      </c>
      <c r="W290">
        <f t="shared" si="169"/>
        <v>-9.9669136811897765</v>
      </c>
      <c r="X290">
        <f t="shared" si="170"/>
        <v>9.9110770767043661</v>
      </c>
      <c r="Y290">
        <f t="shared" si="171"/>
        <v>0.99673694261856227</v>
      </c>
      <c r="Z290">
        <f t="shared" si="172"/>
        <v>0.45938002167374825</v>
      </c>
      <c r="AA290">
        <f t="shared" si="173"/>
        <v>-4.5529508023066425</v>
      </c>
      <c r="AB290">
        <f t="shared" si="174"/>
        <v>8.0212179586390739</v>
      </c>
      <c r="AC290">
        <f t="shared" si="175"/>
        <v>0.16042435917278147</v>
      </c>
      <c r="AD290">
        <f t="shared" si="176"/>
        <v>1.3912641677147919</v>
      </c>
      <c r="AE290">
        <f t="shared" si="177"/>
        <v>11.010112881382257</v>
      </c>
      <c r="AF290">
        <f t="shared" si="178"/>
        <v>1.236735267588419E-2</v>
      </c>
      <c r="AG290">
        <f t="shared" si="141"/>
        <v>857.31119231057892</v>
      </c>
      <c r="AH290">
        <f t="shared" si="142"/>
        <v>2552.8810172917069</v>
      </c>
      <c r="AI290">
        <f t="shared" si="143"/>
        <v>857.31119231057892</v>
      </c>
      <c r="AK290" t="b">
        <f t="shared" si="179"/>
        <v>1</v>
      </c>
      <c r="AL290" t="b">
        <f t="shared" si="180"/>
        <v>1</v>
      </c>
      <c r="AM290">
        <f t="shared" si="181"/>
        <v>857.31119231057869</v>
      </c>
      <c r="AN290" t="b">
        <f t="shared" si="182"/>
        <v>1</v>
      </c>
      <c r="AO290">
        <f t="shared" si="183"/>
        <v>4.5529508023066425</v>
      </c>
      <c r="AP290">
        <f>SUM(AO291:$AO$352)</f>
        <v>393.83163410478096</v>
      </c>
      <c r="AQ290" t="b">
        <f t="shared" si="144"/>
        <v>1</v>
      </c>
      <c r="AR290" t="b">
        <f t="shared" si="184"/>
        <v>1</v>
      </c>
      <c r="AS290" t="b">
        <f t="shared" si="185"/>
        <v>1</v>
      </c>
      <c r="AT290" t="b">
        <f t="shared" si="187"/>
        <v>1</v>
      </c>
      <c r="AU290">
        <f t="shared" si="145"/>
        <v>2552.8810172917065</v>
      </c>
      <c r="AV290" t="b">
        <f t="shared" si="146"/>
        <v>1</v>
      </c>
      <c r="AW290" t="b">
        <f t="shared" si="147"/>
        <v>1</v>
      </c>
      <c r="AX290" t="b">
        <f t="shared" si="186"/>
        <v>1</v>
      </c>
    </row>
    <row r="291" spans="1:50" x14ac:dyDescent="0.35">
      <c r="A291">
        <v>239</v>
      </c>
      <c r="B291">
        <f t="shared" si="148"/>
        <v>19</v>
      </c>
      <c r="C291">
        <f t="shared" si="149"/>
        <v>54</v>
      </c>
      <c r="D291">
        <f t="shared" si="150"/>
        <v>2.1313450697948433E-3</v>
      </c>
      <c r="E291">
        <f t="shared" si="151"/>
        <v>1.7778582907368445E-4</v>
      </c>
      <c r="F291">
        <f t="shared" si="152"/>
        <v>0.04</v>
      </c>
      <c r="G291">
        <f t="shared" si="153"/>
        <v>3.3960531989175591E-3</v>
      </c>
      <c r="H291">
        <f t="shared" si="154"/>
        <v>0.02</v>
      </c>
      <c r="I291">
        <f t="shared" si="155"/>
        <v>1.8016678357463909</v>
      </c>
      <c r="J291">
        <f t="shared" si="156"/>
        <v>5.9704224390677537E-5</v>
      </c>
      <c r="K291">
        <f t="shared" si="157"/>
        <v>1.1402634037794923E-3</v>
      </c>
      <c r="L291">
        <f t="shared" si="158"/>
        <v>0</v>
      </c>
      <c r="M291">
        <f t="shared" si="159"/>
        <v>0.33462108572435967</v>
      </c>
      <c r="N291">
        <f t="shared" si="160"/>
        <v>51.64</v>
      </c>
      <c r="O291">
        <f t="shared" si="161"/>
        <v>1.0327999999999999</v>
      </c>
      <c r="P291">
        <f t="shared" si="162"/>
        <v>9.0083391787319549</v>
      </c>
      <c r="Q291">
        <f t="shared" si="163"/>
        <v>450.41695893659772</v>
      </c>
      <c r="R291">
        <f t="shared" si="164"/>
        <v>17.34179919512464</v>
      </c>
      <c r="S291">
        <f t="shared" si="165"/>
        <v>0.34683598390249282</v>
      </c>
      <c r="T291">
        <f t="shared" si="166"/>
        <v>3.0251899519586285</v>
      </c>
      <c r="U291">
        <f t="shared" si="167"/>
        <v>23.881689756271015</v>
      </c>
      <c r="V291">
        <f t="shared" si="168"/>
        <v>2.6891795185717219E-2</v>
      </c>
      <c r="W291">
        <f t="shared" si="169"/>
        <v>-9.9388082921932153</v>
      </c>
      <c r="X291">
        <f t="shared" si="170"/>
        <v>9.8831712050316263</v>
      </c>
      <c r="Y291">
        <f t="shared" si="171"/>
        <v>0.99673694261856227</v>
      </c>
      <c r="Z291">
        <f t="shared" si="172"/>
        <v>0.45788103830314075</v>
      </c>
      <c r="AA291">
        <f t="shared" si="173"/>
        <v>-4.5253166930875874</v>
      </c>
      <c r="AB291">
        <f t="shared" si="174"/>
        <v>7.9664760901181468</v>
      </c>
      <c r="AC291">
        <f t="shared" si="175"/>
        <v>0.15932952180236296</v>
      </c>
      <c r="AD291">
        <f t="shared" si="176"/>
        <v>1.3851771162670452</v>
      </c>
      <c r="AE291">
        <f t="shared" si="177"/>
        <v>10.934972902034852</v>
      </c>
      <c r="AF291">
        <f t="shared" si="178"/>
        <v>1.2313243101471602E-2</v>
      </c>
      <c r="AG291">
        <f t="shared" si="141"/>
        <v>850.23463486153878</v>
      </c>
      <c r="AH291">
        <f t="shared" si="142"/>
        <v>2540.8878015592536</v>
      </c>
      <c r="AI291">
        <f t="shared" si="143"/>
        <v>850.23463486153878</v>
      </c>
      <c r="AK291" t="b">
        <f t="shared" si="179"/>
        <v>1</v>
      </c>
      <c r="AL291" t="b">
        <f t="shared" si="180"/>
        <v>1</v>
      </c>
      <c r="AM291">
        <f t="shared" si="181"/>
        <v>850.23463486153878</v>
      </c>
      <c r="AN291" t="b">
        <f t="shared" si="182"/>
        <v>1</v>
      </c>
      <c r="AO291">
        <f t="shared" si="183"/>
        <v>4.5253166930875857</v>
      </c>
      <c r="AP291">
        <f>SUM(AO292:$AO$352)</f>
        <v>389.30631741169339</v>
      </c>
      <c r="AQ291" t="b">
        <f t="shared" si="144"/>
        <v>1</v>
      </c>
      <c r="AR291" t="b">
        <f t="shared" si="184"/>
        <v>1</v>
      </c>
      <c r="AS291" t="b">
        <f t="shared" si="185"/>
        <v>1</v>
      </c>
      <c r="AT291" t="b">
        <f t="shared" si="187"/>
        <v>1</v>
      </c>
      <c r="AU291">
        <f t="shared" si="145"/>
        <v>2540.8878015592536</v>
      </c>
      <c r="AV291" t="b">
        <f t="shared" si="146"/>
        <v>1</v>
      </c>
      <c r="AW291" t="b">
        <f t="shared" si="147"/>
        <v>1</v>
      </c>
      <c r="AX291" t="b">
        <f t="shared" si="186"/>
        <v>1</v>
      </c>
    </row>
    <row r="292" spans="1:50" x14ac:dyDescent="0.35">
      <c r="A292">
        <v>240</v>
      </c>
      <c r="B292">
        <f t="shared" si="148"/>
        <v>19</v>
      </c>
      <c r="C292">
        <f t="shared" si="149"/>
        <v>54</v>
      </c>
      <c r="D292">
        <f t="shared" si="150"/>
        <v>2.1313450697948433E-3</v>
      </c>
      <c r="E292">
        <f t="shared" si="151"/>
        <v>1.7778582907368445E-4</v>
      </c>
      <c r="F292">
        <f t="shared" si="152"/>
        <v>0.04</v>
      </c>
      <c r="G292">
        <f t="shared" si="153"/>
        <v>3.3960531989175591E-3</v>
      </c>
      <c r="H292">
        <f t="shared" si="154"/>
        <v>0.02</v>
      </c>
      <c r="I292">
        <f t="shared" si="155"/>
        <v>1.8061112346694237</v>
      </c>
      <c r="J292">
        <f t="shared" si="156"/>
        <v>5.9490887151041724E-5</v>
      </c>
      <c r="K292">
        <f t="shared" si="157"/>
        <v>1.1361889743818627E-3</v>
      </c>
      <c r="L292">
        <f t="shared" si="158"/>
        <v>0</v>
      </c>
      <c r="M292">
        <f t="shared" si="159"/>
        <v>0.33342540586282682</v>
      </c>
      <c r="N292">
        <f t="shared" si="160"/>
        <v>51.64</v>
      </c>
      <c r="O292">
        <f t="shared" si="161"/>
        <v>1.0327999999999999</v>
      </c>
      <c r="P292">
        <f t="shared" si="162"/>
        <v>9.0305561733471187</v>
      </c>
      <c r="Q292">
        <f t="shared" si="163"/>
        <v>451.52780866735594</v>
      </c>
      <c r="R292">
        <f t="shared" si="164"/>
        <v>17.279832866805933</v>
      </c>
      <c r="S292">
        <f t="shared" si="165"/>
        <v>0.34559665733611866</v>
      </c>
      <c r="T292">
        <f t="shared" si="166"/>
        <v>3.0218145114202315</v>
      </c>
      <c r="U292">
        <f t="shared" si="167"/>
        <v>23.796354860416688</v>
      </c>
      <c r="V292">
        <f t="shared" si="168"/>
        <v>2.6861789910986832E-2</v>
      </c>
      <c r="W292">
        <f t="shared" si="169"/>
        <v>-9.9107949522780938</v>
      </c>
      <c r="X292">
        <f t="shared" si="170"/>
        <v>9.8553566695180024</v>
      </c>
      <c r="Y292">
        <f t="shared" si="171"/>
        <v>0.99673694261856227</v>
      </c>
      <c r="Z292">
        <f t="shared" si="172"/>
        <v>0.45638694620128528</v>
      </c>
      <c r="AA292">
        <f t="shared" si="173"/>
        <v>-4.4978561341257892</v>
      </c>
      <c r="AB292">
        <f t="shared" si="174"/>
        <v>7.9121078147578379</v>
      </c>
      <c r="AC292">
        <f t="shared" si="175"/>
        <v>0.15824215629515676</v>
      </c>
      <c r="AD292">
        <f t="shared" si="176"/>
        <v>1.3791166968538084</v>
      </c>
      <c r="AE292">
        <f t="shared" si="177"/>
        <v>10.860345725467685</v>
      </c>
      <c r="AF292">
        <f t="shared" si="178"/>
        <v>1.2259370266975775E-2</v>
      </c>
      <c r="AG292">
        <f t="shared" si="141"/>
        <v>843.16272514037041</v>
      </c>
      <c r="AH292">
        <f t="shared" si="142"/>
        <v>2528.7896792341389</v>
      </c>
      <c r="AI292">
        <f t="shared" si="143"/>
        <v>843.16272514037041</v>
      </c>
      <c r="AK292" t="b">
        <f t="shared" si="179"/>
        <v>1</v>
      </c>
      <c r="AL292" t="b">
        <f t="shared" si="180"/>
        <v>1</v>
      </c>
      <c r="AM292">
        <f t="shared" si="181"/>
        <v>843.1627251403703</v>
      </c>
      <c r="AN292" t="b">
        <f t="shared" si="182"/>
        <v>1</v>
      </c>
      <c r="AO292">
        <f t="shared" si="183"/>
        <v>4.4978561341257892</v>
      </c>
      <c r="AP292">
        <f>SUM(AO293:$AO$352)</f>
        <v>384.80846127756757</v>
      </c>
      <c r="AQ292" t="b">
        <f t="shared" si="144"/>
        <v>1</v>
      </c>
      <c r="AR292" t="b">
        <f t="shared" si="184"/>
        <v>1</v>
      </c>
      <c r="AS292" t="b">
        <f t="shared" si="185"/>
        <v>1</v>
      </c>
      <c r="AT292" t="b">
        <f t="shared" si="187"/>
        <v>1</v>
      </c>
      <c r="AU292">
        <f t="shared" si="145"/>
        <v>2528.7896792341394</v>
      </c>
      <c r="AV292" t="b">
        <f t="shared" si="146"/>
        <v>1</v>
      </c>
      <c r="AW292" t="b">
        <f t="shared" si="147"/>
        <v>1</v>
      </c>
      <c r="AX292" t="b">
        <f t="shared" si="186"/>
        <v>1</v>
      </c>
    </row>
    <row r="293" spans="1:50" x14ac:dyDescent="0.35">
      <c r="A293">
        <v>241</v>
      </c>
      <c r="B293">
        <f t="shared" si="148"/>
        <v>20</v>
      </c>
      <c r="C293">
        <f t="shared" si="149"/>
        <v>55</v>
      </c>
      <c r="D293">
        <f t="shared" si="150"/>
        <v>2.3292646233181724E-3</v>
      </c>
      <c r="E293">
        <f t="shared" si="151"/>
        <v>1.9431291713156718E-4</v>
      </c>
      <c r="F293">
        <f t="shared" si="152"/>
        <v>0.04</v>
      </c>
      <c r="G293">
        <f t="shared" si="153"/>
        <v>3.3960531989175591E-3</v>
      </c>
      <c r="H293">
        <f t="shared" si="154"/>
        <v>0.02</v>
      </c>
      <c r="I293">
        <f t="shared" si="155"/>
        <v>1.8105655922129071</v>
      </c>
      <c r="J293">
        <f t="shared" si="156"/>
        <v>6.4788863258982625E-5</v>
      </c>
      <c r="K293">
        <f t="shared" si="157"/>
        <v>1.1321103897545136E-3</v>
      </c>
      <c r="L293">
        <f t="shared" si="158"/>
        <v>0</v>
      </c>
      <c r="M293">
        <f t="shared" si="159"/>
        <v>0.33222850660981329</v>
      </c>
      <c r="N293">
        <f t="shared" si="160"/>
        <v>51.64</v>
      </c>
      <c r="O293">
        <f t="shared" si="161"/>
        <v>1.0327999999999999</v>
      </c>
      <c r="P293">
        <f t="shared" si="162"/>
        <v>9.0528279610645352</v>
      </c>
      <c r="Q293">
        <f t="shared" si="163"/>
        <v>452.64139805322679</v>
      </c>
      <c r="R293">
        <f t="shared" si="164"/>
        <v>17.218087958756378</v>
      </c>
      <c r="S293">
        <f t="shared" si="165"/>
        <v>0.34436175917512757</v>
      </c>
      <c r="T293">
        <f t="shared" si="166"/>
        <v>3.0184428371242897</v>
      </c>
      <c r="U293">
        <f t="shared" si="167"/>
        <v>25.915545303593049</v>
      </c>
      <c r="V293">
        <f t="shared" si="168"/>
        <v>2.9326121643825236E-2</v>
      </c>
      <c r="W293">
        <f t="shared" si="169"/>
        <v>-12.089588062779915</v>
      </c>
      <c r="X293">
        <f t="shared" si="170"/>
        <v>12.034347874046414</v>
      </c>
      <c r="Y293">
        <f t="shared" si="171"/>
        <v>0.99673694261856227</v>
      </c>
      <c r="Z293">
        <f t="shared" si="172"/>
        <v>0.45489772940769135</v>
      </c>
      <c r="AA293">
        <f t="shared" si="173"/>
        <v>-5.474397522805992</v>
      </c>
      <c r="AB293">
        <f t="shared" si="174"/>
        <v>7.8581105829219453</v>
      </c>
      <c r="AC293">
        <f t="shared" si="175"/>
        <v>0.15716221165843891</v>
      </c>
      <c r="AD293">
        <f t="shared" si="176"/>
        <v>1.3730827929547493</v>
      </c>
      <c r="AE293">
        <f t="shared" si="177"/>
        <v>11.788922714966638</v>
      </c>
      <c r="AF293">
        <f t="shared" si="178"/>
        <v>1.3340386148109853E-2</v>
      </c>
      <c r="AG293">
        <f t="shared" si="141"/>
        <v>833.88867262248334</v>
      </c>
      <c r="AH293">
        <f t="shared" si="142"/>
        <v>2509.985314420494</v>
      </c>
      <c r="AI293">
        <f t="shared" si="143"/>
        <v>833.88867262248334</v>
      </c>
      <c r="AK293" t="b">
        <f t="shared" si="179"/>
        <v>1</v>
      </c>
      <c r="AL293" t="b">
        <f t="shared" si="180"/>
        <v>1</v>
      </c>
      <c r="AM293">
        <f t="shared" si="181"/>
        <v>833.88867262248323</v>
      </c>
      <c r="AN293" t="b">
        <f t="shared" si="182"/>
        <v>1</v>
      </c>
      <c r="AO293">
        <f t="shared" si="183"/>
        <v>5.474397522805992</v>
      </c>
      <c r="AP293">
        <f>SUM(AO294:$AO$352)</f>
        <v>379.33406375476159</v>
      </c>
      <c r="AQ293" t="b">
        <f t="shared" si="144"/>
        <v>1</v>
      </c>
      <c r="AR293" t="b">
        <f t="shared" si="184"/>
        <v>1</v>
      </c>
      <c r="AS293" t="b">
        <f t="shared" si="185"/>
        <v>1</v>
      </c>
      <c r="AT293" t="b">
        <f t="shared" si="187"/>
        <v>1</v>
      </c>
      <c r="AU293">
        <f t="shared" si="145"/>
        <v>2509.9853144204944</v>
      </c>
      <c r="AV293" t="b">
        <f t="shared" si="146"/>
        <v>1</v>
      </c>
      <c r="AW293" t="b">
        <f t="shared" si="147"/>
        <v>1</v>
      </c>
      <c r="AX293" t="b">
        <f t="shared" si="186"/>
        <v>1</v>
      </c>
    </row>
    <row r="294" spans="1:50" x14ac:dyDescent="0.35">
      <c r="A294">
        <v>242</v>
      </c>
      <c r="B294">
        <f t="shared" si="148"/>
        <v>20</v>
      </c>
      <c r="C294">
        <f t="shared" si="149"/>
        <v>55</v>
      </c>
      <c r="D294">
        <f t="shared" si="150"/>
        <v>2.3292646233181724E-3</v>
      </c>
      <c r="E294">
        <f t="shared" si="151"/>
        <v>1.9431291713156718E-4</v>
      </c>
      <c r="F294">
        <f t="shared" si="152"/>
        <v>0.04</v>
      </c>
      <c r="G294">
        <f t="shared" si="153"/>
        <v>3.3960531989175591E-3</v>
      </c>
      <c r="H294">
        <f t="shared" si="154"/>
        <v>0.02</v>
      </c>
      <c r="I294">
        <f t="shared" si="155"/>
        <v>1.8150309354037546</v>
      </c>
      <c r="J294">
        <f t="shared" si="156"/>
        <v>6.4556290273616961E-5</v>
      </c>
      <c r="K294">
        <f t="shared" si="157"/>
        <v>1.1280464460477657E-3</v>
      </c>
      <c r="L294">
        <f t="shared" si="158"/>
        <v>0</v>
      </c>
      <c r="M294">
        <f t="shared" si="159"/>
        <v>0.33103590387349191</v>
      </c>
      <c r="N294">
        <f t="shared" si="160"/>
        <v>51.64</v>
      </c>
      <c r="O294">
        <f t="shared" si="161"/>
        <v>1.0327999999999999</v>
      </c>
      <c r="P294">
        <f t="shared" si="162"/>
        <v>9.075154677018773</v>
      </c>
      <c r="Q294">
        <f t="shared" si="163"/>
        <v>453.75773385093862</v>
      </c>
      <c r="R294">
        <f t="shared" si="164"/>
        <v>17.15628008133076</v>
      </c>
      <c r="S294">
        <f t="shared" si="165"/>
        <v>0.34312560162661521</v>
      </c>
      <c r="T294">
        <f t="shared" si="166"/>
        <v>3.0150250855990093</v>
      </c>
      <c r="U294">
        <f t="shared" si="167"/>
        <v>25.822516109446784</v>
      </c>
      <c r="V294">
        <f t="shared" si="168"/>
        <v>2.9292915980379822E-2</v>
      </c>
      <c r="W294">
        <f t="shared" si="169"/>
        <v>-12.053679631322028</v>
      </c>
      <c r="X294">
        <f t="shared" si="170"/>
        <v>11.998637738637566</v>
      </c>
      <c r="Y294">
        <f t="shared" si="171"/>
        <v>0.99673694261856227</v>
      </c>
      <c r="Z294">
        <f t="shared" si="172"/>
        <v>0.45341337201394838</v>
      </c>
      <c r="AA294">
        <f t="shared" si="173"/>
        <v>-5.4403427966494755</v>
      </c>
      <c r="AB294">
        <f t="shared" si="174"/>
        <v>7.8043528540797649</v>
      </c>
      <c r="AC294">
        <f t="shared" si="175"/>
        <v>0.15608705708159532</v>
      </c>
      <c r="AD294">
        <f t="shared" si="176"/>
        <v>1.3670526907680902</v>
      </c>
      <c r="AE294">
        <f t="shared" si="177"/>
        <v>11.708274103068769</v>
      </c>
      <c r="AF294">
        <f t="shared" si="178"/>
        <v>1.328179981078529E-2</v>
      </c>
      <c r="AG294">
        <f t="shared" si="141"/>
        <v>824.61996940533515</v>
      </c>
      <c r="AH294">
        <f t="shared" si="142"/>
        <v>2491.0287970469526</v>
      </c>
      <c r="AI294">
        <f t="shared" si="143"/>
        <v>824.61996940533515</v>
      </c>
      <c r="AK294" t="b">
        <f t="shared" si="179"/>
        <v>1</v>
      </c>
      <c r="AL294" t="b">
        <f t="shared" si="180"/>
        <v>1</v>
      </c>
      <c r="AM294">
        <f t="shared" si="181"/>
        <v>824.61996940533493</v>
      </c>
      <c r="AN294" t="b">
        <f t="shared" si="182"/>
        <v>1</v>
      </c>
      <c r="AO294">
        <f t="shared" si="183"/>
        <v>5.4403427966494755</v>
      </c>
      <c r="AP294">
        <f>SUM(AO295:$AO$352)</f>
        <v>373.89372095811211</v>
      </c>
      <c r="AQ294" t="b">
        <f t="shared" si="144"/>
        <v>1</v>
      </c>
      <c r="AR294" t="b">
        <f t="shared" si="184"/>
        <v>1</v>
      </c>
      <c r="AS294" t="b">
        <f t="shared" si="185"/>
        <v>1</v>
      </c>
      <c r="AT294" t="b">
        <f t="shared" si="187"/>
        <v>1</v>
      </c>
      <c r="AU294">
        <f t="shared" si="145"/>
        <v>2491.0287970469531</v>
      </c>
      <c r="AV294" t="b">
        <f t="shared" si="146"/>
        <v>1</v>
      </c>
      <c r="AW294" t="b">
        <f t="shared" si="147"/>
        <v>1</v>
      </c>
      <c r="AX294" t="b">
        <f t="shared" si="186"/>
        <v>1</v>
      </c>
    </row>
    <row r="295" spans="1:50" x14ac:dyDescent="0.35">
      <c r="A295">
        <v>243</v>
      </c>
      <c r="B295">
        <f t="shared" si="148"/>
        <v>20</v>
      </c>
      <c r="C295">
        <f t="shared" si="149"/>
        <v>55</v>
      </c>
      <c r="D295">
        <f t="shared" si="150"/>
        <v>2.3292646233181724E-3</v>
      </c>
      <c r="E295">
        <f t="shared" si="151"/>
        <v>1.9431291713156718E-4</v>
      </c>
      <c r="F295">
        <f t="shared" si="152"/>
        <v>0.04</v>
      </c>
      <c r="G295">
        <f t="shared" si="153"/>
        <v>3.3960531989175591E-3</v>
      </c>
      <c r="H295">
        <f t="shared" si="154"/>
        <v>0.02</v>
      </c>
      <c r="I295">
        <f t="shared" si="155"/>
        <v>1.819507291335537</v>
      </c>
      <c r="J295">
        <f t="shared" si="156"/>
        <v>6.4324552156943272E-5</v>
      </c>
      <c r="K295">
        <f t="shared" si="157"/>
        <v>1.1239970907050163E-3</v>
      </c>
      <c r="L295">
        <f t="shared" si="158"/>
        <v>0</v>
      </c>
      <c r="M295">
        <f t="shared" si="159"/>
        <v>0.32984758223062993</v>
      </c>
      <c r="N295">
        <f t="shared" si="160"/>
        <v>51.64</v>
      </c>
      <c r="O295">
        <f t="shared" si="161"/>
        <v>1.0327999999999999</v>
      </c>
      <c r="P295">
        <f t="shared" si="162"/>
        <v>9.0975364566776857</v>
      </c>
      <c r="Q295">
        <f t="shared" si="163"/>
        <v>454.87682283388426</v>
      </c>
      <c r="R295">
        <f t="shared" si="164"/>
        <v>17.094694076027121</v>
      </c>
      <c r="S295">
        <f t="shared" si="165"/>
        <v>0.34189388152054245</v>
      </c>
      <c r="T295">
        <f t="shared" si="166"/>
        <v>3.0116112039583425</v>
      </c>
      <c r="U295">
        <f t="shared" si="167"/>
        <v>25.729820862777309</v>
      </c>
      <c r="V295">
        <f t="shared" si="168"/>
        <v>2.9259747915362833E-2</v>
      </c>
      <c r="W295">
        <f t="shared" si="169"/>
        <v>-12.017891620144434</v>
      </c>
      <c r="X295">
        <f t="shared" si="170"/>
        <v>11.963047311684445</v>
      </c>
      <c r="Y295">
        <f t="shared" si="171"/>
        <v>0.99673694261856227</v>
      </c>
      <c r="Z295">
        <f t="shared" si="172"/>
        <v>0.45193385816355569</v>
      </c>
      <c r="AA295">
        <f t="shared" si="173"/>
        <v>-5.4065061269627037</v>
      </c>
      <c r="AB295">
        <f t="shared" si="174"/>
        <v>7.7509628845583247</v>
      </c>
      <c r="AC295">
        <f t="shared" si="175"/>
        <v>0.15501925769116651</v>
      </c>
      <c r="AD295">
        <f t="shared" si="176"/>
        <v>1.3610490706934848</v>
      </c>
      <c r="AE295">
        <f t="shared" si="177"/>
        <v>11.628177212372096</v>
      </c>
      <c r="AF295">
        <f t="shared" si="178"/>
        <v>1.3223470764282982E-2</v>
      </c>
      <c r="AG295">
        <f t="shared" si="141"/>
        <v>815.35651329268865</v>
      </c>
      <c r="AH295">
        <f t="shared" si="142"/>
        <v>2471.9190232614474</v>
      </c>
      <c r="AI295">
        <f t="shared" si="143"/>
        <v>815.35651329268865</v>
      </c>
      <c r="AK295" t="b">
        <f t="shared" si="179"/>
        <v>1</v>
      </c>
      <c r="AL295" t="b">
        <f t="shared" si="180"/>
        <v>1</v>
      </c>
      <c r="AM295">
        <f t="shared" si="181"/>
        <v>815.35651329268876</v>
      </c>
      <c r="AN295" t="b">
        <f t="shared" si="182"/>
        <v>1</v>
      </c>
      <c r="AO295">
        <f t="shared" si="183"/>
        <v>5.4065061269627037</v>
      </c>
      <c r="AP295">
        <f>SUM(AO296:$AO$352)</f>
        <v>368.4872148311494</v>
      </c>
      <c r="AQ295" t="b">
        <f t="shared" si="144"/>
        <v>1</v>
      </c>
      <c r="AR295" t="b">
        <f t="shared" si="184"/>
        <v>1</v>
      </c>
      <c r="AS295" t="b">
        <f t="shared" si="185"/>
        <v>1</v>
      </c>
      <c r="AT295" t="b">
        <f t="shared" si="187"/>
        <v>1</v>
      </c>
      <c r="AU295">
        <f t="shared" si="145"/>
        <v>2471.9190232614474</v>
      </c>
      <c r="AV295" t="b">
        <f t="shared" si="146"/>
        <v>1</v>
      </c>
      <c r="AW295" t="b">
        <f t="shared" si="147"/>
        <v>1</v>
      </c>
      <c r="AX295" t="b">
        <f t="shared" si="186"/>
        <v>1</v>
      </c>
    </row>
    <row r="296" spans="1:50" x14ac:dyDescent="0.35">
      <c r="A296">
        <v>244</v>
      </c>
      <c r="B296">
        <f t="shared" si="148"/>
        <v>20</v>
      </c>
      <c r="C296">
        <f t="shared" si="149"/>
        <v>55</v>
      </c>
      <c r="D296">
        <f t="shared" si="150"/>
        <v>2.3292646233181724E-3</v>
      </c>
      <c r="E296">
        <f t="shared" si="151"/>
        <v>1.9431291713156718E-4</v>
      </c>
      <c r="F296">
        <f t="shared" si="152"/>
        <v>0.04</v>
      </c>
      <c r="G296">
        <f t="shared" si="153"/>
        <v>3.3960531989175591E-3</v>
      </c>
      <c r="H296">
        <f t="shared" si="154"/>
        <v>0.02</v>
      </c>
      <c r="I296">
        <f t="shared" si="155"/>
        <v>1.8239946871686441</v>
      </c>
      <c r="J296">
        <f t="shared" si="156"/>
        <v>6.409364591202818E-5</v>
      </c>
      <c r="K296">
        <f t="shared" si="157"/>
        <v>1.1199622713583236E-3</v>
      </c>
      <c r="L296">
        <f t="shared" si="158"/>
        <v>0</v>
      </c>
      <c r="M296">
        <f t="shared" si="159"/>
        <v>0.3286635263133596</v>
      </c>
      <c r="N296">
        <f t="shared" si="160"/>
        <v>51.64</v>
      </c>
      <c r="O296">
        <f t="shared" si="161"/>
        <v>1.0327999999999999</v>
      </c>
      <c r="P296">
        <f t="shared" si="162"/>
        <v>9.119973435843221</v>
      </c>
      <c r="Q296">
        <f t="shared" si="163"/>
        <v>455.99867179216102</v>
      </c>
      <c r="R296">
        <f t="shared" si="164"/>
        <v>17.033329146389729</v>
      </c>
      <c r="S296">
        <f t="shared" si="165"/>
        <v>0.34066658292779456</v>
      </c>
      <c r="T296">
        <f t="shared" si="166"/>
        <v>3.0082011878204575</v>
      </c>
      <c r="U296">
        <f t="shared" si="167"/>
        <v>25.637458364811273</v>
      </c>
      <c r="V296">
        <f t="shared" si="168"/>
        <v>2.9226617406201919E-2</v>
      </c>
      <c r="W296">
        <f t="shared" si="169"/>
        <v>-11.982223606575999</v>
      </c>
      <c r="X296">
        <f t="shared" si="170"/>
        <v>11.92757617307117</v>
      </c>
      <c r="Y296">
        <f t="shared" si="171"/>
        <v>0.99673694261856227</v>
      </c>
      <c r="Z296">
        <f t="shared" si="172"/>
        <v>0.45045917205175351</v>
      </c>
      <c r="AA296">
        <f t="shared" si="173"/>
        <v>-5.3728860875058633</v>
      </c>
      <c r="AB296">
        <f t="shared" si="174"/>
        <v>7.6979381584976547</v>
      </c>
      <c r="AC296">
        <f t="shared" si="175"/>
        <v>0.15395876316995308</v>
      </c>
      <c r="AD296">
        <f t="shared" si="176"/>
        <v>1.3550718164307047</v>
      </c>
      <c r="AE296">
        <f t="shared" si="177"/>
        <v>11.548628268524189</v>
      </c>
      <c r="AF296">
        <f t="shared" si="178"/>
        <v>1.3165397878671084E-2</v>
      </c>
      <c r="AG296">
        <f t="shared" si="141"/>
        <v>806.09820217385868</v>
      </c>
      <c r="AH296">
        <f t="shared" si="142"/>
        <v>2452.6548814707712</v>
      </c>
      <c r="AI296">
        <f t="shared" si="143"/>
        <v>806.09820217385868</v>
      </c>
      <c r="AK296" t="b">
        <f t="shared" si="179"/>
        <v>1</v>
      </c>
      <c r="AL296" t="b">
        <f t="shared" si="180"/>
        <v>1</v>
      </c>
      <c r="AM296">
        <f t="shared" si="181"/>
        <v>806.09820217385879</v>
      </c>
      <c r="AN296" t="b">
        <f t="shared" si="182"/>
        <v>1</v>
      </c>
      <c r="AO296">
        <f t="shared" si="183"/>
        <v>5.3728860875058633</v>
      </c>
      <c r="AP296">
        <f>SUM(AO297:$AO$352)</f>
        <v>363.11432874364351</v>
      </c>
      <c r="AQ296" t="b">
        <f t="shared" si="144"/>
        <v>1</v>
      </c>
      <c r="AR296" t="b">
        <f t="shared" si="184"/>
        <v>1</v>
      </c>
      <c r="AS296" t="b">
        <f t="shared" si="185"/>
        <v>1</v>
      </c>
      <c r="AT296" t="b">
        <f t="shared" si="187"/>
        <v>1</v>
      </c>
      <c r="AU296">
        <f t="shared" si="145"/>
        <v>2452.6548814707712</v>
      </c>
      <c r="AV296" t="b">
        <f t="shared" si="146"/>
        <v>1</v>
      </c>
      <c r="AW296" t="b">
        <f t="shared" si="147"/>
        <v>1</v>
      </c>
      <c r="AX296" t="b">
        <f t="shared" si="186"/>
        <v>1</v>
      </c>
    </row>
    <row r="297" spans="1:50" x14ac:dyDescent="0.35">
      <c r="A297">
        <v>245</v>
      </c>
      <c r="B297">
        <f t="shared" si="148"/>
        <v>20</v>
      </c>
      <c r="C297">
        <f t="shared" si="149"/>
        <v>55</v>
      </c>
      <c r="D297">
        <f t="shared" si="150"/>
        <v>2.3292646233181724E-3</v>
      </c>
      <c r="E297">
        <f t="shared" si="151"/>
        <v>1.9431291713156718E-4</v>
      </c>
      <c r="F297">
        <f t="shared" si="152"/>
        <v>0.04</v>
      </c>
      <c r="G297">
        <f t="shared" si="153"/>
        <v>3.3960531989175591E-3</v>
      </c>
      <c r="H297">
        <f t="shared" si="154"/>
        <v>0.02</v>
      </c>
      <c r="I297">
        <f t="shared" si="155"/>
        <v>1.8284931501304504</v>
      </c>
      <c r="J297">
        <f t="shared" si="156"/>
        <v>6.3863568552696495E-5</v>
      </c>
      <c r="K297">
        <f t="shared" si="157"/>
        <v>1.1159419358277324E-3</v>
      </c>
      <c r="L297">
        <f t="shared" si="158"/>
        <v>0</v>
      </c>
      <c r="M297">
        <f t="shared" si="159"/>
        <v>0.32748372080897914</v>
      </c>
      <c r="N297">
        <f t="shared" si="160"/>
        <v>51.64</v>
      </c>
      <c r="O297">
        <f t="shared" si="161"/>
        <v>1.0327999999999999</v>
      </c>
      <c r="P297">
        <f t="shared" si="162"/>
        <v>9.1424657506522529</v>
      </c>
      <c r="Q297">
        <f t="shared" si="163"/>
        <v>457.12328753261261</v>
      </c>
      <c r="R297">
        <f t="shared" si="164"/>
        <v>16.972184498821889</v>
      </c>
      <c r="S297">
        <f t="shared" si="165"/>
        <v>0.33944368997643781</v>
      </c>
      <c r="T297">
        <f t="shared" si="166"/>
        <v>3.0047950328084858</v>
      </c>
      <c r="U297">
        <f t="shared" si="167"/>
        <v>25.5454274210786</v>
      </c>
      <c r="V297">
        <f t="shared" si="168"/>
        <v>2.9193524410372994E-2</v>
      </c>
      <c r="W297">
        <f t="shared" si="169"/>
        <v>-11.946675169452007</v>
      </c>
      <c r="X297">
        <f t="shared" si="170"/>
        <v>11.892223904179087</v>
      </c>
      <c r="Y297">
        <f t="shared" si="171"/>
        <v>0.99673694261856227</v>
      </c>
      <c r="Z297">
        <f t="shared" si="172"/>
        <v>0.44898929792535369</v>
      </c>
      <c r="AA297">
        <f t="shared" si="173"/>
        <v>-5.3394812615084764</v>
      </c>
      <c r="AB297">
        <f t="shared" si="174"/>
        <v>7.6452761772489133</v>
      </c>
      <c r="AC297">
        <f t="shared" si="175"/>
        <v>0.15290552354497827</v>
      </c>
      <c r="AD297">
        <f t="shared" si="176"/>
        <v>1.3491208121902722</v>
      </c>
      <c r="AE297">
        <f t="shared" si="177"/>
        <v>11.469623522993158</v>
      </c>
      <c r="AF297">
        <f t="shared" si="178"/>
        <v>1.3107580028980046E-2</v>
      </c>
      <c r="AG297">
        <f t="shared" si="141"/>
        <v>796.84493402249518</v>
      </c>
      <c r="AH297">
        <f t="shared" si="142"/>
        <v>2433.2352522869187</v>
      </c>
      <c r="AI297">
        <f t="shared" si="143"/>
        <v>796.84493402249518</v>
      </c>
      <c r="AK297" t="b">
        <f t="shared" si="179"/>
        <v>1</v>
      </c>
      <c r="AL297" t="b">
        <f t="shared" si="180"/>
        <v>1</v>
      </c>
      <c r="AM297">
        <f t="shared" si="181"/>
        <v>796.84493402249518</v>
      </c>
      <c r="AN297" t="b">
        <f t="shared" si="182"/>
        <v>1</v>
      </c>
      <c r="AO297">
        <f t="shared" si="183"/>
        <v>5.3394812615084764</v>
      </c>
      <c r="AP297">
        <f>SUM(AO298:$AO$352)</f>
        <v>357.77484748213504</v>
      </c>
      <c r="AQ297" t="b">
        <f t="shared" si="144"/>
        <v>1</v>
      </c>
      <c r="AR297" t="b">
        <f t="shared" si="184"/>
        <v>1</v>
      </c>
      <c r="AS297" t="b">
        <f t="shared" si="185"/>
        <v>1</v>
      </c>
      <c r="AT297" t="b">
        <f t="shared" si="187"/>
        <v>1</v>
      </c>
      <c r="AU297">
        <f t="shared" si="145"/>
        <v>2433.2352522869187</v>
      </c>
      <c r="AV297" t="b">
        <f t="shared" si="146"/>
        <v>1</v>
      </c>
      <c r="AW297" t="b">
        <f t="shared" si="147"/>
        <v>1</v>
      </c>
      <c r="AX297" t="b">
        <f t="shared" si="186"/>
        <v>1</v>
      </c>
    </row>
    <row r="298" spans="1:50" x14ac:dyDescent="0.35">
      <c r="A298">
        <v>246</v>
      </c>
      <c r="B298">
        <f t="shared" si="148"/>
        <v>20</v>
      </c>
      <c r="C298">
        <f t="shared" si="149"/>
        <v>55</v>
      </c>
      <c r="D298">
        <f t="shared" si="150"/>
        <v>2.3292646233181724E-3</v>
      </c>
      <c r="E298">
        <f t="shared" si="151"/>
        <v>1.9431291713156718E-4</v>
      </c>
      <c r="F298">
        <f t="shared" si="152"/>
        <v>0.04</v>
      </c>
      <c r="G298">
        <f t="shared" si="153"/>
        <v>3.3960531989175591E-3</v>
      </c>
      <c r="H298">
        <f t="shared" si="154"/>
        <v>0.02</v>
      </c>
      <c r="I298">
        <f t="shared" si="155"/>
        <v>1.8330027075154816</v>
      </c>
      <c r="J298">
        <f t="shared" si="156"/>
        <v>6.3634317103492438E-5</v>
      </c>
      <c r="K298">
        <f t="shared" si="157"/>
        <v>1.1119360321205983E-3</v>
      </c>
      <c r="L298">
        <f t="shared" si="158"/>
        <v>0</v>
      </c>
      <c r="M298">
        <f t="shared" si="159"/>
        <v>0.32630815045975503</v>
      </c>
      <c r="N298">
        <f t="shared" si="160"/>
        <v>51.64</v>
      </c>
      <c r="O298">
        <f t="shared" si="161"/>
        <v>1.0327999999999999</v>
      </c>
      <c r="P298">
        <f t="shared" si="162"/>
        <v>9.1650135375774084</v>
      </c>
      <c r="Q298">
        <f t="shared" si="163"/>
        <v>458.25067687887037</v>
      </c>
      <c r="R298">
        <f t="shared" si="164"/>
        <v>16.911259342575683</v>
      </c>
      <c r="S298">
        <f t="shared" si="165"/>
        <v>0.33822518685151365</v>
      </c>
      <c r="T298">
        <f t="shared" si="166"/>
        <v>3.0013927345505143</v>
      </c>
      <c r="U298">
        <f t="shared" si="167"/>
        <v>25.453726841396975</v>
      </c>
      <c r="V298">
        <f t="shared" si="168"/>
        <v>2.9160468885400088E-2</v>
      </c>
      <c r="W298">
        <f t="shared" si="169"/>
        <v>-11.91124588910872</v>
      </c>
      <c r="X298">
        <f t="shared" si="170"/>
        <v>11.856990087881385</v>
      </c>
      <c r="Y298">
        <f t="shared" si="171"/>
        <v>0.99673694261856227</v>
      </c>
      <c r="Z298">
        <f t="shared" si="172"/>
        <v>0.44752422008257181</v>
      </c>
      <c r="AA298">
        <f t="shared" si="173"/>
        <v>-5.3062902416059012</v>
      </c>
      <c r="AB298">
        <f t="shared" si="174"/>
        <v>7.5929744592566344</v>
      </c>
      <c r="AC298">
        <f t="shared" si="175"/>
        <v>0.15185948918513267</v>
      </c>
      <c r="AD298">
        <f t="shared" si="176"/>
        <v>1.3431959426912163</v>
      </c>
      <c r="AE298">
        <f t="shared" si="177"/>
        <v>11.391159252891006</v>
      </c>
      <c r="AF298">
        <f t="shared" si="178"/>
        <v>1.3050016095180778E-2</v>
      </c>
      <c r="AG298">
        <f t="shared" si="141"/>
        <v>787.5966068953669</v>
      </c>
      <c r="AH298">
        <f t="shared" si="142"/>
        <v>2413.6590084730492</v>
      </c>
      <c r="AI298">
        <f t="shared" si="143"/>
        <v>787.5966068953669</v>
      </c>
      <c r="AK298" t="b">
        <f t="shared" si="179"/>
        <v>1</v>
      </c>
      <c r="AL298" t="b">
        <f t="shared" si="180"/>
        <v>1</v>
      </c>
      <c r="AM298">
        <f t="shared" si="181"/>
        <v>787.5966068953669</v>
      </c>
      <c r="AN298" t="b">
        <f t="shared" si="182"/>
        <v>1</v>
      </c>
      <c r="AO298">
        <f t="shared" si="183"/>
        <v>5.3062902416059012</v>
      </c>
      <c r="AP298">
        <f>SUM(AO299:$AO$352)</f>
        <v>352.46855724052915</v>
      </c>
      <c r="AQ298" t="b">
        <f t="shared" si="144"/>
        <v>1</v>
      </c>
      <c r="AR298" t="b">
        <f t="shared" si="184"/>
        <v>1</v>
      </c>
      <c r="AS298" t="b">
        <f t="shared" si="185"/>
        <v>1</v>
      </c>
      <c r="AT298" t="b">
        <f t="shared" si="187"/>
        <v>1</v>
      </c>
      <c r="AU298">
        <f t="shared" si="145"/>
        <v>2413.6590084730497</v>
      </c>
      <c r="AV298" t="b">
        <f t="shared" si="146"/>
        <v>1</v>
      </c>
      <c r="AW298" t="b">
        <f t="shared" si="147"/>
        <v>1</v>
      </c>
      <c r="AX298" t="b">
        <f t="shared" si="186"/>
        <v>1</v>
      </c>
    </row>
    <row r="299" spans="1:50" x14ac:dyDescent="0.35">
      <c r="A299">
        <v>247</v>
      </c>
      <c r="B299">
        <f t="shared" si="148"/>
        <v>20</v>
      </c>
      <c r="C299">
        <f t="shared" si="149"/>
        <v>55</v>
      </c>
      <c r="D299">
        <f t="shared" si="150"/>
        <v>2.3292646233181724E-3</v>
      </c>
      <c r="E299">
        <f t="shared" si="151"/>
        <v>1.9431291713156718E-4</v>
      </c>
      <c r="F299">
        <f t="shared" si="152"/>
        <v>0.04</v>
      </c>
      <c r="G299">
        <f t="shared" si="153"/>
        <v>3.3960531989175591E-3</v>
      </c>
      <c r="H299">
        <f t="shared" si="154"/>
        <v>0.02</v>
      </c>
      <c r="I299">
        <f t="shared" si="155"/>
        <v>1.837523386685578</v>
      </c>
      <c r="J299">
        <f t="shared" si="156"/>
        <v>6.3405888599641331E-5</v>
      </c>
      <c r="K299">
        <f t="shared" si="157"/>
        <v>1.1079445084309142E-3</v>
      </c>
      <c r="L299">
        <f t="shared" si="158"/>
        <v>0</v>
      </c>
      <c r="M299">
        <f t="shared" si="159"/>
        <v>0.32513680006272444</v>
      </c>
      <c r="N299">
        <f t="shared" si="160"/>
        <v>51.64</v>
      </c>
      <c r="O299">
        <f t="shared" si="161"/>
        <v>1.0327999999999999</v>
      </c>
      <c r="P299">
        <f t="shared" si="162"/>
        <v>9.1876169334278899</v>
      </c>
      <c r="Q299">
        <f t="shared" si="163"/>
        <v>459.38084667139452</v>
      </c>
      <c r="R299">
        <f t="shared" si="164"/>
        <v>16.850552889741749</v>
      </c>
      <c r="S299">
        <f t="shared" si="165"/>
        <v>0.33701105779483498</v>
      </c>
      <c r="T299">
        <f t="shared" si="166"/>
        <v>2.997994288679581</v>
      </c>
      <c r="U299">
        <f t="shared" si="167"/>
        <v>25.362355439856533</v>
      </c>
      <c r="V299">
        <f t="shared" si="168"/>
        <v>2.9127450788855355E-2</v>
      </c>
      <c r="W299">
        <f t="shared" si="169"/>
        <v>-11.875935347378057</v>
      </c>
      <c r="X299">
        <f t="shared" si="170"/>
        <v>11.821874308537808</v>
      </c>
      <c r="Y299">
        <f t="shared" si="171"/>
        <v>0.99673694261856227</v>
      </c>
      <c r="Z299">
        <f t="shared" si="172"/>
        <v>0.44606392287285923</v>
      </c>
      <c r="AA299">
        <f t="shared" si="173"/>
        <v>-5.2733116297762441</v>
      </c>
      <c r="AB299">
        <f t="shared" si="174"/>
        <v>7.5410305399418034</v>
      </c>
      <c r="AC299">
        <f t="shared" si="175"/>
        <v>0.15082061079883605</v>
      </c>
      <c r="AD299">
        <f t="shared" si="176"/>
        <v>1.337297093158841</v>
      </c>
      <c r="AE299">
        <f t="shared" si="177"/>
        <v>11.313231760798207</v>
      </c>
      <c r="AF299">
        <f t="shared" si="178"/>
        <v>1.2992704962162979E-2</v>
      </c>
      <c r="AG299">
        <f t="shared" si="141"/>
        <v>778.35311893114738</v>
      </c>
      <c r="AH299">
        <f t="shared" si="142"/>
        <v>2393.925014889086</v>
      </c>
      <c r="AI299">
        <f t="shared" si="143"/>
        <v>778.35311893114738</v>
      </c>
      <c r="AK299" t="b">
        <f t="shared" si="179"/>
        <v>1</v>
      </c>
      <c r="AL299" t="b">
        <f t="shared" si="180"/>
        <v>1</v>
      </c>
      <c r="AM299">
        <f t="shared" si="181"/>
        <v>778.35311893114726</v>
      </c>
      <c r="AN299" t="b">
        <f t="shared" si="182"/>
        <v>1</v>
      </c>
      <c r="AO299">
        <f t="shared" si="183"/>
        <v>5.2733116297762441</v>
      </c>
      <c r="AP299">
        <f>SUM(AO300:$AO$352)</f>
        <v>347.19524561075281</v>
      </c>
      <c r="AQ299" t="b">
        <f t="shared" si="144"/>
        <v>1</v>
      </c>
      <c r="AR299" t="b">
        <f t="shared" si="184"/>
        <v>1</v>
      </c>
      <c r="AS299" t="b">
        <f t="shared" si="185"/>
        <v>1</v>
      </c>
      <c r="AT299" t="b">
        <f t="shared" si="187"/>
        <v>1</v>
      </c>
      <c r="AU299">
        <f t="shared" si="145"/>
        <v>2393.925014889086</v>
      </c>
      <c r="AV299" t="b">
        <f t="shared" si="146"/>
        <v>1</v>
      </c>
      <c r="AW299" t="b">
        <f t="shared" si="147"/>
        <v>1</v>
      </c>
      <c r="AX299" t="b">
        <f t="shared" si="186"/>
        <v>1</v>
      </c>
    </row>
    <row r="300" spans="1:50" x14ac:dyDescent="0.35">
      <c r="A300">
        <v>248</v>
      </c>
      <c r="B300">
        <f t="shared" si="148"/>
        <v>20</v>
      </c>
      <c r="C300">
        <f t="shared" si="149"/>
        <v>55</v>
      </c>
      <c r="D300">
        <f t="shared" si="150"/>
        <v>2.3292646233181724E-3</v>
      </c>
      <c r="E300">
        <f t="shared" si="151"/>
        <v>1.9431291713156718E-4</v>
      </c>
      <c r="F300">
        <f t="shared" si="152"/>
        <v>0.04</v>
      </c>
      <c r="G300">
        <f t="shared" si="153"/>
        <v>3.3960531989175591E-3</v>
      </c>
      <c r="H300">
        <f t="shared" si="154"/>
        <v>0.02</v>
      </c>
      <c r="I300">
        <f t="shared" si="155"/>
        <v>1.8420552150700609</v>
      </c>
      <c r="J300">
        <f t="shared" si="156"/>
        <v>6.3178280087011104E-5</v>
      </c>
      <c r="K300">
        <f t="shared" si="157"/>
        <v>1.1039673131386426E-3</v>
      </c>
      <c r="L300">
        <f t="shared" si="158"/>
        <v>0</v>
      </c>
      <c r="M300">
        <f t="shared" si="159"/>
        <v>0.32396965446949877</v>
      </c>
      <c r="N300">
        <f t="shared" si="160"/>
        <v>51.64</v>
      </c>
      <c r="O300">
        <f t="shared" si="161"/>
        <v>1.0327999999999999</v>
      </c>
      <c r="P300">
        <f t="shared" si="162"/>
        <v>9.2102760753503041</v>
      </c>
      <c r="Q300">
        <f t="shared" si="163"/>
        <v>460.51380376751524</v>
      </c>
      <c r="R300">
        <f t="shared" si="164"/>
        <v>16.790064355239089</v>
      </c>
      <c r="S300">
        <f t="shared" si="165"/>
        <v>0.3358012871047818</v>
      </c>
      <c r="T300">
        <f t="shared" si="166"/>
        <v>2.9945996908336663</v>
      </c>
      <c r="U300">
        <f t="shared" si="167"/>
        <v>25.271312034804442</v>
      </c>
      <c r="V300">
        <f t="shared" si="168"/>
        <v>2.9094470078358949E-2</v>
      </c>
      <c r="W300">
        <f t="shared" si="169"/>
        <v>-11.840743127582162</v>
      </c>
      <c r="X300">
        <f t="shared" si="170"/>
        <v>11.786876151989244</v>
      </c>
      <c r="Y300">
        <f t="shared" si="171"/>
        <v>0.99673694261856227</v>
      </c>
      <c r="Z300">
        <f t="shared" si="172"/>
        <v>0.44460839069673591</v>
      </c>
      <c r="AA300">
        <f t="shared" si="173"/>
        <v>-5.2405440372776733</v>
      </c>
      <c r="AB300">
        <f t="shared" si="174"/>
        <v>7.4894419715857117</v>
      </c>
      <c r="AC300">
        <f t="shared" si="175"/>
        <v>0.14978883943171425</v>
      </c>
      <c r="AD300">
        <f t="shared" si="176"/>
        <v>1.3314241493224992</v>
      </c>
      <c r="AE300">
        <f t="shared" si="177"/>
        <v>11.235837374589458</v>
      </c>
      <c r="AF300">
        <f t="shared" si="178"/>
        <v>1.2935645519713507E-2</v>
      </c>
      <c r="AG300">
        <f t="shared" si="141"/>
        <v>769.11436834920175</v>
      </c>
      <c r="AH300">
        <f t="shared" si="142"/>
        <v>2374.0321284369325</v>
      </c>
      <c r="AI300">
        <f t="shared" si="143"/>
        <v>769.11436834920175</v>
      </c>
      <c r="AK300" t="b">
        <f t="shared" si="179"/>
        <v>1</v>
      </c>
      <c r="AL300" t="b">
        <f t="shared" si="180"/>
        <v>1</v>
      </c>
      <c r="AM300">
        <f t="shared" si="181"/>
        <v>769.11436834920175</v>
      </c>
      <c r="AN300" t="b">
        <f t="shared" si="182"/>
        <v>1</v>
      </c>
      <c r="AO300">
        <f t="shared" si="183"/>
        <v>5.2405440372776733</v>
      </c>
      <c r="AP300">
        <f>SUM(AO301:$AO$352)</f>
        <v>341.95470157347518</v>
      </c>
      <c r="AQ300" t="b">
        <f t="shared" si="144"/>
        <v>1</v>
      </c>
      <c r="AR300" t="b">
        <f t="shared" si="184"/>
        <v>1</v>
      </c>
      <c r="AS300" t="b">
        <f t="shared" si="185"/>
        <v>1</v>
      </c>
      <c r="AT300" t="b">
        <f t="shared" si="187"/>
        <v>1</v>
      </c>
      <c r="AU300">
        <f t="shared" si="145"/>
        <v>2374.0321284369329</v>
      </c>
      <c r="AV300" t="b">
        <f t="shared" si="146"/>
        <v>1</v>
      </c>
      <c r="AW300" t="b">
        <f t="shared" si="147"/>
        <v>1</v>
      </c>
      <c r="AX300" t="b">
        <f t="shared" si="186"/>
        <v>1</v>
      </c>
    </row>
    <row r="301" spans="1:50" x14ac:dyDescent="0.35">
      <c r="A301">
        <v>249</v>
      </c>
      <c r="B301">
        <f t="shared" si="148"/>
        <v>20</v>
      </c>
      <c r="C301">
        <f t="shared" si="149"/>
        <v>55</v>
      </c>
      <c r="D301">
        <f t="shared" si="150"/>
        <v>2.3292646233181724E-3</v>
      </c>
      <c r="E301">
        <f t="shared" si="151"/>
        <v>1.9431291713156718E-4</v>
      </c>
      <c r="F301">
        <f t="shared" si="152"/>
        <v>0.04</v>
      </c>
      <c r="G301">
        <f t="shared" si="153"/>
        <v>3.3960531989175591E-3</v>
      </c>
      <c r="H301">
        <f t="shared" si="154"/>
        <v>0.02</v>
      </c>
      <c r="I301">
        <f t="shared" si="155"/>
        <v>1.8465982201659024</v>
      </c>
      <c r="J301">
        <f t="shared" si="156"/>
        <v>6.2951488622074172E-5</v>
      </c>
      <c r="K301">
        <f t="shared" si="157"/>
        <v>1.100004394809046E-3</v>
      </c>
      <c r="L301">
        <f t="shared" si="158"/>
        <v>0</v>
      </c>
      <c r="M301">
        <f t="shared" si="159"/>
        <v>0.32280669858606764</v>
      </c>
      <c r="N301">
        <f t="shared" si="160"/>
        <v>51.64</v>
      </c>
      <c r="O301">
        <f t="shared" si="161"/>
        <v>1.0327999999999999</v>
      </c>
      <c r="P301">
        <f t="shared" si="162"/>
        <v>9.232991100829512</v>
      </c>
      <c r="Q301">
        <f t="shared" si="163"/>
        <v>461.64955504147559</v>
      </c>
      <c r="R301">
        <f t="shared" si="164"/>
        <v>16.729792956804918</v>
      </c>
      <c r="S301">
        <f t="shared" si="165"/>
        <v>0.33459585913609835</v>
      </c>
      <c r="T301">
        <f t="shared" si="166"/>
        <v>2.9912089366556942</v>
      </c>
      <c r="U301">
        <f t="shared" si="167"/>
        <v>25.180595448829667</v>
      </c>
      <c r="V301">
        <f t="shared" si="168"/>
        <v>2.9061526711579053E-2</v>
      </c>
      <c r="W301">
        <f t="shared" si="169"/>
        <v>-11.80566881452812</v>
      </c>
      <c r="X301">
        <f t="shared" si="170"/>
        <v>11.751995205552493</v>
      </c>
      <c r="Y301">
        <f t="shared" si="171"/>
        <v>0.99673694261856227</v>
      </c>
      <c r="Z301">
        <f t="shared" si="172"/>
        <v>0.44315760800562376</v>
      </c>
      <c r="AA301">
        <f t="shared" si="173"/>
        <v>-5.2079860845862012</v>
      </c>
      <c r="AB301">
        <f t="shared" si="174"/>
        <v>7.4382063232146214</v>
      </c>
      <c r="AC301">
        <f t="shared" si="175"/>
        <v>0.14876412646429243</v>
      </c>
      <c r="AD301">
        <f t="shared" si="176"/>
        <v>1.3255769974133829</v>
      </c>
      <c r="AE301">
        <f t="shared" si="177"/>
        <v>11.158972447260652</v>
      </c>
      <c r="AF301">
        <f t="shared" si="178"/>
        <v>1.2878836662494914E-2</v>
      </c>
      <c r="AG301">
        <f t="shared" si="141"/>
        <v>759.8802534483749</v>
      </c>
      <c r="AH301">
        <f t="shared" si="142"/>
        <v>2353.9791980053146</v>
      </c>
      <c r="AI301">
        <f t="shared" si="143"/>
        <v>759.8802534483749</v>
      </c>
      <c r="AK301" t="b">
        <f t="shared" si="179"/>
        <v>1</v>
      </c>
      <c r="AL301" t="b">
        <f t="shared" si="180"/>
        <v>1</v>
      </c>
      <c r="AM301">
        <f t="shared" si="181"/>
        <v>759.8802534483749</v>
      </c>
      <c r="AN301" t="b">
        <f t="shared" si="182"/>
        <v>1</v>
      </c>
      <c r="AO301">
        <f t="shared" si="183"/>
        <v>5.2079860845862012</v>
      </c>
      <c r="AP301">
        <f>SUM(AO302:$AO$352)</f>
        <v>336.74671548888898</v>
      </c>
      <c r="AQ301" t="b">
        <f t="shared" si="144"/>
        <v>1</v>
      </c>
      <c r="AR301" t="b">
        <f t="shared" si="184"/>
        <v>1</v>
      </c>
      <c r="AS301" t="b">
        <f t="shared" si="185"/>
        <v>1</v>
      </c>
      <c r="AT301" t="b">
        <f t="shared" si="187"/>
        <v>1</v>
      </c>
      <c r="AU301">
        <f t="shared" si="145"/>
        <v>2353.9791980053146</v>
      </c>
      <c r="AV301" t="b">
        <f t="shared" si="146"/>
        <v>1</v>
      </c>
      <c r="AW301" t="b">
        <f t="shared" si="147"/>
        <v>1</v>
      </c>
      <c r="AX301" t="b">
        <f t="shared" si="186"/>
        <v>1</v>
      </c>
    </row>
    <row r="302" spans="1:50" x14ac:dyDescent="0.35">
      <c r="A302">
        <v>250</v>
      </c>
      <c r="B302">
        <f t="shared" si="148"/>
        <v>20</v>
      </c>
      <c r="C302">
        <f t="shared" si="149"/>
        <v>55</v>
      </c>
      <c r="D302">
        <f t="shared" si="150"/>
        <v>2.3292646233181724E-3</v>
      </c>
      <c r="E302">
        <f t="shared" si="151"/>
        <v>1.9431291713156718E-4</v>
      </c>
      <c r="F302">
        <f t="shared" si="152"/>
        <v>0.04</v>
      </c>
      <c r="G302">
        <f t="shared" si="153"/>
        <v>3.3960531989175591E-3</v>
      </c>
      <c r="H302">
        <f t="shared" si="154"/>
        <v>0.02</v>
      </c>
      <c r="I302">
        <f t="shared" si="155"/>
        <v>1.8511524295378874</v>
      </c>
      <c r="J302">
        <f t="shared" si="156"/>
        <v>6.2725511271869344E-5</v>
      </c>
      <c r="K302">
        <f t="shared" si="157"/>
        <v>1.0960557021920229E-3</v>
      </c>
      <c r="L302">
        <f t="shared" si="158"/>
        <v>0</v>
      </c>
      <c r="M302">
        <f t="shared" si="159"/>
        <v>0.32164791737260379</v>
      </c>
      <c r="N302">
        <f t="shared" si="160"/>
        <v>51.64</v>
      </c>
      <c r="O302">
        <f t="shared" si="161"/>
        <v>1.0327999999999999</v>
      </c>
      <c r="P302">
        <f t="shared" si="162"/>
        <v>9.2557621476894365</v>
      </c>
      <c r="Q302">
        <f t="shared" si="163"/>
        <v>462.78810738447186</v>
      </c>
      <c r="R302">
        <f t="shared" si="164"/>
        <v>16.669737914984534</v>
      </c>
      <c r="S302">
        <f t="shared" si="165"/>
        <v>0.33339475829969067</v>
      </c>
      <c r="T302">
        <f t="shared" si="166"/>
        <v>2.9878220217935181</v>
      </c>
      <c r="U302">
        <f t="shared" si="167"/>
        <v>25.090204508747739</v>
      </c>
      <c r="V302">
        <f t="shared" si="168"/>
        <v>2.9028620646231771E-2</v>
      </c>
      <c r="W302">
        <f t="shared" si="169"/>
        <v>-11.770711994502644</v>
      </c>
      <c r="X302">
        <f t="shared" si="170"/>
        <v>11.717231058014956</v>
      </c>
      <c r="Y302">
        <f t="shared" si="171"/>
        <v>0.99673694261856227</v>
      </c>
      <c r="Z302">
        <f t="shared" si="172"/>
        <v>0.44171155930168071</v>
      </c>
      <c r="AA302">
        <f t="shared" si="173"/>
        <v>-5.1756364013338683</v>
      </c>
      <c r="AB302">
        <f t="shared" si="174"/>
        <v>7.3873211804852001</v>
      </c>
      <c r="AC302">
        <f t="shared" si="175"/>
        <v>0.147746423609704</v>
      </c>
      <c r="AD302">
        <f t="shared" si="176"/>
        <v>1.3197555241623151</v>
      </c>
      <c r="AE302">
        <f t="shared" si="177"/>
        <v>11.082633356757023</v>
      </c>
      <c r="AF302">
        <f t="shared" si="178"/>
        <v>1.2822277290023998E-2</v>
      </c>
      <c r="AG302">
        <f t="shared" si="141"/>
        <v>750.65067260578132</v>
      </c>
      <c r="AH302">
        <f t="shared" si="142"/>
        <v>2333.7650644142414</v>
      </c>
      <c r="AI302">
        <f t="shared" si="143"/>
        <v>750.65067260578132</v>
      </c>
      <c r="AK302" t="b">
        <f t="shared" si="179"/>
        <v>1</v>
      </c>
      <c r="AL302" t="b">
        <f t="shared" si="180"/>
        <v>1</v>
      </c>
      <c r="AM302">
        <f t="shared" si="181"/>
        <v>750.65067260578121</v>
      </c>
      <c r="AN302" t="b">
        <f t="shared" si="182"/>
        <v>1</v>
      </c>
      <c r="AO302">
        <f t="shared" si="183"/>
        <v>5.1756364013338683</v>
      </c>
      <c r="AP302">
        <f>SUM(AO303:$AO$352)</f>
        <v>331.57107908755506</v>
      </c>
      <c r="AQ302" t="b">
        <f t="shared" si="144"/>
        <v>1</v>
      </c>
      <c r="AR302" t="b">
        <f t="shared" si="184"/>
        <v>1</v>
      </c>
      <c r="AS302" t="b">
        <f t="shared" si="185"/>
        <v>1</v>
      </c>
      <c r="AT302" t="b">
        <f t="shared" si="187"/>
        <v>1</v>
      </c>
      <c r="AU302">
        <f t="shared" si="145"/>
        <v>2333.7650644142418</v>
      </c>
      <c r="AV302" t="b">
        <f t="shared" si="146"/>
        <v>1</v>
      </c>
      <c r="AW302" t="b">
        <f t="shared" si="147"/>
        <v>1</v>
      </c>
      <c r="AX302" t="b">
        <f t="shared" si="186"/>
        <v>1</v>
      </c>
    </row>
    <row r="303" spans="1:50" x14ac:dyDescent="0.35">
      <c r="A303">
        <v>251</v>
      </c>
      <c r="B303">
        <f t="shared" si="148"/>
        <v>20</v>
      </c>
      <c r="C303">
        <f t="shared" si="149"/>
        <v>55</v>
      </c>
      <c r="D303">
        <f t="shared" si="150"/>
        <v>2.3292646233181724E-3</v>
      </c>
      <c r="E303">
        <f t="shared" si="151"/>
        <v>1.9431291713156718E-4</v>
      </c>
      <c r="F303">
        <f t="shared" si="152"/>
        <v>0.04</v>
      </c>
      <c r="G303">
        <f t="shared" si="153"/>
        <v>3.3960531989175591E-3</v>
      </c>
      <c r="H303">
        <f t="shared" si="154"/>
        <v>0.02</v>
      </c>
      <c r="I303">
        <f t="shared" si="155"/>
        <v>1.8557178708187829</v>
      </c>
      <c r="J303">
        <f t="shared" si="156"/>
        <v>6.2500345113963924E-5</v>
      </c>
      <c r="K303">
        <f t="shared" si="157"/>
        <v>1.092121184221444E-3</v>
      </c>
      <c r="L303">
        <f t="shared" si="158"/>
        <v>0</v>
      </c>
      <c r="M303">
        <f t="shared" si="159"/>
        <v>0.32049329584326841</v>
      </c>
      <c r="N303">
        <f t="shared" si="160"/>
        <v>51.64</v>
      </c>
      <c r="O303">
        <f t="shared" si="161"/>
        <v>1.0327999999999999</v>
      </c>
      <c r="P303">
        <f t="shared" si="162"/>
        <v>9.2785893540939153</v>
      </c>
      <c r="Q303">
        <f t="shared" si="163"/>
        <v>463.92946770469575</v>
      </c>
      <c r="R303">
        <f t="shared" si="164"/>
        <v>16.609898453121261</v>
      </c>
      <c r="S303">
        <f t="shared" si="165"/>
        <v>0.33219796906242521</v>
      </c>
      <c r="T303">
        <f t="shared" si="166"/>
        <v>2.9844389418999206</v>
      </c>
      <c r="U303">
        <f t="shared" si="167"/>
        <v>25.000138045585569</v>
      </c>
      <c r="V303">
        <f t="shared" si="168"/>
        <v>2.8995751840081064E-2</v>
      </c>
      <c r="W303">
        <f t="shared" si="169"/>
        <v>-11.735872255266734</v>
      </c>
      <c r="X303">
        <f t="shared" si="170"/>
        <v>11.682583299629353</v>
      </c>
      <c r="Y303">
        <f t="shared" si="171"/>
        <v>0.99673694261856227</v>
      </c>
      <c r="Z303">
        <f t="shared" si="172"/>
        <v>0.44027022913763497</v>
      </c>
      <c r="AA303">
        <f t="shared" si="173"/>
        <v>-5.1434936262473219</v>
      </c>
      <c r="AB303">
        <f t="shared" si="174"/>
        <v>7.3367841455707667</v>
      </c>
      <c r="AC303">
        <f t="shared" si="175"/>
        <v>0.14673568291141534</v>
      </c>
      <c r="AD303">
        <f t="shared" si="176"/>
        <v>1.3139596167975589</v>
      </c>
      <c r="AE303">
        <f t="shared" si="177"/>
        <v>11.006816505802464</v>
      </c>
      <c r="AF303">
        <f t="shared" si="178"/>
        <v>1.2765966306650492E-2</v>
      </c>
      <c r="AG303">
        <f t="shared" si="141"/>
        <v>741.42552427559599</v>
      </c>
      <c r="AH303">
        <f t="shared" si="142"/>
        <v>2313.3885603590816</v>
      </c>
      <c r="AI303">
        <f t="shared" si="143"/>
        <v>741.42552427559599</v>
      </c>
      <c r="AK303" t="b">
        <f t="shared" si="179"/>
        <v>1</v>
      </c>
      <c r="AL303" t="b">
        <f t="shared" si="180"/>
        <v>1</v>
      </c>
      <c r="AM303">
        <f t="shared" si="181"/>
        <v>741.42552427559576</v>
      </c>
      <c r="AN303" t="b">
        <f t="shared" si="182"/>
        <v>1</v>
      </c>
      <c r="AO303">
        <f t="shared" si="183"/>
        <v>5.1434936262473219</v>
      </c>
      <c r="AP303">
        <f>SUM(AO304:$AO$352)</f>
        <v>326.42758546130779</v>
      </c>
      <c r="AQ303" t="b">
        <f t="shared" si="144"/>
        <v>1</v>
      </c>
      <c r="AR303" t="b">
        <f t="shared" si="184"/>
        <v>1</v>
      </c>
      <c r="AS303" t="b">
        <f t="shared" si="185"/>
        <v>1</v>
      </c>
      <c r="AT303" t="b">
        <f t="shared" si="187"/>
        <v>1</v>
      </c>
      <c r="AU303">
        <f t="shared" si="145"/>
        <v>2313.3885603590816</v>
      </c>
      <c r="AV303" t="b">
        <f t="shared" si="146"/>
        <v>1</v>
      </c>
      <c r="AW303" t="b">
        <f t="shared" si="147"/>
        <v>1</v>
      </c>
      <c r="AX303" t="b">
        <f t="shared" si="186"/>
        <v>1</v>
      </c>
    </row>
    <row r="304" spans="1:50" x14ac:dyDescent="0.35">
      <c r="A304">
        <v>252</v>
      </c>
      <c r="B304">
        <f t="shared" si="148"/>
        <v>20</v>
      </c>
      <c r="C304">
        <f t="shared" si="149"/>
        <v>55</v>
      </c>
      <c r="D304">
        <f t="shared" si="150"/>
        <v>2.3292646233181724E-3</v>
      </c>
      <c r="E304">
        <f t="shared" si="151"/>
        <v>1.9431291713156718E-4</v>
      </c>
      <c r="F304">
        <f t="shared" si="152"/>
        <v>0.04</v>
      </c>
      <c r="G304">
        <f t="shared" si="153"/>
        <v>3.3960531989175591E-3</v>
      </c>
      <c r="H304">
        <f t="shared" si="154"/>
        <v>0.02</v>
      </c>
      <c r="I304">
        <f t="shared" si="155"/>
        <v>1.8602945717095072</v>
      </c>
      <c r="J304">
        <f t="shared" si="156"/>
        <v>6.2275987236415863E-5</v>
      </c>
      <c r="K304">
        <f t="shared" si="157"/>
        <v>1.0882007900144934E-3</v>
      </c>
      <c r="L304">
        <f t="shared" si="158"/>
        <v>0</v>
      </c>
      <c r="M304">
        <f t="shared" si="159"/>
        <v>0.31934281906601752</v>
      </c>
      <c r="N304">
        <f t="shared" si="160"/>
        <v>51.64</v>
      </c>
      <c r="O304">
        <f t="shared" si="161"/>
        <v>1.0327999999999999</v>
      </c>
      <c r="P304">
        <f t="shared" si="162"/>
        <v>9.3014728585475357</v>
      </c>
      <c r="Q304">
        <f t="shared" si="163"/>
        <v>465.0736429273768</v>
      </c>
      <c r="R304">
        <f t="shared" si="164"/>
        <v>16.550273797346382</v>
      </c>
      <c r="S304">
        <f t="shared" si="165"/>
        <v>0.33100547594692764</v>
      </c>
      <c r="T304">
        <f t="shared" si="166"/>
        <v>2.981059692632607</v>
      </c>
      <c r="U304">
        <f t="shared" si="167"/>
        <v>24.910394894566345</v>
      </c>
      <c r="V304">
        <f t="shared" si="168"/>
        <v>2.8962920250938745E-2</v>
      </c>
      <c r="W304">
        <f t="shared" si="169"/>
        <v>-11.701149186050436</v>
      </c>
      <c r="X304">
        <f t="shared" si="170"/>
        <v>11.648051522108513</v>
      </c>
      <c r="Y304">
        <f t="shared" si="171"/>
        <v>0.99673694261856227</v>
      </c>
      <c r="Z304">
        <f t="shared" si="172"/>
        <v>0.43883360211662015</v>
      </c>
      <c r="AA304">
        <f t="shared" si="173"/>
        <v>-5.1115564070868587</v>
      </c>
      <c r="AB304">
        <f t="shared" si="174"/>
        <v>7.2865928370482873</v>
      </c>
      <c r="AC304">
        <f t="shared" si="175"/>
        <v>0.14573185674096575</v>
      </c>
      <c r="AD304">
        <f t="shared" si="176"/>
        <v>1.3081891630426314</v>
      </c>
      <c r="AE304">
        <f t="shared" si="177"/>
        <v>10.931518321730014</v>
      </c>
      <c r="AF304">
        <f t="shared" si="178"/>
        <v>1.2709902621535853E-2</v>
      </c>
      <c r="AG304">
        <f t="shared" si="141"/>
        <v>732.20470698784618</v>
      </c>
      <c r="AH304">
        <f t="shared" si="142"/>
        <v>2292.8485103542534</v>
      </c>
      <c r="AI304">
        <f t="shared" si="143"/>
        <v>732.20470698784618</v>
      </c>
      <c r="AK304" t="b">
        <f t="shared" si="179"/>
        <v>1</v>
      </c>
      <c r="AL304" t="b">
        <f t="shared" si="180"/>
        <v>1</v>
      </c>
      <c r="AM304">
        <f t="shared" si="181"/>
        <v>732.20470698784618</v>
      </c>
      <c r="AN304" t="b">
        <f t="shared" si="182"/>
        <v>1</v>
      </c>
      <c r="AO304">
        <f t="shared" si="183"/>
        <v>5.1115564070868587</v>
      </c>
      <c r="AP304">
        <f>SUM(AO305:$AO$352)</f>
        <v>321.31602905422091</v>
      </c>
      <c r="AQ304" t="b">
        <f t="shared" si="144"/>
        <v>1</v>
      </c>
      <c r="AR304" t="b">
        <f t="shared" si="184"/>
        <v>1</v>
      </c>
      <c r="AS304" t="b">
        <f t="shared" si="185"/>
        <v>1</v>
      </c>
      <c r="AT304" t="b">
        <f t="shared" si="187"/>
        <v>1</v>
      </c>
      <c r="AU304">
        <f t="shared" si="145"/>
        <v>2292.8485103542534</v>
      </c>
      <c r="AV304" t="b">
        <f t="shared" si="146"/>
        <v>1</v>
      </c>
      <c r="AW304" t="b">
        <f t="shared" si="147"/>
        <v>1</v>
      </c>
      <c r="AX304" t="b">
        <f t="shared" si="186"/>
        <v>1</v>
      </c>
    </row>
    <row r="305" spans="1:50" x14ac:dyDescent="0.35">
      <c r="A305">
        <v>253</v>
      </c>
      <c r="B305">
        <f t="shared" si="148"/>
        <v>21</v>
      </c>
      <c r="C305">
        <f t="shared" si="149"/>
        <v>56</v>
      </c>
      <c r="D305">
        <f t="shared" si="150"/>
        <v>2.5469307920246154E-3</v>
      </c>
      <c r="E305">
        <f t="shared" si="151"/>
        <v>2.1249239845710921E-4</v>
      </c>
      <c r="F305">
        <f t="shared" si="152"/>
        <v>0.04</v>
      </c>
      <c r="G305">
        <f t="shared" si="153"/>
        <v>3.3960531989175591E-3</v>
      </c>
      <c r="H305">
        <f t="shared" si="154"/>
        <v>0.02</v>
      </c>
      <c r="I305">
        <f t="shared" si="155"/>
        <v>1.8648825599792951</v>
      </c>
      <c r="J305">
        <f t="shared" si="156"/>
        <v>6.785792155339273E-5</v>
      </c>
      <c r="K305">
        <f t="shared" si="157"/>
        <v>1.0842747531289367E-3</v>
      </c>
      <c r="L305">
        <f t="shared" si="158"/>
        <v>0</v>
      </c>
      <c r="M305">
        <f t="shared" si="159"/>
        <v>0.31819068639133519</v>
      </c>
      <c r="N305">
        <f t="shared" si="160"/>
        <v>51.64</v>
      </c>
      <c r="O305">
        <f t="shared" si="161"/>
        <v>1.0327999999999999</v>
      </c>
      <c r="P305">
        <f t="shared" si="162"/>
        <v>9.324412799896475</v>
      </c>
      <c r="Q305">
        <f t="shared" si="163"/>
        <v>466.22063999482378</v>
      </c>
      <c r="R305">
        <f t="shared" si="164"/>
        <v>16.490863176569146</v>
      </c>
      <c r="S305">
        <f t="shared" si="165"/>
        <v>0.32981726353138291</v>
      </c>
      <c r="T305">
        <f t="shared" si="166"/>
        <v>2.9776842696541981</v>
      </c>
      <c r="U305">
        <f t="shared" si="167"/>
        <v>27.143168621357091</v>
      </c>
      <c r="V305">
        <f t="shared" si="168"/>
        <v>3.1636763615341304E-2</v>
      </c>
      <c r="W305">
        <f t="shared" si="169"/>
        <v>-13.991443741588865</v>
      </c>
      <c r="X305">
        <f t="shared" si="170"/>
        <v>13.938536682661411</v>
      </c>
      <c r="Y305">
        <f t="shared" si="171"/>
        <v>0.99673694261856227</v>
      </c>
      <c r="Z305">
        <f t="shared" si="172"/>
        <v>0.43740166289201066</v>
      </c>
      <c r="AA305">
        <f t="shared" si="173"/>
        <v>-6.0967391232773913</v>
      </c>
      <c r="AB305">
        <f t="shared" si="174"/>
        <v>7.2367448897861673</v>
      </c>
      <c r="AC305">
        <f t="shared" si="175"/>
        <v>0.14473489779572335</v>
      </c>
      <c r="AD305">
        <f t="shared" si="176"/>
        <v>1.3024440511141284</v>
      </c>
      <c r="AE305">
        <f t="shared" si="177"/>
        <v>11.872467091139836</v>
      </c>
      <c r="AF305">
        <f t="shared" si="178"/>
        <v>1.3837973013871746E-2</v>
      </c>
      <c r="AG305">
        <f t="shared" si="141"/>
        <v>720.66321798316426</v>
      </c>
      <c r="AH305">
        <f t="shared" si="142"/>
        <v>2264.878416638624</v>
      </c>
      <c r="AI305">
        <f t="shared" si="143"/>
        <v>720.66321798316426</v>
      </c>
      <c r="AK305" t="b">
        <f t="shared" si="179"/>
        <v>1</v>
      </c>
      <c r="AL305" t="b">
        <f t="shared" si="180"/>
        <v>1</v>
      </c>
      <c r="AM305">
        <f t="shared" si="181"/>
        <v>720.66321798316426</v>
      </c>
      <c r="AN305" t="b">
        <f t="shared" si="182"/>
        <v>1</v>
      </c>
      <c r="AO305">
        <f t="shared" si="183"/>
        <v>6.0967391232773913</v>
      </c>
      <c r="AP305">
        <f>SUM(AO306:$AO$352)</f>
        <v>315.21928993094349</v>
      </c>
      <c r="AQ305" t="b">
        <f t="shared" si="144"/>
        <v>1</v>
      </c>
      <c r="AR305" t="b">
        <f t="shared" si="184"/>
        <v>1</v>
      </c>
      <c r="AS305" t="b">
        <f t="shared" si="185"/>
        <v>1</v>
      </c>
      <c r="AT305" t="b">
        <f t="shared" si="187"/>
        <v>1</v>
      </c>
      <c r="AU305">
        <f t="shared" si="145"/>
        <v>2264.878416638624</v>
      </c>
      <c r="AV305" t="b">
        <f t="shared" si="146"/>
        <v>1</v>
      </c>
      <c r="AW305" t="b">
        <f t="shared" si="147"/>
        <v>1</v>
      </c>
      <c r="AX305" t="b">
        <f t="shared" si="186"/>
        <v>1</v>
      </c>
    </row>
    <row r="306" spans="1:50" x14ac:dyDescent="0.35">
      <c r="A306">
        <v>254</v>
      </c>
      <c r="B306">
        <f t="shared" si="148"/>
        <v>21</v>
      </c>
      <c r="C306">
        <f t="shared" si="149"/>
        <v>56</v>
      </c>
      <c r="D306">
        <f t="shared" si="150"/>
        <v>2.5469307920246154E-3</v>
      </c>
      <c r="E306">
        <f t="shared" si="151"/>
        <v>2.1249239845710921E-4</v>
      </c>
      <c r="F306">
        <f t="shared" si="152"/>
        <v>0.04</v>
      </c>
      <c r="G306">
        <f t="shared" si="153"/>
        <v>3.3960531989175591E-3</v>
      </c>
      <c r="H306">
        <f t="shared" si="154"/>
        <v>0.02</v>
      </c>
      <c r="I306">
        <f t="shared" si="155"/>
        <v>1.8694818634658679</v>
      </c>
      <c r="J306">
        <f t="shared" si="156"/>
        <v>6.7613102118008675E-5</v>
      </c>
      <c r="K306">
        <f t="shared" si="157"/>
        <v>1.0803628806933311E-3</v>
      </c>
      <c r="L306">
        <f t="shared" si="158"/>
        <v>0</v>
      </c>
      <c r="M306">
        <f t="shared" si="159"/>
        <v>0.31704271040852383</v>
      </c>
      <c r="N306">
        <f t="shared" si="160"/>
        <v>51.64</v>
      </c>
      <c r="O306">
        <f t="shared" si="161"/>
        <v>1.0327999999999999</v>
      </c>
      <c r="P306">
        <f t="shared" si="162"/>
        <v>9.3474093173293387</v>
      </c>
      <c r="Q306">
        <f t="shared" si="163"/>
        <v>467.37046586646699</v>
      </c>
      <c r="R306">
        <f t="shared" si="164"/>
        <v>16.43136704524855</v>
      </c>
      <c r="S306">
        <f t="shared" si="165"/>
        <v>0.32862734090497098</v>
      </c>
      <c r="T306">
        <f t="shared" si="166"/>
        <v>2.9742585866617843</v>
      </c>
      <c r="U306">
        <f t="shared" si="167"/>
        <v>27.04524084720347</v>
      </c>
      <c r="V306">
        <f t="shared" si="168"/>
        <v>3.1600367035570717E-2</v>
      </c>
      <c r="W306">
        <f t="shared" si="169"/>
        <v>-13.948360096557249</v>
      </c>
      <c r="X306">
        <f t="shared" si="170"/>
        <v>13.895643916984742</v>
      </c>
      <c r="Y306">
        <f t="shared" si="171"/>
        <v>0.99673694261856227</v>
      </c>
      <c r="Z306">
        <f t="shared" si="172"/>
        <v>0.43597439616725769</v>
      </c>
      <c r="AA306">
        <f t="shared" si="173"/>
        <v>-6.058144966062649</v>
      </c>
      <c r="AB306">
        <f t="shared" si="174"/>
        <v>7.1871072691806992</v>
      </c>
      <c r="AC306">
        <f t="shared" si="175"/>
        <v>0.14374214538361399</v>
      </c>
      <c r="AD306">
        <f t="shared" si="176"/>
        <v>1.2967005913651528</v>
      </c>
      <c r="AE306">
        <f t="shared" si="177"/>
        <v>11.791032547557586</v>
      </c>
      <c r="AF306">
        <f t="shared" si="178"/>
        <v>1.3776950936996659E-2</v>
      </c>
      <c r="AG306">
        <f t="shared" si="141"/>
        <v>709.12683791245843</v>
      </c>
      <c r="AH306">
        <f t="shared" si="142"/>
        <v>2236.6918229998619</v>
      </c>
      <c r="AI306">
        <f t="shared" si="143"/>
        <v>709.12683791245843</v>
      </c>
      <c r="AK306" t="b">
        <f t="shared" si="179"/>
        <v>1</v>
      </c>
      <c r="AL306" t="b">
        <f t="shared" si="180"/>
        <v>1</v>
      </c>
      <c r="AM306">
        <f t="shared" si="181"/>
        <v>709.12683791245843</v>
      </c>
      <c r="AN306" t="b">
        <f t="shared" si="182"/>
        <v>1</v>
      </c>
      <c r="AO306">
        <f t="shared" si="183"/>
        <v>6.058144966062649</v>
      </c>
      <c r="AP306">
        <f>SUM(AO307:$AO$352)</f>
        <v>309.16114496488086</v>
      </c>
      <c r="AQ306" t="b">
        <f t="shared" si="144"/>
        <v>1</v>
      </c>
      <c r="AR306" t="b">
        <f t="shared" si="184"/>
        <v>1</v>
      </c>
      <c r="AS306" t="b">
        <f t="shared" si="185"/>
        <v>1</v>
      </c>
      <c r="AT306" t="b">
        <f t="shared" si="187"/>
        <v>1</v>
      </c>
      <c r="AU306">
        <f t="shared" si="145"/>
        <v>2236.6918229998619</v>
      </c>
      <c r="AV306" t="b">
        <f t="shared" si="146"/>
        <v>1</v>
      </c>
      <c r="AW306" t="b">
        <f t="shared" si="147"/>
        <v>1</v>
      </c>
      <c r="AX306" t="b">
        <f t="shared" si="186"/>
        <v>1</v>
      </c>
    </row>
    <row r="307" spans="1:50" x14ac:dyDescent="0.35">
      <c r="A307">
        <v>255</v>
      </c>
      <c r="B307">
        <f t="shared" si="148"/>
        <v>21</v>
      </c>
      <c r="C307">
        <f t="shared" si="149"/>
        <v>56</v>
      </c>
      <c r="D307">
        <f t="shared" si="150"/>
        <v>2.5469307920246154E-3</v>
      </c>
      <c r="E307">
        <f t="shared" si="151"/>
        <v>2.1249239845710921E-4</v>
      </c>
      <c r="F307">
        <f t="shared" si="152"/>
        <v>0.04</v>
      </c>
      <c r="G307">
        <f t="shared" si="153"/>
        <v>3.3960531989175591E-3</v>
      </c>
      <c r="H307">
        <f t="shared" si="154"/>
        <v>0.02</v>
      </c>
      <c r="I307">
        <f t="shared" si="155"/>
        <v>1.8740925100756036</v>
      </c>
      <c r="J307">
        <f t="shared" si="156"/>
        <v>6.7369165948049937E-5</v>
      </c>
      <c r="K307">
        <f t="shared" si="157"/>
        <v>1.0764651216048342E-3</v>
      </c>
      <c r="L307">
        <f t="shared" si="158"/>
        <v>0</v>
      </c>
      <c r="M307">
        <f t="shared" si="159"/>
        <v>0.31589887612097095</v>
      </c>
      <c r="N307">
        <f t="shared" si="160"/>
        <v>51.64</v>
      </c>
      <c r="O307">
        <f t="shared" si="161"/>
        <v>1.0327999999999999</v>
      </c>
      <c r="P307">
        <f t="shared" si="162"/>
        <v>9.3704625503780186</v>
      </c>
      <c r="Q307">
        <f t="shared" si="163"/>
        <v>468.52312751890088</v>
      </c>
      <c r="R307">
        <f t="shared" si="164"/>
        <v>16.372085565496171</v>
      </c>
      <c r="S307">
        <f t="shared" si="165"/>
        <v>0.32744171130992344</v>
      </c>
      <c r="T307">
        <f t="shared" si="166"/>
        <v>2.9708368447534159</v>
      </c>
      <c r="U307">
        <f t="shared" si="167"/>
        <v>26.947666379219974</v>
      </c>
      <c r="V307">
        <f t="shared" si="168"/>
        <v>3.1564012328320193E-2</v>
      </c>
      <c r="W307">
        <f t="shared" si="169"/>
        <v>-13.905423382115464</v>
      </c>
      <c r="X307">
        <f t="shared" si="170"/>
        <v>13.852897393238802</v>
      </c>
      <c r="Y307">
        <f t="shared" si="171"/>
        <v>0.99673694261856227</v>
      </c>
      <c r="Z307">
        <f t="shared" si="172"/>
        <v>0.43455178669572631</v>
      </c>
      <c r="AA307">
        <f t="shared" si="173"/>
        <v>-6.019801313144491</v>
      </c>
      <c r="AB307">
        <f t="shared" si="174"/>
        <v>7.1378101184158691</v>
      </c>
      <c r="AC307">
        <f t="shared" si="175"/>
        <v>0.14275620236831738</v>
      </c>
      <c r="AD307">
        <f t="shared" si="176"/>
        <v>1.290982458869091</v>
      </c>
      <c r="AE307">
        <f t="shared" si="177"/>
        <v>11.710156572370394</v>
      </c>
      <c r="AF307">
        <f t="shared" si="178"/>
        <v>1.3716197952557472E-2</v>
      </c>
      <c r="AG307">
        <f t="shared" si="141"/>
        <v>697.59543725911863</v>
      </c>
      <c r="AH307">
        <f t="shared" si="142"/>
        <v>2208.2871766595968</v>
      </c>
      <c r="AI307">
        <f t="shared" si="143"/>
        <v>697.59543725911863</v>
      </c>
      <c r="AK307" t="b">
        <f t="shared" si="179"/>
        <v>1</v>
      </c>
      <c r="AL307" t="b">
        <f t="shared" si="180"/>
        <v>1</v>
      </c>
      <c r="AM307">
        <f t="shared" si="181"/>
        <v>697.59543725911851</v>
      </c>
      <c r="AN307" t="b">
        <f t="shared" si="182"/>
        <v>1</v>
      </c>
      <c r="AO307">
        <f t="shared" si="183"/>
        <v>6.0198013131444927</v>
      </c>
      <c r="AP307">
        <f>SUM(AO308:$AO$352)</f>
        <v>303.14134365173641</v>
      </c>
      <c r="AQ307" t="b">
        <f t="shared" si="144"/>
        <v>1</v>
      </c>
      <c r="AR307" t="b">
        <f t="shared" si="184"/>
        <v>1</v>
      </c>
      <c r="AS307" t="b">
        <f t="shared" si="185"/>
        <v>1</v>
      </c>
      <c r="AT307" t="b">
        <f t="shared" si="187"/>
        <v>1</v>
      </c>
      <c r="AU307">
        <f t="shared" si="145"/>
        <v>2208.2871766595972</v>
      </c>
      <c r="AV307" t="b">
        <f t="shared" si="146"/>
        <v>1</v>
      </c>
      <c r="AW307" t="b">
        <f t="shared" si="147"/>
        <v>1</v>
      </c>
      <c r="AX307" t="b">
        <f t="shared" si="186"/>
        <v>1</v>
      </c>
    </row>
    <row r="308" spans="1:50" x14ac:dyDescent="0.35">
      <c r="A308">
        <v>256</v>
      </c>
      <c r="B308">
        <f t="shared" si="148"/>
        <v>21</v>
      </c>
      <c r="C308">
        <f t="shared" si="149"/>
        <v>56</v>
      </c>
      <c r="D308">
        <f t="shared" si="150"/>
        <v>2.5469307920246154E-3</v>
      </c>
      <c r="E308">
        <f t="shared" si="151"/>
        <v>2.1249239845710921E-4</v>
      </c>
      <c r="F308">
        <f t="shared" si="152"/>
        <v>0.04</v>
      </c>
      <c r="G308">
        <f t="shared" si="153"/>
        <v>3.3960531989175591E-3</v>
      </c>
      <c r="H308">
        <f t="shared" si="154"/>
        <v>0.02</v>
      </c>
      <c r="I308">
        <f t="shared" si="155"/>
        <v>1.8787145277837032</v>
      </c>
      <c r="J308">
        <f t="shared" si="156"/>
        <v>6.7126109856850336E-5</v>
      </c>
      <c r="K308">
        <f t="shared" si="157"/>
        <v>1.0725814249449748E-3</v>
      </c>
      <c r="L308">
        <f t="shared" si="158"/>
        <v>0</v>
      </c>
      <c r="M308">
        <f t="shared" si="159"/>
        <v>0.31475916858616909</v>
      </c>
      <c r="N308">
        <f t="shared" si="160"/>
        <v>51.64</v>
      </c>
      <c r="O308">
        <f t="shared" si="161"/>
        <v>1.0327999999999999</v>
      </c>
      <c r="P308">
        <f t="shared" si="162"/>
        <v>9.3935726389185152</v>
      </c>
      <c r="Q308">
        <f t="shared" si="163"/>
        <v>469.67863194592582</v>
      </c>
      <c r="R308">
        <f t="shared" si="164"/>
        <v>16.313017962886939</v>
      </c>
      <c r="S308">
        <f t="shared" si="165"/>
        <v>0.32626035925773877</v>
      </c>
      <c r="T308">
        <f t="shared" si="166"/>
        <v>2.9674190393950624</v>
      </c>
      <c r="U308">
        <f t="shared" si="167"/>
        <v>26.850443942740135</v>
      </c>
      <c r="V308">
        <f t="shared" si="168"/>
        <v>3.152769944541739E-2</v>
      </c>
      <c r="W308">
        <f t="shared" si="169"/>
        <v>-13.862633077951417</v>
      </c>
      <c r="X308">
        <f t="shared" si="170"/>
        <v>13.810296593596043</v>
      </c>
      <c r="Y308">
        <f t="shared" si="171"/>
        <v>0.99673694261856227</v>
      </c>
      <c r="Z308">
        <f t="shared" si="172"/>
        <v>0.4331338192805318</v>
      </c>
      <c r="AA308">
        <f t="shared" si="173"/>
        <v>-5.9817065089811701</v>
      </c>
      <c r="AB308">
        <f t="shared" si="174"/>
        <v>7.0888511021719962</v>
      </c>
      <c r="AC308">
        <f t="shared" si="175"/>
        <v>0.14177702204343992</v>
      </c>
      <c r="AD308">
        <f t="shared" si="176"/>
        <v>1.2852895419389503</v>
      </c>
      <c r="AE308">
        <f t="shared" si="177"/>
        <v>11.629835334296855</v>
      </c>
      <c r="AF308">
        <f t="shared" si="178"/>
        <v>1.3655712873922338E-2</v>
      </c>
      <c r="AG308">
        <f t="shared" ref="AG308:AG351" si="188">(AG309+X309)*Y309</f>
        <v>686.06888660035827</v>
      </c>
      <c r="AH308">
        <f t="shared" ref="AH308:AH352" si="189">IF(M308&gt;0,AG308/M308,0)</f>
        <v>2179.66291397335</v>
      </c>
      <c r="AI308">
        <f t="shared" ref="AI308:AI352" si="190">IF(AG308&gt;0,AG308,0)</f>
        <v>686.06888660035827</v>
      </c>
      <c r="AK308" t="b">
        <f t="shared" si="179"/>
        <v>1</v>
      </c>
      <c r="AL308" t="b">
        <f t="shared" si="180"/>
        <v>1</v>
      </c>
      <c r="AM308">
        <f t="shared" si="181"/>
        <v>686.06888660035827</v>
      </c>
      <c r="AN308" t="b">
        <f t="shared" si="182"/>
        <v>1</v>
      </c>
      <c r="AO308">
        <f t="shared" si="183"/>
        <v>5.9817065089811701</v>
      </c>
      <c r="AP308">
        <f>SUM(AO309:$AO$352)</f>
        <v>297.15963714275529</v>
      </c>
      <c r="AQ308" t="b">
        <f t="shared" ref="AQ308:AQ351" si="191">ABS(AG308*Z308-AP308)&lt;=0.000000001*MAX(ABS(AG308*Z308),ABS(AP308),scale_money)</f>
        <v>1</v>
      </c>
      <c r="AR308" t="b">
        <f t="shared" si="184"/>
        <v>1</v>
      </c>
      <c r="AS308" t="b">
        <f t="shared" si="185"/>
        <v>1</v>
      </c>
      <c r="AT308" t="b">
        <f t="shared" si="187"/>
        <v>1</v>
      </c>
      <c r="AU308">
        <f t="shared" ref="AU308:AU351" si="192">-(N309-O309)+v_m*(E309*(sum_assured+Q309)+P309+(1-E309)*(1-G309)*AH309)</f>
        <v>2179.66291397335</v>
      </c>
      <c r="AV308" t="b">
        <f t="shared" ref="AV308:AV351" si="193">ABS(AH308-AU308)&lt;=0.000000001*MAX(ABS(AH308),ABS(AU308),scale_pp)</f>
        <v>1</v>
      </c>
      <c r="AW308" t="b">
        <f t="shared" ref="AW308:AW352" si="194">AND(AI308&gt;=0,AI308&gt;=AG308)</f>
        <v>1</v>
      </c>
      <c r="AX308" t="b">
        <f t="shared" si="186"/>
        <v>1</v>
      </c>
    </row>
    <row r="309" spans="1:50" x14ac:dyDescent="0.35">
      <c r="A309">
        <v>257</v>
      </c>
      <c r="B309">
        <f t="shared" ref="B309:B352" si="195">MIN(INT((dur_m+A309-1)/12),dur_y_last)</f>
        <v>21</v>
      </c>
      <c r="C309">
        <f t="shared" ref="C309:C352" si="196">age_at_entry+B309</f>
        <v>56</v>
      </c>
      <c r="D309">
        <f t="shared" ref="D309:D352" si="197">INDEX(mort_table,MATCH(C309,mort_age,0),MATCH(sex,mort_sex,0))</f>
        <v>2.5469307920246154E-3</v>
      </c>
      <c r="E309">
        <f t="shared" ref="E309:E352" si="198">IF(A309&lt;=rem_m,1-(1-D309)^(1/12),0)</f>
        <v>2.1249239845710921E-4</v>
      </c>
      <c r="F309">
        <f t="shared" ref="F309:F352" si="199">IF(A309&lt;=prem_rem_m,INDEX(lapse_table,MATCH(MIN(B309,5),lapse_key,0)),0)</f>
        <v>0.04</v>
      </c>
      <c r="G309">
        <f t="shared" ref="G309:G352" si="200">1-(1-F309)^(1/12)</f>
        <v>3.3960531989175591E-3</v>
      </c>
      <c r="H309">
        <f t="shared" ref="H309:H352" si="201">INDEX(comm_table,MATCH(MIN(B309,1),comm_key,0))</f>
        <v>0.02</v>
      </c>
      <c r="I309">
        <f t="shared" ref="I309:I352" si="202">(1+e_m)^A309</f>
        <v>1.8833479446343639</v>
      </c>
      <c r="J309">
        <f t="shared" ref="J309:J352" si="203">M308*E309</f>
        <v>6.6883930669240651E-5</v>
      </c>
      <c r="K309">
        <f t="shared" ref="K309:K352" si="204">(M308-J309)*G309</f>
        <v>1.0687117399789854E-3</v>
      </c>
      <c r="L309">
        <f t="shared" ref="L309:L352" si="205">IF(A309=rem_m,M308-J309-K309,0)</f>
        <v>0</v>
      </c>
      <c r="M309">
        <f t="shared" ref="M309:M352" si="206">M308-J309-K309-L309</f>
        <v>0.3136235729155209</v>
      </c>
      <c r="N309">
        <f t="shared" ref="N309:N352" si="207">IF(A309&lt;=prem_rem_m,premium,0)</f>
        <v>51.64</v>
      </c>
      <c r="O309">
        <f t="shared" ref="O309:O352" si="208">N309*H309</f>
        <v>1.0327999999999999</v>
      </c>
      <c r="P309">
        <f t="shared" ref="P309:P352" si="209">maint_base*I309</f>
        <v>9.4167397231718191</v>
      </c>
      <c r="Q309">
        <f t="shared" ref="Q309:Q352" si="210">claim_exp_base*I309</f>
        <v>470.836986158591</v>
      </c>
      <c r="R309">
        <f t="shared" ref="R309:R352" si="211">M308*N309</f>
        <v>16.254163465789773</v>
      </c>
      <c r="S309">
        <f t="shared" ref="S309:S352" si="212">R309*H309</f>
        <v>0.32508326931579545</v>
      </c>
      <c r="T309">
        <f t="shared" ref="T309:T352" si="213">M308*P309</f>
        <v>2.9640051660579139</v>
      </c>
      <c r="U309">
        <f t="shared" ref="U309:U352" si="214">J309*sum_assured</f>
        <v>26.75357226769626</v>
      </c>
      <c r="V309">
        <f t="shared" ref="V309:V352" si="215">J309*Q309</f>
        <v>3.1491428338745422E-2</v>
      </c>
      <c r="W309">
        <f t="shared" ref="W309:W352" si="216">R309-S309-T309-U309-V309</f>
        <v>-13.819988665618942</v>
      </c>
      <c r="X309">
        <f t="shared" ref="X309:X352" si="217">U309+V309+T309-(R309-S309)*(1+i_m)</f>
        <v>13.767841002085907</v>
      </c>
      <c r="Y309">
        <f t="shared" ref="Y309:Y352" si="218">v_m</f>
        <v>0.99673694261856227</v>
      </c>
      <c r="Z309">
        <f t="shared" ref="Z309:Z352" si="219">v_m^A309</f>
        <v>0.43172047877437814</v>
      </c>
      <c r="AA309">
        <f t="shared" ref="AA309:AA352" si="220">(R309-S309)*Z308-(T309+U309+V309)*Z309</f>
        <v>-5.943858909110042</v>
      </c>
      <c r="AB309">
        <f t="shared" ref="AB309:AB352" si="221">R309*Z308</f>
        <v>7.0402279011476097</v>
      </c>
      <c r="AC309">
        <f t="shared" ref="AC309:AC352" si="222">S309*Z308</f>
        <v>0.14080455802295219</v>
      </c>
      <c r="AD309">
        <f t="shared" ref="AD309:AD352" si="223">T309*Z309</f>
        <v>1.2796217293802528</v>
      </c>
      <c r="AE309">
        <f t="shared" ref="AE309:AE352" si="224">U309*Z309</f>
        <v>11.550065028334755</v>
      </c>
      <c r="AF309">
        <f t="shared" ref="AF309:AF352" si="225">V309*Z309</f>
        <v>1.3595494519692193E-2</v>
      </c>
      <c r="AG309">
        <f t="shared" si="188"/>
        <v>674.54705660566492</v>
      </c>
      <c r="AH309">
        <f t="shared" si="189"/>
        <v>2150.8174603551374</v>
      </c>
      <c r="AI309">
        <f t="shared" si="190"/>
        <v>674.54705660566492</v>
      </c>
      <c r="AK309" t="b">
        <f t="shared" ref="AK309:AK352" si="226">AND(M309&gt;=0,M309&lt;=M308)</f>
        <v>1</v>
      </c>
      <c r="AL309" t="b">
        <f t="shared" ref="AL309:AL352" si="227">AND(D309&gt;=0,D309&lt;=1,E309&gt;=0,E309&lt;=1,F309&gt;=0,F309&lt;=1,G309&gt;=0,G309&lt;=1,J309+K309+L309&lt;=M308+0.000000001*scale_count)</f>
        <v>1</v>
      </c>
      <c r="AM309">
        <f t="shared" ref="AM309:AM352" si="228">(AG308+R309-S309)*(1+i_m)-T309-U309-V309</f>
        <v>674.54705660566492</v>
      </c>
      <c r="AN309" t="b">
        <f t="shared" ref="AN309:AN352" si="229">ABS(AM309-AG309)&lt;=0.000000001*MAX(ABS(AM309),ABS(AG309),scale_money)</f>
        <v>1</v>
      </c>
      <c r="AO309">
        <f t="shared" ref="AO309:AO352" si="230">(U309+V309+T309)*Z309-(R309-S309)*Z308</f>
        <v>5.943858909110042</v>
      </c>
      <c r="AP309">
        <f>SUM(AO310:$AO$352)</f>
        <v>291.21577823364521</v>
      </c>
      <c r="AQ309" t="b">
        <f t="shared" si="191"/>
        <v>1</v>
      </c>
      <c r="AR309" t="b">
        <f t="shared" ref="AR309:AR352" si="231">IF(A309&lt;&gt;rem_m,L309=0,L309=M308-J309-K309)</f>
        <v>1</v>
      </c>
      <c r="AS309" t="b">
        <f t="shared" ref="AS309:AS352" si="232">IF(A309&gt;prem_rem_m,AND(R309=0,S309=0,F309=0,G309=0,K309=0),R309=M308*premium)</f>
        <v>1</v>
      </c>
      <c r="AT309" t="b">
        <f t="shared" si="187"/>
        <v>1</v>
      </c>
      <c r="AU309">
        <f t="shared" si="192"/>
        <v>2150.8174603551374</v>
      </c>
      <c r="AV309" t="b">
        <f t="shared" si="193"/>
        <v>1</v>
      </c>
      <c r="AW309" t="b">
        <f t="shared" si="194"/>
        <v>1</v>
      </c>
      <c r="AX309" t="b">
        <f t="shared" ref="AX309:AX352" si="233">AND(U309=J309*sum_assured,R309=M308*N309,T309=M308*P309)</f>
        <v>1</v>
      </c>
    </row>
    <row r="310" spans="1:50" x14ac:dyDescent="0.35">
      <c r="A310">
        <v>258</v>
      </c>
      <c r="B310">
        <f t="shared" si="195"/>
        <v>21</v>
      </c>
      <c r="C310">
        <f t="shared" si="196"/>
        <v>56</v>
      </c>
      <c r="D310">
        <f t="shared" si="197"/>
        <v>2.5469307920246154E-3</v>
      </c>
      <c r="E310">
        <f t="shared" si="198"/>
        <v>2.1249239845710921E-4</v>
      </c>
      <c r="F310">
        <f t="shared" si="199"/>
        <v>0.04</v>
      </c>
      <c r="G310">
        <f t="shared" si="200"/>
        <v>3.3960531989175591E-3</v>
      </c>
      <c r="H310">
        <f t="shared" si="201"/>
        <v>0.02</v>
      </c>
      <c r="I310">
        <f t="shared" si="202"/>
        <v>1.8879927887409458</v>
      </c>
      <c r="J310">
        <f t="shared" si="203"/>
        <v>6.6642625221507111E-5</v>
      </c>
      <c r="K310">
        <f t="shared" si="204"/>
        <v>1.0648560161551413E-3</v>
      </c>
      <c r="L310">
        <f t="shared" si="205"/>
        <v>0</v>
      </c>
      <c r="M310">
        <f t="shared" si="206"/>
        <v>0.31249207427414427</v>
      </c>
      <c r="N310">
        <f t="shared" si="207"/>
        <v>51.64</v>
      </c>
      <c r="O310">
        <f t="shared" si="208"/>
        <v>1.0327999999999999</v>
      </c>
      <c r="P310">
        <f t="shared" si="209"/>
        <v>9.4399639437047291</v>
      </c>
      <c r="Q310">
        <f t="shared" si="210"/>
        <v>471.99819718523645</v>
      </c>
      <c r="R310">
        <f t="shared" si="211"/>
        <v>16.195521305357499</v>
      </c>
      <c r="S310">
        <f t="shared" si="212"/>
        <v>0.32391042610714998</v>
      </c>
      <c r="T310">
        <f t="shared" si="213"/>
        <v>2.9605952202183685</v>
      </c>
      <c r="U310">
        <f t="shared" si="214"/>
        <v>26.657050088602844</v>
      </c>
      <c r="V310">
        <f t="shared" si="215"/>
        <v>3.1455198960242722E-2</v>
      </c>
      <c r="W310">
        <f t="shared" si="216"/>
        <v>-13.777489628531105</v>
      </c>
      <c r="X310">
        <f t="shared" si="217"/>
        <v>13.725530104588122</v>
      </c>
      <c r="Y310">
        <f t="shared" si="218"/>
        <v>0.99673694261856227</v>
      </c>
      <c r="Z310">
        <f t="shared" si="219"/>
        <v>0.43031175007939559</v>
      </c>
      <c r="AA310">
        <f t="shared" si="220"/>
        <v>-5.9062568800727444</v>
      </c>
      <c r="AB310">
        <f t="shared" si="221"/>
        <v>6.9919382119495808</v>
      </c>
      <c r="AC310">
        <f t="shared" si="222"/>
        <v>0.13983876423899164</v>
      </c>
      <c r="AD310">
        <f t="shared" si="223"/>
        <v>1.2739789104888597</v>
      </c>
      <c r="AE310">
        <f t="shared" si="224"/>
        <v>11.470841875580797</v>
      </c>
      <c r="AF310">
        <f t="shared" si="225"/>
        <v>1.3535541713677631E-2</v>
      </c>
      <c r="AG310">
        <f t="shared" si="188"/>
        <v>663.02981803525199</v>
      </c>
      <c r="AH310">
        <f t="shared" si="189"/>
        <v>2121.7492302015526</v>
      </c>
      <c r="AI310">
        <f t="shared" si="190"/>
        <v>663.02981803525199</v>
      </c>
      <c r="AK310" t="b">
        <f t="shared" si="226"/>
        <v>1</v>
      </c>
      <c r="AL310" t="b">
        <f t="shared" si="227"/>
        <v>1</v>
      </c>
      <c r="AM310">
        <f t="shared" si="228"/>
        <v>663.02981803525188</v>
      </c>
      <c r="AN310" t="b">
        <f t="shared" si="229"/>
        <v>1</v>
      </c>
      <c r="AO310">
        <f t="shared" si="230"/>
        <v>5.9062568800727444</v>
      </c>
      <c r="AP310">
        <f>SUM(AO311:$AO$352)</f>
        <v>285.30952135357245</v>
      </c>
      <c r="AQ310" t="b">
        <f t="shared" si="191"/>
        <v>1</v>
      </c>
      <c r="AR310" t="b">
        <f t="shared" si="231"/>
        <v>1</v>
      </c>
      <c r="AS310" t="b">
        <f t="shared" si="232"/>
        <v>1</v>
      </c>
      <c r="AT310" t="b">
        <f t="shared" ref="AT310:AT352" si="234">AND(C310&gt;=18,C310&lt;=120,OR(B310-B309=0,B310-B309=1))</f>
        <v>1</v>
      </c>
      <c r="AU310">
        <f t="shared" si="192"/>
        <v>2121.7492302015526</v>
      </c>
      <c r="AV310" t="b">
        <f t="shared" si="193"/>
        <v>1</v>
      </c>
      <c r="AW310" t="b">
        <f t="shared" si="194"/>
        <v>1</v>
      </c>
      <c r="AX310" t="b">
        <f t="shared" si="233"/>
        <v>1</v>
      </c>
    </row>
    <row r="311" spans="1:50" x14ac:dyDescent="0.35">
      <c r="A311">
        <v>259</v>
      </c>
      <c r="B311">
        <f t="shared" si="195"/>
        <v>21</v>
      </c>
      <c r="C311">
        <f t="shared" si="196"/>
        <v>56</v>
      </c>
      <c r="D311">
        <f t="shared" si="197"/>
        <v>2.5469307920246154E-3</v>
      </c>
      <c r="E311">
        <f t="shared" si="198"/>
        <v>2.1249239845710921E-4</v>
      </c>
      <c r="F311">
        <f t="shared" si="199"/>
        <v>0.04</v>
      </c>
      <c r="G311">
        <f t="shared" si="200"/>
        <v>3.3960531989175591E-3</v>
      </c>
      <c r="H311">
        <f t="shared" si="201"/>
        <v>0.02</v>
      </c>
      <c r="I311">
        <f t="shared" si="202"/>
        <v>1.8926490882861449</v>
      </c>
      <c r="J311">
        <f t="shared" si="203"/>
        <v>6.6402190361350034E-5</v>
      </c>
      <c r="K311">
        <f t="shared" si="204"/>
        <v>1.0610142031040994E-3</v>
      </c>
      <c r="L311">
        <f t="shared" si="205"/>
        <v>0</v>
      </c>
      <c r="M311">
        <f t="shared" si="206"/>
        <v>0.3113646578806788</v>
      </c>
      <c r="N311">
        <f t="shared" si="207"/>
        <v>51.64</v>
      </c>
      <c r="O311">
        <f t="shared" si="208"/>
        <v>1.0327999999999999</v>
      </c>
      <c r="P311">
        <f t="shared" si="209"/>
        <v>9.4632454414307237</v>
      </c>
      <c r="Q311">
        <f t="shared" si="210"/>
        <v>473.16227207153622</v>
      </c>
      <c r="R311">
        <f t="shared" si="211"/>
        <v>16.137090715516809</v>
      </c>
      <c r="S311">
        <f t="shared" si="212"/>
        <v>0.32274181431033616</v>
      </c>
      <c r="T311">
        <f t="shared" si="213"/>
        <v>2.9571891973580269</v>
      </c>
      <c r="U311">
        <f t="shared" si="214"/>
        <v>26.560876144540014</v>
      </c>
      <c r="V311">
        <f t="shared" si="215"/>
        <v>3.1419011261903045E-2</v>
      </c>
      <c r="W311">
        <f t="shared" si="216"/>
        <v>-13.73513545195347</v>
      </c>
      <c r="X311">
        <f t="shared" si="217"/>
        <v>13.683363388826017</v>
      </c>
      <c r="Y311">
        <f t="shared" si="218"/>
        <v>0.99673694261856227</v>
      </c>
      <c r="Z311">
        <f t="shared" si="219"/>
        <v>0.42890761814697964</v>
      </c>
      <c r="AA311">
        <f t="shared" si="220"/>
        <v>-5.8688987993409514</v>
      </c>
      <c r="AB311">
        <f t="shared" si="221"/>
        <v>6.9439797469840041</v>
      </c>
      <c r="AC311">
        <f t="shared" si="222"/>
        <v>0.13887959493968008</v>
      </c>
      <c r="AD311">
        <f t="shared" si="223"/>
        <v>1.2683609750488098</v>
      </c>
      <c r="AE311">
        <f t="shared" si="224"/>
        <v>11.392162123051589</v>
      </c>
      <c r="AF311">
        <f t="shared" si="225"/>
        <v>1.3475853284875964E-2</v>
      </c>
      <c r="AG311">
        <f t="shared" si="188"/>
        <v>651.51704173851215</v>
      </c>
      <c r="AH311">
        <f t="shared" si="189"/>
        <v>2092.4566268153226</v>
      </c>
      <c r="AI311">
        <f t="shared" si="190"/>
        <v>651.51704173851215</v>
      </c>
      <c r="AK311" t="b">
        <f t="shared" si="226"/>
        <v>1</v>
      </c>
      <c r="AL311" t="b">
        <f t="shared" si="227"/>
        <v>1</v>
      </c>
      <c r="AM311">
        <f t="shared" si="228"/>
        <v>651.51704173851203</v>
      </c>
      <c r="AN311" t="b">
        <f t="shared" si="229"/>
        <v>1</v>
      </c>
      <c r="AO311">
        <f t="shared" si="230"/>
        <v>5.8688987993409514</v>
      </c>
      <c r="AP311">
        <f>SUM(AO312:$AO$352)</f>
        <v>279.4406225542316</v>
      </c>
      <c r="AQ311" t="b">
        <f t="shared" si="191"/>
        <v>1</v>
      </c>
      <c r="AR311" t="b">
        <f t="shared" si="231"/>
        <v>1</v>
      </c>
      <c r="AS311" t="b">
        <f t="shared" si="232"/>
        <v>1</v>
      </c>
      <c r="AT311" t="b">
        <f t="shared" si="234"/>
        <v>1</v>
      </c>
      <c r="AU311">
        <f t="shared" si="192"/>
        <v>2092.4566268153226</v>
      </c>
      <c r="AV311" t="b">
        <f t="shared" si="193"/>
        <v>1</v>
      </c>
      <c r="AW311" t="b">
        <f t="shared" si="194"/>
        <v>1</v>
      </c>
      <c r="AX311" t="b">
        <f t="shared" si="233"/>
        <v>1</v>
      </c>
    </row>
    <row r="312" spans="1:50" x14ac:dyDescent="0.35">
      <c r="A312">
        <v>260</v>
      </c>
      <c r="B312">
        <f t="shared" si="195"/>
        <v>21</v>
      </c>
      <c r="C312">
        <f t="shared" si="196"/>
        <v>56</v>
      </c>
      <c r="D312">
        <f t="shared" si="197"/>
        <v>2.5469307920246154E-3</v>
      </c>
      <c r="E312">
        <f t="shared" si="198"/>
        <v>2.1249239845710921E-4</v>
      </c>
      <c r="F312">
        <f t="shared" si="199"/>
        <v>0.04</v>
      </c>
      <c r="G312">
        <f t="shared" si="200"/>
        <v>3.3960531989175591E-3</v>
      </c>
      <c r="H312">
        <f t="shared" si="201"/>
        <v>0.02</v>
      </c>
      <c r="I312">
        <f t="shared" si="202"/>
        <v>1.8973168715221629</v>
      </c>
      <c r="J312">
        <f t="shared" si="203"/>
        <v>6.6162622947842691E-5</v>
      </c>
      <c r="K312">
        <f t="shared" si="204"/>
        <v>1.0571862506382399E-3</v>
      </c>
      <c r="L312">
        <f t="shared" si="205"/>
        <v>0</v>
      </c>
      <c r="M312">
        <f t="shared" si="206"/>
        <v>0.31024130900709274</v>
      </c>
      <c r="N312">
        <f t="shared" si="207"/>
        <v>51.64</v>
      </c>
      <c r="O312">
        <f t="shared" si="208"/>
        <v>1.0327999999999999</v>
      </c>
      <c r="P312">
        <f t="shared" si="209"/>
        <v>9.4865843576108144</v>
      </c>
      <c r="Q312">
        <f t="shared" si="210"/>
        <v>474.32921788054074</v>
      </c>
      <c r="R312">
        <f t="shared" si="211"/>
        <v>16.078870932958253</v>
      </c>
      <c r="S312">
        <f t="shared" si="212"/>
        <v>0.32157741865916506</v>
      </c>
      <c r="T312">
        <f t="shared" si="213"/>
        <v>2.9537870929636902</v>
      </c>
      <c r="U312">
        <f t="shared" si="214"/>
        <v>26.465049179137075</v>
      </c>
      <c r="V312">
        <f t="shared" si="215"/>
        <v>3.1382865195775343E-2</v>
      </c>
      <c r="W312">
        <f t="shared" si="216"/>
        <v>-13.692925622997453</v>
      </c>
      <c r="X312">
        <f t="shared" si="217"/>
        <v>13.641340344359909</v>
      </c>
      <c r="Y312">
        <f t="shared" si="218"/>
        <v>0.99673694261856227</v>
      </c>
      <c r="Z312">
        <f t="shared" si="219"/>
        <v>0.42750806797763025</v>
      </c>
      <c r="AA312">
        <f t="shared" si="220"/>
        <v>-5.8317830552426049</v>
      </c>
      <c r="AB312">
        <f t="shared" si="221"/>
        <v>6.8963502343478291</v>
      </c>
      <c r="AC312">
        <f t="shared" si="222"/>
        <v>0.13792700468695657</v>
      </c>
      <c r="AD312">
        <f t="shared" si="223"/>
        <v>1.2627678133301681</v>
      </c>
      <c r="AE312">
        <f t="shared" si="224"/>
        <v>11.31402204350586</v>
      </c>
      <c r="AF312">
        <f t="shared" si="225"/>
        <v>1.3416428067448331E-2</v>
      </c>
      <c r="AG312">
        <f t="shared" si="188"/>
        <v>640.00859865247219</v>
      </c>
      <c r="AH312">
        <f t="shared" si="189"/>
        <v>2062.938042328336</v>
      </c>
      <c r="AI312">
        <f t="shared" si="190"/>
        <v>640.00859865247219</v>
      </c>
      <c r="AK312" t="b">
        <f t="shared" si="226"/>
        <v>1</v>
      </c>
      <c r="AL312" t="b">
        <f t="shared" si="227"/>
        <v>1</v>
      </c>
      <c r="AM312">
        <f t="shared" si="228"/>
        <v>640.00859865247219</v>
      </c>
      <c r="AN312" t="b">
        <f t="shared" si="229"/>
        <v>1</v>
      </c>
      <c r="AO312">
        <f t="shared" si="230"/>
        <v>5.8317830552426049</v>
      </c>
      <c r="AP312">
        <f>SUM(AO313:$AO$352)</f>
        <v>273.60883949898897</v>
      </c>
      <c r="AQ312" t="b">
        <f t="shared" si="191"/>
        <v>1</v>
      </c>
      <c r="AR312" t="b">
        <f t="shared" si="231"/>
        <v>1</v>
      </c>
      <c r="AS312" t="b">
        <f t="shared" si="232"/>
        <v>1</v>
      </c>
      <c r="AT312" t="b">
        <f t="shared" si="234"/>
        <v>1</v>
      </c>
      <c r="AU312">
        <f t="shared" si="192"/>
        <v>2062.9380423283355</v>
      </c>
      <c r="AV312" t="b">
        <f t="shared" si="193"/>
        <v>1</v>
      </c>
      <c r="AW312" t="b">
        <f t="shared" si="194"/>
        <v>1</v>
      </c>
      <c r="AX312" t="b">
        <f t="shared" si="233"/>
        <v>1</v>
      </c>
    </row>
    <row r="313" spans="1:50" x14ac:dyDescent="0.35">
      <c r="A313">
        <v>261</v>
      </c>
      <c r="B313">
        <f t="shared" si="195"/>
        <v>21</v>
      </c>
      <c r="C313">
        <f t="shared" si="196"/>
        <v>56</v>
      </c>
      <c r="D313">
        <f t="shared" si="197"/>
        <v>2.5469307920246154E-3</v>
      </c>
      <c r="E313">
        <f t="shared" si="198"/>
        <v>2.1249239845710921E-4</v>
      </c>
      <c r="F313">
        <f t="shared" si="199"/>
        <v>0.04</v>
      </c>
      <c r="G313">
        <f t="shared" si="200"/>
        <v>3.3960531989175591E-3</v>
      </c>
      <c r="H313">
        <f t="shared" si="201"/>
        <v>0.02</v>
      </c>
      <c r="I313">
        <f t="shared" si="202"/>
        <v>1.9019961667708798</v>
      </c>
      <c r="J313">
        <f t="shared" si="203"/>
        <v>6.5923919851390301E-5</v>
      </c>
      <c r="K313">
        <f t="shared" si="204"/>
        <v>1.0533721087510118E-3</v>
      </c>
      <c r="L313">
        <f t="shared" si="205"/>
        <v>0</v>
      </c>
      <c r="M313">
        <f t="shared" si="206"/>
        <v>0.30912201297849035</v>
      </c>
      <c r="N313">
        <f t="shared" si="207"/>
        <v>51.64</v>
      </c>
      <c r="O313">
        <f t="shared" si="208"/>
        <v>1.0327999999999999</v>
      </c>
      <c r="P313">
        <f t="shared" si="209"/>
        <v>9.5099808338543994</v>
      </c>
      <c r="Q313">
        <f t="shared" si="210"/>
        <v>475.49904169271997</v>
      </c>
      <c r="R313">
        <f t="shared" si="211"/>
        <v>16.020861197126269</v>
      </c>
      <c r="S313">
        <f t="shared" si="212"/>
        <v>0.32041722394252536</v>
      </c>
      <c r="T313">
        <f t="shared" si="213"/>
        <v>2.9503889025273522</v>
      </c>
      <c r="U313">
        <f t="shared" si="214"/>
        <v>26.36956794055612</v>
      </c>
      <c r="V313">
        <f t="shared" si="215"/>
        <v>3.1346760713963764E-2</v>
      </c>
      <c r="W313">
        <f t="shared" si="216"/>
        <v>-13.650859630613693</v>
      </c>
      <c r="X313">
        <f t="shared" si="217"/>
        <v>13.599460462580494</v>
      </c>
      <c r="Y313">
        <f t="shared" si="218"/>
        <v>0.99673694261856227</v>
      </c>
      <c r="Z313">
        <f t="shared" si="219"/>
        <v>0.42611308462079167</v>
      </c>
      <c r="AA313">
        <f t="shared" si="220"/>
        <v>-5.794908046888672</v>
      </c>
      <c r="AB313">
        <f t="shared" si="221"/>
        <v>6.8490474177212359</v>
      </c>
      <c r="AC313">
        <f t="shared" si="222"/>
        <v>0.1369809483544247</v>
      </c>
      <c r="AD313">
        <f t="shared" si="223"/>
        <v>1.2571993160868824</v>
      </c>
      <c r="AE313">
        <f t="shared" si="224"/>
        <v>11.236417935267905</v>
      </c>
      <c r="AF313">
        <f t="shared" si="225"/>
        <v>1.335726490069695E-2</v>
      </c>
      <c r="AG313">
        <f t="shared" si="188"/>
        <v>628.50435980024963</v>
      </c>
      <c r="AH313">
        <f t="shared" si="189"/>
        <v>2033.1918576241378</v>
      </c>
      <c r="AI313">
        <f t="shared" si="190"/>
        <v>628.50435980024963</v>
      </c>
      <c r="AK313" t="b">
        <f t="shared" si="226"/>
        <v>1</v>
      </c>
      <c r="AL313" t="b">
        <f t="shared" si="227"/>
        <v>1</v>
      </c>
      <c r="AM313">
        <f t="shared" si="228"/>
        <v>628.50435980024963</v>
      </c>
      <c r="AN313" t="b">
        <f t="shared" si="229"/>
        <v>1</v>
      </c>
      <c r="AO313">
        <f t="shared" si="230"/>
        <v>5.794908046888672</v>
      </c>
      <c r="AP313">
        <f>SUM(AO314:$AO$352)</f>
        <v>267.81393145210029</v>
      </c>
      <c r="AQ313" t="b">
        <f t="shared" si="191"/>
        <v>1</v>
      </c>
      <c r="AR313" t="b">
        <f t="shared" si="231"/>
        <v>1</v>
      </c>
      <c r="AS313" t="b">
        <f t="shared" si="232"/>
        <v>1</v>
      </c>
      <c r="AT313" t="b">
        <f t="shared" si="234"/>
        <v>1</v>
      </c>
      <c r="AU313">
        <f t="shared" si="192"/>
        <v>2033.1918576241374</v>
      </c>
      <c r="AV313" t="b">
        <f t="shared" si="193"/>
        <v>1</v>
      </c>
      <c r="AW313" t="b">
        <f t="shared" si="194"/>
        <v>1</v>
      </c>
      <c r="AX313" t="b">
        <f t="shared" si="233"/>
        <v>1</v>
      </c>
    </row>
    <row r="314" spans="1:50" x14ac:dyDescent="0.35">
      <c r="A314">
        <v>262</v>
      </c>
      <c r="B314">
        <f t="shared" si="195"/>
        <v>21</v>
      </c>
      <c r="C314">
        <f t="shared" si="196"/>
        <v>56</v>
      </c>
      <c r="D314">
        <f t="shared" si="197"/>
        <v>2.5469307920246154E-3</v>
      </c>
      <c r="E314">
        <f t="shared" si="198"/>
        <v>2.1249239845710921E-4</v>
      </c>
      <c r="F314">
        <f t="shared" si="199"/>
        <v>0.04</v>
      </c>
      <c r="G314">
        <f t="shared" si="200"/>
        <v>3.3960531989175591E-3</v>
      </c>
      <c r="H314">
        <f t="shared" si="201"/>
        <v>0.02</v>
      </c>
      <c r="I314">
        <f t="shared" si="202"/>
        <v>1.9066870024240241</v>
      </c>
      <c r="J314">
        <f t="shared" si="203"/>
        <v>6.5686077953689057E-5</v>
      </c>
      <c r="K314">
        <f t="shared" si="204"/>
        <v>1.0495717276162782E-3</v>
      </c>
      <c r="L314">
        <f t="shared" si="205"/>
        <v>0</v>
      </c>
      <c r="M314">
        <f t="shared" si="206"/>
        <v>0.30800675517292037</v>
      </c>
      <c r="N314">
        <f t="shared" si="207"/>
        <v>51.64</v>
      </c>
      <c r="O314">
        <f t="shared" si="208"/>
        <v>1.0327999999999999</v>
      </c>
      <c r="P314">
        <f t="shared" si="209"/>
        <v>9.5334350121201208</v>
      </c>
      <c r="Q314">
        <f t="shared" si="210"/>
        <v>476.67175060600601</v>
      </c>
      <c r="R314">
        <f t="shared" si="211"/>
        <v>15.963060750209241</v>
      </c>
      <c r="S314">
        <f t="shared" si="212"/>
        <v>0.31926121500418481</v>
      </c>
      <c r="T314">
        <f t="shared" si="213"/>
        <v>2.9469946215461902</v>
      </c>
      <c r="U314">
        <f t="shared" si="214"/>
        <v>26.274431181475624</v>
      </c>
      <c r="V314">
        <f t="shared" si="215"/>
        <v>3.1310697768627542E-2</v>
      </c>
      <c r="W314">
        <f t="shared" si="216"/>
        <v>-13.608936965585386</v>
      </c>
      <c r="X314">
        <f t="shared" si="217"/>
        <v>13.557723236702238</v>
      </c>
      <c r="Y314">
        <f t="shared" si="218"/>
        <v>0.99673694261856227</v>
      </c>
      <c r="Z314">
        <f t="shared" si="219"/>
        <v>0.4247226531746926</v>
      </c>
      <c r="AA314">
        <f t="shared" si="220"/>
        <v>-5.7582721841003552</v>
      </c>
      <c r="AB314">
        <f t="shared" si="221"/>
        <v>6.8020690562607484</v>
      </c>
      <c r="AC314">
        <f t="shared" si="222"/>
        <v>0.13604138112521497</v>
      </c>
      <c r="AD314">
        <f t="shared" si="223"/>
        <v>1.251655374554647</v>
      </c>
      <c r="AE314">
        <f t="shared" si="224"/>
        <v>11.159346122052201</v>
      </c>
      <c r="AF314">
        <f t="shared" si="225"/>
        <v>1.3298362629042416E-2</v>
      </c>
      <c r="AG314">
        <f t="shared" si="188"/>
        <v>617.0041962895109</v>
      </c>
      <c r="AH314">
        <f t="shared" si="189"/>
        <v>2003.2164422598912</v>
      </c>
      <c r="AI314">
        <f t="shared" si="190"/>
        <v>617.0041962895109</v>
      </c>
      <c r="AK314" t="b">
        <f t="shared" si="226"/>
        <v>1</v>
      </c>
      <c r="AL314" t="b">
        <f t="shared" si="227"/>
        <v>1</v>
      </c>
      <c r="AM314">
        <f t="shared" si="228"/>
        <v>617.0041962895109</v>
      </c>
      <c r="AN314" t="b">
        <f t="shared" si="229"/>
        <v>1</v>
      </c>
      <c r="AO314">
        <f t="shared" si="230"/>
        <v>5.7582721841003552</v>
      </c>
      <c r="AP314">
        <f>SUM(AO315:$AO$352)</f>
        <v>262.055659268</v>
      </c>
      <c r="AQ314" t="b">
        <f t="shared" si="191"/>
        <v>1</v>
      </c>
      <c r="AR314" t="b">
        <f t="shared" si="231"/>
        <v>1</v>
      </c>
      <c r="AS314" t="b">
        <f t="shared" si="232"/>
        <v>1</v>
      </c>
      <c r="AT314" t="b">
        <f t="shared" si="234"/>
        <v>1</v>
      </c>
      <c r="AU314">
        <f t="shared" si="192"/>
        <v>2003.2164422598912</v>
      </c>
      <c r="AV314" t="b">
        <f t="shared" si="193"/>
        <v>1</v>
      </c>
      <c r="AW314" t="b">
        <f t="shared" si="194"/>
        <v>1</v>
      </c>
      <c r="AX314" t="b">
        <f t="shared" si="233"/>
        <v>1</v>
      </c>
    </row>
    <row r="315" spans="1:50" x14ac:dyDescent="0.35">
      <c r="A315">
        <v>263</v>
      </c>
      <c r="B315">
        <f t="shared" si="195"/>
        <v>21</v>
      </c>
      <c r="C315">
        <f t="shared" si="196"/>
        <v>56</v>
      </c>
      <c r="D315">
        <f t="shared" si="197"/>
        <v>2.5469307920246154E-3</v>
      </c>
      <c r="E315">
        <f t="shared" si="198"/>
        <v>2.1249239845710921E-4</v>
      </c>
      <c r="F315">
        <f t="shared" si="199"/>
        <v>0.04</v>
      </c>
      <c r="G315">
        <f t="shared" si="200"/>
        <v>3.3960531989175591E-3</v>
      </c>
      <c r="H315">
        <f t="shared" si="201"/>
        <v>0.02</v>
      </c>
      <c r="I315">
        <f t="shared" si="202"/>
        <v>1.911389406943347</v>
      </c>
      <c r="J315">
        <f t="shared" si="203"/>
        <v>6.5449094147685473E-5</v>
      </c>
      <c r="K315">
        <f t="shared" si="204"/>
        <v>1.0457850575876671E-3</v>
      </c>
      <c r="L315">
        <f t="shared" si="205"/>
        <v>0</v>
      </c>
      <c r="M315">
        <f t="shared" si="206"/>
        <v>0.306895521021185</v>
      </c>
      <c r="N315">
        <f t="shared" si="207"/>
        <v>51.64</v>
      </c>
      <c r="O315">
        <f t="shared" si="208"/>
        <v>1.0327999999999999</v>
      </c>
      <c r="P315">
        <f t="shared" si="209"/>
        <v>9.5569470347167353</v>
      </c>
      <c r="Q315">
        <f t="shared" si="210"/>
        <v>477.84735173583675</v>
      </c>
      <c r="R315">
        <f t="shared" si="211"/>
        <v>15.905468837129607</v>
      </c>
      <c r="S315">
        <f t="shared" si="212"/>
        <v>0.31810937674259215</v>
      </c>
      <c r="T315">
        <f t="shared" si="213"/>
        <v>2.9436042455225646</v>
      </c>
      <c r="U315">
        <f t="shared" si="214"/>
        <v>26.179637659074189</v>
      </c>
      <c r="V315">
        <f t="shared" si="215"/>
        <v>3.1274676311980956E-2</v>
      </c>
      <c r="W315">
        <f t="shared" si="216"/>
        <v>-13.567157120521719</v>
      </c>
      <c r="X315">
        <f t="shared" si="217"/>
        <v>13.516128161756814</v>
      </c>
      <c r="Y315">
        <f t="shared" si="218"/>
        <v>0.99673694261856227</v>
      </c>
      <c r="Z315">
        <f t="shared" si="219"/>
        <v>0.4233367587861871</v>
      </c>
      <c r="AA315">
        <f t="shared" si="220"/>
        <v>-5.7218738873368356</v>
      </c>
      <c r="AB315">
        <f t="shared" si="221"/>
        <v>6.7554129244930792</v>
      </c>
      <c r="AC315">
        <f t="shared" si="222"/>
        <v>0.1351082584898616</v>
      </c>
      <c r="AD315">
        <f t="shared" si="223"/>
        <v>1.2461358804487821</v>
      </c>
      <c r="AE315">
        <f t="shared" si="224"/>
        <v>11.082802952789269</v>
      </c>
      <c r="AF315">
        <f t="shared" si="225"/>
        <v>1.3239720102001161E-2</v>
      </c>
      <c r="AG315">
        <f t="shared" si="188"/>
        <v>605.50797931093075</v>
      </c>
      <c r="AH315">
        <f t="shared" si="189"/>
        <v>1973.0101543877943</v>
      </c>
      <c r="AI315">
        <f t="shared" si="190"/>
        <v>605.50797931093075</v>
      </c>
      <c r="AK315" t="b">
        <f t="shared" si="226"/>
        <v>1</v>
      </c>
      <c r="AL315" t="b">
        <f t="shared" si="227"/>
        <v>1</v>
      </c>
      <c r="AM315">
        <f t="shared" si="228"/>
        <v>605.50797931093075</v>
      </c>
      <c r="AN315" t="b">
        <f t="shared" si="229"/>
        <v>1</v>
      </c>
      <c r="AO315">
        <f t="shared" si="230"/>
        <v>5.7218738873368356</v>
      </c>
      <c r="AP315">
        <f>SUM(AO316:$AO$352)</f>
        <v>256.33378538066313</v>
      </c>
      <c r="AQ315" t="b">
        <f t="shared" si="191"/>
        <v>1</v>
      </c>
      <c r="AR315" t="b">
        <f t="shared" si="231"/>
        <v>1</v>
      </c>
      <c r="AS315" t="b">
        <f t="shared" si="232"/>
        <v>1</v>
      </c>
      <c r="AT315" t="b">
        <f t="shared" si="234"/>
        <v>1</v>
      </c>
      <c r="AU315">
        <f t="shared" si="192"/>
        <v>1973.010154387794</v>
      </c>
      <c r="AV315" t="b">
        <f t="shared" si="193"/>
        <v>1</v>
      </c>
      <c r="AW315" t="b">
        <f t="shared" si="194"/>
        <v>1</v>
      </c>
      <c r="AX315" t="b">
        <f t="shared" si="233"/>
        <v>1</v>
      </c>
    </row>
    <row r="316" spans="1:50" x14ac:dyDescent="0.35">
      <c r="A316">
        <v>264</v>
      </c>
      <c r="B316">
        <f t="shared" si="195"/>
        <v>21</v>
      </c>
      <c r="C316">
        <f t="shared" si="196"/>
        <v>56</v>
      </c>
      <c r="D316">
        <f t="shared" si="197"/>
        <v>2.5469307920246154E-3</v>
      </c>
      <c r="E316">
        <f t="shared" si="198"/>
        <v>2.1249239845710921E-4</v>
      </c>
      <c r="F316">
        <f t="shared" si="199"/>
        <v>0.04</v>
      </c>
      <c r="G316">
        <f t="shared" si="200"/>
        <v>3.3960531989175591E-3</v>
      </c>
      <c r="H316">
        <f t="shared" si="201"/>
        <v>0.02</v>
      </c>
      <c r="I316">
        <f t="shared" si="202"/>
        <v>1.9161034088607924</v>
      </c>
      <c r="J316">
        <f t="shared" si="203"/>
        <v>6.5212965337535777E-5</v>
      </c>
      <c r="K316">
        <f t="shared" si="204"/>
        <v>1.0420120491979211E-3</v>
      </c>
      <c r="L316">
        <f t="shared" si="205"/>
        <v>0</v>
      </c>
      <c r="M316">
        <f t="shared" si="206"/>
        <v>0.30578829600664958</v>
      </c>
      <c r="N316">
        <f t="shared" si="207"/>
        <v>51.64</v>
      </c>
      <c r="O316">
        <f t="shared" si="208"/>
        <v>1.0327999999999999</v>
      </c>
      <c r="P316">
        <f t="shared" si="209"/>
        <v>9.5805170443039618</v>
      </c>
      <c r="Q316">
        <f t="shared" si="210"/>
        <v>479.02585221519809</v>
      </c>
      <c r="R316">
        <f t="shared" si="211"/>
        <v>15.848084705533994</v>
      </c>
      <c r="S316">
        <f t="shared" si="212"/>
        <v>0.31696169411067987</v>
      </c>
      <c r="T316">
        <f t="shared" si="213"/>
        <v>2.9402177699640077</v>
      </c>
      <c r="U316">
        <f t="shared" si="214"/>
        <v>26.085186135014311</v>
      </c>
      <c r="V316">
        <f t="shared" si="215"/>
        <v>3.1238696296293247E-2</v>
      </c>
      <c r="W316">
        <f t="shared" si="216"/>
        <v>-13.525519589851298</v>
      </c>
      <c r="X316">
        <f t="shared" si="217"/>
        <v>13.474674734586575</v>
      </c>
      <c r="Y316">
        <f t="shared" si="218"/>
        <v>0.99673694261856227</v>
      </c>
      <c r="Z316">
        <f t="shared" si="219"/>
        <v>0.42195538665059595</v>
      </c>
      <c r="AA316">
        <f t="shared" si="220"/>
        <v>-5.6857115876234943</v>
      </c>
      <c r="AB316">
        <f t="shared" si="221"/>
        <v>6.7090768122097053</v>
      </c>
      <c r="AC316">
        <f t="shared" si="222"/>
        <v>0.1341815362441941</v>
      </c>
      <c r="AD316">
        <f t="shared" si="223"/>
        <v>1.2406407259621159</v>
      </c>
      <c r="AE316">
        <f t="shared" si="224"/>
        <v>11.006784801452728</v>
      </c>
      <c r="AF316">
        <f t="shared" si="225"/>
        <v>1.3181336174162957E-2</v>
      </c>
      <c r="AG316">
        <f t="shared" si="188"/>
        <v>594.01558013665328</v>
      </c>
      <c r="AH316">
        <f t="shared" si="189"/>
        <v>1942.5713406759558</v>
      </c>
      <c r="AI316">
        <f t="shared" si="190"/>
        <v>594.01558013665328</v>
      </c>
      <c r="AK316" t="b">
        <f t="shared" si="226"/>
        <v>1</v>
      </c>
      <c r="AL316" t="b">
        <f t="shared" si="227"/>
        <v>1</v>
      </c>
      <c r="AM316">
        <f t="shared" si="228"/>
        <v>594.01558013665328</v>
      </c>
      <c r="AN316" t="b">
        <f t="shared" si="229"/>
        <v>1</v>
      </c>
      <c r="AO316">
        <f t="shared" si="230"/>
        <v>5.6857115876234943</v>
      </c>
      <c r="AP316">
        <f>SUM(AO317:$AO$352)</f>
        <v>250.64807379303966</v>
      </c>
      <c r="AQ316" t="b">
        <f t="shared" si="191"/>
        <v>1</v>
      </c>
      <c r="AR316" t="b">
        <f t="shared" si="231"/>
        <v>1</v>
      </c>
      <c r="AS316" t="b">
        <f t="shared" si="232"/>
        <v>1</v>
      </c>
      <c r="AT316" t="b">
        <f t="shared" si="234"/>
        <v>1</v>
      </c>
      <c r="AU316">
        <f t="shared" si="192"/>
        <v>1942.571340675956</v>
      </c>
      <c r="AV316" t="b">
        <f t="shared" si="193"/>
        <v>1</v>
      </c>
      <c r="AW316" t="b">
        <f t="shared" si="194"/>
        <v>1</v>
      </c>
      <c r="AX316" t="b">
        <f t="shared" si="233"/>
        <v>1</v>
      </c>
    </row>
    <row r="317" spans="1:50" x14ac:dyDescent="0.35">
      <c r="A317">
        <v>265</v>
      </c>
      <c r="B317">
        <f t="shared" si="195"/>
        <v>22</v>
      </c>
      <c r="C317">
        <f t="shared" si="196"/>
        <v>57</v>
      </c>
      <c r="D317">
        <f t="shared" si="197"/>
        <v>2.7863087280024512E-3</v>
      </c>
      <c r="E317">
        <f t="shared" si="198"/>
        <v>2.3248944612130895E-4</v>
      </c>
      <c r="F317">
        <f t="shared" si="199"/>
        <v>0.04</v>
      </c>
      <c r="G317">
        <f t="shared" si="200"/>
        <v>3.3960531989175591E-3</v>
      </c>
      <c r="H317">
        <f t="shared" si="201"/>
        <v>0.02</v>
      </c>
      <c r="I317">
        <f t="shared" si="202"/>
        <v>1.920829036778674</v>
      </c>
      <c r="J317">
        <f t="shared" si="203"/>
        <v>7.1092551568964835E-5</v>
      </c>
      <c r="K317">
        <f t="shared" si="204"/>
        <v>1.0382318867577568E-3</v>
      </c>
      <c r="L317">
        <f t="shared" si="205"/>
        <v>0</v>
      </c>
      <c r="M317">
        <f t="shared" si="206"/>
        <v>0.30467897156832285</v>
      </c>
      <c r="N317">
        <f t="shared" si="207"/>
        <v>51.64</v>
      </c>
      <c r="O317">
        <f t="shared" si="208"/>
        <v>1.0327999999999999</v>
      </c>
      <c r="P317">
        <f t="shared" si="209"/>
        <v>9.6041451838933707</v>
      </c>
      <c r="Q317">
        <f t="shared" si="210"/>
        <v>480.2072591946685</v>
      </c>
      <c r="R317">
        <f t="shared" si="211"/>
        <v>15.790907605783385</v>
      </c>
      <c r="S317">
        <f t="shared" si="212"/>
        <v>0.31581815211566772</v>
      </c>
      <c r="T317">
        <f t="shared" si="213"/>
        <v>2.9368351903832242</v>
      </c>
      <c r="U317">
        <f t="shared" si="214"/>
        <v>28.437020627585934</v>
      </c>
      <c r="V317">
        <f t="shared" si="215"/>
        <v>3.4139159338088233E-2</v>
      </c>
      <c r="W317">
        <f t="shared" si="216"/>
        <v>-15.93290552363953</v>
      </c>
      <c r="X317">
        <f t="shared" si="217"/>
        <v>15.882244107661972</v>
      </c>
      <c r="Y317">
        <f t="shared" si="218"/>
        <v>0.99673694261856227</v>
      </c>
      <c r="Z317">
        <f t="shared" si="219"/>
        <v>0.42057852201154827</v>
      </c>
      <c r="AA317">
        <f t="shared" si="220"/>
        <v>-6.6797307530270915</v>
      </c>
      <c r="AB317">
        <f t="shared" si="221"/>
        <v>6.6630585243621647</v>
      </c>
      <c r="AC317">
        <f t="shared" si="222"/>
        <v>0.13326117048724331</v>
      </c>
      <c r="AD317">
        <f t="shared" si="223"/>
        <v>1.2351698037628804</v>
      </c>
      <c r="AE317">
        <f t="shared" si="224"/>
        <v>11.960000105962003</v>
      </c>
      <c r="AF317">
        <f t="shared" si="225"/>
        <v>1.4358197177129895E-2</v>
      </c>
      <c r="AG317">
        <f t="shared" si="188"/>
        <v>580.07798846493063</v>
      </c>
      <c r="AH317">
        <f t="shared" si="189"/>
        <v>1903.8989972921411</v>
      </c>
      <c r="AI317">
        <f t="shared" si="190"/>
        <v>580.07798846493063</v>
      </c>
      <c r="AK317" t="b">
        <f t="shared" si="226"/>
        <v>1</v>
      </c>
      <c r="AL317" t="b">
        <f t="shared" si="227"/>
        <v>1</v>
      </c>
      <c r="AM317">
        <f t="shared" si="228"/>
        <v>580.07798846493051</v>
      </c>
      <c r="AN317" t="b">
        <f t="shared" si="229"/>
        <v>1</v>
      </c>
      <c r="AO317">
        <f t="shared" si="230"/>
        <v>6.6797307530270915</v>
      </c>
      <c r="AP317">
        <f>SUM(AO318:$AO$352)</f>
        <v>243.96834304001254</v>
      </c>
      <c r="AQ317" t="b">
        <f t="shared" si="191"/>
        <v>1</v>
      </c>
      <c r="AR317" t="b">
        <f t="shared" si="231"/>
        <v>1</v>
      </c>
      <c r="AS317" t="b">
        <f t="shared" si="232"/>
        <v>1</v>
      </c>
      <c r="AT317" t="b">
        <f t="shared" si="234"/>
        <v>1</v>
      </c>
      <c r="AU317">
        <f t="shared" si="192"/>
        <v>1903.8989972921411</v>
      </c>
      <c r="AV317" t="b">
        <f t="shared" si="193"/>
        <v>1</v>
      </c>
      <c r="AW317" t="b">
        <f t="shared" si="194"/>
        <v>1</v>
      </c>
      <c r="AX317" t="b">
        <f t="shared" si="233"/>
        <v>1</v>
      </c>
    </row>
    <row r="318" spans="1:50" x14ac:dyDescent="0.35">
      <c r="A318">
        <v>266</v>
      </c>
      <c r="B318">
        <f t="shared" si="195"/>
        <v>22</v>
      </c>
      <c r="C318">
        <f t="shared" si="196"/>
        <v>57</v>
      </c>
      <c r="D318">
        <f t="shared" si="197"/>
        <v>2.7863087280024512E-3</v>
      </c>
      <c r="E318">
        <f t="shared" si="198"/>
        <v>2.3248944612130895E-4</v>
      </c>
      <c r="F318">
        <f t="shared" si="199"/>
        <v>0.04</v>
      </c>
      <c r="G318">
        <f t="shared" si="200"/>
        <v>3.3960531989175591E-3</v>
      </c>
      <c r="H318">
        <f t="shared" si="201"/>
        <v>0.02</v>
      </c>
      <c r="I318">
        <f t="shared" si="202"/>
        <v>1.9255663193698442</v>
      </c>
      <c r="J318">
        <f t="shared" si="203"/>
        <v>7.0834645344729417E-5</v>
      </c>
      <c r="K318">
        <f t="shared" si="204"/>
        <v>1.0344654378135977E-3</v>
      </c>
      <c r="L318">
        <f t="shared" si="205"/>
        <v>0</v>
      </c>
      <c r="M318">
        <f t="shared" si="206"/>
        <v>0.30357367148516451</v>
      </c>
      <c r="N318">
        <f t="shared" si="207"/>
        <v>51.64</v>
      </c>
      <c r="O318">
        <f t="shared" si="208"/>
        <v>1.0327999999999999</v>
      </c>
      <c r="P318">
        <f t="shared" si="209"/>
        <v>9.6278315968492212</v>
      </c>
      <c r="Q318">
        <f t="shared" si="210"/>
        <v>481.39157984246106</v>
      </c>
      <c r="R318">
        <f t="shared" si="211"/>
        <v>15.733622091788192</v>
      </c>
      <c r="S318">
        <f t="shared" si="212"/>
        <v>0.31467244183576382</v>
      </c>
      <c r="T318">
        <f t="shared" si="213"/>
        <v>2.9333978293610241</v>
      </c>
      <c r="U318">
        <f t="shared" si="214"/>
        <v>28.333858137891767</v>
      </c>
      <c r="V318">
        <f t="shared" si="215"/>
        <v>3.4099201830079723E-2</v>
      </c>
      <c r="W318">
        <f t="shared" si="216"/>
        <v>-15.882405519130442</v>
      </c>
      <c r="X318">
        <f t="shared" si="217"/>
        <v>15.831927890261673</v>
      </c>
      <c r="Y318">
        <f t="shared" si="218"/>
        <v>0.99673694261856227</v>
      </c>
      <c r="Z318">
        <f t="shared" si="219"/>
        <v>0.41920615016082435</v>
      </c>
      <c r="AA318">
        <f t="shared" si="220"/>
        <v>-6.6368415405003773</v>
      </c>
      <c r="AB318">
        <f t="shared" si="221"/>
        <v>6.6172235252525224</v>
      </c>
      <c r="AC318">
        <f t="shared" si="222"/>
        <v>0.13234447050505044</v>
      </c>
      <c r="AD318">
        <f t="shared" si="223"/>
        <v>1.2296984109365536</v>
      </c>
      <c r="AE318">
        <f t="shared" si="224"/>
        <v>11.877727589188551</v>
      </c>
      <c r="AF318">
        <f t="shared" si="225"/>
        <v>1.4294595122744657E-2</v>
      </c>
      <c r="AG318">
        <f t="shared" si="188"/>
        <v>566.1450849622845</v>
      </c>
      <c r="AH318">
        <f t="shared" si="189"/>
        <v>1864.9347362455696</v>
      </c>
      <c r="AI318">
        <f t="shared" si="190"/>
        <v>566.1450849622845</v>
      </c>
      <c r="AK318" t="b">
        <f t="shared" si="226"/>
        <v>1</v>
      </c>
      <c r="AL318" t="b">
        <f t="shared" si="227"/>
        <v>1</v>
      </c>
      <c r="AM318">
        <f t="shared" si="228"/>
        <v>566.1450849622845</v>
      </c>
      <c r="AN318" t="b">
        <f t="shared" si="229"/>
        <v>1</v>
      </c>
      <c r="AO318">
        <f t="shared" si="230"/>
        <v>6.6368415405003773</v>
      </c>
      <c r="AP318">
        <f>SUM(AO319:$AO$352)</f>
        <v>237.33150149951217</v>
      </c>
      <c r="AQ318" t="b">
        <f t="shared" si="191"/>
        <v>1</v>
      </c>
      <c r="AR318" t="b">
        <f t="shared" si="231"/>
        <v>1</v>
      </c>
      <c r="AS318" t="b">
        <f t="shared" si="232"/>
        <v>1</v>
      </c>
      <c r="AT318" t="b">
        <f t="shared" si="234"/>
        <v>1</v>
      </c>
      <c r="AU318">
        <f t="shared" si="192"/>
        <v>1864.9347362455701</v>
      </c>
      <c r="AV318" t="b">
        <f t="shared" si="193"/>
        <v>1</v>
      </c>
      <c r="AW318" t="b">
        <f t="shared" si="194"/>
        <v>1</v>
      </c>
      <c r="AX318" t="b">
        <f t="shared" si="233"/>
        <v>1</v>
      </c>
    </row>
    <row r="319" spans="1:50" x14ac:dyDescent="0.35">
      <c r="A319">
        <v>267</v>
      </c>
      <c r="B319">
        <f t="shared" si="195"/>
        <v>22</v>
      </c>
      <c r="C319">
        <f t="shared" si="196"/>
        <v>57</v>
      </c>
      <c r="D319">
        <f t="shared" si="197"/>
        <v>2.7863087280024512E-3</v>
      </c>
      <c r="E319">
        <f t="shared" si="198"/>
        <v>2.3248944612130895E-4</v>
      </c>
      <c r="F319">
        <f t="shared" si="199"/>
        <v>0.04</v>
      </c>
      <c r="G319">
        <f t="shared" si="200"/>
        <v>3.3960531989175591E-3</v>
      </c>
      <c r="H319">
        <f t="shared" si="201"/>
        <v>0.02</v>
      </c>
      <c r="I319">
        <f t="shared" si="202"/>
        <v>1.9303152853778722</v>
      </c>
      <c r="J319">
        <f t="shared" si="203"/>
        <v>7.0577674740598096E-5</v>
      </c>
      <c r="K319">
        <f t="shared" si="204"/>
        <v>1.0307126526162662E-3</v>
      </c>
      <c r="L319">
        <f t="shared" si="205"/>
        <v>0</v>
      </c>
      <c r="M319">
        <f t="shared" si="206"/>
        <v>0.30247238115780761</v>
      </c>
      <c r="N319">
        <f t="shared" si="207"/>
        <v>51.64</v>
      </c>
      <c r="O319">
        <f t="shared" si="208"/>
        <v>1.0327999999999999</v>
      </c>
      <c r="P319">
        <f t="shared" si="209"/>
        <v>9.6515764268893616</v>
      </c>
      <c r="Q319">
        <f t="shared" si="210"/>
        <v>482.57882134446805</v>
      </c>
      <c r="R319">
        <f t="shared" si="211"/>
        <v>15.676544395493895</v>
      </c>
      <c r="S319">
        <f t="shared" si="212"/>
        <v>0.31353088790987793</v>
      </c>
      <c r="T319">
        <f t="shared" si="213"/>
        <v>2.9299644915304688</v>
      </c>
      <c r="U319">
        <f t="shared" si="214"/>
        <v>28.231069896239237</v>
      </c>
      <c r="V319">
        <f t="shared" si="215"/>
        <v>3.4059291089551066E-2</v>
      </c>
      <c r="W319">
        <f t="shared" si="216"/>
        <v>-15.832080171275241</v>
      </c>
      <c r="X319">
        <f t="shared" si="217"/>
        <v>15.781785662781003</v>
      </c>
      <c r="Y319">
        <f t="shared" si="218"/>
        <v>0.99673694261856227</v>
      </c>
      <c r="Z319">
        <f t="shared" si="219"/>
        <v>0.41783825643819794</v>
      </c>
      <c r="AA319">
        <f t="shared" si="220"/>
        <v>-6.5942338048177644</v>
      </c>
      <c r="AB319">
        <f t="shared" si="221"/>
        <v>6.5717038238602434</v>
      </c>
      <c r="AC319">
        <f t="shared" si="222"/>
        <v>0.13143407647720487</v>
      </c>
      <c r="AD319">
        <f t="shared" si="223"/>
        <v>1.2242512545669222</v>
      </c>
      <c r="AE319">
        <f t="shared" si="224"/>
        <v>11.7960210228295</v>
      </c>
      <c r="AF319">
        <f t="shared" si="225"/>
        <v>1.4231274804379069E-2</v>
      </c>
      <c r="AG319">
        <f t="shared" si="188"/>
        <v>552.21671098664092</v>
      </c>
      <c r="AH319">
        <f t="shared" si="189"/>
        <v>1825.6764762219241</v>
      </c>
      <c r="AI319">
        <f t="shared" si="190"/>
        <v>552.21671098664092</v>
      </c>
      <c r="AK319" t="b">
        <f t="shared" si="226"/>
        <v>1</v>
      </c>
      <c r="AL319" t="b">
        <f t="shared" si="227"/>
        <v>1</v>
      </c>
      <c r="AM319">
        <f t="shared" si="228"/>
        <v>552.21671098664103</v>
      </c>
      <c r="AN319" t="b">
        <f t="shared" si="229"/>
        <v>1</v>
      </c>
      <c r="AO319">
        <f t="shared" si="230"/>
        <v>6.5942338048177644</v>
      </c>
      <c r="AP319">
        <f>SUM(AO320:$AO$352)</f>
        <v>230.73726769469442</v>
      </c>
      <c r="AQ319" t="b">
        <f t="shared" si="191"/>
        <v>1</v>
      </c>
      <c r="AR319" t="b">
        <f t="shared" si="231"/>
        <v>1</v>
      </c>
      <c r="AS319" t="b">
        <f t="shared" si="232"/>
        <v>1</v>
      </c>
      <c r="AT319" t="b">
        <f t="shared" si="234"/>
        <v>1</v>
      </c>
      <c r="AU319">
        <f t="shared" si="192"/>
        <v>1825.6764762219245</v>
      </c>
      <c r="AV319" t="b">
        <f t="shared" si="193"/>
        <v>1</v>
      </c>
      <c r="AW319" t="b">
        <f t="shared" si="194"/>
        <v>1</v>
      </c>
      <c r="AX319" t="b">
        <f t="shared" si="233"/>
        <v>1</v>
      </c>
    </row>
    <row r="320" spans="1:50" x14ac:dyDescent="0.35">
      <c r="A320">
        <v>268</v>
      </c>
      <c r="B320">
        <f t="shared" si="195"/>
        <v>22</v>
      </c>
      <c r="C320">
        <f t="shared" si="196"/>
        <v>57</v>
      </c>
      <c r="D320">
        <f t="shared" si="197"/>
        <v>2.7863087280024512E-3</v>
      </c>
      <c r="E320">
        <f t="shared" si="198"/>
        <v>2.3248944612130895E-4</v>
      </c>
      <c r="F320">
        <f t="shared" si="199"/>
        <v>0.04</v>
      </c>
      <c r="G320">
        <f t="shared" si="200"/>
        <v>3.3960531989175591E-3</v>
      </c>
      <c r="H320">
        <f t="shared" si="201"/>
        <v>0.02</v>
      </c>
      <c r="I320">
        <f t="shared" si="202"/>
        <v>1.9350759636172152</v>
      </c>
      <c r="J320">
        <f t="shared" si="203"/>
        <v>7.0321636362372133E-5</v>
      </c>
      <c r="K320">
        <f t="shared" si="204"/>
        <v>1.0269734815970622E-3</v>
      </c>
      <c r="L320">
        <f t="shared" si="205"/>
        <v>0</v>
      </c>
      <c r="M320">
        <f t="shared" si="206"/>
        <v>0.30137508603984814</v>
      </c>
      <c r="N320">
        <f t="shared" si="207"/>
        <v>51.64</v>
      </c>
      <c r="O320">
        <f t="shared" si="208"/>
        <v>1.0327999999999999</v>
      </c>
      <c r="P320">
        <f t="shared" si="209"/>
        <v>9.6753798180860766</v>
      </c>
      <c r="Q320">
        <f t="shared" si="210"/>
        <v>483.76899090430379</v>
      </c>
      <c r="R320">
        <f t="shared" si="211"/>
        <v>15.619673762989185</v>
      </c>
      <c r="S320">
        <f t="shared" si="212"/>
        <v>0.31239347525978373</v>
      </c>
      <c r="T320">
        <f t="shared" si="213"/>
        <v>2.9265351721826911</v>
      </c>
      <c r="U320">
        <f t="shared" si="214"/>
        <v>28.128654544948851</v>
      </c>
      <c r="V320">
        <f t="shared" si="215"/>
        <v>3.4019427061764161E-2</v>
      </c>
      <c r="W320">
        <f t="shared" si="216"/>
        <v>-15.781928856463905</v>
      </c>
      <c r="X320">
        <f t="shared" si="217"/>
        <v>15.731816804028698</v>
      </c>
      <c r="Y320">
        <f t="shared" si="218"/>
        <v>0.99673694261856227</v>
      </c>
      <c r="Z320">
        <f t="shared" si="219"/>
        <v>0.41647482623128024</v>
      </c>
      <c r="AA320">
        <f t="shared" si="220"/>
        <v>-6.5519056697601874</v>
      </c>
      <c r="AB320">
        <f t="shared" si="221"/>
        <v>6.5264972512608672</v>
      </c>
      <c r="AC320">
        <f t="shared" si="222"/>
        <v>0.13052994502521736</v>
      </c>
      <c r="AD320">
        <f t="shared" si="223"/>
        <v>1.2188282272945161</v>
      </c>
      <c r="AE320">
        <f t="shared" si="224"/>
        <v>11.714876513727283</v>
      </c>
      <c r="AF320">
        <f t="shared" si="225"/>
        <v>1.4168234974035942E-2</v>
      </c>
      <c r="AG320">
        <f t="shared" si="188"/>
        <v>538.2927079977643</v>
      </c>
      <c r="AH320">
        <f t="shared" si="189"/>
        <v>1786.1221213441333</v>
      </c>
      <c r="AI320">
        <f t="shared" si="190"/>
        <v>538.2927079977643</v>
      </c>
      <c r="AK320" t="b">
        <f t="shared" si="226"/>
        <v>1</v>
      </c>
      <c r="AL320" t="b">
        <f t="shared" si="227"/>
        <v>1</v>
      </c>
      <c r="AM320">
        <f t="shared" si="228"/>
        <v>538.29270799776441</v>
      </c>
      <c r="AN320" t="b">
        <f t="shared" si="229"/>
        <v>1</v>
      </c>
      <c r="AO320">
        <f t="shared" si="230"/>
        <v>6.5519056697601874</v>
      </c>
      <c r="AP320">
        <f>SUM(AO321:$AO$352)</f>
        <v>224.18536202493425</v>
      </c>
      <c r="AQ320" t="b">
        <f t="shared" si="191"/>
        <v>1</v>
      </c>
      <c r="AR320" t="b">
        <f t="shared" si="231"/>
        <v>1</v>
      </c>
      <c r="AS320" t="b">
        <f t="shared" si="232"/>
        <v>1</v>
      </c>
      <c r="AT320" t="b">
        <f t="shared" si="234"/>
        <v>1</v>
      </c>
      <c r="AU320">
        <f t="shared" si="192"/>
        <v>1786.1221213441336</v>
      </c>
      <c r="AV320" t="b">
        <f t="shared" si="193"/>
        <v>1</v>
      </c>
      <c r="AW320" t="b">
        <f t="shared" si="194"/>
        <v>1</v>
      </c>
      <c r="AX320" t="b">
        <f t="shared" si="233"/>
        <v>1</v>
      </c>
    </row>
    <row r="321" spans="1:50" x14ac:dyDescent="0.35">
      <c r="A321">
        <v>269</v>
      </c>
      <c r="B321">
        <f t="shared" si="195"/>
        <v>22</v>
      </c>
      <c r="C321">
        <f t="shared" si="196"/>
        <v>57</v>
      </c>
      <c r="D321">
        <f t="shared" si="197"/>
        <v>2.7863087280024512E-3</v>
      </c>
      <c r="E321">
        <f t="shared" si="198"/>
        <v>2.3248944612130895E-4</v>
      </c>
      <c r="F321">
        <f t="shared" si="199"/>
        <v>0.04</v>
      </c>
      <c r="G321">
        <f t="shared" si="200"/>
        <v>3.3960531989175591E-3</v>
      </c>
      <c r="H321">
        <f t="shared" si="201"/>
        <v>0.02</v>
      </c>
      <c r="I321">
        <f t="shared" si="202"/>
        <v>1.9398483829733957</v>
      </c>
      <c r="J321">
        <f t="shared" si="203"/>
        <v>7.0066526828166124E-5</v>
      </c>
      <c r="K321">
        <f t="shared" si="204"/>
        <v>1.023247875367109E-3</v>
      </c>
      <c r="L321">
        <f t="shared" si="205"/>
        <v>0</v>
      </c>
      <c r="M321">
        <f t="shared" si="206"/>
        <v>0.30028177163765285</v>
      </c>
      <c r="N321">
        <f t="shared" si="207"/>
        <v>51.64</v>
      </c>
      <c r="O321">
        <f t="shared" si="208"/>
        <v>1.0327999999999999</v>
      </c>
      <c r="P321">
        <f t="shared" si="209"/>
        <v>9.6992419148669775</v>
      </c>
      <c r="Q321">
        <f t="shared" si="210"/>
        <v>484.96209574334893</v>
      </c>
      <c r="R321">
        <f t="shared" si="211"/>
        <v>15.563009443097759</v>
      </c>
      <c r="S321">
        <f t="shared" si="212"/>
        <v>0.31126018886195517</v>
      </c>
      <c r="T321">
        <f t="shared" si="213"/>
        <v>2.9231098666143369</v>
      </c>
      <c r="U321">
        <f t="shared" si="214"/>
        <v>28.026610731266448</v>
      </c>
      <c r="V321">
        <f t="shared" si="215"/>
        <v>3.3979609692045026E-2</v>
      </c>
      <c r="W321">
        <f t="shared" si="216"/>
        <v>-15.731950953337025</v>
      </c>
      <c r="X321">
        <f t="shared" si="217"/>
        <v>15.682020695055312</v>
      </c>
      <c r="Y321">
        <f t="shared" si="218"/>
        <v>0.99673694261856227</v>
      </c>
      <c r="Z321">
        <f t="shared" si="219"/>
        <v>0.41511584497536325</v>
      </c>
      <c r="AA321">
        <f t="shared" si="220"/>
        <v>-6.5098552717490188</v>
      </c>
      <c r="AB321">
        <f t="shared" si="221"/>
        <v>6.4816016534499123</v>
      </c>
      <c r="AC321">
        <f t="shared" si="222"/>
        <v>0.12963203306899826</v>
      </c>
      <c r="AD321">
        <f t="shared" si="223"/>
        <v>1.2134292222354319</v>
      </c>
      <c r="AE321">
        <f t="shared" si="224"/>
        <v>11.634290195505255</v>
      </c>
      <c r="AF321">
        <f t="shared" si="225"/>
        <v>1.4105474389246314E-2</v>
      </c>
      <c r="AG321">
        <f t="shared" si="188"/>
        <v>524.37291755534886</v>
      </c>
      <c r="AH321">
        <f t="shared" si="189"/>
        <v>1746.2695610711417</v>
      </c>
      <c r="AI321">
        <f t="shared" si="190"/>
        <v>524.37291755534886</v>
      </c>
      <c r="AK321" t="b">
        <f t="shared" si="226"/>
        <v>1</v>
      </c>
      <c r="AL321" t="b">
        <f t="shared" si="227"/>
        <v>1</v>
      </c>
      <c r="AM321">
        <f t="shared" si="228"/>
        <v>524.37291755534864</v>
      </c>
      <c r="AN321" t="b">
        <f t="shared" si="229"/>
        <v>1</v>
      </c>
      <c r="AO321">
        <f t="shared" si="230"/>
        <v>6.5098552717490188</v>
      </c>
      <c r="AP321">
        <f>SUM(AO322:$AO$352)</f>
        <v>217.67550675318523</v>
      </c>
      <c r="AQ321" t="b">
        <f t="shared" si="191"/>
        <v>1</v>
      </c>
      <c r="AR321" t="b">
        <f t="shared" si="231"/>
        <v>1</v>
      </c>
      <c r="AS321" t="b">
        <f t="shared" si="232"/>
        <v>1</v>
      </c>
      <c r="AT321" t="b">
        <f t="shared" si="234"/>
        <v>1</v>
      </c>
      <c r="AU321">
        <f t="shared" si="192"/>
        <v>1746.2695610711419</v>
      </c>
      <c r="AV321" t="b">
        <f t="shared" si="193"/>
        <v>1</v>
      </c>
      <c r="AW321" t="b">
        <f t="shared" si="194"/>
        <v>1</v>
      </c>
      <c r="AX321" t="b">
        <f t="shared" si="233"/>
        <v>1</v>
      </c>
    </row>
    <row r="322" spans="1:50" x14ac:dyDescent="0.35">
      <c r="A322">
        <v>270</v>
      </c>
      <c r="B322">
        <f t="shared" si="195"/>
        <v>22</v>
      </c>
      <c r="C322">
        <f t="shared" si="196"/>
        <v>57</v>
      </c>
      <c r="D322">
        <f t="shared" si="197"/>
        <v>2.7863087280024512E-3</v>
      </c>
      <c r="E322">
        <f t="shared" si="198"/>
        <v>2.3248944612130895E-4</v>
      </c>
      <c r="F322">
        <f t="shared" si="199"/>
        <v>0.04</v>
      </c>
      <c r="G322">
        <f t="shared" si="200"/>
        <v>3.3960531989175591E-3</v>
      </c>
      <c r="H322">
        <f t="shared" si="201"/>
        <v>0.02</v>
      </c>
      <c r="I322">
        <f t="shared" si="202"/>
        <v>1.9446325724031748</v>
      </c>
      <c r="J322">
        <f t="shared" si="203"/>
        <v>6.9812342768363296E-5</v>
      </c>
      <c r="K322">
        <f t="shared" si="204"/>
        <v>1.0195357847167005E-3</v>
      </c>
      <c r="L322">
        <f t="shared" si="205"/>
        <v>0</v>
      </c>
      <c r="M322">
        <f t="shared" si="206"/>
        <v>0.29919242351016778</v>
      </c>
      <c r="N322">
        <f t="shared" si="207"/>
        <v>51.64</v>
      </c>
      <c r="O322">
        <f t="shared" si="208"/>
        <v>1.0327999999999999</v>
      </c>
      <c r="P322">
        <f t="shared" si="209"/>
        <v>9.7231628620158741</v>
      </c>
      <c r="Q322">
        <f t="shared" si="210"/>
        <v>486.15814310079367</v>
      </c>
      <c r="R322">
        <f t="shared" si="211"/>
        <v>15.506550687368394</v>
      </c>
      <c r="S322">
        <f t="shared" si="212"/>
        <v>0.3101310137473679</v>
      </c>
      <c r="T322">
        <f t="shared" si="213"/>
        <v>2.9196885701275579</v>
      </c>
      <c r="U322">
        <f t="shared" si="214"/>
        <v>27.924937107345318</v>
      </c>
      <c r="V322">
        <f t="shared" si="215"/>
        <v>3.3939838925783623E-2</v>
      </c>
      <c r="W322">
        <f t="shared" si="216"/>
        <v>-15.682145842777635</v>
      </c>
      <c r="X322">
        <f t="shared" si="217"/>
        <v>15.63239671914511</v>
      </c>
      <c r="Y322">
        <f t="shared" si="218"/>
        <v>0.99673694261856227</v>
      </c>
      <c r="Z322">
        <f t="shared" si="219"/>
        <v>0.41376129815326468</v>
      </c>
      <c r="AA322">
        <f t="shared" si="220"/>
        <v>-6.4680807597603174</v>
      </c>
      <c r="AB322">
        <f t="shared" si="221"/>
        <v>6.4370148912402305</v>
      </c>
      <c r="AC322">
        <f t="shared" si="222"/>
        <v>0.12874029782480462</v>
      </c>
      <c r="AD322">
        <f t="shared" si="223"/>
        <v>1.2080541329792276</v>
      </c>
      <c r="AE322">
        <f t="shared" si="224"/>
        <v>11.554258228383471</v>
      </c>
      <c r="AF322">
        <f t="shared" si="225"/>
        <v>1.4042991813044936E-2</v>
      </c>
      <c r="AG322">
        <f t="shared" si="188"/>
        <v>510.45718131711237</v>
      </c>
      <c r="AH322">
        <f t="shared" si="189"/>
        <v>1706.1166700959757</v>
      </c>
      <c r="AI322">
        <f t="shared" si="190"/>
        <v>510.45718131711237</v>
      </c>
      <c r="AK322" t="b">
        <f t="shared" si="226"/>
        <v>1</v>
      </c>
      <c r="AL322" t="b">
        <f t="shared" si="227"/>
        <v>1</v>
      </c>
      <c r="AM322">
        <f t="shared" si="228"/>
        <v>510.45718131711243</v>
      </c>
      <c r="AN322" t="b">
        <f t="shared" si="229"/>
        <v>1</v>
      </c>
      <c r="AO322">
        <f t="shared" si="230"/>
        <v>6.4680807597603174</v>
      </c>
      <c r="AP322">
        <f>SUM(AO323:$AO$352)</f>
        <v>211.20742599342492</v>
      </c>
      <c r="AQ322" t="b">
        <f t="shared" si="191"/>
        <v>1</v>
      </c>
      <c r="AR322" t="b">
        <f t="shared" si="231"/>
        <v>1</v>
      </c>
      <c r="AS322" t="b">
        <f t="shared" si="232"/>
        <v>1</v>
      </c>
      <c r="AT322" t="b">
        <f t="shared" si="234"/>
        <v>1</v>
      </c>
      <c r="AU322">
        <f t="shared" si="192"/>
        <v>1706.1166700959757</v>
      </c>
      <c r="AV322" t="b">
        <f t="shared" si="193"/>
        <v>1</v>
      </c>
      <c r="AW322" t="b">
        <f t="shared" si="194"/>
        <v>1</v>
      </c>
      <c r="AX322" t="b">
        <f t="shared" si="233"/>
        <v>1</v>
      </c>
    </row>
    <row r="323" spans="1:50" x14ac:dyDescent="0.35">
      <c r="A323">
        <v>271</v>
      </c>
      <c r="B323">
        <f t="shared" si="195"/>
        <v>22</v>
      </c>
      <c r="C323">
        <f t="shared" si="196"/>
        <v>57</v>
      </c>
      <c r="D323">
        <f t="shared" si="197"/>
        <v>2.7863087280024512E-3</v>
      </c>
      <c r="E323">
        <f t="shared" si="198"/>
        <v>2.3248944612130895E-4</v>
      </c>
      <c r="F323">
        <f t="shared" si="199"/>
        <v>0.04</v>
      </c>
      <c r="G323">
        <f t="shared" si="200"/>
        <v>3.3960531989175591E-3</v>
      </c>
      <c r="H323">
        <f t="shared" si="201"/>
        <v>0.02</v>
      </c>
      <c r="I323">
        <f t="shared" si="202"/>
        <v>1.9494285609347299</v>
      </c>
      <c r="J323">
        <f t="shared" si="203"/>
        <v>6.9559080825570997E-5</v>
      </c>
      <c r="K323">
        <f t="shared" si="204"/>
        <v>1.015837160614651E-3</v>
      </c>
      <c r="L323">
        <f t="shared" si="205"/>
        <v>0</v>
      </c>
      <c r="M323">
        <f t="shared" si="206"/>
        <v>0.29810702726872756</v>
      </c>
      <c r="N323">
        <f t="shared" si="207"/>
        <v>51.64</v>
      </c>
      <c r="O323">
        <f t="shared" si="208"/>
        <v>1.0327999999999999</v>
      </c>
      <c r="P323">
        <f t="shared" si="209"/>
        <v>9.7471428046736506</v>
      </c>
      <c r="Q323">
        <f t="shared" si="210"/>
        <v>487.35714023368246</v>
      </c>
      <c r="R323">
        <f t="shared" si="211"/>
        <v>15.450296750065064</v>
      </c>
      <c r="S323">
        <f t="shared" si="212"/>
        <v>0.3090059350013013</v>
      </c>
      <c r="T323">
        <f t="shared" si="213"/>
        <v>2.9162712780300035</v>
      </c>
      <c r="U323">
        <f t="shared" si="214"/>
        <v>27.823632330228399</v>
      </c>
      <c r="V323">
        <f t="shared" si="215"/>
        <v>3.3900114708433855E-2</v>
      </c>
      <c r="W323">
        <f t="shared" si="216"/>
        <v>-15.632512907903074</v>
      </c>
      <c r="X323">
        <f t="shared" si="217"/>
        <v>15.582944261807956</v>
      </c>
      <c r="Y323">
        <f t="shared" si="218"/>
        <v>0.99673694261856227</v>
      </c>
      <c r="Z323">
        <f t="shared" si="219"/>
        <v>0.41241117129517241</v>
      </c>
      <c r="AA323">
        <f t="shared" si="220"/>
        <v>-6.4265802952396047</v>
      </c>
      <c r="AB323">
        <f t="shared" si="221"/>
        <v>6.3927348401600872</v>
      </c>
      <c r="AC323">
        <f t="shared" si="222"/>
        <v>0.12785469680320175</v>
      </c>
      <c r="AD323">
        <f t="shared" si="223"/>
        <v>1.2027028535868232</v>
      </c>
      <c r="AE323">
        <f t="shared" si="224"/>
        <v>11.474776798995721</v>
      </c>
      <c r="AF323">
        <f t="shared" si="225"/>
        <v>1.3980786013945909E-2</v>
      </c>
      <c r="AG323">
        <f t="shared" si="188"/>
        <v>496.54534103689133</v>
      </c>
      <c r="AH323">
        <f t="shared" si="189"/>
        <v>1665.6613082431036</v>
      </c>
      <c r="AI323">
        <f t="shared" si="190"/>
        <v>496.54534103689133</v>
      </c>
      <c r="AK323" t="b">
        <f t="shared" si="226"/>
        <v>1</v>
      </c>
      <c r="AL323" t="b">
        <f t="shared" si="227"/>
        <v>1</v>
      </c>
      <c r="AM323">
        <f t="shared" si="228"/>
        <v>496.54534103689139</v>
      </c>
      <c r="AN323" t="b">
        <f t="shared" si="229"/>
        <v>1</v>
      </c>
      <c r="AO323">
        <f t="shared" si="230"/>
        <v>6.4265802952396047</v>
      </c>
      <c r="AP323">
        <f>SUM(AO324:$AO$352)</f>
        <v>204.78084569818532</v>
      </c>
      <c r="AQ323" t="b">
        <f t="shared" si="191"/>
        <v>1</v>
      </c>
      <c r="AR323" t="b">
        <f t="shared" si="231"/>
        <v>1</v>
      </c>
      <c r="AS323" t="b">
        <f t="shared" si="232"/>
        <v>1</v>
      </c>
      <c r="AT323" t="b">
        <f t="shared" si="234"/>
        <v>1</v>
      </c>
      <c r="AU323">
        <f t="shared" si="192"/>
        <v>1665.661308243104</v>
      </c>
      <c r="AV323" t="b">
        <f t="shared" si="193"/>
        <v>1</v>
      </c>
      <c r="AW323" t="b">
        <f t="shared" si="194"/>
        <v>1</v>
      </c>
      <c r="AX323" t="b">
        <f t="shared" si="233"/>
        <v>1</v>
      </c>
    </row>
    <row r="324" spans="1:50" x14ac:dyDescent="0.35">
      <c r="A324">
        <v>272</v>
      </c>
      <c r="B324">
        <f t="shared" si="195"/>
        <v>22</v>
      </c>
      <c r="C324">
        <f t="shared" si="196"/>
        <v>57</v>
      </c>
      <c r="D324">
        <f t="shared" si="197"/>
        <v>2.7863087280024512E-3</v>
      </c>
      <c r="E324">
        <f t="shared" si="198"/>
        <v>2.3248944612130895E-4</v>
      </c>
      <c r="F324">
        <f t="shared" si="199"/>
        <v>0.04</v>
      </c>
      <c r="G324">
        <f t="shared" si="200"/>
        <v>3.3960531989175591E-3</v>
      </c>
      <c r="H324">
        <f t="shared" si="201"/>
        <v>0.02</v>
      </c>
      <c r="I324">
        <f t="shared" si="202"/>
        <v>1.9542363776678284</v>
      </c>
      <c r="J324">
        <f t="shared" si="203"/>
        <v>6.9306737654576409E-5</v>
      </c>
      <c r="K324">
        <f t="shared" si="204"/>
        <v>1.0121519542076478E-3</v>
      </c>
      <c r="L324">
        <f t="shared" si="205"/>
        <v>0</v>
      </c>
      <c r="M324">
        <f t="shared" si="206"/>
        <v>0.2970255685768653</v>
      </c>
      <c r="N324">
        <f t="shared" si="207"/>
        <v>51.64</v>
      </c>
      <c r="O324">
        <f t="shared" si="208"/>
        <v>1.0327999999999999</v>
      </c>
      <c r="P324">
        <f t="shared" si="209"/>
        <v>9.771181888339143</v>
      </c>
      <c r="Q324">
        <f t="shared" si="210"/>
        <v>488.55909441695712</v>
      </c>
      <c r="R324">
        <f t="shared" si="211"/>
        <v>15.394246888157092</v>
      </c>
      <c r="S324">
        <f t="shared" si="212"/>
        <v>0.30788493776314185</v>
      </c>
      <c r="T324">
        <f t="shared" si="213"/>
        <v>2.912857985634814</v>
      </c>
      <c r="U324">
        <f t="shared" si="214"/>
        <v>27.722695061830564</v>
      </c>
      <c r="V324">
        <f t="shared" si="215"/>
        <v>3.386043698551347E-2</v>
      </c>
      <c r="W324">
        <f t="shared" si="216"/>
        <v>-15.58305153405694</v>
      </c>
      <c r="X324">
        <f t="shared" si="217"/>
        <v>15.533662710771285</v>
      </c>
      <c r="Y324">
        <f t="shared" si="218"/>
        <v>0.99673694261856227</v>
      </c>
      <c r="Z324">
        <f t="shared" si="219"/>
        <v>0.41106544997849032</v>
      </c>
      <c r="AA324">
        <f t="shared" si="220"/>
        <v>-6.3853520520172946</v>
      </c>
      <c r="AB324">
        <f t="shared" si="221"/>
        <v>6.3487593903519288</v>
      </c>
      <c r="AC324">
        <f t="shared" si="222"/>
        <v>0.12697518780703859</v>
      </c>
      <c r="AD324">
        <f t="shared" si="223"/>
        <v>1.1973752785884137</v>
      </c>
      <c r="AE324">
        <f t="shared" si="224"/>
        <v>11.395842120207853</v>
      </c>
      <c r="AF324">
        <f t="shared" si="225"/>
        <v>1.3918855765918411E-2</v>
      </c>
      <c r="AG324">
        <f t="shared" si="188"/>
        <v>482.63723856273805</v>
      </c>
      <c r="AH324">
        <f t="shared" si="189"/>
        <v>1624.9013203650834</v>
      </c>
      <c r="AI324">
        <f t="shared" si="190"/>
        <v>482.63723856273805</v>
      </c>
      <c r="AK324" t="b">
        <f t="shared" si="226"/>
        <v>1</v>
      </c>
      <c r="AL324" t="b">
        <f t="shared" si="227"/>
        <v>1</v>
      </c>
      <c r="AM324">
        <f t="shared" si="228"/>
        <v>482.63723856273805</v>
      </c>
      <c r="AN324" t="b">
        <f t="shared" si="229"/>
        <v>1</v>
      </c>
      <c r="AO324">
        <f t="shared" si="230"/>
        <v>6.3853520520172946</v>
      </c>
      <c r="AP324">
        <f>SUM(AO325:$AO$352)</f>
        <v>198.39549364616803</v>
      </c>
      <c r="AQ324" t="b">
        <f t="shared" si="191"/>
        <v>1</v>
      </c>
      <c r="AR324" t="b">
        <f t="shared" si="231"/>
        <v>1</v>
      </c>
      <c r="AS324" t="b">
        <f t="shared" si="232"/>
        <v>1</v>
      </c>
      <c r="AT324" t="b">
        <f t="shared" si="234"/>
        <v>1</v>
      </c>
      <c r="AU324">
        <f t="shared" si="192"/>
        <v>1624.9013203650834</v>
      </c>
      <c r="AV324" t="b">
        <f t="shared" si="193"/>
        <v>1</v>
      </c>
      <c r="AW324" t="b">
        <f t="shared" si="194"/>
        <v>1</v>
      </c>
      <c r="AX324" t="b">
        <f t="shared" si="233"/>
        <v>1</v>
      </c>
    </row>
    <row r="325" spans="1:50" x14ac:dyDescent="0.35">
      <c r="A325">
        <v>273</v>
      </c>
      <c r="B325">
        <f t="shared" si="195"/>
        <v>22</v>
      </c>
      <c r="C325">
        <f t="shared" si="196"/>
        <v>57</v>
      </c>
      <c r="D325">
        <f t="shared" si="197"/>
        <v>2.7863087280024512E-3</v>
      </c>
      <c r="E325">
        <f t="shared" si="198"/>
        <v>2.3248944612130895E-4</v>
      </c>
      <c r="F325">
        <f t="shared" si="199"/>
        <v>0.04</v>
      </c>
      <c r="G325">
        <f t="shared" si="200"/>
        <v>3.3960531989175591E-3</v>
      </c>
      <c r="H325">
        <f t="shared" si="201"/>
        <v>0.02</v>
      </c>
      <c r="I325">
        <f t="shared" si="202"/>
        <v>1.9590560517740068</v>
      </c>
      <c r="J325">
        <f t="shared" si="203"/>
        <v>6.9055309922302281E-5</v>
      </c>
      <c r="K325">
        <f t="shared" si="204"/>
        <v>1.0084801168196063E-3</v>
      </c>
      <c r="L325">
        <f t="shared" si="205"/>
        <v>0</v>
      </c>
      <c r="M325">
        <f t="shared" si="206"/>
        <v>0.29594803315012341</v>
      </c>
      <c r="N325">
        <f t="shared" si="207"/>
        <v>51.64</v>
      </c>
      <c r="O325">
        <f t="shared" si="208"/>
        <v>1.0327999999999999</v>
      </c>
      <c r="P325">
        <f t="shared" si="209"/>
        <v>9.795280258870033</v>
      </c>
      <c r="Q325">
        <f t="shared" si="210"/>
        <v>489.76401294350171</v>
      </c>
      <c r="R325">
        <f t="shared" si="211"/>
        <v>15.338400361309324</v>
      </c>
      <c r="S325">
        <f t="shared" si="212"/>
        <v>0.30676800722618647</v>
      </c>
      <c r="T325">
        <f t="shared" si="213"/>
        <v>2.9094486882606159</v>
      </c>
      <c r="U325">
        <f t="shared" si="214"/>
        <v>27.622123968920913</v>
      </c>
      <c r="V325">
        <f t="shared" si="215"/>
        <v>3.3820805702603977E-2</v>
      </c>
      <c r="W325">
        <f t="shared" si="216"/>
        <v>-15.533761108800995</v>
      </c>
      <c r="X325">
        <f t="shared" si="217"/>
        <v>15.484551455972044</v>
      </c>
      <c r="Y325">
        <f t="shared" si="218"/>
        <v>0.99673694261856227</v>
      </c>
      <c r="Z325">
        <f t="shared" si="219"/>
        <v>0.40972411982768397</v>
      </c>
      <c r="AA325">
        <f t="shared" si="220"/>
        <v>-6.3443942162246278</v>
      </c>
      <c r="AB325">
        <f t="shared" si="221"/>
        <v>6.3050864464718552</v>
      </c>
      <c r="AC325">
        <f t="shared" si="222"/>
        <v>0.12610172892943711</v>
      </c>
      <c r="AD325">
        <f t="shared" si="223"/>
        <v>1.1920713029813905</v>
      </c>
      <c r="AE325">
        <f t="shared" si="224"/>
        <v>11.317450430937294</v>
      </c>
      <c r="AF325">
        <f t="shared" si="225"/>
        <v>1.385719984836253E-2</v>
      </c>
      <c r="AG325">
        <f t="shared" si="188"/>
        <v>468.73271583501946</v>
      </c>
      <c r="AH325">
        <f t="shared" si="189"/>
        <v>1583.8345362384916</v>
      </c>
      <c r="AI325">
        <f t="shared" si="190"/>
        <v>468.73271583501946</v>
      </c>
      <c r="AK325" t="b">
        <f t="shared" si="226"/>
        <v>1</v>
      </c>
      <c r="AL325" t="b">
        <f t="shared" si="227"/>
        <v>1</v>
      </c>
      <c r="AM325">
        <f t="shared" si="228"/>
        <v>468.73271583501946</v>
      </c>
      <c r="AN325" t="b">
        <f t="shared" si="229"/>
        <v>1</v>
      </c>
      <c r="AO325">
        <f t="shared" si="230"/>
        <v>6.3443942162246278</v>
      </c>
      <c r="AP325">
        <f>SUM(AO326:$AO$352)</f>
        <v>192.05109942994338</v>
      </c>
      <c r="AQ325" t="b">
        <f t="shared" si="191"/>
        <v>1</v>
      </c>
      <c r="AR325" t="b">
        <f t="shared" si="231"/>
        <v>1</v>
      </c>
      <c r="AS325" t="b">
        <f t="shared" si="232"/>
        <v>1</v>
      </c>
      <c r="AT325" t="b">
        <f t="shared" si="234"/>
        <v>1</v>
      </c>
      <c r="AU325">
        <f t="shared" si="192"/>
        <v>1583.8345362384919</v>
      </c>
      <c r="AV325" t="b">
        <f t="shared" si="193"/>
        <v>1</v>
      </c>
      <c r="AW325" t="b">
        <f t="shared" si="194"/>
        <v>1</v>
      </c>
      <c r="AX325" t="b">
        <f t="shared" si="233"/>
        <v>1</v>
      </c>
    </row>
    <row r="326" spans="1:50" x14ac:dyDescent="0.35">
      <c r="A326">
        <v>274</v>
      </c>
      <c r="B326">
        <f t="shared" si="195"/>
        <v>22</v>
      </c>
      <c r="C326">
        <f t="shared" si="196"/>
        <v>57</v>
      </c>
      <c r="D326">
        <f t="shared" si="197"/>
        <v>2.7863087280024512E-3</v>
      </c>
      <c r="E326">
        <f t="shared" si="198"/>
        <v>2.3248944612130895E-4</v>
      </c>
      <c r="F326">
        <f t="shared" si="199"/>
        <v>0.04</v>
      </c>
      <c r="G326">
        <f t="shared" si="200"/>
        <v>3.3960531989175591E-3</v>
      </c>
      <c r="H326">
        <f t="shared" si="201"/>
        <v>0.02</v>
      </c>
      <c r="I326">
        <f t="shared" si="202"/>
        <v>1.9638876124967455</v>
      </c>
      <c r="J326">
        <f t="shared" si="203"/>
        <v>6.880479430776297E-5</v>
      </c>
      <c r="K326">
        <f t="shared" si="204"/>
        <v>1.0048215999510267E-3</v>
      </c>
      <c r="L326">
        <f t="shared" si="205"/>
        <v>0</v>
      </c>
      <c r="M326">
        <f t="shared" si="206"/>
        <v>0.29487440675586463</v>
      </c>
      <c r="N326">
        <f t="shared" si="207"/>
        <v>51.64</v>
      </c>
      <c r="O326">
        <f t="shared" si="208"/>
        <v>1.0327999999999999</v>
      </c>
      <c r="P326">
        <f t="shared" si="209"/>
        <v>9.8194380624837265</v>
      </c>
      <c r="Q326">
        <f t="shared" si="210"/>
        <v>490.97190312418638</v>
      </c>
      <c r="R326">
        <f t="shared" si="211"/>
        <v>15.282756431872373</v>
      </c>
      <c r="S326">
        <f t="shared" si="212"/>
        <v>0.30565512863744748</v>
      </c>
      <c r="T326">
        <f t="shared" si="213"/>
        <v>2.9060433812315174</v>
      </c>
      <c r="U326">
        <f t="shared" si="214"/>
        <v>27.521917723105187</v>
      </c>
      <c r="V326">
        <f t="shared" si="215"/>
        <v>3.3781220805350572E-2</v>
      </c>
      <c r="W326">
        <f t="shared" si="216"/>
        <v>-15.484641021907128</v>
      </c>
      <c r="X326">
        <f t="shared" si="217"/>
        <v>15.435609889548704</v>
      </c>
      <c r="Y326">
        <f t="shared" si="218"/>
        <v>0.99673694261856227</v>
      </c>
      <c r="Z326">
        <f t="shared" si="219"/>
        <v>0.40838716651412721</v>
      </c>
      <c r="AA326">
        <f t="shared" si="220"/>
        <v>-6.303704986210235</v>
      </c>
      <c r="AB326">
        <f t="shared" si="221"/>
        <v>6.261713927589784</v>
      </c>
      <c r="AC326">
        <f t="shared" si="222"/>
        <v>0.1252342785517957</v>
      </c>
      <c r="AD326">
        <f t="shared" si="223"/>
        <v>1.186790822228273</v>
      </c>
      <c r="AE326">
        <f t="shared" si="224"/>
        <v>11.239597995973867</v>
      </c>
      <c r="AF326">
        <f t="shared" si="225"/>
        <v>1.3795817046085202E-2</v>
      </c>
      <c r="AG326">
        <f t="shared" si="188"/>
        <v>454.83161488451805</v>
      </c>
      <c r="AH326">
        <f t="shared" si="189"/>
        <v>1542.4587704591358</v>
      </c>
      <c r="AI326">
        <f t="shared" si="190"/>
        <v>454.83161488451805</v>
      </c>
      <c r="AK326" t="b">
        <f t="shared" si="226"/>
        <v>1</v>
      </c>
      <c r="AL326" t="b">
        <f t="shared" si="227"/>
        <v>1</v>
      </c>
      <c r="AM326">
        <f t="shared" si="228"/>
        <v>454.83161488451799</v>
      </c>
      <c r="AN326" t="b">
        <f t="shared" si="229"/>
        <v>1</v>
      </c>
      <c r="AO326">
        <f t="shared" si="230"/>
        <v>6.303704986210235</v>
      </c>
      <c r="AP326">
        <f>SUM(AO327:$AO$352)</f>
        <v>185.74739444373316</v>
      </c>
      <c r="AQ326" t="b">
        <f t="shared" si="191"/>
        <v>1</v>
      </c>
      <c r="AR326" t="b">
        <f t="shared" si="231"/>
        <v>1</v>
      </c>
      <c r="AS326" t="b">
        <f t="shared" si="232"/>
        <v>1</v>
      </c>
      <c r="AT326" t="b">
        <f t="shared" si="234"/>
        <v>1</v>
      </c>
      <c r="AU326">
        <f t="shared" si="192"/>
        <v>1542.4587704591361</v>
      </c>
      <c r="AV326" t="b">
        <f t="shared" si="193"/>
        <v>1</v>
      </c>
      <c r="AW326" t="b">
        <f t="shared" si="194"/>
        <v>1</v>
      </c>
      <c r="AX326" t="b">
        <f t="shared" si="233"/>
        <v>1</v>
      </c>
    </row>
    <row r="327" spans="1:50" x14ac:dyDescent="0.35">
      <c r="A327">
        <v>275</v>
      </c>
      <c r="B327">
        <f t="shared" si="195"/>
        <v>22</v>
      </c>
      <c r="C327">
        <f t="shared" si="196"/>
        <v>57</v>
      </c>
      <c r="D327">
        <f t="shared" si="197"/>
        <v>2.7863087280024512E-3</v>
      </c>
      <c r="E327">
        <f t="shared" si="198"/>
        <v>2.3248944612130895E-4</v>
      </c>
      <c r="F327">
        <f t="shared" si="199"/>
        <v>0.04</v>
      </c>
      <c r="G327">
        <f t="shared" si="200"/>
        <v>3.3960531989175591E-3</v>
      </c>
      <c r="H327">
        <f t="shared" si="201"/>
        <v>0.02</v>
      </c>
      <c r="I327">
        <f t="shared" si="202"/>
        <v>1.9687310891516479</v>
      </c>
      <c r="J327">
        <f t="shared" si="203"/>
        <v>6.8555187502020526E-5</v>
      </c>
      <c r="K327">
        <f t="shared" si="204"/>
        <v>1.0011763552783528E-3</v>
      </c>
      <c r="L327">
        <f t="shared" si="205"/>
        <v>0</v>
      </c>
      <c r="M327">
        <f t="shared" si="206"/>
        <v>0.29380467521308423</v>
      </c>
      <c r="N327">
        <f t="shared" si="207"/>
        <v>51.64</v>
      </c>
      <c r="O327">
        <f t="shared" si="208"/>
        <v>1.0327999999999999</v>
      </c>
      <c r="P327">
        <f t="shared" si="209"/>
        <v>9.8436554457582393</v>
      </c>
      <c r="Q327">
        <f t="shared" si="210"/>
        <v>492.18277228791197</v>
      </c>
      <c r="R327">
        <f t="shared" si="211"/>
        <v>15.22731436487285</v>
      </c>
      <c r="S327">
        <f t="shared" si="212"/>
        <v>0.30454628729745703</v>
      </c>
      <c r="T327">
        <f t="shared" si="213"/>
        <v>2.9026420598770968</v>
      </c>
      <c r="U327">
        <f t="shared" si="214"/>
        <v>27.42207500080821</v>
      </c>
      <c r="V327">
        <f t="shared" si="215"/>
        <v>3.3741682239462077E-2</v>
      </c>
      <c r="W327">
        <f t="shared" si="216"/>
        <v>-15.435690665349377</v>
      </c>
      <c r="X327">
        <f t="shared" si="217"/>
        <v>15.386837405833289</v>
      </c>
      <c r="Y327">
        <f t="shared" si="218"/>
        <v>0.99673694261856227</v>
      </c>
      <c r="Z327">
        <f t="shared" si="219"/>
        <v>0.40705457575594883</v>
      </c>
      <c r="AA327">
        <f t="shared" si="220"/>
        <v>-6.2632825724572339</v>
      </c>
      <c r="AB327">
        <f t="shared" si="221"/>
        <v>6.2186397670902895</v>
      </c>
      <c r="AC327">
        <f t="shared" si="222"/>
        <v>0.12437279534180581</v>
      </c>
      <c r="AD327">
        <f t="shared" si="223"/>
        <v>1.1815337322546451</v>
      </c>
      <c r="AE327">
        <f t="shared" si="224"/>
        <v>11.162281105801796</v>
      </c>
      <c r="AF327">
        <f t="shared" si="225"/>
        <v>1.3734706149276269E-2</v>
      </c>
      <c r="AG327">
        <f t="shared" si="188"/>
        <v>440.93377783053404</v>
      </c>
      <c r="AH327">
        <f t="shared" si="189"/>
        <v>1500.7718223365343</v>
      </c>
      <c r="AI327">
        <f t="shared" si="190"/>
        <v>440.93377783053404</v>
      </c>
      <c r="AK327" t="b">
        <f t="shared" si="226"/>
        <v>1</v>
      </c>
      <c r="AL327" t="b">
        <f t="shared" si="227"/>
        <v>1</v>
      </c>
      <c r="AM327">
        <f t="shared" si="228"/>
        <v>440.93377783053398</v>
      </c>
      <c r="AN327" t="b">
        <f t="shared" si="229"/>
        <v>1</v>
      </c>
      <c r="AO327">
        <f t="shared" si="230"/>
        <v>6.2632825724572339</v>
      </c>
      <c r="AP327">
        <f>SUM(AO328:$AO$352)</f>
        <v>179.48411187127593</v>
      </c>
      <c r="AQ327" t="b">
        <f t="shared" si="191"/>
        <v>1</v>
      </c>
      <c r="AR327" t="b">
        <f t="shared" si="231"/>
        <v>1</v>
      </c>
      <c r="AS327" t="b">
        <f t="shared" si="232"/>
        <v>1</v>
      </c>
      <c r="AT327" t="b">
        <f t="shared" si="234"/>
        <v>1</v>
      </c>
      <c r="AU327">
        <f t="shared" si="192"/>
        <v>1500.7718223365348</v>
      </c>
      <c r="AV327" t="b">
        <f t="shared" si="193"/>
        <v>1</v>
      </c>
      <c r="AW327" t="b">
        <f t="shared" si="194"/>
        <v>1</v>
      </c>
      <c r="AX327" t="b">
        <f t="shared" si="233"/>
        <v>1</v>
      </c>
    </row>
    <row r="328" spans="1:50" x14ac:dyDescent="0.35">
      <c r="A328">
        <v>276</v>
      </c>
      <c r="B328">
        <f t="shared" si="195"/>
        <v>22</v>
      </c>
      <c r="C328">
        <f t="shared" si="196"/>
        <v>57</v>
      </c>
      <c r="D328">
        <f t="shared" si="197"/>
        <v>2.7863087280024512E-3</v>
      </c>
      <c r="E328">
        <f t="shared" si="198"/>
        <v>2.3248944612130895E-4</v>
      </c>
      <c r="F328">
        <f t="shared" si="199"/>
        <v>0.04</v>
      </c>
      <c r="G328">
        <f t="shared" si="200"/>
        <v>3.3960531989175591E-3</v>
      </c>
      <c r="H328">
        <f t="shared" si="201"/>
        <v>0.02</v>
      </c>
      <c r="I328">
        <f t="shared" si="202"/>
        <v>1.9735865111266169</v>
      </c>
      <c r="J328">
        <f t="shared" si="203"/>
        <v>6.8306486208141016E-5</v>
      </c>
      <c r="K328">
        <f t="shared" si="204"/>
        <v>9.9754433465333516E-4</v>
      </c>
      <c r="L328">
        <f t="shared" si="205"/>
        <v>0</v>
      </c>
      <c r="M328">
        <f t="shared" si="206"/>
        <v>0.29273882439222276</v>
      </c>
      <c r="N328">
        <f t="shared" si="207"/>
        <v>51.64</v>
      </c>
      <c r="O328">
        <f t="shared" si="208"/>
        <v>1.0327999999999999</v>
      </c>
      <c r="P328">
        <f t="shared" si="209"/>
        <v>9.8679325556330841</v>
      </c>
      <c r="Q328">
        <f t="shared" si="210"/>
        <v>493.39662778165422</v>
      </c>
      <c r="R328">
        <f t="shared" si="211"/>
        <v>15.172073428003669</v>
      </c>
      <c r="S328">
        <f t="shared" si="212"/>
        <v>0.30344146856007337</v>
      </c>
      <c r="T328">
        <f t="shared" si="213"/>
        <v>2.8992447195323985</v>
      </c>
      <c r="U328">
        <f t="shared" si="214"/>
        <v>27.322594483256406</v>
      </c>
      <c r="V328">
        <f t="shared" si="215"/>
        <v>3.3702189950710851E-2</v>
      </c>
      <c r="W328">
        <f t="shared" si="216"/>
        <v>-15.386909433295921</v>
      </c>
      <c r="X328">
        <f t="shared" si="217"/>
        <v>15.338233401343413</v>
      </c>
      <c r="Y328">
        <f t="shared" si="218"/>
        <v>0.99673694261856227</v>
      </c>
      <c r="Z328">
        <f t="shared" si="219"/>
        <v>0.40572633331788044</v>
      </c>
      <c r="AA328">
        <f t="shared" si="220"/>
        <v>-6.223125197500905</v>
      </c>
      <c r="AB328">
        <f t="shared" si="221"/>
        <v>6.1758619125741374</v>
      </c>
      <c r="AC328">
        <f t="shared" si="222"/>
        <v>0.12351723825148275</v>
      </c>
      <c r="AD328">
        <f t="shared" si="223"/>
        <v>1.1762999294471066</v>
      </c>
      <c r="AE328">
        <f t="shared" si="224"/>
        <v>11.08549607642297</v>
      </c>
      <c r="AF328">
        <f t="shared" si="225"/>
        <v>1.3673865953484632E-2</v>
      </c>
      <c r="AG328">
        <f t="shared" si="188"/>
        <v>427.03904687898972</v>
      </c>
      <c r="AH328">
        <f t="shared" si="189"/>
        <v>1458.7714757876679</v>
      </c>
      <c r="AI328">
        <f t="shared" si="190"/>
        <v>427.03904687898972</v>
      </c>
      <c r="AK328" t="b">
        <f t="shared" si="226"/>
        <v>1</v>
      </c>
      <c r="AL328" t="b">
        <f t="shared" si="227"/>
        <v>1</v>
      </c>
      <c r="AM328">
        <f t="shared" si="228"/>
        <v>427.03904687898967</v>
      </c>
      <c r="AN328" t="b">
        <f t="shared" si="229"/>
        <v>1</v>
      </c>
      <c r="AO328">
        <f t="shared" si="230"/>
        <v>6.223125197500905</v>
      </c>
      <c r="AP328">
        <f>SUM(AO329:$AO$352)</f>
        <v>173.26098667377499</v>
      </c>
      <c r="AQ328" t="b">
        <f t="shared" si="191"/>
        <v>1</v>
      </c>
      <c r="AR328" t="b">
        <f t="shared" si="231"/>
        <v>1</v>
      </c>
      <c r="AS328" t="b">
        <f t="shared" si="232"/>
        <v>1</v>
      </c>
      <c r="AT328" t="b">
        <f t="shared" si="234"/>
        <v>1</v>
      </c>
      <c r="AU328">
        <f t="shared" si="192"/>
        <v>1458.7714757876677</v>
      </c>
      <c r="AV328" t="b">
        <f t="shared" si="193"/>
        <v>1</v>
      </c>
      <c r="AW328" t="b">
        <f t="shared" si="194"/>
        <v>1</v>
      </c>
      <c r="AX328" t="b">
        <f t="shared" si="233"/>
        <v>1</v>
      </c>
    </row>
    <row r="329" spans="1:50" x14ac:dyDescent="0.35">
      <c r="A329">
        <v>277</v>
      </c>
      <c r="B329">
        <f t="shared" si="195"/>
        <v>23</v>
      </c>
      <c r="C329">
        <f t="shared" si="196"/>
        <v>58</v>
      </c>
      <c r="D329">
        <f t="shared" si="197"/>
        <v>3.0495581055388632E-3</v>
      </c>
      <c r="E329">
        <f t="shared" si="198"/>
        <v>2.5448573659048179E-4</v>
      </c>
      <c r="F329">
        <f t="shared" si="199"/>
        <v>0.04</v>
      </c>
      <c r="G329">
        <f t="shared" si="200"/>
        <v>3.3960531989175591E-3</v>
      </c>
      <c r="H329">
        <f t="shared" si="201"/>
        <v>0.02</v>
      </c>
      <c r="I329">
        <f t="shared" si="202"/>
        <v>1.9784539078820347</v>
      </c>
      <c r="J329">
        <f t="shared" si="203"/>
        <v>7.4497855354086512E-5</v>
      </c>
      <c r="K329">
        <f t="shared" si="204"/>
        <v>9.93903622344586E-4</v>
      </c>
      <c r="L329">
        <f t="shared" si="205"/>
        <v>0</v>
      </c>
      <c r="M329">
        <f t="shared" si="206"/>
        <v>0.29167042291452411</v>
      </c>
      <c r="N329">
        <f t="shared" si="207"/>
        <v>51.64</v>
      </c>
      <c r="O329">
        <f t="shared" si="208"/>
        <v>1.0327999999999999</v>
      </c>
      <c r="P329">
        <f t="shared" si="209"/>
        <v>9.8922695394101741</v>
      </c>
      <c r="Q329">
        <f t="shared" si="210"/>
        <v>494.61347697050866</v>
      </c>
      <c r="R329">
        <f t="shared" si="211"/>
        <v>15.117032891614384</v>
      </c>
      <c r="S329">
        <f t="shared" si="212"/>
        <v>0.3023406578322877</v>
      </c>
      <c r="T329">
        <f t="shared" si="213"/>
        <v>2.8958513555379293</v>
      </c>
      <c r="U329">
        <f t="shared" si="214"/>
        <v>29.799142141634604</v>
      </c>
      <c r="V329">
        <f t="shared" si="215"/>
        <v>3.6847643263530752E-2</v>
      </c>
      <c r="W329">
        <f t="shared" si="216"/>
        <v>-17.917148906653967</v>
      </c>
      <c r="X329">
        <f t="shared" si="217"/>
        <v>17.868649459327205</v>
      </c>
      <c r="Y329">
        <f t="shared" si="218"/>
        <v>0.99673694261856227</v>
      </c>
      <c r="Z329">
        <f t="shared" si="219"/>
        <v>0.40440242501110379</v>
      </c>
      <c r="AA329">
        <f t="shared" si="220"/>
        <v>-7.2261251730252658</v>
      </c>
      <c r="AB329">
        <f t="shared" si="221"/>
        <v>6.1333783257604999</v>
      </c>
      <c r="AC329">
        <f t="shared" si="222"/>
        <v>0.12266756651520999</v>
      </c>
      <c r="AD329">
        <f t="shared" si="223"/>
        <v>1.1710893106512308</v>
      </c>
      <c r="AE329">
        <f t="shared" si="224"/>
        <v>12.050845345327611</v>
      </c>
      <c r="AF329">
        <f t="shared" si="225"/>
        <v>1.4901276291715899E-2</v>
      </c>
      <c r="AG329">
        <f t="shared" si="188"/>
        <v>410.56841213598256</v>
      </c>
      <c r="AH329">
        <f t="shared" si="189"/>
        <v>1407.6449988770451</v>
      </c>
      <c r="AI329">
        <f t="shared" si="190"/>
        <v>410.56841213598256</v>
      </c>
      <c r="AK329" t="b">
        <f t="shared" si="226"/>
        <v>1</v>
      </c>
      <c r="AL329" t="b">
        <f t="shared" si="227"/>
        <v>1</v>
      </c>
      <c r="AM329">
        <f t="shared" si="228"/>
        <v>410.56841213598256</v>
      </c>
      <c r="AN329" t="b">
        <f t="shared" si="229"/>
        <v>1</v>
      </c>
      <c r="AO329">
        <f t="shared" si="230"/>
        <v>7.2261251730252694</v>
      </c>
      <c r="AP329">
        <f>SUM(AO330:$AO$352)</f>
        <v>166.03486150074971</v>
      </c>
      <c r="AQ329" t="b">
        <f t="shared" si="191"/>
        <v>1</v>
      </c>
      <c r="AR329" t="b">
        <f t="shared" si="231"/>
        <v>1</v>
      </c>
      <c r="AS329" t="b">
        <f t="shared" si="232"/>
        <v>1</v>
      </c>
      <c r="AT329" t="b">
        <f t="shared" si="234"/>
        <v>1</v>
      </c>
      <c r="AU329">
        <f t="shared" si="192"/>
        <v>1407.6449988770451</v>
      </c>
      <c r="AV329" t="b">
        <f t="shared" si="193"/>
        <v>1</v>
      </c>
      <c r="AW329" t="b">
        <f t="shared" si="194"/>
        <v>1</v>
      </c>
      <c r="AX329" t="b">
        <f t="shared" si="233"/>
        <v>1</v>
      </c>
    </row>
    <row r="330" spans="1:50" x14ac:dyDescent="0.35">
      <c r="A330">
        <v>278</v>
      </c>
      <c r="B330">
        <f t="shared" si="195"/>
        <v>23</v>
      </c>
      <c r="C330">
        <f t="shared" si="196"/>
        <v>58</v>
      </c>
      <c r="D330">
        <f t="shared" si="197"/>
        <v>3.0495581055388632E-3</v>
      </c>
      <c r="E330">
        <f t="shared" si="198"/>
        <v>2.5448573659048179E-4</v>
      </c>
      <c r="F330">
        <f t="shared" si="199"/>
        <v>0.04</v>
      </c>
      <c r="G330">
        <f t="shared" si="200"/>
        <v>3.3960531989175591E-3</v>
      </c>
      <c r="H330">
        <f t="shared" si="201"/>
        <v>0.02</v>
      </c>
      <c r="I330">
        <f t="shared" si="202"/>
        <v>1.9833333089509402</v>
      </c>
      <c r="J330">
        <f t="shared" si="203"/>
        <v>7.4225962417060002E-5</v>
      </c>
      <c r="K330">
        <f t="shared" si="204"/>
        <v>9.9027619745139768E-4</v>
      </c>
      <c r="L330">
        <f t="shared" si="205"/>
        <v>0</v>
      </c>
      <c r="M330">
        <f t="shared" si="206"/>
        <v>0.29060592075465563</v>
      </c>
      <c r="N330">
        <f t="shared" si="207"/>
        <v>51.64</v>
      </c>
      <c r="O330">
        <f t="shared" si="208"/>
        <v>1.0327999999999999</v>
      </c>
      <c r="P330">
        <f t="shared" si="209"/>
        <v>9.9166665447547011</v>
      </c>
      <c r="Q330">
        <f t="shared" si="210"/>
        <v>495.83332723773503</v>
      </c>
      <c r="R330">
        <f t="shared" si="211"/>
        <v>15.061860639306024</v>
      </c>
      <c r="S330">
        <f t="shared" si="212"/>
        <v>0.30123721278612048</v>
      </c>
      <c r="T330">
        <f t="shared" si="213"/>
        <v>2.892398325010916</v>
      </c>
      <c r="U330">
        <f t="shared" si="214"/>
        <v>29.690384966824002</v>
      </c>
      <c r="V330">
        <f t="shared" si="215"/>
        <v>3.6803705912673935E-2</v>
      </c>
      <c r="W330">
        <f t="shared" si="216"/>
        <v>-17.85896357122769</v>
      </c>
      <c r="X330">
        <f t="shared" si="217"/>
        <v>17.81064113110623</v>
      </c>
      <c r="Y330">
        <f t="shared" si="218"/>
        <v>0.99673694261856227</v>
      </c>
      <c r="Z330">
        <f t="shared" si="219"/>
        <v>0.40308283669310002</v>
      </c>
      <c r="AA330">
        <f t="shared" si="220"/>
        <v>-7.1791637504491037</v>
      </c>
      <c r="AB330">
        <f t="shared" si="221"/>
        <v>6.0910529677146501</v>
      </c>
      <c r="AC330">
        <f t="shared" si="222"/>
        <v>0.12182105935429301</v>
      </c>
      <c r="AD330">
        <f t="shared" si="223"/>
        <v>1.165876121691771</v>
      </c>
      <c r="AE330">
        <f t="shared" si="224"/>
        <v>11.967684594937591</v>
      </c>
      <c r="AF330">
        <f t="shared" si="225"/>
        <v>1.4834942180099227E-2</v>
      </c>
      <c r="AG330">
        <f t="shared" si="188"/>
        <v>394.1018651490001</v>
      </c>
      <c r="AH330">
        <f t="shared" si="189"/>
        <v>1356.1384576253042</v>
      </c>
      <c r="AI330">
        <f t="shared" si="190"/>
        <v>394.1018651490001</v>
      </c>
      <c r="AK330" t="b">
        <f t="shared" si="226"/>
        <v>1</v>
      </c>
      <c r="AL330" t="b">
        <f t="shared" si="227"/>
        <v>1</v>
      </c>
      <c r="AM330">
        <f t="shared" si="228"/>
        <v>394.1018651490001</v>
      </c>
      <c r="AN330" t="b">
        <f t="shared" si="229"/>
        <v>1</v>
      </c>
      <c r="AO330">
        <f t="shared" si="230"/>
        <v>7.1791637504491037</v>
      </c>
      <c r="AP330">
        <f>SUM(AO331:$AO$352)</f>
        <v>158.85569775030064</v>
      </c>
      <c r="AQ330" t="b">
        <f t="shared" si="191"/>
        <v>1</v>
      </c>
      <c r="AR330" t="b">
        <f t="shared" si="231"/>
        <v>1</v>
      </c>
      <c r="AS330" t="b">
        <f t="shared" si="232"/>
        <v>1</v>
      </c>
      <c r="AT330" t="b">
        <f t="shared" si="234"/>
        <v>1</v>
      </c>
      <c r="AU330">
        <f t="shared" si="192"/>
        <v>1356.1384576253047</v>
      </c>
      <c r="AV330" t="b">
        <f t="shared" si="193"/>
        <v>1</v>
      </c>
      <c r="AW330" t="b">
        <f t="shared" si="194"/>
        <v>1</v>
      </c>
      <c r="AX330" t="b">
        <f t="shared" si="233"/>
        <v>1</v>
      </c>
    </row>
    <row r="331" spans="1:50" x14ac:dyDescent="0.35">
      <c r="A331">
        <v>279</v>
      </c>
      <c r="B331">
        <f t="shared" si="195"/>
        <v>23</v>
      </c>
      <c r="C331">
        <f t="shared" si="196"/>
        <v>58</v>
      </c>
      <c r="D331">
        <f t="shared" si="197"/>
        <v>3.0495581055388632E-3</v>
      </c>
      <c r="E331">
        <f t="shared" si="198"/>
        <v>2.5448573659048179E-4</v>
      </c>
      <c r="F331">
        <f t="shared" si="199"/>
        <v>0.04</v>
      </c>
      <c r="G331">
        <f t="shared" si="200"/>
        <v>3.3960531989175591E-3</v>
      </c>
      <c r="H331">
        <f t="shared" si="201"/>
        <v>0.02</v>
      </c>
      <c r="I331">
        <f t="shared" si="202"/>
        <v>1.9882247439392089</v>
      </c>
      <c r="J331">
        <f t="shared" si="203"/>
        <v>7.3955061800803725E-5</v>
      </c>
      <c r="K331">
        <f t="shared" si="204"/>
        <v>9.8666201147902619E-4</v>
      </c>
      <c r="L331">
        <f t="shared" si="205"/>
        <v>0</v>
      </c>
      <c r="M331">
        <f t="shared" si="206"/>
        <v>0.28954530368137582</v>
      </c>
      <c r="N331">
        <f t="shared" si="207"/>
        <v>51.64</v>
      </c>
      <c r="O331">
        <f t="shared" si="208"/>
        <v>1.0327999999999999</v>
      </c>
      <c r="P331">
        <f t="shared" si="209"/>
        <v>9.9411237196960442</v>
      </c>
      <c r="Q331">
        <f t="shared" si="210"/>
        <v>497.0561859848022</v>
      </c>
      <c r="R331">
        <f t="shared" si="211"/>
        <v>15.006889747770417</v>
      </c>
      <c r="S331">
        <f t="shared" si="212"/>
        <v>0.30013779495540838</v>
      </c>
      <c r="T331">
        <f t="shared" si="213"/>
        <v>2.8889494118982162</v>
      </c>
      <c r="U331">
        <f t="shared" si="214"/>
        <v>29.582024720321488</v>
      </c>
      <c r="V331">
        <f t="shared" si="215"/>
        <v>3.6759820952977834E-2</v>
      </c>
      <c r="W331">
        <f t="shared" si="216"/>
        <v>-17.800982000357671</v>
      </c>
      <c r="X331">
        <f t="shared" si="217"/>
        <v>17.752835921422811</v>
      </c>
      <c r="Y331">
        <f t="shared" si="218"/>
        <v>0.99673694261856227</v>
      </c>
      <c r="Z331">
        <f t="shared" si="219"/>
        <v>0.40176755426749777</v>
      </c>
      <c r="AA331">
        <f t="shared" si="220"/>
        <v>-7.1325134694622223</v>
      </c>
      <c r="AB331">
        <f t="shared" si="221"/>
        <v>6.0490196894719004</v>
      </c>
      <c r="AC331">
        <f t="shared" si="222"/>
        <v>0.12098039378943802</v>
      </c>
      <c r="AD331">
        <f t="shared" si="223"/>
        <v>1.1606861396208723</v>
      </c>
      <c r="AE331">
        <f t="shared" si="224"/>
        <v>11.885097722164224</v>
      </c>
      <c r="AF331">
        <f t="shared" si="225"/>
        <v>1.4768903359589023E-2</v>
      </c>
      <c r="AG331">
        <f t="shared" si="188"/>
        <v>377.63921618175442</v>
      </c>
      <c r="AH331">
        <f t="shared" si="189"/>
        <v>1304.2491498923421</v>
      </c>
      <c r="AI331">
        <f t="shared" si="190"/>
        <v>377.63921618175442</v>
      </c>
      <c r="AK331" t="b">
        <f t="shared" si="226"/>
        <v>1</v>
      </c>
      <c r="AL331" t="b">
        <f t="shared" si="227"/>
        <v>1</v>
      </c>
      <c r="AM331">
        <f t="shared" si="228"/>
        <v>377.63921618175436</v>
      </c>
      <c r="AN331" t="b">
        <f t="shared" si="229"/>
        <v>1</v>
      </c>
      <c r="AO331">
        <f t="shared" si="230"/>
        <v>7.1325134694622223</v>
      </c>
      <c r="AP331">
        <f>SUM(AO332:$AO$352)</f>
        <v>151.72318428083838</v>
      </c>
      <c r="AQ331" t="b">
        <f t="shared" si="191"/>
        <v>1</v>
      </c>
      <c r="AR331" t="b">
        <f t="shared" si="231"/>
        <v>1</v>
      </c>
      <c r="AS331" t="b">
        <f t="shared" si="232"/>
        <v>1</v>
      </c>
      <c r="AT331" t="b">
        <f t="shared" si="234"/>
        <v>1</v>
      </c>
      <c r="AU331">
        <f t="shared" si="192"/>
        <v>1304.2491498923421</v>
      </c>
      <c r="AV331" t="b">
        <f t="shared" si="193"/>
        <v>1</v>
      </c>
      <c r="AW331" t="b">
        <f t="shared" si="194"/>
        <v>1</v>
      </c>
      <c r="AX331" t="b">
        <f t="shared" si="233"/>
        <v>1</v>
      </c>
    </row>
    <row r="332" spans="1:50" x14ac:dyDescent="0.35">
      <c r="A332">
        <v>280</v>
      </c>
      <c r="B332">
        <f t="shared" si="195"/>
        <v>23</v>
      </c>
      <c r="C332">
        <f t="shared" si="196"/>
        <v>58</v>
      </c>
      <c r="D332">
        <f t="shared" si="197"/>
        <v>3.0495581055388632E-3</v>
      </c>
      <c r="E332">
        <f t="shared" si="198"/>
        <v>2.5448573659048179E-4</v>
      </c>
      <c r="F332">
        <f t="shared" si="199"/>
        <v>0.04</v>
      </c>
      <c r="G332">
        <f t="shared" si="200"/>
        <v>3.3960531989175591E-3</v>
      </c>
      <c r="H332">
        <f t="shared" si="201"/>
        <v>0.02</v>
      </c>
      <c r="I332">
        <f t="shared" si="202"/>
        <v>1.993128242525732</v>
      </c>
      <c r="J332">
        <f t="shared" si="203"/>
        <v>7.3685149883669668E-5</v>
      </c>
      <c r="K332">
        <f t="shared" si="204"/>
        <v>9.8306101610971743E-4</v>
      </c>
      <c r="L332">
        <f t="shared" si="205"/>
        <v>0</v>
      </c>
      <c r="M332">
        <f t="shared" si="206"/>
        <v>0.28848855751538244</v>
      </c>
      <c r="N332">
        <f t="shared" si="207"/>
        <v>51.64</v>
      </c>
      <c r="O332">
        <f t="shared" si="208"/>
        <v>1.0327999999999999</v>
      </c>
      <c r="P332">
        <f t="shared" si="209"/>
        <v>9.9656412126286593</v>
      </c>
      <c r="Q332">
        <f t="shared" si="210"/>
        <v>498.28206063143301</v>
      </c>
      <c r="R332">
        <f t="shared" si="211"/>
        <v>14.952119482106248</v>
      </c>
      <c r="S332">
        <f t="shared" si="212"/>
        <v>0.29904238964212498</v>
      </c>
      <c r="T332">
        <f t="shared" si="213"/>
        <v>2.8855046112901994</v>
      </c>
      <c r="U332">
        <f t="shared" si="214"/>
        <v>29.474059953467869</v>
      </c>
      <c r="V332">
        <f t="shared" si="215"/>
        <v>3.671598832197092E-2</v>
      </c>
      <c r="W332">
        <f t="shared" si="216"/>
        <v>-17.743203460615913</v>
      </c>
      <c r="X332">
        <f t="shared" si="217"/>
        <v>17.695233099206689</v>
      </c>
      <c r="Y332">
        <f t="shared" si="218"/>
        <v>0.99673694261856227</v>
      </c>
      <c r="Z332">
        <f t="shared" si="219"/>
        <v>0.40045656368392302</v>
      </c>
      <c r="AA332">
        <f t="shared" si="220"/>
        <v>-7.0861722404943253</v>
      </c>
      <c r="AB332">
        <f t="shared" si="221"/>
        <v>6.0072764754412331</v>
      </c>
      <c r="AC332">
        <f t="shared" si="222"/>
        <v>0.12014552950882466</v>
      </c>
      <c r="AD332">
        <f t="shared" si="223"/>
        <v>1.1555192611313874</v>
      </c>
      <c r="AE332">
        <f t="shared" si="224"/>
        <v>11.80308076677967</v>
      </c>
      <c r="AF332">
        <f t="shared" si="225"/>
        <v>1.4703158515675522E-2</v>
      </c>
      <c r="AG332">
        <f t="shared" si="188"/>
        <v>361.18027560788039</v>
      </c>
      <c r="AH332">
        <f t="shared" si="189"/>
        <v>1251.9743546106572</v>
      </c>
      <c r="AI332">
        <f t="shared" si="190"/>
        <v>361.18027560788039</v>
      </c>
      <c r="AK332" t="b">
        <f t="shared" si="226"/>
        <v>1</v>
      </c>
      <c r="AL332" t="b">
        <f t="shared" si="227"/>
        <v>1</v>
      </c>
      <c r="AM332">
        <f t="shared" si="228"/>
        <v>361.18027560788033</v>
      </c>
      <c r="AN332" t="b">
        <f t="shared" si="229"/>
        <v>1</v>
      </c>
      <c r="AO332">
        <f t="shared" si="230"/>
        <v>7.0861722404943253</v>
      </c>
      <c r="AP332">
        <f>SUM(AO333:$AO$352)</f>
        <v>144.63701204034408</v>
      </c>
      <c r="AQ332" t="b">
        <f t="shared" si="191"/>
        <v>1</v>
      </c>
      <c r="AR332" t="b">
        <f t="shared" si="231"/>
        <v>1</v>
      </c>
      <c r="AS332" t="b">
        <f t="shared" si="232"/>
        <v>1</v>
      </c>
      <c r="AT332" t="b">
        <f t="shared" si="234"/>
        <v>1</v>
      </c>
      <c r="AU332">
        <f t="shared" si="192"/>
        <v>1251.9743546106572</v>
      </c>
      <c r="AV332" t="b">
        <f t="shared" si="193"/>
        <v>1</v>
      </c>
      <c r="AW332" t="b">
        <f t="shared" si="194"/>
        <v>1</v>
      </c>
      <c r="AX332" t="b">
        <f t="shared" si="233"/>
        <v>1</v>
      </c>
    </row>
    <row r="333" spans="1:50" x14ac:dyDescent="0.35">
      <c r="A333">
        <v>281</v>
      </c>
      <c r="B333">
        <f t="shared" si="195"/>
        <v>23</v>
      </c>
      <c r="C333">
        <f t="shared" si="196"/>
        <v>58</v>
      </c>
      <c r="D333">
        <f t="shared" si="197"/>
        <v>3.0495581055388632E-3</v>
      </c>
      <c r="E333">
        <f t="shared" si="198"/>
        <v>2.5448573659048179E-4</v>
      </c>
      <c r="F333">
        <f t="shared" si="199"/>
        <v>0.04</v>
      </c>
      <c r="G333">
        <f t="shared" si="200"/>
        <v>3.3960531989175591E-3</v>
      </c>
      <c r="H333">
        <f t="shared" si="201"/>
        <v>0.02</v>
      </c>
      <c r="I333">
        <f t="shared" si="202"/>
        <v>1.9980438344625981</v>
      </c>
      <c r="J333">
        <f t="shared" si="203"/>
        <v>7.3416223057227667E-5</v>
      </c>
      <c r="K333">
        <f t="shared" si="204"/>
        <v>9.7947316320206083E-4</v>
      </c>
      <c r="L333">
        <f t="shared" si="205"/>
        <v>0</v>
      </c>
      <c r="M333">
        <f t="shared" si="206"/>
        <v>0.28743566812912313</v>
      </c>
      <c r="N333">
        <f t="shared" si="207"/>
        <v>51.64</v>
      </c>
      <c r="O333">
        <f t="shared" si="208"/>
        <v>1.0327999999999999</v>
      </c>
      <c r="P333">
        <f t="shared" si="209"/>
        <v>9.9902191723129903</v>
      </c>
      <c r="Q333">
        <f t="shared" si="210"/>
        <v>499.51095861564954</v>
      </c>
      <c r="R333">
        <f t="shared" si="211"/>
        <v>14.897549110094349</v>
      </c>
      <c r="S333">
        <f t="shared" si="212"/>
        <v>0.29795098220188698</v>
      </c>
      <c r="T333">
        <f t="shared" si="213"/>
        <v>2.8820639182830923</v>
      </c>
      <c r="U333">
        <f t="shared" si="214"/>
        <v>29.366489222891065</v>
      </c>
      <c r="V333">
        <f t="shared" si="215"/>
        <v>3.6672207957256148E-2</v>
      </c>
      <c r="W333">
        <f t="shared" si="216"/>
        <v>-17.685627221238949</v>
      </c>
      <c r="X333">
        <f t="shared" si="217"/>
        <v>17.637831936043554</v>
      </c>
      <c r="Y333">
        <f t="shared" si="218"/>
        <v>0.99673694261856227</v>
      </c>
      <c r="Z333">
        <f t="shared" si="219"/>
        <v>0.39914985093784899</v>
      </c>
      <c r="AA333">
        <f t="shared" si="220"/>
        <v>-7.0401379881386168</v>
      </c>
      <c r="AB333">
        <f t="shared" si="221"/>
        <v>5.9658213239408688</v>
      </c>
      <c r="AC333">
        <f t="shared" si="222"/>
        <v>0.11931642647881736</v>
      </c>
      <c r="AD333">
        <f t="shared" si="223"/>
        <v>1.1503753833760493</v>
      </c>
      <c r="AE333">
        <f t="shared" si="224"/>
        <v>11.721629795884917</v>
      </c>
      <c r="AF333">
        <f t="shared" si="225"/>
        <v>1.4637706339700591E-2</v>
      </c>
      <c r="AG333">
        <f t="shared" si="188"/>
        <v>344.72485390863994</v>
      </c>
      <c r="AH333">
        <f t="shared" si="189"/>
        <v>1199.3113316534575</v>
      </c>
      <c r="AI333">
        <f t="shared" si="190"/>
        <v>344.72485390863994</v>
      </c>
      <c r="AK333" t="b">
        <f t="shared" si="226"/>
        <v>1</v>
      </c>
      <c r="AL333" t="b">
        <f t="shared" si="227"/>
        <v>1</v>
      </c>
      <c r="AM333">
        <f t="shared" si="228"/>
        <v>344.72485390863989</v>
      </c>
      <c r="AN333" t="b">
        <f t="shared" si="229"/>
        <v>1</v>
      </c>
      <c r="AO333">
        <f t="shared" si="230"/>
        <v>7.0401379881386168</v>
      </c>
      <c r="AP333">
        <f>SUM(AO334:$AO$352)</f>
        <v>137.59687405220546</v>
      </c>
      <c r="AQ333" t="b">
        <f t="shared" si="191"/>
        <v>1</v>
      </c>
      <c r="AR333" t="b">
        <f t="shared" si="231"/>
        <v>1</v>
      </c>
      <c r="AS333" t="b">
        <f t="shared" si="232"/>
        <v>1</v>
      </c>
      <c r="AT333" t="b">
        <f t="shared" si="234"/>
        <v>1</v>
      </c>
      <c r="AU333">
        <f t="shared" si="192"/>
        <v>1199.3113316534575</v>
      </c>
      <c r="AV333" t="b">
        <f t="shared" si="193"/>
        <v>1</v>
      </c>
      <c r="AW333" t="b">
        <f t="shared" si="194"/>
        <v>1</v>
      </c>
      <c r="AX333" t="b">
        <f t="shared" si="233"/>
        <v>1</v>
      </c>
    </row>
    <row r="334" spans="1:50" x14ac:dyDescent="0.35">
      <c r="A334">
        <v>282</v>
      </c>
      <c r="B334">
        <f t="shared" si="195"/>
        <v>23</v>
      </c>
      <c r="C334">
        <f t="shared" si="196"/>
        <v>58</v>
      </c>
      <c r="D334">
        <f t="shared" si="197"/>
        <v>3.0495581055388632E-3</v>
      </c>
      <c r="E334">
        <f t="shared" si="198"/>
        <v>2.5448573659048179E-4</v>
      </c>
      <c r="F334">
        <f t="shared" si="199"/>
        <v>0.04</v>
      </c>
      <c r="G334">
        <f t="shared" si="200"/>
        <v>3.3960531989175591E-3</v>
      </c>
      <c r="H334">
        <f t="shared" si="201"/>
        <v>0.02</v>
      </c>
      <c r="I334">
        <f t="shared" si="202"/>
        <v>2.0029715495752707</v>
      </c>
      <c r="J334">
        <f t="shared" si="203"/>
        <v>7.3148277726217171E-5</v>
      </c>
      <c r="K334">
        <f t="shared" si="204"/>
        <v>9.7589840479034718E-4</v>
      </c>
      <c r="L334">
        <f t="shared" si="205"/>
        <v>0</v>
      </c>
      <c r="M334">
        <f t="shared" si="206"/>
        <v>0.28638662144660659</v>
      </c>
      <c r="N334">
        <f t="shared" si="207"/>
        <v>51.64</v>
      </c>
      <c r="O334">
        <f t="shared" si="208"/>
        <v>1.0327999999999999</v>
      </c>
      <c r="P334">
        <f t="shared" si="209"/>
        <v>10.014857747876354</v>
      </c>
      <c r="Q334">
        <f t="shared" si="210"/>
        <v>500.74288739381768</v>
      </c>
      <c r="R334">
        <f t="shared" si="211"/>
        <v>14.843177902187918</v>
      </c>
      <c r="S334">
        <f t="shared" si="212"/>
        <v>0.29686355804375836</v>
      </c>
      <c r="T334">
        <f t="shared" si="213"/>
        <v>2.8786273279789651</v>
      </c>
      <c r="U334">
        <f t="shared" si="214"/>
        <v>29.259311090486868</v>
      </c>
      <c r="V334">
        <f t="shared" si="215"/>
        <v>3.662847979651087E-2</v>
      </c>
      <c r="W334">
        <f t="shared" si="216"/>
        <v>-17.628252554118184</v>
      </c>
      <c r="X334">
        <f t="shared" si="217"/>
        <v>17.580631706165391</v>
      </c>
      <c r="Y334">
        <f t="shared" si="218"/>
        <v>0.99673694261856227</v>
      </c>
      <c r="Z334">
        <f t="shared" si="219"/>
        <v>0.3978474020704465</v>
      </c>
      <c r="AA334">
        <f t="shared" si="220"/>
        <v>-6.9944086510552239</v>
      </c>
      <c r="AB334">
        <f t="shared" si="221"/>
        <v>5.9246522471022818</v>
      </c>
      <c r="AC334">
        <f t="shared" si="222"/>
        <v>0.11849304494204563</v>
      </c>
      <c r="AD334">
        <f t="shared" si="223"/>
        <v>1.1452544039654224</v>
      </c>
      <c r="AE334">
        <f t="shared" si="224"/>
        <v>11.640740903721204</v>
      </c>
      <c r="AF334">
        <f t="shared" si="225"/>
        <v>1.4572545528831686E-2</v>
      </c>
      <c r="AG334">
        <f t="shared" si="188"/>
        <v>328.27276167062797</v>
      </c>
      <c r="AH334">
        <f t="shared" si="189"/>
        <v>1146.2573217018469</v>
      </c>
      <c r="AI334">
        <f t="shared" si="190"/>
        <v>328.27276167062797</v>
      </c>
      <c r="AK334" t="b">
        <f t="shared" si="226"/>
        <v>1</v>
      </c>
      <c r="AL334" t="b">
        <f t="shared" si="227"/>
        <v>1</v>
      </c>
      <c r="AM334">
        <f t="shared" si="228"/>
        <v>328.27276167062803</v>
      </c>
      <c r="AN334" t="b">
        <f t="shared" si="229"/>
        <v>1</v>
      </c>
      <c r="AO334">
        <f t="shared" si="230"/>
        <v>6.9944086510552239</v>
      </c>
      <c r="AP334">
        <f>SUM(AO335:$AO$352)</f>
        <v>130.60246540115023</v>
      </c>
      <c r="AQ334" t="b">
        <f t="shared" si="191"/>
        <v>1</v>
      </c>
      <c r="AR334" t="b">
        <f t="shared" si="231"/>
        <v>1</v>
      </c>
      <c r="AS334" t="b">
        <f t="shared" si="232"/>
        <v>1</v>
      </c>
      <c r="AT334" t="b">
        <f t="shared" si="234"/>
        <v>1</v>
      </c>
      <c r="AU334">
        <f t="shared" si="192"/>
        <v>1146.2573217018471</v>
      </c>
      <c r="AV334" t="b">
        <f t="shared" si="193"/>
        <v>1</v>
      </c>
      <c r="AW334" t="b">
        <f t="shared" si="194"/>
        <v>1</v>
      </c>
      <c r="AX334" t="b">
        <f t="shared" si="233"/>
        <v>1</v>
      </c>
    </row>
    <row r="335" spans="1:50" x14ac:dyDescent="0.35">
      <c r="A335">
        <v>283</v>
      </c>
      <c r="B335">
        <f t="shared" si="195"/>
        <v>23</v>
      </c>
      <c r="C335">
        <f t="shared" si="196"/>
        <v>58</v>
      </c>
      <c r="D335">
        <f t="shared" si="197"/>
        <v>3.0495581055388632E-3</v>
      </c>
      <c r="E335">
        <f t="shared" si="198"/>
        <v>2.5448573659048179E-4</v>
      </c>
      <c r="F335">
        <f t="shared" si="199"/>
        <v>0.04</v>
      </c>
      <c r="G335">
        <f t="shared" si="200"/>
        <v>3.3960531989175591E-3</v>
      </c>
      <c r="H335">
        <f t="shared" si="201"/>
        <v>0.02</v>
      </c>
      <c r="I335">
        <f t="shared" si="202"/>
        <v>2.0079114177627724</v>
      </c>
      <c r="J335">
        <f t="shared" si="203"/>
        <v>7.2881310308499147E-5</v>
      </c>
      <c r="K335">
        <f t="shared" si="204"/>
        <v>9.7233669308392583E-4</v>
      </c>
      <c r="L335">
        <f t="shared" si="205"/>
        <v>0</v>
      </c>
      <c r="M335">
        <f t="shared" si="206"/>
        <v>0.28534140344321413</v>
      </c>
      <c r="N335">
        <f t="shared" si="207"/>
        <v>51.64</v>
      </c>
      <c r="O335">
        <f t="shared" si="208"/>
        <v>1.0327999999999999</v>
      </c>
      <c r="P335">
        <f t="shared" si="209"/>
        <v>10.039557088813861</v>
      </c>
      <c r="Q335">
        <f t="shared" si="210"/>
        <v>501.97785444069308</v>
      </c>
      <c r="R335">
        <f t="shared" si="211"/>
        <v>14.789005131502764</v>
      </c>
      <c r="S335">
        <f t="shared" si="212"/>
        <v>0.29578010263005527</v>
      </c>
      <c r="T335">
        <f t="shared" si="213"/>
        <v>2.8751948354857308</v>
      </c>
      <c r="U335">
        <f t="shared" si="214"/>
        <v>29.152524123399658</v>
      </c>
      <c r="V335">
        <f t="shared" si="215"/>
        <v>3.6584803777486768E-2</v>
      </c>
      <c r="W335">
        <f t="shared" si="216"/>
        <v>-17.571078733790166</v>
      </c>
      <c r="X335">
        <f t="shared" si="217"/>
        <v>17.523631686440787</v>
      </c>
      <c r="Y335">
        <f t="shared" si="218"/>
        <v>0.99673694261856227</v>
      </c>
      <c r="Z335">
        <f t="shared" si="219"/>
        <v>0.39654920316843473</v>
      </c>
      <c r="AA335">
        <f t="shared" si="220"/>
        <v>-6.9489821818752278</v>
      </c>
      <c r="AB335">
        <f t="shared" si="221"/>
        <v>5.8837672707748769</v>
      </c>
      <c r="AC335">
        <f t="shared" si="222"/>
        <v>0.11767534541549753</v>
      </c>
      <c r="AD335">
        <f t="shared" si="223"/>
        <v>1.1401562209658653</v>
      </c>
      <c r="AE335">
        <f t="shared" si="224"/>
        <v>11.560410211482706</v>
      </c>
      <c r="AF335">
        <f t="shared" si="225"/>
        <v>1.4507674786035919E-2</v>
      </c>
      <c r="AG335">
        <f t="shared" si="188"/>
        <v>311.82380958348062</v>
      </c>
      <c r="AH335">
        <f t="shared" si="189"/>
        <v>1092.8095461110913</v>
      </c>
      <c r="AI335">
        <f t="shared" si="190"/>
        <v>311.82380958348062</v>
      </c>
      <c r="AK335" t="b">
        <f t="shared" si="226"/>
        <v>1</v>
      </c>
      <c r="AL335" t="b">
        <f t="shared" si="227"/>
        <v>1</v>
      </c>
      <c r="AM335">
        <f t="shared" si="228"/>
        <v>311.82380958348068</v>
      </c>
      <c r="AN335" t="b">
        <f t="shared" si="229"/>
        <v>1</v>
      </c>
      <c r="AO335">
        <f t="shared" si="230"/>
        <v>6.9489821818752278</v>
      </c>
      <c r="AP335">
        <f>SUM(AO336:$AO$352)</f>
        <v>123.65348321927499</v>
      </c>
      <c r="AQ335" t="b">
        <f t="shared" si="191"/>
        <v>1</v>
      </c>
      <c r="AR335" t="b">
        <f t="shared" si="231"/>
        <v>1</v>
      </c>
      <c r="AS335" t="b">
        <f t="shared" si="232"/>
        <v>1</v>
      </c>
      <c r="AT335" t="b">
        <f t="shared" si="234"/>
        <v>1</v>
      </c>
      <c r="AU335">
        <f t="shared" si="192"/>
        <v>1092.8095461110911</v>
      </c>
      <c r="AV335" t="b">
        <f t="shared" si="193"/>
        <v>1</v>
      </c>
      <c r="AW335" t="b">
        <f t="shared" si="194"/>
        <v>1</v>
      </c>
      <c r="AX335" t="b">
        <f t="shared" si="233"/>
        <v>1</v>
      </c>
    </row>
    <row r="336" spans="1:50" x14ac:dyDescent="0.35">
      <c r="A336">
        <v>284</v>
      </c>
      <c r="B336">
        <f t="shared" si="195"/>
        <v>23</v>
      </c>
      <c r="C336">
        <f t="shared" si="196"/>
        <v>58</v>
      </c>
      <c r="D336">
        <f t="shared" si="197"/>
        <v>3.0495581055388632E-3</v>
      </c>
      <c r="E336">
        <f t="shared" si="198"/>
        <v>2.5448573659048179E-4</v>
      </c>
      <c r="F336">
        <f t="shared" si="199"/>
        <v>0.04</v>
      </c>
      <c r="G336">
        <f t="shared" si="200"/>
        <v>3.3960531989175591E-3</v>
      </c>
      <c r="H336">
        <f t="shared" si="201"/>
        <v>0.02</v>
      </c>
      <c r="I336">
        <f t="shared" si="202"/>
        <v>2.0128634689978639</v>
      </c>
      <c r="J336">
        <f t="shared" si="203"/>
        <v>7.2615317235008182E-5</v>
      </c>
      <c r="K336">
        <f t="shared" si="204"/>
        <v>9.687879804665668E-4</v>
      </c>
      <c r="L336">
        <f t="shared" si="205"/>
        <v>0</v>
      </c>
      <c r="M336">
        <f t="shared" si="206"/>
        <v>0.28430000014551254</v>
      </c>
      <c r="N336">
        <f t="shared" si="207"/>
        <v>51.64</v>
      </c>
      <c r="O336">
        <f t="shared" si="208"/>
        <v>1.0327999999999999</v>
      </c>
      <c r="P336">
        <f t="shared" si="209"/>
        <v>10.06431734498932</v>
      </c>
      <c r="Q336">
        <f t="shared" si="210"/>
        <v>503.21586724946599</v>
      </c>
      <c r="R336">
        <f t="shared" si="211"/>
        <v>14.735030073807577</v>
      </c>
      <c r="S336">
        <f t="shared" si="212"/>
        <v>0.29470060147615157</v>
      </c>
      <c r="T336">
        <f t="shared" si="213"/>
        <v>2.8717664359171353</v>
      </c>
      <c r="U336">
        <f t="shared" si="214"/>
        <v>29.046126894003272</v>
      </c>
      <c r="V336">
        <f t="shared" si="215"/>
        <v>3.6541179838009738E-2</v>
      </c>
      <c r="W336">
        <f t="shared" si="216"/>
        <v>-17.514105037426994</v>
      </c>
      <c r="X336">
        <f t="shared" si="217"/>
        <v>17.466831156365359</v>
      </c>
      <c r="Y336">
        <f t="shared" si="218"/>
        <v>0.99673694261856227</v>
      </c>
      <c r="Z336">
        <f t="shared" si="219"/>
        <v>0.39525524036393267</v>
      </c>
      <c r="AA336">
        <f t="shared" si="220"/>
        <v>-6.9038565471054181</v>
      </c>
      <c r="AB336">
        <f t="shared" si="221"/>
        <v>5.8431644344313165</v>
      </c>
      <c r="AC336">
        <f t="shared" si="222"/>
        <v>0.11686328868862635</v>
      </c>
      <c r="AD336">
        <f t="shared" si="223"/>
        <v>1.1350807328975017</v>
      </c>
      <c r="AE336">
        <f t="shared" si="224"/>
        <v>11.480633867130553</v>
      </c>
      <c r="AF336">
        <f t="shared" si="225"/>
        <v>1.4443092820054229E-2</v>
      </c>
      <c r="AG336">
        <f t="shared" si="188"/>
        <v>295.37780843758554</v>
      </c>
      <c r="AH336">
        <f t="shared" si="189"/>
        <v>1038.9652067759516</v>
      </c>
      <c r="AI336">
        <f t="shared" si="190"/>
        <v>295.37780843758554</v>
      </c>
      <c r="AK336" t="b">
        <f t="shared" si="226"/>
        <v>1</v>
      </c>
      <c r="AL336" t="b">
        <f t="shared" si="227"/>
        <v>1</v>
      </c>
      <c r="AM336">
        <f t="shared" si="228"/>
        <v>295.37780843758549</v>
      </c>
      <c r="AN336" t="b">
        <f t="shared" si="229"/>
        <v>1</v>
      </c>
      <c r="AO336">
        <f t="shared" si="230"/>
        <v>6.9038565471054181</v>
      </c>
      <c r="AP336">
        <f>SUM(AO337:$AO$352)</f>
        <v>116.74962667216957</v>
      </c>
      <c r="AQ336" t="b">
        <f t="shared" si="191"/>
        <v>1</v>
      </c>
      <c r="AR336" t="b">
        <f t="shared" si="231"/>
        <v>1</v>
      </c>
      <c r="AS336" t="b">
        <f t="shared" si="232"/>
        <v>1</v>
      </c>
      <c r="AT336" t="b">
        <f t="shared" si="234"/>
        <v>1</v>
      </c>
      <c r="AU336">
        <f t="shared" si="192"/>
        <v>1038.9652067759519</v>
      </c>
      <c r="AV336" t="b">
        <f t="shared" si="193"/>
        <v>1</v>
      </c>
      <c r="AW336" t="b">
        <f t="shared" si="194"/>
        <v>1</v>
      </c>
      <c r="AX336" t="b">
        <f t="shared" si="233"/>
        <v>1</v>
      </c>
    </row>
    <row r="337" spans="1:50" x14ac:dyDescent="0.35">
      <c r="A337">
        <v>285</v>
      </c>
      <c r="B337">
        <f t="shared" si="195"/>
        <v>23</v>
      </c>
      <c r="C337">
        <f t="shared" si="196"/>
        <v>58</v>
      </c>
      <c r="D337">
        <f t="shared" si="197"/>
        <v>3.0495581055388632E-3</v>
      </c>
      <c r="E337">
        <f t="shared" si="198"/>
        <v>2.5448573659048179E-4</v>
      </c>
      <c r="F337">
        <f t="shared" si="199"/>
        <v>0.04</v>
      </c>
      <c r="G337">
        <f t="shared" si="200"/>
        <v>3.3960531989175591E-3</v>
      </c>
      <c r="H337">
        <f t="shared" si="201"/>
        <v>0.02</v>
      </c>
      <c r="I337">
        <f t="shared" si="202"/>
        <v>2.0178277333272279</v>
      </c>
      <c r="J337">
        <f t="shared" si="203"/>
        <v>7.2350294949704834E-5</v>
      </c>
      <c r="K337">
        <f t="shared" si="204"/>
        <v>9.6525221949582375E-4</v>
      </c>
      <c r="L337">
        <f t="shared" si="205"/>
        <v>0</v>
      </c>
      <c r="M337">
        <f t="shared" si="206"/>
        <v>0.28326239763106698</v>
      </c>
      <c r="N337">
        <f t="shared" si="207"/>
        <v>51.64</v>
      </c>
      <c r="O337">
        <f t="shared" si="208"/>
        <v>1.0327999999999999</v>
      </c>
      <c r="P337">
        <f t="shared" si="209"/>
        <v>10.089138666636138</v>
      </c>
      <c r="Q337">
        <f t="shared" si="210"/>
        <v>504.45693333180697</v>
      </c>
      <c r="R337">
        <f t="shared" si="211"/>
        <v>14.681252007514267</v>
      </c>
      <c r="S337">
        <f t="shared" si="212"/>
        <v>0.29362504015028534</v>
      </c>
      <c r="T337">
        <f t="shared" si="213"/>
        <v>2.8683421243927505</v>
      </c>
      <c r="U337">
        <f t="shared" si="214"/>
        <v>28.940117979881933</v>
      </c>
      <c r="V337">
        <f t="shared" si="215"/>
        <v>3.6497607915979821E-2</v>
      </c>
      <c r="W337">
        <f t="shared" si="216"/>
        <v>-17.457330744826681</v>
      </c>
      <c r="X337">
        <f t="shared" si="217"/>
        <v>17.410229398052184</v>
      </c>
      <c r="Y337">
        <f t="shared" si="218"/>
        <v>0.99673694261856227</v>
      </c>
      <c r="Z337">
        <f t="shared" si="219"/>
        <v>0.39396549983431123</v>
      </c>
      <c r="AA337">
        <f t="shared" si="220"/>
        <v>-6.859029727033648</v>
      </c>
      <c r="AB337">
        <f t="shared" si="221"/>
        <v>5.8028417910735204</v>
      </c>
      <c r="AC337">
        <f t="shared" si="222"/>
        <v>0.11605683582147042</v>
      </c>
      <c r="AD337">
        <f t="shared" si="223"/>
        <v>1.1300278387322</v>
      </c>
      <c r="AE337">
        <f t="shared" si="224"/>
        <v>11.401408045208123</v>
      </c>
      <c r="AF337">
        <f t="shared" si="225"/>
        <v>1.4378798345375704E-2</v>
      </c>
      <c r="AG337">
        <f t="shared" si="188"/>
        <v>278.9345691217942</v>
      </c>
      <c r="AH337">
        <f t="shared" si="189"/>
        <v>984.7214859950825</v>
      </c>
      <c r="AI337">
        <f t="shared" si="190"/>
        <v>278.9345691217942</v>
      </c>
      <c r="AK337" t="b">
        <f t="shared" si="226"/>
        <v>1</v>
      </c>
      <c r="AL337" t="b">
        <f t="shared" si="227"/>
        <v>1</v>
      </c>
      <c r="AM337">
        <f t="shared" si="228"/>
        <v>278.9345691217942</v>
      </c>
      <c r="AN337" t="b">
        <f t="shared" si="229"/>
        <v>1</v>
      </c>
      <c r="AO337">
        <f t="shared" si="230"/>
        <v>6.859029727033648</v>
      </c>
      <c r="AP337">
        <f>SUM(AO338:$AO$352)</f>
        <v>109.89059694513593</v>
      </c>
      <c r="AQ337" t="b">
        <f t="shared" si="191"/>
        <v>1</v>
      </c>
      <c r="AR337" t="b">
        <f t="shared" si="231"/>
        <v>1</v>
      </c>
      <c r="AS337" t="b">
        <f t="shared" si="232"/>
        <v>1</v>
      </c>
      <c r="AT337" t="b">
        <f t="shared" si="234"/>
        <v>1</v>
      </c>
      <c r="AU337">
        <f t="shared" si="192"/>
        <v>984.72148599508239</v>
      </c>
      <c r="AV337" t="b">
        <f t="shared" si="193"/>
        <v>1</v>
      </c>
      <c r="AW337" t="b">
        <f t="shared" si="194"/>
        <v>1</v>
      </c>
      <c r="AX337" t="b">
        <f t="shared" si="233"/>
        <v>1</v>
      </c>
    </row>
    <row r="338" spans="1:50" x14ac:dyDescent="0.35">
      <c r="A338">
        <v>286</v>
      </c>
      <c r="B338">
        <f t="shared" si="195"/>
        <v>23</v>
      </c>
      <c r="C338">
        <f t="shared" si="196"/>
        <v>58</v>
      </c>
      <c r="D338">
        <f t="shared" si="197"/>
        <v>3.0495581055388632E-3</v>
      </c>
      <c r="E338">
        <f t="shared" si="198"/>
        <v>2.5448573659048179E-4</v>
      </c>
      <c r="F338">
        <f t="shared" si="199"/>
        <v>0.04</v>
      </c>
      <c r="G338">
        <f t="shared" si="200"/>
        <v>3.3960531989175591E-3</v>
      </c>
      <c r="H338">
        <f t="shared" si="201"/>
        <v>0.02</v>
      </c>
      <c r="I338">
        <f t="shared" si="202"/>
        <v>2.0228042408716487</v>
      </c>
      <c r="J338">
        <f t="shared" si="203"/>
        <v>7.2086239909528022E-5</v>
      </c>
      <c r="K338">
        <f t="shared" si="204"/>
        <v>9.6172936290240001E-4</v>
      </c>
      <c r="L338">
        <f t="shared" si="205"/>
        <v>0</v>
      </c>
      <c r="M338">
        <f t="shared" si="206"/>
        <v>0.28222858202825507</v>
      </c>
      <c r="N338">
        <f t="shared" si="207"/>
        <v>51.64</v>
      </c>
      <c r="O338">
        <f t="shared" si="208"/>
        <v>1.0327999999999999</v>
      </c>
      <c r="P338">
        <f t="shared" si="209"/>
        <v>10.114021204358243</v>
      </c>
      <c r="Q338">
        <f t="shared" si="210"/>
        <v>505.70106021791219</v>
      </c>
      <c r="R338">
        <f t="shared" si="211"/>
        <v>14.627670213668299</v>
      </c>
      <c r="S338">
        <f t="shared" si="212"/>
        <v>0.29255340427336601</v>
      </c>
      <c r="T338">
        <f t="shared" si="213"/>
        <v>2.8649218960379677</v>
      </c>
      <c r="U338">
        <f t="shared" si="214"/>
        <v>28.834495963811207</v>
      </c>
      <c r="V338">
        <f t="shared" si="215"/>
        <v>3.6454087949371092E-2</v>
      </c>
      <c r="W338">
        <f t="shared" si="216"/>
        <v>-17.400755138403614</v>
      </c>
      <c r="X338">
        <f t="shared" si="217"/>
        <v>17.353825696222223</v>
      </c>
      <c r="Y338">
        <f t="shared" si="218"/>
        <v>0.99673694261856227</v>
      </c>
      <c r="Z338">
        <f t="shared" si="219"/>
        <v>0.39267996780204512</v>
      </c>
      <c r="AA338">
        <f t="shared" si="220"/>
        <v>-6.8144997156348479</v>
      </c>
      <c r="AB338">
        <f t="shared" si="221"/>
        <v>5.7627974071392973</v>
      </c>
      <c r="AC338">
        <f t="shared" si="222"/>
        <v>0.11525594814278596</v>
      </c>
      <c r="AD338">
        <f t="shared" si="223"/>
        <v>1.1249974378915633</v>
      </c>
      <c r="AE338">
        <f t="shared" si="224"/>
        <v>11.322728946657584</v>
      </c>
      <c r="AF338">
        <f t="shared" si="225"/>
        <v>1.431479008221196E-2</v>
      </c>
      <c r="AG338">
        <f t="shared" si="188"/>
        <v>262.49390262113656</v>
      </c>
      <c r="AH338">
        <f t="shared" si="189"/>
        <v>930.07554633448569</v>
      </c>
      <c r="AI338">
        <f t="shared" si="190"/>
        <v>262.49390262113656</v>
      </c>
      <c r="AK338" t="b">
        <f t="shared" si="226"/>
        <v>1</v>
      </c>
      <c r="AL338" t="b">
        <f t="shared" si="227"/>
        <v>1</v>
      </c>
      <c r="AM338">
        <f t="shared" si="228"/>
        <v>262.4939026211365</v>
      </c>
      <c r="AN338" t="b">
        <f t="shared" si="229"/>
        <v>1</v>
      </c>
      <c r="AO338">
        <f t="shared" si="230"/>
        <v>6.8144997156348479</v>
      </c>
      <c r="AP338">
        <f>SUM(AO339:$AO$352)</f>
        <v>103.07609722950107</v>
      </c>
      <c r="AQ338" t="b">
        <f t="shared" si="191"/>
        <v>1</v>
      </c>
      <c r="AR338" t="b">
        <f t="shared" si="231"/>
        <v>1</v>
      </c>
      <c r="AS338" t="b">
        <f t="shared" si="232"/>
        <v>1</v>
      </c>
      <c r="AT338" t="b">
        <f t="shared" si="234"/>
        <v>1</v>
      </c>
      <c r="AU338">
        <f t="shared" si="192"/>
        <v>930.07554633448569</v>
      </c>
      <c r="AV338" t="b">
        <f t="shared" si="193"/>
        <v>1</v>
      </c>
      <c r="AW338" t="b">
        <f t="shared" si="194"/>
        <v>1</v>
      </c>
      <c r="AX338" t="b">
        <f t="shared" si="233"/>
        <v>1</v>
      </c>
    </row>
    <row r="339" spans="1:50" x14ac:dyDescent="0.35">
      <c r="A339">
        <v>287</v>
      </c>
      <c r="B339">
        <f t="shared" si="195"/>
        <v>23</v>
      </c>
      <c r="C339">
        <f t="shared" si="196"/>
        <v>58</v>
      </c>
      <c r="D339">
        <f t="shared" si="197"/>
        <v>3.0495581055388632E-3</v>
      </c>
      <c r="E339">
        <f t="shared" si="198"/>
        <v>2.5448573659048179E-4</v>
      </c>
      <c r="F339">
        <f t="shared" si="199"/>
        <v>0.04</v>
      </c>
      <c r="G339">
        <f t="shared" si="200"/>
        <v>3.3960531989175591E-3</v>
      </c>
      <c r="H339">
        <f t="shared" si="201"/>
        <v>0.02</v>
      </c>
      <c r="I339">
        <f t="shared" si="202"/>
        <v>2.0277930218261977</v>
      </c>
      <c r="J339">
        <f t="shared" si="203"/>
        <v>7.18231485843477E-5</v>
      </c>
      <c r="K339">
        <f t="shared" si="204"/>
        <v>9.582193635895162E-4</v>
      </c>
      <c r="L339">
        <f t="shared" si="205"/>
        <v>0</v>
      </c>
      <c r="M339">
        <f t="shared" si="206"/>
        <v>0.2811985395160812</v>
      </c>
      <c r="N339">
        <f t="shared" si="207"/>
        <v>51.64</v>
      </c>
      <c r="O339">
        <f t="shared" si="208"/>
        <v>1.0327999999999999</v>
      </c>
      <c r="P339">
        <f t="shared" si="209"/>
        <v>10.138965109130989</v>
      </c>
      <c r="Q339">
        <f t="shared" si="210"/>
        <v>506.94825545654942</v>
      </c>
      <c r="R339">
        <f t="shared" si="211"/>
        <v>14.574283975939093</v>
      </c>
      <c r="S339">
        <f t="shared" si="212"/>
        <v>0.29148567951878185</v>
      </c>
      <c r="T339">
        <f t="shared" si="213"/>
        <v>2.8615057459839917</v>
      </c>
      <c r="U339">
        <f t="shared" si="214"/>
        <v>28.729259433739081</v>
      </c>
      <c r="V339">
        <f t="shared" si="215"/>
        <v>3.6410619876231606E-2</v>
      </c>
      <c r="W339">
        <f t="shared" si="216"/>
        <v>-17.344377503178993</v>
      </c>
      <c r="X339">
        <f t="shared" si="217"/>
        <v>17.297619338194878</v>
      </c>
      <c r="Y339">
        <f t="shared" si="218"/>
        <v>0.99673694261856227</v>
      </c>
      <c r="Z339">
        <f t="shared" si="219"/>
        <v>0.39139863053456592</v>
      </c>
      <c r="AA339">
        <f t="shared" si="220"/>
        <v>-6.770264520477701</v>
      </c>
      <c r="AB339">
        <f t="shared" si="221"/>
        <v>5.7230293624096253</v>
      </c>
      <c r="AC339">
        <f t="shared" si="222"/>
        <v>0.1144605872481925</v>
      </c>
      <c r="AD339">
        <f t="shared" si="223"/>
        <v>1.1199894302449258</v>
      </c>
      <c r="AE339">
        <f t="shared" si="224"/>
        <v>11.244592798637735</v>
      </c>
      <c r="AF339">
        <f t="shared" si="225"/>
        <v>1.4251066756471698E-2</v>
      </c>
      <c r="AG339">
        <f t="shared" si="188"/>
        <v>246.05562001453714</v>
      </c>
      <c r="AH339">
        <f t="shared" si="189"/>
        <v>875.02453049001588</v>
      </c>
      <c r="AI339">
        <f t="shared" si="190"/>
        <v>246.05562001453714</v>
      </c>
      <c r="AK339" t="b">
        <f t="shared" si="226"/>
        <v>1</v>
      </c>
      <c r="AL339" t="b">
        <f t="shared" si="227"/>
        <v>1</v>
      </c>
      <c r="AM339">
        <f t="shared" si="228"/>
        <v>246.05562001453714</v>
      </c>
      <c r="AN339" t="b">
        <f t="shared" si="229"/>
        <v>1</v>
      </c>
      <c r="AO339">
        <f t="shared" si="230"/>
        <v>6.770264520477701</v>
      </c>
      <c r="AP339">
        <f>SUM(AO340:$AO$352)</f>
        <v>96.305832709023377</v>
      </c>
      <c r="AQ339" t="b">
        <f t="shared" si="191"/>
        <v>1</v>
      </c>
      <c r="AR339" t="b">
        <f t="shared" si="231"/>
        <v>1</v>
      </c>
      <c r="AS339" t="b">
        <f t="shared" si="232"/>
        <v>1</v>
      </c>
      <c r="AT339" t="b">
        <f t="shared" si="234"/>
        <v>1</v>
      </c>
      <c r="AU339">
        <f t="shared" si="192"/>
        <v>875.02453049001588</v>
      </c>
      <c r="AV339" t="b">
        <f t="shared" si="193"/>
        <v>1</v>
      </c>
      <c r="AW339" t="b">
        <f t="shared" si="194"/>
        <v>1</v>
      </c>
      <c r="AX339" t="b">
        <f t="shared" si="233"/>
        <v>1</v>
      </c>
    </row>
    <row r="340" spans="1:50" x14ac:dyDescent="0.35">
      <c r="A340">
        <v>288</v>
      </c>
      <c r="B340">
        <f t="shared" si="195"/>
        <v>23</v>
      </c>
      <c r="C340">
        <f t="shared" si="196"/>
        <v>58</v>
      </c>
      <c r="D340">
        <f t="shared" si="197"/>
        <v>3.0495581055388632E-3</v>
      </c>
      <c r="E340">
        <f t="shared" si="198"/>
        <v>2.5448573659048179E-4</v>
      </c>
      <c r="F340">
        <f t="shared" si="199"/>
        <v>0.04</v>
      </c>
      <c r="G340">
        <f t="shared" si="200"/>
        <v>3.3960531989175591E-3</v>
      </c>
      <c r="H340">
        <f t="shared" si="201"/>
        <v>0.02</v>
      </c>
      <c r="I340">
        <f t="shared" si="202"/>
        <v>2.0327941064604156</v>
      </c>
      <c r="J340">
        <f t="shared" si="203"/>
        <v>7.1561017456917627E-5</v>
      </c>
      <c r="K340">
        <f t="shared" si="204"/>
        <v>9.5472217463228083E-4</v>
      </c>
      <c r="L340">
        <f t="shared" si="205"/>
        <v>0</v>
      </c>
      <c r="M340">
        <f t="shared" si="206"/>
        <v>0.28017225632399201</v>
      </c>
      <c r="N340">
        <f t="shared" si="207"/>
        <v>51.64</v>
      </c>
      <c r="O340">
        <f t="shared" si="208"/>
        <v>1.0327999999999999</v>
      </c>
      <c r="P340">
        <f t="shared" si="209"/>
        <v>10.163970532302077</v>
      </c>
      <c r="Q340">
        <f t="shared" si="210"/>
        <v>508.1985266151039</v>
      </c>
      <c r="R340">
        <f t="shared" si="211"/>
        <v>14.521092580610434</v>
      </c>
      <c r="S340">
        <f t="shared" si="212"/>
        <v>0.29042185161220868</v>
      </c>
      <c r="T340">
        <f t="shared" si="213"/>
        <v>2.8580936693678307</v>
      </c>
      <c r="U340">
        <f t="shared" si="214"/>
        <v>28.624406982767052</v>
      </c>
      <c r="V340">
        <f t="shared" si="215"/>
        <v>3.6367203634683265E-2</v>
      </c>
      <c r="W340">
        <f t="shared" si="216"/>
        <v>-17.28819712677134</v>
      </c>
      <c r="X340">
        <f t="shared" si="217"/>
        <v>17.241609613878445</v>
      </c>
      <c r="Y340">
        <f t="shared" si="218"/>
        <v>0.99673694261856227</v>
      </c>
      <c r="Z340">
        <f t="shared" si="219"/>
        <v>0.39012147434411543</v>
      </c>
      <c r="AA340">
        <f t="shared" si="220"/>
        <v>-6.7263221626319316</v>
      </c>
      <c r="AB340">
        <f t="shared" si="221"/>
        <v>5.6835357499165697</v>
      </c>
      <c r="AC340">
        <f t="shared" si="222"/>
        <v>0.1136707149983314</v>
      </c>
      <c r="AD340">
        <f t="shared" si="223"/>
        <v>1.1150037161073609</v>
      </c>
      <c r="AE340">
        <f t="shared" si="224"/>
        <v>11.166995854343075</v>
      </c>
      <c r="AF340">
        <f t="shared" si="225"/>
        <v>1.4187627099735308E-2</v>
      </c>
      <c r="AG340">
        <f t="shared" si="188"/>
        <v>229.6195324725339</v>
      </c>
      <c r="AH340">
        <f t="shared" si="189"/>
        <v>819.5655611489284</v>
      </c>
      <c r="AI340">
        <f t="shared" si="190"/>
        <v>229.6195324725339</v>
      </c>
      <c r="AK340" t="b">
        <f t="shared" si="226"/>
        <v>1</v>
      </c>
      <c r="AL340" t="b">
        <f t="shared" si="227"/>
        <v>1</v>
      </c>
      <c r="AM340">
        <f t="shared" si="228"/>
        <v>229.61953247253393</v>
      </c>
      <c r="AN340" t="b">
        <f t="shared" si="229"/>
        <v>1</v>
      </c>
      <c r="AO340">
        <f t="shared" si="230"/>
        <v>6.7263221626319316</v>
      </c>
      <c r="AP340">
        <f>SUM(AO341:$AO$352)</f>
        <v>89.579510546391433</v>
      </c>
      <c r="AQ340" t="b">
        <f t="shared" si="191"/>
        <v>1</v>
      </c>
      <c r="AR340" t="b">
        <f t="shared" si="231"/>
        <v>1</v>
      </c>
      <c r="AS340" t="b">
        <f t="shared" si="232"/>
        <v>1</v>
      </c>
      <c r="AT340" t="b">
        <f t="shared" si="234"/>
        <v>1</v>
      </c>
      <c r="AU340">
        <f t="shared" si="192"/>
        <v>819.5655611489284</v>
      </c>
      <c r="AV340" t="b">
        <f t="shared" si="193"/>
        <v>1</v>
      </c>
      <c r="AW340" t="b">
        <f t="shared" si="194"/>
        <v>1</v>
      </c>
      <c r="AX340" t="b">
        <f t="shared" si="233"/>
        <v>1</v>
      </c>
    </row>
    <row r="341" spans="1:50" x14ac:dyDescent="0.35">
      <c r="A341">
        <v>289</v>
      </c>
      <c r="B341">
        <f t="shared" si="195"/>
        <v>24</v>
      </c>
      <c r="C341">
        <f t="shared" si="196"/>
        <v>59</v>
      </c>
      <c r="D341">
        <f t="shared" si="197"/>
        <v>3.3390521561198483E-3</v>
      </c>
      <c r="E341">
        <f t="shared" si="198"/>
        <v>2.7868109714557221E-4</v>
      </c>
      <c r="F341">
        <f t="shared" si="199"/>
        <v>0.04</v>
      </c>
      <c r="G341">
        <f t="shared" si="200"/>
        <v>3.3960531989175591E-3</v>
      </c>
      <c r="H341">
        <f t="shared" si="201"/>
        <v>0.02</v>
      </c>
      <c r="I341">
        <f t="shared" si="202"/>
        <v>2.0378075251184962</v>
      </c>
      <c r="J341">
        <f t="shared" si="203"/>
        <v>7.8078711782120569E-5</v>
      </c>
      <c r="K341">
        <f t="shared" si="204"/>
        <v>9.5121472787812835E-4</v>
      </c>
      <c r="L341">
        <f t="shared" si="205"/>
        <v>0</v>
      </c>
      <c r="M341">
        <f t="shared" si="206"/>
        <v>0.27914296288433177</v>
      </c>
      <c r="N341">
        <f t="shared" si="207"/>
        <v>51.64</v>
      </c>
      <c r="O341">
        <f t="shared" si="208"/>
        <v>1.0327999999999999</v>
      </c>
      <c r="P341">
        <f t="shared" si="209"/>
        <v>10.18903762559248</v>
      </c>
      <c r="Q341">
        <f t="shared" si="210"/>
        <v>509.45188127962405</v>
      </c>
      <c r="R341">
        <f t="shared" si="211"/>
        <v>14.468095316570947</v>
      </c>
      <c r="S341">
        <f t="shared" si="212"/>
        <v>0.28936190633141895</v>
      </c>
      <c r="T341">
        <f t="shared" si="213"/>
        <v>2.8546856613322951</v>
      </c>
      <c r="U341">
        <f t="shared" si="214"/>
        <v>31.231484712848228</v>
      </c>
      <c r="V341">
        <f t="shared" si="215"/>
        <v>3.9777346605290871E-2</v>
      </c>
      <c r="W341">
        <f t="shared" si="216"/>
        <v>-19.947214310546286</v>
      </c>
      <c r="X341">
        <f t="shared" si="217"/>
        <v>19.900796826919994</v>
      </c>
      <c r="Y341">
        <f t="shared" si="218"/>
        <v>0.99673694261856227</v>
      </c>
      <c r="Z341">
        <f t="shared" si="219"/>
        <v>0.38884848558759955</v>
      </c>
      <c r="AA341">
        <f t="shared" si="220"/>
        <v>-7.7383947081343472</v>
      </c>
      <c r="AB341">
        <f t="shared" si="221"/>
        <v>5.6443146758518496</v>
      </c>
      <c r="AC341">
        <f t="shared" si="222"/>
        <v>0.112886293517037</v>
      </c>
      <c r="AD341">
        <f t="shared" si="223"/>
        <v>1.110040196237698</v>
      </c>
      <c r="AE341">
        <f t="shared" si="224"/>
        <v>12.144315533243299</v>
      </c>
      <c r="AF341">
        <f t="shared" si="225"/>
        <v>1.5467360988160398E-2</v>
      </c>
      <c r="AG341">
        <f t="shared" si="188"/>
        <v>210.47045024383917</v>
      </c>
      <c r="AH341">
        <f t="shared" si="189"/>
        <v>753.98802129592514</v>
      </c>
      <c r="AI341">
        <f t="shared" si="190"/>
        <v>210.47045024383917</v>
      </c>
      <c r="AK341" t="b">
        <f t="shared" si="226"/>
        <v>1</v>
      </c>
      <c r="AL341" t="b">
        <f t="shared" si="227"/>
        <v>1</v>
      </c>
      <c r="AM341">
        <f t="shared" si="228"/>
        <v>210.47045024383917</v>
      </c>
      <c r="AN341" t="b">
        <f t="shared" si="229"/>
        <v>1</v>
      </c>
      <c r="AO341">
        <f t="shared" si="230"/>
        <v>7.7383947081343472</v>
      </c>
      <c r="AP341">
        <f>SUM(AO342:$AO$352)</f>
        <v>81.841115838257082</v>
      </c>
      <c r="AQ341" t="b">
        <f t="shared" si="191"/>
        <v>1</v>
      </c>
      <c r="AR341" t="b">
        <f t="shared" si="231"/>
        <v>1</v>
      </c>
      <c r="AS341" t="b">
        <f t="shared" si="232"/>
        <v>1</v>
      </c>
      <c r="AT341" t="b">
        <f t="shared" si="234"/>
        <v>1</v>
      </c>
      <c r="AU341">
        <f t="shared" si="192"/>
        <v>753.98802129592514</v>
      </c>
      <c r="AV341" t="b">
        <f t="shared" si="193"/>
        <v>1</v>
      </c>
      <c r="AW341" t="b">
        <f t="shared" si="194"/>
        <v>1</v>
      </c>
      <c r="AX341" t="b">
        <f t="shared" si="233"/>
        <v>1</v>
      </c>
    </row>
    <row r="342" spans="1:50" x14ac:dyDescent="0.35">
      <c r="A342">
        <v>290</v>
      </c>
      <c r="B342">
        <f t="shared" si="195"/>
        <v>24</v>
      </c>
      <c r="C342">
        <f t="shared" si="196"/>
        <v>59</v>
      </c>
      <c r="D342">
        <f t="shared" si="197"/>
        <v>3.3390521561198483E-3</v>
      </c>
      <c r="E342">
        <f t="shared" si="198"/>
        <v>2.7868109714557221E-4</v>
      </c>
      <c r="F342">
        <f t="shared" si="199"/>
        <v>0.04</v>
      </c>
      <c r="G342">
        <f t="shared" si="200"/>
        <v>3.3960531989175591E-3</v>
      </c>
      <c r="H342">
        <f t="shared" si="201"/>
        <v>0.02</v>
      </c>
      <c r="I342">
        <f t="shared" si="202"/>
        <v>2.042833308219469</v>
      </c>
      <c r="J342">
        <f t="shared" si="203"/>
        <v>7.7791867157071316E-5</v>
      </c>
      <c r="K342">
        <f t="shared" si="204"/>
        <v>9.477201667393518E-4</v>
      </c>
      <c r="L342">
        <f t="shared" si="205"/>
        <v>0</v>
      </c>
      <c r="M342">
        <f t="shared" si="206"/>
        <v>0.27811745085043538</v>
      </c>
      <c r="N342">
        <f t="shared" si="207"/>
        <v>51.64</v>
      </c>
      <c r="O342">
        <f t="shared" si="208"/>
        <v>1.0327999999999999</v>
      </c>
      <c r="P342">
        <f t="shared" si="209"/>
        <v>10.214166541097345</v>
      </c>
      <c r="Q342">
        <f t="shared" si="210"/>
        <v>510.70832705486725</v>
      </c>
      <c r="R342">
        <f t="shared" si="211"/>
        <v>14.414942603346892</v>
      </c>
      <c r="S342">
        <f t="shared" si="212"/>
        <v>0.28829885206693784</v>
      </c>
      <c r="T342">
        <f t="shared" si="213"/>
        <v>2.8512127116759198</v>
      </c>
      <c r="U342">
        <f t="shared" si="214"/>
        <v>31.116746862828528</v>
      </c>
      <c r="V342">
        <f t="shared" si="215"/>
        <v>3.9728954334262365E-2</v>
      </c>
      <c r="W342">
        <f t="shared" si="216"/>
        <v>-19.881044777558753</v>
      </c>
      <c r="X342">
        <f t="shared" si="217"/>
        <v>19.834797821921235</v>
      </c>
      <c r="Y342">
        <f t="shared" si="218"/>
        <v>0.99673694261856227</v>
      </c>
      <c r="Z342">
        <f t="shared" si="219"/>
        <v>0.38757965066644207</v>
      </c>
      <c r="AA342">
        <f t="shared" si="220"/>
        <v>-7.6875640108597407</v>
      </c>
      <c r="AB342">
        <f t="shared" si="221"/>
        <v>5.605228601143609</v>
      </c>
      <c r="AC342">
        <f t="shared" si="222"/>
        <v>0.11210457202287218</v>
      </c>
      <c r="AD342">
        <f t="shared" si="223"/>
        <v>1.1050720267670719</v>
      </c>
      <c r="AE342">
        <f t="shared" si="224"/>
        <v>12.060217878971187</v>
      </c>
      <c r="AF342">
        <f t="shared" si="225"/>
        <v>1.5398134242216437E-2</v>
      </c>
      <c r="AG342">
        <f t="shared" si="188"/>
        <v>191.32467790785853</v>
      </c>
      <c r="AH342">
        <f t="shared" si="189"/>
        <v>687.92762670167065</v>
      </c>
      <c r="AI342">
        <f t="shared" si="190"/>
        <v>191.32467790785853</v>
      </c>
      <c r="AK342" t="b">
        <f t="shared" si="226"/>
        <v>1</v>
      </c>
      <c r="AL342" t="b">
        <f t="shared" si="227"/>
        <v>1</v>
      </c>
      <c r="AM342">
        <f t="shared" si="228"/>
        <v>191.32467790785853</v>
      </c>
      <c r="AN342" t="b">
        <f t="shared" si="229"/>
        <v>1</v>
      </c>
      <c r="AO342">
        <f t="shared" si="230"/>
        <v>7.6875640108597372</v>
      </c>
      <c r="AP342">
        <f>SUM(AO343:$AO$352)</f>
        <v>74.153551827397351</v>
      </c>
      <c r="AQ342" t="b">
        <f t="shared" si="191"/>
        <v>1</v>
      </c>
      <c r="AR342" t="b">
        <f t="shared" si="231"/>
        <v>1</v>
      </c>
      <c r="AS342" t="b">
        <f t="shared" si="232"/>
        <v>1</v>
      </c>
      <c r="AT342" t="b">
        <f t="shared" si="234"/>
        <v>1</v>
      </c>
      <c r="AU342">
        <f t="shared" si="192"/>
        <v>687.92762670167065</v>
      </c>
      <c r="AV342" t="b">
        <f t="shared" si="193"/>
        <v>1</v>
      </c>
      <c r="AW342" t="b">
        <f t="shared" si="194"/>
        <v>1</v>
      </c>
      <c r="AX342" t="b">
        <f t="shared" si="233"/>
        <v>1</v>
      </c>
    </row>
    <row r="343" spans="1:50" x14ac:dyDescent="0.35">
      <c r="A343">
        <v>291</v>
      </c>
      <c r="B343">
        <f t="shared" si="195"/>
        <v>24</v>
      </c>
      <c r="C343">
        <f t="shared" si="196"/>
        <v>59</v>
      </c>
      <c r="D343">
        <f t="shared" si="197"/>
        <v>3.3390521561198483E-3</v>
      </c>
      <c r="E343">
        <f t="shared" si="198"/>
        <v>2.7868109714557221E-4</v>
      </c>
      <c r="F343">
        <f t="shared" si="199"/>
        <v>0.04</v>
      </c>
      <c r="G343">
        <f t="shared" si="200"/>
        <v>3.3960531989175591E-3</v>
      </c>
      <c r="H343">
        <f t="shared" si="201"/>
        <v>0.02</v>
      </c>
      <c r="I343">
        <f t="shared" si="202"/>
        <v>2.0478714862573857</v>
      </c>
      <c r="J343">
        <f t="shared" si="203"/>
        <v>7.750607633832909E-5</v>
      </c>
      <c r="K343">
        <f t="shared" si="204"/>
        <v>9.4423844387693371E-4</v>
      </c>
      <c r="L343">
        <f t="shared" si="205"/>
        <v>0</v>
      </c>
      <c r="M343">
        <f t="shared" si="206"/>
        <v>0.27709570633022013</v>
      </c>
      <c r="N343">
        <f t="shared" si="207"/>
        <v>51.64</v>
      </c>
      <c r="O343">
        <f t="shared" si="208"/>
        <v>1.0327999999999999</v>
      </c>
      <c r="P343">
        <f t="shared" si="209"/>
        <v>10.239357431286928</v>
      </c>
      <c r="Q343">
        <f t="shared" si="210"/>
        <v>511.96787156434641</v>
      </c>
      <c r="R343">
        <f t="shared" si="211"/>
        <v>14.361985161916483</v>
      </c>
      <c r="S343">
        <f t="shared" si="212"/>
        <v>0.28723970323832965</v>
      </c>
      <c r="T343">
        <f t="shared" si="213"/>
        <v>2.8477439871359826</v>
      </c>
      <c r="U343">
        <f t="shared" si="214"/>
        <v>31.002430535331637</v>
      </c>
      <c r="V343">
        <f t="shared" si="215"/>
        <v>3.9680620936238094E-2</v>
      </c>
      <c r="W343">
        <f t="shared" si="216"/>
        <v>-19.815109684725705</v>
      </c>
      <c r="X343">
        <f t="shared" si="217"/>
        <v>19.769032630593305</v>
      </c>
      <c r="Y343">
        <f t="shared" si="218"/>
        <v>0.99673694261856227</v>
      </c>
      <c r="Z343">
        <f t="shared" si="219"/>
        <v>0.38631495602643984</v>
      </c>
      <c r="AA343">
        <f t="shared" si="220"/>
        <v>-7.6370729713729064</v>
      </c>
      <c r="AB343">
        <f t="shared" si="221"/>
        <v>5.5664131919322148</v>
      </c>
      <c r="AC343">
        <f t="shared" si="222"/>
        <v>0.11132826383864429</v>
      </c>
      <c r="AD343">
        <f t="shared" si="223"/>
        <v>1.1001260931649957</v>
      </c>
      <c r="AE343">
        <f t="shared" si="224"/>
        <v>11.976702588969397</v>
      </c>
      <c r="AF343">
        <f t="shared" si="225"/>
        <v>1.5329217332084647E-2</v>
      </c>
      <c r="AG343">
        <f t="shared" si="188"/>
        <v>172.1819924866486</v>
      </c>
      <c r="AH343">
        <f t="shared" si="189"/>
        <v>621.38094727984026</v>
      </c>
      <c r="AI343">
        <f t="shared" si="190"/>
        <v>172.1819924866486</v>
      </c>
      <c r="AK343" t="b">
        <f t="shared" si="226"/>
        <v>1</v>
      </c>
      <c r="AL343" t="b">
        <f t="shared" si="227"/>
        <v>1</v>
      </c>
      <c r="AM343">
        <f t="shared" si="228"/>
        <v>172.18199248664862</v>
      </c>
      <c r="AN343" t="b">
        <f t="shared" si="229"/>
        <v>1</v>
      </c>
      <c r="AO343">
        <f t="shared" si="230"/>
        <v>7.6370729713729064</v>
      </c>
      <c r="AP343">
        <f>SUM(AO344:$AO$352)</f>
        <v>66.516478856024449</v>
      </c>
      <c r="AQ343" t="b">
        <f t="shared" si="191"/>
        <v>1</v>
      </c>
      <c r="AR343" t="b">
        <f t="shared" si="231"/>
        <v>1</v>
      </c>
      <c r="AS343" t="b">
        <f t="shared" si="232"/>
        <v>1</v>
      </c>
      <c r="AT343" t="b">
        <f t="shared" si="234"/>
        <v>1</v>
      </c>
      <c r="AU343">
        <f t="shared" si="192"/>
        <v>621.38094727984026</v>
      </c>
      <c r="AV343" t="b">
        <f t="shared" si="193"/>
        <v>1</v>
      </c>
      <c r="AW343" t="b">
        <f t="shared" si="194"/>
        <v>1</v>
      </c>
      <c r="AX343" t="b">
        <f t="shared" si="233"/>
        <v>1</v>
      </c>
    </row>
    <row r="344" spans="1:50" x14ac:dyDescent="0.35">
      <c r="A344">
        <v>292</v>
      </c>
      <c r="B344">
        <f t="shared" si="195"/>
        <v>24</v>
      </c>
      <c r="C344">
        <f t="shared" si="196"/>
        <v>59</v>
      </c>
      <c r="D344">
        <f t="shared" si="197"/>
        <v>3.3390521561198483E-3</v>
      </c>
      <c r="E344">
        <f t="shared" si="198"/>
        <v>2.7868109714557221E-4</v>
      </c>
      <c r="F344">
        <f t="shared" si="199"/>
        <v>0.04</v>
      </c>
      <c r="G344">
        <f t="shared" si="200"/>
        <v>3.3960531989175591E-3</v>
      </c>
      <c r="H344">
        <f t="shared" si="201"/>
        <v>0.02</v>
      </c>
      <c r="I344">
        <f t="shared" si="202"/>
        <v>2.0529220898015041</v>
      </c>
      <c r="J344">
        <f t="shared" si="203"/>
        <v>7.7221335454433028E-5</v>
      </c>
      <c r="K344">
        <f t="shared" si="204"/>
        <v>9.4076951212576979E-4</v>
      </c>
      <c r="L344">
        <f t="shared" si="205"/>
        <v>0</v>
      </c>
      <c r="M344">
        <f t="shared" si="206"/>
        <v>0.27607771548263987</v>
      </c>
      <c r="N344">
        <f t="shared" si="207"/>
        <v>51.64</v>
      </c>
      <c r="O344">
        <f t="shared" si="208"/>
        <v>1.0327999999999999</v>
      </c>
      <c r="P344">
        <f t="shared" si="209"/>
        <v>10.26461044900752</v>
      </c>
      <c r="Q344">
        <f t="shared" si="210"/>
        <v>513.23052245037604</v>
      </c>
      <c r="R344">
        <f t="shared" si="211"/>
        <v>14.309222274892567</v>
      </c>
      <c r="S344">
        <f t="shared" si="212"/>
        <v>0.28618444549785138</v>
      </c>
      <c r="T344">
        <f t="shared" si="213"/>
        <v>2.844279482572297</v>
      </c>
      <c r="U344">
        <f t="shared" si="214"/>
        <v>30.88853418177321</v>
      </c>
      <c r="V344">
        <f t="shared" si="215"/>
        <v>3.9632346339594407E-2</v>
      </c>
      <c r="W344">
        <f t="shared" si="216"/>
        <v>-19.749408181290384</v>
      </c>
      <c r="X344">
        <f t="shared" si="217"/>
        <v>19.703500404481012</v>
      </c>
      <c r="Y344">
        <f t="shared" si="218"/>
        <v>0.99673694261856227</v>
      </c>
      <c r="Z344">
        <f t="shared" si="219"/>
        <v>0.385054388157618</v>
      </c>
      <c r="AA344">
        <f t="shared" si="220"/>
        <v>-7.5869192928108165</v>
      </c>
      <c r="AB344">
        <f t="shared" si="221"/>
        <v>5.5278665738976756</v>
      </c>
      <c r="AC344">
        <f t="shared" si="222"/>
        <v>0.11055733147795352</v>
      </c>
      <c r="AD344">
        <f t="shared" si="223"/>
        <v>1.095202295911142</v>
      </c>
      <c r="AE344">
        <f t="shared" si="224"/>
        <v>11.893765630448353</v>
      </c>
      <c r="AF344">
        <f t="shared" si="225"/>
        <v>1.5260608871043335E-2</v>
      </c>
      <c r="AG344">
        <f t="shared" si="188"/>
        <v>153.0421711207494</v>
      </c>
      <c r="AH344">
        <f t="shared" si="189"/>
        <v>554.34452887007058</v>
      </c>
      <c r="AI344">
        <f t="shared" si="190"/>
        <v>153.0421711207494</v>
      </c>
      <c r="AK344" t="b">
        <f t="shared" si="226"/>
        <v>1</v>
      </c>
      <c r="AL344" t="b">
        <f t="shared" si="227"/>
        <v>1</v>
      </c>
      <c r="AM344">
        <f t="shared" si="228"/>
        <v>153.0421711207494</v>
      </c>
      <c r="AN344" t="b">
        <f t="shared" si="229"/>
        <v>1</v>
      </c>
      <c r="AO344">
        <f t="shared" si="230"/>
        <v>7.5869192928108165</v>
      </c>
      <c r="AP344">
        <f>SUM(AO345:$AO$352)</f>
        <v>58.92955956321363</v>
      </c>
      <c r="AQ344" t="b">
        <f t="shared" si="191"/>
        <v>1</v>
      </c>
      <c r="AR344" t="b">
        <f t="shared" si="231"/>
        <v>1</v>
      </c>
      <c r="AS344" t="b">
        <f t="shared" si="232"/>
        <v>1</v>
      </c>
      <c r="AT344" t="b">
        <f t="shared" si="234"/>
        <v>1</v>
      </c>
      <c r="AU344">
        <f t="shared" si="192"/>
        <v>554.34452887007069</v>
      </c>
      <c r="AV344" t="b">
        <f t="shared" si="193"/>
        <v>1</v>
      </c>
      <c r="AW344" t="b">
        <f t="shared" si="194"/>
        <v>1</v>
      </c>
      <c r="AX344" t="b">
        <f t="shared" si="233"/>
        <v>1</v>
      </c>
    </row>
    <row r="345" spans="1:50" x14ac:dyDescent="0.35">
      <c r="A345">
        <v>293</v>
      </c>
      <c r="B345">
        <f t="shared" si="195"/>
        <v>24</v>
      </c>
      <c r="C345">
        <f t="shared" si="196"/>
        <v>59</v>
      </c>
      <c r="D345">
        <f t="shared" si="197"/>
        <v>3.3390521561198483E-3</v>
      </c>
      <c r="E345">
        <f t="shared" si="198"/>
        <v>2.7868109714557221E-4</v>
      </c>
      <c r="F345">
        <f t="shared" si="199"/>
        <v>0.04</v>
      </c>
      <c r="G345">
        <f t="shared" si="200"/>
        <v>3.3960531989175591E-3</v>
      </c>
      <c r="H345">
        <f t="shared" si="201"/>
        <v>0.02</v>
      </c>
      <c r="I345">
        <f t="shared" si="202"/>
        <v>2.057985149496476</v>
      </c>
      <c r="J345">
        <f t="shared" si="203"/>
        <v>7.693764064814521E-5</v>
      </c>
      <c r="K345">
        <f t="shared" si="204"/>
        <v>9.3731332449403055E-4</v>
      </c>
      <c r="L345">
        <f t="shared" si="205"/>
        <v>0</v>
      </c>
      <c r="M345">
        <f t="shared" si="206"/>
        <v>0.27506346451749769</v>
      </c>
      <c r="N345">
        <f t="shared" si="207"/>
        <v>51.64</v>
      </c>
      <c r="O345">
        <f t="shared" si="208"/>
        <v>1.0327999999999999</v>
      </c>
      <c r="P345">
        <f t="shared" si="209"/>
        <v>10.28992574748238</v>
      </c>
      <c r="Q345">
        <f t="shared" si="210"/>
        <v>514.49628737411899</v>
      </c>
      <c r="R345">
        <f t="shared" si="211"/>
        <v>14.256653227523524</v>
      </c>
      <c r="S345">
        <f t="shared" si="212"/>
        <v>0.28513306455047049</v>
      </c>
      <c r="T345">
        <f t="shared" si="213"/>
        <v>2.840819192850931</v>
      </c>
      <c r="U345">
        <f t="shared" si="214"/>
        <v>30.775056259258083</v>
      </c>
      <c r="V345">
        <f t="shared" si="215"/>
        <v>3.9584130472794819E-2</v>
      </c>
      <c r="W345">
        <f t="shared" si="216"/>
        <v>-19.683939419608752</v>
      </c>
      <c r="X345">
        <f t="shared" si="217"/>
        <v>19.638200298233432</v>
      </c>
      <c r="Y345">
        <f t="shared" si="218"/>
        <v>0.99673694261856227</v>
      </c>
      <c r="Z345">
        <f t="shared" si="219"/>
        <v>0.38379793359408526</v>
      </c>
      <c r="AA345">
        <f t="shared" si="220"/>
        <v>-7.5371006939687417</v>
      </c>
      <c r="AB345">
        <f t="shared" si="221"/>
        <v>5.4895868856994001</v>
      </c>
      <c r="AC345">
        <f t="shared" si="222"/>
        <v>0.10979173771398801</v>
      </c>
      <c r="AD345">
        <f t="shared" si="223"/>
        <v>1.0903005359306046</v>
      </c>
      <c r="AE345">
        <f t="shared" si="224"/>
        <v>11.811402998544972</v>
      </c>
      <c r="AF345">
        <f t="shared" si="225"/>
        <v>1.5192307478577314E-2</v>
      </c>
      <c r="AG345">
        <f t="shared" si="188"/>
        <v>133.90499106646806</v>
      </c>
      <c r="AH345">
        <f t="shared" si="189"/>
        <v>486.81489306970434</v>
      </c>
      <c r="AI345">
        <f t="shared" si="190"/>
        <v>133.90499106646806</v>
      </c>
      <c r="AK345" t="b">
        <f t="shared" si="226"/>
        <v>1</v>
      </c>
      <c r="AL345" t="b">
        <f t="shared" si="227"/>
        <v>1</v>
      </c>
      <c r="AM345">
        <f t="shared" si="228"/>
        <v>133.904991066468</v>
      </c>
      <c r="AN345" t="b">
        <f t="shared" si="229"/>
        <v>1</v>
      </c>
      <c r="AO345">
        <f t="shared" si="230"/>
        <v>7.5371006939687399</v>
      </c>
      <c r="AP345">
        <f>SUM(AO346:$AO$352)</f>
        <v>51.392458869244891</v>
      </c>
      <c r="AQ345" t="b">
        <f t="shared" si="191"/>
        <v>1</v>
      </c>
      <c r="AR345" t="b">
        <f t="shared" si="231"/>
        <v>1</v>
      </c>
      <c r="AS345" t="b">
        <f t="shared" si="232"/>
        <v>1</v>
      </c>
      <c r="AT345" t="b">
        <f t="shared" si="234"/>
        <v>1</v>
      </c>
      <c r="AU345">
        <f t="shared" si="192"/>
        <v>486.8148930697044</v>
      </c>
      <c r="AV345" t="b">
        <f t="shared" si="193"/>
        <v>1</v>
      </c>
      <c r="AW345" t="b">
        <f t="shared" si="194"/>
        <v>1</v>
      </c>
      <c r="AX345" t="b">
        <f t="shared" si="233"/>
        <v>1</v>
      </c>
    </row>
    <row r="346" spans="1:50" x14ac:dyDescent="0.35">
      <c r="A346">
        <v>294</v>
      </c>
      <c r="B346">
        <f t="shared" si="195"/>
        <v>24</v>
      </c>
      <c r="C346">
        <f t="shared" si="196"/>
        <v>59</v>
      </c>
      <c r="D346">
        <f t="shared" si="197"/>
        <v>3.3390521561198483E-3</v>
      </c>
      <c r="E346">
        <f t="shared" si="198"/>
        <v>2.7868109714557221E-4</v>
      </c>
      <c r="F346">
        <f t="shared" si="199"/>
        <v>0.04</v>
      </c>
      <c r="G346">
        <f t="shared" si="200"/>
        <v>3.3960531989175591E-3</v>
      </c>
      <c r="H346">
        <f t="shared" si="201"/>
        <v>0.02</v>
      </c>
      <c r="I346">
        <f t="shared" si="202"/>
        <v>2.0630606960625295</v>
      </c>
      <c r="J346">
        <f t="shared" si="203"/>
        <v>7.6654988076398426E-5</v>
      </c>
      <c r="K346">
        <f t="shared" si="204"/>
        <v>9.3386983416252468E-4</v>
      </c>
      <c r="L346">
        <f t="shared" si="205"/>
        <v>0</v>
      </c>
      <c r="M346">
        <f t="shared" si="206"/>
        <v>0.27405293969525873</v>
      </c>
      <c r="N346">
        <f t="shared" si="207"/>
        <v>51.64</v>
      </c>
      <c r="O346">
        <f t="shared" si="208"/>
        <v>1.0327999999999999</v>
      </c>
      <c r="P346">
        <f t="shared" si="209"/>
        <v>10.315303480312647</v>
      </c>
      <c r="Q346">
        <f t="shared" si="210"/>
        <v>515.7651740156324</v>
      </c>
      <c r="R346">
        <f t="shared" si="211"/>
        <v>14.204277307683581</v>
      </c>
      <c r="S346">
        <f t="shared" si="212"/>
        <v>0.28408554615367165</v>
      </c>
      <c r="T346">
        <f t="shared" si="213"/>
        <v>2.8373631128441983</v>
      </c>
      <c r="U346">
        <f t="shared" si="214"/>
        <v>30.66199523055937</v>
      </c>
      <c r="V346">
        <f t="shared" si="215"/>
        <v>3.9535973264389859E-2</v>
      </c>
      <c r="W346">
        <f t="shared" si="216"/>
        <v>-19.618702555138047</v>
      </c>
      <c r="X346">
        <f t="shared" si="217"/>
        <v>19.573131469592489</v>
      </c>
      <c r="Y346">
        <f t="shared" si="218"/>
        <v>0.99673694261856227</v>
      </c>
      <c r="Z346">
        <f t="shared" si="219"/>
        <v>0.38254557891389057</v>
      </c>
      <c r="AA346">
        <f t="shared" si="220"/>
        <v>-7.4876149091929518</v>
      </c>
      <c r="AB346">
        <f t="shared" si="221"/>
        <v>5.4515722788863155</v>
      </c>
      <c r="AC346">
        <f t="shared" si="222"/>
        <v>0.10903144557772632</v>
      </c>
      <c r="AD346">
        <f t="shared" si="223"/>
        <v>1.0854207145919024</v>
      </c>
      <c r="AE346">
        <f t="shared" si="224"/>
        <v>11.729610716129287</v>
      </c>
      <c r="AF346">
        <f t="shared" si="225"/>
        <v>1.5124311780350119E-2</v>
      </c>
      <c r="AG346">
        <f t="shared" si="188"/>
        <v>114.77022969316485</v>
      </c>
      <c r="AH346">
        <f t="shared" si="189"/>
        <v>418.78853706436064</v>
      </c>
      <c r="AI346">
        <f t="shared" si="190"/>
        <v>114.77022969316485</v>
      </c>
      <c r="AK346" t="b">
        <f t="shared" si="226"/>
        <v>1</v>
      </c>
      <c r="AL346" t="b">
        <f t="shared" si="227"/>
        <v>1</v>
      </c>
      <c r="AM346">
        <f t="shared" si="228"/>
        <v>114.77022969316484</v>
      </c>
      <c r="AN346" t="b">
        <f t="shared" si="229"/>
        <v>1</v>
      </c>
      <c r="AO346">
        <f t="shared" si="230"/>
        <v>7.4876149091929483</v>
      </c>
      <c r="AP346">
        <f>SUM(AO347:$AO$352)</f>
        <v>43.904843960051942</v>
      </c>
      <c r="AQ346" t="b">
        <f t="shared" si="191"/>
        <v>1</v>
      </c>
      <c r="AR346" t="b">
        <f t="shared" si="231"/>
        <v>1</v>
      </c>
      <c r="AS346" t="b">
        <f t="shared" si="232"/>
        <v>1</v>
      </c>
      <c r="AT346" t="b">
        <f t="shared" si="234"/>
        <v>1</v>
      </c>
      <c r="AU346">
        <f t="shared" si="192"/>
        <v>418.7885370643607</v>
      </c>
      <c r="AV346" t="b">
        <f t="shared" si="193"/>
        <v>1</v>
      </c>
      <c r="AW346" t="b">
        <f t="shared" si="194"/>
        <v>1</v>
      </c>
      <c r="AX346" t="b">
        <f t="shared" si="233"/>
        <v>1</v>
      </c>
    </row>
    <row r="347" spans="1:50" x14ac:dyDescent="0.35">
      <c r="A347">
        <v>295</v>
      </c>
      <c r="B347">
        <f t="shared" si="195"/>
        <v>24</v>
      </c>
      <c r="C347">
        <f t="shared" si="196"/>
        <v>59</v>
      </c>
      <c r="D347">
        <f t="shared" si="197"/>
        <v>3.3390521561198483E-3</v>
      </c>
      <c r="E347">
        <f t="shared" si="198"/>
        <v>2.7868109714557221E-4</v>
      </c>
      <c r="F347">
        <f t="shared" si="199"/>
        <v>0.04</v>
      </c>
      <c r="G347">
        <f t="shared" si="200"/>
        <v>3.3960531989175591E-3</v>
      </c>
      <c r="H347">
        <f t="shared" si="201"/>
        <v>0.02</v>
      </c>
      <c r="I347">
        <f t="shared" si="202"/>
        <v>2.0681487602956561</v>
      </c>
      <c r="J347">
        <f t="shared" si="203"/>
        <v>7.6373373910244044E-5</v>
      </c>
      <c r="K347">
        <f t="shared" si="204"/>
        <v>9.3043899448406434E-4</v>
      </c>
      <c r="L347">
        <f t="shared" si="205"/>
        <v>0</v>
      </c>
      <c r="M347">
        <f t="shared" si="206"/>
        <v>0.2730461273268644</v>
      </c>
      <c r="N347">
        <f t="shared" si="207"/>
        <v>51.64</v>
      </c>
      <c r="O347">
        <f t="shared" si="208"/>
        <v>1.0327999999999999</v>
      </c>
      <c r="P347">
        <f t="shared" si="209"/>
        <v>10.340743801478281</v>
      </c>
      <c r="Q347">
        <f t="shared" si="210"/>
        <v>517.03719007391408</v>
      </c>
      <c r="R347">
        <f t="shared" si="211"/>
        <v>14.152093805863162</v>
      </c>
      <c r="S347">
        <f t="shared" si="212"/>
        <v>0.28304187611726322</v>
      </c>
      <c r="T347">
        <f t="shared" si="213"/>
        <v>2.8339112374306477</v>
      </c>
      <c r="U347">
        <f t="shared" si="214"/>
        <v>30.549349564097618</v>
      </c>
      <c r="V347">
        <f t="shared" si="215"/>
        <v>3.9487874643016958E-2</v>
      </c>
      <c r="W347">
        <f t="shared" si="216"/>
        <v>-19.553696746425384</v>
      </c>
      <c r="X347">
        <f t="shared" si="217"/>
        <v>19.508293079381591</v>
      </c>
      <c r="Y347">
        <f t="shared" si="218"/>
        <v>0.99673694261856227</v>
      </c>
      <c r="Z347">
        <f t="shared" si="219"/>
        <v>0.38129731073887924</v>
      </c>
      <c r="AA347">
        <f t="shared" si="220"/>
        <v>-7.4384596882740892</v>
      </c>
      <c r="AB347">
        <f t="shared" si="221"/>
        <v>5.413820917807608</v>
      </c>
      <c r="AC347">
        <f t="shared" si="222"/>
        <v>0.10827641835615216</v>
      </c>
      <c r="AD347">
        <f t="shared" si="223"/>
        <v>1.0805627337049954</v>
      </c>
      <c r="AE347">
        <f t="shared" si="224"/>
        <v>11.648384833612374</v>
      </c>
      <c r="AF347">
        <f t="shared" si="225"/>
        <v>1.5056620408176347E-2</v>
      </c>
      <c r="AG347">
        <f t="shared" si="188"/>
        <v>95.637664480541886</v>
      </c>
      <c r="AH347">
        <f t="shared" si="189"/>
        <v>350.26193345732287</v>
      </c>
      <c r="AI347">
        <f t="shared" si="190"/>
        <v>95.637664480541886</v>
      </c>
      <c r="AK347" t="b">
        <f t="shared" si="226"/>
        <v>1</v>
      </c>
      <c r="AL347" t="b">
        <f t="shared" si="227"/>
        <v>1</v>
      </c>
      <c r="AM347">
        <f t="shared" si="228"/>
        <v>95.637664480541901</v>
      </c>
      <c r="AN347" t="b">
        <f t="shared" si="229"/>
        <v>1</v>
      </c>
      <c r="AO347">
        <f t="shared" si="230"/>
        <v>7.4384596882740892</v>
      </c>
      <c r="AP347">
        <f>SUM(AO348:$AO$352)</f>
        <v>36.466384271777848</v>
      </c>
      <c r="AQ347" t="b">
        <f t="shared" si="191"/>
        <v>1</v>
      </c>
      <c r="AR347" t="b">
        <f t="shared" si="231"/>
        <v>1</v>
      </c>
      <c r="AS347" t="b">
        <f t="shared" si="232"/>
        <v>1</v>
      </c>
      <c r="AT347" t="b">
        <f t="shared" si="234"/>
        <v>1</v>
      </c>
      <c r="AU347">
        <f t="shared" si="192"/>
        <v>350.26193345732293</v>
      </c>
      <c r="AV347" t="b">
        <f t="shared" si="193"/>
        <v>1</v>
      </c>
      <c r="AW347" t="b">
        <f t="shared" si="194"/>
        <v>1</v>
      </c>
      <c r="AX347" t="b">
        <f t="shared" si="233"/>
        <v>1</v>
      </c>
    </row>
    <row r="348" spans="1:50" x14ac:dyDescent="0.35">
      <c r="A348">
        <v>296</v>
      </c>
      <c r="B348">
        <f t="shared" si="195"/>
        <v>24</v>
      </c>
      <c r="C348">
        <f t="shared" si="196"/>
        <v>59</v>
      </c>
      <c r="D348">
        <f t="shared" si="197"/>
        <v>3.3390521561198483E-3</v>
      </c>
      <c r="E348">
        <f t="shared" si="198"/>
        <v>2.7868109714557221E-4</v>
      </c>
      <c r="F348">
        <f t="shared" si="199"/>
        <v>0.04</v>
      </c>
      <c r="G348">
        <f t="shared" si="200"/>
        <v>3.3960531989175591E-3</v>
      </c>
      <c r="H348">
        <f t="shared" si="201"/>
        <v>0.02</v>
      </c>
      <c r="I348">
        <f t="shared" si="202"/>
        <v>2.0732493730678003</v>
      </c>
      <c r="J348">
        <f t="shared" si="203"/>
        <v>7.6092794334800182E-5</v>
      </c>
      <c r="K348">
        <f t="shared" si="204"/>
        <v>9.2702075898283369E-4</v>
      </c>
      <c r="L348">
        <f t="shared" si="205"/>
        <v>0</v>
      </c>
      <c r="M348">
        <f t="shared" si="206"/>
        <v>0.27204301377354678</v>
      </c>
      <c r="N348">
        <f t="shared" si="207"/>
        <v>51.64</v>
      </c>
      <c r="O348">
        <f t="shared" si="208"/>
        <v>1.0327999999999999</v>
      </c>
      <c r="P348">
        <f t="shared" si="209"/>
        <v>10.366246865339001</v>
      </c>
      <c r="Q348">
        <f t="shared" si="210"/>
        <v>518.31234326695005</v>
      </c>
      <c r="R348">
        <f t="shared" si="211"/>
        <v>14.100102015159278</v>
      </c>
      <c r="S348">
        <f t="shared" si="212"/>
        <v>0.28200204030318554</v>
      </c>
      <c r="T348">
        <f t="shared" si="213"/>
        <v>2.8304635614950615</v>
      </c>
      <c r="U348">
        <f t="shared" si="214"/>
        <v>30.437117733920072</v>
      </c>
      <c r="V348">
        <f t="shared" si="215"/>
        <v>3.9439834537400381E-2</v>
      </c>
      <c r="W348">
        <f t="shared" si="216"/>
        <v>-19.488921155096442</v>
      </c>
      <c r="X348">
        <f t="shared" si="217"/>
        <v>19.44368429149435</v>
      </c>
      <c r="Y348">
        <f t="shared" si="218"/>
        <v>0.99673694261856227</v>
      </c>
      <c r="Z348">
        <f t="shared" si="219"/>
        <v>0.38005311573455036</v>
      </c>
      <c r="AA348">
        <f t="shared" si="220"/>
        <v>-7.3896327963413606</v>
      </c>
      <c r="AB348">
        <f t="shared" si="221"/>
        <v>5.3763309795240843</v>
      </c>
      <c r="AC348">
        <f t="shared" si="222"/>
        <v>0.10752661959048168</v>
      </c>
      <c r="AD348">
        <f t="shared" si="223"/>
        <v>1.0757264955193102</v>
      </c>
      <c r="AE348">
        <f t="shared" si="224"/>
        <v>11.567721428755661</v>
      </c>
      <c r="AF348">
        <f t="shared" si="225"/>
        <v>1.4989231999994143E-2</v>
      </c>
      <c r="AG348">
        <f t="shared" si="188"/>
        <v>76.507073015934083</v>
      </c>
      <c r="AH348">
        <f t="shared" si="189"/>
        <v>281.2315300977362</v>
      </c>
      <c r="AI348">
        <f t="shared" si="190"/>
        <v>76.507073015934083</v>
      </c>
      <c r="AK348" t="b">
        <f t="shared" si="226"/>
        <v>1</v>
      </c>
      <c r="AL348" t="b">
        <f t="shared" si="227"/>
        <v>1</v>
      </c>
      <c r="AM348">
        <f t="shared" si="228"/>
        <v>76.507073015934068</v>
      </c>
      <c r="AN348" t="b">
        <f t="shared" si="229"/>
        <v>1</v>
      </c>
      <c r="AO348">
        <f t="shared" si="230"/>
        <v>7.3896327963413606</v>
      </c>
      <c r="AP348">
        <f>SUM(AO349:$AO$352)</f>
        <v>29.076751475436492</v>
      </c>
      <c r="AQ348" t="b">
        <f t="shared" si="191"/>
        <v>1</v>
      </c>
      <c r="AR348" t="b">
        <f t="shared" si="231"/>
        <v>1</v>
      </c>
      <c r="AS348" t="b">
        <f t="shared" si="232"/>
        <v>1</v>
      </c>
      <c r="AT348" t="b">
        <f t="shared" si="234"/>
        <v>1</v>
      </c>
      <c r="AU348">
        <f t="shared" si="192"/>
        <v>281.2315300977362</v>
      </c>
      <c r="AV348" t="b">
        <f t="shared" si="193"/>
        <v>1</v>
      </c>
      <c r="AW348" t="b">
        <f t="shared" si="194"/>
        <v>1</v>
      </c>
      <c r="AX348" t="b">
        <f t="shared" si="233"/>
        <v>1</v>
      </c>
    </row>
    <row r="349" spans="1:50" x14ac:dyDescent="0.35">
      <c r="A349">
        <v>297</v>
      </c>
      <c r="B349">
        <f t="shared" si="195"/>
        <v>24</v>
      </c>
      <c r="C349">
        <f t="shared" si="196"/>
        <v>59</v>
      </c>
      <c r="D349">
        <f t="shared" si="197"/>
        <v>3.3390521561198483E-3</v>
      </c>
      <c r="E349">
        <f t="shared" si="198"/>
        <v>2.7868109714557221E-4</v>
      </c>
      <c r="F349">
        <f t="shared" si="199"/>
        <v>0.04</v>
      </c>
      <c r="G349">
        <f t="shared" si="200"/>
        <v>3.3960531989175591E-3</v>
      </c>
      <c r="H349">
        <f t="shared" si="201"/>
        <v>0.02</v>
      </c>
      <c r="I349">
        <f t="shared" si="202"/>
        <v>2.0783625653270454</v>
      </c>
      <c r="J349">
        <f t="shared" si="203"/>
        <v>7.5813245549200033E-5</v>
      </c>
      <c r="K349">
        <f t="shared" si="204"/>
        <v>9.2361508135375937E-4</v>
      </c>
      <c r="L349">
        <f t="shared" si="205"/>
        <v>0</v>
      </c>
      <c r="M349">
        <f t="shared" si="206"/>
        <v>0.27104358544664381</v>
      </c>
      <c r="N349">
        <f t="shared" si="207"/>
        <v>51.64</v>
      </c>
      <c r="O349">
        <f t="shared" si="208"/>
        <v>1.0327999999999999</v>
      </c>
      <c r="P349">
        <f t="shared" si="209"/>
        <v>10.391812826635228</v>
      </c>
      <c r="Q349">
        <f t="shared" si="210"/>
        <v>519.59064133176139</v>
      </c>
      <c r="R349">
        <f t="shared" si="211"/>
        <v>14.048301231265956</v>
      </c>
      <c r="S349">
        <f t="shared" si="212"/>
        <v>0.28096602462531911</v>
      </c>
      <c r="T349">
        <f t="shared" si="213"/>
        <v>2.8270200799284475</v>
      </c>
      <c r="U349">
        <f t="shared" si="214"/>
        <v>30.325298219680015</v>
      </c>
      <c r="V349">
        <f t="shared" si="215"/>
        <v>3.9391852876351149E-2</v>
      </c>
      <c r="W349">
        <f t="shared" si="216"/>
        <v>-19.424374945844178</v>
      </c>
      <c r="X349">
        <f t="shared" si="217"/>
        <v>19.379304272883331</v>
      </c>
      <c r="Y349">
        <f t="shared" si="218"/>
        <v>0.99673694261856227</v>
      </c>
      <c r="Z349">
        <f t="shared" si="219"/>
        <v>0.37881298060991436</v>
      </c>
      <c r="AA349">
        <f t="shared" si="220"/>
        <v>-7.3411320137573828</v>
      </c>
      <c r="AB349">
        <f t="shared" si="221"/>
        <v>5.3391006537201466</v>
      </c>
      <c r="AC349">
        <f t="shared" si="222"/>
        <v>0.10678201307440294</v>
      </c>
      <c r="AD349">
        <f t="shared" si="223"/>
        <v>1.0709119027217735</v>
      </c>
      <c r="AE349">
        <f t="shared" si="224"/>
        <v>11.487616606481517</v>
      </c>
      <c r="AF349">
        <f t="shared" si="225"/>
        <v>1.4922145199837807E-2</v>
      </c>
      <c r="AG349">
        <f t="shared" si="188"/>
        <v>57.378232991602616</v>
      </c>
      <c r="AH349">
        <f t="shared" si="189"/>
        <v>211.69374990760588</v>
      </c>
      <c r="AI349">
        <f t="shared" si="190"/>
        <v>57.378232991602616</v>
      </c>
      <c r="AK349" t="b">
        <f t="shared" si="226"/>
        <v>1</v>
      </c>
      <c r="AL349" t="b">
        <f t="shared" si="227"/>
        <v>1</v>
      </c>
      <c r="AM349">
        <f t="shared" si="228"/>
        <v>57.378232991602623</v>
      </c>
      <c r="AN349" t="b">
        <f t="shared" si="229"/>
        <v>1</v>
      </c>
      <c r="AO349">
        <f t="shared" si="230"/>
        <v>7.3411320137573846</v>
      </c>
      <c r="AP349">
        <f>SUM(AO350:$AO$352)</f>
        <v>21.735619461679107</v>
      </c>
      <c r="AQ349" t="b">
        <f t="shared" si="191"/>
        <v>1</v>
      </c>
      <c r="AR349" t="b">
        <f t="shared" si="231"/>
        <v>1</v>
      </c>
      <c r="AS349" t="b">
        <f t="shared" si="232"/>
        <v>1</v>
      </c>
      <c r="AT349" t="b">
        <f t="shared" si="234"/>
        <v>1</v>
      </c>
      <c r="AU349">
        <f t="shared" si="192"/>
        <v>211.69374990760585</v>
      </c>
      <c r="AV349" t="b">
        <f t="shared" si="193"/>
        <v>1</v>
      </c>
      <c r="AW349" t="b">
        <f t="shared" si="194"/>
        <v>1</v>
      </c>
      <c r="AX349" t="b">
        <f t="shared" si="233"/>
        <v>1</v>
      </c>
    </row>
    <row r="350" spans="1:50" x14ac:dyDescent="0.35">
      <c r="A350">
        <v>298</v>
      </c>
      <c r="B350">
        <f t="shared" si="195"/>
        <v>24</v>
      </c>
      <c r="C350">
        <f t="shared" si="196"/>
        <v>59</v>
      </c>
      <c r="D350">
        <f t="shared" si="197"/>
        <v>3.3390521561198483E-3</v>
      </c>
      <c r="E350">
        <f t="shared" si="198"/>
        <v>2.7868109714557221E-4</v>
      </c>
      <c r="F350">
        <f t="shared" si="199"/>
        <v>0.04</v>
      </c>
      <c r="G350">
        <f t="shared" si="200"/>
        <v>3.3960531989175591E-3</v>
      </c>
      <c r="H350">
        <f t="shared" si="201"/>
        <v>0.02</v>
      </c>
      <c r="I350">
        <f t="shared" si="202"/>
        <v>2.0834883680977985</v>
      </c>
      <c r="J350">
        <f t="shared" si="203"/>
        <v>7.5534723766540351E-5</v>
      </c>
      <c r="K350">
        <f t="shared" si="204"/>
        <v>9.2022191546188277E-4</v>
      </c>
      <c r="L350">
        <f t="shared" si="205"/>
        <v>0</v>
      </c>
      <c r="M350">
        <f t="shared" si="206"/>
        <v>0.2700478288074154</v>
      </c>
      <c r="N350">
        <f t="shared" si="207"/>
        <v>51.64</v>
      </c>
      <c r="O350">
        <f t="shared" si="208"/>
        <v>1.0327999999999999</v>
      </c>
      <c r="P350">
        <f t="shared" si="209"/>
        <v>10.417441840488992</v>
      </c>
      <c r="Q350">
        <f t="shared" si="210"/>
        <v>520.87209202444967</v>
      </c>
      <c r="R350">
        <f t="shared" si="211"/>
        <v>13.996690752464687</v>
      </c>
      <c r="S350">
        <f t="shared" si="212"/>
        <v>0.27993381504929377</v>
      </c>
      <c r="T350">
        <f t="shared" si="213"/>
        <v>2.8235807876280203</v>
      </c>
      <c r="U350">
        <f t="shared" si="214"/>
        <v>30.213889506616141</v>
      </c>
      <c r="V350">
        <f t="shared" si="215"/>
        <v>3.9343929588766792E-2</v>
      </c>
      <c r="W350">
        <f t="shared" si="216"/>
        <v>-19.360057286417536</v>
      </c>
      <c r="X350">
        <f t="shared" si="217"/>
        <v>19.315152193548762</v>
      </c>
      <c r="Y350">
        <f t="shared" si="218"/>
        <v>0.99673694261856227</v>
      </c>
      <c r="Z350">
        <f t="shared" si="219"/>
        <v>0.37757689211735074</v>
      </c>
      <c r="AA350">
        <f t="shared" si="220"/>
        <v>-7.292955136013771</v>
      </c>
      <c r="AB350">
        <f t="shared" si="221"/>
        <v>5.3021281426163736</v>
      </c>
      <c r="AC350">
        <f t="shared" si="222"/>
        <v>0.10604256285232748</v>
      </c>
      <c r="AD350">
        <f t="shared" si="223"/>
        <v>1.0661188584348493</v>
      </c>
      <c r="AE350">
        <f t="shared" si="224"/>
        <v>11.408066498685159</v>
      </c>
      <c r="AF350">
        <f t="shared" si="225"/>
        <v>1.4855358657810442E-2</v>
      </c>
      <c r="AG350">
        <f t="shared" si="188"/>
        <v>38.250922202030743</v>
      </c>
      <c r="AH350">
        <f t="shared" si="189"/>
        <v>141.64499070758828</v>
      </c>
      <c r="AI350">
        <f t="shared" si="190"/>
        <v>38.250922202030743</v>
      </c>
      <c r="AK350" t="b">
        <f t="shared" si="226"/>
        <v>1</v>
      </c>
      <c r="AL350" t="b">
        <f t="shared" si="227"/>
        <v>1</v>
      </c>
      <c r="AM350">
        <f t="shared" si="228"/>
        <v>38.25092220203075</v>
      </c>
      <c r="AN350" t="b">
        <f t="shared" si="229"/>
        <v>1</v>
      </c>
      <c r="AO350">
        <f t="shared" si="230"/>
        <v>7.292955136013771</v>
      </c>
      <c r="AP350">
        <f>SUM(AO351:$AO$352)</f>
        <v>14.442664325665337</v>
      </c>
      <c r="AQ350" t="b">
        <f t="shared" si="191"/>
        <v>1</v>
      </c>
      <c r="AR350" t="b">
        <f t="shared" si="231"/>
        <v>1</v>
      </c>
      <c r="AS350" t="b">
        <f t="shared" si="232"/>
        <v>1</v>
      </c>
      <c r="AT350" t="b">
        <f t="shared" si="234"/>
        <v>1</v>
      </c>
      <c r="AU350">
        <f t="shared" si="192"/>
        <v>141.64499070758825</v>
      </c>
      <c r="AV350" t="b">
        <f t="shared" si="193"/>
        <v>1</v>
      </c>
      <c r="AW350" t="b">
        <f t="shared" si="194"/>
        <v>1</v>
      </c>
      <c r="AX350" t="b">
        <f t="shared" si="233"/>
        <v>1</v>
      </c>
    </row>
    <row r="351" spans="1:50" x14ac:dyDescent="0.35">
      <c r="A351">
        <v>299</v>
      </c>
      <c r="B351">
        <f t="shared" si="195"/>
        <v>24</v>
      </c>
      <c r="C351">
        <f t="shared" si="196"/>
        <v>59</v>
      </c>
      <c r="D351">
        <f t="shared" si="197"/>
        <v>3.3390521561198483E-3</v>
      </c>
      <c r="E351">
        <f t="shared" si="198"/>
        <v>2.7868109714557221E-4</v>
      </c>
      <c r="F351">
        <f t="shared" si="199"/>
        <v>0.04</v>
      </c>
      <c r="G351">
        <f t="shared" si="200"/>
        <v>3.3960531989175591E-3</v>
      </c>
      <c r="H351">
        <f t="shared" si="201"/>
        <v>0.02</v>
      </c>
      <c r="I351">
        <f t="shared" si="202"/>
        <v>2.0886268124809844</v>
      </c>
      <c r="J351">
        <f t="shared" si="203"/>
        <v>7.5257225213830185E-5</v>
      </c>
      <c r="K351">
        <f t="shared" si="204"/>
        <v>9.1684121534173527E-4</v>
      </c>
      <c r="L351">
        <f t="shared" si="205"/>
        <v>0</v>
      </c>
      <c r="M351">
        <f t="shared" si="206"/>
        <v>0.26905573036685981</v>
      </c>
      <c r="N351">
        <f t="shared" si="207"/>
        <v>51.64</v>
      </c>
      <c r="O351">
        <f t="shared" si="208"/>
        <v>1.0327999999999999</v>
      </c>
      <c r="P351">
        <f t="shared" si="209"/>
        <v>10.443134062404923</v>
      </c>
      <c r="Q351">
        <f t="shared" si="210"/>
        <v>522.15670312024611</v>
      </c>
      <c r="R351">
        <f t="shared" si="211"/>
        <v>13.945269879614932</v>
      </c>
      <c r="S351">
        <f t="shared" si="212"/>
        <v>0.27890539759229865</v>
      </c>
      <c r="T351">
        <f t="shared" si="213"/>
        <v>2.8201456794972133</v>
      </c>
      <c r="U351">
        <f t="shared" si="214"/>
        <v>30.102890085532074</v>
      </c>
      <c r="V351">
        <f t="shared" si="215"/>
        <v>3.9296064603631428E-2</v>
      </c>
      <c r="W351">
        <f t="shared" si="216"/>
        <v>-19.295967347610286</v>
      </c>
      <c r="X351">
        <f t="shared" si="217"/>
        <v>19.251227226527462</v>
      </c>
      <c r="Y351">
        <f t="shared" si="218"/>
        <v>0.99673694261856227</v>
      </c>
      <c r="Z351">
        <f t="shared" si="219"/>
        <v>0.37634483705246685</v>
      </c>
      <c r="AA351">
        <f t="shared" si="220"/>
        <v>-7.2450999736274904</v>
      </c>
      <c r="AB351">
        <f t="shared" si="221"/>
        <v>5.265411660882708</v>
      </c>
      <c r="AC351">
        <f t="shared" si="222"/>
        <v>0.10530823321765416</v>
      </c>
      <c r="AD351">
        <f t="shared" si="223"/>
        <v>1.0613472662145971</v>
      </c>
      <c r="AE351">
        <f t="shared" si="224"/>
        <v>11.329067264047888</v>
      </c>
      <c r="AF351">
        <f t="shared" si="225"/>
        <v>1.4788871030056881E-2</v>
      </c>
      <c r="AG351">
        <f t="shared" si="188"/>
        <v>19.124918541221867</v>
      </c>
      <c r="AH351">
        <f t="shared" si="189"/>
        <v>71.081625041566198</v>
      </c>
      <c r="AI351">
        <f t="shared" si="190"/>
        <v>19.124918541221867</v>
      </c>
      <c r="AK351" t="b">
        <f t="shared" si="226"/>
        <v>1</v>
      </c>
      <c r="AL351" t="b">
        <f t="shared" si="227"/>
        <v>1</v>
      </c>
      <c r="AM351">
        <f t="shared" si="228"/>
        <v>19.124918541221867</v>
      </c>
      <c r="AN351" t="b">
        <f t="shared" si="229"/>
        <v>1</v>
      </c>
      <c r="AO351">
        <f t="shared" si="230"/>
        <v>7.2450999736274904</v>
      </c>
      <c r="AP351">
        <f>SUM(AO352:$AO$352)</f>
        <v>7.1975643520378467</v>
      </c>
      <c r="AQ351" t="b">
        <f t="shared" si="191"/>
        <v>1</v>
      </c>
      <c r="AR351" t="b">
        <f t="shared" si="231"/>
        <v>1</v>
      </c>
      <c r="AS351" t="b">
        <f t="shared" si="232"/>
        <v>1</v>
      </c>
      <c r="AT351" t="b">
        <f t="shared" si="234"/>
        <v>1</v>
      </c>
      <c r="AU351">
        <f t="shared" si="192"/>
        <v>71.081625041566213</v>
      </c>
      <c r="AV351" t="b">
        <f t="shared" si="193"/>
        <v>1</v>
      </c>
      <c r="AW351" t="b">
        <f t="shared" si="194"/>
        <v>1</v>
      </c>
      <c r="AX351" t="b">
        <f t="shared" si="233"/>
        <v>1</v>
      </c>
    </row>
    <row r="352" spans="1:50" x14ac:dyDescent="0.35">
      <c r="A352">
        <v>300</v>
      </c>
      <c r="B352">
        <f t="shared" si="195"/>
        <v>24</v>
      </c>
      <c r="C352">
        <f t="shared" si="196"/>
        <v>59</v>
      </c>
      <c r="D352">
        <f t="shared" si="197"/>
        <v>3.3390521561198483E-3</v>
      </c>
      <c r="E352">
        <f t="shared" si="198"/>
        <v>2.7868109714557221E-4</v>
      </c>
      <c r="F352">
        <f t="shared" si="199"/>
        <v>0.04</v>
      </c>
      <c r="G352">
        <f t="shared" si="200"/>
        <v>3.3960531989175591E-3</v>
      </c>
      <c r="H352">
        <f t="shared" si="201"/>
        <v>0.02</v>
      </c>
      <c r="I352">
        <f t="shared" si="202"/>
        <v>2.0937779296542289</v>
      </c>
      <c r="J352">
        <f t="shared" si="203"/>
        <v>7.4980746131939738E-5</v>
      </c>
      <c r="K352">
        <f t="shared" si="204"/>
        <v>9.1347293519671588E-4</v>
      </c>
      <c r="L352">
        <f t="shared" si="205"/>
        <v>0.26806727668553115</v>
      </c>
      <c r="M352">
        <f t="shared" si="206"/>
        <v>0</v>
      </c>
      <c r="N352">
        <f t="shared" si="207"/>
        <v>51.64</v>
      </c>
      <c r="O352">
        <f t="shared" si="208"/>
        <v>1.0327999999999999</v>
      </c>
      <c r="P352">
        <f t="shared" si="209"/>
        <v>10.468889648271144</v>
      </c>
      <c r="Q352">
        <f t="shared" si="210"/>
        <v>523.44448241355724</v>
      </c>
      <c r="R352">
        <f t="shared" si="211"/>
        <v>13.89403791614464</v>
      </c>
      <c r="S352">
        <f t="shared" si="212"/>
        <v>0.27788075832289283</v>
      </c>
      <c r="T352">
        <f t="shared" si="213"/>
        <v>2.8167147504456507</v>
      </c>
      <c r="U352">
        <f t="shared" si="214"/>
        <v>29.992298452775895</v>
      </c>
      <c r="V352">
        <f t="shared" si="215"/>
        <v>3.9248257850015532E-2</v>
      </c>
      <c r="W352">
        <f t="shared" si="216"/>
        <v>-19.232104303249812</v>
      </c>
      <c r="X352">
        <f t="shared" si="217"/>
        <v>19.187528547881577</v>
      </c>
      <c r="Y352">
        <f t="shared" si="218"/>
        <v>0.99673694261856227</v>
      </c>
      <c r="Z352">
        <f t="shared" si="219"/>
        <v>0.37511680225395688</v>
      </c>
      <c r="AA352">
        <f t="shared" si="220"/>
        <v>-7.1975643520378467</v>
      </c>
      <c r="AB352">
        <f t="shared" si="221"/>
        <v>5.2289494355522503</v>
      </c>
      <c r="AC352">
        <f t="shared" si="222"/>
        <v>0.10457898871104503</v>
      </c>
      <c r="AD352">
        <f t="shared" si="223"/>
        <v>1.0565970300487246</v>
      </c>
      <c r="AE352">
        <f t="shared" si="224"/>
        <v>11.250615087851592</v>
      </c>
      <c r="AF352">
        <f t="shared" si="225"/>
        <v>1.4722680978736587E-2</v>
      </c>
      <c r="AG352">
        <v>0</v>
      </c>
      <c r="AH352">
        <f t="shared" si="189"/>
        <v>0</v>
      </c>
      <c r="AI352">
        <f t="shared" si="190"/>
        <v>0</v>
      </c>
      <c r="AK352" t="b">
        <f t="shared" si="226"/>
        <v>1</v>
      </c>
      <c r="AL352" t="b">
        <f t="shared" si="227"/>
        <v>1</v>
      </c>
      <c r="AM352">
        <f t="shared" si="228"/>
        <v>-3.3514857555871913E-15</v>
      </c>
      <c r="AN352" t="b">
        <f t="shared" si="229"/>
        <v>1</v>
      </c>
      <c r="AO352">
        <f t="shared" si="230"/>
        <v>7.1975643520378467</v>
      </c>
      <c r="AR352" t="b">
        <f t="shared" si="231"/>
        <v>1</v>
      </c>
      <c r="AS352" t="b">
        <f t="shared" si="232"/>
        <v>1</v>
      </c>
      <c r="AT352" t="b">
        <f t="shared" si="234"/>
        <v>1</v>
      </c>
      <c r="AW352" t="b">
        <f t="shared" si="194"/>
        <v>1</v>
      </c>
      <c r="AX352" t="b">
        <f t="shared" si="233"/>
        <v>1</v>
      </c>
    </row>
    <row r="354" spans="1:4" x14ac:dyDescent="0.35">
      <c r="A354" s="1" t="s">
        <v>228</v>
      </c>
    </row>
    <row r="355" spans="1:4" x14ac:dyDescent="0.35">
      <c r="A355" t="s">
        <v>198</v>
      </c>
      <c r="B355">
        <f>age_at_entry</f>
        <v>35</v>
      </c>
      <c r="C355" t="s">
        <v>35</v>
      </c>
      <c r="D355" t="s">
        <v>192</v>
      </c>
    </row>
    <row r="356" spans="1:4" x14ac:dyDescent="0.35">
      <c r="A356" t="s">
        <v>199</v>
      </c>
      <c r="B356">
        <f>dur_m</f>
        <v>0</v>
      </c>
      <c r="C356" t="s">
        <v>200</v>
      </c>
      <c r="D356" t="s">
        <v>201</v>
      </c>
    </row>
    <row r="357" spans="1:4" x14ac:dyDescent="0.35">
      <c r="A357" t="s">
        <v>202</v>
      </c>
      <c r="B357">
        <f>term_m</f>
        <v>300</v>
      </c>
      <c r="C357" t="s">
        <v>200</v>
      </c>
      <c r="D357" t="s">
        <v>201</v>
      </c>
    </row>
    <row r="358" spans="1:4" x14ac:dyDescent="0.35">
      <c r="A358" t="s">
        <v>203</v>
      </c>
      <c r="B358">
        <f>rem_m</f>
        <v>300</v>
      </c>
      <c r="C358" t="s">
        <v>200</v>
      </c>
      <c r="D358" t="s">
        <v>201</v>
      </c>
    </row>
    <row r="359" spans="1:4" x14ac:dyDescent="0.35">
      <c r="A359" t="s">
        <v>204</v>
      </c>
      <c r="B359">
        <f>prem_term_m</f>
        <v>300</v>
      </c>
      <c r="C359" t="s">
        <v>200</v>
      </c>
      <c r="D359" t="s">
        <v>201</v>
      </c>
    </row>
    <row r="360" spans="1:4" x14ac:dyDescent="0.35">
      <c r="A360" t="s">
        <v>205</v>
      </c>
      <c r="B360">
        <f>prem_rem_m</f>
        <v>300</v>
      </c>
      <c r="C360" t="s">
        <v>200</v>
      </c>
      <c r="D360" t="s">
        <v>201</v>
      </c>
    </row>
    <row r="361" spans="1:4" x14ac:dyDescent="0.35">
      <c r="A361" t="s">
        <v>206</v>
      </c>
      <c r="B361">
        <f>dur_y_last</f>
        <v>24</v>
      </c>
      <c r="C361" t="s">
        <v>200</v>
      </c>
      <c r="D361" t="s">
        <v>192</v>
      </c>
    </row>
    <row r="362" spans="1:4" x14ac:dyDescent="0.35">
      <c r="A362" t="s">
        <v>229</v>
      </c>
      <c r="B362">
        <f>SUM($AB$53:$AB$352)</f>
        <v>5327.8947358412915</v>
      </c>
      <c r="C362" t="s">
        <v>84</v>
      </c>
      <c r="D362" t="s">
        <v>83</v>
      </c>
    </row>
    <row r="363" spans="1:4" x14ac:dyDescent="0.35">
      <c r="A363" t="s">
        <v>230</v>
      </c>
      <c r="B363">
        <f>SUM($AC$53:$AC$352)</f>
        <v>208.39909485304898</v>
      </c>
      <c r="C363" t="s">
        <v>84</v>
      </c>
      <c r="D363" t="s">
        <v>83</v>
      </c>
    </row>
    <row r="364" spans="1:4" x14ac:dyDescent="0.35">
      <c r="A364" t="s">
        <v>231</v>
      </c>
      <c r="B364">
        <f>SUM($AD$53:$AD$352)</f>
        <v>670.58943150777543</v>
      </c>
      <c r="C364" t="s">
        <v>84</v>
      </c>
      <c r="D364" t="s">
        <v>83</v>
      </c>
    </row>
    <row r="365" spans="1:4" x14ac:dyDescent="0.35">
      <c r="A365" t="s">
        <v>232</v>
      </c>
      <c r="B365">
        <f>SUM($AE$53:$AE$352)</f>
        <v>3421.636895246429</v>
      </c>
      <c r="C365" t="s">
        <v>84</v>
      </c>
      <c r="D365" t="s">
        <v>83</v>
      </c>
    </row>
    <row r="366" spans="1:4" x14ac:dyDescent="0.35">
      <c r="A366" t="s">
        <v>233</v>
      </c>
      <c r="B366">
        <f>SUM($AF$53:$AF$352)</f>
        <v>3.1562143704301482</v>
      </c>
      <c r="C366" t="s">
        <v>84</v>
      </c>
      <c r="D366" t="s">
        <v>83</v>
      </c>
    </row>
    <row r="367" spans="1:4" x14ac:dyDescent="0.35">
      <c r="A367" t="s">
        <v>234</v>
      </c>
      <c r="B367">
        <f>B362-B363-B364-B365-B366</f>
        <v>1024.1130998636074</v>
      </c>
      <c r="C367" t="s">
        <v>84</v>
      </c>
      <c r="D367" t="s">
        <v>83</v>
      </c>
    </row>
    <row r="368" spans="1:4" x14ac:dyDescent="0.35">
      <c r="A368" t="s">
        <v>235</v>
      </c>
      <c r="B368">
        <f>$AG$52</f>
        <v>-1024.1130998636133</v>
      </c>
      <c r="C368" t="s">
        <v>92</v>
      </c>
      <c r="D368" t="s">
        <v>236</v>
      </c>
    </row>
    <row r="369" spans="1:4" x14ac:dyDescent="0.35">
      <c r="A369" t="s">
        <v>237</v>
      </c>
      <c r="B369">
        <f>$AH$52</f>
        <v>-1024.1130998636133</v>
      </c>
      <c r="C369" t="s">
        <v>95</v>
      </c>
      <c r="D369" t="s">
        <v>238</v>
      </c>
    </row>
    <row r="370" spans="1:4" x14ac:dyDescent="0.35">
      <c r="A370" t="s">
        <v>239</v>
      </c>
      <c r="B370">
        <f>$AI$52</f>
        <v>0</v>
      </c>
      <c r="C370" t="s">
        <v>97</v>
      </c>
      <c r="D370" t="s">
        <v>240</v>
      </c>
    </row>
    <row r="371" spans="1:4" x14ac:dyDescent="0.35">
      <c r="A371" t="s">
        <v>241</v>
      </c>
      <c r="B371">
        <f>$L$352</f>
        <v>0.26806727668553115</v>
      </c>
      <c r="C371" t="s">
        <v>53</v>
      </c>
      <c r="D371" t="s">
        <v>242</v>
      </c>
    </row>
    <row r="373" spans="1:4" x14ac:dyDescent="0.35">
      <c r="A373" s="1" t="s">
        <v>243</v>
      </c>
    </row>
    <row r="374" spans="1:4" x14ac:dyDescent="0.35">
      <c r="A374" t="s">
        <v>244</v>
      </c>
      <c r="B374">
        <f>sum_assured*pols_if_init</f>
        <v>400000</v>
      </c>
      <c r="D374" t="s">
        <v>245</v>
      </c>
    </row>
    <row r="375" spans="1:4" x14ac:dyDescent="0.35">
      <c r="A375" t="s">
        <v>246</v>
      </c>
      <c r="B375">
        <f>sum_assured</f>
        <v>400000</v>
      </c>
      <c r="D375" t="s">
        <v>247</v>
      </c>
    </row>
    <row r="376" spans="1:4" x14ac:dyDescent="0.35">
      <c r="A376" t="s">
        <v>248</v>
      </c>
      <c r="B376">
        <f>pols_if_init</f>
        <v>1</v>
      </c>
      <c r="D376" t="s">
        <v>249</v>
      </c>
    </row>
    <row r="377" spans="1:4" x14ac:dyDescent="0.35">
      <c r="A377" t="s">
        <v>250</v>
      </c>
      <c r="B377">
        <f>SUMPRODUCT($J$53:$J$352+$K$53:$K$352+$L$53:$L$352)</f>
        <v>1.0000000000000002</v>
      </c>
      <c r="D377" t="s">
        <v>251</v>
      </c>
    </row>
    <row r="378" spans="1:4" x14ac:dyDescent="0.35">
      <c r="A378" t="s">
        <v>252</v>
      </c>
      <c r="B378">
        <f>SUM($AA$53:$AA$352)</f>
        <v>1024.1130998636131</v>
      </c>
      <c r="D378" t="s">
        <v>253</v>
      </c>
    </row>
    <row r="380" spans="1:4" x14ac:dyDescent="0.35">
      <c r="A380" t="s">
        <v>128</v>
      </c>
      <c r="B380" t="b">
        <f>AND($AK$52:$AK$352)</f>
        <v>1</v>
      </c>
      <c r="D380" t="s">
        <v>129</v>
      </c>
    </row>
    <row r="381" spans="1:4" x14ac:dyDescent="0.35">
      <c r="A381" t="s">
        <v>130</v>
      </c>
      <c r="B381" t="b">
        <f>AND($AL$53:$AL$352)</f>
        <v>1</v>
      </c>
      <c r="D381" t="s">
        <v>131</v>
      </c>
    </row>
    <row r="382" spans="1:4" x14ac:dyDescent="0.35">
      <c r="A382" t="s">
        <v>132</v>
      </c>
      <c r="B382" t="b">
        <f>AND($AG$352=0,$M$352=0)</f>
        <v>1</v>
      </c>
      <c r="D382" t="s">
        <v>133</v>
      </c>
    </row>
    <row r="383" spans="1:4" x14ac:dyDescent="0.35">
      <c r="A383" t="s">
        <v>134</v>
      </c>
      <c r="B383" t="b">
        <f>AND($AN$53:$AN$352)</f>
        <v>1</v>
      </c>
      <c r="D383" t="s">
        <v>135</v>
      </c>
    </row>
    <row r="384" spans="1:4" x14ac:dyDescent="0.35">
      <c r="A384" t="s">
        <v>136</v>
      </c>
      <c r="B384" t="b">
        <f>ABS(reserve_0-(-pv_net_cf))&lt;=0.000000001*MAX(ABS(reserve_0),ABS(pv_net_cf),scale_money)</f>
        <v>1</v>
      </c>
      <c r="D384" t="s">
        <v>137</v>
      </c>
    </row>
    <row r="385" spans="1:4" x14ac:dyDescent="0.35">
      <c r="A385" t="s">
        <v>138</v>
      </c>
      <c r="B385" t="b">
        <f>AND($AQ$52:$AQ$351)</f>
        <v>1</v>
      </c>
      <c r="D385" t="s">
        <v>139</v>
      </c>
    </row>
    <row r="386" spans="1:4" x14ac:dyDescent="0.35">
      <c r="A386" t="s">
        <v>140</v>
      </c>
      <c r="B386" t="b">
        <f>AND($AR$53:$AR$352)</f>
        <v>1</v>
      </c>
      <c r="D386" t="s">
        <v>141</v>
      </c>
    </row>
    <row r="387" spans="1:4" x14ac:dyDescent="0.35">
      <c r="A387" t="s">
        <v>142</v>
      </c>
      <c r="B387" t="b">
        <f>AND($AS$53:$AS$352)</f>
        <v>1</v>
      </c>
      <c r="D387" t="s">
        <v>143</v>
      </c>
    </row>
    <row r="388" spans="1:4" x14ac:dyDescent="0.35">
      <c r="A388" t="s">
        <v>144</v>
      </c>
      <c r="B388" t="b">
        <f>SUMPRODUCT(--($N$53:$N$352&lt;&gt;0))=prem_rem_m</f>
        <v>1</v>
      </c>
      <c r="D388" t="s">
        <v>145</v>
      </c>
    </row>
    <row r="389" spans="1:4" x14ac:dyDescent="0.35">
      <c r="A389" t="s">
        <v>146</v>
      </c>
      <c r="B389" t="b">
        <f>AND($AT$53:$AT$352)</f>
        <v>1</v>
      </c>
      <c r="D389" t="s">
        <v>147</v>
      </c>
    </row>
    <row r="390" spans="1:4" x14ac:dyDescent="0.35">
      <c r="A390" t="s">
        <v>148</v>
      </c>
      <c r="B390" t="b">
        <f>AND($AV$52:$AV$351)</f>
        <v>1</v>
      </c>
      <c r="D390" t="s">
        <v>149</v>
      </c>
    </row>
    <row r="391" spans="1:4" x14ac:dyDescent="0.35">
      <c r="A391" t="s">
        <v>150</v>
      </c>
      <c r="B391" t="b">
        <f>AND($AW$52:$AW$352)</f>
        <v>1</v>
      </c>
      <c r="D391" t="s">
        <v>151</v>
      </c>
    </row>
    <row r="392" spans="1:4" x14ac:dyDescent="0.35">
      <c r="A392" t="s">
        <v>152</v>
      </c>
      <c r="B392" t="b">
        <f>ABS(exits_sum-scale_count)&lt;=0.000000001*MAX(ABS(exits_sum),ABS(scale_count),scale_count)</f>
        <v>1</v>
      </c>
      <c r="D392" t="s">
        <v>153</v>
      </c>
    </row>
    <row r="393" spans="1:4" x14ac:dyDescent="0.35">
      <c r="A393" t="s">
        <v>154</v>
      </c>
      <c r="B393" t="b">
        <f>ABS(pv_net_cf-pv_net_cf_t_sum)&lt;=0.000000001*MAX(ABS(pv_net_cf),ABS(pv_net_cf_t_sum),scale_money)</f>
        <v>1</v>
      </c>
      <c r="D393" t="s">
        <v>155</v>
      </c>
    </row>
    <row r="394" spans="1:4" x14ac:dyDescent="0.35">
      <c r="A394" t="s">
        <v>156</v>
      </c>
      <c r="B394" t="b">
        <f>AND($AX$53:$AX$352)</f>
        <v>1</v>
      </c>
      <c r="D394" t="s">
        <v>157</v>
      </c>
    </row>
    <row r="395" spans="1:4" x14ac:dyDescent="0.35">
      <c r="A395" t="s">
        <v>158</v>
      </c>
      <c r="B395" t="b">
        <f>MAX($A$52:$A$352)=rem_m</f>
        <v>1</v>
      </c>
      <c r="D395" t="s">
        <v>159</v>
      </c>
    </row>
    <row r="396" spans="1:4" x14ac:dyDescent="0.35">
      <c r="A396" s="1" t="s">
        <v>160</v>
      </c>
      <c r="B396" t="b">
        <f>AND($B$380:$B$395)</f>
        <v>1</v>
      </c>
      <c r="D396" t="s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97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20" customWidth="1"/>
    <col min="2" max="50" width="15" customWidth="1"/>
  </cols>
  <sheetData>
    <row r="1" spans="1:4" x14ac:dyDescent="0.35">
      <c r="A1" s="1" t="s">
        <v>177</v>
      </c>
    </row>
    <row r="2" spans="1:4" x14ac:dyDescent="0.35">
      <c r="A2" t="s">
        <v>178</v>
      </c>
      <c r="B2" s="2">
        <v>46388</v>
      </c>
      <c r="C2" t="s">
        <v>179</v>
      </c>
      <c r="D2" t="s">
        <v>180</v>
      </c>
    </row>
    <row r="3" spans="1:4" x14ac:dyDescent="0.35">
      <c r="A3" t="s">
        <v>181</v>
      </c>
      <c r="B3" t="s">
        <v>255</v>
      </c>
      <c r="C3" t="s">
        <v>183</v>
      </c>
      <c r="D3" t="s">
        <v>184</v>
      </c>
    </row>
    <row r="4" spans="1:4" x14ac:dyDescent="0.35">
      <c r="A4" t="s">
        <v>185</v>
      </c>
      <c r="B4" t="s">
        <v>175</v>
      </c>
      <c r="C4" t="s">
        <v>183</v>
      </c>
      <c r="D4" t="s">
        <v>186</v>
      </c>
    </row>
    <row r="5" spans="1:4" x14ac:dyDescent="0.35">
      <c r="A5" t="s">
        <v>187</v>
      </c>
      <c r="B5" s="2">
        <v>24247</v>
      </c>
      <c r="C5" t="s">
        <v>183</v>
      </c>
      <c r="D5" t="s">
        <v>188</v>
      </c>
    </row>
    <row r="6" spans="1:4" x14ac:dyDescent="0.35">
      <c r="A6" t="s">
        <v>189</v>
      </c>
      <c r="B6" s="2">
        <v>39097</v>
      </c>
      <c r="C6" t="s">
        <v>183</v>
      </c>
      <c r="D6" t="s">
        <v>188</v>
      </c>
    </row>
    <row r="7" spans="1:4" x14ac:dyDescent="0.35">
      <c r="A7" t="s">
        <v>190</v>
      </c>
      <c r="B7" s="2">
        <v>46402</v>
      </c>
      <c r="C7" t="s">
        <v>183</v>
      </c>
      <c r="D7" t="s">
        <v>188</v>
      </c>
    </row>
    <row r="8" spans="1:4" x14ac:dyDescent="0.35">
      <c r="A8" t="s">
        <v>191</v>
      </c>
      <c r="B8">
        <v>20</v>
      </c>
      <c r="C8" t="s">
        <v>183</v>
      </c>
      <c r="D8" t="s">
        <v>192</v>
      </c>
    </row>
    <row r="9" spans="1:4" x14ac:dyDescent="0.35">
      <c r="A9" t="s">
        <v>193</v>
      </c>
      <c r="B9">
        <v>150000</v>
      </c>
      <c r="C9" t="s">
        <v>183</v>
      </c>
      <c r="D9" t="s">
        <v>60</v>
      </c>
    </row>
    <row r="10" spans="1:4" x14ac:dyDescent="0.35">
      <c r="A10" t="s">
        <v>194</v>
      </c>
      <c r="B10">
        <v>39.99</v>
      </c>
      <c r="C10" t="s">
        <v>183</v>
      </c>
      <c r="D10" t="s">
        <v>195</v>
      </c>
    </row>
    <row r="11" spans="1:4" x14ac:dyDescent="0.35">
      <c r="A11" t="s">
        <v>196</v>
      </c>
      <c r="B11">
        <v>1</v>
      </c>
      <c r="C11" t="s">
        <v>183</v>
      </c>
      <c r="D11" t="s">
        <v>52</v>
      </c>
    </row>
    <row r="13" spans="1:4" x14ac:dyDescent="0.35">
      <c r="A13" s="1" t="s">
        <v>197</v>
      </c>
    </row>
    <row r="14" spans="1:4" x14ac:dyDescent="0.35">
      <c r="A14" t="s">
        <v>198</v>
      </c>
      <c r="B14">
        <f>YEAR(entry_date)-YEAR(birth_date)-IF(OR(MONTH(entry_date)&lt;MONTH(birth_date),AND(MONTH(entry_date)=MONTH(birth_date),DAY(entry_date)&lt;DAY(birth_date))),1,0)</f>
        <v>40</v>
      </c>
      <c r="C14" t="s">
        <v>35</v>
      </c>
      <c r="D14" t="s">
        <v>192</v>
      </c>
    </row>
    <row r="15" spans="1:4" x14ac:dyDescent="0.35">
      <c r="A15" t="s">
        <v>199</v>
      </c>
      <c r="B15">
        <f>12*(YEAR(valuation_date)-YEAR(entry_date))+(MONTH(valuation_date)-MONTH(entry_date))-IF(DAY(valuation_date)&lt;DAY(entry_date),1,0)</f>
        <v>239</v>
      </c>
      <c r="C15" t="s">
        <v>200</v>
      </c>
      <c r="D15" t="s">
        <v>201</v>
      </c>
    </row>
    <row r="16" spans="1:4" x14ac:dyDescent="0.35">
      <c r="A16" t="s">
        <v>202</v>
      </c>
      <c r="B16">
        <f>12*(YEAR(maturity_date)-YEAR(entry_date))+(MONTH(maturity_date)-MONTH(entry_date))-IF(DAY(maturity_date)&lt;DAY(entry_date),1,0)</f>
        <v>240</v>
      </c>
      <c r="C16" t="s">
        <v>200</v>
      </c>
      <c r="D16" t="s">
        <v>201</v>
      </c>
    </row>
    <row r="17" spans="1:4" x14ac:dyDescent="0.35">
      <c r="A17" t="s">
        <v>203</v>
      </c>
      <c r="B17">
        <f>term_m-dur_m</f>
        <v>1</v>
      </c>
      <c r="C17" t="s">
        <v>200</v>
      </c>
      <c r="D17" t="s">
        <v>201</v>
      </c>
    </row>
    <row r="18" spans="1:4" x14ac:dyDescent="0.35">
      <c r="A18" t="s">
        <v>204</v>
      </c>
      <c r="B18">
        <f>12*prem_term_y</f>
        <v>240</v>
      </c>
      <c r="C18" t="s">
        <v>200</v>
      </c>
      <c r="D18" t="s">
        <v>201</v>
      </c>
    </row>
    <row r="19" spans="1:4" x14ac:dyDescent="0.35">
      <c r="A19" t="s">
        <v>205</v>
      </c>
      <c r="B19">
        <f>MAX(prem_term_m-dur_m,0)</f>
        <v>1</v>
      </c>
      <c r="C19" t="s">
        <v>200</v>
      </c>
      <c r="D19" t="s">
        <v>201</v>
      </c>
    </row>
    <row r="20" spans="1:4" x14ac:dyDescent="0.35">
      <c r="A20" t="s">
        <v>206</v>
      </c>
      <c r="B20">
        <f>INT((term_m-1)/12)</f>
        <v>19</v>
      </c>
      <c r="C20" t="s">
        <v>200</v>
      </c>
      <c r="D20" t="s">
        <v>192</v>
      </c>
    </row>
    <row r="22" spans="1:4" x14ac:dyDescent="0.35">
      <c r="A22" s="1" t="s">
        <v>207</v>
      </c>
    </row>
    <row r="23" spans="1:4" x14ac:dyDescent="0.35">
      <c r="A23" t="s">
        <v>208</v>
      </c>
      <c r="B23">
        <v>0.04</v>
      </c>
      <c r="C23" t="s">
        <v>209</v>
      </c>
      <c r="D23" t="s">
        <v>210</v>
      </c>
    </row>
    <row r="24" spans="1:4" x14ac:dyDescent="0.35">
      <c r="A24" t="s">
        <v>211</v>
      </c>
      <c r="B24">
        <v>0.03</v>
      </c>
      <c r="C24" t="s">
        <v>209</v>
      </c>
      <c r="D24" t="s">
        <v>210</v>
      </c>
    </row>
    <row r="25" spans="1:4" x14ac:dyDescent="0.35">
      <c r="A25" t="s">
        <v>212</v>
      </c>
      <c r="B25">
        <f>(1+i)^(1/12)-1</f>
        <v>3.2737397821989145E-3</v>
      </c>
      <c r="C25" t="s">
        <v>209</v>
      </c>
      <c r="D25" t="s">
        <v>213</v>
      </c>
    </row>
    <row r="26" spans="1:4" x14ac:dyDescent="0.35">
      <c r="A26" t="s">
        <v>214</v>
      </c>
      <c r="B26">
        <f>(1+i)^(-1/12)</f>
        <v>0.99673694261856227</v>
      </c>
      <c r="C26" t="s">
        <v>209</v>
      </c>
      <c r="D26" t="s">
        <v>78</v>
      </c>
    </row>
    <row r="27" spans="1:4" x14ac:dyDescent="0.35">
      <c r="A27" t="s">
        <v>215</v>
      </c>
      <c r="B27">
        <f>(1+e)^(1/12)-1</f>
        <v>2.4662697723036864E-3</v>
      </c>
      <c r="C27" t="s">
        <v>209</v>
      </c>
      <c r="D27" t="s">
        <v>213</v>
      </c>
    </row>
    <row r="28" spans="1:4" x14ac:dyDescent="0.35">
      <c r="A28" t="s">
        <v>163</v>
      </c>
      <c r="B28">
        <v>2.0000000000000001E-4</v>
      </c>
      <c r="C28" t="s">
        <v>39</v>
      </c>
      <c r="D28" t="s">
        <v>164</v>
      </c>
    </row>
    <row r="29" spans="1:4" x14ac:dyDescent="0.35">
      <c r="A29" t="s">
        <v>165</v>
      </c>
      <c r="B29">
        <v>1.4999999999999999E-4</v>
      </c>
      <c r="C29" t="s">
        <v>39</v>
      </c>
      <c r="D29" t="s">
        <v>166</v>
      </c>
    </row>
    <row r="30" spans="1:4" x14ac:dyDescent="0.35">
      <c r="A30" t="s">
        <v>167</v>
      </c>
      <c r="B30">
        <v>1.7E-5</v>
      </c>
      <c r="C30" t="s">
        <v>39</v>
      </c>
      <c r="D30" t="s">
        <v>168</v>
      </c>
    </row>
    <row r="31" spans="1:4" x14ac:dyDescent="0.35">
      <c r="A31" t="s">
        <v>169</v>
      </c>
      <c r="B31">
        <v>1.1E-5</v>
      </c>
      <c r="C31" t="s">
        <v>39</v>
      </c>
      <c r="D31" t="s">
        <v>170</v>
      </c>
    </row>
    <row r="32" spans="1:4" x14ac:dyDescent="0.35">
      <c r="A32" t="s">
        <v>171</v>
      </c>
      <c r="B32">
        <v>1.1000000000000001</v>
      </c>
      <c r="C32" t="s">
        <v>39</v>
      </c>
      <c r="D32" t="s">
        <v>172</v>
      </c>
    </row>
    <row r="33" spans="1:4" x14ac:dyDescent="0.35">
      <c r="A33" t="s">
        <v>216</v>
      </c>
      <c r="B33">
        <v>5</v>
      </c>
      <c r="C33" t="s">
        <v>217</v>
      </c>
      <c r="D33" t="s">
        <v>218</v>
      </c>
    </row>
    <row r="34" spans="1:4" x14ac:dyDescent="0.35">
      <c r="A34" t="s">
        <v>219</v>
      </c>
      <c r="B34">
        <v>250</v>
      </c>
      <c r="C34" t="s">
        <v>217</v>
      </c>
      <c r="D34" t="s">
        <v>220</v>
      </c>
    </row>
    <row r="36" spans="1:4" x14ac:dyDescent="0.35">
      <c r="A36" s="1" t="s">
        <v>221</v>
      </c>
    </row>
    <row r="37" spans="1:4" x14ac:dyDescent="0.35">
      <c r="A37" t="s">
        <v>222</v>
      </c>
      <c r="B37" t="s">
        <v>223</v>
      </c>
      <c r="D37" t="s">
        <v>224</v>
      </c>
    </row>
    <row r="38" spans="1:4" x14ac:dyDescent="0.35">
      <c r="A38">
        <v>0</v>
      </c>
      <c r="B38">
        <v>0.15</v>
      </c>
    </row>
    <row r="39" spans="1:4" x14ac:dyDescent="0.35">
      <c r="A39">
        <v>1</v>
      </c>
      <c r="B39">
        <v>0.1</v>
      </c>
    </row>
    <row r="40" spans="1:4" x14ac:dyDescent="0.35">
      <c r="A40">
        <v>2</v>
      </c>
      <c r="B40">
        <v>0.08</v>
      </c>
    </row>
    <row r="41" spans="1:4" x14ac:dyDescent="0.35">
      <c r="A41">
        <v>3</v>
      </c>
      <c r="B41">
        <v>0.06</v>
      </c>
    </row>
    <row r="42" spans="1:4" x14ac:dyDescent="0.35">
      <c r="A42">
        <v>4</v>
      </c>
      <c r="B42">
        <v>0.05</v>
      </c>
    </row>
    <row r="43" spans="1:4" x14ac:dyDescent="0.35">
      <c r="A43">
        <v>5</v>
      </c>
      <c r="B43">
        <v>0.04</v>
      </c>
    </row>
    <row r="45" spans="1:4" x14ac:dyDescent="0.35">
      <c r="A45" s="1" t="s">
        <v>225</v>
      </c>
    </row>
    <row r="46" spans="1:4" x14ac:dyDescent="0.35">
      <c r="A46" t="s">
        <v>222</v>
      </c>
      <c r="B46" t="s">
        <v>226</v>
      </c>
      <c r="D46" t="s">
        <v>46</v>
      </c>
    </row>
    <row r="47" spans="1:4" x14ac:dyDescent="0.35">
      <c r="A47">
        <v>0</v>
      </c>
      <c r="B47">
        <v>0.2</v>
      </c>
    </row>
    <row r="48" spans="1:4" x14ac:dyDescent="0.35">
      <c r="A48">
        <v>1</v>
      </c>
      <c r="B48">
        <v>0.02</v>
      </c>
    </row>
    <row r="50" spans="1:50" x14ac:dyDescent="0.35">
      <c r="A50" s="1" t="s">
        <v>227</v>
      </c>
    </row>
    <row r="51" spans="1:50" x14ac:dyDescent="0.35">
      <c r="A51" s="1" t="s">
        <v>31</v>
      </c>
      <c r="B51" s="1" t="s">
        <v>34</v>
      </c>
      <c r="C51" s="1" t="s">
        <v>36</v>
      </c>
      <c r="D51" s="1" t="s">
        <v>37</v>
      </c>
      <c r="E51" s="1" t="s">
        <v>40</v>
      </c>
      <c r="F51" s="1" t="s">
        <v>42</v>
      </c>
      <c r="G51" s="1" t="s">
        <v>44</v>
      </c>
      <c r="H51" s="1" t="s">
        <v>45</v>
      </c>
      <c r="I51" s="1" t="s">
        <v>48</v>
      </c>
      <c r="J51" s="1" t="s">
        <v>51</v>
      </c>
      <c r="K51" s="1" t="s">
        <v>54</v>
      </c>
      <c r="L51" s="1" t="s">
        <v>55</v>
      </c>
      <c r="M51" s="1" t="s">
        <v>56</v>
      </c>
      <c r="N51" s="1" t="s">
        <v>59</v>
      </c>
      <c r="O51" s="1" t="s">
        <v>62</v>
      </c>
      <c r="P51" s="1" t="s">
        <v>63</v>
      </c>
      <c r="Q51" s="1" t="s">
        <v>64</v>
      </c>
      <c r="R51" s="1" t="s">
        <v>65</v>
      </c>
      <c r="S51" s="1" t="s">
        <v>68</v>
      </c>
      <c r="T51" s="1" t="s">
        <v>69</v>
      </c>
      <c r="U51" s="1" t="s">
        <v>71</v>
      </c>
      <c r="V51" s="1" t="s">
        <v>72</v>
      </c>
      <c r="W51" s="1" t="s">
        <v>73</v>
      </c>
      <c r="X51" s="1" t="s">
        <v>76</v>
      </c>
      <c r="Y51" s="1" t="s">
        <v>77</v>
      </c>
      <c r="Z51" s="1" t="s">
        <v>80</v>
      </c>
      <c r="AA51" s="1" t="s">
        <v>82</v>
      </c>
      <c r="AB51" s="1" t="s">
        <v>85</v>
      </c>
      <c r="AC51" s="1" t="s">
        <v>86</v>
      </c>
      <c r="AD51" s="1" t="s">
        <v>87</v>
      </c>
      <c r="AE51" s="1" t="s">
        <v>88</v>
      </c>
      <c r="AF51" s="1" t="s">
        <v>89</v>
      </c>
      <c r="AG51" s="1" t="s">
        <v>90</v>
      </c>
      <c r="AH51" s="1" t="s">
        <v>93</v>
      </c>
      <c r="AI51" s="1" t="s">
        <v>96</v>
      </c>
      <c r="AK51" s="1" t="s">
        <v>99</v>
      </c>
      <c r="AL51" s="1" t="s">
        <v>101</v>
      </c>
      <c r="AM51" s="1" t="s">
        <v>103</v>
      </c>
      <c r="AN51" s="1" t="s">
        <v>105</v>
      </c>
      <c r="AO51" s="1" t="s">
        <v>107</v>
      </c>
      <c r="AP51" s="1" t="s">
        <v>109</v>
      </c>
      <c r="AQ51" s="1" t="s">
        <v>111</v>
      </c>
      <c r="AR51" s="1" t="s">
        <v>113</v>
      </c>
      <c r="AS51" s="1" t="s">
        <v>115</v>
      </c>
      <c r="AT51" s="1" t="s">
        <v>117</v>
      </c>
      <c r="AU51" s="1" t="s">
        <v>119</v>
      </c>
      <c r="AV51" s="1" t="s">
        <v>121</v>
      </c>
      <c r="AW51" s="1" t="s">
        <v>123</v>
      </c>
      <c r="AX51" s="1" t="s">
        <v>125</v>
      </c>
    </row>
    <row r="52" spans="1:50" x14ac:dyDescent="0.35">
      <c r="A52">
        <v>0</v>
      </c>
      <c r="I52">
        <v>1</v>
      </c>
      <c r="M52">
        <f>pols_if_init</f>
        <v>1</v>
      </c>
      <c r="Z52">
        <v>1</v>
      </c>
      <c r="AG52">
        <f>(AG53+X53)*Y53</f>
        <v>29.904078434800571</v>
      </c>
      <c r="AH52">
        <f>IF(M52&gt;0,AG52/M52,0)</f>
        <v>29.904078434800571</v>
      </c>
      <c r="AI52">
        <f>IF(AG52&gt;0,AG52,0)</f>
        <v>29.904078434800571</v>
      </c>
      <c r="AK52" t="b">
        <f>M52&gt;=0</f>
        <v>1</v>
      </c>
      <c r="AP52">
        <f>SUM(AO53:$AO$53)</f>
        <v>29.904078434800567</v>
      </c>
      <c r="AQ52" t="b">
        <f>ABS(AG52*Z52-AP52)&lt;=0.000000001*MAX(ABS(AG52*Z52),ABS(AP52),scale_money)</f>
        <v>1</v>
      </c>
      <c r="AU52">
        <f>-(N53-O53)+v_m*(E53*(sum_assured+Q53)+P53+(1-E53)*(1-G53)*AH53)</f>
        <v>29.904078434800567</v>
      </c>
      <c r="AV52" t="b">
        <f>ABS(AH52-AU52)&lt;=0.000000001*MAX(ABS(AH52),ABS(AU52),scale_pp)</f>
        <v>1</v>
      </c>
      <c r="AW52" t="b">
        <f>AND(AI52&gt;=0,AI52&gt;=AG52)</f>
        <v>1</v>
      </c>
    </row>
    <row r="53" spans="1:50" x14ac:dyDescent="0.35">
      <c r="A53">
        <v>1</v>
      </c>
      <c r="B53">
        <f>MIN(INT((dur_m+A53-1)/12),dur_y_last)</f>
        <v>19</v>
      </c>
      <c r="C53">
        <f>age_at_entry+B53</f>
        <v>59</v>
      </c>
      <c r="D53">
        <f>INDEX(mort_table,MATCH(C53,mort_age,0),MATCH(sex,mort_sex,0))</f>
        <v>5.1239970311025562E-3</v>
      </c>
      <c r="E53">
        <f>IF(A53&lt;=rem_m,1-(1-D53)^(1/12),0)</f>
        <v>4.280058561031419E-4</v>
      </c>
      <c r="F53">
        <f>IF(A53&lt;=prem_rem_m,INDEX(lapse_table,MATCH(MIN(B53,5),lapse_key,0)),0)</f>
        <v>0.04</v>
      </c>
      <c r="G53">
        <f>1-(1-F53)^(1/12)</f>
        <v>3.3960531989175591E-3</v>
      </c>
      <c r="H53">
        <f>INDEX(comm_table,MATCH(MIN(B53,1),comm_key,0))</f>
        <v>0.02</v>
      </c>
      <c r="I53">
        <f>(1+e_m)^A53</f>
        <v>1.0024662697723037</v>
      </c>
      <c r="J53">
        <f>M52*E53</f>
        <v>4.280058561031419E-4</v>
      </c>
      <c r="K53">
        <f>(M52-J53)*G53</f>
        <v>3.3945996682607847E-3</v>
      </c>
      <c r="L53">
        <f>IF(A53=rem_m,M52-J53-K53,0)</f>
        <v>0.99617739447563602</v>
      </c>
      <c r="M53">
        <f>M52-J53-K53-L53</f>
        <v>0</v>
      </c>
      <c r="N53">
        <f>IF(A53&lt;=prem_rem_m,premium,0)</f>
        <v>39.99</v>
      </c>
      <c r="O53">
        <f>N53*H53</f>
        <v>0.79980000000000007</v>
      </c>
      <c r="P53">
        <f>maint_base*I53</f>
        <v>5.0123313488615189</v>
      </c>
      <c r="Q53">
        <f>claim_exp_base*I53</f>
        <v>250.61656744307592</v>
      </c>
      <c r="R53">
        <f>M52*N53</f>
        <v>39.99</v>
      </c>
      <c r="S53">
        <f>R53*H53</f>
        <v>0.79980000000000007</v>
      </c>
      <c r="T53">
        <f>M52*P53</f>
        <v>5.0123313488615189</v>
      </c>
      <c r="U53">
        <f>J53*sum_assured</f>
        <v>64.20087841547128</v>
      </c>
      <c r="V53">
        <f>J53*Q53</f>
        <v>0.10726535850210452</v>
      </c>
      <c r="W53">
        <f>R53-S53-T53-U53-V53</f>
        <v>-30.130275122834902</v>
      </c>
      <c r="X53">
        <f>U53+V53+T53-(R53-S53)*(1+i_m)</f>
        <v>30.001976606022573</v>
      </c>
      <c r="Y53">
        <f>v_m</f>
        <v>0.99673694261856227</v>
      </c>
      <c r="Z53">
        <f>v_m^A53</f>
        <v>0.99673694261856227</v>
      </c>
      <c r="AA53">
        <f>(R53-S53)*Z52-(T53+U53+V53)*Z53</f>
        <v>-29.904078434800567</v>
      </c>
      <c r="AB53">
        <f>R53*Z52</f>
        <v>39.99</v>
      </c>
      <c r="AC53">
        <f>S53*Z52</f>
        <v>0.79980000000000007</v>
      </c>
      <c r="AD53">
        <f>T53*Z53</f>
        <v>4.9959758240554049</v>
      </c>
      <c r="AE53">
        <f>U53*Z53</f>
        <v>63.991387265262887</v>
      </c>
      <c r="AF53">
        <f>V53*Z53</f>
        <v>0.10691534548227166</v>
      </c>
      <c r="AG53">
        <v>0</v>
      </c>
      <c r="AH53">
        <f>IF(M53&gt;0,AG53/M53,0)</f>
        <v>0</v>
      </c>
      <c r="AI53">
        <f>IF(AG53&gt;0,AG53,0)</f>
        <v>0</v>
      </c>
      <c r="AK53" t="b">
        <f>AND(M53&gt;=0,M53&lt;=M52)</f>
        <v>1</v>
      </c>
      <c r="AL53" t="b">
        <f>AND(D53&gt;=0,D53&lt;=1,E53&gt;=0,E53&lt;=1,F53&gt;=0,F53&lt;=1,G53&gt;=0,G53&lt;=1,J53+K53+L53&lt;=M52+0.000000001*scale_count)</f>
        <v>1</v>
      </c>
      <c r="AM53">
        <f>(AG52+R53-S53)*(1+i_m)-T53-U53-V53</f>
        <v>-1.2490009027033011E-16</v>
      </c>
      <c r="AN53" t="b">
        <f>ABS(AM53-AG53)&lt;=0.000000001*MAX(ABS(AM53),ABS(AG53),scale_money)</f>
        <v>1</v>
      </c>
      <c r="AO53">
        <f>(U53+V53+T53)*Z53-(R53-S53)*Z52</f>
        <v>29.904078434800567</v>
      </c>
      <c r="AR53" t="b">
        <f>IF(A53&lt;&gt;rem_m,L53=0,L53=M52-J53-K53)</f>
        <v>1</v>
      </c>
      <c r="AS53" t="b">
        <f>IF(A53&gt;prem_rem_m,AND(R53=0,S53=0,F53=0,G53=0,K53=0),R53=M52*premium)</f>
        <v>1</v>
      </c>
      <c r="AT53" t="b">
        <f>AND(C53&gt;=18,C53&lt;=120)</f>
        <v>1</v>
      </c>
      <c r="AW53" t="b">
        <f>AND(AI53&gt;=0,AI53&gt;=AG53)</f>
        <v>1</v>
      </c>
      <c r="AX53" t="b">
        <f>AND(U53=J53*sum_assured,R53=M52*N53,T53=M52*P53)</f>
        <v>1</v>
      </c>
    </row>
    <row r="55" spans="1:50" x14ac:dyDescent="0.35">
      <c r="A55" s="1" t="s">
        <v>228</v>
      </c>
    </row>
    <row r="56" spans="1:50" x14ac:dyDescent="0.35">
      <c r="A56" t="s">
        <v>198</v>
      </c>
      <c r="B56">
        <f>age_at_entry</f>
        <v>40</v>
      </c>
      <c r="C56" t="s">
        <v>35</v>
      </c>
      <c r="D56" t="s">
        <v>192</v>
      </c>
    </row>
    <row r="57" spans="1:50" x14ac:dyDescent="0.35">
      <c r="A57" t="s">
        <v>199</v>
      </c>
      <c r="B57">
        <f>dur_m</f>
        <v>239</v>
      </c>
      <c r="C57" t="s">
        <v>200</v>
      </c>
      <c r="D57" t="s">
        <v>201</v>
      </c>
    </row>
    <row r="58" spans="1:50" x14ac:dyDescent="0.35">
      <c r="A58" t="s">
        <v>202</v>
      </c>
      <c r="B58">
        <f>term_m</f>
        <v>240</v>
      </c>
      <c r="C58" t="s">
        <v>200</v>
      </c>
      <c r="D58" t="s">
        <v>201</v>
      </c>
    </row>
    <row r="59" spans="1:50" x14ac:dyDescent="0.35">
      <c r="A59" t="s">
        <v>203</v>
      </c>
      <c r="B59">
        <f>rem_m</f>
        <v>1</v>
      </c>
      <c r="C59" t="s">
        <v>200</v>
      </c>
      <c r="D59" t="s">
        <v>201</v>
      </c>
    </row>
    <row r="60" spans="1:50" x14ac:dyDescent="0.35">
      <c r="A60" t="s">
        <v>204</v>
      </c>
      <c r="B60">
        <f>prem_term_m</f>
        <v>240</v>
      </c>
      <c r="C60" t="s">
        <v>200</v>
      </c>
      <c r="D60" t="s">
        <v>201</v>
      </c>
    </row>
    <row r="61" spans="1:50" x14ac:dyDescent="0.35">
      <c r="A61" t="s">
        <v>205</v>
      </c>
      <c r="B61">
        <f>prem_rem_m</f>
        <v>1</v>
      </c>
      <c r="C61" t="s">
        <v>200</v>
      </c>
      <c r="D61" t="s">
        <v>201</v>
      </c>
    </row>
    <row r="62" spans="1:50" x14ac:dyDescent="0.35">
      <c r="A62" t="s">
        <v>206</v>
      </c>
      <c r="B62">
        <f>dur_y_last</f>
        <v>19</v>
      </c>
      <c r="C62" t="s">
        <v>200</v>
      </c>
      <c r="D62" t="s">
        <v>192</v>
      </c>
    </row>
    <row r="63" spans="1:50" x14ac:dyDescent="0.35">
      <c r="A63" t="s">
        <v>229</v>
      </c>
      <c r="B63">
        <f>SUM($AB$53:$AB$53)</f>
        <v>39.99</v>
      </c>
      <c r="C63" t="s">
        <v>84</v>
      </c>
      <c r="D63" t="s">
        <v>83</v>
      </c>
    </row>
    <row r="64" spans="1:50" x14ac:dyDescent="0.35">
      <c r="A64" t="s">
        <v>230</v>
      </c>
      <c r="B64">
        <f>SUM($AC$53:$AC$53)</f>
        <v>0.79980000000000007</v>
      </c>
      <c r="C64" t="s">
        <v>84</v>
      </c>
      <c r="D64" t="s">
        <v>83</v>
      </c>
    </row>
    <row r="65" spans="1:4" x14ac:dyDescent="0.35">
      <c r="A65" t="s">
        <v>231</v>
      </c>
      <c r="B65">
        <f>SUM($AD$53:$AD$53)</f>
        <v>4.9959758240554049</v>
      </c>
      <c r="C65" t="s">
        <v>84</v>
      </c>
      <c r="D65" t="s">
        <v>83</v>
      </c>
    </row>
    <row r="66" spans="1:4" x14ac:dyDescent="0.35">
      <c r="A66" t="s">
        <v>232</v>
      </c>
      <c r="B66">
        <f>SUM($AE$53:$AE$53)</f>
        <v>63.991387265262887</v>
      </c>
      <c r="C66" t="s">
        <v>84</v>
      </c>
      <c r="D66" t="s">
        <v>83</v>
      </c>
    </row>
    <row r="67" spans="1:4" x14ac:dyDescent="0.35">
      <c r="A67" t="s">
        <v>233</v>
      </c>
      <c r="B67">
        <f>SUM($AF$53:$AF$53)</f>
        <v>0.10691534548227166</v>
      </c>
      <c r="C67" t="s">
        <v>84</v>
      </c>
      <c r="D67" t="s">
        <v>83</v>
      </c>
    </row>
    <row r="68" spans="1:4" x14ac:dyDescent="0.35">
      <c r="A68" t="s">
        <v>234</v>
      </c>
      <c r="B68">
        <f>B63-B64-B65-B66-B67</f>
        <v>-29.90407843480056</v>
      </c>
      <c r="C68" t="s">
        <v>84</v>
      </c>
      <c r="D68" t="s">
        <v>83</v>
      </c>
    </row>
    <row r="69" spans="1:4" x14ac:dyDescent="0.35">
      <c r="A69" t="s">
        <v>235</v>
      </c>
      <c r="B69">
        <f>$AG$52</f>
        <v>29.904078434800571</v>
      </c>
      <c r="C69" t="s">
        <v>92</v>
      </c>
      <c r="D69" t="s">
        <v>236</v>
      </c>
    </row>
    <row r="70" spans="1:4" x14ac:dyDescent="0.35">
      <c r="A70" t="s">
        <v>237</v>
      </c>
      <c r="B70">
        <f>$AH$52</f>
        <v>29.904078434800571</v>
      </c>
      <c r="C70" t="s">
        <v>95</v>
      </c>
      <c r="D70" t="s">
        <v>238</v>
      </c>
    </row>
    <row r="71" spans="1:4" x14ac:dyDescent="0.35">
      <c r="A71" t="s">
        <v>239</v>
      </c>
      <c r="B71">
        <f>$AI$52</f>
        <v>29.904078434800571</v>
      </c>
      <c r="C71" t="s">
        <v>97</v>
      </c>
      <c r="D71" t="s">
        <v>240</v>
      </c>
    </row>
    <row r="72" spans="1:4" x14ac:dyDescent="0.35">
      <c r="A72" t="s">
        <v>241</v>
      </c>
      <c r="B72">
        <f>$L$53</f>
        <v>0.99617739447563602</v>
      </c>
      <c r="C72" t="s">
        <v>53</v>
      </c>
      <c r="D72" t="s">
        <v>242</v>
      </c>
    </row>
    <row r="74" spans="1:4" x14ac:dyDescent="0.35">
      <c r="A74" s="1" t="s">
        <v>243</v>
      </c>
    </row>
    <row r="75" spans="1:4" x14ac:dyDescent="0.35">
      <c r="A75" t="s">
        <v>244</v>
      </c>
      <c r="B75">
        <f>sum_assured*pols_if_init</f>
        <v>150000</v>
      </c>
      <c r="D75" t="s">
        <v>245</v>
      </c>
    </row>
    <row r="76" spans="1:4" x14ac:dyDescent="0.35">
      <c r="A76" t="s">
        <v>246</v>
      </c>
      <c r="B76">
        <f>sum_assured</f>
        <v>150000</v>
      </c>
      <c r="D76" t="s">
        <v>247</v>
      </c>
    </row>
    <row r="77" spans="1:4" x14ac:dyDescent="0.35">
      <c r="A77" t="s">
        <v>248</v>
      </c>
      <c r="B77">
        <f>pols_if_init</f>
        <v>1</v>
      </c>
      <c r="D77" t="s">
        <v>249</v>
      </c>
    </row>
    <row r="78" spans="1:4" x14ac:dyDescent="0.35">
      <c r="A78" t="s">
        <v>250</v>
      </c>
      <c r="B78">
        <f>SUMPRODUCT($J$53:$J$53+$K$53:$K$53+$L$53:$L$53)</f>
        <v>1</v>
      </c>
      <c r="D78" t="s">
        <v>251</v>
      </c>
    </row>
    <row r="79" spans="1:4" x14ac:dyDescent="0.35">
      <c r="A79" t="s">
        <v>252</v>
      </c>
      <c r="B79">
        <f>SUM($AA$53:$AA$53)</f>
        <v>-29.904078434800567</v>
      </c>
      <c r="D79" t="s">
        <v>253</v>
      </c>
    </row>
    <row r="81" spans="1:4" x14ac:dyDescent="0.35">
      <c r="A81" t="s">
        <v>128</v>
      </c>
      <c r="B81" t="b">
        <f>AND($AK$52:$AK$53)</f>
        <v>1</v>
      </c>
      <c r="D81" t="s">
        <v>129</v>
      </c>
    </row>
    <row r="82" spans="1:4" x14ac:dyDescent="0.35">
      <c r="A82" t="s">
        <v>130</v>
      </c>
      <c r="B82" t="b">
        <f>AND($AL$53:$AL$53)</f>
        <v>1</v>
      </c>
      <c r="D82" t="s">
        <v>131</v>
      </c>
    </row>
    <row r="83" spans="1:4" x14ac:dyDescent="0.35">
      <c r="A83" t="s">
        <v>132</v>
      </c>
      <c r="B83" t="b">
        <f>AND($AG$53=0,$M$53=0)</f>
        <v>1</v>
      </c>
      <c r="D83" t="s">
        <v>133</v>
      </c>
    </row>
    <row r="84" spans="1:4" x14ac:dyDescent="0.35">
      <c r="A84" t="s">
        <v>134</v>
      </c>
      <c r="B84" t="b">
        <f>AND($AN$53:$AN$53)</f>
        <v>1</v>
      </c>
      <c r="D84" t="s">
        <v>135</v>
      </c>
    </row>
    <row r="85" spans="1:4" x14ac:dyDescent="0.35">
      <c r="A85" t="s">
        <v>136</v>
      </c>
      <c r="B85" t="b">
        <f>ABS(reserve_0-(-pv_net_cf))&lt;=0.000000001*MAX(ABS(reserve_0),ABS(pv_net_cf),scale_money)</f>
        <v>1</v>
      </c>
      <c r="D85" t="s">
        <v>137</v>
      </c>
    </row>
    <row r="86" spans="1:4" x14ac:dyDescent="0.35">
      <c r="A86" t="s">
        <v>138</v>
      </c>
      <c r="B86" t="b">
        <f>AND($AQ$52:$AQ$52)</f>
        <v>1</v>
      </c>
      <c r="D86" t="s">
        <v>139</v>
      </c>
    </row>
    <row r="87" spans="1:4" x14ac:dyDescent="0.35">
      <c r="A87" t="s">
        <v>140</v>
      </c>
      <c r="B87" t="b">
        <f>AND($AR$53:$AR$53)</f>
        <v>1</v>
      </c>
      <c r="D87" t="s">
        <v>141</v>
      </c>
    </row>
    <row r="88" spans="1:4" x14ac:dyDescent="0.35">
      <c r="A88" t="s">
        <v>142</v>
      </c>
      <c r="B88" t="b">
        <f>AND($AS$53:$AS$53)</f>
        <v>1</v>
      </c>
      <c r="D88" t="s">
        <v>143</v>
      </c>
    </row>
    <row r="89" spans="1:4" x14ac:dyDescent="0.35">
      <c r="A89" t="s">
        <v>144</v>
      </c>
      <c r="B89" t="b">
        <f>SUMPRODUCT(--($N$53:$N$53&lt;&gt;0))=prem_rem_m</f>
        <v>1</v>
      </c>
      <c r="D89" t="s">
        <v>145</v>
      </c>
    </row>
    <row r="90" spans="1:4" x14ac:dyDescent="0.35">
      <c r="A90" t="s">
        <v>146</v>
      </c>
      <c r="B90" t="b">
        <f>AND($AT$53:$AT$53)</f>
        <v>1</v>
      </c>
      <c r="D90" t="s">
        <v>147</v>
      </c>
    </row>
    <row r="91" spans="1:4" x14ac:dyDescent="0.35">
      <c r="A91" t="s">
        <v>148</v>
      </c>
      <c r="B91" t="b">
        <f>AND($AV$52:$AV$52)</f>
        <v>1</v>
      </c>
      <c r="D91" t="s">
        <v>149</v>
      </c>
    </row>
    <row r="92" spans="1:4" x14ac:dyDescent="0.35">
      <c r="A92" t="s">
        <v>150</v>
      </c>
      <c r="B92" t="b">
        <f>AND($AW$52:$AW$53)</f>
        <v>1</v>
      </c>
      <c r="D92" t="s">
        <v>151</v>
      </c>
    </row>
    <row r="93" spans="1:4" x14ac:dyDescent="0.35">
      <c r="A93" t="s">
        <v>152</v>
      </c>
      <c r="B93" t="b">
        <f>ABS(exits_sum-scale_count)&lt;=0.000000001*MAX(ABS(exits_sum),ABS(scale_count),scale_count)</f>
        <v>1</v>
      </c>
      <c r="D93" t="s">
        <v>153</v>
      </c>
    </row>
    <row r="94" spans="1:4" x14ac:dyDescent="0.35">
      <c r="A94" t="s">
        <v>154</v>
      </c>
      <c r="B94" t="b">
        <f>ABS(pv_net_cf-pv_net_cf_t_sum)&lt;=0.000000001*MAX(ABS(pv_net_cf),ABS(pv_net_cf_t_sum),scale_money)</f>
        <v>1</v>
      </c>
      <c r="D94" t="s">
        <v>155</v>
      </c>
    </row>
    <row r="95" spans="1:4" x14ac:dyDescent="0.35">
      <c r="A95" t="s">
        <v>156</v>
      </c>
      <c r="B95" t="b">
        <f>AND($AX$53:$AX$53)</f>
        <v>1</v>
      </c>
      <c r="D95" t="s">
        <v>157</v>
      </c>
    </row>
    <row r="96" spans="1:4" x14ac:dyDescent="0.35">
      <c r="A96" t="s">
        <v>158</v>
      </c>
      <c r="B96" t="b">
        <f>MAX($A$52:$A$53)=rem_m</f>
        <v>1</v>
      </c>
      <c r="D96" t="s">
        <v>159</v>
      </c>
    </row>
    <row r="97" spans="1:4" x14ac:dyDescent="0.35">
      <c r="A97" s="1" t="s">
        <v>160</v>
      </c>
      <c r="B97" t="b">
        <f>AND($B$81:$B$96)</f>
        <v>1</v>
      </c>
      <c r="D97" t="s">
        <v>161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X315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20" customWidth="1"/>
    <col min="2" max="50" width="15" customWidth="1"/>
  </cols>
  <sheetData>
    <row r="1" spans="1:4" x14ac:dyDescent="0.35">
      <c r="A1" s="1" t="s">
        <v>177</v>
      </c>
    </row>
    <row r="2" spans="1:4" x14ac:dyDescent="0.35">
      <c r="A2" t="s">
        <v>178</v>
      </c>
      <c r="B2" s="2">
        <v>46388</v>
      </c>
      <c r="C2" t="s">
        <v>179</v>
      </c>
      <c r="D2" t="s">
        <v>180</v>
      </c>
    </row>
    <row r="3" spans="1:4" x14ac:dyDescent="0.35">
      <c r="A3" t="s">
        <v>181</v>
      </c>
      <c r="B3" t="s">
        <v>256</v>
      </c>
      <c r="C3" t="s">
        <v>183</v>
      </c>
      <c r="D3" t="s">
        <v>184</v>
      </c>
    </row>
    <row r="4" spans="1:4" x14ac:dyDescent="0.35">
      <c r="A4" t="s">
        <v>185</v>
      </c>
      <c r="B4" t="s">
        <v>176</v>
      </c>
      <c r="C4" t="s">
        <v>183</v>
      </c>
      <c r="D4" t="s">
        <v>186</v>
      </c>
    </row>
    <row r="5" spans="1:4" x14ac:dyDescent="0.35">
      <c r="A5" t="s">
        <v>187</v>
      </c>
      <c r="B5" s="2">
        <v>27981</v>
      </c>
      <c r="C5" t="s">
        <v>183</v>
      </c>
      <c r="D5" t="s">
        <v>188</v>
      </c>
    </row>
    <row r="6" spans="1:4" x14ac:dyDescent="0.35">
      <c r="A6" t="s">
        <v>189</v>
      </c>
      <c r="B6" s="2">
        <v>42083</v>
      </c>
      <c r="C6" t="s">
        <v>183</v>
      </c>
      <c r="D6" t="s">
        <v>188</v>
      </c>
    </row>
    <row r="7" spans="1:4" x14ac:dyDescent="0.35">
      <c r="A7" t="s">
        <v>190</v>
      </c>
      <c r="B7" s="2">
        <v>53041</v>
      </c>
      <c r="C7" t="s">
        <v>183</v>
      </c>
      <c r="D7" t="s">
        <v>188</v>
      </c>
    </row>
    <row r="8" spans="1:4" x14ac:dyDescent="0.35">
      <c r="A8" t="s">
        <v>191</v>
      </c>
      <c r="B8">
        <v>20</v>
      </c>
      <c r="C8" t="s">
        <v>183</v>
      </c>
      <c r="D8" t="s">
        <v>192</v>
      </c>
    </row>
    <row r="9" spans="1:4" x14ac:dyDescent="0.35">
      <c r="A9" t="s">
        <v>193</v>
      </c>
      <c r="B9">
        <v>300000</v>
      </c>
      <c r="C9" t="s">
        <v>183</v>
      </c>
      <c r="D9" t="s">
        <v>60</v>
      </c>
    </row>
    <row r="10" spans="1:4" x14ac:dyDescent="0.35">
      <c r="A10" t="s">
        <v>194</v>
      </c>
      <c r="B10">
        <v>68.98</v>
      </c>
      <c r="C10" t="s">
        <v>183</v>
      </c>
      <c r="D10" t="s">
        <v>195</v>
      </c>
    </row>
    <row r="11" spans="1:4" x14ac:dyDescent="0.35">
      <c r="A11" t="s">
        <v>196</v>
      </c>
      <c r="B11">
        <v>1</v>
      </c>
      <c r="C11" t="s">
        <v>183</v>
      </c>
      <c r="D11" t="s">
        <v>52</v>
      </c>
    </row>
    <row r="13" spans="1:4" x14ac:dyDescent="0.35">
      <c r="A13" s="1" t="s">
        <v>197</v>
      </c>
    </row>
    <row r="14" spans="1:4" x14ac:dyDescent="0.35">
      <c r="A14" t="s">
        <v>198</v>
      </c>
      <c r="B14">
        <f>YEAR(entry_date)-YEAR(birth_date)-IF(OR(MONTH(entry_date)&lt;MONTH(birth_date),AND(MONTH(entry_date)=MONTH(birth_date),DAY(entry_date)&lt;DAY(birth_date))),1,0)</f>
        <v>38</v>
      </c>
      <c r="C14" t="s">
        <v>35</v>
      </c>
      <c r="D14" t="s">
        <v>192</v>
      </c>
    </row>
    <row r="15" spans="1:4" x14ac:dyDescent="0.35">
      <c r="A15" t="s">
        <v>199</v>
      </c>
      <c r="B15">
        <f>12*(YEAR(valuation_date)-YEAR(entry_date))+(MONTH(valuation_date)-MONTH(entry_date))-IF(DAY(valuation_date)&lt;DAY(entry_date),1,0)</f>
        <v>141</v>
      </c>
      <c r="C15" t="s">
        <v>200</v>
      </c>
      <c r="D15" t="s">
        <v>201</v>
      </c>
    </row>
    <row r="16" spans="1:4" x14ac:dyDescent="0.35">
      <c r="A16" t="s">
        <v>202</v>
      </c>
      <c r="B16">
        <f>12*(YEAR(maturity_date)-YEAR(entry_date))+(MONTH(maturity_date)-MONTH(entry_date))-IF(DAY(maturity_date)&lt;DAY(entry_date),1,0)</f>
        <v>360</v>
      </c>
      <c r="C16" t="s">
        <v>200</v>
      </c>
      <c r="D16" t="s">
        <v>201</v>
      </c>
    </row>
    <row r="17" spans="1:4" x14ac:dyDescent="0.35">
      <c r="A17" t="s">
        <v>203</v>
      </c>
      <c r="B17">
        <f>term_m-dur_m</f>
        <v>219</v>
      </c>
      <c r="C17" t="s">
        <v>200</v>
      </c>
      <c r="D17" t="s">
        <v>201</v>
      </c>
    </row>
    <row r="18" spans="1:4" x14ac:dyDescent="0.35">
      <c r="A18" t="s">
        <v>204</v>
      </c>
      <c r="B18">
        <f>12*prem_term_y</f>
        <v>240</v>
      </c>
      <c r="C18" t="s">
        <v>200</v>
      </c>
      <c r="D18" t="s">
        <v>201</v>
      </c>
    </row>
    <row r="19" spans="1:4" x14ac:dyDescent="0.35">
      <c r="A19" t="s">
        <v>205</v>
      </c>
      <c r="B19">
        <f>MAX(prem_term_m-dur_m,0)</f>
        <v>99</v>
      </c>
      <c r="C19" t="s">
        <v>200</v>
      </c>
      <c r="D19" t="s">
        <v>201</v>
      </c>
    </row>
    <row r="20" spans="1:4" x14ac:dyDescent="0.35">
      <c r="A20" t="s">
        <v>206</v>
      </c>
      <c r="B20">
        <f>INT((term_m-1)/12)</f>
        <v>29</v>
      </c>
      <c r="C20" t="s">
        <v>200</v>
      </c>
      <c r="D20" t="s">
        <v>192</v>
      </c>
    </row>
    <row r="22" spans="1:4" x14ac:dyDescent="0.35">
      <c r="A22" s="1" t="s">
        <v>207</v>
      </c>
    </row>
    <row r="23" spans="1:4" x14ac:dyDescent="0.35">
      <c r="A23" t="s">
        <v>208</v>
      </c>
      <c r="B23">
        <v>0.04</v>
      </c>
      <c r="C23" t="s">
        <v>209</v>
      </c>
      <c r="D23" t="s">
        <v>210</v>
      </c>
    </row>
    <row r="24" spans="1:4" x14ac:dyDescent="0.35">
      <c r="A24" t="s">
        <v>211</v>
      </c>
      <c r="B24">
        <v>0.03</v>
      </c>
      <c r="C24" t="s">
        <v>209</v>
      </c>
      <c r="D24" t="s">
        <v>210</v>
      </c>
    </row>
    <row r="25" spans="1:4" x14ac:dyDescent="0.35">
      <c r="A25" t="s">
        <v>212</v>
      </c>
      <c r="B25">
        <f>(1+i)^(1/12)-1</f>
        <v>3.2737397821989145E-3</v>
      </c>
      <c r="C25" t="s">
        <v>209</v>
      </c>
      <c r="D25" t="s">
        <v>213</v>
      </c>
    </row>
    <row r="26" spans="1:4" x14ac:dyDescent="0.35">
      <c r="A26" t="s">
        <v>214</v>
      </c>
      <c r="B26">
        <f>(1+i)^(-1/12)</f>
        <v>0.99673694261856227</v>
      </c>
      <c r="C26" t="s">
        <v>209</v>
      </c>
      <c r="D26" t="s">
        <v>78</v>
      </c>
    </row>
    <row r="27" spans="1:4" x14ac:dyDescent="0.35">
      <c r="A27" t="s">
        <v>215</v>
      </c>
      <c r="B27">
        <f>(1+e)^(1/12)-1</f>
        <v>2.4662697723036864E-3</v>
      </c>
      <c r="C27" t="s">
        <v>209</v>
      </c>
      <c r="D27" t="s">
        <v>213</v>
      </c>
    </row>
    <row r="28" spans="1:4" x14ac:dyDescent="0.35">
      <c r="A28" t="s">
        <v>163</v>
      </c>
      <c r="B28">
        <v>2.0000000000000001E-4</v>
      </c>
      <c r="C28" t="s">
        <v>39</v>
      </c>
      <c r="D28" t="s">
        <v>164</v>
      </c>
    </row>
    <row r="29" spans="1:4" x14ac:dyDescent="0.35">
      <c r="A29" t="s">
        <v>165</v>
      </c>
      <c r="B29">
        <v>1.4999999999999999E-4</v>
      </c>
      <c r="C29" t="s">
        <v>39</v>
      </c>
      <c r="D29" t="s">
        <v>166</v>
      </c>
    </row>
    <row r="30" spans="1:4" x14ac:dyDescent="0.35">
      <c r="A30" t="s">
        <v>167</v>
      </c>
      <c r="B30">
        <v>1.7E-5</v>
      </c>
      <c r="C30" t="s">
        <v>39</v>
      </c>
      <c r="D30" t="s">
        <v>168</v>
      </c>
    </row>
    <row r="31" spans="1:4" x14ac:dyDescent="0.35">
      <c r="A31" t="s">
        <v>169</v>
      </c>
      <c r="B31">
        <v>1.1E-5</v>
      </c>
      <c r="C31" t="s">
        <v>39</v>
      </c>
      <c r="D31" t="s">
        <v>170</v>
      </c>
    </row>
    <row r="32" spans="1:4" x14ac:dyDescent="0.35">
      <c r="A32" t="s">
        <v>171</v>
      </c>
      <c r="B32">
        <v>1.1000000000000001</v>
      </c>
      <c r="C32" t="s">
        <v>39</v>
      </c>
      <c r="D32" t="s">
        <v>172</v>
      </c>
    </row>
    <row r="33" spans="1:4" x14ac:dyDescent="0.35">
      <c r="A33" t="s">
        <v>216</v>
      </c>
      <c r="B33">
        <v>5</v>
      </c>
      <c r="C33" t="s">
        <v>217</v>
      </c>
      <c r="D33" t="s">
        <v>218</v>
      </c>
    </row>
    <row r="34" spans="1:4" x14ac:dyDescent="0.35">
      <c r="A34" t="s">
        <v>219</v>
      </c>
      <c r="B34">
        <v>250</v>
      </c>
      <c r="C34" t="s">
        <v>217</v>
      </c>
      <c r="D34" t="s">
        <v>220</v>
      </c>
    </row>
    <row r="36" spans="1:4" x14ac:dyDescent="0.35">
      <c r="A36" s="1" t="s">
        <v>221</v>
      </c>
    </row>
    <row r="37" spans="1:4" x14ac:dyDescent="0.35">
      <c r="A37" t="s">
        <v>222</v>
      </c>
      <c r="B37" t="s">
        <v>223</v>
      </c>
      <c r="D37" t="s">
        <v>224</v>
      </c>
    </row>
    <row r="38" spans="1:4" x14ac:dyDescent="0.35">
      <c r="A38">
        <v>0</v>
      </c>
      <c r="B38">
        <v>0.15</v>
      </c>
    </row>
    <row r="39" spans="1:4" x14ac:dyDescent="0.35">
      <c r="A39">
        <v>1</v>
      </c>
      <c r="B39">
        <v>0.1</v>
      </c>
    </row>
    <row r="40" spans="1:4" x14ac:dyDescent="0.35">
      <c r="A40">
        <v>2</v>
      </c>
      <c r="B40">
        <v>0.08</v>
      </c>
    </row>
    <row r="41" spans="1:4" x14ac:dyDescent="0.35">
      <c r="A41">
        <v>3</v>
      </c>
      <c r="B41">
        <v>0.06</v>
      </c>
    </row>
    <row r="42" spans="1:4" x14ac:dyDescent="0.35">
      <c r="A42">
        <v>4</v>
      </c>
      <c r="B42">
        <v>0.05</v>
      </c>
    </row>
    <row r="43" spans="1:4" x14ac:dyDescent="0.35">
      <c r="A43">
        <v>5</v>
      </c>
      <c r="B43">
        <v>0.04</v>
      </c>
    </row>
    <row r="45" spans="1:4" x14ac:dyDescent="0.35">
      <c r="A45" s="1" t="s">
        <v>225</v>
      </c>
    </row>
    <row r="46" spans="1:4" x14ac:dyDescent="0.35">
      <c r="A46" t="s">
        <v>222</v>
      </c>
      <c r="B46" t="s">
        <v>226</v>
      </c>
      <c r="D46" t="s">
        <v>46</v>
      </c>
    </row>
    <row r="47" spans="1:4" x14ac:dyDescent="0.35">
      <c r="A47">
        <v>0</v>
      </c>
      <c r="B47">
        <v>0.2</v>
      </c>
    </row>
    <row r="48" spans="1:4" x14ac:dyDescent="0.35">
      <c r="A48">
        <v>1</v>
      </c>
      <c r="B48">
        <v>0.02</v>
      </c>
    </row>
    <row r="50" spans="1:50" x14ac:dyDescent="0.35">
      <c r="A50" s="1" t="s">
        <v>227</v>
      </c>
    </row>
    <row r="51" spans="1:50" x14ac:dyDescent="0.35">
      <c r="A51" s="1" t="s">
        <v>31</v>
      </c>
      <c r="B51" s="1" t="s">
        <v>34</v>
      </c>
      <c r="C51" s="1" t="s">
        <v>36</v>
      </c>
      <c r="D51" s="1" t="s">
        <v>37</v>
      </c>
      <c r="E51" s="1" t="s">
        <v>40</v>
      </c>
      <c r="F51" s="1" t="s">
        <v>42</v>
      </c>
      <c r="G51" s="1" t="s">
        <v>44</v>
      </c>
      <c r="H51" s="1" t="s">
        <v>45</v>
      </c>
      <c r="I51" s="1" t="s">
        <v>48</v>
      </c>
      <c r="J51" s="1" t="s">
        <v>51</v>
      </c>
      <c r="K51" s="1" t="s">
        <v>54</v>
      </c>
      <c r="L51" s="1" t="s">
        <v>55</v>
      </c>
      <c r="M51" s="1" t="s">
        <v>56</v>
      </c>
      <c r="N51" s="1" t="s">
        <v>59</v>
      </c>
      <c r="O51" s="1" t="s">
        <v>62</v>
      </c>
      <c r="P51" s="1" t="s">
        <v>63</v>
      </c>
      <c r="Q51" s="1" t="s">
        <v>64</v>
      </c>
      <c r="R51" s="1" t="s">
        <v>65</v>
      </c>
      <c r="S51" s="1" t="s">
        <v>68</v>
      </c>
      <c r="T51" s="1" t="s">
        <v>69</v>
      </c>
      <c r="U51" s="1" t="s">
        <v>71</v>
      </c>
      <c r="V51" s="1" t="s">
        <v>72</v>
      </c>
      <c r="W51" s="1" t="s">
        <v>73</v>
      </c>
      <c r="X51" s="1" t="s">
        <v>76</v>
      </c>
      <c r="Y51" s="1" t="s">
        <v>77</v>
      </c>
      <c r="Z51" s="1" t="s">
        <v>80</v>
      </c>
      <c r="AA51" s="1" t="s">
        <v>82</v>
      </c>
      <c r="AB51" s="1" t="s">
        <v>85</v>
      </c>
      <c r="AC51" s="1" t="s">
        <v>86</v>
      </c>
      <c r="AD51" s="1" t="s">
        <v>87</v>
      </c>
      <c r="AE51" s="1" t="s">
        <v>88</v>
      </c>
      <c r="AF51" s="1" t="s">
        <v>89</v>
      </c>
      <c r="AG51" s="1" t="s">
        <v>90</v>
      </c>
      <c r="AH51" s="1" t="s">
        <v>93</v>
      </c>
      <c r="AI51" s="1" t="s">
        <v>96</v>
      </c>
      <c r="AK51" s="1" t="s">
        <v>99</v>
      </c>
      <c r="AL51" s="1" t="s">
        <v>101</v>
      </c>
      <c r="AM51" s="1" t="s">
        <v>103</v>
      </c>
      <c r="AN51" s="1" t="s">
        <v>105</v>
      </c>
      <c r="AO51" s="1" t="s">
        <v>107</v>
      </c>
      <c r="AP51" s="1" t="s">
        <v>109</v>
      </c>
      <c r="AQ51" s="1" t="s">
        <v>111</v>
      </c>
      <c r="AR51" s="1" t="s">
        <v>113</v>
      </c>
      <c r="AS51" s="1" t="s">
        <v>115</v>
      </c>
      <c r="AT51" s="1" t="s">
        <v>117</v>
      </c>
      <c r="AU51" s="1" t="s">
        <v>119</v>
      </c>
      <c r="AV51" s="1" t="s">
        <v>121</v>
      </c>
      <c r="AW51" s="1" t="s">
        <v>123</v>
      </c>
      <c r="AX51" s="1" t="s">
        <v>125</v>
      </c>
    </row>
    <row r="52" spans="1:50" x14ac:dyDescent="0.35">
      <c r="A52">
        <v>0</v>
      </c>
      <c r="I52">
        <v>1</v>
      </c>
      <c r="M52">
        <f>pols_if_init</f>
        <v>1</v>
      </c>
      <c r="Z52">
        <v>1</v>
      </c>
      <c r="AG52">
        <f t="shared" ref="AG52:AG115" si="0">(AG53+X53)*Y53</f>
        <v>5172.5656340562064</v>
      </c>
      <c r="AH52">
        <f t="shared" ref="AH52:AH115" si="1">IF(M52&gt;0,AG52/M52,0)</f>
        <v>5172.5656340562064</v>
      </c>
      <c r="AI52">
        <f t="shared" ref="AI52:AI115" si="2">IF(AG52&gt;0,AG52,0)</f>
        <v>5172.5656340562064</v>
      </c>
      <c r="AK52" t="b">
        <f>M52&gt;=0</f>
        <v>1</v>
      </c>
      <c r="AP52">
        <f>SUM(AO53:$AO$271)</f>
        <v>5172.5656340562109</v>
      </c>
      <c r="AQ52" t="b">
        <f t="shared" ref="AQ52:AQ115" si="3">ABS(AG52*Z52-AP52)&lt;=0.000000001*MAX(ABS(AG52*Z52),ABS(AP52),scale_money)</f>
        <v>1</v>
      </c>
      <c r="AU52">
        <f t="shared" ref="AU52:AU115" si="4">-(N53-O53)+v_m*(E53*(sum_assured+Q53)+P53+(1-E53)*(1-G53)*AH53)</f>
        <v>5172.5656340562064</v>
      </c>
      <c r="AV52" t="b">
        <f t="shared" ref="AV52:AV115" si="5">ABS(AH52-AU52)&lt;=0.000000001*MAX(ABS(AH52),ABS(AU52),scale_pp)</f>
        <v>1</v>
      </c>
      <c r="AW52" t="b">
        <f t="shared" ref="AW52:AW115" si="6">AND(AI52&gt;=0,AI52&gt;=AG52)</f>
        <v>1</v>
      </c>
    </row>
    <row r="53" spans="1:50" x14ac:dyDescent="0.35">
      <c r="A53">
        <v>1</v>
      </c>
      <c r="B53">
        <f t="shared" ref="B53:B116" si="7">MIN(INT((dur_m+A53-1)/12),dur_y_last)</f>
        <v>11</v>
      </c>
      <c r="C53">
        <f t="shared" ref="C53:C116" si="8">age_at_entry+B53</f>
        <v>49</v>
      </c>
      <c r="D53">
        <f t="shared" ref="D53:D116" si="9">INDEX(mort_table,MATCH(C53,mort_age,0),MATCH(sex,mort_sex,0))</f>
        <v>1.3807176488470629E-3</v>
      </c>
      <c r="E53">
        <f t="shared" ref="E53:E116" si="10">IF(A53&lt;=rem_m,1-(1-D53)^(1/12),0)</f>
        <v>1.1513268153751088E-4</v>
      </c>
      <c r="F53">
        <f t="shared" ref="F53:F116" si="11">IF(A53&lt;=prem_rem_m,INDEX(lapse_table,MATCH(MIN(B53,5),lapse_key,0)),0)</f>
        <v>0.04</v>
      </c>
      <c r="G53">
        <f t="shared" ref="G53:G116" si="12">1-(1-F53)^(1/12)</f>
        <v>3.3960531989175591E-3</v>
      </c>
      <c r="H53">
        <f t="shared" ref="H53:H116" si="13">INDEX(comm_table,MATCH(MIN(B53,1),comm_key,0))</f>
        <v>0.02</v>
      </c>
      <c r="I53">
        <f t="shared" ref="I53:I116" si="14">(1+e_m)^A53</f>
        <v>1.0024662697723037</v>
      </c>
      <c r="J53">
        <f t="shared" ref="J53:J116" si="15">M52*E53</f>
        <v>1.1513268153751088E-4</v>
      </c>
      <c r="K53">
        <f t="shared" ref="K53:K116" si="16">(M52-J53)*G53</f>
        <v>3.3956622022061236E-3</v>
      </c>
      <c r="L53">
        <f t="shared" ref="L53:L116" si="17">IF(A53=rem_m,M52-J53-K53,0)</f>
        <v>0</v>
      </c>
      <c r="M53">
        <f t="shared" ref="M53:M116" si="18">M52-J53-K53-L53</f>
        <v>0.99648920511625638</v>
      </c>
      <c r="N53">
        <f t="shared" ref="N53:N116" si="19">IF(A53&lt;=prem_rem_m,premium,0)</f>
        <v>68.98</v>
      </c>
      <c r="O53">
        <f t="shared" ref="O53:O116" si="20">N53*H53</f>
        <v>1.3796000000000002</v>
      </c>
      <c r="P53">
        <f t="shared" ref="P53:P116" si="21">maint_base*I53</f>
        <v>5.0123313488615189</v>
      </c>
      <c r="Q53">
        <f t="shared" ref="Q53:Q116" si="22">claim_exp_base*I53</f>
        <v>250.61656744307592</v>
      </c>
      <c r="R53">
        <f t="shared" ref="R53:R116" si="23">M52*N53</f>
        <v>68.98</v>
      </c>
      <c r="S53">
        <f t="shared" ref="S53:S116" si="24">R53*H53</f>
        <v>1.3796000000000002</v>
      </c>
      <c r="T53">
        <f t="shared" ref="T53:T116" si="25">M52*P53</f>
        <v>5.0123313488615189</v>
      </c>
      <c r="U53">
        <f t="shared" ref="U53:U116" si="26">J53*sum_assured</f>
        <v>34.539804461253269</v>
      </c>
      <c r="V53">
        <f t="shared" ref="V53:V116" si="27">J53*Q53</f>
        <v>2.8854157447447779E-2</v>
      </c>
      <c r="W53">
        <f t="shared" ref="W53:W116" si="28">R53-S53-T53-U53-V53</f>
        <v>28.019410032437769</v>
      </c>
      <c r="X53">
        <f t="shared" ref="X53:X116" si="29">U53+V53+T53-(R53-S53)*(1+i_m)</f>
        <v>-28.240716151210336</v>
      </c>
      <c r="Y53">
        <f t="shared" ref="Y53:Y116" si="30">v_m</f>
        <v>0.99673694261856227</v>
      </c>
      <c r="Z53">
        <f t="shared" ref="Z53:Z116" si="31">v_m^A53</f>
        <v>0.99673694261856227</v>
      </c>
      <c r="AA53">
        <f t="shared" ref="AA53:AA116" si="32">(R53-S53)*Z52-(T53+U53+V53)*Z53</f>
        <v>28.148565073916032</v>
      </c>
      <c r="AB53">
        <f t="shared" ref="AB53:AB116" si="33">R53*Z52</f>
        <v>68.98</v>
      </c>
      <c r="AC53">
        <f t="shared" ref="AC53:AC116" si="34">S53*Z52</f>
        <v>1.3796000000000002</v>
      </c>
      <c r="AD53">
        <f t="shared" ref="AD53:AD116" si="35">T53*Z53</f>
        <v>4.9959758240554049</v>
      </c>
      <c r="AE53">
        <f t="shared" ref="AE53:AE116" si="36">U53*Z53</f>
        <v>34.42709909735256</v>
      </c>
      <c r="AF53">
        <f t="shared" ref="AF53:AF116" si="37">V53*Z53</f>
        <v>2.8760004676003717E-2</v>
      </c>
      <c r="AG53">
        <f t="shared" si="0"/>
        <v>5217.7399840996613</v>
      </c>
      <c r="AH53">
        <f t="shared" si="1"/>
        <v>5236.1229377200616</v>
      </c>
      <c r="AI53">
        <f t="shared" si="2"/>
        <v>5217.7399840996613</v>
      </c>
      <c r="AK53" t="b">
        <f t="shared" ref="AK53:AK116" si="38">AND(M53&gt;=0,M53&lt;=M52)</f>
        <v>1</v>
      </c>
      <c r="AL53" t="b">
        <f t="shared" ref="AL53:AL116" si="39">AND(D53&gt;=0,D53&lt;=1,E53&gt;=0,E53&lt;=1,F53&gt;=0,F53&lt;=1,G53&gt;=0,G53&lt;=1,J53+K53+L53&lt;=M52+0.000000001*scale_count)</f>
        <v>1</v>
      </c>
      <c r="AM53">
        <f t="shared" ref="AM53:AM116" si="40">(AG52+R53-S53)*(1+i_m)-T53-U53-V53</f>
        <v>5217.7399840996613</v>
      </c>
      <c r="AN53" t="b">
        <f t="shared" ref="AN53:AN116" si="41">ABS(AM53-AG53)&lt;=0.000000001*MAX(ABS(AM53),ABS(AG53),scale_money)</f>
        <v>1</v>
      </c>
      <c r="AO53">
        <f t="shared" ref="AO53:AO116" si="42">(U53+V53+T53)*Z53-(R53-S53)*Z52</f>
        <v>-28.148565073916039</v>
      </c>
      <c r="AP53">
        <f>SUM(AO54:$AO$271)</f>
        <v>5200.7141991301269</v>
      </c>
      <c r="AQ53" t="b">
        <f t="shared" si="3"/>
        <v>1</v>
      </c>
      <c r="AR53" t="b">
        <f t="shared" ref="AR53:AR116" si="43">IF(A53&lt;&gt;rem_m,L53=0,L53=M52-J53-K53)</f>
        <v>1</v>
      </c>
      <c r="AS53" t="b">
        <f t="shared" ref="AS53:AS116" si="44">IF(A53&gt;prem_rem_m,AND(R53=0,S53=0,F53=0,G53=0,K53=0),R53=M52*premium)</f>
        <v>1</v>
      </c>
      <c r="AT53" t="b">
        <f>AND(C53&gt;=18,C53&lt;=120)</f>
        <v>1</v>
      </c>
      <c r="AU53">
        <f t="shared" si="4"/>
        <v>5236.1229377200616</v>
      </c>
      <c r="AV53" t="b">
        <f t="shared" si="5"/>
        <v>1</v>
      </c>
      <c r="AW53" t="b">
        <f t="shared" si="6"/>
        <v>1</v>
      </c>
      <c r="AX53" t="b">
        <f t="shared" ref="AX53:AX116" si="45">AND(U53=J53*sum_assured,R53=M52*N53,T53=M52*P53)</f>
        <v>1</v>
      </c>
    </row>
    <row r="54" spans="1:50" x14ac:dyDescent="0.35">
      <c r="A54">
        <v>2</v>
      </c>
      <c r="B54">
        <f t="shared" si="7"/>
        <v>11</v>
      </c>
      <c r="C54">
        <f t="shared" si="8"/>
        <v>49</v>
      </c>
      <c r="D54">
        <f t="shared" si="9"/>
        <v>1.3807176488470629E-3</v>
      </c>
      <c r="E54">
        <f t="shared" si="10"/>
        <v>1.1513268153751088E-4</v>
      </c>
      <c r="F54">
        <f t="shared" si="11"/>
        <v>0.04</v>
      </c>
      <c r="G54">
        <f t="shared" si="12"/>
        <v>3.3960531989175591E-3</v>
      </c>
      <c r="H54">
        <f t="shared" si="13"/>
        <v>0.02</v>
      </c>
      <c r="I54">
        <f t="shared" si="14"/>
        <v>1.0049386220311971</v>
      </c>
      <c r="J54">
        <f t="shared" si="15"/>
        <v>1.1472847430821731E-4</v>
      </c>
      <c r="K54">
        <f t="shared" si="16"/>
        <v>3.3837407287196967E-3</v>
      </c>
      <c r="L54">
        <f t="shared" si="17"/>
        <v>0</v>
      </c>
      <c r="M54">
        <f t="shared" si="18"/>
        <v>0.9929907359132284</v>
      </c>
      <c r="N54">
        <f t="shared" si="19"/>
        <v>68.98</v>
      </c>
      <c r="O54">
        <f t="shared" si="20"/>
        <v>1.3796000000000002</v>
      </c>
      <c r="P54">
        <f t="shared" si="21"/>
        <v>5.0246931101559857</v>
      </c>
      <c r="Q54">
        <f t="shared" si="22"/>
        <v>251.23465550779929</v>
      </c>
      <c r="R54">
        <f t="shared" si="23"/>
        <v>68.737825368919374</v>
      </c>
      <c r="S54">
        <f t="shared" si="24"/>
        <v>1.3747565073783876</v>
      </c>
      <c r="T54">
        <f t="shared" si="25"/>
        <v>5.0070524432924683</v>
      </c>
      <c r="U54">
        <f t="shared" si="26"/>
        <v>34.41854229246519</v>
      </c>
      <c r="V54">
        <f t="shared" si="27"/>
        <v>2.8823768719760379E-2</v>
      </c>
      <c r="W54">
        <f t="shared" si="28"/>
        <v>27.908650357063564</v>
      </c>
      <c r="X54">
        <f t="shared" si="29"/>
        <v>-28.129179515446594</v>
      </c>
      <c r="Y54">
        <f t="shared" si="30"/>
        <v>0.99673694261856227</v>
      </c>
      <c r="Z54">
        <f t="shared" si="31"/>
        <v>0.99348453278059912</v>
      </c>
      <c r="AA54">
        <f t="shared" si="32"/>
        <v>27.945904768405057</v>
      </c>
      <c r="AB54">
        <f t="shared" si="33"/>
        <v>68.513529900465343</v>
      </c>
      <c r="AC54">
        <f t="shared" si="34"/>
        <v>1.3702705980093071</v>
      </c>
      <c r="AD54">
        <f t="shared" si="35"/>
        <v>4.9744291572323753</v>
      </c>
      <c r="AE54">
        <f t="shared" si="36"/>
        <v>34.194289408419067</v>
      </c>
      <c r="AF54">
        <f t="shared" si="37"/>
        <v>2.8635968399527187E-2</v>
      </c>
      <c r="AG54">
        <f t="shared" si="0"/>
        <v>5262.9506865742251</v>
      </c>
      <c r="AH54">
        <f t="shared" si="1"/>
        <v>5300.1004905992631</v>
      </c>
      <c r="AI54">
        <f t="shared" si="2"/>
        <v>5262.9506865742251</v>
      </c>
      <c r="AK54" t="b">
        <f t="shared" si="38"/>
        <v>1</v>
      </c>
      <c r="AL54" t="b">
        <f t="shared" si="39"/>
        <v>1</v>
      </c>
      <c r="AM54">
        <f t="shared" si="40"/>
        <v>5262.950686574226</v>
      </c>
      <c r="AN54" t="b">
        <f t="shared" si="41"/>
        <v>1</v>
      </c>
      <c r="AO54">
        <f t="shared" si="42"/>
        <v>-27.945904768405057</v>
      </c>
      <c r="AP54">
        <f>SUM(AO55:$AO$271)</f>
        <v>5228.6601038985318</v>
      </c>
      <c r="AQ54" t="b">
        <f t="shared" si="3"/>
        <v>1</v>
      </c>
      <c r="AR54" t="b">
        <f t="shared" si="43"/>
        <v>1</v>
      </c>
      <c r="AS54" t="b">
        <f t="shared" si="44"/>
        <v>1</v>
      </c>
      <c r="AT54" t="b">
        <f t="shared" ref="AT54:AT117" si="46">AND(C54&gt;=18,C54&lt;=120,OR(B54-B53=0,B54-B53=1))</f>
        <v>1</v>
      </c>
      <c r="AU54">
        <f t="shared" si="4"/>
        <v>5300.1004905992622</v>
      </c>
      <c r="AV54" t="b">
        <f t="shared" si="5"/>
        <v>1</v>
      </c>
      <c r="AW54" t="b">
        <f t="shared" si="6"/>
        <v>1</v>
      </c>
      <c r="AX54" t="b">
        <f t="shared" si="45"/>
        <v>1</v>
      </c>
    </row>
    <row r="55" spans="1:50" x14ac:dyDescent="0.35">
      <c r="A55">
        <v>3</v>
      </c>
      <c r="B55">
        <f t="shared" si="7"/>
        <v>11</v>
      </c>
      <c r="C55">
        <f t="shared" si="8"/>
        <v>49</v>
      </c>
      <c r="D55">
        <f t="shared" si="9"/>
        <v>1.3807176488470629E-3</v>
      </c>
      <c r="E55">
        <f t="shared" si="10"/>
        <v>1.1513268153751088E-4</v>
      </c>
      <c r="F55">
        <f t="shared" si="11"/>
        <v>0.04</v>
      </c>
      <c r="G55">
        <f t="shared" si="12"/>
        <v>3.3960531989175591E-3</v>
      </c>
      <c r="H55">
        <f t="shared" si="13"/>
        <v>0.02</v>
      </c>
      <c r="I55">
        <f t="shared" si="14"/>
        <v>1.0074170717777331</v>
      </c>
      <c r="J55">
        <f t="shared" si="15"/>
        <v>1.1432568616759629E-4</v>
      </c>
      <c r="K55">
        <f t="shared" si="16"/>
        <v>3.3718611090813922E-3</v>
      </c>
      <c r="L55">
        <f t="shared" si="17"/>
        <v>0</v>
      </c>
      <c r="M55">
        <f t="shared" si="18"/>
        <v>0.98950454911797936</v>
      </c>
      <c r="N55">
        <f t="shared" si="19"/>
        <v>68.98</v>
      </c>
      <c r="O55">
        <f t="shared" si="20"/>
        <v>1.3796000000000002</v>
      </c>
      <c r="P55">
        <f t="shared" si="21"/>
        <v>5.0370853588886657</v>
      </c>
      <c r="Q55">
        <f t="shared" si="22"/>
        <v>251.85426794443327</v>
      </c>
      <c r="R55">
        <f t="shared" si="23"/>
        <v>68.496500963294494</v>
      </c>
      <c r="S55">
        <f t="shared" si="24"/>
        <v>1.3699300192658899</v>
      </c>
      <c r="T55">
        <f t="shared" si="25"/>
        <v>5.001779097380604</v>
      </c>
      <c r="U55">
        <f t="shared" si="26"/>
        <v>34.297705850278888</v>
      </c>
      <c r="V55">
        <f t="shared" si="27"/>
        <v>2.8793411996984986E-2</v>
      </c>
      <c r="W55">
        <f t="shared" si="28"/>
        <v>27.79829258437212</v>
      </c>
      <c r="X55">
        <f t="shared" si="29"/>
        <v>-28.018047510114187</v>
      </c>
      <c r="Y55">
        <f t="shared" si="30"/>
        <v>0.99673694261856227</v>
      </c>
      <c r="Z55">
        <f t="shared" si="31"/>
        <v>0.99024273574256516</v>
      </c>
      <c r="AA55">
        <f t="shared" si="32"/>
        <v>27.744668016580633</v>
      </c>
      <c r="AB55">
        <f t="shared" si="33"/>
        <v>68.050214256624486</v>
      </c>
      <c r="AC55">
        <f t="shared" si="34"/>
        <v>1.3610042851324897</v>
      </c>
      <c r="AD55">
        <f t="shared" si="35"/>
        <v>4.9529754169701476</v>
      </c>
      <c r="AE55">
        <f t="shared" si="36"/>
        <v>33.963054070873945</v>
      </c>
      <c r="AF55">
        <f t="shared" si="37"/>
        <v>2.851246706725721E-2</v>
      </c>
      <c r="AG55">
        <f t="shared" si="0"/>
        <v>5308.1982651187282</v>
      </c>
      <c r="AH55">
        <f t="shared" si="1"/>
        <v>5364.5011231634344</v>
      </c>
      <c r="AI55">
        <f t="shared" si="2"/>
        <v>5308.1982651187282</v>
      </c>
      <c r="AK55" t="b">
        <f t="shared" si="38"/>
        <v>1</v>
      </c>
      <c r="AL55" t="b">
        <f t="shared" si="39"/>
        <v>1</v>
      </c>
      <c r="AM55">
        <f t="shared" si="40"/>
        <v>5308.1982651187282</v>
      </c>
      <c r="AN55" t="b">
        <f t="shared" si="41"/>
        <v>1</v>
      </c>
      <c r="AO55">
        <f t="shared" si="42"/>
        <v>-27.744668016580633</v>
      </c>
      <c r="AP55">
        <f>SUM(AO56:$AO$271)</f>
        <v>5256.4047719151113</v>
      </c>
      <c r="AQ55" t="b">
        <f t="shared" si="3"/>
        <v>1</v>
      </c>
      <c r="AR55" t="b">
        <f t="shared" si="43"/>
        <v>1</v>
      </c>
      <c r="AS55" t="b">
        <f t="shared" si="44"/>
        <v>1</v>
      </c>
      <c r="AT55" t="b">
        <f t="shared" si="46"/>
        <v>1</v>
      </c>
      <c r="AU55">
        <f t="shared" si="4"/>
        <v>5364.5011231634344</v>
      </c>
      <c r="AV55" t="b">
        <f t="shared" si="5"/>
        <v>1</v>
      </c>
      <c r="AW55" t="b">
        <f t="shared" si="6"/>
        <v>1</v>
      </c>
      <c r="AX55" t="b">
        <f t="shared" si="45"/>
        <v>1</v>
      </c>
    </row>
    <row r="56" spans="1:50" x14ac:dyDescent="0.35">
      <c r="A56">
        <v>4</v>
      </c>
      <c r="B56">
        <f t="shared" si="7"/>
        <v>12</v>
      </c>
      <c r="C56">
        <f t="shared" si="8"/>
        <v>50</v>
      </c>
      <c r="D56">
        <f t="shared" si="9"/>
        <v>1.5037071872430197E-3</v>
      </c>
      <c r="E56">
        <f t="shared" si="10"/>
        <v>1.2539537813704982E-4</v>
      </c>
      <c r="F56">
        <f t="shared" si="11"/>
        <v>0.04</v>
      </c>
      <c r="G56">
        <f t="shared" si="12"/>
        <v>3.3960531989175591E-3</v>
      </c>
      <c r="H56">
        <f t="shared" si="13"/>
        <v>0.02</v>
      </c>
      <c r="I56">
        <f t="shared" si="14"/>
        <v>1.0099016340499611</v>
      </c>
      <c r="J56">
        <f t="shared" si="15"/>
        <v>1.2407929710498E-4</v>
      </c>
      <c r="K56">
        <f t="shared" si="16"/>
        <v>3.3599887094817381E-3</v>
      </c>
      <c r="L56">
        <f t="shared" si="17"/>
        <v>0</v>
      </c>
      <c r="M56">
        <f t="shared" si="18"/>
        <v>0.98602048111139262</v>
      </c>
      <c r="N56">
        <f t="shared" si="19"/>
        <v>68.98</v>
      </c>
      <c r="O56">
        <f t="shared" si="20"/>
        <v>1.3796000000000002</v>
      </c>
      <c r="P56">
        <f t="shared" si="21"/>
        <v>5.0495081702498057</v>
      </c>
      <c r="Q56">
        <f t="shared" si="22"/>
        <v>252.47540851249028</v>
      </c>
      <c r="R56">
        <f t="shared" si="23"/>
        <v>68.256023798158225</v>
      </c>
      <c r="S56">
        <f t="shared" si="24"/>
        <v>1.3651204759631645</v>
      </c>
      <c r="T56">
        <f t="shared" si="25"/>
        <v>4.9965113052705865</v>
      </c>
      <c r="U56">
        <f t="shared" si="26"/>
        <v>37.223789131494001</v>
      </c>
      <c r="V56">
        <f t="shared" si="27"/>
        <v>3.1326971224522479E-2</v>
      </c>
      <c r="W56">
        <f t="shared" si="28"/>
        <v>24.639275914205946</v>
      </c>
      <c r="X56">
        <f t="shared" si="29"/>
        <v>-24.858259325479032</v>
      </c>
      <c r="Y56">
        <f t="shared" si="30"/>
        <v>0.99673694261856227</v>
      </c>
      <c r="Z56">
        <f t="shared" si="31"/>
        <v>0.98701151687428534</v>
      </c>
      <c r="AA56">
        <f t="shared" si="32"/>
        <v>24.535388243695415</v>
      </c>
      <c r="AB56">
        <f t="shared" si="33"/>
        <v>67.59003173679784</v>
      </c>
      <c r="AC56">
        <f t="shared" si="34"/>
        <v>1.3518006347359568</v>
      </c>
      <c r="AD56">
        <f t="shared" si="35"/>
        <v>4.9316142024946368</v>
      </c>
      <c r="AE56">
        <f t="shared" si="36"/>
        <v>36.74030857448443</v>
      </c>
      <c r="AF56">
        <f t="shared" si="37"/>
        <v>3.0920081387393019E-2</v>
      </c>
      <c r="AG56">
        <f t="shared" si="0"/>
        <v>5350.4341842765252</v>
      </c>
      <c r="AH56">
        <f t="shared" si="1"/>
        <v>5426.2911235330375</v>
      </c>
      <c r="AI56">
        <f t="shared" si="2"/>
        <v>5350.4341842765252</v>
      </c>
      <c r="AK56" t="b">
        <f t="shared" si="38"/>
        <v>1</v>
      </c>
      <c r="AL56" t="b">
        <f t="shared" si="39"/>
        <v>1</v>
      </c>
      <c r="AM56">
        <f t="shared" si="40"/>
        <v>5350.4341842765252</v>
      </c>
      <c r="AN56" t="b">
        <f t="shared" si="41"/>
        <v>1</v>
      </c>
      <c r="AO56">
        <f t="shared" si="42"/>
        <v>-24.535388243695415</v>
      </c>
      <c r="AP56">
        <f>SUM(AO57:$AO$271)</f>
        <v>5280.940160158807</v>
      </c>
      <c r="AQ56" t="b">
        <f t="shared" si="3"/>
        <v>1</v>
      </c>
      <c r="AR56" t="b">
        <f t="shared" si="43"/>
        <v>1</v>
      </c>
      <c r="AS56" t="b">
        <f t="shared" si="44"/>
        <v>1</v>
      </c>
      <c r="AT56" t="b">
        <f t="shared" si="46"/>
        <v>1</v>
      </c>
      <c r="AU56">
        <f t="shared" si="4"/>
        <v>5426.2911235330384</v>
      </c>
      <c r="AV56" t="b">
        <f t="shared" si="5"/>
        <v>1</v>
      </c>
      <c r="AW56" t="b">
        <f t="shared" si="6"/>
        <v>1</v>
      </c>
      <c r="AX56" t="b">
        <f t="shared" si="45"/>
        <v>1</v>
      </c>
    </row>
    <row r="57" spans="1:50" x14ac:dyDescent="0.35">
      <c r="A57">
        <v>5</v>
      </c>
      <c r="B57">
        <f t="shared" si="7"/>
        <v>12</v>
      </c>
      <c r="C57">
        <f t="shared" si="8"/>
        <v>50</v>
      </c>
      <c r="D57">
        <f t="shared" si="9"/>
        <v>1.5037071872430197E-3</v>
      </c>
      <c r="E57">
        <f t="shared" si="10"/>
        <v>1.2539537813704982E-4</v>
      </c>
      <c r="F57">
        <f t="shared" si="11"/>
        <v>0.04</v>
      </c>
      <c r="G57">
        <f t="shared" si="12"/>
        <v>3.3960531989175591E-3</v>
      </c>
      <c r="H57">
        <f t="shared" si="13"/>
        <v>0.02</v>
      </c>
      <c r="I57">
        <f t="shared" si="14"/>
        <v>1.0123923239230186</v>
      </c>
      <c r="J57">
        <f t="shared" si="15"/>
        <v>1.2364241107983888E-4</v>
      </c>
      <c r="K57">
        <f t="shared" si="16"/>
        <v>3.3481581128709057E-3</v>
      </c>
      <c r="L57">
        <f t="shared" si="17"/>
        <v>0</v>
      </c>
      <c r="M57">
        <f t="shared" si="18"/>
        <v>0.98254868058744183</v>
      </c>
      <c r="N57">
        <f t="shared" si="19"/>
        <v>68.98</v>
      </c>
      <c r="O57">
        <f t="shared" si="20"/>
        <v>1.3796000000000002</v>
      </c>
      <c r="P57">
        <f t="shared" si="21"/>
        <v>5.0619616196150927</v>
      </c>
      <c r="Q57">
        <f t="shared" si="22"/>
        <v>253.09808098075464</v>
      </c>
      <c r="R57">
        <f t="shared" si="23"/>
        <v>68.01569278706387</v>
      </c>
      <c r="S57">
        <f t="shared" si="24"/>
        <v>1.3603138557412775</v>
      </c>
      <c r="T57">
        <f t="shared" si="25"/>
        <v>4.9911978315402781</v>
      </c>
      <c r="U57">
        <f t="shared" si="26"/>
        <v>37.09272332395166</v>
      </c>
      <c r="V57">
        <f t="shared" si="27"/>
        <v>3.1293656972140815E-2</v>
      </c>
      <c r="W57">
        <f t="shared" si="28"/>
        <v>24.54016411885851</v>
      </c>
      <c r="X57">
        <f t="shared" si="29"/>
        <v>-24.758376484563527</v>
      </c>
      <c r="Y57">
        <f t="shared" si="30"/>
        <v>0.99673694261856227</v>
      </c>
      <c r="Z57">
        <f t="shared" si="31"/>
        <v>0.98379084165858466</v>
      </c>
      <c r="AA57">
        <f t="shared" si="32"/>
        <v>24.357064039848865</v>
      </c>
      <c r="AB57">
        <f t="shared" si="33"/>
        <v>67.132272109015304</v>
      </c>
      <c r="AC57">
        <f t="shared" si="34"/>
        <v>1.342645442180306</v>
      </c>
      <c r="AD57">
        <f t="shared" si="35"/>
        <v>4.910294715575513</v>
      </c>
      <c r="AE57">
        <f t="shared" si="36"/>
        <v>36.49148149827942</v>
      </c>
      <c r="AF57">
        <f t="shared" si="37"/>
        <v>3.0786413131197447E-2</v>
      </c>
      <c r="AG57">
        <f t="shared" si="0"/>
        <v>5392.7084900021919</v>
      </c>
      <c r="AH57">
        <f t="shared" si="1"/>
        <v>5488.4898799904995</v>
      </c>
      <c r="AI57">
        <f t="shared" si="2"/>
        <v>5392.7084900021919</v>
      </c>
      <c r="AK57" t="b">
        <f t="shared" si="38"/>
        <v>1</v>
      </c>
      <c r="AL57" t="b">
        <f t="shared" si="39"/>
        <v>1</v>
      </c>
      <c r="AM57">
        <f t="shared" si="40"/>
        <v>5392.7084900021919</v>
      </c>
      <c r="AN57" t="b">
        <f t="shared" si="41"/>
        <v>1</v>
      </c>
      <c r="AO57">
        <f t="shared" si="42"/>
        <v>-24.357064039848865</v>
      </c>
      <c r="AP57">
        <f>SUM(AO58:$AO$271)</f>
        <v>5305.2972241986572</v>
      </c>
      <c r="AQ57" t="b">
        <f t="shared" si="3"/>
        <v>1</v>
      </c>
      <c r="AR57" t="b">
        <f t="shared" si="43"/>
        <v>1</v>
      </c>
      <c r="AS57" t="b">
        <f t="shared" si="44"/>
        <v>1</v>
      </c>
      <c r="AT57" t="b">
        <f t="shared" si="46"/>
        <v>1</v>
      </c>
      <c r="AU57">
        <f t="shared" si="4"/>
        <v>5488.4898799904986</v>
      </c>
      <c r="AV57" t="b">
        <f t="shared" si="5"/>
        <v>1</v>
      </c>
      <c r="AW57" t="b">
        <f t="shared" si="6"/>
        <v>1</v>
      </c>
      <c r="AX57" t="b">
        <f t="shared" si="45"/>
        <v>1</v>
      </c>
    </row>
    <row r="58" spans="1:50" x14ac:dyDescent="0.35">
      <c r="A58">
        <v>6</v>
      </c>
      <c r="B58">
        <f t="shared" si="7"/>
        <v>12</v>
      </c>
      <c r="C58">
        <f t="shared" si="8"/>
        <v>50</v>
      </c>
      <c r="D58">
        <f t="shared" si="9"/>
        <v>1.5037071872430197E-3</v>
      </c>
      <c r="E58">
        <f t="shared" si="10"/>
        <v>1.2539537813704982E-4</v>
      </c>
      <c r="F58">
        <f t="shared" si="11"/>
        <v>0.04</v>
      </c>
      <c r="G58">
        <f t="shared" si="12"/>
        <v>3.3960531989175591E-3</v>
      </c>
      <c r="H58">
        <f t="shared" si="13"/>
        <v>0.02</v>
      </c>
      <c r="I58">
        <f t="shared" si="14"/>
        <v>1.0148891565092222</v>
      </c>
      <c r="J58">
        <f t="shared" si="15"/>
        <v>1.2320706334032164E-4</v>
      </c>
      <c r="K58">
        <f t="shared" si="16"/>
        <v>3.3363691720596227E-3</v>
      </c>
      <c r="L58">
        <f t="shared" si="17"/>
        <v>0</v>
      </c>
      <c r="M58">
        <f t="shared" si="18"/>
        <v>0.97908910435204188</v>
      </c>
      <c r="N58">
        <f t="shared" si="19"/>
        <v>68.98</v>
      </c>
      <c r="O58">
        <f t="shared" si="20"/>
        <v>1.3796000000000002</v>
      </c>
      <c r="P58">
        <f t="shared" si="21"/>
        <v>5.0744457825461105</v>
      </c>
      <c r="Q58">
        <f t="shared" si="22"/>
        <v>253.72228912730554</v>
      </c>
      <c r="R58">
        <f t="shared" si="23"/>
        <v>67.776207986921747</v>
      </c>
      <c r="S58">
        <f t="shared" si="24"/>
        <v>1.3555241597384349</v>
      </c>
      <c r="T58">
        <f t="shared" si="25"/>
        <v>4.9858900083531896</v>
      </c>
      <c r="U58">
        <f t="shared" si="26"/>
        <v>36.962119002096493</v>
      </c>
      <c r="V58">
        <f t="shared" si="27"/>
        <v>3.1260378147359331E-2</v>
      </c>
      <c r="W58">
        <f t="shared" si="28"/>
        <v>24.441414438586271</v>
      </c>
      <c r="X58">
        <f t="shared" si="29"/>
        <v>-24.658858473592183</v>
      </c>
      <c r="Y58">
        <f t="shared" si="30"/>
        <v>0.99673694261856227</v>
      </c>
      <c r="Z58">
        <f t="shared" si="31"/>
        <v>0.98058067569091978</v>
      </c>
      <c r="AA58">
        <f t="shared" si="32"/>
        <v>24.180000103801788</v>
      </c>
      <c r="AB58">
        <f t="shared" si="33"/>
        <v>66.677612699881038</v>
      </c>
      <c r="AC58">
        <f t="shared" si="34"/>
        <v>1.3335522539976206</v>
      </c>
      <c r="AD58">
        <f t="shared" si="35"/>
        <v>4.889067393311576</v>
      </c>
      <c r="AE58">
        <f t="shared" si="36"/>
        <v>36.244339626043967</v>
      </c>
      <c r="AF58">
        <f t="shared" si="37"/>
        <v>3.0653322726091278E-2</v>
      </c>
      <c r="AG58">
        <f t="shared" si="0"/>
        <v>5435.0216727933057</v>
      </c>
      <c r="AH58">
        <f t="shared" si="1"/>
        <v>5551.1001487348649</v>
      </c>
      <c r="AI58">
        <f t="shared" si="2"/>
        <v>5435.0216727933057</v>
      </c>
      <c r="AK58" t="b">
        <f t="shared" si="38"/>
        <v>1</v>
      </c>
      <c r="AL58" t="b">
        <f t="shared" si="39"/>
        <v>1</v>
      </c>
      <c r="AM58">
        <f t="shared" si="40"/>
        <v>5435.0216727933057</v>
      </c>
      <c r="AN58" t="b">
        <f t="shared" si="41"/>
        <v>1</v>
      </c>
      <c r="AO58">
        <f t="shared" si="42"/>
        <v>-24.180000103801788</v>
      </c>
      <c r="AP58">
        <f>SUM(AO59:$AO$271)</f>
        <v>5329.4772243024581</v>
      </c>
      <c r="AQ58" t="b">
        <f t="shared" si="3"/>
        <v>1</v>
      </c>
      <c r="AR58" t="b">
        <f t="shared" si="43"/>
        <v>1</v>
      </c>
      <c r="AS58" t="b">
        <f t="shared" si="44"/>
        <v>1</v>
      </c>
      <c r="AT58" t="b">
        <f t="shared" si="46"/>
        <v>1</v>
      </c>
      <c r="AU58">
        <f t="shared" si="4"/>
        <v>5551.1001487348649</v>
      </c>
      <c r="AV58" t="b">
        <f t="shared" si="5"/>
        <v>1</v>
      </c>
      <c r="AW58" t="b">
        <f t="shared" si="6"/>
        <v>1</v>
      </c>
      <c r="AX58" t="b">
        <f t="shared" si="45"/>
        <v>1</v>
      </c>
    </row>
    <row r="59" spans="1:50" x14ac:dyDescent="0.35">
      <c r="A59">
        <v>7</v>
      </c>
      <c r="B59">
        <f t="shared" si="7"/>
        <v>12</v>
      </c>
      <c r="C59">
        <f t="shared" si="8"/>
        <v>50</v>
      </c>
      <c r="D59">
        <f t="shared" si="9"/>
        <v>1.5037071872430197E-3</v>
      </c>
      <c r="E59">
        <f t="shared" si="10"/>
        <v>1.2539537813704982E-4</v>
      </c>
      <c r="F59">
        <f t="shared" si="11"/>
        <v>0.04</v>
      </c>
      <c r="G59">
        <f t="shared" si="12"/>
        <v>3.3960531989175591E-3</v>
      </c>
      <c r="H59">
        <f t="shared" si="13"/>
        <v>0.02</v>
      </c>
      <c r="I59">
        <f t="shared" si="14"/>
        <v>1.0173921469581597</v>
      </c>
      <c r="J59">
        <f t="shared" si="15"/>
        <v>1.2277324847008973E-4</v>
      </c>
      <c r="K59">
        <f t="shared" si="16"/>
        <v>3.3246217403768712E-3</v>
      </c>
      <c r="L59">
        <f t="shared" si="17"/>
        <v>0</v>
      </c>
      <c r="M59">
        <f t="shared" si="18"/>
        <v>0.97564170936319494</v>
      </c>
      <c r="N59">
        <f t="shared" si="19"/>
        <v>68.98</v>
      </c>
      <c r="O59">
        <f t="shared" si="20"/>
        <v>1.3796000000000002</v>
      </c>
      <c r="P59">
        <f t="shared" si="21"/>
        <v>5.0869607347907984</v>
      </c>
      <c r="Q59">
        <f t="shared" si="22"/>
        <v>254.34803673953994</v>
      </c>
      <c r="R59">
        <f t="shared" si="23"/>
        <v>67.537566418203852</v>
      </c>
      <c r="S59">
        <f t="shared" si="24"/>
        <v>1.3507513283640771</v>
      </c>
      <c r="T59">
        <f t="shared" si="25"/>
        <v>4.9805878297003279</v>
      </c>
      <c r="U59">
        <f t="shared" si="26"/>
        <v>36.831974541026916</v>
      </c>
      <c r="V59">
        <f t="shared" si="27"/>
        <v>3.1227134712503046E-2</v>
      </c>
      <c r="W59">
        <f t="shared" si="28"/>
        <v>24.343025584400024</v>
      </c>
      <c r="X59">
        <f t="shared" si="29"/>
        <v>-24.559703994016672</v>
      </c>
      <c r="Y59">
        <f t="shared" si="30"/>
        <v>0.99673694261856227</v>
      </c>
      <c r="Z59">
        <f t="shared" si="31"/>
        <v>0.97738098467901136</v>
      </c>
      <c r="AA59">
        <f t="shared" si="32"/>
        <v>24.004187673097064</v>
      </c>
      <c r="AB59">
        <f t="shared" si="33"/>
        <v>66.226032512882711</v>
      </c>
      <c r="AC59">
        <f t="shared" si="34"/>
        <v>1.3245206502576541</v>
      </c>
      <c r="AD59">
        <f t="shared" si="35"/>
        <v>4.8679318372728062</v>
      </c>
      <c r="AE59">
        <f t="shared" si="36"/>
        <v>35.998871544581164</v>
      </c>
      <c r="AF59">
        <f t="shared" si="37"/>
        <v>3.0520807674010362E-2</v>
      </c>
      <c r="AG59">
        <f t="shared" si="0"/>
        <v>5477.3742234546589</v>
      </c>
      <c r="AH59">
        <f t="shared" si="1"/>
        <v>5614.1247046825847</v>
      </c>
      <c r="AI59">
        <f t="shared" si="2"/>
        <v>5477.3742234546589</v>
      </c>
      <c r="AK59" t="b">
        <f t="shared" si="38"/>
        <v>1</v>
      </c>
      <c r="AL59" t="b">
        <f t="shared" si="39"/>
        <v>1</v>
      </c>
      <c r="AM59">
        <f t="shared" si="40"/>
        <v>5477.3742234546589</v>
      </c>
      <c r="AN59" t="b">
        <f t="shared" si="41"/>
        <v>1</v>
      </c>
      <c r="AO59">
        <f t="shared" si="42"/>
        <v>-24.004187673097064</v>
      </c>
      <c r="AP59">
        <f>SUM(AO60:$AO$271)</f>
        <v>5353.4814119755556</v>
      </c>
      <c r="AQ59" t="b">
        <f t="shared" si="3"/>
        <v>1</v>
      </c>
      <c r="AR59" t="b">
        <f t="shared" si="43"/>
        <v>1</v>
      </c>
      <c r="AS59" t="b">
        <f t="shared" si="44"/>
        <v>1</v>
      </c>
      <c r="AT59" t="b">
        <f t="shared" si="46"/>
        <v>1</v>
      </c>
      <c r="AU59">
        <f t="shared" si="4"/>
        <v>5614.1247046825838</v>
      </c>
      <c r="AV59" t="b">
        <f t="shared" si="5"/>
        <v>1</v>
      </c>
      <c r="AW59" t="b">
        <f t="shared" si="6"/>
        <v>1</v>
      </c>
      <c r="AX59" t="b">
        <f t="shared" si="45"/>
        <v>1</v>
      </c>
    </row>
    <row r="60" spans="1:50" x14ac:dyDescent="0.35">
      <c r="A60">
        <v>8</v>
      </c>
      <c r="B60">
        <f t="shared" si="7"/>
        <v>12</v>
      </c>
      <c r="C60">
        <f t="shared" si="8"/>
        <v>50</v>
      </c>
      <c r="D60">
        <f t="shared" si="9"/>
        <v>1.5037071872430197E-3</v>
      </c>
      <c r="E60">
        <f t="shared" si="10"/>
        <v>1.2539537813704982E-4</v>
      </c>
      <c r="F60">
        <f t="shared" si="11"/>
        <v>0.04</v>
      </c>
      <c r="G60">
        <f t="shared" si="12"/>
        <v>3.3960531989175591E-3</v>
      </c>
      <c r="H60">
        <f t="shared" si="13"/>
        <v>0.02</v>
      </c>
      <c r="I60">
        <f t="shared" si="14"/>
        <v>1.0199013104567816</v>
      </c>
      <c r="J60">
        <f t="shared" si="15"/>
        <v>1.2234096107187548E-4</v>
      </c>
      <c r="K60">
        <f t="shared" si="16"/>
        <v>3.3129156716680667E-3</v>
      </c>
      <c r="L60">
        <f t="shared" si="17"/>
        <v>0</v>
      </c>
      <c r="M60">
        <f t="shared" si="18"/>
        <v>0.97220645273045503</v>
      </c>
      <c r="N60">
        <f t="shared" si="19"/>
        <v>68.98</v>
      </c>
      <c r="O60">
        <f t="shared" si="20"/>
        <v>1.3796000000000002</v>
      </c>
      <c r="P60">
        <f t="shared" si="21"/>
        <v>5.0995065522839074</v>
      </c>
      <c r="Q60">
        <f t="shared" si="22"/>
        <v>254.97532761419538</v>
      </c>
      <c r="R60">
        <f t="shared" si="23"/>
        <v>67.299765111873185</v>
      </c>
      <c r="S60">
        <f t="shared" si="24"/>
        <v>1.3459953022374638</v>
      </c>
      <c r="T60">
        <f t="shared" si="25"/>
        <v>4.9752912895790846</v>
      </c>
      <c r="U60">
        <f t="shared" si="26"/>
        <v>36.702288321562648</v>
      </c>
      <c r="V60">
        <f t="shared" si="27"/>
        <v>3.1193926629936974E-2</v>
      </c>
      <c r="W60">
        <f t="shared" si="28"/>
        <v>24.24499627186405</v>
      </c>
      <c r="X60">
        <f t="shared" si="29"/>
        <v>-24.460911751875834</v>
      </c>
      <c r="Y60">
        <f t="shared" si="30"/>
        <v>0.99673694261856227</v>
      </c>
      <c r="Z60">
        <f t="shared" si="31"/>
        <v>0.97419173444247764</v>
      </c>
      <c r="AA60">
        <f t="shared" si="32"/>
        <v>23.829618045604306</v>
      </c>
      <c r="AB60">
        <f t="shared" si="33"/>
        <v>65.777510693708791</v>
      </c>
      <c r="AC60">
        <f t="shared" si="34"/>
        <v>1.3155502138741759</v>
      </c>
      <c r="AD60">
        <f t="shared" si="35"/>
        <v>4.8468876507515999</v>
      </c>
      <c r="AE60">
        <f t="shared" si="36"/>
        <v>35.755065917991004</v>
      </c>
      <c r="AF60">
        <f t="shared" si="37"/>
        <v>3.0388865487689692E-2</v>
      </c>
      <c r="AG60">
        <f t="shared" si="0"/>
        <v>5519.766633103849</v>
      </c>
      <c r="AH60">
        <f t="shared" si="1"/>
        <v>5677.5663415949457</v>
      </c>
      <c r="AI60">
        <f t="shared" si="2"/>
        <v>5519.766633103849</v>
      </c>
      <c r="AK60" t="b">
        <f t="shared" si="38"/>
        <v>1</v>
      </c>
      <c r="AL60" t="b">
        <f t="shared" si="39"/>
        <v>1</v>
      </c>
      <c r="AM60">
        <f t="shared" si="40"/>
        <v>5519.766633103849</v>
      </c>
      <c r="AN60" t="b">
        <f t="shared" si="41"/>
        <v>1</v>
      </c>
      <c r="AO60">
        <f t="shared" si="42"/>
        <v>-23.829618045604306</v>
      </c>
      <c r="AP60">
        <f>SUM(AO61:$AO$271)</f>
        <v>5377.3110300211592</v>
      </c>
      <c r="AQ60" t="b">
        <f t="shared" si="3"/>
        <v>1</v>
      </c>
      <c r="AR60" t="b">
        <f t="shared" si="43"/>
        <v>1</v>
      </c>
      <c r="AS60" t="b">
        <f t="shared" si="44"/>
        <v>1</v>
      </c>
      <c r="AT60" t="b">
        <f t="shared" si="46"/>
        <v>1</v>
      </c>
      <c r="AU60">
        <f t="shared" si="4"/>
        <v>5677.5663415949466</v>
      </c>
      <c r="AV60" t="b">
        <f t="shared" si="5"/>
        <v>1</v>
      </c>
      <c r="AW60" t="b">
        <f t="shared" si="6"/>
        <v>1</v>
      </c>
      <c r="AX60" t="b">
        <f t="shared" si="45"/>
        <v>1</v>
      </c>
    </row>
    <row r="61" spans="1:50" x14ac:dyDescent="0.35">
      <c r="A61">
        <v>9</v>
      </c>
      <c r="B61">
        <f t="shared" si="7"/>
        <v>12</v>
      </c>
      <c r="C61">
        <f t="shared" si="8"/>
        <v>50</v>
      </c>
      <c r="D61">
        <f t="shared" si="9"/>
        <v>1.5037071872430197E-3</v>
      </c>
      <c r="E61">
        <f t="shared" si="10"/>
        <v>1.2539537813704982E-4</v>
      </c>
      <c r="F61">
        <f t="shared" si="11"/>
        <v>0.04</v>
      </c>
      <c r="G61">
        <f t="shared" si="12"/>
        <v>3.3960531989175591E-3</v>
      </c>
      <c r="H61">
        <f t="shared" si="13"/>
        <v>0.02</v>
      </c>
      <c r="I61">
        <f t="shared" si="14"/>
        <v>1.0224166622294941</v>
      </c>
      <c r="J61">
        <f t="shared" si="15"/>
        <v>1.2191019576741526E-4</v>
      </c>
      <c r="K61">
        <f t="shared" si="16"/>
        <v>3.3012508202932378E-3</v>
      </c>
      <c r="L61">
        <f t="shared" si="17"/>
        <v>0</v>
      </c>
      <c r="M61">
        <f t="shared" si="18"/>
        <v>0.96878329171439437</v>
      </c>
      <c r="N61">
        <f t="shared" si="19"/>
        <v>68.98</v>
      </c>
      <c r="O61">
        <f t="shared" si="20"/>
        <v>1.3796000000000002</v>
      </c>
      <c r="P61">
        <f t="shared" si="21"/>
        <v>5.1120833111474706</v>
      </c>
      <c r="Q61">
        <f t="shared" si="22"/>
        <v>255.60416555737353</v>
      </c>
      <c r="R61">
        <f t="shared" si="23"/>
        <v>67.062801109346793</v>
      </c>
      <c r="S61">
        <f t="shared" si="24"/>
        <v>1.3412560221869358</v>
      </c>
      <c r="T61">
        <f t="shared" si="25"/>
        <v>4.9700003819932412</v>
      </c>
      <c r="U61">
        <f t="shared" si="26"/>
        <v>36.573058730224581</v>
      </c>
      <c r="V61">
        <f t="shared" si="27"/>
        <v>3.116075386206623E-2</v>
      </c>
      <c r="W61">
        <f t="shared" si="28"/>
        <v>24.14732522107996</v>
      </c>
      <c r="X61">
        <f t="shared" si="29"/>
        <v>-24.362480457779384</v>
      </c>
      <c r="Y61">
        <f t="shared" si="30"/>
        <v>0.99673694261856227</v>
      </c>
      <c r="Z61">
        <f t="shared" si="31"/>
        <v>0.97101289091246945</v>
      </c>
      <c r="AA61">
        <f t="shared" si="32"/>
        <v>23.6562825791069</v>
      </c>
      <c r="AB61">
        <f t="shared" si="33"/>
        <v>65.332026529285471</v>
      </c>
      <c r="AC61">
        <f t="shared" si="34"/>
        <v>1.3066405305857094</v>
      </c>
      <c r="AD61">
        <f t="shared" si="35"/>
        <v>4.8259344387553345</v>
      </c>
      <c r="AE61">
        <f t="shared" si="36"/>
        <v>35.512911487146901</v>
      </c>
      <c r="AF61">
        <f t="shared" si="37"/>
        <v>3.0257493690616828E-2</v>
      </c>
      <c r="AG61">
        <f t="shared" si="0"/>
        <v>5562.1993931768748</v>
      </c>
      <c r="AH61">
        <f t="shared" si="1"/>
        <v>5741.4278722063873</v>
      </c>
      <c r="AI61">
        <f t="shared" si="2"/>
        <v>5562.1993931768748</v>
      </c>
      <c r="AK61" t="b">
        <f t="shared" si="38"/>
        <v>1</v>
      </c>
      <c r="AL61" t="b">
        <f t="shared" si="39"/>
        <v>1</v>
      </c>
      <c r="AM61">
        <f t="shared" si="40"/>
        <v>5562.1993931768748</v>
      </c>
      <c r="AN61" t="b">
        <f t="shared" si="41"/>
        <v>1</v>
      </c>
      <c r="AO61">
        <f t="shared" si="42"/>
        <v>-23.6562825791069</v>
      </c>
      <c r="AP61">
        <f>SUM(AO62:$AO$271)</f>
        <v>5400.9673126002672</v>
      </c>
      <c r="AQ61" t="b">
        <f t="shared" si="3"/>
        <v>1</v>
      </c>
      <c r="AR61" t="b">
        <f t="shared" si="43"/>
        <v>1</v>
      </c>
      <c r="AS61" t="b">
        <f t="shared" si="44"/>
        <v>1</v>
      </c>
      <c r="AT61" t="b">
        <f t="shared" si="46"/>
        <v>1</v>
      </c>
      <c r="AU61">
        <f t="shared" si="4"/>
        <v>5741.4278722063864</v>
      </c>
      <c r="AV61" t="b">
        <f t="shared" si="5"/>
        <v>1</v>
      </c>
      <c r="AW61" t="b">
        <f t="shared" si="6"/>
        <v>1</v>
      </c>
      <c r="AX61" t="b">
        <f t="shared" si="45"/>
        <v>1</v>
      </c>
    </row>
    <row r="62" spans="1:50" x14ac:dyDescent="0.35">
      <c r="A62">
        <v>10</v>
      </c>
      <c r="B62">
        <f t="shared" si="7"/>
        <v>12</v>
      </c>
      <c r="C62">
        <f t="shared" si="8"/>
        <v>50</v>
      </c>
      <c r="D62">
        <f t="shared" si="9"/>
        <v>1.5037071872430197E-3</v>
      </c>
      <c r="E62">
        <f t="shared" si="10"/>
        <v>1.2539537813704982E-4</v>
      </c>
      <c r="F62">
        <f t="shared" si="11"/>
        <v>0.04</v>
      </c>
      <c r="G62">
        <f t="shared" si="12"/>
        <v>3.3960531989175591E-3</v>
      </c>
      <c r="H62">
        <f t="shared" si="13"/>
        <v>0.02</v>
      </c>
      <c r="I62">
        <f t="shared" si="14"/>
        <v>1.0249382175382502</v>
      </c>
      <c r="J62">
        <f t="shared" si="15"/>
        <v>1.2148094719738232E-4</v>
      </c>
      <c r="K62">
        <f t="shared" si="16"/>
        <v>3.2896270411252146E-3</v>
      </c>
      <c r="L62">
        <f t="shared" si="17"/>
        <v>0</v>
      </c>
      <c r="M62">
        <f t="shared" si="18"/>
        <v>0.96537218372607181</v>
      </c>
      <c r="N62">
        <f t="shared" si="19"/>
        <v>68.98</v>
      </c>
      <c r="O62">
        <f t="shared" si="20"/>
        <v>1.3796000000000002</v>
      </c>
      <c r="P62">
        <f t="shared" si="21"/>
        <v>5.124691087691251</v>
      </c>
      <c r="Q62">
        <f t="shared" si="22"/>
        <v>256.23455438456256</v>
      </c>
      <c r="R62">
        <f t="shared" si="23"/>
        <v>66.826671462458933</v>
      </c>
      <c r="S62">
        <f t="shared" si="24"/>
        <v>1.3365334292491786</v>
      </c>
      <c r="T62">
        <f t="shared" si="25"/>
        <v>4.96471510095295</v>
      </c>
      <c r="U62">
        <f t="shared" si="26"/>
        <v>36.444284159214696</v>
      </c>
      <c r="V62">
        <f t="shared" si="27"/>
        <v>3.112761637133583E-2</v>
      </c>
      <c r="W62">
        <f t="shared" si="28"/>
        <v>24.050011156670777</v>
      </c>
      <c r="X62">
        <f t="shared" si="29"/>
        <v>-24.264408826891795</v>
      </c>
      <c r="Y62">
        <f t="shared" si="30"/>
        <v>0.99673694261856227</v>
      </c>
      <c r="Z62">
        <f t="shared" si="31"/>
        <v>0.96784442013130634</v>
      </c>
      <c r="AA62">
        <f t="shared" si="32"/>
        <v>23.484172690892045</v>
      </c>
      <c r="AB62">
        <f t="shared" si="33"/>
        <v>64.889559446820073</v>
      </c>
      <c r="AC62">
        <f t="shared" si="34"/>
        <v>1.2977911889364013</v>
      </c>
      <c r="AD62">
        <f t="shared" si="35"/>
        <v>4.8050718079989476</v>
      </c>
      <c r="AE62">
        <f t="shared" si="36"/>
        <v>35.272397069175703</v>
      </c>
      <c r="AF62">
        <f t="shared" si="37"/>
        <v>3.0126689816985283E-2</v>
      </c>
      <c r="AG62">
        <f t="shared" si="0"/>
        <v>5604.6729954337325</v>
      </c>
      <c r="AH62">
        <f t="shared" si="1"/>
        <v>5805.7121283536799</v>
      </c>
      <c r="AI62">
        <f t="shared" si="2"/>
        <v>5604.6729954337325</v>
      </c>
      <c r="AK62" t="b">
        <f t="shared" si="38"/>
        <v>1</v>
      </c>
      <c r="AL62" t="b">
        <f t="shared" si="39"/>
        <v>1</v>
      </c>
      <c r="AM62">
        <f t="shared" si="40"/>
        <v>5604.6729954337325</v>
      </c>
      <c r="AN62" t="b">
        <f t="shared" si="41"/>
        <v>1</v>
      </c>
      <c r="AO62">
        <f t="shared" si="42"/>
        <v>-23.484172690892045</v>
      </c>
      <c r="AP62">
        <f>SUM(AO63:$AO$271)</f>
        <v>5424.451485291158</v>
      </c>
      <c r="AQ62" t="b">
        <f t="shared" si="3"/>
        <v>1</v>
      </c>
      <c r="AR62" t="b">
        <f t="shared" si="43"/>
        <v>1</v>
      </c>
      <c r="AS62" t="b">
        <f t="shared" si="44"/>
        <v>1</v>
      </c>
      <c r="AT62" t="b">
        <f t="shared" si="46"/>
        <v>1</v>
      </c>
      <c r="AU62">
        <f t="shared" si="4"/>
        <v>5805.7121283536799</v>
      </c>
      <c r="AV62" t="b">
        <f t="shared" si="5"/>
        <v>1</v>
      </c>
      <c r="AW62" t="b">
        <f t="shared" si="6"/>
        <v>1</v>
      </c>
      <c r="AX62" t="b">
        <f t="shared" si="45"/>
        <v>1</v>
      </c>
    </row>
    <row r="63" spans="1:50" x14ac:dyDescent="0.35">
      <c r="A63">
        <v>11</v>
      </c>
      <c r="B63">
        <f t="shared" si="7"/>
        <v>12</v>
      </c>
      <c r="C63">
        <f t="shared" si="8"/>
        <v>50</v>
      </c>
      <c r="D63">
        <f t="shared" si="9"/>
        <v>1.5037071872430197E-3</v>
      </c>
      <c r="E63">
        <f t="shared" si="10"/>
        <v>1.2539537813704982E-4</v>
      </c>
      <c r="F63">
        <f t="shared" si="11"/>
        <v>0.04</v>
      </c>
      <c r="G63">
        <f t="shared" si="12"/>
        <v>3.3960531989175591E-3</v>
      </c>
      <c r="H63">
        <f t="shared" si="13"/>
        <v>0.02</v>
      </c>
      <c r="I63">
        <f t="shared" si="14"/>
        <v>1.0274659916826436</v>
      </c>
      <c r="J63">
        <f t="shared" si="15"/>
        <v>1.210532100213203E-4</v>
      </c>
      <c r="K63">
        <f t="shared" si="16"/>
        <v>3.2780441895478235E-3</v>
      </c>
      <c r="L63">
        <f t="shared" si="17"/>
        <v>0</v>
      </c>
      <c r="M63">
        <f t="shared" si="18"/>
        <v>0.96197308632650269</v>
      </c>
      <c r="N63">
        <f t="shared" si="19"/>
        <v>68.98</v>
      </c>
      <c r="O63">
        <f t="shared" si="20"/>
        <v>1.3796000000000002</v>
      </c>
      <c r="P63">
        <f t="shared" si="21"/>
        <v>5.1373299584132184</v>
      </c>
      <c r="Q63">
        <f t="shared" si="22"/>
        <v>256.86649792066089</v>
      </c>
      <c r="R63">
        <f t="shared" si="23"/>
        <v>66.591373233424434</v>
      </c>
      <c r="S63">
        <f t="shared" si="24"/>
        <v>1.3318274646684887</v>
      </c>
      <c r="T63">
        <f t="shared" si="25"/>
        <v>4.9594354404747385</v>
      </c>
      <c r="U63">
        <f t="shared" si="26"/>
        <v>36.315963006396089</v>
      </c>
      <c r="V63">
        <f t="shared" si="27"/>
        <v>3.1094514120230798E-2</v>
      </c>
      <c r="W63">
        <f t="shared" si="28"/>
        <v>23.953052807764887</v>
      </c>
      <c r="X63">
        <f t="shared" si="29"/>
        <v>-24.16669557891629</v>
      </c>
      <c r="Y63">
        <f t="shared" si="30"/>
        <v>0.99673694261856227</v>
      </c>
      <c r="Z63">
        <f t="shared" si="31"/>
        <v>0.96468628825211356</v>
      </c>
      <c r="AA63">
        <f t="shared" si="32"/>
        <v>23.313279857343524</v>
      </c>
      <c r="AB63">
        <f t="shared" si="33"/>
        <v>64.450089012851066</v>
      </c>
      <c r="AC63">
        <f t="shared" si="34"/>
        <v>1.2890017802570213</v>
      </c>
      <c r="AD63">
        <f t="shared" si="35"/>
        <v>4.7842993668975611</v>
      </c>
      <c r="AE63">
        <f t="shared" si="36"/>
        <v>35.033511556941313</v>
      </c>
      <c r="AF63">
        <f t="shared" si="37"/>
        <v>2.9996451411648382E-2</v>
      </c>
      <c r="AG63">
        <f t="shared" si="0"/>
        <v>5647.1879319640157</v>
      </c>
      <c r="AH63">
        <f t="shared" si="1"/>
        <v>5870.4219611059962</v>
      </c>
      <c r="AI63">
        <f t="shared" si="2"/>
        <v>5647.1879319640157</v>
      </c>
      <c r="AK63" t="b">
        <f t="shared" si="38"/>
        <v>1</v>
      </c>
      <c r="AL63" t="b">
        <f t="shared" si="39"/>
        <v>1</v>
      </c>
      <c r="AM63">
        <f t="shared" si="40"/>
        <v>5647.1879319640166</v>
      </c>
      <c r="AN63" t="b">
        <f t="shared" si="41"/>
        <v>1</v>
      </c>
      <c r="AO63">
        <f t="shared" si="42"/>
        <v>-23.313279857343517</v>
      </c>
      <c r="AP63">
        <f>SUM(AO64:$AO$271)</f>
        <v>5447.7647651485022</v>
      </c>
      <c r="AQ63" t="b">
        <f t="shared" si="3"/>
        <v>1</v>
      </c>
      <c r="AR63" t="b">
        <f t="shared" si="43"/>
        <v>1</v>
      </c>
      <c r="AS63" t="b">
        <f t="shared" si="44"/>
        <v>1</v>
      </c>
      <c r="AT63" t="b">
        <f t="shared" si="46"/>
        <v>1</v>
      </c>
      <c r="AU63">
        <f t="shared" si="4"/>
        <v>5870.4219611059962</v>
      </c>
      <c r="AV63" t="b">
        <f t="shared" si="5"/>
        <v>1</v>
      </c>
      <c r="AW63" t="b">
        <f t="shared" si="6"/>
        <v>1</v>
      </c>
      <c r="AX63" t="b">
        <f t="shared" si="45"/>
        <v>1</v>
      </c>
    </row>
    <row r="64" spans="1:50" x14ac:dyDescent="0.35">
      <c r="A64">
        <v>12</v>
      </c>
      <c r="B64">
        <f t="shared" si="7"/>
        <v>12</v>
      </c>
      <c r="C64">
        <f t="shared" si="8"/>
        <v>50</v>
      </c>
      <c r="D64">
        <f t="shared" si="9"/>
        <v>1.5037071872430197E-3</v>
      </c>
      <c r="E64">
        <f t="shared" si="10"/>
        <v>1.2539537813704982E-4</v>
      </c>
      <c r="F64">
        <f t="shared" si="11"/>
        <v>0.04</v>
      </c>
      <c r="G64">
        <f t="shared" si="12"/>
        <v>3.3960531989175591E-3</v>
      </c>
      <c r="H64">
        <f t="shared" si="13"/>
        <v>0.02</v>
      </c>
      <c r="I64">
        <f t="shared" si="14"/>
        <v>1.0300000000000005</v>
      </c>
      <c r="J64">
        <f t="shared" si="15"/>
        <v>1.2062697891757667E-4</v>
      </c>
      <c r="K64">
        <f t="shared" si="16"/>
        <v>3.2665021214540878E-3</v>
      </c>
      <c r="L64">
        <f t="shared" si="17"/>
        <v>0</v>
      </c>
      <c r="M64">
        <f t="shared" si="18"/>
        <v>0.95858595722613105</v>
      </c>
      <c r="N64">
        <f t="shared" si="19"/>
        <v>68.98</v>
      </c>
      <c r="O64">
        <f t="shared" si="20"/>
        <v>1.3796000000000002</v>
      </c>
      <c r="P64">
        <f t="shared" si="21"/>
        <v>5.1500000000000021</v>
      </c>
      <c r="Q64">
        <f t="shared" si="22"/>
        <v>257.50000000000011</v>
      </c>
      <c r="R64">
        <f t="shared" si="23"/>
        <v>66.356903494802154</v>
      </c>
      <c r="S64">
        <f t="shared" si="24"/>
        <v>1.3271380698960431</v>
      </c>
      <c r="T64">
        <f t="shared" si="25"/>
        <v>4.9541613945814911</v>
      </c>
      <c r="U64">
        <f t="shared" si="26"/>
        <v>36.188093675273002</v>
      </c>
      <c r="V64">
        <f t="shared" si="27"/>
        <v>3.1061447071276008E-2</v>
      </c>
      <c r="W64">
        <f t="shared" si="28"/>
        <v>23.856448907980347</v>
      </c>
      <c r="X64">
        <f t="shared" si="29"/>
        <v>-24.069339438078927</v>
      </c>
      <c r="Y64">
        <f t="shared" si="30"/>
        <v>0.99673694261856227</v>
      </c>
      <c r="Z64">
        <f t="shared" si="31"/>
        <v>0.96153846153846079</v>
      </c>
      <c r="AA64">
        <f t="shared" si="32"/>
        <v>23.143595613537414</v>
      </c>
      <c r="AB64">
        <f t="shared" si="33"/>
        <v>64.013594932304386</v>
      </c>
      <c r="AC64">
        <f t="shared" si="34"/>
        <v>1.2802718986460879</v>
      </c>
      <c r="AD64">
        <f t="shared" si="35"/>
        <v>4.763616725559122</v>
      </c>
      <c r="AE64">
        <f t="shared" si="36"/>
        <v>34.796243918531708</v>
      </c>
      <c r="AF64">
        <f t="shared" si="37"/>
        <v>2.9866776030073063E-2</v>
      </c>
      <c r="AG64">
        <f t="shared" si="0"/>
        <v>5689.7446951925185</v>
      </c>
      <c r="AH64">
        <f t="shared" si="1"/>
        <v>5935.5602408958557</v>
      </c>
      <c r="AI64">
        <f t="shared" si="2"/>
        <v>5689.7446951925185</v>
      </c>
      <c r="AK64" t="b">
        <f t="shared" si="38"/>
        <v>1</v>
      </c>
      <c r="AL64" t="b">
        <f t="shared" si="39"/>
        <v>1</v>
      </c>
      <c r="AM64">
        <f t="shared" si="40"/>
        <v>5689.7446951925194</v>
      </c>
      <c r="AN64" t="b">
        <f t="shared" si="41"/>
        <v>1</v>
      </c>
      <c r="AO64">
        <f t="shared" si="42"/>
        <v>-23.143595613537414</v>
      </c>
      <c r="AP64">
        <f>SUM(AO65:$AO$271)</f>
        <v>5470.9083607620396</v>
      </c>
      <c r="AQ64" t="b">
        <f t="shared" si="3"/>
        <v>1</v>
      </c>
      <c r="AR64" t="b">
        <f t="shared" si="43"/>
        <v>1</v>
      </c>
      <c r="AS64" t="b">
        <f t="shared" si="44"/>
        <v>1</v>
      </c>
      <c r="AT64" t="b">
        <f t="shared" si="46"/>
        <v>1</v>
      </c>
      <c r="AU64">
        <f t="shared" si="4"/>
        <v>5935.5602408958566</v>
      </c>
      <c r="AV64" t="b">
        <f t="shared" si="5"/>
        <v>1</v>
      </c>
      <c r="AW64" t="b">
        <f t="shared" si="6"/>
        <v>1</v>
      </c>
      <c r="AX64" t="b">
        <f t="shared" si="45"/>
        <v>1</v>
      </c>
    </row>
    <row r="65" spans="1:50" x14ac:dyDescent="0.35">
      <c r="A65">
        <v>13</v>
      </c>
      <c r="B65">
        <f t="shared" si="7"/>
        <v>12</v>
      </c>
      <c r="C65">
        <f t="shared" si="8"/>
        <v>50</v>
      </c>
      <c r="D65">
        <f t="shared" si="9"/>
        <v>1.5037071872430197E-3</v>
      </c>
      <c r="E65">
        <f t="shared" si="10"/>
        <v>1.2539537813704982E-4</v>
      </c>
      <c r="F65">
        <f t="shared" si="11"/>
        <v>0.04</v>
      </c>
      <c r="G65">
        <f t="shared" si="12"/>
        <v>3.3960531989175591E-3</v>
      </c>
      <c r="H65">
        <f t="shared" si="13"/>
        <v>0.02</v>
      </c>
      <c r="I65">
        <f t="shared" si="14"/>
        <v>1.0325402578654732</v>
      </c>
      <c r="J65">
        <f t="shared" si="15"/>
        <v>1.2020224858323657E-4</v>
      </c>
      <c r="K65">
        <f t="shared" si="16"/>
        <v>3.2550006932444346E-3</v>
      </c>
      <c r="L65">
        <f t="shared" si="17"/>
        <v>0</v>
      </c>
      <c r="M65">
        <f t="shared" si="18"/>
        <v>0.95521075428430335</v>
      </c>
      <c r="N65">
        <f t="shared" si="19"/>
        <v>68.98</v>
      </c>
      <c r="O65">
        <f t="shared" si="20"/>
        <v>1.3796000000000002</v>
      </c>
      <c r="P65">
        <f t="shared" si="21"/>
        <v>5.1627012893273658</v>
      </c>
      <c r="Q65">
        <f t="shared" si="22"/>
        <v>258.13506446636831</v>
      </c>
      <c r="R65">
        <f t="shared" si="23"/>
        <v>66.12325932945852</v>
      </c>
      <c r="S65">
        <f t="shared" si="24"/>
        <v>1.3224651865891703</v>
      </c>
      <c r="T65">
        <f t="shared" si="25"/>
        <v>4.948892957302454</v>
      </c>
      <c r="U65">
        <f t="shared" si="26"/>
        <v>36.060674574970967</v>
      </c>
      <c r="V65">
        <f t="shared" si="27"/>
        <v>3.1028415187036199E-2</v>
      </c>
      <c r="W65">
        <f t="shared" si="28"/>
        <v>23.76019819540889</v>
      </c>
      <c r="X65">
        <f t="shared" si="29"/>
        <v>-23.972339133112484</v>
      </c>
      <c r="Y65">
        <f t="shared" si="30"/>
        <v>0.99673694261856227</v>
      </c>
      <c r="Z65">
        <f t="shared" si="31"/>
        <v>0.95840090636400144</v>
      </c>
      <c r="AA65">
        <f t="shared" si="32"/>
        <v>22.975111552840225</v>
      </c>
      <c r="AB65">
        <f t="shared" si="33"/>
        <v>63.580057047556217</v>
      </c>
      <c r="AC65">
        <f t="shared" si="34"/>
        <v>1.2716011409511243</v>
      </c>
      <c r="AD65">
        <f t="shared" si="35"/>
        <v>4.7430234957770958</v>
      </c>
      <c r="AE65">
        <f t="shared" si="36"/>
        <v>34.560583196749477</v>
      </c>
      <c r="AF65">
        <f t="shared" si="37"/>
        <v>2.9737661238294039E-2</v>
      </c>
      <c r="AG65">
        <f t="shared" si="0"/>
        <v>5732.3437778848383</v>
      </c>
      <c r="AH65">
        <f t="shared" si="1"/>
        <v>6001.1298576509716</v>
      </c>
      <c r="AI65">
        <f t="shared" si="2"/>
        <v>5732.3437778848383</v>
      </c>
      <c r="AK65" t="b">
        <f t="shared" si="38"/>
        <v>1</v>
      </c>
      <c r="AL65" t="b">
        <f t="shared" si="39"/>
        <v>1</v>
      </c>
      <c r="AM65">
        <f t="shared" si="40"/>
        <v>5732.3437778848374</v>
      </c>
      <c r="AN65" t="b">
        <f t="shared" si="41"/>
        <v>1</v>
      </c>
      <c r="AO65">
        <f t="shared" si="42"/>
        <v>-22.975111552840225</v>
      </c>
      <c r="AP65">
        <f>SUM(AO66:$AO$271)</f>
        <v>5493.8834723148793</v>
      </c>
      <c r="AQ65" t="b">
        <f t="shared" si="3"/>
        <v>1</v>
      </c>
      <c r="AR65" t="b">
        <f t="shared" si="43"/>
        <v>1</v>
      </c>
      <c r="AS65" t="b">
        <f t="shared" si="44"/>
        <v>1</v>
      </c>
      <c r="AT65" t="b">
        <f t="shared" si="46"/>
        <v>1</v>
      </c>
      <c r="AU65">
        <f t="shared" si="4"/>
        <v>6001.1298576509716</v>
      </c>
      <c r="AV65" t="b">
        <f t="shared" si="5"/>
        <v>1</v>
      </c>
      <c r="AW65" t="b">
        <f t="shared" si="6"/>
        <v>1</v>
      </c>
      <c r="AX65" t="b">
        <f t="shared" si="45"/>
        <v>1</v>
      </c>
    </row>
    <row r="66" spans="1:50" x14ac:dyDescent="0.35">
      <c r="A66">
        <v>14</v>
      </c>
      <c r="B66">
        <f t="shared" si="7"/>
        <v>12</v>
      </c>
      <c r="C66">
        <f t="shared" si="8"/>
        <v>50</v>
      </c>
      <c r="D66">
        <f t="shared" si="9"/>
        <v>1.5037071872430197E-3</v>
      </c>
      <c r="E66">
        <f t="shared" si="10"/>
        <v>1.2539537813704982E-4</v>
      </c>
      <c r="F66">
        <f t="shared" si="11"/>
        <v>0.04</v>
      </c>
      <c r="G66">
        <f t="shared" si="12"/>
        <v>3.3960531989175591E-3</v>
      </c>
      <c r="H66">
        <f t="shared" si="13"/>
        <v>0.02</v>
      </c>
      <c r="I66">
        <f t="shared" si="14"/>
        <v>1.0350867806921333</v>
      </c>
      <c r="J66">
        <f t="shared" si="15"/>
        <v>1.197790137340568E-4</v>
      </c>
      <c r="K66">
        <f t="shared" si="16"/>
        <v>3.243539761824908E-3</v>
      </c>
      <c r="L66">
        <f t="shared" si="17"/>
        <v>0</v>
      </c>
      <c r="M66">
        <f t="shared" si="18"/>
        <v>0.9518474355087444</v>
      </c>
      <c r="N66">
        <f t="shared" si="19"/>
        <v>68.98</v>
      </c>
      <c r="O66">
        <f t="shared" si="20"/>
        <v>1.3796000000000002</v>
      </c>
      <c r="P66">
        <f t="shared" si="21"/>
        <v>5.1754339034606662</v>
      </c>
      <c r="Q66">
        <f t="shared" si="22"/>
        <v>258.77169517303332</v>
      </c>
      <c r="R66">
        <f t="shared" si="23"/>
        <v>65.890437830531255</v>
      </c>
      <c r="S66">
        <f t="shared" si="24"/>
        <v>1.3178087566106251</v>
      </c>
      <c r="T66">
        <f t="shared" si="25"/>
        <v>4.9436301226732198</v>
      </c>
      <c r="U66">
        <f t="shared" si="26"/>
        <v>35.933704120217037</v>
      </c>
      <c r="V66">
        <f t="shared" si="27"/>
        <v>3.0995418430115919E-2</v>
      </c>
      <c r="W66">
        <f t="shared" si="28"/>
        <v>23.664299412600251</v>
      </c>
      <c r="X66">
        <f t="shared" si="29"/>
        <v>-23.875693397240717</v>
      </c>
      <c r="Y66">
        <f t="shared" si="30"/>
        <v>0.99673694261856227</v>
      </c>
      <c r="Z66">
        <f t="shared" si="31"/>
        <v>0.95527358921211381</v>
      </c>
      <c r="AA66">
        <f t="shared" si="32"/>
        <v>22.807819326510113</v>
      </c>
      <c r="AB66">
        <f t="shared" si="33"/>
        <v>63.14945533750204</v>
      </c>
      <c r="AC66">
        <f t="shared" si="34"/>
        <v>1.2629891067500409</v>
      </c>
      <c r="AD66">
        <f t="shared" si="35"/>
        <v>4.7225192910231693</v>
      </c>
      <c r="AE66">
        <f t="shared" si="36"/>
        <v>34.326518508605851</v>
      </c>
      <c r="AF66">
        <f t="shared" si="37"/>
        <v>2.9609104612868135E-2</v>
      </c>
      <c r="AG66">
        <f t="shared" si="0"/>
        <v>5774.9856731529817</v>
      </c>
      <c r="AH66">
        <f t="shared" si="1"/>
        <v>6067.1337209269905</v>
      </c>
      <c r="AI66">
        <f t="shared" si="2"/>
        <v>5774.9856731529817</v>
      </c>
      <c r="AK66" t="b">
        <f t="shared" si="38"/>
        <v>1</v>
      </c>
      <c r="AL66" t="b">
        <f t="shared" si="39"/>
        <v>1</v>
      </c>
      <c r="AM66">
        <f t="shared" si="40"/>
        <v>5774.9856731529817</v>
      </c>
      <c r="AN66" t="b">
        <f t="shared" si="41"/>
        <v>1</v>
      </c>
      <c r="AO66">
        <f t="shared" si="42"/>
        <v>-22.807819326510113</v>
      </c>
      <c r="AP66">
        <f>SUM(AO67:$AO$271)</f>
        <v>5516.6912916413894</v>
      </c>
      <c r="AQ66" t="b">
        <f t="shared" si="3"/>
        <v>1</v>
      </c>
      <c r="AR66" t="b">
        <f t="shared" si="43"/>
        <v>1</v>
      </c>
      <c r="AS66" t="b">
        <f t="shared" si="44"/>
        <v>1</v>
      </c>
      <c r="AT66" t="b">
        <f t="shared" si="46"/>
        <v>1</v>
      </c>
      <c r="AU66">
        <f t="shared" si="4"/>
        <v>6067.1337209269896</v>
      </c>
      <c r="AV66" t="b">
        <f t="shared" si="5"/>
        <v>1</v>
      </c>
      <c r="AW66" t="b">
        <f t="shared" si="6"/>
        <v>1</v>
      </c>
      <c r="AX66" t="b">
        <f t="shared" si="45"/>
        <v>1</v>
      </c>
    </row>
    <row r="67" spans="1:50" x14ac:dyDescent="0.35">
      <c r="A67">
        <v>15</v>
      </c>
      <c r="B67">
        <f t="shared" si="7"/>
        <v>12</v>
      </c>
      <c r="C67">
        <f t="shared" si="8"/>
        <v>50</v>
      </c>
      <c r="D67">
        <f t="shared" si="9"/>
        <v>1.5037071872430197E-3</v>
      </c>
      <c r="E67">
        <f t="shared" si="10"/>
        <v>1.2539537813704982E-4</v>
      </c>
      <c r="F67">
        <f t="shared" si="11"/>
        <v>0.04</v>
      </c>
      <c r="G67">
        <f t="shared" si="12"/>
        <v>3.3960531989175591E-3</v>
      </c>
      <c r="H67">
        <f t="shared" si="13"/>
        <v>0.02</v>
      </c>
      <c r="I67">
        <f t="shared" si="14"/>
        <v>1.0376395839310655</v>
      </c>
      <c r="J67">
        <f t="shared" si="15"/>
        <v>1.1935726910440014E-4</v>
      </c>
      <c r="K67">
        <f t="shared" si="16"/>
        <v>3.2321191846053903E-3</v>
      </c>
      <c r="L67">
        <f t="shared" si="17"/>
        <v>0</v>
      </c>
      <c r="M67">
        <f t="shared" si="18"/>
        <v>0.94849595905503459</v>
      </c>
      <c r="N67">
        <f t="shared" si="19"/>
        <v>68.98</v>
      </c>
      <c r="O67">
        <f t="shared" si="20"/>
        <v>1.3796000000000002</v>
      </c>
      <c r="P67">
        <f t="shared" si="21"/>
        <v>5.1881979196553276</v>
      </c>
      <c r="Q67">
        <f t="shared" si="22"/>
        <v>259.40989598276639</v>
      </c>
      <c r="R67">
        <f t="shared" si="23"/>
        <v>65.658436101393193</v>
      </c>
      <c r="S67">
        <f t="shared" si="24"/>
        <v>1.3131687220278638</v>
      </c>
      <c r="T67">
        <f t="shared" si="25"/>
        <v>4.9383728847357267</v>
      </c>
      <c r="U67">
        <f t="shared" si="26"/>
        <v>35.807180731320045</v>
      </c>
      <c r="V67">
        <f t="shared" si="27"/>
        <v>3.0962456763159497E-2</v>
      </c>
      <c r="W67">
        <f t="shared" si="28"/>
        <v>23.568751306546392</v>
      </c>
      <c r="X67">
        <f t="shared" si="29"/>
        <v>-23.779400968162449</v>
      </c>
      <c r="Y67">
        <f t="shared" si="30"/>
        <v>0.99673694261856227</v>
      </c>
      <c r="Z67">
        <f t="shared" si="31"/>
        <v>0.95215647667554271</v>
      </c>
      <c r="AA67">
        <f t="shared" si="32"/>
        <v>22.641710643300542</v>
      </c>
      <c r="AB67">
        <f t="shared" si="33"/>
        <v>62.721769916632105</v>
      </c>
      <c r="AC67">
        <f t="shared" si="34"/>
        <v>1.2544353983326419</v>
      </c>
      <c r="AD67">
        <f t="shared" si="35"/>
        <v>4.7021037264400052</v>
      </c>
      <c r="AE67">
        <f t="shared" si="36"/>
        <v>34.094039044818075</v>
      </c>
      <c r="AF67">
        <f t="shared" si="37"/>
        <v>2.9481103740828775E-2</v>
      </c>
      <c r="AG67">
        <f t="shared" si="0"/>
        <v>5817.6708744609732</v>
      </c>
      <c r="AH67">
        <f t="shared" si="1"/>
        <v>6133.5747600411387</v>
      </c>
      <c r="AI67">
        <f t="shared" si="2"/>
        <v>5817.6708744609732</v>
      </c>
      <c r="AK67" t="b">
        <f t="shared" si="38"/>
        <v>1</v>
      </c>
      <c r="AL67" t="b">
        <f t="shared" si="39"/>
        <v>1</v>
      </c>
      <c r="AM67">
        <f t="shared" si="40"/>
        <v>5817.6708744609732</v>
      </c>
      <c r="AN67" t="b">
        <f t="shared" si="41"/>
        <v>1</v>
      </c>
      <c r="AO67">
        <f t="shared" si="42"/>
        <v>-22.641710643300542</v>
      </c>
      <c r="AP67">
        <f>SUM(AO68:$AO$271)</f>
        <v>5539.3330022846912</v>
      </c>
      <c r="AQ67" t="b">
        <f t="shared" si="3"/>
        <v>1</v>
      </c>
      <c r="AR67" t="b">
        <f t="shared" si="43"/>
        <v>1</v>
      </c>
      <c r="AS67" t="b">
        <f t="shared" si="44"/>
        <v>1</v>
      </c>
      <c r="AT67" t="b">
        <f t="shared" si="46"/>
        <v>1</v>
      </c>
      <c r="AU67">
        <f t="shared" si="4"/>
        <v>6133.5747600411387</v>
      </c>
      <c r="AV67" t="b">
        <f t="shared" si="5"/>
        <v>1</v>
      </c>
      <c r="AW67" t="b">
        <f t="shared" si="6"/>
        <v>1</v>
      </c>
      <c r="AX67" t="b">
        <f t="shared" si="45"/>
        <v>1</v>
      </c>
    </row>
    <row r="68" spans="1:50" x14ac:dyDescent="0.35">
      <c r="A68">
        <v>16</v>
      </c>
      <c r="B68">
        <f t="shared" si="7"/>
        <v>13</v>
      </c>
      <c r="C68">
        <f t="shared" si="8"/>
        <v>51</v>
      </c>
      <c r="D68">
        <f t="shared" si="9"/>
        <v>1.6389781843718643E-3</v>
      </c>
      <c r="E68">
        <f t="shared" si="10"/>
        <v>1.3668422273460656E-4</v>
      </c>
      <c r="F68">
        <f t="shared" si="11"/>
        <v>0.04</v>
      </c>
      <c r="G68">
        <f t="shared" si="12"/>
        <v>3.3960531989175591E-3</v>
      </c>
      <c r="H68">
        <f t="shared" si="13"/>
        <v>0.02</v>
      </c>
      <c r="I68">
        <f t="shared" si="14"/>
        <v>1.0401986830714602</v>
      </c>
      <c r="J68">
        <f t="shared" si="15"/>
        <v>1.2964443293035261E-4</v>
      </c>
      <c r="K68">
        <f t="shared" si="16"/>
        <v>3.2207024565180532E-3</v>
      </c>
      <c r="L68">
        <f t="shared" si="17"/>
        <v>0</v>
      </c>
      <c r="M68">
        <f t="shared" si="18"/>
        <v>0.94514561216558612</v>
      </c>
      <c r="N68">
        <f t="shared" si="19"/>
        <v>68.98</v>
      </c>
      <c r="O68">
        <f t="shared" si="20"/>
        <v>1.3796000000000002</v>
      </c>
      <c r="P68">
        <f t="shared" si="21"/>
        <v>5.200993415357301</v>
      </c>
      <c r="Q68">
        <f t="shared" si="22"/>
        <v>260.04967076786505</v>
      </c>
      <c r="R68">
        <f t="shared" si="23"/>
        <v>65.427251255616284</v>
      </c>
      <c r="S68">
        <f t="shared" si="24"/>
        <v>1.3085450251123256</v>
      </c>
      <c r="T68">
        <f t="shared" si="25"/>
        <v>4.9331212375382432</v>
      </c>
      <c r="U68">
        <f t="shared" si="26"/>
        <v>38.893329879105785</v>
      </c>
      <c r="V68">
        <f t="shared" si="27"/>
        <v>3.3713992100424757E-2</v>
      </c>
      <c r="W68">
        <f t="shared" si="28"/>
        <v>20.258541121759507</v>
      </c>
      <c r="X68">
        <f t="shared" si="29"/>
        <v>-20.468449081129435</v>
      </c>
      <c r="Y68">
        <f t="shared" si="30"/>
        <v>0.99673694261856227</v>
      </c>
      <c r="Z68">
        <f t="shared" si="31"/>
        <v>0.94904953545604287</v>
      </c>
      <c r="AA68">
        <f t="shared" si="32"/>
        <v>19.425572091951551</v>
      </c>
      <c r="AB68">
        <f t="shared" si="33"/>
        <v>62.296981034113081</v>
      </c>
      <c r="AC68">
        <f t="shared" si="34"/>
        <v>1.2459396206822615</v>
      </c>
      <c r="AD68">
        <f t="shared" si="35"/>
        <v>4.6817764188340094</v>
      </c>
      <c r="AE68">
        <f t="shared" si="36"/>
        <v>36.911696654103977</v>
      </c>
      <c r="AF68">
        <f t="shared" si="37"/>
        <v>3.1996248541276813E-2</v>
      </c>
      <c r="AG68">
        <f t="shared" si="0"/>
        <v>5857.1848641235656</v>
      </c>
      <c r="AH68">
        <f t="shared" si="1"/>
        <v>6197.1243253229086</v>
      </c>
      <c r="AI68">
        <f t="shared" si="2"/>
        <v>5857.1848641235656</v>
      </c>
      <c r="AK68" t="b">
        <f t="shared" si="38"/>
        <v>1</v>
      </c>
      <c r="AL68" t="b">
        <f t="shared" si="39"/>
        <v>1</v>
      </c>
      <c r="AM68">
        <f t="shared" si="40"/>
        <v>5857.1848641235656</v>
      </c>
      <c r="AN68" t="b">
        <f t="shared" si="41"/>
        <v>1</v>
      </c>
      <c r="AO68">
        <f t="shared" si="42"/>
        <v>-19.425572091951551</v>
      </c>
      <c r="AP68">
        <f>SUM(AO69:$AO$271)</f>
        <v>5558.7585743766413</v>
      </c>
      <c r="AQ68" t="b">
        <f t="shared" si="3"/>
        <v>1</v>
      </c>
      <c r="AR68" t="b">
        <f t="shared" si="43"/>
        <v>1</v>
      </c>
      <c r="AS68" t="b">
        <f t="shared" si="44"/>
        <v>1</v>
      </c>
      <c r="AT68" t="b">
        <f t="shared" si="46"/>
        <v>1</v>
      </c>
      <c r="AU68">
        <f t="shared" si="4"/>
        <v>6197.1243253229086</v>
      </c>
      <c r="AV68" t="b">
        <f t="shared" si="5"/>
        <v>1</v>
      </c>
      <c r="AW68" t="b">
        <f t="shared" si="6"/>
        <v>1</v>
      </c>
      <c r="AX68" t="b">
        <f t="shared" si="45"/>
        <v>1</v>
      </c>
    </row>
    <row r="69" spans="1:50" x14ac:dyDescent="0.35">
      <c r="A69">
        <v>17</v>
      </c>
      <c r="B69">
        <f t="shared" si="7"/>
        <v>13</v>
      </c>
      <c r="C69">
        <f t="shared" si="8"/>
        <v>51</v>
      </c>
      <c r="D69">
        <f t="shared" si="9"/>
        <v>1.6389781843718643E-3</v>
      </c>
      <c r="E69">
        <f t="shared" si="10"/>
        <v>1.3668422273460656E-4</v>
      </c>
      <c r="F69">
        <f t="shared" si="11"/>
        <v>0.04</v>
      </c>
      <c r="G69">
        <f t="shared" si="12"/>
        <v>3.3960531989175591E-3</v>
      </c>
      <c r="H69">
        <f t="shared" si="13"/>
        <v>0.02</v>
      </c>
      <c r="I69">
        <f t="shared" si="14"/>
        <v>1.0427640936407094</v>
      </c>
      <c r="J69">
        <f t="shared" si="15"/>
        <v>1.2918649336987704E-4</v>
      </c>
      <c r="K69">
        <f t="shared" si="16"/>
        <v>3.2093260554337676E-3</v>
      </c>
      <c r="L69">
        <f t="shared" si="17"/>
        <v>0</v>
      </c>
      <c r="M69">
        <f t="shared" si="18"/>
        <v>0.94180709961678244</v>
      </c>
      <c r="N69">
        <f t="shared" si="19"/>
        <v>68.98</v>
      </c>
      <c r="O69">
        <f t="shared" si="20"/>
        <v>1.3796000000000002</v>
      </c>
      <c r="P69">
        <f t="shared" si="21"/>
        <v>5.2138204682035472</v>
      </c>
      <c r="Q69">
        <f t="shared" si="22"/>
        <v>260.69102341017737</v>
      </c>
      <c r="R69">
        <f t="shared" si="23"/>
        <v>65.196144327182139</v>
      </c>
      <c r="S69">
        <f t="shared" si="24"/>
        <v>1.3039228865436427</v>
      </c>
      <c r="T69">
        <f t="shared" si="25"/>
        <v>4.927819538141704</v>
      </c>
      <c r="U69">
        <f t="shared" si="26"/>
        <v>38.75594801096311</v>
      </c>
      <c r="V69">
        <f t="shared" si="27"/>
        <v>3.3677759167365338E-2</v>
      </c>
      <c r="W69">
        <f t="shared" si="28"/>
        <v>20.174776132366315</v>
      </c>
      <c r="X69">
        <f t="shared" si="29"/>
        <v>-20.383942639469588</v>
      </c>
      <c r="Y69">
        <f t="shared" si="30"/>
        <v>0.99673694261856227</v>
      </c>
      <c r="Z69">
        <f t="shared" si="31"/>
        <v>0.945952732364023</v>
      </c>
      <c r="AA69">
        <f t="shared" si="32"/>
        <v>19.282246236157775</v>
      </c>
      <c r="AB69">
        <f t="shared" si="33"/>
        <v>61.874370487237336</v>
      </c>
      <c r="AC69">
        <f t="shared" si="34"/>
        <v>1.2374874097447466</v>
      </c>
      <c r="AD69">
        <f t="shared" si="35"/>
        <v>4.6614843567019628</v>
      </c>
      <c r="AE69">
        <f t="shared" si="36"/>
        <v>36.661294916328579</v>
      </c>
      <c r="AF69">
        <f t="shared" si="37"/>
        <v>3.1857568304266767E-2</v>
      </c>
      <c r="AG69">
        <f t="shared" si="0"/>
        <v>5896.74370586441</v>
      </c>
      <c r="AH69">
        <f t="shared" si="1"/>
        <v>6261.0949824690979</v>
      </c>
      <c r="AI69">
        <f t="shared" si="2"/>
        <v>5896.74370586441</v>
      </c>
      <c r="AK69" t="b">
        <f t="shared" si="38"/>
        <v>1</v>
      </c>
      <c r="AL69" t="b">
        <f t="shared" si="39"/>
        <v>1</v>
      </c>
      <c r="AM69">
        <f t="shared" si="40"/>
        <v>5896.7437058644091</v>
      </c>
      <c r="AN69" t="b">
        <f t="shared" si="41"/>
        <v>1</v>
      </c>
      <c r="AO69">
        <f t="shared" si="42"/>
        <v>-19.282246236157775</v>
      </c>
      <c r="AP69">
        <f>SUM(AO70:$AO$271)</f>
        <v>5578.0408206127995</v>
      </c>
      <c r="AQ69" t="b">
        <f t="shared" si="3"/>
        <v>1</v>
      </c>
      <c r="AR69" t="b">
        <f t="shared" si="43"/>
        <v>1</v>
      </c>
      <c r="AS69" t="b">
        <f t="shared" si="44"/>
        <v>1</v>
      </c>
      <c r="AT69" t="b">
        <f t="shared" si="46"/>
        <v>1</v>
      </c>
      <c r="AU69">
        <f t="shared" si="4"/>
        <v>6261.094982469097</v>
      </c>
      <c r="AV69" t="b">
        <f t="shared" si="5"/>
        <v>1</v>
      </c>
      <c r="AW69" t="b">
        <f t="shared" si="6"/>
        <v>1</v>
      </c>
      <c r="AX69" t="b">
        <f t="shared" si="45"/>
        <v>1</v>
      </c>
    </row>
    <row r="70" spans="1:50" x14ac:dyDescent="0.35">
      <c r="A70">
        <v>18</v>
      </c>
      <c r="B70">
        <f t="shared" si="7"/>
        <v>13</v>
      </c>
      <c r="C70">
        <f t="shared" si="8"/>
        <v>51</v>
      </c>
      <c r="D70">
        <f t="shared" si="9"/>
        <v>1.6389781843718643E-3</v>
      </c>
      <c r="E70">
        <f t="shared" si="10"/>
        <v>1.3668422273460656E-4</v>
      </c>
      <c r="F70">
        <f t="shared" si="11"/>
        <v>0.04</v>
      </c>
      <c r="G70">
        <f t="shared" si="12"/>
        <v>3.3960531989175591E-3</v>
      </c>
      <c r="H70">
        <f t="shared" si="13"/>
        <v>0.02</v>
      </c>
      <c r="I70">
        <f t="shared" si="14"/>
        <v>1.0453358312044991</v>
      </c>
      <c r="J70">
        <f t="shared" si="15"/>
        <v>1.2873017137705409E-4</v>
      </c>
      <c r="K70">
        <f t="shared" si="16"/>
        <v>3.1979898389065402E-3</v>
      </c>
      <c r="L70">
        <f t="shared" si="17"/>
        <v>0</v>
      </c>
      <c r="M70">
        <f t="shared" si="18"/>
        <v>0.93848037960649888</v>
      </c>
      <c r="N70">
        <f t="shared" si="19"/>
        <v>68.98</v>
      </c>
      <c r="O70">
        <f t="shared" si="20"/>
        <v>1.3796000000000002</v>
      </c>
      <c r="P70">
        <f t="shared" si="21"/>
        <v>5.2266791560224952</v>
      </c>
      <c r="Q70">
        <f t="shared" si="22"/>
        <v>261.33395780112477</v>
      </c>
      <c r="R70">
        <f t="shared" si="23"/>
        <v>64.965853731565659</v>
      </c>
      <c r="S70">
        <f t="shared" si="24"/>
        <v>1.2993170746313132</v>
      </c>
      <c r="T70">
        <f t="shared" si="25"/>
        <v>4.9225235365610382</v>
      </c>
      <c r="U70">
        <f t="shared" si="26"/>
        <v>38.619051413116225</v>
      </c>
      <c r="V70">
        <f t="shared" si="27"/>
        <v>3.3641565174382611E-2</v>
      </c>
      <c r="W70">
        <f t="shared" si="28"/>
        <v>20.091320142082704</v>
      </c>
      <c r="X70">
        <f t="shared" si="29"/>
        <v>-20.299747815931333</v>
      </c>
      <c r="Y70">
        <f t="shared" si="30"/>
        <v>0.99673694261856227</v>
      </c>
      <c r="Z70">
        <f t="shared" si="31"/>
        <v>0.94286603431819138</v>
      </c>
      <c r="AA70">
        <f t="shared" si="32"/>
        <v>19.139942720866543</v>
      </c>
      <c r="AB70">
        <f t="shared" si="33"/>
        <v>61.454626847735994</v>
      </c>
      <c r="AC70">
        <f t="shared" si="34"/>
        <v>1.2290925369547199</v>
      </c>
      <c r="AD70">
        <f t="shared" si="35"/>
        <v>4.6412802457552651</v>
      </c>
      <c r="AE70">
        <f t="shared" si="36"/>
        <v>36.412591855015236</v>
      </c>
      <c r="AF70">
        <f t="shared" si="37"/>
        <v>3.1719489144227106E-2</v>
      </c>
      <c r="AG70">
        <f t="shared" si="0"/>
        <v>5936.3478581356612</v>
      </c>
      <c r="AH70">
        <f t="shared" si="1"/>
        <v>6325.4895756315636</v>
      </c>
      <c r="AI70">
        <f t="shared" si="2"/>
        <v>5936.3478581356612</v>
      </c>
      <c r="AK70" t="b">
        <f t="shared" si="38"/>
        <v>1</v>
      </c>
      <c r="AL70" t="b">
        <f t="shared" si="39"/>
        <v>1</v>
      </c>
      <c r="AM70">
        <f t="shared" si="40"/>
        <v>5936.3478581356603</v>
      </c>
      <c r="AN70" t="b">
        <f t="shared" si="41"/>
        <v>1</v>
      </c>
      <c r="AO70">
        <f t="shared" si="42"/>
        <v>-19.139942720866543</v>
      </c>
      <c r="AP70">
        <f>SUM(AO71:$AO$271)</f>
        <v>5597.1807633336666</v>
      </c>
      <c r="AQ70" t="b">
        <f t="shared" si="3"/>
        <v>1</v>
      </c>
      <c r="AR70" t="b">
        <f t="shared" si="43"/>
        <v>1</v>
      </c>
      <c r="AS70" t="b">
        <f t="shared" si="44"/>
        <v>1</v>
      </c>
      <c r="AT70" t="b">
        <f t="shared" si="46"/>
        <v>1</v>
      </c>
      <c r="AU70">
        <f t="shared" si="4"/>
        <v>6325.4895756315627</v>
      </c>
      <c r="AV70" t="b">
        <f t="shared" si="5"/>
        <v>1</v>
      </c>
      <c r="AW70" t="b">
        <f t="shared" si="6"/>
        <v>1</v>
      </c>
      <c r="AX70" t="b">
        <f t="shared" si="45"/>
        <v>1</v>
      </c>
    </row>
    <row r="71" spans="1:50" x14ac:dyDescent="0.35">
      <c r="A71">
        <v>19</v>
      </c>
      <c r="B71">
        <f t="shared" si="7"/>
        <v>13</v>
      </c>
      <c r="C71">
        <f t="shared" si="8"/>
        <v>51</v>
      </c>
      <c r="D71">
        <f t="shared" si="9"/>
        <v>1.6389781843718643E-3</v>
      </c>
      <c r="E71">
        <f t="shared" si="10"/>
        <v>1.3668422273460656E-4</v>
      </c>
      <c r="F71">
        <f t="shared" si="11"/>
        <v>0.04</v>
      </c>
      <c r="G71">
        <f t="shared" si="12"/>
        <v>3.3960531989175591E-3</v>
      </c>
      <c r="H71">
        <f t="shared" si="13"/>
        <v>0.02</v>
      </c>
      <c r="I71">
        <f t="shared" si="14"/>
        <v>1.0479139113669047</v>
      </c>
      <c r="J71">
        <f t="shared" si="15"/>
        <v>1.2827546123819281E-4</v>
      </c>
      <c r="K71">
        <f t="shared" si="16"/>
        <v>3.1866936649935351E-3</v>
      </c>
      <c r="L71">
        <f t="shared" si="17"/>
        <v>0</v>
      </c>
      <c r="M71">
        <f t="shared" si="18"/>
        <v>0.93516541048026713</v>
      </c>
      <c r="N71">
        <f t="shared" si="19"/>
        <v>68.98</v>
      </c>
      <c r="O71">
        <f t="shared" si="20"/>
        <v>1.3796000000000002</v>
      </c>
      <c r="P71">
        <f t="shared" si="21"/>
        <v>5.2395695568345237</v>
      </c>
      <c r="Q71">
        <f t="shared" si="22"/>
        <v>261.9784778417262</v>
      </c>
      <c r="R71">
        <f t="shared" si="23"/>
        <v>64.736376585256295</v>
      </c>
      <c r="S71">
        <f t="shared" si="24"/>
        <v>1.2947275317051259</v>
      </c>
      <c r="T71">
        <f t="shared" si="25"/>
        <v>4.9172332266727192</v>
      </c>
      <c r="U71">
        <f t="shared" si="26"/>
        <v>38.482638371457845</v>
      </c>
      <c r="V71">
        <f t="shared" si="27"/>
        <v>3.3605410079627106E-2</v>
      </c>
      <c r="W71">
        <f t="shared" si="28"/>
        <v>20.008172045340974</v>
      </c>
      <c r="X71">
        <f t="shared" si="29"/>
        <v>-20.215863495695885</v>
      </c>
      <c r="Y71">
        <f t="shared" si="30"/>
        <v>0.99673694261856227</v>
      </c>
      <c r="Z71">
        <f t="shared" si="31"/>
        <v>0.93978940834520253</v>
      </c>
      <c r="AA71">
        <f t="shared" si="32"/>
        <v>18.998654393807406</v>
      </c>
      <c r="AB71">
        <f t="shared" si="33"/>
        <v>61.037730667069624</v>
      </c>
      <c r="AC71">
        <f t="shared" si="34"/>
        <v>1.2207546133413925</v>
      </c>
      <c r="AD71">
        <f t="shared" si="35"/>
        <v>4.6211637047901259</v>
      </c>
      <c r="AE71">
        <f t="shared" si="36"/>
        <v>36.165575946674757</v>
      </c>
      <c r="AF71">
        <f t="shared" si="37"/>
        <v>3.1582008455930663E-2</v>
      </c>
      <c r="AG71">
        <f t="shared" si="0"/>
        <v>5975.9977797755073</v>
      </c>
      <c r="AH71">
        <f t="shared" si="1"/>
        <v>6390.3109683092862</v>
      </c>
      <c r="AI71">
        <f t="shared" si="2"/>
        <v>5975.9977797755073</v>
      </c>
      <c r="AK71" t="b">
        <f t="shared" si="38"/>
        <v>1</v>
      </c>
      <c r="AL71" t="b">
        <f t="shared" si="39"/>
        <v>1</v>
      </c>
      <c r="AM71">
        <f t="shared" si="40"/>
        <v>5975.9977797755064</v>
      </c>
      <c r="AN71" t="b">
        <f t="shared" si="41"/>
        <v>1</v>
      </c>
      <c r="AO71">
        <f t="shared" si="42"/>
        <v>-18.998654393807406</v>
      </c>
      <c r="AP71">
        <f>SUM(AO72:$AO$271)</f>
        <v>5616.1794177274733</v>
      </c>
      <c r="AQ71" t="b">
        <f t="shared" si="3"/>
        <v>1</v>
      </c>
      <c r="AR71" t="b">
        <f t="shared" si="43"/>
        <v>1</v>
      </c>
      <c r="AS71" t="b">
        <f t="shared" si="44"/>
        <v>1</v>
      </c>
      <c r="AT71" t="b">
        <f t="shared" si="46"/>
        <v>1</v>
      </c>
      <c r="AU71">
        <f t="shared" si="4"/>
        <v>6390.3109683092871</v>
      </c>
      <c r="AV71" t="b">
        <f t="shared" si="5"/>
        <v>1</v>
      </c>
      <c r="AW71" t="b">
        <f t="shared" si="6"/>
        <v>1</v>
      </c>
      <c r="AX71" t="b">
        <f t="shared" si="45"/>
        <v>1</v>
      </c>
    </row>
    <row r="72" spans="1:50" x14ac:dyDescent="0.35">
      <c r="A72">
        <v>20</v>
      </c>
      <c r="B72">
        <f t="shared" si="7"/>
        <v>13</v>
      </c>
      <c r="C72">
        <f t="shared" si="8"/>
        <v>51</v>
      </c>
      <c r="D72">
        <f t="shared" si="9"/>
        <v>1.6389781843718643E-3</v>
      </c>
      <c r="E72">
        <f t="shared" si="10"/>
        <v>1.3668422273460656E-4</v>
      </c>
      <c r="F72">
        <f t="shared" si="11"/>
        <v>0.04</v>
      </c>
      <c r="G72">
        <f t="shared" si="12"/>
        <v>3.3960531989175591E-3</v>
      </c>
      <c r="H72">
        <f t="shared" si="13"/>
        <v>0.02</v>
      </c>
      <c r="I72">
        <f t="shared" si="14"/>
        <v>1.0504983497704854</v>
      </c>
      <c r="J72">
        <f t="shared" si="15"/>
        <v>1.2782235725978462E-4</v>
      </c>
      <c r="K72">
        <f t="shared" si="16"/>
        <v>3.1754373922532981E-3</v>
      </c>
      <c r="L72">
        <f t="shared" si="17"/>
        <v>0</v>
      </c>
      <c r="M72">
        <f t="shared" si="18"/>
        <v>0.93186215073075396</v>
      </c>
      <c r="N72">
        <f t="shared" si="19"/>
        <v>68.98</v>
      </c>
      <c r="O72">
        <f t="shared" si="20"/>
        <v>1.3796000000000002</v>
      </c>
      <c r="P72">
        <f t="shared" si="21"/>
        <v>5.2524917488524272</v>
      </c>
      <c r="Q72">
        <f t="shared" si="22"/>
        <v>262.62458744262136</v>
      </c>
      <c r="R72">
        <f t="shared" si="23"/>
        <v>64.507710014928833</v>
      </c>
      <c r="S72">
        <f t="shared" si="24"/>
        <v>1.2901542002985766</v>
      </c>
      <c r="T72">
        <f t="shared" si="25"/>
        <v>4.9119486023597965</v>
      </c>
      <c r="U72">
        <f t="shared" si="26"/>
        <v>38.346707177935386</v>
      </c>
      <c r="V72">
        <f t="shared" si="27"/>
        <v>3.3569293841294291E-2</v>
      </c>
      <c r="W72">
        <f t="shared" si="28"/>
        <v>19.925330740493781</v>
      </c>
      <c r="X72">
        <f t="shared" si="29"/>
        <v>-20.132288567897511</v>
      </c>
      <c r="Y72">
        <f t="shared" si="30"/>
        <v>0.99673694261856227</v>
      </c>
      <c r="Z72">
        <f t="shared" si="31"/>
        <v>0.93672282157930475</v>
      </c>
      <c r="AA72">
        <f t="shared" si="32"/>
        <v>18.858374152169738</v>
      </c>
      <c r="AB72">
        <f t="shared" si="33"/>
        <v>60.623662628633866</v>
      </c>
      <c r="AC72">
        <f t="shared" si="34"/>
        <v>1.2124732525726774</v>
      </c>
      <c r="AD72">
        <f t="shared" si="35"/>
        <v>4.6011343542549907</v>
      </c>
      <c r="AE72">
        <f t="shared" si="36"/>
        <v>35.920235745991015</v>
      </c>
      <c r="AF72">
        <f t="shared" si="37"/>
        <v>3.1445123645441969E-2</v>
      </c>
      <c r="AG72">
        <f t="shared" si="0"/>
        <v>6015.6939300133881</v>
      </c>
      <c r="AH72">
        <f t="shared" si="1"/>
        <v>6455.5620434803159</v>
      </c>
      <c r="AI72">
        <f t="shared" si="2"/>
        <v>6015.6939300133881</v>
      </c>
      <c r="AK72" t="b">
        <f t="shared" si="38"/>
        <v>1</v>
      </c>
      <c r="AL72" t="b">
        <f t="shared" si="39"/>
        <v>1</v>
      </c>
      <c r="AM72">
        <f t="shared" si="40"/>
        <v>6015.693930013389</v>
      </c>
      <c r="AN72" t="b">
        <f t="shared" si="41"/>
        <v>1</v>
      </c>
      <c r="AO72">
        <f t="shared" si="42"/>
        <v>-18.858374152169738</v>
      </c>
      <c r="AP72">
        <f>SUM(AO73:$AO$271)</f>
        <v>5635.0377918796439</v>
      </c>
      <c r="AQ72" t="b">
        <f t="shared" si="3"/>
        <v>1</v>
      </c>
      <c r="AR72" t="b">
        <f t="shared" si="43"/>
        <v>1</v>
      </c>
      <c r="AS72" t="b">
        <f t="shared" si="44"/>
        <v>1</v>
      </c>
      <c r="AT72" t="b">
        <f t="shared" si="46"/>
        <v>1</v>
      </c>
      <c r="AU72">
        <f t="shared" si="4"/>
        <v>6455.5620434803159</v>
      </c>
      <c r="AV72" t="b">
        <f t="shared" si="5"/>
        <v>1</v>
      </c>
      <c r="AW72" t="b">
        <f t="shared" si="6"/>
        <v>1</v>
      </c>
      <c r="AX72" t="b">
        <f t="shared" si="45"/>
        <v>1</v>
      </c>
    </row>
    <row r="73" spans="1:50" x14ac:dyDescent="0.35">
      <c r="A73">
        <v>21</v>
      </c>
      <c r="B73">
        <f t="shared" si="7"/>
        <v>13</v>
      </c>
      <c r="C73">
        <f t="shared" si="8"/>
        <v>51</v>
      </c>
      <c r="D73">
        <f t="shared" si="9"/>
        <v>1.6389781843718643E-3</v>
      </c>
      <c r="E73">
        <f t="shared" si="10"/>
        <v>1.3668422273460656E-4</v>
      </c>
      <c r="F73">
        <f t="shared" si="11"/>
        <v>0.04</v>
      </c>
      <c r="G73">
        <f t="shared" si="12"/>
        <v>3.3960531989175591E-3</v>
      </c>
      <c r="H73">
        <f t="shared" si="13"/>
        <v>0.02</v>
      </c>
      <c r="I73">
        <f t="shared" si="14"/>
        <v>1.0530891620963791</v>
      </c>
      <c r="J73">
        <f t="shared" si="15"/>
        <v>1.273708537684319E-4</v>
      </c>
      <c r="K73">
        <f t="shared" si="16"/>
        <v>3.1642208797439844E-3</v>
      </c>
      <c r="L73">
        <f t="shared" si="17"/>
        <v>0</v>
      </c>
      <c r="M73">
        <f t="shared" si="18"/>
        <v>0.9285705589972415</v>
      </c>
      <c r="N73">
        <f t="shared" si="19"/>
        <v>68.98</v>
      </c>
      <c r="O73">
        <f t="shared" si="20"/>
        <v>1.3796000000000002</v>
      </c>
      <c r="P73">
        <f t="shared" si="21"/>
        <v>5.2654458104818955</v>
      </c>
      <c r="Q73">
        <f t="shared" si="22"/>
        <v>263.27229052409479</v>
      </c>
      <c r="R73">
        <f t="shared" si="23"/>
        <v>64.279851157407407</v>
      </c>
      <c r="S73">
        <f t="shared" si="24"/>
        <v>1.2855970231481482</v>
      </c>
      <c r="T73">
        <f t="shared" si="25"/>
        <v>4.9066696575118973</v>
      </c>
      <c r="U73">
        <f t="shared" si="26"/>
        <v>38.21125613052957</v>
      </c>
      <c r="V73">
        <f t="shared" si="27"/>
        <v>3.3533216417624592E-2</v>
      </c>
      <c r="W73">
        <f t="shared" si="28"/>
        <v>19.842795129800166</v>
      </c>
      <c r="X73">
        <f t="shared" si="29"/>
        <v>-20.049021925609438</v>
      </c>
      <c r="Y73">
        <f t="shared" si="30"/>
        <v>0.99673694261856227</v>
      </c>
      <c r="Z73">
        <f t="shared" si="31"/>
        <v>0.93366624126198916</v>
      </c>
      <c r="AA73">
        <f t="shared" si="32"/>
        <v>18.719094942262984</v>
      </c>
      <c r="AB73">
        <f t="shared" si="33"/>
        <v>60.212403546864408</v>
      </c>
      <c r="AC73">
        <f t="shared" si="34"/>
        <v>1.204248070937288</v>
      </c>
      <c r="AD73">
        <f t="shared" si="35"/>
        <v>4.5811918162433845</v>
      </c>
      <c r="AE73">
        <f t="shared" si="36"/>
        <v>35.676559885290686</v>
      </c>
      <c r="AF73">
        <f t="shared" si="37"/>
        <v>3.1308832130068381E-2</v>
      </c>
      <c r="AG73">
        <f t="shared" si="0"/>
        <v>6055.4367684752151</v>
      </c>
      <c r="AH73">
        <f t="shared" si="1"/>
        <v>6521.2457037346194</v>
      </c>
      <c r="AI73">
        <f t="shared" si="2"/>
        <v>6055.4367684752151</v>
      </c>
      <c r="AK73" t="b">
        <f t="shared" si="38"/>
        <v>1</v>
      </c>
      <c r="AL73" t="b">
        <f t="shared" si="39"/>
        <v>1</v>
      </c>
      <c r="AM73">
        <f t="shared" si="40"/>
        <v>6055.4367684752151</v>
      </c>
      <c r="AN73" t="b">
        <f t="shared" si="41"/>
        <v>1</v>
      </c>
      <c r="AO73">
        <f t="shared" si="42"/>
        <v>-18.719094942262984</v>
      </c>
      <c r="AP73">
        <f>SUM(AO74:$AO$271)</f>
        <v>5653.7568868219059</v>
      </c>
      <c r="AQ73" t="b">
        <f t="shared" si="3"/>
        <v>1</v>
      </c>
      <c r="AR73" t="b">
        <f t="shared" si="43"/>
        <v>1</v>
      </c>
      <c r="AS73" t="b">
        <f t="shared" si="44"/>
        <v>1</v>
      </c>
      <c r="AT73" t="b">
        <f t="shared" si="46"/>
        <v>1</v>
      </c>
      <c r="AU73">
        <f t="shared" si="4"/>
        <v>6521.2457037346185</v>
      </c>
      <c r="AV73" t="b">
        <f t="shared" si="5"/>
        <v>1</v>
      </c>
      <c r="AW73" t="b">
        <f t="shared" si="6"/>
        <v>1</v>
      </c>
      <c r="AX73" t="b">
        <f t="shared" si="45"/>
        <v>1</v>
      </c>
    </row>
    <row r="74" spans="1:50" x14ac:dyDescent="0.35">
      <c r="A74">
        <v>22</v>
      </c>
      <c r="B74">
        <f t="shared" si="7"/>
        <v>13</v>
      </c>
      <c r="C74">
        <f t="shared" si="8"/>
        <v>51</v>
      </c>
      <c r="D74">
        <f t="shared" si="9"/>
        <v>1.6389781843718643E-3</v>
      </c>
      <c r="E74">
        <f t="shared" si="10"/>
        <v>1.3668422273460656E-4</v>
      </c>
      <c r="F74">
        <f t="shared" si="11"/>
        <v>0.04</v>
      </c>
      <c r="G74">
        <f t="shared" si="12"/>
        <v>3.3960531989175591E-3</v>
      </c>
      <c r="H74">
        <f t="shared" si="13"/>
        <v>0.02</v>
      </c>
      <c r="I74">
        <f t="shared" si="14"/>
        <v>1.0556863640643981</v>
      </c>
      <c r="J74">
        <f t="shared" si="15"/>
        <v>1.2692094511077709E-4</v>
      </c>
      <c r="K74">
        <f t="shared" si="16"/>
        <v>3.153043987021595E-3</v>
      </c>
      <c r="L74">
        <f t="shared" si="17"/>
        <v>0</v>
      </c>
      <c r="M74">
        <f t="shared" si="18"/>
        <v>0.92529059406510916</v>
      </c>
      <c r="N74">
        <f t="shared" si="19"/>
        <v>68.98</v>
      </c>
      <c r="O74">
        <f t="shared" si="20"/>
        <v>1.3796000000000002</v>
      </c>
      <c r="P74">
        <f t="shared" si="21"/>
        <v>5.2784318203219902</v>
      </c>
      <c r="Q74">
        <f t="shared" si="22"/>
        <v>263.92159101609951</v>
      </c>
      <c r="R74">
        <f t="shared" si="23"/>
        <v>64.052797159629719</v>
      </c>
      <c r="S74">
        <f t="shared" si="24"/>
        <v>1.2810559431925943</v>
      </c>
      <c r="T74">
        <f t="shared" si="25"/>
        <v>4.9013963860252172</v>
      </c>
      <c r="U74">
        <f t="shared" si="26"/>
        <v>38.076283533233124</v>
      </c>
      <c r="V74">
        <f t="shared" si="27"/>
        <v>3.3497177766903322E-2</v>
      </c>
      <c r="W74">
        <f t="shared" si="28"/>
        <v>19.760564119411882</v>
      </c>
      <c r="X74">
        <f t="shared" si="29"/>
        <v>-19.966062465830028</v>
      </c>
      <c r="Y74">
        <f t="shared" si="30"/>
        <v>0.99673694261856227</v>
      </c>
      <c r="Z74">
        <f t="shared" si="31"/>
        <v>0.93061963474164</v>
      </c>
      <c r="AA74">
        <f t="shared" si="32"/>
        <v>18.580809759179509</v>
      </c>
      <c r="AB74">
        <f t="shared" si="33"/>
        <v>59.803934366348095</v>
      </c>
      <c r="AC74">
        <f t="shared" si="34"/>
        <v>1.1960786873269618</v>
      </c>
      <c r="AD74">
        <f t="shared" si="35"/>
        <v>4.5613357144867823</v>
      </c>
      <c r="AE74">
        <f t="shared" si="36"/>
        <v>35.434537074016532</v>
      </c>
      <c r="AF74">
        <f t="shared" si="37"/>
        <v>3.1173131338311354E-2</v>
      </c>
      <c r="AG74">
        <f t="shared" si="0"/>
        <v>6095.2267551885925</v>
      </c>
      <c r="AH74">
        <f t="shared" si="1"/>
        <v>6587.3648714078408</v>
      </c>
      <c r="AI74">
        <f t="shared" si="2"/>
        <v>6095.2267551885925</v>
      </c>
      <c r="AK74" t="b">
        <f t="shared" si="38"/>
        <v>1</v>
      </c>
      <c r="AL74" t="b">
        <f t="shared" si="39"/>
        <v>1</v>
      </c>
      <c r="AM74">
        <f t="shared" si="40"/>
        <v>6095.2267551885916</v>
      </c>
      <c r="AN74" t="b">
        <f t="shared" si="41"/>
        <v>1</v>
      </c>
      <c r="AO74">
        <f t="shared" si="42"/>
        <v>-18.580809759179509</v>
      </c>
      <c r="AP74">
        <f>SUM(AO75:$AO$271)</f>
        <v>5672.3376965810858</v>
      </c>
      <c r="AQ74" t="b">
        <f t="shared" si="3"/>
        <v>1</v>
      </c>
      <c r="AR74" t="b">
        <f t="shared" si="43"/>
        <v>1</v>
      </c>
      <c r="AS74" t="b">
        <f t="shared" si="44"/>
        <v>1</v>
      </c>
      <c r="AT74" t="b">
        <f t="shared" si="46"/>
        <v>1</v>
      </c>
      <c r="AU74">
        <f t="shared" si="4"/>
        <v>6587.3648714078408</v>
      </c>
      <c r="AV74" t="b">
        <f t="shared" si="5"/>
        <v>1</v>
      </c>
      <c r="AW74" t="b">
        <f t="shared" si="6"/>
        <v>1</v>
      </c>
      <c r="AX74" t="b">
        <f t="shared" si="45"/>
        <v>1</v>
      </c>
    </row>
    <row r="75" spans="1:50" x14ac:dyDescent="0.35">
      <c r="A75">
        <v>23</v>
      </c>
      <c r="B75">
        <f t="shared" si="7"/>
        <v>13</v>
      </c>
      <c r="C75">
        <f t="shared" si="8"/>
        <v>51</v>
      </c>
      <c r="D75">
        <f t="shared" si="9"/>
        <v>1.6389781843718643E-3</v>
      </c>
      <c r="E75">
        <f t="shared" si="10"/>
        <v>1.3668422273460656E-4</v>
      </c>
      <c r="F75">
        <f t="shared" si="11"/>
        <v>0.04</v>
      </c>
      <c r="G75">
        <f t="shared" si="12"/>
        <v>3.3960531989175591E-3</v>
      </c>
      <c r="H75">
        <f t="shared" si="13"/>
        <v>0.02</v>
      </c>
      <c r="I75">
        <f t="shared" si="14"/>
        <v>1.0582899714331233</v>
      </c>
      <c r="J75">
        <f t="shared" si="15"/>
        <v>1.2647262565343182E-4</v>
      </c>
      <c r="K75">
        <f t="shared" si="16"/>
        <v>3.1419065741382164E-3</v>
      </c>
      <c r="L75">
        <f t="shared" si="17"/>
        <v>0</v>
      </c>
      <c r="M75">
        <f t="shared" si="18"/>
        <v>0.92202221486531744</v>
      </c>
      <c r="N75">
        <f t="shared" si="19"/>
        <v>68.98</v>
      </c>
      <c r="O75">
        <f t="shared" si="20"/>
        <v>1.3796000000000002</v>
      </c>
      <c r="P75">
        <f t="shared" si="21"/>
        <v>5.2914498571656168</v>
      </c>
      <c r="Q75">
        <f t="shared" si="22"/>
        <v>264.57249285828084</v>
      </c>
      <c r="R75">
        <f t="shared" si="23"/>
        <v>63.826545178611234</v>
      </c>
      <c r="S75">
        <f t="shared" si="24"/>
        <v>1.2765309035722248</v>
      </c>
      <c r="T75">
        <f t="shared" si="25"/>
        <v>4.8961287818025108</v>
      </c>
      <c r="U75">
        <f t="shared" si="26"/>
        <v>37.941787696029543</v>
      </c>
      <c r="V75">
        <f t="shared" si="27"/>
        <v>3.3461177847460617E-2</v>
      </c>
      <c r="W75">
        <f t="shared" si="28"/>
        <v>19.678636619359498</v>
      </c>
      <c r="X75">
        <f t="shared" si="29"/>
        <v>-19.883409089468799</v>
      </c>
      <c r="Y75">
        <f t="shared" si="30"/>
        <v>0.99673694261856227</v>
      </c>
      <c r="Z75">
        <f t="shared" si="31"/>
        <v>0.92758296947318553</v>
      </c>
      <c r="AA75">
        <f t="shared" si="32"/>
        <v>18.443511646459591</v>
      </c>
      <c r="AB75">
        <f t="shared" si="33"/>
        <v>59.398236160939973</v>
      </c>
      <c r="AC75">
        <f t="shared" si="34"/>
        <v>1.1879647232187995</v>
      </c>
      <c r="AD75">
        <f t="shared" si="35"/>
        <v>4.5415656743475035</v>
      </c>
      <c r="AE75">
        <f t="shared" si="36"/>
        <v>35.19415609820426</v>
      </c>
      <c r="AF75">
        <f t="shared" si="37"/>
        <v>3.1038018709817893E-2</v>
      </c>
      <c r="AG75">
        <f t="shared" si="0"/>
        <v>6135.0643505880453</v>
      </c>
      <c r="AH75">
        <f t="shared" si="1"/>
        <v>6653.9224887159717</v>
      </c>
      <c r="AI75">
        <f t="shared" si="2"/>
        <v>6135.0643505880453</v>
      </c>
      <c r="AK75" t="b">
        <f t="shared" si="38"/>
        <v>1</v>
      </c>
      <c r="AL75" t="b">
        <f t="shared" si="39"/>
        <v>1</v>
      </c>
      <c r="AM75">
        <f t="shared" si="40"/>
        <v>6135.0643505880453</v>
      </c>
      <c r="AN75" t="b">
        <f t="shared" si="41"/>
        <v>1</v>
      </c>
      <c r="AO75">
        <f t="shared" si="42"/>
        <v>-18.443511646459591</v>
      </c>
      <c r="AP75">
        <f>SUM(AO76:$AO$271)</f>
        <v>5690.7812082275468</v>
      </c>
      <c r="AQ75" t="b">
        <f t="shared" si="3"/>
        <v>1</v>
      </c>
      <c r="AR75" t="b">
        <f t="shared" si="43"/>
        <v>1</v>
      </c>
      <c r="AS75" t="b">
        <f t="shared" si="44"/>
        <v>1</v>
      </c>
      <c r="AT75" t="b">
        <f t="shared" si="46"/>
        <v>1</v>
      </c>
      <c r="AU75">
        <f t="shared" si="4"/>
        <v>6653.9224887159708</v>
      </c>
      <c r="AV75" t="b">
        <f t="shared" si="5"/>
        <v>1</v>
      </c>
      <c r="AW75" t="b">
        <f t="shared" si="6"/>
        <v>1</v>
      </c>
      <c r="AX75" t="b">
        <f t="shared" si="45"/>
        <v>1</v>
      </c>
    </row>
    <row r="76" spans="1:50" x14ac:dyDescent="0.35">
      <c r="A76">
        <v>24</v>
      </c>
      <c r="B76">
        <f t="shared" si="7"/>
        <v>13</v>
      </c>
      <c r="C76">
        <f t="shared" si="8"/>
        <v>51</v>
      </c>
      <c r="D76">
        <f t="shared" si="9"/>
        <v>1.6389781843718643E-3</v>
      </c>
      <c r="E76">
        <f t="shared" si="10"/>
        <v>1.3668422273460656E-4</v>
      </c>
      <c r="F76">
        <f t="shared" si="11"/>
        <v>0.04</v>
      </c>
      <c r="G76">
        <f t="shared" si="12"/>
        <v>3.3960531989175591E-3</v>
      </c>
      <c r="H76">
        <f t="shared" si="13"/>
        <v>0.02</v>
      </c>
      <c r="I76">
        <f t="shared" si="14"/>
        <v>1.0609000000000006</v>
      </c>
      <c r="J76">
        <f t="shared" si="15"/>
        <v>1.2602588978290633E-4</v>
      </c>
      <c r="K76">
        <f t="shared" si="16"/>
        <v>3.1308085016402707E-3</v>
      </c>
      <c r="L76">
        <f t="shared" si="17"/>
        <v>0</v>
      </c>
      <c r="M76">
        <f t="shared" si="18"/>
        <v>0.91876538047389422</v>
      </c>
      <c r="N76">
        <f t="shared" si="19"/>
        <v>68.98</v>
      </c>
      <c r="O76">
        <f t="shared" si="20"/>
        <v>1.3796000000000002</v>
      </c>
      <c r="P76">
        <f t="shared" si="21"/>
        <v>5.3045000000000027</v>
      </c>
      <c r="Q76">
        <f t="shared" si="22"/>
        <v>265.22500000000014</v>
      </c>
      <c r="R76">
        <f t="shared" si="23"/>
        <v>63.6010923814096</v>
      </c>
      <c r="S76">
        <f t="shared" si="24"/>
        <v>1.2720218476281919</v>
      </c>
      <c r="T76">
        <f t="shared" si="25"/>
        <v>4.8908668387530785</v>
      </c>
      <c r="U76">
        <f t="shared" si="26"/>
        <v>37.8077669348719</v>
      </c>
      <c r="V76">
        <f t="shared" si="27"/>
        <v>3.3425216617671352E-2</v>
      </c>
      <c r="W76">
        <f t="shared" si="28"/>
        <v>19.597011543538763</v>
      </c>
      <c r="X76">
        <f t="shared" si="29"/>
        <v>-19.801060701332688</v>
      </c>
      <c r="Y76">
        <f t="shared" si="30"/>
        <v>0.99673694261856227</v>
      </c>
      <c r="Z76">
        <f t="shared" si="31"/>
        <v>0.92455621301775004</v>
      </c>
      <c r="AA76">
        <f t="shared" si="32"/>
        <v>18.307193695758748</v>
      </c>
      <c r="AB76">
        <f t="shared" si="33"/>
        <v>58.995290132886311</v>
      </c>
      <c r="AC76">
        <f t="shared" si="34"/>
        <v>1.1799058026577263</v>
      </c>
      <c r="AD76">
        <f t="shared" si="35"/>
        <v>4.521881322811641</v>
      </c>
      <c r="AE76">
        <f t="shared" si="36"/>
        <v>34.95540581996287</v>
      </c>
      <c r="AF76">
        <f t="shared" si="37"/>
        <v>3.0903491695332193E-2</v>
      </c>
      <c r="AG76">
        <f t="shared" si="0"/>
        <v>6174.9500155202486</v>
      </c>
      <c r="AH76">
        <f t="shared" si="1"/>
        <v>6720.9215178909362</v>
      </c>
      <c r="AI76">
        <f t="shared" si="2"/>
        <v>6174.9500155202486</v>
      </c>
      <c r="AK76" t="b">
        <f t="shared" si="38"/>
        <v>1</v>
      </c>
      <c r="AL76" t="b">
        <f t="shared" si="39"/>
        <v>1</v>
      </c>
      <c r="AM76">
        <f t="shared" si="40"/>
        <v>6174.9500155202477</v>
      </c>
      <c r="AN76" t="b">
        <f t="shared" si="41"/>
        <v>1</v>
      </c>
      <c r="AO76">
        <f t="shared" si="42"/>
        <v>-18.307193695758748</v>
      </c>
      <c r="AP76">
        <f>SUM(AO77:$AO$271)</f>
        <v>5709.0884019233054</v>
      </c>
      <c r="AQ76" t="b">
        <f t="shared" si="3"/>
        <v>1</v>
      </c>
      <c r="AR76" t="b">
        <f t="shared" si="43"/>
        <v>1</v>
      </c>
      <c r="AS76" t="b">
        <f t="shared" si="44"/>
        <v>1</v>
      </c>
      <c r="AT76" t="b">
        <f t="shared" si="46"/>
        <v>1</v>
      </c>
      <c r="AU76">
        <f t="shared" si="4"/>
        <v>6720.9215178909344</v>
      </c>
      <c r="AV76" t="b">
        <f t="shared" si="5"/>
        <v>1</v>
      </c>
      <c r="AW76" t="b">
        <f t="shared" si="6"/>
        <v>1</v>
      </c>
      <c r="AX76" t="b">
        <f t="shared" si="45"/>
        <v>1</v>
      </c>
    </row>
    <row r="77" spans="1:50" x14ac:dyDescent="0.35">
      <c r="A77">
        <v>25</v>
      </c>
      <c r="B77">
        <f t="shared" si="7"/>
        <v>13</v>
      </c>
      <c r="C77">
        <f t="shared" si="8"/>
        <v>51</v>
      </c>
      <c r="D77">
        <f t="shared" si="9"/>
        <v>1.6389781843718643E-3</v>
      </c>
      <c r="E77">
        <f t="shared" si="10"/>
        <v>1.3668422273460656E-4</v>
      </c>
      <c r="F77">
        <f t="shared" si="11"/>
        <v>0.04</v>
      </c>
      <c r="G77">
        <f t="shared" si="12"/>
        <v>3.3960531989175591E-3</v>
      </c>
      <c r="H77">
        <f t="shared" si="13"/>
        <v>0.02</v>
      </c>
      <c r="I77">
        <f t="shared" si="14"/>
        <v>1.0635164656014378</v>
      </c>
      <c r="J77">
        <f t="shared" si="15"/>
        <v>1.255807319055393E-4</v>
      </c>
      <c r="K77">
        <f t="shared" si="16"/>
        <v>3.1197496305667666E-3</v>
      </c>
      <c r="L77">
        <f t="shared" si="17"/>
        <v>0</v>
      </c>
      <c r="M77">
        <f t="shared" si="18"/>
        <v>0.91552005011142201</v>
      </c>
      <c r="N77">
        <f t="shared" si="19"/>
        <v>68.98</v>
      </c>
      <c r="O77">
        <f t="shared" si="20"/>
        <v>1.3796000000000002</v>
      </c>
      <c r="P77">
        <f t="shared" si="21"/>
        <v>5.3175823280071892</v>
      </c>
      <c r="Q77">
        <f t="shared" si="22"/>
        <v>265.87911640035946</v>
      </c>
      <c r="R77">
        <f t="shared" si="23"/>
        <v>63.376435945089227</v>
      </c>
      <c r="S77">
        <f t="shared" si="24"/>
        <v>1.2675287189017845</v>
      </c>
      <c r="T77">
        <f t="shared" si="25"/>
        <v>4.8856105507927809</v>
      </c>
      <c r="U77">
        <f t="shared" si="26"/>
        <v>37.674219571661787</v>
      </c>
      <c r="V77">
        <f t="shared" si="27"/>
        <v>3.3389294035955218E-2</v>
      </c>
      <c r="W77">
        <f t="shared" si="28"/>
        <v>19.515687809696914</v>
      </c>
      <c r="X77">
        <f t="shared" si="29"/>
        <v>-19.719016210112187</v>
      </c>
      <c r="Y77">
        <f t="shared" si="30"/>
        <v>0.99673694261856227</v>
      </c>
      <c r="Z77">
        <f t="shared" si="31"/>
        <v>0.9215393330423084</v>
      </c>
      <c r="AA77">
        <f t="shared" si="32"/>
        <v>18.171849046517245</v>
      </c>
      <c r="AB77">
        <f t="shared" si="33"/>
        <v>58.595077611953705</v>
      </c>
      <c r="AC77">
        <f t="shared" si="34"/>
        <v>1.1719015522390741</v>
      </c>
      <c r="AD77">
        <f t="shared" si="35"/>
        <v>4.5022822884820446</v>
      </c>
      <c r="AE77">
        <f t="shared" si="36"/>
        <v>34.718275176958684</v>
      </c>
      <c r="AF77">
        <f t="shared" si="37"/>
        <v>3.0769547756647697E-2</v>
      </c>
      <c r="AG77">
        <f t="shared" si="0"/>
        <v>6214.8842112492594</v>
      </c>
      <c r="AH77">
        <f t="shared" si="1"/>
        <v>6788.3649413171079</v>
      </c>
      <c r="AI77">
        <f t="shared" si="2"/>
        <v>6214.8842112492594</v>
      </c>
      <c r="AK77" t="b">
        <f t="shared" si="38"/>
        <v>1</v>
      </c>
      <c r="AL77" t="b">
        <f t="shared" si="39"/>
        <v>1</v>
      </c>
      <c r="AM77">
        <f t="shared" si="40"/>
        <v>6214.8842112492584</v>
      </c>
      <c r="AN77" t="b">
        <f t="shared" si="41"/>
        <v>1</v>
      </c>
      <c r="AO77">
        <f t="shared" si="42"/>
        <v>-18.171849046517245</v>
      </c>
      <c r="AP77">
        <f>SUM(AO78:$AO$271)</f>
        <v>5727.2602509698227</v>
      </c>
      <c r="AQ77" t="b">
        <f t="shared" si="3"/>
        <v>1</v>
      </c>
      <c r="AR77" t="b">
        <f t="shared" si="43"/>
        <v>1</v>
      </c>
      <c r="AS77" t="b">
        <f t="shared" si="44"/>
        <v>1</v>
      </c>
      <c r="AT77" t="b">
        <f t="shared" si="46"/>
        <v>1</v>
      </c>
      <c r="AU77">
        <f t="shared" si="4"/>
        <v>6788.3649413171079</v>
      </c>
      <c r="AV77" t="b">
        <f t="shared" si="5"/>
        <v>1</v>
      </c>
      <c r="AW77" t="b">
        <f t="shared" si="6"/>
        <v>1</v>
      </c>
      <c r="AX77" t="b">
        <f t="shared" si="45"/>
        <v>1</v>
      </c>
    </row>
    <row r="78" spans="1:50" x14ac:dyDescent="0.35">
      <c r="A78">
        <v>26</v>
      </c>
      <c r="B78">
        <f t="shared" si="7"/>
        <v>13</v>
      </c>
      <c r="C78">
        <f t="shared" si="8"/>
        <v>51</v>
      </c>
      <c r="D78">
        <f t="shared" si="9"/>
        <v>1.6389781843718643E-3</v>
      </c>
      <c r="E78">
        <f t="shared" si="10"/>
        <v>1.3668422273460656E-4</v>
      </c>
      <c r="F78">
        <f t="shared" si="11"/>
        <v>0.04</v>
      </c>
      <c r="G78">
        <f t="shared" si="12"/>
        <v>3.3960531989175591E-3</v>
      </c>
      <c r="H78">
        <f t="shared" si="13"/>
        <v>0.02</v>
      </c>
      <c r="I78">
        <f t="shared" si="14"/>
        <v>1.0661393841128977</v>
      </c>
      <c r="J78">
        <f t="shared" si="15"/>
        <v>1.2513714644742777E-4</v>
      </c>
      <c r="K78">
        <f t="shared" si="16"/>
        <v>3.1087298224475625E-3</v>
      </c>
      <c r="L78">
        <f t="shared" si="17"/>
        <v>0</v>
      </c>
      <c r="M78">
        <f t="shared" si="18"/>
        <v>0.91228618314252696</v>
      </c>
      <c r="N78">
        <f t="shared" si="19"/>
        <v>68.98</v>
      </c>
      <c r="O78">
        <f t="shared" si="20"/>
        <v>1.3796000000000002</v>
      </c>
      <c r="P78">
        <f t="shared" si="21"/>
        <v>5.3306969205644883</v>
      </c>
      <c r="Q78">
        <f t="shared" si="22"/>
        <v>266.53484602822442</v>
      </c>
      <c r="R78">
        <f t="shared" si="23"/>
        <v>63.152573056685895</v>
      </c>
      <c r="S78">
        <f t="shared" si="24"/>
        <v>1.263051461133718</v>
      </c>
      <c r="T78">
        <f t="shared" si="25"/>
        <v>4.8803599118440033</v>
      </c>
      <c r="U78">
        <f t="shared" si="26"/>
        <v>37.54114393422833</v>
      </c>
      <c r="V78">
        <f t="shared" si="27"/>
        <v>3.335341006077653E-2</v>
      </c>
      <c r="W78">
        <f t="shared" si="28"/>
        <v>19.434664339419065</v>
      </c>
      <c r="X78">
        <f t="shared" si="29"/>
        <v>-19.637274528367684</v>
      </c>
      <c r="Y78">
        <f t="shared" si="30"/>
        <v>0.99673694261856227</v>
      </c>
      <c r="Z78">
        <f t="shared" si="31"/>
        <v>0.9185322973193395</v>
      </c>
      <c r="AA78">
        <f t="shared" si="32"/>
        <v>18.037470885632118</v>
      </c>
      <c r="AB78">
        <f t="shared" si="33"/>
        <v>58.197580054563979</v>
      </c>
      <c r="AC78">
        <f t="shared" si="34"/>
        <v>1.1639516010912796</v>
      </c>
      <c r="AD78">
        <f t="shared" si="35"/>
        <v>4.4827682015712815</v>
      </c>
      <c r="AE78">
        <f t="shared" si="36"/>
        <v>34.482753181902737</v>
      </c>
      <c r="AF78">
        <f t="shared" si="37"/>
        <v>3.0636184366559037E-2</v>
      </c>
      <c r="AG78">
        <f t="shared" si="0"/>
        <v>6254.8673994617538</v>
      </c>
      <c r="AH78">
        <f t="shared" si="1"/>
        <v>6856.2557616687618</v>
      </c>
      <c r="AI78">
        <f t="shared" si="2"/>
        <v>6254.8673994617538</v>
      </c>
      <c r="AK78" t="b">
        <f t="shared" si="38"/>
        <v>1</v>
      </c>
      <c r="AL78" t="b">
        <f t="shared" si="39"/>
        <v>1</v>
      </c>
      <c r="AM78">
        <f t="shared" si="40"/>
        <v>6254.8673994617529</v>
      </c>
      <c r="AN78" t="b">
        <f t="shared" si="41"/>
        <v>1</v>
      </c>
      <c r="AO78">
        <f t="shared" si="42"/>
        <v>-18.037470885632118</v>
      </c>
      <c r="AP78">
        <f>SUM(AO79:$AO$271)</f>
        <v>5745.2977218554533</v>
      </c>
      <c r="AQ78" t="b">
        <f t="shared" si="3"/>
        <v>1</v>
      </c>
      <c r="AR78" t="b">
        <f t="shared" si="43"/>
        <v>1</v>
      </c>
      <c r="AS78" t="b">
        <f t="shared" si="44"/>
        <v>1</v>
      </c>
      <c r="AT78" t="b">
        <f t="shared" si="46"/>
        <v>1</v>
      </c>
      <c r="AU78">
        <f t="shared" si="4"/>
        <v>6856.2557616687609</v>
      </c>
      <c r="AV78" t="b">
        <f t="shared" si="5"/>
        <v>1</v>
      </c>
      <c r="AW78" t="b">
        <f t="shared" si="6"/>
        <v>1</v>
      </c>
      <c r="AX78" t="b">
        <f t="shared" si="45"/>
        <v>1</v>
      </c>
    </row>
    <row r="79" spans="1:50" x14ac:dyDescent="0.35">
      <c r="A79">
        <v>27</v>
      </c>
      <c r="B79">
        <f t="shared" si="7"/>
        <v>13</v>
      </c>
      <c r="C79">
        <f t="shared" si="8"/>
        <v>51</v>
      </c>
      <c r="D79">
        <f t="shared" si="9"/>
        <v>1.6389781843718643E-3</v>
      </c>
      <c r="E79">
        <f t="shared" si="10"/>
        <v>1.3668422273460656E-4</v>
      </c>
      <c r="F79">
        <f t="shared" si="11"/>
        <v>0.04</v>
      </c>
      <c r="G79">
        <f t="shared" si="12"/>
        <v>3.3960531989175591E-3</v>
      </c>
      <c r="H79">
        <f t="shared" si="13"/>
        <v>0.02</v>
      </c>
      <c r="I79">
        <f t="shared" si="14"/>
        <v>1.0687687714489977</v>
      </c>
      <c r="J79">
        <f t="shared" si="15"/>
        <v>1.2469512785435723E-4</v>
      </c>
      <c r="K79">
        <f t="shared" si="16"/>
        <v>3.0977489393016295E-3</v>
      </c>
      <c r="L79">
        <f t="shared" si="17"/>
        <v>0</v>
      </c>
      <c r="M79">
        <f t="shared" si="18"/>
        <v>0.90906373907537097</v>
      </c>
      <c r="N79">
        <f t="shared" si="19"/>
        <v>68.98</v>
      </c>
      <c r="O79">
        <f t="shared" si="20"/>
        <v>1.3796000000000002</v>
      </c>
      <c r="P79">
        <f t="shared" si="21"/>
        <v>5.3438438572449884</v>
      </c>
      <c r="Q79">
        <f t="shared" si="22"/>
        <v>267.19219286224944</v>
      </c>
      <c r="R79">
        <f t="shared" si="23"/>
        <v>62.929500913171516</v>
      </c>
      <c r="S79">
        <f t="shared" si="24"/>
        <v>1.2585900182634304</v>
      </c>
      <c r="T79">
        <f t="shared" si="25"/>
        <v>4.8751149158356695</v>
      </c>
      <c r="U79">
        <f t="shared" si="26"/>
        <v>37.408538356307169</v>
      </c>
      <c r="V79">
        <f t="shared" si="27"/>
        <v>3.3317564650644269E-2</v>
      </c>
      <c r="W79">
        <f t="shared" si="28"/>
        <v>19.353940058114603</v>
      </c>
      <c r="X79">
        <f t="shared" si="29"/>
        <v>-19.555834572515707</v>
      </c>
      <c r="Y79">
        <f t="shared" si="30"/>
        <v>0.99673694261856227</v>
      </c>
      <c r="Z79">
        <f t="shared" si="31"/>
        <v>0.91553507372648268</v>
      </c>
      <c r="AA79">
        <f t="shared" si="32"/>
        <v>17.904052447131065</v>
      </c>
      <c r="AB79">
        <f t="shared" si="33"/>
        <v>57.802779042934908</v>
      </c>
      <c r="AC79">
        <f t="shared" si="34"/>
        <v>1.1560555808586983</v>
      </c>
      <c r="AD79">
        <f t="shared" si="35"/>
        <v>4.4633386938946851</v>
      </c>
      <c r="AE79">
        <f t="shared" si="36"/>
        <v>34.248828922041639</v>
      </c>
      <c r="AF79">
        <f t="shared" si="37"/>
        <v>3.0503399008814453E-2</v>
      </c>
      <c r="AG79">
        <f t="shared" si="0"/>
        <v>6294.9000422722665</v>
      </c>
      <c r="AH79">
        <f t="shared" si="1"/>
        <v>6924.5970020484483</v>
      </c>
      <c r="AI79">
        <f t="shared" si="2"/>
        <v>6294.9000422722665</v>
      </c>
      <c r="AK79" t="b">
        <f t="shared" si="38"/>
        <v>1</v>
      </c>
      <c r="AL79" t="b">
        <f t="shared" si="39"/>
        <v>1</v>
      </c>
      <c r="AM79">
        <f t="shared" si="40"/>
        <v>6294.9000422722656</v>
      </c>
      <c r="AN79" t="b">
        <f t="shared" si="41"/>
        <v>1</v>
      </c>
      <c r="AO79">
        <f t="shared" si="42"/>
        <v>-17.904052447131065</v>
      </c>
      <c r="AP79">
        <f>SUM(AO80:$AO$271)</f>
        <v>5763.2017743025845</v>
      </c>
      <c r="AQ79" t="b">
        <f t="shared" si="3"/>
        <v>1</v>
      </c>
      <c r="AR79" t="b">
        <f t="shared" si="43"/>
        <v>1</v>
      </c>
      <c r="AS79" t="b">
        <f t="shared" si="44"/>
        <v>1</v>
      </c>
      <c r="AT79" t="b">
        <f t="shared" si="46"/>
        <v>1</v>
      </c>
      <c r="AU79">
        <f t="shared" si="4"/>
        <v>6924.5970020484501</v>
      </c>
      <c r="AV79" t="b">
        <f t="shared" si="5"/>
        <v>1</v>
      </c>
      <c r="AW79" t="b">
        <f t="shared" si="6"/>
        <v>1</v>
      </c>
      <c r="AX79" t="b">
        <f t="shared" si="45"/>
        <v>1</v>
      </c>
    </row>
    <row r="80" spans="1:50" x14ac:dyDescent="0.35">
      <c r="A80">
        <v>28</v>
      </c>
      <c r="B80">
        <f t="shared" si="7"/>
        <v>14</v>
      </c>
      <c r="C80">
        <f t="shared" si="8"/>
        <v>52</v>
      </c>
      <c r="D80">
        <f t="shared" si="9"/>
        <v>1.7877551150109472E-3</v>
      </c>
      <c r="E80">
        <f t="shared" si="10"/>
        <v>1.4910180458249656E-4</v>
      </c>
      <c r="F80">
        <f t="shared" si="11"/>
        <v>0.04</v>
      </c>
      <c r="G80">
        <f t="shared" si="12"/>
        <v>3.3960531989175591E-3</v>
      </c>
      <c r="H80">
        <f t="shared" si="13"/>
        <v>0.02</v>
      </c>
      <c r="I80">
        <f t="shared" si="14"/>
        <v>1.0714046435636044</v>
      </c>
      <c r="J80">
        <f t="shared" si="15"/>
        <v>1.3554304397664959E-4</v>
      </c>
      <c r="K80">
        <f t="shared" si="16"/>
        <v>3.086768507718783E-3</v>
      </c>
      <c r="L80">
        <f t="shared" si="17"/>
        <v>0</v>
      </c>
      <c r="M80">
        <f t="shared" si="18"/>
        <v>0.90584142752367547</v>
      </c>
      <c r="N80">
        <f t="shared" si="19"/>
        <v>68.98</v>
      </c>
      <c r="O80">
        <f t="shared" si="20"/>
        <v>1.3796000000000002</v>
      </c>
      <c r="P80">
        <f t="shared" si="21"/>
        <v>5.3570232178180222</v>
      </c>
      <c r="Q80">
        <f t="shared" si="22"/>
        <v>267.8511608909011</v>
      </c>
      <c r="R80">
        <f t="shared" si="23"/>
        <v>62.707216721419094</v>
      </c>
      <c r="S80">
        <f t="shared" si="24"/>
        <v>1.2541443344283818</v>
      </c>
      <c r="T80">
        <f t="shared" si="25"/>
        <v>4.869875556703227</v>
      </c>
      <c r="U80">
        <f t="shared" si="26"/>
        <v>40.662913192994878</v>
      </c>
      <c r="V80">
        <f t="shared" si="27"/>
        <v>3.6305361679832053E-2</v>
      </c>
      <c r="W80">
        <f t="shared" si="28"/>
        <v>15.883978275612774</v>
      </c>
      <c r="X80">
        <f t="shared" si="29"/>
        <v>-16.085159643424419</v>
      </c>
      <c r="Y80">
        <f t="shared" si="30"/>
        <v>0.99673694261856227</v>
      </c>
      <c r="Z80">
        <f t="shared" si="31"/>
        <v>0.91254763024619434</v>
      </c>
      <c r="AA80">
        <f t="shared" si="32"/>
        <v>14.678474314738672</v>
      </c>
      <c r="AB80">
        <f t="shared" si="33"/>
        <v>57.41065628422696</v>
      </c>
      <c r="AC80">
        <f t="shared" si="34"/>
        <v>1.1482131256845391</v>
      </c>
      <c r="AD80">
        <f t="shared" si="35"/>
        <v>4.4439933988633964</v>
      </c>
      <c r="AE80">
        <f t="shared" si="36"/>
        <v>37.106845073174185</v>
      </c>
      <c r="AF80">
        <f t="shared" si="37"/>
        <v>3.313037176616173E-2</v>
      </c>
      <c r="AG80">
        <f t="shared" si="0"/>
        <v>6331.5930666090435</v>
      </c>
      <c r="AH80">
        <f t="shared" si="1"/>
        <v>6989.7366958783286</v>
      </c>
      <c r="AI80">
        <f t="shared" si="2"/>
        <v>6331.5930666090435</v>
      </c>
      <c r="AK80" t="b">
        <f t="shared" si="38"/>
        <v>1</v>
      </c>
      <c r="AL80" t="b">
        <f t="shared" si="39"/>
        <v>1</v>
      </c>
      <c r="AM80">
        <f t="shared" si="40"/>
        <v>6331.5930666090435</v>
      </c>
      <c r="AN80" t="b">
        <f t="shared" si="41"/>
        <v>1</v>
      </c>
      <c r="AO80">
        <f t="shared" si="42"/>
        <v>-14.678474314738672</v>
      </c>
      <c r="AP80">
        <f>SUM(AO81:$AO$271)</f>
        <v>5777.8802486173226</v>
      </c>
      <c r="AQ80" t="b">
        <f t="shared" si="3"/>
        <v>1</v>
      </c>
      <c r="AR80" t="b">
        <f t="shared" si="43"/>
        <v>1</v>
      </c>
      <c r="AS80" t="b">
        <f t="shared" si="44"/>
        <v>1</v>
      </c>
      <c r="AT80" t="b">
        <f t="shared" si="46"/>
        <v>1</v>
      </c>
      <c r="AU80">
        <f t="shared" si="4"/>
        <v>6989.7366958783286</v>
      </c>
      <c r="AV80" t="b">
        <f t="shared" si="5"/>
        <v>1</v>
      </c>
      <c r="AW80" t="b">
        <f t="shared" si="6"/>
        <v>1</v>
      </c>
      <c r="AX80" t="b">
        <f t="shared" si="45"/>
        <v>1</v>
      </c>
    </row>
    <row r="81" spans="1:50" x14ac:dyDescent="0.35">
      <c r="A81">
        <v>29</v>
      </c>
      <c r="B81">
        <f t="shared" si="7"/>
        <v>14</v>
      </c>
      <c r="C81">
        <f t="shared" si="8"/>
        <v>52</v>
      </c>
      <c r="D81">
        <f t="shared" si="9"/>
        <v>1.7877551150109472E-3</v>
      </c>
      <c r="E81">
        <f t="shared" si="10"/>
        <v>1.4910180458249656E-4</v>
      </c>
      <c r="F81">
        <f t="shared" si="11"/>
        <v>0.04</v>
      </c>
      <c r="G81">
        <f t="shared" si="12"/>
        <v>3.3960531989175591E-3</v>
      </c>
      <c r="H81">
        <f t="shared" si="13"/>
        <v>0.02</v>
      </c>
      <c r="I81">
        <f t="shared" si="14"/>
        <v>1.0740470164499312</v>
      </c>
      <c r="J81">
        <f t="shared" si="15"/>
        <v>1.3506259150936477E-4</v>
      </c>
      <c r="K81">
        <f t="shared" si="16"/>
        <v>3.0758269979078768E-3</v>
      </c>
      <c r="L81">
        <f t="shared" si="17"/>
        <v>0</v>
      </c>
      <c r="M81">
        <f t="shared" si="18"/>
        <v>0.90263053793425818</v>
      </c>
      <c r="N81">
        <f t="shared" si="19"/>
        <v>68.98</v>
      </c>
      <c r="O81">
        <f t="shared" si="20"/>
        <v>1.3796000000000002</v>
      </c>
      <c r="P81">
        <f t="shared" si="21"/>
        <v>5.3702350822496561</v>
      </c>
      <c r="Q81">
        <f t="shared" si="22"/>
        <v>268.51175411248278</v>
      </c>
      <c r="R81">
        <f t="shared" si="23"/>
        <v>62.48494167058314</v>
      </c>
      <c r="S81">
        <f t="shared" si="24"/>
        <v>1.2496988334116628</v>
      </c>
      <c r="T81">
        <f t="shared" si="25"/>
        <v>4.8645814130427514</v>
      </c>
      <c r="U81">
        <f t="shared" si="26"/>
        <v>40.518777452809431</v>
      </c>
      <c r="V81">
        <f t="shared" si="27"/>
        <v>3.6265893361157257E-2</v>
      </c>
      <c r="W81">
        <f t="shared" si="28"/>
        <v>15.815618077958138</v>
      </c>
      <c r="X81">
        <f t="shared" si="29"/>
        <v>-16.016086328506802</v>
      </c>
      <c r="Y81">
        <f t="shared" si="30"/>
        <v>0.99673694261856227</v>
      </c>
      <c r="Z81">
        <f t="shared" si="31"/>
        <v>0.90956993496540606</v>
      </c>
      <c r="AA81">
        <f t="shared" si="32"/>
        <v>14.567750600220258</v>
      </c>
      <c r="AB81">
        <f t="shared" si="33"/>
        <v>57.020485447562322</v>
      </c>
      <c r="AC81">
        <f t="shared" si="34"/>
        <v>1.1404097089512464</v>
      </c>
      <c r="AD81">
        <f t="shared" si="35"/>
        <v>4.4246769994952189</v>
      </c>
      <c r="AE81">
        <f t="shared" si="36"/>
        <v>36.854661772629633</v>
      </c>
      <c r="AF81">
        <f t="shared" si="37"/>
        <v>3.2986366265970159E-2</v>
      </c>
      <c r="AG81">
        <f t="shared" si="0"/>
        <v>6368.3371410444033</v>
      </c>
      <c r="AH81">
        <f t="shared" si="1"/>
        <v>7055.3087596823943</v>
      </c>
      <c r="AI81">
        <f t="shared" si="2"/>
        <v>6368.3371410444033</v>
      </c>
      <c r="AK81" t="b">
        <f t="shared" si="38"/>
        <v>1</v>
      </c>
      <c r="AL81" t="b">
        <f t="shared" si="39"/>
        <v>1</v>
      </c>
      <c r="AM81">
        <f t="shared" si="40"/>
        <v>6368.3371410444033</v>
      </c>
      <c r="AN81" t="b">
        <f t="shared" si="41"/>
        <v>1</v>
      </c>
      <c r="AO81">
        <f t="shared" si="42"/>
        <v>-14.567750600220258</v>
      </c>
      <c r="AP81">
        <f>SUM(AO82:$AO$271)</f>
        <v>5792.4479992175438</v>
      </c>
      <c r="AQ81" t="b">
        <f t="shared" si="3"/>
        <v>1</v>
      </c>
      <c r="AR81" t="b">
        <f t="shared" si="43"/>
        <v>1</v>
      </c>
      <c r="AS81" t="b">
        <f t="shared" si="44"/>
        <v>1</v>
      </c>
      <c r="AT81" t="b">
        <f t="shared" si="46"/>
        <v>1</v>
      </c>
      <c r="AU81">
        <f t="shared" si="4"/>
        <v>7055.3087596823934</v>
      </c>
      <c r="AV81" t="b">
        <f t="shared" si="5"/>
        <v>1</v>
      </c>
      <c r="AW81" t="b">
        <f t="shared" si="6"/>
        <v>1</v>
      </c>
      <c r="AX81" t="b">
        <f t="shared" si="45"/>
        <v>1</v>
      </c>
    </row>
    <row r="82" spans="1:50" x14ac:dyDescent="0.35">
      <c r="A82">
        <v>30</v>
      </c>
      <c r="B82">
        <f t="shared" si="7"/>
        <v>14</v>
      </c>
      <c r="C82">
        <f t="shared" si="8"/>
        <v>52</v>
      </c>
      <c r="D82">
        <f t="shared" si="9"/>
        <v>1.7877551150109472E-3</v>
      </c>
      <c r="E82">
        <f t="shared" si="10"/>
        <v>1.4910180458249656E-4</v>
      </c>
      <c r="F82">
        <f t="shared" si="11"/>
        <v>0.04</v>
      </c>
      <c r="G82">
        <f t="shared" si="12"/>
        <v>3.3960531989175591E-3</v>
      </c>
      <c r="H82">
        <f t="shared" si="13"/>
        <v>0.02</v>
      </c>
      <c r="I82">
        <f t="shared" si="14"/>
        <v>1.0766959061406345</v>
      </c>
      <c r="J82">
        <f t="shared" si="15"/>
        <v>1.345838420772675E-4</v>
      </c>
      <c r="K82">
        <f t="shared" si="16"/>
        <v>3.0649242719049054E-3</v>
      </c>
      <c r="L82">
        <f t="shared" si="17"/>
        <v>0</v>
      </c>
      <c r="M82">
        <f t="shared" si="18"/>
        <v>0.89943102982027601</v>
      </c>
      <c r="N82">
        <f t="shared" si="19"/>
        <v>68.98</v>
      </c>
      <c r="O82">
        <f t="shared" si="20"/>
        <v>1.3796000000000002</v>
      </c>
      <c r="P82">
        <f t="shared" si="21"/>
        <v>5.3834795307031724</v>
      </c>
      <c r="Q82">
        <f t="shared" si="22"/>
        <v>269.1739765351586</v>
      </c>
      <c r="R82">
        <f t="shared" si="23"/>
        <v>62.263454506705131</v>
      </c>
      <c r="S82">
        <f t="shared" si="24"/>
        <v>1.2452690901341026</v>
      </c>
      <c r="T82">
        <f t="shared" si="25"/>
        <v>4.8592930247566724</v>
      </c>
      <c r="U82">
        <f t="shared" si="26"/>
        <v>40.375152623180249</v>
      </c>
      <c r="V82">
        <f t="shared" si="27"/>
        <v>3.6226467949317893E-2</v>
      </c>
      <c r="W82">
        <f t="shared" si="28"/>
        <v>15.747513300684789</v>
      </c>
      <c r="X82">
        <f t="shared" si="29"/>
        <v>-15.947270961720605</v>
      </c>
      <c r="Y82">
        <f t="shared" si="30"/>
        <v>0.99673694261856227</v>
      </c>
      <c r="Z82">
        <f t="shared" si="31"/>
        <v>0.90660195607518335</v>
      </c>
      <c r="AA82">
        <f t="shared" si="32"/>
        <v>14.457827047956876</v>
      </c>
      <c r="AB82">
        <f t="shared" si="33"/>
        <v>56.632966266385303</v>
      </c>
      <c r="AC82">
        <f t="shared" si="34"/>
        <v>1.132659325327706</v>
      </c>
      <c r="AD82">
        <f t="shared" si="35"/>
        <v>4.4054445613868936</v>
      </c>
      <c r="AE82">
        <f t="shared" si="36"/>
        <v>36.604192345009281</v>
      </c>
      <c r="AF82">
        <f t="shared" si="37"/>
        <v>3.2842986704546537E-2</v>
      </c>
      <c r="AG82">
        <f t="shared" si="0"/>
        <v>6405.1326906512159</v>
      </c>
      <c r="AH82">
        <f t="shared" si="1"/>
        <v>7121.3161190703941</v>
      </c>
      <c r="AI82">
        <f t="shared" si="2"/>
        <v>6405.1326906512159</v>
      </c>
      <c r="AK82" t="b">
        <f t="shared" si="38"/>
        <v>1</v>
      </c>
      <c r="AL82" t="b">
        <f t="shared" si="39"/>
        <v>1</v>
      </c>
      <c r="AM82">
        <f t="shared" si="40"/>
        <v>6405.1326906512159</v>
      </c>
      <c r="AN82" t="b">
        <f t="shared" si="41"/>
        <v>1</v>
      </c>
      <c r="AO82">
        <f t="shared" si="42"/>
        <v>-14.457827047956876</v>
      </c>
      <c r="AP82">
        <f>SUM(AO83:$AO$271)</f>
        <v>5806.9058262654999</v>
      </c>
      <c r="AQ82" t="b">
        <f t="shared" si="3"/>
        <v>1</v>
      </c>
      <c r="AR82" t="b">
        <f t="shared" si="43"/>
        <v>1</v>
      </c>
      <c r="AS82" t="b">
        <f t="shared" si="44"/>
        <v>1</v>
      </c>
      <c r="AT82" t="b">
        <f t="shared" si="46"/>
        <v>1</v>
      </c>
      <c r="AU82">
        <f t="shared" si="4"/>
        <v>7121.316119070395</v>
      </c>
      <c r="AV82" t="b">
        <f t="shared" si="5"/>
        <v>1</v>
      </c>
      <c r="AW82" t="b">
        <f t="shared" si="6"/>
        <v>1</v>
      </c>
      <c r="AX82" t="b">
        <f t="shared" si="45"/>
        <v>1</v>
      </c>
    </row>
    <row r="83" spans="1:50" x14ac:dyDescent="0.35">
      <c r="A83">
        <v>31</v>
      </c>
      <c r="B83">
        <f t="shared" si="7"/>
        <v>14</v>
      </c>
      <c r="C83">
        <f t="shared" si="8"/>
        <v>52</v>
      </c>
      <c r="D83">
        <f t="shared" si="9"/>
        <v>1.7877551150109472E-3</v>
      </c>
      <c r="E83">
        <f t="shared" si="10"/>
        <v>1.4910180458249656E-4</v>
      </c>
      <c r="F83">
        <f t="shared" si="11"/>
        <v>0.04</v>
      </c>
      <c r="G83">
        <f t="shared" si="12"/>
        <v>3.3960531989175591E-3</v>
      </c>
      <c r="H83">
        <f t="shared" si="13"/>
        <v>0.02</v>
      </c>
      <c r="I83">
        <f t="shared" si="14"/>
        <v>1.0793513287079122</v>
      </c>
      <c r="J83">
        <f t="shared" si="15"/>
        <v>1.3410678964369643E-4</v>
      </c>
      <c r="K83">
        <f t="shared" si="16"/>
        <v>3.0540601922348968E-3</v>
      </c>
      <c r="L83">
        <f t="shared" si="17"/>
        <v>0</v>
      </c>
      <c r="M83">
        <f t="shared" si="18"/>
        <v>0.89624286283839749</v>
      </c>
      <c r="N83">
        <f t="shared" si="19"/>
        <v>68.98</v>
      </c>
      <c r="O83">
        <f t="shared" si="20"/>
        <v>1.3796000000000002</v>
      </c>
      <c r="P83">
        <f t="shared" si="21"/>
        <v>5.3967566435395611</v>
      </c>
      <c r="Q83">
        <f t="shared" si="22"/>
        <v>269.83783217697805</v>
      </c>
      <c r="R83">
        <f t="shared" si="23"/>
        <v>62.04275243700264</v>
      </c>
      <c r="S83">
        <f t="shared" si="24"/>
        <v>1.2408550487400529</v>
      </c>
      <c r="T83">
        <f t="shared" si="25"/>
        <v>4.8540103855882037</v>
      </c>
      <c r="U83">
        <f t="shared" si="26"/>
        <v>40.232036893108926</v>
      </c>
      <c r="V83">
        <f t="shared" si="27"/>
        <v>3.6187085397669051E-2</v>
      </c>
      <c r="W83">
        <f t="shared" si="28"/>
        <v>15.679663024167789</v>
      </c>
      <c r="X83">
        <f t="shared" si="29"/>
        <v>-15.878712614480918</v>
      </c>
      <c r="Y83">
        <f t="shared" si="30"/>
        <v>0.99673694261856227</v>
      </c>
      <c r="Z83">
        <f t="shared" si="31"/>
        <v>0.90364366187038636</v>
      </c>
      <c r="AA83">
        <f t="shared" si="32"/>
        <v>14.348698012737039</v>
      </c>
      <c r="AB83">
        <f t="shared" si="33"/>
        <v>56.248080719674945</v>
      </c>
      <c r="AC83">
        <f t="shared" si="34"/>
        <v>1.1249616143934988</v>
      </c>
      <c r="AD83">
        <f t="shared" si="35"/>
        <v>4.3862957195898105</v>
      </c>
      <c r="AE83">
        <f t="shared" si="36"/>
        <v>36.355425142593432</v>
      </c>
      <c r="AF83">
        <f t="shared" si="37"/>
        <v>3.2700230361166045E-2</v>
      </c>
      <c r="AG83">
        <f t="shared" si="0"/>
        <v>6441.9801409653446</v>
      </c>
      <c r="AH83">
        <f t="shared" si="1"/>
        <v>7187.7617195897328</v>
      </c>
      <c r="AI83">
        <f t="shared" si="2"/>
        <v>6441.9801409653446</v>
      </c>
      <c r="AK83" t="b">
        <f t="shared" si="38"/>
        <v>1</v>
      </c>
      <c r="AL83" t="b">
        <f t="shared" si="39"/>
        <v>1</v>
      </c>
      <c r="AM83">
        <f t="shared" si="40"/>
        <v>6441.9801409653446</v>
      </c>
      <c r="AN83" t="b">
        <f t="shared" si="41"/>
        <v>1</v>
      </c>
      <c r="AO83">
        <f t="shared" si="42"/>
        <v>-14.348698012737039</v>
      </c>
      <c r="AP83">
        <f>SUM(AO84:$AO$271)</f>
        <v>5821.254524278238</v>
      </c>
      <c r="AQ83" t="b">
        <f t="shared" si="3"/>
        <v>1</v>
      </c>
      <c r="AR83" t="b">
        <f t="shared" si="43"/>
        <v>1</v>
      </c>
      <c r="AS83" t="b">
        <f t="shared" si="44"/>
        <v>1</v>
      </c>
      <c r="AT83" t="b">
        <f t="shared" si="46"/>
        <v>1</v>
      </c>
      <c r="AU83">
        <f t="shared" si="4"/>
        <v>7187.761719589731</v>
      </c>
      <c r="AV83" t="b">
        <f t="shared" si="5"/>
        <v>1</v>
      </c>
      <c r="AW83" t="b">
        <f t="shared" si="6"/>
        <v>1</v>
      </c>
      <c r="AX83" t="b">
        <f t="shared" si="45"/>
        <v>1</v>
      </c>
    </row>
    <row r="84" spans="1:50" x14ac:dyDescent="0.35">
      <c r="A84">
        <v>32</v>
      </c>
      <c r="B84">
        <f t="shared" si="7"/>
        <v>14</v>
      </c>
      <c r="C84">
        <f t="shared" si="8"/>
        <v>52</v>
      </c>
      <c r="D84">
        <f t="shared" si="9"/>
        <v>1.7877551150109472E-3</v>
      </c>
      <c r="E84">
        <f t="shared" si="10"/>
        <v>1.4910180458249656E-4</v>
      </c>
      <c r="F84">
        <f t="shared" si="11"/>
        <v>0.04</v>
      </c>
      <c r="G84">
        <f t="shared" si="12"/>
        <v>3.3960531989175591E-3</v>
      </c>
      <c r="H84">
        <f t="shared" si="13"/>
        <v>0.02</v>
      </c>
      <c r="I84">
        <f t="shared" si="14"/>
        <v>1.0820133002636001</v>
      </c>
      <c r="J84">
        <f t="shared" si="15"/>
        <v>1.33631428193388E-4</v>
      </c>
      <c r="K84">
        <f t="shared" si="16"/>
        <v>3.0432346219101789E-3</v>
      </c>
      <c r="L84">
        <f t="shared" si="17"/>
        <v>0</v>
      </c>
      <c r="M84">
        <f t="shared" si="18"/>
        <v>0.89306599678829401</v>
      </c>
      <c r="N84">
        <f t="shared" si="19"/>
        <v>68.98</v>
      </c>
      <c r="O84">
        <f t="shared" si="20"/>
        <v>1.3796000000000002</v>
      </c>
      <c r="P84">
        <f t="shared" si="21"/>
        <v>5.4100665013180009</v>
      </c>
      <c r="Q84">
        <f t="shared" si="22"/>
        <v>270.50332506590001</v>
      </c>
      <c r="R84">
        <f t="shared" si="23"/>
        <v>61.822832678592661</v>
      </c>
      <c r="S84">
        <f t="shared" si="24"/>
        <v>1.2364566535718533</v>
      </c>
      <c r="T84">
        <f t="shared" si="25"/>
        <v>4.8487334892873584</v>
      </c>
      <c r="U84">
        <f t="shared" si="26"/>
        <v>40.0894284580164</v>
      </c>
      <c r="V84">
        <f t="shared" si="27"/>
        <v>3.6147745659616509E-2</v>
      </c>
      <c r="W84">
        <f t="shared" si="28"/>
        <v>15.612066332057426</v>
      </c>
      <c r="X84">
        <f t="shared" si="29"/>
        <v>-15.810410361509803</v>
      </c>
      <c r="Y84">
        <f t="shared" si="30"/>
        <v>0.99673694261856227</v>
      </c>
      <c r="Z84">
        <f t="shared" si="31"/>
        <v>0.90069502074933072</v>
      </c>
      <c r="AA84">
        <f t="shared" si="32"/>
        <v>14.240357888615513</v>
      </c>
      <c r="AB84">
        <f t="shared" si="33"/>
        <v>55.86581090888366</v>
      </c>
      <c r="AC84">
        <f t="shared" si="34"/>
        <v>1.1173162181776732</v>
      </c>
      <c r="AD84">
        <f t="shared" si="35"/>
        <v>4.3672301107416516</v>
      </c>
      <c r="AE84">
        <f t="shared" si="36"/>
        <v>36.108348596821891</v>
      </c>
      <c r="AF84">
        <f t="shared" si="37"/>
        <v>3.2558094526929822E-2</v>
      </c>
      <c r="AG84">
        <f t="shared" si="0"/>
        <v>6478.8799179904681</v>
      </c>
      <c r="AH84">
        <f t="shared" si="1"/>
        <v>7254.6485268616943</v>
      </c>
      <c r="AI84">
        <f t="shared" si="2"/>
        <v>6478.8799179904681</v>
      </c>
      <c r="AK84" t="b">
        <f t="shared" si="38"/>
        <v>1</v>
      </c>
      <c r="AL84" t="b">
        <f t="shared" si="39"/>
        <v>1</v>
      </c>
      <c r="AM84">
        <f t="shared" si="40"/>
        <v>6478.879917990469</v>
      </c>
      <c r="AN84" t="b">
        <f t="shared" si="41"/>
        <v>1</v>
      </c>
      <c r="AO84">
        <f t="shared" si="42"/>
        <v>-14.240357888615513</v>
      </c>
      <c r="AP84">
        <f>SUM(AO85:$AO$271)</f>
        <v>5835.4948821668531</v>
      </c>
      <c r="AQ84" t="b">
        <f t="shared" si="3"/>
        <v>1</v>
      </c>
      <c r="AR84" t="b">
        <f t="shared" si="43"/>
        <v>1</v>
      </c>
      <c r="AS84" t="b">
        <f t="shared" si="44"/>
        <v>1</v>
      </c>
      <c r="AT84" t="b">
        <f t="shared" si="46"/>
        <v>1</v>
      </c>
      <c r="AU84">
        <f t="shared" si="4"/>
        <v>7254.6485268616952</v>
      </c>
      <c r="AV84" t="b">
        <f t="shared" si="5"/>
        <v>1</v>
      </c>
      <c r="AW84" t="b">
        <f t="shared" si="6"/>
        <v>1</v>
      </c>
      <c r="AX84" t="b">
        <f t="shared" si="45"/>
        <v>1</v>
      </c>
    </row>
    <row r="85" spans="1:50" x14ac:dyDescent="0.35">
      <c r="A85">
        <v>33</v>
      </c>
      <c r="B85">
        <f t="shared" si="7"/>
        <v>14</v>
      </c>
      <c r="C85">
        <f t="shared" si="8"/>
        <v>52</v>
      </c>
      <c r="D85">
        <f t="shared" si="9"/>
        <v>1.7877551150109472E-3</v>
      </c>
      <c r="E85">
        <f t="shared" si="10"/>
        <v>1.4910180458249656E-4</v>
      </c>
      <c r="F85">
        <f t="shared" si="11"/>
        <v>0.04</v>
      </c>
      <c r="G85">
        <f t="shared" si="12"/>
        <v>3.3960531989175591E-3</v>
      </c>
      <c r="H85">
        <f t="shared" si="13"/>
        <v>0.02</v>
      </c>
      <c r="I85">
        <f t="shared" si="14"/>
        <v>1.0846818369592708</v>
      </c>
      <c r="J85">
        <f t="shared" si="15"/>
        <v>1.3315775173240071E-4</v>
      </c>
      <c r="K85">
        <f t="shared" si="16"/>
        <v>3.032447424428653E-3</v>
      </c>
      <c r="L85">
        <f t="shared" si="17"/>
        <v>0</v>
      </c>
      <c r="M85">
        <f t="shared" si="18"/>
        <v>0.88990039161213297</v>
      </c>
      <c r="N85">
        <f t="shared" si="19"/>
        <v>68.98</v>
      </c>
      <c r="O85">
        <f t="shared" si="20"/>
        <v>1.3796000000000002</v>
      </c>
      <c r="P85">
        <f t="shared" si="21"/>
        <v>5.4234091847963537</v>
      </c>
      <c r="Q85">
        <f t="shared" si="22"/>
        <v>271.17045923981772</v>
      </c>
      <c r="R85">
        <f t="shared" si="23"/>
        <v>61.603692458456521</v>
      </c>
      <c r="S85">
        <f t="shared" si="24"/>
        <v>1.2320738491691305</v>
      </c>
      <c r="T85">
        <f t="shared" si="25"/>
        <v>4.8434623296109445</v>
      </c>
      <c r="U85">
        <f t="shared" si="26"/>
        <v>39.947325519720209</v>
      </c>
      <c r="V85">
        <f t="shared" si="27"/>
        <v>3.6108448688616734E-2</v>
      </c>
      <c r="W85">
        <f t="shared" si="28"/>
        <v>15.544722311267618</v>
      </c>
      <c r="X85">
        <f t="shared" si="29"/>
        <v>-15.742363280824584</v>
      </c>
      <c r="Y85">
        <f t="shared" si="30"/>
        <v>0.99673694261856227</v>
      </c>
      <c r="Z85">
        <f t="shared" si="31"/>
        <v>0.89775600121345045</v>
      </c>
      <c r="AA85">
        <f t="shared" si="32"/>
        <v>14.132801108642532</v>
      </c>
      <c r="AB85">
        <f t="shared" si="33"/>
        <v>55.486139057104886</v>
      </c>
      <c r="AC85">
        <f t="shared" si="34"/>
        <v>1.1097227811420978</v>
      </c>
      <c r="AD85">
        <f t="shared" si="35"/>
        <v>4.3482473730595048</v>
      </c>
      <c r="AE85">
        <f t="shared" si="36"/>
        <v>35.862951217756034</v>
      </c>
      <c r="AF85">
        <f t="shared" si="37"/>
        <v>3.2416576504713621E-2</v>
      </c>
      <c r="AG85">
        <f t="shared" si="0"/>
        <v>6515.8324482029084</v>
      </c>
      <c r="AH85">
        <f t="shared" si="1"/>
        <v>7321.9795267186073</v>
      </c>
      <c r="AI85">
        <f t="shared" si="2"/>
        <v>6515.8324482029084</v>
      </c>
      <c r="AK85" t="b">
        <f t="shared" si="38"/>
        <v>1</v>
      </c>
      <c r="AL85" t="b">
        <f t="shared" si="39"/>
        <v>1</v>
      </c>
      <c r="AM85">
        <f t="shared" si="40"/>
        <v>6515.8324482029093</v>
      </c>
      <c r="AN85" t="b">
        <f t="shared" si="41"/>
        <v>1</v>
      </c>
      <c r="AO85">
        <f t="shared" si="42"/>
        <v>-14.132801108642532</v>
      </c>
      <c r="AP85">
        <f>SUM(AO86:$AO$271)</f>
        <v>5849.6276832754957</v>
      </c>
      <c r="AQ85" t="b">
        <f t="shared" si="3"/>
        <v>1</v>
      </c>
      <c r="AR85" t="b">
        <f t="shared" si="43"/>
        <v>1</v>
      </c>
      <c r="AS85" t="b">
        <f t="shared" si="44"/>
        <v>1</v>
      </c>
      <c r="AT85" t="b">
        <f t="shared" si="46"/>
        <v>1</v>
      </c>
      <c r="AU85">
        <f t="shared" si="4"/>
        <v>7321.9795267186073</v>
      </c>
      <c r="AV85" t="b">
        <f t="shared" si="5"/>
        <v>1</v>
      </c>
      <c r="AW85" t="b">
        <f t="shared" si="6"/>
        <v>1</v>
      </c>
      <c r="AX85" t="b">
        <f t="shared" si="45"/>
        <v>1</v>
      </c>
    </row>
    <row r="86" spans="1:50" x14ac:dyDescent="0.35">
      <c r="A86">
        <v>34</v>
      </c>
      <c r="B86">
        <f t="shared" si="7"/>
        <v>14</v>
      </c>
      <c r="C86">
        <f t="shared" si="8"/>
        <v>52</v>
      </c>
      <c r="D86">
        <f t="shared" si="9"/>
        <v>1.7877551150109472E-3</v>
      </c>
      <c r="E86">
        <f t="shared" si="10"/>
        <v>1.4910180458249656E-4</v>
      </c>
      <c r="F86">
        <f t="shared" si="11"/>
        <v>0.04</v>
      </c>
      <c r="G86">
        <f t="shared" si="12"/>
        <v>3.3960531989175591E-3</v>
      </c>
      <c r="H86">
        <f t="shared" si="13"/>
        <v>0.02</v>
      </c>
      <c r="I86">
        <f t="shared" si="14"/>
        <v>1.0873569549863302</v>
      </c>
      <c r="J86">
        <f t="shared" si="15"/>
        <v>1.326857542880394E-4</v>
      </c>
      <c r="K86">
        <f t="shared" si="16"/>
        <v>3.0216984637720721E-3</v>
      </c>
      <c r="L86">
        <f t="shared" si="17"/>
        <v>0</v>
      </c>
      <c r="M86">
        <f t="shared" si="18"/>
        <v>0.88674600739407283</v>
      </c>
      <c r="N86">
        <f t="shared" si="19"/>
        <v>68.98</v>
      </c>
      <c r="O86">
        <f t="shared" si="20"/>
        <v>1.3796000000000002</v>
      </c>
      <c r="P86">
        <f t="shared" si="21"/>
        <v>5.4367847749316507</v>
      </c>
      <c r="Q86">
        <f t="shared" si="22"/>
        <v>271.83923874658257</v>
      </c>
      <c r="R86">
        <f t="shared" si="23"/>
        <v>61.385329013404935</v>
      </c>
      <c r="S86">
        <f t="shared" si="24"/>
        <v>1.2277065802680986</v>
      </c>
      <c r="T86">
        <f t="shared" si="25"/>
        <v>4.8381969003225578</v>
      </c>
      <c r="U86">
        <f t="shared" si="26"/>
        <v>39.805726286411819</v>
      </c>
      <c r="V86">
        <f t="shared" si="27"/>
        <v>3.6069194438176737E-2</v>
      </c>
      <c r="W86">
        <f t="shared" si="28"/>
        <v>15.477630051964283</v>
      </c>
      <c r="X86">
        <f t="shared" si="29"/>
        <v>-15.674570453726147</v>
      </c>
      <c r="Y86">
        <f t="shared" si="30"/>
        <v>0.99673694261856227</v>
      </c>
      <c r="Z86">
        <f t="shared" si="31"/>
        <v>0.89482657186696091</v>
      </c>
      <c r="AA86">
        <f t="shared" si="32"/>
        <v>14.026022144594926</v>
      </c>
      <c r="AB86">
        <f t="shared" si="33"/>
        <v>55.109047508246412</v>
      </c>
      <c r="AC86">
        <f t="shared" si="34"/>
        <v>1.1021809501649282</v>
      </c>
      <c r="AD86">
        <f t="shared" si="35"/>
        <v>4.3293471463329904</v>
      </c>
      <c r="AE86">
        <f t="shared" si="36"/>
        <v>35.619221593544459</v>
      </c>
      <c r="AF86">
        <f t="shared" si="37"/>
        <v>3.227567360911654E-2</v>
      </c>
      <c r="AG86">
        <f t="shared" si="0"/>
        <v>6552.8381585564593</v>
      </c>
      <c r="AH86">
        <f t="shared" si="1"/>
        <v>7389.7577253419267</v>
      </c>
      <c r="AI86">
        <f t="shared" si="2"/>
        <v>6552.8381585564593</v>
      </c>
      <c r="AK86" t="b">
        <f t="shared" si="38"/>
        <v>1</v>
      </c>
      <c r="AL86" t="b">
        <f t="shared" si="39"/>
        <v>1</v>
      </c>
      <c r="AM86">
        <f t="shared" si="40"/>
        <v>6552.8381585564593</v>
      </c>
      <c r="AN86" t="b">
        <f t="shared" si="41"/>
        <v>1</v>
      </c>
      <c r="AO86">
        <f t="shared" si="42"/>
        <v>-14.026022144594926</v>
      </c>
      <c r="AP86">
        <f>SUM(AO87:$AO$271)</f>
        <v>5863.6537054200908</v>
      </c>
      <c r="AQ86" t="b">
        <f t="shared" si="3"/>
        <v>1</v>
      </c>
      <c r="AR86" t="b">
        <f t="shared" si="43"/>
        <v>1</v>
      </c>
      <c r="AS86" t="b">
        <f t="shared" si="44"/>
        <v>1</v>
      </c>
      <c r="AT86" t="b">
        <f t="shared" si="46"/>
        <v>1</v>
      </c>
      <c r="AU86">
        <f t="shared" si="4"/>
        <v>7389.7577253419286</v>
      </c>
      <c r="AV86" t="b">
        <f t="shared" si="5"/>
        <v>1</v>
      </c>
      <c r="AW86" t="b">
        <f t="shared" si="6"/>
        <v>1</v>
      </c>
      <c r="AX86" t="b">
        <f t="shared" si="45"/>
        <v>1</v>
      </c>
    </row>
    <row r="87" spans="1:50" x14ac:dyDescent="0.35">
      <c r="A87">
        <v>35</v>
      </c>
      <c r="B87">
        <f t="shared" si="7"/>
        <v>14</v>
      </c>
      <c r="C87">
        <f t="shared" si="8"/>
        <v>52</v>
      </c>
      <c r="D87">
        <f t="shared" si="9"/>
        <v>1.7877551150109472E-3</v>
      </c>
      <c r="E87">
        <f t="shared" si="10"/>
        <v>1.4910180458249656E-4</v>
      </c>
      <c r="F87">
        <f t="shared" si="11"/>
        <v>0.04</v>
      </c>
      <c r="G87">
        <f t="shared" si="12"/>
        <v>3.3960531989175591E-3</v>
      </c>
      <c r="H87">
        <f t="shared" si="13"/>
        <v>0.02</v>
      </c>
      <c r="I87">
        <f t="shared" si="14"/>
        <v>1.0900386705761171</v>
      </c>
      <c r="J87">
        <f t="shared" si="15"/>
        <v>1.322154299087801E-4</v>
      </c>
      <c r="K87">
        <f t="shared" si="16"/>
        <v>3.0109876044043266E-3</v>
      </c>
      <c r="L87">
        <f t="shared" si="17"/>
        <v>0</v>
      </c>
      <c r="M87">
        <f t="shared" si="18"/>
        <v>0.88360280435975969</v>
      </c>
      <c r="N87">
        <f t="shared" si="19"/>
        <v>68.98</v>
      </c>
      <c r="O87">
        <f t="shared" si="20"/>
        <v>1.3796000000000002</v>
      </c>
      <c r="P87">
        <f t="shared" si="21"/>
        <v>5.4501933528805857</v>
      </c>
      <c r="Q87">
        <f t="shared" si="22"/>
        <v>272.50966764402926</v>
      </c>
      <c r="R87">
        <f t="shared" si="23"/>
        <v>61.167739590043148</v>
      </c>
      <c r="S87">
        <f t="shared" si="24"/>
        <v>1.2233547918008629</v>
      </c>
      <c r="T87">
        <f t="shared" si="25"/>
        <v>4.8329371951925744</v>
      </c>
      <c r="U87">
        <f t="shared" si="26"/>
        <v>39.664628972634034</v>
      </c>
      <c r="V87">
        <f t="shared" si="27"/>
        <v>3.6029982861854111E-2</v>
      </c>
      <c r="W87">
        <f t="shared" si="28"/>
        <v>15.410788647553824</v>
      </c>
      <c r="X87">
        <f t="shared" si="29"/>
        <v>-15.607030964787263</v>
      </c>
      <c r="Y87">
        <f t="shared" si="30"/>
        <v>0.99673694261856227</v>
      </c>
      <c r="Z87">
        <f t="shared" si="31"/>
        <v>0.89190670141652373</v>
      </c>
      <c r="AA87">
        <f t="shared" si="32"/>
        <v>13.920015506708964</v>
      </c>
      <c r="AB87">
        <f t="shared" si="33"/>
        <v>54.734518726209295</v>
      </c>
      <c r="AC87">
        <f t="shared" si="34"/>
        <v>1.0946903745241858</v>
      </c>
      <c r="AD87">
        <f t="shared" si="35"/>
        <v>4.3105290719174354</v>
      </c>
      <c r="AE87">
        <f t="shared" si="36"/>
        <v>35.377148389892298</v>
      </c>
      <c r="AF87">
        <f t="shared" si="37"/>
        <v>3.2135383166410181E-2</v>
      </c>
      <c r="AG87">
        <f t="shared" si="0"/>
        <v>6589.8974764872246</v>
      </c>
      <c r="AH87">
        <f t="shared" si="1"/>
        <v>7457.9861494012894</v>
      </c>
      <c r="AI87">
        <f t="shared" si="2"/>
        <v>6589.8974764872246</v>
      </c>
      <c r="AK87" t="b">
        <f t="shared" si="38"/>
        <v>1</v>
      </c>
      <c r="AL87" t="b">
        <f t="shared" si="39"/>
        <v>1</v>
      </c>
      <c r="AM87">
        <f t="shared" si="40"/>
        <v>6589.8974764872246</v>
      </c>
      <c r="AN87" t="b">
        <f t="shared" si="41"/>
        <v>1</v>
      </c>
      <c r="AO87">
        <f t="shared" si="42"/>
        <v>-13.920015506708957</v>
      </c>
      <c r="AP87">
        <f>SUM(AO88:$AO$271)</f>
        <v>5877.5737209267991</v>
      </c>
      <c r="AQ87" t="b">
        <f t="shared" si="3"/>
        <v>1</v>
      </c>
      <c r="AR87" t="b">
        <f t="shared" si="43"/>
        <v>1</v>
      </c>
      <c r="AS87" t="b">
        <f t="shared" si="44"/>
        <v>1</v>
      </c>
      <c r="AT87" t="b">
        <f t="shared" si="46"/>
        <v>1</v>
      </c>
      <c r="AU87">
        <f t="shared" si="4"/>
        <v>7457.9861494012885</v>
      </c>
      <c r="AV87" t="b">
        <f t="shared" si="5"/>
        <v>1</v>
      </c>
      <c r="AW87" t="b">
        <f t="shared" si="6"/>
        <v>1</v>
      </c>
      <c r="AX87" t="b">
        <f t="shared" si="45"/>
        <v>1</v>
      </c>
    </row>
    <row r="88" spans="1:50" x14ac:dyDescent="0.35">
      <c r="A88">
        <v>36</v>
      </c>
      <c r="B88">
        <f t="shared" si="7"/>
        <v>14</v>
      </c>
      <c r="C88">
        <f t="shared" si="8"/>
        <v>52</v>
      </c>
      <c r="D88">
        <f t="shared" si="9"/>
        <v>1.7877551150109472E-3</v>
      </c>
      <c r="E88">
        <f t="shared" si="10"/>
        <v>1.4910180458249656E-4</v>
      </c>
      <c r="F88">
        <f t="shared" si="11"/>
        <v>0.04</v>
      </c>
      <c r="G88">
        <f t="shared" si="12"/>
        <v>3.3960531989175591E-3</v>
      </c>
      <c r="H88">
        <f t="shared" si="13"/>
        <v>0.02</v>
      </c>
      <c r="I88">
        <f t="shared" si="14"/>
        <v>1.0927270000000009</v>
      </c>
      <c r="J88">
        <f t="shared" si="15"/>
        <v>1.3174677266419483E-4</v>
      </c>
      <c r="K88">
        <f t="shared" si="16"/>
        <v>3.000314711269735E-3</v>
      </c>
      <c r="L88">
        <f t="shared" si="17"/>
        <v>0</v>
      </c>
      <c r="M88">
        <f t="shared" si="18"/>
        <v>0.88047074287582583</v>
      </c>
      <c r="N88">
        <f t="shared" si="19"/>
        <v>68.98</v>
      </c>
      <c r="O88">
        <f t="shared" si="20"/>
        <v>1.3796000000000002</v>
      </c>
      <c r="P88">
        <f t="shared" si="21"/>
        <v>5.4636350000000045</v>
      </c>
      <c r="Q88">
        <f t="shared" si="22"/>
        <v>273.18175000000025</v>
      </c>
      <c r="R88">
        <f t="shared" si="23"/>
        <v>60.950921444736224</v>
      </c>
      <c r="S88">
        <f t="shared" si="24"/>
        <v>1.2190184288947246</v>
      </c>
      <c r="T88">
        <f t="shared" si="25"/>
        <v>4.82768320799814</v>
      </c>
      <c r="U88">
        <f t="shared" si="26"/>
        <v>39.524031799258445</v>
      </c>
      <c r="V88">
        <f t="shared" si="27"/>
        <v>3.5990813913256939E-2</v>
      </c>
      <c r="W88">
        <f t="shared" si="28"/>
        <v>15.344197194671652</v>
      </c>
      <c r="X88">
        <f t="shared" si="29"/>
        <v>-15.539743901841057</v>
      </c>
      <c r="Y88">
        <f t="shared" si="30"/>
        <v>0.99673694261856227</v>
      </c>
      <c r="Z88">
        <f t="shared" si="31"/>
        <v>0.88899635867091287</v>
      </c>
      <c r="AA88">
        <f t="shared" si="32"/>
        <v>13.814775743415218</v>
      </c>
      <c r="AB88">
        <f t="shared" si="33"/>
        <v>54.362535294072345</v>
      </c>
      <c r="AC88">
        <f t="shared" si="34"/>
        <v>1.0872507058814469</v>
      </c>
      <c r="AD88">
        <f t="shared" si="35"/>
        <v>4.2917927927270574</v>
      </c>
      <c r="AE88">
        <f t="shared" si="36"/>
        <v>35.136720349534123</v>
      </c>
      <c r="AF88">
        <f t="shared" si="37"/>
        <v>3.1995702514487849E-2</v>
      </c>
      <c r="AG88">
        <f t="shared" si="0"/>
        <v>6627.010829918454</v>
      </c>
      <c r="AH88">
        <f t="shared" si="1"/>
        <v>7526.6678461944894</v>
      </c>
      <c r="AI88">
        <f t="shared" si="2"/>
        <v>6627.010829918454</v>
      </c>
      <c r="AK88" t="b">
        <f t="shared" si="38"/>
        <v>1</v>
      </c>
      <c r="AL88" t="b">
        <f t="shared" si="39"/>
        <v>1</v>
      </c>
      <c r="AM88">
        <f t="shared" si="40"/>
        <v>6627.010829918454</v>
      </c>
      <c r="AN88" t="b">
        <f t="shared" si="41"/>
        <v>1</v>
      </c>
      <c r="AO88">
        <f t="shared" si="42"/>
        <v>-13.814775743415218</v>
      </c>
      <c r="AP88">
        <f>SUM(AO89:$AO$271)</f>
        <v>5891.3884966702135</v>
      </c>
      <c r="AQ88" t="b">
        <f t="shared" si="3"/>
        <v>1</v>
      </c>
      <c r="AR88" t="b">
        <f t="shared" si="43"/>
        <v>1</v>
      </c>
      <c r="AS88" t="b">
        <f t="shared" si="44"/>
        <v>1</v>
      </c>
      <c r="AT88" t="b">
        <f t="shared" si="46"/>
        <v>1</v>
      </c>
      <c r="AU88">
        <f t="shared" si="4"/>
        <v>7526.6678461944884</v>
      </c>
      <c r="AV88" t="b">
        <f t="shared" si="5"/>
        <v>1</v>
      </c>
      <c r="AW88" t="b">
        <f t="shared" si="6"/>
        <v>1</v>
      </c>
      <c r="AX88" t="b">
        <f t="shared" si="45"/>
        <v>1</v>
      </c>
    </row>
    <row r="89" spans="1:50" x14ac:dyDescent="0.35">
      <c r="A89">
        <v>37</v>
      </c>
      <c r="B89">
        <f t="shared" si="7"/>
        <v>14</v>
      </c>
      <c r="C89">
        <f t="shared" si="8"/>
        <v>52</v>
      </c>
      <c r="D89">
        <f t="shared" si="9"/>
        <v>1.7877551150109472E-3</v>
      </c>
      <c r="E89">
        <f t="shared" si="10"/>
        <v>1.4910180458249656E-4</v>
      </c>
      <c r="F89">
        <f t="shared" si="11"/>
        <v>0.04</v>
      </c>
      <c r="G89">
        <f t="shared" si="12"/>
        <v>3.3960531989175591E-3</v>
      </c>
      <c r="H89">
        <f t="shared" si="13"/>
        <v>0.02</v>
      </c>
      <c r="I89">
        <f t="shared" si="14"/>
        <v>1.095421959569481</v>
      </c>
      <c r="J89">
        <f t="shared" si="15"/>
        <v>1.3127977664487695E-4</v>
      </c>
      <c r="K89">
        <f t="shared" si="16"/>
        <v>2.98967964979134E-3</v>
      </c>
      <c r="L89">
        <f t="shared" si="17"/>
        <v>0</v>
      </c>
      <c r="M89">
        <f t="shared" si="18"/>
        <v>0.87734978344938963</v>
      </c>
      <c r="N89">
        <f t="shared" si="19"/>
        <v>68.98</v>
      </c>
      <c r="O89">
        <f t="shared" si="20"/>
        <v>1.3796000000000002</v>
      </c>
      <c r="P89">
        <f t="shared" si="21"/>
        <v>5.4771097978474046</v>
      </c>
      <c r="Q89">
        <f t="shared" si="22"/>
        <v>273.85548989237026</v>
      </c>
      <c r="R89">
        <f t="shared" si="23"/>
        <v>60.734871843574467</v>
      </c>
      <c r="S89">
        <f t="shared" si="24"/>
        <v>1.2146974368714893</v>
      </c>
      <c r="T89">
        <f t="shared" si="25"/>
        <v>4.8224349325231683</v>
      </c>
      <c r="U89">
        <f t="shared" si="26"/>
        <v>39.383932993463084</v>
      </c>
      <c r="V89">
        <f t="shared" si="27"/>
        <v>3.5951687546043727E-2</v>
      </c>
      <c r="W89">
        <f t="shared" si="28"/>
        <v>15.277854793170684</v>
      </c>
      <c r="X89">
        <f t="shared" si="29"/>
        <v>-15.472708355969324</v>
      </c>
      <c r="Y89">
        <f t="shared" si="30"/>
        <v>0.99673694261856227</v>
      </c>
      <c r="Z89">
        <f t="shared" si="31"/>
        <v>0.88609551254068042</v>
      </c>
      <c r="AA89">
        <f t="shared" si="32"/>
        <v>13.710297441075113</v>
      </c>
      <c r="AB89">
        <f t="shared" si="33"/>
        <v>53.993079913282251</v>
      </c>
      <c r="AC89">
        <f t="shared" si="34"/>
        <v>1.079861598265645</v>
      </c>
      <c r="AD89">
        <f t="shared" si="35"/>
        <v>4.2731379532281988</v>
      </c>
      <c r="AE89">
        <f t="shared" si="36"/>
        <v>34.897926291710483</v>
      </c>
      <c r="AF89">
        <f t="shared" si="37"/>
        <v>3.185662900281401E-2</v>
      </c>
      <c r="AG89">
        <f t="shared" si="0"/>
        <v>6664.1786472653903</v>
      </c>
      <c r="AH89">
        <f t="shared" si="1"/>
        <v>7595.8058837884428</v>
      </c>
      <c r="AI89">
        <f t="shared" si="2"/>
        <v>6664.1786472653903</v>
      </c>
      <c r="AK89" t="b">
        <f t="shared" si="38"/>
        <v>1</v>
      </c>
      <c r="AL89" t="b">
        <f t="shared" si="39"/>
        <v>1</v>
      </c>
      <c r="AM89">
        <f t="shared" si="40"/>
        <v>6664.1786472653903</v>
      </c>
      <c r="AN89" t="b">
        <f t="shared" si="41"/>
        <v>1</v>
      </c>
      <c r="AO89">
        <f t="shared" si="42"/>
        <v>-13.710297441075113</v>
      </c>
      <c r="AP89">
        <f>SUM(AO90:$AO$271)</f>
        <v>5905.098794111289</v>
      </c>
      <c r="AQ89" t="b">
        <f t="shared" si="3"/>
        <v>1</v>
      </c>
      <c r="AR89" t="b">
        <f t="shared" si="43"/>
        <v>1</v>
      </c>
      <c r="AS89" t="b">
        <f t="shared" si="44"/>
        <v>1</v>
      </c>
      <c r="AT89" t="b">
        <f t="shared" si="46"/>
        <v>1</v>
      </c>
      <c r="AU89">
        <f t="shared" si="4"/>
        <v>7595.8058837884428</v>
      </c>
      <c r="AV89" t="b">
        <f t="shared" si="5"/>
        <v>1</v>
      </c>
      <c r="AW89" t="b">
        <f t="shared" si="6"/>
        <v>1</v>
      </c>
      <c r="AX89" t="b">
        <f t="shared" si="45"/>
        <v>1</v>
      </c>
    </row>
    <row r="90" spans="1:50" x14ac:dyDescent="0.35">
      <c r="A90">
        <v>38</v>
      </c>
      <c r="B90">
        <f t="shared" si="7"/>
        <v>14</v>
      </c>
      <c r="C90">
        <f t="shared" si="8"/>
        <v>52</v>
      </c>
      <c r="D90">
        <f t="shared" si="9"/>
        <v>1.7877551150109472E-3</v>
      </c>
      <c r="E90">
        <f t="shared" si="10"/>
        <v>1.4910180458249656E-4</v>
      </c>
      <c r="F90">
        <f t="shared" si="11"/>
        <v>0.04</v>
      </c>
      <c r="G90">
        <f t="shared" si="12"/>
        <v>3.3960531989175591E-3</v>
      </c>
      <c r="H90">
        <f t="shared" si="13"/>
        <v>0.02</v>
      </c>
      <c r="I90">
        <f t="shared" si="14"/>
        <v>1.0981235656362849</v>
      </c>
      <c r="J90">
        <f t="shared" si="15"/>
        <v>1.3081443596236656E-4</v>
      </c>
      <c r="K90">
        <f t="shared" si="16"/>
        <v>2.9790822858692125E-3</v>
      </c>
      <c r="L90">
        <f t="shared" si="17"/>
        <v>0</v>
      </c>
      <c r="M90">
        <f t="shared" si="18"/>
        <v>0.87423988672755804</v>
      </c>
      <c r="N90">
        <f t="shared" si="19"/>
        <v>68.98</v>
      </c>
      <c r="O90">
        <f t="shared" si="20"/>
        <v>1.3796000000000002</v>
      </c>
      <c r="P90">
        <f t="shared" si="21"/>
        <v>5.4906178281814242</v>
      </c>
      <c r="Q90">
        <f t="shared" si="22"/>
        <v>274.53089140907122</v>
      </c>
      <c r="R90">
        <f t="shared" si="23"/>
        <v>60.519588062338897</v>
      </c>
      <c r="S90">
        <f t="shared" si="24"/>
        <v>1.2103917612467781</v>
      </c>
      <c r="T90">
        <f t="shared" si="25"/>
        <v>4.8171923625583304</v>
      </c>
      <c r="U90">
        <f t="shared" si="26"/>
        <v>39.244330788709966</v>
      </c>
      <c r="V90">
        <f t="shared" si="27"/>
        <v>3.5912603713923352E-2</v>
      </c>
      <c r="W90">
        <f t="shared" si="28"/>
        <v>15.211760546109902</v>
      </c>
      <c r="X90">
        <f t="shared" si="29"/>
        <v>-15.405923421491032</v>
      </c>
      <c r="Y90">
        <f t="shared" si="30"/>
        <v>0.99673694261856227</v>
      </c>
      <c r="Z90">
        <f t="shared" si="31"/>
        <v>0.88320413203782577</v>
      </c>
      <c r="AA90">
        <f t="shared" si="32"/>
        <v>13.60657522371919</v>
      </c>
      <c r="AB90">
        <f t="shared" si="33"/>
        <v>53.62613540284903</v>
      </c>
      <c r="AC90">
        <f t="shared" si="34"/>
        <v>1.0725227080569806</v>
      </c>
      <c r="AD90">
        <f t="shared" si="35"/>
        <v>4.2545641994325738</v>
      </c>
      <c r="AE90">
        <f t="shared" si="36"/>
        <v>34.660755111647909</v>
      </c>
      <c r="AF90">
        <f t="shared" si="37"/>
        <v>3.1718159992374075E-2</v>
      </c>
      <c r="AG90">
        <f t="shared" si="0"/>
        <v>6701.4013574401151</v>
      </c>
      <c r="AH90">
        <f t="shared" si="1"/>
        <v>7665.4033511610896</v>
      </c>
      <c r="AI90">
        <f t="shared" si="2"/>
        <v>6701.4013574401151</v>
      </c>
      <c r="AK90" t="b">
        <f t="shared" si="38"/>
        <v>1</v>
      </c>
      <c r="AL90" t="b">
        <f t="shared" si="39"/>
        <v>1</v>
      </c>
      <c r="AM90">
        <f t="shared" si="40"/>
        <v>6701.4013574401142</v>
      </c>
      <c r="AN90" t="b">
        <f t="shared" si="41"/>
        <v>1</v>
      </c>
      <c r="AO90">
        <f t="shared" si="42"/>
        <v>-13.60657522371919</v>
      </c>
      <c r="AP90">
        <f>SUM(AO91:$AO$271)</f>
        <v>5918.7053693350081</v>
      </c>
      <c r="AQ90" t="b">
        <f t="shared" si="3"/>
        <v>1</v>
      </c>
      <c r="AR90" t="b">
        <f t="shared" si="43"/>
        <v>1</v>
      </c>
      <c r="AS90" t="b">
        <f t="shared" si="44"/>
        <v>1</v>
      </c>
      <c r="AT90" t="b">
        <f t="shared" si="46"/>
        <v>1</v>
      </c>
      <c r="AU90">
        <f t="shared" si="4"/>
        <v>7665.4033511610905</v>
      </c>
      <c r="AV90" t="b">
        <f t="shared" si="5"/>
        <v>1</v>
      </c>
      <c r="AW90" t="b">
        <f t="shared" si="6"/>
        <v>1</v>
      </c>
      <c r="AX90" t="b">
        <f t="shared" si="45"/>
        <v>1</v>
      </c>
    </row>
    <row r="91" spans="1:50" x14ac:dyDescent="0.35">
      <c r="A91">
        <v>39</v>
      </c>
      <c r="B91">
        <f t="shared" si="7"/>
        <v>14</v>
      </c>
      <c r="C91">
        <f t="shared" si="8"/>
        <v>52</v>
      </c>
      <c r="D91">
        <f t="shared" si="9"/>
        <v>1.7877551150109472E-3</v>
      </c>
      <c r="E91">
        <f t="shared" si="10"/>
        <v>1.4910180458249656E-4</v>
      </c>
      <c r="F91">
        <f t="shared" si="11"/>
        <v>0.04</v>
      </c>
      <c r="G91">
        <f t="shared" si="12"/>
        <v>3.3960531989175591E-3</v>
      </c>
      <c r="H91">
        <f t="shared" si="13"/>
        <v>0.02</v>
      </c>
      <c r="I91">
        <f t="shared" si="14"/>
        <v>1.1008318345924679</v>
      </c>
      <c r="J91">
        <f t="shared" si="15"/>
        <v>1.3035074474907629E-4</v>
      </c>
      <c r="K91">
        <f t="shared" si="16"/>
        <v>2.9685224858787616E-3</v>
      </c>
      <c r="L91">
        <f t="shared" si="17"/>
        <v>0</v>
      </c>
      <c r="M91">
        <f t="shared" si="18"/>
        <v>0.87114101349693018</v>
      </c>
      <c r="N91">
        <f t="shared" si="19"/>
        <v>68.98</v>
      </c>
      <c r="O91">
        <f t="shared" si="20"/>
        <v>1.3796000000000002</v>
      </c>
      <c r="P91">
        <f t="shared" si="21"/>
        <v>5.5041591729623391</v>
      </c>
      <c r="Q91">
        <f t="shared" si="22"/>
        <v>275.20795864811697</v>
      </c>
      <c r="R91">
        <f t="shared" si="23"/>
        <v>60.305067386466959</v>
      </c>
      <c r="S91">
        <f t="shared" si="24"/>
        <v>1.2061013477293392</v>
      </c>
      <c r="T91">
        <f t="shared" si="25"/>
        <v>4.8119554919010445</v>
      </c>
      <c r="U91">
        <f t="shared" si="26"/>
        <v>39.105223424722887</v>
      </c>
      <c r="V91">
        <f t="shared" si="27"/>
        <v>3.5873562370655039E-2</v>
      </c>
      <c r="W91">
        <f t="shared" si="28"/>
        <v>15.145913559743034</v>
      </c>
      <c r="X91">
        <f t="shared" si="29"/>
        <v>-15.339388195950875</v>
      </c>
      <c r="Y91">
        <f t="shared" si="30"/>
        <v>0.99673694261856227</v>
      </c>
      <c r="Z91">
        <f t="shared" si="31"/>
        <v>0.88032218627546344</v>
      </c>
      <c r="AA91">
        <f t="shared" si="32"/>
        <v>13.503603752787512</v>
      </c>
      <c r="AB91">
        <f t="shared" si="33"/>
        <v>53.261684698547143</v>
      </c>
      <c r="AC91">
        <f t="shared" si="34"/>
        <v>1.0652336939709428</v>
      </c>
      <c r="AD91">
        <f t="shared" si="35"/>
        <v>4.2360711788905503</v>
      </c>
      <c r="AE91">
        <f t="shared" si="36"/>
        <v>34.425195780042515</v>
      </c>
      <c r="AF91">
        <f t="shared" si="37"/>
        <v>3.1580292855624241E-2</v>
      </c>
      <c r="AG91">
        <f t="shared" si="0"/>
        <v>6738.6793898564001</v>
      </c>
      <c r="AH91">
        <f t="shared" si="1"/>
        <v>7735.4633583442765</v>
      </c>
      <c r="AI91">
        <f t="shared" si="2"/>
        <v>6738.6793898564001</v>
      </c>
      <c r="AK91" t="b">
        <f t="shared" si="38"/>
        <v>1</v>
      </c>
      <c r="AL91" t="b">
        <f t="shared" si="39"/>
        <v>1</v>
      </c>
      <c r="AM91">
        <f t="shared" si="40"/>
        <v>6738.6793898564001</v>
      </c>
      <c r="AN91" t="b">
        <f t="shared" si="41"/>
        <v>1</v>
      </c>
      <c r="AO91">
        <f t="shared" si="42"/>
        <v>-13.503603752787512</v>
      </c>
      <c r="AP91">
        <f>SUM(AO92:$AO$271)</f>
        <v>5932.208973087796</v>
      </c>
      <c r="AQ91" t="b">
        <f t="shared" si="3"/>
        <v>1</v>
      </c>
      <c r="AR91" t="b">
        <f t="shared" si="43"/>
        <v>1</v>
      </c>
      <c r="AS91" t="b">
        <f t="shared" si="44"/>
        <v>1</v>
      </c>
      <c r="AT91" t="b">
        <f t="shared" si="46"/>
        <v>1</v>
      </c>
      <c r="AU91">
        <f t="shared" si="4"/>
        <v>7735.4633583442765</v>
      </c>
      <c r="AV91" t="b">
        <f t="shared" si="5"/>
        <v>1</v>
      </c>
      <c r="AW91" t="b">
        <f t="shared" si="6"/>
        <v>1</v>
      </c>
      <c r="AX91" t="b">
        <f t="shared" si="45"/>
        <v>1</v>
      </c>
    </row>
    <row r="92" spans="1:50" x14ac:dyDescent="0.35">
      <c r="A92">
        <v>40</v>
      </c>
      <c r="B92">
        <f t="shared" si="7"/>
        <v>15</v>
      </c>
      <c r="C92">
        <f t="shared" si="8"/>
        <v>53</v>
      </c>
      <c r="D92">
        <f t="shared" si="9"/>
        <v>1.9513841314370284E-3</v>
      </c>
      <c r="E92">
        <f t="shared" si="10"/>
        <v>1.6276096649425753E-4</v>
      </c>
      <c r="F92">
        <f t="shared" si="11"/>
        <v>0.04</v>
      </c>
      <c r="G92">
        <f t="shared" si="12"/>
        <v>3.3960531989175591E-3</v>
      </c>
      <c r="H92">
        <f t="shared" si="13"/>
        <v>0.02</v>
      </c>
      <c r="I92">
        <f t="shared" si="14"/>
        <v>1.1035467828705128</v>
      </c>
      <c r="J92">
        <f t="shared" si="15"/>
        <v>1.4178775330954741E-4</v>
      </c>
      <c r="K92">
        <f t="shared" si="16"/>
        <v>2.9579597068413403E-3</v>
      </c>
      <c r="L92">
        <f t="shared" si="17"/>
        <v>0</v>
      </c>
      <c r="M92">
        <f t="shared" si="18"/>
        <v>0.86804126603677934</v>
      </c>
      <c r="N92">
        <f t="shared" si="19"/>
        <v>68.98</v>
      </c>
      <c r="O92">
        <f t="shared" si="20"/>
        <v>1.3796000000000002</v>
      </c>
      <c r="P92">
        <f t="shared" si="21"/>
        <v>5.5177339143525641</v>
      </c>
      <c r="Q92">
        <f t="shared" si="22"/>
        <v>275.88669571762819</v>
      </c>
      <c r="R92">
        <f t="shared" si="23"/>
        <v>60.091307111018246</v>
      </c>
      <c r="S92">
        <f t="shared" si="24"/>
        <v>1.2018261422203649</v>
      </c>
      <c r="T92">
        <f t="shared" si="25"/>
        <v>4.8067243143554768</v>
      </c>
      <c r="U92">
        <f t="shared" si="26"/>
        <v>42.536325992864221</v>
      </c>
      <c r="V92">
        <f t="shared" si="27"/>
        <v>3.9117354753797233E-2</v>
      </c>
      <c r="W92">
        <f t="shared" si="28"/>
        <v>11.507313306824388</v>
      </c>
      <c r="X92">
        <f t="shared" si="29"/>
        <v>-11.700102143424985</v>
      </c>
      <c r="Y92">
        <f t="shared" si="30"/>
        <v>0.99673694261856227</v>
      </c>
      <c r="Z92">
        <f t="shared" si="31"/>
        <v>0.87744964446749385</v>
      </c>
      <c r="AA92">
        <f t="shared" si="32"/>
        <v>10.266250465981621</v>
      </c>
      <c r="AB92">
        <f t="shared" si="33"/>
        <v>52.899710852121885</v>
      </c>
      <c r="AC92">
        <f t="shared" si="34"/>
        <v>1.0579942170424377</v>
      </c>
      <c r="AD92">
        <f t="shared" si="35"/>
        <v>4.2176585406844715</v>
      </c>
      <c r="AE92">
        <f t="shared" si="36"/>
        <v>37.323484119392127</v>
      </c>
      <c r="AF92">
        <f t="shared" si="37"/>
        <v>3.4323509021228216E-2</v>
      </c>
      <c r="AG92">
        <f t="shared" si="0"/>
        <v>6772.4401747978827</v>
      </c>
      <c r="AH92">
        <f t="shared" si="1"/>
        <v>7801.9795138528943</v>
      </c>
      <c r="AI92">
        <f t="shared" si="2"/>
        <v>6772.4401747978827</v>
      </c>
      <c r="AK92" t="b">
        <f t="shared" si="38"/>
        <v>1</v>
      </c>
      <c r="AL92" t="b">
        <f t="shared" si="39"/>
        <v>1</v>
      </c>
      <c r="AM92">
        <f t="shared" si="40"/>
        <v>6772.4401747978818</v>
      </c>
      <c r="AN92" t="b">
        <f t="shared" si="41"/>
        <v>1</v>
      </c>
      <c r="AO92">
        <f t="shared" si="42"/>
        <v>-10.266250465981621</v>
      </c>
      <c r="AP92">
        <f>SUM(AO93:$AO$271)</f>
        <v>5942.4752235537781</v>
      </c>
      <c r="AQ92" t="b">
        <f t="shared" si="3"/>
        <v>1</v>
      </c>
      <c r="AR92" t="b">
        <f t="shared" si="43"/>
        <v>1</v>
      </c>
      <c r="AS92" t="b">
        <f t="shared" si="44"/>
        <v>1</v>
      </c>
      <c r="AT92" t="b">
        <f t="shared" si="46"/>
        <v>1</v>
      </c>
      <c r="AU92">
        <f t="shared" si="4"/>
        <v>7801.9795138528953</v>
      </c>
      <c r="AV92" t="b">
        <f t="shared" si="5"/>
        <v>1</v>
      </c>
      <c r="AW92" t="b">
        <f t="shared" si="6"/>
        <v>1</v>
      </c>
      <c r="AX92" t="b">
        <f t="shared" si="45"/>
        <v>1</v>
      </c>
    </row>
    <row r="93" spans="1:50" x14ac:dyDescent="0.35">
      <c r="A93">
        <v>41</v>
      </c>
      <c r="B93">
        <f t="shared" si="7"/>
        <v>15</v>
      </c>
      <c r="C93">
        <f t="shared" si="8"/>
        <v>53</v>
      </c>
      <c r="D93">
        <f t="shared" si="9"/>
        <v>1.9513841314370284E-3</v>
      </c>
      <c r="E93">
        <f t="shared" si="10"/>
        <v>1.6276096649425753E-4</v>
      </c>
      <c r="F93">
        <f t="shared" si="11"/>
        <v>0.04</v>
      </c>
      <c r="G93">
        <f t="shared" si="12"/>
        <v>3.3960531989175591E-3</v>
      </c>
      <c r="H93">
        <f t="shared" si="13"/>
        <v>0.02</v>
      </c>
      <c r="I93">
        <f t="shared" si="14"/>
        <v>1.1062684269434295</v>
      </c>
      <c r="J93">
        <f t="shared" si="15"/>
        <v>1.4128323541704512E-4</v>
      </c>
      <c r="K93">
        <f t="shared" si="16"/>
        <v>2.9474345129330607E-3</v>
      </c>
      <c r="L93">
        <f t="shared" si="17"/>
        <v>0</v>
      </c>
      <c r="M93">
        <f t="shared" si="18"/>
        <v>0.86495254828842916</v>
      </c>
      <c r="N93">
        <f t="shared" si="19"/>
        <v>68.98</v>
      </c>
      <c r="O93">
        <f t="shared" si="20"/>
        <v>1.3796000000000002</v>
      </c>
      <c r="P93">
        <f t="shared" si="21"/>
        <v>5.5313421347171481</v>
      </c>
      <c r="Q93">
        <f t="shared" si="22"/>
        <v>276.56710673585741</v>
      </c>
      <c r="R93">
        <f t="shared" si="23"/>
        <v>59.877486531217045</v>
      </c>
      <c r="S93">
        <f t="shared" si="24"/>
        <v>1.197549730624341</v>
      </c>
      <c r="T93">
        <f t="shared" si="25"/>
        <v>4.8014332295024547</v>
      </c>
      <c r="U93">
        <f t="shared" si="26"/>
        <v>42.384970625113539</v>
      </c>
      <c r="V93">
        <f t="shared" si="27"/>
        <v>3.9074295649573189E-2</v>
      </c>
      <c r="W93">
        <f t="shared" si="28"/>
        <v>11.454458650327137</v>
      </c>
      <c r="X93">
        <f t="shared" si="29"/>
        <v>-11.646561493848161</v>
      </c>
      <c r="Y93">
        <f t="shared" si="30"/>
        <v>0.99673694261856227</v>
      </c>
      <c r="Z93">
        <f t="shared" si="31"/>
        <v>0.87458647592827432</v>
      </c>
      <c r="AA93">
        <f t="shared" si="32"/>
        <v>10.185925173586597</v>
      </c>
      <c r="AB93">
        <f t="shared" si="33"/>
        <v>52.539479268423548</v>
      </c>
      <c r="AC93">
        <f t="shared" si="34"/>
        <v>1.050789585368471</v>
      </c>
      <c r="AD93">
        <f t="shared" si="35"/>
        <v>4.1992685675954649</v>
      </c>
      <c r="AE93">
        <f t="shared" si="36"/>
        <v>37.069322091341476</v>
      </c>
      <c r="AF93">
        <f t="shared" si="37"/>
        <v>3.4173850531539714E-2</v>
      </c>
      <c r="AG93">
        <f t="shared" si="0"/>
        <v>6806.2579431145286</v>
      </c>
      <c r="AH93">
        <f t="shared" si="1"/>
        <v>7868.9379626463597</v>
      </c>
      <c r="AI93">
        <f t="shared" si="2"/>
        <v>6806.2579431145286</v>
      </c>
      <c r="AK93" t="b">
        <f t="shared" si="38"/>
        <v>1</v>
      </c>
      <c r="AL93" t="b">
        <f t="shared" si="39"/>
        <v>1</v>
      </c>
      <c r="AM93">
        <f t="shared" si="40"/>
        <v>6806.2579431145286</v>
      </c>
      <c r="AN93" t="b">
        <f t="shared" si="41"/>
        <v>1</v>
      </c>
      <c r="AO93">
        <f t="shared" si="42"/>
        <v>-10.185925173586597</v>
      </c>
      <c r="AP93">
        <f>SUM(AO94:$AO$271)</f>
        <v>5952.661148727364</v>
      </c>
      <c r="AQ93" t="b">
        <f t="shared" si="3"/>
        <v>1</v>
      </c>
      <c r="AR93" t="b">
        <f t="shared" si="43"/>
        <v>1</v>
      </c>
      <c r="AS93" t="b">
        <f t="shared" si="44"/>
        <v>1</v>
      </c>
      <c r="AT93" t="b">
        <f t="shared" si="46"/>
        <v>1</v>
      </c>
      <c r="AU93">
        <f t="shared" si="4"/>
        <v>7868.9379626463606</v>
      </c>
      <c r="AV93" t="b">
        <f t="shared" si="5"/>
        <v>1</v>
      </c>
      <c r="AW93" t="b">
        <f t="shared" si="6"/>
        <v>1</v>
      </c>
      <c r="AX93" t="b">
        <f t="shared" si="45"/>
        <v>1</v>
      </c>
    </row>
    <row r="94" spans="1:50" x14ac:dyDescent="0.35">
      <c r="A94">
        <v>42</v>
      </c>
      <c r="B94">
        <f t="shared" si="7"/>
        <v>15</v>
      </c>
      <c r="C94">
        <f t="shared" si="8"/>
        <v>53</v>
      </c>
      <c r="D94">
        <f t="shared" si="9"/>
        <v>1.9513841314370284E-3</v>
      </c>
      <c r="E94">
        <f t="shared" si="10"/>
        <v>1.6276096649425753E-4</v>
      </c>
      <c r="F94">
        <f t="shared" si="11"/>
        <v>0.04</v>
      </c>
      <c r="G94">
        <f t="shared" si="12"/>
        <v>3.3960531989175591E-3</v>
      </c>
      <c r="H94">
        <f t="shared" si="13"/>
        <v>0.02</v>
      </c>
      <c r="I94">
        <f t="shared" si="14"/>
        <v>1.1089967833248537</v>
      </c>
      <c r="J94">
        <f t="shared" si="15"/>
        <v>1.4078051273109569E-4</v>
      </c>
      <c r="K94">
        <f t="shared" si="16"/>
        <v>2.9369467704162084E-3</v>
      </c>
      <c r="L94">
        <f t="shared" si="17"/>
        <v>0</v>
      </c>
      <c r="M94">
        <f t="shared" si="18"/>
        <v>0.86187482100528179</v>
      </c>
      <c r="N94">
        <f t="shared" si="19"/>
        <v>68.98</v>
      </c>
      <c r="O94">
        <f t="shared" si="20"/>
        <v>1.3796000000000002</v>
      </c>
      <c r="P94">
        <f t="shared" si="21"/>
        <v>5.5449839166242683</v>
      </c>
      <c r="Q94">
        <f t="shared" si="22"/>
        <v>277.24919583121346</v>
      </c>
      <c r="R94">
        <f t="shared" si="23"/>
        <v>59.664426780935848</v>
      </c>
      <c r="S94">
        <f t="shared" si="24"/>
        <v>1.1932885356187171</v>
      </c>
      <c r="T94">
        <f t="shared" si="25"/>
        <v>4.796147968902515</v>
      </c>
      <c r="U94">
        <f t="shared" si="26"/>
        <v>42.234153819328704</v>
      </c>
      <c r="V94">
        <f t="shared" si="27"/>
        <v>3.903128394340219E-2</v>
      </c>
      <c r="W94">
        <f t="shared" si="28"/>
        <v>11.401805173142506</v>
      </c>
      <c r="X94">
        <f t="shared" si="29"/>
        <v>-11.593224464526656</v>
      </c>
      <c r="Y94">
        <f t="shared" si="30"/>
        <v>0.99673694261856227</v>
      </c>
      <c r="Z94">
        <f t="shared" si="31"/>
        <v>0.87173265007229095</v>
      </c>
      <c r="AA94">
        <f t="shared" si="32"/>
        <v>10.106192285344733</v>
      </c>
      <c r="AB94">
        <f t="shared" si="33"/>
        <v>52.181700756619236</v>
      </c>
      <c r="AC94">
        <f t="shared" si="34"/>
        <v>1.0436340151323849</v>
      </c>
      <c r="AD94">
        <f t="shared" si="35"/>
        <v>4.1809587790702247</v>
      </c>
      <c r="AE94">
        <f t="shared" si="36"/>
        <v>36.816890832484177</v>
      </c>
      <c r="AF94">
        <f t="shared" si="37"/>
        <v>3.4024844587706049E-2</v>
      </c>
      <c r="AG94">
        <f t="shared" si="0"/>
        <v>6840.1330849753367</v>
      </c>
      <c r="AH94">
        <f t="shared" si="1"/>
        <v>7936.3417033080013</v>
      </c>
      <c r="AI94">
        <f t="shared" si="2"/>
        <v>6840.1330849753367</v>
      </c>
      <c r="AK94" t="b">
        <f t="shared" si="38"/>
        <v>1</v>
      </c>
      <c r="AL94" t="b">
        <f t="shared" si="39"/>
        <v>1</v>
      </c>
      <c r="AM94">
        <f t="shared" si="40"/>
        <v>6840.1330849753358</v>
      </c>
      <c r="AN94" t="b">
        <f t="shared" si="41"/>
        <v>1</v>
      </c>
      <c r="AO94">
        <f t="shared" si="42"/>
        <v>-10.106192285344733</v>
      </c>
      <c r="AP94">
        <f>SUM(AO95:$AO$271)</f>
        <v>5962.7673410127099</v>
      </c>
      <c r="AQ94" t="b">
        <f t="shared" si="3"/>
        <v>1</v>
      </c>
      <c r="AR94" t="b">
        <f t="shared" si="43"/>
        <v>1</v>
      </c>
      <c r="AS94" t="b">
        <f t="shared" si="44"/>
        <v>1</v>
      </c>
      <c r="AT94" t="b">
        <f t="shared" si="46"/>
        <v>1</v>
      </c>
      <c r="AU94">
        <f t="shared" si="4"/>
        <v>7936.3417033080013</v>
      </c>
      <c r="AV94" t="b">
        <f t="shared" si="5"/>
        <v>1</v>
      </c>
      <c r="AW94" t="b">
        <f t="shared" si="6"/>
        <v>1</v>
      </c>
      <c r="AX94" t="b">
        <f t="shared" si="45"/>
        <v>1</v>
      </c>
    </row>
    <row r="95" spans="1:50" x14ac:dyDescent="0.35">
      <c r="A95">
        <v>43</v>
      </c>
      <c r="B95">
        <f t="shared" si="7"/>
        <v>15</v>
      </c>
      <c r="C95">
        <f t="shared" si="8"/>
        <v>53</v>
      </c>
      <c r="D95">
        <f t="shared" si="9"/>
        <v>1.9513841314370284E-3</v>
      </c>
      <c r="E95">
        <f t="shared" si="10"/>
        <v>1.6276096649425753E-4</v>
      </c>
      <c r="F95">
        <f t="shared" si="11"/>
        <v>0.04</v>
      </c>
      <c r="G95">
        <f t="shared" si="12"/>
        <v>3.3960531989175591E-3</v>
      </c>
      <c r="H95">
        <f t="shared" si="13"/>
        <v>0.02</v>
      </c>
      <c r="I95">
        <f t="shared" si="14"/>
        <v>1.11173186856915</v>
      </c>
      <c r="J95">
        <f t="shared" si="15"/>
        <v>1.4027957886388488E-4</v>
      </c>
      <c r="K95">
        <f t="shared" si="16"/>
        <v>2.9264963460289423E-3</v>
      </c>
      <c r="L95">
        <f t="shared" si="17"/>
        <v>0</v>
      </c>
      <c r="M95">
        <f t="shared" si="18"/>
        <v>0.85880804508038899</v>
      </c>
      <c r="N95">
        <f t="shared" si="19"/>
        <v>68.98</v>
      </c>
      <c r="O95">
        <f t="shared" si="20"/>
        <v>1.3796000000000002</v>
      </c>
      <c r="P95">
        <f t="shared" si="21"/>
        <v>5.5586593428457496</v>
      </c>
      <c r="Q95">
        <f t="shared" si="22"/>
        <v>277.93296714228751</v>
      </c>
      <c r="R95">
        <f t="shared" si="23"/>
        <v>59.45212515294434</v>
      </c>
      <c r="S95">
        <f t="shared" si="24"/>
        <v>1.1890425030588869</v>
      </c>
      <c r="T95">
        <f t="shared" si="25"/>
        <v>4.7908685261445179</v>
      </c>
      <c r="U95">
        <f t="shared" si="26"/>
        <v>42.083873659165462</v>
      </c>
      <c r="V95">
        <f t="shared" si="27"/>
        <v>3.8988319583110047E-2</v>
      </c>
      <c r="W95">
        <f t="shared" si="28"/>
        <v>11.349352144992368</v>
      </c>
      <c r="X95">
        <f t="shared" si="29"/>
        <v>-11.54009031649683</v>
      </c>
      <c r="Y95">
        <f t="shared" si="30"/>
        <v>0.99673694261856227</v>
      </c>
      <c r="Z95">
        <f t="shared" si="31"/>
        <v>0.86888813641383222</v>
      </c>
      <c r="AA95">
        <f t="shared" si="32"/>
        <v>10.027047569148252</v>
      </c>
      <c r="AB95">
        <f t="shared" si="33"/>
        <v>51.826358612005677</v>
      </c>
      <c r="AC95">
        <f t="shared" si="34"/>
        <v>1.0365271722401137</v>
      </c>
      <c r="AD95">
        <f t="shared" si="35"/>
        <v>4.1627288254853934</v>
      </c>
      <c r="AE95">
        <f t="shared" si="36"/>
        <v>36.566178556787442</v>
      </c>
      <c r="AF95">
        <f t="shared" si="37"/>
        <v>3.387648834447541E-2</v>
      </c>
      <c r="AG95">
        <f t="shared" si="0"/>
        <v>6874.065991087652</v>
      </c>
      <c r="AH95">
        <f t="shared" si="1"/>
        <v>8004.1937548968854</v>
      </c>
      <c r="AI95">
        <f t="shared" si="2"/>
        <v>6874.065991087652</v>
      </c>
      <c r="AK95" t="b">
        <f t="shared" si="38"/>
        <v>1</v>
      </c>
      <c r="AL95" t="b">
        <f t="shared" si="39"/>
        <v>1</v>
      </c>
      <c r="AM95">
        <f t="shared" si="40"/>
        <v>6874.065991087652</v>
      </c>
      <c r="AN95" t="b">
        <f t="shared" si="41"/>
        <v>1</v>
      </c>
      <c r="AO95">
        <f t="shared" si="42"/>
        <v>-10.027047569148252</v>
      </c>
      <c r="AP95">
        <f>SUM(AO96:$AO$271)</f>
        <v>5972.7943885818568</v>
      </c>
      <c r="AQ95" t="b">
        <f t="shared" si="3"/>
        <v>1</v>
      </c>
      <c r="AR95" t="b">
        <f t="shared" si="43"/>
        <v>1</v>
      </c>
      <c r="AS95" t="b">
        <f t="shared" si="44"/>
        <v>1</v>
      </c>
      <c r="AT95" t="b">
        <f t="shared" si="46"/>
        <v>1</v>
      </c>
      <c r="AU95">
        <f t="shared" si="4"/>
        <v>8004.1937548968835</v>
      </c>
      <c r="AV95" t="b">
        <f t="shared" si="5"/>
        <v>1</v>
      </c>
      <c r="AW95" t="b">
        <f t="shared" si="6"/>
        <v>1</v>
      </c>
      <c r="AX95" t="b">
        <f t="shared" si="45"/>
        <v>1</v>
      </c>
    </row>
    <row r="96" spans="1:50" x14ac:dyDescent="0.35">
      <c r="A96">
        <v>44</v>
      </c>
      <c r="B96">
        <f t="shared" si="7"/>
        <v>15</v>
      </c>
      <c r="C96">
        <f t="shared" si="8"/>
        <v>53</v>
      </c>
      <c r="D96">
        <f t="shared" si="9"/>
        <v>1.9513841314370284E-3</v>
      </c>
      <c r="E96">
        <f t="shared" si="10"/>
        <v>1.6276096649425753E-4</v>
      </c>
      <c r="F96">
        <f t="shared" si="11"/>
        <v>0.04</v>
      </c>
      <c r="G96">
        <f t="shared" si="12"/>
        <v>3.3960531989175591E-3</v>
      </c>
      <c r="H96">
        <f t="shared" si="13"/>
        <v>0.02</v>
      </c>
      <c r="I96">
        <f t="shared" si="14"/>
        <v>1.1144736992715085</v>
      </c>
      <c r="J96">
        <f t="shared" si="15"/>
        <v>1.39780427450328E-4</v>
      </c>
      <c r="K96">
        <f t="shared" si="16"/>
        <v>2.9160831069836015E-3</v>
      </c>
      <c r="L96">
        <f t="shared" si="17"/>
        <v>0</v>
      </c>
      <c r="M96">
        <f t="shared" si="18"/>
        <v>0.85575218154595512</v>
      </c>
      <c r="N96">
        <f t="shared" si="19"/>
        <v>68.98</v>
      </c>
      <c r="O96">
        <f t="shared" si="20"/>
        <v>1.3796000000000002</v>
      </c>
      <c r="P96">
        <f t="shared" si="21"/>
        <v>5.5723684963575426</v>
      </c>
      <c r="Q96">
        <f t="shared" si="22"/>
        <v>278.61842481787716</v>
      </c>
      <c r="R96">
        <f t="shared" si="23"/>
        <v>59.240578949645233</v>
      </c>
      <c r="S96">
        <f t="shared" si="24"/>
        <v>1.1848115789929048</v>
      </c>
      <c r="T96">
        <f t="shared" si="25"/>
        <v>4.7855948948243681</v>
      </c>
      <c r="U96">
        <f t="shared" si="26"/>
        <v>41.934128235098399</v>
      </c>
      <c r="V96">
        <f t="shared" si="27"/>
        <v>3.8945402516579943E-2</v>
      </c>
      <c r="W96">
        <f t="shared" si="28"/>
        <v>11.297098838212976</v>
      </c>
      <c r="X96">
        <f t="shared" si="29"/>
        <v>-11.487158313440368</v>
      </c>
      <c r="Y96">
        <f t="shared" si="30"/>
        <v>0.99673694261856227</v>
      </c>
      <c r="Z96">
        <f t="shared" si="31"/>
        <v>0.86605290456666351</v>
      </c>
      <c r="AA96">
        <f t="shared" si="32"/>
        <v>9.9484868225721215</v>
      </c>
      <c r="AB96">
        <f t="shared" si="33"/>
        <v>51.473436243633742</v>
      </c>
      <c r="AC96">
        <f t="shared" si="34"/>
        <v>1.029468724872675</v>
      </c>
      <c r="AD96">
        <f t="shared" si="35"/>
        <v>4.1445783587420406</v>
      </c>
      <c r="AE96">
        <f t="shared" si="36"/>
        <v>36.317173558477904</v>
      </c>
      <c r="AF96">
        <f t="shared" si="37"/>
        <v>3.3728778969001907E-2</v>
      </c>
      <c r="AG96">
        <f t="shared" si="0"/>
        <v>6908.0570527015761</v>
      </c>
      <c r="AH96">
        <f t="shared" si="1"/>
        <v>8072.4971570879998</v>
      </c>
      <c r="AI96">
        <f t="shared" si="2"/>
        <v>6908.0570527015761</v>
      </c>
      <c r="AK96" t="b">
        <f t="shared" si="38"/>
        <v>1</v>
      </c>
      <c r="AL96" t="b">
        <f t="shared" si="39"/>
        <v>1</v>
      </c>
      <c r="AM96">
        <f t="shared" si="40"/>
        <v>6908.057052701577</v>
      </c>
      <c r="AN96" t="b">
        <f t="shared" si="41"/>
        <v>1</v>
      </c>
      <c r="AO96">
        <f t="shared" si="42"/>
        <v>-9.9484868225721215</v>
      </c>
      <c r="AP96">
        <f>SUM(AO97:$AO$271)</f>
        <v>5982.7428754044304</v>
      </c>
      <c r="AQ96" t="b">
        <f t="shared" si="3"/>
        <v>1</v>
      </c>
      <c r="AR96" t="b">
        <f t="shared" si="43"/>
        <v>1</v>
      </c>
      <c r="AS96" t="b">
        <f t="shared" si="44"/>
        <v>1</v>
      </c>
      <c r="AT96" t="b">
        <f t="shared" si="46"/>
        <v>1</v>
      </c>
      <c r="AU96">
        <f t="shared" si="4"/>
        <v>8072.4971570879998</v>
      </c>
      <c r="AV96" t="b">
        <f t="shared" si="5"/>
        <v>1</v>
      </c>
      <c r="AW96" t="b">
        <f t="shared" si="6"/>
        <v>1</v>
      </c>
      <c r="AX96" t="b">
        <f t="shared" si="45"/>
        <v>1</v>
      </c>
    </row>
    <row r="97" spans="1:50" x14ac:dyDescent="0.35">
      <c r="A97">
        <v>45</v>
      </c>
      <c r="B97">
        <f t="shared" si="7"/>
        <v>15</v>
      </c>
      <c r="C97">
        <f t="shared" si="8"/>
        <v>53</v>
      </c>
      <c r="D97">
        <f t="shared" si="9"/>
        <v>1.9513841314370284E-3</v>
      </c>
      <c r="E97">
        <f t="shared" si="10"/>
        <v>1.6276096649425753E-4</v>
      </c>
      <c r="F97">
        <f t="shared" si="11"/>
        <v>0.04</v>
      </c>
      <c r="G97">
        <f t="shared" si="12"/>
        <v>3.3960531989175591E-3</v>
      </c>
      <c r="H97">
        <f t="shared" si="13"/>
        <v>0.02</v>
      </c>
      <c r="I97">
        <f t="shared" si="14"/>
        <v>1.1172222920680492</v>
      </c>
      <c r="J97">
        <f t="shared" si="15"/>
        <v>1.39283052147989E-4</v>
      </c>
      <c r="K97">
        <f t="shared" si="16"/>
        <v>2.9057069209650187E-3</v>
      </c>
      <c r="L97">
        <f t="shared" si="17"/>
        <v>0</v>
      </c>
      <c r="M97">
        <f t="shared" si="18"/>
        <v>0.85270719157284214</v>
      </c>
      <c r="N97">
        <f t="shared" si="19"/>
        <v>68.98</v>
      </c>
      <c r="O97">
        <f t="shared" si="20"/>
        <v>1.3796000000000002</v>
      </c>
      <c r="P97">
        <f t="shared" si="21"/>
        <v>5.5861114603402466</v>
      </c>
      <c r="Q97">
        <f t="shared" si="22"/>
        <v>279.30557301701231</v>
      </c>
      <c r="R97">
        <f t="shared" si="23"/>
        <v>59.029785483039987</v>
      </c>
      <c r="S97">
        <f t="shared" si="24"/>
        <v>1.1805957096607997</v>
      </c>
      <c r="T97">
        <f t="shared" si="25"/>
        <v>4.7803270685450272</v>
      </c>
      <c r="U97">
        <f t="shared" si="26"/>
        <v>41.784915644396698</v>
      </c>
      <c r="V97">
        <f t="shared" si="27"/>
        <v>3.8902532691752471E-2</v>
      </c>
      <c r="W97">
        <f t="shared" si="28"/>
        <v>11.24504452774571</v>
      </c>
      <c r="X97">
        <f t="shared" si="29"/>
        <v>-11.434427721674801</v>
      </c>
      <c r="Y97">
        <f t="shared" si="30"/>
        <v>0.99673694261856227</v>
      </c>
      <c r="Z97">
        <f t="shared" si="31"/>
        <v>0.86322692424370162</v>
      </c>
      <c r="AA97">
        <f t="shared" si="32"/>
        <v>9.8705058726682608</v>
      </c>
      <c r="AB97">
        <f t="shared" si="33"/>
        <v>51.12291717353385</v>
      </c>
      <c r="AC97">
        <f t="shared" si="34"/>
        <v>1.0224583434706769</v>
      </c>
      <c r="AD97">
        <f t="shared" si="35"/>
        <v>4.1265070322590347</v>
      </c>
      <c r="AE97">
        <f t="shared" si="36"/>
        <v>36.069864211495094</v>
      </c>
      <c r="AF97">
        <f t="shared" si="37"/>
        <v>3.3581713640791537E-2</v>
      </c>
      <c r="AG97">
        <f t="shared" si="0"/>
        <v>6942.1066616143808</v>
      </c>
      <c r="AH97">
        <f t="shared" si="1"/>
        <v>8141.2549703133991</v>
      </c>
      <c r="AI97">
        <f t="shared" si="2"/>
        <v>6942.1066616143808</v>
      </c>
      <c r="AK97" t="b">
        <f t="shared" si="38"/>
        <v>1</v>
      </c>
      <c r="AL97" t="b">
        <f t="shared" si="39"/>
        <v>1</v>
      </c>
      <c r="AM97">
        <f t="shared" si="40"/>
        <v>6942.1066616143789</v>
      </c>
      <c r="AN97" t="b">
        <f t="shared" si="41"/>
        <v>1</v>
      </c>
      <c r="AO97">
        <f t="shared" si="42"/>
        <v>-9.8705058726682608</v>
      </c>
      <c r="AP97">
        <f>SUM(AO98:$AO$271)</f>
        <v>5992.6133812770986</v>
      </c>
      <c r="AQ97" t="b">
        <f t="shared" si="3"/>
        <v>1</v>
      </c>
      <c r="AR97" t="b">
        <f t="shared" si="43"/>
        <v>1</v>
      </c>
      <c r="AS97" t="b">
        <f t="shared" si="44"/>
        <v>1</v>
      </c>
      <c r="AT97" t="b">
        <f t="shared" si="46"/>
        <v>1</v>
      </c>
      <c r="AU97">
        <f t="shared" si="4"/>
        <v>8141.2549703134</v>
      </c>
      <c r="AV97" t="b">
        <f t="shared" si="5"/>
        <v>1</v>
      </c>
      <c r="AW97" t="b">
        <f t="shared" si="6"/>
        <v>1</v>
      </c>
      <c r="AX97" t="b">
        <f t="shared" si="45"/>
        <v>1</v>
      </c>
    </row>
    <row r="98" spans="1:50" x14ac:dyDescent="0.35">
      <c r="A98">
        <v>46</v>
      </c>
      <c r="B98">
        <f t="shared" si="7"/>
        <v>15</v>
      </c>
      <c r="C98">
        <f t="shared" si="8"/>
        <v>53</v>
      </c>
      <c r="D98">
        <f t="shared" si="9"/>
        <v>1.9513841314370284E-3</v>
      </c>
      <c r="E98">
        <f t="shared" si="10"/>
        <v>1.6276096649425753E-4</v>
      </c>
      <c r="F98">
        <f t="shared" si="11"/>
        <v>0.04</v>
      </c>
      <c r="G98">
        <f t="shared" si="12"/>
        <v>3.3960531989175591E-3</v>
      </c>
      <c r="H98">
        <f t="shared" si="13"/>
        <v>0.02</v>
      </c>
      <c r="I98">
        <f t="shared" si="14"/>
        <v>1.1199776636359204</v>
      </c>
      <c r="J98">
        <f t="shared" si="15"/>
        <v>1.3878744663699979E-4</v>
      </c>
      <c r="K98">
        <f t="shared" si="16"/>
        <v>2.8953676561288373E-3</v>
      </c>
      <c r="L98">
        <f t="shared" si="17"/>
        <v>0</v>
      </c>
      <c r="M98">
        <f t="shared" si="18"/>
        <v>0.8496730364700763</v>
      </c>
      <c r="N98">
        <f t="shared" si="19"/>
        <v>68.98</v>
      </c>
      <c r="O98">
        <f t="shared" si="20"/>
        <v>1.3796000000000002</v>
      </c>
      <c r="P98">
        <f t="shared" si="21"/>
        <v>5.5998883181796018</v>
      </c>
      <c r="Q98">
        <f t="shared" si="22"/>
        <v>279.9944159089801</v>
      </c>
      <c r="R98">
        <f t="shared" si="23"/>
        <v>58.819742074694652</v>
      </c>
      <c r="S98">
        <f t="shared" si="24"/>
        <v>1.1763948414938932</v>
      </c>
      <c r="T98">
        <f t="shared" si="25"/>
        <v>4.7750650409164948</v>
      </c>
      <c r="U98">
        <f t="shared" si="26"/>
        <v>41.636233991099935</v>
      </c>
      <c r="V98">
        <f t="shared" si="27"/>
        <v>3.8859710056625502E-2</v>
      </c>
      <c r="W98">
        <f t="shared" si="28"/>
        <v>11.193188491127701</v>
      </c>
      <c r="X98">
        <f t="shared" si="29"/>
        <v>-11.381897810144132</v>
      </c>
      <c r="Y98">
        <f t="shared" si="30"/>
        <v>0.99673694261856227</v>
      </c>
      <c r="Z98">
        <f t="shared" si="31"/>
        <v>0.86041016525669245</v>
      </c>
      <c r="AA98">
        <f t="shared" si="32"/>
        <v>9.7931005757609029</v>
      </c>
      <c r="AB98">
        <f t="shared" si="33"/>
        <v>50.774785035946508</v>
      </c>
      <c r="AC98">
        <f t="shared" si="34"/>
        <v>1.0154957007189302</v>
      </c>
      <c r="AD98">
        <f t="shared" si="35"/>
        <v>4.1085145009664163</v>
      </c>
      <c r="AE98">
        <f t="shared" si="36"/>
        <v>35.824238968948613</v>
      </c>
      <c r="AF98">
        <f t="shared" si="37"/>
        <v>3.3435289551648303E-2</v>
      </c>
      <c r="AG98">
        <f t="shared" si="0"/>
        <v>6976.2152101749207</v>
      </c>
      <c r="AH98">
        <f t="shared" si="1"/>
        <v>8210.4702759043103</v>
      </c>
      <c r="AI98">
        <f t="shared" si="2"/>
        <v>6976.2152101749207</v>
      </c>
      <c r="AK98" t="b">
        <f t="shared" si="38"/>
        <v>1</v>
      </c>
      <c r="AL98" t="b">
        <f t="shared" si="39"/>
        <v>1</v>
      </c>
      <c r="AM98">
        <f t="shared" si="40"/>
        <v>6976.2152101749207</v>
      </c>
      <c r="AN98" t="b">
        <f t="shared" si="41"/>
        <v>1</v>
      </c>
      <c r="AO98">
        <f t="shared" si="42"/>
        <v>-9.7931005757609029</v>
      </c>
      <c r="AP98">
        <f>SUM(AO99:$AO$271)</f>
        <v>6002.4064818528586</v>
      </c>
      <c r="AQ98" t="b">
        <f t="shared" si="3"/>
        <v>1</v>
      </c>
      <c r="AR98" t="b">
        <f t="shared" si="43"/>
        <v>1</v>
      </c>
      <c r="AS98" t="b">
        <f t="shared" si="44"/>
        <v>1</v>
      </c>
      <c r="AT98" t="b">
        <f t="shared" si="46"/>
        <v>1</v>
      </c>
      <c r="AU98">
        <f t="shared" si="4"/>
        <v>8210.4702759043121</v>
      </c>
      <c r="AV98" t="b">
        <f t="shared" si="5"/>
        <v>1</v>
      </c>
      <c r="AW98" t="b">
        <f t="shared" si="6"/>
        <v>1</v>
      </c>
      <c r="AX98" t="b">
        <f t="shared" si="45"/>
        <v>1</v>
      </c>
    </row>
    <row r="99" spans="1:50" x14ac:dyDescent="0.35">
      <c r="A99">
        <v>47</v>
      </c>
      <c r="B99">
        <f t="shared" si="7"/>
        <v>15</v>
      </c>
      <c r="C99">
        <f t="shared" si="8"/>
        <v>53</v>
      </c>
      <c r="D99">
        <f t="shared" si="9"/>
        <v>1.9513841314370284E-3</v>
      </c>
      <c r="E99">
        <f t="shared" si="10"/>
        <v>1.6276096649425753E-4</v>
      </c>
      <c r="F99">
        <f t="shared" si="11"/>
        <v>0.04</v>
      </c>
      <c r="G99">
        <f t="shared" si="12"/>
        <v>3.3960531989175591E-3</v>
      </c>
      <c r="H99">
        <f t="shared" si="13"/>
        <v>0.02</v>
      </c>
      <c r="I99">
        <f t="shared" si="14"/>
        <v>1.1227398306934011</v>
      </c>
      <c r="J99">
        <f t="shared" si="15"/>
        <v>1.3829360461998014E-4</v>
      </c>
      <c r="K99">
        <f t="shared" si="16"/>
        <v>2.8850651810998387E-3</v>
      </c>
      <c r="L99">
        <f t="shared" si="17"/>
        <v>0</v>
      </c>
      <c r="M99">
        <f t="shared" si="18"/>
        <v>0.84664967768435639</v>
      </c>
      <c r="N99">
        <f t="shared" si="19"/>
        <v>68.98</v>
      </c>
      <c r="O99">
        <f t="shared" si="20"/>
        <v>1.3796000000000002</v>
      </c>
      <c r="P99">
        <f t="shared" si="21"/>
        <v>5.6136991534670058</v>
      </c>
      <c r="Q99">
        <f t="shared" si="22"/>
        <v>280.68495767335025</v>
      </c>
      <c r="R99">
        <f t="shared" si="23"/>
        <v>58.610446055705864</v>
      </c>
      <c r="S99">
        <f t="shared" si="24"/>
        <v>1.1722089211141173</v>
      </c>
      <c r="T99">
        <f t="shared" si="25"/>
        <v>4.7698088055558081</v>
      </c>
      <c r="U99">
        <f t="shared" si="26"/>
        <v>41.488081385994043</v>
      </c>
      <c r="V99">
        <f t="shared" si="27"/>
        <v>3.8816934559254161E-2</v>
      </c>
      <c r="W99">
        <f t="shared" si="28"/>
        <v>11.141530008482636</v>
      </c>
      <c r="X99">
        <f t="shared" si="29"/>
        <v>-11.329567850409518</v>
      </c>
      <c r="Y99">
        <f t="shared" si="30"/>
        <v>0.99673694261856227</v>
      </c>
      <c r="Z99">
        <f t="shared" si="31"/>
        <v>0.85760259751588752</v>
      </c>
      <c r="AA99">
        <f t="shared" si="32"/>
        <v>9.7162668172437066</v>
      </c>
      <c r="AB99">
        <f t="shared" si="33"/>
        <v>50.429023576558343</v>
      </c>
      <c r="AC99">
        <f t="shared" si="34"/>
        <v>1.0085804715311668</v>
      </c>
      <c r="AD99">
        <f t="shared" si="35"/>
        <v>4.0906004212988138</v>
      </c>
      <c r="AE99">
        <f t="shared" si="36"/>
        <v>35.580286362579031</v>
      </c>
      <c r="AF99">
        <f t="shared" si="37"/>
        <v>3.328950390562059E-2</v>
      </c>
      <c r="AG99">
        <f t="shared" si="0"/>
        <v>7010.3830912880612</v>
      </c>
      <c r="AH99">
        <f t="shared" si="1"/>
        <v>8280.1461762342242</v>
      </c>
      <c r="AI99">
        <f t="shared" si="2"/>
        <v>7010.3830912880612</v>
      </c>
      <c r="AK99" t="b">
        <f t="shared" si="38"/>
        <v>1</v>
      </c>
      <c r="AL99" t="b">
        <f t="shared" si="39"/>
        <v>1</v>
      </c>
      <c r="AM99">
        <f t="shared" si="40"/>
        <v>7010.3830912880612</v>
      </c>
      <c r="AN99" t="b">
        <f t="shared" si="41"/>
        <v>1</v>
      </c>
      <c r="AO99">
        <f t="shared" si="42"/>
        <v>-9.7162668172436994</v>
      </c>
      <c r="AP99">
        <f>SUM(AO100:$AO$271)</f>
        <v>6012.1227486701027</v>
      </c>
      <c r="AQ99" t="b">
        <f t="shared" si="3"/>
        <v>1</v>
      </c>
      <c r="AR99" t="b">
        <f t="shared" si="43"/>
        <v>1</v>
      </c>
      <c r="AS99" t="b">
        <f t="shared" si="44"/>
        <v>1</v>
      </c>
      <c r="AT99" t="b">
        <f t="shared" si="46"/>
        <v>1</v>
      </c>
      <c r="AU99">
        <f t="shared" si="4"/>
        <v>8280.1461762342242</v>
      </c>
      <c r="AV99" t="b">
        <f t="shared" si="5"/>
        <v>1</v>
      </c>
      <c r="AW99" t="b">
        <f t="shared" si="6"/>
        <v>1</v>
      </c>
      <c r="AX99" t="b">
        <f t="shared" si="45"/>
        <v>1</v>
      </c>
    </row>
    <row r="100" spans="1:50" x14ac:dyDescent="0.35">
      <c r="A100">
        <v>48</v>
      </c>
      <c r="B100">
        <f t="shared" si="7"/>
        <v>15</v>
      </c>
      <c r="C100">
        <f t="shared" si="8"/>
        <v>53</v>
      </c>
      <c r="D100">
        <f t="shared" si="9"/>
        <v>1.9513841314370284E-3</v>
      </c>
      <c r="E100">
        <f t="shared" si="10"/>
        <v>1.6276096649425753E-4</v>
      </c>
      <c r="F100">
        <f t="shared" si="11"/>
        <v>0.04</v>
      </c>
      <c r="G100">
        <f t="shared" si="12"/>
        <v>3.3960531989175591E-3</v>
      </c>
      <c r="H100">
        <f t="shared" si="13"/>
        <v>0.02</v>
      </c>
      <c r="I100">
        <f t="shared" si="14"/>
        <v>1.1255088100000012</v>
      </c>
      <c r="J100">
        <f t="shared" si="15"/>
        <v>1.3780151982195746E-4</v>
      </c>
      <c r="K100">
        <f t="shared" si="16"/>
        <v>2.8747993649702718E-3</v>
      </c>
      <c r="L100">
        <f t="shared" si="17"/>
        <v>0</v>
      </c>
      <c r="M100">
        <f t="shared" si="18"/>
        <v>0.84363707679956412</v>
      </c>
      <c r="N100">
        <f t="shared" si="19"/>
        <v>68.98</v>
      </c>
      <c r="O100">
        <f t="shared" si="20"/>
        <v>1.3796000000000002</v>
      </c>
      <c r="P100">
        <f t="shared" si="21"/>
        <v>5.6275440500000062</v>
      </c>
      <c r="Q100">
        <f t="shared" si="22"/>
        <v>281.37720250000029</v>
      </c>
      <c r="R100">
        <f t="shared" si="23"/>
        <v>58.401894766666906</v>
      </c>
      <c r="S100">
        <f t="shared" si="24"/>
        <v>1.1680378953333381</v>
      </c>
      <c r="T100">
        <f t="shared" si="25"/>
        <v>4.764558356087023</v>
      </c>
      <c r="U100">
        <f t="shared" si="26"/>
        <v>41.340455946587234</v>
      </c>
      <c r="V100">
        <f t="shared" si="27"/>
        <v>3.8774206147750727E-2</v>
      </c>
      <c r="W100">
        <f t="shared" si="28"/>
        <v>11.090068362511564</v>
      </c>
      <c r="X100">
        <f t="shared" si="29"/>
        <v>-11.277437116639931</v>
      </c>
      <c r="Y100">
        <f t="shared" si="30"/>
        <v>0.99673694261856227</v>
      </c>
      <c r="Z100">
        <f t="shared" si="31"/>
        <v>0.85480419102972316</v>
      </c>
      <c r="AA100">
        <f t="shared" si="32"/>
        <v>9.6400005113779699</v>
      </c>
      <c r="AB100">
        <f t="shared" si="33"/>
        <v>50.085616651743059</v>
      </c>
      <c r="AC100">
        <f t="shared" si="34"/>
        <v>1.0017123330348612</v>
      </c>
      <c r="AD100">
        <f t="shared" si="35"/>
        <v>4.072764451188875</v>
      </c>
      <c r="AE100">
        <f t="shared" si="36"/>
        <v>35.337995002222407</v>
      </c>
      <c r="AF100">
        <f t="shared" si="37"/>
        <v>3.314435391894778E-2</v>
      </c>
      <c r="AG100">
        <f t="shared" si="0"/>
        <v>7044.6106984191056</v>
      </c>
      <c r="AH100">
        <f t="shared" si="1"/>
        <v>8350.2857948629517</v>
      </c>
      <c r="AI100">
        <f t="shared" si="2"/>
        <v>7044.6106984191056</v>
      </c>
      <c r="AK100" t="b">
        <f t="shared" si="38"/>
        <v>1</v>
      </c>
      <c r="AL100" t="b">
        <f t="shared" si="39"/>
        <v>1</v>
      </c>
      <c r="AM100">
        <f t="shared" si="40"/>
        <v>7044.6106984191065</v>
      </c>
      <c r="AN100" t="b">
        <f t="shared" si="41"/>
        <v>1</v>
      </c>
      <c r="AO100">
        <f t="shared" si="42"/>
        <v>-9.6400005113779699</v>
      </c>
      <c r="AP100">
        <f>SUM(AO101:$AO$271)</f>
        <v>6021.7627491814819</v>
      </c>
      <c r="AQ100" t="b">
        <f t="shared" si="3"/>
        <v>1</v>
      </c>
      <c r="AR100" t="b">
        <f t="shared" si="43"/>
        <v>1</v>
      </c>
      <c r="AS100" t="b">
        <f t="shared" si="44"/>
        <v>1</v>
      </c>
      <c r="AT100" t="b">
        <f t="shared" si="46"/>
        <v>1</v>
      </c>
      <c r="AU100">
        <f t="shared" si="4"/>
        <v>8350.2857948629517</v>
      </c>
      <c r="AV100" t="b">
        <f t="shared" si="5"/>
        <v>1</v>
      </c>
      <c r="AW100" t="b">
        <f t="shared" si="6"/>
        <v>1</v>
      </c>
      <c r="AX100" t="b">
        <f t="shared" si="45"/>
        <v>1</v>
      </c>
    </row>
    <row r="101" spans="1:50" x14ac:dyDescent="0.35">
      <c r="A101">
        <v>49</v>
      </c>
      <c r="B101">
        <f t="shared" si="7"/>
        <v>15</v>
      </c>
      <c r="C101">
        <f t="shared" si="8"/>
        <v>53</v>
      </c>
      <c r="D101">
        <f t="shared" si="9"/>
        <v>1.9513841314370284E-3</v>
      </c>
      <c r="E101">
        <f t="shared" si="10"/>
        <v>1.6276096649425753E-4</v>
      </c>
      <c r="F101">
        <f t="shared" si="11"/>
        <v>0.04</v>
      </c>
      <c r="G101">
        <f t="shared" si="12"/>
        <v>3.3960531989175591E-3</v>
      </c>
      <c r="H101">
        <f t="shared" si="13"/>
        <v>0.02</v>
      </c>
      <c r="I101">
        <f t="shared" si="14"/>
        <v>1.1282846183565658</v>
      </c>
      <c r="J101">
        <f t="shared" si="15"/>
        <v>1.3731118599028723E-4</v>
      </c>
      <c r="K101">
        <f t="shared" si="16"/>
        <v>2.864570077298189E-3</v>
      </c>
      <c r="L101">
        <f t="shared" si="17"/>
        <v>0</v>
      </c>
      <c r="M101">
        <f t="shared" si="18"/>
        <v>0.84063519553627564</v>
      </c>
      <c r="N101">
        <f t="shared" si="19"/>
        <v>68.98</v>
      </c>
      <c r="O101">
        <f t="shared" si="20"/>
        <v>1.3796000000000002</v>
      </c>
      <c r="P101">
        <f t="shared" si="21"/>
        <v>5.641423091782829</v>
      </c>
      <c r="Q101">
        <f t="shared" si="22"/>
        <v>282.07115458914143</v>
      </c>
      <c r="R101">
        <f t="shared" si="23"/>
        <v>58.194085557633933</v>
      </c>
      <c r="S101">
        <f t="shared" si="24"/>
        <v>1.1638817111526787</v>
      </c>
      <c r="T101">
        <f t="shared" si="25"/>
        <v>4.7593136861412253</v>
      </c>
      <c r="U101">
        <f t="shared" si="26"/>
        <v>41.19335579708617</v>
      </c>
      <c r="V101">
        <f t="shared" si="27"/>
        <v>3.8731524770284659E-2</v>
      </c>
      <c r="W101">
        <f t="shared" si="28"/>
        <v>11.038802838483576</v>
      </c>
      <c r="X101">
        <f t="shared" si="29"/>
        <v>-11.225504885602717</v>
      </c>
      <c r="Y101">
        <f t="shared" si="30"/>
        <v>0.99673694261856227</v>
      </c>
      <c r="Z101">
        <f t="shared" si="31"/>
        <v>0.85201491590449974</v>
      </c>
      <c r="AA101">
        <f t="shared" si="32"/>
        <v>9.5642976010923419</v>
      </c>
      <c r="AB101">
        <f t="shared" si="33"/>
        <v>49.744548227807769</v>
      </c>
      <c r="AC101">
        <f t="shared" si="34"/>
        <v>0.99489096455615544</v>
      </c>
      <c r="AD101">
        <f t="shared" si="35"/>
        <v>4.0550062500607504</v>
      </c>
      <c r="AE101">
        <f t="shared" si="36"/>
        <v>35.097353575278511</v>
      </c>
      <c r="AF101">
        <f t="shared" si="37"/>
        <v>3.2999836820007129E-2</v>
      </c>
      <c r="AG101">
        <f t="shared" si="0"/>
        <v>7078.8984255982268</v>
      </c>
      <c r="AH101">
        <f t="shared" si="1"/>
        <v>8420.8922766816904</v>
      </c>
      <c r="AI101">
        <f t="shared" si="2"/>
        <v>7078.8984255982268</v>
      </c>
      <c r="AK101" t="b">
        <f t="shared" si="38"/>
        <v>1</v>
      </c>
      <c r="AL101" t="b">
        <f t="shared" si="39"/>
        <v>1</v>
      </c>
      <c r="AM101">
        <f t="shared" si="40"/>
        <v>7078.8984255982277</v>
      </c>
      <c r="AN101" t="b">
        <f t="shared" si="41"/>
        <v>1</v>
      </c>
      <c r="AO101">
        <f t="shared" si="42"/>
        <v>-9.5642976010923419</v>
      </c>
      <c r="AP101">
        <f>SUM(AO102:$AO$271)</f>
        <v>6031.3270467825732</v>
      </c>
      <c r="AQ101" t="b">
        <f t="shared" si="3"/>
        <v>1</v>
      </c>
      <c r="AR101" t="b">
        <f t="shared" si="43"/>
        <v>1</v>
      </c>
      <c r="AS101" t="b">
        <f t="shared" si="44"/>
        <v>1</v>
      </c>
      <c r="AT101" t="b">
        <f t="shared" si="46"/>
        <v>1</v>
      </c>
      <c r="AU101">
        <f t="shared" si="4"/>
        <v>8420.8922766816922</v>
      </c>
      <c r="AV101" t="b">
        <f t="shared" si="5"/>
        <v>1</v>
      </c>
      <c r="AW101" t="b">
        <f t="shared" si="6"/>
        <v>1</v>
      </c>
      <c r="AX101" t="b">
        <f t="shared" si="45"/>
        <v>1</v>
      </c>
    </row>
    <row r="102" spans="1:50" x14ac:dyDescent="0.35">
      <c r="A102">
        <v>50</v>
      </c>
      <c r="B102">
        <f t="shared" si="7"/>
        <v>15</v>
      </c>
      <c r="C102">
        <f t="shared" si="8"/>
        <v>53</v>
      </c>
      <c r="D102">
        <f t="shared" si="9"/>
        <v>1.9513841314370284E-3</v>
      </c>
      <c r="E102">
        <f t="shared" si="10"/>
        <v>1.6276096649425753E-4</v>
      </c>
      <c r="F102">
        <f t="shared" si="11"/>
        <v>0.04</v>
      </c>
      <c r="G102">
        <f t="shared" si="12"/>
        <v>3.3960531989175591E-3</v>
      </c>
      <c r="H102">
        <f t="shared" si="13"/>
        <v>0.02</v>
      </c>
      <c r="I102">
        <f t="shared" si="14"/>
        <v>1.1310672726053737</v>
      </c>
      <c r="J102">
        <f t="shared" si="15"/>
        <v>1.3682259689457339E-4</v>
      </c>
      <c r="K102">
        <f t="shared" si="16"/>
        <v>2.8543771881057883E-3</v>
      </c>
      <c r="L102">
        <f t="shared" si="17"/>
        <v>0</v>
      </c>
      <c r="M102">
        <f t="shared" si="18"/>
        <v>0.83764399575127524</v>
      </c>
      <c r="N102">
        <f t="shared" si="19"/>
        <v>68.98</v>
      </c>
      <c r="O102">
        <f t="shared" si="20"/>
        <v>1.3796000000000002</v>
      </c>
      <c r="P102">
        <f t="shared" si="21"/>
        <v>5.6553363630268683</v>
      </c>
      <c r="Q102">
        <f t="shared" si="22"/>
        <v>282.76681815134339</v>
      </c>
      <c r="R102">
        <f t="shared" si="23"/>
        <v>57.9870157880923</v>
      </c>
      <c r="S102">
        <f t="shared" si="24"/>
        <v>1.159740315761846</v>
      </c>
      <c r="T102">
        <f t="shared" si="25"/>
        <v>4.7540747893565012</v>
      </c>
      <c r="U102">
        <f t="shared" si="26"/>
        <v>41.046779068372018</v>
      </c>
      <c r="V102">
        <f t="shared" si="27"/>
        <v>3.8688890375082392E-2</v>
      </c>
      <c r="W102">
        <f t="shared" si="28"/>
        <v>10.987732724226854</v>
      </c>
      <c r="X102">
        <f t="shared" si="29"/>
        <v>-11.1737704366546</v>
      </c>
      <c r="Y102">
        <f t="shared" si="30"/>
        <v>0.99673694261856227</v>
      </c>
      <c r="Z102">
        <f t="shared" si="31"/>
        <v>0.8492347423440626</v>
      </c>
      <c r="AA102">
        <f t="shared" si="32"/>
        <v>9.4891540577840701</v>
      </c>
      <c r="AB102">
        <f t="shared" si="33"/>
        <v>49.40580238024436</v>
      </c>
      <c r="AC102">
        <f t="shared" si="34"/>
        <v>0.98811604760488714</v>
      </c>
      <c r="AD102">
        <f t="shared" si="35"/>
        <v>4.037325478823572</v>
      </c>
      <c r="AE102">
        <f t="shared" si="36"/>
        <v>34.858350846182574</v>
      </c>
      <c r="AF102">
        <f t="shared" si="37"/>
        <v>3.2855949849260782E-2</v>
      </c>
      <c r="AG102">
        <f t="shared" si="0"/>
        <v>7113.2466674249072</v>
      </c>
      <c r="AH102">
        <f t="shared" si="1"/>
        <v>8491.9687880590627</v>
      </c>
      <c r="AI102">
        <f t="shared" si="2"/>
        <v>7113.2466674249072</v>
      </c>
      <c r="AK102" t="b">
        <f t="shared" si="38"/>
        <v>1</v>
      </c>
      <c r="AL102" t="b">
        <f t="shared" si="39"/>
        <v>1</v>
      </c>
      <c r="AM102">
        <f t="shared" si="40"/>
        <v>7113.2466674249072</v>
      </c>
      <c r="AN102" t="b">
        <f t="shared" si="41"/>
        <v>1</v>
      </c>
      <c r="AO102">
        <f t="shared" si="42"/>
        <v>-9.4891540577840701</v>
      </c>
      <c r="AP102">
        <f>SUM(AO103:$AO$271)</f>
        <v>6040.8162008403579</v>
      </c>
      <c r="AQ102" t="b">
        <f t="shared" si="3"/>
        <v>1</v>
      </c>
      <c r="AR102" t="b">
        <f t="shared" si="43"/>
        <v>1</v>
      </c>
      <c r="AS102" t="b">
        <f t="shared" si="44"/>
        <v>1</v>
      </c>
      <c r="AT102" t="b">
        <f t="shared" si="46"/>
        <v>1</v>
      </c>
      <c r="AU102">
        <f t="shared" si="4"/>
        <v>8491.9687880590645</v>
      </c>
      <c r="AV102" t="b">
        <f t="shared" si="5"/>
        <v>1</v>
      </c>
      <c r="AW102" t="b">
        <f t="shared" si="6"/>
        <v>1</v>
      </c>
      <c r="AX102" t="b">
        <f t="shared" si="45"/>
        <v>1</v>
      </c>
    </row>
    <row r="103" spans="1:50" x14ac:dyDescent="0.35">
      <c r="A103">
        <v>51</v>
      </c>
      <c r="B103">
        <f t="shared" si="7"/>
        <v>15</v>
      </c>
      <c r="C103">
        <f t="shared" si="8"/>
        <v>53</v>
      </c>
      <c r="D103">
        <f t="shared" si="9"/>
        <v>1.9513841314370284E-3</v>
      </c>
      <c r="E103">
        <f t="shared" si="10"/>
        <v>1.6276096649425753E-4</v>
      </c>
      <c r="F103">
        <f t="shared" si="11"/>
        <v>0.04</v>
      </c>
      <c r="G103">
        <f t="shared" si="12"/>
        <v>3.3960531989175591E-3</v>
      </c>
      <c r="H103">
        <f t="shared" si="13"/>
        <v>0.02</v>
      </c>
      <c r="I103">
        <f t="shared" si="14"/>
        <v>1.1338567896302423</v>
      </c>
      <c r="J103">
        <f t="shared" si="15"/>
        <v>1.363357463265893E-4</v>
      </c>
      <c r="K103">
        <f t="shared" si="16"/>
        <v>2.8442205678777654E-3</v>
      </c>
      <c r="L103">
        <f t="shared" si="17"/>
        <v>0</v>
      </c>
      <c r="M103">
        <f t="shared" si="18"/>
        <v>0.83466343943707089</v>
      </c>
      <c r="N103">
        <f t="shared" si="19"/>
        <v>68.98</v>
      </c>
      <c r="O103">
        <f t="shared" si="20"/>
        <v>1.3796000000000002</v>
      </c>
      <c r="P103">
        <f t="shared" si="21"/>
        <v>5.669283948151211</v>
      </c>
      <c r="Q103">
        <f t="shared" si="22"/>
        <v>283.46419740756056</v>
      </c>
      <c r="R103">
        <f t="shared" si="23"/>
        <v>57.78068282692297</v>
      </c>
      <c r="S103">
        <f t="shared" si="24"/>
        <v>1.1556136565384594</v>
      </c>
      <c r="T103">
        <f t="shared" si="25"/>
        <v>4.7488416593779457</v>
      </c>
      <c r="U103">
        <f t="shared" si="26"/>
        <v>40.900723897976789</v>
      </c>
      <c r="V103">
        <f t="shared" si="27"/>
        <v>3.8646302910427408E-2</v>
      </c>
      <c r="W103">
        <f t="shared" si="28"/>
        <v>10.936857310119352</v>
      </c>
      <c r="X103">
        <f t="shared" si="29"/>
        <v>-11.122233051732202</v>
      </c>
      <c r="Y103">
        <f t="shared" si="30"/>
        <v>0.99673694261856227</v>
      </c>
      <c r="Z103">
        <f t="shared" si="31"/>
        <v>0.84646364064948343</v>
      </c>
      <c r="AA103">
        <f t="shared" si="32"/>
        <v>9.4145658811212627</v>
      </c>
      <c r="AB103">
        <f t="shared" si="33"/>
        <v>49.069363292985933</v>
      </c>
      <c r="AC103">
        <f t="shared" si="34"/>
        <v>0.98138726585971858</v>
      </c>
      <c r="AD103">
        <f t="shared" si="35"/>
        <v>4.0197217998649899</v>
      </c>
      <c r="AE103">
        <f t="shared" si="36"/>
        <v>34.620975655880763</v>
      </c>
      <c r="AF103">
        <f t="shared" si="37"/>
        <v>3.2712690259203113E-2</v>
      </c>
      <c r="AG103">
        <f t="shared" si="0"/>
        <v>7147.6558190723827</v>
      </c>
      <c r="AH103">
        <f t="shared" si="1"/>
        <v>8563.5185169881606</v>
      </c>
      <c r="AI103">
        <f t="shared" si="2"/>
        <v>7147.6558190723827</v>
      </c>
      <c r="AK103" t="b">
        <f t="shared" si="38"/>
        <v>1</v>
      </c>
      <c r="AL103" t="b">
        <f t="shared" si="39"/>
        <v>1</v>
      </c>
      <c r="AM103">
        <f t="shared" si="40"/>
        <v>7147.6558190723817</v>
      </c>
      <c r="AN103" t="b">
        <f t="shared" si="41"/>
        <v>1</v>
      </c>
      <c r="AO103">
        <f t="shared" si="42"/>
        <v>-9.4145658811212627</v>
      </c>
      <c r="AP103">
        <f>SUM(AO104:$AO$271)</f>
        <v>6050.2307667214791</v>
      </c>
      <c r="AQ103" t="b">
        <f t="shared" si="3"/>
        <v>1</v>
      </c>
      <c r="AR103" t="b">
        <f t="shared" si="43"/>
        <v>1</v>
      </c>
      <c r="AS103" t="b">
        <f t="shared" si="44"/>
        <v>1</v>
      </c>
      <c r="AT103" t="b">
        <f t="shared" si="46"/>
        <v>1</v>
      </c>
      <c r="AU103">
        <f t="shared" si="4"/>
        <v>8563.5185169881624</v>
      </c>
      <c r="AV103" t="b">
        <f t="shared" si="5"/>
        <v>1</v>
      </c>
      <c r="AW103" t="b">
        <f t="shared" si="6"/>
        <v>1</v>
      </c>
      <c r="AX103" t="b">
        <f t="shared" si="45"/>
        <v>1</v>
      </c>
    </row>
    <row r="104" spans="1:50" x14ac:dyDescent="0.35">
      <c r="A104">
        <v>52</v>
      </c>
      <c r="B104">
        <f t="shared" si="7"/>
        <v>16</v>
      </c>
      <c r="C104">
        <f t="shared" si="8"/>
        <v>54</v>
      </c>
      <c r="D104">
        <f t="shared" si="9"/>
        <v>2.1313450697948433E-3</v>
      </c>
      <c r="E104">
        <f t="shared" si="10"/>
        <v>1.7778582907368445E-4</v>
      </c>
      <c r="F104">
        <f t="shared" si="11"/>
        <v>0.04</v>
      </c>
      <c r="G104">
        <f t="shared" si="12"/>
        <v>3.3960531989175591E-3</v>
      </c>
      <c r="H104">
        <f t="shared" si="13"/>
        <v>0.02</v>
      </c>
      <c r="I104">
        <f t="shared" si="14"/>
        <v>1.1366531863566287</v>
      </c>
      <c r="J104">
        <f t="shared" si="15"/>
        <v>1.4839133157781265E-4</v>
      </c>
      <c r="K104">
        <f t="shared" si="16"/>
        <v>2.8340574986635003E-3</v>
      </c>
      <c r="L104">
        <f t="shared" si="17"/>
        <v>0</v>
      </c>
      <c r="M104">
        <f t="shared" si="18"/>
        <v>0.83168099060682954</v>
      </c>
      <c r="N104">
        <f t="shared" si="19"/>
        <v>68.98</v>
      </c>
      <c r="O104">
        <f t="shared" si="20"/>
        <v>1.3796000000000002</v>
      </c>
      <c r="P104">
        <f t="shared" si="21"/>
        <v>5.6832659317831435</v>
      </c>
      <c r="Q104">
        <f t="shared" si="22"/>
        <v>284.1632965891572</v>
      </c>
      <c r="R104">
        <f t="shared" si="23"/>
        <v>57.575084052369156</v>
      </c>
      <c r="S104">
        <f t="shared" si="24"/>
        <v>1.1515016810473833</v>
      </c>
      <c r="T104">
        <f t="shared" si="25"/>
        <v>4.7436142898576481</v>
      </c>
      <c r="U104">
        <f t="shared" si="26"/>
        <v>44.517399473343794</v>
      </c>
      <c r="V104">
        <f t="shared" si="27"/>
        <v>4.2167369966405945E-2</v>
      </c>
      <c r="W104">
        <f t="shared" si="28"/>
        <v>7.1204012381539252</v>
      </c>
      <c r="X104">
        <f t="shared" si="29"/>
        <v>-7.3051173644171001</v>
      </c>
      <c r="Y104">
        <f t="shared" si="30"/>
        <v>0.99673694261856227</v>
      </c>
      <c r="Z104">
        <f t="shared" si="31"/>
        <v>0.8437015812187435</v>
      </c>
      <c r="AA104">
        <f t="shared" si="32"/>
        <v>6.1633390713472096</v>
      </c>
      <c r="AB104">
        <f t="shared" si="33"/>
        <v>48.735215257668408</v>
      </c>
      <c r="AC104">
        <f t="shared" si="34"/>
        <v>0.97470430515336826</v>
      </c>
      <c r="AD104">
        <f t="shared" si="35"/>
        <v>4.0021948770447251</v>
      </c>
      <c r="AE104">
        <f t="shared" si="36"/>
        <v>37.559400327406621</v>
      </c>
      <c r="AF104">
        <f t="shared" si="37"/>
        <v>3.557667671649245E-2</v>
      </c>
      <c r="AG104">
        <f t="shared" si="0"/>
        <v>7178.360501641163</v>
      </c>
      <c r="AH104">
        <f t="shared" si="1"/>
        <v>8631.1465366107841</v>
      </c>
      <c r="AI104">
        <f t="shared" si="2"/>
        <v>7178.360501641163</v>
      </c>
      <c r="AK104" t="b">
        <f t="shared" si="38"/>
        <v>1</v>
      </c>
      <c r="AL104" t="b">
        <f t="shared" si="39"/>
        <v>1</v>
      </c>
      <c r="AM104">
        <f t="shared" si="40"/>
        <v>7178.360501641162</v>
      </c>
      <c r="AN104" t="b">
        <f t="shared" si="41"/>
        <v>1</v>
      </c>
      <c r="AO104">
        <f t="shared" si="42"/>
        <v>-6.1633390713472096</v>
      </c>
      <c r="AP104">
        <f>SUM(AO105:$AO$271)</f>
        <v>6056.3941057928259</v>
      </c>
      <c r="AQ104" t="b">
        <f t="shared" si="3"/>
        <v>1</v>
      </c>
      <c r="AR104" t="b">
        <f t="shared" si="43"/>
        <v>1</v>
      </c>
      <c r="AS104" t="b">
        <f t="shared" si="44"/>
        <v>1</v>
      </c>
      <c r="AT104" t="b">
        <f t="shared" si="46"/>
        <v>1</v>
      </c>
      <c r="AU104">
        <f t="shared" si="4"/>
        <v>8631.1465366107859</v>
      </c>
      <c r="AV104" t="b">
        <f t="shared" si="5"/>
        <v>1</v>
      </c>
      <c r="AW104" t="b">
        <f t="shared" si="6"/>
        <v>1</v>
      </c>
      <c r="AX104" t="b">
        <f t="shared" si="45"/>
        <v>1</v>
      </c>
    </row>
    <row r="105" spans="1:50" x14ac:dyDescent="0.35">
      <c r="A105">
        <v>53</v>
      </c>
      <c r="B105">
        <f t="shared" si="7"/>
        <v>16</v>
      </c>
      <c r="C105">
        <f t="shared" si="8"/>
        <v>54</v>
      </c>
      <c r="D105">
        <f t="shared" si="9"/>
        <v>2.1313450697948433E-3</v>
      </c>
      <c r="E105">
        <f t="shared" si="10"/>
        <v>1.7778582907368445E-4</v>
      </c>
      <c r="F105">
        <f t="shared" si="11"/>
        <v>0.04</v>
      </c>
      <c r="G105">
        <f t="shared" si="12"/>
        <v>3.3960531989175591E-3</v>
      </c>
      <c r="H105">
        <f t="shared" si="13"/>
        <v>0.02</v>
      </c>
      <c r="I105">
        <f t="shared" si="14"/>
        <v>1.1394564797517326</v>
      </c>
      <c r="J105">
        <f t="shared" si="15"/>
        <v>1.4786109443985836E-4</v>
      </c>
      <c r="K105">
        <f t="shared" si="16"/>
        <v>2.8239307444864799E-3</v>
      </c>
      <c r="L105">
        <f t="shared" si="17"/>
        <v>0</v>
      </c>
      <c r="M105">
        <f t="shared" si="18"/>
        <v>0.82870919876790317</v>
      </c>
      <c r="N105">
        <f t="shared" si="19"/>
        <v>68.98</v>
      </c>
      <c r="O105">
        <f t="shared" si="20"/>
        <v>1.3796000000000002</v>
      </c>
      <c r="P105">
        <f t="shared" si="21"/>
        <v>5.6972823987586629</v>
      </c>
      <c r="Q105">
        <f t="shared" si="22"/>
        <v>284.86411993793314</v>
      </c>
      <c r="R105">
        <f t="shared" si="23"/>
        <v>57.369354732059108</v>
      </c>
      <c r="S105">
        <f t="shared" si="24"/>
        <v>1.1473870946411822</v>
      </c>
      <c r="T105">
        <f t="shared" si="25"/>
        <v>4.7383214691664586</v>
      </c>
      <c r="U105">
        <f t="shared" si="26"/>
        <v>44.358328331957509</v>
      </c>
      <c r="V105">
        <f t="shared" si="27"/>
        <v>4.2120320540669873E-2</v>
      </c>
      <c r="W105">
        <f t="shared" si="28"/>
        <v>7.0831975157532892</v>
      </c>
      <c r="X105">
        <f t="shared" si="29"/>
        <v>-7.2672536078414041</v>
      </c>
      <c r="Y105">
        <f t="shared" si="30"/>
        <v>0.99673694261856227</v>
      </c>
      <c r="Z105">
        <f t="shared" si="31"/>
        <v>0.84094853454641694</v>
      </c>
      <c r="AA105">
        <f t="shared" si="32"/>
        <v>6.1113862716913943</v>
      </c>
      <c r="AB105">
        <f t="shared" si="33"/>
        <v>48.402615300937278</v>
      </c>
      <c r="AC105">
        <f t="shared" si="34"/>
        <v>0.96805230601874548</v>
      </c>
      <c r="AD105">
        <f t="shared" si="35"/>
        <v>3.9846844957053587</v>
      </c>
      <c r="AE105">
        <f t="shared" si="36"/>
        <v>37.303071205688475</v>
      </c>
      <c r="AF105">
        <f t="shared" si="37"/>
        <v>3.5421021833301675E-2</v>
      </c>
      <c r="AG105">
        <f t="shared" si="0"/>
        <v>7209.1278395941927</v>
      </c>
      <c r="AH105">
        <f t="shared" si="1"/>
        <v>8699.225072332345</v>
      </c>
      <c r="AI105">
        <f t="shared" si="2"/>
        <v>7209.1278395941927</v>
      </c>
      <c r="AK105" t="b">
        <f t="shared" si="38"/>
        <v>1</v>
      </c>
      <c r="AL105" t="b">
        <f t="shared" si="39"/>
        <v>1</v>
      </c>
      <c r="AM105">
        <f t="shared" si="40"/>
        <v>7209.1278395941927</v>
      </c>
      <c r="AN105" t="b">
        <f t="shared" si="41"/>
        <v>1</v>
      </c>
      <c r="AO105">
        <f t="shared" si="42"/>
        <v>-6.1113862716913943</v>
      </c>
      <c r="AP105">
        <f>SUM(AO106:$AO$271)</f>
        <v>6062.505492064518</v>
      </c>
      <c r="AQ105" t="b">
        <f t="shared" si="3"/>
        <v>1</v>
      </c>
      <c r="AR105" t="b">
        <f t="shared" si="43"/>
        <v>1</v>
      </c>
      <c r="AS105" t="b">
        <f t="shared" si="44"/>
        <v>1</v>
      </c>
      <c r="AT105" t="b">
        <f t="shared" si="46"/>
        <v>1</v>
      </c>
      <c r="AU105">
        <f t="shared" si="4"/>
        <v>8699.225072332345</v>
      </c>
      <c r="AV105" t="b">
        <f t="shared" si="5"/>
        <v>1</v>
      </c>
      <c r="AW105" t="b">
        <f t="shared" si="6"/>
        <v>1</v>
      </c>
      <c r="AX105" t="b">
        <f t="shared" si="45"/>
        <v>1</v>
      </c>
    </row>
    <row r="106" spans="1:50" x14ac:dyDescent="0.35">
      <c r="A106">
        <v>54</v>
      </c>
      <c r="B106">
        <f t="shared" si="7"/>
        <v>16</v>
      </c>
      <c r="C106">
        <f t="shared" si="8"/>
        <v>54</v>
      </c>
      <c r="D106">
        <f t="shared" si="9"/>
        <v>2.1313450697948433E-3</v>
      </c>
      <c r="E106">
        <f t="shared" si="10"/>
        <v>1.7778582907368445E-4</v>
      </c>
      <c r="F106">
        <f t="shared" si="11"/>
        <v>0.04</v>
      </c>
      <c r="G106">
        <f t="shared" si="12"/>
        <v>3.3960531989175591E-3</v>
      </c>
      <c r="H106">
        <f t="shared" si="13"/>
        <v>0.02</v>
      </c>
      <c r="I106">
        <f t="shared" si="14"/>
        <v>1.1422666868245999</v>
      </c>
      <c r="J106">
        <f t="shared" si="15"/>
        <v>1.4733275196394043E-4</v>
      </c>
      <c r="K106">
        <f t="shared" si="16"/>
        <v>2.8138401755845323E-3</v>
      </c>
      <c r="L106">
        <f t="shared" si="17"/>
        <v>0</v>
      </c>
      <c r="M106">
        <f t="shared" si="18"/>
        <v>0.82574802584035467</v>
      </c>
      <c r="N106">
        <f t="shared" si="19"/>
        <v>68.98</v>
      </c>
      <c r="O106">
        <f t="shared" si="20"/>
        <v>1.3796000000000002</v>
      </c>
      <c r="P106">
        <f t="shared" si="21"/>
        <v>5.7113334341229995</v>
      </c>
      <c r="Q106">
        <f t="shared" si="22"/>
        <v>285.56667170614998</v>
      </c>
      <c r="R106">
        <f t="shared" si="23"/>
        <v>57.164360531009962</v>
      </c>
      <c r="S106">
        <f t="shared" si="24"/>
        <v>1.1432872106201992</v>
      </c>
      <c r="T106">
        <f t="shared" si="25"/>
        <v>4.733034554088408</v>
      </c>
      <c r="U106">
        <f t="shared" si="26"/>
        <v>44.199825589182133</v>
      </c>
      <c r="V106">
        <f t="shared" si="27"/>
        <v>4.2073323611650199E-2</v>
      </c>
      <c r="W106">
        <f t="shared" si="28"/>
        <v>7.0461398535075714</v>
      </c>
      <c r="X106">
        <f t="shared" si="29"/>
        <v>-7.2295382698780131</v>
      </c>
      <c r="Y106">
        <f t="shared" si="30"/>
        <v>0.99673694261856227</v>
      </c>
      <c r="Z106">
        <f t="shared" si="31"/>
        <v>0.83820447122335606</v>
      </c>
      <c r="AA106">
        <f t="shared" si="32"/>
        <v>6.0598313026921176</v>
      </c>
      <c r="AB106">
        <f t="shared" si="33"/>
        <v>48.072285216835866</v>
      </c>
      <c r="AC106">
        <f t="shared" si="34"/>
        <v>0.96144570433671728</v>
      </c>
      <c r="AD106">
        <f t="shared" si="35"/>
        <v>3.9672507256915468</v>
      </c>
      <c r="AE106">
        <f t="shared" si="36"/>
        <v>37.048491436144971</v>
      </c>
      <c r="AF106">
        <f t="shared" si="37"/>
        <v>3.5266047970512394E-2</v>
      </c>
      <c r="AG106">
        <f t="shared" si="0"/>
        <v>7239.9581864675074</v>
      </c>
      <c r="AH106">
        <f t="shared" si="1"/>
        <v>8767.7571848863718</v>
      </c>
      <c r="AI106">
        <f t="shared" si="2"/>
        <v>7239.9581864675074</v>
      </c>
      <c r="AK106" t="b">
        <f t="shared" si="38"/>
        <v>1</v>
      </c>
      <c r="AL106" t="b">
        <f t="shared" si="39"/>
        <v>1</v>
      </c>
      <c r="AM106">
        <f t="shared" si="40"/>
        <v>7239.9581864675083</v>
      </c>
      <c r="AN106" t="b">
        <f t="shared" si="41"/>
        <v>1</v>
      </c>
      <c r="AO106">
        <f t="shared" si="42"/>
        <v>-6.0598313026921176</v>
      </c>
      <c r="AP106">
        <f>SUM(AO107:$AO$271)</f>
        <v>6068.5653233672092</v>
      </c>
      <c r="AQ106" t="b">
        <f t="shared" si="3"/>
        <v>1</v>
      </c>
      <c r="AR106" t="b">
        <f t="shared" si="43"/>
        <v>1</v>
      </c>
      <c r="AS106" t="b">
        <f t="shared" si="44"/>
        <v>1</v>
      </c>
      <c r="AT106" t="b">
        <f t="shared" si="46"/>
        <v>1</v>
      </c>
      <c r="AU106">
        <f t="shared" si="4"/>
        <v>8767.7571848863699</v>
      </c>
      <c r="AV106" t="b">
        <f t="shared" si="5"/>
        <v>1</v>
      </c>
      <c r="AW106" t="b">
        <f t="shared" si="6"/>
        <v>1</v>
      </c>
      <c r="AX106" t="b">
        <f t="shared" si="45"/>
        <v>1</v>
      </c>
    </row>
    <row r="107" spans="1:50" x14ac:dyDescent="0.35">
      <c r="A107">
        <v>55</v>
      </c>
      <c r="B107">
        <f t="shared" si="7"/>
        <v>16</v>
      </c>
      <c r="C107">
        <f t="shared" si="8"/>
        <v>54</v>
      </c>
      <c r="D107">
        <f t="shared" si="9"/>
        <v>2.1313450697948433E-3</v>
      </c>
      <c r="E107">
        <f t="shared" si="10"/>
        <v>1.7778582907368445E-4</v>
      </c>
      <c r="F107">
        <f t="shared" si="11"/>
        <v>0.04</v>
      </c>
      <c r="G107">
        <f t="shared" si="12"/>
        <v>3.3960531989175591E-3</v>
      </c>
      <c r="H107">
        <f t="shared" si="13"/>
        <v>0.02</v>
      </c>
      <c r="I107">
        <f t="shared" si="14"/>
        <v>1.1450838246262249</v>
      </c>
      <c r="J107">
        <f t="shared" si="15"/>
        <v>1.4680629737998566E-4</v>
      </c>
      <c r="K107">
        <f t="shared" si="16"/>
        <v>2.8037856626591572E-3</v>
      </c>
      <c r="L107">
        <f t="shared" si="17"/>
        <v>0</v>
      </c>
      <c r="M107">
        <f t="shared" si="18"/>
        <v>0.82279743388031557</v>
      </c>
      <c r="N107">
        <f t="shared" si="19"/>
        <v>68.98</v>
      </c>
      <c r="O107">
        <f t="shared" si="20"/>
        <v>1.3796000000000002</v>
      </c>
      <c r="P107">
        <f t="shared" si="21"/>
        <v>5.7254191231311244</v>
      </c>
      <c r="Q107">
        <f t="shared" si="22"/>
        <v>286.27095615655622</v>
      </c>
      <c r="R107">
        <f t="shared" si="23"/>
        <v>56.960098822467671</v>
      </c>
      <c r="S107">
        <f t="shared" si="24"/>
        <v>1.1392019764493535</v>
      </c>
      <c r="T107">
        <f t="shared" si="25"/>
        <v>4.7277535380341407</v>
      </c>
      <c r="U107">
        <f t="shared" si="26"/>
        <v>44.041889213995695</v>
      </c>
      <c r="V107">
        <f t="shared" si="27"/>
        <v>4.2026379120772228E-2</v>
      </c>
      <c r="W107">
        <f t="shared" si="28"/>
        <v>7.0092277148677038</v>
      </c>
      <c r="X107">
        <f t="shared" si="29"/>
        <v>-7.1919708055505396</v>
      </c>
      <c r="Y107">
        <f t="shared" si="30"/>
        <v>0.99673694261856227</v>
      </c>
      <c r="Z107">
        <f t="shared" si="31"/>
        <v>0.83546936193637666</v>
      </c>
      <c r="AA107">
        <f t="shared" si="32"/>
        <v>6.0086712599783567</v>
      </c>
      <c r="AB107">
        <f t="shared" si="33"/>
        <v>47.744209514316623</v>
      </c>
      <c r="AC107">
        <f t="shared" si="34"/>
        <v>0.95488419028633253</v>
      </c>
      <c r="AD107">
        <f t="shared" si="35"/>
        <v>3.9498932318138307</v>
      </c>
      <c r="AE107">
        <f t="shared" si="36"/>
        <v>36.795649080089575</v>
      </c>
      <c r="AF107">
        <f t="shared" si="37"/>
        <v>3.5111752148527839E-2</v>
      </c>
      <c r="AG107">
        <f t="shared" si="0"/>
        <v>7270.8518964095529</v>
      </c>
      <c r="AH107">
        <f t="shared" si="1"/>
        <v>8836.7459559519884</v>
      </c>
      <c r="AI107">
        <f t="shared" si="2"/>
        <v>7270.8518964095529</v>
      </c>
      <c r="AK107" t="b">
        <f t="shared" si="38"/>
        <v>1</v>
      </c>
      <c r="AL107" t="b">
        <f t="shared" si="39"/>
        <v>1</v>
      </c>
      <c r="AM107">
        <f t="shared" si="40"/>
        <v>7270.8518964095529</v>
      </c>
      <c r="AN107" t="b">
        <f t="shared" si="41"/>
        <v>1</v>
      </c>
      <c r="AO107">
        <f t="shared" si="42"/>
        <v>-6.0086712599783567</v>
      </c>
      <c r="AP107">
        <f>SUM(AO108:$AO$271)</f>
        <v>6074.5739946271879</v>
      </c>
      <c r="AQ107" t="b">
        <f t="shared" si="3"/>
        <v>1</v>
      </c>
      <c r="AR107" t="b">
        <f t="shared" si="43"/>
        <v>1</v>
      </c>
      <c r="AS107" t="b">
        <f t="shared" si="44"/>
        <v>1</v>
      </c>
      <c r="AT107" t="b">
        <f t="shared" si="46"/>
        <v>1</v>
      </c>
      <c r="AU107">
        <f t="shared" si="4"/>
        <v>8836.7459559519884</v>
      </c>
      <c r="AV107" t="b">
        <f t="shared" si="5"/>
        <v>1</v>
      </c>
      <c r="AW107" t="b">
        <f t="shared" si="6"/>
        <v>1</v>
      </c>
      <c r="AX107" t="b">
        <f t="shared" si="45"/>
        <v>1</v>
      </c>
    </row>
    <row r="108" spans="1:50" x14ac:dyDescent="0.35">
      <c r="A108">
        <v>56</v>
      </c>
      <c r="B108">
        <f t="shared" si="7"/>
        <v>16</v>
      </c>
      <c r="C108">
        <f t="shared" si="8"/>
        <v>54</v>
      </c>
      <c r="D108">
        <f t="shared" si="9"/>
        <v>2.1313450697948433E-3</v>
      </c>
      <c r="E108">
        <f t="shared" si="10"/>
        <v>1.7778582907368445E-4</v>
      </c>
      <c r="F108">
        <f t="shared" si="11"/>
        <v>0.04</v>
      </c>
      <c r="G108">
        <f t="shared" si="12"/>
        <v>3.3960531989175591E-3</v>
      </c>
      <c r="H108">
        <f t="shared" si="13"/>
        <v>0.02</v>
      </c>
      <c r="I108">
        <f t="shared" si="14"/>
        <v>1.1479079102496541</v>
      </c>
      <c r="J108">
        <f t="shared" si="15"/>
        <v>1.4628172394211196E-4</v>
      </c>
      <c r="K108">
        <f t="shared" si="16"/>
        <v>2.7937670768738675E-3</v>
      </c>
      <c r="L108">
        <f t="shared" si="17"/>
        <v>0</v>
      </c>
      <c r="M108">
        <f t="shared" si="18"/>
        <v>0.81985738507949957</v>
      </c>
      <c r="N108">
        <f t="shared" si="19"/>
        <v>68.98</v>
      </c>
      <c r="O108">
        <f t="shared" si="20"/>
        <v>1.3796000000000002</v>
      </c>
      <c r="P108">
        <f t="shared" si="21"/>
        <v>5.7395395512482708</v>
      </c>
      <c r="Q108">
        <f t="shared" si="22"/>
        <v>286.97697756241354</v>
      </c>
      <c r="R108">
        <f t="shared" si="23"/>
        <v>56.756566989064169</v>
      </c>
      <c r="S108">
        <f t="shared" si="24"/>
        <v>1.1351313397812834</v>
      </c>
      <c r="T108">
        <f t="shared" si="25"/>
        <v>4.7224784144216549</v>
      </c>
      <c r="U108">
        <f t="shared" si="26"/>
        <v>43.884517182633587</v>
      </c>
      <c r="V108">
        <f t="shared" si="27"/>
        <v>4.1979487009526639E-2</v>
      </c>
      <c r="W108">
        <f t="shared" si="28"/>
        <v>6.9724605652181149</v>
      </c>
      <c r="X108">
        <f t="shared" si="29"/>
        <v>-7.154550671846188</v>
      </c>
      <c r="Y108">
        <f t="shared" si="30"/>
        <v>0.99673694261856227</v>
      </c>
      <c r="Z108">
        <f t="shared" si="31"/>
        <v>0.83274317746794502</v>
      </c>
      <c r="AA108">
        <f t="shared" si="32"/>
        <v>5.957903259828619</v>
      </c>
      <c r="AB108">
        <f t="shared" si="33"/>
        <v>47.418372808052659</v>
      </c>
      <c r="AC108">
        <f t="shared" si="34"/>
        <v>0.94836745616105322</v>
      </c>
      <c r="AD108">
        <f t="shared" si="35"/>
        <v>3.9326116803492717</v>
      </c>
      <c r="AE108">
        <f t="shared" si="36"/>
        <v>36.544532280312922</v>
      </c>
      <c r="AF108">
        <f t="shared" si="37"/>
        <v>3.4958131400787532E-2</v>
      </c>
      <c r="AG108">
        <f t="shared" si="0"/>
        <v>7301.8093241851511</v>
      </c>
      <c r="AH108">
        <f t="shared" si="1"/>
        <v>8906.194488297635</v>
      </c>
      <c r="AI108">
        <f t="shared" si="2"/>
        <v>7301.8093241851511</v>
      </c>
      <c r="AK108" t="b">
        <f t="shared" si="38"/>
        <v>1</v>
      </c>
      <c r="AL108" t="b">
        <f t="shared" si="39"/>
        <v>1</v>
      </c>
      <c r="AM108">
        <f t="shared" si="40"/>
        <v>7301.809324185152</v>
      </c>
      <c r="AN108" t="b">
        <f t="shared" si="41"/>
        <v>1</v>
      </c>
      <c r="AO108">
        <f t="shared" si="42"/>
        <v>-5.957903259828619</v>
      </c>
      <c r="AP108">
        <f>SUM(AO109:$AO$271)</f>
        <v>6080.5318978870164</v>
      </c>
      <c r="AQ108" t="b">
        <f t="shared" si="3"/>
        <v>1</v>
      </c>
      <c r="AR108" t="b">
        <f t="shared" si="43"/>
        <v>1</v>
      </c>
      <c r="AS108" t="b">
        <f t="shared" si="44"/>
        <v>1</v>
      </c>
      <c r="AT108" t="b">
        <f t="shared" si="46"/>
        <v>1</v>
      </c>
      <c r="AU108">
        <f t="shared" si="4"/>
        <v>8906.1944882976331</v>
      </c>
      <c r="AV108" t="b">
        <f t="shared" si="5"/>
        <v>1</v>
      </c>
      <c r="AW108" t="b">
        <f t="shared" si="6"/>
        <v>1</v>
      </c>
      <c r="AX108" t="b">
        <f t="shared" si="45"/>
        <v>1</v>
      </c>
    </row>
    <row r="109" spans="1:50" x14ac:dyDescent="0.35">
      <c r="A109">
        <v>57</v>
      </c>
      <c r="B109">
        <f t="shared" si="7"/>
        <v>16</v>
      </c>
      <c r="C109">
        <f t="shared" si="8"/>
        <v>54</v>
      </c>
      <c r="D109">
        <f t="shared" si="9"/>
        <v>2.1313450697948433E-3</v>
      </c>
      <c r="E109">
        <f t="shared" si="10"/>
        <v>1.7778582907368445E-4</v>
      </c>
      <c r="F109">
        <f t="shared" si="11"/>
        <v>0.04</v>
      </c>
      <c r="G109">
        <f t="shared" si="12"/>
        <v>3.3960531989175591E-3</v>
      </c>
      <c r="H109">
        <f t="shared" si="13"/>
        <v>0.02</v>
      </c>
      <c r="I109">
        <f t="shared" si="14"/>
        <v>1.1507389608300911</v>
      </c>
      <c r="J109">
        <f t="shared" si="15"/>
        <v>1.4575902492854181E-4</v>
      </c>
      <c r="K109">
        <f t="shared" si="16"/>
        <v>2.7837842898525401E-3</v>
      </c>
      <c r="L109">
        <f t="shared" si="17"/>
        <v>0</v>
      </c>
      <c r="M109">
        <f t="shared" si="18"/>
        <v>0.81692784176471855</v>
      </c>
      <c r="N109">
        <f t="shared" si="19"/>
        <v>68.98</v>
      </c>
      <c r="O109">
        <f t="shared" si="20"/>
        <v>1.3796000000000002</v>
      </c>
      <c r="P109">
        <f t="shared" si="21"/>
        <v>5.7536948041504559</v>
      </c>
      <c r="Q109">
        <f t="shared" si="22"/>
        <v>287.68474020752279</v>
      </c>
      <c r="R109">
        <f t="shared" si="23"/>
        <v>56.553762422783883</v>
      </c>
      <c r="S109">
        <f t="shared" si="24"/>
        <v>1.1310752484556776</v>
      </c>
      <c r="T109">
        <f t="shared" si="25"/>
        <v>4.7172091766762962</v>
      </c>
      <c r="U109">
        <f t="shared" si="26"/>
        <v>43.727707478562543</v>
      </c>
      <c r="V109">
        <f t="shared" si="27"/>
        <v>4.1932647219469391E-2</v>
      </c>
      <c r="W109">
        <f t="shared" si="28"/>
        <v>6.9358378718698921</v>
      </c>
      <c r="X109">
        <f t="shared" si="29"/>
        <v>-7.1172773277088552</v>
      </c>
      <c r="Y109">
        <f t="shared" si="30"/>
        <v>0.99673694261856227</v>
      </c>
      <c r="Z109">
        <f t="shared" si="31"/>
        <v>0.83002588869586635</v>
      </c>
      <c r="AA109">
        <f t="shared" si="32"/>
        <v>5.9075244390264885</v>
      </c>
      <c r="AB109">
        <f t="shared" si="33"/>
        <v>47.094759817716323</v>
      </c>
      <c r="AC109">
        <f t="shared" si="34"/>
        <v>0.94189519635432639</v>
      </c>
      <c r="AD109">
        <f t="shared" si="35"/>
        <v>3.9154057390350387</v>
      </c>
      <c r="AE109">
        <f t="shared" si="36"/>
        <v>36.295129260526757</v>
      </c>
      <c r="AF109">
        <f t="shared" si="37"/>
        <v>3.4805182773710329E-2</v>
      </c>
      <c r="AG109">
        <f t="shared" si="0"/>
        <v>7332.8308251794761</v>
      </c>
      <c r="AH109">
        <f t="shared" si="1"/>
        <v>8976.1059059257605</v>
      </c>
      <c r="AI109">
        <f t="shared" si="2"/>
        <v>7332.8308251794761</v>
      </c>
      <c r="AK109" t="b">
        <f t="shared" si="38"/>
        <v>1</v>
      </c>
      <c r="AL109" t="b">
        <f t="shared" si="39"/>
        <v>1</v>
      </c>
      <c r="AM109">
        <f t="shared" si="40"/>
        <v>7332.8308251794761</v>
      </c>
      <c r="AN109" t="b">
        <f t="shared" si="41"/>
        <v>1</v>
      </c>
      <c r="AO109">
        <f t="shared" si="42"/>
        <v>-5.9075244390264885</v>
      </c>
      <c r="AP109">
        <f>SUM(AO110:$AO$271)</f>
        <v>6086.4394223260424</v>
      </c>
      <c r="AQ109" t="b">
        <f t="shared" si="3"/>
        <v>1</v>
      </c>
      <c r="AR109" t="b">
        <f t="shared" si="43"/>
        <v>1</v>
      </c>
      <c r="AS109" t="b">
        <f t="shared" si="44"/>
        <v>1</v>
      </c>
      <c r="AT109" t="b">
        <f t="shared" si="46"/>
        <v>1</v>
      </c>
      <c r="AU109">
        <f t="shared" si="4"/>
        <v>8976.1059059257605</v>
      </c>
      <c r="AV109" t="b">
        <f t="shared" si="5"/>
        <v>1</v>
      </c>
      <c r="AW109" t="b">
        <f t="shared" si="6"/>
        <v>1</v>
      </c>
      <c r="AX109" t="b">
        <f t="shared" si="45"/>
        <v>1</v>
      </c>
    </row>
    <row r="110" spans="1:50" x14ac:dyDescent="0.35">
      <c r="A110">
        <v>58</v>
      </c>
      <c r="B110">
        <f t="shared" si="7"/>
        <v>16</v>
      </c>
      <c r="C110">
        <f t="shared" si="8"/>
        <v>54</v>
      </c>
      <c r="D110">
        <f t="shared" si="9"/>
        <v>2.1313450697948433E-3</v>
      </c>
      <c r="E110">
        <f t="shared" si="10"/>
        <v>1.7778582907368445E-4</v>
      </c>
      <c r="F110">
        <f t="shared" si="11"/>
        <v>0.04</v>
      </c>
      <c r="G110">
        <f t="shared" si="12"/>
        <v>3.3960531989175591E-3</v>
      </c>
      <c r="H110">
        <f t="shared" si="13"/>
        <v>0.02</v>
      </c>
      <c r="I110">
        <f t="shared" si="14"/>
        <v>1.1535769935449984</v>
      </c>
      <c r="J110">
        <f t="shared" si="15"/>
        <v>1.4523819364151619E-4</v>
      </c>
      <c r="K110">
        <f t="shared" si="16"/>
        <v>2.7738371736777687E-3</v>
      </c>
      <c r="L110">
        <f t="shared" si="17"/>
        <v>0</v>
      </c>
      <c r="M110">
        <f t="shared" si="18"/>
        <v>0.81400876639739927</v>
      </c>
      <c r="N110">
        <f t="shared" si="19"/>
        <v>68.98</v>
      </c>
      <c r="O110">
        <f t="shared" si="20"/>
        <v>1.3796000000000002</v>
      </c>
      <c r="P110">
        <f t="shared" si="21"/>
        <v>5.7678849677249922</v>
      </c>
      <c r="Q110">
        <f t="shared" si="22"/>
        <v>288.39424838624961</v>
      </c>
      <c r="R110">
        <f t="shared" si="23"/>
        <v>56.35168252493029</v>
      </c>
      <c r="S110">
        <f t="shared" si="24"/>
        <v>1.1270336504986058</v>
      </c>
      <c r="T110">
        <f t="shared" si="25"/>
        <v>4.711945818230741</v>
      </c>
      <c r="U110">
        <f t="shared" si="26"/>
        <v>43.571458092454854</v>
      </c>
      <c r="V110">
        <f t="shared" si="27"/>
        <v>4.1885859692221639E-2</v>
      </c>
      <c r="W110">
        <f t="shared" si="28"/>
        <v>6.8993591040538718</v>
      </c>
      <c r="X110">
        <f t="shared" si="29"/>
        <v>-7.0801502340320681</v>
      </c>
      <c r="Y110">
        <f t="shared" si="30"/>
        <v>0.99673694261856227</v>
      </c>
      <c r="Z110">
        <f t="shared" si="31"/>
        <v>0.82731746659297289</v>
      </c>
      <c r="AA110">
        <f t="shared" si="32"/>
        <v>5.8575319547170537</v>
      </c>
      <c r="AB110">
        <f t="shared" si="33"/>
        <v>46.773355367262589</v>
      </c>
      <c r="AC110">
        <f t="shared" si="34"/>
        <v>0.93546710734525174</v>
      </c>
      <c r="AD110">
        <f t="shared" si="35"/>
        <v>3.8982750770620096</v>
      </c>
      <c r="AE110">
        <f t="shared" si="36"/>
        <v>36.047428324811641</v>
      </c>
      <c r="AF110">
        <f t="shared" si="37"/>
        <v>3.4652903326637528E-2</v>
      </c>
      <c r="AG110">
        <f t="shared" si="0"/>
        <v>7363.9167554020323</v>
      </c>
      <c r="AH110">
        <f t="shared" si="1"/>
        <v>9046.4833542185297</v>
      </c>
      <c r="AI110">
        <f t="shared" si="2"/>
        <v>7363.9167554020323</v>
      </c>
      <c r="AK110" t="b">
        <f t="shared" si="38"/>
        <v>1</v>
      </c>
      <c r="AL110" t="b">
        <f t="shared" si="39"/>
        <v>1</v>
      </c>
      <c r="AM110">
        <f t="shared" si="40"/>
        <v>7363.9167554020323</v>
      </c>
      <c r="AN110" t="b">
        <f t="shared" si="41"/>
        <v>1</v>
      </c>
      <c r="AO110">
        <f t="shared" si="42"/>
        <v>-5.8575319547170537</v>
      </c>
      <c r="AP110">
        <f>SUM(AO111:$AO$271)</f>
        <v>6092.2969542807605</v>
      </c>
      <c r="AQ110" t="b">
        <f t="shared" si="3"/>
        <v>1</v>
      </c>
      <c r="AR110" t="b">
        <f t="shared" si="43"/>
        <v>1</v>
      </c>
      <c r="AS110" t="b">
        <f t="shared" si="44"/>
        <v>1</v>
      </c>
      <c r="AT110" t="b">
        <f t="shared" si="46"/>
        <v>1</v>
      </c>
      <c r="AU110">
        <f t="shared" si="4"/>
        <v>9046.4833542185297</v>
      </c>
      <c r="AV110" t="b">
        <f t="shared" si="5"/>
        <v>1</v>
      </c>
      <c r="AW110" t="b">
        <f t="shared" si="6"/>
        <v>1</v>
      </c>
      <c r="AX110" t="b">
        <f t="shared" si="45"/>
        <v>1</v>
      </c>
    </row>
    <row r="111" spans="1:50" x14ac:dyDescent="0.35">
      <c r="A111">
        <v>59</v>
      </c>
      <c r="B111">
        <f t="shared" si="7"/>
        <v>16</v>
      </c>
      <c r="C111">
        <f t="shared" si="8"/>
        <v>54</v>
      </c>
      <c r="D111">
        <f t="shared" si="9"/>
        <v>2.1313450697948433E-3</v>
      </c>
      <c r="E111">
        <f t="shared" si="10"/>
        <v>1.7778582907368445E-4</v>
      </c>
      <c r="F111">
        <f t="shared" si="11"/>
        <v>0.04</v>
      </c>
      <c r="G111">
        <f t="shared" si="12"/>
        <v>3.3960531989175591E-3</v>
      </c>
      <c r="H111">
        <f t="shared" si="13"/>
        <v>0.02</v>
      </c>
      <c r="I111">
        <f t="shared" si="14"/>
        <v>1.1564220256142033</v>
      </c>
      <c r="J111">
        <f t="shared" si="15"/>
        <v>1.4471922340720877E-4</v>
      </c>
      <c r="K111">
        <f t="shared" si="16"/>
        <v>2.7639256008892268E-3</v>
      </c>
      <c r="L111">
        <f t="shared" si="17"/>
        <v>0</v>
      </c>
      <c r="M111">
        <f t="shared" si="18"/>
        <v>0.81110012157310285</v>
      </c>
      <c r="N111">
        <f t="shared" si="19"/>
        <v>68.98</v>
      </c>
      <c r="O111">
        <f t="shared" si="20"/>
        <v>1.3796000000000002</v>
      </c>
      <c r="P111">
        <f t="shared" si="21"/>
        <v>5.7821101280710163</v>
      </c>
      <c r="Q111">
        <f t="shared" si="22"/>
        <v>289.10550640355081</v>
      </c>
      <c r="R111">
        <f t="shared" si="23"/>
        <v>56.150324706092604</v>
      </c>
      <c r="S111">
        <f t="shared" si="24"/>
        <v>1.1230064941218521</v>
      </c>
      <c r="T111">
        <f t="shared" si="25"/>
        <v>4.7066883325249966</v>
      </c>
      <c r="U111">
        <f t="shared" si="26"/>
        <v>43.415767022162633</v>
      </c>
      <c r="V111">
        <f t="shared" si="27"/>
        <v>4.1839124369469696E-2</v>
      </c>
      <c r="W111">
        <f t="shared" si="28"/>
        <v>6.8630237329136508</v>
      </c>
      <c r="X111">
        <f t="shared" si="29"/>
        <v>-7.043168853651899</v>
      </c>
      <c r="Y111">
        <f t="shared" si="30"/>
        <v>0.99673694261856227</v>
      </c>
      <c r="Z111">
        <f t="shared" si="31"/>
        <v>0.82461788222681431</v>
      </c>
      <c r="AA111">
        <f t="shared" si="32"/>
        <v>5.8079229842642874</v>
      </c>
      <c r="AB111">
        <f t="shared" si="33"/>
        <v>46.454144384217351</v>
      </c>
      <c r="AC111">
        <f t="shared" si="34"/>
        <v>0.92908288768434699</v>
      </c>
      <c r="AD111">
        <f t="shared" si="35"/>
        <v>3.8812193650684188</v>
      </c>
      <c r="AE111">
        <f t="shared" si="36"/>
        <v>35.801417857068515</v>
      </c>
      <c r="AF111">
        <f t="shared" si="37"/>
        <v>3.4501290131776399E-2</v>
      </c>
      <c r="AG111">
        <f t="shared" si="0"/>
        <v>7395.0674714906454</v>
      </c>
      <c r="AH111">
        <f t="shared" si="1"/>
        <v>9117.330000084512</v>
      </c>
      <c r="AI111">
        <f t="shared" si="2"/>
        <v>7395.0674714906454</v>
      </c>
      <c r="AK111" t="b">
        <f t="shared" si="38"/>
        <v>1</v>
      </c>
      <c r="AL111" t="b">
        <f t="shared" si="39"/>
        <v>1</v>
      </c>
      <c r="AM111">
        <f t="shared" si="40"/>
        <v>7395.0674714906445</v>
      </c>
      <c r="AN111" t="b">
        <f t="shared" si="41"/>
        <v>1</v>
      </c>
      <c r="AO111">
        <f t="shared" si="42"/>
        <v>-5.8079229842642874</v>
      </c>
      <c r="AP111">
        <f>SUM(AO112:$AO$271)</f>
        <v>6098.1048772650247</v>
      </c>
      <c r="AQ111" t="b">
        <f t="shared" si="3"/>
        <v>1</v>
      </c>
      <c r="AR111" t="b">
        <f t="shared" si="43"/>
        <v>1</v>
      </c>
      <c r="AS111" t="b">
        <f t="shared" si="44"/>
        <v>1</v>
      </c>
      <c r="AT111" t="b">
        <f t="shared" si="46"/>
        <v>1</v>
      </c>
      <c r="AU111">
        <f t="shared" si="4"/>
        <v>9117.3300000845102</v>
      </c>
      <c r="AV111" t="b">
        <f t="shared" si="5"/>
        <v>1</v>
      </c>
      <c r="AW111" t="b">
        <f t="shared" si="6"/>
        <v>1</v>
      </c>
      <c r="AX111" t="b">
        <f t="shared" si="45"/>
        <v>1</v>
      </c>
    </row>
    <row r="112" spans="1:50" x14ac:dyDescent="0.35">
      <c r="A112">
        <v>60</v>
      </c>
      <c r="B112">
        <f t="shared" si="7"/>
        <v>16</v>
      </c>
      <c r="C112">
        <f t="shared" si="8"/>
        <v>54</v>
      </c>
      <c r="D112">
        <f t="shared" si="9"/>
        <v>2.1313450697948433E-3</v>
      </c>
      <c r="E112">
        <f t="shared" si="10"/>
        <v>1.7778582907368445E-4</v>
      </c>
      <c r="F112">
        <f t="shared" si="11"/>
        <v>0.04</v>
      </c>
      <c r="G112">
        <f t="shared" si="12"/>
        <v>3.3960531989175591E-3</v>
      </c>
      <c r="H112">
        <f t="shared" si="13"/>
        <v>0.02</v>
      </c>
      <c r="I112">
        <f t="shared" si="14"/>
        <v>1.1592740743000018</v>
      </c>
      <c r="J112">
        <f t="shared" si="15"/>
        <v>1.4420210757564033E-4</v>
      </c>
      <c r="K112">
        <f t="shared" si="16"/>
        <v>2.7540494444820342E-3</v>
      </c>
      <c r="L112">
        <f t="shared" si="17"/>
        <v>0</v>
      </c>
      <c r="M112">
        <f t="shared" si="18"/>
        <v>0.80820187002104527</v>
      </c>
      <c r="N112">
        <f t="shared" si="19"/>
        <v>68.98</v>
      </c>
      <c r="O112">
        <f t="shared" si="20"/>
        <v>1.3796000000000002</v>
      </c>
      <c r="P112">
        <f t="shared" si="21"/>
        <v>5.796370371500009</v>
      </c>
      <c r="Q112">
        <f t="shared" si="22"/>
        <v>289.81851857500044</v>
      </c>
      <c r="R112">
        <f t="shared" si="23"/>
        <v>55.949686386112639</v>
      </c>
      <c r="S112">
        <f t="shared" si="24"/>
        <v>1.1189937277222528</v>
      </c>
      <c r="T112">
        <f t="shared" si="25"/>
        <v>4.7014367130063883</v>
      </c>
      <c r="U112">
        <f t="shared" si="26"/>
        <v>43.260632272692099</v>
      </c>
      <c r="V112">
        <f t="shared" si="27"/>
        <v>4.1792441192964928E-2</v>
      </c>
      <c r="W112">
        <f t="shared" si="28"/>
        <v>6.8268312314989315</v>
      </c>
      <c r="X112">
        <f t="shared" si="29"/>
        <v>-7.0063326513402231</v>
      </c>
      <c r="Y112">
        <f t="shared" si="30"/>
        <v>0.99673694261856227</v>
      </c>
      <c r="Z112">
        <f t="shared" si="31"/>
        <v>0.82192710675934855</v>
      </c>
      <c r="AA112">
        <f t="shared" si="32"/>
        <v>5.7586947251096205</v>
      </c>
      <c r="AB112">
        <f t="shared" si="33"/>
        <v>46.13711189897063</v>
      </c>
      <c r="AC112">
        <f t="shared" si="34"/>
        <v>0.92274223797941257</v>
      </c>
      <c r="AD112">
        <f t="shared" si="35"/>
        <v>3.8642382751335225</v>
      </c>
      <c r="AE112">
        <f t="shared" si="36"/>
        <v>35.557086320473921</v>
      </c>
      <c r="AF112">
        <f t="shared" si="37"/>
        <v>3.4350340274143881E-2</v>
      </c>
      <c r="AG112">
        <f t="shared" si="0"/>
        <v>7426.2833307154497</v>
      </c>
      <c r="AH112">
        <f t="shared" si="1"/>
        <v>9188.6490321063866</v>
      </c>
      <c r="AI112">
        <f t="shared" si="2"/>
        <v>7426.2833307154497</v>
      </c>
      <c r="AK112" t="b">
        <f t="shared" si="38"/>
        <v>1</v>
      </c>
      <c r="AL112" t="b">
        <f t="shared" si="39"/>
        <v>1</v>
      </c>
      <c r="AM112">
        <f t="shared" si="40"/>
        <v>7426.2833307154488</v>
      </c>
      <c r="AN112" t="b">
        <f t="shared" si="41"/>
        <v>1</v>
      </c>
      <c r="AO112">
        <f t="shared" si="42"/>
        <v>-5.7586947251096205</v>
      </c>
      <c r="AP112">
        <f>SUM(AO113:$AO$271)</f>
        <v>6103.863571990134</v>
      </c>
      <c r="AQ112" t="b">
        <f t="shared" si="3"/>
        <v>1</v>
      </c>
      <c r="AR112" t="b">
        <f t="shared" si="43"/>
        <v>1</v>
      </c>
      <c r="AS112" t="b">
        <f t="shared" si="44"/>
        <v>1</v>
      </c>
      <c r="AT112" t="b">
        <f t="shared" si="46"/>
        <v>1</v>
      </c>
      <c r="AU112">
        <f t="shared" si="4"/>
        <v>9188.6490321063884</v>
      </c>
      <c r="AV112" t="b">
        <f t="shared" si="5"/>
        <v>1</v>
      </c>
      <c r="AW112" t="b">
        <f t="shared" si="6"/>
        <v>1</v>
      </c>
      <c r="AX112" t="b">
        <f t="shared" si="45"/>
        <v>1</v>
      </c>
    </row>
    <row r="113" spans="1:50" x14ac:dyDescent="0.35">
      <c r="A113">
        <v>61</v>
      </c>
      <c r="B113">
        <f t="shared" si="7"/>
        <v>16</v>
      </c>
      <c r="C113">
        <f t="shared" si="8"/>
        <v>54</v>
      </c>
      <c r="D113">
        <f t="shared" si="9"/>
        <v>2.1313450697948433E-3</v>
      </c>
      <c r="E113">
        <f t="shared" si="10"/>
        <v>1.7778582907368445E-4</v>
      </c>
      <c r="F113">
        <f t="shared" si="11"/>
        <v>0.04</v>
      </c>
      <c r="G113">
        <f t="shared" si="12"/>
        <v>3.3960531989175591E-3</v>
      </c>
      <c r="H113">
        <f t="shared" si="13"/>
        <v>0.02</v>
      </c>
      <c r="I113">
        <f t="shared" si="14"/>
        <v>1.1621331569072633</v>
      </c>
      <c r="J113">
        <f t="shared" si="15"/>
        <v>1.4368683952059369E-4</v>
      </c>
      <c r="K113">
        <f t="shared" si="16"/>
        <v>2.744208577905128E-3</v>
      </c>
      <c r="L113">
        <f t="shared" si="17"/>
        <v>0</v>
      </c>
      <c r="M113">
        <f t="shared" si="18"/>
        <v>0.80531397460361953</v>
      </c>
      <c r="N113">
        <f t="shared" si="19"/>
        <v>68.98</v>
      </c>
      <c r="O113">
        <f t="shared" si="20"/>
        <v>1.3796000000000002</v>
      </c>
      <c r="P113">
        <f t="shared" si="21"/>
        <v>5.8106657845363161</v>
      </c>
      <c r="Q113">
        <f t="shared" si="22"/>
        <v>290.53328922681584</v>
      </c>
      <c r="R113">
        <f t="shared" si="23"/>
        <v>55.749764994051702</v>
      </c>
      <c r="S113">
        <f t="shared" si="24"/>
        <v>1.114995299881034</v>
      </c>
      <c r="T113">
        <f t="shared" si="25"/>
        <v>4.6961909531295545</v>
      </c>
      <c r="U113">
        <f t="shared" si="26"/>
        <v>43.106051856178105</v>
      </c>
      <c r="V113">
        <f t="shared" si="27"/>
        <v>4.1745810104523717E-2</v>
      </c>
      <c r="W113">
        <f t="shared" si="28"/>
        <v>6.7907810747584909</v>
      </c>
      <c r="X113">
        <f t="shared" si="29"/>
        <v>-6.969641093797577</v>
      </c>
      <c r="Y113">
        <f t="shared" si="30"/>
        <v>0.99673694261856227</v>
      </c>
      <c r="Z113">
        <f t="shared" si="31"/>
        <v>0.81924511144663381</v>
      </c>
      <c r="AA113">
        <f t="shared" si="32"/>
        <v>5.7098443946312258</v>
      </c>
      <c r="AB113">
        <f t="shared" si="33"/>
        <v>45.822243044074526</v>
      </c>
      <c r="AC113">
        <f t="shared" si="34"/>
        <v>0.91644486088149046</v>
      </c>
      <c r="AD113">
        <f t="shared" si="35"/>
        <v>3.8473314807712953</v>
      </c>
      <c r="AE113">
        <f t="shared" si="36"/>
        <v>35.314422256939011</v>
      </c>
      <c r="AF113">
        <f t="shared" si="37"/>
        <v>3.4200050851510545E-2</v>
      </c>
      <c r="AG113">
        <f t="shared" si="0"/>
        <v>7457.5646909828911</v>
      </c>
      <c r="AH113">
        <f t="shared" si="1"/>
        <v>9260.4436606896707</v>
      </c>
      <c r="AI113">
        <f t="shared" si="2"/>
        <v>7457.5646909828911</v>
      </c>
      <c r="AK113" t="b">
        <f t="shared" si="38"/>
        <v>1</v>
      </c>
      <c r="AL113" t="b">
        <f t="shared" si="39"/>
        <v>1</v>
      </c>
      <c r="AM113">
        <f t="shared" si="40"/>
        <v>7457.5646909828911</v>
      </c>
      <c r="AN113" t="b">
        <f t="shared" si="41"/>
        <v>1</v>
      </c>
      <c r="AO113">
        <f t="shared" si="42"/>
        <v>-5.7098443946312258</v>
      </c>
      <c r="AP113">
        <f>SUM(AO114:$AO$271)</f>
        <v>6109.5734163847665</v>
      </c>
      <c r="AQ113" t="b">
        <f t="shared" si="3"/>
        <v>1</v>
      </c>
      <c r="AR113" t="b">
        <f t="shared" si="43"/>
        <v>1</v>
      </c>
      <c r="AS113" t="b">
        <f t="shared" si="44"/>
        <v>1</v>
      </c>
      <c r="AT113" t="b">
        <f t="shared" si="46"/>
        <v>1</v>
      </c>
      <c r="AU113">
        <f t="shared" si="4"/>
        <v>9260.4436606896725</v>
      </c>
      <c r="AV113" t="b">
        <f t="shared" si="5"/>
        <v>1</v>
      </c>
      <c r="AW113" t="b">
        <f t="shared" si="6"/>
        <v>1</v>
      </c>
      <c r="AX113" t="b">
        <f t="shared" si="45"/>
        <v>1</v>
      </c>
    </row>
    <row r="114" spans="1:50" x14ac:dyDescent="0.35">
      <c r="A114">
        <v>62</v>
      </c>
      <c r="B114">
        <f t="shared" si="7"/>
        <v>16</v>
      </c>
      <c r="C114">
        <f t="shared" si="8"/>
        <v>54</v>
      </c>
      <c r="D114">
        <f t="shared" si="9"/>
        <v>2.1313450697948433E-3</v>
      </c>
      <c r="E114">
        <f t="shared" si="10"/>
        <v>1.7778582907368445E-4</v>
      </c>
      <c r="F114">
        <f t="shared" si="11"/>
        <v>0.04</v>
      </c>
      <c r="G114">
        <f t="shared" si="12"/>
        <v>3.3960531989175591E-3</v>
      </c>
      <c r="H114">
        <f t="shared" si="13"/>
        <v>0.02</v>
      </c>
      <c r="I114">
        <f t="shared" si="14"/>
        <v>1.1649992907835354</v>
      </c>
      <c r="J114">
        <f t="shared" si="15"/>
        <v>1.4317341263952858E-4</v>
      </c>
      <c r="K114">
        <f t="shared" si="16"/>
        <v>2.7344028750596419E-3</v>
      </c>
      <c r="L114">
        <f t="shared" si="17"/>
        <v>0</v>
      </c>
      <c r="M114">
        <f t="shared" si="18"/>
        <v>0.8024363983159204</v>
      </c>
      <c r="N114">
        <f t="shared" si="19"/>
        <v>68.98</v>
      </c>
      <c r="O114">
        <f t="shared" si="20"/>
        <v>1.3796000000000002</v>
      </c>
      <c r="P114">
        <f t="shared" si="21"/>
        <v>5.8249964539176773</v>
      </c>
      <c r="Q114">
        <f t="shared" si="22"/>
        <v>291.24982269588384</v>
      </c>
      <c r="R114">
        <f t="shared" si="23"/>
        <v>55.550557968157676</v>
      </c>
      <c r="S114">
        <f t="shared" si="24"/>
        <v>1.1110111593631535</v>
      </c>
      <c r="T114">
        <f t="shared" si="25"/>
        <v>4.6909510463564343</v>
      </c>
      <c r="U114">
        <f t="shared" si="26"/>
        <v>42.952023791858572</v>
      </c>
      <c r="V114">
        <f t="shared" si="27"/>
        <v>4.169923104602731E-2</v>
      </c>
      <c r="W114">
        <f t="shared" si="28"/>
        <v>6.7548727395334938</v>
      </c>
      <c r="X114">
        <f t="shared" si="29"/>
        <v>-6.9330936496463238</v>
      </c>
      <c r="Y114">
        <f t="shared" si="30"/>
        <v>0.99673694261856227</v>
      </c>
      <c r="Z114">
        <f t="shared" si="31"/>
        <v>0.81657186763852108</v>
      </c>
      <c r="AA114">
        <f t="shared" si="32"/>
        <v>5.6613692300044747</v>
      </c>
      <c r="AB114">
        <f t="shared" si="33"/>
        <v>45.509523053546026</v>
      </c>
      <c r="AC114">
        <f t="shared" si="34"/>
        <v>0.91019046107092061</v>
      </c>
      <c r="AD114">
        <f t="shared" si="35"/>
        <v>3.8304986569241484</v>
      </c>
      <c r="AE114">
        <f t="shared" si="36"/>
        <v>35.073414286572145</v>
      </c>
      <c r="AF114">
        <f t="shared" si="37"/>
        <v>3.4050418974344722E-2</v>
      </c>
      <c r="AG114">
        <f t="shared" si="0"/>
        <v>7488.9119108397299</v>
      </c>
      <c r="AH114">
        <f t="shared" si="1"/>
        <v>9332.7171182124439</v>
      </c>
      <c r="AI114">
        <f t="shared" si="2"/>
        <v>7488.9119108397299</v>
      </c>
      <c r="AK114" t="b">
        <f t="shared" si="38"/>
        <v>1</v>
      </c>
      <c r="AL114" t="b">
        <f t="shared" si="39"/>
        <v>1</v>
      </c>
      <c r="AM114">
        <f t="shared" si="40"/>
        <v>7488.9119108397299</v>
      </c>
      <c r="AN114" t="b">
        <f t="shared" si="41"/>
        <v>1</v>
      </c>
      <c r="AO114">
        <f t="shared" si="42"/>
        <v>-5.6613692300044747</v>
      </c>
      <c r="AP114">
        <f>SUM(AO115:$AO$271)</f>
        <v>6115.2347856147699</v>
      </c>
      <c r="AQ114" t="b">
        <f t="shared" si="3"/>
        <v>1</v>
      </c>
      <c r="AR114" t="b">
        <f t="shared" si="43"/>
        <v>1</v>
      </c>
      <c r="AS114" t="b">
        <f t="shared" si="44"/>
        <v>1</v>
      </c>
      <c r="AT114" t="b">
        <f t="shared" si="46"/>
        <v>1</v>
      </c>
      <c r="AU114">
        <f t="shared" si="4"/>
        <v>9332.7171182124457</v>
      </c>
      <c r="AV114" t="b">
        <f t="shared" si="5"/>
        <v>1</v>
      </c>
      <c r="AW114" t="b">
        <f t="shared" si="6"/>
        <v>1</v>
      </c>
      <c r="AX114" t="b">
        <f t="shared" si="45"/>
        <v>1</v>
      </c>
    </row>
    <row r="115" spans="1:50" x14ac:dyDescent="0.35">
      <c r="A115">
        <v>63</v>
      </c>
      <c r="B115">
        <f t="shared" si="7"/>
        <v>16</v>
      </c>
      <c r="C115">
        <f t="shared" si="8"/>
        <v>54</v>
      </c>
      <c r="D115">
        <f t="shared" si="9"/>
        <v>2.1313450697948433E-3</v>
      </c>
      <c r="E115">
        <f t="shared" si="10"/>
        <v>1.7778582907368445E-4</v>
      </c>
      <c r="F115">
        <f t="shared" si="11"/>
        <v>0.04</v>
      </c>
      <c r="G115">
        <f t="shared" si="12"/>
        <v>3.3960531989175591E-3</v>
      </c>
      <c r="H115">
        <f t="shared" si="13"/>
        <v>0.02</v>
      </c>
      <c r="I115">
        <f t="shared" si="14"/>
        <v>1.16787249331915</v>
      </c>
      <c r="J115">
        <f t="shared" si="15"/>
        <v>1.4266182035349719E-4</v>
      </c>
      <c r="K115">
        <f t="shared" si="16"/>
        <v>2.7246322102972911E-3</v>
      </c>
      <c r="L115">
        <f t="shared" si="17"/>
        <v>0</v>
      </c>
      <c r="M115">
        <f t="shared" si="18"/>
        <v>0.79956910428526962</v>
      </c>
      <c r="N115">
        <f t="shared" si="19"/>
        <v>68.98</v>
      </c>
      <c r="O115">
        <f t="shared" si="20"/>
        <v>1.3796000000000002</v>
      </c>
      <c r="P115">
        <f t="shared" si="21"/>
        <v>5.83936246659575</v>
      </c>
      <c r="Q115">
        <f t="shared" si="22"/>
        <v>291.96812332978749</v>
      </c>
      <c r="R115">
        <f t="shared" si="23"/>
        <v>55.352062755832193</v>
      </c>
      <c r="S115">
        <f t="shared" si="24"/>
        <v>1.107041255116644</v>
      </c>
      <c r="T115">
        <f t="shared" si="25"/>
        <v>4.6857169861562626</v>
      </c>
      <c r="U115">
        <f t="shared" si="26"/>
        <v>42.798546106049159</v>
      </c>
      <c r="V115">
        <f t="shared" si="27"/>
        <v>4.1652703959421854E-2</v>
      </c>
      <c r="W115">
        <f t="shared" si="28"/>
        <v>6.7191057045507065</v>
      </c>
      <c r="X115">
        <f t="shared" si="29"/>
        <v>-6.8966897894238315</v>
      </c>
      <c r="Y115">
        <f t="shared" si="30"/>
        <v>0.99673694261856227</v>
      </c>
      <c r="Z115">
        <f t="shared" si="31"/>
        <v>0.81390734677834886</v>
      </c>
      <c r="AA115">
        <f t="shared" si="32"/>
        <v>5.6132664880632817</v>
      </c>
      <c r="AB115">
        <f t="shared" si="33"/>
        <v>45.198937262174518</v>
      </c>
      <c r="AC115">
        <f t="shared" si="34"/>
        <v>0.90397874524349042</v>
      </c>
      <c r="AD115">
        <f t="shared" si="35"/>
        <v>3.8137394799566851</v>
      </c>
      <c r="AE115">
        <f t="shared" si="36"/>
        <v>34.834051107145307</v>
      </c>
      <c r="AF115">
        <f t="shared" si="37"/>
        <v>3.3901441765757066E-2</v>
      </c>
      <c r="AG115">
        <f t="shared" si="0"/>
        <v>7520.3253494770534</v>
      </c>
      <c r="AH115">
        <f t="shared" si="1"/>
        <v>9405.4726591761319</v>
      </c>
      <c r="AI115">
        <f t="shared" si="2"/>
        <v>7520.3253494770534</v>
      </c>
      <c r="AK115" t="b">
        <f t="shared" si="38"/>
        <v>1</v>
      </c>
      <c r="AL115" t="b">
        <f t="shared" si="39"/>
        <v>1</v>
      </c>
      <c r="AM115">
        <f t="shared" si="40"/>
        <v>7520.3253494770534</v>
      </c>
      <c r="AN115" t="b">
        <f t="shared" si="41"/>
        <v>1</v>
      </c>
      <c r="AO115">
        <f t="shared" si="42"/>
        <v>-5.6132664880632817</v>
      </c>
      <c r="AP115">
        <f>SUM(AO116:$AO$271)</f>
        <v>6120.8480521028341</v>
      </c>
      <c r="AQ115" t="b">
        <f t="shared" si="3"/>
        <v>1</v>
      </c>
      <c r="AR115" t="b">
        <f t="shared" si="43"/>
        <v>1</v>
      </c>
      <c r="AS115" t="b">
        <f t="shared" si="44"/>
        <v>1</v>
      </c>
      <c r="AT115" t="b">
        <f t="shared" si="46"/>
        <v>1</v>
      </c>
      <c r="AU115">
        <f t="shared" si="4"/>
        <v>9405.4726591761337</v>
      </c>
      <c r="AV115" t="b">
        <f t="shared" si="5"/>
        <v>1</v>
      </c>
      <c r="AW115" t="b">
        <f t="shared" si="6"/>
        <v>1</v>
      </c>
      <c r="AX115" t="b">
        <f t="shared" si="45"/>
        <v>1</v>
      </c>
    </row>
    <row r="116" spans="1:50" x14ac:dyDescent="0.35">
      <c r="A116">
        <v>64</v>
      </c>
      <c r="B116">
        <f t="shared" si="7"/>
        <v>17</v>
      </c>
      <c r="C116">
        <f t="shared" si="8"/>
        <v>55</v>
      </c>
      <c r="D116">
        <f t="shared" si="9"/>
        <v>2.3292646233181724E-3</v>
      </c>
      <c r="E116">
        <f t="shared" si="10"/>
        <v>1.9431291713156718E-4</v>
      </c>
      <c r="F116">
        <f t="shared" si="11"/>
        <v>0.04</v>
      </c>
      <c r="G116">
        <f t="shared" si="12"/>
        <v>3.3960531989175591E-3</v>
      </c>
      <c r="H116">
        <f t="shared" si="13"/>
        <v>0.02</v>
      </c>
      <c r="I116">
        <f t="shared" si="14"/>
        <v>1.1707527819473276</v>
      </c>
      <c r="J116">
        <f t="shared" si="15"/>
        <v>1.5536660510194499E-4</v>
      </c>
      <c r="K116">
        <f t="shared" si="16"/>
        <v>2.7148515811073757E-3</v>
      </c>
      <c r="L116">
        <f t="shared" si="17"/>
        <v>0</v>
      </c>
      <c r="M116">
        <f t="shared" si="18"/>
        <v>0.79669888609906026</v>
      </c>
      <c r="N116">
        <f t="shared" si="19"/>
        <v>68.98</v>
      </c>
      <c r="O116">
        <f t="shared" si="20"/>
        <v>1.3796000000000002</v>
      </c>
      <c r="P116">
        <f t="shared" si="21"/>
        <v>5.8537639097366378</v>
      </c>
      <c r="Q116">
        <f t="shared" si="22"/>
        <v>292.68819548683189</v>
      </c>
      <c r="R116">
        <f t="shared" si="23"/>
        <v>55.154276813597903</v>
      </c>
      <c r="S116">
        <f t="shared" si="24"/>
        <v>1.103085536271958</v>
      </c>
      <c r="T116">
        <f t="shared" si="25"/>
        <v>4.6804887660055616</v>
      </c>
      <c r="U116">
        <f t="shared" si="26"/>
        <v>46.609981530583497</v>
      </c>
      <c r="V116">
        <f t="shared" si="27"/>
        <v>4.5473971286203486E-2</v>
      </c>
      <c r="W116">
        <f t="shared" si="28"/>
        <v>2.7152470094506884</v>
      </c>
      <c r="X116">
        <f t="shared" si="29"/>
        <v>-2.8921965446105133</v>
      </c>
      <c r="Y116">
        <f t="shared" si="30"/>
        <v>0.99673694261856227</v>
      </c>
      <c r="Z116">
        <f t="shared" si="31"/>
        <v>0.81125152040263726</v>
      </c>
      <c r="AA116">
        <f t="shared" si="32"/>
        <v>2.3462988441185431</v>
      </c>
      <c r="AB116">
        <f t="shared" si="33"/>
        <v>44.890471104834077</v>
      </c>
      <c r="AC116">
        <f t="shared" si="34"/>
        <v>0.89780942209668146</v>
      </c>
      <c r="AD116">
        <f t="shared" si="35"/>
        <v>3.7970536276494755</v>
      </c>
      <c r="AE116">
        <f t="shared" si="36"/>
        <v>37.812418382624706</v>
      </c>
      <c r="AF116">
        <f t="shared" si="37"/>
        <v>3.6890828344678446E-2</v>
      </c>
      <c r="AG116">
        <f t="shared" ref="AG116:AG179" si="47">(AG117+X117)*Y117</f>
        <v>7547.837134293326</v>
      </c>
      <c r="AH116">
        <f t="shared" ref="AH116:AH179" si="48">IF(M116&gt;0,AG116/M116,0)</f>
        <v>9473.8894028713876</v>
      </c>
      <c r="AI116">
        <f t="shared" ref="AI116:AI179" si="49">IF(AG116&gt;0,AG116,0)</f>
        <v>7547.837134293326</v>
      </c>
      <c r="AK116" t="b">
        <f t="shared" si="38"/>
        <v>1</v>
      </c>
      <c r="AL116" t="b">
        <f t="shared" si="39"/>
        <v>1</v>
      </c>
      <c r="AM116">
        <f t="shared" si="40"/>
        <v>7547.837134293326</v>
      </c>
      <c r="AN116" t="b">
        <f t="shared" si="41"/>
        <v>1</v>
      </c>
      <c r="AO116">
        <f t="shared" si="42"/>
        <v>-2.3462988441185431</v>
      </c>
      <c r="AP116">
        <f>SUM(AO117:$AO$271)</f>
        <v>6123.1943509469529</v>
      </c>
      <c r="AQ116" t="b">
        <f t="shared" ref="AQ116:AQ179" si="50">ABS(AG116*Z116-AP116)&lt;=0.000000001*MAX(ABS(AG116*Z116),ABS(AP116),scale_money)</f>
        <v>1</v>
      </c>
      <c r="AR116" t="b">
        <f t="shared" si="43"/>
        <v>1</v>
      </c>
      <c r="AS116" t="b">
        <f t="shared" si="44"/>
        <v>1</v>
      </c>
      <c r="AT116" t="b">
        <f t="shared" si="46"/>
        <v>1</v>
      </c>
      <c r="AU116">
        <f t="shared" ref="AU116:AU179" si="51">-(N117-O117)+v_m*(E117*(sum_assured+Q117)+P117+(1-E117)*(1-G117)*AH117)</f>
        <v>9473.8894028713894</v>
      </c>
      <c r="AV116" t="b">
        <f t="shared" ref="AV116:AV179" si="52">ABS(AH116-AU116)&lt;=0.000000001*MAX(ABS(AH116),ABS(AU116),scale_pp)</f>
        <v>1</v>
      </c>
      <c r="AW116" t="b">
        <f t="shared" ref="AW116:AW179" si="53">AND(AI116&gt;=0,AI116&gt;=AG116)</f>
        <v>1</v>
      </c>
      <c r="AX116" t="b">
        <f t="shared" si="45"/>
        <v>1</v>
      </c>
    </row>
    <row r="117" spans="1:50" x14ac:dyDescent="0.35">
      <c r="A117">
        <v>65</v>
      </c>
      <c r="B117">
        <f t="shared" ref="B117:B180" si="54">MIN(INT((dur_m+A117-1)/12),dur_y_last)</f>
        <v>17</v>
      </c>
      <c r="C117">
        <f t="shared" ref="C117:C180" si="55">age_at_entry+B117</f>
        <v>55</v>
      </c>
      <c r="D117">
        <f t="shared" ref="D117:D180" si="56">INDEX(mort_table,MATCH(C117,mort_age,0),MATCH(sex,mort_sex,0))</f>
        <v>2.3292646233181724E-3</v>
      </c>
      <c r="E117">
        <f t="shared" ref="E117:E180" si="57">IF(A117&lt;=rem_m,1-(1-D117)^(1/12),0)</f>
        <v>1.9431291713156718E-4</v>
      </c>
      <c r="F117">
        <f t="shared" ref="F117:F180" si="58">IF(A117&lt;=prem_rem_m,INDEX(lapse_table,MATCH(MIN(B117,5),lapse_key,0)),0)</f>
        <v>0.04</v>
      </c>
      <c r="G117">
        <f t="shared" ref="G117:G180" si="59">1-(1-F117)^(1/12)</f>
        <v>3.3960531989175591E-3</v>
      </c>
      <c r="H117">
        <f t="shared" ref="H117:H180" si="60">INDEX(comm_table,MATCH(MIN(B117,1),comm_key,0))</f>
        <v>0.02</v>
      </c>
      <c r="I117">
        <f t="shared" ref="I117:I180" si="61">(1+e_m)^A117</f>
        <v>1.1736401741442848</v>
      </c>
      <c r="J117">
        <f t="shared" ref="J117:J180" si="62">M116*E117</f>
        <v>1.5480888463337858E-4</v>
      </c>
      <c r="K117">
        <f t="shared" ref="K117:K180" si="63">(M116-J117)*G117</f>
        <v>2.7051060615028897E-3</v>
      </c>
      <c r="L117">
        <f t="shared" ref="L117:L180" si="64">IF(A117=rem_m,M116-J117-K117,0)</f>
        <v>0</v>
      </c>
      <c r="M117">
        <f t="shared" ref="M117:M180" si="65">M116-J117-K117-L117</f>
        <v>0.79383897115292401</v>
      </c>
      <c r="N117">
        <f t="shared" ref="N117:N180" si="66">IF(A117&lt;=prem_rem_m,premium,0)</f>
        <v>68.98</v>
      </c>
      <c r="O117">
        <f t="shared" ref="O117:O180" si="67">N117*H117</f>
        <v>1.3796000000000002</v>
      </c>
      <c r="P117">
        <f t="shared" ref="P117:P180" si="68">maint_base*I117</f>
        <v>5.8682008707214237</v>
      </c>
      <c r="Q117">
        <f t="shared" ref="Q117:Q180" si="69">claim_exp_base*I117</f>
        <v>293.41004353607121</v>
      </c>
      <c r="R117">
        <f t="shared" ref="R117:R180" si="70">M116*N117</f>
        <v>54.956289163113176</v>
      </c>
      <c r="S117">
        <f t="shared" ref="S117:S180" si="71">R117*H117</f>
        <v>1.0991257832622636</v>
      </c>
      <c r="T117">
        <f t="shared" ref="T117:T180" si="72">M116*P117</f>
        <v>4.6751890971092935</v>
      </c>
      <c r="U117">
        <f t="shared" ref="U117:U180" si="73">J117*sum_assured</f>
        <v>46.442665390013573</v>
      </c>
      <c r="V117">
        <f t="shared" ref="V117:V180" si="74">J117*Q117</f>
        <v>4.5422481580050238E-2</v>
      </c>
      <c r="W117">
        <f t="shared" ref="W117:W180" si="75">R117-S117-T117-U117-V117</f>
        <v>2.6938864111479899</v>
      </c>
      <c r="X117">
        <f t="shared" ref="X117:X180" si="76">U117+V117+T117-(R117-S117)*(1+i_m)</f>
        <v>-2.8702007494609987</v>
      </c>
      <c r="Y117">
        <f t="shared" ref="Y117:Y180" si="77">v_m</f>
        <v>0.99673694261856227</v>
      </c>
      <c r="Z117">
        <f t="shared" ref="Z117:Z180" si="78">v_m^A117</f>
        <v>0.80860436014078485</v>
      </c>
      <c r="AA117">
        <f t="shared" ref="AA117:AA180" si="79">(R117-S117)*Z116-(T117+U117+V117)*Z117</f>
        <v>2.3208568404935122</v>
      </c>
      <c r="AB117">
        <f t="shared" ref="AB117:AB180" si="80">R117*Z116</f>
        <v>44.583373139262541</v>
      </c>
      <c r="AC117">
        <f t="shared" ref="AC117:AC180" si="81">S117*Z116</f>
        <v>0.89166746278525089</v>
      </c>
      <c r="AD117">
        <f t="shared" ref="AD117:AD180" si="82">T117*Z117</f>
        <v>3.7803782884052342</v>
      </c>
      <c r="AE117">
        <f t="shared" ref="AE117:AE180" si="83">U117*Z117</f>
        <v>37.5537417309245</v>
      </c>
      <c r="AF117">
        <f t="shared" ref="AF117:AF180" si="84">V117*Z117</f>
        <v>3.6728816654043109E-2</v>
      </c>
      <c r="AG117">
        <f t="shared" si="47"/>
        <v>7575.416989738882</v>
      </c>
      <c r="AH117">
        <f t="shared" si="48"/>
        <v>9542.762783158405</v>
      </c>
      <c r="AI117">
        <f t="shared" si="49"/>
        <v>7575.416989738882</v>
      </c>
      <c r="AK117" t="b">
        <f t="shared" ref="AK117:AK180" si="85">AND(M117&gt;=0,M117&lt;=M116)</f>
        <v>1</v>
      </c>
      <c r="AL117" t="b">
        <f t="shared" ref="AL117:AL180" si="86">AND(D117&gt;=0,D117&lt;=1,E117&gt;=0,E117&lt;=1,F117&gt;=0,F117&lt;=1,G117&gt;=0,G117&lt;=1,J117+K117+L117&lt;=M116+0.000000001*scale_count)</f>
        <v>1</v>
      </c>
      <c r="AM117">
        <f t="shared" ref="AM117:AM180" si="87">(AG116+R117-S117)*(1+i_m)-T117-U117-V117</f>
        <v>7575.4169897388811</v>
      </c>
      <c r="AN117" t="b">
        <f t="shared" ref="AN117:AN180" si="88">ABS(AM117-AG117)&lt;=0.000000001*MAX(ABS(AM117),ABS(AG117),scale_money)</f>
        <v>1</v>
      </c>
      <c r="AO117">
        <f t="shared" ref="AO117:AO180" si="89">(U117+V117+T117)*Z117-(R117-S117)*Z116</f>
        <v>-2.3208568404935122</v>
      </c>
      <c r="AP117">
        <f>SUM(AO118:$AO$271)</f>
        <v>6125.5152077874463</v>
      </c>
      <c r="AQ117" t="b">
        <f t="shared" si="50"/>
        <v>1</v>
      </c>
      <c r="AR117" t="b">
        <f t="shared" ref="AR117:AR180" si="90">IF(A117&lt;&gt;rem_m,L117=0,L117=M116-J117-K117)</f>
        <v>1</v>
      </c>
      <c r="AS117" t="b">
        <f t="shared" ref="AS117:AS180" si="91">IF(A117&gt;prem_rem_m,AND(R117=0,S117=0,F117=0,G117=0,K117=0),R117=M116*premium)</f>
        <v>1</v>
      </c>
      <c r="AT117" t="b">
        <f t="shared" si="46"/>
        <v>1</v>
      </c>
      <c r="AU117">
        <f t="shared" si="51"/>
        <v>9542.7627831584068</v>
      </c>
      <c r="AV117" t="b">
        <f t="shared" si="52"/>
        <v>1</v>
      </c>
      <c r="AW117" t="b">
        <f t="shared" si="53"/>
        <v>1</v>
      </c>
      <c r="AX117" t="b">
        <f t="shared" ref="AX117:AX180" si="92">AND(U117=J117*sum_assured,R117=M116*N117,T117=M116*P117)</f>
        <v>1</v>
      </c>
    </row>
    <row r="118" spans="1:50" x14ac:dyDescent="0.35">
      <c r="A118">
        <v>66</v>
      </c>
      <c r="B118">
        <f t="shared" si="54"/>
        <v>17</v>
      </c>
      <c r="C118">
        <f t="shared" si="55"/>
        <v>55</v>
      </c>
      <c r="D118">
        <f t="shared" si="56"/>
        <v>2.3292646233181724E-3</v>
      </c>
      <c r="E118">
        <f t="shared" si="57"/>
        <v>1.9431291713156718E-4</v>
      </c>
      <c r="F118">
        <f t="shared" si="58"/>
        <v>0.04</v>
      </c>
      <c r="G118">
        <f t="shared" si="59"/>
        <v>3.3960531989175591E-3</v>
      </c>
      <c r="H118">
        <f t="shared" si="60"/>
        <v>0.02</v>
      </c>
      <c r="I118">
        <f t="shared" si="61"/>
        <v>1.1765346874293379</v>
      </c>
      <c r="J118">
        <f t="shared" si="62"/>
        <v>1.5425316621744668E-4</v>
      </c>
      <c r="K118">
        <f t="shared" si="63"/>
        <v>2.6953955254507356E-3</v>
      </c>
      <c r="L118">
        <f t="shared" si="64"/>
        <v>0</v>
      </c>
      <c r="M118">
        <f t="shared" si="65"/>
        <v>0.79098932246125586</v>
      </c>
      <c r="N118">
        <f t="shared" si="66"/>
        <v>68.98</v>
      </c>
      <c r="O118">
        <f t="shared" si="67"/>
        <v>1.3796000000000002</v>
      </c>
      <c r="P118">
        <f t="shared" si="68"/>
        <v>5.8826734371466891</v>
      </c>
      <c r="Q118">
        <f t="shared" si="69"/>
        <v>294.13367185733449</v>
      </c>
      <c r="R118">
        <f t="shared" si="70"/>
        <v>54.759012230128704</v>
      </c>
      <c r="S118">
        <f t="shared" si="71"/>
        <v>1.095180244602574</v>
      </c>
      <c r="T118">
        <f t="shared" si="72"/>
        <v>4.6698954289731631</v>
      </c>
      <c r="U118">
        <f t="shared" si="73"/>
        <v>46.275949865234004</v>
      </c>
      <c r="V118">
        <f t="shared" si="74"/>
        <v>4.5371050175157336E-2</v>
      </c>
      <c r="W118">
        <f t="shared" si="75"/>
        <v>2.6726156411438056</v>
      </c>
      <c r="X118">
        <f t="shared" si="76"/>
        <v>-2.8482970627800626</v>
      </c>
      <c r="Y118">
        <f t="shared" si="77"/>
        <v>0.99673694261856227</v>
      </c>
      <c r="Z118">
        <f t="shared" si="78"/>
        <v>0.80596583771476471</v>
      </c>
      <c r="AA118">
        <f t="shared" si="79"/>
        <v>2.2956301282640368</v>
      </c>
      <c r="AB118">
        <f t="shared" si="80"/>
        <v>44.278376046284635</v>
      </c>
      <c r="AC118">
        <f t="shared" si="81"/>
        <v>0.88556752092569258</v>
      </c>
      <c r="AD118">
        <f t="shared" si="82"/>
        <v>3.7637761814527058</v>
      </c>
      <c r="AE118">
        <f t="shared" si="83"/>
        <v>37.296834699179776</v>
      </c>
      <c r="AF118">
        <f t="shared" si="84"/>
        <v>3.6567516462419306E-2</v>
      </c>
      <c r="AG118">
        <f t="shared" si="47"/>
        <v>7603.0652307677165</v>
      </c>
      <c r="AH118">
        <f t="shared" si="48"/>
        <v>9612.0959093479159</v>
      </c>
      <c r="AI118">
        <f t="shared" si="49"/>
        <v>7603.0652307677165</v>
      </c>
      <c r="AK118" t="b">
        <f t="shared" si="85"/>
        <v>1</v>
      </c>
      <c r="AL118" t="b">
        <f t="shared" si="86"/>
        <v>1</v>
      </c>
      <c r="AM118">
        <f t="shared" si="87"/>
        <v>7603.0652307677165</v>
      </c>
      <c r="AN118" t="b">
        <f t="shared" si="88"/>
        <v>1</v>
      </c>
      <c r="AO118">
        <f t="shared" si="89"/>
        <v>-2.2956301282640368</v>
      </c>
      <c r="AP118">
        <f>SUM(AO119:$AO$271)</f>
        <v>6127.8108379157093</v>
      </c>
      <c r="AQ118" t="b">
        <f t="shared" si="50"/>
        <v>1</v>
      </c>
      <c r="AR118" t="b">
        <f t="shared" si="90"/>
        <v>1</v>
      </c>
      <c r="AS118" t="b">
        <f t="shared" si="91"/>
        <v>1</v>
      </c>
      <c r="AT118" t="b">
        <f t="shared" ref="AT118:AT181" si="93">AND(C118&gt;=18,C118&lt;=120,OR(B118-B117=0,B118-B117=1))</f>
        <v>1</v>
      </c>
      <c r="AU118">
        <f t="shared" si="51"/>
        <v>9612.0959093479141</v>
      </c>
      <c r="AV118" t="b">
        <f t="shared" si="52"/>
        <v>1</v>
      </c>
      <c r="AW118" t="b">
        <f t="shared" si="53"/>
        <v>1</v>
      </c>
      <c r="AX118" t="b">
        <f t="shared" si="92"/>
        <v>1</v>
      </c>
    </row>
    <row r="119" spans="1:50" x14ac:dyDescent="0.35">
      <c r="A119">
        <v>67</v>
      </c>
      <c r="B119">
        <f t="shared" si="54"/>
        <v>17</v>
      </c>
      <c r="C119">
        <f t="shared" si="55"/>
        <v>55</v>
      </c>
      <c r="D119">
        <f t="shared" si="56"/>
        <v>2.3292646233181724E-3</v>
      </c>
      <c r="E119">
        <f t="shared" si="57"/>
        <v>1.9431291713156718E-4</v>
      </c>
      <c r="F119">
        <f t="shared" si="58"/>
        <v>0.04</v>
      </c>
      <c r="G119">
        <f t="shared" si="59"/>
        <v>3.3960531989175591E-3</v>
      </c>
      <c r="H119">
        <f t="shared" si="60"/>
        <v>0.02</v>
      </c>
      <c r="I119">
        <f t="shared" si="61"/>
        <v>1.1794363393650116</v>
      </c>
      <c r="J119">
        <f t="shared" si="62"/>
        <v>1.5369944266736848E-4</v>
      </c>
      <c r="K119">
        <f t="shared" si="63"/>
        <v>2.6857198473702383E-3</v>
      </c>
      <c r="L119">
        <f t="shared" si="64"/>
        <v>0</v>
      </c>
      <c r="M119">
        <f t="shared" si="65"/>
        <v>0.78814990317121825</v>
      </c>
      <c r="N119">
        <f t="shared" si="66"/>
        <v>68.98</v>
      </c>
      <c r="O119">
        <f t="shared" si="67"/>
        <v>1.3796000000000002</v>
      </c>
      <c r="P119">
        <f t="shared" si="68"/>
        <v>5.8971816968250579</v>
      </c>
      <c r="Q119">
        <f t="shared" si="69"/>
        <v>294.85908484125287</v>
      </c>
      <c r="R119">
        <f t="shared" si="70"/>
        <v>54.562443463377434</v>
      </c>
      <c r="S119">
        <f t="shared" si="71"/>
        <v>1.0912488692675486</v>
      </c>
      <c r="T119">
        <f t="shared" si="72"/>
        <v>4.6646077548025717</v>
      </c>
      <c r="U119">
        <f t="shared" si="73"/>
        <v>46.10983280021054</v>
      </c>
      <c r="V119">
        <f t="shared" si="74"/>
        <v>4.5319677005510886E-2</v>
      </c>
      <c r="W119">
        <f t="shared" si="75"/>
        <v>2.6514343620912633</v>
      </c>
      <c r="X119">
        <f t="shared" si="76"/>
        <v>-2.8264851390357038</v>
      </c>
      <c r="Y119">
        <f t="shared" si="77"/>
        <v>0.99673694261856227</v>
      </c>
      <c r="Z119">
        <f t="shared" si="78"/>
        <v>0.80333592493882289</v>
      </c>
      <c r="AA119">
        <f t="shared" si="79"/>
        <v>2.2706170534930905</v>
      </c>
      <c r="AB119">
        <f t="shared" si="80"/>
        <v>43.975465453725484</v>
      </c>
      <c r="AC119">
        <f t="shared" si="81"/>
        <v>0.87950930907450953</v>
      </c>
      <c r="AD119">
        <f t="shared" si="82"/>
        <v>3.7472469851811301</v>
      </c>
      <c r="AE119">
        <f t="shared" si="83"/>
        <v>37.041685181331609</v>
      </c>
      <c r="AF119">
        <f t="shared" si="84"/>
        <v>3.6406924645150794E-2</v>
      </c>
      <c r="AG119">
        <f t="shared" si="47"/>
        <v>7630.78217301937</v>
      </c>
      <c r="AH119">
        <f t="shared" si="48"/>
        <v>9681.8919120791325</v>
      </c>
      <c r="AI119">
        <f t="shared" si="49"/>
        <v>7630.78217301937</v>
      </c>
      <c r="AK119" t="b">
        <f t="shared" si="85"/>
        <v>1</v>
      </c>
      <c r="AL119" t="b">
        <f t="shared" si="86"/>
        <v>1</v>
      </c>
      <c r="AM119">
        <f t="shared" si="87"/>
        <v>7630.7821730193691</v>
      </c>
      <c r="AN119" t="b">
        <f t="shared" si="88"/>
        <v>1</v>
      </c>
      <c r="AO119">
        <f t="shared" si="89"/>
        <v>-2.2706170534930905</v>
      </c>
      <c r="AP119">
        <f>SUM(AO120:$AO$271)</f>
        <v>6130.0814549692022</v>
      </c>
      <c r="AQ119" t="b">
        <f t="shared" si="50"/>
        <v>1</v>
      </c>
      <c r="AR119" t="b">
        <f t="shared" si="90"/>
        <v>1</v>
      </c>
      <c r="AS119" t="b">
        <f t="shared" si="91"/>
        <v>1</v>
      </c>
      <c r="AT119" t="b">
        <f t="shared" si="93"/>
        <v>1</v>
      </c>
      <c r="AU119">
        <f t="shared" si="51"/>
        <v>9681.8919120791325</v>
      </c>
      <c r="AV119" t="b">
        <f t="shared" si="52"/>
        <v>1</v>
      </c>
      <c r="AW119" t="b">
        <f t="shared" si="53"/>
        <v>1</v>
      </c>
      <c r="AX119" t="b">
        <f t="shared" si="92"/>
        <v>1</v>
      </c>
    </row>
    <row r="120" spans="1:50" x14ac:dyDescent="0.35">
      <c r="A120">
        <v>68</v>
      </c>
      <c r="B120">
        <f t="shared" si="54"/>
        <v>17</v>
      </c>
      <c r="C120">
        <f t="shared" si="55"/>
        <v>55</v>
      </c>
      <c r="D120">
        <f t="shared" si="56"/>
        <v>2.3292646233181724E-3</v>
      </c>
      <c r="E120">
        <f t="shared" si="57"/>
        <v>1.9431291713156718E-4</v>
      </c>
      <c r="F120">
        <f t="shared" si="58"/>
        <v>0.04</v>
      </c>
      <c r="G120">
        <f t="shared" si="59"/>
        <v>3.3960531989175591E-3</v>
      </c>
      <c r="H120">
        <f t="shared" si="60"/>
        <v>0.02</v>
      </c>
      <c r="I120">
        <f t="shared" si="61"/>
        <v>1.182345147557144</v>
      </c>
      <c r="J120">
        <f t="shared" si="62"/>
        <v>1.5314770682216163E-4</v>
      </c>
      <c r="K120">
        <f t="shared" si="63"/>
        <v>2.6760789021315198E-3</v>
      </c>
      <c r="L120">
        <f t="shared" si="64"/>
        <v>0</v>
      </c>
      <c r="M120">
        <f t="shared" si="65"/>
        <v>0.78532067656226456</v>
      </c>
      <c r="N120">
        <f t="shared" si="66"/>
        <v>68.98</v>
      </c>
      <c r="O120">
        <f t="shared" si="67"/>
        <v>1.3796000000000002</v>
      </c>
      <c r="P120">
        <f t="shared" si="68"/>
        <v>5.9117257377857202</v>
      </c>
      <c r="Q120">
        <f t="shared" si="69"/>
        <v>295.58628688928599</v>
      </c>
      <c r="R120">
        <f t="shared" si="70"/>
        <v>54.366580320750636</v>
      </c>
      <c r="S120">
        <f t="shared" si="71"/>
        <v>1.0873316064150127</v>
      </c>
      <c r="T120">
        <f t="shared" si="72"/>
        <v>4.6593260678106141</v>
      </c>
      <c r="U120">
        <f t="shared" si="73"/>
        <v>45.944312046648491</v>
      </c>
      <c r="V120">
        <f t="shared" si="74"/>
        <v>4.5268362005171731E-2</v>
      </c>
      <c r="W120">
        <f t="shared" si="75"/>
        <v>2.630342237871349</v>
      </c>
      <c r="X120">
        <f t="shared" si="76"/>
        <v>-2.804764633953134</v>
      </c>
      <c r="Y120">
        <f t="shared" si="77"/>
        <v>0.99673694261856227</v>
      </c>
      <c r="Z120">
        <f t="shared" si="78"/>
        <v>0.80071459371917719</v>
      </c>
      <c r="AA120">
        <f t="shared" si="79"/>
        <v>2.2458159743537038</v>
      </c>
      <c r="AB120">
        <f t="shared" si="80"/>
        <v>43.674627087731018</v>
      </c>
      <c r="AC120">
        <f t="shared" si="81"/>
        <v>0.87349254175462032</v>
      </c>
      <c r="AD120">
        <f t="shared" si="82"/>
        <v>3.7307903793921473</v>
      </c>
      <c r="AE120">
        <f t="shared" si="83"/>
        <v>36.788281154139248</v>
      </c>
      <c r="AF120">
        <f t="shared" si="84"/>
        <v>3.6247038091303717E-2</v>
      </c>
      <c r="AG120">
        <f t="shared" si="47"/>
        <v>7658.5681328224309</v>
      </c>
      <c r="AH120">
        <f t="shared" si="48"/>
        <v>9752.1539434664519</v>
      </c>
      <c r="AI120">
        <f t="shared" si="49"/>
        <v>7658.5681328224309</v>
      </c>
      <c r="AK120" t="b">
        <f t="shared" si="85"/>
        <v>1</v>
      </c>
      <c r="AL120" t="b">
        <f t="shared" si="86"/>
        <v>1</v>
      </c>
      <c r="AM120">
        <f t="shared" si="87"/>
        <v>7658.56813282243</v>
      </c>
      <c r="AN120" t="b">
        <f t="shared" si="88"/>
        <v>1</v>
      </c>
      <c r="AO120">
        <f t="shared" si="89"/>
        <v>-2.2458159743537038</v>
      </c>
      <c r="AP120">
        <f>SUM(AO121:$AO$271)</f>
        <v>6132.3272709435569</v>
      </c>
      <c r="AQ120" t="b">
        <f t="shared" si="50"/>
        <v>1</v>
      </c>
      <c r="AR120" t="b">
        <f t="shared" si="90"/>
        <v>1</v>
      </c>
      <c r="AS120" t="b">
        <f t="shared" si="91"/>
        <v>1</v>
      </c>
      <c r="AT120" t="b">
        <f t="shared" si="93"/>
        <v>1</v>
      </c>
      <c r="AU120">
        <f t="shared" si="51"/>
        <v>9752.1539434664537</v>
      </c>
      <c r="AV120" t="b">
        <f t="shared" si="52"/>
        <v>1</v>
      </c>
      <c r="AW120" t="b">
        <f t="shared" si="53"/>
        <v>1</v>
      </c>
      <c r="AX120" t="b">
        <f t="shared" si="92"/>
        <v>1</v>
      </c>
    </row>
    <row r="121" spans="1:50" x14ac:dyDescent="0.35">
      <c r="A121">
        <v>69</v>
      </c>
      <c r="B121">
        <f t="shared" si="54"/>
        <v>17</v>
      </c>
      <c r="C121">
        <f t="shared" si="55"/>
        <v>55</v>
      </c>
      <c r="D121">
        <f t="shared" si="56"/>
        <v>2.3292646233181724E-3</v>
      </c>
      <c r="E121">
        <f t="shared" si="57"/>
        <v>1.9431291713156718E-4</v>
      </c>
      <c r="F121">
        <f t="shared" si="58"/>
        <v>0.04</v>
      </c>
      <c r="G121">
        <f t="shared" si="59"/>
        <v>3.3960531989175591E-3</v>
      </c>
      <c r="H121">
        <f t="shared" si="60"/>
        <v>0.02</v>
      </c>
      <c r="I121">
        <f t="shared" si="61"/>
        <v>1.185261129654994</v>
      </c>
      <c r="J121">
        <f t="shared" si="62"/>
        <v>1.5259795154654959E-4</v>
      </c>
      <c r="K121">
        <f t="shared" si="63"/>
        <v>2.6664725650538826E-3</v>
      </c>
      <c r="L121">
        <f t="shared" si="64"/>
        <v>0</v>
      </c>
      <c r="M121">
        <f t="shared" si="65"/>
        <v>0.7825016060456641</v>
      </c>
      <c r="N121">
        <f t="shared" si="66"/>
        <v>68.98</v>
      </c>
      <c r="O121">
        <f t="shared" si="67"/>
        <v>1.3796000000000002</v>
      </c>
      <c r="P121">
        <f t="shared" si="68"/>
        <v>5.9263056482749699</v>
      </c>
      <c r="Q121">
        <f t="shared" si="69"/>
        <v>296.31528241374849</v>
      </c>
      <c r="R121">
        <f t="shared" si="70"/>
        <v>54.171420269265013</v>
      </c>
      <c r="S121">
        <f t="shared" si="71"/>
        <v>1.0834284053853003</v>
      </c>
      <c r="T121">
        <f t="shared" si="72"/>
        <v>4.6540503612180695</v>
      </c>
      <c r="U121">
        <f t="shared" si="73"/>
        <v>45.779385463964879</v>
      </c>
      <c r="V121">
        <f t="shared" si="74"/>
        <v>4.5217105108275348E-2</v>
      </c>
      <c r="W121">
        <f t="shared" si="75"/>
        <v>2.6093389335884924</v>
      </c>
      <c r="X121">
        <f t="shared" si="76"/>
        <v>-2.783135204510323</v>
      </c>
      <c r="Y121">
        <f t="shared" si="77"/>
        <v>0.99673694261856227</v>
      </c>
      <c r="Z121">
        <f t="shared" si="78"/>
        <v>0.79810181605371699</v>
      </c>
      <c r="AA121">
        <f t="shared" si="79"/>
        <v>2.2212252610427186</v>
      </c>
      <c r="AB121">
        <f t="shared" si="80"/>
        <v>43.375846772095336</v>
      </c>
      <c r="AC121">
        <f t="shared" si="81"/>
        <v>0.86751693544190667</v>
      </c>
      <c r="AD121">
        <f t="shared" si="82"/>
        <v>3.714406045293599</v>
      </c>
      <c r="AE121">
        <f t="shared" si="83"/>
        <v>36.536610676613506</v>
      </c>
      <c r="AF121">
        <f t="shared" si="84"/>
        <v>3.6087853703606357E-2</v>
      </c>
      <c r="AG121">
        <f t="shared" si="47"/>
        <v>7686.4234271980431</v>
      </c>
      <c r="AH121">
        <f t="shared" si="48"/>
        <v>9822.8851772471498</v>
      </c>
      <c r="AI121">
        <f t="shared" si="49"/>
        <v>7686.4234271980431</v>
      </c>
      <c r="AK121" t="b">
        <f t="shared" si="85"/>
        <v>1</v>
      </c>
      <c r="AL121" t="b">
        <f t="shared" si="86"/>
        <v>1</v>
      </c>
      <c r="AM121">
        <f t="shared" si="87"/>
        <v>7686.4234271980431</v>
      </c>
      <c r="AN121" t="b">
        <f t="shared" si="88"/>
        <v>1</v>
      </c>
      <c r="AO121">
        <f t="shared" si="89"/>
        <v>-2.2212252610427186</v>
      </c>
      <c r="AP121">
        <f>SUM(AO122:$AO$271)</f>
        <v>6134.5484962045994</v>
      </c>
      <c r="AQ121" t="b">
        <f t="shared" si="50"/>
        <v>1</v>
      </c>
      <c r="AR121" t="b">
        <f t="shared" si="90"/>
        <v>1</v>
      </c>
      <c r="AS121" t="b">
        <f t="shared" si="91"/>
        <v>1</v>
      </c>
      <c r="AT121" t="b">
        <f t="shared" si="93"/>
        <v>1</v>
      </c>
      <c r="AU121">
        <f t="shared" si="51"/>
        <v>9822.8851772471498</v>
      </c>
      <c r="AV121" t="b">
        <f t="shared" si="52"/>
        <v>1</v>
      </c>
      <c r="AW121" t="b">
        <f t="shared" si="53"/>
        <v>1</v>
      </c>
      <c r="AX121" t="b">
        <f t="shared" si="92"/>
        <v>1</v>
      </c>
    </row>
    <row r="122" spans="1:50" x14ac:dyDescent="0.35">
      <c r="A122">
        <v>70</v>
      </c>
      <c r="B122">
        <f t="shared" si="54"/>
        <v>17</v>
      </c>
      <c r="C122">
        <f t="shared" si="55"/>
        <v>55</v>
      </c>
      <c r="D122">
        <f t="shared" si="56"/>
        <v>2.3292646233181724E-3</v>
      </c>
      <c r="E122">
        <f t="shared" si="57"/>
        <v>1.9431291713156718E-4</v>
      </c>
      <c r="F122">
        <f t="shared" si="58"/>
        <v>0.04</v>
      </c>
      <c r="G122">
        <f t="shared" si="59"/>
        <v>3.3960531989175591E-3</v>
      </c>
      <c r="H122">
        <f t="shared" si="60"/>
        <v>0.02</v>
      </c>
      <c r="I122">
        <f t="shared" si="61"/>
        <v>1.1881843033513486</v>
      </c>
      <c r="J122">
        <f t="shared" si="62"/>
        <v>1.5205016973086934E-4</v>
      </c>
      <c r="K122">
        <f t="shared" si="63"/>
        <v>2.6569007119041947E-3</v>
      </c>
      <c r="L122">
        <f t="shared" si="64"/>
        <v>0</v>
      </c>
      <c r="M122">
        <f t="shared" si="65"/>
        <v>0.77969265516402908</v>
      </c>
      <c r="N122">
        <f t="shared" si="66"/>
        <v>68.98</v>
      </c>
      <c r="O122">
        <f t="shared" si="67"/>
        <v>1.3796000000000002</v>
      </c>
      <c r="P122">
        <f t="shared" si="68"/>
        <v>5.9409215167567435</v>
      </c>
      <c r="Q122">
        <f t="shared" si="69"/>
        <v>297.04607583783718</v>
      </c>
      <c r="R122">
        <f t="shared" si="70"/>
        <v>53.97696078502991</v>
      </c>
      <c r="S122">
        <f t="shared" si="71"/>
        <v>1.0795392157005983</v>
      </c>
      <c r="T122">
        <f t="shared" si="72"/>
        <v>4.6487806282533946</v>
      </c>
      <c r="U122">
        <f t="shared" si="73"/>
        <v>45.615050919260803</v>
      </c>
      <c r="V122">
        <f t="shared" si="74"/>
        <v>4.5165906249031829E-2</v>
      </c>
      <c r="W122">
        <f t="shared" si="75"/>
        <v>2.588424115566085</v>
      </c>
      <c r="X122">
        <f t="shared" si="76"/>
        <v>-2.7615965089333443</v>
      </c>
      <c r="Y122">
        <f t="shared" si="77"/>
        <v>0.99673694261856227</v>
      </c>
      <c r="Z122">
        <f t="shared" si="78"/>
        <v>0.79549756403170402</v>
      </c>
      <c r="AA122">
        <f t="shared" si="79"/>
        <v>2.1968432956949258</v>
      </c>
      <c r="AB122">
        <f t="shared" si="80"/>
        <v>43.079110427592639</v>
      </c>
      <c r="AC122">
        <f t="shared" si="81"/>
        <v>0.86158220855185286</v>
      </c>
      <c r="AD122">
        <f t="shared" si="82"/>
        <v>3.6980936654933498</v>
      </c>
      <c r="AE122">
        <f t="shared" si="83"/>
        <v>36.286661889454109</v>
      </c>
      <c r="AF122">
        <f t="shared" si="84"/>
        <v>3.5929368398389137E-2</v>
      </c>
      <c r="AG122">
        <f t="shared" si="47"/>
        <v>7714.3483738634204</v>
      </c>
      <c r="AH122">
        <f t="shared" si="48"/>
        <v>9894.0888089301061</v>
      </c>
      <c r="AI122">
        <f t="shared" si="49"/>
        <v>7714.3483738634204</v>
      </c>
      <c r="AK122" t="b">
        <f t="shared" si="85"/>
        <v>1</v>
      </c>
      <c r="AL122" t="b">
        <f t="shared" si="86"/>
        <v>1</v>
      </c>
      <c r="AM122">
        <f t="shared" si="87"/>
        <v>7714.3483738634204</v>
      </c>
      <c r="AN122" t="b">
        <f t="shared" si="88"/>
        <v>1</v>
      </c>
      <c r="AO122">
        <f t="shared" si="89"/>
        <v>-2.1968432956949329</v>
      </c>
      <c r="AP122">
        <f>SUM(AO123:$AO$271)</f>
        <v>6136.745339500294</v>
      </c>
      <c r="AQ122" t="b">
        <f t="shared" si="50"/>
        <v>1</v>
      </c>
      <c r="AR122" t="b">
        <f t="shared" si="90"/>
        <v>1</v>
      </c>
      <c r="AS122" t="b">
        <f t="shared" si="91"/>
        <v>1</v>
      </c>
      <c r="AT122" t="b">
        <f t="shared" si="93"/>
        <v>1</v>
      </c>
      <c r="AU122">
        <f t="shared" si="51"/>
        <v>9894.0888089301061</v>
      </c>
      <c r="AV122" t="b">
        <f t="shared" si="52"/>
        <v>1</v>
      </c>
      <c r="AW122" t="b">
        <f t="shared" si="53"/>
        <v>1</v>
      </c>
      <c r="AX122" t="b">
        <f t="shared" si="92"/>
        <v>1</v>
      </c>
    </row>
    <row r="123" spans="1:50" x14ac:dyDescent="0.35">
      <c r="A123">
        <v>71</v>
      </c>
      <c r="B123">
        <f t="shared" si="54"/>
        <v>17</v>
      </c>
      <c r="C123">
        <f t="shared" si="55"/>
        <v>55</v>
      </c>
      <c r="D123">
        <f t="shared" si="56"/>
        <v>2.3292646233181724E-3</v>
      </c>
      <c r="E123">
        <f t="shared" si="57"/>
        <v>1.9431291713156718E-4</v>
      </c>
      <c r="F123">
        <f t="shared" si="58"/>
        <v>0.04</v>
      </c>
      <c r="G123">
        <f t="shared" si="59"/>
        <v>3.3960531989175591E-3</v>
      </c>
      <c r="H123">
        <f t="shared" si="60"/>
        <v>0.02</v>
      </c>
      <c r="I123">
        <f t="shared" si="61"/>
        <v>1.1911146863826299</v>
      </c>
      <c r="J123">
        <f t="shared" si="62"/>
        <v>1.5150435429097956E-4</v>
      </c>
      <c r="K123">
        <f t="shared" si="63"/>
        <v>2.6473632188952862E-3</v>
      </c>
      <c r="L123">
        <f t="shared" si="64"/>
        <v>0</v>
      </c>
      <c r="M123">
        <f t="shared" si="65"/>
        <v>0.77689378759084282</v>
      </c>
      <c r="N123">
        <f t="shared" si="66"/>
        <v>68.98</v>
      </c>
      <c r="O123">
        <f t="shared" si="67"/>
        <v>1.3796000000000002</v>
      </c>
      <c r="P123">
        <f t="shared" si="68"/>
        <v>5.955573431913149</v>
      </c>
      <c r="Q123">
        <f t="shared" si="69"/>
        <v>297.77867159565744</v>
      </c>
      <c r="R123">
        <f t="shared" si="70"/>
        <v>53.783199353214727</v>
      </c>
      <c r="S123">
        <f t="shared" si="71"/>
        <v>1.0756639870642946</v>
      </c>
      <c r="T123">
        <f t="shared" si="72"/>
        <v>4.6435168621527119</v>
      </c>
      <c r="U123">
        <f t="shared" si="73"/>
        <v>45.451306287293868</v>
      </c>
      <c r="V123">
        <f t="shared" si="74"/>
        <v>4.5114765361725734E-2</v>
      </c>
      <c r="W123">
        <f t="shared" si="75"/>
        <v>2.567597451342122</v>
      </c>
      <c r="X123">
        <f t="shared" si="76"/>
        <v>-2.7401482066919556</v>
      </c>
      <c r="Y123">
        <f t="shared" si="77"/>
        <v>0.99673694261856227</v>
      </c>
      <c r="Z123">
        <f t="shared" si="78"/>
        <v>0.79290180983347469</v>
      </c>
      <c r="AA123">
        <f t="shared" si="79"/>
        <v>2.1726684722979925</v>
      </c>
      <c r="AB123">
        <f t="shared" si="80"/>
        <v>42.784404071313837</v>
      </c>
      <c r="AC123">
        <f t="shared" si="81"/>
        <v>0.85568808142627673</v>
      </c>
      <c r="AD123">
        <f t="shared" si="82"/>
        <v>3.6818529239931426</v>
      </c>
      <c r="AE123">
        <f t="shared" si="83"/>
        <v>36.038423014490895</v>
      </c>
      <c r="AF123">
        <f t="shared" si="84"/>
        <v>3.5771579105524892E-2</v>
      </c>
      <c r="AG123">
        <f t="shared" si="47"/>
        <v>7742.3432912353701</v>
      </c>
      <c r="AH123">
        <f t="shared" si="48"/>
        <v>9965.7680559455512</v>
      </c>
      <c r="AI123">
        <f t="shared" si="49"/>
        <v>7742.3432912353701</v>
      </c>
      <c r="AK123" t="b">
        <f t="shared" si="85"/>
        <v>1</v>
      </c>
      <c r="AL123" t="b">
        <f t="shared" si="86"/>
        <v>1</v>
      </c>
      <c r="AM123">
        <f t="shared" si="87"/>
        <v>7742.3432912353701</v>
      </c>
      <c r="AN123" t="b">
        <f t="shared" si="88"/>
        <v>1</v>
      </c>
      <c r="AO123">
        <f t="shared" si="89"/>
        <v>-2.1726684722979996</v>
      </c>
      <c r="AP123">
        <f>SUM(AO124:$AO$271)</f>
        <v>6138.918007972592</v>
      </c>
      <c r="AQ123" t="b">
        <f t="shared" si="50"/>
        <v>1</v>
      </c>
      <c r="AR123" t="b">
        <f t="shared" si="90"/>
        <v>1</v>
      </c>
      <c r="AS123" t="b">
        <f t="shared" si="91"/>
        <v>1</v>
      </c>
      <c r="AT123" t="b">
        <f t="shared" si="93"/>
        <v>1</v>
      </c>
      <c r="AU123">
        <f t="shared" si="51"/>
        <v>9965.7680559455548</v>
      </c>
      <c r="AV123" t="b">
        <f t="shared" si="52"/>
        <v>1</v>
      </c>
      <c r="AW123" t="b">
        <f t="shared" si="53"/>
        <v>1</v>
      </c>
      <c r="AX123" t="b">
        <f t="shared" si="92"/>
        <v>1</v>
      </c>
    </row>
    <row r="124" spans="1:50" x14ac:dyDescent="0.35">
      <c r="A124">
        <v>72</v>
      </c>
      <c r="B124">
        <f t="shared" si="54"/>
        <v>17</v>
      </c>
      <c r="C124">
        <f t="shared" si="55"/>
        <v>55</v>
      </c>
      <c r="D124">
        <f t="shared" si="56"/>
        <v>2.3292646233181724E-3</v>
      </c>
      <c r="E124">
        <f t="shared" si="57"/>
        <v>1.9431291713156718E-4</v>
      </c>
      <c r="F124">
        <f t="shared" si="58"/>
        <v>0.04</v>
      </c>
      <c r="G124">
        <f t="shared" si="59"/>
        <v>3.3960531989175591E-3</v>
      </c>
      <c r="H124">
        <f t="shared" si="60"/>
        <v>0.02</v>
      </c>
      <c r="I124">
        <f t="shared" si="61"/>
        <v>1.1940522965290021</v>
      </c>
      <c r="J124">
        <f t="shared" si="62"/>
        <v>1.509604981681688E-4</v>
      </c>
      <c r="K124">
        <f t="shared" si="63"/>
        <v>2.6378599626843461E-3</v>
      </c>
      <c r="L124">
        <f t="shared" si="64"/>
        <v>0</v>
      </c>
      <c r="M124">
        <f t="shared" si="65"/>
        <v>0.77410496712999022</v>
      </c>
      <c r="N124">
        <f t="shared" si="66"/>
        <v>68.98</v>
      </c>
      <c r="O124">
        <f t="shared" si="67"/>
        <v>1.3796000000000002</v>
      </c>
      <c r="P124">
        <f t="shared" si="68"/>
        <v>5.9702614826450109</v>
      </c>
      <c r="Q124">
        <f t="shared" si="69"/>
        <v>298.51307413225055</v>
      </c>
      <c r="R124">
        <f t="shared" si="70"/>
        <v>53.59013346801634</v>
      </c>
      <c r="S124">
        <f t="shared" si="71"/>
        <v>1.0718026693603269</v>
      </c>
      <c r="T124">
        <f t="shared" si="72"/>
        <v>4.6382590561598036</v>
      </c>
      <c r="U124">
        <f t="shared" si="73"/>
        <v>45.288149450450639</v>
      </c>
      <c r="V124">
        <f t="shared" si="74"/>
        <v>4.506368238071605E-2</v>
      </c>
      <c r="W124">
        <f t="shared" si="75"/>
        <v>2.5468586096648576</v>
      </c>
      <c r="X124">
        <f t="shared" si="76"/>
        <v>-2.7187899584951012</v>
      </c>
      <c r="Y124">
        <f t="shared" si="77"/>
        <v>0.99673694261856227</v>
      </c>
      <c r="Z124">
        <f t="shared" si="78"/>
        <v>0.79031452573014227</v>
      </c>
      <c r="AA124">
        <f t="shared" si="79"/>
        <v>2.1486991966079287</v>
      </c>
      <c r="AB124">
        <f t="shared" si="80"/>
        <v>42.491713816007618</v>
      </c>
      <c r="AC124">
        <f t="shared" si="81"/>
        <v>0.8498342763201524</v>
      </c>
      <c r="AD124">
        <f t="shared" si="82"/>
        <v>3.6656835061824724</v>
      </c>
      <c r="AE124">
        <f t="shared" si="83"/>
        <v>35.791882354128703</v>
      </c>
      <c r="AF124">
        <f t="shared" si="84"/>
        <v>3.5614482768369371E-2</v>
      </c>
      <c r="AG124">
        <f t="shared" si="47"/>
        <v>7770.4084984338233</v>
      </c>
      <c r="AH124">
        <f t="shared" si="48"/>
        <v>10037.926157795848</v>
      </c>
      <c r="AI124">
        <f t="shared" si="49"/>
        <v>7770.4084984338233</v>
      </c>
      <c r="AK124" t="b">
        <f t="shared" si="85"/>
        <v>1</v>
      </c>
      <c r="AL124" t="b">
        <f t="shared" si="86"/>
        <v>1</v>
      </c>
      <c r="AM124">
        <f t="shared" si="87"/>
        <v>7770.4084984338233</v>
      </c>
      <c r="AN124" t="b">
        <f t="shared" si="88"/>
        <v>1</v>
      </c>
      <c r="AO124">
        <f t="shared" si="89"/>
        <v>-2.1486991966079287</v>
      </c>
      <c r="AP124">
        <f>SUM(AO125:$AO$271)</f>
        <v>6141.0667071692005</v>
      </c>
      <c r="AQ124" t="b">
        <f t="shared" si="50"/>
        <v>1</v>
      </c>
      <c r="AR124" t="b">
        <f t="shared" si="90"/>
        <v>1</v>
      </c>
      <c r="AS124" t="b">
        <f t="shared" si="91"/>
        <v>1</v>
      </c>
      <c r="AT124" t="b">
        <f t="shared" si="93"/>
        <v>1</v>
      </c>
      <c r="AU124">
        <f t="shared" si="51"/>
        <v>10037.92615779585</v>
      </c>
      <c r="AV124" t="b">
        <f t="shared" si="52"/>
        <v>1</v>
      </c>
      <c r="AW124" t="b">
        <f t="shared" si="53"/>
        <v>1</v>
      </c>
      <c r="AX124" t="b">
        <f t="shared" si="92"/>
        <v>1</v>
      </c>
    </row>
    <row r="125" spans="1:50" x14ac:dyDescent="0.35">
      <c r="A125">
        <v>73</v>
      </c>
      <c r="B125">
        <f t="shared" si="54"/>
        <v>17</v>
      </c>
      <c r="C125">
        <f t="shared" si="55"/>
        <v>55</v>
      </c>
      <c r="D125">
        <f t="shared" si="56"/>
        <v>2.3292646233181724E-3</v>
      </c>
      <c r="E125">
        <f t="shared" si="57"/>
        <v>1.9431291713156718E-4</v>
      </c>
      <c r="F125">
        <f t="shared" si="58"/>
        <v>0.04</v>
      </c>
      <c r="G125">
        <f t="shared" si="59"/>
        <v>3.3960531989175591E-3</v>
      </c>
      <c r="H125">
        <f t="shared" si="60"/>
        <v>0.02</v>
      </c>
      <c r="I125">
        <f t="shared" si="61"/>
        <v>1.1969971516144815</v>
      </c>
      <c r="J125">
        <f t="shared" si="62"/>
        <v>1.5041859432906432E-4</v>
      </c>
      <c r="K125">
        <f t="shared" si="63"/>
        <v>2.6283908203713273E-3</v>
      </c>
      <c r="L125">
        <f t="shared" si="64"/>
        <v>0</v>
      </c>
      <c r="M125">
        <f t="shared" si="65"/>
        <v>0.77132615771528978</v>
      </c>
      <c r="N125">
        <f t="shared" si="66"/>
        <v>68.98</v>
      </c>
      <c r="O125">
        <f t="shared" si="67"/>
        <v>1.3796000000000002</v>
      </c>
      <c r="P125">
        <f t="shared" si="68"/>
        <v>5.9849857580724075</v>
      </c>
      <c r="Q125">
        <f t="shared" si="69"/>
        <v>299.24928790362037</v>
      </c>
      <c r="R125">
        <f t="shared" si="70"/>
        <v>53.397760632626728</v>
      </c>
      <c r="S125">
        <f t="shared" si="71"/>
        <v>1.0679552126525347</v>
      </c>
      <c r="T125">
        <f t="shared" si="72"/>
        <v>4.633007203526101</v>
      </c>
      <c r="U125">
        <f t="shared" si="73"/>
        <v>45.125578298719297</v>
      </c>
      <c r="V125">
        <f t="shared" si="74"/>
        <v>4.5012657240436051E-2</v>
      </c>
      <c r="W125">
        <f t="shared" si="75"/>
        <v>2.526207260488361</v>
      </c>
      <c r="X125">
        <f t="shared" si="76"/>
        <v>-2.697521426286464</v>
      </c>
      <c r="Y125">
        <f t="shared" si="77"/>
        <v>0.99673694261856227</v>
      </c>
      <c r="Z125">
        <f t="shared" si="78"/>
        <v>0.78773568408330097</v>
      </c>
      <c r="AA125">
        <f t="shared" si="79"/>
        <v>2.1249338860651363</v>
      </c>
      <c r="AB125">
        <f t="shared" si="80"/>
        <v>42.201025869426054</v>
      </c>
      <c r="AC125">
        <f t="shared" si="81"/>
        <v>0.84402051738852113</v>
      </c>
      <c r="AD125">
        <f t="shared" si="82"/>
        <v>3.6495850988324943</v>
      </c>
      <c r="AE125">
        <f t="shared" si="83"/>
        <v>35.547028290796206</v>
      </c>
      <c r="AF125">
        <f t="shared" si="84"/>
        <v>3.5458076343702044E-2</v>
      </c>
      <c r="AG125">
        <f t="shared" si="47"/>
        <v>7798.5443152853695</v>
      </c>
      <c r="AH125">
        <f t="shared" si="48"/>
        <v>10110.566376207289</v>
      </c>
      <c r="AI125">
        <f t="shared" si="49"/>
        <v>7798.5443152853695</v>
      </c>
      <c r="AK125" t="b">
        <f t="shared" si="85"/>
        <v>1</v>
      </c>
      <c r="AL125" t="b">
        <f t="shared" si="86"/>
        <v>1</v>
      </c>
      <c r="AM125">
        <f t="shared" si="87"/>
        <v>7798.5443152853695</v>
      </c>
      <c r="AN125" t="b">
        <f t="shared" si="88"/>
        <v>1</v>
      </c>
      <c r="AO125">
        <f t="shared" si="89"/>
        <v>-2.1249338860651363</v>
      </c>
      <c r="AP125">
        <f>SUM(AO126:$AO$271)</f>
        <v>6143.1916410552658</v>
      </c>
      <c r="AQ125" t="b">
        <f t="shared" si="50"/>
        <v>1</v>
      </c>
      <c r="AR125" t="b">
        <f t="shared" si="90"/>
        <v>1</v>
      </c>
      <c r="AS125" t="b">
        <f t="shared" si="91"/>
        <v>1</v>
      </c>
      <c r="AT125" t="b">
        <f t="shared" si="93"/>
        <v>1</v>
      </c>
      <c r="AU125">
        <f t="shared" si="51"/>
        <v>10110.566376207289</v>
      </c>
      <c r="AV125" t="b">
        <f t="shared" si="52"/>
        <v>1</v>
      </c>
      <c r="AW125" t="b">
        <f t="shared" si="53"/>
        <v>1</v>
      </c>
      <c r="AX125" t="b">
        <f t="shared" si="92"/>
        <v>1</v>
      </c>
    </row>
    <row r="126" spans="1:50" x14ac:dyDescent="0.35">
      <c r="A126">
        <v>74</v>
      </c>
      <c r="B126">
        <f t="shared" si="54"/>
        <v>17</v>
      </c>
      <c r="C126">
        <f t="shared" si="55"/>
        <v>55</v>
      </c>
      <c r="D126">
        <f t="shared" si="56"/>
        <v>2.3292646233181724E-3</v>
      </c>
      <c r="E126">
        <f t="shared" si="57"/>
        <v>1.9431291713156718E-4</v>
      </c>
      <c r="F126">
        <f t="shared" si="58"/>
        <v>0.04</v>
      </c>
      <c r="G126">
        <f t="shared" si="59"/>
        <v>3.3960531989175591E-3</v>
      </c>
      <c r="H126">
        <f t="shared" si="60"/>
        <v>0.02</v>
      </c>
      <c r="I126">
        <f t="shared" si="61"/>
        <v>1.1999492695070417</v>
      </c>
      <c r="J126">
        <f t="shared" si="62"/>
        <v>1.4987863576554122E-4</v>
      </c>
      <c r="K126">
        <f t="shared" si="63"/>
        <v>2.6189556694973587E-3</v>
      </c>
      <c r="L126">
        <f t="shared" si="64"/>
        <v>0</v>
      </c>
      <c r="M126">
        <f t="shared" si="65"/>
        <v>0.76855732341002692</v>
      </c>
      <c r="N126">
        <f t="shared" si="66"/>
        <v>68.98</v>
      </c>
      <c r="O126">
        <f t="shared" si="67"/>
        <v>1.3796000000000002</v>
      </c>
      <c r="P126">
        <f t="shared" si="68"/>
        <v>5.9997463475352086</v>
      </c>
      <c r="Q126">
        <f t="shared" si="69"/>
        <v>299.98731737676042</v>
      </c>
      <c r="R126">
        <f t="shared" si="70"/>
        <v>53.206078359200696</v>
      </c>
      <c r="S126">
        <f t="shared" si="71"/>
        <v>1.0641215671840139</v>
      </c>
      <c r="T126">
        <f t="shared" si="72"/>
        <v>4.6277612975106761</v>
      </c>
      <c r="U126">
        <f t="shared" si="73"/>
        <v>44.963590729662364</v>
      </c>
      <c r="V126">
        <f t="shared" si="74"/>
        <v>4.4961689875393292E-2</v>
      </c>
      <c r="W126">
        <f t="shared" si="75"/>
        <v>2.5056430749682472</v>
      </c>
      <c r="X126">
        <f t="shared" si="76"/>
        <v>-2.6763422732399675</v>
      </c>
      <c r="Y126">
        <f t="shared" si="77"/>
        <v>0.99673694261856227</v>
      </c>
      <c r="Z126">
        <f t="shared" si="78"/>
        <v>0.78516525734473108</v>
      </c>
      <c r="AA126">
        <f t="shared" si="79"/>
        <v>2.1013709697110414</v>
      </c>
      <c r="AB126">
        <f t="shared" si="80"/>
        <v>41.912326533674673</v>
      </c>
      <c r="AC126">
        <f t="shared" si="81"/>
        <v>0.83824653067349342</v>
      </c>
      <c r="AD126">
        <f t="shared" si="82"/>
        <v>3.6335573900899565</v>
      </c>
      <c r="AE126">
        <f t="shared" si="83"/>
        <v>35.303849286398517</v>
      </c>
      <c r="AF126">
        <f t="shared" si="84"/>
        <v>3.5302356801667163E-2</v>
      </c>
      <c r="AG126">
        <f t="shared" si="47"/>
        <v>7826.7510623268008</v>
      </c>
      <c r="AH126">
        <f t="shared" si="48"/>
        <v>10183.691995282976</v>
      </c>
      <c r="AI126">
        <f t="shared" si="49"/>
        <v>7826.7510623268008</v>
      </c>
      <c r="AK126" t="b">
        <f t="shared" si="85"/>
        <v>1</v>
      </c>
      <c r="AL126" t="b">
        <f t="shared" si="86"/>
        <v>1</v>
      </c>
      <c r="AM126">
        <f t="shared" si="87"/>
        <v>7826.7510623268008</v>
      </c>
      <c r="AN126" t="b">
        <f t="shared" si="88"/>
        <v>1</v>
      </c>
      <c r="AO126">
        <f t="shared" si="89"/>
        <v>-2.1013709697110414</v>
      </c>
      <c r="AP126">
        <f>SUM(AO127:$AO$271)</f>
        <v>6145.2930120249766</v>
      </c>
      <c r="AQ126" t="b">
        <f t="shared" si="50"/>
        <v>1</v>
      </c>
      <c r="AR126" t="b">
        <f t="shared" si="90"/>
        <v>1</v>
      </c>
      <c r="AS126" t="b">
        <f t="shared" si="91"/>
        <v>1</v>
      </c>
      <c r="AT126" t="b">
        <f t="shared" si="93"/>
        <v>1</v>
      </c>
      <c r="AU126">
        <f t="shared" si="51"/>
        <v>10183.691995282976</v>
      </c>
      <c r="AV126" t="b">
        <f t="shared" si="52"/>
        <v>1</v>
      </c>
      <c r="AW126" t="b">
        <f t="shared" si="53"/>
        <v>1</v>
      </c>
      <c r="AX126" t="b">
        <f t="shared" si="92"/>
        <v>1</v>
      </c>
    </row>
    <row r="127" spans="1:50" x14ac:dyDescent="0.35">
      <c r="A127">
        <v>75</v>
      </c>
      <c r="B127">
        <f t="shared" si="54"/>
        <v>17</v>
      </c>
      <c r="C127">
        <f t="shared" si="55"/>
        <v>55</v>
      </c>
      <c r="D127">
        <f t="shared" si="56"/>
        <v>2.3292646233181724E-3</v>
      </c>
      <c r="E127">
        <f t="shared" si="57"/>
        <v>1.9431291713156718E-4</v>
      </c>
      <c r="F127">
        <f t="shared" si="58"/>
        <v>0.04</v>
      </c>
      <c r="G127">
        <f t="shared" si="59"/>
        <v>3.3960531989175591E-3</v>
      </c>
      <c r="H127">
        <f t="shared" si="60"/>
        <v>0.02</v>
      </c>
      <c r="I127">
        <f t="shared" si="61"/>
        <v>1.2029086681187247</v>
      </c>
      <c r="J127">
        <f t="shared" si="62"/>
        <v>1.4934061549463164E-4</v>
      </c>
      <c r="K127">
        <f t="shared" si="63"/>
        <v>2.6095543880431601E-3</v>
      </c>
      <c r="L127">
        <f t="shared" si="64"/>
        <v>0</v>
      </c>
      <c r="M127">
        <f t="shared" si="65"/>
        <v>0.76579842840648915</v>
      </c>
      <c r="N127">
        <f t="shared" si="66"/>
        <v>68.98</v>
      </c>
      <c r="O127">
        <f t="shared" si="67"/>
        <v>1.3796000000000002</v>
      </c>
      <c r="P127">
        <f t="shared" si="68"/>
        <v>6.0145433405936233</v>
      </c>
      <c r="Q127">
        <f t="shared" si="69"/>
        <v>300.72716702968114</v>
      </c>
      <c r="R127">
        <f t="shared" si="70"/>
        <v>53.015084168823662</v>
      </c>
      <c r="S127">
        <f t="shared" si="71"/>
        <v>1.0603016833764733</v>
      </c>
      <c r="T127">
        <f t="shared" si="72"/>
        <v>4.6225213313802369</v>
      </c>
      <c r="U127">
        <f t="shared" si="73"/>
        <v>44.802184648389492</v>
      </c>
      <c r="V127">
        <f t="shared" si="74"/>
        <v>4.4910780220169477E-2</v>
      </c>
      <c r="W127">
        <f t="shared" si="75"/>
        <v>2.4851657254572941</v>
      </c>
      <c r="X127">
        <f t="shared" si="76"/>
        <v>-2.6552521637553923</v>
      </c>
      <c r="Y127">
        <f t="shared" si="77"/>
        <v>0.99673694261856227</v>
      </c>
      <c r="Z127">
        <f t="shared" si="78"/>
        <v>0.78260321805610389</v>
      </c>
      <c r="AA127">
        <f t="shared" si="79"/>
        <v>2.0780088881054084</v>
      </c>
      <c r="AB127">
        <f t="shared" si="80"/>
        <v>41.625602204567009</v>
      </c>
      <c r="AC127">
        <f t="shared" si="81"/>
        <v>0.83251204409134028</v>
      </c>
      <c r="AD127">
        <f t="shared" si="82"/>
        <v>3.6176000694711594</v>
      </c>
      <c r="AE127">
        <f t="shared" si="83"/>
        <v>35.062333881773391</v>
      </c>
      <c r="AF127">
        <f t="shared" si="84"/>
        <v>3.5147321125715052E-2</v>
      </c>
      <c r="AG127">
        <f t="shared" si="47"/>
        <v>7855.0290608086625</v>
      </c>
      <c r="AH127">
        <f t="shared" si="48"/>
        <v>10257.306321656721</v>
      </c>
      <c r="AI127">
        <f t="shared" si="49"/>
        <v>7855.0290608086625</v>
      </c>
      <c r="AK127" t="b">
        <f t="shared" si="85"/>
        <v>1</v>
      </c>
      <c r="AL127" t="b">
        <f t="shared" si="86"/>
        <v>1</v>
      </c>
      <c r="AM127">
        <f t="shared" si="87"/>
        <v>7855.0290608086625</v>
      </c>
      <c r="AN127" t="b">
        <f t="shared" si="88"/>
        <v>1</v>
      </c>
      <c r="AO127">
        <f t="shared" si="89"/>
        <v>-2.0780088881054084</v>
      </c>
      <c r="AP127">
        <f>SUM(AO128:$AO$271)</f>
        <v>6147.3710209130822</v>
      </c>
      <c r="AQ127" t="b">
        <f t="shared" si="50"/>
        <v>1</v>
      </c>
      <c r="AR127" t="b">
        <f t="shared" si="90"/>
        <v>1</v>
      </c>
      <c r="AS127" t="b">
        <f t="shared" si="91"/>
        <v>1</v>
      </c>
      <c r="AT127" t="b">
        <f t="shared" si="93"/>
        <v>1</v>
      </c>
      <c r="AU127">
        <f t="shared" si="51"/>
        <v>10257.306321656721</v>
      </c>
      <c r="AV127" t="b">
        <f t="shared" si="52"/>
        <v>1</v>
      </c>
      <c r="AW127" t="b">
        <f t="shared" si="53"/>
        <v>1</v>
      </c>
      <c r="AX127" t="b">
        <f t="shared" si="92"/>
        <v>1</v>
      </c>
    </row>
    <row r="128" spans="1:50" x14ac:dyDescent="0.35">
      <c r="A128">
        <v>76</v>
      </c>
      <c r="B128">
        <f t="shared" si="54"/>
        <v>18</v>
      </c>
      <c r="C128">
        <f t="shared" si="55"/>
        <v>56</v>
      </c>
      <c r="D128">
        <f t="shared" si="56"/>
        <v>2.5469307920246154E-3</v>
      </c>
      <c r="E128">
        <f t="shared" si="57"/>
        <v>2.1249239845710921E-4</v>
      </c>
      <c r="F128">
        <f t="shared" si="58"/>
        <v>0.04</v>
      </c>
      <c r="G128">
        <f t="shared" si="59"/>
        <v>3.3960531989175591E-3</v>
      </c>
      <c r="H128">
        <f t="shared" si="60"/>
        <v>0.02</v>
      </c>
      <c r="I128">
        <f t="shared" si="61"/>
        <v>1.2058753654057479</v>
      </c>
      <c r="J128">
        <f t="shared" si="62"/>
        <v>1.6272634478677972E-4</v>
      </c>
      <c r="K128">
        <f t="shared" si="63"/>
        <v>2.6001395751921357E-3</v>
      </c>
      <c r="L128">
        <f t="shared" si="64"/>
        <v>0</v>
      </c>
      <c r="M128">
        <f t="shared" si="65"/>
        <v>0.76303556248651028</v>
      </c>
      <c r="N128">
        <f t="shared" si="66"/>
        <v>68.98</v>
      </c>
      <c r="O128">
        <f t="shared" si="67"/>
        <v>1.3796000000000002</v>
      </c>
      <c r="P128">
        <f t="shared" si="68"/>
        <v>6.0293768270287398</v>
      </c>
      <c r="Q128">
        <f t="shared" si="69"/>
        <v>301.46884135143699</v>
      </c>
      <c r="R128">
        <f t="shared" si="70"/>
        <v>52.824775591479622</v>
      </c>
      <c r="S128">
        <f t="shared" si="71"/>
        <v>1.0564955118295924</v>
      </c>
      <c r="T128">
        <f t="shared" si="72"/>
        <v>4.6172872984091127</v>
      </c>
      <c r="U128">
        <f t="shared" si="73"/>
        <v>48.817903436033916</v>
      </c>
      <c r="V128">
        <f t="shared" si="74"/>
        <v>4.905692262022493E-2</v>
      </c>
      <c r="W128">
        <f t="shared" si="75"/>
        <v>-1.7159675774132248</v>
      </c>
      <c r="X128">
        <f t="shared" si="76"/>
        <v>1.5464916994604607</v>
      </c>
      <c r="Y128">
        <f t="shared" si="77"/>
        <v>0.99673694261856227</v>
      </c>
      <c r="Z128">
        <f t="shared" si="78"/>
        <v>0.78004953884868911</v>
      </c>
      <c r="AA128">
        <f t="shared" si="79"/>
        <v>-1.2063401369974613</v>
      </c>
      <c r="AB128">
        <f t="shared" si="80"/>
        <v>41.340839370983481</v>
      </c>
      <c r="AC128">
        <f t="shared" si="81"/>
        <v>0.82681678741966957</v>
      </c>
      <c r="AD128">
        <f t="shared" si="82"/>
        <v>3.601712827855938</v>
      </c>
      <c r="AE128">
        <f t="shared" si="83"/>
        <v>38.080383062838088</v>
      </c>
      <c r="AF128">
        <f t="shared" si="84"/>
        <v>3.826682986724228E-2</v>
      </c>
      <c r="AG128">
        <f t="shared" si="47"/>
        <v>7879.1978902358996</v>
      </c>
      <c r="AH128">
        <f t="shared" si="48"/>
        <v>10326.121451744521</v>
      </c>
      <c r="AI128">
        <f t="shared" si="49"/>
        <v>7879.1978902358996</v>
      </c>
      <c r="AK128" t="b">
        <f t="shared" si="85"/>
        <v>1</v>
      </c>
      <c r="AL128" t="b">
        <f t="shared" si="86"/>
        <v>1</v>
      </c>
      <c r="AM128">
        <f t="shared" si="87"/>
        <v>7879.1978902359006</v>
      </c>
      <c r="AN128" t="b">
        <f t="shared" si="88"/>
        <v>1</v>
      </c>
      <c r="AO128">
        <f t="shared" si="89"/>
        <v>1.2063401369974613</v>
      </c>
      <c r="AP128">
        <f>SUM(AO129:$AO$271)</f>
        <v>6146.1646807760844</v>
      </c>
      <c r="AQ128" t="b">
        <f t="shared" si="50"/>
        <v>1</v>
      </c>
      <c r="AR128" t="b">
        <f t="shared" si="90"/>
        <v>1</v>
      </c>
      <c r="AS128" t="b">
        <f t="shared" si="91"/>
        <v>1</v>
      </c>
      <c r="AT128" t="b">
        <f t="shared" si="93"/>
        <v>1</v>
      </c>
      <c r="AU128">
        <f t="shared" si="51"/>
        <v>10326.121451744519</v>
      </c>
      <c r="AV128" t="b">
        <f t="shared" si="52"/>
        <v>1</v>
      </c>
      <c r="AW128" t="b">
        <f t="shared" si="53"/>
        <v>1</v>
      </c>
      <c r="AX128" t="b">
        <f t="shared" si="92"/>
        <v>1</v>
      </c>
    </row>
    <row r="129" spans="1:50" x14ac:dyDescent="0.35">
      <c r="A129">
        <v>77</v>
      </c>
      <c r="B129">
        <f t="shared" si="54"/>
        <v>18</v>
      </c>
      <c r="C129">
        <f t="shared" si="55"/>
        <v>56</v>
      </c>
      <c r="D129">
        <f t="shared" si="56"/>
        <v>2.5469307920246154E-3</v>
      </c>
      <c r="E129">
        <f t="shared" si="57"/>
        <v>2.1249239845710921E-4</v>
      </c>
      <c r="F129">
        <f t="shared" si="58"/>
        <v>0.04</v>
      </c>
      <c r="G129">
        <f t="shared" si="59"/>
        <v>3.3960531989175591E-3</v>
      </c>
      <c r="H129">
        <f t="shared" si="60"/>
        <v>0.02</v>
      </c>
      <c r="I129">
        <f t="shared" si="61"/>
        <v>1.2088493793686137</v>
      </c>
      <c r="J129">
        <f t="shared" si="62"/>
        <v>1.6213925678082799E-4</v>
      </c>
      <c r="K129">
        <f t="shared" si="63"/>
        <v>2.5907587293285115E-3</v>
      </c>
      <c r="L129">
        <f t="shared" si="64"/>
        <v>0</v>
      </c>
      <c r="M129">
        <f t="shared" si="65"/>
        <v>0.76028266450040094</v>
      </c>
      <c r="N129">
        <f t="shared" si="66"/>
        <v>68.98</v>
      </c>
      <c r="O129">
        <f t="shared" si="67"/>
        <v>1.3796000000000002</v>
      </c>
      <c r="P129">
        <f t="shared" si="68"/>
        <v>6.0442468968430685</v>
      </c>
      <c r="Q129">
        <f t="shared" si="69"/>
        <v>302.21234484215341</v>
      </c>
      <c r="R129">
        <f t="shared" si="70"/>
        <v>52.634193100319479</v>
      </c>
      <c r="S129">
        <f t="shared" si="71"/>
        <v>1.0526838620063896</v>
      </c>
      <c r="T129">
        <f t="shared" si="72"/>
        <v>4.6119753307399947</v>
      </c>
      <c r="U129">
        <f t="shared" si="73"/>
        <v>48.641777034248399</v>
      </c>
      <c r="V129">
        <f t="shared" si="74"/>
        <v>4.9000484982698052E-2</v>
      </c>
      <c r="W129">
        <f t="shared" si="75"/>
        <v>-1.721243611658003</v>
      </c>
      <c r="X129">
        <f t="shared" si="76"/>
        <v>1.5523791728386769</v>
      </c>
      <c r="Y129">
        <f t="shared" si="77"/>
        <v>0.99673694261856227</v>
      </c>
      <c r="Z129">
        <f t="shared" si="78"/>
        <v>0.77750419244306179</v>
      </c>
      <c r="AA129">
        <f t="shared" si="79"/>
        <v>-1.2069813151433593</v>
      </c>
      <c r="AB129">
        <f t="shared" si="80"/>
        <v>41.057278055577065</v>
      </c>
      <c r="AC129">
        <f t="shared" si="81"/>
        <v>0.82114556111154136</v>
      </c>
      <c r="AD129">
        <f t="shared" si="82"/>
        <v>3.5858301550943223</v>
      </c>
      <c r="AE129">
        <f t="shared" si="83"/>
        <v>37.81918557200877</v>
      </c>
      <c r="AF129">
        <f t="shared" si="84"/>
        <v>3.8098082505791026E-2</v>
      </c>
      <c r="AG129">
        <f t="shared" si="47"/>
        <v>7903.4399546481445</v>
      </c>
      <c r="AH129">
        <f t="shared" si="48"/>
        <v>10395.396769754938</v>
      </c>
      <c r="AI129">
        <f t="shared" si="49"/>
        <v>7903.4399546481445</v>
      </c>
      <c r="AK129" t="b">
        <f t="shared" si="85"/>
        <v>1</v>
      </c>
      <c r="AL129" t="b">
        <f t="shared" si="86"/>
        <v>1</v>
      </c>
      <c r="AM129">
        <f t="shared" si="87"/>
        <v>7903.4399546481445</v>
      </c>
      <c r="AN129" t="b">
        <f t="shared" si="88"/>
        <v>1</v>
      </c>
      <c r="AO129">
        <f t="shared" si="89"/>
        <v>1.2069813151433593</v>
      </c>
      <c r="AP129">
        <f>SUM(AO130:$AO$271)</f>
        <v>6144.9576994609415</v>
      </c>
      <c r="AQ129" t="b">
        <f t="shared" si="50"/>
        <v>1</v>
      </c>
      <c r="AR129" t="b">
        <f t="shared" si="90"/>
        <v>1</v>
      </c>
      <c r="AS129" t="b">
        <f t="shared" si="91"/>
        <v>1</v>
      </c>
      <c r="AT129" t="b">
        <f t="shared" si="93"/>
        <v>1</v>
      </c>
      <c r="AU129">
        <f t="shared" si="51"/>
        <v>10395.396769754938</v>
      </c>
      <c r="AV129" t="b">
        <f t="shared" si="52"/>
        <v>1</v>
      </c>
      <c r="AW129" t="b">
        <f t="shared" si="53"/>
        <v>1</v>
      </c>
      <c r="AX129" t="b">
        <f t="shared" si="92"/>
        <v>1</v>
      </c>
    </row>
    <row r="130" spans="1:50" x14ac:dyDescent="0.35">
      <c r="A130">
        <v>78</v>
      </c>
      <c r="B130">
        <f t="shared" si="54"/>
        <v>18</v>
      </c>
      <c r="C130">
        <f t="shared" si="55"/>
        <v>56</v>
      </c>
      <c r="D130">
        <f t="shared" si="56"/>
        <v>2.5469307920246154E-3</v>
      </c>
      <c r="E130">
        <f t="shared" si="57"/>
        <v>2.1249239845710921E-4</v>
      </c>
      <c r="F130">
        <f t="shared" si="58"/>
        <v>0.04</v>
      </c>
      <c r="G130">
        <f t="shared" si="59"/>
        <v>3.3960531989175591E-3</v>
      </c>
      <c r="H130">
        <f t="shared" si="60"/>
        <v>0.02</v>
      </c>
      <c r="I130">
        <f t="shared" si="61"/>
        <v>1.2118307280522185</v>
      </c>
      <c r="J130">
        <f t="shared" si="62"/>
        <v>1.6155428688505188E-4</v>
      </c>
      <c r="K130">
        <f t="shared" si="63"/>
        <v>2.5814117279053771E-3</v>
      </c>
      <c r="L130">
        <f t="shared" si="64"/>
        <v>0</v>
      </c>
      <c r="M130">
        <f t="shared" si="65"/>
        <v>0.75753969848561054</v>
      </c>
      <c r="N130">
        <f t="shared" si="66"/>
        <v>68.98</v>
      </c>
      <c r="O130">
        <f t="shared" si="67"/>
        <v>1.3796000000000002</v>
      </c>
      <c r="P130">
        <f t="shared" si="68"/>
        <v>6.0591536402610924</v>
      </c>
      <c r="Q130">
        <f t="shared" si="69"/>
        <v>302.95768201305464</v>
      </c>
      <c r="R130">
        <f t="shared" si="70"/>
        <v>52.444298197237657</v>
      </c>
      <c r="S130">
        <f t="shared" si="71"/>
        <v>1.0488859639447532</v>
      </c>
      <c r="T130">
        <f t="shared" si="72"/>
        <v>4.6066694742350069</v>
      </c>
      <c r="U130">
        <f t="shared" si="73"/>
        <v>48.466286065515561</v>
      </c>
      <c r="V130">
        <f t="shared" si="74"/>
        <v>4.8944112273967354E-2</v>
      </c>
      <c r="W130">
        <f t="shared" si="75"/>
        <v>-1.7264874187316319</v>
      </c>
      <c r="X130">
        <f t="shared" si="76"/>
        <v>1.5582322130809843</v>
      </c>
      <c r="Y130">
        <f t="shared" si="77"/>
        <v>0.99673694261856227</v>
      </c>
      <c r="Z130">
        <f t="shared" si="78"/>
        <v>0.77496715164881169</v>
      </c>
      <c r="AA130">
        <f t="shared" si="79"/>
        <v>-1.2075787797787925</v>
      </c>
      <c r="AB130">
        <f t="shared" si="80"/>
        <v>40.775661718086383</v>
      </c>
      <c r="AC130">
        <f t="shared" si="81"/>
        <v>0.81551323436172773</v>
      </c>
      <c r="AD130">
        <f t="shared" si="82"/>
        <v>3.5700175210354321</v>
      </c>
      <c r="AE130">
        <f t="shared" si="83"/>
        <v>37.55977966318909</v>
      </c>
      <c r="AF130">
        <f t="shared" si="84"/>
        <v>3.7930079278936123E-2</v>
      </c>
      <c r="AG130">
        <f t="shared" si="47"/>
        <v>7927.7555282308158</v>
      </c>
      <c r="AH130">
        <f t="shared" si="48"/>
        <v>10465.135416769717</v>
      </c>
      <c r="AI130">
        <f t="shared" si="49"/>
        <v>7927.7555282308158</v>
      </c>
      <c r="AK130" t="b">
        <f t="shared" si="85"/>
        <v>1</v>
      </c>
      <c r="AL130" t="b">
        <f t="shared" si="86"/>
        <v>1</v>
      </c>
      <c r="AM130">
        <f t="shared" si="87"/>
        <v>7927.7555282308167</v>
      </c>
      <c r="AN130" t="b">
        <f t="shared" si="88"/>
        <v>1</v>
      </c>
      <c r="AO130">
        <f t="shared" si="89"/>
        <v>1.2075787797787925</v>
      </c>
      <c r="AP130">
        <f>SUM(AO131:$AO$271)</f>
        <v>6143.7501206811612</v>
      </c>
      <c r="AQ130" t="b">
        <f t="shared" si="50"/>
        <v>1</v>
      </c>
      <c r="AR130" t="b">
        <f t="shared" si="90"/>
        <v>1</v>
      </c>
      <c r="AS130" t="b">
        <f t="shared" si="91"/>
        <v>1</v>
      </c>
      <c r="AT130" t="b">
        <f t="shared" si="93"/>
        <v>1</v>
      </c>
      <c r="AU130">
        <f t="shared" si="51"/>
        <v>10465.135416769715</v>
      </c>
      <c r="AV130" t="b">
        <f t="shared" si="52"/>
        <v>1</v>
      </c>
      <c r="AW130" t="b">
        <f t="shared" si="53"/>
        <v>1</v>
      </c>
      <c r="AX130" t="b">
        <f t="shared" si="92"/>
        <v>1</v>
      </c>
    </row>
    <row r="131" spans="1:50" x14ac:dyDescent="0.35">
      <c r="A131">
        <v>79</v>
      </c>
      <c r="B131">
        <f t="shared" si="54"/>
        <v>18</v>
      </c>
      <c r="C131">
        <f t="shared" si="55"/>
        <v>56</v>
      </c>
      <c r="D131">
        <f t="shared" si="56"/>
        <v>2.5469307920246154E-3</v>
      </c>
      <c r="E131">
        <f t="shared" si="57"/>
        <v>2.1249239845710921E-4</v>
      </c>
      <c r="F131">
        <f t="shared" si="58"/>
        <v>0.04</v>
      </c>
      <c r="G131">
        <f t="shared" si="59"/>
        <v>3.3960531989175591E-3</v>
      </c>
      <c r="H131">
        <f t="shared" si="60"/>
        <v>0.02</v>
      </c>
      <c r="I131">
        <f t="shared" si="61"/>
        <v>1.2148194295459624</v>
      </c>
      <c r="J131">
        <f t="shared" si="62"/>
        <v>1.6097142745768274E-4</v>
      </c>
      <c r="K131">
        <f t="shared" si="63"/>
        <v>2.572098448817949E-3</v>
      </c>
      <c r="L131">
        <f t="shared" si="64"/>
        <v>0</v>
      </c>
      <c r="M131">
        <f t="shared" si="65"/>
        <v>0.75480662860933501</v>
      </c>
      <c r="N131">
        <f t="shared" si="66"/>
        <v>68.98</v>
      </c>
      <c r="O131">
        <f t="shared" si="67"/>
        <v>1.3796000000000002</v>
      </c>
      <c r="P131">
        <f t="shared" si="68"/>
        <v>6.0740971477298125</v>
      </c>
      <c r="Q131">
        <f t="shared" si="69"/>
        <v>303.70485738649063</v>
      </c>
      <c r="R131">
        <f t="shared" si="70"/>
        <v>52.255088401537421</v>
      </c>
      <c r="S131">
        <f t="shared" si="71"/>
        <v>1.0451017680307484</v>
      </c>
      <c r="T131">
        <f t="shared" si="72"/>
        <v>4.6013697218635494</v>
      </c>
      <c r="U131">
        <f t="shared" si="73"/>
        <v>48.291428237304821</v>
      </c>
      <c r="V131">
        <f t="shared" si="74"/>
        <v>4.8887804419335358E-2</v>
      </c>
      <c r="W131">
        <f t="shared" si="75"/>
        <v>-1.7316991300810312</v>
      </c>
      <c r="X131">
        <f t="shared" si="76"/>
        <v>1.5640509595930467</v>
      </c>
      <c r="Y131">
        <f t="shared" si="77"/>
        <v>0.99673694261856227</v>
      </c>
      <c r="Z131">
        <f t="shared" si="78"/>
        <v>0.77243838936425224</v>
      </c>
      <c r="AA131">
        <f t="shared" si="79"/>
        <v>-1.2081330041116658</v>
      </c>
      <c r="AB131">
        <f t="shared" si="80"/>
        <v>40.495977017696312</v>
      </c>
      <c r="AC131">
        <f t="shared" si="81"/>
        <v>0.80991954035392622</v>
      </c>
      <c r="AD131">
        <f t="shared" si="82"/>
        <v>3.5542746168257175</v>
      </c>
      <c r="AE131">
        <f t="shared" si="83"/>
        <v>37.30215304772311</v>
      </c>
      <c r="AF131">
        <f t="shared" si="84"/>
        <v>3.7762816905225975E-2</v>
      </c>
      <c r="AG131">
        <f t="shared" si="47"/>
        <v>7952.1448859275397</v>
      </c>
      <c r="AH131">
        <f t="shared" si="48"/>
        <v>10535.340555472691</v>
      </c>
      <c r="AI131">
        <f t="shared" si="49"/>
        <v>7952.1448859275397</v>
      </c>
      <c r="AK131" t="b">
        <f t="shared" si="85"/>
        <v>1</v>
      </c>
      <c r="AL131" t="b">
        <f t="shared" si="86"/>
        <v>1</v>
      </c>
      <c r="AM131">
        <f t="shared" si="87"/>
        <v>7952.1448859275397</v>
      </c>
      <c r="AN131" t="b">
        <f t="shared" si="88"/>
        <v>1</v>
      </c>
      <c r="AO131">
        <f t="shared" si="89"/>
        <v>1.2081330041116658</v>
      </c>
      <c r="AP131">
        <f>SUM(AO132:$AO$271)</f>
        <v>6142.5419876770502</v>
      </c>
      <c r="AQ131" t="b">
        <f t="shared" si="50"/>
        <v>1</v>
      </c>
      <c r="AR131" t="b">
        <f t="shared" si="90"/>
        <v>1</v>
      </c>
      <c r="AS131" t="b">
        <f t="shared" si="91"/>
        <v>1</v>
      </c>
      <c r="AT131" t="b">
        <f t="shared" si="93"/>
        <v>1</v>
      </c>
      <c r="AU131">
        <f t="shared" si="51"/>
        <v>10535.340555472689</v>
      </c>
      <c r="AV131" t="b">
        <f t="shared" si="52"/>
        <v>1</v>
      </c>
      <c r="AW131" t="b">
        <f t="shared" si="53"/>
        <v>1</v>
      </c>
      <c r="AX131" t="b">
        <f t="shared" si="92"/>
        <v>1</v>
      </c>
    </row>
    <row r="132" spans="1:50" x14ac:dyDescent="0.35">
      <c r="A132">
        <v>80</v>
      </c>
      <c r="B132">
        <f t="shared" si="54"/>
        <v>18</v>
      </c>
      <c r="C132">
        <f t="shared" si="55"/>
        <v>56</v>
      </c>
      <c r="D132">
        <f t="shared" si="56"/>
        <v>2.5469307920246154E-3</v>
      </c>
      <c r="E132">
        <f t="shared" si="57"/>
        <v>2.1249239845710921E-4</v>
      </c>
      <c r="F132">
        <f t="shared" si="58"/>
        <v>0.04</v>
      </c>
      <c r="G132">
        <f t="shared" si="59"/>
        <v>3.3960531989175591E-3</v>
      </c>
      <c r="H132">
        <f t="shared" si="60"/>
        <v>0.02</v>
      </c>
      <c r="I132">
        <f t="shared" si="61"/>
        <v>1.2178155019838586</v>
      </c>
      <c r="J132">
        <f t="shared" si="62"/>
        <v>1.6039067088452206E-4</v>
      </c>
      <c r="K132">
        <f t="shared" si="63"/>
        <v>2.5628187704019763E-3</v>
      </c>
      <c r="L132">
        <f t="shared" si="64"/>
        <v>0</v>
      </c>
      <c r="M132">
        <f t="shared" si="65"/>
        <v>0.75208341916804855</v>
      </c>
      <c r="N132">
        <f t="shared" si="66"/>
        <v>68.98</v>
      </c>
      <c r="O132">
        <f t="shared" si="67"/>
        <v>1.3796000000000002</v>
      </c>
      <c r="P132">
        <f t="shared" si="68"/>
        <v>6.0890775099192931</v>
      </c>
      <c r="Q132">
        <f t="shared" si="69"/>
        <v>304.45387549596467</v>
      </c>
      <c r="R132">
        <f t="shared" si="70"/>
        <v>52.066561241471931</v>
      </c>
      <c r="S132">
        <f t="shared" si="71"/>
        <v>1.0413312248294386</v>
      </c>
      <c r="T132">
        <f t="shared" si="72"/>
        <v>4.5960760666031062</v>
      </c>
      <c r="U132">
        <f t="shared" si="73"/>
        <v>48.11720126535662</v>
      </c>
      <c r="V132">
        <f t="shared" si="74"/>
        <v>4.8831561344190526E-2</v>
      </c>
      <c r="W132">
        <f t="shared" si="75"/>
        <v>-1.7368788766614252</v>
      </c>
      <c r="X132">
        <f t="shared" si="76"/>
        <v>1.5698355512600912</v>
      </c>
      <c r="Y132">
        <f t="shared" si="77"/>
        <v>0.99673694261856227</v>
      </c>
      <c r="Z132">
        <f t="shared" si="78"/>
        <v>0.76991787857613136</v>
      </c>
      <c r="AA132">
        <f t="shared" si="79"/>
        <v>-1.2086444573395596</v>
      </c>
      <c r="AB132">
        <f t="shared" si="80"/>
        <v>40.218210705097782</v>
      </c>
      <c r="AC132">
        <f t="shared" si="81"/>
        <v>0.80436421410195558</v>
      </c>
      <c r="AD132">
        <f t="shared" si="82"/>
        <v>3.538601134973594</v>
      </c>
      <c r="AE132">
        <f t="shared" si="83"/>
        <v>37.04629352124411</v>
      </c>
      <c r="AF132">
        <f t="shared" si="84"/>
        <v>3.759629211767939E-2</v>
      </c>
      <c r="AG132">
        <f t="shared" si="47"/>
        <v>7976.6083034431504</v>
      </c>
      <c r="AH132">
        <f t="shared" si="48"/>
        <v>10606.015370298737</v>
      </c>
      <c r="AI132">
        <f t="shared" si="49"/>
        <v>7976.6083034431504</v>
      </c>
      <c r="AK132" t="b">
        <f t="shared" si="85"/>
        <v>1</v>
      </c>
      <c r="AL132" t="b">
        <f t="shared" si="86"/>
        <v>1</v>
      </c>
      <c r="AM132">
        <f t="shared" si="87"/>
        <v>7976.6083034431513</v>
      </c>
      <c r="AN132" t="b">
        <f t="shared" si="88"/>
        <v>1</v>
      </c>
      <c r="AO132">
        <f t="shared" si="89"/>
        <v>1.2086444573395596</v>
      </c>
      <c r="AP132">
        <f>SUM(AO133:$AO$271)</f>
        <v>6141.3333432197105</v>
      </c>
      <c r="AQ132" t="b">
        <f t="shared" si="50"/>
        <v>1</v>
      </c>
      <c r="AR132" t="b">
        <f t="shared" si="90"/>
        <v>1</v>
      </c>
      <c r="AS132" t="b">
        <f t="shared" si="91"/>
        <v>1</v>
      </c>
      <c r="AT132" t="b">
        <f t="shared" si="93"/>
        <v>1</v>
      </c>
      <c r="AU132">
        <f t="shared" si="51"/>
        <v>10606.015370298737</v>
      </c>
      <c r="AV132" t="b">
        <f t="shared" si="52"/>
        <v>1</v>
      </c>
      <c r="AW132" t="b">
        <f t="shared" si="53"/>
        <v>1</v>
      </c>
      <c r="AX132" t="b">
        <f t="shared" si="92"/>
        <v>1</v>
      </c>
    </row>
    <row r="133" spans="1:50" x14ac:dyDescent="0.35">
      <c r="A133">
        <v>81</v>
      </c>
      <c r="B133">
        <f t="shared" si="54"/>
        <v>18</v>
      </c>
      <c r="C133">
        <f t="shared" si="55"/>
        <v>56</v>
      </c>
      <c r="D133">
        <f t="shared" si="56"/>
        <v>2.5469307920246154E-3</v>
      </c>
      <c r="E133">
        <f t="shared" si="57"/>
        <v>2.1249239845710921E-4</v>
      </c>
      <c r="F133">
        <f t="shared" si="58"/>
        <v>0.04</v>
      </c>
      <c r="G133">
        <f t="shared" si="59"/>
        <v>3.3960531989175591E-3</v>
      </c>
      <c r="H133">
        <f t="shared" si="60"/>
        <v>0.02</v>
      </c>
      <c r="I133">
        <f t="shared" si="61"/>
        <v>1.2208189635446443</v>
      </c>
      <c r="J133">
        <f t="shared" si="62"/>
        <v>1.5981200957884207E-4</v>
      </c>
      <c r="K133">
        <f t="shared" si="63"/>
        <v>2.5535725714321512E-3</v>
      </c>
      <c r="L133">
        <f t="shared" si="64"/>
        <v>0</v>
      </c>
      <c r="M133">
        <f t="shared" si="65"/>
        <v>0.74937003458703755</v>
      </c>
      <c r="N133">
        <f t="shared" si="66"/>
        <v>68.98</v>
      </c>
      <c r="O133">
        <f t="shared" si="67"/>
        <v>1.3796000000000002</v>
      </c>
      <c r="P133">
        <f t="shared" si="68"/>
        <v>6.1040948177232215</v>
      </c>
      <c r="Q133">
        <f t="shared" si="69"/>
        <v>305.20474088616106</v>
      </c>
      <c r="R133">
        <f t="shared" si="70"/>
        <v>51.878714254211992</v>
      </c>
      <c r="S133">
        <f t="shared" si="71"/>
        <v>1.0375742850842398</v>
      </c>
      <c r="T133">
        <f t="shared" si="72"/>
        <v>4.5907885014392464</v>
      </c>
      <c r="U133">
        <f t="shared" si="73"/>
        <v>47.943602873652623</v>
      </c>
      <c r="V133">
        <f t="shared" si="74"/>
        <v>4.877538297400718E-2</v>
      </c>
      <c r="W133">
        <f t="shared" si="75"/>
        <v>-1.7420267889381265</v>
      </c>
      <c r="X133">
        <f t="shared" si="76"/>
        <v>1.5755861264488473</v>
      </c>
      <c r="Y133">
        <f t="shared" si="77"/>
        <v>0.99673694261856227</v>
      </c>
      <c r="Z133">
        <f t="shared" si="78"/>
        <v>0.76740559235934269</v>
      </c>
      <c r="AA133">
        <f t="shared" si="79"/>
        <v>-1.2091136046806454</v>
      </c>
      <c r="AB133">
        <f t="shared" si="80"/>
        <v>39.942349621860203</v>
      </c>
      <c r="AC133">
        <f t="shared" si="81"/>
        <v>0.79884699243720403</v>
      </c>
      <c r="AD133">
        <f t="shared" si="82"/>
        <v>3.5229967693434441</v>
      </c>
      <c r="AE133">
        <f t="shared" si="83"/>
        <v>36.792188963096478</v>
      </c>
      <c r="AF133">
        <f t="shared" si="84"/>
        <v>3.7430501663721777E-2</v>
      </c>
      <c r="AG133">
        <f t="shared" si="47"/>
        <v>8001.1460572467022</v>
      </c>
      <c r="AH133">
        <f t="shared" si="48"/>
        <v>10677.163067583786</v>
      </c>
      <c r="AI133">
        <f t="shared" si="49"/>
        <v>8001.1460572467022</v>
      </c>
      <c r="AK133" t="b">
        <f t="shared" si="85"/>
        <v>1</v>
      </c>
      <c r="AL133" t="b">
        <f t="shared" si="86"/>
        <v>1</v>
      </c>
      <c r="AM133">
        <f t="shared" si="87"/>
        <v>8001.1460572467022</v>
      </c>
      <c r="AN133" t="b">
        <f t="shared" si="88"/>
        <v>1</v>
      </c>
      <c r="AO133">
        <f t="shared" si="89"/>
        <v>1.2091136046806454</v>
      </c>
      <c r="AP133">
        <f>SUM(AO134:$AO$271)</f>
        <v>6140.1242296150303</v>
      </c>
      <c r="AQ133" t="b">
        <f t="shared" si="50"/>
        <v>1</v>
      </c>
      <c r="AR133" t="b">
        <f t="shared" si="90"/>
        <v>1</v>
      </c>
      <c r="AS133" t="b">
        <f t="shared" si="91"/>
        <v>1</v>
      </c>
      <c r="AT133" t="b">
        <f t="shared" si="93"/>
        <v>1</v>
      </c>
      <c r="AU133">
        <f t="shared" si="51"/>
        <v>10677.163067583786</v>
      </c>
      <c r="AV133" t="b">
        <f t="shared" si="52"/>
        <v>1</v>
      </c>
      <c r="AW133" t="b">
        <f t="shared" si="53"/>
        <v>1</v>
      </c>
      <c r="AX133" t="b">
        <f t="shared" si="92"/>
        <v>1</v>
      </c>
    </row>
    <row r="134" spans="1:50" x14ac:dyDescent="0.35">
      <c r="A134">
        <v>82</v>
      </c>
      <c r="B134">
        <f t="shared" si="54"/>
        <v>18</v>
      </c>
      <c r="C134">
        <f t="shared" si="55"/>
        <v>56</v>
      </c>
      <c r="D134">
        <f t="shared" si="56"/>
        <v>2.5469307920246154E-3</v>
      </c>
      <c r="E134">
        <f t="shared" si="57"/>
        <v>2.1249239845710921E-4</v>
      </c>
      <c r="F134">
        <f t="shared" si="58"/>
        <v>0.04</v>
      </c>
      <c r="G134">
        <f t="shared" si="59"/>
        <v>3.3960531989175591E-3</v>
      </c>
      <c r="H134">
        <f t="shared" si="60"/>
        <v>0.02</v>
      </c>
      <c r="I134">
        <f t="shared" si="61"/>
        <v>1.2238298324518895</v>
      </c>
      <c r="J134">
        <f t="shared" si="62"/>
        <v>1.592354359812865E-4</v>
      </c>
      <c r="K134">
        <f t="shared" si="63"/>
        <v>2.5443597311205256E-3</v>
      </c>
      <c r="L134">
        <f t="shared" si="64"/>
        <v>0</v>
      </c>
      <c r="M134">
        <f t="shared" si="65"/>
        <v>0.74666643941993571</v>
      </c>
      <c r="N134">
        <f t="shared" si="66"/>
        <v>68.98</v>
      </c>
      <c r="O134">
        <f t="shared" si="67"/>
        <v>1.3796000000000002</v>
      </c>
      <c r="P134">
        <f t="shared" si="68"/>
        <v>6.1191491622594469</v>
      </c>
      <c r="Q134">
        <f t="shared" si="69"/>
        <v>305.95745811297235</v>
      </c>
      <c r="R134">
        <f t="shared" si="70"/>
        <v>51.691544985813856</v>
      </c>
      <c r="S134">
        <f t="shared" si="71"/>
        <v>1.0338308997162771</v>
      </c>
      <c r="T134">
        <f t="shared" si="72"/>
        <v>4.585507019365604</v>
      </c>
      <c r="U134">
        <f t="shared" si="73"/>
        <v>47.770630794385951</v>
      </c>
      <c r="V134">
        <f t="shared" si="74"/>
        <v>4.8719269234345358E-2</v>
      </c>
      <c r="W134">
        <f t="shared" si="75"/>
        <v>-1.7471429968883199</v>
      </c>
      <c r="X134">
        <f t="shared" si="76"/>
        <v>1.5813028230094019</v>
      </c>
      <c r="Y134">
        <f t="shared" si="77"/>
        <v>0.99673694261856227</v>
      </c>
      <c r="Z134">
        <f t="shared" si="78"/>
        <v>0.76490150387663791</v>
      </c>
      <c r="AA134">
        <f t="shared" si="79"/>
        <v>-1.2095409074042678</v>
      </c>
      <c r="AB134">
        <f t="shared" si="80"/>
        <v>39.66838069980809</v>
      </c>
      <c r="AC134">
        <f t="shared" si="81"/>
        <v>0.79336761399616185</v>
      </c>
      <c r="AD134">
        <f t="shared" si="82"/>
        <v>3.5074612151496298</v>
      </c>
      <c r="AE134">
        <f t="shared" si="83"/>
        <v>36.539827335761444</v>
      </c>
      <c r="AF134">
        <f t="shared" si="84"/>
        <v>3.7265442305121584E-2</v>
      </c>
      <c r="AG134">
        <f t="shared" si="47"/>
        <v>8025.7584245744856</v>
      </c>
      <c r="AH134">
        <f t="shared" si="48"/>
        <v>10748.786875715845</v>
      </c>
      <c r="AI134">
        <f t="shared" si="49"/>
        <v>8025.7584245744856</v>
      </c>
      <c r="AK134" t="b">
        <f t="shared" si="85"/>
        <v>1</v>
      </c>
      <c r="AL134" t="b">
        <f t="shared" si="86"/>
        <v>1</v>
      </c>
      <c r="AM134">
        <f t="shared" si="87"/>
        <v>8025.7584245744856</v>
      </c>
      <c r="AN134" t="b">
        <f t="shared" si="88"/>
        <v>1</v>
      </c>
      <c r="AO134">
        <f t="shared" si="89"/>
        <v>1.2095409074042678</v>
      </c>
      <c r="AP134">
        <f>SUM(AO135:$AO$271)</f>
        <v>6138.9146887076258</v>
      </c>
      <c r="AQ134" t="b">
        <f t="shared" si="50"/>
        <v>1</v>
      </c>
      <c r="AR134" t="b">
        <f t="shared" si="90"/>
        <v>1</v>
      </c>
      <c r="AS134" t="b">
        <f t="shared" si="91"/>
        <v>1</v>
      </c>
      <c r="AT134" t="b">
        <f t="shared" si="93"/>
        <v>1</v>
      </c>
      <c r="AU134">
        <f t="shared" si="51"/>
        <v>10748.786875715843</v>
      </c>
      <c r="AV134" t="b">
        <f t="shared" si="52"/>
        <v>1</v>
      </c>
      <c r="AW134" t="b">
        <f t="shared" si="53"/>
        <v>1</v>
      </c>
      <c r="AX134" t="b">
        <f t="shared" si="92"/>
        <v>1</v>
      </c>
    </row>
    <row r="135" spans="1:50" x14ac:dyDescent="0.35">
      <c r="A135">
        <v>83</v>
      </c>
      <c r="B135">
        <f t="shared" si="54"/>
        <v>18</v>
      </c>
      <c r="C135">
        <f t="shared" si="55"/>
        <v>56</v>
      </c>
      <c r="D135">
        <f t="shared" si="56"/>
        <v>2.5469307920246154E-3</v>
      </c>
      <c r="E135">
        <f t="shared" si="57"/>
        <v>2.1249239845710921E-4</v>
      </c>
      <c r="F135">
        <f t="shared" si="58"/>
        <v>0.04</v>
      </c>
      <c r="G135">
        <f t="shared" si="59"/>
        <v>3.3960531989175591E-3</v>
      </c>
      <c r="H135">
        <f t="shared" si="60"/>
        <v>0.02</v>
      </c>
      <c r="I135">
        <f t="shared" si="61"/>
        <v>1.2268481269741089</v>
      </c>
      <c r="J135">
        <f t="shared" si="62"/>
        <v>1.5866094255977199E-4</v>
      </c>
      <c r="K135">
        <f t="shared" si="63"/>
        <v>2.5351801291149329E-3</v>
      </c>
      <c r="L135">
        <f t="shared" si="64"/>
        <v>0</v>
      </c>
      <c r="M135">
        <f t="shared" si="65"/>
        <v>0.74397259834826102</v>
      </c>
      <c r="N135">
        <f t="shared" si="66"/>
        <v>68.98</v>
      </c>
      <c r="O135">
        <f t="shared" si="67"/>
        <v>1.3796000000000002</v>
      </c>
      <c r="P135">
        <f t="shared" si="68"/>
        <v>6.1342406348705447</v>
      </c>
      <c r="Q135">
        <f t="shared" si="69"/>
        <v>306.71203174352723</v>
      </c>
      <c r="R135">
        <f t="shared" si="70"/>
        <v>51.505050991187169</v>
      </c>
      <c r="S135">
        <f t="shared" si="71"/>
        <v>1.0301010198237435</v>
      </c>
      <c r="T135">
        <f t="shared" si="72"/>
        <v>4.5802316133838756</v>
      </c>
      <c r="U135">
        <f t="shared" si="73"/>
        <v>47.598282767931593</v>
      </c>
      <c r="V135">
        <f t="shared" si="74"/>
        <v>4.866322005085074E-2</v>
      </c>
      <c r="W135">
        <f t="shared" si="75"/>
        <v>-1.7522276300028947</v>
      </c>
      <c r="X135">
        <f t="shared" si="76"/>
        <v>1.586985778277139</v>
      </c>
      <c r="Y135">
        <f t="shared" si="77"/>
        <v>0.99673694261856227</v>
      </c>
      <c r="Z135">
        <f t="shared" si="78"/>
        <v>0.76240558637834044</v>
      </c>
      <c r="AA135">
        <f t="shared" si="79"/>
        <v>-1.209926822861469</v>
      </c>
      <c r="AB135">
        <f t="shared" si="80"/>
        <v>39.396290960401984</v>
      </c>
      <c r="AC135">
        <f t="shared" si="81"/>
        <v>0.78792581920803983</v>
      </c>
      <c r="AD135">
        <f t="shared" si="82"/>
        <v>3.491994168950546</v>
      </c>
      <c r="AE135">
        <f t="shared" si="83"/>
        <v>36.289196684286942</v>
      </c>
      <c r="AF135">
        <f t="shared" si="84"/>
        <v>3.7101110817927073E-2</v>
      </c>
      <c r="AG135">
        <f t="shared" si="47"/>
        <v>8050.4456834330558</v>
      </c>
      <c r="AH135">
        <f t="shared" si="48"/>
        <v>10820.890045287073</v>
      </c>
      <c r="AI135">
        <f t="shared" si="49"/>
        <v>8050.4456834330558</v>
      </c>
      <c r="AK135" t="b">
        <f t="shared" si="85"/>
        <v>1</v>
      </c>
      <c r="AL135" t="b">
        <f t="shared" si="86"/>
        <v>1</v>
      </c>
      <c r="AM135">
        <f t="shared" si="87"/>
        <v>8050.4456834330558</v>
      </c>
      <c r="AN135" t="b">
        <f t="shared" si="88"/>
        <v>1</v>
      </c>
      <c r="AO135">
        <f t="shared" si="89"/>
        <v>1.209926822861469</v>
      </c>
      <c r="AP135">
        <f>SUM(AO136:$AO$271)</f>
        <v>6137.7047618847646</v>
      </c>
      <c r="AQ135" t="b">
        <f t="shared" si="50"/>
        <v>1</v>
      </c>
      <c r="AR135" t="b">
        <f t="shared" si="90"/>
        <v>1</v>
      </c>
      <c r="AS135" t="b">
        <f t="shared" si="91"/>
        <v>1</v>
      </c>
      <c r="AT135" t="b">
        <f t="shared" si="93"/>
        <v>1</v>
      </c>
      <c r="AU135">
        <f t="shared" si="51"/>
        <v>10820.890045287075</v>
      </c>
      <c r="AV135" t="b">
        <f t="shared" si="52"/>
        <v>1</v>
      </c>
      <c r="AW135" t="b">
        <f t="shared" si="53"/>
        <v>1</v>
      </c>
      <c r="AX135" t="b">
        <f t="shared" si="92"/>
        <v>1</v>
      </c>
    </row>
    <row r="136" spans="1:50" x14ac:dyDescent="0.35">
      <c r="A136">
        <v>84</v>
      </c>
      <c r="B136">
        <f t="shared" si="54"/>
        <v>18</v>
      </c>
      <c r="C136">
        <f t="shared" si="55"/>
        <v>56</v>
      </c>
      <c r="D136">
        <f t="shared" si="56"/>
        <v>2.5469307920246154E-3</v>
      </c>
      <c r="E136">
        <f t="shared" si="57"/>
        <v>2.1249239845710921E-4</v>
      </c>
      <c r="F136">
        <f t="shared" si="58"/>
        <v>0.04</v>
      </c>
      <c r="G136">
        <f t="shared" si="59"/>
        <v>3.3960531989175591E-3</v>
      </c>
      <c r="H136">
        <f t="shared" si="60"/>
        <v>0.02</v>
      </c>
      <c r="I136">
        <f t="shared" si="61"/>
        <v>1.2298738654248726</v>
      </c>
      <c r="J136">
        <f t="shared" si="62"/>
        <v>1.5808852180938956E-4</v>
      </c>
      <c r="K136">
        <f t="shared" si="63"/>
        <v>2.5260336454974172E-3</v>
      </c>
      <c r="L136">
        <f t="shared" si="64"/>
        <v>0</v>
      </c>
      <c r="M136">
        <f t="shared" si="65"/>
        <v>0.74128847618095417</v>
      </c>
      <c r="N136">
        <f t="shared" si="66"/>
        <v>68.98</v>
      </c>
      <c r="O136">
        <f t="shared" si="67"/>
        <v>1.3796000000000002</v>
      </c>
      <c r="P136">
        <f t="shared" si="68"/>
        <v>6.1493693271243632</v>
      </c>
      <c r="Q136">
        <f t="shared" si="69"/>
        <v>307.46846635621819</v>
      </c>
      <c r="R136">
        <f t="shared" si="70"/>
        <v>51.319229834063044</v>
      </c>
      <c r="S136">
        <f t="shared" si="71"/>
        <v>1.0263845966812608</v>
      </c>
      <c r="T136">
        <f t="shared" si="72"/>
        <v>4.5749622765038103</v>
      </c>
      <c r="U136">
        <f t="shared" si="73"/>
        <v>47.426556542816869</v>
      </c>
      <c r="V136">
        <f t="shared" si="74"/>
        <v>4.8607235349254554E-2</v>
      </c>
      <c r="W136">
        <f t="shared" si="75"/>
        <v>-1.7572808172881509</v>
      </c>
      <c r="X136">
        <f t="shared" si="76"/>
        <v>1.5926351290745586</v>
      </c>
      <c r="Y136">
        <f t="shared" si="77"/>
        <v>0.99673694261856227</v>
      </c>
      <c r="Z136">
        <f t="shared" si="78"/>
        <v>0.75991781320205931</v>
      </c>
      <c r="AA136">
        <f t="shared" si="79"/>
        <v>-1.2102718045151235</v>
      </c>
      <c r="AB136">
        <f t="shared" si="80"/>
        <v>39.126067514123655</v>
      </c>
      <c r="AC136">
        <f t="shared" si="81"/>
        <v>0.78252135028247305</v>
      </c>
      <c r="AD136">
        <f t="shared" si="82"/>
        <v>3.4765953286426905</v>
      </c>
      <c r="AE136">
        <f t="shared" si="83"/>
        <v>36.040285135721213</v>
      </c>
      <c r="AF136">
        <f t="shared" si="84"/>
        <v>3.6937503992403357E-2</v>
      </c>
      <c r="AG136">
        <f t="shared" si="47"/>
        <v>8075.2081126022676</v>
      </c>
      <c r="AH136">
        <f t="shared" si="48"/>
        <v>10893.47584924691</v>
      </c>
      <c r="AI136">
        <f t="shared" si="49"/>
        <v>8075.2081126022676</v>
      </c>
      <c r="AK136" t="b">
        <f t="shared" si="85"/>
        <v>1</v>
      </c>
      <c r="AL136" t="b">
        <f t="shared" si="86"/>
        <v>1</v>
      </c>
      <c r="AM136">
        <f t="shared" si="87"/>
        <v>8075.2081126022676</v>
      </c>
      <c r="AN136" t="b">
        <f t="shared" si="88"/>
        <v>1</v>
      </c>
      <c r="AO136">
        <f t="shared" si="89"/>
        <v>1.2102718045151235</v>
      </c>
      <c r="AP136">
        <f>SUM(AO137:$AO$271)</f>
        <v>6136.4944900802493</v>
      </c>
      <c r="AQ136" t="b">
        <f t="shared" si="50"/>
        <v>1</v>
      </c>
      <c r="AR136" t="b">
        <f t="shared" si="90"/>
        <v>1</v>
      </c>
      <c r="AS136" t="b">
        <f t="shared" si="91"/>
        <v>1</v>
      </c>
      <c r="AT136" t="b">
        <f t="shared" si="93"/>
        <v>1</v>
      </c>
      <c r="AU136">
        <f t="shared" si="51"/>
        <v>10893.475849246912</v>
      </c>
      <c r="AV136" t="b">
        <f t="shared" si="52"/>
        <v>1</v>
      </c>
      <c r="AW136" t="b">
        <f t="shared" si="53"/>
        <v>1</v>
      </c>
      <c r="AX136" t="b">
        <f t="shared" si="92"/>
        <v>1</v>
      </c>
    </row>
    <row r="137" spans="1:50" x14ac:dyDescent="0.35">
      <c r="A137">
        <v>85</v>
      </c>
      <c r="B137">
        <f t="shared" si="54"/>
        <v>18</v>
      </c>
      <c r="C137">
        <f t="shared" si="55"/>
        <v>56</v>
      </c>
      <c r="D137">
        <f t="shared" si="56"/>
        <v>2.5469307920246154E-3</v>
      </c>
      <c r="E137">
        <f t="shared" si="57"/>
        <v>2.1249239845710921E-4</v>
      </c>
      <c r="F137">
        <f t="shared" si="58"/>
        <v>0.04</v>
      </c>
      <c r="G137">
        <f t="shared" si="59"/>
        <v>3.3960531989175591E-3</v>
      </c>
      <c r="H137">
        <f t="shared" si="60"/>
        <v>0.02</v>
      </c>
      <c r="I137">
        <f t="shared" si="61"/>
        <v>1.232907066162916</v>
      </c>
      <c r="J137">
        <f t="shared" si="62"/>
        <v>1.5751816625230662E-4</v>
      </c>
      <c r="K137">
        <f t="shared" si="63"/>
        <v>2.5169201607826634E-3</v>
      </c>
      <c r="L137">
        <f t="shared" si="64"/>
        <v>0</v>
      </c>
      <c r="M137">
        <f t="shared" si="65"/>
        <v>0.73861403785391921</v>
      </c>
      <c r="N137">
        <f t="shared" si="66"/>
        <v>68.98</v>
      </c>
      <c r="O137">
        <f t="shared" si="67"/>
        <v>1.3796000000000002</v>
      </c>
      <c r="P137">
        <f t="shared" si="68"/>
        <v>6.16453533081458</v>
      </c>
      <c r="Q137">
        <f t="shared" si="69"/>
        <v>308.22676654072899</v>
      </c>
      <c r="R137">
        <f t="shared" si="70"/>
        <v>51.134079086962224</v>
      </c>
      <c r="S137">
        <f t="shared" si="71"/>
        <v>1.0226815817392445</v>
      </c>
      <c r="T137">
        <f t="shared" si="72"/>
        <v>4.569699001743194</v>
      </c>
      <c r="U137">
        <f t="shared" si="73"/>
        <v>47.255449875691987</v>
      </c>
      <c r="V137">
        <f t="shared" si="74"/>
        <v>4.8551315055373447E-2</v>
      </c>
      <c r="W137">
        <f t="shared" si="75"/>
        <v>-1.7623026872675742</v>
      </c>
      <c r="X137">
        <f t="shared" si="76"/>
        <v>1.5982510117131383</v>
      </c>
      <c r="Y137">
        <f t="shared" si="77"/>
        <v>0.99673694261856227</v>
      </c>
      <c r="Z137">
        <f t="shared" si="78"/>
        <v>0.7574381577724042</v>
      </c>
      <c r="AA137">
        <f t="shared" si="79"/>
        <v>-1.2105763019698728</v>
      </c>
      <c r="AB137">
        <f t="shared" si="80"/>
        <v>38.857697559865485</v>
      </c>
      <c r="AC137">
        <f t="shared" si="81"/>
        <v>0.77715395119730979</v>
      </c>
      <c r="AD137">
        <f t="shared" si="82"/>
        <v>3.4612643934547593</v>
      </c>
      <c r="AE137">
        <f t="shared" si="83"/>
        <v>35.793080898550329</v>
      </c>
      <c r="AF137">
        <f t="shared" si="84"/>
        <v>3.6774618632969658E-2</v>
      </c>
      <c r="AG137">
        <f t="shared" si="47"/>
        <v>8100.0459916383161</v>
      </c>
      <c r="AH137">
        <f t="shared" si="48"/>
        <v>10966.547583056252</v>
      </c>
      <c r="AI137">
        <f t="shared" si="49"/>
        <v>8100.0459916383161</v>
      </c>
      <c r="AK137" t="b">
        <f t="shared" si="85"/>
        <v>1</v>
      </c>
      <c r="AL137" t="b">
        <f t="shared" si="86"/>
        <v>1</v>
      </c>
      <c r="AM137">
        <f t="shared" si="87"/>
        <v>8100.0459916383161</v>
      </c>
      <c r="AN137" t="b">
        <f t="shared" si="88"/>
        <v>1</v>
      </c>
      <c r="AO137">
        <f t="shared" si="89"/>
        <v>1.2105763019698728</v>
      </c>
      <c r="AP137">
        <f>SUM(AO138:$AO$271)</f>
        <v>6135.2839137782794</v>
      </c>
      <c r="AQ137" t="b">
        <f t="shared" si="50"/>
        <v>1</v>
      </c>
      <c r="AR137" t="b">
        <f t="shared" si="90"/>
        <v>1</v>
      </c>
      <c r="AS137" t="b">
        <f t="shared" si="91"/>
        <v>1</v>
      </c>
      <c r="AT137" t="b">
        <f t="shared" si="93"/>
        <v>1</v>
      </c>
      <c r="AU137">
        <f t="shared" si="51"/>
        <v>10966.547583056252</v>
      </c>
      <c r="AV137" t="b">
        <f t="shared" si="52"/>
        <v>1</v>
      </c>
      <c r="AW137" t="b">
        <f t="shared" si="53"/>
        <v>1</v>
      </c>
      <c r="AX137" t="b">
        <f t="shared" si="92"/>
        <v>1</v>
      </c>
    </row>
    <row r="138" spans="1:50" x14ac:dyDescent="0.35">
      <c r="A138">
        <v>86</v>
      </c>
      <c r="B138">
        <f t="shared" si="54"/>
        <v>18</v>
      </c>
      <c r="C138">
        <f t="shared" si="55"/>
        <v>56</v>
      </c>
      <c r="D138">
        <f t="shared" si="56"/>
        <v>2.5469307920246154E-3</v>
      </c>
      <c r="E138">
        <f t="shared" si="57"/>
        <v>2.1249239845710921E-4</v>
      </c>
      <c r="F138">
        <f t="shared" si="58"/>
        <v>0.04</v>
      </c>
      <c r="G138">
        <f t="shared" si="59"/>
        <v>3.3960531989175591E-3</v>
      </c>
      <c r="H138">
        <f t="shared" si="60"/>
        <v>0.02</v>
      </c>
      <c r="I138">
        <f t="shared" si="61"/>
        <v>1.2359477475922533</v>
      </c>
      <c r="J138">
        <f t="shared" si="62"/>
        <v>1.5694986843766936E-4</v>
      </c>
      <c r="K138">
        <f t="shared" si="63"/>
        <v>2.50783955591644E-3</v>
      </c>
      <c r="L138">
        <f t="shared" si="64"/>
        <v>0</v>
      </c>
      <c r="M138">
        <f t="shared" si="65"/>
        <v>0.73594924842956511</v>
      </c>
      <c r="N138">
        <f t="shared" si="66"/>
        <v>68.98</v>
      </c>
      <c r="O138">
        <f t="shared" si="67"/>
        <v>1.3796000000000002</v>
      </c>
      <c r="P138">
        <f t="shared" si="68"/>
        <v>6.1797387379612667</v>
      </c>
      <c r="Q138">
        <f t="shared" si="69"/>
        <v>308.98693689806333</v>
      </c>
      <c r="R138">
        <f t="shared" si="70"/>
        <v>50.949596331163349</v>
      </c>
      <c r="S138">
        <f t="shared" si="71"/>
        <v>1.018991926623267</v>
      </c>
      <c r="T138">
        <f t="shared" si="72"/>
        <v>4.5644417821278536</v>
      </c>
      <c r="U138">
        <f t="shared" si="73"/>
        <v>47.084960531300808</v>
      </c>
      <c r="V138">
        <f t="shared" si="74"/>
        <v>4.849545909510948E-2</v>
      </c>
      <c r="W138">
        <f t="shared" si="75"/>
        <v>-1.7672933679836849</v>
      </c>
      <c r="X138">
        <f t="shared" si="76"/>
        <v>1.6038335619953017</v>
      </c>
      <c r="Y138">
        <f t="shared" si="77"/>
        <v>0.99673694261856227</v>
      </c>
      <c r="Z138">
        <f t="shared" si="78"/>
        <v>0.7549665936007024</v>
      </c>
      <c r="AA138">
        <f t="shared" si="79"/>
        <v>-1.2108407610020748</v>
      </c>
      <c r="AB138">
        <f t="shared" si="80"/>
        <v>38.591168384324014</v>
      </c>
      <c r="AC138">
        <f t="shared" si="81"/>
        <v>0.77182336768648019</v>
      </c>
      <c r="AD138">
        <f t="shared" si="82"/>
        <v>3.4460010639417851</v>
      </c>
      <c r="AE138">
        <f t="shared" si="83"/>
        <v>35.547572262139688</v>
      </c>
      <c r="AF138">
        <f t="shared" si="84"/>
        <v>3.6612451558137006E-2</v>
      </c>
      <c r="AG138">
        <f t="shared" si="47"/>
        <v>8124.9596008767885</v>
      </c>
      <c r="AH138">
        <f t="shared" si="48"/>
        <v>11040.108564842698</v>
      </c>
      <c r="AI138">
        <f t="shared" si="49"/>
        <v>8124.9596008767885</v>
      </c>
      <c r="AK138" t="b">
        <f t="shared" si="85"/>
        <v>1</v>
      </c>
      <c r="AL138" t="b">
        <f t="shared" si="86"/>
        <v>1</v>
      </c>
      <c r="AM138">
        <f t="shared" si="87"/>
        <v>8124.9596008767894</v>
      </c>
      <c r="AN138" t="b">
        <f t="shared" si="88"/>
        <v>1</v>
      </c>
      <c r="AO138">
        <f t="shared" si="89"/>
        <v>1.2108407610020748</v>
      </c>
      <c r="AP138">
        <f>SUM(AO139:$AO$271)</f>
        <v>6134.0730730172781</v>
      </c>
      <c r="AQ138" t="b">
        <f t="shared" si="50"/>
        <v>1</v>
      </c>
      <c r="AR138" t="b">
        <f t="shared" si="90"/>
        <v>1</v>
      </c>
      <c r="AS138" t="b">
        <f t="shared" si="91"/>
        <v>1</v>
      </c>
      <c r="AT138" t="b">
        <f t="shared" si="93"/>
        <v>1</v>
      </c>
      <c r="AU138">
        <f t="shared" si="51"/>
        <v>11040.1085648427</v>
      </c>
      <c r="AV138" t="b">
        <f t="shared" si="52"/>
        <v>1</v>
      </c>
      <c r="AW138" t="b">
        <f t="shared" si="53"/>
        <v>1</v>
      </c>
      <c r="AX138" t="b">
        <f t="shared" si="92"/>
        <v>1</v>
      </c>
    </row>
    <row r="139" spans="1:50" x14ac:dyDescent="0.35">
      <c r="A139">
        <v>87</v>
      </c>
      <c r="B139">
        <f t="shared" si="54"/>
        <v>18</v>
      </c>
      <c r="C139">
        <f t="shared" si="55"/>
        <v>56</v>
      </c>
      <c r="D139">
        <f t="shared" si="56"/>
        <v>2.5469307920246154E-3</v>
      </c>
      <c r="E139">
        <f t="shared" si="57"/>
        <v>2.1249239845710921E-4</v>
      </c>
      <c r="F139">
        <f t="shared" si="58"/>
        <v>0.04</v>
      </c>
      <c r="G139">
        <f t="shared" si="59"/>
        <v>3.3960531989175591E-3</v>
      </c>
      <c r="H139">
        <f t="shared" si="60"/>
        <v>0.02</v>
      </c>
      <c r="I139">
        <f t="shared" si="61"/>
        <v>1.2389959281622869</v>
      </c>
      <c r="J139">
        <f t="shared" si="62"/>
        <v>1.563836209415052E-4</v>
      </c>
      <c r="K139">
        <f t="shared" si="63"/>
        <v>2.4987917122740412E-3</v>
      </c>
      <c r="L139">
        <f t="shared" si="64"/>
        <v>0</v>
      </c>
      <c r="M139">
        <f t="shared" si="65"/>
        <v>0.73329407309634953</v>
      </c>
      <c r="N139">
        <f t="shared" si="66"/>
        <v>68.98</v>
      </c>
      <c r="O139">
        <f t="shared" si="67"/>
        <v>1.3796000000000002</v>
      </c>
      <c r="P139">
        <f t="shared" si="68"/>
        <v>6.1949796408114342</v>
      </c>
      <c r="Q139">
        <f t="shared" si="69"/>
        <v>309.74898204057172</v>
      </c>
      <c r="R139">
        <f t="shared" si="70"/>
        <v>50.765779156671407</v>
      </c>
      <c r="S139">
        <f t="shared" si="71"/>
        <v>1.0153155831334282</v>
      </c>
      <c r="T139">
        <f t="shared" si="72"/>
        <v>4.5591906106916325</v>
      </c>
      <c r="U139">
        <f t="shared" si="73"/>
        <v>46.915086282451561</v>
      </c>
      <c r="V139">
        <f t="shared" si="74"/>
        <v>4.8439667394449867E-2</v>
      </c>
      <c r="W139">
        <f t="shared" si="75"/>
        <v>-1.772252986999663</v>
      </c>
      <c r="X139">
        <f t="shared" si="76"/>
        <v>1.6093829152161305</v>
      </c>
      <c r="Y139">
        <f t="shared" si="77"/>
        <v>0.99673694261856227</v>
      </c>
      <c r="Z139">
        <f t="shared" si="78"/>
        <v>0.75250309428471485</v>
      </c>
      <c r="AA139">
        <f t="shared" si="79"/>
        <v>-1.2110656235891</v>
      </c>
      <c r="AB139">
        <f t="shared" si="80"/>
        <v>38.326467361397754</v>
      </c>
      <c r="AC139">
        <f t="shared" si="81"/>
        <v>0.76652934722795507</v>
      </c>
      <c r="AD139">
        <f t="shared" si="82"/>
        <v>3.4308050419792719</v>
      </c>
      <c r="AE139">
        <f t="shared" si="83"/>
        <v>35.303747596179178</v>
      </c>
      <c r="AF139">
        <f t="shared" si="84"/>
        <v>3.6450999600445934E-2</v>
      </c>
      <c r="AG139">
        <f t="shared" si="47"/>
        <v>8149.9492214357224</v>
      </c>
      <c r="AH139">
        <f t="shared" si="48"/>
        <v>11114.162135556873</v>
      </c>
      <c r="AI139">
        <f t="shared" si="49"/>
        <v>8149.9492214357224</v>
      </c>
      <c r="AK139" t="b">
        <f t="shared" si="85"/>
        <v>1</v>
      </c>
      <c r="AL139" t="b">
        <f t="shared" si="86"/>
        <v>1</v>
      </c>
      <c r="AM139">
        <f t="shared" si="87"/>
        <v>8149.9492214357233</v>
      </c>
      <c r="AN139" t="b">
        <f t="shared" si="88"/>
        <v>1</v>
      </c>
      <c r="AO139">
        <f t="shared" si="89"/>
        <v>1.2110656235891</v>
      </c>
      <c r="AP139">
        <f>SUM(AO140:$AO$271)</f>
        <v>6132.8620073936891</v>
      </c>
      <c r="AQ139" t="b">
        <f t="shared" si="50"/>
        <v>1</v>
      </c>
      <c r="AR139" t="b">
        <f t="shared" si="90"/>
        <v>1</v>
      </c>
      <c r="AS139" t="b">
        <f t="shared" si="91"/>
        <v>1</v>
      </c>
      <c r="AT139" t="b">
        <f t="shared" si="93"/>
        <v>1</v>
      </c>
      <c r="AU139">
        <f t="shared" si="51"/>
        <v>11114.162135556875</v>
      </c>
      <c r="AV139" t="b">
        <f t="shared" si="52"/>
        <v>1</v>
      </c>
      <c r="AW139" t="b">
        <f t="shared" si="53"/>
        <v>1</v>
      </c>
      <c r="AX139" t="b">
        <f t="shared" si="92"/>
        <v>1</v>
      </c>
    </row>
    <row r="140" spans="1:50" x14ac:dyDescent="0.35">
      <c r="A140">
        <v>88</v>
      </c>
      <c r="B140">
        <f t="shared" si="54"/>
        <v>19</v>
      </c>
      <c r="C140">
        <f t="shared" si="55"/>
        <v>57</v>
      </c>
      <c r="D140">
        <f t="shared" si="56"/>
        <v>2.7863087280024512E-3</v>
      </c>
      <c r="E140">
        <f t="shared" si="57"/>
        <v>2.3248944612130895E-4</v>
      </c>
      <c r="F140">
        <f t="shared" si="58"/>
        <v>0.04</v>
      </c>
      <c r="G140">
        <f t="shared" si="59"/>
        <v>3.3960531989175591E-3</v>
      </c>
      <c r="H140">
        <f t="shared" si="60"/>
        <v>0.02</v>
      </c>
      <c r="I140">
        <f t="shared" si="61"/>
        <v>1.2420516263679204</v>
      </c>
      <c r="J140">
        <f t="shared" si="62"/>
        <v>1.7048313289820893E-4</v>
      </c>
      <c r="K140">
        <f t="shared" si="63"/>
        <v>2.4897267128973035E-3</v>
      </c>
      <c r="L140">
        <f t="shared" si="64"/>
        <v>0</v>
      </c>
      <c r="M140">
        <f t="shared" si="65"/>
        <v>0.73063386325055402</v>
      </c>
      <c r="N140">
        <f t="shared" si="66"/>
        <v>68.98</v>
      </c>
      <c r="O140">
        <f t="shared" si="67"/>
        <v>1.3796000000000002</v>
      </c>
      <c r="P140">
        <f t="shared" si="68"/>
        <v>6.210258131839602</v>
      </c>
      <c r="Q140">
        <f t="shared" si="69"/>
        <v>310.51290659198008</v>
      </c>
      <c r="R140">
        <f t="shared" si="70"/>
        <v>50.58262516218619</v>
      </c>
      <c r="S140">
        <f t="shared" si="71"/>
        <v>1.0116525032437238</v>
      </c>
      <c r="T140">
        <f t="shared" si="72"/>
        <v>4.5539454804763881</v>
      </c>
      <c r="U140">
        <f t="shared" si="73"/>
        <v>51.144939869462682</v>
      </c>
      <c r="V140">
        <f t="shared" si="74"/>
        <v>5.293721312112968E-2</v>
      </c>
      <c r="W140">
        <f t="shared" si="75"/>
        <v>-6.1808499041177321</v>
      </c>
      <c r="X140">
        <f t="shared" si="76"/>
        <v>6.0185674388818597</v>
      </c>
      <c r="Y140">
        <f t="shared" si="77"/>
        <v>0.99673694261856227</v>
      </c>
      <c r="Z140">
        <f t="shared" si="78"/>
        <v>0.75004763350835424</v>
      </c>
      <c r="AA140">
        <f t="shared" si="79"/>
        <v>-4.514212264643767</v>
      </c>
      <c r="AB140">
        <f t="shared" si="80"/>
        <v>38.063581951588986</v>
      </c>
      <c r="AC140">
        <f t="shared" si="81"/>
        <v>0.76127163903177963</v>
      </c>
      <c r="AD140">
        <f t="shared" si="82"/>
        <v>3.4156760307573801</v>
      </c>
      <c r="AE140">
        <f t="shared" si="83"/>
        <v>38.36114111501756</v>
      </c>
      <c r="AF140">
        <f t="shared" si="84"/>
        <v>3.9705431426030717E-2</v>
      </c>
      <c r="AG140">
        <f t="shared" si="47"/>
        <v>8170.6114669859553</v>
      </c>
      <c r="AH140">
        <f t="shared" si="48"/>
        <v>11182.908263566253</v>
      </c>
      <c r="AI140">
        <f t="shared" si="49"/>
        <v>8170.6114669859553</v>
      </c>
      <c r="AK140" t="b">
        <f t="shared" si="85"/>
        <v>1</v>
      </c>
      <c r="AL140" t="b">
        <f t="shared" si="86"/>
        <v>1</v>
      </c>
      <c r="AM140">
        <f t="shared" si="87"/>
        <v>8170.6114669859544</v>
      </c>
      <c r="AN140" t="b">
        <f t="shared" si="88"/>
        <v>1</v>
      </c>
      <c r="AO140">
        <f t="shared" si="89"/>
        <v>4.514212264643767</v>
      </c>
      <c r="AP140">
        <f>SUM(AO141:$AO$271)</f>
        <v>6128.3477951290442</v>
      </c>
      <c r="AQ140" t="b">
        <f t="shared" si="50"/>
        <v>1</v>
      </c>
      <c r="AR140" t="b">
        <f t="shared" si="90"/>
        <v>1</v>
      </c>
      <c r="AS140" t="b">
        <f t="shared" si="91"/>
        <v>1</v>
      </c>
      <c r="AT140" t="b">
        <f t="shared" si="93"/>
        <v>1</v>
      </c>
      <c r="AU140">
        <f t="shared" si="51"/>
        <v>11182.908263566253</v>
      </c>
      <c r="AV140" t="b">
        <f t="shared" si="52"/>
        <v>1</v>
      </c>
      <c r="AW140" t="b">
        <f t="shared" si="53"/>
        <v>1</v>
      </c>
      <c r="AX140" t="b">
        <f t="shared" si="92"/>
        <v>1</v>
      </c>
    </row>
    <row r="141" spans="1:50" x14ac:dyDescent="0.35">
      <c r="A141">
        <v>89</v>
      </c>
      <c r="B141">
        <f t="shared" si="54"/>
        <v>19</v>
      </c>
      <c r="C141">
        <f t="shared" si="55"/>
        <v>57</v>
      </c>
      <c r="D141">
        <f t="shared" si="56"/>
        <v>2.7863087280024512E-3</v>
      </c>
      <c r="E141">
        <f t="shared" si="57"/>
        <v>2.3248944612130895E-4</v>
      </c>
      <c r="F141">
        <f t="shared" si="58"/>
        <v>0.04</v>
      </c>
      <c r="G141">
        <f t="shared" si="59"/>
        <v>3.3960531989175591E-3</v>
      </c>
      <c r="H141">
        <f t="shared" si="60"/>
        <v>0.02</v>
      </c>
      <c r="I141">
        <f t="shared" si="61"/>
        <v>1.2451148607496725</v>
      </c>
      <c r="J141">
        <f t="shared" si="62"/>
        <v>1.6986466218459349E-4</v>
      </c>
      <c r="K141">
        <f t="shared" si="63"/>
        <v>2.4806945991001435E-3</v>
      </c>
      <c r="L141">
        <f t="shared" si="64"/>
        <v>0</v>
      </c>
      <c r="M141">
        <f t="shared" si="65"/>
        <v>0.72798330398926925</v>
      </c>
      <c r="N141">
        <f t="shared" si="66"/>
        <v>68.98</v>
      </c>
      <c r="O141">
        <f t="shared" si="67"/>
        <v>1.3796000000000002</v>
      </c>
      <c r="P141">
        <f t="shared" si="68"/>
        <v>6.2255743037483624</v>
      </c>
      <c r="Q141">
        <f t="shared" si="69"/>
        <v>311.27871518741813</v>
      </c>
      <c r="R141">
        <f t="shared" si="70"/>
        <v>50.399123887023222</v>
      </c>
      <c r="S141">
        <f t="shared" si="71"/>
        <v>1.0079824777404645</v>
      </c>
      <c r="T141">
        <f t="shared" si="72"/>
        <v>4.5486154045010441</v>
      </c>
      <c r="U141">
        <f t="shared" si="73"/>
        <v>50.959398655378045</v>
      </c>
      <c r="V141">
        <f t="shared" si="74"/>
        <v>5.287525380056507E-2</v>
      </c>
      <c r="W141">
        <f t="shared" si="75"/>
        <v>-6.1697479043968926</v>
      </c>
      <c r="X141">
        <f t="shared" si="76"/>
        <v>6.008054159877112</v>
      </c>
      <c r="Y141">
        <f t="shared" si="77"/>
        <v>0.99673694261856227</v>
      </c>
      <c r="Z141">
        <f t="shared" si="78"/>
        <v>0.74760018504140502</v>
      </c>
      <c r="AA141">
        <f t="shared" si="79"/>
        <v>-4.4916224016629158</v>
      </c>
      <c r="AB141">
        <f t="shared" si="80"/>
        <v>37.801743602356133</v>
      </c>
      <c r="AC141">
        <f t="shared" si="81"/>
        <v>0.75603487204712272</v>
      </c>
      <c r="AD141">
        <f t="shared" si="82"/>
        <v>3.4005457180871659</v>
      </c>
      <c r="AE141">
        <f t="shared" si="83"/>
        <v>38.097255864359354</v>
      </c>
      <c r="AF141">
        <f t="shared" si="84"/>
        <v>3.9529549525413703E-2</v>
      </c>
      <c r="AG141">
        <f t="shared" si="47"/>
        <v>8191.3518686304405</v>
      </c>
      <c r="AH141">
        <f t="shared" si="48"/>
        <v>11252.115019318058</v>
      </c>
      <c r="AI141">
        <f t="shared" si="49"/>
        <v>8191.3518686304405</v>
      </c>
      <c r="AK141" t="b">
        <f t="shared" si="85"/>
        <v>1</v>
      </c>
      <c r="AL141" t="b">
        <f t="shared" si="86"/>
        <v>1</v>
      </c>
      <c r="AM141">
        <f t="shared" si="87"/>
        <v>8191.3518686304415</v>
      </c>
      <c r="AN141" t="b">
        <f t="shared" si="88"/>
        <v>1</v>
      </c>
      <c r="AO141">
        <f t="shared" si="89"/>
        <v>4.4916224016629158</v>
      </c>
      <c r="AP141">
        <f>SUM(AO142:$AO$271)</f>
        <v>6123.8561727273809</v>
      </c>
      <c r="AQ141" t="b">
        <f t="shared" si="50"/>
        <v>1</v>
      </c>
      <c r="AR141" t="b">
        <f t="shared" si="90"/>
        <v>1</v>
      </c>
      <c r="AS141" t="b">
        <f t="shared" si="91"/>
        <v>1</v>
      </c>
      <c r="AT141" t="b">
        <f t="shared" si="93"/>
        <v>1</v>
      </c>
      <c r="AU141">
        <f t="shared" si="51"/>
        <v>11252.115019318058</v>
      </c>
      <c r="AV141" t="b">
        <f t="shared" si="52"/>
        <v>1</v>
      </c>
      <c r="AW141" t="b">
        <f t="shared" si="53"/>
        <v>1</v>
      </c>
      <c r="AX141" t="b">
        <f t="shared" si="92"/>
        <v>1</v>
      </c>
    </row>
    <row r="142" spans="1:50" x14ac:dyDescent="0.35">
      <c r="A142">
        <v>90</v>
      </c>
      <c r="B142">
        <f t="shared" si="54"/>
        <v>19</v>
      </c>
      <c r="C142">
        <f t="shared" si="55"/>
        <v>57</v>
      </c>
      <c r="D142">
        <f t="shared" si="56"/>
        <v>2.7863087280024512E-3</v>
      </c>
      <c r="E142">
        <f t="shared" si="57"/>
        <v>2.3248944612130895E-4</v>
      </c>
      <c r="F142">
        <f t="shared" si="58"/>
        <v>0.04</v>
      </c>
      <c r="G142">
        <f t="shared" si="59"/>
        <v>3.3960531989175591E-3</v>
      </c>
      <c r="H142">
        <f t="shared" si="60"/>
        <v>0.02</v>
      </c>
      <c r="I142">
        <f t="shared" si="61"/>
        <v>1.2481856498937853</v>
      </c>
      <c r="J142">
        <f t="shared" si="62"/>
        <v>1.692484351300257E-4</v>
      </c>
      <c r="K142">
        <f t="shared" si="63"/>
        <v>2.4716952515817965E-3</v>
      </c>
      <c r="L142">
        <f t="shared" si="64"/>
        <v>0</v>
      </c>
      <c r="M142">
        <f t="shared" si="65"/>
        <v>0.7253423603025575</v>
      </c>
      <c r="N142">
        <f t="shared" si="66"/>
        <v>68.98</v>
      </c>
      <c r="O142">
        <f t="shared" si="67"/>
        <v>1.3796000000000002</v>
      </c>
      <c r="P142">
        <f t="shared" si="68"/>
        <v>6.2409282494689267</v>
      </c>
      <c r="Q142">
        <f t="shared" si="69"/>
        <v>312.04641247344631</v>
      </c>
      <c r="R142">
        <f t="shared" si="70"/>
        <v>50.216288309179795</v>
      </c>
      <c r="S142">
        <f t="shared" si="71"/>
        <v>1.0043257661835958</v>
      </c>
      <c r="T142">
        <f t="shared" si="72"/>
        <v>4.5432915670083558</v>
      </c>
      <c r="U142">
        <f t="shared" si="73"/>
        <v>50.774530539007706</v>
      </c>
      <c r="V142">
        <f t="shared" si="74"/>
        <v>5.2813366999069321E-2</v>
      </c>
      <c r="W142">
        <f t="shared" si="75"/>
        <v>-6.1586729300189313</v>
      </c>
      <c r="X142">
        <f t="shared" si="76"/>
        <v>5.9975657704818417</v>
      </c>
      <c r="Y142">
        <f t="shared" si="77"/>
        <v>0.99673694261856227</v>
      </c>
      <c r="Z142">
        <f t="shared" si="78"/>
        <v>0.74516072273924139</v>
      </c>
      <c r="AA142">
        <f t="shared" si="79"/>
        <v>-4.4691504442083811</v>
      </c>
      <c r="AB142">
        <f t="shared" si="80"/>
        <v>37.541706432035362</v>
      </c>
      <c r="AC142">
        <f t="shared" si="81"/>
        <v>0.75083412864070709</v>
      </c>
      <c r="AD142">
        <f t="shared" si="82"/>
        <v>3.3854824276870468</v>
      </c>
      <c r="AE142">
        <f t="shared" si="83"/>
        <v>37.835185873192664</v>
      </c>
      <c r="AF142">
        <f t="shared" si="84"/>
        <v>3.9354446723319295E-2</v>
      </c>
      <c r="AG142">
        <f t="shared" si="47"/>
        <v>8212.1706573422834</v>
      </c>
      <c r="AH142">
        <f t="shared" si="48"/>
        <v>11321.785555054019</v>
      </c>
      <c r="AI142">
        <f t="shared" si="49"/>
        <v>8212.1706573422834</v>
      </c>
      <c r="AK142" t="b">
        <f t="shared" si="85"/>
        <v>1</v>
      </c>
      <c r="AL142" t="b">
        <f t="shared" si="86"/>
        <v>1</v>
      </c>
      <c r="AM142">
        <f t="shared" si="87"/>
        <v>8212.1706573422834</v>
      </c>
      <c r="AN142" t="b">
        <f t="shared" si="88"/>
        <v>1</v>
      </c>
      <c r="AO142">
        <f t="shared" si="89"/>
        <v>4.4691504442083811</v>
      </c>
      <c r="AP142">
        <f>SUM(AO143:$AO$271)</f>
        <v>6119.3870222831738</v>
      </c>
      <c r="AQ142" t="b">
        <f t="shared" si="50"/>
        <v>1</v>
      </c>
      <c r="AR142" t="b">
        <f t="shared" si="90"/>
        <v>1</v>
      </c>
      <c r="AS142" t="b">
        <f t="shared" si="91"/>
        <v>1</v>
      </c>
      <c r="AT142" t="b">
        <f t="shared" si="93"/>
        <v>1</v>
      </c>
      <c r="AU142">
        <f t="shared" si="51"/>
        <v>11321.785555054021</v>
      </c>
      <c r="AV142" t="b">
        <f t="shared" si="52"/>
        <v>1</v>
      </c>
      <c r="AW142" t="b">
        <f t="shared" si="53"/>
        <v>1</v>
      </c>
      <c r="AX142" t="b">
        <f t="shared" si="92"/>
        <v>1</v>
      </c>
    </row>
    <row r="143" spans="1:50" x14ac:dyDescent="0.35">
      <c r="A143">
        <v>91</v>
      </c>
      <c r="B143">
        <f t="shared" si="54"/>
        <v>19</v>
      </c>
      <c r="C143">
        <f t="shared" si="55"/>
        <v>57</v>
      </c>
      <c r="D143">
        <f t="shared" si="56"/>
        <v>2.7863087280024512E-3</v>
      </c>
      <c r="E143">
        <f t="shared" si="57"/>
        <v>2.3248944612130895E-4</v>
      </c>
      <c r="F143">
        <f t="shared" si="58"/>
        <v>0.04</v>
      </c>
      <c r="G143">
        <f t="shared" si="59"/>
        <v>3.3960531989175591E-3</v>
      </c>
      <c r="H143">
        <f t="shared" si="60"/>
        <v>0.02</v>
      </c>
      <c r="I143">
        <f t="shared" si="61"/>
        <v>1.2512640124323415</v>
      </c>
      <c r="J143">
        <f t="shared" si="62"/>
        <v>1.6863444359506452E-4</v>
      </c>
      <c r="K143">
        <f t="shared" si="63"/>
        <v>2.4627285514742946E-3</v>
      </c>
      <c r="L143">
        <f t="shared" si="64"/>
        <v>0</v>
      </c>
      <c r="M143">
        <f t="shared" si="65"/>
        <v>0.72271099730748811</v>
      </c>
      <c r="N143">
        <f t="shared" si="66"/>
        <v>68.98</v>
      </c>
      <c r="O143">
        <f t="shared" si="67"/>
        <v>1.3796000000000002</v>
      </c>
      <c r="P143">
        <f t="shared" si="68"/>
        <v>6.2563200621617074</v>
      </c>
      <c r="Q143">
        <f t="shared" si="69"/>
        <v>312.8160031080854</v>
      </c>
      <c r="R143">
        <f t="shared" si="70"/>
        <v>50.03411601367042</v>
      </c>
      <c r="S143">
        <f t="shared" si="71"/>
        <v>1.0006823202734085</v>
      </c>
      <c r="T143">
        <f t="shared" si="72"/>
        <v>4.5379739606966165</v>
      </c>
      <c r="U143">
        <f t="shared" si="73"/>
        <v>50.590333078519357</v>
      </c>
      <c r="V143">
        <f t="shared" si="74"/>
        <v>5.2751552631763954E-2</v>
      </c>
      <c r="W143">
        <f t="shared" si="75"/>
        <v>-6.1476248984507249</v>
      </c>
      <c r="X143">
        <f t="shared" si="76"/>
        <v>5.9871021959108361</v>
      </c>
      <c r="Y143">
        <f t="shared" si="77"/>
        <v>0.99673694261856227</v>
      </c>
      <c r="Z143">
        <f t="shared" si="78"/>
        <v>0.74272922054254964</v>
      </c>
      <c r="AA143">
        <f t="shared" si="79"/>
        <v>-4.4467957472774415</v>
      </c>
      <c r="AB143">
        <f t="shared" si="80"/>
        <v>37.283458050365702</v>
      </c>
      <c r="AC143">
        <f t="shared" si="81"/>
        <v>0.74566916100731417</v>
      </c>
      <c r="AD143">
        <f t="shared" si="82"/>
        <v>3.3704858626705847</v>
      </c>
      <c r="AE143">
        <f t="shared" si="83"/>
        <v>37.574918654396647</v>
      </c>
      <c r="AF143">
        <f t="shared" si="84"/>
        <v>3.9180119568599327E-2</v>
      </c>
      <c r="AG143">
        <f t="shared" si="47"/>
        <v>8233.068064925521</v>
      </c>
      <c r="AH143">
        <f t="shared" si="48"/>
        <v>11391.923044755662</v>
      </c>
      <c r="AI143">
        <f t="shared" si="49"/>
        <v>8233.068064925521</v>
      </c>
      <c r="AK143" t="b">
        <f t="shared" si="85"/>
        <v>1</v>
      </c>
      <c r="AL143" t="b">
        <f t="shared" si="86"/>
        <v>1</v>
      </c>
      <c r="AM143">
        <f t="shared" si="87"/>
        <v>8233.0680649255228</v>
      </c>
      <c r="AN143" t="b">
        <f t="shared" si="88"/>
        <v>1</v>
      </c>
      <c r="AO143">
        <f t="shared" si="89"/>
        <v>4.4467957472774415</v>
      </c>
      <c r="AP143">
        <f>SUM(AO144:$AO$271)</f>
        <v>6114.9402265358949</v>
      </c>
      <c r="AQ143" t="b">
        <f t="shared" si="50"/>
        <v>1</v>
      </c>
      <c r="AR143" t="b">
        <f t="shared" si="90"/>
        <v>1</v>
      </c>
      <c r="AS143" t="b">
        <f t="shared" si="91"/>
        <v>1</v>
      </c>
      <c r="AT143" t="b">
        <f t="shared" si="93"/>
        <v>1</v>
      </c>
      <c r="AU143">
        <f t="shared" si="51"/>
        <v>11391.923044755662</v>
      </c>
      <c r="AV143" t="b">
        <f t="shared" si="52"/>
        <v>1</v>
      </c>
      <c r="AW143" t="b">
        <f t="shared" si="53"/>
        <v>1</v>
      </c>
      <c r="AX143" t="b">
        <f t="shared" si="92"/>
        <v>1</v>
      </c>
    </row>
    <row r="144" spans="1:50" x14ac:dyDescent="0.35">
      <c r="A144">
        <v>92</v>
      </c>
      <c r="B144">
        <f t="shared" si="54"/>
        <v>19</v>
      </c>
      <c r="C144">
        <f t="shared" si="55"/>
        <v>57</v>
      </c>
      <c r="D144">
        <f t="shared" si="56"/>
        <v>2.7863087280024512E-3</v>
      </c>
      <c r="E144">
        <f t="shared" si="57"/>
        <v>2.3248944612130895E-4</v>
      </c>
      <c r="F144">
        <f t="shared" si="58"/>
        <v>0.04</v>
      </c>
      <c r="G144">
        <f t="shared" si="59"/>
        <v>3.3960531989175591E-3</v>
      </c>
      <c r="H144">
        <f t="shared" si="60"/>
        <v>0.02</v>
      </c>
      <c r="I144">
        <f t="shared" si="61"/>
        <v>1.2543499670433749</v>
      </c>
      <c r="J144">
        <f t="shared" si="62"/>
        <v>1.6802267946979671E-4</v>
      </c>
      <c r="K144">
        <f t="shared" si="63"/>
        <v>2.4537943803408903E-3</v>
      </c>
      <c r="L144">
        <f t="shared" si="64"/>
        <v>0</v>
      </c>
      <c r="M144">
        <f t="shared" si="65"/>
        <v>0.72008918024767743</v>
      </c>
      <c r="N144">
        <f t="shared" si="66"/>
        <v>68.98</v>
      </c>
      <c r="O144">
        <f t="shared" si="67"/>
        <v>1.3796000000000002</v>
      </c>
      <c r="P144">
        <f t="shared" si="68"/>
        <v>6.2717498352168741</v>
      </c>
      <c r="Q144">
        <f t="shared" si="69"/>
        <v>313.5874917608437</v>
      </c>
      <c r="R144">
        <f t="shared" si="70"/>
        <v>49.852604594270531</v>
      </c>
      <c r="S144">
        <f t="shared" si="71"/>
        <v>0.99705209188541066</v>
      </c>
      <c r="T144">
        <f t="shared" si="72"/>
        <v>4.5326625782726611</v>
      </c>
      <c r="U144">
        <f t="shared" si="73"/>
        <v>50.406803840939013</v>
      </c>
      <c r="V144">
        <f t="shared" si="74"/>
        <v>5.2689810613869757E-2</v>
      </c>
      <c r="W144">
        <f t="shared" si="75"/>
        <v>-6.1366037274404226</v>
      </c>
      <c r="X144">
        <f t="shared" si="76"/>
        <v>5.9766633616320561</v>
      </c>
      <c r="Y144">
        <f t="shared" si="77"/>
        <v>0.99673694261856227</v>
      </c>
      <c r="Z144">
        <f t="shared" si="78"/>
        <v>0.74030565247704883</v>
      </c>
      <c r="AA144">
        <f t="shared" si="79"/>
        <v>-4.4245576695686992</v>
      </c>
      <c r="AB144">
        <f t="shared" si="80"/>
        <v>37.026986152318479</v>
      </c>
      <c r="AC144">
        <f t="shared" si="81"/>
        <v>0.74053972304636961</v>
      </c>
      <c r="AD144">
        <f t="shared" si="82"/>
        <v>3.3555557274664447</v>
      </c>
      <c r="AE144">
        <f t="shared" si="83"/>
        <v>37.316441806748969</v>
      </c>
      <c r="AF144">
        <f t="shared" si="84"/>
        <v>3.9006564625392981E-2</v>
      </c>
      <c r="AG144">
        <f t="shared" si="47"/>
        <v>8254.0443240175864</v>
      </c>
      <c r="AH144">
        <f t="shared" si="48"/>
        <v>11462.530684294654</v>
      </c>
      <c r="AI144">
        <f t="shared" si="49"/>
        <v>8254.0443240175864</v>
      </c>
      <c r="AK144" t="b">
        <f t="shared" si="85"/>
        <v>1</v>
      </c>
      <c r="AL144" t="b">
        <f t="shared" si="86"/>
        <v>1</v>
      </c>
      <c r="AM144">
        <f t="shared" si="87"/>
        <v>8254.0443240175864</v>
      </c>
      <c r="AN144" t="b">
        <f t="shared" si="88"/>
        <v>1</v>
      </c>
      <c r="AO144">
        <f t="shared" si="89"/>
        <v>4.4245576695686992</v>
      </c>
      <c r="AP144">
        <f>SUM(AO145:$AO$271)</f>
        <v>6110.5156688663265</v>
      </c>
      <c r="AQ144" t="b">
        <f t="shared" si="50"/>
        <v>1</v>
      </c>
      <c r="AR144" t="b">
        <f t="shared" si="90"/>
        <v>1</v>
      </c>
      <c r="AS144" t="b">
        <f t="shared" si="91"/>
        <v>1</v>
      </c>
      <c r="AT144" t="b">
        <f t="shared" si="93"/>
        <v>1</v>
      </c>
      <c r="AU144">
        <f t="shared" si="51"/>
        <v>11462.530684294654</v>
      </c>
      <c r="AV144" t="b">
        <f t="shared" si="52"/>
        <v>1</v>
      </c>
      <c r="AW144" t="b">
        <f t="shared" si="53"/>
        <v>1</v>
      </c>
      <c r="AX144" t="b">
        <f t="shared" si="92"/>
        <v>1</v>
      </c>
    </row>
    <row r="145" spans="1:50" x14ac:dyDescent="0.35">
      <c r="A145">
        <v>93</v>
      </c>
      <c r="B145">
        <f t="shared" si="54"/>
        <v>19</v>
      </c>
      <c r="C145">
        <f t="shared" si="55"/>
        <v>57</v>
      </c>
      <c r="D145">
        <f t="shared" si="56"/>
        <v>2.7863087280024512E-3</v>
      </c>
      <c r="E145">
        <f t="shared" si="57"/>
        <v>2.3248944612130895E-4</v>
      </c>
      <c r="F145">
        <f t="shared" si="58"/>
        <v>0.04</v>
      </c>
      <c r="G145">
        <f t="shared" si="59"/>
        <v>3.3960531989175591E-3</v>
      </c>
      <c r="H145">
        <f t="shared" si="60"/>
        <v>0.02</v>
      </c>
      <c r="I145">
        <f t="shared" si="61"/>
        <v>1.2574435324509841</v>
      </c>
      <c r="J145">
        <f t="shared" si="62"/>
        <v>1.6741313467372992E-4</v>
      </c>
      <c r="K145">
        <f t="shared" si="63"/>
        <v>2.4448926201744983E-3</v>
      </c>
      <c r="L145">
        <f t="shared" si="64"/>
        <v>0</v>
      </c>
      <c r="M145">
        <f t="shared" si="65"/>
        <v>0.71747687449282926</v>
      </c>
      <c r="N145">
        <f t="shared" si="66"/>
        <v>68.98</v>
      </c>
      <c r="O145">
        <f t="shared" si="67"/>
        <v>1.3796000000000002</v>
      </c>
      <c r="P145">
        <f t="shared" si="68"/>
        <v>6.2872176622549203</v>
      </c>
      <c r="Q145">
        <f t="shared" si="69"/>
        <v>314.36088311274602</v>
      </c>
      <c r="R145">
        <f t="shared" si="70"/>
        <v>49.67175165348479</v>
      </c>
      <c r="S145">
        <f t="shared" si="71"/>
        <v>0.99343503306969583</v>
      </c>
      <c r="T145">
        <f t="shared" si="72"/>
        <v>4.5273574124518641</v>
      </c>
      <c r="U145">
        <f t="shared" si="73"/>
        <v>50.223940402118977</v>
      </c>
      <c r="V145">
        <f t="shared" si="74"/>
        <v>5.2628140860706822E-2</v>
      </c>
      <c r="W145">
        <f t="shared" si="75"/>
        <v>-6.1256093350164509</v>
      </c>
      <c r="X145">
        <f t="shared" si="76"/>
        <v>5.9662491933657193</v>
      </c>
      <c r="Y145">
        <f t="shared" si="77"/>
        <v>0.99673694261856227</v>
      </c>
      <c r="Z145">
        <f t="shared" si="78"/>
        <v>0.73788999265321353</v>
      </c>
      <c r="AA145">
        <f t="shared" si="79"/>
        <v>-4.4024355734598757</v>
      </c>
      <c r="AB145">
        <f t="shared" si="80"/>
        <v>36.772278517510983</v>
      </c>
      <c r="AC145">
        <f t="shared" si="81"/>
        <v>0.73544557035021974</v>
      </c>
      <c r="AD145">
        <f t="shared" si="82"/>
        <v>3.3406917278125778</v>
      </c>
      <c r="AE145">
        <f t="shared" si="83"/>
        <v>37.059743014335005</v>
      </c>
      <c r="AF145">
        <f t="shared" si="84"/>
        <v>3.8833778473059244E-2</v>
      </c>
      <c r="AG145">
        <f t="shared" si="47"/>
        <v>8275.0996680917906</v>
      </c>
      <c r="AH145">
        <f t="shared" si="48"/>
        <v>11533.611691584207</v>
      </c>
      <c r="AI145">
        <f t="shared" si="49"/>
        <v>8275.0996680917906</v>
      </c>
      <c r="AK145" t="b">
        <f t="shared" si="85"/>
        <v>1</v>
      </c>
      <c r="AL145" t="b">
        <f t="shared" si="86"/>
        <v>1</v>
      </c>
      <c r="AM145">
        <f t="shared" si="87"/>
        <v>8275.0996680917924</v>
      </c>
      <c r="AN145" t="b">
        <f t="shared" si="88"/>
        <v>1</v>
      </c>
      <c r="AO145">
        <f t="shared" si="89"/>
        <v>4.4024355734598757</v>
      </c>
      <c r="AP145">
        <f>SUM(AO146:$AO$271)</f>
        <v>6106.1132332928664</v>
      </c>
      <c r="AQ145" t="b">
        <f t="shared" si="50"/>
        <v>1</v>
      </c>
      <c r="AR145" t="b">
        <f t="shared" si="90"/>
        <v>1</v>
      </c>
      <c r="AS145" t="b">
        <f t="shared" si="91"/>
        <v>1</v>
      </c>
      <c r="AT145" t="b">
        <f t="shared" si="93"/>
        <v>1</v>
      </c>
      <c r="AU145">
        <f t="shared" si="51"/>
        <v>11533.611691584209</v>
      </c>
      <c r="AV145" t="b">
        <f t="shared" si="52"/>
        <v>1</v>
      </c>
      <c r="AW145" t="b">
        <f t="shared" si="53"/>
        <v>1</v>
      </c>
      <c r="AX145" t="b">
        <f t="shared" si="92"/>
        <v>1</v>
      </c>
    </row>
    <row r="146" spans="1:50" x14ac:dyDescent="0.35">
      <c r="A146">
        <v>94</v>
      </c>
      <c r="B146">
        <f t="shared" si="54"/>
        <v>19</v>
      </c>
      <c r="C146">
        <f t="shared" si="55"/>
        <v>57</v>
      </c>
      <c r="D146">
        <f t="shared" si="56"/>
        <v>2.7863087280024512E-3</v>
      </c>
      <c r="E146">
        <f t="shared" si="57"/>
        <v>2.3248944612130895E-4</v>
      </c>
      <c r="F146">
        <f t="shared" si="58"/>
        <v>0.04</v>
      </c>
      <c r="G146">
        <f t="shared" si="59"/>
        <v>3.3960531989175591E-3</v>
      </c>
      <c r="H146">
        <f t="shared" si="60"/>
        <v>0.02</v>
      </c>
      <c r="I146">
        <f t="shared" si="61"/>
        <v>1.2605447274254464</v>
      </c>
      <c r="J146">
        <f t="shared" si="62"/>
        <v>1.6680580115568578E-4</v>
      </c>
      <c r="K146">
        <f t="shared" si="63"/>
        <v>2.436023153396132E-3</v>
      </c>
      <c r="L146">
        <f t="shared" si="64"/>
        <v>0</v>
      </c>
      <c r="M146">
        <f t="shared" si="65"/>
        <v>0.71487404553827749</v>
      </c>
      <c r="N146">
        <f t="shared" si="66"/>
        <v>68.98</v>
      </c>
      <c r="O146">
        <f t="shared" si="67"/>
        <v>1.3796000000000002</v>
      </c>
      <c r="P146">
        <f t="shared" si="68"/>
        <v>6.3027236371272322</v>
      </c>
      <c r="Q146">
        <f t="shared" si="69"/>
        <v>315.13618185636159</v>
      </c>
      <c r="R146">
        <f t="shared" si="70"/>
        <v>49.491554802515367</v>
      </c>
      <c r="S146">
        <f t="shared" si="71"/>
        <v>0.98983109605030739</v>
      </c>
      <c r="T146">
        <f t="shared" si="72"/>
        <v>4.5220584559581232</v>
      </c>
      <c r="U146">
        <f t="shared" si="73"/>
        <v>50.041740346705737</v>
      </c>
      <c r="V146">
        <f t="shared" si="74"/>
        <v>5.2566543287694285E-2</v>
      </c>
      <c r="W146">
        <f t="shared" si="75"/>
        <v>-6.1146416394864982</v>
      </c>
      <c r="X146">
        <f t="shared" si="76"/>
        <v>5.9558596170834264</v>
      </c>
      <c r="Y146">
        <f t="shared" si="77"/>
        <v>0.99673694261856227</v>
      </c>
      <c r="Z146">
        <f t="shared" si="78"/>
        <v>0.73548221526599744</v>
      </c>
      <c r="AA146">
        <f t="shared" si="79"/>
        <v>-4.3804288249858132</v>
      </c>
      <c r="AB146">
        <f t="shared" si="80"/>
        <v>36.519323009624181</v>
      </c>
      <c r="AC146">
        <f t="shared" si="81"/>
        <v>0.73038646019248366</v>
      </c>
      <c r="AD146">
        <f t="shared" si="82"/>
        <v>3.3258935707504165</v>
      </c>
      <c r="AE146">
        <f t="shared" si="83"/>
        <v>36.804810045960977</v>
      </c>
      <c r="AF146">
        <f t="shared" si="84"/>
        <v>3.8661757706109343E-2</v>
      </c>
      <c r="AG146">
        <f t="shared" si="47"/>
        <v>8296.234331459802</v>
      </c>
      <c r="AH146">
        <f t="shared" si="48"/>
        <v>11605.16930673151</v>
      </c>
      <c r="AI146">
        <f t="shared" si="49"/>
        <v>8296.234331459802</v>
      </c>
      <c r="AK146" t="b">
        <f t="shared" si="85"/>
        <v>1</v>
      </c>
      <c r="AL146" t="b">
        <f t="shared" si="86"/>
        <v>1</v>
      </c>
      <c r="AM146">
        <f t="shared" si="87"/>
        <v>8296.2343314598002</v>
      </c>
      <c r="AN146" t="b">
        <f t="shared" si="88"/>
        <v>1</v>
      </c>
      <c r="AO146">
        <f t="shared" si="89"/>
        <v>4.3804288249858132</v>
      </c>
      <c r="AP146">
        <f>SUM(AO147:$AO$271)</f>
        <v>6101.7328044678816</v>
      </c>
      <c r="AQ146" t="b">
        <f t="shared" si="50"/>
        <v>1</v>
      </c>
      <c r="AR146" t="b">
        <f t="shared" si="90"/>
        <v>1</v>
      </c>
      <c r="AS146" t="b">
        <f t="shared" si="91"/>
        <v>1</v>
      </c>
      <c r="AT146" t="b">
        <f t="shared" si="93"/>
        <v>1</v>
      </c>
      <c r="AU146">
        <f t="shared" si="51"/>
        <v>11605.169306731512</v>
      </c>
      <c r="AV146" t="b">
        <f t="shared" si="52"/>
        <v>1</v>
      </c>
      <c r="AW146" t="b">
        <f t="shared" si="53"/>
        <v>1</v>
      </c>
      <c r="AX146" t="b">
        <f t="shared" si="92"/>
        <v>1</v>
      </c>
    </row>
    <row r="147" spans="1:50" x14ac:dyDescent="0.35">
      <c r="A147">
        <v>95</v>
      </c>
      <c r="B147">
        <f t="shared" si="54"/>
        <v>19</v>
      </c>
      <c r="C147">
        <f t="shared" si="55"/>
        <v>57</v>
      </c>
      <c r="D147">
        <f t="shared" si="56"/>
        <v>2.7863087280024512E-3</v>
      </c>
      <c r="E147">
        <f t="shared" si="57"/>
        <v>2.3248944612130895E-4</v>
      </c>
      <c r="F147">
        <f t="shared" si="58"/>
        <v>0.04</v>
      </c>
      <c r="G147">
        <f t="shared" si="59"/>
        <v>3.3960531989175591E-3</v>
      </c>
      <c r="H147">
        <f t="shared" si="60"/>
        <v>0.02</v>
      </c>
      <c r="I147">
        <f t="shared" si="61"/>
        <v>1.2636535707833325</v>
      </c>
      <c r="J147">
        <f t="shared" si="62"/>
        <v>1.6620067089369352E-4</v>
      </c>
      <c r="K147">
        <f t="shared" si="63"/>
        <v>2.4271858628533535E-3</v>
      </c>
      <c r="L147">
        <f t="shared" si="64"/>
        <v>0</v>
      </c>
      <c r="M147">
        <f t="shared" si="65"/>
        <v>0.71228065900453041</v>
      </c>
      <c r="N147">
        <f t="shared" si="66"/>
        <v>68.98</v>
      </c>
      <c r="O147">
        <f t="shared" si="67"/>
        <v>1.3796000000000002</v>
      </c>
      <c r="P147">
        <f t="shared" si="68"/>
        <v>6.3182678539166623</v>
      </c>
      <c r="Q147">
        <f t="shared" si="69"/>
        <v>315.91339269583312</v>
      </c>
      <c r="R147">
        <f t="shared" si="70"/>
        <v>49.312011661230386</v>
      </c>
      <c r="S147">
        <f t="shared" si="71"/>
        <v>0.98624023322460774</v>
      </c>
      <c r="T147">
        <f t="shared" si="72"/>
        <v>4.5167657015238545</v>
      </c>
      <c r="U147">
        <f t="shared" si="73"/>
        <v>49.860201268108057</v>
      </c>
      <c r="V147">
        <f t="shared" si="74"/>
        <v>5.2505017810350323E-2</v>
      </c>
      <c r="W147">
        <f t="shared" si="75"/>
        <v>-6.1037005594364793</v>
      </c>
      <c r="X147">
        <f t="shared" si="76"/>
        <v>5.9454945590071588</v>
      </c>
      <c r="Y147">
        <f t="shared" si="77"/>
        <v>0.99673694261856227</v>
      </c>
      <c r="Z147">
        <f t="shared" si="78"/>
        <v>0.73308229459455754</v>
      </c>
      <c r="AA147">
        <f t="shared" si="79"/>
        <v>-4.3585367938164197</v>
      </c>
      <c r="AB147">
        <f t="shared" si="80"/>
        <v>36.268107575824423</v>
      </c>
      <c r="AC147">
        <f t="shared" si="81"/>
        <v>0.72536215151648842</v>
      </c>
      <c r="AD147">
        <f t="shared" si="82"/>
        <v>3.3111609646191038</v>
      </c>
      <c r="AE147">
        <f t="shared" si="83"/>
        <v>36.551630754571121</v>
      </c>
      <c r="AF147">
        <f t="shared" si="84"/>
        <v>3.8490498934139729E-2</v>
      </c>
      <c r="AG147">
        <f t="shared" si="47"/>
        <v>8317.4485492741387</v>
      </c>
      <c r="AH147">
        <f t="shared" si="48"/>
        <v>11677.206792191217</v>
      </c>
      <c r="AI147">
        <f t="shared" si="49"/>
        <v>8317.4485492741387</v>
      </c>
      <c r="AK147" t="b">
        <f t="shared" si="85"/>
        <v>1</v>
      </c>
      <c r="AL147" t="b">
        <f t="shared" si="86"/>
        <v>1</v>
      </c>
      <c r="AM147">
        <f t="shared" si="87"/>
        <v>8317.4485492741387</v>
      </c>
      <c r="AN147" t="b">
        <f t="shared" si="88"/>
        <v>1</v>
      </c>
      <c r="AO147">
        <f t="shared" si="89"/>
        <v>4.3585367938164197</v>
      </c>
      <c r="AP147">
        <f>SUM(AO148:$AO$271)</f>
        <v>6097.3742676740658</v>
      </c>
      <c r="AQ147" t="b">
        <f t="shared" si="50"/>
        <v>1</v>
      </c>
      <c r="AR147" t="b">
        <f t="shared" si="90"/>
        <v>1</v>
      </c>
      <c r="AS147" t="b">
        <f t="shared" si="91"/>
        <v>1</v>
      </c>
      <c r="AT147" t="b">
        <f t="shared" si="93"/>
        <v>1</v>
      </c>
      <c r="AU147">
        <f t="shared" si="51"/>
        <v>11677.206792191217</v>
      </c>
      <c r="AV147" t="b">
        <f t="shared" si="52"/>
        <v>1</v>
      </c>
      <c r="AW147" t="b">
        <f t="shared" si="53"/>
        <v>1</v>
      </c>
      <c r="AX147" t="b">
        <f t="shared" si="92"/>
        <v>1</v>
      </c>
    </row>
    <row r="148" spans="1:50" x14ac:dyDescent="0.35">
      <c r="A148">
        <v>96</v>
      </c>
      <c r="B148">
        <f t="shared" si="54"/>
        <v>19</v>
      </c>
      <c r="C148">
        <f t="shared" si="55"/>
        <v>57</v>
      </c>
      <c r="D148">
        <f t="shared" si="56"/>
        <v>2.7863087280024512E-3</v>
      </c>
      <c r="E148">
        <f t="shared" si="57"/>
        <v>2.3248944612130895E-4</v>
      </c>
      <c r="F148">
        <f t="shared" si="58"/>
        <v>0.04</v>
      </c>
      <c r="G148">
        <f t="shared" si="59"/>
        <v>3.3960531989175591E-3</v>
      </c>
      <c r="H148">
        <f t="shared" si="60"/>
        <v>0.02</v>
      </c>
      <c r="I148">
        <f t="shared" si="61"/>
        <v>1.2667700813876188</v>
      </c>
      <c r="J148">
        <f t="shared" si="62"/>
        <v>1.6559773589488419E-4</v>
      </c>
      <c r="K148">
        <f t="shared" si="63"/>
        <v>2.4183806318187231E-3</v>
      </c>
      <c r="L148">
        <f t="shared" si="64"/>
        <v>0</v>
      </c>
      <c r="M148">
        <f t="shared" si="65"/>
        <v>0.70969668063681679</v>
      </c>
      <c r="N148">
        <f t="shared" si="66"/>
        <v>68.98</v>
      </c>
      <c r="O148">
        <f t="shared" si="67"/>
        <v>1.3796000000000002</v>
      </c>
      <c r="P148">
        <f t="shared" si="68"/>
        <v>6.3338504069380939</v>
      </c>
      <c r="Q148">
        <f t="shared" si="69"/>
        <v>316.6925203469047</v>
      </c>
      <c r="R148">
        <f t="shared" si="70"/>
        <v>49.13311985813251</v>
      </c>
      <c r="S148">
        <f t="shared" si="71"/>
        <v>0.98266239716265025</v>
      </c>
      <c r="T148">
        <f t="shared" si="72"/>
        <v>4.5114791418899785</v>
      </c>
      <c r="U148">
        <f t="shared" si="73"/>
        <v>49.67932076846526</v>
      </c>
      <c r="V148">
        <f t="shared" si="74"/>
        <v>5.2443564344291961E-2</v>
      </c>
      <c r="W148">
        <f t="shared" si="75"/>
        <v>-6.0927860137296692</v>
      </c>
      <c r="X148">
        <f t="shared" si="76"/>
        <v>5.9351539456086186</v>
      </c>
      <c r="Y148">
        <f t="shared" si="77"/>
        <v>0.99673694261856227</v>
      </c>
      <c r="Z148">
        <f t="shared" si="78"/>
        <v>0.73069020500197945</v>
      </c>
      <c r="AA148">
        <f t="shared" si="79"/>
        <v>-4.3367588532350609</v>
      </c>
      <c r="AB148">
        <f t="shared" si="80"/>
        <v>36.018620246189201</v>
      </c>
      <c r="AC148">
        <f t="shared" si="81"/>
        <v>0.72037240492378407</v>
      </c>
      <c r="AD148">
        <f t="shared" si="82"/>
        <v>3.2964936190497429</v>
      </c>
      <c r="AE148">
        <f t="shared" si="83"/>
        <v>36.300193076668975</v>
      </c>
      <c r="AF148">
        <f t="shared" si="84"/>
        <v>3.8319998781765195E-2</v>
      </c>
      <c r="AG148">
        <f t="shared" si="47"/>
        <v>8338.7425575306806</v>
      </c>
      <c r="AH148">
        <f t="shared" si="48"/>
        <v>11749.727432920014</v>
      </c>
      <c r="AI148">
        <f t="shared" si="49"/>
        <v>8338.7425575306806</v>
      </c>
      <c r="AK148" t="b">
        <f t="shared" si="85"/>
        <v>1</v>
      </c>
      <c r="AL148" t="b">
        <f t="shared" si="86"/>
        <v>1</v>
      </c>
      <c r="AM148">
        <f t="shared" si="87"/>
        <v>8338.7425575306825</v>
      </c>
      <c r="AN148" t="b">
        <f t="shared" si="88"/>
        <v>1</v>
      </c>
      <c r="AO148">
        <f t="shared" si="89"/>
        <v>4.3367588532350609</v>
      </c>
      <c r="AP148">
        <f>SUM(AO149:$AO$271)</f>
        <v>6093.0375088208293</v>
      </c>
      <c r="AQ148" t="b">
        <f t="shared" si="50"/>
        <v>1</v>
      </c>
      <c r="AR148" t="b">
        <f t="shared" si="90"/>
        <v>1</v>
      </c>
      <c r="AS148" t="b">
        <f t="shared" si="91"/>
        <v>1</v>
      </c>
      <c r="AT148" t="b">
        <f t="shared" si="93"/>
        <v>1</v>
      </c>
      <c r="AU148">
        <f t="shared" si="51"/>
        <v>11749.727432920015</v>
      </c>
      <c r="AV148" t="b">
        <f t="shared" si="52"/>
        <v>1</v>
      </c>
      <c r="AW148" t="b">
        <f t="shared" si="53"/>
        <v>1</v>
      </c>
      <c r="AX148" t="b">
        <f t="shared" si="92"/>
        <v>1</v>
      </c>
    </row>
    <row r="149" spans="1:50" x14ac:dyDescent="0.35">
      <c r="A149">
        <v>97</v>
      </c>
      <c r="B149">
        <f t="shared" si="54"/>
        <v>19</v>
      </c>
      <c r="C149">
        <f t="shared" si="55"/>
        <v>57</v>
      </c>
      <c r="D149">
        <f t="shared" si="56"/>
        <v>2.7863087280024512E-3</v>
      </c>
      <c r="E149">
        <f t="shared" si="57"/>
        <v>2.3248944612130895E-4</v>
      </c>
      <c r="F149">
        <f t="shared" si="58"/>
        <v>0.04</v>
      </c>
      <c r="G149">
        <f t="shared" si="59"/>
        <v>3.3960531989175591E-3</v>
      </c>
      <c r="H149">
        <f t="shared" si="60"/>
        <v>0.02</v>
      </c>
      <c r="I149">
        <f t="shared" si="61"/>
        <v>1.2698942781478038</v>
      </c>
      <c r="J149">
        <f t="shared" si="62"/>
        <v>1.6499698819538502E-4</v>
      </c>
      <c r="K149">
        <f t="shared" si="63"/>
        <v>2.4096073439882622E-3</v>
      </c>
      <c r="L149">
        <f t="shared" si="64"/>
        <v>0</v>
      </c>
      <c r="M149">
        <f t="shared" si="65"/>
        <v>0.7071220763046332</v>
      </c>
      <c r="N149">
        <f t="shared" si="66"/>
        <v>68.98</v>
      </c>
      <c r="O149">
        <f t="shared" si="67"/>
        <v>1.3796000000000002</v>
      </c>
      <c r="P149">
        <f t="shared" si="68"/>
        <v>6.3494713907390192</v>
      </c>
      <c r="Q149">
        <f t="shared" si="69"/>
        <v>317.47356953695095</v>
      </c>
      <c r="R149">
        <f t="shared" si="70"/>
        <v>48.954877030327623</v>
      </c>
      <c r="S149">
        <f t="shared" si="71"/>
        <v>0.97909754060655252</v>
      </c>
      <c r="T149">
        <f t="shared" si="72"/>
        <v>4.5061987698059145</v>
      </c>
      <c r="U149">
        <f t="shared" si="73"/>
        <v>49.499096458615504</v>
      </c>
      <c r="V149">
        <f t="shared" si="74"/>
        <v>5.2382182805235045E-2</v>
      </c>
      <c r="W149">
        <f t="shared" si="75"/>
        <v>-6.0818979215055817</v>
      </c>
      <c r="X149">
        <f t="shared" si="76"/>
        <v>5.9248377036080768</v>
      </c>
      <c r="Y149">
        <f t="shared" si="77"/>
        <v>0.99673694261856227</v>
      </c>
      <c r="Z149">
        <f t="shared" si="78"/>
        <v>0.72830592093500357</v>
      </c>
      <c r="AA149">
        <f t="shared" si="79"/>
        <v>-4.3150943801167188</v>
      </c>
      <c r="AB149">
        <f t="shared" si="80"/>
        <v>35.770849133136785</v>
      </c>
      <c r="AC149">
        <f t="shared" si="81"/>
        <v>0.71541698266273579</v>
      </c>
      <c r="AD149">
        <f t="shared" si="82"/>
        <v>3.2818912449596769</v>
      </c>
      <c r="AE149">
        <f t="shared" si="83"/>
        <v>36.050485031742539</v>
      </c>
      <c r="AF149">
        <f t="shared" si="84"/>
        <v>3.8150253888552421E-2</v>
      </c>
      <c r="AG149">
        <f t="shared" si="47"/>
        <v>8360.1165930711759</v>
      </c>
      <c r="AH149">
        <f t="shared" si="48"/>
        <v>11822.734536532244</v>
      </c>
      <c r="AI149">
        <f t="shared" si="49"/>
        <v>8360.1165930711759</v>
      </c>
      <c r="AK149" t="b">
        <f t="shared" si="85"/>
        <v>1</v>
      </c>
      <c r="AL149" t="b">
        <f t="shared" si="86"/>
        <v>1</v>
      </c>
      <c r="AM149">
        <f t="shared" si="87"/>
        <v>8360.1165930711759</v>
      </c>
      <c r="AN149" t="b">
        <f t="shared" si="88"/>
        <v>1</v>
      </c>
      <c r="AO149">
        <f t="shared" si="89"/>
        <v>4.3150943801167188</v>
      </c>
      <c r="AP149">
        <f>SUM(AO150:$AO$271)</f>
        <v>6088.7224144407119</v>
      </c>
      <c r="AQ149" t="b">
        <f t="shared" si="50"/>
        <v>1</v>
      </c>
      <c r="AR149" t="b">
        <f t="shared" si="90"/>
        <v>1</v>
      </c>
      <c r="AS149" t="b">
        <f t="shared" si="91"/>
        <v>1</v>
      </c>
      <c r="AT149" t="b">
        <f t="shared" si="93"/>
        <v>1</v>
      </c>
      <c r="AU149">
        <f t="shared" si="51"/>
        <v>11822.734536532244</v>
      </c>
      <c r="AV149" t="b">
        <f t="shared" si="52"/>
        <v>1</v>
      </c>
      <c r="AW149" t="b">
        <f t="shared" si="53"/>
        <v>1</v>
      </c>
      <c r="AX149" t="b">
        <f t="shared" si="92"/>
        <v>1</v>
      </c>
    </row>
    <row r="150" spans="1:50" x14ac:dyDescent="0.35">
      <c r="A150">
        <v>98</v>
      </c>
      <c r="B150">
        <f t="shared" si="54"/>
        <v>19</v>
      </c>
      <c r="C150">
        <f t="shared" si="55"/>
        <v>57</v>
      </c>
      <c r="D150">
        <f t="shared" si="56"/>
        <v>2.7863087280024512E-3</v>
      </c>
      <c r="E150">
        <f t="shared" si="57"/>
        <v>2.3248944612130895E-4</v>
      </c>
      <c r="F150">
        <f t="shared" si="58"/>
        <v>0.04</v>
      </c>
      <c r="G150">
        <f t="shared" si="59"/>
        <v>3.3960531989175591E-3</v>
      </c>
      <c r="H150">
        <f t="shared" si="60"/>
        <v>0.02</v>
      </c>
      <c r="I150">
        <f t="shared" si="61"/>
        <v>1.2730261800200211</v>
      </c>
      <c r="J150">
        <f t="shared" si="62"/>
        <v>1.6439841986021415E-4</v>
      </c>
      <c r="K150">
        <f t="shared" si="63"/>
        <v>2.4008658834799123E-3</v>
      </c>
      <c r="L150">
        <f t="shared" si="64"/>
        <v>0</v>
      </c>
      <c r="M150">
        <f t="shared" si="65"/>
        <v>0.70455681200129305</v>
      </c>
      <c r="N150">
        <f t="shared" si="66"/>
        <v>68.98</v>
      </c>
      <c r="O150">
        <f t="shared" si="67"/>
        <v>1.3796000000000002</v>
      </c>
      <c r="P150">
        <f t="shared" si="68"/>
        <v>6.3651309001001053</v>
      </c>
      <c r="Q150">
        <f t="shared" si="69"/>
        <v>318.25654500500525</v>
      </c>
      <c r="R150">
        <f t="shared" si="70"/>
        <v>48.777280823493598</v>
      </c>
      <c r="S150">
        <f t="shared" si="71"/>
        <v>0.97554561646987203</v>
      </c>
      <c r="T150">
        <f t="shared" si="72"/>
        <v>4.500924578029565</v>
      </c>
      <c r="U150">
        <f t="shared" si="73"/>
        <v>49.319525958064247</v>
      </c>
      <c r="V150">
        <f t="shared" si="74"/>
        <v>5.2320873108993991E-2</v>
      </c>
      <c r="W150">
        <f t="shared" si="75"/>
        <v>-6.0710362021790845</v>
      </c>
      <c r="X150">
        <f t="shared" si="76"/>
        <v>5.9145457599737128</v>
      </c>
      <c r="Y150">
        <f t="shared" si="77"/>
        <v>0.99673694261856227</v>
      </c>
      <c r="Z150">
        <f t="shared" si="78"/>
        <v>0.72592941692375179</v>
      </c>
      <c r="AA150">
        <f t="shared" si="79"/>
        <v>-4.2935427549065679</v>
      </c>
      <c r="AB150">
        <f t="shared" si="80"/>
        <v>35.524782430859794</v>
      </c>
      <c r="AC150">
        <f t="shared" si="81"/>
        <v>0.71049564861719594</v>
      </c>
      <c r="AD150">
        <f t="shared" si="82"/>
        <v>3.2673535545467858</v>
      </c>
      <c r="AE150">
        <f t="shared" si="83"/>
        <v>35.802494721693421</v>
      </c>
      <c r="AF150">
        <f t="shared" si="84"/>
        <v>3.798126090895361E-2</v>
      </c>
      <c r="AG150">
        <f t="shared" si="47"/>
        <v>8381.5708935857601</v>
      </c>
      <c r="AH150">
        <f t="shared" si="48"/>
        <v>11896.231433456607</v>
      </c>
      <c r="AI150">
        <f t="shared" si="49"/>
        <v>8381.5708935857601</v>
      </c>
      <c r="AK150" t="b">
        <f t="shared" si="85"/>
        <v>1</v>
      </c>
      <c r="AL150" t="b">
        <f t="shared" si="86"/>
        <v>1</v>
      </c>
      <c r="AM150">
        <f t="shared" si="87"/>
        <v>8381.570893585762</v>
      </c>
      <c r="AN150" t="b">
        <f t="shared" si="88"/>
        <v>1</v>
      </c>
      <c r="AO150">
        <f t="shared" si="89"/>
        <v>4.2935427549065679</v>
      </c>
      <c r="AP150">
        <f>SUM(AO151:$AO$271)</f>
        <v>6084.4288716858064</v>
      </c>
      <c r="AQ150" t="b">
        <f t="shared" si="50"/>
        <v>1</v>
      </c>
      <c r="AR150" t="b">
        <f t="shared" si="90"/>
        <v>1</v>
      </c>
      <c r="AS150" t="b">
        <f t="shared" si="91"/>
        <v>1</v>
      </c>
      <c r="AT150" t="b">
        <f t="shared" si="93"/>
        <v>1</v>
      </c>
      <c r="AU150">
        <f t="shared" si="51"/>
        <v>11896.231433456609</v>
      </c>
      <c r="AV150" t="b">
        <f t="shared" si="52"/>
        <v>1</v>
      </c>
      <c r="AW150" t="b">
        <f t="shared" si="53"/>
        <v>1</v>
      </c>
      <c r="AX150" t="b">
        <f t="shared" si="92"/>
        <v>1</v>
      </c>
    </row>
    <row r="151" spans="1:50" x14ac:dyDescent="0.35">
      <c r="A151">
        <v>99</v>
      </c>
      <c r="B151">
        <f t="shared" si="54"/>
        <v>19</v>
      </c>
      <c r="C151">
        <f t="shared" si="55"/>
        <v>57</v>
      </c>
      <c r="D151">
        <f t="shared" si="56"/>
        <v>2.7863087280024512E-3</v>
      </c>
      <c r="E151">
        <f t="shared" si="57"/>
        <v>2.3248944612130895E-4</v>
      </c>
      <c r="F151">
        <f t="shared" si="58"/>
        <v>0.04</v>
      </c>
      <c r="G151">
        <f t="shared" si="59"/>
        <v>3.3960531989175591E-3</v>
      </c>
      <c r="H151">
        <f t="shared" si="60"/>
        <v>0.02</v>
      </c>
      <c r="I151">
        <f t="shared" si="61"/>
        <v>1.2761658060071557</v>
      </c>
      <c r="J151">
        <f t="shared" si="62"/>
        <v>1.6380202298317583E-4</v>
      </c>
      <c r="K151">
        <f t="shared" si="63"/>
        <v>2.3921561348320074E-3</v>
      </c>
      <c r="L151">
        <f t="shared" si="64"/>
        <v>0</v>
      </c>
      <c r="M151">
        <f t="shared" si="65"/>
        <v>0.70200085384347788</v>
      </c>
      <c r="N151">
        <f t="shared" si="66"/>
        <v>68.98</v>
      </c>
      <c r="O151">
        <f t="shared" si="67"/>
        <v>1.3796000000000002</v>
      </c>
      <c r="P151">
        <f t="shared" si="68"/>
        <v>6.3808290300357786</v>
      </c>
      <c r="Q151">
        <f t="shared" si="69"/>
        <v>319.04145150178891</v>
      </c>
      <c r="R151">
        <f t="shared" si="70"/>
        <v>48.600328891849195</v>
      </c>
      <c r="S151">
        <f t="shared" si="71"/>
        <v>0.97200657783698396</v>
      </c>
      <c r="T151">
        <f t="shared" si="72"/>
        <v>4.495656559327311</v>
      </c>
      <c r="U151">
        <f t="shared" si="73"/>
        <v>49.140606894952747</v>
      </c>
      <c r="V151">
        <f t="shared" si="74"/>
        <v>5.2259635171481807E-2</v>
      </c>
      <c r="W151">
        <f t="shared" si="75"/>
        <v>-6.0602007754393279</v>
      </c>
      <c r="X151">
        <f t="shared" si="76"/>
        <v>5.9042780419205556</v>
      </c>
      <c r="Y151">
        <f t="shared" si="77"/>
        <v>0.99673694261856227</v>
      </c>
      <c r="Z151">
        <f t="shared" si="78"/>
        <v>0.72356066758145587</v>
      </c>
      <c r="AA151">
        <f t="shared" si="79"/>
        <v>-4.2721033615985604</v>
      </c>
      <c r="AB151">
        <f t="shared" si="80"/>
        <v>35.280408414762654</v>
      </c>
      <c r="AC151">
        <f t="shared" si="81"/>
        <v>0.70560816829525308</v>
      </c>
      <c r="AD151">
        <f t="shared" si="82"/>
        <v>3.2528802612838201</v>
      </c>
      <c r="AE151">
        <f t="shared" si="83"/>
        <v>35.556210330269906</v>
      </c>
      <c r="AF151">
        <f t="shared" si="84"/>
        <v>3.7813016512240706E-2</v>
      </c>
      <c r="AG151">
        <f t="shared" si="47"/>
        <v>8403.1056976154923</v>
      </c>
      <c r="AH151">
        <f t="shared" si="48"/>
        <v>11970.221477093954</v>
      </c>
      <c r="AI151">
        <f t="shared" si="49"/>
        <v>8403.1056976154923</v>
      </c>
      <c r="AK151" t="b">
        <f t="shared" si="85"/>
        <v>1</v>
      </c>
      <c r="AL151" t="b">
        <f t="shared" si="86"/>
        <v>1</v>
      </c>
      <c r="AM151">
        <f t="shared" si="87"/>
        <v>8403.1056976154923</v>
      </c>
      <c r="AN151" t="b">
        <f t="shared" si="88"/>
        <v>1</v>
      </c>
      <c r="AO151">
        <f t="shared" si="89"/>
        <v>4.2721033615985604</v>
      </c>
      <c r="AP151">
        <f>SUM(AO152:$AO$271)</f>
        <v>6080.1567683242083</v>
      </c>
      <c r="AQ151" t="b">
        <f t="shared" si="50"/>
        <v>1</v>
      </c>
      <c r="AR151" t="b">
        <f t="shared" si="90"/>
        <v>1</v>
      </c>
      <c r="AS151" t="b">
        <f t="shared" si="91"/>
        <v>1</v>
      </c>
      <c r="AT151" t="b">
        <f t="shared" si="93"/>
        <v>1</v>
      </c>
      <c r="AU151">
        <f t="shared" si="51"/>
        <v>11970.221477093954</v>
      </c>
      <c r="AV151" t="b">
        <f t="shared" si="52"/>
        <v>1</v>
      </c>
      <c r="AW151" t="b">
        <f t="shared" si="53"/>
        <v>1</v>
      </c>
      <c r="AX151" t="b">
        <f t="shared" si="92"/>
        <v>1</v>
      </c>
    </row>
    <row r="152" spans="1:50" x14ac:dyDescent="0.35">
      <c r="A152">
        <v>100</v>
      </c>
      <c r="B152">
        <f t="shared" si="54"/>
        <v>20</v>
      </c>
      <c r="C152">
        <f t="shared" si="55"/>
        <v>58</v>
      </c>
      <c r="D152">
        <f t="shared" si="56"/>
        <v>3.0495581055388632E-3</v>
      </c>
      <c r="E152">
        <f t="shared" si="57"/>
        <v>2.5448573659048179E-4</v>
      </c>
      <c r="F152">
        <f t="shared" si="58"/>
        <v>0</v>
      </c>
      <c r="G152">
        <f t="shared" si="59"/>
        <v>0</v>
      </c>
      <c r="H152">
        <f t="shared" si="60"/>
        <v>0.02</v>
      </c>
      <c r="I152">
        <f t="shared" si="61"/>
        <v>1.2793131751589584</v>
      </c>
      <c r="J152">
        <f t="shared" si="62"/>
        <v>1.7864920437750463E-4</v>
      </c>
      <c r="K152">
        <f t="shared" si="63"/>
        <v>0</v>
      </c>
      <c r="L152">
        <f t="shared" si="64"/>
        <v>0</v>
      </c>
      <c r="M152">
        <f t="shared" si="65"/>
        <v>0.70182220463910039</v>
      </c>
      <c r="N152">
        <f t="shared" si="66"/>
        <v>0</v>
      </c>
      <c r="O152">
        <f t="shared" si="67"/>
        <v>0</v>
      </c>
      <c r="P152">
        <f t="shared" si="68"/>
        <v>6.3965658757947921</v>
      </c>
      <c r="Q152">
        <f t="shared" si="69"/>
        <v>319.82829378973958</v>
      </c>
      <c r="R152">
        <f t="shared" si="70"/>
        <v>0</v>
      </c>
      <c r="S152">
        <f t="shared" si="71"/>
        <v>0</v>
      </c>
      <c r="T152">
        <f t="shared" si="72"/>
        <v>4.4903947064739977</v>
      </c>
      <c r="U152">
        <f t="shared" si="73"/>
        <v>53.594761313251389</v>
      </c>
      <c r="V152">
        <f t="shared" si="74"/>
        <v>5.713707022295178E-2</v>
      </c>
      <c r="W152">
        <f t="shared" si="75"/>
        <v>-58.142293089948339</v>
      </c>
      <c r="X152">
        <f t="shared" si="76"/>
        <v>58.142293089948339</v>
      </c>
      <c r="Y152">
        <f t="shared" si="77"/>
        <v>0.99673694261856227</v>
      </c>
      <c r="Z152">
        <f t="shared" si="78"/>
        <v>0.72119964760418631</v>
      </c>
      <c r="AA152">
        <f t="shared" si="79"/>
        <v>-41.932201287370056</v>
      </c>
      <c r="AB152">
        <f t="shared" si="80"/>
        <v>0</v>
      </c>
      <c r="AC152">
        <f t="shared" si="81"/>
        <v>0</v>
      </c>
      <c r="AD152">
        <f t="shared" si="82"/>
        <v>3.2384710799127507</v>
      </c>
      <c r="AE152">
        <f t="shared" si="83"/>
        <v>38.652522972547381</v>
      </c>
      <c r="AF152">
        <f t="shared" si="84"/>
        <v>4.1207234909928468E-2</v>
      </c>
      <c r="AG152">
        <f t="shared" si="47"/>
        <v>8372.4729859418512</v>
      </c>
      <c r="AH152">
        <f t="shared" si="48"/>
        <v>11929.621107168085</v>
      </c>
      <c r="AI152">
        <f t="shared" si="49"/>
        <v>8372.4729859418512</v>
      </c>
      <c r="AK152" t="b">
        <f t="shared" si="85"/>
        <v>1</v>
      </c>
      <c r="AL152" t="b">
        <f t="shared" si="86"/>
        <v>1</v>
      </c>
      <c r="AM152">
        <f t="shared" si="87"/>
        <v>8372.4729859418494</v>
      </c>
      <c r="AN152" t="b">
        <f t="shared" si="88"/>
        <v>1</v>
      </c>
      <c r="AO152">
        <f t="shared" si="89"/>
        <v>41.932201287370056</v>
      </c>
      <c r="AP152">
        <f>SUM(AO153:$AO$271)</f>
        <v>6038.2245670368375</v>
      </c>
      <c r="AQ152" t="b">
        <f t="shared" si="50"/>
        <v>1</v>
      </c>
      <c r="AR152" t="b">
        <f t="shared" si="90"/>
        <v>1</v>
      </c>
      <c r="AS152" t="b">
        <f t="shared" si="91"/>
        <v>1</v>
      </c>
      <c r="AT152" t="b">
        <f t="shared" si="93"/>
        <v>1</v>
      </c>
      <c r="AU152">
        <f t="shared" si="51"/>
        <v>11929.621107168086</v>
      </c>
      <c r="AV152" t="b">
        <f t="shared" si="52"/>
        <v>1</v>
      </c>
      <c r="AW152" t="b">
        <f t="shared" si="53"/>
        <v>1</v>
      </c>
      <c r="AX152" t="b">
        <f t="shared" si="92"/>
        <v>1</v>
      </c>
    </row>
    <row r="153" spans="1:50" x14ac:dyDescent="0.35">
      <c r="A153">
        <v>101</v>
      </c>
      <c r="B153">
        <f t="shared" si="54"/>
        <v>20</v>
      </c>
      <c r="C153">
        <f t="shared" si="55"/>
        <v>58</v>
      </c>
      <c r="D153">
        <f t="shared" si="56"/>
        <v>3.0495581055388632E-3</v>
      </c>
      <c r="E153">
        <f t="shared" si="57"/>
        <v>2.5448573659048179E-4</v>
      </c>
      <c r="F153">
        <f t="shared" si="58"/>
        <v>0</v>
      </c>
      <c r="G153">
        <f t="shared" si="59"/>
        <v>0</v>
      </c>
      <c r="H153">
        <f t="shared" si="60"/>
        <v>0.02</v>
      </c>
      <c r="I153">
        <f t="shared" si="61"/>
        <v>1.2824683065721629</v>
      </c>
      <c r="J153">
        <f t="shared" si="62"/>
        <v>1.786037407031373E-4</v>
      </c>
      <c r="K153">
        <f t="shared" si="63"/>
        <v>0</v>
      </c>
      <c r="L153">
        <f t="shared" si="64"/>
        <v>0</v>
      </c>
      <c r="M153">
        <f t="shared" si="65"/>
        <v>0.70164360089839728</v>
      </c>
      <c r="N153">
        <f t="shared" si="66"/>
        <v>0</v>
      </c>
      <c r="O153">
        <f t="shared" si="67"/>
        <v>0</v>
      </c>
      <c r="P153">
        <f t="shared" si="68"/>
        <v>6.4123415328608147</v>
      </c>
      <c r="Q153">
        <f t="shared" si="69"/>
        <v>320.61707664304072</v>
      </c>
      <c r="R153">
        <f t="shared" si="70"/>
        <v>0</v>
      </c>
      <c r="S153">
        <f t="shared" si="71"/>
        <v>0</v>
      </c>
      <c r="T153">
        <f t="shared" si="72"/>
        <v>4.5003236714912456</v>
      </c>
      <c r="U153">
        <f t="shared" si="73"/>
        <v>53.581122210941189</v>
      </c>
      <c r="V153">
        <f t="shared" si="74"/>
        <v>5.7263409221751542E-2</v>
      </c>
      <c r="W153">
        <f t="shared" si="75"/>
        <v>-58.138709291654187</v>
      </c>
      <c r="X153">
        <f t="shared" si="76"/>
        <v>58.138709291654187</v>
      </c>
      <c r="Y153">
        <f t="shared" si="77"/>
        <v>0.99673694261856227</v>
      </c>
      <c r="Z153">
        <f t="shared" si="78"/>
        <v>0.7188463317705811</v>
      </c>
      <c r="AA153">
        <f t="shared" si="79"/>
        <v>-41.792797908181811</v>
      </c>
      <c r="AB153">
        <f t="shared" si="80"/>
        <v>0</v>
      </c>
      <c r="AC153">
        <f t="shared" si="81"/>
        <v>0</v>
      </c>
      <c r="AD153">
        <f t="shared" si="82"/>
        <v>3.2350411630317955</v>
      </c>
      <c r="AE153">
        <f t="shared" si="83"/>
        <v>38.516593153486284</v>
      </c>
      <c r="AF153">
        <f t="shared" si="84"/>
        <v>4.1163591663733762E-2</v>
      </c>
      <c r="AG153">
        <f t="shared" si="47"/>
        <v>8341.7435745396615</v>
      </c>
      <c r="AH153">
        <f t="shared" si="48"/>
        <v>11888.861473059458</v>
      </c>
      <c r="AI153">
        <f t="shared" si="49"/>
        <v>8341.7435745396615</v>
      </c>
      <c r="AK153" t="b">
        <f t="shared" si="85"/>
        <v>1</v>
      </c>
      <c r="AL153" t="b">
        <f t="shared" si="86"/>
        <v>1</v>
      </c>
      <c r="AM153">
        <f t="shared" si="87"/>
        <v>8341.7435745396615</v>
      </c>
      <c r="AN153" t="b">
        <f t="shared" si="88"/>
        <v>1</v>
      </c>
      <c r="AO153">
        <f t="shared" si="89"/>
        <v>41.792797908181811</v>
      </c>
      <c r="AP153">
        <f>SUM(AO154:$AO$271)</f>
        <v>5996.431769128656</v>
      </c>
      <c r="AQ153" t="b">
        <f t="shared" si="50"/>
        <v>1</v>
      </c>
      <c r="AR153" t="b">
        <f t="shared" si="90"/>
        <v>1</v>
      </c>
      <c r="AS153" t="b">
        <f t="shared" si="91"/>
        <v>1</v>
      </c>
      <c r="AT153" t="b">
        <f t="shared" si="93"/>
        <v>1</v>
      </c>
      <c r="AU153">
        <f t="shared" si="51"/>
        <v>11888.861473059456</v>
      </c>
      <c r="AV153" t="b">
        <f t="shared" si="52"/>
        <v>1</v>
      </c>
      <c r="AW153" t="b">
        <f t="shared" si="53"/>
        <v>1</v>
      </c>
      <c r="AX153" t="b">
        <f t="shared" si="92"/>
        <v>1</v>
      </c>
    </row>
    <row r="154" spans="1:50" x14ac:dyDescent="0.35">
      <c r="A154">
        <v>102</v>
      </c>
      <c r="B154">
        <f t="shared" si="54"/>
        <v>20</v>
      </c>
      <c r="C154">
        <f t="shared" si="55"/>
        <v>58</v>
      </c>
      <c r="D154">
        <f t="shared" si="56"/>
        <v>3.0495581055388632E-3</v>
      </c>
      <c r="E154">
        <f t="shared" si="57"/>
        <v>2.5448573659048179E-4</v>
      </c>
      <c r="F154">
        <f t="shared" si="58"/>
        <v>0</v>
      </c>
      <c r="G154">
        <f t="shared" si="59"/>
        <v>0</v>
      </c>
      <c r="H154">
        <f t="shared" si="60"/>
        <v>0.02</v>
      </c>
      <c r="I154">
        <f t="shared" si="61"/>
        <v>1.2856312193905992</v>
      </c>
      <c r="J154">
        <f t="shared" si="62"/>
        <v>1.7855828859862665E-4</v>
      </c>
      <c r="K154">
        <f t="shared" si="63"/>
        <v>0</v>
      </c>
      <c r="L154">
        <f t="shared" si="64"/>
        <v>0</v>
      </c>
      <c r="M154">
        <f t="shared" si="65"/>
        <v>0.70146504260979869</v>
      </c>
      <c r="N154">
        <f t="shared" si="66"/>
        <v>0</v>
      </c>
      <c r="O154">
        <f t="shared" si="67"/>
        <v>0</v>
      </c>
      <c r="P154">
        <f t="shared" si="68"/>
        <v>6.4281560969529963</v>
      </c>
      <c r="Q154">
        <f t="shared" si="69"/>
        <v>321.4078048476498</v>
      </c>
      <c r="R154">
        <f t="shared" si="70"/>
        <v>0</v>
      </c>
      <c r="S154">
        <f t="shared" si="71"/>
        <v>0</v>
      </c>
      <c r="T154">
        <f t="shared" si="72"/>
        <v>4.5102745910030873</v>
      </c>
      <c r="U154">
        <f t="shared" si="73"/>
        <v>53.567486579587992</v>
      </c>
      <c r="V154">
        <f t="shared" si="74"/>
        <v>5.7390027575837728E-2</v>
      </c>
      <c r="W154">
        <f t="shared" si="75"/>
        <v>-58.135151198166916</v>
      </c>
      <c r="X154">
        <f t="shared" si="76"/>
        <v>58.135151198166916</v>
      </c>
      <c r="Y154">
        <f t="shared" si="77"/>
        <v>0.99673694261856227</v>
      </c>
      <c r="Z154">
        <f t="shared" si="78"/>
        <v>0.71650069494157775</v>
      </c>
      <c r="AA154">
        <f t="shared" si="79"/>
        <v>-41.653876234020295</v>
      </c>
      <c r="AB154">
        <f t="shared" si="80"/>
        <v>0</v>
      </c>
      <c r="AC154">
        <f t="shared" si="81"/>
        <v>0</v>
      </c>
      <c r="AD154">
        <f t="shared" si="82"/>
        <v>3.2316148788310524</v>
      </c>
      <c r="AE154">
        <f t="shared" si="83"/>
        <v>38.381141360548433</v>
      </c>
      <c r="AF154">
        <f t="shared" si="84"/>
        <v>4.1119994640804042E-2</v>
      </c>
      <c r="AG154">
        <f t="shared" si="47"/>
        <v>8310.9171211343673</v>
      </c>
      <c r="AH154">
        <f t="shared" si="48"/>
        <v>11847.941973292958</v>
      </c>
      <c r="AI154">
        <f t="shared" si="49"/>
        <v>8310.9171211343673</v>
      </c>
      <c r="AK154" t="b">
        <f t="shared" si="85"/>
        <v>1</v>
      </c>
      <c r="AL154" t="b">
        <f t="shared" si="86"/>
        <v>1</v>
      </c>
      <c r="AM154">
        <f t="shared" si="87"/>
        <v>8310.9171211343673</v>
      </c>
      <c r="AN154" t="b">
        <f t="shared" si="88"/>
        <v>1</v>
      </c>
      <c r="AO154">
        <f t="shared" si="89"/>
        <v>41.653876234020295</v>
      </c>
      <c r="AP154">
        <f>SUM(AO155:$AO$271)</f>
        <v>5954.7778928946336</v>
      </c>
      <c r="AQ154" t="b">
        <f t="shared" si="50"/>
        <v>1</v>
      </c>
      <c r="AR154" t="b">
        <f t="shared" si="90"/>
        <v>1</v>
      </c>
      <c r="AS154" t="b">
        <f t="shared" si="91"/>
        <v>1</v>
      </c>
      <c r="AT154" t="b">
        <f t="shared" si="93"/>
        <v>1</v>
      </c>
      <c r="AU154">
        <f t="shared" si="51"/>
        <v>11847.941973292956</v>
      </c>
      <c r="AV154" t="b">
        <f t="shared" si="52"/>
        <v>1</v>
      </c>
      <c r="AW154" t="b">
        <f t="shared" si="53"/>
        <v>1</v>
      </c>
      <c r="AX154" t="b">
        <f t="shared" si="92"/>
        <v>1</v>
      </c>
    </row>
    <row r="155" spans="1:50" x14ac:dyDescent="0.35">
      <c r="A155">
        <v>103</v>
      </c>
      <c r="B155">
        <f t="shared" si="54"/>
        <v>20</v>
      </c>
      <c r="C155">
        <f t="shared" si="55"/>
        <v>58</v>
      </c>
      <c r="D155">
        <f t="shared" si="56"/>
        <v>3.0495581055388632E-3</v>
      </c>
      <c r="E155">
        <f t="shared" si="57"/>
        <v>2.5448573659048179E-4</v>
      </c>
      <c r="F155">
        <f t="shared" si="58"/>
        <v>0</v>
      </c>
      <c r="G155">
        <f t="shared" si="59"/>
        <v>0</v>
      </c>
      <c r="H155">
        <f t="shared" si="60"/>
        <v>0.02</v>
      </c>
      <c r="I155">
        <f t="shared" si="61"/>
        <v>1.2888019328053122</v>
      </c>
      <c r="J155">
        <f t="shared" si="62"/>
        <v>1.785128480610283E-4</v>
      </c>
      <c r="K155">
        <f t="shared" si="63"/>
        <v>0</v>
      </c>
      <c r="L155">
        <f t="shared" si="64"/>
        <v>0</v>
      </c>
      <c r="M155">
        <f t="shared" si="65"/>
        <v>0.70128652976173766</v>
      </c>
      <c r="N155">
        <f t="shared" si="66"/>
        <v>0</v>
      </c>
      <c r="O155">
        <f t="shared" si="67"/>
        <v>0</v>
      </c>
      <c r="P155">
        <f t="shared" si="68"/>
        <v>6.4440096640265612</v>
      </c>
      <c r="Q155">
        <f t="shared" si="69"/>
        <v>322.20048320132804</v>
      </c>
      <c r="R155">
        <f t="shared" si="70"/>
        <v>0</v>
      </c>
      <c r="S155">
        <f t="shared" si="71"/>
        <v>0</v>
      </c>
      <c r="T155">
        <f t="shared" si="72"/>
        <v>4.5202475135543461</v>
      </c>
      <c r="U155">
        <f t="shared" si="73"/>
        <v>53.553854418308489</v>
      </c>
      <c r="V155">
        <f t="shared" si="74"/>
        <v>5.7516925902908578E-2</v>
      </c>
      <c r="W155">
        <f t="shared" si="75"/>
        <v>-58.131618857765744</v>
      </c>
      <c r="X155">
        <f t="shared" si="76"/>
        <v>58.131618857765744</v>
      </c>
      <c r="Y155">
        <f t="shared" si="77"/>
        <v>0.99673694261856227</v>
      </c>
      <c r="Z155">
        <f t="shared" si="78"/>
        <v>0.71416271206014337</v>
      </c>
      <c r="AA155">
        <f t="shared" si="79"/>
        <v>-41.515434579908558</v>
      </c>
      <c r="AB155">
        <f t="shared" si="80"/>
        <v>0</v>
      </c>
      <c r="AC155">
        <f t="shared" si="81"/>
        <v>0</v>
      </c>
      <c r="AD155">
        <f t="shared" si="82"/>
        <v>3.2281922234630915</v>
      </c>
      <c r="AE155">
        <f t="shared" si="83"/>
        <v>38.246165912653282</v>
      </c>
      <c r="AF155">
        <f t="shared" si="84"/>
        <v>4.1076443792183504E-2</v>
      </c>
      <c r="AG155">
        <f t="shared" si="47"/>
        <v>8279.9932822826177</v>
      </c>
      <c r="AH155">
        <f t="shared" si="48"/>
        <v>11806.862004173598</v>
      </c>
      <c r="AI155">
        <f t="shared" si="49"/>
        <v>8279.9932822826177</v>
      </c>
      <c r="AK155" t="b">
        <f t="shared" si="85"/>
        <v>1</v>
      </c>
      <c r="AL155" t="b">
        <f t="shared" si="86"/>
        <v>1</v>
      </c>
      <c r="AM155">
        <f t="shared" si="87"/>
        <v>8279.9932822826177</v>
      </c>
      <c r="AN155" t="b">
        <f t="shared" si="88"/>
        <v>1</v>
      </c>
      <c r="AO155">
        <f t="shared" si="89"/>
        <v>41.515434579908558</v>
      </c>
      <c r="AP155">
        <f>SUM(AO156:$AO$271)</f>
        <v>5913.2624583147262</v>
      </c>
      <c r="AQ155" t="b">
        <f t="shared" si="50"/>
        <v>1</v>
      </c>
      <c r="AR155" t="b">
        <f t="shared" si="90"/>
        <v>1</v>
      </c>
      <c r="AS155" t="b">
        <f t="shared" si="91"/>
        <v>1</v>
      </c>
      <c r="AT155" t="b">
        <f t="shared" si="93"/>
        <v>1</v>
      </c>
      <c r="AU155">
        <f t="shared" si="51"/>
        <v>11806.862004173601</v>
      </c>
      <c r="AV155" t="b">
        <f t="shared" si="52"/>
        <v>1</v>
      </c>
      <c r="AW155" t="b">
        <f t="shared" si="53"/>
        <v>1</v>
      </c>
      <c r="AX155" t="b">
        <f t="shared" si="92"/>
        <v>1</v>
      </c>
    </row>
    <row r="156" spans="1:50" x14ac:dyDescent="0.35">
      <c r="A156">
        <v>104</v>
      </c>
      <c r="B156">
        <f t="shared" si="54"/>
        <v>20</v>
      </c>
      <c r="C156">
        <f t="shared" si="55"/>
        <v>58</v>
      </c>
      <c r="D156">
        <f t="shared" si="56"/>
        <v>3.0495581055388632E-3</v>
      </c>
      <c r="E156">
        <f t="shared" si="57"/>
        <v>2.5448573659048179E-4</v>
      </c>
      <c r="F156">
        <f t="shared" si="58"/>
        <v>0</v>
      </c>
      <c r="G156">
        <f t="shared" si="59"/>
        <v>0</v>
      </c>
      <c r="H156">
        <f t="shared" si="60"/>
        <v>0.02</v>
      </c>
      <c r="I156">
        <f t="shared" si="61"/>
        <v>1.2919804660546763</v>
      </c>
      <c r="J156">
        <f t="shared" si="62"/>
        <v>1.7846741908739865E-4</v>
      </c>
      <c r="K156">
        <f t="shared" si="63"/>
        <v>0</v>
      </c>
      <c r="L156">
        <f t="shared" si="64"/>
        <v>0</v>
      </c>
      <c r="M156">
        <f t="shared" si="65"/>
        <v>0.70110806234265022</v>
      </c>
      <c r="N156">
        <f t="shared" si="66"/>
        <v>0</v>
      </c>
      <c r="O156">
        <f t="shared" si="67"/>
        <v>0</v>
      </c>
      <c r="P156">
        <f t="shared" si="68"/>
        <v>6.4599023302733816</v>
      </c>
      <c r="Q156">
        <f t="shared" si="69"/>
        <v>322.99511651366907</v>
      </c>
      <c r="R156">
        <f t="shared" si="70"/>
        <v>0</v>
      </c>
      <c r="S156">
        <f t="shared" si="71"/>
        <v>0</v>
      </c>
      <c r="T156">
        <f t="shared" si="72"/>
        <v>4.5302424877971825</v>
      </c>
      <c r="U156">
        <f t="shared" si="73"/>
        <v>53.540225726219596</v>
      </c>
      <c r="V156">
        <f t="shared" si="74"/>
        <v>5.7644104822028135E-2</v>
      </c>
      <c r="W156">
        <f t="shared" si="75"/>
        <v>-58.128112318838802</v>
      </c>
      <c r="X156">
        <f t="shared" si="76"/>
        <v>58.128112318838802</v>
      </c>
      <c r="Y156">
        <f t="shared" si="77"/>
        <v>0.99673694261856227</v>
      </c>
      <c r="Z156">
        <f t="shared" si="78"/>
        <v>0.71183235815100787</v>
      </c>
      <c r="AA156">
        <f t="shared" si="79"/>
        <v>-41.377471266785676</v>
      </c>
      <c r="AB156">
        <f t="shared" si="80"/>
        <v>0</v>
      </c>
      <c r="AC156">
        <f t="shared" si="81"/>
        <v>0</v>
      </c>
      <c r="AD156">
        <f t="shared" si="82"/>
        <v>3.2247731930845571</v>
      </c>
      <c r="AE156">
        <f t="shared" si="83"/>
        <v>38.111665134632155</v>
      </c>
      <c r="AF156">
        <f t="shared" si="84"/>
        <v>4.1032939068968169E-2</v>
      </c>
      <c r="AG156">
        <f t="shared" si="47"/>
        <v>8248.971713368328</v>
      </c>
      <c r="AH156">
        <f t="shared" si="48"/>
        <v>11765.620959778431</v>
      </c>
      <c r="AI156">
        <f t="shared" si="49"/>
        <v>8248.971713368328</v>
      </c>
      <c r="AK156" t="b">
        <f t="shared" si="85"/>
        <v>1</v>
      </c>
      <c r="AL156" t="b">
        <f t="shared" si="86"/>
        <v>1</v>
      </c>
      <c r="AM156">
        <f t="shared" si="87"/>
        <v>8248.971713368328</v>
      </c>
      <c r="AN156" t="b">
        <f t="shared" si="88"/>
        <v>1</v>
      </c>
      <c r="AO156">
        <f t="shared" si="89"/>
        <v>41.377471266785676</v>
      </c>
      <c r="AP156">
        <f>SUM(AO157:$AO$271)</f>
        <v>5871.8849870479407</v>
      </c>
      <c r="AQ156" t="b">
        <f t="shared" si="50"/>
        <v>1</v>
      </c>
      <c r="AR156" t="b">
        <f t="shared" si="90"/>
        <v>1</v>
      </c>
      <c r="AS156" t="b">
        <f t="shared" si="91"/>
        <v>1</v>
      </c>
      <c r="AT156" t="b">
        <f t="shared" si="93"/>
        <v>1</v>
      </c>
      <c r="AU156">
        <f t="shared" si="51"/>
        <v>11765.620959778429</v>
      </c>
      <c r="AV156" t="b">
        <f t="shared" si="52"/>
        <v>1</v>
      </c>
      <c r="AW156" t="b">
        <f t="shared" si="53"/>
        <v>1</v>
      </c>
      <c r="AX156" t="b">
        <f t="shared" si="92"/>
        <v>1</v>
      </c>
    </row>
    <row r="157" spans="1:50" x14ac:dyDescent="0.35">
      <c r="A157">
        <v>105</v>
      </c>
      <c r="B157">
        <f t="shared" si="54"/>
        <v>20</v>
      </c>
      <c r="C157">
        <f t="shared" si="55"/>
        <v>58</v>
      </c>
      <c r="D157">
        <f t="shared" si="56"/>
        <v>3.0495581055388632E-3</v>
      </c>
      <c r="E157">
        <f t="shared" si="57"/>
        <v>2.5448573659048179E-4</v>
      </c>
      <c r="F157">
        <f t="shared" si="58"/>
        <v>0</v>
      </c>
      <c r="G157">
        <f t="shared" si="59"/>
        <v>0</v>
      </c>
      <c r="H157">
        <f t="shared" si="60"/>
        <v>0.02</v>
      </c>
      <c r="I157">
        <f t="shared" si="61"/>
        <v>1.2951668384245141</v>
      </c>
      <c r="J157">
        <f t="shared" si="62"/>
        <v>1.7842200167479476E-4</v>
      </c>
      <c r="K157">
        <f t="shared" si="63"/>
        <v>0</v>
      </c>
      <c r="L157">
        <f t="shared" si="64"/>
        <v>0</v>
      </c>
      <c r="M157">
        <f t="shared" si="65"/>
        <v>0.70092964034097538</v>
      </c>
      <c r="N157">
        <f t="shared" si="66"/>
        <v>0</v>
      </c>
      <c r="O157">
        <f t="shared" si="67"/>
        <v>0</v>
      </c>
      <c r="P157">
        <f t="shared" si="68"/>
        <v>6.4758341921225702</v>
      </c>
      <c r="Q157">
        <f t="shared" si="69"/>
        <v>323.79170960612851</v>
      </c>
      <c r="R157">
        <f t="shared" si="70"/>
        <v>0</v>
      </c>
      <c r="S157">
        <f t="shared" si="71"/>
        <v>0</v>
      </c>
      <c r="T157">
        <f t="shared" si="72"/>
        <v>4.5402595624913369</v>
      </c>
      <c r="U157">
        <f t="shared" si="73"/>
        <v>53.526600502438427</v>
      </c>
      <c r="V157">
        <f t="shared" si="74"/>
        <v>5.7771564953629319E-2</v>
      </c>
      <c r="W157">
        <f t="shared" si="75"/>
        <v>-58.124631629883389</v>
      </c>
      <c r="X157">
        <f t="shared" si="76"/>
        <v>58.124631629883389</v>
      </c>
      <c r="Y157">
        <f t="shared" si="77"/>
        <v>0.99673694261856227</v>
      </c>
      <c r="Z157">
        <f t="shared" si="78"/>
        <v>0.70950960832039711</v>
      </c>
      <c r="AA157">
        <f t="shared" si="79"/>
        <v>-41.239984621485931</v>
      </c>
      <c r="AB157">
        <f t="shared" si="80"/>
        <v>0</v>
      </c>
      <c r="AC157">
        <f t="shared" si="81"/>
        <v>0</v>
      </c>
      <c r="AD157">
        <f t="shared" si="82"/>
        <v>3.221357783856166</v>
      </c>
      <c r="AE157">
        <f t="shared" si="83"/>
        <v>37.977637357207456</v>
      </c>
      <c r="AF157">
        <f t="shared" si="84"/>
        <v>4.0989480422305921E-2</v>
      </c>
      <c r="AG157">
        <f t="shared" si="47"/>
        <v>8217.8520685987314</v>
      </c>
      <c r="AH157">
        <f t="shared" si="48"/>
        <v>11724.218231948447</v>
      </c>
      <c r="AI157">
        <f t="shared" si="49"/>
        <v>8217.8520685987314</v>
      </c>
      <c r="AK157" t="b">
        <f t="shared" si="85"/>
        <v>1</v>
      </c>
      <c r="AL157" t="b">
        <f t="shared" si="86"/>
        <v>1</v>
      </c>
      <c r="AM157">
        <f t="shared" si="87"/>
        <v>8217.8520685987314</v>
      </c>
      <c r="AN157" t="b">
        <f t="shared" si="88"/>
        <v>1</v>
      </c>
      <c r="AO157">
        <f t="shared" si="89"/>
        <v>41.239984621485931</v>
      </c>
      <c r="AP157">
        <f>SUM(AO158:$AO$271)</f>
        <v>5830.6450024264541</v>
      </c>
      <c r="AQ157" t="b">
        <f t="shared" si="50"/>
        <v>1</v>
      </c>
      <c r="AR157" t="b">
        <f t="shared" si="90"/>
        <v>1</v>
      </c>
      <c r="AS157" t="b">
        <f t="shared" si="91"/>
        <v>1</v>
      </c>
      <c r="AT157" t="b">
        <f t="shared" si="93"/>
        <v>1</v>
      </c>
      <c r="AU157">
        <f t="shared" si="51"/>
        <v>11724.218231948445</v>
      </c>
      <c r="AV157" t="b">
        <f t="shared" si="52"/>
        <v>1</v>
      </c>
      <c r="AW157" t="b">
        <f t="shared" si="53"/>
        <v>1</v>
      </c>
      <c r="AX157" t="b">
        <f t="shared" si="92"/>
        <v>1</v>
      </c>
    </row>
    <row r="158" spans="1:50" x14ac:dyDescent="0.35">
      <c r="A158">
        <v>106</v>
      </c>
      <c r="B158">
        <f t="shared" si="54"/>
        <v>20</v>
      </c>
      <c r="C158">
        <f t="shared" si="55"/>
        <v>58</v>
      </c>
      <c r="D158">
        <f t="shared" si="56"/>
        <v>3.0495581055388632E-3</v>
      </c>
      <c r="E158">
        <f t="shared" si="57"/>
        <v>2.5448573659048179E-4</v>
      </c>
      <c r="F158">
        <f t="shared" si="58"/>
        <v>0</v>
      </c>
      <c r="G158">
        <f t="shared" si="59"/>
        <v>0</v>
      </c>
      <c r="H158">
        <f t="shared" si="60"/>
        <v>0.02</v>
      </c>
      <c r="I158">
        <f t="shared" si="61"/>
        <v>1.2983610692482102</v>
      </c>
      <c r="J158">
        <f t="shared" si="62"/>
        <v>1.783765958202746E-4</v>
      </c>
      <c r="K158">
        <f t="shared" si="63"/>
        <v>0</v>
      </c>
      <c r="L158">
        <f t="shared" si="64"/>
        <v>0</v>
      </c>
      <c r="M158">
        <f t="shared" si="65"/>
        <v>0.70075126374515506</v>
      </c>
      <c r="N158">
        <f t="shared" si="66"/>
        <v>0</v>
      </c>
      <c r="O158">
        <f t="shared" si="67"/>
        <v>0</v>
      </c>
      <c r="P158">
        <f t="shared" si="68"/>
        <v>6.4918053462410512</v>
      </c>
      <c r="Q158">
        <f t="shared" si="69"/>
        <v>324.59026731205256</v>
      </c>
      <c r="R158">
        <f t="shared" si="70"/>
        <v>0</v>
      </c>
      <c r="S158">
        <f t="shared" si="71"/>
        <v>0</v>
      </c>
      <c r="T158">
        <f t="shared" si="72"/>
        <v>4.5502987865043609</v>
      </c>
      <c r="U158">
        <f t="shared" si="73"/>
        <v>53.512978746082382</v>
      </c>
      <c r="V158">
        <f t="shared" si="74"/>
        <v>5.7899306919516891E-2</v>
      </c>
      <c r="W158">
        <f t="shared" si="75"/>
        <v>-58.121176839506262</v>
      </c>
      <c r="X158">
        <f t="shared" si="76"/>
        <v>58.121176839506262</v>
      </c>
      <c r="Y158">
        <f t="shared" si="77"/>
        <v>0.99673694261856227</v>
      </c>
      <c r="Z158">
        <f t="shared" si="78"/>
        <v>0.70719443775576618</v>
      </c>
      <c r="AA158">
        <f t="shared" si="79"/>
        <v>-41.102972976718092</v>
      </c>
      <c r="AB158">
        <f t="shared" si="80"/>
        <v>0</v>
      </c>
      <c r="AC158">
        <f t="shared" si="81"/>
        <v>0</v>
      </c>
      <c r="AD158">
        <f t="shared" si="82"/>
        <v>3.2179459919426967</v>
      </c>
      <c r="AE158">
        <f t="shared" si="83"/>
        <v>37.844080916971997</v>
      </c>
      <c r="AF158">
        <f t="shared" si="84"/>
        <v>4.094606780339629E-2</v>
      </c>
      <c r="AG158">
        <f t="shared" si="47"/>
        <v>8186.6340010004214</v>
      </c>
      <c r="AH158">
        <f t="shared" si="48"/>
        <v>11682.653210280454</v>
      </c>
      <c r="AI158">
        <f t="shared" si="49"/>
        <v>8186.6340010004214</v>
      </c>
      <c r="AK158" t="b">
        <f t="shared" si="85"/>
        <v>1</v>
      </c>
      <c r="AL158" t="b">
        <f t="shared" si="86"/>
        <v>1</v>
      </c>
      <c r="AM158">
        <f t="shared" si="87"/>
        <v>8186.6340010004224</v>
      </c>
      <c r="AN158" t="b">
        <f t="shared" si="88"/>
        <v>1</v>
      </c>
      <c r="AO158">
        <f t="shared" si="89"/>
        <v>41.102972976718092</v>
      </c>
      <c r="AP158">
        <f>SUM(AO159:$AO$271)</f>
        <v>5789.5420294497362</v>
      </c>
      <c r="AQ158" t="b">
        <f t="shared" si="50"/>
        <v>1</v>
      </c>
      <c r="AR158" t="b">
        <f t="shared" si="90"/>
        <v>1</v>
      </c>
      <c r="AS158" t="b">
        <f t="shared" si="91"/>
        <v>1</v>
      </c>
      <c r="AT158" t="b">
        <f t="shared" si="93"/>
        <v>1</v>
      </c>
      <c r="AU158">
        <f t="shared" si="51"/>
        <v>11682.653210280456</v>
      </c>
      <c r="AV158" t="b">
        <f t="shared" si="52"/>
        <v>1</v>
      </c>
      <c r="AW158" t="b">
        <f t="shared" si="53"/>
        <v>1</v>
      </c>
      <c r="AX158" t="b">
        <f t="shared" si="92"/>
        <v>1</v>
      </c>
    </row>
    <row r="159" spans="1:50" x14ac:dyDescent="0.35">
      <c r="A159">
        <v>107</v>
      </c>
      <c r="B159">
        <f t="shared" si="54"/>
        <v>20</v>
      </c>
      <c r="C159">
        <f t="shared" si="55"/>
        <v>58</v>
      </c>
      <c r="D159">
        <f t="shared" si="56"/>
        <v>3.0495581055388632E-3</v>
      </c>
      <c r="E159">
        <f t="shared" si="57"/>
        <v>2.5448573659048179E-4</v>
      </c>
      <c r="F159">
        <f t="shared" si="58"/>
        <v>0</v>
      </c>
      <c r="G159">
        <f t="shared" si="59"/>
        <v>0</v>
      </c>
      <c r="H159">
        <f t="shared" si="60"/>
        <v>0.02</v>
      </c>
      <c r="I159">
        <f t="shared" si="61"/>
        <v>1.3015631779068331</v>
      </c>
      <c r="J159">
        <f t="shared" si="62"/>
        <v>1.7833120152089676E-4</v>
      </c>
      <c r="K159">
        <f t="shared" si="63"/>
        <v>0</v>
      </c>
      <c r="L159">
        <f t="shared" si="64"/>
        <v>0</v>
      </c>
      <c r="M159">
        <f t="shared" si="65"/>
        <v>0.70057293254363417</v>
      </c>
      <c r="N159">
        <f t="shared" si="66"/>
        <v>0</v>
      </c>
      <c r="O159">
        <f t="shared" si="67"/>
        <v>0</v>
      </c>
      <c r="P159">
        <f t="shared" si="68"/>
        <v>6.5078158895341653</v>
      </c>
      <c r="Q159">
        <f t="shared" si="69"/>
        <v>325.39079447670827</v>
      </c>
      <c r="R159">
        <f t="shared" si="70"/>
        <v>0</v>
      </c>
      <c r="S159">
        <f t="shared" si="71"/>
        <v>0</v>
      </c>
      <c r="T159">
        <f t="shared" si="72"/>
        <v>4.5603602088118667</v>
      </c>
      <c r="U159">
        <f t="shared" si="73"/>
        <v>53.499360456269024</v>
      </c>
      <c r="V159">
        <f t="shared" si="74"/>
        <v>5.802733134287056E-2</v>
      </c>
      <c r="W159">
        <f t="shared" si="75"/>
        <v>-58.117747996423759</v>
      </c>
      <c r="X159">
        <f t="shared" si="76"/>
        <v>58.117747996423759</v>
      </c>
      <c r="Y159">
        <f t="shared" si="77"/>
        <v>0.99673694261856227</v>
      </c>
      <c r="Z159">
        <f t="shared" si="78"/>
        <v>0.70488682172553552</v>
      </c>
      <c r="AA159">
        <f t="shared" si="79"/>
        <v>-40.966434671044752</v>
      </c>
      <c r="AB159">
        <f t="shared" si="80"/>
        <v>0</v>
      </c>
      <c r="AC159">
        <f t="shared" si="81"/>
        <v>0</v>
      </c>
      <c r="AD159">
        <f t="shared" si="82"/>
        <v>3.2145378135129961</v>
      </c>
      <c r="AE159">
        <f t="shared" si="83"/>
        <v>37.710994156368265</v>
      </c>
      <c r="AF159">
        <f t="shared" si="84"/>
        <v>4.0902701163490582E-2</v>
      </c>
      <c r="AG159">
        <f t="shared" si="47"/>
        <v>8155.3171624153756</v>
      </c>
      <c r="AH159">
        <f t="shared" si="48"/>
        <v>11640.925282118907</v>
      </c>
      <c r="AI159">
        <f t="shared" si="49"/>
        <v>8155.3171624153756</v>
      </c>
      <c r="AK159" t="b">
        <f t="shared" si="85"/>
        <v>1</v>
      </c>
      <c r="AL159" t="b">
        <f t="shared" si="86"/>
        <v>1</v>
      </c>
      <c r="AM159">
        <f t="shared" si="87"/>
        <v>8155.3171624153756</v>
      </c>
      <c r="AN159" t="b">
        <f t="shared" si="88"/>
        <v>1</v>
      </c>
      <c r="AO159">
        <f t="shared" si="89"/>
        <v>40.966434671044752</v>
      </c>
      <c r="AP159">
        <f>SUM(AO160:$AO$271)</f>
        <v>5748.5755947786929</v>
      </c>
      <c r="AQ159" t="b">
        <f t="shared" si="50"/>
        <v>1</v>
      </c>
      <c r="AR159" t="b">
        <f t="shared" si="90"/>
        <v>1</v>
      </c>
      <c r="AS159" t="b">
        <f t="shared" si="91"/>
        <v>1</v>
      </c>
      <c r="AT159" t="b">
        <f t="shared" si="93"/>
        <v>1</v>
      </c>
      <c r="AU159">
        <f t="shared" si="51"/>
        <v>11640.925282118911</v>
      </c>
      <c r="AV159" t="b">
        <f t="shared" si="52"/>
        <v>1</v>
      </c>
      <c r="AW159" t="b">
        <f t="shared" si="53"/>
        <v>1</v>
      </c>
      <c r="AX159" t="b">
        <f t="shared" si="92"/>
        <v>1</v>
      </c>
    </row>
    <row r="160" spans="1:50" x14ac:dyDescent="0.35">
      <c r="A160">
        <v>108</v>
      </c>
      <c r="B160">
        <f t="shared" si="54"/>
        <v>20</v>
      </c>
      <c r="C160">
        <f t="shared" si="55"/>
        <v>58</v>
      </c>
      <c r="D160">
        <f t="shared" si="56"/>
        <v>3.0495581055388632E-3</v>
      </c>
      <c r="E160">
        <f t="shared" si="57"/>
        <v>2.5448573659048179E-4</v>
      </c>
      <c r="F160">
        <f t="shared" si="58"/>
        <v>0</v>
      </c>
      <c r="G160">
        <f t="shared" si="59"/>
        <v>0</v>
      </c>
      <c r="H160">
        <f t="shared" si="60"/>
        <v>0.02</v>
      </c>
      <c r="I160">
        <f t="shared" si="61"/>
        <v>1.304773183829248</v>
      </c>
      <c r="J160">
        <f t="shared" si="62"/>
        <v>1.7828581877372065E-4</v>
      </c>
      <c r="K160">
        <f t="shared" si="63"/>
        <v>0</v>
      </c>
      <c r="L160">
        <f t="shared" si="64"/>
        <v>0</v>
      </c>
      <c r="M160">
        <f t="shared" si="65"/>
        <v>0.7003946467248604</v>
      </c>
      <c r="N160">
        <f t="shared" si="66"/>
        <v>0</v>
      </c>
      <c r="O160">
        <f t="shared" si="67"/>
        <v>0</v>
      </c>
      <c r="P160">
        <f t="shared" si="68"/>
        <v>6.5238659191462398</v>
      </c>
      <c r="Q160">
        <f t="shared" si="69"/>
        <v>326.19329595731199</v>
      </c>
      <c r="R160">
        <f t="shared" si="70"/>
        <v>0</v>
      </c>
      <c r="S160">
        <f t="shared" si="71"/>
        <v>0</v>
      </c>
      <c r="T160">
        <f t="shared" si="72"/>
        <v>4.5704438784977528</v>
      </c>
      <c r="U160">
        <f t="shared" si="73"/>
        <v>53.485745632116192</v>
      </c>
      <c r="V160">
        <f t="shared" si="74"/>
        <v>5.8155638848247947E-2</v>
      </c>
      <c r="W160">
        <f t="shared" si="75"/>
        <v>-58.114345149462196</v>
      </c>
      <c r="X160">
        <f t="shared" si="76"/>
        <v>58.114345149462196</v>
      </c>
      <c r="Y160">
        <f t="shared" si="77"/>
        <v>0.99673694261856227</v>
      </c>
      <c r="Z160">
        <f t="shared" si="78"/>
        <v>0.70258673557882589</v>
      </c>
      <c r="AA160">
        <f t="shared" si="79"/>
        <v>-40.830368048861821</v>
      </c>
      <c r="AB160">
        <f t="shared" si="80"/>
        <v>0</v>
      </c>
      <c r="AC160">
        <f t="shared" si="81"/>
        <v>0</v>
      </c>
      <c r="AD160">
        <f t="shared" si="82"/>
        <v>3.2111332447399641</v>
      </c>
      <c r="AE160">
        <f t="shared" si="83"/>
        <v>37.578375423667964</v>
      </c>
      <c r="AF160">
        <f t="shared" si="84"/>
        <v>4.0859380453891675E-2</v>
      </c>
      <c r="AG160">
        <f t="shared" si="47"/>
        <v>8123.9012034969628</v>
      </c>
      <c r="AH160">
        <f t="shared" si="48"/>
        <v>11599.033832547719</v>
      </c>
      <c r="AI160">
        <f t="shared" si="49"/>
        <v>8123.9012034969628</v>
      </c>
      <c r="AK160" t="b">
        <f t="shared" si="85"/>
        <v>1</v>
      </c>
      <c r="AL160" t="b">
        <f t="shared" si="86"/>
        <v>1</v>
      </c>
      <c r="AM160">
        <f t="shared" si="87"/>
        <v>8123.9012034969628</v>
      </c>
      <c r="AN160" t="b">
        <f t="shared" si="88"/>
        <v>1</v>
      </c>
      <c r="AO160">
        <f t="shared" si="89"/>
        <v>40.830368048861821</v>
      </c>
      <c r="AP160">
        <f>SUM(AO161:$AO$271)</f>
        <v>5707.7452267298304</v>
      </c>
      <c r="AQ160" t="b">
        <f t="shared" si="50"/>
        <v>1</v>
      </c>
      <c r="AR160" t="b">
        <f t="shared" si="90"/>
        <v>1</v>
      </c>
      <c r="AS160" t="b">
        <f t="shared" si="91"/>
        <v>1</v>
      </c>
      <c r="AT160" t="b">
        <f t="shared" si="93"/>
        <v>1</v>
      </c>
      <c r="AU160">
        <f t="shared" si="51"/>
        <v>11599.033832547719</v>
      </c>
      <c r="AV160" t="b">
        <f t="shared" si="52"/>
        <v>1</v>
      </c>
      <c r="AW160" t="b">
        <f t="shared" si="53"/>
        <v>1</v>
      </c>
      <c r="AX160" t="b">
        <f t="shared" si="92"/>
        <v>1</v>
      </c>
    </row>
    <row r="161" spans="1:50" x14ac:dyDescent="0.35">
      <c r="A161">
        <v>109</v>
      </c>
      <c r="B161">
        <f t="shared" si="54"/>
        <v>20</v>
      </c>
      <c r="C161">
        <f t="shared" si="55"/>
        <v>58</v>
      </c>
      <c r="D161">
        <f t="shared" si="56"/>
        <v>3.0495581055388632E-3</v>
      </c>
      <c r="E161">
        <f t="shared" si="57"/>
        <v>2.5448573659048179E-4</v>
      </c>
      <c r="F161">
        <f t="shared" si="58"/>
        <v>0</v>
      </c>
      <c r="G161">
        <f t="shared" si="59"/>
        <v>0</v>
      </c>
      <c r="H161">
        <f t="shared" si="60"/>
        <v>0.02</v>
      </c>
      <c r="I161">
        <f t="shared" si="61"/>
        <v>1.3079911064922383</v>
      </c>
      <c r="J161">
        <f t="shared" si="62"/>
        <v>1.7824044757580639E-4</v>
      </c>
      <c r="K161">
        <f t="shared" si="63"/>
        <v>0</v>
      </c>
      <c r="L161">
        <f t="shared" si="64"/>
        <v>0</v>
      </c>
      <c r="M161">
        <f t="shared" si="65"/>
        <v>0.70021640627728454</v>
      </c>
      <c r="N161">
        <f t="shared" si="66"/>
        <v>0</v>
      </c>
      <c r="O161">
        <f t="shared" si="67"/>
        <v>0</v>
      </c>
      <c r="P161">
        <f t="shared" si="68"/>
        <v>6.5399555324611915</v>
      </c>
      <c r="Q161">
        <f t="shared" si="69"/>
        <v>326.99777662305956</v>
      </c>
      <c r="R161">
        <f t="shared" si="70"/>
        <v>0</v>
      </c>
      <c r="S161">
        <f t="shared" si="71"/>
        <v>0</v>
      </c>
      <c r="T161">
        <f t="shared" si="72"/>
        <v>4.5805498447544526</v>
      </c>
      <c r="U161">
        <f t="shared" si="73"/>
        <v>53.472134272741918</v>
      </c>
      <c r="V161">
        <f t="shared" si="74"/>
        <v>5.8284230061587693E-2</v>
      </c>
      <c r="W161">
        <f t="shared" si="75"/>
        <v>-58.110968347557957</v>
      </c>
      <c r="X161">
        <f t="shared" si="76"/>
        <v>58.110968347557957</v>
      </c>
      <c r="Y161">
        <f t="shared" si="77"/>
        <v>0.99673694261856227</v>
      </c>
      <c r="Z161">
        <f t="shared" si="78"/>
        <v>0.70029415474519507</v>
      </c>
      <c r="AA161">
        <f t="shared" si="79"/>
        <v>-40.694771460377886</v>
      </c>
      <c r="AB161">
        <f t="shared" si="80"/>
        <v>0</v>
      </c>
      <c r="AC161">
        <f t="shared" si="81"/>
        <v>0</v>
      </c>
      <c r="AD161">
        <f t="shared" si="82"/>
        <v>3.207732281800554</v>
      </c>
      <c r="AE161">
        <f t="shared" si="83"/>
        <v>37.446223072951376</v>
      </c>
      <c r="AF161">
        <f t="shared" si="84"/>
        <v>4.0816105625954044E-2</v>
      </c>
      <c r="AG161">
        <f t="shared" si="47"/>
        <v>8092.385773705947</v>
      </c>
      <c r="AH161">
        <f t="shared" si="48"/>
        <v>11556.978244382031</v>
      </c>
      <c r="AI161">
        <f t="shared" si="49"/>
        <v>8092.385773705947</v>
      </c>
      <c r="AK161" t="b">
        <f t="shared" si="85"/>
        <v>1</v>
      </c>
      <c r="AL161" t="b">
        <f t="shared" si="86"/>
        <v>1</v>
      </c>
      <c r="AM161">
        <f t="shared" si="87"/>
        <v>8092.3857737059461</v>
      </c>
      <c r="AN161" t="b">
        <f t="shared" si="88"/>
        <v>1</v>
      </c>
      <c r="AO161">
        <f t="shared" si="89"/>
        <v>40.694771460377886</v>
      </c>
      <c r="AP161">
        <f>SUM(AO162:$AO$271)</f>
        <v>5667.050455269451</v>
      </c>
      <c r="AQ161" t="b">
        <f t="shared" si="50"/>
        <v>1</v>
      </c>
      <c r="AR161" t="b">
        <f t="shared" si="90"/>
        <v>1</v>
      </c>
      <c r="AS161" t="b">
        <f t="shared" si="91"/>
        <v>1</v>
      </c>
      <c r="AT161" t="b">
        <f t="shared" si="93"/>
        <v>1</v>
      </c>
      <c r="AU161">
        <f t="shared" si="51"/>
        <v>11556.978244382031</v>
      </c>
      <c r="AV161" t="b">
        <f t="shared" si="52"/>
        <v>1</v>
      </c>
      <c r="AW161" t="b">
        <f t="shared" si="53"/>
        <v>1</v>
      </c>
      <c r="AX161" t="b">
        <f t="shared" si="92"/>
        <v>1</v>
      </c>
    </row>
    <row r="162" spans="1:50" x14ac:dyDescent="0.35">
      <c r="A162">
        <v>110</v>
      </c>
      <c r="B162">
        <f t="shared" si="54"/>
        <v>20</v>
      </c>
      <c r="C162">
        <f t="shared" si="55"/>
        <v>58</v>
      </c>
      <c r="D162">
        <f t="shared" si="56"/>
        <v>3.0495581055388632E-3</v>
      </c>
      <c r="E162">
        <f t="shared" si="57"/>
        <v>2.5448573659048179E-4</v>
      </c>
      <c r="F162">
        <f t="shared" si="58"/>
        <v>0</v>
      </c>
      <c r="G162">
        <f t="shared" si="59"/>
        <v>0</v>
      </c>
      <c r="H162">
        <f t="shared" si="60"/>
        <v>0.02</v>
      </c>
      <c r="I162">
        <f t="shared" si="61"/>
        <v>1.311216965420622</v>
      </c>
      <c r="J162">
        <f t="shared" si="62"/>
        <v>1.7819508792421481E-4</v>
      </c>
      <c r="K162">
        <f t="shared" si="63"/>
        <v>0</v>
      </c>
      <c r="L162">
        <f t="shared" si="64"/>
        <v>0</v>
      </c>
      <c r="M162">
        <f t="shared" si="65"/>
        <v>0.70003821118936038</v>
      </c>
      <c r="N162">
        <f t="shared" si="66"/>
        <v>0</v>
      </c>
      <c r="O162">
        <f t="shared" si="67"/>
        <v>0</v>
      </c>
      <c r="P162">
        <f t="shared" si="68"/>
        <v>6.5560848271031098</v>
      </c>
      <c r="Q162">
        <f t="shared" si="69"/>
        <v>327.80424135515551</v>
      </c>
      <c r="R162">
        <f t="shared" si="70"/>
        <v>0</v>
      </c>
      <c r="S162">
        <f t="shared" si="71"/>
        <v>0</v>
      </c>
      <c r="T162">
        <f t="shared" si="72"/>
        <v>4.5906781568831718</v>
      </c>
      <c r="U162">
        <f t="shared" si="73"/>
        <v>53.458526377264441</v>
      </c>
      <c r="V162">
        <f t="shared" si="74"/>
        <v>5.8413105610212471E-2</v>
      </c>
      <c r="W162">
        <f t="shared" si="75"/>
        <v>-58.107617639757827</v>
      </c>
      <c r="X162">
        <f t="shared" si="76"/>
        <v>58.107617639757827</v>
      </c>
      <c r="Y162">
        <f t="shared" si="77"/>
        <v>0.99673694261856227</v>
      </c>
      <c r="Z162">
        <f t="shared" si="78"/>
        <v>0.69800905473437613</v>
      </c>
      <c r="AA162">
        <f t="shared" si="79"/>
        <v>-40.559643261593919</v>
      </c>
      <c r="AB162">
        <f t="shared" si="80"/>
        <v>0</v>
      </c>
      <c r="AC162">
        <f t="shared" si="81"/>
        <v>0</v>
      </c>
      <c r="AD162">
        <f t="shared" si="82"/>
        <v>3.204334920875771</v>
      </c>
      <c r="AE162">
        <f t="shared" si="83"/>
        <v>37.314535464087065</v>
      </c>
      <c r="AF162">
        <f t="shared" si="84"/>
        <v>4.0772876631083692E-2</v>
      </c>
      <c r="AG162">
        <f t="shared" si="47"/>
        <v>8060.770521306471</v>
      </c>
      <c r="AH162">
        <f t="shared" si="48"/>
        <v>11514.75789815998</v>
      </c>
      <c r="AI162">
        <f t="shared" si="49"/>
        <v>8060.770521306471</v>
      </c>
      <c r="AK162" t="b">
        <f t="shared" si="85"/>
        <v>1</v>
      </c>
      <c r="AL162" t="b">
        <f t="shared" si="86"/>
        <v>1</v>
      </c>
      <c r="AM162">
        <f t="shared" si="87"/>
        <v>8060.770521306471</v>
      </c>
      <c r="AN162" t="b">
        <f t="shared" si="88"/>
        <v>1</v>
      </c>
      <c r="AO162">
        <f t="shared" si="89"/>
        <v>40.559643261593919</v>
      </c>
      <c r="AP162">
        <f>SUM(AO163:$AO$271)</f>
        <v>5626.490812007858</v>
      </c>
      <c r="AQ162" t="b">
        <f t="shared" si="50"/>
        <v>1</v>
      </c>
      <c r="AR162" t="b">
        <f t="shared" si="90"/>
        <v>1</v>
      </c>
      <c r="AS162" t="b">
        <f t="shared" si="91"/>
        <v>1</v>
      </c>
      <c r="AT162" t="b">
        <f t="shared" si="93"/>
        <v>1</v>
      </c>
      <c r="AU162">
        <f t="shared" si="51"/>
        <v>11514.757898159976</v>
      </c>
      <c r="AV162" t="b">
        <f t="shared" si="52"/>
        <v>1</v>
      </c>
      <c r="AW162" t="b">
        <f t="shared" si="53"/>
        <v>1</v>
      </c>
      <c r="AX162" t="b">
        <f t="shared" si="92"/>
        <v>1</v>
      </c>
    </row>
    <row r="163" spans="1:50" x14ac:dyDescent="0.35">
      <c r="A163">
        <v>111</v>
      </c>
      <c r="B163">
        <f t="shared" si="54"/>
        <v>20</v>
      </c>
      <c r="C163">
        <f t="shared" si="55"/>
        <v>58</v>
      </c>
      <c r="D163">
        <f t="shared" si="56"/>
        <v>3.0495581055388632E-3</v>
      </c>
      <c r="E163">
        <f t="shared" si="57"/>
        <v>2.5448573659048179E-4</v>
      </c>
      <c r="F163">
        <f t="shared" si="58"/>
        <v>0</v>
      </c>
      <c r="G163">
        <f t="shared" si="59"/>
        <v>0</v>
      </c>
      <c r="H163">
        <f t="shared" si="60"/>
        <v>0.02</v>
      </c>
      <c r="I163">
        <f t="shared" si="61"/>
        <v>1.3144507801873708</v>
      </c>
      <c r="J163">
        <f t="shared" si="62"/>
        <v>1.7814973981600764E-4</v>
      </c>
      <c r="K163">
        <f t="shared" si="63"/>
        <v>0</v>
      </c>
      <c r="L163">
        <f t="shared" si="64"/>
        <v>0</v>
      </c>
      <c r="M163">
        <f t="shared" si="65"/>
        <v>0.69986006144954438</v>
      </c>
      <c r="N163">
        <f t="shared" si="66"/>
        <v>0</v>
      </c>
      <c r="O163">
        <f t="shared" si="67"/>
        <v>0</v>
      </c>
      <c r="P163">
        <f t="shared" si="68"/>
        <v>6.5722539009368539</v>
      </c>
      <c r="Q163">
        <f t="shared" si="69"/>
        <v>328.6126950468427</v>
      </c>
      <c r="R163">
        <f t="shared" si="70"/>
        <v>0</v>
      </c>
      <c r="S163">
        <f t="shared" si="71"/>
        <v>0</v>
      </c>
      <c r="T163">
        <f t="shared" si="72"/>
        <v>4.6008288642941313</v>
      </c>
      <c r="U163">
        <f t="shared" si="73"/>
        <v>53.444921944802296</v>
      </c>
      <c r="V163">
        <f t="shared" si="74"/>
        <v>5.8542266122832087E-2</v>
      </c>
      <c r="W163">
        <f t="shared" si="75"/>
        <v>-58.10429307521926</v>
      </c>
      <c r="X163">
        <f t="shared" si="76"/>
        <v>58.10429307521926</v>
      </c>
      <c r="Y163">
        <f t="shared" si="77"/>
        <v>0.99673694261856227</v>
      </c>
      <c r="Z163">
        <f t="shared" si="78"/>
        <v>0.69573141113601478</v>
      </c>
      <c r="AA163">
        <f t="shared" si="79"/>
        <v>-40.424981814282866</v>
      </c>
      <c r="AB163">
        <f t="shared" si="80"/>
        <v>0</v>
      </c>
      <c r="AC163">
        <f t="shared" si="81"/>
        <v>0</v>
      </c>
      <c r="AD163">
        <f t="shared" si="82"/>
        <v>3.2009411581506644</v>
      </c>
      <c r="AE163">
        <f t="shared" si="83"/>
        <v>37.183310962711467</v>
      </c>
      <c r="AF163">
        <f t="shared" si="84"/>
        <v>4.0729693420738081E-2</v>
      </c>
      <c r="AG163">
        <f t="shared" si="47"/>
        <v>8029.0550933620289</v>
      </c>
      <c r="AH163">
        <f t="shared" si="48"/>
        <v>11472.372172134406</v>
      </c>
      <c r="AI163">
        <f t="shared" si="49"/>
        <v>8029.0550933620289</v>
      </c>
      <c r="AK163" t="b">
        <f t="shared" si="85"/>
        <v>1</v>
      </c>
      <c r="AL163" t="b">
        <f t="shared" si="86"/>
        <v>1</v>
      </c>
      <c r="AM163">
        <f t="shared" si="87"/>
        <v>8029.0550933620289</v>
      </c>
      <c r="AN163" t="b">
        <f t="shared" si="88"/>
        <v>1</v>
      </c>
      <c r="AO163">
        <f t="shared" si="89"/>
        <v>40.424981814282866</v>
      </c>
      <c r="AP163">
        <f>SUM(AO164:$AO$271)</f>
        <v>5586.0658301935746</v>
      </c>
      <c r="AQ163" t="b">
        <f t="shared" si="50"/>
        <v>1</v>
      </c>
      <c r="AR163" t="b">
        <f t="shared" si="90"/>
        <v>1</v>
      </c>
      <c r="AS163" t="b">
        <f t="shared" si="91"/>
        <v>1</v>
      </c>
      <c r="AT163" t="b">
        <f t="shared" si="93"/>
        <v>1</v>
      </c>
      <c r="AU163">
        <f t="shared" si="51"/>
        <v>11472.372172134408</v>
      </c>
      <c r="AV163" t="b">
        <f t="shared" si="52"/>
        <v>1</v>
      </c>
      <c r="AW163" t="b">
        <f t="shared" si="53"/>
        <v>1</v>
      </c>
      <c r="AX163" t="b">
        <f t="shared" si="92"/>
        <v>1</v>
      </c>
    </row>
    <row r="164" spans="1:50" x14ac:dyDescent="0.35">
      <c r="A164">
        <v>112</v>
      </c>
      <c r="B164">
        <f t="shared" si="54"/>
        <v>21</v>
      </c>
      <c r="C164">
        <f t="shared" si="55"/>
        <v>59</v>
      </c>
      <c r="D164">
        <f t="shared" si="56"/>
        <v>3.3390521561198483E-3</v>
      </c>
      <c r="E164">
        <f t="shared" si="57"/>
        <v>2.7868109714557221E-4</v>
      </c>
      <c r="F164">
        <f t="shared" si="58"/>
        <v>0</v>
      </c>
      <c r="G164">
        <f t="shared" si="59"/>
        <v>0</v>
      </c>
      <c r="H164">
        <f t="shared" si="60"/>
        <v>0.02</v>
      </c>
      <c r="I164">
        <f t="shared" si="61"/>
        <v>1.3176925704137277</v>
      </c>
      <c r="J164">
        <f t="shared" si="62"/>
        <v>1.9503776977312663E-4</v>
      </c>
      <c r="K164">
        <f t="shared" si="63"/>
        <v>0</v>
      </c>
      <c r="L164">
        <f t="shared" si="64"/>
        <v>0</v>
      </c>
      <c r="M164">
        <f t="shared" si="65"/>
        <v>0.69966502367977124</v>
      </c>
      <c r="N164">
        <f t="shared" si="66"/>
        <v>0</v>
      </c>
      <c r="O164">
        <f t="shared" si="67"/>
        <v>0</v>
      </c>
      <c r="P164">
        <f t="shared" si="68"/>
        <v>6.5884628520686386</v>
      </c>
      <c r="Q164">
        <f t="shared" si="69"/>
        <v>329.42314260343193</v>
      </c>
      <c r="R164">
        <f t="shared" si="70"/>
        <v>0</v>
      </c>
      <c r="S164">
        <f t="shared" si="71"/>
        <v>0</v>
      </c>
      <c r="T164">
        <f t="shared" si="72"/>
        <v>4.6110020165067978</v>
      </c>
      <c r="U164">
        <f t="shared" si="73"/>
        <v>58.511330931937991</v>
      </c>
      <c r="V164">
        <f t="shared" si="74"/>
        <v>6.424995504502802E-2</v>
      </c>
      <c r="W164">
        <f t="shared" si="75"/>
        <v>-63.186582903489814</v>
      </c>
      <c r="X164">
        <f t="shared" si="76"/>
        <v>63.186582903489814</v>
      </c>
      <c r="Y164">
        <f t="shared" si="77"/>
        <v>0.99673694261856227</v>
      </c>
      <c r="Z164">
        <f t="shared" si="78"/>
        <v>0.69346119961940933</v>
      </c>
      <c r="AA164">
        <f t="shared" si="79"/>
        <v>-43.817443580105305</v>
      </c>
      <c r="AB164">
        <f t="shared" si="80"/>
        <v>0</v>
      </c>
      <c r="AC164">
        <f t="shared" si="81"/>
        <v>0</v>
      </c>
      <c r="AD164">
        <f t="shared" si="82"/>
        <v>3.1975509898143195</v>
      </c>
      <c r="AE164">
        <f t="shared" si="83"/>
        <v>40.575337739389973</v>
      </c>
      <c r="AF164">
        <f t="shared" si="84"/>
        <v>4.4554850901018253E-2</v>
      </c>
      <c r="AG164">
        <f t="shared" si="47"/>
        <v>7992.1535475311457</v>
      </c>
      <c r="AH164">
        <f t="shared" si="48"/>
        <v>11422.828463680735</v>
      </c>
      <c r="AI164">
        <f t="shared" si="49"/>
        <v>7992.1535475311457</v>
      </c>
      <c r="AK164" t="b">
        <f t="shared" si="85"/>
        <v>1</v>
      </c>
      <c r="AL164" t="b">
        <f t="shared" si="86"/>
        <v>1</v>
      </c>
      <c r="AM164">
        <f t="shared" si="87"/>
        <v>7992.1535475311457</v>
      </c>
      <c r="AN164" t="b">
        <f t="shared" si="88"/>
        <v>1</v>
      </c>
      <c r="AO164">
        <f t="shared" si="89"/>
        <v>43.817443580105305</v>
      </c>
      <c r="AP164">
        <f>SUM(AO165:$AO$271)</f>
        <v>5542.2483866134698</v>
      </c>
      <c r="AQ164" t="b">
        <f t="shared" si="50"/>
        <v>1</v>
      </c>
      <c r="AR164" t="b">
        <f t="shared" si="90"/>
        <v>1</v>
      </c>
      <c r="AS164" t="b">
        <f t="shared" si="91"/>
        <v>1</v>
      </c>
      <c r="AT164" t="b">
        <f t="shared" si="93"/>
        <v>1</v>
      </c>
      <c r="AU164">
        <f t="shared" si="51"/>
        <v>11422.828463680733</v>
      </c>
      <c r="AV164" t="b">
        <f t="shared" si="52"/>
        <v>1</v>
      </c>
      <c r="AW164" t="b">
        <f t="shared" si="53"/>
        <v>1</v>
      </c>
      <c r="AX164" t="b">
        <f t="shared" si="92"/>
        <v>1</v>
      </c>
    </row>
    <row r="165" spans="1:50" x14ac:dyDescent="0.35">
      <c r="A165">
        <v>113</v>
      </c>
      <c r="B165">
        <f t="shared" si="54"/>
        <v>21</v>
      </c>
      <c r="C165">
        <f t="shared" si="55"/>
        <v>59</v>
      </c>
      <c r="D165">
        <f t="shared" si="56"/>
        <v>3.3390521561198483E-3</v>
      </c>
      <c r="E165">
        <f t="shared" si="57"/>
        <v>2.7868109714557221E-4</v>
      </c>
      <c r="F165">
        <f t="shared" si="58"/>
        <v>0</v>
      </c>
      <c r="G165">
        <f t="shared" si="59"/>
        <v>0</v>
      </c>
      <c r="H165">
        <f t="shared" si="60"/>
        <v>0.02</v>
      </c>
      <c r="I165">
        <f t="shared" si="61"/>
        <v>1.3209423557693283</v>
      </c>
      <c r="J165">
        <f t="shared" si="62"/>
        <v>1.9498341643346142E-4</v>
      </c>
      <c r="K165">
        <f t="shared" si="63"/>
        <v>0</v>
      </c>
      <c r="L165">
        <f t="shared" si="64"/>
        <v>0</v>
      </c>
      <c r="M165">
        <f t="shared" si="65"/>
        <v>0.69947004026333781</v>
      </c>
      <c r="N165">
        <f t="shared" si="66"/>
        <v>0</v>
      </c>
      <c r="O165">
        <f t="shared" si="67"/>
        <v>0</v>
      </c>
      <c r="P165">
        <f t="shared" si="68"/>
        <v>6.6047117788466414</v>
      </c>
      <c r="Q165">
        <f t="shared" si="69"/>
        <v>330.23558894233207</v>
      </c>
      <c r="R165">
        <f t="shared" si="70"/>
        <v>0</v>
      </c>
      <c r="S165">
        <f t="shared" si="71"/>
        <v>0</v>
      </c>
      <c r="T165">
        <f t="shared" si="72"/>
        <v>4.6210858231447993</v>
      </c>
      <c r="U165">
        <f t="shared" si="73"/>
        <v>58.495024930038426</v>
      </c>
      <c r="V165">
        <f t="shared" si="74"/>
        <v>6.4390463359892125E-2</v>
      </c>
      <c r="W165">
        <f t="shared" si="75"/>
        <v>-63.180501216543114</v>
      </c>
      <c r="X165">
        <f t="shared" si="76"/>
        <v>63.180501216543121</v>
      </c>
      <c r="Y165">
        <f t="shared" si="77"/>
        <v>0.99673694261856227</v>
      </c>
      <c r="Z165">
        <f t="shared" si="78"/>
        <v>0.6911983959332505</v>
      </c>
      <c r="AA165">
        <f t="shared" si="79"/>
        <v>-43.670261095133384</v>
      </c>
      <c r="AB165">
        <f t="shared" si="80"/>
        <v>0</v>
      </c>
      <c r="AC165">
        <f t="shared" si="81"/>
        <v>0</v>
      </c>
      <c r="AD165">
        <f t="shared" si="82"/>
        <v>3.1940871084275697</v>
      </c>
      <c r="AE165">
        <f t="shared" si="83"/>
        <v>40.431667401718059</v>
      </c>
      <c r="AF165">
        <f t="shared" si="84"/>
        <v>4.4506584987756177E-2</v>
      </c>
      <c r="AG165">
        <f t="shared" si="47"/>
        <v>7955.1372773285975</v>
      </c>
      <c r="AH165">
        <f t="shared" si="48"/>
        <v>11373.092226128274</v>
      </c>
      <c r="AI165">
        <f t="shared" si="49"/>
        <v>7955.1372773285975</v>
      </c>
      <c r="AK165" t="b">
        <f t="shared" si="85"/>
        <v>1</v>
      </c>
      <c r="AL165" t="b">
        <f t="shared" si="86"/>
        <v>1</v>
      </c>
      <c r="AM165">
        <f t="shared" si="87"/>
        <v>7955.1372773285975</v>
      </c>
      <c r="AN165" t="b">
        <f t="shared" si="88"/>
        <v>1</v>
      </c>
      <c r="AO165">
        <f t="shared" si="89"/>
        <v>43.670261095133384</v>
      </c>
      <c r="AP165">
        <f>SUM(AO166:$AO$271)</f>
        <v>5498.5781255183374</v>
      </c>
      <c r="AQ165" t="b">
        <f t="shared" si="50"/>
        <v>1</v>
      </c>
      <c r="AR165" t="b">
        <f t="shared" si="90"/>
        <v>1</v>
      </c>
      <c r="AS165" t="b">
        <f t="shared" si="91"/>
        <v>1</v>
      </c>
      <c r="AT165" t="b">
        <f t="shared" si="93"/>
        <v>1</v>
      </c>
      <c r="AU165">
        <f t="shared" si="51"/>
        <v>11373.092226128274</v>
      </c>
      <c r="AV165" t="b">
        <f t="shared" si="52"/>
        <v>1</v>
      </c>
      <c r="AW165" t="b">
        <f t="shared" si="53"/>
        <v>1</v>
      </c>
      <c r="AX165" t="b">
        <f t="shared" si="92"/>
        <v>1</v>
      </c>
    </row>
    <row r="166" spans="1:50" x14ac:dyDescent="0.35">
      <c r="A166">
        <v>114</v>
      </c>
      <c r="B166">
        <f t="shared" si="54"/>
        <v>21</v>
      </c>
      <c r="C166">
        <f t="shared" si="55"/>
        <v>59</v>
      </c>
      <c r="D166">
        <f t="shared" si="56"/>
        <v>3.3390521561198483E-3</v>
      </c>
      <c r="E166">
        <f t="shared" si="57"/>
        <v>2.7868109714557221E-4</v>
      </c>
      <c r="F166">
        <f t="shared" si="58"/>
        <v>0</v>
      </c>
      <c r="G166">
        <f t="shared" si="59"/>
        <v>0</v>
      </c>
      <c r="H166">
        <f t="shared" si="60"/>
        <v>0.02</v>
      </c>
      <c r="I166">
        <f t="shared" si="61"/>
        <v>1.3242001559723175</v>
      </c>
      <c r="J166">
        <f t="shared" si="62"/>
        <v>1.9492907824104455E-4</v>
      </c>
      <c r="K166">
        <f t="shared" si="63"/>
        <v>0</v>
      </c>
      <c r="L166">
        <f t="shared" si="64"/>
        <v>0</v>
      </c>
      <c r="M166">
        <f t="shared" si="65"/>
        <v>0.69927511118509678</v>
      </c>
      <c r="N166">
        <f t="shared" si="66"/>
        <v>0</v>
      </c>
      <c r="O166">
        <f t="shared" si="67"/>
        <v>0</v>
      </c>
      <c r="P166">
        <f t="shared" si="68"/>
        <v>6.6210007798615873</v>
      </c>
      <c r="Q166">
        <f t="shared" si="69"/>
        <v>331.0500389930794</v>
      </c>
      <c r="R166">
        <f t="shared" si="70"/>
        <v>0</v>
      </c>
      <c r="S166">
        <f t="shared" si="71"/>
        <v>0</v>
      </c>
      <c r="T166">
        <f t="shared" si="72"/>
        <v>4.6311916820733758</v>
      </c>
      <c r="U166">
        <f t="shared" si="73"/>
        <v>58.478723472313362</v>
      </c>
      <c r="V166">
        <f t="shared" si="74"/>
        <v>6.4531278952582816E-2</v>
      </c>
      <c r="W166">
        <f t="shared" si="75"/>
        <v>-63.174446433339327</v>
      </c>
      <c r="X166">
        <f t="shared" si="76"/>
        <v>63.174446433339327</v>
      </c>
      <c r="Y166">
        <f t="shared" si="77"/>
        <v>0.99673694261856227</v>
      </c>
      <c r="Z166">
        <f t="shared" si="78"/>
        <v>0.68894297590536269</v>
      </c>
      <c r="AA166">
        <f t="shared" si="79"/>
        <v>-43.523591126958721</v>
      </c>
      <c r="AB166">
        <f t="shared" si="80"/>
        <v>0</v>
      </c>
      <c r="AC166">
        <f t="shared" si="81"/>
        <v>0</v>
      </c>
      <c r="AD166">
        <f t="shared" si="82"/>
        <v>3.1906269794357938</v>
      </c>
      <c r="AE166">
        <f t="shared" si="83"/>
        <v>40.288505776162353</v>
      </c>
      <c r="AF166">
        <f t="shared" si="84"/>
        <v>4.44583713605715E-2</v>
      </c>
      <c r="AG166">
        <f t="shared" si="47"/>
        <v>7918.0058802729027</v>
      </c>
      <c r="AH166">
        <f t="shared" si="48"/>
        <v>11323.16273469802</v>
      </c>
      <c r="AI166">
        <f t="shared" si="49"/>
        <v>7918.0058802729027</v>
      </c>
      <c r="AK166" t="b">
        <f t="shared" si="85"/>
        <v>1</v>
      </c>
      <c r="AL166" t="b">
        <f t="shared" si="86"/>
        <v>1</v>
      </c>
      <c r="AM166">
        <f t="shared" si="87"/>
        <v>7918.0058802729018</v>
      </c>
      <c r="AN166" t="b">
        <f t="shared" si="88"/>
        <v>1</v>
      </c>
      <c r="AO166">
        <f t="shared" si="89"/>
        <v>43.523591126958721</v>
      </c>
      <c r="AP166">
        <f>SUM(AO167:$AO$271)</f>
        <v>5455.0545343913782</v>
      </c>
      <c r="AQ166" t="b">
        <f t="shared" si="50"/>
        <v>1</v>
      </c>
      <c r="AR166" t="b">
        <f t="shared" si="90"/>
        <v>1</v>
      </c>
      <c r="AS166" t="b">
        <f t="shared" si="91"/>
        <v>1</v>
      </c>
      <c r="AT166" t="b">
        <f t="shared" si="93"/>
        <v>1</v>
      </c>
      <c r="AU166">
        <f t="shared" si="51"/>
        <v>11323.162734698019</v>
      </c>
      <c r="AV166" t="b">
        <f t="shared" si="52"/>
        <v>1</v>
      </c>
      <c r="AW166" t="b">
        <f t="shared" si="53"/>
        <v>1</v>
      </c>
      <c r="AX166" t="b">
        <f t="shared" si="92"/>
        <v>1</v>
      </c>
    </row>
    <row r="167" spans="1:50" x14ac:dyDescent="0.35">
      <c r="A167">
        <v>115</v>
      </c>
      <c r="B167">
        <f t="shared" si="54"/>
        <v>21</v>
      </c>
      <c r="C167">
        <f t="shared" si="55"/>
        <v>59</v>
      </c>
      <c r="D167">
        <f t="shared" si="56"/>
        <v>3.3390521561198483E-3</v>
      </c>
      <c r="E167">
        <f t="shared" si="57"/>
        <v>2.7868109714557221E-4</v>
      </c>
      <c r="F167">
        <f t="shared" si="58"/>
        <v>0</v>
      </c>
      <c r="G167">
        <f t="shared" si="59"/>
        <v>0</v>
      </c>
      <c r="H167">
        <f t="shared" si="60"/>
        <v>0.02</v>
      </c>
      <c r="I167">
        <f t="shared" si="61"/>
        <v>1.3274659907894719</v>
      </c>
      <c r="J167">
        <f t="shared" si="62"/>
        <v>1.9487475519165475E-4</v>
      </c>
      <c r="K167">
        <f t="shared" si="63"/>
        <v>0</v>
      </c>
      <c r="L167">
        <f t="shared" si="64"/>
        <v>0</v>
      </c>
      <c r="M167">
        <f t="shared" si="65"/>
        <v>0.69908023642990513</v>
      </c>
      <c r="N167">
        <f t="shared" si="66"/>
        <v>0</v>
      </c>
      <c r="O167">
        <f t="shared" si="67"/>
        <v>0</v>
      </c>
      <c r="P167">
        <f t="shared" si="68"/>
        <v>6.6373299539473596</v>
      </c>
      <c r="Q167">
        <f t="shared" si="69"/>
        <v>331.866497697368</v>
      </c>
      <c r="R167">
        <f t="shared" si="70"/>
        <v>0</v>
      </c>
      <c r="S167">
        <f t="shared" si="71"/>
        <v>0</v>
      </c>
      <c r="T167">
        <f t="shared" si="72"/>
        <v>4.641319641518713</v>
      </c>
      <c r="U167">
        <f t="shared" si="73"/>
        <v>58.462426557496428</v>
      </c>
      <c r="V167">
        <f t="shared" si="74"/>
        <v>6.4672402495086448E-2</v>
      </c>
      <c r="W167">
        <f t="shared" si="75"/>
        <v>-63.168418601510226</v>
      </c>
      <c r="X167">
        <f t="shared" si="76"/>
        <v>63.168418601510226</v>
      </c>
      <c r="Y167">
        <f t="shared" si="77"/>
        <v>0.99673694261856227</v>
      </c>
      <c r="Z167">
        <f t="shared" si="78"/>
        <v>0.68669491544244499</v>
      </c>
      <c r="AA167">
        <f t="shared" si="79"/>
        <v>-43.377431870197036</v>
      </c>
      <c r="AB167">
        <f t="shared" si="80"/>
        <v>0</v>
      </c>
      <c r="AC167">
        <f t="shared" si="81"/>
        <v>0</v>
      </c>
      <c r="AD167">
        <f t="shared" si="82"/>
        <v>3.1871705987740517</v>
      </c>
      <c r="AE167">
        <f t="shared" si="83"/>
        <v>40.145851061460156</v>
      </c>
      <c r="AF167">
        <f t="shared" si="84"/>
        <v>4.4410209962823154E-2</v>
      </c>
      <c r="AG167">
        <f t="shared" si="47"/>
        <v>7880.7589525173271</v>
      </c>
      <c r="AH167">
        <f t="shared" si="48"/>
        <v>11273.039261935292</v>
      </c>
      <c r="AI167">
        <f t="shared" si="49"/>
        <v>7880.7589525173271</v>
      </c>
      <c r="AK167" t="b">
        <f t="shared" si="85"/>
        <v>1</v>
      </c>
      <c r="AL167" t="b">
        <f t="shared" si="86"/>
        <v>1</v>
      </c>
      <c r="AM167">
        <f t="shared" si="87"/>
        <v>7880.7589525173262</v>
      </c>
      <c r="AN167" t="b">
        <f t="shared" si="88"/>
        <v>1</v>
      </c>
      <c r="AO167">
        <f t="shared" si="89"/>
        <v>43.377431870197036</v>
      </c>
      <c r="AP167">
        <f>SUM(AO168:$AO$271)</f>
        <v>5411.6771025211801</v>
      </c>
      <c r="AQ167" t="b">
        <f t="shared" si="50"/>
        <v>1</v>
      </c>
      <c r="AR167" t="b">
        <f t="shared" si="90"/>
        <v>1</v>
      </c>
      <c r="AS167" t="b">
        <f t="shared" si="91"/>
        <v>1</v>
      </c>
      <c r="AT167" t="b">
        <f t="shared" si="93"/>
        <v>1</v>
      </c>
      <c r="AU167">
        <f t="shared" si="51"/>
        <v>11273.039261935292</v>
      </c>
      <c r="AV167" t="b">
        <f t="shared" si="52"/>
        <v>1</v>
      </c>
      <c r="AW167" t="b">
        <f t="shared" si="53"/>
        <v>1</v>
      </c>
      <c r="AX167" t="b">
        <f t="shared" si="92"/>
        <v>1</v>
      </c>
    </row>
    <row r="168" spans="1:50" x14ac:dyDescent="0.35">
      <c r="A168">
        <v>116</v>
      </c>
      <c r="B168">
        <f t="shared" si="54"/>
        <v>21</v>
      </c>
      <c r="C168">
        <f t="shared" si="55"/>
        <v>59</v>
      </c>
      <c r="D168">
        <f t="shared" si="56"/>
        <v>3.3390521561198483E-3</v>
      </c>
      <c r="E168">
        <f t="shared" si="57"/>
        <v>2.7868109714557221E-4</v>
      </c>
      <c r="F168">
        <f t="shared" si="58"/>
        <v>0</v>
      </c>
      <c r="G168">
        <f t="shared" si="59"/>
        <v>0</v>
      </c>
      <c r="H168">
        <f t="shared" si="60"/>
        <v>0.02</v>
      </c>
      <c r="I168">
        <f t="shared" si="61"/>
        <v>1.3307398800363173</v>
      </c>
      <c r="J168">
        <f t="shared" si="62"/>
        <v>1.9482044728107197E-4</v>
      </c>
      <c r="K168">
        <f t="shared" si="63"/>
        <v>0</v>
      </c>
      <c r="L168">
        <f t="shared" si="64"/>
        <v>0</v>
      </c>
      <c r="M168">
        <f t="shared" si="65"/>
        <v>0.6988854159826241</v>
      </c>
      <c r="N168">
        <f t="shared" si="66"/>
        <v>0</v>
      </c>
      <c r="O168">
        <f t="shared" si="67"/>
        <v>0</v>
      </c>
      <c r="P168">
        <f t="shared" si="68"/>
        <v>6.6536994001815861</v>
      </c>
      <c r="Q168">
        <f t="shared" si="69"/>
        <v>332.68497000907934</v>
      </c>
      <c r="R168">
        <f t="shared" si="70"/>
        <v>0</v>
      </c>
      <c r="S168">
        <f t="shared" si="71"/>
        <v>0</v>
      </c>
      <c r="T168">
        <f t="shared" si="72"/>
        <v>4.6514697498124615</v>
      </c>
      <c r="U168">
        <f t="shared" si="73"/>
        <v>58.446134184321593</v>
      </c>
      <c r="V168">
        <f t="shared" si="74"/>
        <v>6.4813834660858854E-2</v>
      </c>
      <c r="W168">
        <f t="shared" si="75"/>
        <v>-63.162417768794917</v>
      </c>
      <c r="X168">
        <f t="shared" si="76"/>
        <v>63.162417768794917</v>
      </c>
      <c r="Y168">
        <f t="shared" si="77"/>
        <v>0.99673694261856227</v>
      </c>
      <c r="Z168">
        <f t="shared" si="78"/>
        <v>0.68445419052981482</v>
      </c>
      <c r="AA168">
        <f t="shared" si="79"/>
        <v>-43.231781525846515</v>
      </c>
      <c r="AB168">
        <f t="shared" si="80"/>
        <v>0</v>
      </c>
      <c r="AC168">
        <f t="shared" si="81"/>
        <v>0</v>
      </c>
      <c r="AD168">
        <f t="shared" si="82"/>
        <v>3.1837179623818086</v>
      </c>
      <c r="AE168">
        <f t="shared" si="83"/>
        <v>40.003701462726774</v>
      </c>
      <c r="AF168">
        <f t="shared" si="84"/>
        <v>4.4362100737931405E-2</v>
      </c>
      <c r="AG168">
        <f t="shared" si="47"/>
        <v>7843.3960888453094</v>
      </c>
      <c r="AH168">
        <f t="shared" si="48"/>
        <v>11222.721077699973</v>
      </c>
      <c r="AI168">
        <f t="shared" si="49"/>
        <v>7843.3960888453094</v>
      </c>
      <c r="AK168" t="b">
        <f t="shared" si="85"/>
        <v>1</v>
      </c>
      <c r="AL168" t="b">
        <f t="shared" si="86"/>
        <v>1</v>
      </c>
      <c r="AM168">
        <f t="shared" si="87"/>
        <v>7843.3960888453084</v>
      </c>
      <c r="AN168" t="b">
        <f t="shared" si="88"/>
        <v>1</v>
      </c>
      <c r="AO168">
        <f t="shared" si="89"/>
        <v>43.231781525846515</v>
      </c>
      <c r="AP168">
        <f>SUM(AO169:$AO$271)</f>
        <v>5368.4453209953335</v>
      </c>
      <c r="AQ168" t="b">
        <f t="shared" si="50"/>
        <v>1</v>
      </c>
      <c r="AR168" t="b">
        <f t="shared" si="90"/>
        <v>1</v>
      </c>
      <c r="AS168" t="b">
        <f t="shared" si="91"/>
        <v>1</v>
      </c>
      <c r="AT168" t="b">
        <f t="shared" si="93"/>
        <v>1</v>
      </c>
      <c r="AU168">
        <f t="shared" si="51"/>
        <v>11222.721077699973</v>
      </c>
      <c r="AV168" t="b">
        <f t="shared" si="52"/>
        <v>1</v>
      </c>
      <c r="AW168" t="b">
        <f t="shared" si="53"/>
        <v>1</v>
      </c>
      <c r="AX168" t="b">
        <f t="shared" si="92"/>
        <v>1</v>
      </c>
    </row>
    <row r="169" spans="1:50" x14ac:dyDescent="0.35">
      <c r="A169">
        <v>117</v>
      </c>
      <c r="B169">
        <f t="shared" si="54"/>
        <v>21</v>
      </c>
      <c r="C169">
        <f t="shared" si="55"/>
        <v>59</v>
      </c>
      <c r="D169">
        <f t="shared" si="56"/>
        <v>3.3390521561198483E-3</v>
      </c>
      <c r="E169">
        <f t="shared" si="57"/>
        <v>2.7868109714557221E-4</v>
      </c>
      <c r="F169">
        <f t="shared" si="58"/>
        <v>0</v>
      </c>
      <c r="G169">
        <f t="shared" si="59"/>
        <v>0</v>
      </c>
      <c r="H169">
        <f t="shared" si="60"/>
        <v>0.02</v>
      </c>
      <c r="I169">
        <f t="shared" si="61"/>
        <v>1.3340218435772497</v>
      </c>
      <c r="J169">
        <f t="shared" si="62"/>
        <v>1.9476615450507732E-4</v>
      </c>
      <c r="K169">
        <f t="shared" si="63"/>
        <v>0</v>
      </c>
      <c r="L169">
        <f t="shared" si="64"/>
        <v>0</v>
      </c>
      <c r="M169">
        <f t="shared" si="65"/>
        <v>0.69869064982811901</v>
      </c>
      <c r="N169">
        <f t="shared" si="66"/>
        <v>0</v>
      </c>
      <c r="O169">
        <f t="shared" si="67"/>
        <v>0</v>
      </c>
      <c r="P169">
        <f t="shared" si="68"/>
        <v>6.6701092178862487</v>
      </c>
      <c r="Q169">
        <f t="shared" si="69"/>
        <v>333.50546089431242</v>
      </c>
      <c r="R169">
        <f t="shared" si="70"/>
        <v>0</v>
      </c>
      <c r="S169">
        <f t="shared" si="71"/>
        <v>0</v>
      </c>
      <c r="T169">
        <f t="shared" si="72"/>
        <v>4.6616420553919662</v>
      </c>
      <c r="U169">
        <f t="shared" si="73"/>
        <v>58.429846351523196</v>
      </c>
      <c r="V169">
        <f t="shared" si="74"/>
        <v>6.4955576124828676E-2</v>
      </c>
      <c r="W169">
        <f t="shared" si="75"/>
        <v>-63.156443983039992</v>
      </c>
      <c r="X169">
        <f t="shared" si="76"/>
        <v>63.156443983039992</v>
      </c>
      <c r="Y169">
        <f t="shared" si="77"/>
        <v>0.99673694261856227</v>
      </c>
      <c r="Z169">
        <f t="shared" si="78"/>
        <v>0.68222077723115049</v>
      </c>
      <c r="AA169">
        <f t="shared" si="79"/>
        <v>-43.086638301265161</v>
      </c>
      <c r="AB169">
        <f t="shared" si="80"/>
        <v>0</v>
      </c>
      <c r="AC169">
        <f t="shared" si="81"/>
        <v>0</v>
      </c>
      <c r="AD169">
        <f t="shared" si="82"/>
        <v>3.1802690662029249</v>
      </c>
      <c r="AE169">
        <f t="shared" si="83"/>
        <v>39.862055191432859</v>
      </c>
      <c r="AF169">
        <f t="shared" si="84"/>
        <v>4.4314043629377783E-2</v>
      </c>
      <c r="AG169">
        <f t="shared" si="47"/>
        <v>7805.9168826658661</v>
      </c>
      <c r="AH169">
        <f t="shared" si="48"/>
        <v>11172.207449156727</v>
      </c>
      <c r="AI169">
        <f t="shared" si="49"/>
        <v>7805.9168826658661</v>
      </c>
      <c r="AK169" t="b">
        <f t="shared" si="85"/>
        <v>1</v>
      </c>
      <c r="AL169" t="b">
        <f t="shared" si="86"/>
        <v>1</v>
      </c>
      <c r="AM169">
        <f t="shared" si="87"/>
        <v>7805.9168826658661</v>
      </c>
      <c r="AN169" t="b">
        <f t="shared" si="88"/>
        <v>1</v>
      </c>
      <c r="AO169">
        <f t="shared" si="89"/>
        <v>43.086638301265161</v>
      </c>
      <c r="AP169">
        <f>SUM(AO170:$AO$271)</f>
        <v>5325.3586826940682</v>
      </c>
      <c r="AQ169" t="b">
        <f t="shared" si="50"/>
        <v>1</v>
      </c>
      <c r="AR169" t="b">
        <f t="shared" si="90"/>
        <v>1</v>
      </c>
      <c r="AS169" t="b">
        <f t="shared" si="91"/>
        <v>1</v>
      </c>
      <c r="AT169" t="b">
        <f t="shared" si="93"/>
        <v>1</v>
      </c>
      <c r="AU169">
        <f t="shared" si="51"/>
        <v>11172.207449156727</v>
      </c>
      <c r="AV169" t="b">
        <f t="shared" si="52"/>
        <v>1</v>
      </c>
      <c r="AW169" t="b">
        <f t="shared" si="53"/>
        <v>1</v>
      </c>
      <c r="AX169" t="b">
        <f t="shared" si="92"/>
        <v>1</v>
      </c>
    </row>
    <row r="170" spans="1:50" x14ac:dyDescent="0.35">
      <c r="A170">
        <v>118</v>
      </c>
      <c r="B170">
        <f t="shared" si="54"/>
        <v>21</v>
      </c>
      <c r="C170">
        <f t="shared" si="55"/>
        <v>59</v>
      </c>
      <c r="D170">
        <f t="shared" si="56"/>
        <v>3.3390521561198483E-3</v>
      </c>
      <c r="E170">
        <f t="shared" si="57"/>
        <v>2.7868109714557221E-4</v>
      </c>
      <c r="F170">
        <f t="shared" si="58"/>
        <v>0</v>
      </c>
      <c r="G170">
        <f t="shared" si="59"/>
        <v>0</v>
      </c>
      <c r="H170">
        <f t="shared" si="60"/>
        <v>0.02</v>
      </c>
      <c r="I170">
        <f t="shared" si="61"/>
        <v>1.3373119013256571</v>
      </c>
      <c r="J170">
        <f t="shared" si="62"/>
        <v>1.9471187685945302E-4</v>
      </c>
      <c r="K170">
        <f t="shared" si="63"/>
        <v>0</v>
      </c>
      <c r="L170">
        <f t="shared" si="64"/>
        <v>0</v>
      </c>
      <c r="M170">
        <f t="shared" si="65"/>
        <v>0.69849593795125953</v>
      </c>
      <c r="N170">
        <f t="shared" si="66"/>
        <v>0</v>
      </c>
      <c r="O170">
        <f t="shared" si="67"/>
        <v>0</v>
      </c>
      <c r="P170">
        <f t="shared" si="68"/>
        <v>6.6865595066282859</v>
      </c>
      <c r="Q170">
        <f t="shared" si="69"/>
        <v>334.32797533141428</v>
      </c>
      <c r="R170">
        <f t="shared" si="70"/>
        <v>0</v>
      </c>
      <c r="S170">
        <f t="shared" si="71"/>
        <v>0</v>
      </c>
      <c r="T170">
        <f t="shared" si="72"/>
        <v>4.6718366068005039</v>
      </c>
      <c r="U170">
        <f t="shared" si="73"/>
        <v>58.413563057835908</v>
      </c>
      <c r="V170">
        <f t="shared" si="74"/>
        <v>6.5097627563400581E-2</v>
      </c>
      <c r="W170">
        <f t="shared" si="75"/>
        <v>-63.150497292199816</v>
      </c>
      <c r="X170">
        <f t="shared" si="76"/>
        <v>63.150497292199816</v>
      </c>
      <c r="Y170">
        <f t="shared" si="77"/>
        <v>0.99673694261856227</v>
      </c>
      <c r="Z170">
        <f t="shared" si="78"/>
        <v>0.67999465168823625</v>
      </c>
      <c r="AA170">
        <f t="shared" si="79"/>
        <v>-42.942000410148317</v>
      </c>
      <c r="AB170">
        <f t="shared" si="80"/>
        <v>0</v>
      </c>
      <c r="AC170">
        <f t="shared" si="81"/>
        <v>0</v>
      </c>
      <c r="AD170">
        <f t="shared" si="82"/>
        <v>3.17682390618566</v>
      </c>
      <c r="AE170">
        <f t="shared" si="83"/>
        <v>39.720910465381955</v>
      </c>
      <c r="AF170">
        <f t="shared" si="84"/>
        <v>4.4266038580705103E-2</v>
      </c>
      <c r="AG170">
        <f t="shared" si="47"/>
        <v>7768.320926008987</v>
      </c>
      <c r="AH170">
        <f t="shared" si="48"/>
        <v>11121.49764076517</v>
      </c>
      <c r="AI170">
        <f t="shared" si="49"/>
        <v>7768.320926008987</v>
      </c>
      <c r="AK170" t="b">
        <f t="shared" si="85"/>
        <v>1</v>
      </c>
      <c r="AL170" t="b">
        <f t="shared" si="86"/>
        <v>1</v>
      </c>
      <c r="AM170">
        <f t="shared" si="87"/>
        <v>7768.320926008987</v>
      </c>
      <c r="AN170" t="b">
        <f t="shared" si="88"/>
        <v>1</v>
      </c>
      <c r="AO170">
        <f t="shared" si="89"/>
        <v>42.942000410148317</v>
      </c>
      <c r="AP170">
        <f>SUM(AO171:$AO$271)</f>
        <v>5282.4166822839215</v>
      </c>
      <c r="AQ170" t="b">
        <f t="shared" si="50"/>
        <v>1</v>
      </c>
      <c r="AR170" t="b">
        <f t="shared" si="90"/>
        <v>1</v>
      </c>
      <c r="AS170" t="b">
        <f t="shared" si="91"/>
        <v>1</v>
      </c>
      <c r="AT170" t="b">
        <f t="shared" si="93"/>
        <v>1</v>
      </c>
      <c r="AU170">
        <f t="shared" si="51"/>
        <v>11121.49764076517</v>
      </c>
      <c r="AV170" t="b">
        <f t="shared" si="52"/>
        <v>1</v>
      </c>
      <c r="AW170" t="b">
        <f t="shared" si="53"/>
        <v>1</v>
      </c>
      <c r="AX170" t="b">
        <f t="shared" si="92"/>
        <v>1</v>
      </c>
    </row>
    <row r="171" spans="1:50" x14ac:dyDescent="0.35">
      <c r="A171">
        <v>119</v>
      </c>
      <c r="B171">
        <f t="shared" si="54"/>
        <v>21</v>
      </c>
      <c r="C171">
        <f t="shared" si="55"/>
        <v>59</v>
      </c>
      <c r="D171">
        <f t="shared" si="56"/>
        <v>3.3390521561198483E-3</v>
      </c>
      <c r="E171">
        <f t="shared" si="57"/>
        <v>2.7868109714557221E-4</v>
      </c>
      <c r="F171">
        <f t="shared" si="58"/>
        <v>0</v>
      </c>
      <c r="G171">
        <f t="shared" si="59"/>
        <v>0</v>
      </c>
      <c r="H171">
        <f t="shared" si="60"/>
        <v>0.02</v>
      </c>
      <c r="I171">
        <f t="shared" si="61"/>
        <v>1.3406100732440387</v>
      </c>
      <c r="J171">
        <f t="shared" si="62"/>
        <v>1.9465761433998255E-4</v>
      </c>
      <c r="K171">
        <f t="shared" si="63"/>
        <v>0</v>
      </c>
      <c r="L171">
        <f t="shared" si="64"/>
        <v>0</v>
      </c>
      <c r="M171">
        <f t="shared" si="65"/>
        <v>0.69830128033691952</v>
      </c>
      <c r="N171">
        <f t="shared" si="66"/>
        <v>0</v>
      </c>
      <c r="O171">
        <f t="shared" si="67"/>
        <v>0</v>
      </c>
      <c r="P171">
        <f t="shared" si="68"/>
        <v>6.703050366220193</v>
      </c>
      <c r="Q171">
        <f t="shared" si="69"/>
        <v>335.15251831100966</v>
      </c>
      <c r="R171">
        <f t="shared" si="70"/>
        <v>0</v>
      </c>
      <c r="S171">
        <f t="shared" si="71"/>
        <v>0</v>
      </c>
      <c r="T171">
        <f t="shared" si="72"/>
        <v>4.6820534526875077</v>
      </c>
      <c r="U171">
        <f t="shared" si="73"/>
        <v>58.397284301994766</v>
      </c>
      <c r="V171">
        <f t="shared" si="74"/>
        <v>6.5239989654458458E-2</v>
      </c>
      <c r="W171">
        <f t="shared" si="75"/>
        <v>-63.144577744336729</v>
      </c>
      <c r="X171">
        <f t="shared" si="76"/>
        <v>63.144577744336729</v>
      </c>
      <c r="Y171">
        <f t="shared" si="77"/>
        <v>0.99673694261856227</v>
      </c>
      <c r="Z171">
        <f t="shared" si="78"/>
        <v>0.67777579012070677</v>
      </c>
      <c r="AA171">
        <f t="shared" si="79"/>
        <v>-42.797866072506224</v>
      </c>
      <c r="AB171">
        <f t="shared" si="80"/>
        <v>0</v>
      </c>
      <c r="AC171">
        <f t="shared" si="81"/>
        <v>0</v>
      </c>
      <c r="AD171">
        <f t="shared" si="82"/>
        <v>3.1733824782826585</v>
      </c>
      <c r="AE171">
        <f t="shared" si="83"/>
        <v>39.580265508688051</v>
      </c>
      <c r="AF171">
        <f t="shared" si="84"/>
        <v>4.4218085535517315E-2</v>
      </c>
      <c r="AG171">
        <f t="shared" si="47"/>
        <v>7730.6078095210141</v>
      </c>
      <c r="AH171">
        <f t="shared" si="48"/>
        <v>11070.590914270007</v>
      </c>
      <c r="AI171">
        <f t="shared" si="49"/>
        <v>7730.6078095210141</v>
      </c>
      <c r="AK171" t="b">
        <f t="shared" si="85"/>
        <v>1</v>
      </c>
      <c r="AL171" t="b">
        <f t="shared" si="86"/>
        <v>1</v>
      </c>
      <c r="AM171">
        <f t="shared" si="87"/>
        <v>7730.6078095210141</v>
      </c>
      <c r="AN171" t="b">
        <f t="shared" si="88"/>
        <v>1</v>
      </c>
      <c r="AO171">
        <f t="shared" si="89"/>
        <v>42.797866072506224</v>
      </c>
      <c r="AP171">
        <f>SUM(AO172:$AO$271)</f>
        <v>5239.6188162114158</v>
      </c>
      <c r="AQ171" t="b">
        <f t="shared" si="50"/>
        <v>1</v>
      </c>
      <c r="AR171" t="b">
        <f t="shared" si="90"/>
        <v>1</v>
      </c>
      <c r="AS171" t="b">
        <f t="shared" si="91"/>
        <v>1</v>
      </c>
      <c r="AT171" t="b">
        <f t="shared" si="93"/>
        <v>1</v>
      </c>
      <c r="AU171">
        <f t="shared" si="51"/>
        <v>11070.590914270009</v>
      </c>
      <c r="AV171" t="b">
        <f t="shared" si="52"/>
        <v>1</v>
      </c>
      <c r="AW171" t="b">
        <f t="shared" si="53"/>
        <v>1</v>
      </c>
      <c r="AX171" t="b">
        <f t="shared" si="92"/>
        <v>1</v>
      </c>
    </row>
    <row r="172" spans="1:50" x14ac:dyDescent="0.35">
      <c r="A172">
        <v>120</v>
      </c>
      <c r="B172">
        <f t="shared" si="54"/>
        <v>21</v>
      </c>
      <c r="C172">
        <f t="shared" si="55"/>
        <v>59</v>
      </c>
      <c r="D172">
        <f t="shared" si="56"/>
        <v>3.3390521561198483E-3</v>
      </c>
      <c r="E172">
        <f t="shared" si="57"/>
        <v>2.7868109714557221E-4</v>
      </c>
      <c r="F172">
        <f t="shared" si="58"/>
        <v>0</v>
      </c>
      <c r="G172">
        <f t="shared" si="59"/>
        <v>0</v>
      </c>
      <c r="H172">
        <f t="shared" si="60"/>
        <v>0.02</v>
      </c>
      <c r="I172">
        <f t="shared" si="61"/>
        <v>1.3439163793441258</v>
      </c>
      <c r="J172">
        <f t="shared" si="62"/>
        <v>1.9460336694245053E-4</v>
      </c>
      <c r="K172">
        <f t="shared" si="63"/>
        <v>0</v>
      </c>
      <c r="L172">
        <f t="shared" si="64"/>
        <v>0</v>
      </c>
      <c r="M172">
        <f t="shared" si="65"/>
        <v>0.69810667696997708</v>
      </c>
      <c r="N172">
        <f t="shared" si="66"/>
        <v>0</v>
      </c>
      <c r="O172">
        <f t="shared" si="67"/>
        <v>0</v>
      </c>
      <c r="P172">
        <f t="shared" si="68"/>
        <v>6.7195818967206291</v>
      </c>
      <c r="Q172">
        <f t="shared" si="69"/>
        <v>335.97909483603144</v>
      </c>
      <c r="R172">
        <f t="shared" si="70"/>
        <v>0</v>
      </c>
      <c r="S172">
        <f t="shared" si="71"/>
        <v>0</v>
      </c>
      <c r="T172">
        <f t="shared" si="72"/>
        <v>4.6922926418088018</v>
      </c>
      <c r="U172">
        <f t="shared" si="73"/>
        <v>58.381010082735159</v>
      </c>
      <c r="V172">
        <f t="shared" si="74"/>
        <v>6.5382663077368605E-2</v>
      </c>
      <c r="W172">
        <f t="shared" si="75"/>
        <v>-63.138685387621329</v>
      </c>
      <c r="X172">
        <f t="shared" si="76"/>
        <v>63.138685387621322</v>
      </c>
      <c r="Y172">
        <f t="shared" si="77"/>
        <v>0.99673694261856227</v>
      </c>
      <c r="Z172">
        <f t="shared" si="78"/>
        <v>0.67556416882579362</v>
      </c>
      <c r="AA172">
        <f t="shared" si="79"/>
        <v>-42.654233514641682</v>
      </c>
      <c r="AB172">
        <f t="shared" si="80"/>
        <v>0</v>
      </c>
      <c r="AC172">
        <f t="shared" si="81"/>
        <v>0</v>
      </c>
      <c r="AD172">
        <f t="shared" si="82"/>
        <v>3.1699447784509505</v>
      </c>
      <c r="AE172">
        <f t="shared" si="83"/>
        <v>39.440118551753251</v>
      </c>
      <c r="AF172">
        <f t="shared" si="84"/>
        <v>4.4170184437479429E-2</v>
      </c>
      <c r="AG172">
        <f t="shared" si="47"/>
        <v>7692.7771224600001</v>
      </c>
      <c r="AH172">
        <f t="shared" si="48"/>
        <v>11019.486528691141</v>
      </c>
      <c r="AI172">
        <f t="shared" si="49"/>
        <v>7692.7771224600001</v>
      </c>
      <c r="AK172" t="b">
        <f t="shared" si="85"/>
        <v>1</v>
      </c>
      <c r="AL172" t="b">
        <f t="shared" si="86"/>
        <v>1</v>
      </c>
      <c r="AM172">
        <f t="shared" si="87"/>
        <v>7692.7771224599983</v>
      </c>
      <c r="AN172" t="b">
        <f t="shared" si="88"/>
        <v>1</v>
      </c>
      <c r="AO172">
        <f t="shared" si="89"/>
        <v>42.654233514641682</v>
      </c>
      <c r="AP172">
        <f>SUM(AO173:$AO$271)</f>
        <v>5196.9645826967735</v>
      </c>
      <c r="AQ172" t="b">
        <f t="shared" si="50"/>
        <v>1</v>
      </c>
      <c r="AR172" t="b">
        <f t="shared" si="90"/>
        <v>1</v>
      </c>
      <c r="AS172" t="b">
        <f t="shared" si="91"/>
        <v>1</v>
      </c>
      <c r="AT172" t="b">
        <f t="shared" si="93"/>
        <v>1</v>
      </c>
      <c r="AU172">
        <f t="shared" si="51"/>
        <v>11019.486528691141</v>
      </c>
      <c r="AV172" t="b">
        <f t="shared" si="52"/>
        <v>1</v>
      </c>
      <c r="AW172" t="b">
        <f t="shared" si="53"/>
        <v>1</v>
      </c>
      <c r="AX172" t="b">
        <f t="shared" si="92"/>
        <v>1</v>
      </c>
    </row>
    <row r="173" spans="1:50" x14ac:dyDescent="0.35">
      <c r="A173">
        <v>121</v>
      </c>
      <c r="B173">
        <f t="shared" si="54"/>
        <v>21</v>
      </c>
      <c r="C173">
        <f t="shared" si="55"/>
        <v>59</v>
      </c>
      <c r="D173">
        <f t="shared" si="56"/>
        <v>3.3390521561198483E-3</v>
      </c>
      <c r="E173">
        <f t="shared" si="57"/>
        <v>2.7868109714557221E-4</v>
      </c>
      <c r="F173">
        <f t="shared" si="58"/>
        <v>0</v>
      </c>
      <c r="G173">
        <f t="shared" si="59"/>
        <v>0</v>
      </c>
      <c r="H173">
        <f t="shared" si="60"/>
        <v>0.02</v>
      </c>
      <c r="I173">
        <f t="shared" si="61"/>
        <v>1.3472308396870059</v>
      </c>
      <c r="J173">
        <f t="shared" si="62"/>
        <v>1.9454913466264277E-4</v>
      </c>
      <c r="K173">
        <f t="shared" si="63"/>
        <v>0</v>
      </c>
      <c r="L173">
        <f t="shared" si="64"/>
        <v>0</v>
      </c>
      <c r="M173">
        <f t="shared" si="65"/>
        <v>0.69791212783531442</v>
      </c>
      <c r="N173">
        <f t="shared" si="66"/>
        <v>0</v>
      </c>
      <c r="O173">
        <f t="shared" si="67"/>
        <v>0</v>
      </c>
      <c r="P173">
        <f t="shared" si="68"/>
        <v>6.7361541984350293</v>
      </c>
      <c r="Q173">
        <f t="shared" si="69"/>
        <v>336.80770992175144</v>
      </c>
      <c r="R173">
        <f t="shared" si="70"/>
        <v>0</v>
      </c>
      <c r="S173">
        <f t="shared" si="71"/>
        <v>0</v>
      </c>
      <c r="T173">
        <f t="shared" si="72"/>
        <v>4.702554223026838</v>
      </c>
      <c r="U173">
        <f t="shared" si="73"/>
        <v>58.364740398792833</v>
      </c>
      <c r="V173">
        <f t="shared" si="74"/>
        <v>6.5525648512983148E-2</v>
      </c>
      <c r="W173">
        <f t="shared" si="75"/>
        <v>-63.132820270332651</v>
      </c>
      <c r="X173">
        <f t="shared" si="76"/>
        <v>63.132820270332651</v>
      </c>
      <c r="Y173">
        <f t="shared" si="77"/>
        <v>0.99673694261856227</v>
      </c>
      <c r="Z173">
        <f t="shared" si="78"/>
        <v>0.67335976417807175</v>
      </c>
      <c r="AA173">
        <f t="shared" si="79"/>
        <v>-42.511100969127781</v>
      </c>
      <c r="AB173">
        <f t="shared" si="80"/>
        <v>0</v>
      </c>
      <c r="AC173">
        <f t="shared" si="81"/>
        <v>0</v>
      </c>
      <c r="AD173">
        <f t="shared" si="82"/>
        <v>3.1665108026519473</v>
      </c>
      <c r="AE173">
        <f t="shared" si="83"/>
        <v>39.30046783124552</v>
      </c>
      <c r="AF173">
        <f t="shared" si="84"/>
        <v>4.4122335230317548E-2</v>
      </c>
      <c r="AG173">
        <f t="shared" si="47"/>
        <v>7654.8284526910547</v>
      </c>
      <c r="AH173">
        <f t="shared" si="48"/>
        <v>10968.183740313732</v>
      </c>
      <c r="AI173">
        <f t="shared" si="49"/>
        <v>7654.8284526910547</v>
      </c>
      <c r="AK173" t="b">
        <f t="shared" si="85"/>
        <v>1</v>
      </c>
      <c r="AL173" t="b">
        <f t="shared" si="86"/>
        <v>1</v>
      </c>
      <c r="AM173">
        <f t="shared" si="87"/>
        <v>7654.8284526910547</v>
      </c>
      <c r="AN173" t="b">
        <f t="shared" si="88"/>
        <v>1</v>
      </c>
      <c r="AO173">
        <f t="shared" si="89"/>
        <v>42.511100969127781</v>
      </c>
      <c r="AP173">
        <f>SUM(AO174:$AO$271)</f>
        <v>5154.4534817276453</v>
      </c>
      <c r="AQ173" t="b">
        <f t="shared" si="50"/>
        <v>1</v>
      </c>
      <c r="AR173" t="b">
        <f t="shared" si="90"/>
        <v>1</v>
      </c>
      <c r="AS173" t="b">
        <f t="shared" si="91"/>
        <v>1</v>
      </c>
      <c r="AT173" t="b">
        <f t="shared" si="93"/>
        <v>1</v>
      </c>
      <c r="AU173">
        <f t="shared" si="51"/>
        <v>10968.183740313732</v>
      </c>
      <c r="AV173" t="b">
        <f t="shared" si="52"/>
        <v>1</v>
      </c>
      <c r="AW173" t="b">
        <f t="shared" si="53"/>
        <v>1</v>
      </c>
      <c r="AX173" t="b">
        <f t="shared" si="92"/>
        <v>1</v>
      </c>
    </row>
    <row r="174" spans="1:50" x14ac:dyDescent="0.35">
      <c r="A174">
        <v>122</v>
      </c>
      <c r="B174">
        <f t="shared" si="54"/>
        <v>21</v>
      </c>
      <c r="C174">
        <f t="shared" si="55"/>
        <v>59</v>
      </c>
      <c r="D174">
        <f t="shared" si="56"/>
        <v>3.3390521561198483E-3</v>
      </c>
      <c r="E174">
        <f t="shared" si="57"/>
        <v>2.7868109714557221E-4</v>
      </c>
      <c r="F174">
        <f t="shared" si="58"/>
        <v>0</v>
      </c>
      <c r="G174">
        <f t="shared" si="59"/>
        <v>0</v>
      </c>
      <c r="H174">
        <f t="shared" si="60"/>
        <v>0.02</v>
      </c>
      <c r="I174">
        <f t="shared" si="61"/>
        <v>1.3505534743832412</v>
      </c>
      <c r="J174">
        <f t="shared" si="62"/>
        <v>1.9449491749634626E-4</v>
      </c>
      <c r="K174">
        <f t="shared" si="63"/>
        <v>0</v>
      </c>
      <c r="L174">
        <f t="shared" si="64"/>
        <v>0</v>
      </c>
      <c r="M174">
        <f t="shared" si="65"/>
        <v>0.69771763291781808</v>
      </c>
      <c r="N174">
        <f t="shared" si="66"/>
        <v>0</v>
      </c>
      <c r="O174">
        <f t="shared" si="67"/>
        <v>0</v>
      </c>
      <c r="P174">
        <f t="shared" si="68"/>
        <v>6.7527673719162067</v>
      </c>
      <c r="Q174">
        <f t="shared" si="69"/>
        <v>337.63836859581033</v>
      </c>
      <c r="R174">
        <f t="shared" si="70"/>
        <v>0</v>
      </c>
      <c r="S174">
        <f t="shared" si="71"/>
        <v>0</v>
      </c>
      <c r="T174">
        <f t="shared" si="72"/>
        <v>4.7128382453109241</v>
      </c>
      <c r="U174">
        <f t="shared" si="73"/>
        <v>58.348475248903874</v>
      </c>
      <c r="V174">
        <f t="shared" si="74"/>
        <v>6.5668946643643075E-2</v>
      </c>
      <c r="W174">
        <f t="shared" si="75"/>
        <v>-63.126982440858441</v>
      </c>
      <c r="X174">
        <f t="shared" si="76"/>
        <v>63.126982440858441</v>
      </c>
      <c r="Y174">
        <f t="shared" si="77"/>
        <v>0.99673694261856227</v>
      </c>
      <c r="Z174">
        <f t="shared" si="78"/>
        <v>0.67116255262920732</v>
      </c>
      <c r="AA174">
        <f t="shared" si="79"/>
        <v>-42.368466674785701</v>
      </c>
      <c r="AB174">
        <f t="shared" si="80"/>
        <v>0</v>
      </c>
      <c r="AC174">
        <f t="shared" si="81"/>
        <v>0</v>
      </c>
      <c r="AD174">
        <f t="shared" si="82"/>
        <v>3.1630805468514342</v>
      </c>
      <c r="AE174">
        <f t="shared" si="83"/>
        <v>39.161311590076444</v>
      </c>
      <c r="AF174">
        <f t="shared" si="84"/>
        <v>4.4074537857818702E-2</v>
      </c>
      <c r="AG174">
        <f t="shared" si="47"/>
        <v>7616.7613866816791</v>
      </c>
      <c r="AH174">
        <f t="shared" si="48"/>
        <v>10916.681802678238</v>
      </c>
      <c r="AI174">
        <f t="shared" si="49"/>
        <v>7616.7613866816791</v>
      </c>
      <c r="AK174" t="b">
        <f t="shared" si="85"/>
        <v>1</v>
      </c>
      <c r="AL174" t="b">
        <f t="shared" si="86"/>
        <v>1</v>
      </c>
      <c r="AM174">
        <f t="shared" si="87"/>
        <v>7616.7613866816791</v>
      </c>
      <c r="AN174" t="b">
        <f t="shared" si="88"/>
        <v>1</v>
      </c>
      <c r="AO174">
        <f t="shared" si="89"/>
        <v>42.368466674785701</v>
      </c>
      <c r="AP174">
        <f>SUM(AO175:$AO$271)</f>
        <v>5112.0850150528604</v>
      </c>
      <c r="AQ174" t="b">
        <f t="shared" si="50"/>
        <v>1</v>
      </c>
      <c r="AR174" t="b">
        <f t="shared" si="90"/>
        <v>1</v>
      </c>
      <c r="AS174" t="b">
        <f t="shared" si="91"/>
        <v>1</v>
      </c>
      <c r="AT174" t="b">
        <f t="shared" si="93"/>
        <v>1</v>
      </c>
      <c r="AU174">
        <f t="shared" si="51"/>
        <v>10916.681802678238</v>
      </c>
      <c r="AV174" t="b">
        <f t="shared" si="52"/>
        <v>1</v>
      </c>
      <c r="AW174" t="b">
        <f t="shared" si="53"/>
        <v>1</v>
      </c>
      <c r="AX174" t="b">
        <f t="shared" si="92"/>
        <v>1</v>
      </c>
    </row>
    <row r="175" spans="1:50" x14ac:dyDescent="0.35">
      <c r="A175">
        <v>123</v>
      </c>
      <c r="B175">
        <f t="shared" si="54"/>
        <v>21</v>
      </c>
      <c r="C175">
        <f t="shared" si="55"/>
        <v>59</v>
      </c>
      <c r="D175">
        <f t="shared" si="56"/>
        <v>3.3390521561198483E-3</v>
      </c>
      <c r="E175">
        <f t="shared" si="57"/>
        <v>2.7868109714557221E-4</v>
      </c>
      <c r="F175">
        <f t="shared" si="58"/>
        <v>0</v>
      </c>
      <c r="G175">
        <f t="shared" si="59"/>
        <v>0</v>
      </c>
      <c r="H175">
        <f t="shared" si="60"/>
        <v>0.02</v>
      </c>
      <c r="I175">
        <f t="shared" si="61"/>
        <v>1.3538843035929922</v>
      </c>
      <c r="J175">
        <f t="shared" si="62"/>
        <v>1.9444071543934914E-4</v>
      </c>
      <c r="K175">
        <f t="shared" si="63"/>
        <v>0</v>
      </c>
      <c r="L175">
        <f t="shared" si="64"/>
        <v>0</v>
      </c>
      <c r="M175">
        <f t="shared" si="65"/>
        <v>0.69752319220237868</v>
      </c>
      <c r="N175">
        <f t="shared" si="66"/>
        <v>0</v>
      </c>
      <c r="O175">
        <f t="shared" si="67"/>
        <v>0</v>
      </c>
      <c r="P175">
        <f t="shared" si="68"/>
        <v>6.7694215179649611</v>
      </c>
      <c r="Q175">
        <f t="shared" si="69"/>
        <v>338.47107589824805</v>
      </c>
      <c r="R175">
        <f t="shared" si="70"/>
        <v>0</v>
      </c>
      <c r="S175">
        <f t="shared" si="71"/>
        <v>0</v>
      </c>
      <c r="T175">
        <f t="shared" si="72"/>
        <v>4.7231447577374555</v>
      </c>
      <c r="U175">
        <f t="shared" si="73"/>
        <v>58.332214631804739</v>
      </c>
      <c r="V175">
        <f t="shared" si="74"/>
        <v>6.5812558153181586E-2</v>
      </c>
      <c r="W175">
        <f t="shared" si="75"/>
        <v>-63.12117194769538</v>
      </c>
      <c r="X175">
        <f t="shared" si="76"/>
        <v>63.12117194769538</v>
      </c>
      <c r="Y175">
        <f t="shared" si="77"/>
        <v>0.99673694261856227</v>
      </c>
      <c r="Z175">
        <f t="shared" si="78"/>
        <v>0.66897251070770603</v>
      </c>
      <c r="AA175">
        <f t="shared" si="79"/>
        <v>-42.226328876662599</v>
      </c>
      <c r="AB175">
        <f t="shared" si="80"/>
        <v>0</v>
      </c>
      <c r="AC175">
        <f t="shared" si="81"/>
        <v>0</v>
      </c>
      <c r="AD175">
        <f t="shared" si="82"/>
        <v>3.1596540070195656</v>
      </c>
      <c r="AE175">
        <f t="shared" si="83"/>
        <v>39.022648077379202</v>
      </c>
      <c r="AF175">
        <f t="shared" si="84"/>
        <v>4.4026792263830793E-2</v>
      </c>
      <c r="AG175">
        <f t="shared" si="47"/>
        <v>7578.5755094970809</v>
      </c>
      <c r="AH175">
        <f t="shared" si="48"/>
        <v>10864.979966570403</v>
      </c>
      <c r="AI175">
        <f t="shared" si="49"/>
        <v>7578.5755094970809</v>
      </c>
      <c r="AK175" t="b">
        <f t="shared" si="85"/>
        <v>1</v>
      </c>
      <c r="AL175" t="b">
        <f t="shared" si="86"/>
        <v>1</v>
      </c>
      <c r="AM175">
        <f t="shared" si="87"/>
        <v>7578.5755094970791</v>
      </c>
      <c r="AN175" t="b">
        <f t="shared" si="88"/>
        <v>1</v>
      </c>
      <c r="AO175">
        <f t="shared" si="89"/>
        <v>42.226328876662599</v>
      </c>
      <c r="AP175">
        <f>SUM(AO176:$AO$271)</f>
        <v>5069.8586861761978</v>
      </c>
      <c r="AQ175" t="b">
        <f t="shared" si="50"/>
        <v>1</v>
      </c>
      <c r="AR175" t="b">
        <f t="shared" si="90"/>
        <v>1</v>
      </c>
      <c r="AS175" t="b">
        <f t="shared" si="91"/>
        <v>1</v>
      </c>
      <c r="AT175" t="b">
        <f t="shared" si="93"/>
        <v>1</v>
      </c>
      <c r="AU175">
        <f t="shared" si="51"/>
        <v>10864.979966570403</v>
      </c>
      <c r="AV175" t="b">
        <f t="shared" si="52"/>
        <v>1</v>
      </c>
      <c r="AW175" t="b">
        <f t="shared" si="53"/>
        <v>1</v>
      </c>
      <c r="AX175" t="b">
        <f t="shared" si="92"/>
        <v>1</v>
      </c>
    </row>
    <row r="176" spans="1:50" x14ac:dyDescent="0.35">
      <c r="A176">
        <v>124</v>
      </c>
      <c r="B176">
        <f t="shared" si="54"/>
        <v>22</v>
      </c>
      <c r="C176">
        <f t="shared" si="55"/>
        <v>60</v>
      </c>
      <c r="D176">
        <f t="shared" si="56"/>
        <v>3.6573985197480008E-3</v>
      </c>
      <c r="E176">
        <f t="shared" si="57"/>
        <v>3.0529531742962135E-4</v>
      </c>
      <c r="F176">
        <f t="shared" si="58"/>
        <v>0</v>
      </c>
      <c r="G176">
        <f t="shared" si="59"/>
        <v>0</v>
      </c>
      <c r="H176">
        <f t="shared" si="60"/>
        <v>0.02</v>
      </c>
      <c r="I176">
        <f t="shared" si="61"/>
        <v>1.3572233475261402</v>
      </c>
      <c r="J176">
        <f t="shared" si="62"/>
        <v>2.1295056437794799E-4</v>
      </c>
      <c r="K176">
        <f t="shared" si="63"/>
        <v>0</v>
      </c>
      <c r="L176">
        <f t="shared" si="64"/>
        <v>0</v>
      </c>
      <c r="M176">
        <f t="shared" si="65"/>
        <v>0.69731024163800071</v>
      </c>
      <c r="N176">
        <f t="shared" si="66"/>
        <v>0</v>
      </c>
      <c r="O176">
        <f t="shared" si="67"/>
        <v>0</v>
      </c>
      <c r="P176">
        <f t="shared" si="68"/>
        <v>6.7861167376307012</v>
      </c>
      <c r="Q176">
        <f t="shared" si="69"/>
        <v>339.30583688153501</v>
      </c>
      <c r="R176">
        <f t="shared" si="70"/>
        <v>0</v>
      </c>
      <c r="S176">
        <f t="shared" si="71"/>
        <v>0</v>
      </c>
      <c r="T176">
        <f t="shared" si="72"/>
        <v>4.7334738094901585</v>
      </c>
      <c r="U176">
        <f t="shared" si="73"/>
        <v>63.885169313384395</v>
      </c>
      <c r="V176">
        <f t="shared" si="74"/>
        <v>7.2255369460654847E-2</v>
      </c>
      <c r="W176">
        <f t="shared" si="75"/>
        <v>-68.690898492335208</v>
      </c>
      <c r="X176">
        <f t="shared" si="76"/>
        <v>68.690898492335208</v>
      </c>
      <c r="Y176">
        <f t="shared" si="77"/>
        <v>0.99673694261856227</v>
      </c>
      <c r="Z176">
        <f t="shared" si="78"/>
        <v>0.6667896150186623</v>
      </c>
      <c r="AA176">
        <f t="shared" si="79"/>
        <v>-45.802377760990204</v>
      </c>
      <c r="AB176">
        <f t="shared" si="80"/>
        <v>0</v>
      </c>
      <c r="AC176">
        <f t="shared" si="81"/>
        <v>0</v>
      </c>
      <c r="AD176">
        <f t="shared" si="82"/>
        <v>3.1562311791308635</v>
      </c>
      <c r="AE176">
        <f t="shared" si="83"/>
        <v>42.597967451873636</v>
      </c>
      <c r="AF176">
        <f t="shared" si="84"/>
        <v>4.8179129985701258E-2</v>
      </c>
      <c r="AG176">
        <f t="shared" si="47"/>
        <v>7534.6948951425857</v>
      </c>
      <c r="AH176">
        <f t="shared" si="48"/>
        <v>10805.369612015711</v>
      </c>
      <c r="AI176">
        <f t="shared" si="49"/>
        <v>7534.6948951425857</v>
      </c>
      <c r="AK176" t="b">
        <f t="shared" si="85"/>
        <v>1</v>
      </c>
      <c r="AL176" t="b">
        <f t="shared" si="86"/>
        <v>1</v>
      </c>
      <c r="AM176">
        <f t="shared" si="87"/>
        <v>7534.6948951425838</v>
      </c>
      <c r="AN176" t="b">
        <f t="shared" si="88"/>
        <v>1</v>
      </c>
      <c r="AO176">
        <f t="shared" si="89"/>
        <v>45.802377760990204</v>
      </c>
      <c r="AP176">
        <f>SUM(AO177:$AO$271)</f>
        <v>5024.0563084152072</v>
      </c>
      <c r="AQ176" t="b">
        <f t="shared" si="50"/>
        <v>1</v>
      </c>
      <c r="AR176" t="b">
        <f t="shared" si="90"/>
        <v>1</v>
      </c>
      <c r="AS176" t="b">
        <f t="shared" si="91"/>
        <v>1</v>
      </c>
      <c r="AT176" t="b">
        <f t="shared" si="93"/>
        <v>1</v>
      </c>
      <c r="AU176">
        <f t="shared" si="51"/>
        <v>10805.369612015711</v>
      </c>
      <c r="AV176" t="b">
        <f t="shared" si="52"/>
        <v>1</v>
      </c>
      <c r="AW176" t="b">
        <f t="shared" si="53"/>
        <v>1</v>
      </c>
      <c r="AX176" t="b">
        <f t="shared" si="92"/>
        <v>1</v>
      </c>
    </row>
    <row r="177" spans="1:50" x14ac:dyDescent="0.35">
      <c r="A177">
        <v>125</v>
      </c>
      <c r="B177">
        <f t="shared" si="54"/>
        <v>22</v>
      </c>
      <c r="C177">
        <f t="shared" si="55"/>
        <v>60</v>
      </c>
      <c r="D177">
        <f t="shared" si="56"/>
        <v>3.6573985197480008E-3</v>
      </c>
      <c r="E177">
        <f t="shared" si="57"/>
        <v>3.0529531742962135E-4</v>
      </c>
      <c r="F177">
        <f t="shared" si="58"/>
        <v>0</v>
      </c>
      <c r="G177">
        <f t="shared" si="59"/>
        <v>0</v>
      </c>
      <c r="H177">
        <f t="shared" si="60"/>
        <v>0.02</v>
      </c>
      <c r="I177">
        <f t="shared" si="61"/>
        <v>1.3605706264424087</v>
      </c>
      <c r="J177">
        <f t="shared" si="62"/>
        <v>2.1288555156779939E-4</v>
      </c>
      <c r="K177">
        <f t="shared" si="63"/>
        <v>0</v>
      </c>
      <c r="L177">
        <f t="shared" si="64"/>
        <v>0</v>
      </c>
      <c r="M177">
        <f t="shared" si="65"/>
        <v>0.69709735608643286</v>
      </c>
      <c r="N177">
        <f t="shared" si="66"/>
        <v>0</v>
      </c>
      <c r="O177">
        <f t="shared" si="67"/>
        <v>0</v>
      </c>
      <c r="P177">
        <f t="shared" si="68"/>
        <v>6.8028531322120429</v>
      </c>
      <c r="Q177">
        <f t="shared" si="69"/>
        <v>340.14265661060216</v>
      </c>
      <c r="R177">
        <f t="shared" si="70"/>
        <v>0</v>
      </c>
      <c r="S177">
        <f t="shared" si="71"/>
        <v>0</v>
      </c>
      <c r="T177">
        <f t="shared" si="72"/>
        <v>4.7436991614506097</v>
      </c>
      <c r="U177">
        <f t="shared" si="73"/>
        <v>63.865665470339813</v>
      </c>
      <c r="V177">
        <f t="shared" si="74"/>
        <v>7.2411457064284632E-2</v>
      </c>
      <c r="W177">
        <f t="shared" si="75"/>
        <v>-68.681776088854718</v>
      </c>
      <c r="X177">
        <f t="shared" si="76"/>
        <v>68.681776088854704</v>
      </c>
      <c r="Y177">
        <f t="shared" si="77"/>
        <v>0.99673694261856227</v>
      </c>
      <c r="Z177">
        <f t="shared" si="78"/>
        <v>0.66461384224350972</v>
      </c>
      <c r="AA177">
        <f t="shared" si="79"/>
        <v>-45.64685909852215</v>
      </c>
      <c r="AB177">
        <f t="shared" si="80"/>
        <v>0</v>
      </c>
      <c r="AC177">
        <f t="shared" si="81"/>
        <v>0</v>
      </c>
      <c r="AD177">
        <f t="shared" si="82"/>
        <v>3.1527281261390048</v>
      </c>
      <c r="AE177">
        <f t="shared" si="83"/>
        <v>42.446005315681191</v>
      </c>
      <c r="AF177">
        <f t="shared" si="84"/>
        <v>4.8125656701945144E-2</v>
      </c>
      <c r="AG177">
        <f t="shared" si="47"/>
        <v>7490.6797494786906</v>
      </c>
      <c r="AH177">
        <f t="shared" si="48"/>
        <v>10745.528847695017</v>
      </c>
      <c r="AI177">
        <f t="shared" si="49"/>
        <v>7490.6797494786906</v>
      </c>
      <c r="AK177" t="b">
        <f t="shared" si="85"/>
        <v>1</v>
      </c>
      <c r="AL177" t="b">
        <f t="shared" si="86"/>
        <v>1</v>
      </c>
      <c r="AM177">
        <f t="shared" si="87"/>
        <v>7490.6797494786906</v>
      </c>
      <c r="AN177" t="b">
        <f t="shared" si="88"/>
        <v>1</v>
      </c>
      <c r="AO177">
        <f t="shared" si="89"/>
        <v>45.646859098522135</v>
      </c>
      <c r="AP177">
        <f>SUM(AO178:$AO$271)</f>
        <v>4978.4094493166867</v>
      </c>
      <c r="AQ177" t="b">
        <f t="shared" si="50"/>
        <v>1</v>
      </c>
      <c r="AR177" t="b">
        <f t="shared" si="90"/>
        <v>1</v>
      </c>
      <c r="AS177" t="b">
        <f t="shared" si="91"/>
        <v>1</v>
      </c>
      <c r="AT177" t="b">
        <f t="shared" si="93"/>
        <v>1</v>
      </c>
      <c r="AU177">
        <f t="shared" si="51"/>
        <v>10745.528847695019</v>
      </c>
      <c r="AV177" t="b">
        <f t="shared" si="52"/>
        <v>1</v>
      </c>
      <c r="AW177" t="b">
        <f t="shared" si="53"/>
        <v>1</v>
      </c>
      <c r="AX177" t="b">
        <f t="shared" si="92"/>
        <v>1</v>
      </c>
    </row>
    <row r="178" spans="1:50" x14ac:dyDescent="0.35">
      <c r="A178">
        <v>126</v>
      </c>
      <c r="B178">
        <f t="shared" si="54"/>
        <v>22</v>
      </c>
      <c r="C178">
        <f t="shared" si="55"/>
        <v>60</v>
      </c>
      <c r="D178">
        <f t="shared" si="56"/>
        <v>3.6573985197480008E-3</v>
      </c>
      <c r="E178">
        <f t="shared" si="57"/>
        <v>3.0529531742962135E-4</v>
      </c>
      <c r="F178">
        <f t="shared" si="58"/>
        <v>0</v>
      </c>
      <c r="G178">
        <f t="shared" si="59"/>
        <v>0</v>
      </c>
      <c r="H178">
        <f t="shared" si="60"/>
        <v>0.02</v>
      </c>
      <c r="I178">
        <f t="shared" si="61"/>
        <v>1.3639261606514876</v>
      </c>
      <c r="J178">
        <f t="shared" si="62"/>
        <v>2.1282055860575731E-4</v>
      </c>
      <c r="K178">
        <f t="shared" si="63"/>
        <v>0</v>
      </c>
      <c r="L178">
        <f t="shared" si="64"/>
        <v>0</v>
      </c>
      <c r="M178">
        <f t="shared" si="65"/>
        <v>0.69688453552782714</v>
      </c>
      <c r="N178">
        <f t="shared" si="66"/>
        <v>0</v>
      </c>
      <c r="O178">
        <f t="shared" si="67"/>
        <v>0</v>
      </c>
      <c r="P178">
        <f t="shared" si="68"/>
        <v>6.8196308032574384</v>
      </c>
      <c r="Q178">
        <f t="shared" si="69"/>
        <v>340.98154016287191</v>
      </c>
      <c r="R178">
        <f t="shared" si="70"/>
        <v>0</v>
      </c>
      <c r="S178">
        <f t="shared" si="71"/>
        <v>0</v>
      </c>
      <c r="T178">
        <f t="shared" si="72"/>
        <v>4.7539466024363568</v>
      </c>
      <c r="U178">
        <f t="shared" si="73"/>
        <v>63.846167581727194</v>
      </c>
      <c r="V178">
        <f t="shared" si="74"/>
        <v>7.2567881851713867E-2</v>
      </c>
      <c r="W178">
        <f t="shared" si="75"/>
        <v>-68.672682066015255</v>
      </c>
      <c r="X178">
        <f t="shared" si="76"/>
        <v>68.672682066015255</v>
      </c>
      <c r="Y178">
        <f t="shared" si="77"/>
        <v>0.99673694261856227</v>
      </c>
      <c r="Z178">
        <f t="shared" si="78"/>
        <v>0.66244516913977125</v>
      </c>
      <c r="AA178">
        <f t="shared" si="79"/>
        <v>-45.491886486503212</v>
      </c>
      <c r="AB178">
        <f t="shared" si="80"/>
        <v>0</v>
      </c>
      <c r="AC178">
        <f t="shared" si="81"/>
        <v>0</v>
      </c>
      <c r="AD178">
        <f t="shared" si="82"/>
        <v>3.1492289611323931</v>
      </c>
      <c r="AE178">
        <f t="shared" si="83"/>
        <v>42.29458528260345</v>
      </c>
      <c r="AF178">
        <f t="shared" si="84"/>
        <v>4.8072242767373527E-2</v>
      </c>
      <c r="AG178">
        <f t="shared" si="47"/>
        <v>7446.5296037042563</v>
      </c>
      <c r="AH178">
        <f t="shared" si="48"/>
        <v>10685.456806792508</v>
      </c>
      <c r="AI178">
        <f t="shared" si="49"/>
        <v>7446.5296037042563</v>
      </c>
      <c r="AK178" t="b">
        <f t="shared" si="85"/>
        <v>1</v>
      </c>
      <c r="AL178" t="b">
        <f t="shared" si="86"/>
        <v>1</v>
      </c>
      <c r="AM178">
        <f t="shared" si="87"/>
        <v>7446.5296037042554</v>
      </c>
      <c r="AN178" t="b">
        <f t="shared" si="88"/>
        <v>1</v>
      </c>
      <c r="AO178">
        <f t="shared" si="89"/>
        <v>45.491886486503212</v>
      </c>
      <c r="AP178">
        <f>SUM(AO179:$AO$271)</f>
        <v>4932.9175628301819</v>
      </c>
      <c r="AQ178" t="b">
        <f t="shared" si="50"/>
        <v>1</v>
      </c>
      <c r="AR178" t="b">
        <f t="shared" si="90"/>
        <v>1</v>
      </c>
      <c r="AS178" t="b">
        <f t="shared" si="91"/>
        <v>1</v>
      </c>
      <c r="AT178" t="b">
        <f t="shared" si="93"/>
        <v>1</v>
      </c>
      <c r="AU178">
        <f t="shared" si="51"/>
        <v>10685.456806792508</v>
      </c>
      <c r="AV178" t="b">
        <f t="shared" si="52"/>
        <v>1</v>
      </c>
      <c r="AW178" t="b">
        <f t="shared" si="53"/>
        <v>1</v>
      </c>
      <c r="AX178" t="b">
        <f t="shared" si="92"/>
        <v>1</v>
      </c>
    </row>
    <row r="179" spans="1:50" x14ac:dyDescent="0.35">
      <c r="A179">
        <v>127</v>
      </c>
      <c r="B179">
        <f t="shared" si="54"/>
        <v>22</v>
      </c>
      <c r="C179">
        <f t="shared" si="55"/>
        <v>60</v>
      </c>
      <c r="D179">
        <f t="shared" si="56"/>
        <v>3.6573985197480008E-3</v>
      </c>
      <c r="E179">
        <f t="shared" si="57"/>
        <v>3.0529531742962135E-4</v>
      </c>
      <c r="F179">
        <f t="shared" si="58"/>
        <v>0</v>
      </c>
      <c r="G179">
        <f t="shared" si="59"/>
        <v>0</v>
      </c>
      <c r="H179">
        <f t="shared" si="60"/>
        <v>0.02</v>
      </c>
      <c r="I179">
        <f t="shared" si="61"/>
        <v>1.3672899705131565</v>
      </c>
      <c r="J179">
        <f t="shared" si="62"/>
        <v>2.1275558548576221E-4</v>
      </c>
      <c r="K179">
        <f t="shared" si="63"/>
        <v>0</v>
      </c>
      <c r="L179">
        <f t="shared" si="64"/>
        <v>0</v>
      </c>
      <c r="M179">
        <f t="shared" si="65"/>
        <v>0.69667177994234142</v>
      </c>
      <c r="N179">
        <f t="shared" si="66"/>
        <v>0</v>
      </c>
      <c r="O179">
        <f t="shared" si="67"/>
        <v>0</v>
      </c>
      <c r="P179">
        <f t="shared" si="68"/>
        <v>6.8364498525657824</v>
      </c>
      <c r="Q179">
        <f t="shared" si="69"/>
        <v>341.82249262828913</v>
      </c>
      <c r="R179">
        <f t="shared" si="70"/>
        <v>0</v>
      </c>
      <c r="S179">
        <f t="shared" si="71"/>
        <v>0</v>
      </c>
      <c r="T179">
        <f t="shared" si="72"/>
        <v>4.7642161801645875</v>
      </c>
      <c r="U179">
        <f t="shared" si="73"/>
        <v>63.826675645728663</v>
      </c>
      <c r="V179">
        <f t="shared" si="74"/>
        <v>7.2724644551334289E-2</v>
      </c>
      <c r="W179">
        <f t="shared" si="75"/>
        <v>-68.66361647044458</v>
      </c>
      <c r="X179">
        <f t="shared" si="76"/>
        <v>68.66361647044458</v>
      </c>
      <c r="Y179">
        <f t="shared" si="77"/>
        <v>0.99673694261856227</v>
      </c>
      <c r="Z179">
        <f t="shared" si="78"/>
        <v>0.66028357254081205</v>
      </c>
      <c r="AA179">
        <f t="shared" si="79"/>
        <v>-45.337457986677293</v>
      </c>
      <c r="AB179">
        <f t="shared" si="80"/>
        <v>0</v>
      </c>
      <c r="AC179">
        <f t="shared" si="81"/>
        <v>0</v>
      </c>
      <c r="AD179">
        <f t="shared" si="82"/>
        <v>3.1457336797958151</v>
      </c>
      <c r="AE179">
        <f t="shared" si="83"/>
        <v>42.143705418765364</v>
      </c>
      <c r="AF179">
        <f t="shared" si="84"/>
        <v>4.8018888116115703E-2</v>
      </c>
      <c r="AG179">
        <f t="shared" si="47"/>
        <v>7402.243987436781</v>
      </c>
      <c r="AH179">
        <f t="shared" si="48"/>
        <v>10625.152619285673</v>
      </c>
      <c r="AI179">
        <f t="shared" si="49"/>
        <v>7402.243987436781</v>
      </c>
      <c r="AK179" t="b">
        <f t="shared" si="85"/>
        <v>1</v>
      </c>
      <c r="AL179" t="b">
        <f t="shared" si="86"/>
        <v>1</v>
      </c>
      <c r="AM179">
        <f t="shared" si="87"/>
        <v>7402.2439874367801</v>
      </c>
      <c r="AN179" t="b">
        <f t="shared" si="88"/>
        <v>1</v>
      </c>
      <c r="AO179">
        <f t="shared" si="89"/>
        <v>45.337457986677293</v>
      </c>
      <c r="AP179">
        <f>SUM(AO180:$AO$271)</f>
        <v>4887.580104843506</v>
      </c>
      <c r="AQ179" t="b">
        <f t="shared" si="50"/>
        <v>1</v>
      </c>
      <c r="AR179" t="b">
        <f t="shared" si="90"/>
        <v>1</v>
      </c>
      <c r="AS179" t="b">
        <f t="shared" si="91"/>
        <v>1</v>
      </c>
      <c r="AT179" t="b">
        <f t="shared" si="93"/>
        <v>1</v>
      </c>
      <c r="AU179">
        <f t="shared" si="51"/>
        <v>10625.152619285675</v>
      </c>
      <c r="AV179" t="b">
        <f t="shared" si="52"/>
        <v>1</v>
      </c>
      <c r="AW179" t="b">
        <f t="shared" si="53"/>
        <v>1</v>
      </c>
      <c r="AX179" t="b">
        <f t="shared" si="92"/>
        <v>1</v>
      </c>
    </row>
    <row r="180" spans="1:50" x14ac:dyDescent="0.35">
      <c r="A180">
        <v>128</v>
      </c>
      <c r="B180">
        <f t="shared" si="54"/>
        <v>22</v>
      </c>
      <c r="C180">
        <f t="shared" si="55"/>
        <v>60</v>
      </c>
      <c r="D180">
        <f t="shared" si="56"/>
        <v>3.6573985197480008E-3</v>
      </c>
      <c r="E180">
        <f t="shared" si="57"/>
        <v>3.0529531742962135E-4</v>
      </c>
      <c r="F180">
        <f t="shared" si="58"/>
        <v>0</v>
      </c>
      <c r="G180">
        <f t="shared" si="59"/>
        <v>0</v>
      </c>
      <c r="H180">
        <f t="shared" si="60"/>
        <v>0.02</v>
      </c>
      <c r="I180">
        <f t="shared" si="61"/>
        <v>1.3706620764374067</v>
      </c>
      <c r="J180">
        <f t="shared" si="62"/>
        <v>2.1269063220175644E-4</v>
      </c>
      <c r="K180">
        <f t="shared" si="63"/>
        <v>0</v>
      </c>
      <c r="L180">
        <f t="shared" si="64"/>
        <v>0</v>
      </c>
      <c r="M180">
        <f t="shared" si="65"/>
        <v>0.69645908931013967</v>
      </c>
      <c r="N180">
        <f t="shared" si="66"/>
        <v>0</v>
      </c>
      <c r="O180">
        <f t="shared" si="67"/>
        <v>0</v>
      </c>
      <c r="P180">
        <f t="shared" si="68"/>
        <v>6.8533103821870336</v>
      </c>
      <c r="Q180">
        <f t="shared" si="69"/>
        <v>342.66551910935169</v>
      </c>
      <c r="R180">
        <f t="shared" si="70"/>
        <v>0</v>
      </c>
      <c r="S180">
        <f t="shared" si="71"/>
        <v>0</v>
      </c>
      <c r="T180">
        <f t="shared" si="72"/>
        <v>4.7745079424555685</v>
      </c>
      <c r="U180">
        <f t="shared" si="73"/>
        <v>63.80718966052693</v>
      </c>
      <c r="V180">
        <f t="shared" si="74"/>
        <v>7.2881745893111069E-2</v>
      </c>
      <c r="W180">
        <f t="shared" si="75"/>
        <v>-68.654579348875615</v>
      </c>
      <c r="X180">
        <f t="shared" si="76"/>
        <v>68.654579348875615</v>
      </c>
      <c r="Y180">
        <f t="shared" si="77"/>
        <v>0.99673694261856227</v>
      </c>
      <c r="Z180">
        <f t="shared" si="78"/>
        <v>0.65812902935559059</v>
      </c>
      <c r="AA180">
        <f t="shared" si="79"/>
        <v>-45.183571667691879</v>
      </c>
      <c r="AB180">
        <f t="shared" si="80"/>
        <v>0</v>
      </c>
      <c r="AC180">
        <f t="shared" si="81"/>
        <v>0</v>
      </c>
      <c r="AD180">
        <f t="shared" si="82"/>
        <v>3.1422422778188412</v>
      </c>
      <c r="AE180">
        <f t="shared" si="83"/>
        <v>41.993363797190668</v>
      </c>
      <c r="AF180">
        <f t="shared" si="84"/>
        <v>4.7965592682373992E-2</v>
      </c>
      <c r="AG180">
        <f t="shared" ref="AG180:AG243" si="94">(AG181+X181)*Y181</f>
        <v>7357.8224287071198</v>
      </c>
      <c r="AH180">
        <f t="shared" ref="AH180:AH243" si="95">IF(M180&gt;0,AG180/M180,0)</f>
        <v>10564.61541193357</v>
      </c>
      <c r="AI180">
        <f t="shared" ref="AI180:AI243" si="96">IF(AG180&gt;0,AG180,0)</f>
        <v>7357.8224287071198</v>
      </c>
      <c r="AK180" t="b">
        <f t="shared" si="85"/>
        <v>1</v>
      </c>
      <c r="AL180" t="b">
        <f t="shared" si="86"/>
        <v>1</v>
      </c>
      <c r="AM180">
        <f t="shared" si="87"/>
        <v>7357.8224287071198</v>
      </c>
      <c r="AN180" t="b">
        <f t="shared" si="88"/>
        <v>1</v>
      </c>
      <c r="AO180">
        <f t="shared" si="89"/>
        <v>45.183571667691879</v>
      </c>
      <c r="AP180">
        <f>SUM(AO181:$AO$271)</f>
        <v>4842.3965331758136</v>
      </c>
      <c r="AQ180" t="b">
        <f t="shared" ref="AQ180:AQ243" si="97">ABS(AG180*Z180-AP180)&lt;=0.000000001*MAX(ABS(AG180*Z180),ABS(AP180),scale_money)</f>
        <v>1</v>
      </c>
      <c r="AR180" t="b">
        <f t="shared" si="90"/>
        <v>1</v>
      </c>
      <c r="AS180" t="b">
        <f t="shared" si="91"/>
        <v>1</v>
      </c>
      <c r="AT180" t="b">
        <f t="shared" si="93"/>
        <v>1</v>
      </c>
      <c r="AU180">
        <f t="shared" ref="AU180:AU243" si="98">-(N181-O181)+v_m*(E181*(sum_assured+Q181)+P181+(1-E181)*(1-G181)*AH181)</f>
        <v>10564.61541193357</v>
      </c>
      <c r="AV180" t="b">
        <f t="shared" ref="AV180:AV243" si="99">ABS(AH180-AU180)&lt;=0.000000001*MAX(ABS(AH180),ABS(AU180),scale_pp)</f>
        <v>1</v>
      </c>
      <c r="AW180" t="b">
        <f t="shared" ref="AW180:AW243" si="100">AND(AI180&gt;=0,AI180&gt;=AG180)</f>
        <v>1</v>
      </c>
      <c r="AX180" t="b">
        <f t="shared" si="92"/>
        <v>1</v>
      </c>
    </row>
    <row r="181" spans="1:50" x14ac:dyDescent="0.35">
      <c r="A181">
        <v>129</v>
      </c>
      <c r="B181">
        <f t="shared" ref="B181:B244" si="101">MIN(INT((dur_m+A181-1)/12),dur_y_last)</f>
        <v>22</v>
      </c>
      <c r="C181">
        <f t="shared" ref="C181:C244" si="102">age_at_entry+B181</f>
        <v>60</v>
      </c>
      <c r="D181">
        <f t="shared" ref="D181:D244" si="103">INDEX(mort_table,MATCH(C181,mort_age,0),MATCH(sex,mort_sex,0))</f>
        <v>3.6573985197480008E-3</v>
      </c>
      <c r="E181">
        <f t="shared" ref="E181:E244" si="104">IF(A181&lt;=rem_m,1-(1-D181)^(1/12),0)</f>
        <v>3.0529531742962135E-4</v>
      </c>
      <c r="F181">
        <f t="shared" ref="F181:F244" si="105">IF(A181&lt;=prem_rem_m,INDEX(lapse_table,MATCH(MIN(B181,5),lapse_key,0)),0)</f>
        <v>0</v>
      </c>
      <c r="G181">
        <f t="shared" ref="G181:G244" si="106">1-(1-F181)^(1/12)</f>
        <v>0</v>
      </c>
      <c r="H181">
        <f t="shared" ref="H181:H244" si="107">INDEX(comm_table,MATCH(MIN(B181,1),comm_key,0))</f>
        <v>0.02</v>
      </c>
      <c r="I181">
        <f t="shared" ref="I181:I244" si="108">(1+e_m)^A181</f>
        <v>1.3740424988845672</v>
      </c>
      <c r="J181">
        <f t="shared" ref="J181:J244" si="109">M180*E181</f>
        <v>2.1262569874768409E-4</v>
      </c>
      <c r="K181">
        <f t="shared" ref="K181:K244" si="110">(M180-J181)*G181</f>
        <v>0</v>
      </c>
      <c r="L181">
        <f t="shared" ref="L181:L244" si="111">IF(A181=rem_m,M180-J181-K181,0)</f>
        <v>0</v>
      </c>
      <c r="M181">
        <f t="shared" ref="M181:M244" si="112">M180-J181-K181-L181</f>
        <v>0.69624646361139197</v>
      </c>
      <c r="N181">
        <f t="shared" ref="N181:N244" si="113">IF(A181&lt;=prem_rem_m,premium,0)</f>
        <v>0</v>
      </c>
      <c r="O181">
        <f t="shared" ref="O181:O244" si="114">N181*H181</f>
        <v>0</v>
      </c>
      <c r="P181">
        <f t="shared" ref="P181:P244" si="115">maint_base*I181</f>
        <v>6.8702124944228355</v>
      </c>
      <c r="Q181">
        <f t="shared" ref="Q181:Q244" si="116">claim_exp_base*I181</f>
        <v>343.51062472114182</v>
      </c>
      <c r="R181">
        <f t="shared" ref="R181:R244" si="117">M180*N181</f>
        <v>0</v>
      </c>
      <c r="S181">
        <f t="shared" ref="S181:S244" si="118">R181*H181</f>
        <v>0</v>
      </c>
      <c r="T181">
        <f t="shared" ref="T181:T244" si="119">M180*P181</f>
        <v>4.7848219372328709</v>
      </c>
      <c r="U181">
        <f t="shared" ref="U181:U244" si="120">J181*sum_assured</f>
        <v>63.787709624305229</v>
      </c>
      <c r="V181">
        <f t="shared" ref="V181:V244" si="121">J181*Q181</f>
        <v>7.3039186608586271E-2</v>
      </c>
      <c r="W181">
        <f t="shared" ref="W181:W244" si="122">R181-S181-T181-U181-V181</f>
        <v>-68.645570748146682</v>
      </c>
      <c r="X181">
        <f t="shared" ref="X181:X244" si="123">U181+V181+T181-(R181-S181)*(1+i_m)</f>
        <v>68.645570748146696</v>
      </c>
      <c r="Y181">
        <f t="shared" ref="Y181:Y244" si="124">v_m</f>
        <v>0.99673694261856227</v>
      </c>
      <c r="Z181">
        <f t="shared" ref="Z181:Z244" si="125">v_m^A181</f>
        <v>0.65598151656841341</v>
      </c>
      <c r="AA181">
        <f t="shared" ref="AA181:AA244" si="126">(R181-S181)*Z180-(T181+U181+V181)*Z181</f>
        <v>-45.030225605073575</v>
      </c>
      <c r="AB181">
        <f t="shared" ref="AB181:AB244" si="127">R181*Z180</f>
        <v>0</v>
      </c>
      <c r="AC181">
        <f t="shared" ref="AC181:AC244" si="128">S181*Z180</f>
        <v>0</v>
      </c>
      <c r="AD181">
        <f t="shared" ref="AD181:AD244" si="129">T181*Z181</f>
        <v>3.1387547508958322</v>
      </c>
      <c r="AE181">
        <f t="shared" ref="AE181:AE244" si="130">U181*Z181</f>
        <v>41.843558497777323</v>
      </c>
      <c r="AF181">
        <f t="shared" ref="AF181:AF244" si="131">V181*Z181</f>
        <v>4.7912356400423774E-2</v>
      </c>
      <c r="AG181">
        <f t="shared" si="94"/>
        <v>7313.264453954188</v>
      </c>
      <c r="AH181">
        <f t="shared" si="95"/>
        <v>10503.844308265048</v>
      </c>
      <c r="AI181">
        <f t="shared" si="96"/>
        <v>7313.264453954188</v>
      </c>
      <c r="AK181" t="b">
        <f t="shared" ref="AK181:AK244" si="132">AND(M181&gt;=0,M181&lt;=M180)</f>
        <v>1</v>
      </c>
      <c r="AL181" t="b">
        <f t="shared" ref="AL181:AL244" si="133">AND(D181&gt;=0,D181&lt;=1,E181&gt;=0,E181&lt;=1,F181&gt;=0,F181&lt;=1,G181&gt;=0,G181&lt;=1,J181+K181+L181&lt;=M180+0.000000001*scale_count)</f>
        <v>1</v>
      </c>
      <c r="AM181">
        <f t="shared" ref="AM181:AM244" si="134">(AG180+R181-S181)*(1+i_m)-T181-U181-V181</f>
        <v>7313.264453954187</v>
      </c>
      <c r="AN181" t="b">
        <f t="shared" ref="AN181:AN244" si="135">ABS(AM181-AG181)&lt;=0.000000001*MAX(ABS(AM181),ABS(AG181),scale_money)</f>
        <v>1</v>
      </c>
      <c r="AO181">
        <f t="shared" ref="AO181:AO244" si="136">(U181+V181+T181)*Z181-(R181-S181)*Z180</f>
        <v>45.030225605073589</v>
      </c>
      <c r="AP181">
        <f>SUM(AO182:$AO$271)</f>
        <v>4797.3663075707391</v>
      </c>
      <c r="AQ181" t="b">
        <f t="shared" si="97"/>
        <v>1</v>
      </c>
      <c r="AR181" t="b">
        <f t="shared" ref="AR181:AR244" si="137">IF(A181&lt;&gt;rem_m,L181=0,L181=M180-J181-K181)</f>
        <v>1</v>
      </c>
      <c r="AS181" t="b">
        <f t="shared" ref="AS181:AS244" si="138">IF(A181&gt;prem_rem_m,AND(R181=0,S181=0,F181=0,G181=0,K181=0),R181=M180*premium)</f>
        <v>1</v>
      </c>
      <c r="AT181" t="b">
        <f t="shared" si="93"/>
        <v>1</v>
      </c>
      <c r="AU181">
        <f t="shared" si="98"/>
        <v>10503.844308265046</v>
      </c>
      <c r="AV181" t="b">
        <f t="shared" si="99"/>
        <v>1</v>
      </c>
      <c r="AW181" t="b">
        <f t="shared" si="100"/>
        <v>1</v>
      </c>
      <c r="AX181" t="b">
        <f t="shared" ref="AX181:AX244" si="139">AND(U181=J181*sum_assured,R181=M180*N181,T181=M180*P181)</f>
        <v>1</v>
      </c>
    </row>
    <row r="182" spans="1:50" x14ac:dyDescent="0.35">
      <c r="A182">
        <v>130</v>
      </c>
      <c r="B182">
        <f t="shared" si="101"/>
        <v>22</v>
      </c>
      <c r="C182">
        <f t="shared" si="102"/>
        <v>60</v>
      </c>
      <c r="D182">
        <f t="shared" si="103"/>
        <v>3.6573985197480008E-3</v>
      </c>
      <c r="E182">
        <f t="shared" si="104"/>
        <v>3.0529531742962135E-4</v>
      </c>
      <c r="F182">
        <f t="shared" si="105"/>
        <v>0</v>
      </c>
      <c r="G182">
        <f t="shared" si="106"/>
        <v>0</v>
      </c>
      <c r="H182">
        <f t="shared" si="107"/>
        <v>0.02</v>
      </c>
      <c r="I182">
        <f t="shared" si="108"/>
        <v>1.3774312583654269</v>
      </c>
      <c r="J182">
        <f t="shared" si="109"/>
        <v>2.1256078511749121E-4</v>
      </c>
      <c r="K182">
        <f t="shared" si="110"/>
        <v>0</v>
      </c>
      <c r="L182">
        <f t="shared" si="111"/>
        <v>0</v>
      </c>
      <c r="M182">
        <f t="shared" si="112"/>
        <v>0.69603390282627453</v>
      </c>
      <c r="N182">
        <f t="shared" si="113"/>
        <v>0</v>
      </c>
      <c r="O182">
        <f t="shared" si="114"/>
        <v>0</v>
      </c>
      <c r="P182">
        <f t="shared" si="115"/>
        <v>6.8871562918271341</v>
      </c>
      <c r="Q182">
        <f t="shared" si="116"/>
        <v>344.35781459135671</v>
      </c>
      <c r="R182">
        <f t="shared" si="117"/>
        <v>0</v>
      </c>
      <c r="S182">
        <f t="shared" si="118"/>
        <v>0</v>
      </c>
      <c r="T182">
        <f t="shared" si="119"/>
        <v>4.7951582125235896</v>
      </c>
      <c r="U182">
        <f t="shared" si="120"/>
        <v>63.768235535247364</v>
      </c>
      <c r="V182">
        <f t="shared" si="121"/>
        <v>7.3196967430882248E-2</v>
      </c>
      <c r="W182">
        <f t="shared" si="122"/>
        <v>-68.636590715201848</v>
      </c>
      <c r="X182">
        <f t="shared" si="123"/>
        <v>68.636590715201834</v>
      </c>
      <c r="Y182">
        <f t="shared" si="124"/>
        <v>0.99673694261856227</v>
      </c>
      <c r="Z182">
        <f t="shared" si="125"/>
        <v>0.6538410112386881</v>
      </c>
      <c r="AA182">
        <f t="shared" si="126"/>
        <v>-44.877417881203527</v>
      </c>
      <c r="AB182">
        <f t="shared" si="127"/>
        <v>0</v>
      </c>
      <c r="AC182">
        <f t="shared" si="128"/>
        <v>0</v>
      </c>
      <c r="AD182">
        <f t="shared" si="129"/>
        <v>3.1352710947259239</v>
      </c>
      <c r="AE182">
        <f t="shared" si="130"/>
        <v>41.694287607272983</v>
      </c>
      <c r="AF182">
        <f t="shared" si="131"/>
        <v>4.785917920461337E-2</v>
      </c>
      <c r="AG182">
        <f t="shared" si="94"/>
        <v>7268.5695880196372</v>
      </c>
      <c r="AH182">
        <f t="shared" si="95"/>
        <v>10442.838428566925</v>
      </c>
      <c r="AI182">
        <f t="shared" si="96"/>
        <v>7268.5695880196372</v>
      </c>
      <c r="AK182" t="b">
        <f t="shared" si="132"/>
        <v>1</v>
      </c>
      <c r="AL182" t="b">
        <f t="shared" si="133"/>
        <v>1</v>
      </c>
      <c r="AM182">
        <f t="shared" si="134"/>
        <v>7268.5695880196381</v>
      </c>
      <c r="AN182" t="b">
        <f t="shared" si="135"/>
        <v>1</v>
      </c>
      <c r="AO182">
        <f t="shared" si="136"/>
        <v>44.87741788120352</v>
      </c>
      <c r="AP182">
        <f>SUM(AO183:$AO$271)</f>
        <v>4752.4888896895372</v>
      </c>
      <c r="AQ182" t="b">
        <f t="shared" si="97"/>
        <v>1</v>
      </c>
      <c r="AR182" t="b">
        <f t="shared" si="137"/>
        <v>1</v>
      </c>
      <c r="AS182" t="b">
        <f t="shared" si="138"/>
        <v>1</v>
      </c>
      <c r="AT182" t="b">
        <f t="shared" ref="AT182:AT245" si="140">AND(C182&gt;=18,C182&lt;=120,OR(B182-B181=0,B182-B181=1))</f>
        <v>1</v>
      </c>
      <c r="AU182">
        <f t="shared" si="98"/>
        <v>10442.838428566925</v>
      </c>
      <c r="AV182" t="b">
        <f t="shared" si="99"/>
        <v>1</v>
      </c>
      <c r="AW182" t="b">
        <f t="shared" si="100"/>
        <v>1</v>
      </c>
      <c r="AX182" t="b">
        <f t="shared" si="139"/>
        <v>1</v>
      </c>
    </row>
    <row r="183" spans="1:50" x14ac:dyDescent="0.35">
      <c r="A183">
        <v>131</v>
      </c>
      <c r="B183">
        <f t="shared" si="101"/>
        <v>22</v>
      </c>
      <c r="C183">
        <f t="shared" si="102"/>
        <v>60</v>
      </c>
      <c r="D183">
        <f t="shared" si="103"/>
        <v>3.6573985197480008E-3</v>
      </c>
      <c r="E183">
        <f t="shared" si="104"/>
        <v>3.0529531742962135E-4</v>
      </c>
      <c r="F183">
        <f t="shared" si="105"/>
        <v>0</v>
      </c>
      <c r="G183">
        <f t="shared" si="106"/>
        <v>0</v>
      </c>
      <c r="H183">
        <f t="shared" si="107"/>
        <v>0.02</v>
      </c>
      <c r="I183">
        <f t="shared" si="108"/>
        <v>1.3808283754413595</v>
      </c>
      <c r="J183">
        <f t="shared" si="109"/>
        <v>2.124958913051257E-4</v>
      </c>
      <c r="K183">
        <f t="shared" si="110"/>
        <v>0</v>
      </c>
      <c r="L183">
        <f t="shared" si="111"/>
        <v>0</v>
      </c>
      <c r="M183">
        <f t="shared" si="112"/>
        <v>0.69582140693496941</v>
      </c>
      <c r="N183">
        <f t="shared" si="113"/>
        <v>0</v>
      </c>
      <c r="O183">
        <f t="shared" si="114"/>
        <v>0</v>
      </c>
      <c r="P183">
        <f t="shared" si="115"/>
        <v>6.9041418772067971</v>
      </c>
      <c r="Q183">
        <f t="shared" si="116"/>
        <v>345.20709386033985</v>
      </c>
      <c r="R183">
        <f t="shared" si="117"/>
        <v>0</v>
      </c>
      <c r="S183">
        <f t="shared" si="118"/>
        <v>0</v>
      </c>
      <c r="T183">
        <f t="shared" si="119"/>
        <v>4.8055168164585682</v>
      </c>
      <c r="U183">
        <f t="shared" si="120"/>
        <v>63.748767391537712</v>
      </c>
      <c r="V183">
        <f t="shared" si="121"/>
        <v>7.3355089094705103E-2</v>
      </c>
      <c r="W183">
        <f t="shared" si="122"/>
        <v>-68.62763929709098</v>
      </c>
      <c r="X183">
        <f t="shared" si="123"/>
        <v>68.62763929709098</v>
      </c>
      <c r="Y183">
        <f t="shared" si="124"/>
        <v>0.99673694261856227</v>
      </c>
      <c r="Z183">
        <f t="shared" si="125"/>
        <v>0.651707490500679</v>
      </c>
      <c r="AA183">
        <f t="shared" si="126"/>
        <v>-44.725146585292947</v>
      </c>
      <c r="AB183">
        <f t="shared" si="127"/>
        <v>0</v>
      </c>
      <c r="AC183">
        <f t="shared" si="128"/>
        <v>0</v>
      </c>
      <c r="AD183">
        <f t="shared" si="129"/>
        <v>3.1317913050130257</v>
      </c>
      <c r="AE183">
        <f t="shared" si="130"/>
        <v>41.54554921925056</v>
      </c>
      <c r="AF183">
        <f t="shared" si="131"/>
        <v>4.7806061029363987E-2</v>
      </c>
      <c r="AG183">
        <f t="shared" si="94"/>
        <v>7223.7373541425268</v>
      </c>
      <c r="AH183">
        <f t="shared" si="95"/>
        <v>10381.596889872128</v>
      </c>
      <c r="AI183">
        <f t="shared" si="96"/>
        <v>7223.7373541425268</v>
      </c>
      <c r="AK183" t="b">
        <f t="shared" si="132"/>
        <v>1</v>
      </c>
      <c r="AL183" t="b">
        <f t="shared" si="133"/>
        <v>1</v>
      </c>
      <c r="AM183">
        <f t="shared" si="134"/>
        <v>7223.7373541425277</v>
      </c>
      <c r="AN183" t="b">
        <f t="shared" si="135"/>
        <v>1</v>
      </c>
      <c r="AO183">
        <f t="shared" si="136"/>
        <v>44.725146585292947</v>
      </c>
      <c r="AP183">
        <f>SUM(AO184:$AO$271)</f>
        <v>4707.763743104244</v>
      </c>
      <c r="AQ183" t="b">
        <f t="shared" si="97"/>
        <v>1</v>
      </c>
      <c r="AR183" t="b">
        <f t="shared" si="137"/>
        <v>1</v>
      </c>
      <c r="AS183" t="b">
        <f t="shared" si="138"/>
        <v>1</v>
      </c>
      <c r="AT183" t="b">
        <f t="shared" si="140"/>
        <v>1</v>
      </c>
      <c r="AU183">
        <f t="shared" si="98"/>
        <v>10381.596889872128</v>
      </c>
      <c r="AV183" t="b">
        <f t="shared" si="99"/>
        <v>1</v>
      </c>
      <c r="AW183" t="b">
        <f t="shared" si="100"/>
        <v>1</v>
      </c>
      <c r="AX183" t="b">
        <f t="shared" si="139"/>
        <v>1</v>
      </c>
    </row>
    <row r="184" spans="1:50" x14ac:dyDescent="0.35">
      <c r="A184">
        <v>132</v>
      </c>
      <c r="B184">
        <f t="shared" si="101"/>
        <v>22</v>
      </c>
      <c r="C184">
        <f t="shared" si="102"/>
        <v>60</v>
      </c>
      <c r="D184">
        <f t="shared" si="103"/>
        <v>3.6573985197480008E-3</v>
      </c>
      <c r="E184">
        <f t="shared" si="104"/>
        <v>3.0529531742962135E-4</v>
      </c>
      <c r="F184">
        <f t="shared" si="105"/>
        <v>0</v>
      </c>
      <c r="G184">
        <f t="shared" si="106"/>
        <v>0</v>
      </c>
      <c r="H184">
        <f t="shared" si="107"/>
        <v>0.02</v>
      </c>
      <c r="I184">
        <f t="shared" si="108"/>
        <v>1.3842338707244497</v>
      </c>
      <c r="J184">
        <f t="shared" si="109"/>
        <v>2.1243101730453721E-4</v>
      </c>
      <c r="K184">
        <f t="shared" si="110"/>
        <v>0</v>
      </c>
      <c r="L184">
        <f t="shared" si="111"/>
        <v>0</v>
      </c>
      <c r="M184">
        <f t="shared" si="112"/>
        <v>0.69560897591766491</v>
      </c>
      <c r="N184">
        <f t="shared" si="113"/>
        <v>0</v>
      </c>
      <c r="O184">
        <f t="shared" si="114"/>
        <v>0</v>
      </c>
      <c r="P184">
        <f t="shared" si="115"/>
        <v>6.9211693536222487</v>
      </c>
      <c r="Q184">
        <f t="shared" si="116"/>
        <v>346.0584676811124</v>
      </c>
      <c r="R184">
        <f t="shared" si="117"/>
        <v>0</v>
      </c>
      <c r="S184">
        <f t="shared" si="118"/>
        <v>0</v>
      </c>
      <c r="T184">
        <f t="shared" si="119"/>
        <v>4.8158977972726262</v>
      </c>
      <c r="U184">
        <f t="shared" si="120"/>
        <v>63.729305191361163</v>
      </c>
      <c r="V184">
        <f t="shared" si="121"/>
        <v>7.3513552336348015E-2</v>
      </c>
      <c r="W184">
        <f t="shared" si="122"/>
        <v>-68.618716540970141</v>
      </c>
      <c r="X184">
        <f t="shared" si="123"/>
        <v>68.618716540970141</v>
      </c>
      <c r="Y184">
        <f t="shared" si="124"/>
        <v>0.99673694261856227</v>
      </c>
      <c r="Z184">
        <f t="shared" si="125"/>
        <v>0.64958093156326258</v>
      </c>
      <c r="AA184">
        <f t="shared" si="126"/>
        <v>-44.573409813358836</v>
      </c>
      <c r="AB184">
        <f t="shared" si="127"/>
        <v>0</v>
      </c>
      <c r="AC184">
        <f t="shared" si="128"/>
        <v>0</v>
      </c>
      <c r="AD184">
        <f t="shared" si="129"/>
        <v>3.128315377465817</v>
      </c>
      <c r="AE184">
        <f t="shared" si="130"/>
        <v>41.397341434083849</v>
      </c>
      <c r="AF184">
        <f t="shared" si="131"/>
        <v>4.7753001809169603E-2</v>
      </c>
      <c r="AG184">
        <f t="shared" si="94"/>
        <v>7178.7672739539694</v>
      </c>
      <c r="AH184">
        <f t="shared" si="95"/>
        <v>10320.118805947779</v>
      </c>
      <c r="AI184">
        <f t="shared" si="96"/>
        <v>7178.7672739539694</v>
      </c>
      <c r="AK184" t="b">
        <f t="shared" si="132"/>
        <v>1</v>
      </c>
      <c r="AL184" t="b">
        <f t="shared" si="133"/>
        <v>1</v>
      </c>
      <c r="AM184">
        <f t="shared" si="134"/>
        <v>7178.7672739539694</v>
      </c>
      <c r="AN184" t="b">
        <f t="shared" si="135"/>
        <v>1</v>
      </c>
      <c r="AO184">
        <f t="shared" si="136"/>
        <v>44.573409813358836</v>
      </c>
      <c r="AP184">
        <f>SUM(AO185:$AO$271)</f>
        <v>4663.190333290886</v>
      </c>
      <c r="AQ184" t="b">
        <f t="shared" si="97"/>
        <v>1</v>
      </c>
      <c r="AR184" t="b">
        <f t="shared" si="137"/>
        <v>1</v>
      </c>
      <c r="AS184" t="b">
        <f t="shared" si="138"/>
        <v>1</v>
      </c>
      <c r="AT184" t="b">
        <f t="shared" si="140"/>
        <v>1</v>
      </c>
      <c r="AU184">
        <f t="shared" si="98"/>
        <v>10320.118805947779</v>
      </c>
      <c r="AV184" t="b">
        <f t="shared" si="99"/>
        <v>1</v>
      </c>
      <c r="AW184" t="b">
        <f t="shared" si="100"/>
        <v>1</v>
      </c>
      <c r="AX184" t="b">
        <f t="shared" si="139"/>
        <v>1</v>
      </c>
    </row>
    <row r="185" spans="1:50" x14ac:dyDescent="0.35">
      <c r="A185">
        <v>133</v>
      </c>
      <c r="B185">
        <f t="shared" si="101"/>
        <v>22</v>
      </c>
      <c r="C185">
        <f t="shared" si="102"/>
        <v>60</v>
      </c>
      <c r="D185">
        <f t="shared" si="103"/>
        <v>3.6573985197480008E-3</v>
      </c>
      <c r="E185">
        <f t="shared" si="104"/>
        <v>3.0529531742962135E-4</v>
      </c>
      <c r="F185">
        <f t="shared" si="105"/>
        <v>0</v>
      </c>
      <c r="G185">
        <f t="shared" si="106"/>
        <v>0</v>
      </c>
      <c r="H185">
        <f t="shared" si="107"/>
        <v>0.02</v>
      </c>
      <c r="I185">
        <f t="shared" si="108"/>
        <v>1.3876477648776162</v>
      </c>
      <c r="J185">
        <f t="shared" si="109"/>
        <v>2.1236616310967734E-4</v>
      </c>
      <c r="K185">
        <f t="shared" si="110"/>
        <v>0</v>
      </c>
      <c r="L185">
        <f t="shared" si="111"/>
        <v>0</v>
      </c>
      <c r="M185">
        <f t="shared" si="112"/>
        <v>0.69539660975455519</v>
      </c>
      <c r="N185">
        <f t="shared" si="113"/>
        <v>0</v>
      </c>
      <c r="O185">
        <f t="shared" si="114"/>
        <v>0</v>
      </c>
      <c r="P185">
        <f t="shared" si="115"/>
        <v>6.9382388243880815</v>
      </c>
      <c r="Q185">
        <f t="shared" si="116"/>
        <v>346.91194121940407</v>
      </c>
      <c r="R185">
        <f t="shared" si="117"/>
        <v>0</v>
      </c>
      <c r="S185">
        <f t="shared" si="118"/>
        <v>0</v>
      </c>
      <c r="T185">
        <f t="shared" si="119"/>
        <v>4.8263012033047765</v>
      </c>
      <c r="U185">
        <f t="shared" si="120"/>
        <v>63.709848932903199</v>
      </c>
      <c r="V185">
        <f t="shared" si="121"/>
        <v>7.3672357893694765E-2</v>
      </c>
      <c r="W185">
        <f t="shared" si="122"/>
        <v>-68.609822494101678</v>
      </c>
      <c r="X185">
        <f t="shared" si="123"/>
        <v>68.609822494101664</v>
      </c>
      <c r="Y185">
        <f t="shared" si="124"/>
        <v>0.99673694261856227</v>
      </c>
      <c r="Z185">
        <f t="shared" si="125"/>
        <v>0.6474613117096838</v>
      </c>
      <c r="AA185">
        <f t="shared" si="126"/>
        <v>-44.422205668199645</v>
      </c>
      <c r="AB185">
        <f t="shared" si="127"/>
        <v>0</v>
      </c>
      <c r="AC185">
        <f t="shared" si="128"/>
        <v>0</v>
      </c>
      <c r="AD185">
        <f t="shared" si="129"/>
        <v>3.124843307797736</v>
      </c>
      <c r="AE185">
        <f t="shared" si="130"/>
        <v>41.249662358923302</v>
      </c>
      <c r="AF185">
        <f t="shared" si="131"/>
        <v>4.770000147859689E-2</v>
      </c>
      <c r="AG185">
        <f t="shared" si="94"/>
        <v>7133.6588674717586</v>
      </c>
      <c r="AH185">
        <f t="shared" si="95"/>
        <v>10258.403287283254</v>
      </c>
      <c r="AI185">
        <f t="shared" si="96"/>
        <v>7133.6588674717586</v>
      </c>
      <c r="AK185" t="b">
        <f t="shared" si="132"/>
        <v>1</v>
      </c>
      <c r="AL185" t="b">
        <f t="shared" si="133"/>
        <v>1</v>
      </c>
      <c r="AM185">
        <f t="shared" si="134"/>
        <v>7133.6588674717586</v>
      </c>
      <c r="AN185" t="b">
        <f t="shared" si="135"/>
        <v>1</v>
      </c>
      <c r="AO185">
        <f t="shared" si="136"/>
        <v>44.422205668199631</v>
      </c>
      <c r="AP185">
        <f>SUM(AO186:$AO$271)</f>
        <v>4618.7681276226867</v>
      </c>
      <c r="AQ185" t="b">
        <f t="shared" si="97"/>
        <v>1</v>
      </c>
      <c r="AR185" t="b">
        <f t="shared" si="137"/>
        <v>1</v>
      </c>
      <c r="AS185" t="b">
        <f t="shared" si="138"/>
        <v>1</v>
      </c>
      <c r="AT185" t="b">
        <f t="shared" si="140"/>
        <v>1</v>
      </c>
      <c r="AU185">
        <f t="shared" si="98"/>
        <v>10258.403287283254</v>
      </c>
      <c r="AV185" t="b">
        <f t="shared" si="99"/>
        <v>1</v>
      </c>
      <c r="AW185" t="b">
        <f t="shared" si="100"/>
        <v>1</v>
      </c>
      <c r="AX185" t="b">
        <f t="shared" si="139"/>
        <v>1</v>
      </c>
    </row>
    <row r="186" spans="1:50" x14ac:dyDescent="0.35">
      <c r="A186">
        <v>134</v>
      </c>
      <c r="B186">
        <f t="shared" si="101"/>
        <v>22</v>
      </c>
      <c r="C186">
        <f t="shared" si="102"/>
        <v>60</v>
      </c>
      <c r="D186">
        <f t="shared" si="103"/>
        <v>3.6573985197480008E-3</v>
      </c>
      <c r="E186">
        <f t="shared" si="104"/>
        <v>3.0529531742962135E-4</v>
      </c>
      <c r="F186">
        <f t="shared" si="105"/>
        <v>0</v>
      </c>
      <c r="G186">
        <f t="shared" si="106"/>
        <v>0</v>
      </c>
      <c r="H186">
        <f t="shared" si="107"/>
        <v>0.02</v>
      </c>
      <c r="I186">
        <f t="shared" si="108"/>
        <v>1.3910700786147387</v>
      </c>
      <c r="J186">
        <f t="shared" si="109"/>
        <v>2.1230132871449944E-4</v>
      </c>
      <c r="K186">
        <f t="shared" si="110"/>
        <v>0</v>
      </c>
      <c r="L186">
        <f t="shared" si="111"/>
        <v>0</v>
      </c>
      <c r="M186">
        <f t="shared" si="112"/>
        <v>0.69518430842584067</v>
      </c>
      <c r="N186">
        <f t="shared" si="113"/>
        <v>0</v>
      </c>
      <c r="O186">
        <f t="shared" si="114"/>
        <v>0</v>
      </c>
      <c r="P186">
        <f t="shared" si="115"/>
        <v>6.9553503930736937</v>
      </c>
      <c r="Q186">
        <f t="shared" si="116"/>
        <v>347.7675196536847</v>
      </c>
      <c r="R186">
        <f t="shared" si="117"/>
        <v>0</v>
      </c>
      <c r="S186">
        <f t="shared" si="118"/>
        <v>0</v>
      </c>
      <c r="T186">
        <f t="shared" si="119"/>
        <v>4.8367270829984594</v>
      </c>
      <c r="U186">
        <f t="shared" si="120"/>
        <v>63.690398614349832</v>
      </c>
      <c r="V186">
        <f t="shared" si="121"/>
        <v>7.3831506506223055E-2</v>
      </c>
      <c r="W186">
        <f t="shared" si="122"/>
        <v>-68.60095720385452</v>
      </c>
      <c r="X186">
        <f t="shared" si="123"/>
        <v>68.60095720385452</v>
      </c>
      <c r="Y186">
        <f t="shared" si="124"/>
        <v>0.99673694261856227</v>
      </c>
      <c r="Z186">
        <f t="shared" si="125"/>
        <v>0.64534860829731422</v>
      </c>
      <c r="AA186">
        <f t="shared" si="126"/>
        <v>-44.271532259371128</v>
      </c>
      <c r="AB186">
        <f t="shared" si="127"/>
        <v>0</v>
      </c>
      <c r="AC186">
        <f t="shared" si="128"/>
        <v>0</v>
      </c>
      <c r="AD186">
        <f t="shared" si="129"/>
        <v>3.1213750917269838</v>
      </c>
      <c r="AE186">
        <f t="shared" si="130"/>
        <v>41.102510107671854</v>
      </c>
      <c r="AF186">
        <f t="shared" si="131"/>
        <v>4.7647059972285147E-2</v>
      </c>
      <c r="AG186">
        <f t="shared" si="94"/>
        <v>7088.4116530949823</v>
      </c>
      <c r="AH186">
        <f t="shared" si="95"/>
        <v>10196.449441078177</v>
      </c>
      <c r="AI186">
        <f t="shared" si="96"/>
        <v>7088.4116530949823</v>
      </c>
      <c r="AK186" t="b">
        <f t="shared" si="132"/>
        <v>1</v>
      </c>
      <c r="AL186" t="b">
        <f t="shared" si="133"/>
        <v>1</v>
      </c>
      <c r="AM186">
        <f t="shared" si="134"/>
        <v>7088.4116530949823</v>
      </c>
      <c r="AN186" t="b">
        <f t="shared" si="135"/>
        <v>1</v>
      </c>
      <c r="AO186">
        <f t="shared" si="136"/>
        <v>44.271532259371128</v>
      </c>
      <c r="AP186">
        <f>SUM(AO187:$AO$271)</f>
        <v>4574.4965953633146</v>
      </c>
      <c r="AQ186" t="b">
        <f t="shared" si="97"/>
        <v>1</v>
      </c>
      <c r="AR186" t="b">
        <f t="shared" si="137"/>
        <v>1</v>
      </c>
      <c r="AS186" t="b">
        <f t="shared" si="138"/>
        <v>1</v>
      </c>
      <c r="AT186" t="b">
        <f t="shared" si="140"/>
        <v>1</v>
      </c>
      <c r="AU186">
        <f t="shared" si="98"/>
        <v>10196.449441078179</v>
      </c>
      <c r="AV186" t="b">
        <f t="shared" si="99"/>
        <v>1</v>
      </c>
      <c r="AW186" t="b">
        <f t="shared" si="100"/>
        <v>1</v>
      </c>
      <c r="AX186" t="b">
        <f t="shared" si="139"/>
        <v>1</v>
      </c>
    </row>
    <row r="187" spans="1:50" x14ac:dyDescent="0.35">
      <c r="A187">
        <v>135</v>
      </c>
      <c r="B187">
        <f t="shared" si="101"/>
        <v>22</v>
      </c>
      <c r="C187">
        <f t="shared" si="102"/>
        <v>60</v>
      </c>
      <c r="D187">
        <f t="shared" si="103"/>
        <v>3.6573985197480008E-3</v>
      </c>
      <c r="E187">
        <f t="shared" si="104"/>
        <v>3.0529531742962135E-4</v>
      </c>
      <c r="F187">
        <f t="shared" si="105"/>
        <v>0</v>
      </c>
      <c r="G187">
        <f t="shared" si="106"/>
        <v>0</v>
      </c>
      <c r="H187">
        <f t="shared" si="107"/>
        <v>0.02</v>
      </c>
      <c r="I187">
        <f t="shared" si="108"/>
        <v>1.3945008327007824</v>
      </c>
      <c r="J187">
        <f t="shared" si="109"/>
        <v>2.1223651411295881E-4</v>
      </c>
      <c r="K187">
        <f t="shared" si="110"/>
        <v>0</v>
      </c>
      <c r="L187">
        <f t="shared" si="111"/>
        <v>0</v>
      </c>
      <c r="M187">
        <f t="shared" si="112"/>
        <v>0.69497207191172772</v>
      </c>
      <c r="N187">
        <f t="shared" si="113"/>
        <v>0</v>
      </c>
      <c r="O187">
        <f t="shared" si="114"/>
        <v>0</v>
      </c>
      <c r="P187">
        <f t="shared" si="115"/>
        <v>6.9725041635039116</v>
      </c>
      <c r="Q187">
        <f t="shared" si="116"/>
        <v>348.62520817519561</v>
      </c>
      <c r="R187">
        <f t="shared" si="117"/>
        <v>0</v>
      </c>
      <c r="S187">
        <f t="shared" si="118"/>
        <v>0</v>
      </c>
      <c r="T187">
        <f t="shared" si="119"/>
        <v>4.8471754849017614</v>
      </c>
      <c r="U187">
        <f t="shared" si="120"/>
        <v>63.670954233887642</v>
      </c>
      <c r="V187">
        <f t="shared" si="121"/>
        <v>7.3990998915008099E-2</v>
      </c>
      <c r="W187">
        <f t="shared" si="122"/>
        <v>-68.592120717704404</v>
      </c>
      <c r="X187">
        <f t="shared" si="123"/>
        <v>68.592120717704404</v>
      </c>
      <c r="Y187">
        <f t="shared" si="124"/>
        <v>0.99673694261856227</v>
      </c>
      <c r="Z187">
        <f t="shared" si="125"/>
        <v>0.64324279875740908</v>
      </c>
      <c r="AA187">
        <f t="shared" si="126"/>
        <v>-44.121387703162242</v>
      </c>
      <c r="AB187">
        <f t="shared" si="127"/>
        <v>0</v>
      </c>
      <c r="AC187">
        <f t="shared" si="128"/>
        <v>0</v>
      </c>
      <c r="AD187">
        <f t="shared" si="129"/>
        <v>3.1179107249765106</v>
      </c>
      <c r="AE187">
        <f t="shared" si="130"/>
        <v>40.955882800960794</v>
      </c>
      <c r="AF187">
        <f t="shared" si="131"/>
        <v>4.759417722494623E-2</v>
      </c>
      <c r="AG187">
        <f t="shared" si="94"/>
        <v>7043.0251475986179</v>
      </c>
      <c r="AH187">
        <f t="shared" si="95"/>
        <v>10134.2563712304</v>
      </c>
      <c r="AI187">
        <f t="shared" si="96"/>
        <v>7043.0251475986179</v>
      </c>
      <c r="AK187" t="b">
        <f t="shared" si="132"/>
        <v>1</v>
      </c>
      <c r="AL187" t="b">
        <f t="shared" si="133"/>
        <v>1</v>
      </c>
      <c r="AM187">
        <f t="shared" si="134"/>
        <v>7043.025147598617</v>
      </c>
      <c r="AN187" t="b">
        <f t="shared" si="135"/>
        <v>1</v>
      </c>
      <c r="AO187">
        <f t="shared" si="136"/>
        <v>44.121387703162242</v>
      </c>
      <c r="AP187">
        <f>SUM(AO188:$AO$271)</f>
        <v>4530.3752076601522</v>
      </c>
      <c r="AQ187" t="b">
        <f t="shared" si="97"/>
        <v>1</v>
      </c>
      <c r="AR187" t="b">
        <f t="shared" si="137"/>
        <v>1</v>
      </c>
      <c r="AS187" t="b">
        <f t="shared" si="138"/>
        <v>1</v>
      </c>
      <c r="AT187" t="b">
        <f t="shared" si="140"/>
        <v>1</v>
      </c>
      <c r="AU187">
        <f t="shared" si="98"/>
        <v>10134.2563712304</v>
      </c>
      <c r="AV187" t="b">
        <f t="shared" si="99"/>
        <v>1</v>
      </c>
      <c r="AW187" t="b">
        <f t="shared" si="100"/>
        <v>1</v>
      </c>
      <c r="AX187" t="b">
        <f t="shared" si="139"/>
        <v>1</v>
      </c>
    </row>
    <row r="188" spans="1:50" x14ac:dyDescent="0.35">
      <c r="A188">
        <v>136</v>
      </c>
      <c r="B188">
        <f t="shared" si="101"/>
        <v>23</v>
      </c>
      <c r="C188">
        <f t="shared" si="102"/>
        <v>61</v>
      </c>
      <c r="D188">
        <f t="shared" si="103"/>
        <v>4.0074620760444102E-3</v>
      </c>
      <c r="E188">
        <f t="shared" si="104"/>
        <v>3.3457014140891861E-4</v>
      </c>
      <c r="F188">
        <f t="shared" si="105"/>
        <v>0</v>
      </c>
      <c r="G188">
        <f t="shared" si="106"/>
        <v>0</v>
      </c>
      <c r="H188">
        <f t="shared" si="107"/>
        <v>0.02</v>
      </c>
      <c r="I188">
        <f t="shared" si="108"/>
        <v>1.3979400479519244</v>
      </c>
      <c r="J188">
        <f t="shared" si="109"/>
        <v>2.325169043747559E-4</v>
      </c>
      <c r="K188">
        <f t="shared" si="110"/>
        <v>0</v>
      </c>
      <c r="L188">
        <f t="shared" si="111"/>
        <v>0</v>
      </c>
      <c r="M188">
        <f t="shared" si="112"/>
        <v>0.69473955500735296</v>
      </c>
      <c r="N188">
        <f t="shared" si="113"/>
        <v>0</v>
      </c>
      <c r="O188">
        <f t="shared" si="114"/>
        <v>0</v>
      </c>
      <c r="P188">
        <f t="shared" si="115"/>
        <v>6.989700239759622</v>
      </c>
      <c r="Q188">
        <f t="shared" si="116"/>
        <v>349.48501198798112</v>
      </c>
      <c r="R188">
        <f t="shared" si="117"/>
        <v>0</v>
      </c>
      <c r="S188">
        <f t="shared" si="118"/>
        <v>0</v>
      </c>
      <c r="T188">
        <f t="shared" si="119"/>
        <v>4.8576464576676441</v>
      </c>
      <c r="U188">
        <f t="shared" si="120"/>
        <v>69.755071312426765</v>
      </c>
      <c r="V188">
        <f t="shared" si="121"/>
        <v>8.1261173112819829E-2</v>
      </c>
      <c r="W188">
        <f t="shared" si="122"/>
        <v>-74.693978943207227</v>
      </c>
      <c r="X188">
        <f t="shared" si="123"/>
        <v>74.693978943207227</v>
      </c>
      <c r="Y188">
        <f t="shared" si="124"/>
        <v>0.99673694261856227</v>
      </c>
      <c r="Z188">
        <f t="shared" si="125"/>
        <v>0.64114386059486705</v>
      </c>
      <c r="AA188">
        <f t="shared" si="126"/>
        <v>-47.889586022839588</v>
      </c>
      <c r="AB188">
        <f t="shared" si="127"/>
        <v>0</v>
      </c>
      <c r="AC188">
        <f t="shared" si="128"/>
        <v>0</v>
      </c>
      <c r="AD188">
        <f t="shared" si="129"/>
        <v>3.1144502032740138</v>
      </c>
      <c r="AE188">
        <f t="shared" si="130"/>
        <v>44.723035717319554</v>
      </c>
      <c r="AF188">
        <f t="shared" si="131"/>
        <v>5.2100102246021116E-2</v>
      </c>
      <c r="AG188">
        <f t="shared" si="94"/>
        <v>6991.3882002681321</v>
      </c>
      <c r="AH188">
        <f t="shared" si="95"/>
        <v>10063.322506797726</v>
      </c>
      <c r="AI188">
        <f t="shared" si="96"/>
        <v>6991.3882002681321</v>
      </c>
      <c r="AK188" t="b">
        <f t="shared" si="132"/>
        <v>1</v>
      </c>
      <c r="AL188" t="b">
        <f t="shared" si="133"/>
        <v>1</v>
      </c>
      <c r="AM188">
        <f t="shared" si="134"/>
        <v>6991.388200268133</v>
      </c>
      <c r="AN188" t="b">
        <f t="shared" si="135"/>
        <v>1</v>
      </c>
      <c r="AO188">
        <f t="shared" si="136"/>
        <v>47.889586022839588</v>
      </c>
      <c r="AP188">
        <f>SUM(AO189:$AO$271)</f>
        <v>4482.4856216373137</v>
      </c>
      <c r="AQ188" t="b">
        <f t="shared" si="97"/>
        <v>1</v>
      </c>
      <c r="AR188" t="b">
        <f t="shared" si="137"/>
        <v>1</v>
      </c>
      <c r="AS188" t="b">
        <f t="shared" si="138"/>
        <v>1</v>
      </c>
      <c r="AT188" t="b">
        <f t="shared" si="140"/>
        <v>1</v>
      </c>
      <c r="AU188">
        <f t="shared" si="98"/>
        <v>10063.322506797727</v>
      </c>
      <c r="AV188" t="b">
        <f t="shared" si="99"/>
        <v>1</v>
      </c>
      <c r="AW188" t="b">
        <f t="shared" si="100"/>
        <v>1</v>
      </c>
      <c r="AX188" t="b">
        <f t="shared" si="139"/>
        <v>1</v>
      </c>
    </row>
    <row r="189" spans="1:50" x14ac:dyDescent="0.35">
      <c r="A189">
        <v>137</v>
      </c>
      <c r="B189">
        <f t="shared" si="101"/>
        <v>23</v>
      </c>
      <c r="C189">
        <f t="shared" si="102"/>
        <v>61</v>
      </c>
      <c r="D189">
        <f t="shared" si="103"/>
        <v>4.0074620760444102E-3</v>
      </c>
      <c r="E189">
        <f t="shared" si="104"/>
        <v>3.3457014140891861E-4</v>
      </c>
      <c r="F189">
        <f t="shared" si="105"/>
        <v>0</v>
      </c>
      <c r="G189">
        <f t="shared" si="106"/>
        <v>0</v>
      </c>
      <c r="H189">
        <f t="shared" si="107"/>
        <v>0.02</v>
      </c>
      <c r="I189">
        <f t="shared" si="108"/>
        <v>1.4013877452356811</v>
      </c>
      <c r="J189">
        <f t="shared" si="109"/>
        <v>2.3243911116117928E-4</v>
      </c>
      <c r="K189">
        <f t="shared" si="110"/>
        <v>0</v>
      </c>
      <c r="L189">
        <f t="shared" si="111"/>
        <v>0</v>
      </c>
      <c r="M189">
        <f t="shared" si="112"/>
        <v>0.69450711589619174</v>
      </c>
      <c r="N189">
        <f t="shared" si="113"/>
        <v>0</v>
      </c>
      <c r="O189">
        <f t="shared" si="114"/>
        <v>0</v>
      </c>
      <c r="P189">
        <f t="shared" si="115"/>
        <v>7.0069387261784053</v>
      </c>
      <c r="Q189">
        <f t="shared" si="116"/>
        <v>350.34693630892025</v>
      </c>
      <c r="R189">
        <f t="shared" si="117"/>
        <v>0</v>
      </c>
      <c r="S189">
        <f t="shared" si="118"/>
        <v>0</v>
      </c>
      <c r="T189">
        <f t="shared" si="119"/>
        <v>4.867997492588974</v>
      </c>
      <c r="U189">
        <f t="shared" si="120"/>
        <v>69.731733348353785</v>
      </c>
      <c r="V189">
        <f t="shared" si="121"/>
        <v>8.1434330473687713E-2</v>
      </c>
      <c r="W189">
        <f t="shared" si="122"/>
        <v>-74.681165171416438</v>
      </c>
      <c r="X189">
        <f t="shared" si="123"/>
        <v>74.681165171416438</v>
      </c>
      <c r="Y189">
        <f t="shared" si="124"/>
        <v>0.99673694261856227</v>
      </c>
      <c r="Z189">
        <f t="shared" si="125"/>
        <v>0.63905177138798952</v>
      </c>
      <c r="AA189">
        <f t="shared" si="126"/>
        <v>-47.725130892112702</v>
      </c>
      <c r="AB189">
        <f t="shared" si="127"/>
        <v>0</v>
      </c>
      <c r="AC189">
        <f t="shared" si="128"/>
        <v>0</v>
      </c>
      <c r="AD189">
        <f t="shared" si="129"/>
        <v>3.110902420751275</v>
      </c>
      <c r="AE189">
        <f t="shared" si="130"/>
        <v>44.562187718220429</v>
      </c>
      <c r="AF189">
        <f t="shared" si="131"/>
        <v>5.2040753141005071E-2</v>
      </c>
      <c r="AG189">
        <f t="shared" si="94"/>
        <v>6939.59502078073</v>
      </c>
      <c r="AH189">
        <f t="shared" si="95"/>
        <v>9992.1150726092692</v>
      </c>
      <c r="AI189">
        <f t="shared" si="96"/>
        <v>6939.59502078073</v>
      </c>
      <c r="AK189" t="b">
        <f t="shared" si="132"/>
        <v>1</v>
      </c>
      <c r="AL189" t="b">
        <f t="shared" si="133"/>
        <v>1</v>
      </c>
      <c r="AM189">
        <f t="shared" si="134"/>
        <v>6939.59502078073</v>
      </c>
      <c r="AN189" t="b">
        <f t="shared" si="135"/>
        <v>1</v>
      </c>
      <c r="AO189">
        <f t="shared" si="136"/>
        <v>47.725130892112702</v>
      </c>
      <c r="AP189">
        <f>SUM(AO190:$AO$271)</f>
        <v>4434.7604907452005</v>
      </c>
      <c r="AQ189" t="b">
        <f t="shared" si="97"/>
        <v>1</v>
      </c>
      <c r="AR189" t="b">
        <f t="shared" si="137"/>
        <v>1</v>
      </c>
      <c r="AS189" t="b">
        <f t="shared" si="138"/>
        <v>1</v>
      </c>
      <c r="AT189" t="b">
        <f t="shared" si="140"/>
        <v>1</v>
      </c>
      <c r="AU189">
        <f t="shared" si="98"/>
        <v>9992.1150726092692</v>
      </c>
      <c r="AV189" t="b">
        <f t="shared" si="99"/>
        <v>1</v>
      </c>
      <c r="AW189" t="b">
        <f t="shared" si="100"/>
        <v>1</v>
      </c>
      <c r="AX189" t="b">
        <f t="shared" si="139"/>
        <v>1</v>
      </c>
    </row>
    <row r="190" spans="1:50" x14ac:dyDescent="0.35">
      <c r="A190">
        <v>138</v>
      </c>
      <c r="B190">
        <f t="shared" si="101"/>
        <v>23</v>
      </c>
      <c r="C190">
        <f t="shared" si="102"/>
        <v>61</v>
      </c>
      <c r="D190">
        <f t="shared" si="103"/>
        <v>4.0074620760444102E-3</v>
      </c>
      <c r="E190">
        <f t="shared" si="104"/>
        <v>3.3457014140891861E-4</v>
      </c>
      <c r="F190">
        <f t="shared" si="105"/>
        <v>0</v>
      </c>
      <c r="G190">
        <f t="shared" si="106"/>
        <v>0</v>
      </c>
      <c r="H190">
        <f t="shared" si="107"/>
        <v>0.02</v>
      </c>
      <c r="I190">
        <f t="shared" si="108"/>
        <v>1.4048439454710324</v>
      </c>
      <c r="J190">
        <f t="shared" si="109"/>
        <v>2.3236134397488909E-4</v>
      </c>
      <c r="K190">
        <f t="shared" si="110"/>
        <v>0</v>
      </c>
      <c r="L190">
        <f t="shared" si="111"/>
        <v>0</v>
      </c>
      <c r="M190">
        <f t="shared" si="112"/>
        <v>0.69427475455221688</v>
      </c>
      <c r="N190">
        <f t="shared" si="113"/>
        <v>0</v>
      </c>
      <c r="O190">
        <f t="shared" si="114"/>
        <v>0</v>
      </c>
      <c r="P190">
        <f t="shared" si="115"/>
        <v>7.0242197273551623</v>
      </c>
      <c r="Q190">
        <f t="shared" si="116"/>
        <v>351.2109863677581</v>
      </c>
      <c r="R190">
        <f t="shared" si="117"/>
        <v>0</v>
      </c>
      <c r="S190">
        <f t="shared" si="118"/>
        <v>0</v>
      </c>
      <c r="T190">
        <f t="shared" si="119"/>
        <v>4.8783705842665679</v>
      </c>
      <c r="U190">
        <f t="shared" si="120"/>
        <v>69.708403192466733</v>
      </c>
      <c r="V190">
        <f t="shared" si="121"/>
        <v>8.160785681115873E-2</v>
      </c>
      <c r="W190">
        <f t="shared" si="122"/>
        <v>-74.668381633544456</v>
      </c>
      <c r="X190">
        <f t="shared" si="123"/>
        <v>74.668381633544456</v>
      </c>
      <c r="Y190">
        <f t="shared" si="124"/>
        <v>0.99673694261856227</v>
      </c>
      <c r="Z190">
        <f t="shared" si="125"/>
        <v>0.63696650878824101</v>
      </c>
      <c r="AA190">
        <f t="shared" si="126"/>
        <v>-47.561258365986831</v>
      </c>
      <c r="AB190">
        <f t="shared" si="127"/>
        <v>0</v>
      </c>
      <c r="AC190">
        <f t="shared" si="128"/>
        <v>0</v>
      </c>
      <c r="AD190">
        <f t="shared" si="129"/>
        <v>3.1073586796355275</v>
      </c>
      <c r="AE190">
        <f t="shared" si="130"/>
        <v>44.401918214708608</v>
      </c>
      <c r="AF190">
        <f t="shared" si="131"/>
        <v>5.1981471642694455E-2</v>
      </c>
      <c r="AG190">
        <f t="shared" si="94"/>
        <v>6887.6450674390653</v>
      </c>
      <c r="AH190">
        <f t="shared" si="95"/>
        <v>9920.6330379697556</v>
      </c>
      <c r="AI190">
        <f t="shared" si="96"/>
        <v>6887.6450674390653</v>
      </c>
      <c r="AK190" t="b">
        <f t="shared" si="132"/>
        <v>1</v>
      </c>
      <c r="AL190" t="b">
        <f t="shared" si="133"/>
        <v>1</v>
      </c>
      <c r="AM190">
        <f t="shared" si="134"/>
        <v>6887.6450674390653</v>
      </c>
      <c r="AN190" t="b">
        <f t="shared" si="135"/>
        <v>1</v>
      </c>
      <c r="AO190">
        <f t="shared" si="136"/>
        <v>47.561258365986831</v>
      </c>
      <c r="AP190">
        <f>SUM(AO191:$AO$271)</f>
        <v>4387.1992323792128</v>
      </c>
      <c r="AQ190" t="b">
        <f t="shared" si="97"/>
        <v>1</v>
      </c>
      <c r="AR190" t="b">
        <f t="shared" si="137"/>
        <v>1</v>
      </c>
      <c r="AS190" t="b">
        <f t="shared" si="138"/>
        <v>1</v>
      </c>
      <c r="AT190" t="b">
        <f t="shared" si="140"/>
        <v>1</v>
      </c>
      <c r="AU190">
        <f t="shared" si="98"/>
        <v>9920.6330379697538</v>
      </c>
      <c r="AV190" t="b">
        <f t="shared" si="99"/>
        <v>1</v>
      </c>
      <c r="AW190" t="b">
        <f t="shared" si="100"/>
        <v>1</v>
      </c>
      <c r="AX190" t="b">
        <f t="shared" si="139"/>
        <v>1</v>
      </c>
    </row>
    <row r="191" spans="1:50" x14ac:dyDescent="0.35">
      <c r="A191">
        <v>139</v>
      </c>
      <c r="B191">
        <f t="shared" si="101"/>
        <v>23</v>
      </c>
      <c r="C191">
        <f t="shared" si="102"/>
        <v>61</v>
      </c>
      <c r="D191">
        <f t="shared" si="103"/>
        <v>4.0074620760444102E-3</v>
      </c>
      <c r="E191">
        <f t="shared" si="104"/>
        <v>3.3457014140891861E-4</v>
      </c>
      <c r="F191">
        <f t="shared" si="105"/>
        <v>0</v>
      </c>
      <c r="G191">
        <f t="shared" si="106"/>
        <v>0</v>
      </c>
      <c r="H191">
        <f t="shared" si="107"/>
        <v>0.02</v>
      </c>
      <c r="I191">
        <f t="shared" si="108"/>
        <v>1.4083086696285516</v>
      </c>
      <c r="J191">
        <f t="shared" si="109"/>
        <v>2.3228360280717745E-4</v>
      </c>
      <c r="K191">
        <f t="shared" si="110"/>
        <v>0</v>
      </c>
      <c r="L191">
        <f t="shared" si="111"/>
        <v>0</v>
      </c>
      <c r="M191">
        <f t="shared" si="112"/>
        <v>0.69404247094940974</v>
      </c>
      <c r="N191">
        <f t="shared" si="113"/>
        <v>0</v>
      </c>
      <c r="O191">
        <f t="shared" si="114"/>
        <v>0</v>
      </c>
      <c r="P191">
        <f t="shared" si="115"/>
        <v>7.0415433481427581</v>
      </c>
      <c r="Q191">
        <f t="shared" si="116"/>
        <v>352.07716740713789</v>
      </c>
      <c r="R191">
        <f t="shared" si="117"/>
        <v>0</v>
      </c>
      <c r="S191">
        <f t="shared" si="118"/>
        <v>0</v>
      </c>
      <c r="T191">
        <f t="shared" si="119"/>
        <v>4.8887657797006092</v>
      </c>
      <c r="U191">
        <f t="shared" si="120"/>
        <v>69.685080842153241</v>
      </c>
      <c r="V191">
        <f t="shared" si="121"/>
        <v>8.1781752911475741E-2</v>
      </c>
      <c r="W191">
        <f t="shared" si="122"/>
        <v>-74.655628374765328</v>
      </c>
      <c r="X191">
        <f t="shared" si="123"/>
        <v>74.655628374765328</v>
      </c>
      <c r="Y191">
        <f t="shared" si="124"/>
        <v>0.99673694261856227</v>
      </c>
      <c r="Z191">
        <f t="shared" si="125"/>
        <v>0.63488805052001096</v>
      </c>
      <c r="AA191">
        <f t="shared" si="126"/>
        <v>-47.39796635920117</v>
      </c>
      <c r="AB191">
        <f t="shared" si="127"/>
        <v>0</v>
      </c>
      <c r="AC191">
        <f t="shared" si="128"/>
        <v>0</v>
      </c>
      <c r="AD191">
        <f t="shared" si="129"/>
        <v>3.1038189753230609</v>
      </c>
      <c r="AE191">
        <f t="shared" si="130"/>
        <v>44.242225126204033</v>
      </c>
      <c r="AF191">
        <f t="shared" si="131"/>
        <v>5.1922257674076065E-2</v>
      </c>
      <c r="AG191">
        <f t="shared" si="94"/>
        <v>6835.5377967272416</v>
      </c>
      <c r="AH191">
        <f t="shared" si="95"/>
        <v>9848.8753683569594</v>
      </c>
      <c r="AI191">
        <f t="shared" si="96"/>
        <v>6835.5377967272416</v>
      </c>
      <c r="AK191" t="b">
        <f t="shared" si="132"/>
        <v>1</v>
      </c>
      <c r="AL191" t="b">
        <f t="shared" si="133"/>
        <v>1</v>
      </c>
      <c r="AM191">
        <f t="shared" si="134"/>
        <v>6835.5377967272416</v>
      </c>
      <c r="AN191" t="b">
        <f t="shared" si="135"/>
        <v>1</v>
      </c>
      <c r="AO191">
        <f t="shared" si="136"/>
        <v>47.39796635920117</v>
      </c>
      <c r="AP191">
        <f>SUM(AO192:$AO$271)</f>
        <v>4339.8012660200129</v>
      </c>
      <c r="AQ191" t="b">
        <f t="shared" si="97"/>
        <v>1</v>
      </c>
      <c r="AR191" t="b">
        <f t="shared" si="137"/>
        <v>1</v>
      </c>
      <c r="AS191" t="b">
        <f t="shared" si="138"/>
        <v>1</v>
      </c>
      <c r="AT191" t="b">
        <f t="shared" si="140"/>
        <v>1</v>
      </c>
      <c r="AU191">
        <f t="shared" si="98"/>
        <v>9848.8753683569576</v>
      </c>
      <c r="AV191" t="b">
        <f t="shared" si="99"/>
        <v>1</v>
      </c>
      <c r="AW191" t="b">
        <f t="shared" si="100"/>
        <v>1</v>
      </c>
      <c r="AX191" t="b">
        <f t="shared" si="139"/>
        <v>1</v>
      </c>
    </row>
    <row r="192" spans="1:50" x14ac:dyDescent="0.35">
      <c r="A192">
        <v>140</v>
      </c>
      <c r="B192">
        <f t="shared" si="101"/>
        <v>23</v>
      </c>
      <c r="C192">
        <f t="shared" si="102"/>
        <v>61</v>
      </c>
      <c r="D192">
        <f t="shared" si="103"/>
        <v>4.0074620760444102E-3</v>
      </c>
      <c r="E192">
        <f t="shared" si="104"/>
        <v>3.3457014140891861E-4</v>
      </c>
      <c r="F192">
        <f t="shared" si="105"/>
        <v>0</v>
      </c>
      <c r="G192">
        <f t="shared" si="106"/>
        <v>0</v>
      </c>
      <c r="H192">
        <f t="shared" si="107"/>
        <v>0.02</v>
      </c>
      <c r="I192">
        <f t="shared" si="108"/>
        <v>1.4117819387305295</v>
      </c>
      <c r="J192">
        <f t="shared" si="109"/>
        <v>2.3220588764933929E-4</v>
      </c>
      <c r="K192">
        <f t="shared" si="110"/>
        <v>0</v>
      </c>
      <c r="L192">
        <f t="shared" si="111"/>
        <v>0</v>
      </c>
      <c r="M192">
        <f t="shared" si="112"/>
        <v>0.69381026506176036</v>
      </c>
      <c r="N192">
        <f t="shared" si="113"/>
        <v>0</v>
      </c>
      <c r="O192">
        <f t="shared" si="114"/>
        <v>0</v>
      </c>
      <c r="P192">
        <f t="shared" si="115"/>
        <v>7.0589096936526472</v>
      </c>
      <c r="Q192">
        <f t="shared" si="116"/>
        <v>352.94548468263235</v>
      </c>
      <c r="R192">
        <f t="shared" si="117"/>
        <v>0</v>
      </c>
      <c r="S192">
        <f t="shared" si="118"/>
        <v>0</v>
      </c>
      <c r="T192">
        <f t="shared" si="119"/>
        <v>4.8991831259914242</v>
      </c>
      <c r="U192">
        <f t="shared" si="120"/>
        <v>69.661766294801794</v>
      </c>
      <c r="V192">
        <f t="shared" si="121"/>
        <v>8.1956019562556923E-2</v>
      </c>
      <c r="W192">
        <f t="shared" si="122"/>
        <v>-74.642905440355776</v>
      </c>
      <c r="X192">
        <f t="shared" si="123"/>
        <v>74.642905440355776</v>
      </c>
      <c r="Y192">
        <f t="shared" si="124"/>
        <v>0.99673694261856227</v>
      </c>
      <c r="Z192">
        <f t="shared" si="125"/>
        <v>0.63281637438037508</v>
      </c>
      <c r="AA192">
        <f t="shared" si="126"/>
        <v>-47.235252793983115</v>
      </c>
      <c r="AB192">
        <f t="shared" si="127"/>
        <v>0</v>
      </c>
      <c r="AC192">
        <f t="shared" si="128"/>
        <v>0</v>
      </c>
      <c r="AD192">
        <f t="shared" si="129"/>
        <v>3.1002833032154054</v>
      </c>
      <c r="AE192">
        <f t="shared" si="130"/>
        <v>44.08310637960949</v>
      </c>
      <c r="AF192">
        <f t="shared" si="131"/>
        <v>5.1863111158224368E-2</v>
      </c>
      <c r="AG192">
        <f t="shared" si="94"/>
        <v>6783.272663304756</v>
      </c>
      <c r="AH192">
        <f t="shared" si="95"/>
        <v>9776.8410254076225</v>
      </c>
      <c r="AI192">
        <f t="shared" si="96"/>
        <v>6783.272663304756</v>
      </c>
      <c r="AK192" t="b">
        <f t="shared" si="132"/>
        <v>1</v>
      </c>
      <c r="AL192" t="b">
        <f t="shared" si="133"/>
        <v>1</v>
      </c>
      <c r="AM192">
        <f t="shared" si="134"/>
        <v>6783.272663304756</v>
      </c>
      <c r="AN192" t="b">
        <f t="shared" si="135"/>
        <v>1</v>
      </c>
      <c r="AO192">
        <f t="shared" si="136"/>
        <v>47.235252793983115</v>
      </c>
      <c r="AP192">
        <f>SUM(AO193:$AO$271)</f>
        <v>4292.5660132260291</v>
      </c>
      <c r="AQ192" t="b">
        <f t="shared" si="97"/>
        <v>1</v>
      </c>
      <c r="AR192" t="b">
        <f t="shared" si="137"/>
        <v>1</v>
      </c>
      <c r="AS192" t="b">
        <f t="shared" si="138"/>
        <v>1</v>
      </c>
      <c r="AT192" t="b">
        <f t="shared" si="140"/>
        <v>1</v>
      </c>
      <c r="AU192">
        <f t="shared" si="98"/>
        <v>9776.8410254076225</v>
      </c>
      <c r="AV192" t="b">
        <f t="shared" si="99"/>
        <v>1</v>
      </c>
      <c r="AW192" t="b">
        <f t="shared" si="100"/>
        <v>1</v>
      </c>
      <c r="AX192" t="b">
        <f t="shared" si="139"/>
        <v>1</v>
      </c>
    </row>
    <row r="193" spans="1:50" x14ac:dyDescent="0.35">
      <c r="A193">
        <v>141</v>
      </c>
      <c r="B193">
        <f t="shared" si="101"/>
        <v>23</v>
      </c>
      <c r="C193">
        <f t="shared" si="102"/>
        <v>61</v>
      </c>
      <c r="D193">
        <f t="shared" si="103"/>
        <v>4.0074620760444102E-3</v>
      </c>
      <c r="E193">
        <f t="shared" si="104"/>
        <v>3.3457014140891861E-4</v>
      </c>
      <c r="F193">
        <f t="shared" si="105"/>
        <v>0</v>
      </c>
      <c r="G193">
        <f t="shared" si="106"/>
        <v>0</v>
      </c>
      <c r="H193">
        <f t="shared" si="107"/>
        <v>0.02</v>
      </c>
      <c r="I193">
        <f t="shared" si="108"/>
        <v>1.4152637738511049</v>
      </c>
      <c r="J193">
        <f t="shared" si="109"/>
        <v>2.3212819849267248E-4</v>
      </c>
      <c r="K193">
        <f t="shared" si="110"/>
        <v>0</v>
      </c>
      <c r="L193">
        <f t="shared" si="111"/>
        <v>0</v>
      </c>
      <c r="M193">
        <f t="shared" si="112"/>
        <v>0.69357813686326764</v>
      </c>
      <c r="N193">
        <f t="shared" si="113"/>
        <v>0</v>
      </c>
      <c r="O193">
        <f t="shared" si="114"/>
        <v>0</v>
      </c>
      <c r="P193">
        <f t="shared" si="115"/>
        <v>7.076318869255525</v>
      </c>
      <c r="Q193">
        <f t="shared" si="116"/>
        <v>353.8159434627762</v>
      </c>
      <c r="R193">
        <f t="shared" si="117"/>
        <v>0</v>
      </c>
      <c r="S193">
        <f t="shared" si="118"/>
        <v>0</v>
      </c>
      <c r="T193">
        <f t="shared" si="119"/>
        <v>4.9096226703397123</v>
      </c>
      <c r="U193">
        <f t="shared" si="120"/>
        <v>69.638459547801745</v>
      </c>
      <c r="V193">
        <f t="shared" si="121"/>
        <v>8.2130657553999495E-2</v>
      </c>
      <c r="W193">
        <f t="shared" si="122"/>
        <v>-74.630212875695463</v>
      </c>
      <c r="X193">
        <f t="shared" si="123"/>
        <v>74.630212875695463</v>
      </c>
      <c r="Y193">
        <f t="shared" si="124"/>
        <v>0.99673694261856227</v>
      </c>
      <c r="Z193">
        <f t="shared" si="125"/>
        <v>0.63075145823885848</v>
      </c>
      <c r="AA193">
        <f t="shared" si="126"/>
        <v>-47.073115600021346</v>
      </c>
      <c r="AB193">
        <f t="shared" si="127"/>
        <v>0</v>
      </c>
      <c r="AC193">
        <f t="shared" si="128"/>
        <v>0</v>
      </c>
      <c r="AD193">
        <f t="shared" si="129"/>
        <v>3.0967516587193318</v>
      </c>
      <c r="AE193">
        <f t="shared" si="130"/>
        <v>43.924559909283708</v>
      </c>
      <c r="AF193">
        <f t="shared" si="131"/>
        <v>5.1804032018301499E-2</v>
      </c>
      <c r="AG193">
        <f t="shared" si="94"/>
        <v>6730.8491200004237</v>
      </c>
      <c r="AH193">
        <f t="shared" si="95"/>
        <v>9704.52896690333</v>
      </c>
      <c r="AI193">
        <f t="shared" si="96"/>
        <v>6730.8491200004237</v>
      </c>
      <c r="AK193" t="b">
        <f t="shared" si="132"/>
        <v>1</v>
      </c>
      <c r="AL193" t="b">
        <f t="shared" si="133"/>
        <v>1</v>
      </c>
      <c r="AM193">
        <f t="shared" si="134"/>
        <v>6730.8491200004228</v>
      </c>
      <c r="AN193" t="b">
        <f t="shared" si="135"/>
        <v>1</v>
      </c>
      <c r="AO193">
        <f t="shared" si="136"/>
        <v>47.073115600021346</v>
      </c>
      <c r="AP193">
        <f>SUM(AO194:$AO$271)</f>
        <v>4245.4928976260071</v>
      </c>
      <c r="AQ193" t="b">
        <f t="shared" si="97"/>
        <v>1</v>
      </c>
      <c r="AR193" t="b">
        <f t="shared" si="137"/>
        <v>1</v>
      </c>
      <c r="AS193" t="b">
        <f t="shared" si="138"/>
        <v>1</v>
      </c>
      <c r="AT193" t="b">
        <f t="shared" si="140"/>
        <v>1</v>
      </c>
      <c r="AU193">
        <f t="shared" si="98"/>
        <v>9704.5289669033318</v>
      </c>
      <c r="AV193" t="b">
        <f t="shared" si="99"/>
        <v>1</v>
      </c>
      <c r="AW193" t="b">
        <f t="shared" si="100"/>
        <v>1</v>
      </c>
      <c r="AX193" t="b">
        <f t="shared" si="139"/>
        <v>1</v>
      </c>
    </row>
    <row r="194" spans="1:50" x14ac:dyDescent="0.35">
      <c r="A194">
        <v>142</v>
      </c>
      <c r="B194">
        <f t="shared" si="101"/>
        <v>23</v>
      </c>
      <c r="C194">
        <f t="shared" si="102"/>
        <v>61</v>
      </c>
      <c r="D194">
        <f t="shared" si="103"/>
        <v>4.0074620760444102E-3</v>
      </c>
      <c r="E194">
        <f t="shared" si="104"/>
        <v>3.3457014140891861E-4</v>
      </c>
      <c r="F194">
        <f t="shared" si="105"/>
        <v>0</v>
      </c>
      <c r="G194">
        <f t="shared" si="106"/>
        <v>0</v>
      </c>
      <c r="H194">
        <f t="shared" si="107"/>
        <v>0.02</v>
      </c>
      <c r="I194">
        <f t="shared" si="108"/>
        <v>1.4187541961163901</v>
      </c>
      <c r="J194">
        <f t="shared" si="109"/>
        <v>2.3205053532847776E-4</v>
      </c>
      <c r="K194">
        <f t="shared" si="110"/>
        <v>0</v>
      </c>
      <c r="L194">
        <f t="shared" si="111"/>
        <v>0</v>
      </c>
      <c r="M194">
        <f t="shared" si="112"/>
        <v>0.69334608632793915</v>
      </c>
      <c r="N194">
        <f t="shared" si="113"/>
        <v>0</v>
      </c>
      <c r="O194">
        <f t="shared" si="114"/>
        <v>0</v>
      </c>
      <c r="P194">
        <f t="shared" si="115"/>
        <v>7.0937709805819509</v>
      </c>
      <c r="Q194">
        <f t="shared" si="116"/>
        <v>354.68854902909754</v>
      </c>
      <c r="R194">
        <f t="shared" si="117"/>
        <v>0</v>
      </c>
      <c r="S194">
        <f t="shared" si="118"/>
        <v>0</v>
      </c>
      <c r="T194">
        <f t="shared" si="119"/>
        <v>4.9200844600467448</v>
      </c>
      <c r="U194">
        <f t="shared" si="120"/>
        <v>69.615160598543326</v>
      </c>
      <c r="V194">
        <f t="shared" si="121"/>
        <v>8.2305667677083111E-2</v>
      </c>
      <c r="W194">
        <f t="shared" si="122"/>
        <v>-74.617550726267154</v>
      </c>
      <c r="X194">
        <f t="shared" si="123"/>
        <v>74.617550726267154</v>
      </c>
      <c r="Y194">
        <f t="shared" si="124"/>
        <v>0.99673694261856227</v>
      </c>
      <c r="Z194">
        <f t="shared" si="125"/>
        <v>0.6286932800371996</v>
      </c>
      <c r="AA194">
        <f t="shared" si="126"/>
        <v>-46.911552714439026</v>
      </c>
      <c r="AB194">
        <f t="shared" si="127"/>
        <v>0</v>
      </c>
      <c r="AC194">
        <f t="shared" si="128"/>
        <v>0</v>
      </c>
      <c r="AD194">
        <f t="shared" si="129"/>
        <v>3.0932240372468423</v>
      </c>
      <c r="AE194">
        <f t="shared" si="130"/>
        <v>43.766583657014621</v>
      </c>
      <c r="AF194">
        <f t="shared" si="131"/>
        <v>5.1745020177557097E-2</v>
      </c>
      <c r="AG194">
        <f t="shared" si="94"/>
        <v>6678.2666178062809</v>
      </c>
      <c r="AH194">
        <f t="shared" si="95"/>
        <v>9631.9381467563253</v>
      </c>
      <c r="AI194">
        <f t="shared" si="96"/>
        <v>6678.2666178062809</v>
      </c>
      <c r="AK194" t="b">
        <f t="shared" si="132"/>
        <v>1</v>
      </c>
      <c r="AL194" t="b">
        <f t="shared" si="133"/>
        <v>1</v>
      </c>
      <c r="AM194">
        <f t="shared" si="134"/>
        <v>6678.2666178062809</v>
      </c>
      <c r="AN194" t="b">
        <f t="shared" si="135"/>
        <v>1</v>
      </c>
      <c r="AO194">
        <f t="shared" si="136"/>
        <v>46.911552714439026</v>
      </c>
      <c r="AP194">
        <f>SUM(AO195:$AO$271)</f>
        <v>4198.5813449115685</v>
      </c>
      <c r="AQ194" t="b">
        <f t="shared" si="97"/>
        <v>1</v>
      </c>
      <c r="AR194" t="b">
        <f t="shared" si="137"/>
        <v>1</v>
      </c>
      <c r="AS194" t="b">
        <f t="shared" si="138"/>
        <v>1</v>
      </c>
      <c r="AT194" t="b">
        <f t="shared" si="140"/>
        <v>1</v>
      </c>
      <c r="AU194">
        <f t="shared" si="98"/>
        <v>9631.9381467563253</v>
      </c>
      <c r="AV194" t="b">
        <f t="shared" si="99"/>
        <v>1</v>
      </c>
      <c r="AW194" t="b">
        <f t="shared" si="100"/>
        <v>1</v>
      </c>
      <c r="AX194" t="b">
        <f t="shared" si="139"/>
        <v>1</v>
      </c>
    </row>
    <row r="195" spans="1:50" x14ac:dyDescent="0.35">
      <c r="A195">
        <v>143</v>
      </c>
      <c r="B195">
        <f t="shared" si="101"/>
        <v>23</v>
      </c>
      <c r="C195">
        <f t="shared" si="102"/>
        <v>61</v>
      </c>
      <c r="D195">
        <f t="shared" si="103"/>
        <v>4.0074620760444102E-3</v>
      </c>
      <c r="E195">
        <f t="shared" si="104"/>
        <v>3.3457014140891861E-4</v>
      </c>
      <c r="F195">
        <f t="shared" si="105"/>
        <v>0</v>
      </c>
      <c r="G195">
        <f t="shared" si="106"/>
        <v>0</v>
      </c>
      <c r="H195">
        <f t="shared" si="107"/>
        <v>0.02</v>
      </c>
      <c r="I195">
        <f t="shared" si="108"/>
        <v>1.4222532267046009</v>
      </c>
      <c r="J195">
        <f t="shared" si="109"/>
        <v>2.319728981480589E-4</v>
      </c>
      <c r="K195">
        <f t="shared" si="110"/>
        <v>0</v>
      </c>
      <c r="L195">
        <f t="shared" si="111"/>
        <v>0</v>
      </c>
      <c r="M195">
        <f t="shared" si="112"/>
        <v>0.69311411342979112</v>
      </c>
      <c r="N195">
        <f t="shared" si="113"/>
        <v>0</v>
      </c>
      <c r="O195">
        <f t="shared" si="114"/>
        <v>0</v>
      </c>
      <c r="P195">
        <f t="shared" si="115"/>
        <v>7.1112661335230047</v>
      </c>
      <c r="Q195">
        <f t="shared" si="116"/>
        <v>355.56330667615021</v>
      </c>
      <c r="R195">
        <f t="shared" si="117"/>
        <v>0</v>
      </c>
      <c r="S195">
        <f t="shared" si="118"/>
        <v>0</v>
      </c>
      <c r="T195">
        <f t="shared" si="119"/>
        <v>4.9305685425145915</v>
      </c>
      <c r="U195">
        <f t="shared" si="120"/>
        <v>69.591869444417668</v>
      </c>
      <c r="V195">
        <f t="shared" si="121"/>
        <v>8.248105072477363E-2</v>
      </c>
      <c r="W195">
        <f t="shared" si="122"/>
        <v>-74.604919037657041</v>
      </c>
      <c r="X195">
        <f t="shared" si="123"/>
        <v>74.604919037657041</v>
      </c>
      <c r="Y195">
        <f t="shared" si="124"/>
        <v>0.99673694261856227</v>
      </c>
      <c r="Z195">
        <f t="shared" si="125"/>
        <v>0.62664181778911399</v>
      </c>
      <c r="AA195">
        <f t="shared" si="126"/>
        <v>-46.750562081767086</v>
      </c>
      <c r="AB195">
        <f t="shared" si="127"/>
        <v>0</v>
      </c>
      <c r="AC195">
        <f t="shared" si="128"/>
        <v>0</v>
      </c>
      <c r="AD195">
        <f t="shared" si="129"/>
        <v>3.0897004342151662</v>
      </c>
      <c r="AE195">
        <f t="shared" si="130"/>
        <v>43.609175571992587</v>
      </c>
      <c r="AF195">
        <f t="shared" si="131"/>
        <v>5.1686075559328262E-2</v>
      </c>
      <c r="AG195">
        <f t="shared" si="94"/>
        <v>6625.5246058714674</v>
      </c>
      <c r="AH195">
        <f t="shared" si="95"/>
        <v>9559.0675149952767</v>
      </c>
      <c r="AI195">
        <f t="shared" si="96"/>
        <v>6625.5246058714674</v>
      </c>
      <c r="AK195" t="b">
        <f t="shared" si="132"/>
        <v>1</v>
      </c>
      <c r="AL195" t="b">
        <f t="shared" si="133"/>
        <v>1</v>
      </c>
      <c r="AM195">
        <f t="shared" si="134"/>
        <v>6625.5246058714674</v>
      </c>
      <c r="AN195" t="b">
        <f t="shared" si="135"/>
        <v>1</v>
      </c>
      <c r="AO195">
        <f t="shared" si="136"/>
        <v>46.750562081767086</v>
      </c>
      <c r="AP195">
        <f>SUM(AO196:$AO$271)</f>
        <v>4151.8307828298011</v>
      </c>
      <c r="AQ195" t="b">
        <f t="shared" si="97"/>
        <v>1</v>
      </c>
      <c r="AR195" t="b">
        <f t="shared" si="137"/>
        <v>1</v>
      </c>
      <c r="AS195" t="b">
        <f t="shared" si="138"/>
        <v>1</v>
      </c>
      <c r="AT195" t="b">
        <f t="shared" si="140"/>
        <v>1</v>
      </c>
      <c r="AU195">
        <f t="shared" si="98"/>
        <v>9559.0675149952767</v>
      </c>
      <c r="AV195" t="b">
        <f t="shared" si="99"/>
        <v>1</v>
      </c>
      <c r="AW195" t="b">
        <f t="shared" si="100"/>
        <v>1</v>
      </c>
      <c r="AX195" t="b">
        <f t="shared" si="139"/>
        <v>1</v>
      </c>
    </row>
    <row r="196" spans="1:50" x14ac:dyDescent="0.35">
      <c r="A196">
        <v>144</v>
      </c>
      <c r="B196">
        <f t="shared" si="101"/>
        <v>23</v>
      </c>
      <c r="C196">
        <f t="shared" si="102"/>
        <v>61</v>
      </c>
      <c r="D196">
        <f t="shared" si="103"/>
        <v>4.0074620760444102E-3</v>
      </c>
      <c r="E196">
        <f t="shared" si="104"/>
        <v>3.3457014140891861E-4</v>
      </c>
      <c r="F196">
        <f t="shared" si="105"/>
        <v>0</v>
      </c>
      <c r="G196">
        <f t="shared" si="106"/>
        <v>0</v>
      </c>
      <c r="H196">
        <f t="shared" si="107"/>
        <v>0.02</v>
      </c>
      <c r="I196">
        <f t="shared" si="108"/>
        <v>1.4257608868461835</v>
      </c>
      <c r="J196">
        <f t="shared" si="109"/>
        <v>2.3189528694272246E-4</v>
      </c>
      <c r="K196">
        <f t="shared" si="110"/>
        <v>0</v>
      </c>
      <c r="L196">
        <f t="shared" si="111"/>
        <v>0</v>
      </c>
      <c r="M196">
        <f t="shared" si="112"/>
        <v>0.69288221814284845</v>
      </c>
      <c r="N196">
        <f t="shared" si="113"/>
        <v>0</v>
      </c>
      <c r="O196">
        <f t="shared" si="114"/>
        <v>0</v>
      </c>
      <c r="P196">
        <f t="shared" si="115"/>
        <v>7.1288044342309176</v>
      </c>
      <c r="Q196">
        <f t="shared" si="116"/>
        <v>356.44022171154586</v>
      </c>
      <c r="R196">
        <f t="shared" si="117"/>
        <v>0</v>
      </c>
      <c r="S196">
        <f t="shared" si="118"/>
        <v>0</v>
      </c>
      <c r="T196">
        <f t="shared" si="119"/>
        <v>4.9410749652463259</v>
      </c>
      <c r="U196">
        <f t="shared" si="120"/>
        <v>69.568586082816736</v>
      </c>
      <c r="V196">
        <f t="shared" si="121"/>
        <v>8.2656807491726533E-2</v>
      </c>
      <c r="W196">
        <f t="shared" si="122"/>
        <v>-74.592317855554796</v>
      </c>
      <c r="X196">
        <f t="shared" si="123"/>
        <v>74.592317855554796</v>
      </c>
      <c r="Y196">
        <f t="shared" si="124"/>
        <v>0.99673694261856227</v>
      </c>
      <c r="Z196">
        <f t="shared" si="125"/>
        <v>0.62459704958005968</v>
      </c>
      <c r="AA196">
        <f t="shared" si="126"/>
        <v>-46.590141653917527</v>
      </c>
      <c r="AB196">
        <f t="shared" si="127"/>
        <v>0</v>
      </c>
      <c r="AC196">
        <f t="shared" si="128"/>
        <v>0</v>
      </c>
      <c r="AD196">
        <f t="shared" si="129"/>
        <v>3.0861808450467509</v>
      </c>
      <c r="AE196">
        <f t="shared" si="130"/>
        <v>43.452333610783732</v>
      </c>
      <c r="AF196">
        <f t="shared" si="131"/>
        <v>5.1627198087039368E-2</v>
      </c>
      <c r="AG196">
        <f t="shared" si="94"/>
        <v>6572.6225314960921</v>
      </c>
      <c r="AH196">
        <f t="shared" si="95"/>
        <v>9485.9160177510057</v>
      </c>
      <c r="AI196">
        <f t="shared" si="96"/>
        <v>6572.6225314960921</v>
      </c>
      <c r="AK196" t="b">
        <f t="shared" si="132"/>
        <v>1</v>
      </c>
      <c r="AL196" t="b">
        <f t="shared" si="133"/>
        <v>1</v>
      </c>
      <c r="AM196">
        <f t="shared" si="134"/>
        <v>6572.6225314960921</v>
      </c>
      <c r="AN196" t="b">
        <f t="shared" si="135"/>
        <v>1</v>
      </c>
      <c r="AO196">
        <f t="shared" si="136"/>
        <v>46.590141653917527</v>
      </c>
      <c r="AP196">
        <f>SUM(AO197:$AO$271)</f>
        <v>4105.2406411758839</v>
      </c>
      <c r="AQ196" t="b">
        <f t="shared" si="97"/>
        <v>1</v>
      </c>
      <c r="AR196" t="b">
        <f t="shared" si="137"/>
        <v>1</v>
      </c>
      <c r="AS196" t="b">
        <f t="shared" si="138"/>
        <v>1</v>
      </c>
      <c r="AT196" t="b">
        <f t="shared" si="140"/>
        <v>1</v>
      </c>
      <c r="AU196">
        <f t="shared" si="98"/>
        <v>9485.9160177510057</v>
      </c>
      <c r="AV196" t="b">
        <f t="shared" si="99"/>
        <v>1</v>
      </c>
      <c r="AW196" t="b">
        <f t="shared" si="100"/>
        <v>1</v>
      </c>
      <c r="AX196" t="b">
        <f t="shared" si="139"/>
        <v>1</v>
      </c>
    </row>
    <row r="197" spans="1:50" x14ac:dyDescent="0.35">
      <c r="A197">
        <v>145</v>
      </c>
      <c r="B197">
        <f t="shared" si="101"/>
        <v>23</v>
      </c>
      <c r="C197">
        <f t="shared" si="102"/>
        <v>61</v>
      </c>
      <c r="D197">
        <f t="shared" si="103"/>
        <v>4.0074620760444102E-3</v>
      </c>
      <c r="E197">
        <f t="shared" si="104"/>
        <v>3.3457014140891861E-4</v>
      </c>
      <c r="F197">
        <f t="shared" si="105"/>
        <v>0</v>
      </c>
      <c r="G197">
        <f t="shared" si="106"/>
        <v>0</v>
      </c>
      <c r="H197">
        <f t="shared" si="107"/>
        <v>0.02</v>
      </c>
      <c r="I197">
        <f t="shared" si="108"/>
        <v>1.4292771978239451</v>
      </c>
      <c r="J197">
        <f t="shared" si="109"/>
        <v>2.31817701703778E-4</v>
      </c>
      <c r="K197">
        <f t="shared" si="110"/>
        <v>0</v>
      </c>
      <c r="L197">
        <f t="shared" si="111"/>
        <v>0</v>
      </c>
      <c r="M197">
        <f t="shared" si="112"/>
        <v>0.69265040044114468</v>
      </c>
      <c r="N197">
        <f t="shared" si="113"/>
        <v>0</v>
      </c>
      <c r="O197">
        <f t="shared" si="114"/>
        <v>0</v>
      </c>
      <c r="P197">
        <f t="shared" si="115"/>
        <v>7.1463859891197252</v>
      </c>
      <c r="Q197">
        <f t="shared" si="116"/>
        <v>357.31929945598631</v>
      </c>
      <c r="R197">
        <f t="shared" si="117"/>
        <v>0</v>
      </c>
      <c r="S197">
        <f t="shared" si="118"/>
        <v>0</v>
      </c>
      <c r="T197">
        <f t="shared" si="119"/>
        <v>4.951603775846249</v>
      </c>
      <c r="U197">
        <f t="shared" si="120"/>
        <v>69.545310511133394</v>
      </c>
      <c r="V197">
        <f t="shared" si="121"/>
        <v>8.2832938774290765E-2</v>
      </c>
      <c r="W197">
        <f t="shared" si="122"/>
        <v>-74.579747225753934</v>
      </c>
      <c r="X197">
        <f t="shared" si="123"/>
        <v>74.579747225753934</v>
      </c>
      <c r="Y197">
        <f t="shared" si="124"/>
        <v>0.99673694261856227</v>
      </c>
      <c r="Z197">
        <f t="shared" si="125"/>
        <v>0.62255895356700319</v>
      </c>
      <c r="AA197">
        <f t="shared" si="126"/>
        <v>-46.430289390156979</v>
      </c>
      <c r="AB197">
        <f t="shared" si="127"/>
        <v>0</v>
      </c>
      <c r="AC197">
        <f t="shared" si="128"/>
        <v>0</v>
      </c>
      <c r="AD197">
        <f t="shared" si="129"/>
        <v>3.0826652651692625</v>
      </c>
      <c r="AE197">
        <f t="shared" si="130"/>
        <v>43.296055737303512</v>
      </c>
      <c r="AF197">
        <f t="shared" si="131"/>
        <v>5.1568387684202105E-2</v>
      </c>
      <c r="AG197">
        <f t="shared" si="94"/>
        <v>6519.5598401250745</v>
      </c>
      <c r="AH197">
        <f t="shared" si="95"/>
        <v>9412.4825972421404</v>
      </c>
      <c r="AI197">
        <f t="shared" si="96"/>
        <v>6519.5598401250745</v>
      </c>
      <c r="AK197" t="b">
        <f t="shared" si="132"/>
        <v>1</v>
      </c>
      <c r="AL197" t="b">
        <f t="shared" si="133"/>
        <v>1</v>
      </c>
      <c r="AM197">
        <f t="shared" si="134"/>
        <v>6519.5598401250745</v>
      </c>
      <c r="AN197" t="b">
        <f t="shared" si="135"/>
        <v>1</v>
      </c>
      <c r="AO197">
        <f t="shared" si="136"/>
        <v>46.430289390156979</v>
      </c>
      <c r="AP197">
        <f>SUM(AO198:$AO$271)</f>
        <v>4058.8103517857267</v>
      </c>
      <c r="AQ197" t="b">
        <f t="shared" si="97"/>
        <v>1</v>
      </c>
      <c r="AR197" t="b">
        <f t="shared" si="137"/>
        <v>1</v>
      </c>
      <c r="AS197" t="b">
        <f t="shared" si="138"/>
        <v>1</v>
      </c>
      <c r="AT197" t="b">
        <f t="shared" si="140"/>
        <v>1</v>
      </c>
      <c r="AU197">
        <f t="shared" si="98"/>
        <v>9412.4825972421422</v>
      </c>
      <c r="AV197" t="b">
        <f t="shared" si="99"/>
        <v>1</v>
      </c>
      <c r="AW197" t="b">
        <f t="shared" si="100"/>
        <v>1</v>
      </c>
      <c r="AX197" t="b">
        <f t="shared" si="139"/>
        <v>1</v>
      </c>
    </row>
    <row r="198" spans="1:50" x14ac:dyDescent="0.35">
      <c r="A198">
        <v>146</v>
      </c>
      <c r="B198">
        <f t="shared" si="101"/>
        <v>23</v>
      </c>
      <c r="C198">
        <f t="shared" si="102"/>
        <v>61</v>
      </c>
      <c r="D198">
        <f t="shared" si="103"/>
        <v>4.0074620760444102E-3</v>
      </c>
      <c r="E198">
        <f t="shared" si="104"/>
        <v>3.3457014140891861E-4</v>
      </c>
      <c r="F198">
        <f t="shared" si="105"/>
        <v>0</v>
      </c>
      <c r="G198">
        <f t="shared" si="106"/>
        <v>0</v>
      </c>
      <c r="H198">
        <f t="shared" si="107"/>
        <v>0.02</v>
      </c>
      <c r="I198">
        <f t="shared" si="108"/>
        <v>1.4328021809731812</v>
      </c>
      <c r="J198">
        <f t="shared" si="109"/>
        <v>2.3174014242253788E-4</v>
      </c>
      <c r="K198">
        <f t="shared" si="110"/>
        <v>0</v>
      </c>
      <c r="L198">
        <f t="shared" si="111"/>
        <v>0</v>
      </c>
      <c r="M198">
        <f t="shared" si="112"/>
        <v>0.69241866029872212</v>
      </c>
      <c r="N198">
        <f t="shared" si="113"/>
        <v>0</v>
      </c>
      <c r="O198">
        <f t="shared" si="114"/>
        <v>0</v>
      </c>
      <c r="P198">
        <f t="shared" si="115"/>
        <v>7.164010904865906</v>
      </c>
      <c r="Q198">
        <f t="shared" si="116"/>
        <v>358.20054524329532</v>
      </c>
      <c r="R198">
        <f t="shared" si="117"/>
        <v>0</v>
      </c>
      <c r="S198">
        <f t="shared" si="118"/>
        <v>0</v>
      </c>
      <c r="T198">
        <f t="shared" si="119"/>
        <v>4.962155022020097</v>
      </c>
      <c r="U198">
        <f t="shared" si="120"/>
        <v>69.522042726761356</v>
      </c>
      <c r="V198">
        <f t="shared" si="121"/>
        <v>8.3009445370511983E-2</v>
      </c>
      <c r="W198">
        <f t="shared" si="122"/>
        <v>-74.567207194151962</v>
      </c>
      <c r="X198">
        <f t="shared" si="123"/>
        <v>74.567207194151962</v>
      </c>
      <c r="Y198">
        <f t="shared" si="124"/>
        <v>0.99673694261856227</v>
      </c>
      <c r="Z198">
        <f t="shared" si="125"/>
        <v>0.62052750797818623</v>
      </c>
      <c r="AA198">
        <f t="shared" si="126"/>
        <v>-46.271003257080196</v>
      </c>
      <c r="AB198">
        <f t="shared" si="127"/>
        <v>0</v>
      </c>
      <c r="AC198">
        <f t="shared" si="128"/>
        <v>0</v>
      </c>
      <c r="AD198">
        <f t="shared" si="129"/>
        <v>3.0791536900155725</v>
      </c>
      <c r="AE198">
        <f t="shared" si="130"/>
        <v>43.140339922790211</v>
      </c>
      <c r="AF198">
        <f t="shared" si="131"/>
        <v>5.1509644274415192E-2</v>
      </c>
      <c r="AG198">
        <f t="shared" si="94"/>
        <v>6466.3359753419672</v>
      </c>
      <c r="AH198">
        <f t="shared" si="95"/>
        <v>9338.7661917607347</v>
      </c>
      <c r="AI198">
        <f t="shared" si="96"/>
        <v>6466.3359753419672</v>
      </c>
      <c r="AK198" t="b">
        <f t="shared" si="132"/>
        <v>1</v>
      </c>
      <c r="AL198" t="b">
        <f t="shared" si="133"/>
        <v>1</v>
      </c>
      <c r="AM198">
        <f t="shared" si="134"/>
        <v>6466.3359753419663</v>
      </c>
      <c r="AN198" t="b">
        <f t="shared" si="135"/>
        <v>1</v>
      </c>
      <c r="AO198">
        <f t="shared" si="136"/>
        <v>46.271003257080196</v>
      </c>
      <c r="AP198">
        <f>SUM(AO199:$AO$271)</f>
        <v>4012.5393485286463</v>
      </c>
      <c r="AQ198" t="b">
        <f t="shared" si="97"/>
        <v>1</v>
      </c>
      <c r="AR198" t="b">
        <f t="shared" si="137"/>
        <v>1</v>
      </c>
      <c r="AS198" t="b">
        <f t="shared" si="138"/>
        <v>1</v>
      </c>
      <c r="AT198" t="b">
        <f t="shared" si="140"/>
        <v>1</v>
      </c>
      <c r="AU198">
        <f t="shared" si="98"/>
        <v>9338.7661917607365</v>
      </c>
      <c r="AV198" t="b">
        <f t="shared" si="99"/>
        <v>1</v>
      </c>
      <c r="AW198" t="b">
        <f t="shared" si="100"/>
        <v>1</v>
      </c>
      <c r="AX198" t="b">
        <f t="shared" si="139"/>
        <v>1</v>
      </c>
    </row>
    <row r="199" spans="1:50" x14ac:dyDescent="0.35">
      <c r="A199">
        <v>147</v>
      </c>
      <c r="B199">
        <f t="shared" si="101"/>
        <v>23</v>
      </c>
      <c r="C199">
        <f t="shared" si="102"/>
        <v>61</v>
      </c>
      <c r="D199">
        <f t="shared" si="103"/>
        <v>4.0074620760444102E-3</v>
      </c>
      <c r="E199">
        <f t="shared" si="104"/>
        <v>3.3457014140891861E-4</v>
      </c>
      <c r="F199">
        <f t="shared" si="105"/>
        <v>0</v>
      </c>
      <c r="G199">
        <f t="shared" si="106"/>
        <v>0</v>
      </c>
      <c r="H199">
        <f t="shared" si="107"/>
        <v>0.02</v>
      </c>
      <c r="I199">
        <f t="shared" si="108"/>
        <v>1.4363358576818062</v>
      </c>
      <c r="J199">
        <f t="shared" si="109"/>
        <v>2.3166260909031743E-4</v>
      </c>
      <c r="K199">
        <f t="shared" si="110"/>
        <v>0</v>
      </c>
      <c r="L199">
        <f t="shared" si="111"/>
        <v>0</v>
      </c>
      <c r="M199">
        <f t="shared" si="112"/>
        <v>0.69218699768963177</v>
      </c>
      <c r="N199">
        <f t="shared" si="113"/>
        <v>0</v>
      </c>
      <c r="O199">
        <f t="shared" si="114"/>
        <v>0</v>
      </c>
      <c r="P199">
        <f t="shared" si="115"/>
        <v>7.1816792884090308</v>
      </c>
      <c r="Q199">
        <f t="shared" si="116"/>
        <v>359.08396442045154</v>
      </c>
      <c r="R199">
        <f t="shared" si="117"/>
        <v>0</v>
      </c>
      <c r="S199">
        <f t="shared" si="118"/>
        <v>0</v>
      </c>
      <c r="T199">
        <f t="shared" si="119"/>
        <v>4.9727287515752607</v>
      </c>
      <c r="U199">
        <f t="shared" si="120"/>
        <v>69.498782727095232</v>
      </c>
      <c r="V199">
        <f t="shared" si="121"/>
        <v>8.3186328080136512E-2</v>
      </c>
      <c r="W199">
        <f t="shared" si="122"/>
        <v>-74.554697806750625</v>
      </c>
      <c r="X199">
        <f t="shared" si="123"/>
        <v>74.554697806750625</v>
      </c>
      <c r="Y199">
        <f t="shared" si="124"/>
        <v>0.99673694261856227</v>
      </c>
      <c r="Z199">
        <f t="shared" si="125"/>
        <v>0.61850269111289291</v>
      </c>
      <c r="AA199">
        <f t="shared" si="126"/>
        <v>-46.112281228583754</v>
      </c>
      <c r="AB199">
        <f t="shared" si="127"/>
        <v>0</v>
      </c>
      <c r="AC199">
        <f t="shared" si="128"/>
        <v>0</v>
      </c>
      <c r="AD199">
        <f t="shared" si="129"/>
        <v>3.0756461150237553</v>
      </c>
      <c r="AE199">
        <f t="shared" si="130"/>
        <v>42.985184145778639</v>
      </c>
      <c r="AF199">
        <f t="shared" si="131"/>
        <v>5.1450967781364446E-2</v>
      </c>
      <c r="AG199">
        <f t="shared" si="94"/>
        <v>6412.950378862758</v>
      </c>
      <c r="AH199">
        <f t="shared" si="95"/>
        <v>9264.7657356578184</v>
      </c>
      <c r="AI199">
        <f t="shared" si="96"/>
        <v>6412.950378862758</v>
      </c>
      <c r="AK199" t="b">
        <f t="shared" si="132"/>
        <v>1</v>
      </c>
      <c r="AL199" t="b">
        <f t="shared" si="133"/>
        <v>1</v>
      </c>
      <c r="AM199">
        <f t="shared" si="134"/>
        <v>6412.950378862758</v>
      </c>
      <c r="AN199" t="b">
        <f t="shared" si="135"/>
        <v>1</v>
      </c>
      <c r="AO199">
        <f t="shared" si="136"/>
        <v>46.112281228583754</v>
      </c>
      <c r="AP199">
        <f>SUM(AO200:$AO$271)</f>
        <v>3966.4270673000633</v>
      </c>
      <c r="AQ199" t="b">
        <f t="shared" si="97"/>
        <v>1</v>
      </c>
      <c r="AR199" t="b">
        <f t="shared" si="137"/>
        <v>1</v>
      </c>
      <c r="AS199" t="b">
        <f t="shared" si="138"/>
        <v>1</v>
      </c>
      <c r="AT199" t="b">
        <f t="shared" si="140"/>
        <v>1</v>
      </c>
      <c r="AU199">
        <f t="shared" si="98"/>
        <v>9264.7657356578184</v>
      </c>
      <c r="AV199" t="b">
        <f t="shared" si="99"/>
        <v>1</v>
      </c>
      <c r="AW199" t="b">
        <f t="shared" si="100"/>
        <v>1</v>
      </c>
      <c r="AX199" t="b">
        <f t="shared" si="139"/>
        <v>1</v>
      </c>
    </row>
    <row r="200" spans="1:50" x14ac:dyDescent="0.35">
      <c r="A200">
        <v>148</v>
      </c>
      <c r="B200">
        <f t="shared" si="101"/>
        <v>24</v>
      </c>
      <c r="C200">
        <f t="shared" si="102"/>
        <v>62</v>
      </c>
      <c r="D200">
        <f t="shared" si="103"/>
        <v>4.392389931179963E-3</v>
      </c>
      <c r="E200">
        <f t="shared" si="104"/>
        <v>3.6677145763219787E-4</v>
      </c>
      <c r="F200">
        <f t="shared" si="105"/>
        <v>0</v>
      </c>
      <c r="G200">
        <f t="shared" si="106"/>
        <v>0</v>
      </c>
      <c r="H200">
        <f t="shared" si="107"/>
        <v>0.02</v>
      </c>
      <c r="I200">
        <f t="shared" si="108"/>
        <v>1.4398782493904827</v>
      </c>
      <c r="J200">
        <f t="shared" si="109"/>
        <v>2.5387443409668103E-4</v>
      </c>
      <c r="K200">
        <f t="shared" si="110"/>
        <v>0</v>
      </c>
      <c r="L200">
        <f t="shared" si="111"/>
        <v>0</v>
      </c>
      <c r="M200">
        <f t="shared" si="112"/>
        <v>0.69193312325553513</v>
      </c>
      <c r="N200">
        <f t="shared" si="113"/>
        <v>0</v>
      </c>
      <c r="O200">
        <f t="shared" si="114"/>
        <v>0</v>
      </c>
      <c r="P200">
        <f t="shared" si="115"/>
        <v>7.1993912469524135</v>
      </c>
      <c r="Q200">
        <f t="shared" si="116"/>
        <v>359.96956234762069</v>
      </c>
      <c r="R200">
        <f t="shared" si="117"/>
        <v>0</v>
      </c>
      <c r="S200">
        <f t="shared" si="118"/>
        <v>0</v>
      </c>
      <c r="T200">
        <f t="shared" si="119"/>
        <v>4.9833250124210053</v>
      </c>
      <c r="U200">
        <f t="shared" si="120"/>
        <v>76.162330229004311</v>
      </c>
      <c r="V200">
        <f t="shared" si="121"/>
        <v>9.138706893303214E-2</v>
      </c>
      <c r="W200">
        <f t="shared" si="122"/>
        <v>-81.237042310358348</v>
      </c>
      <c r="X200">
        <f t="shared" si="123"/>
        <v>81.237042310358348</v>
      </c>
      <c r="Y200">
        <f t="shared" si="124"/>
        <v>0.99673694261856227</v>
      </c>
      <c r="Z200">
        <f t="shared" si="125"/>
        <v>0.61648448134121792</v>
      </c>
      <c r="AA200">
        <f t="shared" si="126"/>
        <v>-50.08137589439584</v>
      </c>
      <c r="AB200">
        <f t="shared" si="127"/>
        <v>0</v>
      </c>
      <c r="AC200">
        <f t="shared" si="128"/>
        <v>0</v>
      </c>
      <c r="AD200">
        <f t="shared" si="129"/>
        <v>3.0721425356370817</v>
      </c>
      <c r="AE200">
        <f t="shared" si="130"/>
        <v>46.952894648966286</v>
      </c>
      <c r="AF200">
        <f t="shared" si="131"/>
        <v>5.6338709792474448E-2</v>
      </c>
      <c r="AG200">
        <f t="shared" si="94"/>
        <v>6352.7076673289503</v>
      </c>
      <c r="AH200">
        <f t="shared" si="95"/>
        <v>9181.100678400182</v>
      </c>
      <c r="AI200">
        <f t="shared" si="96"/>
        <v>6352.7076673289503</v>
      </c>
      <c r="AK200" t="b">
        <f t="shared" si="132"/>
        <v>1</v>
      </c>
      <c r="AL200" t="b">
        <f t="shared" si="133"/>
        <v>1</v>
      </c>
      <c r="AM200">
        <f t="shared" si="134"/>
        <v>6352.7076673289503</v>
      </c>
      <c r="AN200" t="b">
        <f t="shared" si="135"/>
        <v>1</v>
      </c>
      <c r="AO200">
        <f t="shared" si="136"/>
        <v>50.08137589439584</v>
      </c>
      <c r="AP200">
        <f>SUM(AO201:$AO$271)</f>
        <v>3916.3456914056674</v>
      </c>
      <c r="AQ200" t="b">
        <f t="shared" si="97"/>
        <v>1</v>
      </c>
      <c r="AR200" t="b">
        <f t="shared" si="137"/>
        <v>1</v>
      </c>
      <c r="AS200" t="b">
        <f t="shared" si="138"/>
        <v>1</v>
      </c>
      <c r="AT200" t="b">
        <f t="shared" si="140"/>
        <v>1</v>
      </c>
      <c r="AU200">
        <f t="shared" si="98"/>
        <v>9181.100678400182</v>
      </c>
      <c r="AV200" t="b">
        <f t="shared" si="99"/>
        <v>1</v>
      </c>
      <c r="AW200" t="b">
        <f t="shared" si="100"/>
        <v>1</v>
      </c>
      <c r="AX200" t="b">
        <f t="shared" si="139"/>
        <v>1</v>
      </c>
    </row>
    <row r="201" spans="1:50" x14ac:dyDescent="0.35">
      <c r="A201">
        <v>149</v>
      </c>
      <c r="B201">
        <f t="shared" si="101"/>
        <v>24</v>
      </c>
      <c r="C201">
        <f t="shared" si="102"/>
        <v>62</v>
      </c>
      <c r="D201">
        <f t="shared" si="103"/>
        <v>4.392389931179963E-3</v>
      </c>
      <c r="E201">
        <f t="shared" si="104"/>
        <v>3.6677145763219787E-4</v>
      </c>
      <c r="F201">
        <f t="shared" si="105"/>
        <v>0</v>
      </c>
      <c r="G201">
        <f t="shared" si="106"/>
        <v>0</v>
      </c>
      <c r="H201">
        <f t="shared" si="107"/>
        <v>0.02</v>
      </c>
      <c r="I201">
        <f t="shared" si="108"/>
        <v>1.4434293775927518</v>
      </c>
      <c r="J201">
        <f t="shared" si="109"/>
        <v>2.5378132020043183E-4</v>
      </c>
      <c r="K201">
        <f t="shared" si="110"/>
        <v>0</v>
      </c>
      <c r="L201">
        <f t="shared" si="111"/>
        <v>0</v>
      </c>
      <c r="M201">
        <f t="shared" si="112"/>
        <v>0.69167934193533465</v>
      </c>
      <c r="N201">
        <f t="shared" si="113"/>
        <v>0</v>
      </c>
      <c r="O201">
        <f t="shared" si="114"/>
        <v>0</v>
      </c>
      <c r="P201">
        <f t="shared" si="115"/>
        <v>7.217146887963759</v>
      </c>
      <c r="Q201">
        <f t="shared" si="116"/>
        <v>360.85734439818793</v>
      </c>
      <c r="R201">
        <f t="shared" si="117"/>
        <v>0</v>
      </c>
      <c r="S201">
        <f t="shared" si="118"/>
        <v>0</v>
      </c>
      <c r="T201">
        <f t="shared" si="119"/>
        <v>4.9937829871827297</v>
      </c>
      <c r="U201">
        <f t="shared" si="120"/>
        <v>76.134396060129546</v>
      </c>
      <c r="V201">
        <f t="shared" si="121"/>
        <v>9.1578853265394042E-2</v>
      </c>
      <c r="W201">
        <f t="shared" si="122"/>
        <v>-81.219757900577662</v>
      </c>
      <c r="X201">
        <f t="shared" si="123"/>
        <v>81.219757900577662</v>
      </c>
      <c r="Y201">
        <f t="shared" si="124"/>
        <v>0.99673694261856227</v>
      </c>
      <c r="Z201">
        <f t="shared" si="125"/>
        <v>0.61447285710383559</v>
      </c>
      <c r="AA201">
        <f t="shared" si="126"/>
        <v>-49.907336690449782</v>
      </c>
      <c r="AB201">
        <f t="shared" si="127"/>
        <v>0</v>
      </c>
      <c r="AC201">
        <f t="shared" si="128"/>
        <v>0</v>
      </c>
      <c r="AD201">
        <f t="shared" si="129"/>
        <v>3.0685440998906985</v>
      </c>
      <c r="AE201">
        <f t="shared" si="130"/>
        <v>46.782519870942807</v>
      </c>
      <c r="AF201">
        <f t="shared" si="131"/>
        <v>5.6272719616279603E-2</v>
      </c>
      <c r="AG201">
        <f t="shared" si="94"/>
        <v>6292.2850212435878</v>
      </c>
      <c r="AH201">
        <f t="shared" si="95"/>
        <v>9097.1128379194179</v>
      </c>
      <c r="AI201">
        <f t="shared" si="96"/>
        <v>6292.2850212435878</v>
      </c>
      <c r="AK201" t="b">
        <f t="shared" si="132"/>
        <v>1</v>
      </c>
      <c r="AL201" t="b">
        <f t="shared" si="133"/>
        <v>1</v>
      </c>
      <c r="AM201">
        <f t="shared" si="134"/>
        <v>6292.2850212435869</v>
      </c>
      <c r="AN201" t="b">
        <f t="shared" si="135"/>
        <v>1</v>
      </c>
      <c r="AO201">
        <f t="shared" si="136"/>
        <v>49.907336690449782</v>
      </c>
      <c r="AP201">
        <f>SUM(AO202:$AO$271)</f>
        <v>3866.4383547152174</v>
      </c>
      <c r="AQ201" t="b">
        <f t="shared" si="97"/>
        <v>1</v>
      </c>
      <c r="AR201" t="b">
        <f t="shared" si="137"/>
        <v>1</v>
      </c>
      <c r="AS201" t="b">
        <f t="shared" si="138"/>
        <v>1</v>
      </c>
      <c r="AT201" t="b">
        <f t="shared" si="140"/>
        <v>1</v>
      </c>
      <c r="AU201">
        <f t="shared" si="98"/>
        <v>9097.1128379194179</v>
      </c>
      <c r="AV201" t="b">
        <f t="shared" si="99"/>
        <v>1</v>
      </c>
      <c r="AW201" t="b">
        <f t="shared" si="100"/>
        <v>1</v>
      </c>
      <c r="AX201" t="b">
        <f t="shared" si="139"/>
        <v>1</v>
      </c>
    </row>
    <row r="202" spans="1:50" x14ac:dyDescent="0.35">
      <c r="A202">
        <v>150</v>
      </c>
      <c r="B202">
        <f t="shared" si="101"/>
        <v>24</v>
      </c>
      <c r="C202">
        <f t="shared" si="102"/>
        <v>62</v>
      </c>
      <c r="D202">
        <f t="shared" si="103"/>
        <v>4.392389931179963E-3</v>
      </c>
      <c r="E202">
        <f t="shared" si="104"/>
        <v>3.6677145763219787E-4</v>
      </c>
      <c r="F202">
        <f t="shared" si="105"/>
        <v>0</v>
      </c>
      <c r="G202">
        <f t="shared" si="106"/>
        <v>0</v>
      </c>
      <c r="H202">
        <f t="shared" si="107"/>
        <v>0.02</v>
      </c>
      <c r="I202">
        <f t="shared" si="108"/>
        <v>1.446989263835164</v>
      </c>
      <c r="J202">
        <f t="shared" si="109"/>
        <v>2.5368824045570208E-4</v>
      </c>
      <c r="K202">
        <f t="shared" si="110"/>
        <v>0</v>
      </c>
      <c r="L202">
        <f t="shared" si="111"/>
        <v>0</v>
      </c>
      <c r="M202">
        <f t="shared" si="112"/>
        <v>0.69142565369487896</v>
      </c>
      <c r="N202">
        <f t="shared" si="113"/>
        <v>0</v>
      </c>
      <c r="O202">
        <f t="shared" si="114"/>
        <v>0</v>
      </c>
      <c r="P202">
        <f t="shared" si="115"/>
        <v>7.2349463191758199</v>
      </c>
      <c r="Q202">
        <f t="shared" si="116"/>
        <v>361.74731595879098</v>
      </c>
      <c r="R202">
        <f t="shared" si="117"/>
        <v>0</v>
      </c>
      <c r="S202">
        <f t="shared" si="118"/>
        <v>0</v>
      </c>
      <c r="T202">
        <f t="shared" si="119"/>
        <v>5.0042629089850026</v>
      </c>
      <c r="U202">
        <f t="shared" si="120"/>
        <v>76.106472136710622</v>
      </c>
      <c r="V202">
        <f t="shared" si="121"/>
        <v>9.17710400751586E-2</v>
      </c>
      <c r="W202">
        <f t="shared" si="122"/>
        <v>-81.202506085770779</v>
      </c>
      <c r="X202">
        <f t="shared" si="123"/>
        <v>81.202506085770779</v>
      </c>
      <c r="Y202">
        <f t="shared" si="124"/>
        <v>0.99673694261856227</v>
      </c>
      <c r="Z202">
        <f t="shared" si="125"/>
        <v>0.61246779691176978</v>
      </c>
      <c r="AA202">
        <f t="shared" si="126"/>
        <v>-49.733920006066604</v>
      </c>
      <c r="AB202">
        <f t="shared" si="127"/>
        <v>0</v>
      </c>
      <c r="AC202">
        <f t="shared" si="128"/>
        <v>0</v>
      </c>
      <c r="AD202">
        <f t="shared" si="129"/>
        <v>3.0649498790333287</v>
      </c>
      <c r="AE202">
        <f t="shared" si="130"/>
        <v>46.61276332029815</v>
      </c>
      <c r="AF202">
        <f t="shared" si="131"/>
        <v>5.6206806735134125E-2</v>
      </c>
      <c r="AG202">
        <f t="shared" si="94"/>
        <v>6231.6818189527967</v>
      </c>
      <c r="AH202">
        <f t="shared" si="95"/>
        <v>9012.8009940788106</v>
      </c>
      <c r="AI202">
        <f t="shared" si="96"/>
        <v>6231.6818189527967</v>
      </c>
      <c r="AK202" t="b">
        <f t="shared" si="132"/>
        <v>1</v>
      </c>
      <c r="AL202" t="b">
        <f t="shared" si="133"/>
        <v>1</v>
      </c>
      <c r="AM202">
        <f t="shared" si="134"/>
        <v>6231.6818189527967</v>
      </c>
      <c r="AN202" t="b">
        <f t="shared" si="135"/>
        <v>1</v>
      </c>
      <c r="AO202">
        <f t="shared" si="136"/>
        <v>49.733920006066604</v>
      </c>
      <c r="AP202">
        <f>SUM(AO203:$AO$271)</f>
        <v>3816.704434709151</v>
      </c>
      <c r="AQ202" t="b">
        <f t="shared" si="97"/>
        <v>1</v>
      </c>
      <c r="AR202" t="b">
        <f t="shared" si="137"/>
        <v>1</v>
      </c>
      <c r="AS202" t="b">
        <f t="shared" si="138"/>
        <v>1</v>
      </c>
      <c r="AT202" t="b">
        <f t="shared" si="140"/>
        <v>1</v>
      </c>
      <c r="AU202">
        <f t="shared" si="98"/>
        <v>9012.8009940788124</v>
      </c>
      <c r="AV202" t="b">
        <f t="shared" si="99"/>
        <v>1</v>
      </c>
      <c r="AW202" t="b">
        <f t="shared" si="100"/>
        <v>1</v>
      </c>
      <c r="AX202" t="b">
        <f t="shared" si="139"/>
        <v>1</v>
      </c>
    </row>
    <row r="203" spans="1:50" x14ac:dyDescent="0.35">
      <c r="A203">
        <v>151</v>
      </c>
      <c r="B203">
        <f t="shared" si="101"/>
        <v>24</v>
      </c>
      <c r="C203">
        <f t="shared" si="102"/>
        <v>62</v>
      </c>
      <c r="D203">
        <f t="shared" si="103"/>
        <v>4.392389931179963E-3</v>
      </c>
      <c r="E203">
        <f t="shared" si="104"/>
        <v>3.6677145763219787E-4</v>
      </c>
      <c r="F203">
        <f t="shared" si="105"/>
        <v>0</v>
      </c>
      <c r="G203">
        <f t="shared" si="106"/>
        <v>0</v>
      </c>
      <c r="H203">
        <f t="shared" si="107"/>
        <v>0.02</v>
      </c>
      <c r="I203">
        <f t="shared" si="108"/>
        <v>1.4505579297174085</v>
      </c>
      <c r="J203">
        <f t="shared" si="109"/>
        <v>2.5359519484996604E-4</v>
      </c>
      <c r="K203">
        <f t="shared" si="110"/>
        <v>0</v>
      </c>
      <c r="L203">
        <f t="shared" si="111"/>
        <v>0</v>
      </c>
      <c r="M203">
        <f t="shared" si="112"/>
        <v>0.69117205850002894</v>
      </c>
      <c r="N203">
        <f t="shared" si="113"/>
        <v>0</v>
      </c>
      <c r="O203">
        <f t="shared" si="114"/>
        <v>0</v>
      </c>
      <c r="P203">
        <f t="shared" si="115"/>
        <v>7.2527896485870427</v>
      </c>
      <c r="Q203">
        <f t="shared" si="116"/>
        <v>362.63948242935214</v>
      </c>
      <c r="R203">
        <f t="shared" si="117"/>
        <v>0</v>
      </c>
      <c r="S203">
        <f t="shared" si="118"/>
        <v>0</v>
      </c>
      <c r="T203">
        <f t="shared" si="119"/>
        <v>5.0147648238857476</v>
      </c>
      <c r="U203">
        <f t="shared" si="120"/>
        <v>76.078558454989818</v>
      </c>
      <c r="V203">
        <f t="shared" si="121"/>
        <v>9.1963630206962396E-2</v>
      </c>
      <c r="W203">
        <f t="shared" si="122"/>
        <v>-81.185286909082521</v>
      </c>
      <c r="X203">
        <f t="shared" si="123"/>
        <v>81.185286909082521</v>
      </c>
      <c r="Y203">
        <f t="shared" si="124"/>
        <v>0.99673694261856227</v>
      </c>
      <c r="Z203">
        <f t="shared" si="125"/>
        <v>0.61046927934616402</v>
      </c>
      <c r="AA203">
        <f t="shared" si="126"/>
        <v>-49.561123592899172</v>
      </c>
      <c r="AB203">
        <f t="shared" si="127"/>
        <v>0</v>
      </c>
      <c r="AC203">
        <f t="shared" si="128"/>
        <v>0</v>
      </c>
      <c r="AD203">
        <f t="shared" si="129"/>
        <v>3.0613598681280254</v>
      </c>
      <c r="AE203">
        <f t="shared" si="130"/>
        <v>46.443622753712646</v>
      </c>
      <c r="AF203">
        <f t="shared" si="131"/>
        <v>5.6140971058501452E-2</v>
      </c>
      <c r="AG203">
        <f t="shared" si="94"/>
        <v>6170.8974367244255</v>
      </c>
      <c r="AH203">
        <f t="shared" si="95"/>
        <v>8928.1639221880778</v>
      </c>
      <c r="AI203">
        <f t="shared" si="96"/>
        <v>6170.8974367244255</v>
      </c>
      <c r="AK203" t="b">
        <f t="shared" si="132"/>
        <v>1</v>
      </c>
      <c r="AL203" t="b">
        <f t="shared" si="133"/>
        <v>1</v>
      </c>
      <c r="AM203">
        <f t="shared" si="134"/>
        <v>6170.8974367244264</v>
      </c>
      <c r="AN203" t="b">
        <f t="shared" si="135"/>
        <v>1</v>
      </c>
      <c r="AO203">
        <f t="shared" si="136"/>
        <v>49.561123592899172</v>
      </c>
      <c r="AP203">
        <f>SUM(AO204:$AO$271)</f>
        <v>3767.1433111162519</v>
      </c>
      <c r="AQ203" t="b">
        <f t="shared" si="97"/>
        <v>1</v>
      </c>
      <c r="AR203" t="b">
        <f t="shared" si="137"/>
        <v>1</v>
      </c>
      <c r="AS203" t="b">
        <f t="shared" si="138"/>
        <v>1</v>
      </c>
      <c r="AT203" t="b">
        <f t="shared" si="140"/>
        <v>1</v>
      </c>
      <c r="AU203">
        <f t="shared" si="98"/>
        <v>8928.1639221880778</v>
      </c>
      <c r="AV203" t="b">
        <f t="shared" si="99"/>
        <v>1</v>
      </c>
      <c r="AW203" t="b">
        <f t="shared" si="100"/>
        <v>1</v>
      </c>
      <c r="AX203" t="b">
        <f t="shared" si="139"/>
        <v>1</v>
      </c>
    </row>
    <row r="204" spans="1:50" x14ac:dyDescent="0.35">
      <c r="A204">
        <v>152</v>
      </c>
      <c r="B204">
        <f t="shared" si="101"/>
        <v>24</v>
      </c>
      <c r="C204">
        <f t="shared" si="102"/>
        <v>62</v>
      </c>
      <c r="D204">
        <f t="shared" si="103"/>
        <v>4.392389931179963E-3</v>
      </c>
      <c r="E204">
        <f t="shared" si="104"/>
        <v>3.6677145763219787E-4</v>
      </c>
      <c r="F204">
        <f t="shared" si="105"/>
        <v>0</v>
      </c>
      <c r="G204">
        <f t="shared" si="106"/>
        <v>0</v>
      </c>
      <c r="H204">
        <f t="shared" si="107"/>
        <v>0.02</v>
      </c>
      <c r="I204">
        <f t="shared" si="108"/>
        <v>1.4541353968924455</v>
      </c>
      <c r="J204">
        <f t="shared" si="109"/>
        <v>2.5350218337070237E-4</v>
      </c>
      <c r="K204">
        <f t="shared" si="110"/>
        <v>0</v>
      </c>
      <c r="L204">
        <f t="shared" si="111"/>
        <v>0</v>
      </c>
      <c r="M204">
        <f t="shared" si="112"/>
        <v>0.69091855631665822</v>
      </c>
      <c r="N204">
        <f t="shared" si="113"/>
        <v>0</v>
      </c>
      <c r="O204">
        <f t="shared" si="114"/>
        <v>0</v>
      </c>
      <c r="P204">
        <f t="shared" si="115"/>
        <v>7.2706769844622272</v>
      </c>
      <c r="Q204">
        <f t="shared" si="116"/>
        <v>363.53384922311136</v>
      </c>
      <c r="R204">
        <f t="shared" si="117"/>
        <v>0</v>
      </c>
      <c r="S204">
        <f t="shared" si="118"/>
        <v>0</v>
      </c>
      <c r="T204">
        <f t="shared" si="119"/>
        <v>5.0252887780395401</v>
      </c>
      <c r="U204">
        <f t="shared" si="120"/>
        <v>76.050655011210708</v>
      </c>
      <c r="V204">
        <f t="shared" si="121"/>
        <v>9.2156624507214444E-2</v>
      </c>
      <c r="W204">
        <f t="shared" si="122"/>
        <v>-81.168100413757458</v>
      </c>
      <c r="X204">
        <f t="shared" si="123"/>
        <v>81.168100413757458</v>
      </c>
      <c r="Y204">
        <f t="shared" si="124"/>
        <v>0.99673694261856227</v>
      </c>
      <c r="Z204">
        <f t="shared" si="125"/>
        <v>0.60847728305805249</v>
      </c>
      <c r="AA204">
        <f t="shared" si="126"/>
        <v>-49.388945210746321</v>
      </c>
      <c r="AB204">
        <f t="shared" si="127"/>
        <v>0</v>
      </c>
      <c r="AC204">
        <f t="shared" si="128"/>
        <v>0</v>
      </c>
      <c r="AD204">
        <f t="shared" si="129"/>
        <v>3.0577740622436198</v>
      </c>
      <c r="AE204">
        <f t="shared" si="130"/>
        <v>46.275095936006757</v>
      </c>
      <c r="AF204">
        <f t="shared" si="131"/>
        <v>5.6075212495950981E-2</v>
      </c>
      <c r="AG204">
        <f t="shared" si="94"/>
        <v>6109.9312487411426</v>
      </c>
      <c r="AH204">
        <f t="shared" si="95"/>
        <v>8843.2003929865077</v>
      </c>
      <c r="AI204">
        <f t="shared" si="96"/>
        <v>6109.9312487411426</v>
      </c>
      <c r="AK204" t="b">
        <f t="shared" si="132"/>
        <v>1</v>
      </c>
      <c r="AL204" t="b">
        <f t="shared" si="133"/>
        <v>1</v>
      </c>
      <c r="AM204">
        <f t="shared" si="134"/>
        <v>6109.9312487411426</v>
      </c>
      <c r="AN204" t="b">
        <f t="shared" si="135"/>
        <v>1</v>
      </c>
      <c r="AO204">
        <f t="shared" si="136"/>
        <v>49.388945210746321</v>
      </c>
      <c r="AP204">
        <f>SUM(AO205:$AO$271)</f>
        <v>3717.7543659055059</v>
      </c>
      <c r="AQ204" t="b">
        <f t="shared" si="97"/>
        <v>1</v>
      </c>
      <c r="AR204" t="b">
        <f t="shared" si="137"/>
        <v>1</v>
      </c>
      <c r="AS204" t="b">
        <f t="shared" si="138"/>
        <v>1</v>
      </c>
      <c r="AT204" t="b">
        <f t="shared" si="140"/>
        <v>1</v>
      </c>
      <c r="AU204">
        <f t="shared" si="98"/>
        <v>8843.2003929865095</v>
      </c>
      <c r="AV204" t="b">
        <f t="shared" si="99"/>
        <v>1</v>
      </c>
      <c r="AW204" t="b">
        <f t="shared" si="100"/>
        <v>1</v>
      </c>
      <c r="AX204" t="b">
        <f t="shared" si="139"/>
        <v>1</v>
      </c>
    </row>
    <row r="205" spans="1:50" x14ac:dyDescent="0.35">
      <c r="A205">
        <v>153</v>
      </c>
      <c r="B205">
        <f t="shared" si="101"/>
        <v>24</v>
      </c>
      <c r="C205">
        <f t="shared" si="102"/>
        <v>62</v>
      </c>
      <c r="D205">
        <f t="shared" si="103"/>
        <v>4.392389931179963E-3</v>
      </c>
      <c r="E205">
        <f t="shared" si="104"/>
        <v>3.6677145763219787E-4</v>
      </c>
      <c r="F205">
        <f t="shared" si="105"/>
        <v>0</v>
      </c>
      <c r="G205">
        <f t="shared" si="106"/>
        <v>0</v>
      </c>
      <c r="H205">
        <f t="shared" si="107"/>
        <v>0.02</v>
      </c>
      <c r="I205">
        <f t="shared" si="108"/>
        <v>1.4577216870666385</v>
      </c>
      <c r="J205">
        <f t="shared" si="109"/>
        <v>2.534092060053945E-4</v>
      </c>
      <c r="K205">
        <f t="shared" si="110"/>
        <v>0</v>
      </c>
      <c r="L205">
        <f t="shared" si="111"/>
        <v>0</v>
      </c>
      <c r="M205">
        <f t="shared" si="112"/>
        <v>0.69066514711065286</v>
      </c>
      <c r="N205">
        <f t="shared" si="113"/>
        <v>0</v>
      </c>
      <c r="O205">
        <f t="shared" si="114"/>
        <v>0</v>
      </c>
      <c r="P205">
        <f t="shared" si="115"/>
        <v>7.2886084353331926</v>
      </c>
      <c r="Q205">
        <f t="shared" si="116"/>
        <v>364.43042176665961</v>
      </c>
      <c r="R205">
        <f t="shared" si="117"/>
        <v>0</v>
      </c>
      <c r="S205">
        <f t="shared" si="118"/>
        <v>0</v>
      </c>
      <c r="T205">
        <f t="shared" si="119"/>
        <v>5.0358348176978263</v>
      </c>
      <c r="U205">
        <f t="shared" si="120"/>
        <v>76.022761801618358</v>
      </c>
      <c r="V205">
        <f t="shared" si="121"/>
        <v>9.235002382410025E-2</v>
      </c>
      <c r="W205">
        <f t="shared" si="122"/>
        <v>-81.150946643140287</v>
      </c>
      <c r="X205">
        <f t="shared" si="123"/>
        <v>81.150946643140287</v>
      </c>
      <c r="Y205">
        <f t="shared" si="124"/>
        <v>0.99673694261856227</v>
      </c>
      <c r="Z205">
        <f t="shared" si="125"/>
        <v>0.60649178676813276</v>
      </c>
      <c r="AA205">
        <f t="shared" si="126"/>
        <v>-49.217382627523556</v>
      </c>
      <c r="AB205">
        <f t="shared" si="127"/>
        <v>0</v>
      </c>
      <c r="AC205">
        <f t="shared" si="128"/>
        <v>0</v>
      </c>
      <c r="AD205">
        <f t="shared" si="129"/>
        <v>3.0541924564547287</v>
      </c>
      <c r="AE205">
        <f t="shared" si="130"/>
        <v>46.107180640111672</v>
      </c>
      <c r="AF205">
        <f t="shared" si="131"/>
        <v>5.6009530957158188E-2</v>
      </c>
      <c r="AG205">
        <f t="shared" si="94"/>
        <v>6048.7826270935075</v>
      </c>
      <c r="AH205">
        <f t="shared" si="95"/>
        <v>8757.9091726260503</v>
      </c>
      <c r="AI205">
        <f t="shared" si="96"/>
        <v>6048.7826270935075</v>
      </c>
      <c r="AK205" t="b">
        <f t="shared" si="132"/>
        <v>1</v>
      </c>
      <c r="AL205" t="b">
        <f t="shared" si="133"/>
        <v>1</v>
      </c>
      <c r="AM205">
        <f t="shared" si="134"/>
        <v>6048.7826270935057</v>
      </c>
      <c r="AN205" t="b">
        <f t="shared" si="135"/>
        <v>1</v>
      </c>
      <c r="AO205">
        <f t="shared" si="136"/>
        <v>49.217382627523556</v>
      </c>
      <c r="AP205">
        <f>SUM(AO206:$AO$271)</f>
        <v>3668.5369832779825</v>
      </c>
      <c r="AQ205" t="b">
        <f t="shared" si="97"/>
        <v>1</v>
      </c>
      <c r="AR205" t="b">
        <f t="shared" si="137"/>
        <v>1</v>
      </c>
      <c r="AS205" t="b">
        <f t="shared" si="138"/>
        <v>1</v>
      </c>
      <c r="AT205" t="b">
        <f t="shared" si="140"/>
        <v>1</v>
      </c>
      <c r="AU205">
        <f t="shared" si="98"/>
        <v>8757.9091726260522</v>
      </c>
      <c r="AV205" t="b">
        <f t="shared" si="99"/>
        <v>1</v>
      </c>
      <c r="AW205" t="b">
        <f t="shared" si="100"/>
        <v>1</v>
      </c>
      <c r="AX205" t="b">
        <f t="shared" si="139"/>
        <v>1</v>
      </c>
    </row>
    <row r="206" spans="1:50" x14ac:dyDescent="0.35">
      <c r="A206">
        <v>154</v>
      </c>
      <c r="B206">
        <f t="shared" si="101"/>
        <v>24</v>
      </c>
      <c r="C206">
        <f t="shared" si="102"/>
        <v>62</v>
      </c>
      <c r="D206">
        <f t="shared" si="103"/>
        <v>4.392389931179963E-3</v>
      </c>
      <c r="E206">
        <f t="shared" si="104"/>
        <v>3.6677145763219787E-4</v>
      </c>
      <c r="F206">
        <f t="shared" si="105"/>
        <v>0</v>
      </c>
      <c r="G206">
        <f t="shared" si="106"/>
        <v>0</v>
      </c>
      <c r="H206">
        <f t="shared" si="107"/>
        <v>0.02</v>
      </c>
      <c r="I206">
        <f t="shared" si="108"/>
        <v>1.4613168219998822</v>
      </c>
      <c r="J206">
        <f t="shared" si="109"/>
        <v>2.5331626274153053E-4</v>
      </c>
      <c r="K206">
        <f t="shared" si="110"/>
        <v>0</v>
      </c>
      <c r="L206">
        <f t="shared" si="111"/>
        <v>0</v>
      </c>
      <c r="M206">
        <f t="shared" si="112"/>
        <v>0.69041183084791136</v>
      </c>
      <c r="N206">
        <f t="shared" si="113"/>
        <v>0</v>
      </c>
      <c r="O206">
        <f t="shared" si="114"/>
        <v>0</v>
      </c>
      <c r="P206">
        <f t="shared" si="115"/>
        <v>7.3065841099994113</v>
      </c>
      <c r="Q206">
        <f t="shared" si="116"/>
        <v>365.32920549997056</v>
      </c>
      <c r="R206">
        <f t="shared" si="117"/>
        <v>0</v>
      </c>
      <c r="S206">
        <f t="shared" si="118"/>
        <v>0</v>
      </c>
      <c r="T206">
        <f t="shared" si="119"/>
        <v>5.0464029892091018</v>
      </c>
      <c r="U206">
        <f t="shared" si="120"/>
        <v>75.994878822459157</v>
      </c>
      <c r="V206">
        <f t="shared" si="121"/>
        <v>9.2543829007585135E-2</v>
      </c>
      <c r="W206">
        <f t="shared" si="122"/>
        <v>-81.133825640675838</v>
      </c>
      <c r="X206">
        <f t="shared" si="123"/>
        <v>81.133825640675838</v>
      </c>
      <c r="Y206">
        <f t="shared" si="124"/>
        <v>0.99673694261856227</v>
      </c>
      <c r="Z206">
        <f t="shared" si="125"/>
        <v>0.60451276926653763</v>
      </c>
      <c r="AA206">
        <f t="shared" si="126"/>
        <v>-49.046433619233369</v>
      </c>
      <c r="AB206">
        <f t="shared" si="127"/>
        <v>0</v>
      </c>
      <c r="AC206">
        <f t="shared" si="128"/>
        <v>0</v>
      </c>
      <c r="AD206">
        <f t="shared" si="129"/>
        <v>3.0506150458417274</v>
      </c>
      <c r="AE206">
        <f t="shared" si="130"/>
        <v>45.939874647039737</v>
      </c>
      <c r="AF206">
        <f t="shared" si="131"/>
        <v>5.5943926351904226E-2</v>
      </c>
      <c r="AG206">
        <f t="shared" si="94"/>
        <v>5987.4509417730214</v>
      </c>
      <c r="AH206">
        <f t="shared" si="95"/>
        <v>8672.2890226543332</v>
      </c>
      <c r="AI206">
        <f t="shared" si="96"/>
        <v>5987.4509417730214</v>
      </c>
      <c r="AK206" t="b">
        <f t="shared" si="132"/>
        <v>1</v>
      </c>
      <c r="AL206" t="b">
        <f t="shared" si="133"/>
        <v>1</v>
      </c>
      <c r="AM206">
        <f t="shared" si="134"/>
        <v>5987.4509417730214</v>
      </c>
      <c r="AN206" t="b">
        <f t="shared" si="135"/>
        <v>1</v>
      </c>
      <c r="AO206">
        <f t="shared" si="136"/>
        <v>49.046433619233369</v>
      </c>
      <c r="AP206">
        <f>SUM(AO207:$AO$271)</f>
        <v>3619.4905496587494</v>
      </c>
      <c r="AQ206" t="b">
        <f t="shared" si="97"/>
        <v>1</v>
      </c>
      <c r="AR206" t="b">
        <f t="shared" si="137"/>
        <v>1</v>
      </c>
      <c r="AS206" t="b">
        <f t="shared" si="138"/>
        <v>1</v>
      </c>
      <c r="AT206" t="b">
        <f t="shared" si="140"/>
        <v>1</v>
      </c>
      <c r="AU206">
        <f t="shared" si="98"/>
        <v>8672.289022654335</v>
      </c>
      <c r="AV206" t="b">
        <f t="shared" si="99"/>
        <v>1</v>
      </c>
      <c r="AW206" t="b">
        <f t="shared" si="100"/>
        <v>1</v>
      </c>
      <c r="AX206" t="b">
        <f t="shared" si="139"/>
        <v>1</v>
      </c>
    </row>
    <row r="207" spans="1:50" x14ac:dyDescent="0.35">
      <c r="A207">
        <v>155</v>
      </c>
      <c r="B207">
        <f t="shared" si="101"/>
        <v>24</v>
      </c>
      <c r="C207">
        <f t="shared" si="102"/>
        <v>62</v>
      </c>
      <c r="D207">
        <f t="shared" si="103"/>
        <v>4.392389931179963E-3</v>
      </c>
      <c r="E207">
        <f t="shared" si="104"/>
        <v>3.6677145763219787E-4</v>
      </c>
      <c r="F207">
        <f t="shared" si="105"/>
        <v>0</v>
      </c>
      <c r="G207">
        <f t="shared" si="106"/>
        <v>0</v>
      </c>
      <c r="H207">
        <f t="shared" si="107"/>
        <v>0.02</v>
      </c>
      <c r="I207">
        <f t="shared" si="108"/>
        <v>1.4649208235057394</v>
      </c>
      <c r="J207">
        <f t="shared" si="109"/>
        <v>2.5322335356660287E-4</v>
      </c>
      <c r="K207">
        <f t="shared" si="110"/>
        <v>0</v>
      </c>
      <c r="L207">
        <f t="shared" si="111"/>
        <v>0</v>
      </c>
      <c r="M207">
        <f t="shared" si="112"/>
        <v>0.69015860749434477</v>
      </c>
      <c r="N207">
        <f t="shared" si="113"/>
        <v>0</v>
      </c>
      <c r="O207">
        <f t="shared" si="114"/>
        <v>0</v>
      </c>
      <c r="P207">
        <f t="shared" si="115"/>
        <v>7.3246041175286969</v>
      </c>
      <c r="Q207">
        <f t="shared" si="116"/>
        <v>366.23020587643487</v>
      </c>
      <c r="R207">
        <f t="shared" si="117"/>
        <v>0</v>
      </c>
      <c r="S207">
        <f t="shared" si="118"/>
        <v>0</v>
      </c>
      <c r="T207">
        <f t="shared" si="119"/>
        <v>5.0569933390191375</v>
      </c>
      <c r="U207">
        <f t="shared" si="120"/>
        <v>75.967006069980869</v>
      </c>
      <c r="V207">
        <f t="shared" si="121"/>
        <v>9.2738040909418229E-2</v>
      </c>
      <c r="W207">
        <f t="shared" si="122"/>
        <v>-81.116737449909436</v>
      </c>
      <c r="X207">
        <f t="shared" si="123"/>
        <v>81.116737449909436</v>
      </c>
      <c r="Y207">
        <f t="shared" si="124"/>
        <v>0.99673694261856227</v>
      </c>
      <c r="Z207">
        <f t="shared" si="125"/>
        <v>0.60254020941260911</v>
      </c>
      <c r="AA207">
        <f t="shared" si="126"/>
        <v>-48.876095969936067</v>
      </c>
      <c r="AB207">
        <f t="shared" si="127"/>
        <v>0</v>
      </c>
      <c r="AC207">
        <f t="shared" si="128"/>
        <v>0</v>
      </c>
      <c r="AD207">
        <f t="shared" si="129"/>
        <v>3.0470418254907603</v>
      </c>
      <c r="AE207">
        <f t="shared" si="130"/>
        <v>45.77317574585522</v>
      </c>
      <c r="AF207">
        <f t="shared" si="131"/>
        <v>5.587839859007597E-2</v>
      </c>
      <c r="AG207">
        <f t="shared" si="94"/>
        <v>5925.9355606651588</v>
      </c>
      <c r="AH207">
        <f t="shared" si="95"/>
        <v>8586.3386999976192</v>
      </c>
      <c r="AI207">
        <f t="shared" si="96"/>
        <v>5925.9355606651588</v>
      </c>
      <c r="AK207" t="b">
        <f t="shared" si="132"/>
        <v>1</v>
      </c>
      <c r="AL207" t="b">
        <f t="shared" si="133"/>
        <v>1</v>
      </c>
      <c r="AM207">
        <f t="shared" si="134"/>
        <v>5925.9355606651588</v>
      </c>
      <c r="AN207" t="b">
        <f t="shared" si="135"/>
        <v>1</v>
      </c>
      <c r="AO207">
        <f t="shared" si="136"/>
        <v>48.876095969936067</v>
      </c>
      <c r="AP207">
        <f>SUM(AO208:$AO$271)</f>
        <v>3570.6144536888128</v>
      </c>
      <c r="AQ207" t="b">
        <f t="shared" si="97"/>
        <v>1</v>
      </c>
      <c r="AR207" t="b">
        <f t="shared" si="137"/>
        <v>1</v>
      </c>
      <c r="AS207" t="b">
        <f t="shared" si="138"/>
        <v>1</v>
      </c>
      <c r="AT207" t="b">
        <f t="shared" si="140"/>
        <v>1</v>
      </c>
      <c r="AU207">
        <f t="shared" si="98"/>
        <v>8586.3386999976192</v>
      </c>
      <c r="AV207" t="b">
        <f t="shared" si="99"/>
        <v>1</v>
      </c>
      <c r="AW207" t="b">
        <f t="shared" si="100"/>
        <v>1</v>
      </c>
      <c r="AX207" t="b">
        <f t="shared" si="139"/>
        <v>1</v>
      </c>
    </row>
    <row r="208" spans="1:50" x14ac:dyDescent="0.35">
      <c r="A208">
        <v>156</v>
      </c>
      <c r="B208">
        <f t="shared" si="101"/>
        <v>24</v>
      </c>
      <c r="C208">
        <f t="shared" si="102"/>
        <v>62</v>
      </c>
      <c r="D208">
        <f t="shared" si="103"/>
        <v>4.392389931179963E-3</v>
      </c>
      <c r="E208">
        <f t="shared" si="104"/>
        <v>3.6677145763219787E-4</v>
      </c>
      <c r="F208">
        <f t="shared" si="105"/>
        <v>0</v>
      </c>
      <c r="G208">
        <f t="shared" si="106"/>
        <v>0</v>
      </c>
      <c r="H208">
        <f t="shared" si="107"/>
        <v>0.02</v>
      </c>
      <c r="I208">
        <f t="shared" si="108"/>
        <v>1.4685337134515697</v>
      </c>
      <c r="J208">
        <f t="shared" si="109"/>
        <v>2.5313047846810873E-4</v>
      </c>
      <c r="K208">
        <f t="shared" si="110"/>
        <v>0</v>
      </c>
      <c r="L208">
        <f t="shared" si="111"/>
        <v>0</v>
      </c>
      <c r="M208">
        <f t="shared" si="112"/>
        <v>0.68990547701587668</v>
      </c>
      <c r="N208">
        <f t="shared" si="113"/>
        <v>0</v>
      </c>
      <c r="O208">
        <f t="shared" si="114"/>
        <v>0</v>
      </c>
      <c r="P208">
        <f t="shared" si="115"/>
        <v>7.3426685672578484</v>
      </c>
      <c r="Q208">
        <f t="shared" si="116"/>
        <v>367.1334283628924</v>
      </c>
      <c r="R208">
        <f t="shared" si="117"/>
        <v>0</v>
      </c>
      <c r="S208">
        <f t="shared" si="118"/>
        <v>0</v>
      </c>
      <c r="T208">
        <f t="shared" si="119"/>
        <v>5.067605913671172</v>
      </c>
      <c r="U208">
        <f t="shared" si="120"/>
        <v>75.939143540432624</v>
      </c>
      <c r="V208">
        <f t="shared" si="121"/>
        <v>9.2932660383136079E-2</v>
      </c>
      <c r="W208">
        <f t="shared" si="122"/>
        <v>-81.099682114486939</v>
      </c>
      <c r="X208">
        <f t="shared" si="123"/>
        <v>81.099682114486939</v>
      </c>
      <c r="Y208">
        <f t="shared" si="124"/>
        <v>0.99673694261856227</v>
      </c>
      <c r="Z208">
        <f t="shared" si="125"/>
        <v>0.60057408613467222</v>
      </c>
      <c r="AA208">
        <f t="shared" si="126"/>
        <v>-48.706367471720412</v>
      </c>
      <c r="AB208">
        <f t="shared" si="127"/>
        <v>0</v>
      </c>
      <c r="AC208">
        <f t="shared" si="128"/>
        <v>0</v>
      </c>
      <c r="AD208">
        <f t="shared" si="129"/>
        <v>3.0434727904937247</v>
      </c>
      <c r="AE208">
        <f t="shared" si="130"/>
        <v>45.607081733645018</v>
      </c>
      <c r="AF208">
        <f t="shared" si="131"/>
        <v>5.5812947581665807E-2</v>
      </c>
      <c r="AG208">
        <f t="shared" si="94"/>
        <v>5864.2358495423687</v>
      </c>
      <c r="AH208">
        <f t="shared" si="95"/>
        <v>8500.0569569437066</v>
      </c>
      <c r="AI208">
        <f t="shared" si="96"/>
        <v>5864.2358495423687</v>
      </c>
      <c r="AK208" t="b">
        <f t="shared" si="132"/>
        <v>1</v>
      </c>
      <c r="AL208" t="b">
        <f t="shared" si="133"/>
        <v>1</v>
      </c>
      <c r="AM208">
        <f t="shared" si="134"/>
        <v>5864.2358495423696</v>
      </c>
      <c r="AN208" t="b">
        <f t="shared" si="135"/>
        <v>1</v>
      </c>
      <c r="AO208">
        <f t="shared" si="136"/>
        <v>48.706367471720412</v>
      </c>
      <c r="AP208">
        <f>SUM(AO209:$AO$271)</f>
        <v>3521.9080862170922</v>
      </c>
      <c r="AQ208" t="b">
        <f t="shared" si="97"/>
        <v>1</v>
      </c>
      <c r="AR208" t="b">
        <f t="shared" si="137"/>
        <v>1</v>
      </c>
      <c r="AS208" t="b">
        <f t="shared" si="138"/>
        <v>1</v>
      </c>
      <c r="AT208" t="b">
        <f t="shared" si="140"/>
        <v>1</v>
      </c>
      <c r="AU208">
        <f t="shared" si="98"/>
        <v>8500.0569569437066</v>
      </c>
      <c r="AV208" t="b">
        <f t="shared" si="99"/>
        <v>1</v>
      </c>
      <c r="AW208" t="b">
        <f t="shared" si="100"/>
        <v>1</v>
      </c>
      <c r="AX208" t="b">
        <f t="shared" si="139"/>
        <v>1</v>
      </c>
    </row>
    <row r="209" spans="1:50" x14ac:dyDescent="0.35">
      <c r="A209">
        <v>157</v>
      </c>
      <c r="B209">
        <f t="shared" si="101"/>
        <v>24</v>
      </c>
      <c r="C209">
        <f t="shared" si="102"/>
        <v>62</v>
      </c>
      <c r="D209">
        <f t="shared" si="103"/>
        <v>4.392389931179963E-3</v>
      </c>
      <c r="E209">
        <f t="shared" si="104"/>
        <v>3.6677145763219787E-4</v>
      </c>
      <c r="F209">
        <f t="shared" si="105"/>
        <v>0</v>
      </c>
      <c r="G209">
        <f t="shared" si="106"/>
        <v>0</v>
      </c>
      <c r="H209">
        <f t="shared" si="107"/>
        <v>0.02</v>
      </c>
      <c r="I209">
        <f t="shared" si="108"/>
        <v>1.4721555137586642</v>
      </c>
      <c r="J209">
        <f t="shared" si="109"/>
        <v>2.5303763743354986E-4</v>
      </c>
      <c r="K209">
        <f t="shared" si="110"/>
        <v>0</v>
      </c>
      <c r="L209">
        <f t="shared" si="111"/>
        <v>0</v>
      </c>
      <c r="M209">
        <f t="shared" si="112"/>
        <v>0.68965243937844312</v>
      </c>
      <c r="N209">
        <f t="shared" si="113"/>
        <v>0</v>
      </c>
      <c r="O209">
        <f t="shared" si="114"/>
        <v>0</v>
      </c>
      <c r="P209">
        <f t="shared" si="115"/>
        <v>7.3607775687933206</v>
      </c>
      <c r="Q209">
        <f t="shared" si="116"/>
        <v>368.03887843966606</v>
      </c>
      <c r="R209">
        <f t="shared" si="117"/>
        <v>0</v>
      </c>
      <c r="S209">
        <f t="shared" si="118"/>
        <v>0</v>
      </c>
      <c r="T209">
        <f t="shared" si="119"/>
        <v>5.0782407598061212</v>
      </c>
      <c r="U209">
        <f t="shared" si="120"/>
        <v>75.911291230064961</v>
      </c>
      <c r="V209">
        <f t="shared" si="121"/>
        <v>9.3127688284066548E-2</v>
      </c>
      <c r="W209">
        <f t="shared" si="122"/>
        <v>-81.082659678155153</v>
      </c>
      <c r="X209">
        <f t="shared" si="123"/>
        <v>81.082659678155153</v>
      </c>
      <c r="Y209">
        <f t="shared" si="124"/>
        <v>0.99673694261856227</v>
      </c>
      <c r="Z209">
        <f t="shared" si="125"/>
        <v>0.59861437842981036</v>
      </c>
      <c r="AA209">
        <f t="shared" si="126"/>
        <v>-48.537245924674693</v>
      </c>
      <c r="AB209">
        <f t="shared" si="127"/>
        <v>0</v>
      </c>
      <c r="AC209">
        <f t="shared" si="128"/>
        <v>0</v>
      </c>
      <c r="AD209">
        <f t="shared" si="129"/>
        <v>3.039907935948269</v>
      </c>
      <c r="AE209">
        <f t="shared" si="130"/>
        <v>45.44159041548965</v>
      </c>
      <c r="AF209">
        <f t="shared" si="131"/>
        <v>5.5747573236771632E-2</v>
      </c>
      <c r="AG209">
        <f t="shared" si="94"/>
        <v>5802.3511720570577</v>
      </c>
      <c r="AH209">
        <f t="shared" si="95"/>
        <v>8413.4425411247594</v>
      </c>
      <c r="AI209">
        <f t="shared" si="96"/>
        <v>5802.3511720570577</v>
      </c>
      <c r="AK209" t="b">
        <f t="shared" si="132"/>
        <v>1</v>
      </c>
      <c r="AL209" t="b">
        <f t="shared" si="133"/>
        <v>1</v>
      </c>
      <c r="AM209">
        <f t="shared" si="134"/>
        <v>5802.3511720570568</v>
      </c>
      <c r="AN209" t="b">
        <f t="shared" si="135"/>
        <v>1</v>
      </c>
      <c r="AO209">
        <f t="shared" si="136"/>
        <v>48.537245924674693</v>
      </c>
      <c r="AP209">
        <f>SUM(AO210:$AO$271)</f>
        <v>3473.3708402924176</v>
      </c>
      <c r="AQ209" t="b">
        <f t="shared" si="97"/>
        <v>1</v>
      </c>
      <c r="AR209" t="b">
        <f t="shared" si="137"/>
        <v>1</v>
      </c>
      <c r="AS209" t="b">
        <f t="shared" si="138"/>
        <v>1</v>
      </c>
      <c r="AT209" t="b">
        <f t="shared" si="140"/>
        <v>1</v>
      </c>
      <c r="AU209">
        <f t="shared" si="98"/>
        <v>8413.4425411247594</v>
      </c>
      <c r="AV209" t="b">
        <f t="shared" si="99"/>
        <v>1</v>
      </c>
      <c r="AW209" t="b">
        <f t="shared" si="100"/>
        <v>1</v>
      </c>
      <c r="AX209" t="b">
        <f t="shared" si="139"/>
        <v>1</v>
      </c>
    </row>
    <row r="210" spans="1:50" x14ac:dyDescent="0.35">
      <c r="A210">
        <v>158</v>
      </c>
      <c r="B210">
        <f t="shared" si="101"/>
        <v>24</v>
      </c>
      <c r="C210">
        <f t="shared" si="102"/>
        <v>62</v>
      </c>
      <c r="D210">
        <f t="shared" si="103"/>
        <v>4.392389931179963E-3</v>
      </c>
      <c r="E210">
        <f t="shared" si="104"/>
        <v>3.6677145763219787E-4</v>
      </c>
      <c r="F210">
        <f t="shared" si="105"/>
        <v>0</v>
      </c>
      <c r="G210">
        <f t="shared" si="106"/>
        <v>0</v>
      </c>
      <c r="H210">
        <f t="shared" si="107"/>
        <v>0.02</v>
      </c>
      <c r="I210">
        <f t="shared" si="108"/>
        <v>1.4757862464023772</v>
      </c>
      <c r="J210">
        <f t="shared" si="109"/>
        <v>2.5294483045043255E-4</v>
      </c>
      <c r="K210">
        <f t="shared" si="110"/>
        <v>0</v>
      </c>
      <c r="L210">
        <f t="shared" si="111"/>
        <v>0</v>
      </c>
      <c r="M210">
        <f t="shared" si="112"/>
        <v>0.68939949454799265</v>
      </c>
      <c r="N210">
        <f t="shared" si="113"/>
        <v>0</v>
      </c>
      <c r="O210">
        <f t="shared" si="114"/>
        <v>0</v>
      </c>
      <c r="P210">
        <f t="shared" si="115"/>
        <v>7.3789312320118858</v>
      </c>
      <c r="Q210">
        <f t="shared" si="116"/>
        <v>368.94656160059429</v>
      </c>
      <c r="R210">
        <f t="shared" si="117"/>
        <v>0</v>
      </c>
      <c r="S210">
        <f t="shared" si="118"/>
        <v>0</v>
      </c>
      <c r="T210">
        <f t="shared" si="119"/>
        <v>5.0888979241627776</v>
      </c>
      <c r="U210">
        <f t="shared" si="120"/>
        <v>75.883449135129766</v>
      </c>
      <c r="V210">
        <f t="shared" si="121"/>
        <v>9.3323125469332399E-2</v>
      </c>
      <c r="W210">
        <f t="shared" si="122"/>
        <v>-81.065670184761871</v>
      </c>
      <c r="X210">
        <f t="shared" si="123"/>
        <v>81.065670184761871</v>
      </c>
      <c r="Y210">
        <f t="shared" si="124"/>
        <v>0.99673694261856227</v>
      </c>
      <c r="Z210">
        <f t="shared" si="125"/>
        <v>0.59666106536364016</v>
      </c>
      <c r="AA210">
        <f t="shared" si="126"/>
        <v>-48.368729136857496</v>
      </c>
      <c r="AB210">
        <f t="shared" si="127"/>
        <v>0</v>
      </c>
      <c r="AC210">
        <f t="shared" si="128"/>
        <v>0</v>
      </c>
      <c r="AD210">
        <f t="shared" si="129"/>
        <v>3.0363472569577796</v>
      </c>
      <c r="AE210">
        <f t="shared" si="130"/>
        <v>45.276699604434128</v>
      </c>
      <c r="AF210">
        <f t="shared" si="131"/>
        <v>5.568227546559653E-2</v>
      </c>
      <c r="AG210">
        <f t="shared" si="94"/>
        <v>5740.2808897345476</v>
      </c>
      <c r="AH210">
        <f t="shared" si="95"/>
        <v>8326.4941955000759</v>
      </c>
      <c r="AI210">
        <f t="shared" si="96"/>
        <v>5740.2808897345476</v>
      </c>
      <c r="AK210" t="b">
        <f t="shared" si="132"/>
        <v>1</v>
      </c>
      <c r="AL210" t="b">
        <f t="shared" si="133"/>
        <v>1</v>
      </c>
      <c r="AM210">
        <f t="shared" si="134"/>
        <v>5740.2808897345476</v>
      </c>
      <c r="AN210" t="b">
        <f t="shared" si="135"/>
        <v>1</v>
      </c>
      <c r="AO210">
        <f t="shared" si="136"/>
        <v>48.368729136857496</v>
      </c>
      <c r="AP210">
        <f>SUM(AO211:$AO$271)</f>
        <v>3425.0021111555607</v>
      </c>
      <c r="AQ210" t="b">
        <f t="shared" si="97"/>
        <v>1</v>
      </c>
      <c r="AR210" t="b">
        <f t="shared" si="137"/>
        <v>1</v>
      </c>
      <c r="AS210" t="b">
        <f t="shared" si="138"/>
        <v>1</v>
      </c>
      <c r="AT210" t="b">
        <f t="shared" si="140"/>
        <v>1</v>
      </c>
      <c r="AU210">
        <f t="shared" si="98"/>
        <v>8326.4941955000777</v>
      </c>
      <c r="AV210" t="b">
        <f t="shared" si="99"/>
        <v>1</v>
      </c>
      <c r="AW210" t="b">
        <f t="shared" si="100"/>
        <v>1</v>
      </c>
      <c r="AX210" t="b">
        <f t="shared" si="139"/>
        <v>1</v>
      </c>
    </row>
    <row r="211" spans="1:50" x14ac:dyDescent="0.35">
      <c r="A211">
        <v>159</v>
      </c>
      <c r="B211">
        <f t="shared" si="101"/>
        <v>24</v>
      </c>
      <c r="C211">
        <f t="shared" si="102"/>
        <v>62</v>
      </c>
      <c r="D211">
        <f t="shared" si="103"/>
        <v>4.392389931179963E-3</v>
      </c>
      <c r="E211">
        <f t="shared" si="104"/>
        <v>3.6677145763219787E-4</v>
      </c>
      <c r="F211">
        <f t="shared" si="105"/>
        <v>0</v>
      </c>
      <c r="G211">
        <f t="shared" si="106"/>
        <v>0</v>
      </c>
      <c r="H211">
        <f t="shared" si="107"/>
        <v>0.02</v>
      </c>
      <c r="I211">
        <f t="shared" si="108"/>
        <v>1.4794259334122608</v>
      </c>
      <c r="J211">
        <f t="shared" si="109"/>
        <v>2.5285205750626773E-4</v>
      </c>
      <c r="K211">
        <f t="shared" si="110"/>
        <v>0</v>
      </c>
      <c r="L211">
        <f t="shared" si="111"/>
        <v>0</v>
      </c>
      <c r="M211">
        <f t="shared" si="112"/>
        <v>0.68914664249048641</v>
      </c>
      <c r="N211">
        <f t="shared" si="113"/>
        <v>0</v>
      </c>
      <c r="O211">
        <f t="shared" si="114"/>
        <v>0</v>
      </c>
      <c r="P211">
        <f t="shared" si="115"/>
        <v>7.3971296670613036</v>
      </c>
      <c r="Q211">
        <f t="shared" si="116"/>
        <v>369.85648335306519</v>
      </c>
      <c r="R211">
        <f t="shared" si="117"/>
        <v>0</v>
      </c>
      <c r="S211">
        <f t="shared" si="118"/>
        <v>0</v>
      </c>
      <c r="T211">
        <f t="shared" si="119"/>
        <v>5.0995774535780241</v>
      </c>
      <c r="U211">
        <f t="shared" si="120"/>
        <v>75.855617251880318</v>
      </c>
      <c r="V211">
        <f t="shared" si="121"/>
        <v>9.351897279785519E-2</v>
      </c>
      <c r="W211">
        <f t="shared" si="122"/>
        <v>-81.048713678256192</v>
      </c>
      <c r="X211">
        <f t="shared" si="123"/>
        <v>81.048713678256192</v>
      </c>
      <c r="Y211">
        <f t="shared" si="124"/>
        <v>0.99673694261856227</v>
      </c>
      <c r="Z211">
        <f t="shared" si="125"/>
        <v>0.59471412607008889</v>
      </c>
      <c r="AA211">
        <f t="shared" si="126"/>
        <v>-48.20081492426899</v>
      </c>
      <c r="AB211">
        <f t="shared" si="127"/>
        <v>0</v>
      </c>
      <c r="AC211">
        <f t="shared" si="128"/>
        <v>0</v>
      </c>
      <c r="AD211">
        <f t="shared" si="129"/>
        <v>3.0327907486313839</v>
      </c>
      <c r="AE211">
        <f t="shared" si="130"/>
        <v>45.112407121459164</v>
      </c>
      <c r="AF211">
        <f t="shared" si="131"/>
        <v>5.5617054178448866E-2</v>
      </c>
      <c r="AG211">
        <f t="shared" si="94"/>
        <v>5678.0243619660123</v>
      </c>
      <c r="AH211">
        <f t="shared" si="95"/>
        <v>8239.2106583387977</v>
      </c>
      <c r="AI211">
        <f t="shared" si="96"/>
        <v>5678.0243619660123</v>
      </c>
      <c r="AK211" t="b">
        <f t="shared" si="132"/>
        <v>1</v>
      </c>
      <c r="AL211" t="b">
        <f t="shared" si="133"/>
        <v>1</v>
      </c>
      <c r="AM211">
        <f t="shared" si="134"/>
        <v>5678.0243619660123</v>
      </c>
      <c r="AN211" t="b">
        <f t="shared" si="135"/>
        <v>1</v>
      </c>
      <c r="AO211">
        <f t="shared" si="136"/>
        <v>48.20081492426899</v>
      </c>
      <c r="AP211">
        <f>SUM(AO212:$AO$271)</f>
        <v>3376.8012962312914</v>
      </c>
      <c r="AQ211" t="b">
        <f t="shared" si="97"/>
        <v>1</v>
      </c>
      <c r="AR211" t="b">
        <f t="shared" si="137"/>
        <v>1</v>
      </c>
      <c r="AS211" t="b">
        <f t="shared" si="138"/>
        <v>1</v>
      </c>
      <c r="AT211" t="b">
        <f t="shared" si="140"/>
        <v>1</v>
      </c>
      <c r="AU211">
        <f t="shared" si="98"/>
        <v>8239.2106583387958</v>
      </c>
      <c r="AV211" t="b">
        <f t="shared" si="99"/>
        <v>1</v>
      </c>
      <c r="AW211" t="b">
        <f t="shared" si="100"/>
        <v>1</v>
      </c>
      <c r="AX211" t="b">
        <f t="shared" si="139"/>
        <v>1</v>
      </c>
    </row>
    <row r="212" spans="1:50" x14ac:dyDescent="0.35">
      <c r="A212">
        <v>160</v>
      </c>
      <c r="B212">
        <f t="shared" si="101"/>
        <v>25</v>
      </c>
      <c r="C212">
        <f t="shared" si="102"/>
        <v>63</v>
      </c>
      <c r="D212">
        <f t="shared" si="103"/>
        <v>4.8156387497445552E-3</v>
      </c>
      <c r="E212">
        <f t="shared" si="104"/>
        <v>4.0219170743016619E-4</v>
      </c>
      <c r="F212">
        <f t="shared" si="105"/>
        <v>0</v>
      </c>
      <c r="G212">
        <f t="shared" si="106"/>
        <v>0</v>
      </c>
      <c r="H212">
        <f t="shared" si="107"/>
        <v>0.02</v>
      </c>
      <c r="I212">
        <f t="shared" si="108"/>
        <v>1.4830745968721972</v>
      </c>
      <c r="J212">
        <f t="shared" si="109"/>
        <v>2.7716906481301505E-4</v>
      </c>
      <c r="K212">
        <f t="shared" si="110"/>
        <v>0</v>
      </c>
      <c r="L212">
        <f t="shared" si="111"/>
        <v>0</v>
      </c>
      <c r="M212">
        <f t="shared" si="112"/>
        <v>0.6888694734256734</v>
      </c>
      <c r="N212">
        <f t="shared" si="113"/>
        <v>0</v>
      </c>
      <c r="O212">
        <f t="shared" si="114"/>
        <v>0</v>
      </c>
      <c r="P212">
        <f t="shared" si="115"/>
        <v>7.4153729843609861</v>
      </c>
      <c r="Q212">
        <f t="shared" si="116"/>
        <v>370.76864921804929</v>
      </c>
      <c r="R212">
        <f t="shared" si="117"/>
        <v>0</v>
      </c>
      <c r="S212">
        <f t="shared" si="118"/>
        <v>0</v>
      </c>
      <c r="T212">
        <f t="shared" si="119"/>
        <v>5.1102793949870318</v>
      </c>
      <c r="U212">
        <f t="shared" si="120"/>
        <v>83.150719443904521</v>
      </c>
      <c r="V212">
        <f t="shared" si="121"/>
        <v>0.10276559976575154</v>
      </c>
      <c r="W212">
        <f t="shared" si="122"/>
        <v>-88.363764438657299</v>
      </c>
      <c r="X212">
        <f t="shared" si="123"/>
        <v>88.363764438657299</v>
      </c>
      <c r="Y212">
        <f t="shared" si="124"/>
        <v>0.99673694261856227</v>
      </c>
      <c r="Z212">
        <f t="shared" si="125"/>
        <v>0.59277353975117053</v>
      </c>
      <c r="AA212">
        <f t="shared" si="126"/>
        <v>-52.379701432041493</v>
      </c>
      <c r="AB212">
        <f t="shared" si="127"/>
        <v>0</v>
      </c>
      <c r="AC212">
        <f t="shared" si="128"/>
        <v>0</v>
      </c>
      <c r="AD212">
        <f t="shared" si="129"/>
        <v>3.029238406083933</v>
      </c>
      <c r="AE212">
        <f t="shared" si="130"/>
        <v>49.289546297619765</v>
      </c>
      <c r="AF212">
        <f t="shared" si="131"/>
        <v>6.0916728337796607E-2</v>
      </c>
      <c r="AG212">
        <f t="shared" si="94"/>
        <v>5608.248971765418</v>
      </c>
      <c r="AH212">
        <f t="shared" si="95"/>
        <v>8141.236022371847</v>
      </c>
      <c r="AI212">
        <f t="shared" si="96"/>
        <v>5608.248971765418</v>
      </c>
      <c r="AK212" t="b">
        <f t="shared" si="132"/>
        <v>1</v>
      </c>
      <c r="AL212" t="b">
        <f t="shared" si="133"/>
        <v>1</v>
      </c>
      <c r="AM212">
        <f t="shared" si="134"/>
        <v>5608.248971765418</v>
      </c>
      <c r="AN212" t="b">
        <f t="shared" si="135"/>
        <v>1</v>
      </c>
      <c r="AO212">
        <f t="shared" si="136"/>
        <v>52.379701432041493</v>
      </c>
      <c r="AP212">
        <f>SUM(AO213:$AO$271)</f>
        <v>3324.4215947992502</v>
      </c>
      <c r="AQ212" t="b">
        <f t="shared" si="97"/>
        <v>1</v>
      </c>
      <c r="AR212" t="b">
        <f t="shared" si="137"/>
        <v>1</v>
      </c>
      <c r="AS212" t="b">
        <f t="shared" si="138"/>
        <v>1</v>
      </c>
      <c r="AT212" t="b">
        <f t="shared" si="140"/>
        <v>1</v>
      </c>
      <c r="AU212">
        <f t="shared" si="98"/>
        <v>8141.2360223718479</v>
      </c>
      <c r="AV212" t="b">
        <f t="shared" si="99"/>
        <v>1</v>
      </c>
      <c r="AW212" t="b">
        <f t="shared" si="100"/>
        <v>1</v>
      </c>
      <c r="AX212" t="b">
        <f t="shared" si="139"/>
        <v>1</v>
      </c>
    </row>
    <row r="213" spans="1:50" x14ac:dyDescent="0.35">
      <c r="A213">
        <v>161</v>
      </c>
      <c r="B213">
        <f t="shared" si="101"/>
        <v>25</v>
      </c>
      <c r="C213">
        <f t="shared" si="102"/>
        <v>63</v>
      </c>
      <c r="D213">
        <f t="shared" si="103"/>
        <v>4.8156387497445552E-3</v>
      </c>
      <c r="E213">
        <f t="shared" si="104"/>
        <v>4.0219170743016619E-4</v>
      </c>
      <c r="F213">
        <f t="shared" si="105"/>
        <v>0</v>
      </c>
      <c r="G213">
        <f t="shared" si="106"/>
        <v>0</v>
      </c>
      <c r="H213">
        <f t="shared" si="107"/>
        <v>0.02</v>
      </c>
      <c r="I213">
        <f t="shared" si="108"/>
        <v>1.4867322589205347</v>
      </c>
      <c r="J213">
        <f t="shared" si="109"/>
        <v>2.770575897135911E-4</v>
      </c>
      <c r="K213">
        <f t="shared" si="110"/>
        <v>0</v>
      </c>
      <c r="L213">
        <f t="shared" si="111"/>
        <v>0</v>
      </c>
      <c r="M213">
        <f t="shared" si="112"/>
        <v>0.68859241583595976</v>
      </c>
      <c r="N213">
        <f t="shared" si="113"/>
        <v>0</v>
      </c>
      <c r="O213">
        <f t="shared" si="114"/>
        <v>0</v>
      </c>
      <c r="P213">
        <f t="shared" si="115"/>
        <v>7.4336612946026737</v>
      </c>
      <c r="Q213">
        <f t="shared" si="116"/>
        <v>371.68306473013371</v>
      </c>
      <c r="R213">
        <f t="shared" si="117"/>
        <v>0</v>
      </c>
      <c r="S213">
        <f t="shared" si="118"/>
        <v>0</v>
      </c>
      <c r="T213">
        <f t="shared" si="119"/>
        <v>5.1208223416377532</v>
      </c>
      <c r="U213">
        <f t="shared" si="120"/>
        <v>83.117276914077323</v>
      </c>
      <c r="V213">
        <f t="shared" si="121"/>
        <v>0.1029776140514915</v>
      </c>
      <c r="W213">
        <f t="shared" si="122"/>
        <v>-88.341076869766567</v>
      </c>
      <c r="X213">
        <f t="shared" si="123"/>
        <v>88.341076869766567</v>
      </c>
      <c r="Y213">
        <f t="shared" si="124"/>
        <v>0.99673694261856227</v>
      </c>
      <c r="Z213">
        <f t="shared" si="125"/>
        <v>0.59083928567676458</v>
      </c>
      <c r="AA213">
        <f t="shared" si="126"/>
        <v>-52.195378753649031</v>
      </c>
      <c r="AB213">
        <f t="shared" si="127"/>
        <v>0</v>
      </c>
      <c r="AC213">
        <f t="shared" si="128"/>
        <v>0</v>
      </c>
      <c r="AD213">
        <f t="shared" si="129"/>
        <v>3.0255830144108669</v>
      </c>
      <c r="AE213">
        <f t="shared" si="130"/>
        <v>49.108952519311281</v>
      </c>
      <c r="AF213">
        <f t="shared" si="131"/>
        <v>6.0843219926880791E-2</v>
      </c>
      <c r="AG213">
        <f t="shared" si="94"/>
        <v>5538.2678426629964</v>
      </c>
      <c r="AH213">
        <f t="shared" si="95"/>
        <v>8042.8824298616046</v>
      </c>
      <c r="AI213">
        <f t="shared" si="96"/>
        <v>5538.2678426629964</v>
      </c>
      <c r="AK213" t="b">
        <f t="shared" si="132"/>
        <v>1</v>
      </c>
      <c r="AL213" t="b">
        <f t="shared" si="133"/>
        <v>1</v>
      </c>
      <c r="AM213">
        <f t="shared" si="134"/>
        <v>5538.2678426629955</v>
      </c>
      <c r="AN213" t="b">
        <f t="shared" si="135"/>
        <v>1</v>
      </c>
      <c r="AO213">
        <f t="shared" si="136"/>
        <v>52.195378753649031</v>
      </c>
      <c r="AP213">
        <f>SUM(AO214:$AO$271)</f>
        <v>3272.2262160456012</v>
      </c>
      <c r="AQ213" t="b">
        <f t="shared" si="97"/>
        <v>1</v>
      </c>
      <c r="AR213" t="b">
        <f t="shared" si="137"/>
        <v>1</v>
      </c>
      <c r="AS213" t="b">
        <f t="shared" si="138"/>
        <v>1</v>
      </c>
      <c r="AT213" t="b">
        <f t="shared" si="140"/>
        <v>1</v>
      </c>
      <c r="AU213">
        <f t="shared" si="98"/>
        <v>8042.8824298616046</v>
      </c>
      <c r="AV213" t="b">
        <f t="shared" si="99"/>
        <v>1</v>
      </c>
      <c r="AW213" t="b">
        <f t="shared" si="100"/>
        <v>1</v>
      </c>
      <c r="AX213" t="b">
        <f t="shared" si="139"/>
        <v>1</v>
      </c>
    </row>
    <row r="214" spans="1:50" x14ac:dyDescent="0.35">
      <c r="A214">
        <v>162</v>
      </c>
      <c r="B214">
        <f t="shared" si="101"/>
        <v>25</v>
      </c>
      <c r="C214">
        <f t="shared" si="102"/>
        <v>63</v>
      </c>
      <c r="D214">
        <f t="shared" si="103"/>
        <v>4.8156387497445552E-3</v>
      </c>
      <c r="E214">
        <f t="shared" si="104"/>
        <v>4.0219170743016619E-4</v>
      </c>
      <c r="F214">
        <f t="shared" si="105"/>
        <v>0</v>
      </c>
      <c r="G214">
        <f t="shared" si="106"/>
        <v>0</v>
      </c>
      <c r="H214">
        <f t="shared" si="107"/>
        <v>0.02</v>
      </c>
      <c r="I214">
        <f t="shared" si="108"/>
        <v>1.490398941750219</v>
      </c>
      <c r="J214">
        <f t="shared" si="109"/>
        <v>2.7694615944852765E-4</v>
      </c>
      <c r="K214">
        <f t="shared" si="110"/>
        <v>0</v>
      </c>
      <c r="L214">
        <f t="shared" si="111"/>
        <v>0</v>
      </c>
      <c r="M214">
        <f t="shared" si="112"/>
        <v>0.68831546967651125</v>
      </c>
      <c r="N214">
        <f t="shared" si="113"/>
        <v>0</v>
      </c>
      <c r="O214">
        <f t="shared" si="114"/>
        <v>0</v>
      </c>
      <c r="P214">
        <f t="shared" si="115"/>
        <v>7.4519947087510952</v>
      </c>
      <c r="Q214">
        <f t="shared" si="116"/>
        <v>372.59973543755478</v>
      </c>
      <c r="R214">
        <f t="shared" si="117"/>
        <v>0</v>
      </c>
      <c r="S214">
        <f t="shared" si="118"/>
        <v>0</v>
      </c>
      <c r="T214">
        <f t="shared" si="119"/>
        <v>5.1313870392957064</v>
      </c>
      <c r="U214">
        <f t="shared" si="120"/>
        <v>83.083847834558298</v>
      </c>
      <c r="V214">
        <f t="shared" si="121"/>
        <v>0.10319006574096827</v>
      </c>
      <c r="W214">
        <f t="shared" si="122"/>
        <v>-88.318424939594976</v>
      </c>
      <c r="X214">
        <f t="shared" si="123"/>
        <v>88.318424939594976</v>
      </c>
      <c r="Y214">
        <f t="shared" si="124"/>
        <v>0.99673694261856227</v>
      </c>
      <c r="Z214">
        <f t="shared" si="125"/>
        <v>0.58891134318439364</v>
      </c>
      <c r="AA214">
        <f t="shared" si="126"/>
        <v>-52.011722259106925</v>
      </c>
      <c r="AB214">
        <f t="shared" si="127"/>
        <v>0</v>
      </c>
      <c r="AC214">
        <f t="shared" si="128"/>
        <v>0</v>
      </c>
      <c r="AD214">
        <f t="shared" si="129"/>
        <v>3.0219320337106232</v>
      </c>
      <c r="AE214">
        <f t="shared" si="130"/>
        <v>48.929020425177505</v>
      </c>
      <c r="AF214">
        <f t="shared" si="131"/>
        <v>6.0769800218799505E-2</v>
      </c>
      <c r="AG214">
        <f t="shared" si="94"/>
        <v>5468.0802654844001</v>
      </c>
      <c r="AH214">
        <f t="shared" si="95"/>
        <v>7944.1484411998508</v>
      </c>
      <c r="AI214">
        <f t="shared" si="96"/>
        <v>5468.0802654844001</v>
      </c>
      <c r="AK214" t="b">
        <f t="shared" si="132"/>
        <v>1</v>
      </c>
      <c r="AL214" t="b">
        <f t="shared" si="133"/>
        <v>1</v>
      </c>
      <c r="AM214">
        <f t="shared" si="134"/>
        <v>5468.0802654844001</v>
      </c>
      <c r="AN214" t="b">
        <f t="shared" si="135"/>
        <v>1</v>
      </c>
      <c r="AO214">
        <f t="shared" si="136"/>
        <v>52.011722259106925</v>
      </c>
      <c r="AP214">
        <f>SUM(AO215:$AO$271)</f>
        <v>3220.2144937864937</v>
      </c>
      <c r="AQ214" t="b">
        <f t="shared" si="97"/>
        <v>1</v>
      </c>
      <c r="AR214" t="b">
        <f t="shared" si="137"/>
        <v>1</v>
      </c>
      <c r="AS214" t="b">
        <f t="shared" si="138"/>
        <v>1</v>
      </c>
      <c r="AT214" t="b">
        <f t="shared" si="140"/>
        <v>1</v>
      </c>
      <c r="AU214">
        <f t="shared" si="98"/>
        <v>7944.1484411998517</v>
      </c>
      <c r="AV214" t="b">
        <f t="shared" si="99"/>
        <v>1</v>
      </c>
      <c r="AW214" t="b">
        <f t="shared" si="100"/>
        <v>1</v>
      </c>
      <c r="AX214" t="b">
        <f t="shared" si="139"/>
        <v>1</v>
      </c>
    </row>
    <row r="215" spans="1:50" x14ac:dyDescent="0.35">
      <c r="A215">
        <v>163</v>
      </c>
      <c r="B215">
        <f t="shared" si="101"/>
        <v>25</v>
      </c>
      <c r="C215">
        <f t="shared" si="102"/>
        <v>63</v>
      </c>
      <c r="D215">
        <f t="shared" si="103"/>
        <v>4.8156387497445552E-3</v>
      </c>
      <c r="E215">
        <f t="shared" si="104"/>
        <v>4.0219170743016619E-4</v>
      </c>
      <c r="F215">
        <f t="shared" si="105"/>
        <v>0</v>
      </c>
      <c r="G215">
        <f t="shared" si="106"/>
        <v>0</v>
      </c>
      <c r="H215">
        <f t="shared" si="107"/>
        <v>0.02</v>
      </c>
      <c r="I215">
        <f t="shared" si="108"/>
        <v>1.4940746676089309</v>
      </c>
      <c r="J215">
        <f t="shared" si="109"/>
        <v>2.7683477399979286E-4</v>
      </c>
      <c r="K215">
        <f t="shared" si="110"/>
        <v>0</v>
      </c>
      <c r="L215">
        <f t="shared" si="111"/>
        <v>0</v>
      </c>
      <c r="M215">
        <f t="shared" si="112"/>
        <v>0.68803863490251149</v>
      </c>
      <c r="N215">
        <f t="shared" si="113"/>
        <v>0</v>
      </c>
      <c r="O215">
        <f t="shared" si="114"/>
        <v>0</v>
      </c>
      <c r="P215">
        <f t="shared" si="115"/>
        <v>7.4703733380446549</v>
      </c>
      <c r="Q215">
        <f t="shared" si="116"/>
        <v>373.51866690223272</v>
      </c>
      <c r="R215">
        <f t="shared" si="117"/>
        <v>0</v>
      </c>
      <c r="S215">
        <f t="shared" si="118"/>
        <v>0</v>
      </c>
      <c r="T215">
        <f t="shared" si="119"/>
        <v>5.1419735328350935</v>
      </c>
      <c r="U215">
        <f t="shared" si="120"/>
        <v>83.050432199937859</v>
      </c>
      <c r="V215">
        <f t="shared" si="121"/>
        <v>0.10340295573658351</v>
      </c>
      <c r="W215">
        <f t="shared" si="122"/>
        <v>-88.295808688509538</v>
      </c>
      <c r="X215">
        <f t="shared" si="123"/>
        <v>88.295808688509538</v>
      </c>
      <c r="Y215">
        <f t="shared" si="124"/>
        <v>0.99673694261856227</v>
      </c>
      <c r="Z215">
        <f t="shared" si="125"/>
        <v>0.58698969167900328</v>
      </c>
      <c r="AA215">
        <f t="shared" si="126"/>
        <v>-51.82872951861647</v>
      </c>
      <c r="AB215">
        <f t="shared" si="127"/>
        <v>0</v>
      </c>
      <c r="AC215">
        <f t="shared" si="128"/>
        <v>0</v>
      </c>
      <c r="AD215">
        <f t="shared" si="129"/>
        <v>3.0182854586604666</v>
      </c>
      <c r="AE215">
        <f t="shared" si="130"/>
        <v>48.749747590849488</v>
      </c>
      <c r="AF215">
        <f t="shared" si="131"/>
        <v>6.0696469106514779E-2</v>
      </c>
      <c r="AG215">
        <f t="shared" si="94"/>
        <v>5397.6855286932641</v>
      </c>
      <c r="AH215">
        <f t="shared" si="95"/>
        <v>7845.0326113708206</v>
      </c>
      <c r="AI215">
        <f t="shared" si="96"/>
        <v>5397.6855286932641</v>
      </c>
      <c r="AK215" t="b">
        <f t="shared" si="132"/>
        <v>1</v>
      </c>
      <c r="AL215" t="b">
        <f t="shared" si="133"/>
        <v>1</v>
      </c>
      <c r="AM215">
        <f t="shared" si="134"/>
        <v>5397.6855286932632</v>
      </c>
      <c r="AN215" t="b">
        <f t="shared" si="135"/>
        <v>1</v>
      </c>
      <c r="AO215">
        <f t="shared" si="136"/>
        <v>51.82872951861647</v>
      </c>
      <c r="AP215">
        <f>SUM(AO216:$AO$271)</f>
        <v>3168.3857642678777</v>
      </c>
      <c r="AQ215" t="b">
        <f t="shared" si="97"/>
        <v>1</v>
      </c>
      <c r="AR215" t="b">
        <f t="shared" si="137"/>
        <v>1</v>
      </c>
      <c r="AS215" t="b">
        <f t="shared" si="138"/>
        <v>1</v>
      </c>
      <c r="AT215" t="b">
        <f t="shared" si="140"/>
        <v>1</v>
      </c>
      <c r="AU215">
        <f t="shared" si="98"/>
        <v>7845.0326113708197</v>
      </c>
      <c r="AV215" t="b">
        <f t="shared" si="99"/>
        <v>1</v>
      </c>
      <c r="AW215" t="b">
        <f t="shared" si="100"/>
        <v>1</v>
      </c>
      <c r="AX215" t="b">
        <f t="shared" si="139"/>
        <v>1</v>
      </c>
    </row>
    <row r="216" spans="1:50" x14ac:dyDescent="0.35">
      <c r="A216">
        <v>164</v>
      </c>
      <c r="B216">
        <f t="shared" si="101"/>
        <v>25</v>
      </c>
      <c r="C216">
        <f t="shared" si="102"/>
        <v>63</v>
      </c>
      <c r="D216">
        <f t="shared" si="103"/>
        <v>4.8156387497445552E-3</v>
      </c>
      <c r="E216">
        <f t="shared" si="104"/>
        <v>4.0219170743016619E-4</v>
      </c>
      <c r="F216">
        <f t="shared" si="105"/>
        <v>0</v>
      </c>
      <c r="G216">
        <f t="shared" si="106"/>
        <v>0</v>
      </c>
      <c r="H216">
        <f t="shared" si="107"/>
        <v>0.02</v>
      </c>
      <c r="I216">
        <f t="shared" si="108"/>
        <v>1.4977594587992193</v>
      </c>
      <c r="J216">
        <f t="shared" si="109"/>
        <v>2.7672343334936186E-4</v>
      </c>
      <c r="K216">
        <f t="shared" si="110"/>
        <v>0</v>
      </c>
      <c r="L216">
        <f t="shared" si="111"/>
        <v>0</v>
      </c>
      <c r="M216">
        <f t="shared" si="112"/>
        <v>0.6877619114691621</v>
      </c>
      <c r="N216">
        <f t="shared" si="113"/>
        <v>0</v>
      </c>
      <c r="O216">
        <f t="shared" si="114"/>
        <v>0</v>
      </c>
      <c r="P216">
        <f t="shared" si="115"/>
        <v>7.4887972939960967</v>
      </c>
      <c r="Q216">
        <f t="shared" si="116"/>
        <v>374.43986469980484</v>
      </c>
      <c r="R216">
        <f t="shared" si="117"/>
        <v>0</v>
      </c>
      <c r="S216">
        <f t="shared" si="118"/>
        <v>0</v>
      </c>
      <c r="T216">
        <f t="shared" si="119"/>
        <v>5.1525818672226968</v>
      </c>
      <c r="U216">
        <f t="shared" si="120"/>
        <v>83.017030004808561</v>
      </c>
      <c r="V216">
        <f t="shared" si="121"/>
        <v>0.10361628494260051</v>
      </c>
      <c r="W216">
        <f t="shared" si="122"/>
        <v>-88.273228156973857</v>
      </c>
      <c r="X216">
        <f t="shared" si="123"/>
        <v>88.273228156973857</v>
      </c>
      <c r="Y216">
        <f t="shared" si="124"/>
        <v>0.99673694261856227</v>
      </c>
      <c r="Z216">
        <f t="shared" si="125"/>
        <v>0.5850743106327424</v>
      </c>
      <c r="AA216">
        <f t="shared" si="126"/>
        <v>-51.646398111268269</v>
      </c>
      <c r="AB216">
        <f t="shared" si="127"/>
        <v>0</v>
      </c>
      <c r="AC216">
        <f t="shared" si="128"/>
        <v>0</v>
      </c>
      <c r="AD216">
        <f t="shared" si="129"/>
        <v>3.0146432839440882</v>
      </c>
      <c r="AE216">
        <f t="shared" si="130"/>
        <v>48.571131600841063</v>
      </c>
      <c r="AF216">
        <f t="shared" si="131"/>
        <v>6.0623226483117805E-2</v>
      </c>
      <c r="AG216">
        <f t="shared" si="94"/>
        <v>5327.0829183833721</v>
      </c>
      <c r="AH216">
        <f t="shared" si="95"/>
        <v>7745.5334899310255</v>
      </c>
      <c r="AI216">
        <f t="shared" si="96"/>
        <v>5327.0829183833721</v>
      </c>
      <c r="AK216" t="b">
        <f t="shared" si="132"/>
        <v>1</v>
      </c>
      <c r="AL216" t="b">
        <f t="shared" si="133"/>
        <v>1</v>
      </c>
      <c r="AM216">
        <f t="shared" si="134"/>
        <v>5327.082918383373</v>
      </c>
      <c r="AN216" t="b">
        <f t="shared" si="135"/>
        <v>1</v>
      </c>
      <c r="AO216">
        <f t="shared" si="136"/>
        <v>51.646398111268269</v>
      </c>
      <c r="AP216">
        <f>SUM(AO217:$AO$271)</f>
        <v>3116.7393661566093</v>
      </c>
      <c r="AQ216" t="b">
        <f t="shared" si="97"/>
        <v>1</v>
      </c>
      <c r="AR216" t="b">
        <f t="shared" si="137"/>
        <v>1</v>
      </c>
      <c r="AS216" t="b">
        <f t="shared" si="138"/>
        <v>1</v>
      </c>
      <c r="AT216" t="b">
        <f t="shared" si="140"/>
        <v>1</v>
      </c>
      <c r="AU216">
        <f t="shared" si="98"/>
        <v>7745.5334899310246</v>
      </c>
      <c r="AV216" t="b">
        <f t="shared" si="99"/>
        <v>1</v>
      </c>
      <c r="AW216" t="b">
        <f t="shared" si="100"/>
        <v>1</v>
      </c>
      <c r="AX216" t="b">
        <f t="shared" si="139"/>
        <v>1</v>
      </c>
    </row>
    <row r="217" spans="1:50" x14ac:dyDescent="0.35">
      <c r="A217">
        <v>165</v>
      </c>
      <c r="B217">
        <f t="shared" si="101"/>
        <v>25</v>
      </c>
      <c r="C217">
        <f t="shared" si="102"/>
        <v>63</v>
      </c>
      <c r="D217">
        <f t="shared" si="103"/>
        <v>4.8156387497445552E-3</v>
      </c>
      <c r="E217">
        <f t="shared" si="104"/>
        <v>4.0219170743016619E-4</v>
      </c>
      <c r="F217">
        <f t="shared" si="105"/>
        <v>0</v>
      </c>
      <c r="G217">
        <f t="shared" si="106"/>
        <v>0</v>
      </c>
      <c r="H217">
        <f t="shared" si="107"/>
        <v>0.02</v>
      </c>
      <c r="I217">
        <f t="shared" si="108"/>
        <v>1.5014533376786376</v>
      </c>
      <c r="J217">
        <f t="shared" si="109"/>
        <v>2.7661213747921711E-4</v>
      </c>
      <c r="K217">
        <f t="shared" si="110"/>
        <v>0</v>
      </c>
      <c r="L217">
        <f t="shared" si="111"/>
        <v>0</v>
      </c>
      <c r="M217">
        <f t="shared" si="112"/>
        <v>0.6874852993316829</v>
      </c>
      <c r="N217">
        <f t="shared" si="113"/>
        <v>0</v>
      </c>
      <c r="O217">
        <f t="shared" si="114"/>
        <v>0</v>
      </c>
      <c r="P217">
        <f t="shared" si="115"/>
        <v>7.5072666883931882</v>
      </c>
      <c r="Q217">
        <f t="shared" si="116"/>
        <v>375.3633344196594</v>
      </c>
      <c r="R217">
        <f t="shared" si="117"/>
        <v>0</v>
      </c>
      <c r="S217">
        <f t="shared" si="118"/>
        <v>0</v>
      </c>
      <c r="T217">
        <f t="shared" si="119"/>
        <v>5.1632120875180654</v>
      </c>
      <c r="U217">
        <f t="shared" si="120"/>
        <v>82.983641243765135</v>
      </c>
      <c r="V217">
        <f t="shared" si="121"/>
        <v>0.10383005426514817</v>
      </c>
      <c r="W217">
        <f t="shared" si="122"/>
        <v>-88.250683385548342</v>
      </c>
      <c r="X217">
        <f t="shared" si="123"/>
        <v>88.250683385548342</v>
      </c>
      <c r="Y217">
        <f t="shared" si="124"/>
        <v>0.99673694261856227</v>
      </c>
      <c r="Z217">
        <f t="shared" si="125"/>
        <v>0.58316517958474257</v>
      </c>
      <c r="AA217">
        <f t="shared" si="126"/>
        <v>-51.464725625009557</v>
      </c>
      <c r="AB217">
        <f t="shared" si="127"/>
        <v>0</v>
      </c>
      <c r="AC217">
        <f t="shared" si="128"/>
        <v>0</v>
      </c>
      <c r="AD217">
        <f t="shared" si="129"/>
        <v>3.0110055042515862</v>
      </c>
      <c r="AE217">
        <f t="shared" si="130"/>
        <v>48.393170048516147</v>
      </c>
      <c r="AF217">
        <f t="shared" si="131"/>
        <v>6.0550072241828699E-2</v>
      </c>
      <c r="AG217">
        <f t="shared" si="94"/>
        <v>5256.2717182708075</v>
      </c>
      <c r="AH217">
        <f t="shared" si="95"/>
        <v>7645.6496209890247</v>
      </c>
      <c r="AI217">
        <f t="shared" si="96"/>
        <v>5256.2717182708075</v>
      </c>
      <c r="AK217" t="b">
        <f t="shared" si="132"/>
        <v>1</v>
      </c>
      <c r="AL217" t="b">
        <f t="shared" si="133"/>
        <v>1</v>
      </c>
      <c r="AM217">
        <f t="shared" si="134"/>
        <v>5256.2717182708075</v>
      </c>
      <c r="AN217" t="b">
        <f t="shared" si="135"/>
        <v>1</v>
      </c>
      <c r="AO217">
        <f t="shared" si="136"/>
        <v>51.464725625009557</v>
      </c>
      <c r="AP217">
        <f>SUM(AO218:$AO$271)</f>
        <v>3065.2746405315997</v>
      </c>
      <c r="AQ217" t="b">
        <f t="shared" si="97"/>
        <v>1</v>
      </c>
      <c r="AR217" t="b">
        <f t="shared" si="137"/>
        <v>1</v>
      </c>
      <c r="AS217" t="b">
        <f t="shared" si="138"/>
        <v>1</v>
      </c>
      <c r="AT217" t="b">
        <f t="shared" si="140"/>
        <v>1</v>
      </c>
      <c r="AU217">
        <f t="shared" si="98"/>
        <v>7645.6496209890238</v>
      </c>
      <c r="AV217" t="b">
        <f t="shared" si="99"/>
        <v>1</v>
      </c>
      <c r="AW217" t="b">
        <f t="shared" si="100"/>
        <v>1</v>
      </c>
      <c r="AX217" t="b">
        <f t="shared" si="139"/>
        <v>1</v>
      </c>
    </row>
    <row r="218" spans="1:50" x14ac:dyDescent="0.35">
      <c r="A218">
        <v>166</v>
      </c>
      <c r="B218">
        <f t="shared" si="101"/>
        <v>25</v>
      </c>
      <c r="C218">
        <f t="shared" si="102"/>
        <v>63</v>
      </c>
      <c r="D218">
        <f t="shared" si="103"/>
        <v>4.8156387497445552E-3</v>
      </c>
      <c r="E218">
        <f t="shared" si="104"/>
        <v>4.0219170743016619E-4</v>
      </c>
      <c r="F218">
        <f t="shared" si="105"/>
        <v>0</v>
      </c>
      <c r="G218">
        <f t="shared" si="106"/>
        <v>0</v>
      </c>
      <c r="H218">
        <f t="shared" si="107"/>
        <v>0.02</v>
      </c>
      <c r="I218">
        <f t="shared" si="108"/>
        <v>1.5051563266598791</v>
      </c>
      <c r="J218">
        <f t="shared" si="109"/>
        <v>2.7650088637134844E-4</v>
      </c>
      <c r="K218">
        <f t="shared" si="110"/>
        <v>0</v>
      </c>
      <c r="L218">
        <f t="shared" si="111"/>
        <v>0</v>
      </c>
      <c r="M218">
        <f t="shared" si="112"/>
        <v>0.68720879844531157</v>
      </c>
      <c r="N218">
        <f t="shared" si="113"/>
        <v>0</v>
      </c>
      <c r="O218">
        <f t="shared" si="114"/>
        <v>0</v>
      </c>
      <c r="P218">
        <f t="shared" si="115"/>
        <v>7.5257816332993954</v>
      </c>
      <c r="Q218">
        <f t="shared" si="116"/>
        <v>376.28908166496979</v>
      </c>
      <c r="R218">
        <f t="shared" si="117"/>
        <v>0</v>
      </c>
      <c r="S218">
        <f t="shared" si="118"/>
        <v>0</v>
      </c>
      <c r="T218">
        <f t="shared" si="119"/>
        <v>5.1738642388737164</v>
      </c>
      <c r="U218">
        <f t="shared" si="120"/>
        <v>82.950265911404529</v>
      </c>
      <c r="V218">
        <f t="shared" si="121"/>
        <v>0.10404426461222487</v>
      </c>
      <c r="W218">
        <f t="shared" si="122"/>
        <v>-88.228174414890475</v>
      </c>
      <c r="X218">
        <f t="shared" si="123"/>
        <v>88.228174414890475</v>
      </c>
      <c r="Y218">
        <f t="shared" si="124"/>
        <v>0.99673694261856227</v>
      </c>
      <c r="Z218">
        <f t="shared" si="125"/>
        <v>0.58126227814090115</v>
      </c>
      <c r="AA218">
        <f t="shared" si="126"/>
        <v>-51.283709656612004</v>
      </c>
      <c r="AB218">
        <f t="shared" si="127"/>
        <v>0</v>
      </c>
      <c r="AC218">
        <f t="shared" si="128"/>
        <v>0</v>
      </c>
      <c r="AD218">
        <f t="shared" si="129"/>
        <v>3.0073721142794758</v>
      </c>
      <c r="AE218">
        <f t="shared" si="130"/>
        <v>48.215860536056532</v>
      </c>
      <c r="AF218">
        <f t="shared" si="131"/>
        <v>6.0477006275996566E-2</v>
      </c>
      <c r="AG218">
        <f t="shared" si="94"/>
        <v>5185.2512096860673</v>
      </c>
      <c r="AH218">
        <f t="shared" si="95"/>
        <v>7545.3795431851013</v>
      </c>
      <c r="AI218">
        <f t="shared" si="96"/>
        <v>5185.2512096860673</v>
      </c>
      <c r="AK218" t="b">
        <f t="shared" si="132"/>
        <v>1</v>
      </c>
      <c r="AL218" t="b">
        <f t="shared" si="133"/>
        <v>1</v>
      </c>
      <c r="AM218">
        <f t="shared" si="134"/>
        <v>5185.2512096860673</v>
      </c>
      <c r="AN218" t="b">
        <f t="shared" si="135"/>
        <v>1</v>
      </c>
      <c r="AO218">
        <f t="shared" si="136"/>
        <v>51.283709656612004</v>
      </c>
      <c r="AP218">
        <f>SUM(AO219:$AO$271)</f>
        <v>3013.9909308749875</v>
      </c>
      <c r="AQ218" t="b">
        <f t="shared" si="97"/>
        <v>1</v>
      </c>
      <c r="AR218" t="b">
        <f t="shared" si="137"/>
        <v>1</v>
      </c>
      <c r="AS218" t="b">
        <f t="shared" si="138"/>
        <v>1</v>
      </c>
      <c r="AT218" t="b">
        <f t="shared" si="140"/>
        <v>1</v>
      </c>
      <c r="AU218">
        <f t="shared" si="98"/>
        <v>7545.3795431851013</v>
      </c>
      <c r="AV218" t="b">
        <f t="shared" si="99"/>
        <v>1</v>
      </c>
      <c r="AW218" t="b">
        <f t="shared" si="100"/>
        <v>1</v>
      </c>
      <c r="AX218" t="b">
        <f t="shared" si="139"/>
        <v>1</v>
      </c>
    </row>
    <row r="219" spans="1:50" x14ac:dyDescent="0.35">
      <c r="A219">
        <v>167</v>
      </c>
      <c r="B219">
        <f t="shared" si="101"/>
        <v>25</v>
      </c>
      <c r="C219">
        <f t="shared" si="102"/>
        <v>63</v>
      </c>
      <c r="D219">
        <f t="shared" si="103"/>
        <v>4.8156387497445552E-3</v>
      </c>
      <c r="E219">
        <f t="shared" si="104"/>
        <v>4.0219170743016619E-4</v>
      </c>
      <c r="F219">
        <f t="shared" si="105"/>
        <v>0</v>
      </c>
      <c r="G219">
        <f t="shared" si="106"/>
        <v>0</v>
      </c>
      <c r="H219">
        <f t="shared" si="107"/>
        <v>0.02</v>
      </c>
      <c r="I219">
        <f t="shared" si="108"/>
        <v>1.5088684482109118</v>
      </c>
      <c r="J219">
        <f t="shared" si="109"/>
        <v>2.7638968000775278E-4</v>
      </c>
      <c r="K219">
        <f t="shared" si="110"/>
        <v>0</v>
      </c>
      <c r="L219">
        <f t="shared" si="111"/>
        <v>0</v>
      </c>
      <c r="M219">
        <f t="shared" si="112"/>
        <v>0.68693240876530381</v>
      </c>
      <c r="N219">
        <f t="shared" si="113"/>
        <v>0</v>
      </c>
      <c r="O219">
        <f t="shared" si="114"/>
        <v>0</v>
      </c>
      <c r="P219">
        <f t="shared" si="115"/>
        <v>7.5443422410545589</v>
      </c>
      <c r="Q219">
        <f t="shared" si="116"/>
        <v>377.21711205272794</v>
      </c>
      <c r="R219">
        <f t="shared" si="117"/>
        <v>0</v>
      </c>
      <c r="S219">
        <f t="shared" si="118"/>
        <v>0</v>
      </c>
      <c r="T219">
        <f t="shared" si="119"/>
        <v>5.1845383665353122</v>
      </c>
      <c r="U219">
        <f t="shared" si="120"/>
        <v>82.916904002325836</v>
      </c>
      <c r="V219">
        <f t="shared" si="121"/>
        <v>0.10425891689370211</v>
      </c>
      <c r="W219">
        <f t="shared" si="122"/>
        <v>-88.205701285754841</v>
      </c>
      <c r="X219">
        <f t="shared" si="123"/>
        <v>88.205701285754841</v>
      </c>
      <c r="Y219">
        <f t="shared" si="124"/>
        <v>0.99673694261856227</v>
      </c>
      <c r="Z219">
        <f t="shared" si="125"/>
        <v>0.57936558597366217</v>
      </c>
      <c r="AA219">
        <f t="shared" si="126"/>
        <v>-51.103347811639161</v>
      </c>
      <c r="AB219">
        <f t="shared" si="127"/>
        <v>0</v>
      </c>
      <c r="AC219">
        <f t="shared" si="128"/>
        <v>0</v>
      </c>
      <c r="AD219">
        <f t="shared" si="129"/>
        <v>3.0037431087306645</v>
      </c>
      <c r="AE219">
        <f t="shared" si="130"/>
        <v>48.039200674429402</v>
      </c>
      <c r="AF219">
        <f t="shared" si="131"/>
        <v>6.0404028479099064E-2</v>
      </c>
      <c r="AG219">
        <f t="shared" si="94"/>
        <v>5114.020671566157</v>
      </c>
      <c r="AH219">
        <f t="shared" si="95"/>
        <v>7444.7217896708744</v>
      </c>
      <c r="AI219">
        <f t="shared" si="96"/>
        <v>5114.020671566157</v>
      </c>
      <c r="AK219" t="b">
        <f t="shared" si="132"/>
        <v>1</v>
      </c>
      <c r="AL219" t="b">
        <f t="shared" si="133"/>
        <v>1</v>
      </c>
      <c r="AM219">
        <f t="shared" si="134"/>
        <v>5114.020671566157</v>
      </c>
      <c r="AN219" t="b">
        <f t="shared" si="135"/>
        <v>1</v>
      </c>
      <c r="AO219">
        <f t="shared" si="136"/>
        <v>51.103347811639161</v>
      </c>
      <c r="AP219">
        <f>SUM(AO220:$AO$271)</f>
        <v>2962.8875830633483</v>
      </c>
      <c r="AQ219" t="b">
        <f t="shared" si="97"/>
        <v>1</v>
      </c>
      <c r="AR219" t="b">
        <f t="shared" si="137"/>
        <v>1</v>
      </c>
      <c r="AS219" t="b">
        <f t="shared" si="138"/>
        <v>1</v>
      </c>
      <c r="AT219" t="b">
        <f t="shared" si="140"/>
        <v>1</v>
      </c>
      <c r="AU219">
        <f t="shared" si="98"/>
        <v>7444.7217896708726</v>
      </c>
      <c r="AV219" t="b">
        <f t="shared" si="99"/>
        <v>1</v>
      </c>
      <c r="AW219" t="b">
        <f t="shared" si="100"/>
        <v>1</v>
      </c>
      <c r="AX219" t="b">
        <f t="shared" si="139"/>
        <v>1</v>
      </c>
    </row>
    <row r="220" spans="1:50" x14ac:dyDescent="0.35">
      <c r="A220">
        <v>168</v>
      </c>
      <c r="B220">
        <f t="shared" si="101"/>
        <v>25</v>
      </c>
      <c r="C220">
        <f t="shared" si="102"/>
        <v>63</v>
      </c>
      <c r="D220">
        <f t="shared" si="103"/>
        <v>4.8156387497445552E-3</v>
      </c>
      <c r="E220">
        <f t="shared" si="104"/>
        <v>4.0219170743016619E-4</v>
      </c>
      <c r="F220">
        <f t="shared" si="105"/>
        <v>0</v>
      </c>
      <c r="G220">
        <f t="shared" si="106"/>
        <v>0</v>
      </c>
      <c r="H220">
        <f t="shared" si="107"/>
        <v>0.02</v>
      </c>
      <c r="I220">
        <f t="shared" si="108"/>
        <v>1.512589724855117</v>
      </c>
      <c r="J220">
        <f t="shared" si="109"/>
        <v>2.7627851837043439E-4</v>
      </c>
      <c r="K220">
        <f t="shared" si="110"/>
        <v>0</v>
      </c>
      <c r="L220">
        <f t="shared" si="111"/>
        <v>0</v>
      </c>
      <c r="M220">
        <f t="shared" si="112"/>
        <v>0.68665613024693339</v>
      </c>
      <c r="N220">
        <f t="shared" si="113"/>
        <v>0</v>
      </c>
      <c r="O220">
        <f t="shared" si="114"/>
        <v>0</v>
      </c>
      <c r="P220">
        <f t="shared" si="115"/>
        <v>7.5629486242755846</v>
      </c>
      <c r="Q220">
        <f t="shared" si="116"/>
        <v>378.14743121377927</v>
      </c>
      <c r="R220">
        <f t="shared" si="117"/>
        <v>0</v>
      </c>
      <c r="S220">
        <f t="shared" si="118"/>
        <v>0</v>
      </c>
      <c r="T220">
        <f t="shared" si="119"/>
        <v>5.195234515841868</v>
      </c>
      <c r="U220">
        <f t="shared" si="120"/>
        <v>82.883555511130311</v>
      </c>
      <c r="V220">
        <f t="shared" si="121"/>
        <v>0.10447401202132869</v>
      </c>
      <c r="W220">
        <f t="shared" si="122"/>
        <v>-88.183264038993499</v>
      </c>
      <c r="X220">
        <f t="shared" si="123"/>
        <v>88.183264038993514</v>
      </c>
      <c r="Y220">
        <f t="shared" si="124"/>
        <v>0.99673694261856227</v>
      </c>
      <c r="Z220">
        <f t="shared" si="125"/>
        <v>0.57747508282179982</v>
      </c>
      <c r="AA220">
        <f t="shared" si="126"/>
        <v>-50.923637704414411</v>
      </c>
      <c r="AB220">
        <f t="shared" si="127"/>
        <v>0</v>
      </c>
      <c r="AC220">
        <f t="shared" si="128"/>
        <v>0</v>
      </c>
      <c r="AD220">
        <f t="shared" si="129"/>
        <v>3.000118482314456</v>
      </c>
      <c r="AE220">
        <f t="shared" si="130"/>
        <v>47.863188083355219</v>
      </c>
      <c r="AF220">
        <f t="shared" si="131"/>
        <v>6.0331138744742496E-2</v>
      </c>
      <c r="AG220">
        <f t="shared" si="94"/>
        <v>5042.5793804466566</v>
      </c>
      <c r="AH220">
        <f t="shared" si="95"/>
        <v>7343.6748880888281</v>
      </c>
      <c r="AI220">
        <f t="shared" si="96"/>
        <v>5042.5793804466566</v>
      </c>
      <c r="AK220" t="b">
        <f t="shared" si="132"/>
        <v>1</v>
      </c>
      <c r="AL220" t="b">
        <f t="shared" si="133"/>
        <v>1</v>
      </c>
      <c r="AM220">
        <f t="shared" si="134"/>
        <v>5042.5793804466575</v>
      </c>
      <c r="AN220" t="b">
        <f t="shared" si="135"/>
        <v>1</v>
      </c>
      <c r="AO220">
        <f t="shared" si="136"/>
        <v>50.923637704414425</v>
      </c>
      <c r="AP220">
        <f>SUM(AO221:$AO$271)</f>
        <v>2911.9639453589339</v>
      </c>
      <c r="AQ220" t="b">
        <f t="shared" si="97"/>
        <v>1</v>
      </c>
      <c r="AR220" t="b">
        <f t="shared" si="137"/>
        <v>1</v>
      </c>
      <c r="AS220" t="b">
        <f t="shared" si="138"/>
        <v>1</v>
      </c>
      <c r="AT220" t="b">
        <f t="shared" si="140"/>
        <v>1</v>
      </c>
      <c r="AU220">
        <f t="shared" si="98"/>
        <v>7343.674888088829</v>
      </c>
      <c r="AV220" t="b">
        <f t="shared" si="99"/>
        <v>1</v>
      </c>
      <c r="AW220" t="b">
        <f t="shared" si="100"/>
        <v>1</v>
      </c>
      <c r="AX220" t="b">
        <f t="shared" si="139"/>
        <v>1</v>
      </c>
    </row>
    <row r="221" spans="1:50" x14ac:dyDescent="0.35">
      <c r="A221">
        <v>169</v>
      </c>
      <c r="B221">
        <f t="shared" si="101"/>
        <v>25</v>
      </c>
      <c r="C221">
        <f t="shared" si="102"/>
        <v>63</v>
      </c>
      <c r="D221">
        <f t="shared" si="103"/>
        <v>4.8156387497445552E-3</v>
      </c>
      <c r="E221">
        <f t="shared" si="104"/>
        <v>4.0219170743016619E-4</v>
      </c>
      <c r="F221">
        <f t="shared" si="105"/>
        <v>0</v>
      </c>
      <c r="G221">
        <f t="shared" si="106"/>
        <v>0</v>
      </c>
      <c r="H221">
        <f t="shared" si="107"/>
        <v>0.02</v>
      </c>
      <c r="I221">
        <f t="shared" si="108"/>
        <v>1.5163201791714247</v>
      </c>
      <c r="J221">
        <f t="shared" si="109"/>
        <v>2.7616740144140471E-4</v>
      </c>
      <c r="K221">
        <f t="shared" si="110"/>
        <v>0</v>
      </c>
      <c r="L221">
        <f t="shared" si="111"/>
        <v>0</v>
      </c>
      <c r="M221">
        <f t="shared" si="112"/>
        <v>0.68637996284549196</v>
      </c>
      <c r="N221">
        <f t="shared" si="113"/>
        <v>0</v>
      </c>
      <c r="O221">
        <f t="shared" si="114"/>
        <v>0</v>
      </c>
      <c r="P221">
        <f t="shared" si="115"/>
        <v>7.5816008958571235</v>
      </c>
      <c r="Q221">
        <f t="shared" si="116"/>
        <v>379.0800447928562</v>
      </c>
      <c r="R221">
        <f t="shared" si="117"/>
        <v>0</v>
      </c>
      <c r="S221">
        <f t="shared" si="118"/>
        <v>0</v>
      </c>
      <c r="T221">
        <f t="shared" si="119"/>
        <v>5.2059527322259358</v>
      </c>
      <c r="U221">
        <f t="shared" si="120"/>
        <v>82.850220432421409</v>
      </c>
      <c r="V221">
        <f t="shared" si="121"/>
        <v>0.1046895509087344</v>
      </c>
      <c r="W221">
        <f t="shared" si="122"/>
        <v>-88.160862715556078</v>
      </c>
      <c r="X221">
        <f t="shared" si="123"/>
        <v>88.160862715556078</v>
      </c>
      <c r="Y221">
        <f t="shared" si="124"/>
        <v>0.99673694261856227</v>
      </c>
      <c r="Z221">
        <f t="shared" si="125"/>
        <v>0.57559074849020175</v>
      </c>
      <c r="AA221">
        <f t="shared" si="126"/>
        <v>-50.744576957988841</v>
      </c>
      <c r="AB221">
        <f t="shared" si="127"/>
        <v>0</v>
      </c>
      <c r="AC221">
        <f t="shared" si="128"/>
        <v>0</v>
      </c>
      <c r="AD221">
        <f t="shared" si="129"/>
        <v>2.9964982297465372</v>
      </c>
      <c r="AE221">
        <f t="shared" si="130"/>
        <v>47.687820391275643</v>
      </c>
      <c r="AF221">
        <f t="shared" si="131"/>
        <v>6.0258336966661517E-2</v>
      </c>
      <c r="AG221">
        <f t="shared" si="94"/>
        <v>4970.9266104537646</v>
      </c>
      <c r="AH221">
        <f t="shared" si="95"/>
        <v>7242.2373605517805</v>
      </c>
      <c r="AI221">
        <f t="shared" si="96"/>
        <v>4970.9266104537646</v>
      </c>
      <c r="AK221" t="b">
        <f t="shared" si="132"/>
        <v>1</v>
      </c>
      <c r="AL221" t="b">
        <f t="shared" si="133"/>
        <v>1</v>
      </c>
      <c r="AM221">
        <f t="shared" si="134"/>
        <v>4970.9266104537646</v>
      </c>
      <c r="AN221" t="b">
        <f t="shared" si="135"/>
        <v>1</v>
      </c>
      <c r="AO221">
        <f t="shared" si="136"/>
        <v>50.744576957988841</v>
      </c>
      <c r="AP221">
        <f>SUM(AO222:$AO$271)</f>
        <v>2861.2193684009453</v>
      </c>
      <c r="AQ221" t="b">
        <f t="shared" si="97"/>
        <v>1</v>
      </c>
      <c r="AR221" t="b">
        <f t="shared" si="137"/>
        <v>1</v>
      </c>
      <c r="AS221" t="b">
        <f t="shared" si="138"/>
        <v>1</v>
      </c>
      <c r="AT221" t="b">
        <f t="shared" si="140"/>
        <v>1</v>
      </c>
      <c r="AU221">
        <f t="shared" si="98"/>
        <v>7242.2373605517796</v>
      </c>
      <c r="AV221" t="b">
        <f t="shared" si="99"/>
        <v>1</v>
      </c>
      <c r="AW221" t="b">
        <f t="shared" si="100"/>
        <v>1</v>
      </c>
      <c r="AX221" t="b">
        <f t="shared" si="139"/>
        <v>1</v>
      </c>
    </row>
    <row r="222" spans="1:50" x14ac:dyDescent="0.35">
      <c r="A222">
        <v>170</v>
      </c>
      <c r="B222">
        <f t="shared" si="101"/>
        <v>25</v>
      </c>
      <c r="C222">
        <f t="shared" si="102"/>
        <v>63</v>
      </c>
      <c r="D222">
        <f t="shared" si="103"/>
        <v>4.8156387497445552E-3</v>
      </c>
      <c r="E222">
        <f t="shared" si="104"/>
        <v>4.0219170743016619E-4</v>
      </c>
      <c r="F222">
        <f t="shared" si="105"/>
        <v>0</v>
      </c>
      <c r="G222">
        <f t="shared" si="106"/>
        <v>0</v>
      </c>
      <c r="H222">
        <f t="shared" si="107"/>
        <v>0.02</v>
      </c>
      <c r="I222">
        <f t="shared" si="108"/>
        <v>1.5200598337944489</v>
      </c>
      <c r="J222">
        <f t="shared" si="109"/>
        <v>2.7605632920268242E-4</v>
      </c>
      <c r="K222">
        <f t="shared" si="110"/>
        <v>0</v>
      </c>
      <c r="L222">
        <f t="shared" si="111"/>
        <v>0</v>
      </c>
      <c r="M222">
        <f t="shared" si="112"/>
        <v>0.68610390651628927</v>
      </c>
      <c r="N222">
        <f t="shared" si="113"/>
        <v>0</v>
      </c>
      <c r="O222">
        <f t="shared" si="114"/>
        <v>0</v>
      </c>
      <c r="P222">
        <f t="shared" si="115"/>
        <v>7.6002991689722439</v>
      </c>
      <c r="Q222">
        <f t="shared" si="116"/>
        <v>380.01495844861222</v>
      </c>
      <c r="R222">
        <f t="shared" si="117"/>
        <v>0</v>
      </c>
      <c r="S222">
        <f t="shared" si="118"/>
        <v>0</v>
      </c>
      <c r="T222">
        <f t="shared" si="119"/>
        <v>5.2166930612137925</v>
      </c>
      <c r="U222">
        <f t="shared" si="120"/>
        <v>82.816898760804733</v>
      </c>
      <c r="V222">
        <f t="shared" si="121"/>
        <v>0.10490553447143378</v>
      </c>
      <c r="W222">
        <f t="shared" si="122"/>
        <v>-88.13849735648995</v>
      </c>
      <c r="X222">
        <f t="shared" si="123"/>
        <v>88.13849735648995</v>
      </c>
      <c r="Y222">
        <f t="shared" si="124"/>
        <v>0.99673694261856227</v>
      </c>
      <c r="Z222">
        <f t="shared" si="125"/>
        <v>0.57371256284965355</v>
      </c>
      <c r="AA222">
        <f t="shared" si="126"/>
        <v>-50.566163204109266</v>
      </c>
      <c r="AB222">
        <f t="shared" si="127"/>
        <v>0</v>
      </c>
      <c r="AC222">
        <f t="shared" si="128"/>
        <v>0</v>
      </c>
      <c r="AD222">
        <f t="shared" si="129"/>
        <v>2.9928823457489697</v>
      </c>
      <c r="AE222">
        <f t="shared" si="130"/>
        <v>47.513095235321579</v>
      </c>
      <c r="AF222">
        <f t="shared" si="131"/>
        <v>6.0185623038718945E-2</v>
      </c>
      <c r="AG222">
        <f t="shared" si="94"/>
        <v>4899.0616332963082</v>
      </c>
      <c r="AH222">
        <f t="shared" si="95"/>
        <v>7140.4077236222474</v>
      </c>
      <c r="AI222">
        <f t="shared" si="96"/>
        <v>4899.0616332963082</v>
      </c>
      <c r="AK222" t="b">
        <f t="shared" si="132"/>
        <v>1</v>
      </c>
      <c r="AL222" t="b">
        <f t="shared" si="133"/>
        <v>1</v>
      </c>
      <c r="AM222">
        <f t="shared" si="134"/>
        <v>4899.0616332963082</v>
      </c>
      <c r="AN222" t="b">
        <f t="shared" si="135"/>
        <v>1</v>
      </c>
      <c r="AO222">
        <f t="shared" si="136"/>
        <v>50.566163204109266</v>
      </c>
      <c r="AP222">
        <f>SUM(AO223:$AO$271)</f>
        <v>2810.6532051968356</v>
      </c>
      <c r="AQ222" t="b">
        <f t="shared" si="97"/>
        <v>1</v>
      </c>
      <c r="AR222" t="b">
        <f t="shared" si="137"/>
        <v>1</v>
      </c>
      <c r="AS222" t="b">
        <f t="shared" si="138"/>
        <v>1</v>
      </c>
      <c r="AT222" t="b">
        <f t="shared" si="140"/>
        <v>1</v>
      </c>
      <c r="AU222">
        <f t="shared" si="98"/>
        <v>7140.4077236222474</v>
      </c>
      <c r="AV222" t="b">
        <f t="shared" si="99"/>
        <v>1</v>
      </c>
      <c r="AW222" t="b">
        <f t="shared" si="100"/>
        <v>1</v>
      </c>
      <c r="AX222" t="b">
        <f t="shared" si="139"/>
        <v>1</v>
      </c>
    </row>
    <row r="223" spans="1:50" x14ac:dyDescent="0.35">
      <c r="A223">
        <v>171</v>
      </c>
      <c r="B223">
        <f t="shared" si="101"/>
        <v>25</v>
      </c>
      <c r="C223">
        <f t="shared" si="102"/>
        <v>63</v>
      </c>
      <c r="D223">
        <f t="shared" si="103"/>
        <v>4.8156387497445552E-3</v>
      </c>
      <c r="E223">
        <f t="shared" si="104"/>
        <v>4.0219170743016619E-4</v>
      </c>
      <c r="F223">
        <f t="shared" si="105"/>
        <v>0</v>
      </c>
      <c r="G223">
        <f t="shared" si="106"/>
        <v>0</v>
      </c>
      <c r="H223">
        <f t="shared" si="107"/>
        <v>0.02</v>
      </c>
      <c r="I223">
        <f t="shared" si="108"/>
        <v>1.5238087114146293</v>
      </c>
      <c r="J223">
        <f t="shared" si="109"/>
        <v>2.7594530163629351E-4</v>
      </c>
      <c r="K223">
        <f t="shared" si="110"/>
        <v>0</v>
      </c>
      <c r="L223">
        <f t="shared" si="111"/>
        <v>0</v>
      </c>
      <c r="M223">
        <f t="shared" si="112"/>
        <v>0.68582796121465295</v>
      </c>
      <c r="N223">
        <f t="shared" si="113"/>
        <v>0</v>
      </c>
      <c r="O223">
        <f t="shared" si="114"/>
        <v>0</v>
      </c>
      <c r="P223">
        <f t="shared" si="115"/>
        <v>7.6190435570731463</v>
      </c>
      <c r="Q223">
        <f t="shared" si="116"/>
        <v>380.9521778536573</v>
      </c>
      <c r="R223">
        <f t="shared" si="117"/>
        <v>0</v>
      </c>
      <c r="S223">
        <f t="shared" si="118"/>
        <v>0</v>
      </c>
      <c r="T223">
        <f t="shared" si="119"/>
        <v>5.2274555484256497</v>
      </c>
      <c r="U223">
        <f t="shared" si="120"/>
        <v>82.783590490888059</v>
      </c>
      <c r="V223">
        <f t="shared" si="121"/>
        <v>0.10512196362683039</v>
      </c>
      <c r="W223">
        <f t="shared" si="122"/>
        <v>-88.11616800294054</v>
      </c>
      <c r="X223">
        <f t="shared" si="123"/>
        <v>88.11616800294054</v>
      </c>
      <c r="Y223">
        <f t="shared" si="124"/>
        <v>0.99673694261856227</v>
      </c>
      <c r="Z223">
        <f t="shared" si="125"/>
        <v>0.57184050583662338</v>
      </c>
      <c r="AA223">
        <f t="shared" si="126"/>
        <v>-50.388394083186405</v>
      </c>
      <c r="AB223">
        <f t="shared" si="127"/>
        <v>0</v>
      </c>
      <c r="AC223">
        <f t="shared" si="128"/>
        <v>0</v>
      </c>
      <c r="AD223">
        <f t="shared" si="129"/>
        <v>2.9892708250501872</v>
      </c>
      <c r="AE223">
        <f t="shared" si="130"/>
        <v>47.339010261281317</v>
      </c>
      <c r="AF223">
        <f t="shared" si="131"/>
        <v>6.0112996854905815E-2</v>
      </c>
      <c r="AG223">
        <f t="shared" si="94"/>
        <v>4826.9837182577339</v>
      </c>
      <c r="AH223">
        <f t="shared" si="95"/>
        <v>7038.1844882917612</v>
      </c>
      <c r="AI223">
        <f t="shared" si="96"/>
        <v>4826.9837182577339</v>
      </c>
      <c r="AK223" t="b">
        <f t="shared" si="132"/>
        <v>1</v>
      </c>
      <c r="AL223" t="b">
        <f t="shared" si="133"/>
        <v>1</v>
      </c>
      <c r="AM223">
        <f t="shared" si="134"/>
        <v>4826.9837182577348</v>
      </c>
      <c r="AN223" t="b">
        <f t="shared" si="135"/>
        <v>1</v>
      </c>
      <c r="AO223">
        <f t="shared" si="136"/>
        <v>50.388394083186405</v>
      </c>
      <c r="AP223">
        <f>SUM(AO224:$AO$271)</f>
        <v>2760.2648111136491</v>
      </c>
      <c r="AQ223" t="b">
        <f t="shared" si="97"/>
        <v>1</v>
      </c>
      <c r="AR223" t="b">
        <f t="shared" si="137"/>
        <v>1</v>
      </c>
      <c r="AS223" t="b">
        <f t="shared" si="138"/>
        <v>1</v>
      </c>
      <c r="AT223" t="b">
        <f t="shared" si="140"/>
        <v>1</v>
      </c>
      <c r="AU223">
        <f t="shared" si="98"/>
        <v>7038.1844882917603</v>
      </c>
      <c r="AV223" t="b">
        <f t="shared" si="99"/>
        <v>1</v>
      </c>
      <c r="AW223" t="b">
        <f t="shared" si="100"/>
        <v>1</v>
      </c>
      <c r="AX223" t="b">
        <f t="shared" si="139"/>
        <v>1</v>
      </c>
    </row>
    <row r="224" spans="1:50" x14ac:dyDescent="0.35">
      <c r="A224">
        <v>172</v>
      </c>
      <c r="B224">
        <f t="shared" si="101"/>
        <v>26</v>
      </c>
      <c r="C224">
        <f t="shared" si="102"/>
        <v>64</v>
      </c>
      <c r="D224">
        <f t="shared" si="103"/>
        <v>5.2810046340939776E-3</v>
      </c>
      <c r="E224">
        <f t="shared" si="104"/>
        <v>4.4115253262178022E-4</v>
      </c>
      <c r="F224">
        <f t="shared" si="105"/>
        <v>0</v>
      </c>
      <c r="G224">
        <f t="shared" si="106"/>
        <v>0</v>
      </c>
      <c r="H224">
        <f t="shared" si="107"/>
        <v>0.02</v>
      </c>
      <c r="I224">
        <f t="shared" si="108"/>
        <v>1.5275668347783637</v>
      </c>
      <c r="J224">
        <f t="shared" si="109"/>
        <v>3.0255474203267621E-4</v>
      </c>
      <c r="K224">
        <f t="shared" si="110"/>
        <v>0</v>
      </c>
      <c r="L224">
        <f t="shared" si="111"/>
        <v>0</v>
      </c>
      <c r="M224">
        <f t="shared" si="112"/>
        <v>0.68552540647262028</v>
      </c>
      <c r="N224">
        <f t="shared" si="113"/>
        <v>0</v>
      </c>
      <c r="O224">
        <f t="shared" si="114"/>
        <v>0</v>
      </c>
      <c r="P224">
        <f t="shared" si="115"/>
        <v>7.637834173891819</v>
      </c>
      <c r="Q224">
        <f t="shared" si="116"/>
        <v>381.89170869459093</v>
      </c>
      <c r="R224">
        <f t="shared" si="117"/>
        <v>0</v>
      </c>
      <c r="S224">
        <f t="shared" si="118"/>
        <v>0</v>
      </c>
      <c r="T224">
        <f t="shared" si="119"/>
        <v>5.2382402395758296</v>
      </c>
      <c r="U224">
        <f t="shared" si="120"/>
        <v>90.766422609802859</v>
      </c>
      <c r="V224">
        <f t="shared" si="121"/>
        <v>0.11554314740850989</v>
      </c>
      <c r="W224">
        <f t="shared" si="122"/>
        <v>-96.120205996787206</v>
      </c>
      <c r="X224">
        <f t="shared" si="123"/>
        <v>96.120205996787206</v>
      </c>
      <c r="Y224">
        <f t="shared" si="124"/>
        <v>0.99673694261856227</v>
      </c>
      <c r="Z224">
        <f t="shared" si="125"/>
        <v>0.56997455745304815</v>
      </c>
      <c r="AA224">
        <f t="shared" si="126"/>
        <v>-54.786071875314612</v>
      </c>
      <c r="AB224">
        <f t="shared" si="127"/>
        <v>0</v>
      </c>
      <c r="AC224">
        <f t="shared" si="128"/>
        <v>0</v>
      </c>
      <c r="AD224">
        <f t="shared" si="129"/>
        <v>2.9856636623849826</v>
      </c>
      <c r="AE224">
        <f t="shared" si="130"/>
        <v>51.734551558618726</v>
      </c>
      <c r="AF224">
        <f t="shared" si="131"/>
        <v>6.5856654310897739E-2</v>
      </c>
      <c r="AG224">
        <f t="shared" si="94"/>
        <v>4746.6658008874338</v>
      </c>
      <c r="AH224">
        <f t="shared" si="95"/>
        <v>6924.1282030836219</v>
      </c>
      <c r="AI224">
        <f t="shared" si="96"/>
        <v>4746.6658008874338</v>
      </c>
      <c r="AK224" t="b">
        <f t="shared" si="132"/>
        <v>1</v>
      </c>
      <c r="AL224" t="b">
        <f t="shared" si="133"/>
        <v>1</v>
      </c>
      <c r="AM224">
        <f t="shared" si="134"/>
        <v>4746.6658008874338</v>
      </c>
      <c r="AN224" t="b">
        <f t="shared" si="135"/>
        <v>1</v>
      </c>
      <c r="AO224">
        <f t="shared" si="136"/>
        <v>54.786071875314612</v>
      </c>
      <c r="AP224">
        <f>SUM(AO225:$AO$271)</f>
        <v>2705.4787392383346</v>
      </c>
      <c r="AQ224" t="b">
        <f t="shared" si="97"/>
        <v>1</v>
      </c>
      <c r="AR224" t="b">
        <f t="shared" si="137"/>
        <v>1</v>
      </c>
      <c r="AS224" t="b">
        <f t="shared" si="138"/>
        <v>1</v>
      </c>
      <c r="AT224" t="b">
        <f t="shared" si="140"/>
        <v>1</v>
      </c>
      <c r="AU224">
        <f t="shared" si="98"/>
        <v>6924.1282030836219</v>
      </c>
      <c r="AV224" t="b">
        <f t="shared" si="99"/>
        <v>1</v>
      </c>
      <c r="AW224" t="b">
        <f t="shared" si="100"/>
        <v>1</v>
      </c>
      <c r="AX224" t="b">
        <f t="shared" si="139"/>
        <v>1</v>
      </c>
    </row>
    <row r="225" spans="1:50" x14ac:dyDescent="0.35">
      <c r="A225">
        <v>173</v>
      </c>
      <c r="B225">
        <f t="shared" si="101"/>
        <v>26</v>
      </c>
      <c r="C225">
        <f t="shared" si="102"/>
        <v>64</v>
      </c>
      <c r="D225">
        <f t="shared" si="103"/>
        <v>5.2810046340939776E-3</v>
      </c>
      <c r="E225">
        <f t="shared" si="104"/>
        <v>4.4115253262178022E-4</v>
      </c>
      <c r="F225">
        <f t="shared" si="105"/>
        <v>0</v>
      </c>
      <c r="G225">
        <f t="shared" si="106"/>
        <v>0</v>
      </c>
      <c r="H225">
        <f t="shared" si="107"/>
        <v>0.02</v>
      </c>
      <c r="I225">
        <f t="shared" si="108"/>
        <v>1.5313342266881511</v>
      </c>
      <c r="J225">
        <f t="shared" si="109"/>
        <v>3.0242126924197175E-4</v>
      </c>
      <c r="K225">
        <f t="shared" si="110"/>
        <v>0</v>
      </c>
      <c r="L225">
        <f t="shared" si="111"/>
        <v>0</v>
      </c>
      <c r="M225">
        <f t="shared" si="112"/>
        <v>0.68522298520337832</v>
      </c>
      <c r="N225">
        <f t="shared" si="113"/>
        <v>0</v>
      </c>
      <c r="O225">
        <f t="shared" si="114"/>
        <v>0</v>
      </c>
      <c r="P225">
        <f t="shared" si="115"/>
        <v>7.6566711334407556</v>
      </c>
      <c r="Q225">
        <f t="shared" si="116"/>
        <v>382.83355667203779</v>
      </c>
      <c r="R225">
        <f t="shared" si="117"/>
        <v>0</v>
      </c>
      <c r="S225">
        <f t="shared" si="118"/>
        <v>0</v>
      </c>
      <c r="T225">
        <f t="shared" si="119"/>
        <v>5.2488425909791525</v>
      </c>
      <c r="U225">
        <f t="shared" si="120"/>
        <v>90.726380772591526</v>
      </c>
      <c r="V225">
        <f t="shared" si="121"/>
        <v>0.11577701011717599</v>
      </c>
      <c r="W225">
        <f t="shared" si="122"/>
        <v>-96.091000373687848</v>
      </c>
      <c r="X225">
        <f t="shared" si="123"/>
        <v>96.091000373687848</v>
      </c>
      <c r="Y225">
        <f t="shared" si="124"/>
        <v>0.99673694261856227</v>
      </c>
      <c r="Z225">
        <f t="shared" si="125"/>
        <v>0.56811469776611923</v>
      </c>
      <c r="AA225">
        <f t="shared" si="126"/>
        <v>-54.590709635341724</v>
      </c>
      <c r="AB225">
        <f t="shared" si="127"/>
        <v>0</v>
      </c>
      <c r="AC225">
        <f t="shared" si="128"/>
        <v>0</v>
      </c>
      <c r="AD225">
        <f t="shared" si="129"/>
        <v>2.9819446221960555</v>
      </c>
      <c r="AE225">
        <f t="shared" si="130"/>
        <v>51.542990392034682</v>
      </c>
      <c r="AF225">
        <f t="shared" si="131"/>
        <v>6.5774621110984366E-2</v>
      </c>
      <c r="AG225">
        <f t="shared" si="94"/>
        <v>4666.114149178914</v>
      </c>
      <c r="AH225">
        <f t="shared" si="95"/>
        <v>6809.6287631010846</v>
      </c>
      <c r="AI225">
        <f t="shared" si="96"/>
        <v>4666.114149178914</v>
      </c>
      <c r="AK225" t="b">
        <f t="shared" si="132"/>
        <v>1</v>
      </c>
      <c r="AL225" t="b">
        <f t="shared" si="133"/>
        <v>1</v>
      </c>
      <c r="AM225">
        <f t="shared" si="134"/>
        <v>4666.1141491789149</v>
      </c>
      <c r="AN225" t="b">
        <f t="shared" si="135"/>
        <v>1</v>
      </c>
      <c r="AO225">
        <f t="shared" si="136"/>
        <v>54.590709635341724</v>
      </c>
      <c r="AP225">
        <f>SUM(AO226:$AO$271)</f>
        <v>2650.8880296029929</v>
      </c>
      <c r="AQ225" t="b">
        <f t="shared" si="97"/>
        <v>1</v>
      </c>
      <c r="AR225" t="b">
        <f t="shared" si="137"/>
        <v>1</v>
      </c>
      <c r="AS225" t="b">
        <f t="shared" si="138"/>
        <v>1</v>
      </c>
      <c r="AT225" t="b">
        <f t="shared" si="140"/>
        <v>1</v>
      </c>
      <c r="AU225">
        <f t="shared" si="98"/>
        <v>6809.6287631010846</v>
      </c>
      <c r="AV225" t="b">
        <f t="shared" si="99"/>
        <v>1</v>
      </c>
      <c r="AW225" t="b">
        <f t="shared" si="100"/>
        <v>1</v>
      </c>
      <c r="AX225" t="b">
        <f t="shared" si="139"/>
        <v>1</v>
      </c>
    </row>
    <row r="226" spans="1:50" x14ac:dyDescent="0.35">
      <c r="A226">
        <v>174</v>
      </c>
      <c r="B226">
        <f t="shared" si="101"/>
        <v>26</v>
      </c>
      <c r="C226">
        <f t="shared" si="102"/>
        <v>64</v>
      </c>
      <c r="D226">
        <f t="shared" si="103"/>
        <v>5.2810046340939776E-3</v>
      </c>
      <c r="E226">
        <f t="shared" si="104"/>
        <v>4.4115253262178022E-4</v>
      </c>
      <c r="F226">
        <f t="shared" si="105"/>
        <v>0</v>
      </c>
      <c r="G226">
        <f t="shared" si="106"/>
        <v>0</v>
      </c>
      <c r="H226">
        <f t="shared" si="107"/>
        <v>0.02</v>
      </c>
      <c r="I226">
        <f t="shared" si="108"/>
        <v>1.535110910002726</v>
      </c>
      <c r="J226">
        <f t="shared" si="109"/>
        <v>3.0228785533312696E-4</v>
      </c>
      <c r="K226">
        <f t="shared" si="110"/>
        <v>0</v>
      </c>
      <c r="L226">
        <f t="shared" si="111"/>
        <v>0</v>
      </c>
      <c r="M226">
        <f t="shared" si="112"/>
        <v>0.68492069734804517</v>
      </c>
      <c r="N226">
        <f t="shared" si="113"/>
        <v>0</v>
      </c>
      <c r="O226">
        <f t="shared" si="114"/>
        <v>0</v>
      </c>
      <c r="P226">
        <f t="shared" si="115"/>
        <v>7.6755545500136302</v>
      </c>
      <c r="Q226">
        <f t="shared" si="116"/>
        <v>383.77772750068152</v>
      </c>
      <c r="R226">
        <f t="shared" si="117"/>
        <v>0</v>
      </c>
      <c r="S226">
        <f t="shared" si="118"/>
        <v>0</v>
      </c>
      <c r="T226">
        <f t="shared" si="119"/>
        <v>5.2594664018517125</v>
      </c>
      <c r="U226">
        <f t="shared" si="120"/>
        <v>90.686356599938094</v>
      </c>
      <c r="V226">
        <f t="shared" si="121"/>
        <v>0.11601134617080223</v>
      </c>
      <c r="W226">
        <f t="shared" si="122"/>
        <v>-96.061834347960612</v>
      </c>
      <c r="X226">
        <f t="shared" si="123"/>
        <v>96.061834347960612</v>
      </c>
      <c r="Y226">
        <f t="shared" si="124"/>
        <v>0.99673694261856227</v>
      </c>
      <c r="Z226">
        <f t="shared" si="125"/>
        <v>0.56626090690807029</v>
      </c>
      <c r="AA226">
        <f t="shared" si="126"/>
        <v>-54.396061437128992</v>
      </c>
      <c r="AB226">
        <f t="shared" si="127"/>
        <v>0</v>
      </c>
      <c r="AC226">
        <f t="shared" si="128"/>
        <v>0</v>
      </c>
      <c r="AD226">
        <f t="shared" si="129"/>
        <v>2.9782302145650759</v>
      </c>
      <c r="AE226">
        <f t="shared" si="130"/>
        <v>51.35213853246961</v>
      </c>
      <c r="AF226">
        <f t="shared" si="131"/>
        <v>6.5692690094304562E-2</v>
      </c>
      <c r="AG226">
        <f t="shared" si="94"/>
        <v>4585.3279583494013</v>
      </c>
      <c r="AH226">
        <f t="shared" si="95"/>
        <v>6694.6844738425953</v>
      </c>
      <c r="AI226">
        <f t="shared" si="96"/>
        <v>4585.3279583494013</v>
      </c>
      <c r="AK226" t="b">
        <f t="shared" si="132"/>
        <v>1</v>
      </c>
      <c r="AL226" t="b">
        <f t="shared" si="133"/>
        <v>1</v>
      </c>
      <c r="AM226">
        <f t="shared" si="134"/>
        <v>4585.3279583494013</v>
      </c>
      <c r="AN226" t="b">
        <f t="shared" si="135"/>
        <v>1</v>
      </c>
      <c r="AO226">
        <f t="shared" si="136"/>
        <v>54.396061437128992</v>
      </c>
      <c r="AP226">
        <f>SUM(AO227:$AO$271)</f>
        <v>2596.4919681658635</v>
      </c>
      <c r="AQ226" t="b">
        <f t="shared" si="97"/>
        <v>1</v>
      </c>
      <c r="AR226" t="b">
        <f t="shared" si="137"/>
        <v>1</v>
      </c>
      <c r="AS226" t="b">
        <f t="shared" si="138"/>
        <v>1</v>
      </c>
      <c r="AT226" t="b">
        <f t="shared" si="140"/>
        <v>1</v>
      </c>
      <c r="AU226">
        <f t="shared" si="98"/>
        <v>6694.6844738425943</v>
      </c>
      <c r="AV226" t="b">
        <f t="shared" si="99"/>
        <v>1</v>
      </c>
      <c r="AW226" t="b">
        <f t="shared" si="100"/>
        <v>1</v>
      </c>
      <c r="AX226" t="b">
        <f t="shared" si="139"/>
        <v>1</v>
      </c>
    </row>
    <row r="227" spans="1:50" x14ac:dyDescent="0.35">
      <c r="A227">
        <v>175</v>
      </c>
      <c r="B227">
        <f t="shared" si="101"/>
        <v>26</v>
      </c>
      <c r="C227">
        <f t="shared" si="102"/>
        <v>64</v>
      </c>
      <c r="D227">
        <f t="shared" si="103"/>
        <v>5.2810046340939776E-3</v>
      </c>
      <c r="E227">
        <f t="shared" si="104"/>
        <v>4.4115253262178022E-4</v>
      </c>
      <c r="F227">
        <f t="shared" si="105"/>
        <v>0</v>
      </c>
      <c r="G227">
        <f t="shared" si="106"/>
        <v>0</v>
      </c>
      <c r="H227">
        <f t="shared" si="107"/>
        <v>0.02</v>
      </c>
      <c r="I227">
        <f t="shared" si="108"/>
        <v>1.5388969076371997</v>
      </c>
      <c r="J227">
        <f t="shared" si="109"/>
        <v>3.0215450028016593E-4</v>
      </c>
      <c r="K227">
        <f t="shared" si="110"/>
        <v>0</v>
      </c>
      <c r="L227">
        <f t="shared" si="111"/>
        <v>0</v>
      </c>
      <c r="M227">
        <f t="shared" si="112"/>
        <v>0.68461854284776502</v>
      </c>
      <c r="N227">
        <f t="shared" si="113"/>
        <v>0</v>
      </c>
      <c r="O227">
        <f t="shared" si="114"/>
        <v>0</v>
      </c>
      <c r="P227">
        <f t="shared" si="115"/>
        <v>7.6944845381859981</v>
      </c>
      <c r="Q227">
        <f t="shared" si="116"/>
        <v>384.72422690929994</v>
      </c>
      <c r="R227">
        <f t="shared" si="117"/>
        <v>0</v>
      </c>
      <c r="S227">
        <f t="shared" si="118"/>
        <v>0</v>
      </c>
      <c r="T227">
        <f t="shared" si="119"/>
        <v>5.2701117156281052</v>
      </c>
      <c r="U227">
        <f t="shared" si="120"/>
        <v>90.646350084049786</v>
      </c>
      <c r="V227">
        <f t="shared" si="121"/>
        <v>0.1162461565274527</v>
      </c>
      <c r="W227">
        <f t="shared" si="122"/>
        <v>-96.032707956205343</v>
      </c>
      <c r="X227">
        <f t="shared" si="123"/>
        <v>96.032707956205343</v>
      </c>
      <c r="Y227">
        <f t="shared" si="124"/>
        <v>0.99673694261856227</v>
      </c>
      <c r="Z227">
        <f t="shared" si="125"/>
        <v>0.56441316507596428</v>
      </c>
      <c r="AA227">
        <f t="shared" si="126"/>
        <v>-54.202124648377598</v>
      </c>
      <c r="AB227">
        <f t="shared" si="127"/>
        <v>0</v>
      </c>
      <c r="AC227">
        <f t="shared" si="128"/>
        <v>0</v>
      </c>
      <c r="AD227">
        <f t="shared" si="129"/>
        <v>2.9745204337215791</v>
      </c>
      <c r="AE227">
        <f t="shared" si="130"/>
        <v>51.16199335352244</v>
      </c>
      <c r="AF227">
        <f t="shared" si="131"/>
        <v>6.5610861133575546E-2</v>
      </c>
      <c r="AG227">
        <f t="shared" si="94"/>
        <v>4504.306420944873</v>
      </c>
      <c r="AH227">
        <f t="shared" si="95"/>
        <v>6579.2936343917745</v>
      </c>
      <c r="AI227">
        <f t="shared" si="96"/>
        <v>4504.306420944873</v>
      </c>
      <c r="AK227" t="b">
        <f t="shared" si="132"/>
        <v>1</v>
      </c>
      <c r="AL227" t="b">
        <f t="shared" si="133"/>
        <v>1</v>
      </c>
      <c r="AM227">
        <f t="shared" si="134"/>
        <v>4504.306420944873</v>
      </c>
      <c r="AN227" t="b">
        <f t="shared" si="135"/>
        <v>1</v>
      </c>
      <c r="AO227">
        <f t="shared" si="136"/>
        <v>54.202124648377598</v>
      </c>
      <c r="AP227">
        <f>SUM(AO228:$AO$271)</f>
        <v>2542.2898435174857</v>
      </c>
      <c r="AQ227" t="b">
        <f t="shared" si="97"/>
        <v>1</v>
      </c>
      <c r="AR227" t="b">
        <f t="shared" si="137"/>
        <v>1</v>
      </c>
      <c r="AS227" t="b">
        <f t="shared" si="138"/>
        <v>1</v>
      </c>
      <c r="AT227" t="b">
        <f t="shared" si="140"/>
        <v>1</v>
      </c>
      <c r="AU227">
        <f t="shared" si="98"/>
        <v>6579.2936343917754</v>
      </c>
      <c r="AV227" t="b">
        <f t="shared" si="99"/>
        <v>1</v>
      </c>
      <c r="AW227" t="b">
        <f t="shared" si="100"/>
        <v>1</v>
      </c>
      <c r="AX227" t="b">
        <f t="shared" si="139"/>
        <v>1</v>
      </c>
    </row>
    <row r="228" spans="1:50" x14ac:dyDescent="0.35">
      <c r="A228">
        <v>176</v>
      </c>
      <c r="B228">
        <f t="shared" si="101"/>
        <v>26</v>
      </c>
      <c r="C228">
        <f t="shared" si="102"/>
        <v>64</v>
      </c>
      <c r="D228">
        <f t="shared" si="103"/>
        <v>5.2810046340939776E-3</v>
      </c>
      <c r="E228">
        <f t="shared" si="104"/>
        <v>4.4115253262178022E-4</v>
      </c>
      <c r="F228">
        <f t="shared" si="105"/>
        <v>0</v>
      </c>
      <c r="G228">
        <f t="shared" si="106"/>
        <v>0</v>
      </c>
      <c r="H228">
        <f t="shared" si="107"/>
        <v>0.02</v>
      </c>
      <c r="I228">
        <f t="shared" si="108"/>
        <v>1.5426922425631964</v>
      </c>
      <c r="J228">
        <f t="shared" si="109"/>
        <v>3.0202120405712431E-4</v>
      </c>
      <c r="K228">
        <f t="shared" si="110"/>
        <v>0</v>
      </c>
      <c r="L228">
        <f t="shared" si="111"/>
        <v>0</v>
      </c>
      <c r="M228">
        <f t="shared" si="112"/>
        <v>0.68431652164370793</v>
      </c>
      <c r="N228">
        <f t="shared" si="113"/>
        <v>0</v>
      </c>
      <c r="O228">
        <f t="shared" si="114"/>
        <v>0</v>
      </c>
      <c r="P228">
        <f t="shared" si="115"/>
        <v>7.7134612128159823</v>
      </c>
      <c r="Q228">
        <f t="shared" si="116"/>
        <v>385.67306064079906</v>
      </c>
      <c r="R228">
        <f t="shared" si="117"/>
        <v>0</v>
      </c>
      <c r="S228">
        <f t="shared" si="118"/>
        <v>0</v>
      </c>
      <c r="T228">
        <f t="shared" si="119"/>
        <v>5.2807785758308325</v>
      </c>
      <c r="U228">
        <f t="shared" si="120"/>
        <v>90.606361217137291</v>
      </c>
      <c r="V228">
        <f t="shared" si="121"/>
        <v>0.11648144214713045</v>
      </c>
      <c r="W228">
        <f t="shared" si="122"/>
        <v>-96.003621235115261</v>
      </c>
      <c r="X228">
        <f t="shared" si="123"/>
        <v>96.003621235115261</v>
      </c>
      <c r="Y228">
        <f t="shared" si="124"/>
        <v>0.99673694261856227</v>
      </c>
      <c r="Z228">
        <f t="shared" si="125"/>
        <v>0.56257145253148255</v>
      </c>
      <c r="AA228">
        <f t="shared" si="126"/>
        <v>-54.008896646521073</v>
      </c>
      <c r="AB228">
        <f t="shared" si="127"/>
        <v>0</v>
      </c>
      <c r="AC228">
        <f t="shared" si="128"/>
        <v>0</v>
      </c>
      <c r="AD228">
        <f t="shared" si="129"/>
        <v>2.9708152739022853</v>
      </c>
      <c r="AE228">
        <f t="shared" si="130"/>
        <v>50.97255223851711</v>
      </c>
      <c r="AF228">
        <f t="shared" si="131"/>
        <v>6.5529134101673034E-2</v>
      </c>
      <c r="AG228">
        <f t="shared" si="94"/>
        <v>4423.048726831219</v>
      </c>
      <c r="AH228">
        <f t="shared" si="95"/>
        <v>6463.4545373932924</v>
      </c>
      <c r="AI228">
        <f t="shared" si="96"/>
        <v>4423.048726831219</v>
      </c>
      <c r="AK228" t="b">
        <f t="shared" si="132"/>
        <v>1</v>
      </c>
      <c r="AL228" t="b">
        <f t="shared" si="133"/>
        <v>1</v>
      </c>
      <c r="AM228">
        <f t="shared" si="134"/>
        <v>4423.048726831219</v>
      </c>
      <c r="AN228" t="b">
        <f t="shared" si="135"/>
        <v>1</v>
      </c>
      <c r="AO228">
        <f t="shared" si="136"/>
        <v>54.008896646521073</v>
      </c>
      <c r="AP228">
        <f>SUM(AO229:$AO$271)</f>
        <v>2488.2809468709652</v>
      </c>
      <c r="AQ228" t="b">
        <f t="shared" si="97"/>
        <v>1</v>
      </c>
      <c r="AR228" t="b">
        <f t="shared" si="137"/>
        <v>1</v>
      </c>
      <c r="AS228" t="b">
        <f t="shared" si="138"/>
        <v>1</v>
      </c>
      <c r="AT228" t="b">
        <f t="shared" si="140"/>
        <v>1</v>
      </c>
      <c r="AU228">
        <f t="shared" si="98"/>
        <v>6463.4545373932933</v>
      </c>
      <c r="AV228" t="b">
        <f t="shared" si="99"/>
        <v>1</v>
      </c>
      <c r="AW228" t="b">
        <f t="shared" si="100"/>
        <v>1</v>
      </c>
      <c r="AX228" t="b">
        <f t="shared" si="139"/>
        <v>1</v>
      </c>
    </row>
    <row r="229" spans="1:50" x14ac:dyDescent="0.35">
      <c r="A229">
        <v>177</v>
      </c>
      <c r="B229">
        <f t="shared" si="101"/>
        <v>26</v>
      </c>
      <c r="C229">
        <f t="shared" si="102"/>
        <v>64</v>
      </c>
      <c r="D229">
        <f t="shared" si="103"/>
        <v>5.2810046340939776E-3</v>
      </c>
      <c r="E229">
        <f t="shared" si="104"/>
        <v>4.4115253262178022E-4</v>
      </c>
      <c r="F229">
        <f t="shared" si="105"/>
        <v>0</v>
      </c>
      <c r="G229">
        <f t="shared" si="106"/>
        <v>0</v>
      </c>
      <c r="H229">
        <f t="shared" si="107"/>
        <v>0.02</v>
      </c>
      <c r="I229">
        <f t="shared" si="108"/>
        <v>1.5464969378089974</v>
      </c>
      <c r="J229">
        <f t="shared" si="109"/>
        <v>3.0188796663804904E-4</v>
      </c>
      <c r="K229">
        <f t="shared" si="110"/>
        <v>0</v>
      </c>
      <c r="L229">
        <f t="shared" si="111"/>
        <v>0</v>
      </c>
      <c r="M229">
        <f t="shared" si="112"/>
        <v>0.68401463367706983</v>
      </c>
      <c r="N229">
        <f t="shared" si="113"/>
        <v>0</v>
      </c>
      <c r="O229">
        <f t="shared" si="114"/>
        <v>0</v>
      </c>
      <c r="P229">
        <f t="shared" si="115"/>
        <v>7.7324846890449876</v>
      </c>
      <c r="Q229">
        <f t="shared" si="116"/>
        <v>386.62423445224937</v>
      </c>
      <c r="R229">
        <f t="shared" si="117"/>
        <v>0</v>
      </c>
      <c r="S229">
        <f t="shared" si="118"/>
        <v>0</v>
      </c>
      <c r="T229">
        <f t="shared" si="119"/>
        <v>5.2914670260704941</v>
      </c>
      <c r="U229">
        <f t="shared" si="120"/>
        <v>90.566389991414709</v>
      </c>
      <c r="V229">
        <f t="shared" si="121"/>
        <v>0.11671720399178191</v>
      </c>
      <c r="W229">
        <f t="shared" si="122"/>
        <v>-95.974574221476985</v>
      </c>
      <c r="X229">
        <f t="shared" si="123"/>
        <v>95.974574221476985</v>
      </c>
      <c r="Y229">
        <f t="shared" si="124"/>
        <v>0.99673694261856227</v>
      </c>
      <c r="Z229">
        <f t="shared" si="125"/>
        <v>0.5607357496007136</v>
      </c>
      <c r="AA229">
        <f t="shared" si="126"/>
        <v>-53.816374818689219</v>
      </c>
      <c r="AB229">
        <f t="shared" si="127"/>
        <v>0</v>
      </c>
      <c r="AC229">
        <f t="shared" si="128"/>
        <v>0</v>
      </c>
      <c r="AD229">
        <f t="shared" si="129"/>
        <v>2.9671147293510973</v>
      </c>
      <c r="AE229">
        <f t="shared" si="130"/>
        <v>50.783812580466495</v>
      </c>
      <c r="AF229">
        <f t="shared" si="131"/>
        <v>6.5447508871631227E-2</v>
      </c>
      <c r="AG229">
        <f t="shared" si="94"/>
        <v>4341.5540631853737</v>
      </c>
      <c r="AH229">
        <f t="shared" si="95"/>
        <v>6347.1654690286423</v>
      </c>
      <c r="AI229">
        <f t="shared" si="96"/>
        <v>4341.5540631853737</v>
      </c>
      <c r="AK229" t="b">
        <f t="shared" si="132"/>
        <v>1</v>
      </c>
      <c r="AL229" t="b">
        <f t="shared" si="133"/>
        <v>1</v>
      </c>
      <c r="AM229">
        <f t="shared" si="134"/>
        <v>4341.5540631853746</v>
      </c>
      <c r="AN229" t="b">
        <f t="shared" si="135"/>
        <v>1</v>
      </c>
      <c r="AO229">
        <f t="shared" si="136"/>
        <v>53.816374818689219</v>
      </c>
      <c r="AP229">
        <f>SUM(AO230:$AO$271)</f>
        <v>2434.4645720522758</v>
      </c>
      <c r="AQ229" t="b">
        <f t="shared" si="97"/>
        <v>1</v>
      </c>
      <c r="AR229" t="b">
        <f t="shared" si="137"/>
        <v>1</v>
      </c>
      <c r="AS229" t="b">
        <f t="shared" si="138"/>
        <v>1</v>
      </c>
      <c r="AT229" t="b">
        <f t="shared" si="140"/>
        <v>1</v>
      </c>
      <c r="AU229">
        <f t="shared" si="98"/>
        <v>6347.1654690286414</v>
      </c>
      <c r="AV229" t="b">
        <f t="shared" si="99"/>
        <v>1</v>
      </c>
      <c r="AW229" t="b">
        <f t="shared" si="100"/>
        <v>1</v>
      </c>
      <c r="AX229" t="b">
        <f t="shared" si="139"/>
        <v>1</v>
      </c>
    </row>
    <row r="230" spans="1:50" x14ac:dyDescent="0.35">
      <c r="A230">
        <v>178</v>
      </c>
      <c r="B230">
        <f t="shared" si="101"/>
        <v>26</v>
      </c>
      <c r="C230">
        <f t="shared" si="102"/>
        <v>64</v>
      </c>
      <c r="D230">
        <f t="shared" si="103"/>
        <v>5.2810046340939776E-3</v>
      </c>
      <c r="E230">
        <f t="shared" si="104"/>
        <v>4.4115253262178022E-4</v>
      </c>
      <c r="F230">
        <f t="shared" si="105"/>
        <v>0</v>
      </c>
      <c r="G230">
        <f t="shared" si="106"/>
        <v>0</v>
      </c>
      <c r="H230">
        <f t="shared" si="107"/>
        <v>0.02</v>
      </c>
      <c r="I230">
        <f t="shared" si="108"/>
        <v>1.5503110164596758</v>
      </c>
      <c r="J230">
        <f t="shared" si="109"/>
        <v>3.017547879969986E-4</v>
      </c>
      <c r="K230">
        <f t="shared" si="110"/>
        <v>0</v>
      </c>
      <c r="L230">
        <f t="shared" si="111"/>
        <v>0</v>
      </c>
      <c r="M230">
        <f t="shared" si="112"/>
        <v>0.68371287888907284</v>
      </c>
      <c r="N230">
        <f t="shared" si="113"/>
        <v>0</v>
      </c>
      <c r="O230">
        <f t="shared" si="114"/>
        <v>0</v>
      </c>
      <c r="P230">
        <f t="shared" si="115"/>
        <v>7.7515550822983794</v>
      </c>
      <c r="Q230">
        <f t="shared" si="116"/>
        <v>387.57775411491895</v>
      </c>
      <c r="R230">
        <f t="shared" si="117"/>
        <v>0</v>
      </c>
      <c r="S230">
        <f t="shared" si="118"/>
        <v>0</v>
      </c>
      <c r="T230">
        <f t="shared" si="119"/>
        <v>5.3021771100459549</v>
      </c>
      <c r="U230">
        <f t="shared" si="120"/>
        <v>90.52643639909958</v>
      </c>
      <c r="V230">
        <f t="shared" si="121"/>
        <v>0.11695344302530021</v>
      </c>
      <c r="W230">
        <f t="shared" si="122"/>
        <v>-95.945566952170836</v>
      </c>
      <c r="X230">
        <f t="shared" si="123"/>
        <v>95.945566952170836</v>
      </c>
      <c r="Y230">
        <f t="shared" si="124"/>
        <v>0.99673694261856227</v>
      </c>
      <c r="Z230">
        <f t="shared" si="125"/>
        <v>0.55890603667394301</v>
      </c>
      <c r="AA230">
        <f t="shared" si="126"/>
        <v>-53.62455656167225</v>
      </c>
      <c r="AB230">
        <f t="shared" si="127"/>
        <v>0</v>
      </c>
      <c r="AC230">
        <f t="shared" si="128"/>
        <v>0</v>
      </c>
      <c r="AD230">
        <f t="shared" si="129"/>
        <v>2.9634187943190855</v>
      </c>
      <c r="AE230">
        <f t="shared" si="130"/>
        <v>50.595771782036522</v>
      </c>
      <c r="AF230">
        <f t="shared" si="131"/>
        <v>6.5365985316642339E-2</v>
      </c>
      <c r="AG230">
        <f t="shared" si="94"/>
        <v>4259.82161448642</v>
      </c>
      <c r="AH230">
        <f t="shared" si="95"/>
        <v>6230.4247089918326</v>
      </c>
      <c r="AI230">
        <f t="shared" si="96"/>
        <v>4259.82161448642</v>
      </c>
      <c r="AK230" t="b">
        <f t="shared" si="132"/>
        <v>1</v>
      </c>
      <c r="AL230" t="b">
        <f t="shared" si="133"/>
        <v>1</v>
      </c>
      <c r="AM230">
        <f t="shared" si="134"/>
        <v>4259.82161448642</v>
      </c>
      <c r="AN230" t="b">
        <f t="shared" si="135"/>
        <v>1</v>
      </c>
      <c r="AO230">
        <f t="shared" si="136"/>
        <v>53.62455656167225</v>
      </c>
      <c r="AP230">
        <f>SUM(AO231:$AO$271)</f>
        <v>2380.8400154906039</v>
      </c>
      <c r="AQ230" t="b">
        <f t="shared" si="97"/>
        <v>1</v>
      </c>
      <c r="AR230" t="b">
        <f t="shared" si="137"/>
        <v>1</v>
      </c>
      <c r="AS230" t="b">
        <f t="shared" si="138"/>
        <v>1</v>
      </c>
      <c r="AT230" t="b">
        <f t="shared" si="140"/>
        <v>1</v>
      </c>
      <c r="AU230">
        <f t="shared" si="98"/>
        <v>6230.4247089918335</v>
      </c>
      <c r="AV230" t="b">
        <f t="shared" si="99"/>
        <v>1</v>
      </c>
      <c r="AW230" t="b">
        <f t="shared" si="100"/>
        <v>1</v>
      </c>
      <c r="AX230" t="b">
        <f t="shared" si="139"/>
        <v>1</v>
      </c>
    </row>
    <row r="231" spans="1:50" x14ac:dyDescent="0.35">
      <c r="A231">
        <v>179</v>
      </c>
      <c r="B231">
        <f t="shared" si="101"/>
        <v>26</v>
      </c>
      <c r="C231">
        <f t="shared" si="102"/>
        <v>64</v>
      </c>
      <c r="D231">
        <f t="shared" si="103"/>
        <v>5.2810046340939776E-3</v>
      </c>
      <c r="E231">
        <f t="shared" si="104"/>
        <v>4.4115253262178022E-4</v>
      </c>
      <c r="F231">
        <f t="shared" si="105"/>
        <v>0</v>
      </c>
      <c r="G231">
        <f t="shared" si="106"/>
        <v>0</v>
      </c>
      <c r="H231">
        <f t="shared" si="107"/>
        <v>0.02</v>
      </c>
      <c r="I231">
        <f t="shared" si="108"/>
        <v>1.5541345016572397</v>
      </c>
      <c r="J231">
        <f t="shared" si="109"/>
        <v>3.0162166810804297E-4</v>
      </c>
      <c r="K231">
        <f t="shared" si="110"/>
        <v>0</v>
      </c>
      <c r="L231">
        <f t="shared" si="111"/>
        <v>0</v>
      </c>
      <c r="M231">
        <f t="shared" si="112"/>
        <v>0.68341125722096485</v>
      </c>
      <c r="N231">
        <f t="shared" si="113"/>
        <v>0</v>
      </c>
      <c r="O231">
        <f t="shared" si="114"/>
        <v>0</v>
      </c>
      <c r="P231">
        <f t="shared" si="115"/>
        <v>7.7706725082861983</v>
      </c>
      <c r="Q231">
        <f t="shared" si="116"/>
        <v>388.53362541430994</v>
      </c>
      <c r="R231">
        <f t="shared" si="117"/>
        <v>0</v>
      </c>
      <c r="S231">
        <f t="shared" si="118"/>
        <v>0</v>
      </c>
      <c r="T231">
        <f t="shared" si="119"/>
        <v>5.3129088715445292</v>
      </c>
      <c r="U231">
        <f t="shared" si="120"/>
        <v>90.486500432412896</v>
      </c>
      <c r="V231">
        <f t="shared" si="121"/>
        <v>0.11719016021352968</v>
      </c>
      <c r="W231">
        <f t="shared" si="122"/>
        <v>-95.916599464170943</v>
      </c>
      <c r="X231">
        <f t="shared" si="123"/>
        <v>95.916599464170957</v>
      </c>
      <c r="Y231">
        <f t="shared" si="124"/>
        <v>0.99673694261856227</v>
      </c>
      <c r="Z231">
        <f t="shared" si="125"/>
        <v>0.55708229420544397</v>
      </c>
      <c r="AA231">
        <f t="shared" si="126"/>
        <v>-53.433439281885008</v>
      </c>
      <c r="AB231">
        <f t="shared" si="127"/>
        <v>0</v>
      </c>
      <c r="AC231">
        <f t="shared" si="128"/>
        <v>0</v>
      </c>
      <c r="AD231">
        <f t="shared" si="129"/>
        <v>2.9597274630644828</v>
      </c>
      <c r="AE231">
        <f t="shared" si="130"/>
        <v>50.408427255510475</v>
      </c>
      <c r="AF231">
        <f t="shared" si="131"/>
        <v>6.5284563310056651E-2</v>
      </c>
      <c r="AG231">
        <f t="shared" si="94"/>
        <v>4177.8505625066646</v>
      </c>
      <c r="AH231">
        <f t="shared" si="95"/>
        <v>6113.2305304649899</v>
      </c>
      <c r="AI231">
        <f t="shared" si="96"/>
        <v>4177.8505625066646</v>
      </c>
      <c r="AK231" t="b">
        <f t="shared" si="132"/>
        <v>1</v>
      </c>
      <c r="AL231" t="b">
        <f t="shared" si="133"/>
        <v>1</v>
      </c>
      <c r="AM231">
        <f t="shared" si="134"/>
        <v>4177.8505625066646</v>
      </c>
      <c r="AN231" t="b">
        <f t="shared" si="135"/>
        <v>1</v>
      </c>
      <c r="AO231">
        <f t="shared" si="136"/>
        <v>53.433439281885015</v>
      </c>
      <c r="AP231">
        <f>SUM(AO232:$AO$271)</f>
        <v>2327.4065762087189</v>
      </c>
      <c r="AQ231" t="b">
        <f t="shared" si="97"/>
        <v>1</v>
      </c>
      <c r="AR231" t="b">
        <f t="shared" si="137"/>
        <v>1</v>
      </c>
      <c r="AS231" t="b">
        <f t="shared" si="138"/>
        <v>1</v>
      </c>
      <c r="AT231" t="b">
        <f t="shared" si="140"/>
        <v>1</v>
      </c>
      <c r="AU231">
        <f t="shared" si="98"/>
        <v>6113.2305304649908</v>
      </c>
      <c r="AV231" t="b">
        <f t="shared" si="99"/>
        <v>1</v>
      </c>
      <c r="AW231" t="b">
        <f t="shared" si="100"/>
        <v>1</v>
      </c>
      <c r="AX231" t="b">
        <f t="shared" si="139"/>
        <v>1</v>
      </c>
    </row>
    <row r="232" spans="1:50" x14ac:dyDescent="0.35">
      <c r="A232">
        <v>180</v>
      </c>
      <c r="B232">
        <f t="shared" si="101"/>
        <v>26</v>
      </c>
      <c r="C232">
        <f t="shared" si="102"/>
        <v>64</v>
      </c>
      <c r="D232">
        <f t="shared" si="103"/>
        <v>5.2810046340939776E-3</v>
      </c>
      <c r="E232">
        <f t="shared" si="104"/>
        <v>4.4115253262178022E-4</v>
      </c>
      <c r="F232">
        <f t="shared" si="105"/>
        <v>0</v>
      </c>
      <c r="G232">
        <f t="shared" si="106"/>
        <v>0</v>
      </c>
      <c r="H232">
        <f t="shared" si="107"/>
        <v>0.02</v>
      </c>
      <c r="I232">
        <f t="shared" si="108"/>
        <v>1.5579674166007713</v>
      </c>
      <c r="J232">
        <f t="shared" si="109"/>
        <v>3.0148860694526351E-4</v>
      </c>
      <c r="K232">
        <f t="shared" si="110"/>
        <v>0</v>
      </c>
      <c r="L232">
        <f t="shared" si="111"/>
        <v>0</v>
      </c>
      <c r="M232">
        <f t="shared" si="112"/>
        <v>0.68310976861401962</v>
      </c>
      <c r="N232">
        <f t="shared" si="113"/>
        <v>0</v>
      </c>
      <c r="O232">
        <f t="shared" si="114"/>
        <v>0</v>
      </c>
      <c r="P232">
        <f t="shared" si="115"/>
        <v>7.7898370830038566</v>
      </c>
      <c r="Q232">
        <f t="shared" si="116"/>
        <v>389.49185415019281</v>
      </c>
      <c r="R232">
        <f t="shared" si="117"/>
        <v>0</v>
      </c>
      <c r="S232">
        <f t="shared" si="118"/>
        <v>0</v>
      </c>
      <c r="T232">
        <f t="shared" si="119"/>
        <v>5.3236623544421589</v>
      </c>
      <c r="U232">
        <f t="shared" si="120"/>
        <v>90.446582083579059</v>
      </c>
      <c r="V232">
        <f t="shared" si="121"/>
        <v>0.11742735652426937</v>
      </c>
      <c r="W232">
        <f t="shared" si="122"/>
        <v>-95.887671794545497</v>
      </c>
      <c r="X232">
        <f t="shared" si="123"/>
        <v>95.887671794545497</v>
      </c>
      <c r="Y232">
        <f t="shared" si="124"/>
        <v>0.99673694261856227</v>
      </c>
      <c r="Z232">
        <f t="shared" si="125"/>
        <v>0.55526450271326866</v>
      </c>
      <c r="AA232">
        <f t="shared" si="126"/>
        <v>-53.243020395331421</v>
      </c>
      <c r="AB232">
        <f t="shared" si="127"/>
        <v>0</v>
      </c>
      <c r="AC232">
        <f t="shared" si="128"/>
        <v>0</v>
      </c>
      <c r="AD232">
        <f t="shared" si="129"/>
        <v>2.9560407298526745</v>
      </c>
      <c r="AE232">
        <f t="shared" si="130"/>
        <v>50.221776422753358</v>
      </c>
      <c r="AF232">
        <f t="shared" si="131"/>
        <v>6.5203242725382138E-2</v>
      </c>
      <c r="AG232">
        <f t="shared" si="94"/>
        <v>4095.6400863026797</v>
      </c>
      <c r="AH232">
        <f t="shared" si="95"/>
        <v>5995.5812000938558</v>
      </c>
      <c r="AI232">
        <f t="shared" si="96"/>
        <v>4095.6400863026797</v>
      </c>
      <c r="AK232" t="b">
        <f t="shared" si="132"/>
        <v>1</v>
      </c>
      <c r="AL232" t="b">
        <f t="shared" si="133"/>
        <v>1</v>
      </c>
      <c r="AM232">
        <f t="shared" si="134"/>
        <v>4095.6400863026793</v>
      </c>
      <c r="AN232" t="b">
        <f t="shared" si="135"/>
        <v>1</v>
      </c>
      <c r="AO232">
        <f t="shared" si="136"/>
        <v>53.243020395331421</v>
      </c>
      <c r="AP232">
        <f>SUM(AO233:$AO$271)</f>
        <v>2274.1635558133876</v>
      </c>
      <c r="AQ232" t="b">
        <f t="shared" si="97"/>
        <v>1</v>
      </c>
      <c r="AR232" t="b">
        <f t="shared" si="137"/>
        <v>1</v>
      </c>
      <c r="AS232" t="b">
        <f t="shared" si="138"/>
        <v>1</v>
      </c>
      <c r="AT232" t="b">
        <f t="shared" si="140"/>
        <v>1</v>
      </c>
      <c r="AU232">
        <f t="shared" si="98"/>
        <v>5995.5812000938568</v>
      </c>
      <c r="AV232" t="b">
        <f t="shared" si="99"/>
        <v>1</v>
      </c>
      <c r="AW232" t="b">
        <f t="shared" si="100"/>
        <v>1</v>
      </c>
      <c r="AX232" t="b">
        <f t="shared" si="139"/>
        <v>1</v>
      </c>
    </row>
    <row r="233" spans="1:50" x14ac:dyDescent="0.35">
      <c r="A233">
        <v>181</v>
      </c>
      <c r="B233">
        <f t="shared" si="101"/>
        <v>26</v>
      </c>
      <c r="C233">
        <f t="shared" si="102"/>
        <v>64</v>
      </c>
      <c r="D233">
        <f t="shared" si="103"/>
        <v>5.2810046340939776E-3</v>
      </c>
      <c r="E233">
        <f t="shared" si="104"/>
        <v>4.4115253262178022E-4</v>
      </c>
      <c r="F233">
        <f t="shared" si="105"/>
        <v>0</v>
      </c>
      <c r="G233">
        <f t="shared" si="106"/>
        <v>0</v>
      </c>
      <c r="H233">
        <f t="shared" si="107"/>
        <v>0.02</v>
      </c>
      <c r="I233">
        <f t="shared" si="108"/>
        <v>1.5618097845465677</v>
      </c>
      <c r="J233">
        <f t="shared" si="109"/>
        <v>3.0135560448275303E-4</v>
      </c>
      <c r="K233">
        <f t="shared" si="110"/>
        <v>0</v>
      </c>
      <c r="L233">
        <f t="shared" si="111"/>
        <v>0</v>
      </c>
      <c r="M233">
        <f t="shared" si="112"/>
        <v>0.68280841300953687</v>
      </c>
      <c r="N233">
        <f t="shared" si="113"/>
        <v>0</v>
      </c>
      <c r="O233">
        <f t="shared" si="114"/>
        <v>0</v>
      </c>
      <c r="P233">
        <f t="shared" si="115"/>
        <v>7.8090489227328383</v>
      </c>
      <c r="Q233">
        <f t="shared" si="116"/>
        <v>390.45244613664192</v>
      </c>
      <c r="R233">
        <f t="shared" si="117"/>
        <v>0</v>
      </c>
      <c r="S233">
        <f t="shared" si="118"/>
        <v>0</v>
      </c>
      <c r="T233">
        <f t="shared" si="119"/>
        <v>5.3344376027035887</v>
      </c>
      <c r="U233">
        <f t="shared" si="120"/>
        <v>90.406681344825913</v>
      </c>
      <c r="V233">
        <f t="shared" si="121"/>
        <v>0.1176650329272773</v>
      </c>
      <c r="W233">
        <f t="shared" si="122"/>
        <v>-95.858783980456778</v>
      </c>
      <c r="X233">
        <f t="shared" si="123"/>
        <v>95.858783980456778</v>
      </c>
      <c r="Y233">
        <f t="shared" si="124"/>
        <v>0.99673694261856227</v>
      </c>
      <c r="Z233">
        <f t="shared" si="125"/>
        <v>0.55345264277903972</v>
      </c>
      <c r="AA233">
        <f t="shared" si="126"/>
        <v>-53.053297327568878</v>
      </c>
      <c r="AB233">
        <f t="shared" si="127"/>
        <v>0</v>
      </c>
      <c r="AC233">
        <f t="shared" si="128"/>
        <v>0</v>
      </c>
      <c r="AD233">
        <f t="shared" si="129"/>
        <v>2.9523585889561863</v>
      </c>
      <c r="AE233">
        <f t="shared" si="130"/>
        <v>50.035816715176409</v>
      </c>
      <c r="AF233">
        <f t="shared" si="131"/>
        <v>6.5122023436284343E-2</v>
      </c>
      <c r="AG233">
        <f t="shared" si="94"/>
        <v>4013.1893622063208</v>
      </c>
      <c r="AH233">
        <f t="shared" si="95"/>
        <v>5877.4749779632084</v>
      </c>
      <c r="AI233">
        <f t="shared" si="96"/>
        <v>4013.1893622063208</v>
      </c>
      <c r="AK233" t="b">
        <f t="shared" si="132"/>
        <v>1</v>
      </c>
      <c r="AL233" t="b">
        <f t="shared" si="133"/>
        <v>1</v>
      </c>
      <c r="AM233">
        <f t="shared" si="134"/>
        <v>4013.1893622063212</v>
      </c>
      <c r="AN233" t="b">
        <f t="shared" si="135"/>
        <v>1</v>
      </c>
      <c r="AO233">
        <f t="shared" si="136"/>
        <v>53.053297327568878</v>
      </c>
      <c r="AP233">
        <f>SUM(AO234:$AO$271)</f>
        <v>2221.1102584858186</v>
      </c>
      <c r="AQ233" t="b">
        <f t="shared" si="97"/>
        <v>1</v>
      </c>
      <c r="AR233" t="b">
        <f t="shared" si="137"/>
        <v>1</v>
      </c>
      <c r="AS233" t="b">
        <f t="shared" si="138"/>
        <v>1</v>
      </c>
      <c r="AT233" t="b">
        <f t="shared" si="140"/>
        <v>1</v>
      </c>
      <c r="AU233">
        <f t="shared" si="98"/>
        <v>5877.4749779632093</v>
      </c>
      <c r="AV233" t="b">
        <f t="shared" si="99"/>
        <v>1</v>
      </c>
      <c r="AW233" t="b">
        <f t="shared" si="100"/>
        <v>1</v>
      </c>
      <c r="AX233" t="b">
        <f t="shared" si="139"/>
        <v>1</v>
      </c>
    </row>
    <row r="234" spans="1:50" x14ac:dyDescent="0.35">
      <c r="A234">
        <v>182</v>
      </c>
      <c r="B234">
        <f t="shared" si="101"/>
        <v>26</v>
      </c>
      <c r="C234">
        <f t="shared" si="102"/>
        <v>64</v>
      </c>
      <c r="D234">
        <f t="shared" si="103"/>
        <v>5.2810046340939776E-3</v>
      </c>
      <c r="E234">
        <f t="shared" si="104"/>
        <v>4.4115253262178022E-4</v>
      </c>
      <c r="F234">
        <f t="shared" si="105"/>
        <v>0</v>
      </c>
      <c r="G234">
        <f t="shared" si="106"/>
        <v>0</v>
      </c>
      <c r="H234">
        <f t="shared" si="107"/>
        <v>0.02</v>
      </c>
      <c r="I234">
        <f t="shared" si="108"/>
        <v>1.565661628808283</v>
      </c>
      <c r="J234">
        <f t="shared" si="109"/>
        <v>3.0122266069461569E-4</v>
      </c>
      <c r="K234">
        <f t="shared" si="110"/>
        <v>0</v>
      </c>
      <c r="L234">
        <f t="shared" si="111"/>
        <v>0</v>
      </c>
      <c r="M234">
        <f t="shared" si="112"/>
        <v>0.68250719034884222</v>
      </c>
      <c r="N234">
        <f t="shared" si="113"/>
        <v>0</v>
      </c>
      <c r="O234">
        <f t="shared" si="114"/>
        <v>0</v>
      </c>
      <c r="P234">
        <f t="shared" si="115"/>
        <v>7.8283081440414151</v>
      </c>
      <c r="Q234">
        <f t="shared" si="116"/>
        <v>391.41540720207075</v>
      </c>
      <c r="R234">
        <f t="shared" si="117"/>
        <v>0</v>
      </c>
      <c r="S234">
        <f t="shared" si="118"/>
        <v>0</v>
      </c>
      <c r="T234">
        <f t="shared" si="119"/>
        <v>5.3452346603825518</v>
      </c>
      <c r="U234">
        <f t="shared" si="120"/>
        <v>90.366798208384708</v>
      </c>
      <c r="V234">
        <f t="shared" si="121"/>
        <v>0.11790319039427419</v>
      </c>
      <c r="W234">
        <f t="shared" si="122"/>
        <v>-95.82993605916154</v>
      </c>
      <c r="X234">
        <f t="shared" si="123"/>
        <v>95.829936059161525</v>
      </c>
      <c r="Y234">
        <f t="shared" si="124"/>
        <v>0.99673694261856227</v>
      </c>
      <c r="Z234">
        <f t="shared" si="125"/>
        <v>0.55164669504774344</v>
      </c>
      <c r="AA234">
        <f t="shared" si="126"/>
        <v>-52.864267513673042</v>
      </c>
      <c r="AB234">
        <f t="shared" si="127"/>
        <v>0</v>
      </c>
      <c r="AC234">
        <f t="shared" si="128"/>
        <v>0</v>
      </c>
      <c r="AD234">
        <f t="shared" si="129"/>
        <v>2.9486810346546819</v>
      </c>
      <c r="AE234">
        <f t="shared" si="130"/>
        <v>49.850545573701766</v>
      </c>
      <c r="AF234">
        <f t="shared" si="131"/>
        <v>6.5040905316586212E-2</v>
      </c>
      <c r="AG234">
        <f t="shared" si="94"/>
        <v>3930.4975638157121</v>
      </c>
      <c r="AH234">
        <f t="shared" si="95"/>
        <v>5758.9101175721844</v>
      </c>
      <c r="AI234">
        <f t="shared" si="96"/>
        <v>3930.4975638157121</v>
      </c>
      <c r="AK234" t="b">
        <f t="shared" si="132"/>
        <v>1</v>
      </c>
      <c r="AL234" t="b">
        <f t="shared" si="133"/>
        <v>1</v>
      </c>
      <c r="AM234">
        <f t="shared" si="134"/>
        <v>3930.4975638157111</v>
      </c>
      <c r="AN234" t="b">
        <f t="shared" si="135"/>
        <v>1</v>
      </c>
      <c r="AO234">
        <f t="shared" si="136"/>
        <v>52.864267513673028</v>
      </c>
      <c r="AP234">
        <f>SUM(AO235:$AO$271)</f>
        <v>2168.2459909721451</v>
      </c>
      <c r="AQ234" t="b">
        <f t="shared" si="97"/>
        <v>1</v>
      </c>
      <c r="AR234" t="b">
        <f t="shared" si="137"/>
        <v>1</v>
      </c>
      <c r="AS234" t="b">
        <f t="shared" si="138"/>
        <v>1</v>
      </c>
      <c r="AT234" t="b">
        <f t="shared" si="140"/>
        <v>1</v>
      </c>
      <c r="AU234">
        <f t="shared" si="98"/>
        <v>5758.9101175721835</v>
      </c>
      <c r="AV234" t="b">
        <f t="shared" si="99"/>
        <v>1</v>
      </c>
      <c r="AW234" t="b">
        <f t="shared" si="100"/>
        <v>1</v>
      </c>
      <c r="AX234" t="b">
        <f t="shared" si="139"/>
        <v>1</v>
      </c>
    </row>
    <row r="235" spans="1:50" x14ac:dyDescent="0.35">
      <c r="A235">
        <v>183</v>
      </c>
      <c r="B235">
        <f t="shared" si="101"/>
        <v>26</v>
      </c>
      <c r="C235">
        <f t="shared" si="102"/>
        <v>64</v>
      </c>
      <c r="D235">
        <f t="shared" si="103"/>
        <v>5.2810046340939776E-3</v>
      </c>
      <c r="E235">
        <f t="shared" si="104"/>
        <v>4.4115253262178022E-4</v>
      </c>
      <c r="F235">
        <f t="shared" si="105"/>
        <v>0</v>
      </c>
      <c r="G235">
        <f t="shared" si="106"/>
        <v>0</v>
      </c>
      <c r="H235">
        <f t="shared" si="107"/>
        <v>0.02</v>
      </c>
      <c r="I235">
        <f t="shared" si="108"/>
        <v>1.5695229727570688</v>
      </c>
      <c r="J235">
        <f t="shared" si="109"/>
        <v>3.0108977555496719E-4</v>
      </c>
      <c r="K235">
        <f t="shared" si="110"/>
        <v>0</v>
      </c>
      <c r="L235">
        <f t="shared" si="111"/>
        <v>0</v>
      </c>
      <c r="M235">
        <f t="shared" si="112"/>
        <v>0.68220610057328723</v>
      </c>
      <c r="N235">
        <f t="shared" si="113"/>
        <v>0</v>
      </c>
      <c r="O235">
        <f t="shared" si="114"/>
        <v>0</v>
      </c>
      <c r="P235">
        <f t="shared" si="115"/>
        <v>7.8476148637853438</v>
      </c>
      <c r="Q235">
        <f t="shared" si="116"/>
        <v>392.38074318926721</v>
      </c>
      <c r="R235">
        <f t="shared" si="117"/>
        <v>0</v>
      </c>
      <c r="S235">
        <f t="shared" si="118"/>
        <v>0</v>
      </c>
      <c r="T235">
        <f t="shared" si="119"/>
        <v>5.3560535716219473</v>
      </c>
      <c r="U235">
        <f t="shared" si="120"/>
        <v>90.326932666490151</v>
      </c>
      <c r="V235">
        <f t="shared" si="121"/>
        <v>0.11814182989894768</v>
      </c>
      <c r="W235">
        <f t="shared" si="122"/>
        <v>-95.801128068011039</v>
      </c>
      <c r="X235">
        <f t="shared" si="123"/>
        <v>95.801128068011039</v>
      </c>
      <c r="Y235">
        <f t="shared" si="124"/>
        <v>0.99673694261856227</v>
      </c>
      <c r="Z235">
        <f t="shared" si="125"/>
        <v>0.54984664022752217</v>
      </c>
      <c r="AA235">
        <f t="shared" si="126"/>
        <v>-52.675928398202444</v>
      </c>
      <c r="AB235">
        <f t="shared" si="127"/>
        <v>0</v>
      </c>
      <c r="AC235">
        <f t="shared" si="128"/>
        <v>0</v>
      </c>
      <c r="AD235">
        <f t="shared" si="129"/>
        <v>2.9450080612349478</v>
      </c>
      <c r="AE235">
        <f t="shared" si="130"/>
        <v>49.665960448727226</v>
      </c>
      <c r="AF235">
        <f t="shared" si="131"/>
        <v>6.4959888240267813E-2</v>
      </c>
      <c r="AG235">
        <f t="shared" si="94"/>
        <v>3847.5638619862002</v>
      </c>
      <c r="AH235">
        <f t="shared" si="95"/>
        <v>5639.8848658095058</v>
      </c>
      <c r="AI235">
        <f t="shared" si="96"/>
        <v>3847.5638619862002</v>
      </c>
      <c r="AK235" t="b">
        <f t="shared" si="132"/>
        <v>1</v>
      </c>
      <c r="AL235" t="b">
        <f t="shared" si="133"/>
        <v>1</v>
      </c>
      <c r="AM235">
        <f t="shared" si="134"/>
        <v>3847.5638619862007</v>
      </c>
      <c r="AN235" t="b">
        <f t="shared" si="135"/>
        <v>1</v>
      </c>
      <c r="AO235">
        <f t="shared" si="136"/>
        <v>52.675928398202444</v>
      </c>
      <c r="AP235">
        <f>SUM(AO236:$AO$271)</f>
        <v>2115.5700625739428</v>
      </c>
      <c r="AQ235" t="b">
        <f t="shared" si="97"/>
        <v>1</v>
      </c>
      <c r="AR235" t="b">
        <f t="shared" si="137"/>
        <v>1</v>
      </c>
      <c r="AS235" t="b">
        <f t="shared" si="138"/>
        <v>1</v>
      </c>
      <c r="AT235" t="b">
        <f t="shared" si="140"/>
        <v>1</v>
      </c>
      <c r="AU235">
        <f t="shared" si="98"/>
        <v>5639.8848658095058</v>
      </c>
      <c r="AV235" t="b">
        <f t="shared" si="99"/>
        <v>1</v>
      </c>
      <c r="AW235" t="b">
        <f t="shared" si="100"/>
        <v>1</v>
      </c>
      <c r="AX235" t="b">
        <f t="shared" si="139"/>
        <v>1</v>
      </c>
    </row>
    <row r="236" spans="1:50" x14ac:dyDescent="0.35">
      <c r="A236">
        <v>184</v>
      </c>
      <c r="B236">
        <f t="shared" si="101"/>
        <v>27</v>
      </c>
      <c r="C236">
        <f t="shared" si="102"/>
        <v>65</v>
      </c>
      <c r="D236">
        <f t="shared" si="103"/>
        <v>5.7926557673730894E-3</v>
      </c>
      <c r="E236">
        <f t="shared" si="104"/>
        <v>4.8400768640188829E-4</v>
      </c>
      <c r="F236">
        <f t="shared" si="105"/>
        <v>0</v>
      </c>
      <c r="G236">
        <f t="shared" si="106"/>
        <v>0</v>
      </c>
      <c r="H236">
        <f t="shared" si="107"/>
        <v>0.02</v>
      </c>
      <c r="I236">
        <f t="shared" si="108"/>
        <v>1.5733938398217151</v>
      </c>
      <c r="J236">
        <f t="shared" si="109"/>
        <v>3.3019299638773066E-4</v>
      </c>
      <c r="K236">
        <f t="shared" si="110"/>
        <v>0</v>
      </c>
      <c r="L236">
        <f t="shared" si="111"/>
        <v>0</v>
      </c>
      <c r="M236">
        <f t="shared" si="112"/>
        <v>0.68187590757689953</v>
      </c>
      <c r="N236">
        <f t="shared" si="113"/>
        <v>0</v>
      </c>
      <c r="O236">
        <f t="shared" si="114"/>
        <v>0</v>
      </c>
      <c r="P236">
        <f t="shared" si="115"/>
        <v>7.8669691991085759</v>
      </c>
      <c r="Q236">
        <f t="shared" si="116"/>
        <v>393.34845995542878</v>
      </c>
      <c r="R236">
        <f t="shared" si="117"/>
        <v>0</v>
      </c>
      <c r="S236">
        <f t="shared" si="118"/>
        <v>0</v>
      </c>
      <c r="T236">
        <f t="shared" si="119"/>
        <v>5.3668943806540179</v>
      </c>
      <c r="U236">
        <f t="shared" si="120"/>
        <v>99.057898916319203</v>
      </c>
      <c r="V236">
        <f t="shared" si="121"/>
        <v>0.12988090661718232</v>
      </c>
      <c r="W236">
        <f t="shared" si="122"/>
        <v>-104.55467420359041</v>
      </c>
      <c r="X236">
        <f t="shared" si="123"/>
        <v>104.55467420359041</v>
      </c>
      <c r="Y236">
        <f t="shared" si="124"/>
        <v>0.99673694261856227</v>
      </c>
      <c r="Z236">
        <f t="shared" si="125"/>
        <v>0.54805245908946898</v>
      </c>
      <c r="AA236">
        <f t="shared" si="126"/>
        <v>-57.30144630657599</v>
      </c>
      <c r="AB236">
        <f t="shared" si="127"/>
        <v>0</v>
      </c>
      <c r="AC236">
        <f t="shared" si="128"/>
        <v>0</v>
      </c>
      <c r="AD236">
        <f t="shared" si="129"/>
        <v>2.9413396629908872</v>
      </c>
      <c r="AE236">
        <f t="shared" si="130"/>
        <v>54.288925093324785</v>
      </c>
      <c r="AF236">
        <f t="shared" si="131"/>
        <v>7.1181550260316459E-2</v>
      </c>
      <c r="AG236">
        <f t="shared" si="94"/>
        <v>3755.6051106621449</v>
      </c>
      <c r="AH236">
        <f t="shared" si="95"/>
        <v>5507.7545179855197</v>
      </c>
      <c r="AI236">
        <f t="shared" si="96"/>
        <v>3755.6051106621449</v>
      </c>
      <c r="AK236" t="b">
        <f t="shared" si="132"/>
        <v>1</v>
      </c>
      <c r="AL236" t="b">
        <f t="shared" si="133"/>
        <v>1</v>
      </c>
      <c r="AM236">
        <f t="shared" si="134"/>
        <v>3755.6051106621449</v>
      </c>
      <c r="AN236" t="b">
        <f t="shared" si="135"/>
        <v>1</v>
      </c>
      <c r="AO236">
        <f t="shared" si="136"/>
        <v>57.30144630657599</v>
      </c>
      <c r="AP236">
        <f>SUM(AO237:$AO$271)</f>
        <v>2058.2686162673667</v>
      </c>
      <c r="AQ236" t="b">
        <f t="shared" si="97"/>
        <v>1</v>
      </c>
      <c r="AR236" t="b">
        <f t="shared" si="137"/>
        <v>1</v>
      </c>
      <c r="AS236" t="b">
        <f t="shared" si="138"/>
        <v>1</v>
      </c>
      <c r="AT236" t="b">
        <f t="shared" si="140"/>
        <v>1</v>
      </c>
      <c r="AU236">
        <f t="shared" si="98"/>
        <v>5507.7545179855197</v>
      </c>
      <c r="AV236" t="b">
        <f t="shared" si="99"/>
        <v>1</v>
      </c>
      <c r="AW236" t="b">
        <f t="shared" si="100"/>
        <v>1</v>
      </c>
      <c r="AX236" t="b">
        <f t="shared" si="139"/>
        <v>1</v>
      </c>
    </row>
    <row r="237" spans="1:50" x14ac:dyDescent="0.35">
      <c r="A237">
        <v>185</v>
      </c>
      <c r="B237">
        <f t="shared" si="101"/>
        <v>27</v>
      </c>
      <c r="C237">
        <f t="shared" si="102"/>
        <v>65</v>
      </c>
      <c r="D237">
        <f t="shared" si="103"/>
        <v>5.7926557673730894E-3</v>
      </c>
      <c r="E237">
        <f t="shared" si="104"/>
        <v>4.8400768640188829E-4</v>
      </c>
      <c r="F237">
        <f t="shared" si="105"/>
        <v>0</v>
      </c>
      <c r="G237">
        <f t="shared" si="106"/>
        <v>0</v>
      </c>
      <c r="H237">
        <f t="shared" si="107"/>
        <v>0.02</v>
      </c>
      <c r="I237">
        <f t="shared" si="108"/>
        <v>1.5772742534887962</v>
      </c>
      <c r="J237">
        <f t="shared" si="109"/>
        <v>3.3003318043948294E-4</v>
      </c>
      <c r="K237">
        <f t="shared" si="110"/>
        <v>0</v>
      </c>
      <c r="L237">
        <f t="shared" si="111"/>
        <v>0</v>
      </c>
      <c r="M237">
        <f t="shared" si="112"/>
        <v>0.68154587439646008</v>
      </c>
      <c r="N237">
        <f t="shared" si="113"/>
        <v>0</v>
      </c>
      <c r="O237">
        <f t="shared" si="114"/>
        <v>0</v>
      </c>
      <c r="P237">
        <f t="shared" si="115"/>
        <v>7.8863712674439812</v>
      </c>
      <c r="Q237">
        <f t="shared" si="116"/>
        <v>394.31856337219904</v>
      </c>
      <c r="R237">
        <f t="shared" si="117"/>
        <v>0</v>
      </c>
      <c r="S237">
        <f t="shared" si="118"/>
        <v>0</v>
      </c>
      <c r="T237">
        <f t="shared" si="119"/>
        <v>5.3775265654767486</v>
      </c>
      <c r="U237">
        <f t="shared" si="120"/>
        <v>99.009954131844879</v>
      </c>
      <c r="V237">
        <f t="shared" si="121"/>
        <v>0.13013820957605465</v>
      </c>
      <c r="W237">
        <f t="shared" si="122"/>
        <v>-104.51761890689768</v>
      </c>
      <c r="X237">
        <f t="shared" si="123"/>
        <v>104.51761890689768</v>
      </c>
      <c r="Y237">
        <f t="shared" si="124"/>
        <v>0.99673694261856227</v>
      </c>
      <c r="Z237">
        <f t="shared" si="125"/>
        <v>0.546264132467422</v>
      </c>
      <c r="AA237">
        <f t="shared" si="126"/>
        <v>-57.094226419737083</v>
      </c>
      <c r="AB237">
        <f t="shared" si="127"/>
        <v>0</v>
      </c>
      <c r="AC237">
        <f t="shared" si="128"/>
        <v>0</v>
      </c>
      <c r="AD237">
        <f t="shared" si="129"/>
        <v>2.9375498841106715</v>
      </c>
      <c r="AE237">
        <f t="shared" si="130"/>
        <v>54.085586699471484</v>
      </c>
      <c r="AF237">
        <f t="shared" si="131"/>
        <v>7.1089836154927047E-2</v>
      </c>
      <c r="AG237">
        <f t="shared" si="94"/>
        <v>3663.3823656122518</v>
      </c>
      <c r="AH237">
        <f t="shared" si="95"/>
        <v>5375.1075360207315</v>
      </c>
      <c r="AI237">
        <f t="shared" si="96"/>
        <v>3663.3823656122518</v>
      </c>
      <c r="AK237" t="b">
        <f t="shared" si="132"/>
        <v>1</v>
      </c>
      <c r="AL237" t="b">
        <f t="shared" si="133"/>
        <v>1</v>
      </c>
      <c r="AM237">
        <f t="shared" si="134"/>
        <v>3663.3823656122513</v>
      </c>
      <c r="AN237" t="b">
        <f t="shared" si="135"/>
        <v>1</v>
      </c>
      <c r="AO237">
        <f t="shared" si="136"/>
        <v>57.094226419737083</v>
      </c>
      <c r="AP237">
        <f>SUM(AO238:$AO$271)</f>
        <v>2001.1743898476293</v>
      </c>
      <c r="AQ237" t="b">
        <f t="shared" si="97"/>
        <v>1</v>
      </c>
      <c r="AR237" t="b">
        <f t="shared" si="137"/>
        <v>1</v>
      </c>
      <c r="AS237" t="b">
        <f t="shared" si="138"/>
        <v>1</v>
      </c>
      <c r="AT237" t="b">
        <f t="shared" si="140"/>
        <v>1</v>
      </c>
      <c r="AU237">
        <f t="shared" si="98"/>
        <v>5375.1075360207324</v>
      </c>
      <c r="AV237" t="b">
        <f t="shared" si="99"/>
        <v>1</v>
      </c>
      <c r="AW237" t="b">
        <f t="shared" si="100"/>
        <v>1</v>
      </c>
      <c r="AX237" t="b">
        <f t="shared" si="139"/>
        <v>1</v>
      </c>
    </row>
    <row r="238" spans="1:50" x14ac:dyDescent="0.35">
      <c r="A238">
        <v>186</v>
      </c>
      <c r="B238">
        <f t="shared" si="101"/>
        <v>27</v>
      </c>
      <c r="C238">
        <f t="shared" si="102"/>
        <v>65</v>
      </c>
      <c r="D238">
        <f t="shared" si="103"/>
        <v>5.7926557673730894E-3</v>
      </c>
      <c r="E238">
        <f t="shared" si="104"/>
        <v>4.8400768640188829E-4</v>
      </c>
      <c r="F238">
        <f t="shared" si="105"/>
        <v>0</v>
      </c>
      <c r="G238">
        <f t="shared" si="106"/>
        <v>0</v>
      </c>
      <c r="H238">
        <f t="shared" si="107"/>
        <v>0.02</v>
      </c>
      <c r="I238">
        <f t="shared" si="108"/>
        <v>1.5811642373028085</v>
      </c>
      <c r="J238">
        <f t="shared" si="109"/>
        <v>3.2987344184338258E-4</v>
      </c>
      <c r="K238">
        <f t="shared" si="110"/>
        <v>0</v>
      </c>
      <c r="L238">
        <f t="shared" si="111"/>
        <v>0</v>
      </c>
      <c r="M238">
        <f t="shared" si="112"/>
        <v>0.68121600095461665</v>
      </c>
      <c r="N238">
        <f t="shared" si="113"/>
        <v>0</v>
      </c>
      <c r="O238">
        <f t="shared" si="114"/>
        <v>0</v>
      </c>
      <c r="P238">
        <f t="shared" si="115"/>
        <v>7.9058211865140429</v>
      </c>
      <c r="Q238">
        <f t="shared" si="116"/>
        <v>395.29105932570212</v>
      </c>
      <c r="R238">
        <f t="shared" si="117"/>
        <v>0</v>
      </c>
      <c r="S238">
        <f t="shared" si="118"/>
        <v>0</v>
      </c>
      <c r="T238">
        <f t="shared" si="119"/>
        <v>5.3881798133847729</v>
      </c>
      <c r="U238">
        <f t="shared" si="120"/>
        <v>98.96203255301478</v>
      </c>
      <c r="V238">
        <f t="shared" si="121"/>
        <v>0.13039602226968608</v>
      </c>
      <c r="W238">
        <f t="shared" si="122"/>
        <v>-104.48060838866924</v>
      </c>
      <c r="X238">
        <f t="shared" si="123"/>
        <v>104.48060838866924</v>
      </c>
      <c r="Y238">
        <f t="shared" si="124"/>
        <v>0.99673694261856227</v>
      </c>
      <c r="Z238">
        <f t="shared" si="125"/>
        <v>0.54448164125775944</v>
      </c>
      <c r="AA238">
        <f t="shared" si="126"/>
        <v>-56.887773135071853</v>
      </c>
      <c r="AB238">
        <f t="shared" si="127"/>
        <v>0</v>
      </c>
      <c r="AC238">
        <f t="shared" si="128"/>
        <v>0</v>
      </c>
      <c r="AD238">
        <f t="shared" si="129"/>
        <v>2.9337649881836692</v>
      </c>
      <c r="AE238">
        <f t="shared" si="130"/>
        <v>53.883009906669308</v>
      </c>
      <c r="AF238">
        <f t="shared" si="131"/>
        <v>7.0998240218882028E-2</v>
      </c>
      <c r="AG238">
        <f t="shared" si="94"/>
        <v>3570.8947178112935</v>
      </c>
      <c r="AH238">
        <f t="shared" si="95"/>
        <v>5241.9419285619369</v>
      </c>
      <c r="AI238">
        <f t="shared" si="96"/>
        <v>3570.8947178112935</v>
      </c>
      <c r="AK238" t="b">
        <f t="shared" si="132"/>
        <v>1</v>
      </c>
      <c r="AL238" t="b">
        <f t="shared" si="133"/>
        <v>1</v>
      </c>
      <c r="AM238">
        <f t="shared" si="134"/>
        <v>3570.894717811293</v>
      </c>
      <c r="AN238" t="b">
        <f t="shared" si="135"/>
        <v>1</v>
      </c>
      <c r="AO238">
        <f t="shared" si="136"/>
        <v>56.887773135071853</v>
      </c>
      <c r="AP238">
        <f>SUM(AO239:$AO$271)</f>
        <v>1944.2866167125576</v>
      </c>
      <c r="AQ238" t="b">
        <f t="shared" si="97"/>
        <v>1</v>
      </c>
      <c r="AR238" t="b">
        <f t="shared" si="137"/>
        <v>1</v>
      </c>
      <c r="AS238" t="b">
        <f t="shared" si="138"/>
        <v>1</v>
      </c>
      <c r="AT238" t="b">
        <f t="shared" si="140"/>
        <v>1</v>
      </c>
      <c r="AU238">
        <f t="shared" si="98"/>
        <v>5241.9419285619379</v>
      </c>
      <c r="AV238" t="b">
        <f t="shared" si="99"/>
        <v>1</v>
      </c>
      <c r="AW238" t="b">
        <f t="shared" si="100"/>
        <v>1</v>
      </c>
      <c r="AX238" t="b">
        <f t="shared" si="139"/>
        <v>1</v>
      </c>
    </row>
    <row r="239" spans="1:50" x14ac:dyDescent="0.35">
      <c r="A239">
        <v>187</v>
      </c>
      <c r="B239">
        <f t="shared" si="101"/>
        <v>27</v>
      </c>
      <c r="C239">
        <f t="shared" si="102"/>
        <v>65</v>
      </c>
      <c r="D239">
        <f t="shared" si="103"/>
        <v>5.7926557673730894E-3</v>
      </c>
      <c r="E239">
        <f t="shared" si="104"/>
        <v>4.8400768640188829E-4</v>
      </c>
      <c r="F239">
        <f t="shared" si="105"/>
        <v>0</v>
      </c>
      <c r="G239">
        <f t="shared" si="106"/>
        <v>0</v>
      </c>
      <c r="H239">
        <f t="shared" si="107"/>
        <v>0.02</v>
      </c>
      <c r="I239">
        <f t="shared" si="108"/>
        <v>1.5850638148663156</v>
      </c>
      <c r="J239">
        <f t="shared" si="109"/>
        <v>3.2971378056199051E-4</v>
      </c>
      <c r="K239">
        <f t="shared" si="110"/>
        <v>0</v>
      </c>
      <c r="L239">
        <f t="shared" si="111"/>
        <v>0</v>
      </c>
      <c r="M239">
        <f t="shared" si="112"/>
        <v>0.68088628717405464</v>
      </c>
      <c r="N239">
        <f t="shared" si="113"/>
        <v>0</v>
      </c>
      <c r="O239">
        <f t="shared" si="114"/>
        <v>0</v>
      </c>
      <c r="P239">
        <f t="shared" si="115"/>
        <v>7.9253190743315782</v>
      </c>
      <c r="Q239">
        <f t="shared" si="116"/>
        <v>396.26595371657891</v>
      </c>
      <c r="R239">
        <f t="shared" si="117"/>
        <v>0</v>
      </c>
      <c r="S239">
        <f t="shared" si="118"/>
        <v>0</v>
      </c>
      <c r="T239">
        <f t="shared" si="119"/>
        <v>5.3988541661055018</v>
      </c>
      <c r="U239">
        <f t="shared" si="120"/>
        <v>98.914134168597158</v>
      </c>
      <c r="V239">
        <f t="shared" si="121"/>
        <v>0.130654345707896</v>
      </c>
      <c r="W239">
        <f t="shared" si="122"/>
        <v>-104.44364268041056</v>
      </c>
      <c r="X239">
        <f t="shared" si="123"/>
        <v>104.44364268041056</v>
      </c>
      <c r="Y239">
        <f t="shared" si="124"/>
        <v>0.99673694261856227</v>
      </c>
      <c r="Z239">
        <f t="shared" si="125"/>
        <v>0.54270496641919597</v>
      </c>
      <c r="AA239">
        <f t="shared" si="126"/>
        <v>-56.682083593570717</v>
      </c>
      <c r="AB239">
        <f t="shared" si="127"/>
        <v>0</v>
      </c>
      <c r="AC239">
        <f t="shared" si="128"/>
        <v>0</v>
      </c>
      <c r="AD239">
        <f t="shared" si="129"/>
        <v>2.9299849689184225</v>
      </c>
      <c r="AE239">
        <f t="shared" si="130"/>
        <v>53.681191862352364</v>
      </c>
      <c r="AF239">
        <f t="shared" si="131"/>
        <v>7.0906762299925721E-2</v>
      </c>
      <c r="AG239">
        <f t="shared" si="94"/>
        <v>3478.1412552266261</v>
      </c>
      <c r="AH239">
        <f t="shared" si="95"/>
        <v>5108.2556966483753</v>
      </c>
      <c r="AI239">
        <f t="shared" si="96"/>
        <v>3478.1412552266261</v>
      </c>
      <c r="AK239" t="b">
        <f t="shared" si="132"/>
        <v>1</v>
      </c>
      <c r="AL239" t="b">
        <f t="shared" si="133"/>
        <v>1</v>
      </c>
      <c r="AM239">
        <f t="shared" si="134"/>
        <v>3478.1412552266256</v>
      </c>
      <c r="AN239" t="b">
        <f t="shared" si="135"/>
        <v>1</v>
      </c>
      <c r="AO239">
        <f t="shared" si="136"/>
        <v>56.682083593570717</v>
      </c>
      <c r="AP239">
        <f>SUM(AO240:$AO$271)</f>
        <v>1887.6045331189869</v>
      </c>
      <c r="AQ239" t="b">
        <f t="shared" si="97"/>
        <v>1</v>
      </c>
      <c r="AR239" t="b">
        <f t="shared" si="137"/>
        <v>1</v>
      </c>
      <c r="AS239" t="b">
        <f t="shared" si="138"/>
        <v>1</v>
      </c>
      <c r="AT239" t="b">
        <f t="shared" si="140"/>
        <v>1</v>
      </c>
      <c r="AU239">
        <f t="shared" si="98"/>
        <v>5108.2556966483753</v>
      </c>
      <c r="AV239" t="b">
        <f t="shared" si="99"/>
        <v>1</v>
      </c>
      <c r="AW239" t="b">
        <f t="shared" si="100"/>
        <v>1</v>
      </c>
      <c r="AX239" t="b">
        <f t="shared" si="139"/>
        <v>1</v>
      </c>
    </row>
    <row r="240" spans="1:50" x14ac:dyDescent="0.35">
      <c r="A240">
        <v>188</v>
      </c>
      <c r="B240">
        <f t="shared" si="101"/>
        <v>27</v>
      </c>
      <c r="C240">
        <f t="shared" si="102"/>
        <v>65</v>
      </c>
      <c r="D240">
        <f t="shared" si="103"/>
        <v>5.7926557673730894E-3</v>
      </c>
      <c r="E240">
        <f t="shared" si="104"/>
        <v>4.8400768640188829E-4</v>
      </c>
      <c r="F240">
        <f t="shared" si="105"/>
        <v>0</v>
      </c>
      <c r="G240">
        <f t="shared" si="106"/>
        <v>0</v>
      </c>
      <c r="H240">
        <f t="shared" si="107"/>
        <v>0.02</v>
      </c>
      <c r="I240">
        <f t="shared" si="108"/>
        <v>1.5889730098400929</v>
      </c>
      <c r="J240">
        <f t="shared" si="109"/>
        <v>3.2955419655788588E-4</v>
      </c>
      <c r="K240">
        <f t="shared" si="110"/>
        <v>0</v>
      </c>
      <c r="L240">
        <f t="shared" si="111"/>
        <v>0</v>
      </c>
      <c r="M240">
        <f t="shared" si="112"/>
        <v>0.68055673297749675</v>
      </c>
      <c r="N240">
        <f t="shared" si="113"/>
        <v>0</v>
      </c>
      <c r="O240">
        <f t="shared" si="114"/>
        <v>0</v>
      </c>
      <c r="P240">
        <f t="shared" si="115"/>
        <v>7.9448650492004642</v>
      </c>
      <c r="Q240">
        <f t="shared" si="116"/>
        <v>397.24325246002326</v>
      </c>
      <c r="R240">
        <f t="shared" si="117"/>
        <v>0</v>
      </c>
      <c r="S240">
        <f t="shared" si="118"/>
        <v>0</v>
      </c>
      <c r="T240">
        <f t="shared" si="119"/>
        <v>5.4095496654490169</v>
      </c>
      <c r="U240">
        <f t="shared" si="120"/>
        <v>98.866258967365766</v>
      </c>
      <c r="V240">
        <f t="shared" si="121"/>
        <v>0.13091318090250439</v>
      </c>
      <c r="W240">
        <f t="shared" si="122"/>
        <v>-104.4067218137173</v>
      </c>
      <c r="X240">
        <f t="shared" si="123"/>
        <v>104.4067218137173</v>
      </c>
      <c r="Y240">
        <f t="shared" si="124"/>
        <v>0.99673694261856227</v>
      </c>
      <c r="Z240">
        <f t="shared" si="125"/>
        <v>0.54093408897257889</v>
      </c>
      <c r="AA240">
        <f t="shared" si="126"/>
        <v>-56.477154946916649</v>
      </c>
      <c r="AB240">
        <f t="shared" si="127"/>
        <v>0</v>
      </c>
      <c r="AC240">
        <f t="shared" si="128"/>
        <v>0</v>
      </c>
      <c r="AD240">
        <f t="shared" si="129"/>
        <v>2.9262098200315827</v>
      </c>
      <c r="AE240">
        <f t="shared" si="130"/>
        <v>53.480129724639056</v>
      </c>
      <c r="AF240">
        <f t="shared" si="131"/>
        <v>7.0815402245998624E-2</v>
      </c>
      <c r="AG240">
        <f t="shared" si="94"/>
        <v>3385.1210628082513</v>
      </c>
      <c r="AH240">
        <f t="shared" si="95"/>
        <v>4974.0468336828335</v>
      </c>
      <c r="AI240">
        <f t="shared" si="96"/>
        <v>3385.1210628082513</v>
      </c>
      <c r="AK240" t="b">
        <f t="shared" si="132"/>
        <v>1</v>
      </c>
      <c r="AL240" t="b">
        <f t="shared" si="133"/>
        <v>1</v>
      </c>
      <c r="AM240">
        <f t="shared" si="134"/>
        <v>3385.1210628082513</v>
      </c>
      <c r="AN240" t="b">
        <f t="shared" si="135"/>
        <v>1</v>
      </c>
      <c r="AO240">
        <f t="shared" si="136"/>
        <v>56.477154946916649</v>
      </c>
      <c r="AP240">
        <f>SUM(AO241:$AO$271)</f>
        <v>1831.1273781720702</v>
      </c>
      <c r="AQ240" t="b">
        <f t="shared" si="97"/>
        <v>1</v>
      </c>
      <c r="AR240" t="b">
        <f t="shared" si="137"/>
        <v>1</v>
      </c>
      <c r="AS240" t="b">
        <f t="shared" si="138"/>
        <v>1</v>
      </c>
      <c r="AT240" t="b">
        <f t="shared" si="140"/>
        <v>1</v>
      </c>
      <c r="AU240">
        <f t="shared" si="98"/>
        <v>4974.0468336828335</v>
      </c>
      <c r="AV240" t="b">
        <f t="shared" si="99"/>
        <v>1</v>
      </c>
      <c r="AW240" t="b">
        <f t="shared" si="100"/>
        <v>1</v>
      </c>
      <c r="AX240" t="b">
        <f t="shared" si="139"/>
        <v>1</v>
      </c>
    </row>
    <row r="241" spans="1:50" x14ac:dyDescent="0.35">
      <c r="A241">
        <v>189</v>
      </c>
      <c r="B241">
        <f t="shared" si="101"/>
        <v>27</v>
      </c>
      <c r="C241">
        <f t="shared" si="102"/>
        <v>65</v>
      </c>
      <c r="D241">
        <f t="shared" si="103"/>
        <v>5.7926557673730894E-3</v>
      </c>
      <c r="E241">
        <f t="shared" si="104"/>
        <v>4.8400768640188829E-4</v>
      </c>
      <c r="F241">
        <f t="shared" si="105"/>
        <v>0</v>
      </c>
      <c r="G241">
        <f t="shared" si="106"/>
        <v>0</v>
      </c>
      <c r="H241">
        <f t="shared" si="107"/>
        <v>0.02</v>
      </c>
      <c r="I241">
        <f t="shared" si="108"/>
        <v>1.5928918459432679</v>
      </c>
      <c r="J241">
        <f t="shared" si="109"/>
        <v>3.2939468979366587E-4</v>
      </c>
      <c r="K241">
        <f t="shared" si="110"/>
        <v>0</v>
      </c>
      <c r="L241">
        <f t="shared" si="111"/>
        <v>0</v>
      </c>
      <c r="M241">
        <f t="shared" si="112"/>
        <v>0.6802273382877031</v>
      </c>
      <c r="N241">
        <f t="shared" si="113"/>
        <v>0</v>
      </c>
      <c r="O241">
        <f t="shared" si="114"/>
        <v>0</v>
      </c>
      <c r="P241">
        <f t="shared" si="115"/>
        <v>7.9644592297163399</v>
      </c>
      <c r="Q241">
        <f t="shared" si="116"/>
        <v>398.222961485817</v>
      </c>
      <c r="R241">
        <f t="shared" si="117"/>
        <v>0</v>
      </c>
      <c r="S241">
        <f t="shared" si="118"/>
        <v>0</v>
      </c>
      <c r="T241">
        <f t="shared" si="119"/>
        <v>5.4202663533082225</v>
      </c>
      <c r="U241">
        <f t="shared" si="120"/>
        <v>98.818406938099756</v>
      </c>
      <c r="V241">
        <f t="shared" si="121"/>
        <v>0.13117252886733563</v>
      </c>
      <c r="W241">
        <f t="shared" si="122"/>
        <v>-104.36984582027532</v>
      </c>
      <c r="X241">
        <f t="shared" si="123"/>
        <v>104.36984582027532</v>
      </c>
      <c r="Y241">
        <f t="shared" si="124"/>
        <v>0.99673694261856227</v>
      </c>
      <c r="Z241">
        <f t="shared" si="125"/>
        <v>0.53916899000068574</v>
      </c>
      <c r="AA241">
        <f t="shared" si="126"/>
        <v>-56.272984357445132</v>
      </c>
      <c r="AB241">
        <f t="shared" si="127"/>
        <v>0</v>
      </c>
      <c r="AC241">
        <f t="shared" si="128"/>
        <v>0</v>
      </c>
      <c r="AD241">
        <f t="shared" si="129"/>
        <v>2.9224395352478942</v>
      </c>
      <c r="AE241">
        <f t="shared" si="130"/>
        <v>53.279820662292003</v>
      </c>
      <c r="AF241">
        <f t="shared" si="131"/>
        <v>7.0724159905237144E-2</v>
      </c>
      <c r="AG241">
        <f t="shared" si="94"/>
        <v>3291.833222478851</v>
      </c>
      <c r="AH241">
        <f t="shared" si="95"/>
        <v>4839.3133254026397</v>
      </c>
      <c r="AI241">
        <f t="shared" si="96"/>
        <v>3291.833222478851</v>
      </c>
      <c r="AK241" t="b">
        <f t="shared" si="132"/>
        <v>1</v>
      </c>
      <c r="AL241" t="b">
        <f t="shared" si="133"/>
        <v>1</v>
      </c>
      <c r="AM241">
        <f t="shared" si="134"/>
        <v>3291.833222478851</v>
      </c>
      <c r="AN241" t="b">
        <f t="shared" si="135"/>
        <v>1</v>
      </c>
      <c r="AO241">
        <f t="shared" si="136"/>
        <v>56.272984357445132</v>
      </c>
      <c r="AP241">
        <f>SUM(AO242:$AO$271)</f>
        <v>1774.8543938146252</v>
      </c>
      <c r="AQ241" t="b">
        <f t="shared" si="97"/>
        <v>1</v>
      </c>
      <c r="AR241" t="b">
        <f t="shared" si="137"/>
        <v>1</v>
      </c>
      <c r="AS241" t="b">
        <f t="shared" si="138"/>
        <v>1</v>
      </c>
      <c r="AT241" t="b">
        <f t="shared" si="140"/>
        <v>1</v>
      </c>
      <c r="AU241">
        <f t="shared" si="98"/>
        <v>4839.3133254026397</v>
      </c>
      <c r="AV241" t="b">
        <f t="shared" si="99"/>
        <v>1</v>
      </c>
      <c r="AW241" t="b">
        <f t="shared" si="100"/>
        <v>1</v>
      </c>
      <c r="AX241" t="b">
        <f t="shared" si="139"/>
        <v>1</v>
      </c>
    </row>
    <row r="242" spans="1:50" x14ac:dyDescent="0.35">
      <c r="A242">
        <v>190</v>
      </c>
      <c r="B242">
        <f t="shared" si="101"/>
        <v>27</v>
      </c>
      <c r="C242">
        <f t="shared" si="102"/>
        <v>65</v>
      </c>
      <c r="D242">
        <f t="shared" si="103"/>
        <v>5.7926557673730894E-3</v>
      </c>
      <c r="E242">
        <f t="shared" si="104"/>
        <v>4.8400768640188829E-4</v>
      </c>
      <c r="F242">
        <f t="shared" si="105"/>
        <v>0</v>
      </c>
      <c r="G242">
        <f t="shared" si="106"/>
        <v>0</v>
      </c>
      <c r="H242">
        <f t="shared" si="107"/>
        <v>0.02</v>
      </c>
      <c r="I242">
        <f t="shared" si="108"/>
        <v>1.5968203469534668</v>
      </c>
      <c r="J242">
        <f t="shared" si="109"/>
        <v>3.2923526023194579E-4</v>
      </c>
      <c r="K242">
        <f t="shared" si="110"/>
        <v>0</v>
      </c>
      <c r="L242">
        <f t="shared" si="111"/>
        <v>0</v>
      </c>
      <c r="M242">
        <f t="shared" si="112"/>
        <v>0.67989810302747111</v>
      </c>
      <c r="N242">
        <f t="shared" si="113"/>
        <v>0</v>
      </c>
      <c r="O242">
        <f t="shared" si="114"/>
        <v>0</v>
      </c>
      <c r="P242">
        <f t="shared" si="115"/>
        <v>7.984101734767334</v>
      </c>
      <c r="Q242">
        <f t="shared" si="116"/>
        <v>399.20508673836667</v>
      </c>
      <c r="R242">
        <f t="shared" si="117"/>
        <v>0</v>
      </c>
      <c r="S242">
        <f t="shared" si="118"/>
        <v>0</v>
      </c>
      <c r="T242">
        <f t="shared" si="119"/>
        <v>5.4310042716590168</v>
      </c>
      <c r="U242">
        <f t="shared" si="120"/>
        <v>98.770578069583735</v>
      </c>
      <c r="V242">
        <f t="shared" si="121"/>
        <v>0.13143239061822265</v>
      </c>
      <c r="W242">
        <f t="shared" si="122"/>
        <v>-104.33301473186098</v>
      </c>
      <c r="X242">
        <f t="shared" si="123"/>
        <v>104.33301473186098</v>
      </c>
      <c r="Y242">
        <f t="shared" si="124"/>
        <v>0.99673694261856227</v>
      </c>
      <c r="Z242">
        <f t="shared" si="125"/>
        <v>0.53740965064802171</v>
      </c>
      <c r="AA242">
        <f t="shared" si="126"/>
        <v>-56.069568998104316</v>
      </c>
      <c r="AB242">
        <f t="shared" si="127"/>
        <v>0</v>
      </c>
      <c r="AC242">
        <f t="shared" si="128"/>
        <v>0</v>
      </c>
      <c r="AD242">
        <f t="shared" si="129"/>
        <v>2.9186741083001859</v>
      </c>
      <c r="AE242">
        <f t="shared" si="130"/>
        <v>53.080261854678149</v>
      </c>
      <c r="AF242">
        <f t="shared" si="131"/>
        <v>7.0633035125973354E-2</v>
      </c>
      <c r="AG242">
        <f t="shared" si="94"/>
        <v>3198.2768131237831</v>
      </c>
      <c r="AH242">
        <f t="shared" si="95"/>
        <v>4704.0531498505406</v>
      </c>
      <c r="AI242">
        <f t="shared" si="96"/>
        <v>3198.2768131237831</v>
      </c>
      <c r="AK242" t="b">
        <f t="shared" si="132"/>
        <v>1</v>
      </c>
      <c r="AL242" t="b">
        <f t="shared" si="133"/>
        <v>1</v>
      </c>
      <c r="AM242">
        <f t="shared" si="134"/>
        <v>3198.2768131237835</v>
      </c>
      <c r="AN242" t="b">
        <f t="shared" si="135"/>
        <v>1</v>
      </c>
      <c r="AO242">
        <f t="shared" si="136"/>
        <v>56.069568998104316</v>
      </c>
      <c r="AP242">
        <f>SUM(AO243:$AO$271)</f>
        <v>1718.7848248165208</v>
      </c>
      <c r="AQ242" t="b">
        <f t="shared" si="97"/>
        <v>1</v>
      </c>
      <c r="AR242" t="b">
        <f t="shared" si="137"/>
        <v>1</v>
      </c>
      <c r="AS242" t="b">
        <f t="shared" si="138"/>
        <v>1</v>
      </c>
      <c r="AT242" t="b">
        <f t="shared" si="140"/>
        <v>1</v>
      </c>
      <c r="AU242">
        <f t="shared" si="98"/>
        <v>4704.0531498505416</v>
      </c>
      <c r="AV242" t="b">
        <f t="shared" si="99"/>
        <v>1</v>
      </c>
      <c r="AW242" t="b">
        <f t="shared" si="100"/>
        <v>1</v>
      </c>
      <c r="AX242" t="b">
        <f t="shared" si="139"/>
        <v>1</v>
      </c>
    </row>
    <row r="243" spans="1:50" x14ac:dyDescent="0.35">
      <c r="A243">
        <v>191</v>
      </c>
      <c r="B243">
        <f t="shared" si="101"/>
        <v>27</v>
      </c>
      <c r="C243">
        <f t="shared" si="102"/>
        <v>65</v>
      </c>
      <c r="D243">
        <f t="shared" si="103"/>
        <v>5.7926557673730894E-3</v>
      </c>
      <c r="E243">
        <f t="shared" si="104"/>
        <v>4.8400768640188829E-4</v>
      </c>
      <c r="F243">
        <f t="shared" si="105"/>
        <v>0</v>
      </c>
      <c r="G243">
        <f t="shared" si="106"/>
        <v>0</v>
      </c>
      <c r="H243">
        <f t="shared" si="107"/>
        <v>0.02</v>
      </c>
      <c r="I243">
        <f t="shared" si="108"/>
        <v>1.6007585367069574</v>
      </c>
      <c r="J243">
        <f t="shared" si="109"/>
        <v>3.2907590783535899E-4</v>
      </c>
      <c r="K243">
        <f t="shared" si="110"/>
        <v>0</v>
      </c>
      <c r="L243">
        <f t="shared" si="111"/>
        <v>0</v>
      </c>
      <c r="M243">
        <f t="shared" si="112"/>
        <v>0.67956902711963574</v>
      </c>
      <c r="N243">
        <f t="shared" si="113"/>
        <v>0</v>
      </c>
      <c r="O243">
        <f t="shared" si="114"/>
        <v>0</v>
      </c>
      <c r="P243">
        <f t="shared" si="115"/>
        <v>8.0037926835347868</v>
      </c>
      <c r="Q243">
        <f t="shared" si="116"/>
        <v>400.18963417673939</v>
      </c>
      <c r="R243">
        <f t="shared" si="117"/>
        <v>0</v>
      </c>
      <c r="S243">
        <f t="shared" si="118"/>
        <v>0</v>
      </c>
      <c r="T243">
        <f t="shared" si="119"/>
        <v>5.4417634625604538</v>
      </c>
      <c r="U243">
        <f t="shared" si="120"/>
        <v>98.722772350607698</v>
      </c>
      <c r="V243">
        <f t="shared" si="121"/>
        <v>0.13169276717301073</v>
      </c>
      <c r="W243">
        <f t="shared" si="122"/>
        <v>-104.29622858034116</v>
      </c>
      <c r="X243">
        <f t="shared" si="123"/>
        <v>104.29622858034116</v>
      </c>
      <c r="Y243">
        <f t="shared" si="124"/>
        <v>0.99673694261856227</v>
      </c>
      <c r="Z243">
        <f t="shared" si="125"/>
        <v>0.53565605212061884</v>
      </c>
      <c r="AA243">
        <f t="shared" si="126"/>
        <v>-55.866906052415203</v>
      </c>
      <c r="AB243">
        <f t="shared" si="127"/>
        <v>0</v>
      </c>
      <c r="AC243">
        <f t="shared" si="128"/>
        <v>0</v>
      </c>
      <c r="AD243">
        <f t="shared" si="129"/>
        <v>2.9149135329293618</v>
      </c>
      <c r="AE243">
        <f t="shared" si="130"/>
        <v>52.881450491729105</v>
      </c>
      <c r="AF243">
        <f t="shared" si="131"/>
        <v>7.0542027756734765E-2</v>
      </c>
      <c r="AG243">
        <f t="shared" si="94"/>
        <v>3104.4509105810498</v>
      </c>
      <c r="AH243">
        <f t="shared" si="95"/>
        <v>4568.2642773454745</v>
      </c>
      <c r="AI243">
        <f t="shared" si="96"/>
        <v>3104.4509105810498</v>
      </c>
      <c r="AK243" t="b">
        <f t="shared" si="132"/>
        <v>1</v>
      </c>
      <c r="AL243" t="b">
        <f t="shared" si="133"/>
        <v>1</v>
      </c>
      <c r="AM243">
        <f t="shared" si="134"/>
        <v>3104.4509105810498</v>
      </c>
      <c r="AN243" t="b">
        <f t="shared" si="135"/>
        <v>1</v>
      </c>
      <c r="AO243">
        <f t="shared" si="136"/>
        <v>55.866906052415203</v>
      </c>
      <c r="AP243">
        <f>SUM(AO244:$AO$271)</f>
        <v>1662.9179187641055</v>
      </c>
      <c r="AQ243" t="b">
        <f t="shared" si="97"/>
        <v>1</v>
      </c>
      <c r="AR243" t="b">
        <f t="shared" si="137"/>
        <v>1</v>
      </c>
      <c r="AS243" t="b">
        <f t="shared" si="138"/>
        <v>1</v>
      </c>
      <c r="AT243" t="b">
        <f t="shared" si="140"/>
        <v>1</v>
      </c>
      <c r="AU243">
        <f t="shared" si="98"/>
        <v>4568.2642773454736</v>
      </c>
      <c r="AV243" t="b">
        <f t="shared" si="99"/>
        <v>1</v>
      </c>
      <c r="AW243" t="b">
        <f t="shared" si="100"/>
        <v>1</v>
      </c>
      <c r="AX243" t="b">
        <f t="shared" si="139"/>
        <v>1</v>
      </c>
    </row>
    <row r="244" spans="1:50" x14ac:dyDescent="0.35">
      <c r="A244">
        <v>192</v>
      </c>
      <c r="B244">
        <f t="shared" si="101"/>
        <v>27</v>
      </c>
      <c r="C244">
        <f t="shared" si="102"/>
        <v>65</v>
      </c>
      <c r="D244">
        <f t="shared" si="103"/>
        <v>5.7926557673730894E-3</v>
      </c>
      <c r="E244">
        <f t="shared" si="104"/>
        <v>4.8400768640188829E-4</v>
      </c>
      <c r="F244">
        <f t="shared" si="105"/>
        <v>0</v>
      </c>
      <c r="G244">
        <f t="shared" si="106"/>
        <v>0</v>
      </c>
      <c r="H244">
        <f t="shared" si="107"/>
        <v>0.02</v>
      </c>
      <c r="I244">
        <f t="shared" si="108"/>
        <v>1.6047064390987944</v>
      </c>
      <c r="J244">
        <f t="shared" si="109"/>
        <v>3.2891663256655698E-4</v>
      </c>
      <c r="K244">
        <f t="shared" si="110"/>
        <v>0</v>
      </c>
      <c r="L244">
        <f t="shared" si="111"/>
        <v>0</v>
      </c>
      <c r="M244">
        <f t="shared" si="112"/>
        <v>0.67924011048706923</v>
      </c>
      <c r="N244">
        <f t="shared" si="113"/>
        <v>0</v>
      </c>
      <c r="O244">
        <f t="shared" si="114"/>
        <v>0</v>
      </c>
      <c r="P244">
        <f t="shared" si="115"/>
        <v>8.0235321954939725</v>
      </c>
      <c r="Q244">
        <f t="shared" si="116"/>
        <v>401.17660977469859</v>
      </c>
      <c r="R244">
        <f t="shared" si="117"/>
        <v>0</v>
      </c>
      <c r="S244">
        <f t="shared" si="118"/>
        <v>0</v>
      </c>
      <c r="T244">
        <f t="shared" si="119"/>
        <v>5.4525439681549139</v>
      </c>
      <c r="U244">
        <f t="shared" si="120"/>
        <v>98.674989769967098</v>
      </c>
      <c r="V244">
        <f t="shared" si="121"/>
        <v>0.13195365955156155</v>
      </c>
      <c r="W244">
        <f t="shared" si="122"/>
        <v>-104.25948739767357</v>
      </c>
      <c r="X244">
        <f t="shared" si="123"/>
        <v>104.25948739767357</v>
      </c>
      <c r="Y244">
        <f t="shared" si="124"/>
        <v>0.99673694261856227</v>
      </c>
      <c r="Z244">
        <f t="shared" si="125"/>
        <v>0.53390817568583471</v>
      </c>
      <c r="AA244">
        <f t="shared" si="126"/>
        <v>-55.664992714432167</v>
      </c>
      <c r="AB244">
        <f t="shared" si="127"/>
        <v>0</v>
      </c>
      <c r="AC244">
        <f t="shared" si="128"/>
        <v>0</v>
      </c>
      <c r="AD244">
        <f t="shared" si="129"/>
        <v>2.9111578028843921</v>
      </c>
      <c r="AE244">
        <f t="shared" si="130"/>
        <v>52.683383773901539</v>
      </c>
      <c r="AF244">
        <f t="shared" si="131"/>
        <v>7.0451137646243944E-2</v>
      </c>
      <c r="AG244">
        <f t="shared" ref="AG244:AG270" si="141">(AG245+X245)*Y245</f>
        <v>3010.3545876312292</v>
      </c>
      <c r="AH244">
        <f t="shared" ref="AH244:AH271" si="142">IF(M244&gt;0,AG244/M244,0)</f>
        <v>4431.9446704532293</v>
      </c>
      <c r="AI244">
        <f t="shared" ref="AI244:AI271" si="143">IF(AG244&gt;0,AG244,0)</f>
        <v>3010.3545876312292</v>
      </c>
      <c r="AK244" t="b">
        <f t="shared" si="132"/>
        <v>1</v>
      </c>
      <c r="AL244" t="b">
        <f t="shared" si="133"/>
        <v>1</v>
      </c>
      <c r="AM244">
        <f t="shared" si="134"/>
        <v>3010.3545876312296</v>
      </c>
      <c r="AN244" t="b">
        <f t="shared" si="135"/>
        <v>1</v>
      </c>
      <c r="AO244">
        <f t="shared" si="136"/>
        <v>55.664992714432167</v>
      </c>
      <c r="AP244">
        <f>SUM(AO245:$AO$271)</f>
        <v>1607.2529260496735</v>
      </c>
      <c r="AQ244" t="b">
        <f t="shared" ref="AQ244:AQ270" si="144">ABS(AG244*Z244-AP244)&lt;=0.000000001*MAX(ABS(AG244*Z244),ABS(AP244),scale_money)</f>
        <v>1</v>
      </c>
      <c r="AR244" t="b">
        <f t="shared" si="137"/>
        <v>1</v>
      </c>
      <c r="AS244" t="b">
        <f t="shared" si="138"/>
        <v>1</v>
      </c>
      <c r="AT244" t="b">
        <f t="shared" si="140"/>
        <v>1</v>
      </c>
      <c r="AU244">
        <f t="shared" ref="AU244:AU270" si="145">-(N245-O245)+v_m*(E245*(sum_assured+Q245)+P245+(1-E245)*(1-G245)*AH245)</f>
        <v>4431.9446704532293</v>
      </c>
      <c r="AV244" t="b">
        <f t="shared" ref="AV244:AV270" si="146">ABS(AH244-AU244)&lt;=0.000000001*MAX(ABS(AH244),ABS(AU244),scale_pp)</f>
        <v>1</v>
      </c>
      <c r="AW244" t="b">
        <f t="shared" ref="AW244:AW271" si="147">AND(AI244&gt;=0,AI244&gt;=AG244)</f>
        <v>1</v>
      </c>
      <c r="AX244" t="b">
        <f t="shared" si="139"/>
        <v>1</v>
      </c>
    </row>
    <row r="245" spans="1:50" x14ac:dyDescent="0.35">
      <c r="A245">
        <v>193</v>
      </c>
      <c r="B245">
        <f t="shared" ref="B245:B271" si="148">MIN(INT((dur_m+A245-1)/12),dur_y_last)</f>
        <v>27</v>
      </c>
      <c r="C245">
        <f t="shared" ref="C245:C271" si="149">age_at_entry+B245</f>
        <v>65</v>
      </c>
      <c r="D245">
        <f t="shared" ref="D245:D271" si="150">INDEX(mort_table,MATCH(C245,mort_age,0),MATCH(sex,mort_sex,0))</f>
        <v>5.7926557673730894E-3</v>
      </c>
      <c r="E245">
        <f t="shared" ref="E245:E271" si="151">IF(A245&lt;=rem_m,1-(1-D245)^(1/12),0)</f>
        <v>4.8400768640188829E-4</v>
      </c>
      <c r="F245">
        <f t="shared" ref="F245:F271" si="152">IF(A245&lt;=prem_rem_m,INDEX(lapse_table,MATCH(MIN(B245,5),lapse_key,0)),0)</f>
        <v>0</v>
      </c>
      <c r="G245">
        <f t="shared" ref="G245:G271" si="153">1-(1-F245)^(1/12)</f>
        <v>0</v>
      </c>
      <c r="H245">
        <f t="shared" ref="H245:H271" si="154">INDEX(comm_table,MATCH(MIN(B245,1),comm_key,0))</f>
        <v>0.02</v>
      </c>
      <c r="I245">
        <f t="shared" ref="I245:I271" si="155">(1+e_m)^A245</f>
        <v>1.6086640780829649</v>
      </c>
      <c r="J245">
        <f t="shared" ref="J245:J271" si="156">M244*E245</f>
        <v>3.2875743438820937E-4</v>
      </c>
      <c r="K245">
        <f t="shared" ref="K245:K271" si="157">(M244-J245)*G245</f>
        <v>0</v>
      </c>
      <c r="L245">
        <f t="shared" ref="L245:L271" si="158">IF(A245=rem_m,M244-J245-K245,0)</f>
        <v>0</v>
      </c>
      <c r="M245">
        <f t="shared" ref="M245:M271" si="159">M244-J245-K245-L245</f>
        <v>0.67891135305268102</v>
      </c>
      <c r="N245">
        <f t="shared" ref="N245:N271" si="160">IF(A245&lt;=prem_rem_m,premium,0)</f>
        <v>0</v>
      </c>
      <c r="O245">
        <f t="shared" ref="O245:O271" si="161">N245*H245</f>
        <v>0</v>
      </c>
      <c r="P245">
        <f t="shared" ref="P245:P271" si="162">maint_base*I245</f>
        <v>8.0433203904148236</v>
      </c>
      <c r="Q245">
        <f t="shared" ref="Q245:Q271" si="163">claim_exp_base*I245</f>
        <v>402.1660195207412</v>
      </c>
      <c r="R245">
        <f t="shared" ref="R245:R271" si="164">M244*N245</f>
        <v>0</v>
      </c>
      <c r="S245">
        <f t="shared" ref="S245:S271" si="165">R245*H245</f>
        <v>0</v>
      </c>
      <c r="T245">
        <f t="shared" ref="T245:T271" si="166">M244*P245</f>
        <v>5.4633458306682616</v>
      </c>
      <c r="U245">
        <f t="shared" ref="U245:U271" si="167">J245*sum_assured</f>
        <v>98.627230316462814</v>
      </c>
      <c r="V245">
        <f t="shared" ref="V245:V271" si="168">J245*Q245</f>
        <v>0.13221506877575739</v>
      </c>
      <c r="W245">
        <f t="shared" ref="W245:W271" si="169">R245-S245-T245-U245-V245</f>
        <v>-104.22279121590684</v>
      </c>
      <c r="X245">
        <f t="shared" ref="X245:X271" si="170">U245+V245+T245-(R245-S245)*(1+i_m)</f>
        <v>104.22279121590684</v>
      </c>
      <c r="Y245">
        <f t="shared" ref="Y245:Y271" si="171">v_m</f>
        <v>0.99673694261856227</v>
      </c>
      <c r="Z245">
        <f t="shared" ref="Z245:Z271" si="172">v_m^A245</f>
        <v>0.53216600267215308</v>
      </c>
      <c r="AA245">
        <f t="shared" ref="AA245:AA271" si="173">(R245-S245)*Z244-(T245+U245+V245)*Z245</f>
        <v>-55.463826188703528</v>
      </c>
      <c r="AB245">
        <f t="shared" ref="AB245:AB271" si="174">R245*Z244</f>
        <v>0</v>
      </c>
      <c r="AC245">
        <f t="shared" ref="AC245:AC271" si="175">S245*Z244</f>
        <v>0</v>
      </c>
      <c r="AD245">
        <f t="shared" ref="AD245:AD271" si="176">T245*Z245</f>
        <v>2.9074069119223025</v>
      </c>
      <c r="AE245">
        <f t="shared" ref="AE245:AE271" si="177">U245*Z245</f>
        <v>52.486058912137807</v>
      </c>
      <c r="AF245">
        <f t="shared" ref="AF245:AF271" si="178">V245*Z245</f>
        <v>7.0360364643418619E-2</v>
      </c>
      <c r="AG245">
        <f t="shared" si="141"/>
        <v>2915.9869139873758</v>
      </c>
      <c r="AH245">
        <f t="shared" si="142"/>
        <v>4295.0922839569985</v>
      </c>
      <c r="AI245">
        <f t="shared" si="143"/>
        <v>2915.9869139873758</v>
      </c>
      <c r="AK245" t="b">
        <f t="shared" ref="AK245:AK271" si="179">AND(M245&gt;=0,M245&lt;=M244)</f>
        <v>1</v>
      </c>
      <c r="AL245" t="b">
        <f t="shared" ref="AL245:AL271" si="180">AND(D245&gt;=0,D245&lt;=1,E245&gt;=0,E245&lt;=1,F245&gt;=0,F245&lt;=1,G245&gt;=0,G245&lt;=1,J245+K245+L245&lt;=M244+0.000000001*scale_count)</f>
        <v>1</v>
      </c>
      <c r="AM245">
        <f t="shared" ref="AM245:AM271" si="181">(AG244+R245-S245)*(1+i_m)-T245-U245-V245</f>
        <v>2915.9869139873758</v>
      </c>
      <c r="AN245" t="b">
        <f t="shared" ref="AN245:AN271" si="182">ABS(AM245-AG245)&lt;=0.000000001*MAX(ABS(AM245),ABS(AG245),scale_money)</f>
        <v>1</v>
      </c>
      <c r="AO245">
        <f t="shared" ref="AO245:AO271" si="183">(U245+V245+T245)*Z245-(R245-S245)*Z244</f>
        <v>55.463826188703528</v>
      </c>
      <c r="AP245">
        <f>SUM(AO246:$AO$271)</f>
        <v>1551.7890998609698</v>
      </c>
      <c r="AQ245" t="b">
        <f t="shared" si="144"/>
        <v>1</v>
      </c>
      <c r="AR245" t="b">
        <f t="shared" ref="AR245:AR271" si="184">IF(A245&lt;&gt;rem_m,L245=0,L245=M244-J245-K245)</f>
        <v>1</v>
      </c>
      <c r="AS245" t="b">
        <f t="shared" ref="AS245:AS271" si="185">IF(A245&gt;prem_rem_m,AND(R245=0,S245=0,F245=0,G245=0,K245=0),R245=M244*premium)</f>
        <v>1</v>
      </c>
      <c r="AT245" t="b">
        <f t="shared" si="140"/>
        <v>1</v>
      </c>
      <c r="AU245">
        <f t="shared" si="145"/>
        <v>4295.0922839569985</v>
      </c>
      <c r="AV245" t="b">
        <f t="shared" si="146"/>
        <v>1</v>
      </c>
      <c r="AW245" t="b">
        <f t="shared" si="147"/>
        <v>1</v>
      </c>
      <c r="AX245" t="b">
        <f t="shared" ref="AX245:AX271" si="186">AND(U245=J245*sum_assured,R245=M244*N245,T245=M244*P245)</f>
        <v>1</v>
      </c>
    </row>
    <row r="246" spans="1:50" x14ac:dyDescent="0.35">
      <c r="A246">
        <v>194</v>
      </c>
      <c r="B246">
        <f t="shared" si="148"/>
        <v>27</v>
      </c>
      <c r="C246">
        <f t="shared" si="149"/>
        <v>65</v>
      </c>
      <c r="D246">
        <f t="shared" si="150"/>
        <v>5.7926557673730894E-3</v>
      </c>
      <c r="E246">
        <f t="shared" si="151"/>
        <v>4.8400768640188829E-4</v>
      </c>
      <c r="F246">
        <f t="shared" si="152"/>
        <v>0</v>
      </c>
      <c r="G246">
        <f t="shared" si="153"/>
        <v>0</v>
      </c>
      <c r="H246">
        <f t="shared" si="154"/>
        <v>0.02</v>
      </c>
      <c r="I246">
        <f t="shared" si="155"/>
        <v>1.6126314776725315</v>
      </c>
      <c r="J246">
        <f t="shared" si="156"/>
        <v>3.2859831326300369E-4</v>
      </c>
      <c r="K246">
        <f t="shared" si="157"/>
        <v>0</v>
      </c>
      <c r="L246">
        <f t="shared" si="158"/>
        <v>0</v>
      </c>
      <c r="M246">
        <f t="shared" si="159"/>
        <v>0.67858275473941798</v>
      </c>
      <c r="N246">
        <f t="shared" si="160"/>
        <v>0</v>
      </c>
      <c r="O246">
        <f t="shared" si="161"/>
        <v>0</v>
      </c>
      <c r="P246">
        <f t="shared" si="162"/>
        <v>8.0631573883626579</v>
      </c>
      <c r="Q246">
        <f t="shared" si="163"/>
        <v>403.15786941813286</v>
      </c>
      <c r="R246">
        <f t="shared" si="164"/>
        <v>0</v>
      </c>
      <c r="S246">
        <f t="shared" si="165"/>
        <v>0</v>
      </c>
      <c r="T246">
        <f t="shared" si="166"/>
        <v>5.4741690924100137</v>
      </c>
      <c r="U246">
        <f t="shared" si="167"/>
        <v>98.579493978901112</v>
      </c>
      <c r="V246">
        <f t="shared" si="168"/>
        <v>0.13247699586950476</v>
      </c>
      <c r="W246">
        <f t="shared" si="169"/>
        <v>-104.18614006718063</v>
      </c>
      <c r="X246">
        <f t="shared" si="170"/>
        <v>104.18614006718063</v>
      </c>
      <c r="Y246">
        <f t="shared" si="171"/>
        <v>0.99673694261856227</v>
      </c>
      <c r="Z246">
        <f t="shared" si="172"/>
        <v>0.53042951446898357</v>
      </c>
      <c r="AA246">
        <f t="shared" si="173"/>
        <v>-55.263403690232138</v>
      </c>
      <c r="AB246">
        <f t="shared" si="174"/>
        <v>0</v>
      </c>
      <c r="AC246">
        <f t="shared" si="175"/>
        <v>0</v>
      </c>
      <c r="AD246">
        <f t="shared" si="176"/>
        <v>2.9036608538081601</v>
      </c>
      <c r="AE246">
        <f t="shared" si="177"/>
        <v>52.289473127826604</v>
      </c>
      <c r="AF246">
        <f t="shared" si="178"/>
        <v>7.0269708597370945E-2</v>
      </c>
      <c r="AG246">
        <f t="shared" si="141"/>
        <v>2821.3469562848873</v>
      </c>
      <c r="AH246">
        <f t="shared" si="142"/>
        <v>4157.7050648278118</v>
      </c>
      <c r="AI246">
        <f t="shared" si="143"/>
        <v>2821.3469562848873</v>
      </c>
      <c r="AK246" t="b">
        <f t="shared" si="179"/>
        <v>1</v>
      </c>
      <c r="AL246" t="b">
        <f t="shared" si="180"/>
        <v>1</v>
      </c>
      <c r="AM246">
        <f t="shared" si="181"/>
        <v>2821.3469562848868</v>
      </c>
      <c r="AN246" t="b">
        <f t="shared" si="182"/>
        <v>1</v>
      </c>
      <c r="AO246">
        <f t="shared" si="183"/>
        <v>55.263403690232138</v>
      </c>
      <c r="AP246">
        <f>SUM(AO247:$AO$271)</f>
        <v>1496.5256961707375</v>
      </c>
      <c r="AQ246" t="b">
        <f t="shared" si="144"/>
        <v>1</v>
      </c>
      <c r="AR246" t="b">
        <f t="shared" si="184"/>
        <v>1</v>
      </c>
      <c r="AS246" t="b">
        <f t="shared" si="185"/>
        <v>1</v>
      </c>
      <c r="AT246" t="b">
        <f t="shared" ref="AT246:AT271" si="187">AND(C246&gt;=18,C246&lt;=120,OR(B246-B245=0,B246-B245=1))</f>
        <v>1</v>
      </c>
      <c r="AU246">
        <f t="shared" si="145"/>
        <v>4157.7050648278109</v>
      </c>
      <c r="AV246" t="b">
        <f t="shared" si="146"/>
        <v>1</v>
      </c>
      <c r="AW246" t="b">
        <f t="shared" si="147"/>
        <v>1</v>
      </c>
      <c r="AX246" t="b">
        <f t="shared" si="186"/>
        <v>1</v>
      </c>
    </row>
    <row r="247" spans="1:50" x14ac:dyDescent="0.35">
      <c r="A247">
        <v>195</v>
      </c>
      <c r="B247">
        <f t="shared" si="148"/>
        <v>27</v>
      </c>
      <c r="C247">
        <f t="shared" si="149"/>
        <v>65</v>
      </c>
      <c r="D247">
        <f t="shared" si="150"/>
        <v>5.7926557673730894E-3</v>
      </c>
      <c r="E247">
        <f t="shared" si="151"/>
        <v>4.8400768640188829E-4</v>
      </c>
      <c r="F247">
        <f t="shared" si="152"/>
        <v>0</v>
      </c>
      <c r="G247">
        <f t="shared" si="153"/>
        <v>0</v>
      </c>
      <c r="H247">
        <f t="shared" si="154"/>
        <v>0.02</v>
      </c>
      <c r="I247">
        <f t="shared" si="155"/>
        <v>1.6166086619397806</v>
      </c>
      <c r="J247">
        <f t="shared" si="156"/>
        <v>3.2843926915364569E-4</v>
      </c>
      <c r="K247">
        <f t="shared" si="157"/>
        <v>0</v>
      </c>
      <c r="L247">
        <f t="shared" si="158"/>
        <v>0</v>
      </c>
      <c r="M247">
        <f t="shared" si="159"/>
        <v>0.67825431547026438</v>
      </c>
      <c r="N247">
        <f t="shared" si="160"/>
        <v>0</v>
      </c>
      <c r="O247">
        <f t="shared" si="161"/>
        <v>0</v>
      </c>
      <c r="P247">
        <f t="shared" si="162"/>
        <v>8.0830433096989029</v>
      </c>
      <c r="Q247">
        <f t="shared" si="163"/>
        <v>404.15216548494516</v>
      </c>
      <c r="R247">
        <f t="shared" si="164"/>
        <v>0</v>
      </c>
      <c r="S247">
        <f t="shared" si="165"/>
        <v>0</v>
      </c>
      <c r="T247">
        <f t="shared" si="166"/>
        <v>5.4850137957735043</v>
      </c>
      <c r="U247">
        <f t="shared" si="167"/>
        <v>98.531780746093702</v>
      </c>
      <c r="V247">
        <f t="shared" si="168"/>
        <v>0.13273944185873865</v>
      </c>
      <c r="W247">
        <f t="shared" si="169"/>
        <v>-104.14953398372593</v>
      </c>
      <c r="X247">
        <f t="shared" si="170"/>
        <v>104.14953398372595</v>
      </c>
      <c r="Y247">
        <f t="shared" si="171"/>
        <v>0.99673694261856227</v>
      </c>
      <c r="Z247">
        <f t="shared" si="172"/>
        <v>0.52869869252646307</v>
      </c>
      <c r="AA247">
        <f t="shared" si="173"/>
        <v>-55.06372244443633</v>
      </c>
      <c r="AB247">
        <f t="shared" si="174"/>
        <v>0</v>
      </c>
      <c r="AC247">
        <f t="shared" si="175"/>
        <v>0</v>
      </c>
      <c r="AD247">
        <f t="shared" si="176"/>
        <v>2.8999196223150641</v>
      </c>
      <c r="AE247">
        <f t="shared" si="177"/>
        <v>52.093623652763867</v>
      </c>
      <c r="AF247">
        <f t="shared" si="178"/>
        <v>7.0179169357407589E-2</v>
      </c>
      <c r="AG247">
        <f t="shared" si="141"/>
        <v>2726.4337780713367</v>
      </c>
      <c r="AH247">
        <f t="shared" si="142"/>
        <v>4019.7809521948666</v>
      </c>
      <c r="AI247">
        <f t="shared" si="143"/>
        <v>2726.4337780713367</v>
      </c>
      <c r="AK247" t="b">
        <f t="shared" si="179"/>
        <v>1</v>
      </c>
      <c r="AL247" t="b">
        <f t="shared" si="180"/>
        <v>1</v>
      </c>
      <c r="AM247">
        <f t="shared" si="181"/>
        <v>2726.4337780713372</v>
      </c>
      <c r="AN247" t="b">
        <f t="shared" si="182"/>
        <v>1</v>
      </c>
      <c r="AO247">
        <f t="shared" si="183"/>
        <v>55.063722444436337</v>
      </c>
      <c r="AP247">
        <f>SUM(AO248:$AO$271)</f>
        <v>1441.4619737263013</v>
      </c>
      <c r="AQ247" t="b">
        <f t="shared" si="144"/>
        <v>1</v>
      </c>
      <c r="AR247" t="b">
        <f t="shared" si="184"/>
        <v>1</v>
      </c>
      <c r="AS247" t="b">
        <f t="shared" si="185"/>
        <v>1</v>
      </c>
      <c r="AT247" t="b">
        <f t="shared" si="187"/>
        <v>1</v>
      </c>
      <c r="AU247">
        <f t="shared" si="145"/>
        <v>4019.7809521948657</v>
      </c>
      <c r="AV247" t="b">
        <f t="shared" si="146"/>
        <v>1</v>
      </c>
      <c r="AW247" t="b">
        <f t="shared" si="147"/>
        <v>1</v>
      </c>
      <c r="AX247" t="b">
        <f t="shared" si="186"/>
        <v>1</v>
      </c>
    </row>
    <row r="248" spans="1:50" x14ac:dyDescent="0.35">
      <c r="A248">
        <v>196</v>
      </c>
      <c r="B248">
        <f t="shared" si="148"/>
        <v>28</v>
      </c>
      <c r="C248">
        <f t="shared" si="149"/>
        <v>66</v>
      </c>
      <c r="D248">
        <f t="shared" si="150"/>
        <v>6.3551680500811836E-3</v>
      </c>
      <c r="E248">
        <f t="shared" si="151"/>
        <v>5.3114623339522993E-4</v>
      </c>
      <c r="F248">
        <f t="shared" si="152"/>
        <v>0</v>
      </c>
      <c r="G248">
        <f t="shared" si="153"/>
        <v>0</v>
      </c>
      <c r="H248">
        <f t="shared" si="154"/>
        <v>0.02</v>
      </c>
      <c r="I248">
        <f t="shared" si="155"/>
        <v>1.6205956550163669</v>
      </c>
      <c r="J248">
        <f t="shared" si="156"/>
        <v>3.6025222494609098E-4</v>
      </c>
      <c r="K248">
        <f t="shared" si="157"/>
        <v>0</v>
      </c>
      <c r="L248">
        <f t="shared" si="158"/>
        <v>0</v>
      </c>
      <c r="M248">
        <f t="shared" si="159"/>
        <v>0.67789406324531831</v>
      </c>
      <c r="N248">
        <f t="shared" si="160"/>
        <v>0</v>
      </c>
      <c r="O248">
        <f t="shared" si="161"/>
        <v>0</v>
      </c>
      <c r="P248">
        <f t="shared" si="162"/>
        <v>8.1029782750818349</v>
      </c>
      <c r="Q248">
        <f t="shared" si="163"/>
        <v>405.14891375409172</v>
      </c>
      <c r="R248">
        <f t="shared" si="164"/>
        <v>0</v>
      </c>
      <c r="S248">
        <f t="shared" si="165"/>
        <v>0</v>
      </c>
      <c r="T248">
        <f t="shared" si="166"/>
        <v>5.4958799832360539</v>
      </c>
      <c r="U248">
        <f t="shared" si="167"/>
        <v>108.07566748382729</v>
      </c>
      <c r="V248">
        <f t="shared" si="168"/>
        <v>0.14595579761440347</v>
      </c>
      <c r="W248">
        <f t="shared" si="169"/>
        <v>-113.71750326467775</v>
      </c>
      <c r="X248">
        <f t="shared" si="170"/>
        <v>113.71750326467775</v>
      </c>
      <c r="Y248">
        <f t="shared" si="171"/>
        <v>0.99673694261856227</v>
      </c>
      <c r="Z248">
        <f t="shared" si="172"/>
        <v>0.52697351835525819</v>
      </c>
      <c r="AA248">
        <f t="shared" si="173"/>
        <v>-59.926112793962794</v>
      </c>
      <c r="AB248">
        <f t="shared" si="174"/>
        <v>0</v>
      </c>
      <c r="AC248">
        <f t="shared" si="175"/>
        <v>0</v>
      </c>
      <c r="AD248">
        <f t="shared" si="176"/>
        <v>2.8961832112241406</v>
      </c>
      <c r="AE248">
        <f t="shared" si="177"/>
        <v>56.953014742545442</v>
      </c>
      <c r="AF248">
        <f t="shared" si="178"/>
        <v>7.6914840193210196E-2</v>
      </c>
      <c r="AG248">
        <f t="shared" si="141"/>
        <v>2621.6419095294618</v>
      </c>
      <c r="AH248">
        <f t="shared" si="142"/>
        <v>3867.3327466222909</v>
      </c>
      <c r="AI248">
        <f t="shared" si="143"/>
        <v>2621.6419095294618</v>
      </c>
      <c r="AK248" t="b">
        <f t="shared" si="179"/>
        <v>1</v>
      </c>
      <c r="AL248" t="b">
        <f t="shared" si="180"/>
        <v>1</v>
      </c>
      <c r="AM248">
        <f t="shared" si="181"/>
        <v>2621.6419095294618</v>
      </c>
      <c r="AN248" t="b">
        <f t="shared" si="182"/>
        <v>1</v>
      </c>
      <c r="AO248">
        <f t="shared" si="183"/>
        <v>59.926112793962794</v>
      </c>
      <c r="AP248">
        <f>SUM(AO249:$AO$271)</f>
        <v>1381.5358609323384</v>
      </c>
      <c r="AQ248" t="b">
        <f t="shared" si="144"/>
        <v>1</v>
      </c>
      <c r="AR248" t="b">
        <f t="shared" si="184"/>
        <v>1</v>
      </c>
      <c r="AS248" t="b">
        <f t="shared" si="185"/>
        <v>1</v>
      </c>
      <c r="AT248" t="b">
        <f t="shared" si="187"/>
        <v>1</v>
      </c>
      <c r="AU248">
        <f t="shared" si="145"/>
        <v>3867.3327466222904</v>
      </c>
      <c r="AV248" t="b">
        <f t="shared" si="146"/>
        <v>1</v>
      </c>
      <c r="AW248" t="b">
        <f t="shared" si="147"/>
        <v>1</v>
      </c>
      <c r="AX248" t="b">
        <f t="shared" si="186"/>
        <v>1</v>
      </c>
    </row>
    <row r="249" spans="1:50" x14ac:dyDescent="0.35">
      <c r="A249">
        <v>197</v>
      </c>
      <c r="B249">
        <f t="shared" si="148"/>
        <v>28</v>
      </c>
      <c r="C249">
        <f t="shared" si="149"/>
        <v>66</v>
      </c>
      <c r="D249">
        <f t="shared" si="150"/>
        <v>6.3551680500811836E-3</v>
      </c>
      <c r="E249">
        <f t="shared" si="151"/>
        <v>5.3114623339522993E-4</v>
      </c>
      <c r="F249">
        <f t="shared" si="152"/>
        <v>0</v>
      </c>
      <c r="G249">
        <f t="shared" si="153"/>
        <v>0</v>
      </c>
      <c r="H249">
        <f t="shared" si="154"/>
        <v>0.02</v>
      </c>
      <c r="I249">
        <f t="shared" si="155"/>
        <v>1.6245924810934604</v>
      </c>
      <c r="J249">
        <f t="shared" si="156"/>
        <v>3.6006087833373858E-4</v>
      </c>
      <c r="K249">
        <f t="shared" si="157"/>
        <v>0</v>
      </c>
      <c r="L249">
        <f t="shared" si="158"/>
        <v>0</v>
      </c>
      <c r="M249">
        <f t="shared" si="159"/>
        <v>0.67753400236698458</v>
      </c>
      <c r="N249">
        <f t="shared" si="160"/>
        <v>0</v>
      </c>
      <c r="O249">
        <f t="shared" si="161"/>
        <v>0</v>
      </c>
      <c r="P249">
        <f t="shared" si="162"/>
        <v>8.1229624054673017</v>
      </c>
      <c r="Q249">
        <f t="shared" si="163"/>
        <v>406.14812027336512</v>
      </c>
      <c r="R249">
        <f t="shared" si="164"/>
        <v>0</v>
      </c>
      <c r="S249">
        <f t="shared" si="165"/>
        <v>0</v>
      </c>
      <c r="T249">
        <f t="shared" si="166"/>
        <v>5.506507990631194</v>
      </c>
      <c r="U249">
        <f t="shared" si="167"/>
        <v>108.01826350012158</v>
      </c>
      <c r="V249">
        <f t="shared" si="168"/>
        <v>0.14623804891922473</v>
      </c>
      <c r="W249">
        <f t="shared" si="169"/>
        <v>-113.671009539672</v>
      </c>
      <c r="X249">
        <f t="shared" si="170"/>
        <v>113.671009539672</v>
      </c>
      <c r="Y249">
        <f t="shared" si="171"/>
        <v>0.99673694261856227</v>
      </c>
      <c r="Z249">
        <f t="shared" si="172"/>
        <v>0.52525397352636682</v>
      </c>
      <c r="AA249">
        <f t="shared" si="173"/>
        <v>-59.706149435466266</v>
      </c>
      <c r="AB249">
        <f t="shared" si="174"/>
        <v>0</v>
      </c>
      <c r="AC249">
        <f t="shared" si="175"/>
        <v>0</v>
      </c>
      <c r="AD249">
        <f t="shared" si="176"/>
        <v>2.8923152023337244</v>
      </c>
      <c r="AE249">
        <f t="shared" si="177"/>
        <v>56.737022116856977</v>
      </c>
      <c r="AF249">
        <f t="shared" si="178"/>
        <v>7.6812116275566E-2</v>
      </c>
      <c r="AG249">
        <f t="shared" si="141"/>
        <v>2516.5534734036964</v>
      </c>
      <c r="AH249">
        <f t="shared" si="142"/>
        <v>3714.2836589928243</v>
      </c>
      <c r="AI249">
        <f t="shared" si="143"/>
        <v>2516.5534734036964</v>
      </c>
      <c r="AK249" t="b">
        <f t="shared" si="179"/>
        <v>1</v>
      </c>
      <c r="AL249" t="b">
        <f t="shared" si="180"/>
        <v>1</v>
      </c>
      <c r="AM249">
        <f t="shared" si="181"/>
        <v>2516.5534734036964</v>
      </c>
      <c r="AN249" t="b">
        <f t="shared" si="182"/>
        <v>1</v>
      </c>
      <c r="AO249">
        <f t="shared" si="183"/>
        <v>59.706149435466266</v>
      </c>
      <c r="AP249">
        <f>SUM(AO250:$AO$271)</f>
        <v>1321.8297114968718</v>
      </c>
      <c r="AQ249" t="b">
        <f t="shared" si="144"/>
        <v>1</v>
      </c>
      <c r="AR249" t="b">
        <f t="shared" si="184"/>
        <v>1</v>
      </c>
      <c r="AS249" t="b">
        <f t="shared" si="185"/>
        <v>1</v>
      </c>
      <c r="AT249" t="b">
        <f t="shared" si="187"/>
        <v>1</v>
      </c>
      <c r="AU249">
        <f t="shared" si="145"/>
        <v>3714.2836589928247</v>
      </c>
      <c r="AV249" t="b">
        <f t="shared" si="146"/>
        <v>1</v>
      </c>
      <c r="AW249" t="b">
        <f t="shared" si="147"/>
        <v>1</v>
      </c>
      <c r="AX249" t="b">
        <f t="shared" si="186"/>
        <v>1</v>
      </c>
    </row>
    <row r="250" spans="1:50" x14ac:dyDescent="0.35">
      <c r="A250">
        <v>198</v>
      </c>
      <c r="B250">
        <f t="shared" si="148"/>
        <v>28</v>
      </c>
      <c r="C250">
        <f t="shared" si="149"/>
        <v>66</v>
      </c>
      <c r="D250">
        <f t="shared" si="150"/>
        <v>6.3551680500811836E-3</v>
      </c>
      <c r="E250">
        <f t="shared" si="151"/>
        <v>5.3114623339522993E-4</v>
      </c>
      <c r="F250">
        <f t="shared" si="152"/>
        <v>0</v>
      </c>
      <c r="G250">
        <f t="shared" si="153"/>
        <v>0</v>
      </c>
      <c r="H250">
        <f t="shared" si="154"/>
        <v>0.02</v>
      </c>
      <c r="I250">
        <f t="shared" si="155"/>
        <v>1.6285991644218929</v>
      </c>
      <c r="J250">
        <f t="shared" si="156"/>
        <v>3.5986963335441868E-4</v>
      </c>
      <c r="K250">
        <f t="shared" si="157"/>
        <v>0</v>
      </c>
      <c r="L250">
        <f t="shared" si="158"/>
        <v>0</v>
      </c>
      <c r="M250">
        <f t="shared" si="159"/>
        <v>0.67717413273363014</v>
      </c>
      <c r="N250">
        <f t="shared" si="160"/>
        <v>0</v>
      </c>
      <c r="O250">
        <f t="shared" si="161"/>
        <v>0</v>
      </c>
      <c r="P250">
        <f t="shared" si="162"/>
        <v>8.142995822109464</v>
      </c>
      <c r="Q250">
        <f t="shared" si="163"/>
        <v>407.14979110547324</v>
      </c>
      <c r="R250">
        <f t="shared" si="164"/>
        <v>0</v>
      </c>
      <c r="S250">
        <f t="shared" si="165"/>
        <v>0</v>
      </c>
      <c r="T250">
        <f t="shared" si="166"/>
        <v>5.5171565506114595</v>
      </c>
      <c r="U250">
        <f t="shared" si="167"/>
        <v>107.9608900063256</v>
      </c>
      <c r="V250">
        <f t="shared" si="168"/>
        <v>0.14652084604545482</v>
      </c>
      <c r="W250">
        <f t="shared" si="169"/>
        <v>-113.62456740298252</v>
      </c>
      <c r="X250">
        <f t="shared" si="170"/>
        <v>113.62456740298252</v>
      </c>
      <c r="Y250">
        <f t="shared" si="171"/>
        <v>0.99673694261856227</v>
      </c>
      <c r="Z250">
        <f t="shared" si="172"/>
        <v>0.52354003967092211</v>
      </c>
      <c r="AA250">
        <f t="shared" si="173"/>
        <v>-59.487010525748829</v>
      </c>
      <c r="AB250">
        <f t="shared" si="174"/>
        <v>0</v>
      </c>
      <c r="AC250">
        <f t="shared" si="175"/>
        <v>0</v>
      </c>
      <c r="AD250">
        <f t="shared" si="176"/>
        <v>2.8884523593778111</v>
      </c>
      <c r="AE250">
        <f t="shared" si="177"/>
        <v>56.521848636819762</v>
      </c>
      <c r="AF250">
        <f t="shared" si="178"/>
        <v>7.6709529551254485E-2</v>
      </c>
      <c r="AG250">
        <f t="shared" si="141"/>
        <v>2411.1674472206269</v>
      </c>
      <c r="AH250">
        <f t="shared" si="142"/>
        <v>3560.6313511816784</v>
      </c>
      <c r="AI250">
        <f t="shared" si="143"/>
        <v>2411.1674472206269</v>
      </c>
      <c r="AK250" t="b">
        <f t="shared" si="179"/>
        <v>1</v>
      </c>
      <c r="AL250" t="b">
        <f t="shared" si="180"/>
        <v>1</v>
      </c>
      <c r="AM250">
        <f t="shared" si="181"/>
        <v>2411.1674472206264</v>
      </c>
      <c r="AN250" t="b">
        <f t="shared" si="182"/>
        <v>1</v>
      </c>
      <c r="AO250">
        <f t="shared" si="183"/>
        <v>59.487010525748829</v>
      </c>
      <c r="AP250">
        <f>SUM(AO251:$AO$271)</f>
        <v>1262.3427009711231</v>
      </c>
      <c r="AQ250" t="b">
        <f t="shared" si="144"/>
        <v>1</v>
      </c>
      <c r="AR250" t="b">
        <f t="shared" si="184"/>
        <v>1</v>
      </c>
      <c r="AS250" t="b">
        <f t="shared" si="185"/>
        <v>1</v>
      </c>
      <c r="AT250" t="b">
        <f t="shared" si="187"/>
        <v>1</v>
      </c>
      <c r="AU250">
        <f t="shared" si="145"/>
        <v>3560.6313511816788</v>
      </c>
      <c r="AV250" t="b">
        <f t="shared" si="146"/>
        <v>1</v>
      </c>
      <c r="AW250" t="b">
        <f t="shared" si="147"/>
        <v>1</v>
      </c>
      <c r="AX250" t="b">
        <f t="shared" si="186"/>
        <v>1</v>
      </c>
    </row>
    <row r="251" spans="1:50" x14ac:dyDescent="0.35">
      <c r="A251">
        <v>199</v>
      </c>
      <c r="B251">
        <f t="shared" si="148"/>
        <v>28</v>
      </c>
      <c r="C251">
        <f t="shared" si="149"/>
        <v>66</v>
      </c>
      <c r="D251">
        <f t="shared" si="150"/>
        <v>6.3551680500811836E-3</v>
      </c>
      <c r="E251">
        <f t="shared" si="151"/>
        <v>5.3114623339522993E-4</v>
      </c>
      <c r="F251">
        <f t="shared" si="152"/>
        <v>0</v>
      </c>
      <c r="G251">
        <f t="shared" si="153"/>
        <v>0</v>
      </c>
      <c r="H251">
        <f t="shared" si="154"/>
        <v>0.02</v>
      </c>
      <c r="I251">
        <f t="shared" si="155"/>
        <v>1.6326157293123058</v>
      </c>
      <c r="J251">
        <f t="shared" si="156"/>
        <v>3.5967848995414913E-4</v>
      </c>
      <c r="K251">
        <f t="shared" si="157"/>
        <v>0</v>
      </c>
      <c r="L251">
        <f t="shared" si="158"/>
        <v>0</v>
      </c>
      <c r="M251">
        <f t="shared" si="159"/>
        <v>0.67681445424367603</v>
      </c>
      <c r="N251">
        <f t="shared" si="160"/>
        <v>0</v>
      </c>
      <c r="O251">
        <f t="shared" si="161"/>
        <v>0</v>
      </c>
      <c r="P251">
        <f t="shared" si="162"/>
        <v>8.1630786465615284</v>
      </c>
      <c r="Q251">
        <f t="shared" si="163"/>
        <v>408.15393232807645</v>
      </c>
      <c r="R251">
        <f t="shared" si="164"/>
        <v>0</v>
      </c>
      <c r="S251">
        <f t="shared" si="165"/>
        <v>0</v>
      </c>
      <c r="T251">
        <f t="shared" si="166"/>
        <v>5.5278257029217182</v>
      </c>
      <c r="U251">
        <f t="shared" si="167"/>
        <v>107.90354698624473</v>
      </c>
      <c r="V251">
        <f t="shared" si="168"/>
        <v>0.14680419004861051</v>
      </c>
      <c r="W251">
        <f t="shared" si="169"/>
        <v>-113.57817687921506</v>
      </c>
      <c r="X251">
        <f t="shared" si="170"/>
        <v>113.57817687921506</v>
      </c>
      <c r="Y251">
        <f t="shared" si="171"/>
        <v>0.99673694261856227</v>
      </c>
      <c r="Z251">
        <f t="shared" si="172"/>
        <v>0.52183169847999578</v>
      </c>
      <c r="AA251">
        <f t="shared" si="173"/>
        <v>-59.268692951142185</v>
      </c>
      <c r="AB251">
        <f t="shared" si="174"/>
        <v>0</v>
      </c>
      <c r="AC251">
        <f t="shared" si="175"/>
        <v>0</v>
      </c>
      <c r="AD251">
        <f t="shared" si="176"/>
        <v>2.8845946754570169</v>
      </c>
      <c r="AE251">
        <f t="shared" si="177"/>
        <v>56.307491195848122</v>
      </c>
      <c r="AF251">
        <f t="shared" si="178"/>
        <v>7.660707983704651E-2</v>
      </c>
      <c r="AG251">
        <f t="shared" si="141"/>
        <v>2305.4828051349214</v>
      </c>
      <c r="AH251">
        <f t="shared" si="142"/>
        <v>3406.3734760381903</v>
      </c>
      <c r="AI251">
        <f t="shared" si="143"/>
        <v>2305.4828051349214</v>
      </c>
      <c r="AK251" t="b">
        <f t="shared" si="179"/>
        <v>1</v>
      </c>
      <c r="AL251" t="b">
        <f t="shared" si="180"/>
        <v>1</v>
      </c>
      <c r="AM251">
        <f t="shared" si="181"/>
        <v>2305.4828051349214</v>
      </c>
      <c r="AN251" t="b">
        <f t="shared" si="182"/>
        <v>1</v>
      </c>
      <c r="AO251">
        <f t="shared" si="183"/>
        <v>59.268692951142185</v>
      </c>
      <c r="AP251">
        <f>SUM(AO252:$AO$271)</f>
        <v>1203.074008019981</v>
      </c>
      <c r="AQ251" t="b">
        <f t="shared" si="144"/>
        <v>1</v>
      </c>
      <c r="AR251" t="b">
        <f t="shared" si="184"/>
        <v>1</v>
      </c>
      <c r="AS251" t="b">
        <f t="shared" si="185"/>
        <v>1</v>
      </c>
      <c r="AT251" t="b">
        <f t="shared" si="187"/>
        <v>1</v>
      </c>
      <c r="AU251">
        <f t="shared" si="145"/>
        <v>3406.3734760381903</v>
      </c>
      <c r="AV251" t="b">
        <f t="shared" si="146"/>
        <v>1</v>
      </c>
      <c r="AW251" t="b">
        <f t="shared" si="147"/>
        <v>1</v>
      </c>
      <c r="AX251" t="b">
        <f t="shared" si="186"/>
        <v>1</v>
      </c>
    </row>
    <row r="252" spans="1:50" x14ac:dyDescent="0.35">
      <c r="A252">
        <v>200</v>
      </c>
      <c r="B252">
        <f t="shared" si="148"/>
        <v>28</v>
      </c>
      <c r="C252">
        <f t="shared" si="149"/>
        <v>66</v>
      </c>
      <c r="D252">
        <f t="shared" si="150"/>
        <v>6.3551680500811836E-3</v>
      </c>
      <c r="E252">
        <f t="shared" si="151"/>
        <v>5.3114623339522993E-4</v>
      </c>
      <c r="F252">
        <f t="shared" si="152"/>
        <v>0</v>
      </c>
      <c r="G252">
        <f t="shared" si="153"/>
        <v>0</v>
      </c>
      <c r="H252">
        <f t="shared" si="154"/>
        <v>0.02</v>
      </c>
      <c r="I252">
        <f t="shared" si="155"/>
        <v>1.636642200135296</v>
      </c>
      <c r="J252">
        <f t="shared" si="156"/>
        <v>3.5948744807897672E-4</v>
      </c>
      <c r="K252">
        <f t="shared" si="157"/>
        <v>0</v>
      </c>
      <c r="L252">
        <f t="shared" si="158"/>
        <v>0</v>
      </c>
      <c r="M252">
        <f t="shared" si="159"/>
        <v>0.67645496679559702</v>
      </c>
      <c r="N252">
        <f t="shared" si="160"/>
        <v>0</v>
      </c>
      <c r="O252">
        <f t="shared" si="161"/>
        <v>0</v>
      </c>
      <c r="P252">
        <f t="shared" si="162"/>
        <v>8.1832110006764793</v>
      </c>
      <c r="Q252">
        <f t="shared" si="163"/>
        <v>409.16055003382399</v>
      </c>
      <c r="R252">
        <f t="shared" si="164"/>
        <v>0</v>
      </c>
      <c r="S252">
        <f t="shared" si="165"/>
        <v>0</v>
      </c>
      <c r="T252">
        <f t="shared" si="166"/>
        <v>5.5385154873836973</v>
      </c>
      <c r="U252">
        <f t="shared" si="167"/>
        <v>107.84623442369302</v>
      </c>
      <c r="V252">
        <f t="shared" si="168"/>
        <v>0.14708808198624987</v>
      </c>
      <c r="W252">
        <f t="shared" si="169"/>
        <v>-113.53183799306296</v>
      </c>
      <c r="X252">
        <f t="shared" si="170"/>
        <v>113.53183799306296</v>
      </c>
      <c r="Y252">
        <f t="shared" si="171"/>
        <v>0.99673694261856227</v>
      </c>
      <c r="Z252">
        <f t="shared" si="172"/>
        <v>0.52012893170440244</v>
      </c>
      <c r="AA252">
        <f t="shared" si="173"/>
        <v>-59.051193609769129</v>
      </c>
      <c r="AB252">
        <f t="shared" si="174"/>
        <v>0</v>
      </c>
      <c r="AC252">
        <f t="shared" si="175"/>
        <v>0</v>
      </c>
      <c r="AD252">
        <f t="shared" si="176"/>
        <v>2.8807421436811702</v>
      </c>
      <c r="AE252">
        <f t="shared" si="177"/>
        <v>56.093946699138002</v>
      </c>
      <c r="AF252">
        <f t="shared" si="178"/>
        <v>7.6504766949957712E-2</v>
      </c>
      <c r="AG252">
        <f t="shared" si="141"/>
        <v>2199.498517918204</v>
      </c>
      <c r="AH252">
        <f t="shared" si="142"/>
        <v>3251.5076773511546</v>
      </c>
      <c r="AI252">
        <f t="shared" si="143"/>
        <v>2199.498517918204</v>
      </c>
      <c r="AK252" t="b">
        <f t="shared" si="179"/>
        <v>1</v>
      </c>
      <c r="AL252" t="b">
        <f t="shared" si="180"/>
        <v>1</v>
      </c>
      <c r="AM252">
        <f t="shared" si="181"/>
        <v>2199.498517918204</v>
      </c>
      <c r="AN252" t="b">
        <f t="shared" si="182"/>
        <v>1</v>
      </c>
      <c r="AO252">
        <f t="shared" si="183"/>
        <v>59.051193609769129</v>
      </c>
      <c r="AP252">
        <f>SUM(AO253:$AO$271)</f>
        <v>1144.0228144102118</v>
      </c>
      <c r="AQ252" t="b">
        <f t="shared" si="144"/>
        <v>1</v>
      </c>
      <c r="AR252" t="b">
        <f t="shared" si="184"/>
        <v>1</v>
      </c>
      <c r="AS252" t="b">
        <f t="shared" si="185"/>
        <v>1</v>
      </c>
      <c r="AT252" t="b">
        <f t="shared" si="187"/>
        <v>1</v>
      </c>
      <c r="AU252">
        <f t="shared" si="145"/>
        <v>3251.5076773511546</v>
      </c>
      <c r="AV252" t="b">
        <f t="shared" si="146"/>
        <v>1</v>
      </c>
      <c r="AW252" t="b">
        <f t="shared" si="147"/>
        <v>1</v>
      </c>
      <c r="AX252" t="b">
        <f t="shared" si="186"/>
        <v>1</v>
      </c>
    </row>
    <row r="253" spans="1:50" x14ac:dyDescent="0.35">
      <c r="A253">
        <v>201</v>
      </c>
      <c r="B253">
        <f t="shared" si="148"/>
        <v>28</v>
      </c>
      <c r="C253">
        <f t="shared" si="149"/>
        <v>66</v>
      </c>
      <c r="D253">
        <f t="shared" si="150"/>
        <v>6.3551680500811836E-3</v>
      </c>
      <c r="E253">
        <f t="shared" si="151"/>
        <v>5.3114623339522993E-4</v>
      </c>
      <c r="F253">
        <f t="shared" si="152"/>
        <v>0</v>
      </c>
      <c r="G253">
        <f t="shared" si="153"/>
        <v>0</v>
      </c>
      <c r="H253">
        <f t="shared" si="154"/>
        <v>0.02</v>
      </c>
      <c r="I253">
        <f t="shared" si="155"/>
        <v>1.6406786013215666</v>
      </c>
      <c r="J253">
        <f t="shared" si="156"/>
        <v>3.5929650767497671E-4</v>
      </c>
      <c r="K253">
        <f t="shared" si="157"/>
        <v>0</v>
      </c>
      <c r="L253">
        <f t="shared" si="158"/>
        <v>0</v>
      </c>
      <c r="M253">
        <f t="shared" si="159"/>
        <v>0.67609567028792206</v>
      </c>
      <c r="N253">
        <f t="shared" si="160"/>
        <v>0</v>
      </c>
      <c r="O253">
        <f t="shared" si="161"/>
        <v>0</v>
      </c>
      <c r="P253">
        <f t="shared" si="162"/>
        <v>8.2033930066078327</v>
      </c>
      <c r="Q253">
        <f t="shared" si="163"/>
        <v>410.16965033039168</v>
      </c>
      <c r="R253">
        <f t="shared" si="164"/>
        <v>0</v>
      </c>
      <c r="S253">
        <f t="shared" si="165"/>
        <v>0</v>
      </c>
      <c r="T253">
        <f t="shared" si="166"/>
        <v>5.5492259438961344</v>
      </c>
      <c r="U253">
        <f t="shared" si="167"/>
        <v>107.78895230249302</v>
      </c>
      <c r="V253">
        <f t="shared" si="168"/>
        <v>0.14737252291797609</v>
      </c>
      <c r="W253">
        <f t="shared" si="169"/>
        <v>-113.48555076930712</v>
      </c>
      <c r="X253">
        <f t="shared" si="170"/>
        <v>113.48555076930712</v>
      </c>
      <c r="Y253">
        <f t="shared" si="171"/>
        <v>0.99673694261856227</v>
      </c>
      <c r="Z253">
        <f t="shared" si="172"/>
        <v>0.51843172115450498</v>
      </c>
      <c r="AA253">
        <f t="shared" si="173"/>
        <v>-58.83450941149885</v>
      </c>
      <c r="AB253">
        <f t="shared" si="174"/>
        <v>0</v>
      </c>
      <c r="AC253">
        <f t="shared" si="175"/>
        <v>0</v>
      </c>
      <c r="AD253">
        <f t="shared" si="176"/>
        <v>2.8768947571693055</v>
      </c>
      <c r="AE253">
        <f t="shared" si="177"/>
        <v>55.881212063622293</v>
      </c>
      <c r="AF253">
        <f t="shared" si="178"/>
        <v>7.6402590707248072E-2</v>
      </c>
      <c r="AG253">
        <f t="shared" si="141"/>
        <v>2093.2135529478933</v>
      </c>
      <c r="AH253">
        <f t="shared" si="142"/>
        <v>3096.0315898140238</v>
      </c>
      <c r="AI253">
        <f t="shared" si="143"/>
        <v>2093.2135529478933</v>
      </c>
      <c r="AK253" t="b">
        <f t="shared" si="179"/>
        <v>1</v>
      </c>
      <c r="AL253" t="b">
        <f t="shared" si="180"/>
        <v>1</v>
      </c>
      <c r="AM253">
        <f t="shared" si="181"/>
        <v>2093.2135529478937</v>
      </c>
      <c r="AN253" t="b">
        <f t="shared" si="182"/>
        <v>1</v>
      </c>
      <c r="AO253">
        <f t="shared" si="183"/>
        <v>58.83450941149885</v>
      </c>
      <c r="AP253">
        <f>SUM(AO254:$AO$271)</f>
        <v>1085.188304998713</v>
      </c>
      <c r="AQ253" t="b">
        <f t="shared" si="144"/>
        <v>1</v>
      </c>
      <c r="AR253" t="b">
        <f t="shared" si="184"/>
        <v>1</v>
      </c>
      <c r="AS253" t="b">
        <f t="shared" si="185"/>
        <v>1</v>
      </c>
      <c r="AT253" t="b">
        <f t="shared" si="187"/>
        <v>1</v>
      </c>
      <c r="AU253">
        <f t="shared" si="145"/>
        <v>3096.0315898140238</v>
      </c>
      <c r="AV253" t="b">
        <f t="shared" si="146"/>
        <v>1</v>
      </c>
      <c r="AW253" t="b">
        <f t="shared" si="147"/>
        <v>1</v>
      </c>
      <c r="AX253" t="b">
        <f t="shared" si="186"/>
        <v>1</v>
      </c>
    </row>
    <row r="254" spans="1:50" x14ac:dyDescent="0.35">
      <c r="A254">
        <v>202</v>
      </c>
      <c r="B254">
        <f t="shared" si="148"/>
        <v>28</v>
      </c>
      <c r="C254">
        <f t="shared" si="149"/>
        <v>66</v>
      </c>
      <c r="D254">
        <f t="shared" si="150"/>
        <v>6.3551680500811836E-3</v>
      </c>
      <c r="E254">
        <f t="shared" si="151"/>
        <v>5.3114623339522993E-4</v>
      </c>
      <c r="F254">
        <f t="shared" si="152"/>
        <v>0</v>
      </c>
      <c r="G254">
        <f t="shared" si="153"/>
        <v>0</v>
      </c>
      <c r="H254">
        <f t="shared" si="154"/>
        <v>0.02</v>
      </c>
      <c r="I254">
        <f t="shared" si="155"/>
        <v>1.644724957362071</v>
      </c>
      <c r="J254">
        <f t="shared" si="156"/>
        <v>3.5910566868825307E-4</v>
      </c>
      <c r="K254">
        <f t="shared" si="157"/>
        <v>0</v>
      </c>
      <c r="L254">
        <f t="shared" si="158"/>
        <v>0</v>
      </c>
      <c r="M254">
        <f t="shared" si="159"/>
        <v>0.67573656461923381</v>
      </c>
      <c r="N254">
        <f t="shared" si="160"/>
        <v>0</v>
      </c>
      <c r="O254">
        <f t="shared" si="161"/>
        <v>0</v>
      </c>
      <c r="P254">
        <f t="shared" si="162"/>
        <v>8.2236247868103547</v>
      </c>
      <c r="Q254">
        <f t="shared" si="163"/>
        <v>411.18123934051778</v>
      </c>
      <c r="R254">
        <f t="shared" si="164"/>
        <v>0</v>
      </c>
      <c r="S254">
        <f t="shared" si="165"/>
        <v>0</v>
      </c>
      <c r="T254">
        <f t="shared" si="166"/>
        <v>5.5599571124349172</v>
      </c>
      <c r="U254">
        <f t="shared" si="167"/>
        <v>107.73170060647593</v>
      </c>
      <c r="V254">
        <f t="shared" si="168"/>
        <v>0.14765751390544127</v>
      </c>
      <c r="W254">
        <f t="shared" si="169"/>
        <v>-113.43931523281628</v>
      </c>
      <c r="X254">
        <f t="shared" si="170"/>
        <v>113.43931523281628</v>
      </c>
      <c r="Y254">
        <f t="shared" si="171"/>
        <v>0.99673694261856227</v>
      </c>
      <c r="Z254">
        <f t="shared" si="172"/>
        <v>0.51674004870002033</v>
      </c>
      <c r="AA254">
        <f t="shared" si="173"/>
        <v>-58.618637277902444</v>
      </c>
      <c r="AB254">
        <f t="shared" si="174"/>
        <v>0</v>
      </c>
      <c r="AC254">
        <f t="shared" si="175"/>
        <v>0</v>
      </c>
      <c r="AD254">
        <f t="shared" si="176"/>
        <v>2.8730525090496437</v>
      </c>
      <c r="AE254">
        <f t="shared" si="177"/>
        <v>55.669284217926382</v>
      </c>
      <c r="AF254">
        <f t="shared" si="178"/>
        <v>7.6300550926421642E-2</v>
      </c>
      <c r="AG254">
        <f t="shared" si="141"/>
        <v>1986.6268741960005</v>
      </c>
      <c r="AH254">
        <f t="shared" si="142"/>
        <v>2939.9428389899713</v>
      </c>
      <c r="AI254">
        <f t="shared" si="143"/>
        <v>1986.6268741960005</v>
      </c>
      <c r="AK254" t="b">
        <f t="shared" si="179"/>
        <v>1</v>
      </c>
      <c r="AL254" t="b">
        <f t="shared" si="180"/>
        <v>1</v>
      </c>
      <c r="AM254">
        <f t="shared" si="181"/>
        <v>1986.6268741960007</v>
      </c>
      <c r="AN254" t="b">
        <f t="shared" si="182"/>
        <v>1</v>
      </c>
      <c r="AO254">
        <f t="shared" si="183"/>
        <v>58.618637277902444</v>
      </c>
      <c r="AP254">
        <f>SUM(AO255:$AO$271)</f>
        <v>1026.5696677208107</v>
      </c>
      <c r="AQ254" t="b">
        <f t="shared" si="144"/>
        <v>1</v>
      </c>
      <c r="AR254" t="b">
        <f t="shared" si="184"/>
        <v>1</v>
      </c>
      <c r="AS254" t="b">
        <f t="shared" si="185"/>
        <v>1</v>
      </c>
      <c r="AT254" t="b">
        <f t="shared" si="187"/>
        <v>1</v>
      </c>
      <c r="AU254">
        <f t="shared" si="145"/>
        <v>2939.9428389899717</v>
      </c>
      <c r="AV254" t="b">
        <f t="shared" si="146"/>
        <v>1</v>
      </c>
      <c r="AW254" t="b">
        <f t="shared" si="147"/>
        <v>1</v>
      </c>
      <c r="AX254" t="b">
        <f t="shared" si="186"/>
        <v>1</v>
      </c>
    </row>
    <row r="255" spans="1:50" x14ac:dyDescent="0.35">
      <c r="A255">
        <v>203</v>
      </c>
      <c r="B255">
        <f t="shared" si="148"/>
        <v>28</v>
      </c>
      <c r="C255">
        <f t="shared" si="149"/>
        <v>66</v>
      </c>
      <c r="D255">
        <f t="shared" si="150"/>
        <v>6.3551680500811836E-3</v>
      </c>
      <c r="E255">
        <f t="shared" si="151"/>
        <v>5.3114623339522993E-4</v>
      </c>
      <c r="F255">
        <f t="shared" si="152"/>
        <v>0</v>
      </c>
      <c r="G255">
        <f t="shared" si="153"/>
        <v>0</v>
      </c>
      <c r="H255">
        <f t="shared" si="154"/>
        <v>0.02</v>
      </c>
      <c r="I255">
        <f t="shared" si="155"/>
        <v>1.6487812928081664</v>
      </c>
      <c r="J255">
        <f t="shared" si="156"/>
        <v>3.5891493106493842E-4</v>
      </c>
      <c r="K255">
        <f t="shared" si="157"/>
        <v>0</v>
      </c>
      <c r="L255">
        <f t="shared" si="158"/>
        <v>0</v>
      </c>
      <c r="M255">
        <f t="shared" si="159"/>
        <v>0.67537764968816882</v>
      </c>
      <c r="N255">
        <f t="shared" si="160"/>
        <v>0</v>
      </c>
      <c r="O255">
        <f t="shared" si="161"/>
        <v>0</v>
      </c>
      <c r="P255">
        <f t="shared" si="162"/>
        <v>8.2439064640408315</v>
      </c>
      <c r="Q255">
        <f t="shared" si="163"/>
        <v>412.19532320204161</v>
      </c>
      <c r="R255">
        <f t="shared" si="164"/>
        <v>0</v>
      </c>
      <c r="S255">
        <f t="shared" si="165"/>
        <v>0</v>
      </c>
      <c r="T255">
        <f t="shared" si="166"/>
        <v>5.5707090330532463</v>
      </c>
      <c r="U255">
        <f t="shared" si="167"/>
        <v>107.67447931948152</v>
      </c>
      <c r="V255">
        <f t="shared" si="168"/>
        <v>0.14794305601235078</v>
      </c>
      <c r="W255">
        <f t="shared" si="169"/>
        <v>-113.39313140854712</v>
      </c>
      <c r="X255">
        <f t="shared" si="170"/>
        <v>113.39313140854712</v>
      </c>
      <c r="Y255">
        <f t="shared" si="171"/>
        <v>0.99673694261856227</v>
      </c>
      <c r="Z255">
        <f t="shared" si="172"/>
        <v>0.51505389626982523</v>
      </c>
      <c r="AA255">
        <f t="shared" si="173"/>
        <v>-58.403574142208491</v>
      </c>
      <c r="AB255">
        <f t="shared" si="174"/>
        <v>0</v>
      </c>
      <c r="AC255">
        <f t="shared" si="175"/>
        <v>0</v>
      </c>
      <c r="AD255">
        <f t="shared" si="176"/>
        <v>2.8692153924595849</v>
      </c>
      <c r="AE255">
        <f t="shared" si="177"/>
        <v>55.458160102323674</v>
      </c>
      <c r="AF255">
        <f t="shared" si="178"/>
        <v>7.6198647425226265E-2</v>
      </c>
      <c r="AG255">
        <f t="shared" si="141"/>
        <v>1879.7374422178943</v>
      </c>
      <c r="AH255">
        <f t="shared" si="142"/>
        <v>2783.239041276825</v>
      </c>
      <c r="AI255">
        <f t="shared" si="143"/>
        <v>1879.7374422178943</v>
      </c>
      <c r="AK255" t="b">
        <f t="shared" si="179"/>
        <v>1</v>
      </c>
      <c r="AL255" t="b">
        <f t="shared" si="180"/>
        <v>1</v>
      </c>
      <c r="AM255">
        <f t="shared" si="181"/>
        <v>1879.7374422178943</v>
      </c>
      <c r="AN255" t="b">
        <f t="shared" si="182"/>
        <v>1</v>
      </c>
      <c r="AO255">
        <f t="shared" si="183"/>
        <v>58.403574142208491</v>
      </c>
      <c r="AP255">
        <f>SUM(AO256:$AO$271)</f>
        <v>968.16609357860216</v>
      </c>
      <c r="AQ255" t="b">
        <f t="shared" si="144"/>
        <v>1</v>
      </c>
      <c r="AR255" t="b">
        <f t="shared" si="184"/>
        <v>1</v>
      </c>
      <c r="AS255" t="b">
        <f t="shared" si="185"/>
        <v>1</v>
      </c>
      <c r="AT255" t="b">
        <f t="shared" si="187"/>
        <v>1</v>
      </c>
      <c r="AU255">
        <f t="shared" si="145"/>
        <v>2783.2390412768245</v>
      </c>
      <c r="AV255" t="b">
        <f t="shared" si="146"/>
        <v>1</v>
      </c>
      <c r="AW255" t="b">
        <f t="shared" si="147"/>
        <v>1</v>
      </c>
      <c r="AX255" t="b">
        <f t="shared" si="186"/>
        <v>1</v>
      </c>
    </row>
    <row r="256" spans="1:50" x14ac:dyDescent="0.35">
      <c r="A256">
        <v>204</v>
      </c>
      <c r="B256">
        <f t="shared" si="148"/>
        <v>28</v>
      </c>
      <c r="C256">
        <f t="shared" si="149"/>
        <v>66</v>
      </c>
      <c r="D256">
        <f t="shared" si="150"/>
        <v>6.3551680500811836E-3</v>
      </c>
      <c r="E256">
        <f t="shared" si="151"/>
        <v>5.3114623339522993E-4</v>
      </c>
      <c r="F256">
        <f t="shared" si="152"/>
        <v>0</v>
      </c>
      <c r="G256">
        <f t="shared" si="153"/>
        <v>0</v>
      </c>
      <c r="H256">
        <f t="shared" si="154"/>
        <v>0.02</v>
      </c>
      <c r="I256">
        <f t="shared" si="155"/>
        <v>1.6528476322717589</v>
      </c>
      <c r="J256">
        <f t="shared" si="156"/>
        <v>3.5872429475119398E-4</v>
      </c>
      <c r="K256">
        <f t="shared" si="157"/>
        <v>0</v>
      </c>
      <c r="L256">
        <f t="shared" si="158"/>
        <v>0</v>
      </c>
      <c r="M256">
        <f t="shared" si="159"/>
        <v>0.67501892539341768</v>
      </c>
      <c r="N256">
        <f t="shared" si="160"/>
        <v>0</v>
      </c>
      <c r="O256">
        <f t="shared" si="161"/>
        <v>0</v>
      </c>
      <c r="P256">
        <f t="shared" si="162"/>
        <v>8.2642381613587936</v>
      </c>
      <c r="Q256">
        <f t="shared" si="163"/>
        <v>413.2119080679397</v>
      </c>
      <c r="R256">
        <f t="shared" si="164"/>
        <v>0</v>
      </c>
      <c r="S256">
        <f t="shared" si="165"/>
        <v>0</v>
      </c>
      <c r="T256">
        <f t="shared" si="166"/>
        <v>5.581481745881776</v>
      </c>
      <c r="U256">
        <f t="shared" si="167"/>
        <v>107.6172884253582</v>
      </c>
      <c r="V256">
        <f t="shared" si="168"/>
        <v>0.14822915030446687</v>
      </c>
      <c r="W256">
        <f t="shared" si="169"/>
        <v>-113.34699932154444</v>
      </c>
      <c r="X256">
        <f t="shared" si="170"/>
        <v>113.34699932154444</v>
      </c>
      <c r="Y256">
        <f t="shared" si="171"/>
        <v>0.99673694261856227</v>
      </c>
      <c r="Z256">
        <f t="shared" si="172"/>
        <v>0.5133732458517638</v>
      </c>
      <c r="AA256">
        <f t="shared" si="173"/>
        <v>-58.189316949258938</v>
      </c>
      <c r="AB256">
        <f t="shared" si="174"/>
        <v>0</v>
      </c>
      <c r="AC256">
        <f t="shared" si="175"/>
        <v>0</v>
      </c>
      <c r="AD256">
        <f t="shared" si="176"/>
        <v>2.8653834005456971</v>
      </c>
      <c r="AE256">
        <f t="shared" si="177"/>
        <v>55.24783666869159</v>
      </c>
      <c r="AF256">
        <f t="shared" si="178"/>
        <v>7.6096880021653115E-2</v>
      </c>
      <c r="AG256">
        <f t="shared" si="141"/>
        <v>1772.5442141410274</v>
      </c>
      <c r="AH256">
        <f t="shared" si="142"/>
        <v>2625.9178038718615</v>
      </c>
      <c r="AI256">
        <f t="shared" si="143"/>
        <v>1772.5442141410274</v>
      </c>
      <c r="AK256" t="b">
        <f t="shared" si="179"/>
        <v>1</v>
      </c>
      <c r="AL256" t="b">
        <f t="shared" si="180"/>
        <v>1</v>
      </c>
      <c r="AM256">
        <f t="shared" si="181"/>
        <v>1772.5442141410276</v>
      </c>
      <c r="AN256" t="b">
        <f t="shared" si="182"/>
        <v>1</v>
      </c>
      <c r="AO256">
        <f t="shared" si="183"/>
        <v>58.189316949258938</v>
      </c>
      <c r="AP256">
        <f>SUM(AO257:$AO$271)</f>
        <v>909.97677662934325</v>
      </c>
      <c r="AQ256" t="b">
        <f t="shared" si="144"/>
        <v>1</v>
      </c>
      <c r="AR256" t="b">
        <f t="shared" si="184"/>
        <v>1</v>
      </c>
      <c r="AS256" t="b">
        <f t="shared" si="185"/>
        <v>1</v>
      </c>
      <c r="AT256" t="b">
        <f t="shared" si="187"/>
        <v>1</v>
      </c>
      <c r="AU256">
        <f t="shared" si="145"/>
        <v>2625.9178038718619</v>
      </c>
      <c r="AV256" t="b">
        <f t="shared" si="146"/>
        <v>1</v>
      </c>
      <c r="AW256" t="b">
        <f t="shared" si="147"/>
        <v>1</v>
      </c>
      <c r="AX256" t="b">
        <f t="shared" si="186"/>
        <v>1</v>
      </c>
    </row>
    <row r="257" spans="1:50" x14ac:dyDescent="0.35">
      <c r="A257">
        <v>205</v>
      </c>
      <c r="B257">
        <f t="shared" si="148"/>
        <v>28</v>
      </c>
      <c r="C257">
        <f t="shared" si="149"/>
        <v>66</v>
      </c>
      <c r="D257">
        <f t="shared" si="150"/>
        <v>6.3551680500811836E-3</v>
      </c>
      <c r="E257">
        <f t="shared" si="151"/>
        <v>5.3114623339522993E-4</v>
      </c>
      <c r="F257">
        <f t="shared" si="152"/>
        <v>0</v>
      </c>
      <c r="G257">
        <f t="shared" si="153"/>
        <v>0</v>
      </c>
      <c r="H257">
        <f t="shared" si="154"/>
        <v>0.02</v>
      </c>
      <c r="I257">
        <f t="shared" si="155"/>
        <v>1.6569240004254544</v>
      </c>
      <c r="J257">
        <f t="shared" si="156"/>
        <v>3.5853375969320951E-4</v>
      </c>
      <c r="K257">
        <f t="shared" si="157"/>
        <v>0</v>
      </c>
      <c r="L257">
        <f t="shared" si="158"/>
        <v>0</v>
      </c>
      <c r="M257">
        <f t="shared" si="159"/>
        <v>0.67466039163372449</v>
      </c>
      <c r="N257">
        <f t="shared" si="160"/>
        <v>0</v>
      </c>
      <c r="O257">
        <f t="shared" si="161"/>
        <v>0</v>
      </c>
      <c r="P257">
        <f t="shared" si="162"/>
        <v>8.2846200021272729</v>
      </c>
      <c r="Q257">
        <f t="shared" si="163"/>
        <v>414.23100010636358</v>
      </c>
      <c r="R257">
        <f t="shared" si="164"/>
        <v>0</v>
      </c>
      <c r="S257">
        <f t="shared" si="165"/>
        <v>0</v>
      </c>
      <c r="T257">
        <f t="shared" si="166"/>
        <v>5.5922752911287654</v>
      </c>
      <c r="U257">
        <f t="shared" si="167"/>
        <v>107.56012790796285</v>
      </c>
      <c r="V257">
        <f t="shared" si="168"/>
        <v>0.1485157978496128</v>
      </c>
      <c r="W257">
        <f t="shared" si="169"/>
        <v>-113.30091899694123</v>
      </c>
      <c r="X257">
        <f t="shared" si="170"/>
        <v>113.30091899694123</v>
      </c>
      <c r="Y257">
        <f t="shared" si="171"/>
        <v>0.99673694261856227</v>
      </c>
      <c r="Z257">
        <f t="shared" si="172"/>
        <v>0.5116980794924546</v>
      </c>
      <c r="AA257">
        <f t="shared" si="173"/>
        <v>-57.975862655464994</v>
      </c>
      <c r="AB257">
        <f t="shared" si="174"/>
        <v>0</v>
      </c>
      <c r="AC257">
        <f t="shared" si="175"/>
        <v>0</v>
      </c>
      <c r="AD257">
        <f t="shared" si="176"/>
        <v>2.8615565264636968</v>
      </c>
      <c r="AE257">
        <f t="shared" si="177"/>
        <v>55.038310880467357</v>
      </c>
      <c r="AF257">
        <f t="shared" si="178"/>
        <v>7.5995248533936494E-2</v>
      </c>
      <c r="AG257">
        <f t="shared" si="141"/>
        <v>1665.0461436536264</v>
      </c>
      <c r="AH257">
        <f t="shared" si="142"/>
        <v>2467.9767247364744</v>
      </c>
      <c r="AI257">
        <f t="shared" si="143"/>
        <v>1665.0461436536264</v>
      </c>
      <c r="AK257" t="b">
        <f t="shared" si="179"/>
        <v>1</v>
      </c>
      <c r="AL257" t="b">
        <f t="shared" si="180"/>
        <v>1</v>
      </c>
      <c r="AM257">
        <f t="shared" si="181"/>
        <v>1665.0461436536261</v>
      </c>
      <c r="AN257" t="b">
        <f t="shared" si="182"/>
        <v>1</v>
      </c>
      <c r="AO257">
        <f t="shared" si="183"/>
        <v>57.975862655464994</v>
      </c>
      <c r="AP257">
        <f>SUM(AO258:$AO$271)</f>
        <v>852.00091397387826</v>
      </c>
      <c r="AQ257" t="b">
        <f t="shared" si="144"/>
        <v>1</v>
      </c>
      <c r="AR257" t="b">
        <f t="shared" si="184"/>
        <v>1</v>
      </c>
      <c r="AS257" t="b">
        <f t="shared" si="185"/>
        <v>1</v>
      </c>
      <c r="AT257" t="b">
        <f t="shared" si="187"/>
        <v>1</v>
      </c>
      <c r="AU257">
        <f t="shared" si="145"/>
        <v>2467.9767247364744</v>
      </c>
      <c r="AV257" t="b">
        <f t="shared" si="146"/>
        <v>1</v>
      </c>
      <c r="AW257" t="b">
        <f t="shared" si="147"/>
        <v>1</v>
      </c>
      <c r="AX257" t="b">
        <f t="shared" si="186"/>
        <v>1</v>
      </c>
    </row>
    <row r="258" spans="1:50" x14ac:dyDescent="0.35">
      <c r="A258">
        <v>206</v>
      </c>
      <c r="B258">
        <f t="shared" si="148"/>
        <v>28</v>
      </c>
      <c r="C258">
        <f t="shared" si="149"/>
        <v>66</v>
      </c>
      <c r="D258">
        <f t="shared" si="150"/>
        <v>6.3551680500811836E-3</v>
      </c>
      <c r="E258">
        <f t="shared" si="151"/>
        <v>5.3114623339522993E-4</v>
      </c>
      <c r="F258">
        <f t="shared" si="152"/>
        <v>0</v>
      </c>
      <c r="G258">
        <f t="shared" si="153"/>
        <v>0</v>
      </c>
      <c r="H258">
        <f t="shared" si="154"/>
        <v>0.02</v>
      </c>
      <c r="I258">
        <f t="shared" si="155"/>
        <v>1.661010422002708</v>
      </c>
      <c r="J258">
        <f t="shared" si="156"/>
        <v>3.5834332583720347E-4</v>
      </c>
      <c r="K258">
        <f t="shared" si="157"/>
        <v>0</v>
      </c>
      <c r="L258">
        <f t="shared" si="158"/>
        <v>0</v>
      </c>
      <c r="M258">
        <f t="shared" si="159"/>
        <v>0.67430204830788731</v>
      </c>
      <c r="N258">
        <f t="shared" si="160"/>
        <v>0</v>
      </c>
      <c r="O258">
        <f t="shared" si="161"/>
        <v>0</v>
      </c>
      <c r="P258">
        <f t="shared" si="162"/>
        <v>8.3050521100135395</v>
      </c>
      <c r="Q258">
        <f t="shared" si="163"/>
        <v>415.25260550067702</v>
      </c>
      <c r="R258">
        <f t="shared" si="164"/>
        <v>0</v>
      </c>
      <c r="S258">
        <f t="shared" si="165"/>
        <v>0</v>
      </c>
      <c r="T258">
        <f t="shared" si="166"/>
        <v>5.6030897090802245</v>
      </c>
      <c r="U258">
        <f t="shared" si="167"/>
        <v>107.50299775116105</v>
      </c>
      <c r="V258">
        <f t="shared" si="168"/>
        <v>0.14880299971767683</v>
      </c>
      <c r="W258">
        <f t="shared" si="169"/>
        <v>-113.25489045995894</v>
      </c>
      <c r="X258">
        <f t="shared" si="170"/>
        <v>113.25489045995894</v>
      </c>
      <c r="Y258">
        <f t="shared" si="171"/>
        <v>0.99673694261856227</v>
      </c>
      <c r="Z258">
        <f t="shared" si="172"/>
        <v>0.51002837929709921</v>
      </c>
      <c r="AA258">
        <f t="shared" si="173"/>
        <v>-57.763208228763361</v>
      </c>
      <c r="AB258">
        <f t="shared" si="174"/>
        <v>0</v>
      </c>
      <c r="AC258">
        <f t="shared" si="175"/>
        <v>0</v>
      </c>
      <c r="AD258">
        <f t="shared" si="176"/>
        <v>2.857734763378442</v>
      </c>
      <c r="AE258">
        <f t="shared" si="177"/>
        <v>54.829579712604371</v>
      </c>
      <c r="AF258">
        <f t="shared" si="178"/>
        <v>7.5893752780553422E-2</v>
      </c>
      <c r="AG258">
        <f t="shared" si="141"/>
        <v>1557.2421809933433</v>
      </c>
      <c r="AH258">
        <f t="shared" si="142"/>
        <v>2309.4133925606943</v>
      </c>
      <c r="AI258">
        <f t="shared" si="143"/>
        <v>1557.2421809933433</v>
      </c>
      <c r="AK258" t="b">
        <f t="shared" si="179"/>
        <v>1</v>
      </c>
      <c r="AL258" t="b">
        <f t="shared" si="180"/>
        <v>1</v>
      </c>
      <c r="AM258">
        <f t="shared" si="181"/>
        <v>1557.2421809933433</v>
      </c>
      <c r="AN258" t="b">
        <f t="shared" si="182"/>
        <v>1</v>
      </c>
      <c r="AO258">
        <f t="shared" si="183"/>
        <v>57.763208228763361</v>
      </c>
      <c r="AP258">
        <f>SUM(AO259:$AO$271)</f>
        <v>794.23770574511491</v>
      </c>
      <c r="AQ258" t="b">
        <f t="shared" si="144"/>
        <v>1</v>
      </c>
      <c r="AR258" t="b">
        <f t="shared" si="184"/>
        <v>1</v>
      </c>
      <c r="AS258" t="b">
        <f t="shared" si="185"/>
        <v>1</v>
      </c>
      <c r="AT258" t="b">
        <f t="shared" si="187"/>
        <v>1</v>
      </c>
      <c r="AU258">
        <f t="shared" si="145"/>
        <v>2309.4133925606943</v>
      </c>
      <c r="AV258" t="b">
        <f t="shared" si="146"/>
        <v>1</v>
      </c>
      <c r="AW258" t="b">
        <f t="shared" si="147"/>
        <v>1</v>
      </c>
      <c r="AX258" t="b">
        <f t="shared" si="186"/>
        <v>1</v>
      </c>
    </row>
    <row r="259" spans="1:50" x14ac:dyDescent="0.35">
      <c r="A259">
        <v>207</v>
      </c>
      <c r="B259">
        <f t="shared" si="148"/>
        <v>28</v>
      </c>
      <c r="C259">
        <f t="shared" si="149"/>
        <v>66</v>
      </c>
      <c r="D259">
        <f t="shared" si="150"/>
        <v>6.3551680500811836E-3</v>
      </c>
      <c r="E259">
        <f t="shared" si="151"/>
        <v>5.3114623339522993E-4</v>
      </c>
      <c r="F259">
        <f t="shared" si="152"/>
        <v>0</v>
      </c>
      <c r="G259">
        <f t="shared" si="153"/>
        <v>0</v>
      </c>
      <c r="H259">
        <f t="shared" si="154"/>
        <v>0.02</v>
      </c>
      <c r="I259">
        <f t="shared" si="155"/>
        <v>1.6651069217979748</v>
      </c>
      <c r="J259">
        <f t="shared" si="156"/>
        <v>3.581529931294227E-4</v>
      </c>
      <c r="K259">
        <f t="shared" si="157"/>
        <v>0</v>
      </c>
      <c r="L259">
        <f t="shared" si="158"/>
        <v>0</v>
      </c>
      <c r="M259">
        <f t="shared" si="159"/>
        <v>0.67394389531475785</v>
      </c>
      <c r="N259">
        <f t="shared" si="160"/>
        <v>0</v>
      </c>
      <c r="O259">
        <f t="shared" si="161"/>
        <v>0</v>
      </c>
      <c r="P259">
        <f t="shared" si="162"/>
        <v>8.3255346089898747</v>
      </c>
      <c r="Q259">
        <f t="shared" si="163"/>
        <v>416.2767304494937</v>
      </c>
      <c r="R259">
        <f t="shared" si="164"/>
        <v>0</v>
      </c>
      <c r="S259">
        <f t="shared" si="165"/>
        <v>0</v>
      </c>
      <c r="T259">
        <f t="shared" si="166"/>
        <v>5.613925040100078</v>
      </c>
      <c r="U259">
        <f t="shared" si="167"/>
        <v>107.44589793882682</v>
      </c>
      <c r="V259">
        <f t="shared" si="168"/>
        <v>0.14909075698061605</v>
      </c>
      <c r="W259">
        <f t="shared" si="169"/>
        <v>-113.2089137359075</v>
      </c>
      <c r="X259">
        <f t="shared" si="170"/>
        <v>113.20891373590752</v>
      </c>
      <c r="Y259">
        <f t="shared" si="171"/>
        <v>0.99673694261856227</v>
      </c>
      <c r="Z259">
        <f t="shared" si="172"/>
        <v>0.50836412742929105</v>
      </c>
      <c r="AA259">
        <f t="shared" si="173"/>
        <v>-57.551350648572502</v>
      </c>
      <c r="AB259">
        <f t="shared" si="174"/>
        <v>0</v>
      </c>
      <c r="AC259">
        <f t="shared" si="175"/>
        <v>0</v>
      </c>
      <c r="AD259">
        <f t="shared" si="176"/>
        <v>2.8539181044639239</v>
      </c>
      <c r="AE259">
        <f t="shared" si="177"/>
        <v>54.621640151528354</v>
      </c>
      <c r="AF259">
        <f t="shared" si="178"/>
        <v>7.5792392580223356E-2</v>
      </c>
      <c r="AG259">
        <f t="shared" si="141"/>
        <v>1449.1312729358717</v>
      </c>
      <c r="AH259">
        <f t="shared" si="142"/>
        <v>2150.2253867275872</v>
      </c>
      <c r="AI259">
        <f t="shared" si="143"/>
        <v>1449.1312729358717</v>
      </c>
      <c r="AK259" t="b">
        <f t="shared" si="179"/>
        <v>1</v>
      </c>
      <c r="AL259" t="b">
        <f t="shared" si="180"/>
        <v>1</v>
      </c>
      <c r="AM259">
        <f t="shared" si="181"/>
        <v>1449.1312729358717</v>
      </c>
      <c r="AN259" t="b">
        <f t="shared" si="182"/>
        <v>1</v>
      </c>
      <c r="AO259">
        <f t="shared" si="183"/>
        <v>57.551350648572509</v>
      </c>
      <c r="AP259">
        <f>SUM(AO260:$AO$271)</f>
        <v>736.68635509654246</v>
      </c>
      <c r="AQ259" t="b">
        <f t="shared" si="144"/>
        <v>1</v>
      </c>
      <c r="AR259" t="b">
        <f t="shared" si="184"/>
        <v>1</v>
      </c>
      <c r="AS259" t="b">
        <f t="shared" si="185"/>
        <v>1</v>
      </c>
      <c r="AT259" t="b">
        <f t="shared" si="187"/>
        <v>1</v>
      </c>
      <c r="AU259">
        <f t="shared" si="145"/>
        <v>2150.2253867275872</v>
      </c>
      <c r="AV259" t="b">
        <f t="shared" si="146"/>
        <v>1</v>
      </c>
      <c r="AW259" t="b">
        <f t="shared" si="147"/>
        <v>1</v>
      </c>
      <c r="AX259" t="b">
        <f t="shared" si="186"/>
        <v>1</v>
      </c>
    </row>
    <row r="260" spans="1:50" x14ac:dyDescent="0.35">
      <c r="A260">
        <v>208</v>
      </c>
      <c r="B260">
        <f t="shared" si="148"/>
        <v>29</v>
      </c>
      <c r="C260">
        <f t="shared" si="149"/>
        <v>67</v>
      </c>
      <c r="D260">
        <f t="shared" si="150"/>
        <v>6.973563973466379E-3</v>
      </c>
      <c r="E260">
        <f t="shared" si="151"/>
        <v>5.8299606738987375E-4</v>
      </c>
      <c r="F260">
        <f t="shared" si="152"/>
        <v>0</v>
      </c>
      <c r="G260">
        <f t="shared" si="153"/>
        <v>0</v>
      </c>
      <c r="H260">
        <f t="shared" si="154"/>
        <v>0.02</v>
      </c>
      <c r="I260">
        <f t="shared" si="155"/>
        <v>1.6692135246668582</v>
      </c>
      <c r="J260">
        <f t="shared" si="156"/>
        <v>3.9290664060991656E-4</v>
      </c>
      <c r="K260">
        <f t="shared" si="157"/>
        <v>0</v>
      </c>
      <c r="L260">
        <f t="shared" si="158"/>
        <v>0</v>
      </c>
      <c r="M260">
        <f t="shared" si="159"/>
        <v>0.67355098867414798</v>
      </c>
      <c r="N260">
        <f t="shared" si="160"/>
        <v>0</v>
      </c>
      <c r="O260">
        <f t="shared" si="161"/>
        <v>0</v>
      </c>
      <c r="P260">
        <f t="shared" si="162"/>
        <v>8.3460676233342905</v>
      </c>
      <c r="Q260">
        <f t="shared" si="163"/>
        <v>417.30338116671459</v>
      </c>
      <c r="R260">
        <f t="shared" si="164"/>
        <v>0</v>
      </c>
      <c r="S260">
        <f t="shared" si="165"/>
        <v>0</v>
      </c>
      <c r="T260">
        <f t="shared" si="166"/>
        <v>5.6247813246302947</v>
      </c>
      <c r="U260">
        <f t="shared" si="167"/>
        <v>117.87199218297496</v>
      </c>
      <c r="V260">
        <f t="shared" si="168"/>
        <v>0.16396126960937335</v>
      </c>
      <c r="W260">
        <f t="shared" si="169"/>
        <v>-123.66073477721463</v>
      </c>
      <c r="X260">
        <f t="shared" si="170"/>
        <v>123.66073477721463</v>
      </c>
      <c r="Y260">
        <f t="shared" si="171"/>
        <v>0.99673694261856227</v>
      </c>
      <c r="Z260">
        <f t="shared" si="172"/>
        <v>0.50670530611082476</v>
      </c>
      <c r="AA260">
        <f t="shared" si="173"/>
        <v>-62.65955046917805</v>
      </c>
      <c r="AB260">
        <f t="shared" si="174"/>
        <v>0</v>
      </c>
      <c r="AC260">
        <f t="shared" si="175"/>
        <v>0</v>
      </c>
      <c r="AD260">
        <f t="shared" si="176"/>
        <v>2.8501065429032439</v>
      </c>
      <c r="AE260">
        <f t="shared" si="177"/>
        <v>59.726363880967071</v>
      </c>
      <c r="AF260">
        <f t="shared" si="178"/>
        <v>8.3080045307736994E-2</v>
      </c>
      <c r="AG260">
        <f t="shared" si="141"/>
        <v>1330.2146168564959</v>
      </c>
      <c r="AH260">
        <f t="shared" si="142"/>
        <v>1974.9278662257746</v>
      </c>
      <c r="AI260">
        <f t="shared" si="143"/>
        <v>1330.2146168564959</v>
      </c>
      <c r="AK260" t="b">
        <f t="shared" si="179"/>
        <v>1</v>
      </c>
      <c r="AL260" t="b">
        <f t="shared" si="180"/>
        <v>1</v>
      </c>
      <c r="AM260">
        <f t="shared" si="181"/>
        <v>1330.2146168564957</v>
      </c>
      <c r="AN260" t="b">
        <f t="shared" si="182"/>
        <v>1</v>
      </c>
      <c r="AO260">
        <f t="shared" si="183"/>
        <v>62.65955046917805</v>
      </c>
      <c r="AP260">
        <f>SUM(AO261:$AO$271)</f>
        <v>674.02680462736441</v>
      </c>
      <c r="AQ260" t="b">
        <f t="shared" si="144"/>
        <v>1</v>
      </c>
      <c r="AR260" t="b">
        <f t="shared" si="184"/>
        <v>1</v>
      </c>
      <c r="AS260" t="b">
        <f t="shared" si="185"/>
        <v>1</v>
      </c>
      <c r="AT260" t="b">
        <f t="shared" si="187"/>
        <v>1</v>
      </c>
      <c r="AU260">
        <f t="shared" si="145"/>
        <v>1974.9278662257746</v>
      </c>
      <c r="AV260" t="b">
        <f t="shared" si="146"/>
        <v>1</v>
      </c>
      <c r="AW260" t="b">
        <f t="shared" si="147"/>
        <v>1</v>
      </c>
      <c r="AX260" t="b">
        <f t="shared" si="186"/>
        <v>1</v>
      </c>
    </row>
    <row r="261" spans="1:50" x14ac:dyDescent="0.35">
      <c r="A261">
        <v>209</v>
      </c>
      <c r="B261">
        <f t="shared" si="148"/>
        <v>29</v>
      </c>
      <c r="C261">
        <f t="shared" si="149"/>
        <v>67</v>
      </c>
      <c r="D261">
        <f t="shared" si="150"/>
        <v>6.973563973466379E-3</v>
      </c>
      <c r="E261">
        <f t="shared" si="151"/>
        <v>5.8299606738987375E-4</v>
      </c>
      <c r="F261">
        <f t="shared" si="152"/>
        <v>0</v>
      </c>
      <c r="G261">
        <f t="shared" si="153"/>
        <v>0</v>
      </c>
      <c r="H261">
        <f t="shared" si="154"/>
        <v>0.02</v>
      </c>
      <c r="I261">
        <f t="shared" si="155"/>
        <v>1.6733302555262648</v>
      </c>
      <c r="J261">
        <f t="shared" si="156"/>
        <v>3.9267757758358965E-4</v>
      </c>
      <c r="K261">
        <f t="shared" si="157"/>
        <v>0</v>
      </c>
      <c r="L261">
        <f t="shared" si="158"/>
        <v>0</v>
      </c>
      <c r="M261">
        <f t="shared" si="159"/>
        <v>0.67315831109656443</v>
      </c>
      <c r="N261">
        <f t="shared" si="160"/>
        <v>0</v>
      </c>
      <c r="O261">
        <f t="shared" si="161"/>
        <v>0</v>
      </c>
      <c r="P261">
        <f t="shared" si="162"/>
        <v>8.3666512776313233</v>
      </c>
      <c r="Q261">
        <f t="shared" si="163"/>
        <v>418.33256388156622</v>
      </c>
      <c r="R261">
        <f t="shared" si="164"/>
        <v>0</v>
      </c>
      <c r="S261">
        <f t="shared" si="165"/>
        <v>0</v>
      </c>
      <c r="T261">
        <f t="shared" si="166"/>
        <v>5.6353662399404012</v>
      </c>
      <c r="U261">
        <f t="shared" si="167"/>
        <v>117.80327327507689</v>
      </c>
      <c r="V261">
        <f t="shared" si="168"/>
        <v>0.16426981780934569</v>
      </c>
      <c r="W261">
        <f t="shared" si="169"/>
        <v>-123.60290933282663</v>
      </c>
      <c r="X261">
        <f t="shared" si="170"/>
        <v>123.60290933282663</v>
      </c>
      <c r="Y261">
        <f t="shared" si="171"/>
        <v>0.99673694261856227</v>
      </c>
      <c r="Z261">
        <f t="shared" si="172"/>
        <v>0.50505189762150626</v>
      </c>
      <c r="AA261">
        <f t="shared" si="173"/>
        <v>-62.425883910083073</v>
      </c>
      <c r="AB261">
        <f t="shared" si="174"/>
        <v>0</v>
      </c>
      <c r="AC261">
        <f t="shared" si="175"/>
        <v>0</v>
      </c>
      <c r="AD261">
        <f t="shared" si="176"/>
        <v>2.8461524132740723</v>
      </c>
      <c r="AE261">
        <f t="shared" si="177"/>
        <v>59.496766713602462</v>
      </c>
      <c r="AF261">
        <f t="shared" si="178"/>
        <v>8.2964783206549139E-2</v>
      </c>
      <c r="AG261">
        <f t="shared" si="141"/>
        <v>1210.966484033735</v>
      </c>
      <c r="AH261">
        <f t="shared" si="142"/>
        <v>1798.9326790916232</v>
      </c>
      <c r="AI261">
        <f t="shared" si="143"/>
        <v>1210.966484033735</v>
      </c>
      <c r="AK261" t="b">
        <f t="shared" si="179"/>
        <v>1</v>
      </c>
      <c r="AL261" t="b">
        <f t="shared" si="180"/>
        <v>1</v>
      </c>
      <c r="AM261">
        <f t="shared" si="181"/>
        <v>1210.966484033735</v>
      </c>
      <c r="AN261" t="b">
        <f t="shared" si="182"/>
        <v>1</v>
      </c>
      <c r="AO261">
        <f t="shared" si="183"/>
        <v>62.425883910083073</v>
      </c>
      <c r="AP261">
        <f>SUM(AO262:$AO$271)</f>
        <v>611.60092071728138</v>
      </c>
      <c r="AQ261" t="b">
        <f t="shared" si="144"/>
        <v>1</v>
      </c>
      <c r="AR261" t="b">
        <f t="shared" si="184"/>
        <v>1</v>
      </c>
      <c r="AS261" t="b">
        <f t="shared" si="185"/>
        <v>1</v>
      </c>
      <c r="AT261" t="b">
        <f t="shared" si="187"/>
        <v>1</v>
      </c>
      <c r="AU261">
        <f t="shared" si="145"/>
        <v>1798.932679091623</v>
      </c>
      <c r="AV261" t="b">
        <f t="shared" si="146"/>
        <v>1</v>
      </c>
      <c r="AW261" t="b">
        <f t="shared" si="147"/>
        <v>1</v>
      </c>
      <c r="AX261" t="b">
        <f t="shared" si="186"/>
        <v>1</v>
      </c>
    </row>
    <row r="262" spans="1:50" x14ac:dyDescent="0.35">
      <c r="A262">
        <v>210</v>
      </c>
      <c r="B262">
        <f t="shared" si="148"/>
        <v>29</v>
      </c>
      <c r="C262">
        <f t="shared" si="149"/>
        <v>67</v>
      </c>
      <c r="D262">
        <f t="shared" si="150"/>
        <v>6.973563973466379E-3</v>
      </c>
      <c r="E262">
        <f t="shared" si="151"/>
        <v>5.8299606738987375E-4</v>
      </c>
      <c r="F262">
        <f t="shared" si="152"/>
        <v>0</v>
      </c>
      <c r="G262">
        <f t="shared" si="153"/>
        <v>0</v>
      </c>
      <c r="H262">
        <f t="shared" si="154"/>
        <v>0.02</v>
      </c>
      <c r="I262">
        <f t="shared" si="155"/>
        <v>1.6774571393545503</v>
      </c>
      <c r="J262">
        <f t="shared" si="156"/>
        <v>3.9244864810010629E-4</v>
      </c>
      <c r="K262">
        <f t="shared" si="157"/>
        <v>0</v>
      </c>
      <c r="L262">
        <f t="shared" si="158"/>
        <v>0</v>
      </c>
      <c r="M262">
        <f t="shared" si="159"/>
        <v>0.67276586244846437</v>
      </c>
      <c r="N262">
        <f t="shared" si="160"/>
        <v>0</v>
      </c>
      <c r="O262">
        <f t="shared" si="161"/>
        <v>0</v>
      </c>
      <c r="P262">
        <f t="shared" si="162"/>
        <v>8.3872856967727518</v>
      </c>
      <c r="Q262">
        <f t="shared" si="163"/>
        <v>419.36428483863756</v>
      </c>
      <c r="R262">
        <f t="shared" si="164"/>
        <v>0</v>
      </c>
      <c r="S262">
        <f t="shared" si="165"/>
        <v>0</v>
      </c>
      <c r="T262">
        <f t="shared" si="166"/>
        <v>5.6459710743239171</v>
      </c>
      <c r="U262">
        <f t="shared" si="167"/>
        <v>117.73459443003189</v>
      </c>
      <c r="V262">
        <f t="shared" si="168"/>
        <v>0.16457894664639122</v>
      </c>
      <c r="W262">
        <f t="shared" si="169"/>
        <v>-123.5451444510022</v>
      </c>
      <c r="X262">
        <f t="shared" si="170"/>
        <v>123.54514445100219</v>
      </c>
      <c r="Y262">
        <f t="shared" si="171"/>
        <v>0.99673694261856227</v>
      </c>
      <c r="Z262">
        <f t="shared" si="172"/>
        <v>0.50340388429896321</v>
      </c>
      <c r="AA262">
        <f t="shared" si="173"/>
        <v>-62.193105602911011</v>
      </c>
      <c r="AB262">
        <f t="shared" si="174"/>
        <v>0</v>
      </c>
      <c r="AC262">
        <f t="shared" si="175"/>
        <v>0</v>
      </c>
      <c r="AD262">
        <f t="shared" si="176"/>
        <v>2.8422037694542501</v>
      </c>
      <c r="AE262">
        <f t="shared" si="177"/>
        <v>59.268052152441129</v>
      </c>
      <c r="AF262">
        <f t="shared" si="178"/>
        <v>8.2849681015625162E-2</v>
      </c>
      <c r="AG262">
        <f t="shared" si="141"/>
        <v>1091.3857287364235</v>
      </c>
      <c r="AH262">
        <f t="shared" si="142"/>
        <v>1622.2370807645232</v>
      </c>
      <c r="AI262">
        <f t="shared" si="143"/>
        <v>1091.3857287364235</v>
      </c>
      <c r="AK262" t="b">
        <f t="shared" si="179"/>
        <v>1</v>
      </c>
      <c r="AL262" t="b">
        <f t="shared" si="180"/>
        <v>1</v>
      </c>
      <c r="AM262">
        <f t="shared" si="181"/>
        <v>1091.3857287364237</v>
      </c>
      <c r="AN262" t="b">
        <f t="shared" si="182"/>
        <v>1</v>
      </c>
      <c r="AO262">
        <f t="shared" si="183"/>
        <v>62.193105602911004</v>
      </c>
      <c r="AP262">
        <f>SUM(AO263:$AO$271)</f>
        <v>549.40781511437035</v>
      </c>
      <c r="AQ262" t="b">
        <f t="shared" si="144"/>
        <v>1</v>
      </c>
      <c r="AR262" t="b">
        <f t="shared" si="184"/>
        <v>1</v>
      </c>
      <c r="AS262" t="b">
        <f t="shared" si="185"/>
        <v>1</v>
      </c>
      <c r="AT262" t="b">
        <f t="shared" si="187"/>
        <v>1</v>
      </c>
      <c r="AU262">
        <f t="shared" si="145"/>
        <v>1622.2370807645232</v>
      </c>
      <c r="AV262" t="b">
        <f t="shared" si="146"/>
        <v>1</v>
      </c>
      <c r="AW262" t="b">
        <f t="shared" si="147"/>
        <v>1</v>
      </c>
      <c r="AX262" t="b">
        <f t="shared" si="186"/>
        <v>1</v>
      </c>
    </row>
    <row r="263" spans="1:50" x14ac:dyDescent="0.35">
      <c r="A263">
        <v>211</v>
      </c>
      <c r="B263">
        <f t="shared" si="148"/>
        <v>29</v>
      </c>
      <c r="C263">
        <f t="shared" si="149"/>
        <v>67</v>
      </c>
      <c r="D263">
        <f t="shared" si="150"/>
        <v>6.973563973466379E-3</v>
      </c>
      <c r="E263">
        <f t="shared" si="151"/>
        <v>5.8299606738987375E-4</v>
      </c>
      <c r="F263">
        <f t="shared" si="152"/>
        <v>0</v>
      </c>
      <c r="G263">
        <f t="shared" si="153"/>
        <v>0</v>
      </c>
      <c r="H263">
        <f t="shared" si="154"/>
        <v>0.02</v>
      </c>
      <c r="I263">
        <f t="shared" si="155"/>
        <v>1.6815942011916754</v>
      </c>
      <c r="J263">
        <f t="shared" si="156"/>
        <v>3.9221985208161145E-4</v>
      </c>
      <c r="K263">
        <f t="shared" si="157"/>
        <v>0</v>
      </c>
      <c r="L263">
        <f t="shared" si="158"/>
        <v>0</v>
      </c>
      <c r="M263">
        <f t="shared" si="159"/>
        <v>0.67237364259638277</v>
      </c>
      <c r="N263">
        <f t="shared" si="160"/>
        <v>0</v>
      </c>
      <c r="O263">
        <f t="shared" si="161"/>
        <v>0</v>
      </c>
      <c r="P263">
        <f t="shared" si="162"/>
        <v>8.4079710059583768</v>
      </c>
      <c r="Q263">
        <f t="shared" si="163"/>
        <v>420.39855029791886</v>
      </c>
      <c r="R263">
        <f t="shared" si="164"/>
        <v>0</v>
      </c>
      <c r="S263">
        <f t="shared" si="165"/>
        <v>0</v>
      </c>
      <c r="T263">
        <f t="shared" si="166"/>
        <v>5.6565958652652695</v>
      </c>
      <c r="U263">
        <f t="shared" si="167"/>
        <v>117.66595562448343</v>
      </c>
      <c r="V263">
        <f t="shared" si="168"/>
        <v>0.16488865721317364</v>
      </c>
      <c r="W263">
        <f t="shared" si="169"/>
        <v>-123.48744014696187</v>
      </c>
      <c r="X263">
        <f t="shared" si="170"/>
        <v>123.48744014696187</v>
      </c>
      <c r="Y263">
        <f t="shared" si="171"/>
        <v>0.99673694261856227</v>
      </c>
      <c r="Z263">
        <f t="shared" si="172"/>
        <v>0.50176124853845705</v>
      </c>
      <c r="AA263">
        <f t="shared" si="173"/>
        <v>-61.961212146957578</v>
      </c>
      <c r="AB263">
        <f t="shared" si="174"/>
        <v>0</v>
      </c>
      <c r="AC263">
        <f t="shared" si="175"/>
        <v>0</v>
      </c>
      <c r="AD263">
        <f t="shared" si="176"/>
        <v>2.8382606038329752</v>
      </c>
      <c r="AE263">
        <f t="shared" si="177"/>
        <v>59.040216804611489</v>
      </c>
      <c r="AF263">
        <f t="shared" si="178"/>
        <v>8.2734738513111666E-2</v>
      </c>
      <c r="AG263">
        <f t="shared" si="141"/>
        <v>971.4712014673504</v>
      </c>
      <c r="AH263">
        <f t="shared" si="142"/>
        <v>1444.8383159637208</v>
      </c>
      <c r="AI263">
        <f t="shared" si="143"/>
        <v>971.4712014673504</v>
      </c>
      <c r="AK263" t="b">
        <f t="shared" si="179"/>
        <v>1</v>
      </c>
      <c r="AL263" t="b">
        <f t="shared" si="180"/>
        <v>1</v>
      </c>
      <c r="AM263">
        <f t="shared" si="181"/>
        <v>971.47120146735017</v>
      </c>
      <c r="AN263" t="b">
        <f t="shared" si="182"/>
        <v>1</v>
      </c>
      <c r="AO263">
        <f t="shared" si="183"/>
        <v>61.961212146957578</v>
      </c>
      <c r="AP263">
        <f>SUM(AO264:$AO$271)</f>
        <v>487.44660296741273</v>
      </c>
      <c r="AQ263" t="b">
        <f t="shared" si="144"/>
        <v>1</v>
      </c>
      <c r="AR263" t="b">
        <f t="shared" si="184"/>
        <v>1</v>
      </c>
      <c r="AS263" t="b">
        <f t="shared" si="185"/>
        <v>1</v>
      </c>
      <c r="AT263" t="b">
        <f t="shared" si="187"/>
        <v>1</v>
      </c>
      <c r="AU263">
        <f t="shared" si="145"/>
        <v>1444.838315963721</v>
      </c>
      <c r="AV263" t="b">
        <f t="shared" si="146"/>
        <v>1</v>
      </c>
      <c r="AW263" t="b">
        <f t="shared" si="147"/>
        <v>1</v>
      </c>
      <c r="AX263" t="b">
        <f t="shared" si="186"/>
        <v>1</v>
      </c>
    </row>
    <row r="264" spans="1:50" x14ac:dyDescent="0.35">
      <c r="A264">
        <v>212</v>
      </c>
      <c r="B264">
        <f t="shared" si="148"/>
        <v>29</v>
      </c>
      <c r="C264">
        <f t="shared" si="149"/>
        <v>67</v>
      </c>
      <c r="D264">
        <f t="shared" si="150"/>
        <v>6.973563973466379E-3</v>
      </c>
      <c r="E264">
        <f t="shared" si="151"/>
        <v>5.8299606738987375E-4</v>
      </c>
      <c r="F264">
        <f t="shared" si="152"/>
        <v>0</v>
      </c>
      <c r="G264">
        <f t="shared" si="153"/>
        <v>0</v>
      </c>
      <c r="H264">
        <f t="shared" si="154"/>
        <v>0.02</v>
      </c>
      <c r="I264">
        <f t="shared" si="155"/>
        <v>1.6857414661393555</v>
      </c>
      <c r="J264">
        <f t="shared" si="156"/>
        <v>3.9199118945029568E-4</v>
      </c>
      <c r="K264">
        <f t="shared" si="157"/>
        <v>0</v>
      </c>
      <c r="L264">
        <f t="shared" si="158"/>
        <v>0</v>
      </c>
      <c r="M264">
        <f t="shared" si="159"/>
        <v>0.67198165140693245</v>
      </c>
      <c r="N264">
        <f t="shared" si="160"/>
        <v>0</v>
      </c>
      <c r="O264">
        <f t="shared" si="161"/>
        <v>0</v>
      </c>
      <c r="P264">
        <f t="shared" si="162"/>
        <v>8.4287073306967777</v>
      </c>
      <c r="Q264">
        <f t="shared" si="163"/>
        <v>421.43536653483886</v>
      </c>
      <c r="R264">
        <f t="shared" si="164"/>
        <v>0</v>
      </c>
      <c r="S264">
        <f t="shared" si="165"/>
        <v>0</v>
      </c>
      <c r="T264">
        <f t="shared" si="166"/>
        <v>5.6672406503194264</v>
      </c>
      <c r="U264">
        <f t="shared" si="167"/>
        <v>117.5973568350887</v>
      </c>
      <c r="V264">
        <f t="shared" si="168"/>
        <v>0.16519895060441281</v>
      </c>
      <c r="W264">
        <f t="shared" si="169"/>
        <v>-123.42979643601254</v>
      </c>
      <c r="X264">
        <f t="shared" si="170"/>
        <v>123.42979643601254</v>
      </c>
      <c r="Y264">
        <f t="shared" si="171"/>
        <v>0.99673694261856227</v>
      </c>
      <c r="Z264">
        <f t="shared" si="172"/>
        <v>0.50012397279269427</v>
      </c>
      <c r="AA264">
        <f t="shared" si="173"/>
        <v>-61.730200154572124</v>
      </c>
      <c r="AB264">
        <f t="shared" si="174"/>
        <v>0</v>
      </c>
      <c r="AC264">
        <f t="shared" si="175"/>
        <v>0</v>
      </c>
      <c r="AD264">
        <f t="shared" si="176"/>
        <v>2.8343229088100039</v>
      </c>
      <c r="AE264">
        <f t="shared" si="177"/>
        <v>58.81325729028466</v>
      </c>
      <c r="AF264">
        <f t="shared" si="178"/>
        <v>8.2619955477462995E-2</v>
      </c>
      <c r="AG264">
        <f t="shared" si="141"/>
        <v>851.22174895084208</v>
      </c>
      <c r="AH264">
        <f t="shared" si="142"/>
        <v>1266.7336186466305</v>
      </c>
      <c r="AI264">
        <f t="shared" si="143"/>
        <v>851.22174895084208</v>
      </c>
      <c r="AK264" t="b">
        <f t="shared" si="179"/>
        <v>1</v>
      </c>
      <c r="AL264" t="b">
        <f t="shared" si="180"/>
        <v>1</v>
      </c>
      <c r="AM264">
        <f t="shared" si="181"/>
        <v>851.22174895084208</v>
      </c>
      <c r="AN264" t="b">
        <f t="shared" si="182"/>
        <v>1</v>
      </c>
      <c r="AO264">
        <f t="shared" si="183"/>
        <v>61.730200154572124</v>
      </c>
      <c r="AP264">
        <f>SUM(AO265:$AO$271)</f>
        <v>425.71640281284061</v>
      </c>
      <c r="AQ264" t="b">
        <f t="shared" si="144"/>
        <v>1</v>
      </c>
      <c r="AR264" t="b">
        <f t="shared" si="184"/>
        <v>1</v>
      </c>
      <c r="AS264" t="b">
        <f t="shared" si="185"/>
        <v>1</v>
      </c>
      <c r="AT264" t="b">
        <f t="shared" si="187"/>
        <v>1</v>
      </c>
      <c r="AU264">
        <f t="shared" si="145"/>
        <v>1266.7336186466307</v>
      </c>
      <c r="AV264" t="b">
        <f t="shared" si="146"/>
        <v>1</v>
      </c>
      <c r="AW264" t="b">
        <f t="shared" si="147"/>
        <v>1</v>
      </c>
      <c r="AX264" t="b">
        <f t="shared" si="186"/>
        <v>1</v>
      </c>
    </row>
    <row r="265" spans="1:50" x14ac:dyDescent="0.35">
      <c r="A265">
        <v>213</v>
      </c>
      <c r="B265">
        <f t="shared" si="148"/>
        <v>29</v>
      </c>
      <c r="C265">
        <f t="shared" si="149"/>
        <v>67</v>
      </c>
      <c r="D265">
        <f t="shared" si="150"/>
        <v>6.973563973466379E-3</v>
      </c>
      <c r="E265">
        <f t="shared" si="151"/>
        <v>5.8299606738987375E-4</v>
      </c>
      <c r="F265">
        <f t="shared" si="152"/>
        <v>0</v>
      </c>
      <c r="G265">
        <f t="shared" si="153"/>
        <v>0</v>
      </c>
      <c r="H265">
        <f t="shared" si="154"/>
        <v>0.02</v>
      </c>
      <c r="I265">
        <f t="shared" si="155"/>
        <v>1.6898989593612135</v>
      </c>
      <c r="J265">
        <f t="shared" si="156"/>
        <v>3.9176266012839464E-4</v>
      </c>
      <c r="K265">
        <f t="shared" si="157"/>
        <v>0</v>
      </c>
      <c r="L265">
        <f t="shared" si="158"/>
        <v>0</v>
      </c>
      <c r="M265">
        <f t="shared" si="159"/>
        <v>0.67158988874680403</v>
      </c>
      <c r="N265">
        <f t="shared" si="160"/>
        <v>0</v>
      </c>
      <c r="O265">
        <f t="shared" si="161"/>
        <v>0</v>
      </c>
      <c r="P265">
        <f t="shared" si="162"/>
        <v>8.4494947968060679</v>
      </c>
      <c r="Q265">
        <f t="shared" si="163"/>
        <v>422.47473984030336</v>
      </c>
      <c r="R265">
        <f t="shared" si="164"/>
        <v>0</v>
      </c>
      <c r="S265">
        <f t="shared" si="165"/>
        <v>0</v>
      </c>
      <c r="T265">
        <f t="shared" si="166"/>
        <v>5.6779054671120246</v>
      </c>
      <c r="U265">
        <f t="shared" si="167"/>
        <v>117.52879803851839</v>
      </c>
      <c r="V265">
        <f t="shared" si="168"/>
        <v>0.1655098279168887</v>
      </c>
      <c r="W265">
        <f t="shared" si="169"/>
        <v>-123.37221333354731</v>
      </c>
      <c r="X265">
        <f t="shared" si="170"/>
        <v>123.37221333354731</v>
      </c>
      <c r="Y265">
        <f t="shared" si="171"/>
        <v>0.99673694261856227</v>
      </c>
      <c r="Z265">
        <f t="shared" si="172"/>
        <v>0.49849203957163907</v>
      </c>
      <c r="AA265">
        <f t="shared" si="173"/>
        <v>-61.500066251107363</v>
      </c>
      <c r="AB265">
        <f t="shared" si="174"/>
        <v>0</v>
      </c>
      <c r="AC265">
        <f t="shared" si="175"/>
        <v>0</v>
      </c>
      <c r="AD265">
        <f t="shared" si="176"/>
        <v>2.8303906767956333</v>
      </c>
      <c r="AE265">
        <f t="shared" si="177"/>
        <v>58.587170242624282</v>
      </c>
      <c r="AF265">
        <f t="shared" si="178"/>
        <v>8.2505331687440855E-2</v>
      </c>
      <c r="AG265">
        <f t="shared" si="141"/>
        <v>730.63621412030818</v>
      </c>
      <c r="AH265">
        <f t="shared" si="142"/>
        <v>1087.9202119669869</v>
      </c>
      <c r="AI265">
        <f t="shared" si="143"/>
        <v>730.63621412030818</v>
      </c>
      <c r="AK265" t="b">
        <f t="shared" si="179"/>
        <v>1</v>
      </c>
      <c r="AL265" t="b">
        <f t="shared" si="180"/>
        <v>1</v>
      </c>
      <c r="AM265">
        <f t="shared" si="181"/>
        <v>730.63621412030795</v>
      </c>
      <c r="AN265" t="b">
        <f t="shared" si="182"/>
        <v>1</v>
      </c>
      <c r="AO265">
        <f t="shared" si="183"/>
        <v>61.500066251107363</v>
      </c>
      <c r="AP265">
        <f>SUM(AO266:$AO$271)</f>
        <v>364.21633656173327</v>
      </c>
      <c r="AQ265" t="b">
        <f t="shared" si="144"/>
        <v>1</v>
      </c>
      <c r="AR265" t="b">
        <f t="shared" si="184"/>
        <v>1</v>
      </c>
      <c r="AS265" t="b">
        <f t="shared" si="185"/>
        <v>1</v>
      </c>
      <c r="AT265" t="b">
        <f t="shared" si="187"/>
        <v>1</v>
      </c>
      <c r="AU265">
        <f t="shared" si="145"/>
        <v>1087.9202119669872</v>
      </c>
      <c r="AV265" t="b">
        <f t="shared" si="146"/>
        <v>1</v>
      </c>
      <c r="AW265" t="b">
        <f t="shared" si="147"/>
        <v>1</v>
      </c>
      <c r="AX265" t="b">
        <f t="shared" si="186"/>
        <v>1</v>
      </c>
    </row>
    <row r="266" spans="1:50" x14ac:dyDescent="0.35">
      <c r="A266">
        <v>214</v>
      </c>
      <c r="B266">
        <f t="shared" si="148"/>
        <v>29</v>
      </c>
      <c r="C266">
        <f t="shared" si="149"/>
        <v>67</v>
      </c>
      <c r="D266">
        <f t="shared" si="150"/>
        <v>6.973563973466379E-3</v>
      </c>
      <c r="E266">
        <f t="shared" si="151"/>
        <v>5.8299606738987375E-4</v>
      </c>
      <c r="F266">
        <f t="shared" si="152"/>
        <v>0</v>
      </c>
      <c r="G266">
        <f t="shared" si="153"/>
        <v>0</v>
      </c>
      <c r="H266">
        <f t="shared" si="154"/>
        <v>0.02</v>
      </c>
      <c r="I266">
        <f t="shared" si="155"/>
        <v>1.6940667060829337</v>
      </c>
      <c r="J266">
        <f t="shared" si="156"/>
        <v>3.9153426403818956E-4</v>
      </c>
      <c r="K266">
        <f t="shared" si="157"/>
        <v>0</v>
      </c>
      <c r="L266">
        <f t="shared" si="158"/>
        <v>0</v>
      </c>
      <c r="M266">
        <f t="shared" si="159"/>
        <v>0.67119835448276588</v>
      </c>
      <c r="N266">
        <f t="shared" si="160"/>
        <v>0</v>
      </c>
      <c r="O266">
        <f t="shared" si="161"/>
        <v>0</v>
      </c>
      <c r="P266">
        <f t="shared" si="162"/>
        <v>8.4703335304146687</v>
      </c>
      <c r="Q266">
        <f t="shared" si="163"/>
        <v>423.51667652073343</v>
      </c>
      <c r="R266">
        <f t="shared" si="164"/>
        <v>0</v>
      </c>
      <c r="S266">
        <f t="shared" si="165"/>
        <v>0</v>
      </c>
      <c r="T266">
        <f t="shared" si="166"/>
        <v>5.688590353339511</v>
      </c>
      <c r="U266">
        <f t="shared" si="167"/>
        <v>117.46027921145686</v>
      </c>
      <c r="V266">
        <f t="shared" si="168"/>
        <v>0.16582129024944536</v>
      </c>
      <c r="W266">
        <f t="shared" si="169"/>
        <v>-123.31469085504581</v>
      </c>
      <c r="X266">
        <f t="shared" si="170"/>
        <v>123.31469085504581</v>
      </c>
      <c r="Y266">
        <f t="shared" si="171"/>
        <v>0.99673694261856227</v>
      </c>
      <c r="Z266">
        <f t="shared" si="172"/>
        <v>0.49686543144232692</v>
      </c>
      <c r="AA266">
        <f t="shared" si="173"/>
        <v>-61.270807074869502</v>
      </c>
      <c r="AB266">
        <f t="shared" si="174"/>
        <v>0</v>
      </c>
      <c r="AC266">
        <f t="shared" si="175"/>
        <v>0</v>
      </c>
      <c r="AD266">
        <f t="shared" si="176"/>
        <v>2.8264639002106953</v>
      </c>
      <c r="AE266">
        <f t="shared" si="177"/>
        <v>58.361952307736701</v>
      </c>
      <c r="AF266">
        <f t="shared" si="178"/>
        <v>8.2390866922113989E-2</v>
      </c>
      <c r="AG266">
        <f t="shared" si="141"/>
        <v>609.71343610574331</v>
      </c>
      <c r="AH266">
        <f t="shared" si="142"/>
        <v>908.39530823283428</v>
      </c>
      <c r="AI266">
        <f t="shared" si="143"/>
        <v>609.71343610574331</v>
      </c>
      <c r="AK266" t="b">
        <f t="shared" si="179"/>
        <v>1</v>
      </c>
      <c r="AL266" t="b">
        <f t="shared" si="180"/>
        <v>1</v>
      </c>
      <c r="AM266">
        <f t="shared" si="181"/>
        <v>609.7134361057432</v>
      </c>
      <c r="AN266" t="b">
        <f t="shared" si="182"/>
        <v>1</v>
      </c>
      <c r="AO266">
        <f t="shared" si="183"/>
        <v>61.270807074869502</v>
      </c>
      <c r="AP266">
        <f>SUM(AO267:$AO$271)</f>
        <v>302.94552948686373</v>
      </c>
      <c r="AQ266" t="b">
        <f t="shared" si="144"/>
        <v>1</v>
      </c>
      <c r="AR266" t="b">
        <f t="shared" si="184"/>
        <v>1</v>
      </c>
      <c r="AS266" t="b">
        <f t="shared" si="185"/>
        <v>1</v>
      </c>
      <c r="AT266" t="b">
        <f t="shared" si="187"/>
        <v>1</v>
      </c>
      <c r="AU266">
        <f t="shared" si="145"/>
        <v>908.3953082328344</v>
      </c>
      <c r="AV266" t="b">
        <f t="shared" si="146"/>
        <v>1</v>
      </c>
      <c r="AW266" t="b">
        <f t="shared" si="147"/>
        <v>1</v>
      </c>
      <c r="AX266" t="b">
        <f t="shared" si="186"/>
        <v>1</v>
      </c>
    </row>
    <row r="267" spans="1:50" x14ac:dyDescent="0.35">
      <c r="A267">
        <v>215</v>
      </c>
      <c r="B267">
        <f t="shared" si="148"/>
        <v>29</v>
      </c>
      <c r="C267">
        <f t="shared" si="149"/>
        <v>67</v>
      </c>
      <c r="D267">
        <f t="shared" si="150"/>
        <v>6.973563973466379E-3</v>
      </c>
      <c r="E267">
        <f t="shared" si="151"/>
        <v>5.8299606738987375E-4</v>
      </c>
      <c r="F267">
        <f t="shared" si="152"/>
        <v>0</v>
      </c>
      <c r="G267">
        <f t="shared" si="153"/>
        <v>0</v>
      </c>
      <c r="H267">
        <f t="shared" si="154"/>
        <v>0.02</v>
      </c>
      <c r="I267">
        <f t="shared" si="155"/>
        <v>1.6982447315924121</v>
      </c>
      <c r="J267">
        <f t="shared" si="156"/>
        <v>3.9130600110200695E-4</v>
      </c>
      <c r="K267">
        <f t="shared" si="157"/>
        <v>0</v>
      </c>
      <c r="L267">
        <f t="shared" si="158"/>
        <v>0</v>
      </c>
      <c r="M267">
        <f t="shared" si="159"/>
        <v>0.67080704848166384</v>
      </c>
      <c r="N267">
        <f t="shared" si="160"/>
        <v>0</v>
      </c>
      <c r="O267">
        <f t="shared" si="161"/>
        <v>0</v>
      </c>
      <c r="P267">
        <f t="shared" si="162"/>
        <v>8.4912236579620597</v>
      </c>
      <c r="Q267">
        <f t="shared" si="163"/>
        <v>424.56118289810303</v>
      </c>
      <c r="R267">
        <f t="shared" si="164"/>
        <v>0</v>
      </c>
      <c r="S267">
        <f t="shared" si="165"/>
        <v>0</v>
      </c>
      <c r="T267">
        <f t="shared" si="166"/>
        <v>5.6992953467692669</v>
      </c>
      <c r="U267">
        <f t="shared" si="167"/>
        <v>117.39180033060208</v>
      </c>
      <c r="V267">
        <f t="shared" si="168"/>
        <v>0.16613333870299449</v>
      </c>
      <c r="W267">
        <f t="shared" si="169"/>
        <v>-123.25722901607433</v>
      </c>
      <c r="X267">
        <f t="shared" si="170"/>
        <v>123.25722901607433</v>
      </c>
      <c r="Y267">
        <f t="shared" si="171"/>
        <v>0.99673694261856227</v>
      </c>
      <c r="Z267">
        <f t="shared" si="172"/>
        <v>0.49524413102867787</v>
      </c>
      <c r="AA267">
        <f t="shared" si="173"/>
        <v>-61.042419277068475</v>
      </c>
      <c r="AB267">
        <f t="shared" si="174"/>
        <v>0</v>
      </c>
      <c r="AC267">
        <f t="shared" si="175"/>
        <v>0</v>
      </c>
      <c r="AD267">
        <f t="shared" si="176"/>
        <v>2.8225425714865331</v>
      </c>
      <c r="AE267">
        <f t="shared" si="177"/>
        <v>58.137600144621089</v>
      </c>
      <c r="AF267">
        <f t="shared" si="178"/>
        <v>8.2276560960857517E-2</v>
      </c>
      <c r="AG267">
        <f t="shared" si="141"/>
        <v>488.4522502211895</v>
      </c>
      <c r="AH267">
        <f t="shared" si="142"/>
        <v>728.15610886435263</v>
      </c>
      <c r="AI267">
        <f t="shared" si="143"/>
        <v>488.4522502211895</v>
      </c>
      <c r="AK267" t="b">
        <f t="shared" si="179"/>
        <v>1</v>
      </c>
      <c r="AL267" t="b">
        <f t="shared" si="180"/>
        <v>1</v>
      </c>
      <c r="AM267">
        <f t="shared" si="181"/>
        <v>488.45225022118944</v>
      </c>
      <c r="AN267" t="b">
        <f t="shared" si="182"/>
        <v>1</v>
      </c>
      <c r="AO267">
        <f t="shared" si="183"/>
        <v>61.042419277068475</v>
      </c>
      <c r="AP267">
        <f>SUM(AO268:$AO$271)</f>
        <v>241.90311020979527</v>
      </c>
      <c r="AQ267" t="b">
        <f t="shared" si="144"/>
        <v>1</v>
      </c>
      <c r="AR267" t="b">
        <f t="shared" si="184"/>
        <v>1</v>
      </c>
      <c r="AS267" t="b">
        <f t="shared" si="185"/>
        <v>1</v>
      </c>
      <c r="AT267" t="b">
        <f t="shared" si="187"/>
        <v>1</v>
      </c>
      <c r="AU267">
        <f t="shared" si="145"/>
        <v>728.15610886435263</v>
      </c>
      <c r="AV267" t="b">
        <f t="shared" si="146"/>
        <v>1</v>
      </c>
      <c r="AW267" t="b">
        <f t="shared" si="147"/>
        <v>1</v>
      </c>
      <c r="AX267" t="b">
        <f t="shared" si="186"/>
        <v>1</v>
      </c>
    </row>
    <row r="268" spans="1:50" x14ac:dyDescent="0.35">
      <c r="A268">
        <v>216</v>
      </c>
      <c r="B268">
        <f t="shared" si="148"/>
        <v>29</v>
      </c>
      <c r="C268">
        <f t="shared" si="149"/>
        <v>67</v>
      </c>
      <c r="D268">
        <f t="shared" si="150"/>
        <v>6.973563973466379E-3</v>
      </c>
      <c r="E268">
        <f t="shared" si="151"/>
        <v>5.8299606738987375E-4</v>
      </c>
      <c r="F268">
        <f t="shared" si="152"/>
        <v>0</v>
      </c>
      <c r="G268">
        <f t="shared" si="153"/>
        <v>0</v>
      </c>
      <c r="H268">
        <f t="shared" si="154"/>
        <v>0.02</v>
      </c>
      <c r="I268">
        <f t="shared" si="155"/>
        <v>1.7024330612399119</v>
      </c>
      <c r="J268">
        <f t="shared" si="156"/>
        <v>3.9107787124221838E-4</v>
      </c>
      <c r="K268">
        <f t="shared" si="157"/>
        <v>0</v>
      </c>
      <c r="L268">
        <f t="shared" si="158"/>
        <v>0</v>
      </c>
      <c r="M268">
        <f t="shared" si="159"/>
        <v>0.67041597061042157</v>
      </c>
      <c r="N268">
        <f t="shared" si="160"/>
        <v>0</v>
      </c>
      <c r="O268">
        <f t="shared" si="161"/>
        <v>0</v>
      </c>
      <c r="P268">
        <f t="shared" si="162"/>
        <v>8.5121653061995595</v>
      </c>
      <c r="Q268">
        <f t="shared" si="163"/>
        <v>425.60826530997798</v>
      </c>
      <c r="R268">
        <f t="shared" si="164"/>
        <v>0</v>
      </c>
      <c r="S268">
        <f t="shared" si="165"/>
        <v>0</v>
      </c>
      <c r="T268">
        <f t="shared" si="166"/>
        <v>5.7100204852397445</v>
      </c>
      <c r="U268">
        <f t="shared" si="167"/>
        <v>117.32336137266552</v>
      </c>
      <c r="V268">
        <f t="shared" si="168"/>
        <v>0.1664459743805195</v>
      </c>
      <c r="W268">
        <f t="shared" si="169"/>
        <v>-123.19982783228578</v>
      </c>
      <c r="X268">
        <f t="shared" si="170"/>
        <v>123.19982783228578</v>
      </c>
      <c r="Y268">
        <f t="shared" si="171"/>
        <v>0.99673694261856227</v>
      </c>
      <c r="Z268">
        <f t="shared" si="172"/>
        <v>0.49362812101131093</v>
      </c>
      <c r="AA268">
        <f t="shared" si="173"/>
        <v>-60.814899521768233</v>
      </c>
      <c r="AB268">
        <f t="shared" si="174"/>
        <v>0</v>
      </c>
      <c r="AC268">
        <f t="shared" si="175"/>
        <v>0</v>
      </c>
      <c r="AD268">
        <f t="shared" si="176"/>
        <v>2.8186266830649891</v>
      </c>
      <c r="AE268">
        <f t="shared" si="177"/>
        <v>57.914110425119894</v>
      </c>
      <c r="AF268">
        <f t="shared" si="178"/>
        <v>8.2162413583352634E-2</v>
      </c>
      <c r="AG268">
        <f t="shared" si="141"/>
        <v>366.85148795215741</v>
      </c>
      <c r="AH268">
        <f t="shared" si="142"/>
        <v>547.19980435152047</v>
      </c>
      <c r="AI268">
        <f t="shared" si="143"/>
        <v>366.85148795215741</v>
      </c>
      <c r="AK268" t="b">
        <f t="shared" si="179"/>
        <v>1</v>
      </c>
      <c r="AL268" t="b">
        <f t="shared" si="180"/>
        <v>1</v>
      </c>
      <c r="AM268">
        <f t="shared" si="181"/>
        <v>366.85148795215741</v>
      </c>
      <c r="AN268" t="b">
        <f t="shared" si="182"/>
        <v>1</v>
      </c>
      <c r="AO268">
        <f t="shared" si="183"/>
        <v>60.814899521768233</v>
      </c>
      <c r="AP268">
        <f>SUM(AO269:$AO$271)</f>
        <v>181.08821068802706</v>
      </c>
      <c r="AQ268" t="b">
        <f t="shared" si="144"/>
        <v>1</v>
      </c>
      <c r="AR268" t="b">
        <f t="shared" si="184"/>
        <v>1</v>
      </c>
      <c r="AS268" t="b">
        <f t="shared" si="185"/>
        <v>1</v>
      </c>
      <c r="AT268" t="b">
        <f t="shared" si="187"/>
        <v>1</v>
      </c>
      <c r="AU268">
        <f t="shared" si="145"/>
        <v>547.19980435152047</v>
      </c>
      <c r="AV268" t="b">
        <f t="shared" si="146"/>
        <v>1</v>
      </c>
      <c r="AW268" t="b">
        <f t="shared" si="147"/>
        <v>1</v>
      </c>
      <c r="AX268" t="b">
        <f t="shared" si="186"/>
        <v>1</v>
      </c>
    </row>
    <row r="269" spans="1:50" x14ac:dyDescent="0.35">
      <c r="A269">
        <v>217</v>
      </c>
      <c r="B269">
        <f t="shared" si="148"/>
        <v>29</v>
      </c>
      <c r="C269">
        <f t="shared" si="149"/>
        <v>67</v>
      </c>
      <c r="D269">
        <f t="shared" si="150"/>
        <v>6.973563973466379E-3</v>
      </c>
      <c r="E269">
        <f t="shared" si="151"/>
        <v>5.8299606738987375E-4</v>
      </c>
      <c r="F269">
        <f t="shared" si="152"/>
        <v>0</v>
      </c>
      <c r="G269">
        <f t="shared" si="153"/>
        <v>0</v>
      </c>
      <c r="H269">
        <f t="shared" si="154"/>
        <v>0.02</v>
      </c>
      <c r="I269">
        <f t="shared" si="155"/>
        <v>1.7066317204382186</v>
      </c>
      <c r="J269">
        <f t="shared" si="156"/>
        <v>3.9084987438124094E-4</v>
      </c>
      <c r="K269">
        <f t="shared" si="157"/>
        <v>0</v>
      </c>
      <c r="L269">
        <f t="shared" si="158"/>
        <v>0</v>
      </c>
      <c r="M269">
        <f t="shared" si="159"/>
        <v>0.67002512073604037</v>
      </c>
      <c r="N269">
        <f t="shared" si="160"/>
        <v>0</v>
      </c>
      <c r="O269">
        <f t="shared" si="161"/>
        <v>0</v>
      </c>
      <c r="P269">
        <f t="shared" si="162"/>
        <v>8.5331586021910937</v>
      </c>
      <c r="Q269">
        <f t="shared" si="163"/>
        <v>426.65793010955468</v>
      </c>
      <c r="R269">
        <f t="shared" si="164"/>
        <v>0</v>
      </c>
      <c r="S269">
        <f t="shared" si="165"/>
        <v>0</v>
      </c>
      <c r="T269">
        <f t="shared" si="166"/>
        <v>5.7207658066606104</v>
      </c>
      <c r="U269">
        <f t="shared" si="167"/>
        <v>117.25496231437228</v>
      </c>
      <c r="V269">
        <f t="shared" si="168"/>
        <v>0.16675919838707973</v>
      </c>
      <c r="W269">
        <f t="shared" si="169"/>
        <v>-123.14248731941997</v>
      </c>
      <c r="X269">
        <f t="shared" si="170"/>
        <v>123.14248731941997</v>
      </c>
      <c r="Y269">
        <f t="shared" si="171"/>
        <v>0.99673694261856227</v>
      </c>
      <c r="Z269">
        <f t="shared" si="172"/>
        <v>0.49201738412735979</v>
      </c>
      <c r="AA269">
        <f t="shared" si="173"/>
        <v>-60.588244485837585</v>
      </c>
      <c r="AB269">
        <f t="shared" si="174"/>
        <v>0</v>
      </c>
      <c r="AC269">
        <f t="shared" si="175"/>
        <v>0</v>
      </c>
      <c r="AD269">
        <f t="shared" si="176"/>
        <v>2.814716227398399</v>
      </c>
      <c r="AE269">
        <f t="shared" si="177"/>
        <v>57.6914798338696</v>
      </c>
      <c r="AF269">
        <f t="shared" si="178"/>
        <v>8.2048424569586401E-2</v>
      </c>
      <c r="AG269">
        <f t="shared" si="141"/>
        <v>244.90997694300526</v>
      </c>
      <c r="AH269">
        <f t="shared" si="142"/>
        <v>365.52357421161338</v>
      </c>
      <c r="AI269">
        <f t="shared" si="143"/>
        <v>244.90997694300526</v>
      </c>
      <c r="AK269" t="b">
        <f t="shared" si="179"/>
        <v>1</v>
      </c>
      <c r="AL269" t="b">
        <f t="shared" si="180"/>
        <v>1</v>
      </c>
      <c r="AM269">
        <f t="shared" si="181"/>
        <v>244.90997694300529</v>
      </c>
      <c r="AN269" t="b">
        <f t="shared" si="182"/>
        <v>1</v>
      </c>
      <c r="AO269">
        <f t="shared" si="183"/>
        <v>60.588244485837585</v>
      </c>
      <c r="AP269">
        <f>SUM(AO270:$AO$271)</f>
        <v>120.49996620218946</v>
      </c>
      <c r="AQ269" t="b">
        <f t="shared" si="144"/>
        <v>1</v>
      </c>
      <c r="AR269" t="b">
        <f t="shared" si="184"/>
        <v>1</v>
      </c>
      <c r="AS269" t="b">
        <f t="shared" si="185"/>
        <v>1</v>
      </c>
      <c r="AT269" t="b">
        <f t="shared" si="187"/>
        <v>1</v>
      </c>
      <c r="AU269">
        <f t="shared" si="145"/>
        <v>365.52357421161338</v>
      </c>
      <c r="AV269" t="b">
        <f t="shared" si="146"/>
        <v>1</v>
      </c>
      <c r="AW269" t="b">
        <f t="shared" si="147"/>
        <v>1</v>
      </c>
      <c r="AX269" t="b">
        <f t="shared" si="186"/>
        <v>1</v>
      </c>
    </row>
    <row r="270" spans="1:50" x14ac:dyDescent="0.35">
      <c r="A270">
        <v>218</v>
      </c>
      <c r="B270">
        <f t="shared" si="148"/>
        <v>29</v>
      </c>
      <c r="C270">
        <f t="shared" si="149"/>
        <v>67</v>
      </c>
      <c r="D270">
        <f t="shared" si="150"/>
        <v>6.973563973466379E-3</v>
      </c>
      <c r="E270">
        <f t="shared" si="151"/>
        <v>5.8299606738987375E-4</v>
      </c>
      <c r="F270">
        <f t="shared" si="152"/>
        <v>0</v>
      </c>
      <c r="G270">
        <f t="shared" si="153"/>
        <v>0</v>
      </c>
      <c r="H270">
        <f t="shared" si="154"/>
        <v>0.02</v>
      </c>
      <c r="I270">
        <f t="shared" si="155"/>
        <v>1.7108407346627896</v>
      </c>
      <c r="J270">
        <f t="shared" si="156"/>
        <v>3.9062201044153688E-4</v>
      </c>
      <c r="K270">
        <f t="shared" si="157"/>
        <v>0</v>
      </c>
      <c r="L270">
        <f t="shared" si="158"/>
        <v>0</v>
      </c>
      <c r="M270">
        <f t="shared" si="159"/>
        <v>0.66963449872559888</v>
      </c>
      <c r="N270">
        <f t="shared" si="160"/>
        <v>0</v>
      </c>
      <c r="O270">
        <f t="shared" si="161"/>
        <v>0</v>
      </c>
      <c r="P270">
        <f t="shared" si="162"/>
        <v>8.5542036733139479</v>
      </c>
      <c r="Q270">
        <f t="shared" si="163"/>
        <v>427.7101836656974</v>
      </c>
      <c r="R270">
        <f t="shared" si="164"/>
        <v>0</v>
      </c>
      <c r="S270">
        <f t="shared" si="165"/>
        <v>0</v>
      </c>
      <c r="T270">
        <f t="shared" si="166"/>
        <v>5.7315313490128581</v>
      </c>
      <c r="U270">
        <f t="shared" si="167"/>
        <v>117.18660313246106</v>
      </c>
      <c r="V270">
        <f t="shared" si="168"/>
        <v>0.16707301182981371</v>
      </c>
      <c r="W270">
        <f t="shared" si="169"/>
        <v>-123.08520749330373</v>
      </c>
      <c r="X270">
        <f t="shared" si="170"/>
        <v>123.08520749330373</v>
      </c>
      <c r="Y270">
        <f t="shared" si="171"/>
        <v>0.99673694261856227</v>
      </c>
      <c r="Z270">
        <f t="shared" si="172"/>
        <v>0.49041190317028732</v>
      </c>
      <c r="AA270">
        <f t="shared" si="173"/>
        <v>-60.362450858900793</v>
      </c>
      <c r="AB270">
        <f t="shared" si="174"/>
        <v>0</v>
      </c>
      <c r="AC270">
        <f t="shared" si="175"/>
        <v>0</v>
      </c>
      <c r="AD270">
        <f t="shared" si="176"/>
        <v>2.8108111969495599</v>
      </c>
      <c r="AE270">
        <f t="shared" si="177"/>
        <v>57.469705068251379</v>
      </c>
      <c r="AF270">
        <f t="shared" si="178"/>
        <v>8.1934593699850872E-2</v>
      </c>
      <c r="AG270">
        <f t="shared" si="141"/>
        <v>122.6265409842773</v>
      </c>
      <c r="AH270">
        <f t="shared" si="142"/>
        <v>183.12458694653796</v>
      </c>
      <c r="AI270">
        <f t="shared" si="143"/>
        <v>122.6265409842773</v>
      </c>
      <c r="AK270" t="b">
        <f t="shared" si="179"/>
        <v>1</v>
      </c>
      <c r="AL270" t="b">
        <f t="shared" si="180"/>
        <v>1</v>
      </c>
      <c r="AM270">
        <f t="shared" si="181"/>
        <v>122.62654098427724</v>
      </c>
      <c r="AN270" t="b">
        <f t="shared" si="182"/>
        <v>1</v>
      </c>
      <c r="AO270">
        <f t="shared" si="183"/>
        <v>60.362450858900793</v>
      </c>
      <c r="AP270">
        <f>SUM(AO271:$AO$271)</f>
        <v>60.137515343288669</v>
      </c>
      <c r="AQ270" t="b">
        <f t="shared" si="144"/>
        <v>1</v>
      </c>
      <c r="AR270" t="b">
        <f t="shared" si="184"/>
        <v>1</v>
      </c>
      <c r="AS270" t="b">
        <f t="shared" si="185"/>
        <v>1</v>
      </c>
      <c r="AT270" t="b">
        <f t="shared" si="187"/>
        <v>1</v>
      </c>
      <c r="AU270">
        <f t="shared" si="145"/>
        <v>183.12458694653799</v>
      </c>
      <c r="AV270" t="b">
        <f t="shared" si="146"/>
        <v>1</v>
      </c>
      <c r="AW270" t="b">
        <f t="shared" si="147"/>
        <v>1</v>
      </c>
      <c r="AX270" t="b">
        <f t="shared" si="186"/>
        <v>1</v>
      </c>
    </row>
    <row r="271" spans="1:50" x14ac:dyDescent="0.35">
      <c r="A271">
        <v>219</v>
      </c>
      <c r="B271">
        <f t="shared" si="148"/>
        <v>29</v>
      </c>
      <c r="C271">
        <f t="shared" si="149"/>
        <v>67</v>
      </c>
      <c r="D271">
        <f t="shared" si="150"/>
        <v>6.973563973466379E-3</v>
      </c>
      <c r="E271">
        <f t="shared" si="151"/>
        <v>5.8299606738987375E-4</v>
      </c>
      <c r="F271">
        <f t="shared" si="152"/>
        <v>0</v>
      </c>
      <c r="G271">
        <f t="shared" si="153"/>
        <v>0</v>
      </c>
      <c r="H271">
        <f t="shared" si="154"/>
        <v>0.02</v>
      </c>
      <c r="I271">
        <f t="shared" si="155"/>
        <v>1.7150601294519143</v>
      </c>
      <c r="J271">
        <f t="shared" si="156"/>
        <v>3.9039427934561355E-4</v>
      </c>
      <c r="K271">
        <f t="shared" si="157"/>
        <v>0</v>
      </c>
      <c r="L271">
        <f t="shared" si="158"/>
        <v>0.66924410444625326</v>
      </c>
      <c r="M271">
        <f t="shared" si="159"/>
        <v>0</v>
      </c>
      <c r="N271">
        <f t="shared" si="160"/>
        <v>0</v>
      </c>
      <c r="O271">
        <f t="shared" si="161"/>
        <v>0</v>
      </c>
      <c r="P271">
        <f t="shared" si="162"/>
        <v>8.5753006472595708</v>
      </c>
      <c r="Q271">
        <f t="shared" si="163"/>
        <v>428.76503236297856</v>
      </c>
      <c r="R271">
        <f t="shared" si="164"/>
        <v>0</v>
      </c>
      <c r="S271">
        <f t="shared" si="165"/>
        <v>0</v>
      </c>
      <c r="T271">
        <f t="shared" si="166"/>
        <v>5.7423171503489661</v>
      </c>
      <c r="U271">
        <f t="shared" si="167"/>
        <v>117.11828380368406</v>
      </c>
      <c r="V271">
        <f t="shared" si="168"/>
        <v>0.1673874158179437</v>
      </c>
      <c r="W271">
        <f t="shared" si="169"/>
        <v>-123.02798836985097</v>
      </c>
      <c r="X271">
        <f t="shared" si="170"/>
        <v>123.02798836985097</v>
      </c>
      <c r="Y271">
        <f t="shared" si="171"/>
        <v>0.99673694261856227</v>
      </c>
      <c r="Z271">
        <f t="shared" si="172"/>
        <v>0.48881166098970258</v>
      </c>
      <c r="AA271">
        <f t="shared" si="173"/>
        <v>-60.137515343288669</v>
      </c>
      <c r="AB271">
        <f t="shared" si="174"/>
        <v>0</v>
      </c>
      <c r="AC271">
        <f t="shared" si="175"/>
        <v>0</v>
      </c>
      <c r="AD271">
        <f t="shared" si="176"/>
        <v>2.8069115841917336</v>
      </c>
      <c r="AE271">
        <f t="shared" si="177"/>
        <v>57.248782838342187</v>
      </c>
      <c r="AF271">
        <f t="shared" si="178"/>
        <v>8.1820920754743079E-2</v>
      </c>
      <c r="AG271">
        <v>0</v>
      </c>
      <c r="AH271">
        <f t="shared" si="142"/>
        <v>0</v>
      </c>
      <c r="AI271">
        <f t="shared" si="143"/>
        <v>0</v>
      </c>
      <c r="AK271" t="b">
        <f t="shared" si="179"/>
        <v>1</v>
      </c>
      <c r="AL271" t="b">
        <f t="shared" si="180"/>
        <v>1</v>
      </c>
      <c r="AM271">
        <f t="shared" si="181"/>
        <v>-2.1094237467877974E-15</v>
      </c>
      <c r="AN271" t="b">
        <f t="shared" si="182"/>
        <v>1</v>
      </c>
      <c r="AO271">
        <f t="shared" si="183"/>
        <v>60.137515343288669</v>
      </c>
      <c r="AR271" t="b">
        <f t="shared" si="184"/>
        <v>1</v>
      </c>
      <c r="AS271" t="b">
        <f t="shared" si="185"/>
        <v>1</v>
      </c>
      <c r="AT271" t="b">
        <f t="shared" si="187"/>
        <v>1</v>
      </c>
      <c r="AW271" t="b">
        <f t="shared" si="147"/>
        <v>1</v>
      </c>
      <c r="AX271" t="b">
        <f t="shared" si="186"/>
        <v>1</v>
      </c>
    </row>
    <row r="273" spans="1:4" x14ac:dyDescent="0.35">
      <c r="A273" s="1" t="s">
        <v>228</v>
      </c>
    </row>
    <row r="274" spans="1:4" x14ac:dyDescent="0.35">
      <c r="A274" t="s">
        <v>198</v>
      </c>
      <c r="B274">
        <f>age_at_entry</f>
        <v>38</v>
      </c>
      <c r="C274" t="s">
        <v>35</v>
      </c>
      <c r="D274" t="s">
        <v>192</v>
      </c>
    </row>
    <row r="275" spans="1:4" x14ac:dyDescent="0.35">
      <c r="A275" t="s">
        <v>199</v>
      </c>
      <c r="B275">
        <f>dur_m</f>
        <v>141</v>
      </c>
      <c r="C275" t="s">
        <v>200</v>
      </c>
      <c r="D275" t="s">
        <v>201</v>
      </c>
    </row>
    <row r="276" spans="1:4" x14ac:dyDescent="0.35">
      <c r="A276" t="s">
        <v>202</v>
      </c>
      <c r="B276">
        <f>term_m</f>
        <v>360</v>
      </c>
      <c r="C276" t="s">
        <v>200</v>
      </c>
      <c r="D276" t="s">
        <v>201</v>
      </c>
    </row>
    <row r="277" spans="1:4" x14ac:dyDescent="0.35">
      <c r="A277" t="s">
        <v>203</v>
      </c>
      <c r="B277">
        <f>rem_m</f>
        <v>219</v>
      </c>
      <c r="C277" t="s">
        <v>200</v>
      </c>
      <c r="D277" t="s">
        <v>201</v>
      </c>
    </row>
    <row r="278" spans="1:4" x14ac:dyDescent="0.35">
      <c r="A278" t="s">
        <v>204</v>
      </c>
      <c r="B278">
        <f>prem_term_m</f>
        <v>240</v>
      </c>
      <c r="C278" t="s">
        <v>200</v>
      </c>
      <c r="D278" t="s">
        <v>201</v>
      </c>
    </row>
    <row r="279" spans="1:4" x14ac:dyDescent="0.35">
      <c r="A279" t="s">
        <v>205</v>
      </c>
      <c r="B279">
        <f>prem_rem_m</f>
        <v>99</v>
      </c>
      <c r="C279" t="s">
        <v>200</v>
      </c>
      <c r="D279" t="s">
        <v>201</v>
      </c>
    </row>
    <row r="280" spans="1:4" x14ac:dyDescent="0.35">
      <c r="A280" t="s">
        <v>206</v>
      </c>
      <c r="B280">
        <f>dur_y_last</f>
        <v>29</v>
      </c>
      <c r="C280" t="s">
        <v>200</v>
      </c>
      <c r="D280" t="s">
        <v>192</v>
      </c>
    </row>
    <row r="281" spans="1:4" x14ac:dyDescent="0.35">
      <c r="A281" t="s">
        <v>229</v>
      </c>
      <c r="B281">
        <f>SUM($AB$53:$AB$271)</f>
        <v>4982.5836609503604</v>
      </c>
      <c r="C281" t="s">
        <v>84</v>
      </c>
      <c r="D281" t="s">
        <v>83</v>
      </c>
    </row>
    <row r="282" spans="1:4" x14ac:dyDescent="0.35">
      <c r="A282" t="s">
        <v>230</v>
      </c>
      <c r="B282">
        <f>SUM($AC$53:$AC$271)</f>
        <v>99.651673219007151</v>
      </c>
      <c r="C282" t="s">
        <v>84</v>
      </c>
      <c r="D282" t="s">
        <v>83</v>
      </c>
    </row>
    <row r="283" spans="1:4" x14ac:dyDescent="0.35">
      <c r="A283" t="s">
        <v>231</v>
      </c>
      <c r="B283">
        <f>SUM($AD$53:$AD$271)</f>
        <v>765.99820874436546</v>
      </c>
      <c r="C283" t="s">
        <v>84</v>
      </c>
      <c r="D283" t="s">
        <v>83</v>
      </c>
    </row>
    <row r="284" spans="1:4" x14ac:dyDescent="0.35">
      <c r="A284" t="s">
        <v>232</v>
      </c>
      <c r="B284">
        <f>SUM($AE$53:$AE$271)</f>
        <v>9278.9680987151132</v>
      </c>
      <c r="C284" t="s">
        <v>84</v>
      </c>
      <c r="D284" t="s">
        <v>83</v>
      </c>
    </row>
    <row r="285" spans="1:4" x14ac:dyDescent="0.35">
      <c r="A285" t="s">
        <v>233</v>
      </c>
      <c r="B285">
        <f>SUM($AF$53:$AF$271)</f>
        <v>10.531314328083415</v>
      </c>
      <c r="C285" t="s">
        <v>84</v>
      </c>
      <c r="D285" t="s">
        <v>83</v>
      </c>
    </row>
    <row r="286" spans="1:4" x14ac:dyDescent="0.35">
      <c r="A286" t="s">
        <v>234</v>
      </c>
      <c r="B286">
        <f>B281-B282-B283-B284-B285</f>
        <v>-5172.5656340562091</v>
      </c>
      <c r="C286" t="s">
        <v>84</v>
      </c>
      <c r="D286" t="s">
        <v>83</v>
      </c>
    </row>
    <row r="287" spans="1:4" x14ac:dyDescent="0.35">
      <c r="A287" t="s">
        <v>235</v>
      </c>
      <c r="B287">
        <f>$AG$52</f>
        <v>5172.5656340562064</v>
      </c>
      <c r="C287" t="s">
        <v>92</v>
      </c>
      <c r="D287" t="s">
        <v>236</v>
      </c>
    </row>
    <row r="288" spans="1:4" x14ac:dyDescent="0.35">
      <c r="A288" t="s">
        <v>237</v>
      </c>
      <c r="B288">
        <f>$AH$52</f>
        <v>5172.5656340562064</v>
      </c>
      <c r="C288" t="s">
        <v>95</v>
      </c>
      <c r="D288" t="s">
        <v>238</v>
      </c>
    </row>
    <row r="289" spans="1:4" x14ac:dyDescent="0.35">
      <c r="A289" t="s">
        <v>239</v>
      </c>
      <c r="B289">
        <f>$AI$52</f>
        <v>5172.5656340562064</v>
      </c>
      <c r="C289" t="s">
        <v>97</v>
      </c>
      <c r="D289" t="s">
        <v>240</v>
      </c>
    </row>
    <row r="290" spans="1:4" x14ac:dyDescent="0.35">
      <c r="A290" t="s">
        <v>241</v>
      </c>
      <c r="B290">
        <f>$L$271</f>
        <v>0.66924410444625326</v>
      </c>
      <c r="C290" t="s">
        <v>53</v>
      </c>
      <c r="D290" t="s">
        <v>242</v>
      </c>
    </row>
    <row r="292" spans="1:4" x14ac:dyDescent="0.35">
      <c r="A292" s="1" t="s">
        <v>243</v>
      </c>
    </row>
    <row r="293" spans="1:4" x14ac:dyDescent="0.35">
      <c r="A293" t="s">
        <v>244</v>
      </c>
      <c r="B293">
        <f>sum_assured*pols_if_init</f>
        <v>300000</v>
      </c>
      <c r="D293" t="s">
        <v>245</v>
      </c>
    </row>
    <row r="294" spans="1:4" x14ac:dyDescent="0.35">
      <c r="A294" t="s">
        <v>246</v>
      </c>
      <c r="B294">
        <f>sum_assured</f>
        <v>300000</v>
      </c>
      <c r="D294" t="s">
        <v>247</v>
      </c>
    </row>
    <row r="295" spans="1:4" x14ac:dyDescent="0.35">
      <c r="A295" t="s">
        <v>248</v>
      </c>
      <c r="B295">
        <f>pols_if_init</f>
        <v>1</v>
      </c>
      <c r="D295" t="s">
        <v>249</v>
      </c>
    </row>
    <row r="296" spans="1:4" x14ac:dyDescent="0.35">
      <c r="A296" t="s">
        <v>250</v>
      </c>
      <c r="B296">
        <f>SUMPRODUCT($J$53:$J$271+$K$53:$K$271+$L$53:$L$271)</f>
        <v>0.99999999999999978</v>
      </c>
      <c r="D296" t="s">
        <v>251</v>
      </c>
    </row>
    <row r="297" spans="1:4" x14ac:dyDescent="0.35">
      <c r="A297" t="s">
        <v>252</v>
      </c>
      <c r="B297">
        <f>SUM($AA$53:$AA$271)</f>
        <v>-5172.5656340562109</v>
      </c>
      <c r="D297" t="s">
        <v>253</v>
      </c>
    </row>
    <row r="299" spans="1:4" x14ac:dyDescent="0.35">
      <c r="A299" t="s">
        <v>128</v>
      </c>
      <c r="B299" t="b">
        <f>AND($AK$52:$AK$271)</f>
        <v>1</v>
      </c>
      <c r="D299" t="s">
        <v>129</v>
      </c>
    </row>
    <row r="300" spans="1:4" x14ac:dyDescent="0.35">
      <c r="A300" t="s">
        <v>130</v>
      </c>
      <c r="B300" t="b">
        <f>AND($AL$53:$AL$271)</f>
        <v>1</v>
      </c>
      <c r="D300" t="s">
        <v>131</v>
      </c>
    </row>
    <row r="301" spans="1:4" x14ac:dyDescent="0.35">
      <c r="A301" t="s">
        <v>132</v>
      </c>
      <c r="B301" t="b">
        <f>AND($AG$271=0,$M$271=0)</f>
        <v>1</v>
      </c>
      <c r="D301" t="s">
        <v>133</v>
      </c>
    </row>
    <row r="302" spans="1:4" x14ac:dyDescent="0.35">
      <c r="A302" t="s">
        <v>134</v>
      </c>
      <c r="B302" t="b">
        <f>AND($AN$53:$AN$271)</f>
        <v>1</v>
      </c>
      <c r="D302" t="s">
        <v>135</v>
      </c>
    </row>
    <row r="303" spans="1:4" x14ac:dyDescent="0.35">
      <c r="A303" t="s">
        <v>136</v>
      </c>
      <c r="B303" t="b">
        <f>ABS(reserve_0-(-pv_net_cf))&lt;=0.000000001*MAX(ABS(reserve_0),ABS(pv_net_cf),scale_money)</f>
        <v>1</v>
      </c>
      <c r="D303" t="s">
        <v>137</v>
      </c>
    </row>
    <row r="304" spans="1:4" x14ac:dyDescent="0.35">
      <c r="A304" t="s">
        <v>138</v>
      </c>
      <c r="B304" t="b">
        <f>AND($AQ$52:$AQ$270)</f>
        <v>1</v>
      </c>
      <c r="D304" t="s">
        <v>139</v>
      </c>
    </row>
    <row r="305" spans="1:4" x14ac:dyDescent="0.35">
      <c r="A305" t="s">
        <v>140</v>
      </c>
      <c r="B305" t="b">
        <f>AND($AR$53:$AR$271)</f>
        <v>1</v>
      </c>
      <c r="D305" t="s">
        <v>141</v>
      </c>
    </row>
    <row r="306" spans="1:4" x14ac:dyDescent="0.35">
      <c r="A306" t="s">
        <v>142</v>
      </c>
      <c r="B306" t="b">
        <f>AND($AS$53:$AS$271)</f>
        <v>1</v>
      </c>
      <c r="D306" t="s">
        <v>143</v>
      </c>
    </row>
    <row r="307" spans="1:4" x14ac:dyDescent="0.35">
      <c r="A307" t="s">
        <v>144</v>
      </c>
      <c r="B307" t="b">
        <f>SUMPRODUCT(--($N$53:$N$271&lt;&gt;0))=prem_rem_m</f>
        <v>1</v>
      </c>
      <c r="D307" t="s">
        <v>145</v>
      </c>
    </row>
    <row r="308" spans="1:4" x14ac:dyDescent="0.35">
      <c r="A308" t="s">
        <v>146</v>
      </c>
      <c r="B308" t="b">
        <f>AND($AT$53:$AT$271)</f>
        <v>1</v>
      </c>
      <c r="D308" t="s">
        <v>147</v>
      </c>
    </row>
    <row r="309" spans="1:4" x14ac:dyDescent="0.35">
      <c r="A309" t="s">
        <v>148</v>
      </c>
      <c r="B309" t="b">
        <f>AND($AV$52:$AV$270)</f>
        <v>1</v>
      </c>
      <c r="D309" t="s">
        <v>149</v>
      </c>
    </row>
    <row r="310" spans="1:4" x14ac:dyDescent="0.35">
      <c r="A310" t="s">
        <v>150</v>
      </c>
      <c r="B310" t="b">
        <f>AND($AW$52:$AW$271)</f>
        <v>1</v>
      </c>
      <c r="D310" t="s">
        <v>151</v>
      </c>
    </row>
    <row r="311" spans="1:4" x14ac:dyDescent="0.35">
      <c r="A311" t="s">
        <v>152</v>
      </c>
      <c r="B311" t="b">
        <f>ABS(exits_sum-scale_count)&lt;=0.000000001*MAX(ABS(exits_sum),ABS(scale_count),scale_count)</f>
        <v>1</v>
      </c>
      <c r="D311" t="s">
        <v>153</v>
      </c>
    </row>
    <row r="312" spans="1:4" x14ac:dyDescent="0.35">
      <c r="A312" t="s">
        <v>154</v>
      </c>
      <c r="B312" t="b">
        <f>ABS(pv_net_cf-pv_net_cf_t_sum)&lt;=0.000000001*MAX(ABS(pv_net_cf),ABS(pv_net_cf_t_sum),scale_money)</f>
        <v>1</v>
      </c>
      <c r="D312" t="s">
        <v>155</v>
      </c>
    </row>
    <row r="313" spans="1:4" x14ac:dyDescent="0.35">
      <c r="A313" t="s">
        <v>156</v>
      </c>
      <c r="B313" t="b">
        <f>AND($AX$53:$AX$271)</f>
        <v>1</v>
      </c>
      <c r="D313" t="s">
        <v>157</v>
      </c>
    </row>
    <row r="314" spans="1:4" x14ac:dyDescent="0.35">
      <c r="A314" t="s">
        <v>158</v>
      </c>
      <c r="B314" t="b">
        <f>MAX($A$52:$A$271)=rem_m</f>
        <v>1</v>
      </c>
      <c r="D314" t="s">
        <v>159</v>
      </c>
    </row>
    <row r="315" spans="1:4" x14ac:dyDescent="0.35">
      <c r="A315" s="1" t="s">
        <v>160</v>
      </c>
      <c r="B315" t="b">
        <f>AND($B$299:$B$314)</f>
        <v>1</v>
      </c>
      <c r="D315" t="s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110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20" customWidth="1"/>
    <col min="2" max="50" width="15" customWidth="1"/>
  </cols>
  <sheetData>
    <row r="1" spans="1:4" x14ac:dyDescent="0.35">
      <c r="A1" s="1" t="s">
        <v>177</v>
      </c>
    </row>
    <row r="2" spans="1:4" x14ac:dyDescent="0.35">
      <c r="A2" t="s">
        <v>178</v>
      </c>
      <c r="B2" s="2">
        <v>46388</v>
      </c>
      <c r="C2" t="s">
        <v>179</v>
      </c>
      <c r="D2" t="s">
        <v>180</v>
      </c>
    </row>
    <row r="3" spans="1:4" x14ac:dyDescent="0.35">
      <c r="A3" t="s">
        <v>181</v>
      </c>
      <c r="B3" t="s">
        <v>257</v>
      </c>
      <c r="C3" t="s">
        <v>183</v>
      </c>
      <c r="D3" t="s">
        <v>184</v>
      </c>
    </row>
    <row r="4" spans="1:4" x14ac:dyDescent="0.35">
      <c r="A4" t="s">
        <v>185</v>
      </c>
      <c r="B4" t="s">
        <v>175</v>
      </c>
      <c r="C4" t="s">
        <v>183</v>
      </c>
      <c r="D4" t="s">
        <v>186</v>
      </c>
    </row>
    <row r="5" spans="1:4" x14ac:dyDescent="0.35">
      <c r="A5" t="s">
        <v>187</v>
      </c>
      <c r="B5" s="2">
        <v>27502</v>
      </c>
      <c r="C5" t="s">
        <v>183</v>
      </c>
      <c r="D5" t="s">
        <v>188</v>
      </c>
    </row>
    <row r="6" spans="1:4" x14ac:dyDescent="0.35">
      <c r="A6" t="s">
        <v>189</v>
      </c>
      <c r="B6" s="2">
        <v>43141</v>
      </c>
      <c r="C6" t="s">
        <v>183</v>
      </c>
      <c r="D6" t="s">
        <v>188</v>
      </c>
    </row>
    <row r="7" spans="1:4" x14ac:dyDescent="0.35">
      <c r="A7" t="s">
        <v>190</v>
      </c>
      <c r="B7" s="2">
        <v>46793</v>
      </c>
      <c r="C7" t="s">
        <v>183</v>
      </c>
      <c r="D7" t="s">
        <v>188</v>
      </c>
    </row>
    <row r="8" spans="1:4" x14ac:dyDescent="0.35">
      <c r="A8" t="s">
        <v>191</v>
      </c>
      <c r="B8">
        <v>9</v>
      </c>
      <c r="C8" t="s">
        <v>183</v>
      </c>
      <c r="D8" t="s">
        <v>192</v>
      </c>
    </row>
    <row r="9" spans="1:4" x14ac:dyDescent="0.35">
      <c r="A9" t="s">
        <v>193</v>
      </c>
      <c r="B9">
        <v>200000</v>
      </c>
      <c r="C9" t="s">
        <v>183</v>
      </c>
      <c r="D9" t="s">
        <v>60</v>
      </c>
    </row>
    <row r="10" spans="1:4" x14ac:dyDescent="0.35">
      <c r="A10" t="s">
        <v>194</v>
      </c>
      <c r="B10">
        <v>46.4</v>
      </c>
      <c r="C10" t="s">
        <v>183</v>
      </c>
      <c r="D10" t="s">
        <v>195</v>
      </c>
    </row>
    <row r="11" spans="1:4" x14ac:dyDescent="0.35">
      <c r="A11" t="s">
        <v>196</v>
      </c>
      <c r="B11">
        <v>1</v>
      </c>
      <c r="C11" t="s">
        <v>183</v>
      </c>
      <c r="D11" t="s">
        <v>52</v>
      </c>
    </row>
    <row r="13" spans="1:4" x14ac:dyDescent="0.35">
      <c r="A13" s="1" t="s">
        <v>197</v>
      </c>
    </row>
    <row r="14" spans="1:4" x14ac:dyDescent="0.35">
      <c r="A14" t="s">
        <v>198</v>
      </c>
      <c r="B14">
        <f>YEAR(entry_date)-YEAR(birth_date)-IF(OR(MONTH(entry_date)&lt;MONTH(birth_date),AND(MONTH(entry_date)=MONTH(birth_date),DAY(entry_date)&lt;DAY(birth_date))),1,0)</f>
        <v>42</v>
      </c>
      <c r="C14" t="s">
        <v>35</v>
      </c>
      <c r="D14" t="s">
        <v>192</v>
      </c>
    </row>
    <row r="15" spans="1:4" x14ac:dyDescent="0.35">
      <c r="A15" t="s">
        <v>199</v>
      </c>
      <c r="B15">
        <f>12*(YEAR(valuation_date)-YEAR(entry_date))+(MONTH(valuation_date)-MONTH(entry_date))-IF(DAY(valuation_date)&lt;DAY(entry_date),1,0)</f>
        <v>106</v>
      </c>
      <c r="C15" t="s">
        <v>200</v>
      </c>
      <c r="D15" t="s">
        <v>201</v>
      </c>
    </row>
    <row r="16" spans="1:4" x14ac:dyDescent="0.35">
      <c r="A16" t="s">
        <v>202</v>
      </c>
      <c r="B16">
        <f>12*(YEAR(maturity_date)-YEAR(entry_date))+(MONTH(maturity_date)-MONTH(entry_date))-IF(DAY(maturity_date)&lt;DAY(entry_date),1,0)</f>
        <v>120</v>
      </c>
      <c r="C16" t="s">
        <v>200</v>
      </c>
      <c r="D16" t="s">
        <v>201</v>
      </c>
    </row>
    <row r="17" spans="1:4" x14ac:dyDescent="0.35">
      <c r="A17" t="s">
        <v>203</v>
      </c>
      <c r="B17">
        <f>term_m-dur_m</f>
        <v>14</v>
      </c>
      <c r="C17" t="s">
        <v>200</v>
      </c>
      <c r="D17" t="s">
        <v>201</v>
      </c>
    </row>
    <row r="18" spans="1:4" x14ac:dyDescent="0.35">
      <c r="A18" t="s">
        <v>204</v>
      </c>
      <c r="B18">
        <f>12*prem_term_y</f>
        <v>108</v>
      </c>
      <c r="C18" t="s">
        <v>200</v>
      </c>
      <c r="D18" t="s">
        <v>201</v>
      </c>
    </row>
    <row r="19" spans="1:4" x14ac:dyDescent="0.35">
      <c r="A19" t="s">
        <v>205</v>
      </c>
      <c r="B19">
        <f>MAX(prem_term_m-dur_m,0)</f>
        <v>2</v>
      </c>
      <c r="C19" t="s">
        <v>200</v>
      </c>
      <c r="D19" t="s">
        <v>201</v>
      </c>
    </row>
    <row r="20" spans="1:4" x14ac:dyDescent="0.35">
      <c r="A20" t="s">
        <v>206</v>
      </c>
      <c r="B20">
        <f>INT((term_m-1)/12)</f>
        <v>9</v>
      </c>
      <c r="C20" t="s">
        <v>200</v>
      </c>
      <c r="D20" t="s">
        <v>192</v>
      </c>
    </row>
    <row r="22" spans="1:4" x14ac:dyDescent="0.35">
      <c r="A22" s="1" t="s">
        <v>207</v>
      </c>
    </row>
    <row r="23" spans="1:4" x14ac:dyDescent="0.35">
      <c r="A23" t="s">
        <v>208</v>
      </c>
      <c r="B23">
        <v>0.04</v>
      </c>
      <c r="C23" t="s">
        <v>209</v>
      </c>
      <c r="D23" t="s">
        <v>210</v>
      </c>
    </row>
    <row r="24" spans="1:4" x14ac:dyDescent="0.35">
      <c r="A24" t="s">
        <v>211</v>
      </c>
      <c r="B24">
        <v>0.03</v>
      </c>
      <c r="C24" t="s">
        <v>209</v>
      </c>
      <c r="D24" t="s">
        <v>210</v>
      </c>
    </row>
    <row r="25" spans="1:4" x14ac:dyDescent="0.35">
      <c r="A25" t="s">
        <v>212</v>
      </c>
      <c r="B25">
        <f>(1+i)^(1/12)-1</f>
        <v>3.2737397821989145E-3</v>
      </c>
      <c r="C25" t="s">
        <v>209</v>
      </c>
      <c r="D25" t="s">
        <v>213</v>
      </c>
    </row>
    <row r="26" spans="1:4" x14ac:dyDescent="0.35">
      <c r="A26" t="s">
        <v>214</v>
      </c>
      <c r="B26">
        <f>(1+i)^(-1/12)</f>
        <v>0.99673694261856227</v>
      </c>
      <c r="C26" t="s">
        <v>209</v>
      </c>
      <c r="D26" t="s">
        <v>78</v>
      </c>
    </row>
    <row r="27" spans="1:4" x14ac:dyDescent="0.35">
      <c r="A27" t="s">
        <v>215</v>
      </c>
      <c r="B27">
        <f>(1+e)^(1/12)-1</f>
        <v>2.4662697723036864E-3</v>
      </c>
      <c r="C27" t="s">
        <v>209</v>
      </c>
      <c r="D27" t="s">
        <v>213</v>
      </c>
    </row>
    <row r="28" spans="1:4" x14ac:dyDescent="0.35">
      <c r="A28" t="s">
        <v>163</v>
      </c>
      <c r="B28">
        <v>2.0000000000000001E-4</v>
      </c>
      <c r="C28" t="s">
        <v>39</v>
      </c>
      <c r="D28" t="s">
        <v>164</v>
      </c>
    </row>
    <row r="29" spans="1:4" x14ac:dyDescent="0.35">
      <c r="A29" t="s">
        <v>165</v>
      </c>
      <c r="B29">
        <v>1.4999999999999999E-4</v>
      </c>
      <c r="C29" t="s">
        <v>39</v>
      </c>
      <c r="D29" t="s">
        <v>166</v>
      </c>
    </row>
    <row r="30" spans="1:4" x14ac:dyDescent="0.35">
      <c r="A30" t="s">
        <v>167</v>
      </c>
      <c r="B30">
        <v>1.7E-5</v>
      </c>
      <c r="C30" t="s">
        <v>39</v>
      </c>
      <c r="D30" t="s">
        <v>168</v>
      </c>
    </row>
    <row r="31" spans="1:4" x14ac:dyDescent="0.35">
      <c r="A31" t="s">
        <v>169</v>
      </c>
      <c r="B31">
        <v>1.1E-5</v>
      </c>
      <c r="C31" t="s">
        <v>39</v>
      </c>
      <c r="D31" t="s">
        <v>170</v>
      </c>
    </row>
    <row r="32" spans="1:4" x14ac:dyDescent="0.35">
      <c r="A32" t="s">
        <v>171</v>
      </c>
      <c r="B32">
        <v>1.1000000000000001</v>
      </c>
      <c r="C32" t="s">
        <v>39</v>
      </c>
      <c r="D32" t="s">
        <v>172</v>
      </c>
    </row>
    <row r="33" spans="1:4" x14ac:dyDescent="0.35">
      <c r="A33" t="s">
        <v>216</v>
      </c>
      <c r="B33">
        <v>5</v>
      </c>
      <c r="C33" t="s">
        <v>217</v>
      </c>
      <c r="D33" t="s">
        <v>218</v>
      </c>
    </row>
    <row r="34" spans="1:4" x14ac:dyDescent="0.35">
      <c r="A34" t="s">
        <v>219</v>
      </c>
      <c r="B34">
        <v>250</v>
      </c>
      <c r="C34" t="s">
        <v>217</v>
      </c>
      <c r="D34" t="s">
        <v>220</v>
      </c>
    </row>
    <row r="36" spans="1:4" x14ac:dyDescent="0.35">
      <c r="A36" s="1" t="s">
        <v>221</v>
      </c>
    </row>
    <row r="37" spans="1:4" x14ac:dyDescent="0.35">
      <c r="A37" t="s">
        <v>222</v>
      </c>
      <c r="B37" t="s">
        <v>223</v>
      </c>
      <c r="D37" t="s">
        <v>224</v>
      </c>
    </row>
    <row r="38" spans="1:4" x14ac:dyDescent="0.35">
      <c r="A38">
        <v>0</v>
      </c>
      <c r="B38">
        <v>0.15</v>
      </c>
    </row>
    <row r="39" spans="1:4" x14ac:dyDescent="0.35">
      <c r="A39">
        <v>1</v>
      </c>
      <c r="B39">
        <v>0.1</v>
      </c>
    </row>
    <row r="40" spans="1:4" x14ac:dyDescent="0.35">
      <c r="A40">
        <v>2</v>
      </c>
      <c r="B40">
        <v>0.08</v>
      </c>
    </row>
    <row r="41" spans="1:4" x14ac:dyDescent="0.35">
      <c r="A41">
        <v>3</v>
      </c>
      <c r="B41">
        <v>0.06</v>
      </c>
    </row>
    <row r="42" spans="1:4" x14ac:dyDescent="0.35">
      <c r="A42">
        <v>4</v>
      </c>
      <c r="B42">
        <v>0.05</v>
      </c>
    </row>
    <row r="43" spans="1:4" x14ac:dyDescent="0.35">
      <c r="A43">
        <v>5</v>
      </c>
      <c r="B43">
        <v>0.04</v>
      </c>
    </row>
    <row r="45" spans="1:4" x14ac:dyDescent="0.35">
      <c r="A45" s="1" t="s">
        <v>225</v>
      </c>
    </row>
    <row r="46" spans="1:4" x14ac:dyDescent="0.35">
      <c r="A46" t="s">
        <v>222</v>
      </c>
      <c r="B46" t="s">
        <v>226</v>
      </c>
      <c r="D46" t="s">
        <v>46</v>
      </c>
    </row>
    <row r="47" spans="1:4" x14ac:dyDescent="0.35">
      <c r="A47">
        <v>0</v>
      </c>
      <c r="B47">
        <v>0.2</v>
      </c>
    </row>
    <row r="48" spans="1:4" x14ac:dyDescent="0.35">
      <c r="A48">
        <v>1</v>
      </c>
      <c r="B48">
        <v>0.02</v>
      </c>
    </row>
    <row r="50" spans="1:50" x14ac:dyDescent="0.35">
      <c r="A50" s="1" t="s">
        <v>227</v>
      </c>
    </row>
    <row r="51" spans="1:50" x14ac:dyDescent="0.35">
      <c r="A51" s="1" t="s">
        <v>31</v>
      </c>
      <c r="B51" s="1" t="s">
        <v>34</v>
      </c>
      <c r="C51" s="1" t="s">
        <v>36</v>
      </c>
      <c r="D51" s="1" t="s">
        <v>37</v>
      </c>
      <c r="E51" s="1" t="s">
        <v>40</v>
      </c>
      <c r="F51" s="1" t="s">
        <v>42</v>
      </c>
      <c r="G51" s="1" t="s">
        <v>44</v>
      </c>
      <c r="H51" s="1" t="s">
        <v>45</v>
      </c>
      <c r="I51" s="1" t="s">
        <v>48</v>
      </c>
      <c r="J51" s="1" t="s">
        <v>51</v>
      </c>
      <c r="K51" s="1" t="s">
        <v>54</v>
      </c>
      <c r="L51" s="1" t="s">
        <v>55</v>
      </c>
      <c r="M51" s="1" t="s">
        <v>56</v>
      </c>
      <c r="N51" s="1" t="s">
        <v>59</v>
      </c>
      <c r="O51" s="1" t="s">
        <v>62</v>
      </c>
      <c r="P51" s="1" t="s">
        <v>63</v>
      </c>
      <c r="Q51" s="1" t="s">
        <v>64</v>
      </c>
      <c r="R51" s="1" t="s">
        <v>65</v>
      </c>
      <c r="S51" s="1" t="s">
        <v>68</v>
      </c>
      <c r="T51" s="1" t="s">
        <v>69</v>
      </c>
      <c r="U51" s="1" t="s">
        <v>71</v>
      </c>
      <c r="V51" s="1" t="s">
        <v>72</v>
      </c>
      <c r="W51" s="1" t="s">
        <v>73</v>
      </c>
      <c r="X51" s="1" t="s">
        <v>76</v>
      </c>
      <c r="Y51" s="1" t="s">
        <v>77</v>
      </c>
      <c r="Z51" s="1" t="s">
        <v>80</v>
      </c>
      <c r="AA51" s="1" t="s">
        <v>82</v>
      </c>
      <c r="AB51" s="1" t="s">
        <v>85</v>
      </c>
      <c r="AC51" s="1" t="s">
        <v>86</v>
      </c>
      <c r="AD51" s="1" t="s">
        <v>87</v>
      </c>
      <c r="AE51" s="1" t="s">
        <v>88</v>
      </c>
      <c r="AF51" s="1" t="s">
        <v>89</v>
      </c>
      <c r="AG51" s="1" t="s">
        <v>90</v>
      </c>
      <c r="AH51" s="1" t="s">
        <v>93</v>
      </c>
      <c r="AI51" s="1" t="s">
        <v>96</v>
      </c>
      <c r="AK51" s="1" t="s">
        <v>99</v>
      </c>
      <c r="AL51" s="1" t="s">
        <v>101</v>
      </c>
      <c r="AM51" s="1" t="s">
        <v>103</v>
      </c>
      <c r="AN51" s="1" t="s">
        <v>105</v>
      </c>
      <c r="AO51" s="1" t="s">
        <v>107</v>
      </c>
      <c r="AP51" s="1" t="s">
        <v>109</v>
      </c>
      <c r="AQ51" s="1" t="s">
        <v>111</v>
      </c>
      <c r="AR51" s="1" t="s">
        <v>113</v>
      </c>
      <c r="AS51" s="1" t="s">
        <v>115</v>
      </c>
      <c r="AT51" s="1" t="s">
        <v>117</v>
      </c>
      <c r="AU51" s="1" t="s">
        <v>119</v>
      </c>
      <c r="AV51" s="1" t="s">
        <v>121</v>
      </c>
      <c r="AW51" s="1" t="s">
        <v>123</v>
      </c>
      <c r="AX51" s="1" t="s">
        <v>125</v>
      </c>
    </row>
    <row r="52" spans="1:50" x14ac:dyDescent="0.35">
      <c r="A52">
        <v>0</v>
      </c>
      <c r="I52">
        <v>1</v>
      </c>
      <c r="M52">
        <f>pols_if_init</f>
        <v>1</v>
      </c>
      <c r="Z52">
        <v>1</v>
      </c>
      <c r="AG52">
        <f t="shared" ref="AG52:AG65" si="0">(AG53+X53)*Y53</f>
        <v>537.96086583870931</v>
      </c>
      <c r="AH52">
        <f t="shared" ref="AH52:AH66" si="1">IF(M52&gt;0,AG52/M52,0)</f>
        <v>537.96086583870931</v>
      </c>
      <c r="AI52">
        <f t="shared" ref="AI52:AI66" si="2">IF(AG52&gt;0,AG52,0)</f>
        <v>537.96086583870931</v>
      </c>
      <c r="AK52" t="b">
        <f>M52&gt;=0</f>
        <v>1</v>
      </c>
      <c r="AP52">
        <f>SUM(AO53:$AO$66)</f>
        <v>537.96086583870942</v>
      </c>
      <c r="AQ52" t="b">
        <f t="shared" ref="AQ52:AQ65" si="3">ABS(AG52*Z52-AP52)&lt;=0.000000001*MAX(ABS(AG52*Z52),ABS(AP52),scale_money)</f>
        <v>1</v>
      </c>
      <c r="AU52">
        <f t="shared" ref="AU52:AU65" si="4">-(N53-O53)+v_m*(E53*(sum_assured+Q53)+P53+(1-E53)*(1-G53)*AH53)</f>
        <v>537.96086583870942</v>
      </c>
      <c r="AV52" t="b">
        <f t="shared" ref="AV52:AV65" si="5">ABS(AH52-AU52)&lt;=0.000000001*MAX(ABS(AH52),ABS(AU52),scale_pp)</f>
        <v>1</v>
      </c>
      <c r="AW52" t="b">
        <f t="shared" ref="AW52:AW66" si="6">AND(AI52&gt;=0,AI52&gt;=AG52)</f>
        <v>1</v>
      </c>
    </row>
    <row r="53" spans="1:50" x14ac:dyDescent="0.35">
      <c r="A53">
        <v>1</v>
      </c>
      <c r="B53">
        <f t="shared" ref="B53:B66" si="7">MIN(INT((dur_m+A53-1)/12),dur_y_last)</f>
        <v>8</v>
      </c>
      <c r="C53">
        <f t="shared" ref="C53:C66" si="8">age_at_entry+B53</f>
        <v>50</v>
      </c>
      <c r="D53">
        <f t="shared" ref="D53:D66" si="9">INDEX(mort_table,MATCH(C53,mort_age,0),MATCH(sex,mort_sex,0))</f>
        <v>2.29121307525193E-3</v>
      </c>
      <c r="E53">
        <f t="shared" ref="E53:E66" si="10">IF(A53&lt;=rem_m,1-(1-D53)^(1/12),0)</f>
        <v>1.9113522468450217E-4</v>
      </c>
      <c r="F53">
        <f t="shared" ref="F53:F66" si="11">IF(A53&lt;=prem_rem_m,INDEX(lapse_table,MATCH(MIN(B53,5),lapse_key,0)),0)</f>
        <v>0.04</v>
      </c>
      <c r="G53">
        <f t="shared" ref="G53:G66" si="12">1-(1-F53)^(1/12)</f>
        <v>3.3960531989175591E-3</v>
      </c>
      <c r="H53">
        <f t="shared" ref="H53:H66" si="13">INDEX(comm_table,MATCH(MIN(B53,1),comm_key,0))</f>
        <v>0.02</v>
      </c>
      <c r="I53">
        <f t="shared" ref="I53:I66" si="14">(1+e_m)^A53</f>
        <v>1.0024662697723037</v>
      </c>
      <c r="J53">
        <f t="shared" ref="J53:J66" si="15">M52*E53</f>
        <v>1.9113522468450217E-4</v>
      </c>
      <c r="K53">
        <f t="shared" ref="K53:K66" si="16">(M52-J53)*G53</f>
        <v>3.3954040935263437E-3</v>
      </c>
      <c r="L53">
        <f t="shared" ref="L53:L66" si="17">IF(A53=rem_m,M52-J53-K53,0)</f>
        <v>0</v>
      </c>
      <c r="M53">
        <f t="shared" ref="M53:M66" si="18">M52-J53-K53-L53</f>
        <v>0.99641346068178915</v>
      </c>
      <c r="N53">
        <f t="shared" ref="N53:N66" si="19">IF(A53&lt;=prem_rem_m,premium,0)</f>
        <v>46.4</v>
      </c>
      <c r="O53">
        <f t="shared" ref="O53:O66" si="20">N53*H53</f>
        <v>0.92799999999999994</v>
      </c>
      <c r="P53">
        <f t="shared" ref="P53:P66" si="21">maint_base*I53</f>
        <v>5.0123313488615189</v>
      </c>
      <c r="Q53">
        <f t="shared" ref="Q53:Q66" si="22">claim_exp_base*I53</f>
        <v>250.61656744307592</v>
      </c>
      <c r="R53">
        <f t="shared" ref="R53:R66" si="23">M52*N53</f>
        <v>46.4</v>
      </c>
      <c r="S53">
        <f t="shared" ref="S53:S66" si="24">R53*H53</f>
        <v>0.92799999999999994</v>
      </c>
      <c r="T53">
        <f t="shared" ref="T53:T66" si="25">M52*P53</f>
        <v>5.0123313488615189</v>
      </c>
      <c r="U53">
        <f t="shared" ref="U53:U66" si="26">J53*sum_assured</f>
        <v>38.227044936900434</v>
      </c>
      <c r="V53">
        <f t="shared" ref="V53:V66" si="27">J53*Q53</f>
        <v>4.7901653927891009E-2</v>
      </c>
      <c r="W53">
        <f t="shared" ref="W53:W66" si="28">R53-S53-T53-U53-V53</f>
        <v>2.1847220603101611</v>
      </c>
      <c r="X53">
        <f t="shared" ref="X53:X66" si="29">U53+V53+T53-(R53-S53)*(1+i_m)</f>
        <v>-2.3335855556863052</v>
      </c>
      <c r="Y53">
        <f t="shared" ref="Y53:Y66" si="30">v_m</f>
        <v>0.99673694261856227</v>
      </c>
      <c r="Z53">
        <f t="shared" ref="Z53:Z66" si="31">v_m^A53</f>
        <v>0.99673694261856227</v>
      </c>
      <c r="AA53">
        <f t="shared" ref="AA53:AA66" si="32">(R53-S53)*Z52-(T53+U53+V53)*Z53</f>
        <v>2.3259709321136057</v>
      </c>
      <c r="AB53">
        <f t="shared" ref="AB53:AB66" si="33">R53*Z52</f>
        <v>46.4</v>
      </c>
      <c r="AC53">
        <f t="shared" ref="AC53:AC66" si="34">S53*Z52</f>
        <v>0.92799999999999994</v>
      </c>
      <c r="AD53">
        <f t="shared" ref="AD53:AD66" si="35">T53*Z53</f>
        <v>4.9959758240554049</v>
      </c>
      <c r="AE53">
        <f t="shared" ref="AE53:AE66" si="36">U53*Z53</f>
        <v>38.102307895748531</v>
      </c>
      <c r="AF53">
        <f t="shared" ref="AF53:AF66" si="37">V53*Z53</f>
        <v>4.7745348082458526E-2</v>
      </c>
      <c r="AG53">
        <f t="shared" si="0"/>
        <v>542.05559528215804</v>
      </c>
      <c r="AH53">
        <f t="shared" si="1"/>
        <v>544.00669668920386</v>
      </c>
      <c r="AI53">
        <f t="shared" si="2"/>
        <v>542.05559528215804</v>
      </c>
      <c r="AK53" t="b">
        <f t="shared" ref="AK53:AK66" si="38">AND(M53&gt;=0,M53&lt;=M52)</f>
        <v>1</v>
      </c>
      <c r="AL53" t="b">
        <f t="shared" ref="AL53:AL66" si="39">AND(D53&gt;=0,D53&lt;=1,E53&gt;=0,E53&lt;=1,F53&gt;=0,F53&lt;=1,G53&gt;=0,G53&lt;=1,J53+K53+L53&lt;=M52+0.000000001*scale_count)</f>
        <v>1</v>
      </c>
      <c r="AM53">
        <f t="shared" ref="AM53:AM66" si="40">(AG52+R53-S53)*(1+i_m)-T53-U53-V53</f>
        <v>542.05559528215792</v>
      </c>
      <c r="AN53" t="b">
        <f t="shared" ref="AN53:AN66" si="41">ABS(AM53-AG53)&lt;=0.000000001*MAX(ABS(AM53),ABS(AG53),scale_money)</f>
        <v>1</v>
      </c>
      <c r="AO53">
        <f t="shared" ref="AO53:AO66" si="42">(U53+V53+T53)*Z53-(R53-S53)*Z52</f>
        <v>-2.3259709321136057</v>
      </c>
      <c r="AP53">
        <f>SUM(AO54:$AO$66)</f>
        <v>540.28683677082302</v>
      </c>
      <c r="AQ53" t="b">
        <f t="shared" si="3"/>
        <v>1</v>
      </c>
      <c r="AR53" t="b">
        <f t="shared" ref="AR53:AR66" si="43">IF(A53&lt;&gt;rem_m,L53=0,L53=M52-J53-K53)</f>
        <v>1</v>
      </c>
      <c r="AS53" t="b">
        <f t="shared" ref="AS53:AS66" si="44">IF(A53&gt;prem_rem_m,AND(R53=0,S53=0,F53=0,G53=0,K53=0),R53=M52*premium)</f>
        <v>1</v>
      </c>
      <c r="AT53" t="b">
        <f>AND(C53&gt;=18,C53&lt;=120)</f>
        <v>1</v>
      </c>
      <c r="AU53">
        <f t="shared" si="4"/>
        <v>544.00669668920375</v>
      </c>
      <c r="AV53" t="b">
        <f t="shared" si="5"/>
        <v>1</v>
      </c>
      <c r="AW53" t="b">
        <f t="shared" si="6"/>
        <v>1</v>
      </c>
      <c r="AX53" t="b">
        <f t="shared" ref="AX53:AX66" si="45">AND(U53=J53*sum_assured,R53=M52*N53,T53=M52*P53)</f>
        <v>1</v>
      </c>
    </row>
    <row r="54" spans="1:50" x14ac:dyDescent="0.35">
      <c r="A54">
        <v>2</v>
      </c>
      <c r="B54">
        <f t="shared" si="7"/>
        <v>8</v>
      </c>
      <c r="C54">
        <f t="shared" si="8"/>
        <v>50</v>
      </c>
      <c r="D54">
        <f t="shared" si="9"/>
        <v>2.29121307525193E-3</v>
      </c>
      <c r="E54">
        <f t="shared" si="10"/>
        <v>1.9113522468450217E-4</v>
      </c>
      <c r="F54">
        <f t="shared" si="11"/>
        <v>0.04</v>
      </c>
      <c r="G54">
        <f t="shared" si="12"/>
        <v>3.3960531989175591E-3</v>
      </c>
      <c r="H54">
        <f t="shared" si="13"/>
        <v>0.02</v>
      </c>
      <c r="I54">
        <f t="shared" si="14"/>
        <v>1.0049386220311971</v>
      </c>
      <c r="J54">
        <f t="shared" si="15"/>
        <v>1.9044971068607613E-4</v>
      </c>
      <c r="K54">
        <f t="shared" si="16"/>
        <v>3.3832263432436974E-3</v>
      </c>
      <c r="L54">
        <f t="shared" si="17"/>
        <v>0</v>
      </c>
      <c r="M54">
        <f t="shared" si="18"/>
        <v>0.99283978462785938</v>
      </c>
      <c r="N54">
        <f t="shared" si="19"/>
        <v>46.4</v>
      </c>
      <c r="O54">
        <f t="shared" si="20"/>
        <v>0.92799999999999994</v>
      </c>
      <c r="P54">
        <f t="shared" si="21"/>
        <v>5.0246931101559857</v>
      </c>
      <c r="Q54">
        <f t="shared" si="22"/>
        <v>251.23465550779929</v>
      </c>
      <c r="R54">
        <f t="shared" si="23"/>
        <v>46.233584575635014</v>
      </c>
      <c r="S54">
        <f t="shared" si="24"/>
        <v>0.92467169151270034</v>
      </c>
      <c r="T54">
        <f t="shared" si="25"/>
        <v>5.0066718507544685</v>
      </c>
      <c r="U54">
        <f t="shared" si="26"/>
        <v>38.089942137215225</v>
      </c>
      <c r="V54">
        <f t="shared" si="27"/>
        <v>4.7847567455776376E-2</v>
      </c>
      <c r="W54">
        <f t="shared" si="28"/>
        <v>2.1644513286968481</v>
      </c>
      <c r="X54">
        <f t="shared" si="29"/>
        <v>-2.312780919293786</v>
      </c>
      <c r="Y54">
        <f t="shared" si="30"/>
        <v>0.99673694261856227</v>
      </c>
      <c r="Z54">
        <f t="shared" si="31"/>
        <v>0.99348453278059912</v>
      </c>
      <c r="AA54">
        <f t="shared" si="32"/>
        <v>2.2977120710284709</v>
      </c>
      <c r="AB54">
        <f t="shared" si="33"/>
        <v>46.082721736215163</v>
      </c>
      <c r="AC54">
        <f t="shared" si="34"/>
        <v>0.92165443472430331</v>
      </c>
      <c r="AD54">
        <f t="shared" si="35"/>
        <v>4.9740510444325805</v>
      </c>
      <c r="AE54">
        <f t="shared" si="36"/>
        <v>37.841768367831321</v>
      </c>
      <c r="AF54">
        <f t="shared" si="37"/>
        <v>4.753581819849019E-2</v>
      </c>
      <c r="AG54">
        <f t="shared" si="0"/>
        <v>546.14292516789055</v>
      </c>
      <c r="AH54">
        <f t="shared" si="1"/>
        <v>550.08162809732517</v>
      </c>
      <c r="AI54">
        <f t="shared" si="2"/>
        <v>546.14292516789055</v>
      </c>
      <c r="AK54" t="b">
        <f t="shared" si="38"/>
        <v>1</v>
      </c>
      <c r="AL54" t="b">
        <f t="shared" si="39"/>
        <v>1</v>
      </c>
      <c r="AM54">
        <f t="shared" si="40"/>
        <v>546.14292516789067</v>
      </c>
      <c r="AN54" t="b">
        <f t="shared" si="41"/>
        <v>1</v>
      </c>
      <c r="AO54">
        <f t="shared" si="42"/>
        <v>-2.2977120710284709</v>
      </c>
      <c r="AP54">
        <f>SUM(AO55:$AO$66)</f>
        <v>542.58454884185153</v>
      </c>
      <c r="AQ54" t="b">
        <f t="shared" si="3"/>
        <v>1</v>
      </c>
      <c r="AR54" t="b">
        <f t="shared" si="43"/>
        <v>1</v>
      </c>
      <c r="AS54" t="b">
        <f t="shared" si="44"/>
        <v>1</v>
      </c>
      <c r="AT54" t="b">
        <f t="shared" ref="AT54:AT66" si="46">AND(C54&gt;=18,C54&lt;=120,OR(B54-B53=0,B54-B53=1))</f>
        <v>1</v>
      </c>
      <c r="AU54">
        <f t="shared" si="4"/>
        <v>550.08162809732517</v>
      </c>
      <c r="AV54" t="b">
        <f t="shared" si="5"/>
        <v>1</v>
      </c>
      <c r="AW54" t="b">
        <f t="shared" si="6"/>
        <v>1</v>
      </c>
      <c r="AX54" t="b">
        <f t="shared" si="45"/>
        <v>1</v>
      </c>
    </row>
    <row r="55" spans="1:50" x14ac:dyDescent="0.35">
      <c r="A55">
        <v>3</v>
      </c>
      <c r="B55">
        <f t="shared" si="7"/>
        <v>9</v>
      </c>
      <c r="C55">
        <f t="shared" si="8"/>
        <v>51</v>
      </c>
      <c r="D55">
        <f t="shared" si="9"/>
        <v>2.500095654354606E-3</v>
      </c>
      <c r="E55">
        <f t="shared" si="10"/>
        <v>2.0858042009663791E-4</v>
      </c>
      <c r="F55">
        <f t="shared" si="11"/>
        <v>0</v>
      </c>
      <c r="G55">
        <f t="shared" si="12"/>
        <v>0</v>
      </c>
      <c r="H55">
        <f t="shared" si="13"/>
        <v>0.02</v>
      </c>
      <c r="I55">
        <f t="shared" si="14"/>
        <v>1.0074170717777331</v>
      </c>
      <c r="J55">
        <f t="shared" si="15"/>
        <v>2.0708693936633441E-4</v>
      </c>
      <c r="K55">
        <f t="shared" si="16"/>
        <v>0</v>
      </c>
      <c r="L55">
        <f t="shared" si="17"/>
        <v>0</v>
      </c>
      <c r="M55">
        <f t="shared" si="18"/>
        <v>0.99263269768849305</v>
      </c>
      <c r="N55">
        <f t="shared" si="19"/>
        <v>0</v>
      </c>
      <c r="O55">
        <f t="shared" si="20"/>
        <v>0</v>
      </c>
      <c r="P55">
        <f t="shared" si="21"/>
        <v>5.0370853588886657</v>
      </c>
      <c r="Q55">
        <f t="shared" si="22"/>
        <v>251.85426794443327</v>
      </c>
      <c r="R55">
        <f t="shared" si="23"/>
        <v>0</v>
      </c>
      <c r="S55">
        <f t="shared" si="24"/>
        <v>0</v>
      </c>
      <c r="T55">
        <f t="shared" si="25"/>
        <v>5.0010187428711665</v>
      </c>
      <c r="U55">
        <f t="shared" si="26"/>
        <v>41.417387873266883</v>
      </c>
      <c r="V55">
        <f t="shared" si="27"/>
        <v>5.2155729514961391E-2</v>
      </c>
      <c r="W55">
        <f t="shared" si="28"/>
        <v>-46.470562345653015</v>
      </c>
      <c r="X55">
        <f t="shared" si="29"/>
        <v>46.470562345653015</v>
      </c>
      <c r="Y55">
        <f t="shared" si="30"/>
        <v>0.99673694261856227</v>
      </c>
      <c r="Z55">
        <f t="shared" si="31"/>
        <v>0.99024273574256516</v>
      </c>
      <c r="AA55">
        <f t="shared" si="32"/>
        <v>-46.017136788654881</v>
      </c>
      <c r="AB55">
        <f t="shared" si="33"/>
        <v>0</v>
      </c>
      <c r="AC55">
        <f t="shared" si="34"/>
        <v>0</v>
      </c>
      <c r="AD55">
        <f t="shared" si="35"/>
        <v>4.9522224814405877</v>
      </c>
      <c r="AE55">
        <f t="shared" si="36"/>
        <v>41.013267474934743</v>
      </c>
      <c r="AF55">
        <f t="shared" si="37"/>
        <v>5.164683227954462E-2</v>
      </c>
      <c r="AG55">
        <f t="shared" si="0"/>
        <v>501.46029264312619</v>
      </c>
      <c r="AH55">
        <f t="shared" si="1"/>
        <v>505.18212205870122</v>
      </c>
      <c r="AI55">
        <f t="shared" si="2"/>
        <v>501.46029264312619</v>
      </c>
      <c r="AK55" t="b">
        <f t="shared" si="38"/>
        <v>1</v>
      </c>
      <c r="AL55" t="b">
        <f t="shared" si="39"/>
        <v>1</v>
      </c>
      <c r="AM55">
        <f t="shared" si="40"/>
        <v>501.46029264312625</v>
      </c>
      <c r="AN55" t="b">
        <f t="shared" si="41"/>
        <v>1</v>
      </c>
      <c r="AO55">
        <f t="shared" si="42"/>
        <v>46.017136788654881</v>
      </c>
      <c r="AP55">
        <f>SUM(AO56:$AO$66)</f>
        <v>496.56741205319656</v>
      </c>
      <c r="AQ55" t="b">
        <f t="shared" si="3"/>
        <v>1</v>
      </c>
      <c r="AR55" t="b">
        <f t="shared" si="43"/>
        <v>1</v>
      </c>
      <c r="AS55" t="b">
        <f t="shared" si="44"/>
        <v>1</v>
      </c>
      <c r="AT55" t="b">
        <f t="shared" si="46"/>
        <v>1</v>
      </c>
      <c r="AU55">
        <f t="shared" si="4"/>
        <v>505.18212205870134</v>
      </c>
      <c r="AV55" t="b">
        <f t="shared" si="5"/>
        <v>1</v>
      </c>
      <c r="AW55" t="b">
        <f t="shared" si="6"/>
        <v>1</v>
      </c>
      <c r="AX55" t="b">
        <f t="shared" si="45"/>
        <v>1</v>
      </c>
    </row>
    <row r="56" spans="1:50" x14ac:dyDescent="0.35">
      <c r="A56">
        <v>4</v>
      </c>
      <c r="B56">
        <f t="shared" si="7"/>
        <v>9</v>
      </c>
      <c r="C56">
        <f t="shared" si="8"/>
        <v>51</v>
      </c>
      <c r="D56">
        <f t="shared" si="9"/>
        <v>2.500095654354606E-3</v>
      </c>
      <c r="E56">
        <f t="shared" si="10"/>
        <v>2.0858042009663791E-4</v>
      </c>
      <c r="F56">
        <f t="shared" si="11"/>
        <v>0</v>
      </c>
      <c r="G56">
        <f t="shared" si="12"/>
        <v>0</v>
      </c>
      <c r="H56">
        <f t="shared" si="13"/>
        <v>0.02</v>
      </c>
      <c r="I56">
        <f t="shared" si="14"/>
        <v>1.0099016340499611</v>
      </c>
      <c r="J56">
        <f t="shared" si="15"/>
        <v>2.0704374508552487E-4</v>
      </c>
      <c r="K56">
        <f t="shared" si="16"/>
        <v>0</v>
      </c>
      <c r="L56">
        <f t="shared" si="17"/>
        <v>0</v>
      </c>
      <c r="M56">
        <f t="shared" si="18"/>
        <v>0.99242565394340754</v>
      </c>
      <c r="N56">
        <f t="shared" si="19"/>
        <v>0</v>
      </c>
      <c r="O56">
        <f t="shared" si="20"/>
        <v>0</v>
      </c>
      <c r="P56">
        <f t="shared" si="21"/>
        <v>5.0495081702498057</v>
      </c>
      <c r="Q56">
        <f t="shared" si="22"/>
        <v>252.47540851249028</v>
      </c>
      <c r="R56">
        <f t="shared" si="23"/>
        <v>0</v>
      </c>
      <c r="S56">
        <f t="shared" si="24"/>
        <v>0</v>
      </c>
      <c r="T56">
        <f t="shared" si="25"/>
        <v>5.0123069170351506</v>
      </c>
      <c r="U56">
        <f t="shared" si="26"/>
        <v>41.408749017104974</v>
      </c>
      <c r="V56">
        <f t="shared" si="27"/>
        <v>5.2273454120423793E-2</v>
      </c>
      <c r="W56">
        <f t="shared" si="28"/>
        <v>-46.473329388260552</v>
      </c>
      <c r="X56">
        <f t="shared" si="29"/>
        <v>46.473329388260552</v>
      </c>
      <c r="Y56">
        <f t="shared" si="30"/>
        <v>0.99673694261856227</v>
      </c>
      <c r="Z56">
        <f t="shared" si="31"/>
        <v>0.98701151687428534</v>
      </c>
      <c r="AA56">
        <f t="shared" si="32"/>
        <v>-45.869711333705354</v>
      </c>
      <c r="AB56">
        <f t="shared" si="33"/>
        <v>0</v>
      </c>
      <c r="AC56">
        <f t="shared" si="34"/>
        <v>0</v>
      </c>
      <c r="AD56">
        <f t="shared" si="35"/>
        <v>4.9472046532223368</v>
      </c>
      <c r="AE56">
        <f t="shared" si="36"/>
        <v>40.870912179239355</v>
      </c>
      <c r="AF56">
        <f t="shared" si="37"/>
        <v>5.1594501243657852E-2</v>
      </c>
      <c r="AG56">
        <f t="shared" si="0"/>
        <v>456.62861376408461</v>
      </c>
      <c r="AH56">
        <f t="shared" si="1"/>
        <v>460.11367395599751</v>
      </c>
      <c r="AI56">
        <f t="shared" si="2"/>
        <v>456.62861376408461</v>
      </c>
      <c r="AK56" t="b">
        <f t="shared" si="38"/>
        <v>1</v>
      </c>
      <c r="AL56" t="b">
        <f t="shared" si="39"/>
        <v>1</v>
      </c>
      <c r="AM56">
        <f t="shared" si="40"/>
        <v>456.62861376408449</v>
      </c>
      <c r="AN56" t="b">
        <f t="shared" si="41"/>
        <v>1</v>
      </c>
      <c r="AO56">
        <f t="shared" si="42"/>
        <v>45.869711333705354</v>
      </c>
      <c r="AP56">
        <f>SUM(AO57:$AO$66)</f>
        <v>450.69770071949131</v>
      </c>
      <c r="AQ56" t="b">
        <f t="shared" si="3"/>
        <v>1</v>
      </c>
      <c r="AR56" t="b">
        <f t="shared" si="43"/>
        <v>1</v>
      </c>
      <c r="AS56" t="b">
        <f t="shared" si="44"/>
        <v>1</v>
      </c>
      <c r="AT56" t="b">
        <f t="shared" si="46"/>
        <v>1</v>
      </c>
      <c r="AU56">
        <f t="shared" si="4"/>
        <v>460.1136739559974</v>
      </c>
      <c r="AV56" t="b">
        <f t="shared" si="5"/>
        <v>1</v>
      </c>
      <c r="AW56" t="b">
        <f t="shared" si="6"/>
        <v>1</v>
      </c>
      <c r="AX56" t="b">
        <f t="shared" si="45"/>
        <v>1</v>
      </c>
    </row>
    <row r="57" spans="1:50" x14ac:dyDescent="0.35">
      <c r="A57">
        <v>5</v>
      </c>
      <c r="B57">
        <f t="shared" si="7"/>
        <v>9</v>
      </c>
      <c r="C57">
        <f t="shared" si="8"/>
        <v>51</v>
      </c>
      <c r="D57">
        <f t="shared" si="9"/>
        <v>2.500095654354606E-3</v>
      </c>
      <c r="E57">
        <f t="shared" si="10"/>
        <v>2.0858042009663791E-4</v>
      </c>
      <c r="F57">
        <f t="shared" si="11"/>
        <v>0</v>
      </c>
      <c r="G57">
        <f t="shared" si="12"/>
        <v>0</v>
      </c>
      <c r="H57">
        <f t="shared" si="13"/>
        <v>0.02</v>
      </c>
      <c r="I57">
        <f t="shared" si="14"/>
        <v>1.0123923239230186</v>
      </c>
      <c r="J57">
        <f t="shared" si="15"/>
        <v>2.0700055981419654E-4</v>
      </c>
      <c r="K57">
        <f t="shared" si="16"/>
        <v>0</v>
      </c>
      <c r="L57">
        <f t="shared" si="17"/>
        <v>0</v>
      </c>
      <c r="M57">
        <f t="shared" si="18"/>
        <v>0.99221865338359339</v>
      </c>
      <c r="N57">
        <f t="shared" si="19"/>
        <v>0</v>
      </c>
      <c r="O57">
        <f t="shared" si="20"/>
        <v>0</v>
      </c>
      <c r="P57">
        <f t="shared" si="21"/>
        <v>5.0619616196150927</v>
      </c>
      <c r="Q57">
        <f t="shared" si="22"/>
        <v>253.09808098075464</v>
      </c>
      <c r="R57">
        <f t="shared" si="23"/>
        <v>0</v>
      </c>
      <c r="S57">
        <f t="shared" si="24"/>
        <v>0</v>
      </c>
      <c r="T57">
        <f t="shared" si="25"/>
        <v>5.0236205705829384</v>
      </c>
      <c r="U57">
        <f t="shared" si="26"/>
        <v>41.400111962839304</v>
      </c>
      <c r="V57">
        <f t="shared" si="27"/>
        <v>5.2391444450915058E-2</v>
      </c>
      <c r="W57">
        <f t="shared" si="28"/>
        <v>-46.476123977873151</v>
      </c>
      <c r="X57">
        <f t="shared" si="29"/>
        <v>46.476123977873158</v>
      </c>
      <c r="Y57">
        <f t="shared" si="30"/>
        <v>0.99673694261856227</v>
      </c>
      <c r="Z57">
        <f t="shared" si="31"/>
        <v>0.98379084165858466</v>
      </c>
      <c r="AA57">
        <f t="shared" si="32"/>
        <v>-45.722785125220554</v>
      </c>
      <c r="AB57">
        <f t="shared" si="33"/>
        <v>0</v>
      </c>
      <c r="AC57">
        <f t="shared" si="34"/>
        <v>0</v>
      </c>
      <c r="AD57">
        <f t="shared" si="35"/>
        <v>4.9421919093071685</v>
      </c>
      <c r="AE57">
        <f t="shared" si="36"/>
        <v>40.729050992681316</v>
      </c>
      <c r="AF57">
        <f t="shared" si="37"/>
        <v>5.1542223232074712E-2</v>
      </c>
      <c r="AG57">
        <f t="shared" si="0"/>
        <v>411.64737304478126</v>
      </c>
      <c r="AH57">
        <f t="shared" si="1"/>
        <v>414.87566439212839</v>
      </c>
      <c r="AI57">
        <f t="shared" si="2"/>
        <v>411.64737304478126</v>
      </c>
      <c r="AK57" t="b">
        <f t="shared" si="38"/>
        <v>1</v>
      </c>
      <c r="AL57" t="b">
        <f t="shared" si="39"/>
        <v>1</v>
      </c>
      <c r="AM57">
        <f t="shared" si="40"/>
        <v>411.64737304478126</v>
      </c>
      <c r="AN57" t="b">
        <f t="shared" si="41"/>
        <v>1</v>
      </c>
      <c r="AO57">
        <f t="shared" si="42"/>
        <v>45.722785125220561</v>
      </c>
      <c r="AP57">
        <f>SUM(AO58:$AO$66)</f>
        <v>404.97491559427073</v>
      </c>
      <c r="AQ57" t="b">
        <f t="shared" si="3"/>
        <v>1</v>
      </c>
      <c r="AR57" t="b">
        <f t="shared" si="43"/>
        <v>1</v>
      </c>
      <c r="AS57" t="b">
        <f t="shared" si="44"/>
        <v>1</v>
      </c>
      <c r="AT57" t="b">
        <f t="shared" si="46"/>
        <v>1</v>
      </c>
      <c r="AU57">
        <f t="shared" si="4"/>
        <v>414.87566439212839</v>
      </c>
      <c r="AV57" t="b">
        <f t="shared" si="5"/>
        <v>1</v>
      </c>
      <c r="AW57" t="b">
        <f t="shared" si="6"/>
        <v>1</v>
      </c>
      <c r="AX57" t="b">
        <f t="shared" si="45"/>
        <v>1</v>
      </c>
    </row>
    <row r="58" spans="1:50" x14ac:dyDescent="0.35">
      <c r="A58">
        <v>6</v>
      </c>
      <c r="B58">
        <f t="shared" si="7"/>
        <v>9</v>
      </c>
      <c r="C58">
        <f t="shared" si="8"/>
        <v>51</v>
      </c>
      <c r="D58">
        <f t="shared" si="9"/>
        <v>2.500095654354606E-3</v>
      </c>
      <c r="E58">
        <f t="shared" si="10"/>
        <v>2.0858042009663791E-4</v>
      </c>
      <c r="F58">
        <f t="shared" si="11"/>
        <v>0</v>
      </c>
      <c r="G58">
        <f t="shared" si="12"/>
        <v>0</v>
      </c>
      <c r="H58">
        <f t="shared" si="13"/>
        <v>0.02</v>
      </c>
      <c r="I58">
        <f t="shared" si="14"/>
        <v>1.0148891565092222</v>
      </c>
      <c r="J58">
        <f t="shared" si="15"/>
        <v>2.0695738355047026E-4</v>
      </c>
      <c r="K58">
        <f t="shared" si="16"/>
        <v>0</v>
      </c>
      <c r="L58">
        <f t="shared" si="17"/>
        <v>0</v>
      </c>
      <c r="M58">
        <f t="shared" si="18"/>
        <v>0.99201169600004291</v>
      </c>
      <c r="N58">
        <f t="shared" si="19"/>
        <v>0</v>
      </c>
      <c r="O58">
        <f t="shared" si="20"/>
        <v>0</v>
      </c>
      <c r="P58">
        <f t="shared" si="21"/>
        <v>5.0744457825461105</v>
      </c>
      <c r="Q58">
        <f t="shared" si="22"/>
        <v>253.72228912730554</v>
      </c>
      <c r="R58">
        <f t="shared" si="23"/>
        <v>0</v>
      </c>
      <c r="S58">
        <f t="shared" si="24"/>
        <v>0</v>
      </c>
      <c r="T58">
        <f t="shared" si="25"/>
        <v>5.0349597610259567</v>
      </c>
      <c r="U58">
        <f t="shared" si="26"/>
        <v>41.391476710094054</v>
      </c>
      <c r="V58">
        <f t="shared" si="27"/>
        <v>5.2509701106223085E-2</v>
      </c>
      <c r="W58">
        <f t="shared" si="28"/>
        <v>-46.478946172226237</v>
      </c>
      <c r="X58">
        <f t="shared" si="29"/>
        <v>46.478946172226237</v>
      </c>
      <c r="Y58">
        <f t="shared" si="30"/>
        <v>0.99673694261856227</v>
      </c>
      <c r="Z58">
        <f t="shared" si="31"/>
        <v>0.98058067569091978</v>
      </c>
      <c r="AA58">
        <f t="shared" si="32"/>
        <v>-45.576356442963494</v>
      </c>
      <c r="AB58">
        <f t="shared" si="33"/>
        <v>0</v>
      </c>
      <c r="AC58">
        <f t="shared" si="34"/>
        <v>0</v>
      </c>
      <c r="AD58">
        <f t="shared" si="35"/>
        <v>4.9371842445434249</v>
      </c>
      <c r="AE58">
        <f t="shared" si="36"/>
        <v>40.587682200228997</v>
      </c>
      <c r="AF58">
        <f t="shared" si="37"/>
        <v>5.1489998191068469E-2</v>
      </c>
      <c r="AG58">
        <f t="shared" si="0"/>
        <v>366.51605325392939</v>
      </c>
      <c r="AH58">
        <f t="shared" si="1"/>
        <v>369.46747173625414</v>
      </c>
      <c r="AI58">
        <f t="shared" si="2"/>
        <v>366.51605325392939</v>
      </c>
      <c r="AK58" t="b">
        <f t="shared" si="38"/>
        <v>1</v>
      </c>
      <c r="AL58" t="b">
        <f t="shared" si="39"/>
        <v>1</v>
      </c>
      <c r="AM58">
        <f t="shared" si="40"/>
        <v>366.51605325392944</v>
      </c>
      <c r="AN58" t="b">
        <f t="shared" si="41"/>
        <v>1</v>
      </c>
      <c r="AO58">
        <f t="shared" si="42"/>
        <v>45.576356442963494</v>
      </c>
      <c r="AP58">
        <f>SUM(AO59:$AO$66)</f>
        <v>359.39855915130721</v>
      </c>
      <c r="AQ58" t="b">
        <f t="shared" si="3"/>
        <v>1</v>
      </c>
      <c r="AR58" t="b">
        <f t="shared" si="43"/>
        <v>1</v>
      </c>
      <c r="AS58" t="b">
        <f t="shared" si="44"/>
        <v>1</v>
      </c>
      <c r="AT58" t="b">
        <f t="shared" si="46"/>
        <v>1</v>
      </c>
      <c r="AU58">
        <f t="shared" si="4"/>
        <v>369.46747173625408</v>
      </c>
      <c r="AV58" t="b">
        <f t="shared" si="5"/>
        <v>1</v>
      </c>
      <c r="AW58" t="b">
        <f t="shared" si="6"/>
        <v>1</v>
      </c>
      <c r="AX58" t="b">
        <f t="shared" si="45"/>
        <v>1</v>
      </c>
    </row>
    <row r="59" spans="1:50" x14ac:dyDescent="0.35">
      <c r="A59">
        <v>7</v>
      </c>
      <c r="B59">
        <f t="shared" si="7"/>
        <v>9</v>
      </c>
      <c r="C59">
        <f t="shared" si="8"/>
        <v>51</v>
      </c>
      <c r="D59">
        <f t="shared" si="9"/>
        <v>2.500095654354606E-3</v>
      </c>
      <c r="E59">
        <f t="shared" si="10"/>
        <v>2.0858042009663791E-4</v>
      </c>
      <c r="F59">
        <f t="shared" si="11"/>
        <v>0</v>
      </c>
      <c r="G59">
        <f t="shared" si="12"/>
        <v>0</v>
      </c>
      <c r="H59">
        <f t="shared" si="13"/>
        <v>0.02</v>
      </c>
      <c r="I59">
        <f t="shared" si="14"/>
        <v>1.0173921469581597</v>
      </c>
      <c r="J59">
        <f t="shared" si="15"/>
        <v>2.0691421629246722E-4</v>
      </c>
      <c r="K59">
        <f t="shared" si="16"/>
        <v>0</v>
      </c>
      <c r="L59">
        <f t="shared" si="17"/>
        <v>0</v>
      </c>
      <c r="M59">
        <f t="shared" si="18"/>
        <v>0.99180478178375042</v>
      </c>
      <c r="N59">
        <f t="shared" si="19"/>
        <v>0</v>
      </c>
      <c r="O59">
        <f t="shared" si="20"/>
        <v>0</v>
      </c>
      <c r="P59">
        <f t="shared" si="21"/>
        <v>5.0869607347907984</v>
      </c>
      <c r="Q59">
        <f t="shared" si="22"/>
        <v>254.34803673953994</v>
      </c>
      <c r="R59">
        <f t="shared" si="23"/>
        <v>0</v>
      </c>
      <c r="S59">
        <f t="shared" si="24"/>
        <v>0</v>
      </c>
      <c r="T59">
        <f t="shared" si="25"/>
        <v>5.0463245460054447</v>
      </c>
      <c r="U59">
        <f t="shared" si="26"/>
        <v>41.382843258493445</v>
      </c>
      <c r="V59">
        <f t="shared" si="27"/>
        <v>5.2628224687489567E-2</v>
      </c>
      <c r="W59">
        <f t="shared" si="28"/>
        <v>-46.481796029186377</v>
      </c>
      <c r="X59">
        <f t="shared" si="29"/>
        <v>46.481796029186377</v>
      </c>
      <c r="Y59">
        <f t="shared" si="30"/>
        <v>0.99673694261856227</v>
      </c>
      <c r="Z59">
        <f t="shared" si="31"/>
        <v>0.97738098467901136</v>
      </c>
      <c r="AA59">
        <f t="shared" si="32"/>
        <v>-45.430423572655144</v>
      </c>
      <c r="AB59">
        <f t="shared" si="33"/>
        <v>0</v>
      </c>
      <c r="AC59">
        <f t="shared" si="34"/>
        <v>0</v>
      </c>
      <c r="AD59">
        <f t="shared" si="35"/>
        <v>4.9321816537846663</v>
      </c>
      <c r="AE59">
        <f t="shared" si="36"/>
        <v>40.446804092803511</v>
      </c>
      <c r="AF59">
        <f t="shared" si="37"/>
        <v>5.1437826066966806E-2</v>
      </c>
      <c r="AG59">
        <f t="shared" si="0"/>
        <v>321.2341354090949</v>
      </c>
      <c r="AH59">
        <f t="shared" si="1"/>
        <v>323.88847211581162</v>
      </c>
      <c r="AI59">
        <f t="shared" si="2"/>
        <v>321.2341354090949</v>
      </c>
      <c r="AK59" t="b">
        <f t="shared" si="38"/>
        <v>1</v>
      </c>
      <c r="AL59" t="b">
        <f t="shared" si="39"/>
        <v>1</v>
      </c>
      <c r="AM59">
        <f t="shared" si="40"/>
        <v>321.2341354090949</v>
      </c>
      <c r="AN59" t="b">
        <f t="shared" si="41"/>
        <v>1</v>
      </c>
      <c r="AO59">
        <f t="shared" si="42"/>
        <v>45.430423572655144</v>
      </c>
      <c r="AP59">
        <f>SUM(AO60:$AO$66)</f>
        <v>313.96813557865204</v>
      </c>
      <c r="AQ59" t="b">
        <f t="shared" si="3"/>
        <v>1</v>
      </c>
      <c r="AR59" t="b">
        <f t="shared" si="43"/>
        <v>1</v>
      </c>
      <c r="AS59" t="b">
        <f t="shared" si="44"/>
        <v>1</v>
      </c>
      <c r="AT59" t="b">
        <f t="shared" si="46"/>
        <v>1</v>
      </c>
      <c r="AU59">
        <f t="shared" si="4"/>
        <v>323.88847211581162</v>
      </c>
      <c r="AV59" t="b">
        <f t="shared" si="5"/>
        <v>1</v>
      </c>
      <c r="AW59" t="b">
        <f t="shared" si="6"/>
        <v>1</v>
      </c>
      <c r="AX59" t="b">
        <f t="shared" si="45"/>
        <v>1</v>
      </c>
    </row>
    <row r="60" spans="1:50" x14ac:dyDescent="0.35">
      <c r="A60">
        <v>8</v>
      </c>
      <c r="B60">
        <f t="shared" si="7"/>
        <v>9</v>
      </c>
      <c r="C60">
        <f t="shared" si="8"/>
        <v>51</v>
      </c>
      <c r="D60">
        <f t="shared" si="9"/>
        <v>2.500095654354606E-3</v>
      </c>
      <c r="E60">
        <f t="shared" si="10"/>
        <v>2.0858042009663791E-4</v>
      </c>
      <c r="F60">
        <f t="shared" si="11"/>
        <v>0</v>
      </c>
      <c r="G60">
        <f t="shared" si="12"/>
        <v>0</v>
      </c>
      <c r="H60">
        <f t="shared" si="13"/>
        <v>0.02</v>
      </c>
      <c r="I60">
        <f t="shared" si="14"/>
        <v>1.0199013104567816</v>
      </c>
      <c r="J60">
        <f t="shared" si="15"/>
        <v>2.0687105803830896E-4</v>
      </c>
      <c r="K60">
        <f t="shared" si="16"/>
        <v>0</v>
      </c>
      <c r="L60">
        <f t="shared" si="17"/>
        <v>0</v>
      </c>
      <c r="M60">
        <f t="shared" si="18"/>
        <v>0.99159791072571213</v>
      </c>
      <c r="N60">
        <f t="shared" si="19"/>
        <v>0</v>
      </c>
      <c r="O60">
        <f t="shared" si="20"/>
        <v>0</v>
      </c>
      <c r="P60">
        <f t="shared" si="21"/>
        <v>5.0995065522839074</v>
      </c>
      <c r="Q60">
        <f t="shared" si="22"/>
        <v>254.97532761419538</v>
      </c>
      <c r="R60">
        <f t="shared" si="23"/>
        <v>0</v>
      </c>
      <c r="S60">
        <f t="shared" si="24"/>
        <v>0</v>
      </c>
      <c r="T60">
        <f t="shared" si="25"/>
        <v>5.0577149832927466</v>
      </c>
      <c r="U60">
        <f t="shared" si="26"/>
        <v>41.374211607661792</v>
      </c>
      <c r="V60">
        <f t="shared" si="27"/>
        <v>5.2747015797213054E-2</v>
      </c>
      <c r="W60">
        <f t="shared" si="28"/>
        <v>-46.484673606751755</v>
      </c>
      <c r="X60">
        <f t="shared" si="29"/>
        <v>46.484673606751755</v>
      </c>
      <c r="Y60">
        <f t="shared" si="30"/>
        <v>0.99673694261856227</v>
      </c>
      <c r="Z60">
        <f t="shared" si="31"/>
        <v>0.97419173444247764</v>
      </c>
      <c r="AA60">
        <f t="shared" si="32"/>
        <v>-45.284984805953954</v>
      </c>
      <c r="AB60">
        <f t="shared" si="33"/>
        <v>0</v>
      </c>
      <c r="AC60">
        <f t="shared" si="34"/>
        <v>0</v>
      </c>
      <c r="AD60">
        <f t="shared" si="35"/>
        <v>4.9271841318896676</v>
      </c>
      <c r="AE60">
        <f t="shared" si="36"/>
        <v>40.306414967258135</v>
      </c>
      <c r="AF60">
        <f t="shared" si="37"/>
        <v>5.1385706806151753E-2</v>
      </c>
      <c r="AG60">
        <f t="shared" si="0"/>
        <v>275.8010987708322</v>
      </c>
      <c r="AH60">
        <f t="shared" si="1"/>
        <v>278.13803940851795</v>
      </c>
      <c r="AI60">
        <f t="shared" si="2"/>
        <v>275.8010987708322</v>
      </c>
      <c r="AK60" t="b">
        <f t="shared" si="38"/>
        <v>1</v>
      </c>
      <c r="AL60" t="b">
        <f t="shared" si="39"/>
        <v>1</v>
      </c>
      <c r="AM60">
        <f t="shared" si="40"/>
        <v>275.80109877083225</v>
      </c>
      <c r="AN60" t="b">
        <f t="shared" si="41"/>
        <v>1</v>
      </c>
      <c r="AO60">
        <f t="shared" si="42"/>
        <v>45.284984805953954</v>
      </c>
      <c r="AP60">
        <f>SUM(AO61:$AO$66)</f>
        <v>268.68315077269807</v>
      </c>
      <c r="AQ60" t="b">
        <f t="shared" si="3"/>
        <v>1</v>
      </c>
      <c r="AR60" t="b">
        <f t="shared" si="43"/>
        <v>1</v>
      </c>
      <c r="AS60" t="b">
        <f t="shared" si="44"/>
        <v>1</v>
      </c>
      <c r="AT60" t="b">
        <f t="shared" si="46"/>
        <v>1</v>
      </c>
      <c r="AU60">
        <f t="shared" si="4"/>
        <v>278.13803940851795</v>
      </c>
      <c r="AV60" t="b">
        <f t="shared" si="5"/>
        <v>1</v>
      </c>
      <c r="AW60" t="b">
        <f t="shared" si="6"/>
        <v>1</v>
      </c>
      <c r="AX60" t="b">
        <f t="shared" si="45"/>
        <v>1</v>
      </c>
    </row>
    <row r="61" spans="1:50" x14ac:dyDescent="0.35">
      <c r="A61">
        <v>9</v>
      </c>
      <c r="B61">
        <f t="shared" si="7"/>
        <v>9</v>
      </c>
      <c r="C61">
        <f t="shared" si="8"/>
        <v>51</v>
      </c>
      <c r="D61">
        <f t="shared" si="9"/>
        <v>2.500095654354606E-3</v>
      </c>
      <c r="E61">
        <f t="shared" si="10"/>
        <v>2.0858042009663791E-4</v>
      </c>
      <c r="F61">
        <f t="shared" si="11"/>
        <v>0</v>
      </c>
      <c r="G61">
        <f t="shared" si="12"/>
        <v>0</v>
      </c>
      <c r="H61">
        <f t="shared" si="13"/>
        <v>0.02</v>
      </c>
      <c r="I61">
        <f t="shared" si="14"/>
        <v>1.0224166622294941</v>
      </c>
      <c r="J61">
        <f t="shared" si="15"/>
        <v>2.0682790878611749E-4</v>
      </c>
      <c r="K61">
        <f t="shared" si="16"/>
        <v>0</v>
      </c>
      <c r="L61">
        <f t="shared" si="17"/>
        <v>0</v>
      </c>
      <c r="M61">
        <f t="shared" si="18"/>
        <v>0.99139108281692601</v>
      </c>
      <c r="N61">
        <f t="shared" si="19"/>
        <v>0</v>
      </c>
      <c r="O61">
        <f t="shared" si="20"/>
        <v>0</v>
      </c>
      <c r="P61">
        <f t="shared" si="21"/>
        <v>5.1120833111474706</v>
      </c>
      <c r="Q61">
        <f t="shared" si="22"/>
        <v>255.60416555737353</v>
      </c>
      <c r="R61">
        <f t="shared" si="23"/>
        <v>0</v>
      </c>
      <c r="S61">
        <f t="shared" si="24"/>
        <v>0</v>
      </c>
      <c r="T61">
        <f t="shared" si="25"/>
        <v>5.0691311307896125</v>
      </c>
      <c r="U61">
        <f t="shared" si="26"/>
        <v>41.365581757223495</v>
      </c>
      <c r="V61">
        <f t="shared" si="27"/>
        <v>5.2866075039252128E-2</v>
      </c>
      <c r="W61">
        <f t="shared" si="28"/>
        <v>-46.487578963052364</v>
      </c>
      <c r="X61">
        <f t="shared" si="29"/>
        <v>46.487578963052364</v>
      </c>
      <c r="Y61">
        <f t="shared" si="30"/>
        <v>0.99673694261856227</v>
      </c>
      <c r="Z61">
        <f t="shared" si="31"/>
        <v>0.97101289091246945</v>
      </c>
      <c r="AA61">
        <f t="shared" si="32"/>
        <v>-45.140038440435177</v>
      </c>
      <c r="AB61">
        <f t="shared" si="33"/>
        <v>0</v>
      </c>
      <c r="AC61">
        <f t="shared" si="34"/>
        <v>0</v>
      </c>
      <c r="AD61">
        <f t="shared" si="35"/>
        <v>4.9221916737224172</v>
      </c>
      <c r="AE61">
        <f t="shared" si="36"/>
        <v>40.166513126357692</v>
      </c>
      <c r="AF61">
        <f t="shared" si="37"/>
        <v>5.1333640355059752E-2</v>
      </c>
      <c r="AG61">
        <f t="shared" si="0"/>
        <v>230.2164208368001</v>
      </c>
      <c r="AH61">
        <f t="shared" si="1"/>
        <v>232.21554523434494</v>
      </c>
      <c r="AI61">
        <f t="shared" si="2"/>
        <v>230.2164208368001</v>
      </c>
      <c r="AK61" t="b">
        <f t="shared" si="38"/>
        <v>1</v>
      </c>
      <c r="AL61" t="b">
        <f t="shared" si="39"/>
        <v>1</v>
      </c>
      <c r="AM61">
        <f t="shared" si="40"/>
        <v>230.2164208368001</v>
      </c>
      <c r="AN61" t="b">
        <f t="shared" si="41"/>
        <v>1</v>
      </c>
      <c r="AO61">
        <f t="shared" si="42"/>
        <v>45.140038440435177</v>
      </c>
      <c r="AP61">
        <f>SUM(AO62:$AO$66)</f>
        <v>223.54311233226295</v>
      </c>
      <c r="AQ61" t="b">
        <f t="shared" si="3"/>
        <v>1</v>
      </c>
      <c r="AR61" t="b">
        <f t="shared" si="43"/>
        <v>1</v>
      </c>
      <c r="AS61" t="b">
        <f t="shared" si="44"/>
        <v>1</v>
      </c>
      <c r="AT61" t="b">
        <f t="shared" si="46"/>
        <v>1</v>
      </c>
      <c r="AU61">
        <f t="shared" si="4"/>
        <v>232.21554523434494</v>
      </c>
      <c r="AV61" t="b">
        <f t="shared" si="5"/>
        <v>1</v>
      </c>
      <c r="AW61" t="b">
        <f t="shared" si="6"/>
        <v>1</v>
      </c>
      <c r="AX61" t="b">
        <f t="shared" si="45"/>
        <v>1</v>
      </c>
    </row>
    <row r="62" spans="1:50" x14ac:dyDescent="0.35">
      <c r="A62">
        <v>10</v>
      </c>
      <c r="B62">
        <f t="shared" si="7"/>
        <v>9</v>
      </c>
      <c r="C62">
        <f t="shared" si="8"/>
        <v>51</v>
      </c>
      <c r="D62">
        <f t="shared" si="9"/>
        <v>2.500095654354606E-3</v>
      </c>
      <c r="E62">
        <f t="shared" si="10"/>
        <v>2.0858042009663791E-4</v>
      </c>
      <c r="F62">
        <f t="shared" si="11"/>
        <v>0</v>
      </c>
      <c r="G62">
        <f t="shared" si="12"/>
        <v>0</v>
      </c>
      <c r="H62">
        <f t="shared" si="13"/>
        <v>0.02</v>
      </c>
      <c r="I62">
        <f t="shared" si="14"/>
        <v>1.0249382175382502</v>
      </c>
      <c r="J62">
        <f t="shared" si="15"/>
        <v>2.0678476853401516E-4</v>
      </c>
      <c r="K62">
        <f t="shared" si="16"/>
        <v>0</v>
      </c>
      <c r="L62">
        <f t="shared" si="17"/>
        <v>0</v>
      </c>
      <c r="M62">
        <f t="shared" si="18"/>
        <v>0.99118429804839203</v>
      </c>
      <c r="N62">
        <f t="shared" si="19"/>
        <v>0</v>
      </c>
      <c r="O62">
        <f t="shared" si="20"/>
        <v>0</v>
      </c>
      <c r="P62">
        <f t="shared" si="21"/>
        <v>5.124691087691251</v>
      </c>
      <c r="Q62">
        <f t="shared" si="22"/>
        <v>256.23455438456256</v>
      </c>
      <c r="R62">
        <f t="shared" si="23"/>
        <v>0</v>
      </c>
      <c r="S62">
        <f t="shared" si="24"/>
        <v>0</v>
      </c>
      <c r="T62">
        <f t="shared" si="25"/>
        <v>5.08057304652848</v>
      </c>
      <c r="U62">
        <f t="shared" si="26"/>
        <v>41.356953706803033</v>
      </c>
      <c r="V62">
        <f t="shared" si="27"/>
        <v>5.2985403018828287E-2</v>
      </c>
      <c r="W62">
        <f t="shared" si="28"/>
        <v>-46.490512156350341</v>
      </c>
      <c r="X62">
        <f t="shared" si="29"/>
        <v>46.490512156350341</v>
      </c>
      <c r="Y62">
        <f t="shared" si="30"/>
        <v>0.99673694261856227</v>
      </c>
      <c r="Z62">
        <f t="shared" si="31"/>
        <v>0.96784442013130634</v>
      </c>
      <c r="AA62">
        <f t="shared" si="32"/>
        <v>-44.995582779570341</v>
      </c>
      <c r="AB62">
        <f t="shared" si="33"/>
        <v>0</v>
      </c>
      <c r="AC62">
        <f t="shared" si="34"/>
        <v>0</v>
      </c>
      <c r="AD62">
        <f t="shared" si="35"/>
        <v>4.9172042741521009</v>
      </c>
      <c r="AE62">
        <f t="shared" si="36"/>
        <v>40.027096878758059</v>
      </c>
      <c r="AF62">
        <f t="shared" si="37"/>
        <v>5.1281626660181434E-2</v>
      </c>
      <c r="AG62">
        <f t="shared" si="0"/>
        <v>184.47957733585864</v>
      </c>
      <c r="AH62">
        <f t="shared" si="1"/>
        <v>186.12035894746577</v>
      </c>
      <c r="AI62">
        <f t="shared" si="2"/>
        <v>184.47957733585864</v>
      </c>
      <c r="AK62" t="b">
        <f t="shared" si="38"/>
        <v>1</v>
      </c>
      <c r="AL62" t="b">
        <f t="shared" si="39"/>
        <v>1</v>
      </c>
      <c r="AM62">
        <f t="shared" si="40"/>
        <v>184.47957733585864</v>
      </c>
      <c r="AN62" t="b">
        <f t="shared" si="41"/>
        <v>1</v>
      </c>
      <c r="AO62">
        <f t="shared" si="42"/>
        <v>44.995582779570341</v>
      </c>
      <c r="AP62">
        <f>SUM(AO63:$AO$66)</f>
        <v>178.54752955269262</v>
      </c>
      <c r="AQ62" t="b">
        <f t="shared" si="3"/>
        <v>1</v>
      </c>
      <c r="AR62" t="b">
        <f t="shared" si="43"/>
        <v>1</v>
      </c>
      <c r="AS62" t="b">
        <f t="shared" si="44"/>
        <v>1</v>
      </c>
      <c r="AT62" t="b">
        <f t="shared" si="46"/>
        <v>1</v>
      </c>
      <c r="AU62">
        <f t="shared" si="4"/>
        <v>186.12035894746577</v>
      </c>
      <c r="AV62" t="b">
        <f t="shared" si="5"/>
        <v>1</v>
      </c>
      <c r="AW62" t="b">
        <f t="shared" si="6"/>
        <v>1</v>
      </c>
      <c r="AX62" t="b">
        <f t="shared" si="45"/>
        <v>1</v>
      </c>
    </row>
    <row r="63" spans="1:50" x14ac:dyDescent="0.35">
      <c r="A63">
        <v>11</v>
      </c>
      <c r="B63">
        <f t="shared" si="7"/>
        <v>9</v>
      </c>
      <c r="C63">
        <f t="shared" si="8"/>
        <v>51</v>
      </c>
      <c r="D63">
        <f t="shared" si="9"/>
        <v>2.500095654354606E-3</v>
      </c>
      <c r="E63">
        <f t="shared" si="10"/>
        <v>2.0858042009663791E-4</v>
      </c>
      <c r="F63">
        <f t="shared" si="11"/>
        <v>0</v>
      </c>
      <c r="G63">
        <f t="shared" si="12"/>
        <v>0</v>
      </c>
      <c r="H63">
        <f t="shared" si="13"/>
        <v>0.02</v>
      </c>
      <c r="I63">
        <f t="shared" si="14"/>
        <v>1.0274659916826436</v>
      </c>
      <c r="J63">
        <f t="shared" si="15"/>
        <v>2.0674163728012478E-4</v>
      </c>
      <c r="K63">
        <f t="shared" si="16"/>
        <v>0</v>
      </c>
      <c r="L63">
        <f t="shared" si="17"/>
        <v>0</v>
      </c>
      <c r="M63">
        <f t="shared" si="18"/>
        <v>0.99097755641111196</v>
      </c>
      <c r="N63">
        <f t="shared" si="19"/>
        <v>0</v>
      </c>
      <c r="O63">
        <f t="shared" si="20"/>
        <v>0</v>
      </c>
      <c r="P63">
        <f t="shared" si="21"/>
        <v>5.1373299584132184</v>
      </c>
      <c r="Q63">
        <f t="shared" si="22"/>
        <v>256.86649792066089</v>
      </c>
      <c r="R63">
        <f t="shared" si="23"/>
        <v>0</v>
      </c>
      <c r="S63">
        <f t="shared" si="24"/>
        <v>0</v>
      </c>
      <c r="T63">
        <f t="shared" si="25"/>
        <v>5.0920407886727812</v>
      </c>
      <c r="U63">
        <f t="shared" si="26"/>
        <v>41.348327456024954</v>
      </c>
      <c r="V63">
        <f t="shared" si="27"/>
        <v>5.3105000342529199E-2</v>
      </c>
      <c r="W63">
        <f t="shared" si="28"/>
        <v>-46.493473245040263</v>
      </c>
      <c r="X63">
        <f t="shared" si="29"/>
        <v>46.493473245040263</v>
      </c>
      <c r="Y63">
        <f t="shared" si="30"/>
        <v>0.99673694261856227</v>
      </c>
      <c r="Z63">
        <f t="shared" si="31"/>
        <v>0.96468628825211356</v>
      </c>
      <c r="AA63">
        <f t="shared" si="32"/>
        <v>-44.851616132706845</v>
      </c>
      <c r="AB63">
        <f t="shared" si="33"/>
        <v>0</v>
      </c>
      <c r="AC63">
        <f t="shared" si="34"/>
        <v>0</v>
      </c>
      <c r="AD63">
        <f t="shared" si="35"/>
        <v>4.9122219280531105</v>
      </c>
      <c r="AE63">
        <f t="shared" si="36"/>
        <v>39.88816453898567</v>
      </c>
      <c r="AF63">
        <f t="shared" si="37"/>
        <v>5.1229665668061711E-2</v>
      </c>
      <c r="AG63">
        <f t="shared" si="0"/>
        <v>138.59004222214602</v>
      </c>
      <c r="AH63">
        <f t="shared" si="1"/>
        <v>139.85184762817298</v>
      </c>
      <c r="AI63">
        <f t="shared" si="2"/>
        <v>138.59004222214602</v>
      </c>
      <c r="AK63" t="b">
        <f t="shared" si="38"/>
        <v>1</v>
      </c>
      <c r="AL63" t="b">
        <f t="shared" si="39"/>
        <v>1</v>
      </c>
      <c r="AM63">
        <f t="shared" si="40"/>
        <v>138.59004222214602</v>
      </c>
      <c r="AN63" t="b">
        <f t="shared" si="41"/>
        <v>1</v>
      </c>
      <c r="AO63">
        <f t="shared" si="42"/>
        <v>44.851616132706845</v>
      </c>
      <c r="AP63">
        <f>SUM(AO64:$AO$66)</f>
        <v>133.69591341998577</v>
      </c>
      <c r="AQ63" t="b">
        <f t="shared" si="3"/>
        <v>1</v>
      </c>
      <c r="AR63" t="b">
        <f t="shared" si="43"/>
        <v>1</v>
      </c>
      <c r="AS63" t="b">
        <f t="shared" si="44"/>
        <v>1</v>
      </c>
      <c r="AT63" t="b">
        <f t="shared" si="46"/>
        <v>1</v>
      </c>
      <c r="AU63">
        <f t="shared" si="4"/>
        <v>139.85184762817298</v>
      </c>
      <c r="AV63" t="b">
        <f t="shared" si="5"/>
        <v>1</v>
      </c>
      <c r="AW63" t="b">
        <f t="shared" si="6"/>
        <v>1</v>
      </c>
      <c r="AX63" t="b">
        <f t="shared" si="45"/>
        <v>1</v>
      </c>
    </row>
    <row r="64" spans="1:50" x14ac:dyDescent="0.35">
      <c r="A64">
        <v>12</v>
      </c>
      <c r="B64">
        <f t="shared" si="7"/>
        <v>9</v>
      </c>
      <c r="C64">
        <f t="shared" si="8"/>
        <v>51</v>
      </c>
      <c r="D64">
        <f t="shared" si="9"/>
        <v>2.500095654354606E-3</v>
      </c>
      <c r="E64">
        <f t="shared" si="10"/>
        <v>2.0858042009663791E-4</v>
      </c>
      <c r="F64">
        <f t="shared" si="11"/>
        <v>0</v>
      </c>
      <c r="G64">
        <f t="shared" si="12"/>
        <v>0</v>
      </c>
      <c r="H64">
        <f t="shared" si="13"/>
        <v>0.02</v>
      </c>
      <c r="I64">
        <f t="shared" si="14"/>
        <v>1.0300000000000005</v>
      </c>
      <c r="J64">
        <f t="shared" si="15"/>
        <v>2.0669851502256941E-4</v>
      </c>
      <c r="K64">
        <f t="shared" si="16"/>
        <v>0</v>
      </c>
      <c r="L64">
        <f t="shared" si="17"/>
        <v>0</v>
      </c>
      <c r="M64">
        <f t="shared" si="18"/>
        <v>0.99077085789608943</v>
      </c>
      <c r="N64">
        <f t="shared" si="19"/>
        <v>0</v>
      </c>
      <c r="O64">
        <f t="shared" si="20"/>
        <v>0</v>
      </c>
      <c r="P64">
        <f t="shared" si="21"/>
        <v>5.1500000000000021</v>
      </c>
      <c r="Q64">
        <f t="shared" si="22"/>
        <v>257.50000000000011</v>
      </c>
      <c r="R64">
        <f t="shared" si="23"/>
        <v>0</v>
      </c>
      <c r="S64">
        <f t="shared" si="24"/>
        <v>0</v>
      </c>
      <c r="T64">
        <f t="shared" si="25"/>
        <v>5.1035344155172284</v>
      </c>
      <c r="U64">
        <f t="shared" si="26"/>
        <v>41.339703004513879</v>
      </c>
      <c r="V64">
        <f t="shared" si="27"/>
        <v>5.3224867618311647E-2</v>
      </c>
      <c r="W64">
        <f t="shared" si="28"/>
        <v>-46.496462287649422</v>
      </c>
      <c r="X64">
        <f t="shared" si="29"/>
        <v>46.496462287649422</v>
      </c>
      <c r="Y64">
        <f t="shared" si="30"/>
        <v>0.99673694261856227</v>
      </c>
      <c r="Z64">
        <f t="shared" si="31"/>
        <v>0.96153846153846079</v>
      </c>
      <c r="AA64">
        <f t="shared" si="32"/>
        <v>-44.708136815047489</v>
      </c>
      <c r="AB64">
        <f t="shared" si="33"/>
        <v>0</v>
      </c>
      <c r="AC64">
        <f t="shared" si="34"/>
        <v>0</v>
      </c>
      <c r="AD64">
        <f t="shared" si="35"/>
        <v>4.9072446303050237</v>
      </c>
      <c r="AE64">
        <f t="shared" si="36"/>
        <v>39.74971442741716</v>
      </c>
      <c r="AF64">
        <f t="shared" si="37"/>
        <v>5.1177757325299618E-2</v>
      </c>
      <c r="AG64">
        <f t="shared" si="0"/>
        <v>92.547287669135883</v>
      </c>
      <c r="AH64">
        <f t="shared" si="1"/>
        <v>93.409376074767536</v>
      </c>
      <c r="AI64">
        <f t="shared" si="2"/>
        <v>92.547287669135883</v>
      </c>
      <c r="AK64" t="b">
        <f t="shared" si="38"/>
        <v>1</v>
      </c>
      <c r="AL64" t="b">
        <f t="shared" si="39"/>
        <v>1</v>
      </c>
      <c r="AM64">
        <f t="shared" si="40"/>
        <v>92.547287669135869</v>
      </c>
      <c r="AN64" t="b">
        <f t="shared" si="41"/>
        <v>1</v>
      </c>
      <c r="AO64">
        <f t="shared" si="42"/>
        <v>44.708136815047489</v>
      </c>
      <c r="AP64">
        <f>SUM(AO65:$AO$66)</f>
        <v>88.987776604938261</v>
      </c>
      <c r="AQ64" t="b">
        <f t="shared" si="3"/>
        <v>1</v>
      </c>
      <c r="AR64" t="b">
        <f t="shared" si="43"/>
        <v>1</v>
      </c>
      <c r="AS64" t="b">
        <f t="shared" si="44"/>
        <v>1</v>
      </c>
      <c r="AT64" t="b">
        <f t="shared" si="46"/>
        <v>1</v>
      </c>
      <c r="AU64">
        <f t="shared" si="4"/>
        <v>93.409376074767522</v>
      </c>
      <c r="AV64" t="b">
        <f t="shared" si="5"/>
        <v>1</v>
      </c>
      <c r="AW64" t="b">
        <f t="shared" si="6"/>
        <v>1</v>
      </c>
      <c r="AX64" t="b">
        <f t="shared" si="45"/>
        <v>1</v>
      </c>
    </row>
    <row r="65" spans="1:50" x14ac:dyDescent="0.35">
      <c r="A65">
        <v>13</v>
      </c>
      <c r="B65">
        <f t="shared" si="7"/>
        <v>9</v>
      </c>
      <c r="C65">
        <f t="shared" si="8"/>
        <v>51</v>
      </c>
      <c r="D65">
        <f t="shared" si="9"/>
        <v>2.500095654354606E-3</v>
      </c>
      <c r="E65">
        <f t="shared" si="10"/>
        <v>2.0858042009663791E-4</v>
      </c>
      <c r="F65">
        <f t="shared" si="11"/>
        <v>0</v>
      </c>
      <c r="G65">
        <f t="shared" si="12"/>
        <v>0</v>
      </c>
      <c r="H65">
        <f t="shared" si="13"/>
        <v>0.02</v>
      </c>
      <c r="I65">
        <f t="shared" si="14"/>
        <v>1.0325402578654732</v>
      </c>
      <c r="J65">
        <f t="shared" si="15"/>
        <v>2.0665540175947267E-4</v>
      </c>
      <c r="K65">
        <f t="shared" si="16"/>
        <v>0</v>
      </c>
      <c r="L65">
        <f t="shared" si="17"/>
        <v>0</v>
      </c>
      <c r="M65">
        <f t="shared" si="18"/>
        <v>0.99056420249432997</v>
      </c>
      <c r="N65">
        <f t="shared" si="19"/>
        <v>0</v>
      </c>
      <c r="O65">
        <f t="shared" si="20"/>
        <v>0</v>
      </c>
      <c r="P65">
        <f t="shared" si="21"/>
        <v>5.1627012893273658</v>
      </c>
      <c r="Q65">
        <f t="shared" si="22"/>
        <v>258.13506446636831</v>
      </c>
      <c r="R65">
        <f t="shared" si="23"/>
        <v>0</v>
      </c>
      <c r="S65">
        <f t="shared" si="24"/>
        <v>0</v>
      </c>
      <c r="T65">
        <f t="shared" si="25"/>
        <v>5.115053985488121</v>
      </c>
      <c r="U65">
        <f t="shared" si="26"/>
        <v>41.331080351894535</v>
      </c>
      <c r="V65">
        <f t="shared" si="27"/>
        <v>5.3345005455504718E-2</v>
      </c>
      <c r="W65">
        <f t="shared" si="28"/>
        <v>-46.499479342838164</v>
      </c>
      <c r="X65">
        <f t="shared" si="29"/>
        <v>46.499479342838157</v>
      </c>
      <c r="Y65">
        <f t="shared" si="30"/>
        <v>0.99673694261856227</v>
      </c>
      <c r="Z65">
        <f t="shared" si="31"/>
        <v>0.95840090636400144</v>
      </c>
      <c r="AA65">
        <f t="shared" si="32"/>
        <v>-44.565143147630259</v>
      </c>
      <c r="AB65">
        <f t="shared" si="33"/>
        <v>0</v>
      </c>
      <c r="AC65">
        <f t="shared" si="34"/>
        <v>0</v>
      </c>
      <c r="AD65">
        <f t="shared" si="35"/>
        <v>4.902272375792613</v>
      </c>
      <c r="AE65">
        <f t="shared" si="36"/>
        <v>39.611744870259095</v>
      </c>
      <c r="AF65">
        <f t="shared" si="37"/>
        <v>5.1125901578548322E-2</v>
      </c>
      <c r="AG65">
        <f t="shared" si="0"/>
        <v>46.350784063674773</v>
      </c>
      <c r="AH65">
        <f t="shared" si="1"/>
        <v>46.792306795419542</v>
      </c>
      <c r="AI65">
        <f t="shared" si="2"/>
        <v>46.350784063674773</v>
      </c>
      <c r="AK65" t="b">
        <f t="shared" si="38"/>
        <v>1</v>
      </c>
      <c r="AL65" t="b">
        <f t="shared" si="39"/>
        <v>1</v>
      </c>
      <c r="AM65">
        <f t="shared" si="40"/>
        <v>46.35078406367478</v>
      </c>
      <c r="AN65" t="b">
        <f t="shared" si="41"/>
        <v>1</v>
      </c>
      <c r="AO65">
        <f t="shared" si="42"/>
        <v>44.565143147630252</v>
      </c>
      <c r="AP65">
        <f>SUM(AO66:$AO$66)</f>
        <v>44.422633457308017</v>
      </c>
      <c r="AQ65" t="b">
        <f t="shared" si="3"/>
        <v>1</v>
      </c>
      <c r="AR65" t="b">
        <f t="shared" si="43"/>
        <v>1</v>
      </c>
      <c r="AS65" t="b">
        <f t="shared" si="44"/>
        <v>1</v>
      </c>
      <c r="AT65" t="b">
        <f t="shared" si="46"/>
        <v>1</v>
      </c>
      <c r="AU65">
        <f t="shared" si="4"/>
        <v>46.792306795419535</v>
      </c>
      <c r="AV65" t="b">
        <f t="shared" si="5"/>
        <v>1</v>
      </c>
      <c r="AW65" t="b">
        <f t="shared" si="6"/>
        <v>1</v>
      </c>
      <c r="AX65" t="b">
        <f t="shared" si="45"/>
        <v>1</v>
      </c>
    </row>
    <row r="66" spans="1:50" x14ac:dyDescent="0.35">
      <c r="A66">
        <v>14</v>
      </c>
      <c r="B66">
        <f t="shared" si="7"/>
        <v>9</v>
      </c>
      <c r="C66">
        <f t="shared" si="8"/>
        <v>51</v>
      </c>
      <c r="D66">
        <f t="shared" si="9"/>
        <v>2.500095654354606E-3</v>
      </c>
      <c r="E66">
        <f t="shared" si="10"/>
        <v>2.0858042009663791E-4</v>
      </c>
      <c r="F66">
        <f t="shared" si="11"/>
        <v>0</v>
      </c>
      <c r="G66">
        <f t="shared" si="12"/>
        <v>0</v>
      </c>
      <c r="H66">
        <f t="shared" si="13"/>
        <v>0.02</v>
      </c>
      <c r="I66">
        <f t="shared" si="14"/>
        <v>1.0350867806921333</v>
      </c>
      <c r="J66">
        <f t="shared" si="15"/>
        <v>2.0661229748895844E-4</v>
      </c>
      <c r="K66">
        <f t="shared" si="16"/>
        <v>0</v>
      </c>
      <c r="L66">
        <f t="shared" si="17"/>
        <v>0.990357590196841</v>
      </c>
      <c r="M66">
        <f t="shared" si="18"/>
        <v>0</v>
      </c>
      <c r="N66">
        <f t="shared" si="19"/>
        <v>0</v>
      </c>
      <c r="O66">
        <f t="shared" si="20"/>
        <v>0</v>
      </c>
      <c r="P66">
        <f t="shared" si="21"/>
        <v>5.1754339034606662</v>
      </c>
      <c r="Q66">
        <f t="shared" si="22"/>
        <v>258.77169517303332</v>
      </c>
      <c r="R66">
        <f t="shared" si="23"/>
        <v>0</v>
      </c>
      <c r="S66">
        <f t="shared" si="24"/>
        <v>0</v>
      </c>
      <c r="T66">
        <f t="shared" si="25"/>
        <v>5.1265995571436322</v>
      </c>
      <c r="U66">
        <f t="shared" si="26"/>
        <v>41.322459497791691</v>
      </c>
      <c r="V66">
        <f t="shared" si="27"/>
        <v>5.346541446481283E-2</v>
      </c>
      <c r="W66">
        <f t="shared" si="28"/>
        <v>-46.502524469400136</v>
      </c>
      <c r="X66">
        <f t="shared" si="29"/>
        <v>46.502524469400136</v>
      </c>
      <c r="Y66">
        <f t="shared" si="30"/>
        <v>0.99673694261856227</v>
      </c>
      <c r="Z66">
        <f t="shared" si="31"/>
        <v>0.95527358921211381</v>
      </c>
      <c r="AA66">
        <f t="shared" si="32"/>
        <v>-44.422633457308017</v>
      </c>
      <c r="AB66">
        <f t="shared" si="33"/>
        <v>0</v>
      </c>
      <c r="AC66">
        <f t="shared" si="34"/>
        <v>0</v>
      </c>
      <c r="AD66">
        <f t="shared" si="35"/>
        <v>4.897305159405831</v>
      </c>
      <c r="AE66">
        <f t="shared" si="36"/>
        <v>39.474254199527671</v>
      </c>
      <c r="AF66">
        <f t="shared" si="37"/>
        <v>5.1074098374515021E-2</v>
      </c>
      <c r="AG66">
        <v>0</v>
      </c>
      <c r="AH66">
        <f t="shared" si="1"/>
        <v>0</v>
      </c>
      <c r="AI66">
        <f t="shared" si="2"/>
        <v>0</v>
      </c>
      <c r="AK66" t="b">
        <f t="shared" si="38"/>
        <v>1</v>
      </c>
      <c r="AL66" t="b">
        <f t="shared" si="39"/>
        <v>1</v>
      </c>
      <c r="AM66">
        <f t="shared" si="40"/>
        <v>-2.7061686225238191E-15</v>
      </c>
      <c r="AN66" t="b">
        <f t="shared" si="41"/>
        <v>1</v>
      </c>
      <c r="AO66">
        <f t="shared" si="42"/>
        <v>44.422633457308017</v>
      </c>
      <c r="AR66" t="b">
        <f t="shared" si="43"/>
        <v>1</v>
      </c>
      <c r="AS66" t="b">
        <f t="shared" si="44"/>
        <v>1</v>
      </c>
      <c r="AT66" t="b">
        <f t="shared" si="46"/>
        <v>1</v>
      </c>
      <c r="AW66" t="b">
        <f t="shared" si="6"/>
        <v>1</v>
      </c>
      <c r="AX66" t="b">
        <f t="shared" si="45"/>
        <v>1</v>
      </c>
    </row>
    <row r="68" spans="1:50" x14ac:dyDescent="0.35">
      <c r="A68" s="1" t="s">
        <v>228</v>
      </c>
    </row>
    <row r="69" spans="1:50" x14ac:dyDescent="0.35">
      <c r="A69" t="s">
        <v>198</v>
      </c>
      <c r="B69">
        <f>age_at_entry</f>
        <v>42</v>
      </c>
      <c r="C69" t="s">
        <v>35</v>
      </c>
      <c r="D69" t="s">
        <v>192</v>
      </c>
    </row>
    <row r="70" spans="1:50" x14ac:dyDescent="0.35">
      <c r="A70" t="s">
        <v>199</v>
      </c>
      <c r="B70">
        <f>dur_m</f>
        <v>106</v>
      </c>
      <c r="C70" t="s">
        <v>200</v>
      </c>
      <c r="D70" t="s">
        <v>201</v>
      </c>
    </row>
    <row r="71" spans="1:50" x14ac:dyDescent="0.35">
      <c r="A71" t="s">
        <v>202</v>
      </c>
      <c r="B71">
        <f>term_m</f>
        <v>120</v>
      </c>
      <c r="C71" t="s">
        <v>200</v>
      </c>
      <c r="D71" t="s">
        <v>201</v>
      </c>
    </row>
    <row r="72" spans="1:50" x14ac:dyDescent="0.35">
      <c r="A72" t="s">
        <v>203</v>
      </c>
      <c r="B72">
        <f>rem_m</f>
        <v>14</v>
      </c>
      <c r="C72" t="s">
        <v>200</v>
      </c>
      <c r="D72" t="s">
        <v>201</v>
      </c>
    </row>
    <row r="73" spans="1:50" x14ac:dyDescent="0.35">
      <c r="A73" t="s">
        <v>204</v>
      </c>
      <c r="B73">
        <f>prem_term_m</f>
        <v>108</v>
      </c>
      <c r="C73" t="s">
        <v>200</v>
      </c>
      <c r="D73" t="s">
        <v>201</v>
      </c>
    </row>
    <row r="74" spans="1:50" x14ac:dyDescent="0.35">
      <c r="A74" t="s">
        <v>205</v>
      </c>
      <c r="B74">
        <f>prem_rem_m</f>
        <v>2</v>
      </c>
      <c r="C74" t="s">
        <v>200</v>
      </c>
      <c r="D74" t="s">
        <v>201</v>
      </c>
    </row>
    <row r="75" spans="1:50" x14ac:dyDescent="0.35">
      <c r="A75" t="s">
        <v>206</v>
      </c>
      <c r="B75">
        <f>dur_y_last</f>
        <v>9</v>
      </c>
      <c r="C75" t="s">
        <v>200</v>
      </c>
      <c r="D75" t="s">
        <v>192</v>
      </c>
    </row>
    <row r="76" spans="1:50" x14ac:dyDescent="0.35">
      <c r="A76" t="s">
        <v>229</v>
      </c>
      <c r="B76">
        <f>SUM($AB$53:$AB$66)</f>
        <v>92.482721736215154</v>
      </c>
      <c r="C76" t="s">
        <v>84</v>
      </c>
      <c r="D76" t="s">
        <v>83</v>
      </c>
    </row>
    <row r="77" spans="1:50" x14ac:dyDescent="0.35">
      <c r="A77" t="s">
        <v>230</v>
      </c>
      <c r="B77">
        <f>SUM($AC$53:$AC$66)</f>
        <v>1.8496544347243034</v>
      </c>
      <c r="C77" t="s">
        <v>84</v>
      </c>
      <c r="D77" t="s">
        <v>83</v>
      </c>
    </row>
    <row r="78" spans="1:50" x14ac:dyDescent="0.35">
      <c r="A78" t="s">
        <v>231</v>
      </c>
      <c r="B78">
        <f>SUM($AD$53:$AD$66)</f>
        <v>69.066635984106924</v>
      </c>
      <c r="C78" t="s">
        <v>84</v>
      </c>
      <c r="D78" t="s">
        <v>83</v>
      </c>
    </row>
    <row r="79" spans="1:50" x14ac:dyDescent="0.35">
      <c r="A79" t="s">
        <v>232</v>
      </c>
      <c r="B79">
        <f>SUM($AE$53:$AE$66)</f>
        <v>558.8156962120313</v>
      </c>
      <c r="C79" t="s">
        <v>84</v>
      </c>
      <c r="D79" t="s">
        <v>83</v>
      </c>
    </row>
    <row r="80" spans="1:50" x14ac:dyDescent="0.35">
      <c r="A80" t="s">
        <v>233</v>
      </c>
      <c r="B80">
        <f>SUM($AF$53:$AF$66)</f>
        <v>0.71160094406207886</v>
      </c>
      <c r="C80" t="s">
        <v>84</v>
      </c>
      <c r="D80" t="s">
        <v>83</v>
      </c>
    </row>
    <row r="81" spans="1:4" x14ac:dyDescent="0.35">
      <c r="A81" t="s">
        <v>234</v>
      </c>
      <c r="B81">
        <f>B76-B77-B78-B79-B80</f>
        <v>-537.96086583870942</v>
      </c>
      <c r="C81" t="s">
        <v>84</v>
      </c>
      <c r="D81" t="s">
        <v>83</v>
      </c>
    </row>
    <row r="82" spans="1:4" x14ac:dyDescent="0.35">
      <c r="A82" t="s">
        <v>235</v>
      </c>
      <c r="B82">
        <f>$AG$52</f>
        <v>537.96086583870931</v>
      </c>
      <c r="C82" t="s">
        <v>92</v>
      </c>
      <c r="D82" t="s">
        <v>236</v>
      </c>
    </row>
    <row r="83" spans="1:4" x14ac:dyDescent="0.35">
      <c r="A83" t="s">
        <v>237</v>
      </c>
      <c r="B83">
        <f>$AH$52</f>
        <v>537.96086583870931</v>
      </c>
      <c r="C83" t="s">
        <v>95</v>
      </c>
      <c r="D83" t="s">
        <v>238</v>
      </c>
    </row>
    <row r="84" spans="1:4" x14ac:dyDescent="0.35">
      <c r="A84" t="s">
        <v>239</v>
      </c>
      <c r="B84">
        <f>$AI$52</f>
        <v>537.96086583870931</v>
      </c>
      <c r="C84" t="s">
        <v>97</v>
      </c>
      <c r="D84" t="s">
        <v>240</v>
      </c>
    </row>
    <row r="85" spans="1:4" x14ac:dyDescent="0.35">
      <c r="A85" t="s">
        <v>241</v>
      </c>
      <c r="B85">
        <f>$L$66</f>
        <v>0.990357590196841</v>
      </c>
      <c r="C85" t="s">
        <v>53</v>
      </c>
      <c r="D85" t="s">
        <v>242</v>
      </c>
    </row>
    <row r="87" spans="1:4" x14ac:dyDescent="0.35">
      <c r="A87" s="1" t="s">
        <v>243</v>
      </c>
    </row>
    <row r="88" spans="1:4" x14ac:dyDescent="0.35">
      <c r="A88" t="s">
        <v>244</v>
      </c>
      <c r="B88">
        <f>sum_assured*pols_if_init</f>
        <v>200000</v>
      </c>
      <c r="D88" t="s">
        <v>245</v>
      </c>
    </row>
    <row r="89" spans="1:4" x14ac:dyDescent="0.35">
      <c r="A89" t="s">
        <v>246</v>
      </c>
      <c r="B89">
        <f>sum_assured</f>
        <v>200000</v>
      </c>
      <c r="D89" t="s">
        <v>247</v>
      </c>
    </row>
    <row r="90" spans="1:4" x14ac:dyDescent="0.35">
      <c r="A90" t="s">
        <v>248</v>
      </c>
      <c r="B90">
        <f>pols_if_init</f>
        <v>1</v>
      </c>
      <c r="D90" t="s">
        <v>249</v>
      </c>
    </row>
    <row r="91" spans="1:4" x14ac:dyDescent="0.35">
      <c r="A91" t="s">
        <v>250</v>
      </c>
      <c r="B91">
        <f>SUMPRODUCT($J$53:$J$66+$K$53:$K$66+$L$53:$L$66)</f>
        <v>1.0000000000000002</v>
      </c>
      <c r="D91" t="s">
        <v>251</v>
      </c>
    </row>
    <row r="92" spans="1:4" x14ac:dyDescent="0.35">
      <c r="A92" t="s">
        <v>252</v>
      </c>
      <c r="B92">
        <f>SUM($AA$53:$AA$66)</f>
        <v>-537.96086583870942</v>
      </c>
      <c r="D92" t="s">
        <v>253</v>
      </c>
    </row>
    <row r="94" spans="1:4" x14ac:dyDescent="0.35">
      <c r="A94" t="s">
        <v>128</v>
      </c>
      <c r="B94" t="b">
        <f>AND($AK$52:$AK$66)</f>
        <v>1</v>
      </c>
      <c r="D94" t="s">
        <v>129</v>
      </c>
    </row>
    <row r="95" spans="1:4" x14ac:dyDescent="0.35">
      <c r="A95" t="s">
        <v>130</v>
      </c>
      <c r="B95" t="b">
        <f>AND($AL$53:$AL$66)</f>
        <v>1</v>
      </c>
      <c r="D95" t="s">
        <v>131</v>
      </c>
    </row>
    <row r="96" spans="1:4" x14ac:dyDescent="0.35">
      <c r="A96" t="s">
        <v>132</v>
      </c>
      <c r="B96" t="b">
        <f>AND($AG$66=0,$M$66=0)</f>
        <v>1</v>
      </c>
      <c r="D96" t="s">
        <v>133</v>
      </c>
    </row>
    <row r="97" spans="1:4" x14ac:dyDescent="0.35">
      <c r="A97" t="s">
        <v>134</v>
      </c>
      <c r="B97" t="b">
        <f>AND($AN$53:$AN$66)</f>
        <v>1</v>
      </c>
      <c r="D97" t="s">
        <v>135</v>
      </c>
    </row>
    <row r="98" spans="1:4" x14ac:dyDescent="0.35">
      <c r="A98" t="s">
        <v>136</v>
      </c>
      <c r="B98" t="b">
        <f>ABS(reserve_0-(-pv_net_cf))&lt;=0.000000001*MAX(ABS(reserve_0),ABS(pv_net_cf),scale_money)</f>
        <v>1</v>
      </c>
      <c r="D98" t="s">
        <v>137</v>
      </c>
    </row>
    <row r="99" spans="1:4" x14ac:dyDescent="0.35">
      <c r="A99" t="s">
        <v>138</v>
      </c>
      <c r="B99" t="b">
        <f>AND($AQ$52:$AQ$65)</f>
        <v>1</v>
      </c>
      <c r="D99" t="s">
        <v>139</v>
      </c>
    </row>
    <row r="100" spans="1:4" x14ac:dyDescent="0.35">
      <c r="A100" t="s">
        <v>140</v>
      </c>
      <c r="B100" t="b">
        <f>AND($AR$53:$AR$66)</f>
        <v>1</v>
      </c>
      <c r="D100" t="s">
        <v>141</v>
      </c>
    </row>
    <row r="101" spans="1:4" x14ac:dyDescent="0.35">
      <c r="A101" t="s">
        <v>142</v>
      </c>
      <c r="B101" t="b">
        <f>AND($AS$53:$AS$66)</f>
        <v>1</v>
      </c>
      <c r="D101" t="s">
        <v>143</v>
      </c>
    </row>
    <row r="102" spans="1:4" x14ac:dyDescent="0.35">
      <c r="A102" t="s">
        <v>144</v>
      </c>
      <c r="B102" t="b">
        <f>SUMPRODUCT(--($N$53:$N$66&lt;&gt;0))=prem_rem_m</f>
        <v>1</v>
      </c>
      <c r="D102" t="s">
        <v>145</v>
      </c>
    </row>
    <row r="103" spans="1:4" x14ac:dyDescent="0.35">
      <c r="A103" t="s">
        <v>146</v>
      </c>
      <c r="B103" t="b">
        <f>AND($AT$53:$AT$66)</f>
        <v>1</v>
      </c>
      <c r="D103" t="s">
        <v>147</v>
      </c>
    </row>
    <row r="104" spans="1:4" x14ac:dyDescent="0.35">
      <c r="A104" t="s">
        <v>148</v>
      </c>
      <c r="B104" t="b">
        <f>AND($AV$52:$AV$65)</f>
        <v>1</v>
      </c>
      <c r="D104" t="s">
        <v>149</v>
      </c>
    </row>
    <row r="105" spans="1:4" x14ac:dyDescent="0.35">
      <c r="A105" t="s">
        <v>150</v>
      </c>
      <c r="B105" t="b">
        <f>AND($AW$52:$AW$66)</f>
        <v>1</v>
      </c>
      <c r="D105" t="s">
        <v>151</v>
      </c>
    </row>
    <row r="106" spans="1:4" x14ac:dyDescent="0.35">
      <c r="A106" t="s">
        <v>152</v>
      </c>
      <c r="B106" t="b">
        <f>ABS(exits_sum-scale_count)&lt;=0.000000001*MAX(ABS(exits_sum),ABS(scale_count),scale_count)</f>
        <v>1</v>
      </c>
      <c r="D106" t="s">
        <v>153</v>
      </c>
    </row>
    <row r="107" spans="1:4" x14ac:dyDescent="0.35">
      <c r="A107" t="s">
        <v>154</v>
      </c>
      <c r="B107" t="b">
        <f>ABS(pv_net_cf-pv_net_cf_t_sum)&lt;=0.000000001*MAX(ABS(pv_net_cf),ABS(pv_net_cf_t_sum),scale_money)</f>
        <v>1</v>
      </c>
      <c r="D107" t="s">
        <v>155</v>
      </c>
    </row>
    <row r="108" spans="1:4" x14ac:dyDescent="0.35">
      <c r="A108" t="s">
        <v>156</v>
      </c>
      <c r="B108" t="b">
        <f>AND($AX$53:$AX$66)</f>
        <v>1</v>
      </c>
      <c r="D108" t="s">
        <v>157</v>
      </c>
    </row>
    <row r="109" spans="1:4" x14ac:dyDescent="0.35">
      <c r="A109" t="s">
        <v>158</v>
      </c>
      <c r="B109" t="b">
        <f>MAX($A$52:$A$66)=rem_m</f>
        <v>1</v>
      </c>
      <c r="D109" t="s">
        <v>159</v>
      </c>
    </row>
    <row r="110" spans="1:4" x14ac:dyDescent="0.35">
      <c r="A110" s="1" t="s">
        <v>160</v>
      </c>
      <c r="B110" t="b">
        <f>AND($B$94:$B$109)</f>
        <v>1</v>
      </c>
      <c r="D110" t="s">
        <v>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215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20" customWidth="1"/>
    <col min="2" max="50" width="15" customWidth="1"/>
  </cols>
  <sheetData>
    <row r="1" spans="1:4" x14ac:dyDescent="0.35">
      <c r="A1" s="1" t="s">
        <v>177</v>
      </c>
    </row>
    <row r="2" spans="1:4" x14ac:dyDescent="0.35">
      <c r="A2" t="s">
        <v>178</v>
      </c>
      <c r="B2" s="2">
        <v>46388</v>
      </c>
      <c r="C2" t="s">
        <v>179</v>
      </c>
      <c r="D2" t="s">
        <v>180</v>
      </c>
    </row>
    <row r="3" spans="1:4" x14ac:dyDescent="0.35">
      <c r="A3" t="s">
        <v>181</v>
      </c>
      <c r="B3" t="s">
        <v>258</v>
      </c>
      <c r="C3" t="s">
        <v>183</v>
      </c>
      <c r="D3" t="s">
        <v>184</v>
      </c>
    </row>
    <row r="4" spans="1:4" x14ac:dyDescent="0.35">
      <c r="A4" t="s">
        <v>185</v>
      </c>
      <c r="B4" t="s">
        <v>176</v>
      </c>
      <c r="C4" t="s">
        <v>183</v>
      </c>
      <c r="D4" t="s">
        <v>186</v>
      </c>
    </row>
    <row r="5" spans="1:4" x14ac:dyDescent="0.35">
      <c r="A5" t="s">
        <v>187</v>
      </c>
      <c r="B5" s="2">
        <v>37680</v>
      </c>
      <c r="C5" t="s">
        <v>183</v>
      </c>
      <c r="D5" t="s">
        <v>188</v>
      </c>
    </row>
    <row r="6" spans="1:4" x14ac:dyDescent="0.35">
      <c r="A6" t="s">
        <v>189</v>
      </c>
      <c r="B6" s="2">
        <v>46336</v>
      </c>
      <c r="C6" t="s">
        <v>183</v>
      </c>
      <c r="D6" t="s">
        <v>188</v>
      </c>
    </row>
    <row r="7" spans="1:4" x14ac:dyDescent="0.35">
      <c r="A7" t="s">
        <v>190</v>
      </c>
      <c r="B7" s="2">
        <v>49989</v>
      </c>
      <c r="C7" t="s">
        <v>183</v>
      </c>
      <c r="D7" t="s">
        <v>188</v>
      </c>
    </row>
    <row r="8" spans="1:4" x14ac:dyDescent="0.35">
      <c r="A8" t="s">
        <v>191</v>
      </c>
      <c r="B8">
        <v>10</v>
      </c>
      <c r="C8" t="s">
        <v>183</v>
      </c>
      <c r="D8" t="s">
        <v>192</v>
      </c>
    </row>
    <row r="9" spans="1:4" x14ac:dyDescent="0.35">
      <c r="A9" t="s">
        <v>193</v>
      </c>
      <c r="B9">
        <v>100000</v>
      </c>
      <c r="C9" t="s">
        <v>183</v>
      </c>
      <c r="D9" t="s">
        <v>60</v>
      </c>
    </row>
    <row r="10" spans="1:4" x14ac:dyDescent="0.35">
      <c r="A10" t="s">
        <v>194</v>
      </c>
      <c r="B10">
        <v>10.76</v>
      </c>
      <c r="C10" t="s">
        <v>183</v>
      </c>
      <c r="D10" t="s">
        <v>195</v>
      </c>
    </row>
    <row r="11" spans="1:4" x14ac:dyDescent="0.35">
      <c r="A11" t="s">
        <v>196</v>
      </c>
      <c r="B11">
        <v>1</v>
      </c>
      <c r="C11" t="s">
        <v>183</v>
      </c>
      <c r="D11" t="s">
        <v>52</v>
      </c>
    </row>
    <row r="13" spans="1:4" x14ac:dyDescent="0.35">
      <c r="A13" s="1" t="s">
        <v>197</v>
      </c>
    </row>
    <row r="14" spans="1:4" x14ac:dyDescent="0.35">
      <c r="A14" t="s">
        <v>198</v>
      </c>
      <c r="B14">
        <f>YEAR(entry_date)-YEAR(birth_date)-IF(OR(MONTH(entry_date)&lt;MONTH(birth_date),AND(MONTH(entry_date)=MONTH(birth_date),DAY(entry_date)&lt;DAY(birth_date))),1,0)</f>
        <v>23</v>
      </c>
      <c r="C14" t="s">
        <v>35</v>
      </c>
      <c r="D14" t="s">
        <v>192</v>
      </c>
    </row>
    <row r="15" spans="1:4" x14ac:dyDescent="0.35">
      <c r="A15" t="s">
        <v>199</v>
      </c>
      <c r="B15">
        <f>12*(YEAR(valuation_date)-YEAR(entry_date))+(MONTH(valuation_date)-MONTH(entry_date))-IF(DAY(valuation_date)&lt;DAY(entry_date),1,0)</f>
        <v>1</v>
      </c>
      <c r="C15" t="s">
        <v>200</v>
      </c>
      <c r="D15" t="s">
        <v>201</v>
      </c>
    </row>
    <row r="16" spans="1:4" x14ac:dyDescent="0.35">
      <c r="A16" t="s">
        <v>202</v>
      </c>
      <c r="B16">
        <f>12*(YEAR(maturity_date)-YEAR(entry_date))+(MONTH(maturity_date)-MONTH(entry_date))-IF(DAY(maturity_date)&lt;DAY(entry_date),1,0)</f>
        <v>120</v>
      </c>
      <c r="C16" t="s">
        <v>200</v>
      </c>
      <c r="D16" t="s">
        <v>201</v>
      </c>
    </row>
    <row r="17" spans="1:4" x14ac:dyDescent="0.35">
      <c r="A17" t="s">
        <v>203</v>
      </c>
      <c r="B17">
        <f>term_m-dur_m</f>
        <v>119</v>
      </c>
      <c r="C17" t="s">
        <v>200</v>
      </c>
      <c r="D17" t="s">
        <v>201</v>
      </c>
    </row>
    <row r="18" spans="1:4" x14ac:dyDescent="0.35">
      <c r="A18" t="s">
        <v>204</v>
      </c>
      <c r="B18">
        <f>12*prem_term_y</f>
        <v>120</v>
      </c>
      <c r="C18" t="s">
        <v>200</v>
      </c>
      <c r="D18" t="s">
        <v>201</v>
      </c>
    </row>
    <row r="19" spans="1:4" x14ac:dyDescent="0.35">
      <c r="A19" t="s">
        <v>205</v>
      </c>
      <c r="B19">
        <f>MAX(prem_term_m-dur_m,0)</f>
        <v>119</v>
      </c>
      <c r="C19" t="s">
        <v>200</v>
      </c>
      <c r="D19" t="s">
        <v>201</v>
      </c>
    </row>
    <row r="20" spans="1:4" x14ac:dyDescent="0.35">
      <c r="A20" t="s">
        <v>206</v>
      </c>
      <c r="B20">
        <f>INT((term_m-1)/12)</f>
        <v>9</v>
      </c>
      <c r="C20" t="s">
        <v>200</v>
      </c>
      <c r="D20" t="s">
        <v>192</v>
      </c>
    </row>
    <row r="22" spans="1:4" x14ac:dyDescent="0.35">
      <c r="A22" s="1" t="s">
        <v>207</v>
      </c>
    </row>
    <row r="23" spans="1:4" x14ac:dyDescent="0.35">
      <c r="A23" t="s">
        <v>208</v>
      </c>
      <c r="B23">
        <v>0.04</v>
      </c>
      <c r="C23" t="s">
        <v>209</v>
      </c>
      <c r="D23" t="s">
        <v>210</v>
      </c>
    </row>
    <row r="24" spans="1:4" x14ac:dyDescent="0.35">
      <c r="A24" t="s">
        <v>211</v>
      </c>
      <c r="B24">
        <v>0.03</v>
      </c>
      <c r="C24" t="s">
        <v>209</v>
      </c>
      <c r="D24" t="s">
        <v>210</v>
      </c>
    </row>
    <row r="25" spans="1:4" x14ac:dyDescent="0.35">
      <c r="A25" t="s">
        <v>212</v>
      </c>
      <c r="B25">
        <f>(1+i)^(1/12)-1</f>
        <v>3.2737397821989145E-3</v>
      </c>
      <c r="C25" t="s">
        <v>209</v>
      </c>
      <c r="D25" t="s">
        <v>213</v>
      </c>
    </row>
    <row r="26" spans="1:4" x14ac:dyDescent="0.35">
      <c r="A26" t="s">
        <v>214</v>
      </c>
      <c r="B26">
        <f>(1+i)^(-1/12)</f>
        <v>0.99673694261856227</v>
      </c>
      <c r="C26" t="s">
        <v>209</v>
      </c>
      <c r="D26" t="s">
        <v>78</v>
      </c>
    </row>
    <row r="27" spans="1:4" x14ac:dyDescent="0.35">
      <c r="A27" t="s">
        <v>215</v>
      </c>
      <c r="B27">
        <f>(1+e)^(1/12)-1</f>
        <v>2.4662697723036864E-3</v>
      </c>
      <c r="C27" t="s">
        <v>209</v>
      </c>
      <c r="D27" t="s">
        <v>213</v>
      </c>
    </row>
    <row r="28" spans="1:4" x14ac:dyDescent="0.35">
      <c r="A28" t="s">
        <v>163</v>
      </c>
      <c r="B28">
        <v>2.0000000000000001E-4</v>
      </c>
      <c r="C28" t="s">
        <v>39</v>
      </c>
      <c r="D28" t="s">
        <v>164</v>
      </c>
    </row>
    <row r="29" spans="1:4" x14ac:dyDescent="0.35">
      <c r="A29" t="s">
        <v>165</v>
      </c>
      <c r="B29">
        <v>1.4999999999999999E-4</v>
      </c>
      <c r="C29" t="s">
        <v>39</v>
      </c>
      <c r="D29" t="s">
        <v>166</v>
      </c>
    </row>
    <row r="30" spans="1:4" x14ac:dyDescent="0.35">
      <c r="A30" t="s">
        <v>167</v>
      </c>
      <c r="B30">
        <v>1.7E-5</v>
      </c>
      <c r="C30" t="s">
        <v>39</v>
      </c>
      <c r="D30" t="s">
        <v>168</v>
      </c>
    </row>
    <row r="31" spans="1:4" x14ac:dyDescent="0.35">
      <c r="A31" t="s">
        <v>169</v>
      </c>
      <c r="B31">
        <v>1.1E-5</v>
      </c>
      <c r="C31" t="s">
        <v>39</v>
      </c>
      <c r="D31" t="s">
        <v>170</v>
      </c>
    </row>
    <row r="32" spans="1:4" x14ac:dyDescent="0.35">
      <c r="A32" t="s">
        <v>171</v>
      </c>
      <c r="B32">
        <v>1.1000000000000001</v>
      </c>
      <c r="C32" t="s">
        <v>39</v>
      </c>
      <c r="D32" t="s">
        <v>172</v>
      </c>
    </row>
    <row r="33" spans="1:4" x14ac:dyDescent="0.35">
      <c r="A33" t="s">
        <v>216</v>
      </c>
      <c r="B33">
        <v>5</v>
      </c>
      <c r="C33" t="s">
        <v>217</v>
      </c>
      <c r="D33" t="s">
        <v>218</v>
      </c>
    </row>
    <row r="34" spans="1:4" x14ac:dyDescent="0.35">
      <c r="A34" t="s">
        <v>219</v>
      </c>
      <c r="B34">
        <v>250</v>
      </c>
      <c r="C34" t="s">
        <v>217</v>
      </c>
      <c r="D34" t="s">
        <v>220</v>
      </c>
    </row>
    <row r="36" spans="1:4" x14ac:dyDescent="0.35">
      <c r="A36" s="1" t="s">
        <v>221</v>
      </c>
    </row>
    <row r="37" spans="1:4" x14ac:dyDescent="0.35">
      <c r="A37" t="s">
        <v>222</v>
      </c>
      <c r="B37" t="s">
        <v>223</v>
      </c>
      <c r="D37" t="s">
        <v>224</v>
      </c>
    </row>
    <row r="38" spans="1:4" x14ac:dyDescent="0.35">
      <c r="A38">
        <v>0</v>
      </c>
      <c r="B38">
        <v>0.15</v>
      </c>
    </row>
    <row r="39" spans="1:4" x14ac:dyDescent="0.35">
      <c r="A39">
        <v>1</v>
      </c>
      <c r="B39">
        <v>0.1</v>
      </c>
    </row>
    <row r="40" spans="1:4" x14ac:dyDescent="0.35">
      <c r="A40">
        <v>2</v>
      </c>
      <c r="B40">
        <v>0.08</v>
      </c>
    </row>
    <row r="41" spans="1:4" x14ac:dyDescent="0.35">
      <c r="A41">
        <v>3</v>
      </c>
      <c r="B41">
        <v>0.06</v>
      </c>
    </row>
    <row r="42" spans="1:4" x14ac:dyDescent="0.35">
      <c r="A42">
        <v>4</v>
      </c>
      <c r="B42">
        <v>0.05</v>
      </c>
    </row>
    <row r="43" spans="1:4" x14ac:dyDescent="0.35">
      <c r="A43">
        <v>5</v>
      </c>
      <c r="B43">
        <v>0.04</v>
      </c>
    </row>
    <row r="45" spans="1:4" x14ac:dyDescent="0.35">
      <c r="A45" s="1" t="s">
        <v>225</v>
      </c>
    </row>
    <row r="46" spans="1:4" x14ac:dyDescent="0.35">
      <c r="A46" t="s">
        <v>222</v>
      </c>
      <c r="B46" t="s">
        <v>226</v>
      </c>
      <c r="D46" t="s">
        <v>46</v>
      </c>
    </row>
    <row r="47" spans="1:4" x14ac:dyDescent="0.35">
      <c r="A47">
        <v>0</v>
      </c>
      <c r="B47">
        <v>0.2</v>
      </c>
    </row>
    <row r="48" spans="1:4" x14ac:dyDescent="0.35">
      <c r="A48">
        <v>1</v>
      </c>
      <c r="B48">
        <v>0.02</v>
      </c>
    </row>
    <row r="50" spans="1:50" x14ac:dyDescent="0.35">
      <c r="A50" s="1" t="s">
        <v>227</v>
      </c>
    </row>
    <row r="51" spans="1:50" x14ac:dyDescent="0.35">
      <c r="A51" s="1" t="s">
        <v>31</v>
      </c>
      <c r="B51" s="1" t="s">
        <v>34</v>
      </c>
      <c r="C51" s="1" t="s">
        <v>36</v>
      </c>
      <c r="D51" s="1" t="s">
        <v>37</v>
      </c>
      <c r="E51" s="1" t="s">
        <v>40</v>
      </c>
      <c r="F51" s="1" t="s">
        <v>42</v>
      </c>
      <c r="G51" s="1" t="s">
        <v>44</v>
      </c>
      <c r="H51" s="1" t="s">
        <v>45</v>
      </c>
      <c r="I51" s="1" t="s">
        <v>48</v>
      </c>
      <c r="J51" s="1" t="s">
        <v>51</v>
      </c>
      <c r="K51" s="1" t="s">
        <v>54</v>
      </c>
      <c r="L51" s="1" t="s">
        <v>55</v>
      </c>
      <c r="M51" s="1" t="s">
        <v>56</v>
      </c>
      <c r="N51" s="1" t="s">
        <v>59</v>
      </c>
      <c r="O51" s="1" t="s">
        <v>62</v>
      </c>
      <c r="P51" s="1" t="s">
        <v>63</v>
      </c>
      <c r="Q51" s="1" t="s">
        <v>64</v>
      </c>
      <c r="R51" s="1" t="s">
        <v>65</v>
      </c>
      <c r="S51" s="1" t="s">
        <v>68</v>
      </c>
      <c r="T51" s="1" t="s">
        <v>69</v>
      </c>
      <c r="U51" s="1" t="s">
        <v>71</v>
      </c>
      <c r="V51" s="1" t="s">
        <v>72</v>
      </c>
      <c r="W51" s="1" t="s">
        <v>73</v>
      </c>
      <c r="X51" s="1" t="s">
        <v>76</v>
      </c>
      <c r="Y51" s="1" t="s">
        <v>77</v>
      </c>
      <c r="Z51" s="1" t="s">
        <v>80</v>
      </c>
      <c r="AA51" s="1" t="s">
        <v>82</v>
      </c>
      <c r="AB51" s="1" t="s">
        <v>85</v>
      </c>
      <c r="AC51" s="1" t="s">
        <v>86</v>
      </c>
      <c r="AD51" s="1" t="s">
        <v>87</v>
      </c>
      <c r="AE51" s="1" t="s">
        <v>88</v>
      </c>
      <c r="AF51" s="1" t="s">
        <v>89</v>
      </c>
      <c r="AG51" s="1" t="s">
        <v>90</v>
      </c>
      <c r="AH51" s="1" t="s">
        <v>93</v>
      </c>
      <c r="AI51" s="1" t="s">
        <v>96</v>
      </c>
      <c r="AK51" s="1" t="s">
        <v>99</v>
      </c>
      <c r="AL51" s="1" t="s">
        <v>101</v>
      </c>
      <c r="AM51" s="1" t="s">
        <v>103</v>
      </c>
      <c r="AN51" s="1" t="s">
        <v>105</v>
      </c>
      <c r="AO51" s="1" t="s">
        <v>107</v>
      </c>
      <c r="AP51" s="1" t="s">
        <v>109</v>
      </c>
      <c r="AQ51" s="1" t="s">
        <v>111</v>
      </c>
      <c r="AR51" s="1" t="s">
        <v>113</v>
      </c>
      <c r="AS51" s="1" t="s">
        <v>115</v>
      </c>
      <c r="AT51" s="1" t="s">
        <v>117</v>
      </c>
      <c r="AU51" s="1" t="s">
        <v>119</v>
      </c>
      <c r="AV51" s="1" t="s">
        <v>121</v>
      </c>
      <c r="AW51" s="1" t="s">
        <v>123</v>
      </c>
      <c r="AX51" s="1" t="s">
        <v>125</v>
      </c>
    </row>
    <row r="52" spans="1:50" x14ac:dyDescent="0.35">
      <c r="A52">
        <v>0</v>
      </c>
      <c r="I52">
        <v>1</v>
      </c>
      <c r="M52">
        <f>pols_if_init</f>
        <v>1</v>
      </c>
      <c r="Z52">
        <v>1</v>
      </c>
      <c r="AG52">
        <f t="shared" ref="AG52:AG83" si="0">(AG53+X53)*Y53</f>
        <v>-139.79039530868377</v>
      </c>
      <c r="AH52">
        <f t="shared" ref="AH52:AH83" si="1">IF(M52&gt;0,AG52/M52,0)</f>
        <v>-139.79039530868377</v>
      </c>
      <c r="AI52">
        <f t="shared" ref="AI52:AI83" si="2">IF(AG52&gt;0,AG52,0)</f>
        <v>0</v>
      </c>
      <c r="AK52" t="b">
        <f>M52&gt;=0</f>
        <v>1</v>
      </c>
      <c r="AP52">
        <f>SUM(AO53:$AO$171)</f>
        <v>-139.7903953086838</v>
      </c>
      <c r="AQ52" t="b">
        <f t="shared" ref="AQ52:AQ83" si="3">ABS(AG52*Z52-AP52)&lt;=0.000000001*MAX(ABS(AG52*Z52),ABS(AP52),scale_money)</f>
        <v>1</v>
      </c>
      <c r="AU52">
        <f t="shared" ref="AU52:AU83" si="4">-(N53-O53)+v_m*(E53*(sum_assured+Q53)+P53+(1-E53)*(1-G53)*AH53)</f>
        <v>-139.7903953086838</v>
      </c>
      <c r="AV52" t="b">
        <f t="shared" ref="AV52:AV83" si="5">ABS(AH52-AU52)&lt;=0.000000001*MAX(ABS(AH52),ABS(AU52),scale_pp)</f>
        <v>1</v>
      </c>
      <c r="AW52" t="b">
        <f t="shared" ref="AW52:AW83" si="6">AND(AI52&gt;=0,AI52&gt;=AG52)</f>
        <v>1</v>
      </c>
    </row>
    <row r="53" spans="1:50" x14ac:dyDescent="0.35">
      <c r="A53">
        <v>1</v>
      </c>
      <c r="B53">
        <f t="shared" ref="B53:B84" si="7">MIN(INT((dur_m+A53-1)/12),dur_y_last)</f>
        <v>0</v>
      </c>
      <c r="C53">
        <f t="shared" ref="C53:C84" si="8">age_at_entry+B53</f>
        <v>23</v>
      </c>
      <c r="D53">
        <f t="shared" ref="D53:D84" si="9">INDEX(mort_table,MATCH(C53,mort_age,0),MATCH(sex,mort_sex,0))</f>
        <v>2.5331188441390928E-4</v>
      </c>
      <c r="E53">
        <f t="shared" ref="E53:E84" si="10">IF(A53&lt;=rem_m,1-(1-D53)^(1/12),0)</f>
        <v>2.1111774917370596E-5</v>
      </c>
      <c r="F53">
        <f t="shared" ref="F53:F84" si="11">IF(A53&lt;=prem_rem_m,INDEX(lapse_table,MATCH(MIN(B53,5),lapse_key,0)),0)</f>
        <v>0.15</v>
      </c>
      <c r="G53">
        <f t="shared" ref="G53:G84" si="12">1-(1-F53)^(1/12)</f>
        <v>1.3451947011868914E-2</v>
      </c>
      <c r="H53">
        <f t="shared" ref="H53:H84" si="13">INDEX(comm_table,MATCH(MIN(B53,1),comm_key,0))</f>
        <v>0.2</v>
      </c>
      <c r="I53">
        <f t="shared" ref="I53:I84" si="14">(1+e_m)^A53</f>
        <v>1.0024662697723037</v>
      </c>
      <c r="J53">
        <f t="shared" ref="J53:J84" si="15">M52*E53</f>
        <v>2.1111774917370596E-5</v>
      </c>
      <c r="K53">
        <f t="shared" ref="K53:K84" si="16">(M52-J53)*G53</f>
        <v>1.34516630173914E-2</v>
      </c>
      <c r="L53">
        <f t="shared" ref="L53:L84" si="17">IF(A53=rem_m,M52-J53-K53,0)</f>
        <v>0</v>
      </c>
      <c r="M53">
        <f t="shared" ref="M53:M84" si="18">M52-J53-K53-L53</f>
        <v>0.98652722520769121</v>
      </c>
      <c r="N53">
        <f t="shared" ref="N53:N84" si="19">IF(A53&lt;=prem_rem_m,premium,0)</f>
        <v>10.76</v>
      </c>
      <c r="O53">
        <f t="shared" ref="O53:O84" si="20">N53*H53</f>
        <v>2.1520000000000001</v>
      </c>
      <c r="P53">
        <f t="shared" ref="P53:P84" si="21">maint_base*I53</f>
        <v>5.0123313488615189</v>
      </c>
      <c r="Q53">
        <f t="shared" ref="Q53:Q84" si="22">claim_exp_base*I53</f>
        <v>250.61656744307592</v>
      </c>
      <c r="R53">
        <f t="shared" ref="R53:R84" si="23">M52*N53</f>
        <v>10.76</v>
      </c>
      <c r="S53">
        <f t="shared" ref="S53:S84" si="24">R53*H53</f>
        <v>2.1520000000000001</v>
      </c>
      <c r="T53">
        <f t="shared" ref="T53:T84" si="25">M52*P53</f>
        <v>5.0123313488615189</v>
      </c>
      <c r="U53">
        <f t="shared" ref="U53:U84" si="26">J53*sum_assured</f>
        <v>2.1111774917370596</v>
      </c>
      <c r="V53">
        <f t="shared" ref="V53:V84" si="27">J53*Q53</f>
        <v>5.2909605624222467E-3</v>
      </c>
      <c r="W53">
        <f t="shared" ref="W53:W84" si="28">R53-S53-T53-U53-V53</f>
        <v>1.4792001988389998</v>
      </c>
      <c r="X53">
        <f t="shared" ref="X53:X84" si="29">U53+V53+T53-(R53-S53)*(1+i_m)</f>
        <v>-1.5073805508841689</v>
      </c>
      <c r="Y53">
        <f t="shared" ref="Y53:Y84" si="30">v_m</f>
        <v>0.99673694261856227</v>
      </c>
      <c r="Z53">
        <f t="shared" ref="Z53:Z84" si="31">v_m^A53</f>
        <v>0.99673694261856227</v>
      </c>
      <c r="AA53">
        <f t="shared" ref="AA53:AA84" si="32">(R53-S53)*Z52-(T53+U53+V53)*Z53</f>
        <v>1.5024618816509703</v>
      </c>
      <c r="AB53">
        <f t="shared" ref="AB53:AB84" si="33">R53*Z52</f>
        <v>10.76</v>
      </c>
      <c r="AC53">
        <f t="shared" ref="AC53:AC84" si="34">S53*Z52</f>
        <v>2.1520000000000001</v>
      </c>
      <c r="AD53">
        <f t="shared" ref="AD53:AD84" si="35">T53*Z53</f>
        <v>4.9959758240554049</v>
      </c>
      <c r="AE53">
        <f t="shared" ref="AE53:AE84" si="36">U53*Z53</f>
        <v>2.1042885984391217</v>
      </c>
      <c r="AF53">
        <f t="shared" ref="AF53:AF84" si="37">V53*Z53</f>
        <v>5.2736958545041386E-3</v>
      </c>
      <c r="AG53">
        <f t="shared" si="0"/>
        <v>-138.74065213609097</v>
      </c>
      <c r="AH53">
        <f t="shared" si="1"/>
        <v>-140.6354012246162</v>
      </c>
      <c r="AI53">
        <f t="shared" si="2"/>
        <v>0</v>
      </c>
      <c r="AK53" t="b">
        <f t="shared" ref="AK53:AK84" si="38">AND(M53&gt;=0,M53&lt;=M52)</f>
        <v>1</v>
      </c>
      <c r="AL53" t="b">
        <f t="shared" ref="AL53:AL84" si="39">AND(D53&gt;=0,D53&lt;=1,E53&gt;=0,E53&lt;=1,F53&gt;=0,F53&lt;=1,G53&gt;=0,G53&lt;=1,J53+K53+L53&lt;=M52+0.000000001*scale_count)</f>
        <v>1</v>
      </c>
      <c r="AM53">
        <f t="shared" ref="AM53:AM84" si="40">(AG52+R53-S53)*(1+i_m)-T53-U53-V53</f>
        <v>-138.74065213609097</v>
      </c>
      <c r="AN53" t="b">
        <f t="shared" ref="AN53:AN84" si="41">ABS(AM53-AG53)&lt;=0.000000001*MAX(ABS(AM53),ABS(AG53),scale_money)</f>
        <v>1</v>
      </c>
      <c r="AO53">
        <f t="shared" ref="AO53:AO84" si="42">(U53+V53+T53)*Z53-(R53-S53)*Z52</f>
        <v>-1.5024618816509703</v>
      </c>
      <c r="AP53">
        <f>SUM(AO54:$AO$171)</f>
        <v>-138.28793342703284</v>
      </c>
      <c r="AQ53" t="b">
        <f t="shared" si="3"/>
        <v>1</v>
      </c>
      <c r="AR53" t="b">
        <f t="shared" ref="AR53:AR84" si="43">IF(A53&lt;&gt;rem_m,L53=0,L53=M52-J53-K53)</f>
        <v>1</v>
      </c>
      <c r="AS53" t="b">
        <f t="shared" ref="AS53:AS84" si="44">IF(A53&gt;prem_rem_m,AND(R53=0,S53=0,F53=0,G53=0,K53=0),R53=M52*premium)</f>
        <v>1</v>
      </c>
      <c r="AT53" t="b">
        <f>AND(C53&gt;=18,C53&lt;=120)</f>
        <v>1</v>
      </c>
      <c r="AU53">
        <f t="shared" si="4"/>
        <v>-140.63540122461623</v>
      </c>
      <c r="AV53" t="b">
        <f t="shared" si="5"/>
        <v>1</v>
      </c>
      <c r="AW53" t="b">
        <f t="shared" si="6"/>
        <v>1</v>
      </c>
      <c r="AX53" t="b">
        <f t="shared" ref="AX53:AX84" si="45">AND(U53=J53*sum_assured,R53=M52*N53,T53=M52*P53)</f>
        <v>1</v>
      </c>
    </row>
    <row r="54" spans="1:50" x14ac:dyDescent="0.35">
      <c r="A54">
        <v>2</v>
      </c>
      <c r="B54">
        <f t="shared" si="7"/>
        <v>0</v>
      </c>
      <c r="C54">
        <f t="shared" si="8"/>
        <v>23</v>
      </c>
      <c r="D54">
        <f t="shared" si="9"/>
        <v>2.5331188441390928E-4</v>
      </c>
      <c r="E54">
        <f t="shared" si="10"/>
        <v>2.1111774917370596E-5</v>
      </c>
      <c r="F54">
        <f t="shared" si="11"/>
        <v>0.15</v>
      </c>
      <c r="G54">
        <f t="shared" si="12"/>
        <v>1.3451947011868914E-2</v>
      </c>
      <c r="H54">
        <f t="shared" si="13"/>
        <v>0.2</v>
      </c>
      <c r="I54">
        <f t="shared" si="14"/>
        <v>1.0049386220311971</v>
      </c>
      <c r="J54">
        <f t="shared" si="15"/>
        <v>2.082734072844295E-5</v>
      </c>
      <c r="K54">
        <f t="shared" si="16"/>
        <v>1.3270431790976056E-2</v>
      </c>
      <c r="L54">
        <f t="shared" si="17"/>
        <v>0</v>
      </c>
      <c r="M54">
        <f t="shared" si="18"/>
        <v>0.97323596607598672</v>
      </c>
      <c r="N54">
        <f t="shared" si="19"/>
        <v>10.76</v>
      </c>
      <c r="O54">
        <f t="shared" si="20"/>
        <v>2.1520000000000001</v>
      </c>
      <c r="P54">
        <f t="shared" si="21"/>
        <v>5.0246931101559857</v>
      </c>
      <c r="Q54">
        <f t="shared" si="22"/>
        <v>251.23465550779929</v>
      </c>
      <c r="R54">
        <f t="shared" si="23"/>
        <v>10.615032943234757</v>
      </c>
      <c r="S54">
        <f t="shared" si="24"/>
        <v>2.1230065886469514</v>
      </c>
      <c r="T54">
        <f t="shared" si="25"/>
        <v>4.9569965514823888</v>
      </c>
      <c r="U54">
        <f t="shared" si="26"/>
        <v>2.0827340728442949</v>
      </c>
      <c r="V54">
        <f t="shared" si="27"/>
        <v>5.2325497730539216E-3</v>
      </c>
      <c r="W54">
        <f t="shared" si="28"/>
        <v>1.4470631804880678</v>
      </c>
      <c r="X54">
        <f t="shared" si="29"/>
        <v>-1.4748638649965624</v>
      </c>
      <c r="Y54">
        <f t="shared" si="30"/>
        <v>0.99673694261856227</v>
      </c>
      <c r="Z54">
        <f t="shared" si="31"/>
        <v>0.99348453278059912</v>
      </c>
      <c r="AA54">
        <f t="shared" si="32"/>
        <v>1.4652544378311001</v>
      </c>
      <c r="AB54">
        <f t="shared" si="33"/>
        <v>10.580395481635131</v>
      </c>
      <c r="AC54">
        <f t="shared" si="34"/>
        <v>2.116079096327026</v>
      </c>
      <c r="AD54">
        <f t="shared" si="35"/>
        <v>4.9246994029445217</v>
      </c>
      <c r="AE54">
        <f t="shared" si="36"/>
        <v>2.0691640872659485</v>
      </c>
      <c r="AF54">
        <f t="shared" si="37"/>
        <v>5.1984572665337049E-3</v>
      </c>
      <c r="AG54">
        <f t="shared" si="0"/>
        <v>-137.71998906340056</v>
      </c>
      <c r="AH54">
        <f t="shared" si="1"/>
        <v>-141.50729511022601</v>
      </c>
      <c r="AI54">
        <f t="shared" si="2"/>
        <v>0</v>
      </c>
      <c r="AK54" t="b">
        <f t="shared" si="38"/>
        <v>1</v>
      </c>
      <c r="AL54" t="b">
        <f t="shared" si="39"/>
        <v>1</v>
      </c>
      <c r="AM54">
        <f t="shared" si="40"/>
        <v>-137.7199890634005</v>
      </c>
      <c r="AN54" t="b">
        <f t="shared" si="41"/>
        <v>1</v>
      </c>
      <c r="AO54">
        <f t="shared" si="42"/>
        <v>-1.4652544378310992</v>
      </c>
      <c r="AP54">
        <f>SUM(AO55:$AO$171)</f>
        <v>-136.82267898920176</v>
      </c>
      <c r="AQ54" t="b">
        <f t="shared" si="3"/>
        <v>1</v>
      </c>
      <c r="AR54" t="b">
        <f t="shared" si="43"/>
        <v>1</v>
      </c>
      <c r="AS54" t="b">
        <f t="shared" si="44"/>
        <v>1</v>
      </c>
      <c r="AT54" t="b">
        <f t="shared" ref="AT54:AT85" si="46">AND(C54&gt;=18,C54&lt;=120,OR(B54-B53=0,B54-B53=1))</f>
        <v>1</v>
      </c>
      <c r="AU54">
        <f t="shared" si="4"/>
        <v>-141.50729511022598</v>
      </c>
      <c r="AV54" t="b">
        <f t="shared" si="5"/>
        <v>1</v>
      </c>
      <c r="AW54" t="b">
        <f t="shared" si="6"/>
        <v>1</v>
      </c>
      <c r="AX54" t="b">
        <f t="shared" si="45"/>
        <v>1</v>
      </c>
    </row>
    <row r="55" spans="1:50" x14ac:dyDescent="0.35">
      <c r="A55">
        <v>3</v>
      </c>
      <c r="B55">
        <f t="shared" si="7"/>
        <v>0</v>
      </c>
      <c r="C55">
        <f t="shared" si="8"/>
        <v>23</v>
      </c>
      <c r="D55">
        <f t="shared" si="9"/>
        <v>2.5331188441390928E-4</v>
      </c>
      <c r="E55">
        <f t="shared" si="10"/>
        <v>2.1111774917370596E-5</v>
      </c>
      <c r="F55">
        <f t="shared" si="11"/>
        <v>0.15</v>
      </c>
      <c r="G55">
        <f t="shared" si="12"/>
        <v>1.3451947011868914E-2</v>
      </c>
      <c r="H55">
        <f t="shared" si="13"/>
        <v>0.2</v>
      </c>
      <c r="I55">
        <f t="shared" si="14"/>
        <v>1.0074170717777331</v>
      </c>
      <c r="J55">
        <f t="shared" si="15"/>
        <v>2.0546738657285958E-5</v>
      </c>
      <c r="K55">
        <f t="shared" si="16"/>
        <v>1.3091642252059542E-2</v>
      </c>
      <c r="L55">
        <f t="shared" si="17"/>
        <v>0</v>
      </c>
      <c r="M55">
        <f t="shared" si="18"/>
        <v>0.96012377708526997</v>
      </c>
      <c r="N55">
        <f t="shared" si="19"/>
        <v>10.76</v>
      </c>
      <c r="O55">
        <f t="shared" si="20"/>
        <v>2.1520000000000001</v>
      </c>
      <c r="P55">
        <f t="shared" si="21"/>
        <v>5.0370853588886657</v>
      </c>
      <c r="Q55">
        <f t="shared" si="22"/>
        <v>251.85426794443327</v>
      </c>
      <c r="R55">
        <f t="shared" si="23"/>
        <v>10.472018994977617</v>
      </c>
      <c r="S55">
        <f t="shared" si="24"/>
        <v>2.0944037989955233</v>
      </c>
      <c r="T55">
        <f t="shared" si="25"/>
        <v>4.9022726354652191</v>
      </c>
      <c r="U55">
        <f t="shared" si="26"/>
        <v>2.0546738657285957</v>
      </c>
      <c r="V55">
        <f t="shared" si="27"/>
        <v>5.1747838231763427E-3</v>
      </c>
      <c r="W55">
        <f t="shared" si="28"/>
        <v>1.4154939109651021</v>
      </c>
      <c r="X55">
        <f t="shared" si="29"/>
        <v>-1.4429200431121423</v>
      </c>
      <c r="Y55">
        <f t="shared" si="30"/>
        <v>0.99673694261856227</v>
      </c>
      <c r="Z55">
        <f t="shared" si="31"/>
        <v>0.99024273574256516</v>
      </c>
      <c r="AA55">
        <f t="shared" si="32"/>
        <v>1.4288410909491489</v>
      </c>
      <c r="AB55">
        <f t="shared" si="33"/>
        <v>10.403788898494897</v>
      </c>
      <c r="AC55">
        <f t="shared" si="34"/>
        <v>2.0807577796989793</v>
      </c>
      <c r="AD55">
        <f t="shared" si="35"/>
        <v>4.8544398658989936</v>
      </c>
      <c r="AE55">
        <f t="shared" si="36"/>
        <v>2.0346258698578366</v>
      </c>
      <c r="AF55">
        <f t="shared" si="37"/>
        <v>5.1242920899385123E-3</v>
      </c>
      <c r="AG55">
        <f t="shared" si="0"/>
        <v>-136.72792842728927</v>
      </c>
      <c r="AH55">
        <f t="shared" si="1"/>
        <v>-142.40656433107611</v>
      </c>
      <c r="AI55">
        <f t="shared" si="2"/>
        <v>0</v>
      </c>
      <c r="AK55" t="b">
        <f t="shared" si="38"/>
        <v>1</v>
      </c>
      <c r="AL55" t="b">
        <f t="shared" si="39"/>
        <v>1</v>
      </c>
      <c r="AM55">
        <f t="shared" si="40"/>
        <v>-136.72792842728927</v>
      </c>
      <c r="AN55" t="b">
        <f t="shared" si="41"/>
        <v>1</v>
      </c>
      <c r="AO55">
        <f t="shared" si="42"/>
        <v>-1.4288410909491489</v>
      </c>
      <c r="AP55">
        <f>SUM(AO56:$AO$171)</f>
        <v>-135.39383789825263</v>
      </c>
      <c r="AQ55" t="b">
        <f t="shared" si="3"/>
        <v>1</v>
      </c>
      <c r="AR55" t="b">
        <f t="shared" si="43"/>
        <v>1</v>
      </c>
      <c r="AS55" t="b">
        <f t="shared" si="44"/>
        <v>1</v>
      </c>
      <c r="AT55" t="b">
        <f t="shared" si="46"/>
        <v>1</v>
      </c>
      <c r="AU55">
        <f t="shared" si="4"/>
        <v>-142.40656433107608</v>
      </c>
      <c r="AV55" t="b">
        <f t="shared" si="5"/>
        <v>1</v>
      </c>
      <c r="AW55" t="b">
        <f t="shared" si="6"/>
        <v>1</v>
      </c>
      <c r="AX55" t="b">
        <f t="shared" si="45"/>
        <v>1</v>
      </c>
    </row>
    <row r="56" spans="1:50" x14ac:dyDescent="0.35">
      <c r="A56">
        <v>4</v>
      </c>
      <c r="B56">
        <f t="shared" si="7"/>
        <v>0</v>
      </c>
      <c r="C56">
        <f t="shared" si="8"/>
        <v>23</v>
      </c>
      <c r="D56">
        <f t="shared" si="9"/>
        <v>2.5331188441390928E-4</v>
      </c>
      <c r="E56">
        <f t="shared" si="10"/>
        <v>2.1111774917370596E-5</v>
      </c>
      <c r="F56">
        <f t="shared" si="11"/>
        <v>0.15</v>
      </c>
      <c r="G56">
        <f t="shared" si="12"/>
        <v>1.3451947011868914E-2</v>
      </c>
      <c r="H56">
        <f t="shared" si="13"/>
        <v>0.2</v>
      </c>
      <c r="I56">
        <f t="shared" si="14"/>
        <v>1.0099016340499611</v>
      </c>
      <c r="J56">
        <f t="shared" si="15"/>
        <v>2.026991707463992E-5</v>
      </c>
      <c r="K56">
        <f t="shared" si="16"/>
        <v>1.291526150433607E-2</v>
      </c>
      <c r="L56">
        <f t="shared" si="17"/>
        <v>0</v>
      </c>
      <c r="M56">
        <f t="shared" si="18"/>
        <v>0.94718824566385929</v>
      </c>
      <c r="N56">
        <f t="shared" si="19"/>
        <v>10.76</v>
      </c>
      <c r="O56">
        <f t="shared" si="20"/>
        <v>2.1520000000000001</v>
      </c>
      <c r="P56">
        <f t="shared" si="21"/>
        <v>5.0495081702498057</v>
      </c>
      <c r="Q56">
        <f t="shared" si="22"/>
        <v>252.47540851249028</v>
      </c>
      <c r="R56">
        <f t="shared" si="23"/>
        <v>10.330931841437504</v>
      </c>
      <c r="S56">
        <f t="shared" si="24"/>
        <v>2.066186368287501</v>
      </c>
      <c r="T56">
        <f t="shared" si="25"/>
        <v>4.848152856843174</v>
      </c>
      <c r="U56">
        <f t="shared" si="26"/>
        <v>2.026991707463992</v>
      </c>
      <c r="V56">
        <f t="shared" si="27"/>
        <v>5.1176555939340153E-3</v>
      </c>
      <c r="W56">
        <f t="shared" si="28"/>
        <v>1.384483253248904</v>
      </c>
      <c r="X56">
        <f t="shared" si="29"/>
        <v>-1.4115398792941036</v>
      </c>
      <c r="Y56">
        <f t="shared" si="30"/>
        <v>0.99673694261856227</v>
      </c>
      <c r="Z56">
        <f t="shared" si="31"/>
        <v>0.98701151687428534</v>
      </c>
      <c r="AA56">
        <f t="shared" si="32"/>
        <v>1.3932061173906183</v>
      </c>
      <c r="AB56">
        <f t="shared" si="33"/>
        <v>10.23013020943505</v>
      </c>
      <c r="AC56">
        <f t="shared" si="34"/>
        <v>2.0460260418870102</v>
      </c>
      <c r="AD56">
        <f t="shared" si="35"/>
        <v>4.7851827052711808</v>
      </c>
      <c r="AE56">
        <f t="shared" si="36"/>
        <v>2.0006641598756323</v>
      </c>
      <c r="AF56">
        <f t="shared" si="37"/>
        <v>5.0511850106089839E-3</v>
      </c>
      <c r="AG56">
        <f t="shared" si="0"/>
        <v>-135.76400020662521</v>
      </c>
      <c r="AH56">
        <f t="shared" si="1"/>
        <v>-143.33370460216364</v>
      </c>
      <c r="AI56">
        <f t="shared" si="2"/>
        <v>0</v>
      </c>
      <c r="AK56" t="b">
        <f t="shared" si="38"/>
        <v>1</v>
      </c>
      <c r="AL56" t="b">
        <f t="shared" si="39"/>
        <v>1</v>
      </c>
      <c r="AM56">
        <f t="shared" si="40"/>
        <v>-135.76400020662521</v>
      </c>
      <c r="AN56" t="b">
        <f t="shared" si="41"/>
        <v>1</v>
      </c>
      <c r="AO56">
        <f t="shared" si="42"/>
        <v>-1.3932061173906183</v>
      </c>
      <c r="AP56">
        <f>SUM(AO57:$AO$171)</f>
        <v>-134.00063178086202</v>
      </c>
      <c r="AQ56" t="b">
        <f t="shared" si="3"/>
        <v>1</v>
      </c>
      <c r="AR56" t="b">
        <f t="shared" si="43"/>
        <v>1</v>
      </c>
      <c r="AS56" t="b">
        <f t="shared" si="44"/>
        <v>1</v>
      </c>
      <c r="AT56" t="b">
        <f t="shared" si="46"/>
        <v>1</v>
      </c>
      <c r="AU56">
        <f t="shared" si="4"/>
        <v>-143.33370460216364</v>
      </c>
      <c r="AV56" t="b">
        <f t="shared" si="5"/>
        <v>1</v>
      </c>
      <c r="AW56" t="b">
        <f t="shared" si="6"/>
        <v>1</v>
      </c>
      <c r="AX56" t="b">
        <f t="shared" si="45"/>
        <v>1</v>
      </c>
    </row>
    <row r="57" spans="1:50" x14ac:dyDescent="0.35">
      <c r="A57">
        <v>5</v>
      </c>
      <c r="B57">
        <f t="shared" si="7"/>
        <v>0</v>
      </c>
      <c r="C57">
        <f t="shared" si="8"/>
        <v>23</v>
      </c>
      <c r="D57">
        <f t="shared" si="9"/>
        <v>2.5331188441390928E-4</v>
      </c>
      <c r="E57">
        <f t="shared" si="10"/>
        <v>2.1111774917370596E-5</v>
      </c>
      <c r="F57">
        <f t="shared" si="11"/>
        <v>0.15</v>
      </c>
      <c r="G57">
        <f t="shared" si="12"/>
        <v>1.3451947011868914E-2</v>
      </c>
      <c r="H57">
        <f t="shared" si="13"/>
        <v>0.2</v>
      </c>
      <c r="I57">
        <f t="shared" si="14"/>
        <v>1.0123923239230186</v>
      </c>
      <c r="J57">
        <f t="shared" si="15"/>
        <v>1.9996825046834522E-5</v>
      </c>
      <c r="K57">
        <f t="shared" si="16"/>
        <v>1.2741257094704375E-2</v>
      </c>
      <c r="L57">
        <f t="shared" si="17"/>
        <v>0</v>
      </c>
      <c r="M57">
        <f t="shared" si="18"/>
        <v>0.93442699174410804</v>
      </c>
      <c r="N57">
        <f t="shared" si="19"/>
        <v>10.76</v>
      </c>
      <c r="O57">
        <f t="shared" si="20"/>
        <v>2.1520000000000001</v>
      </c>
      <c r="P57">
        <f t="shared" si="21"/>
        <v>5.0619616196150927</v>
      </c>
      <c r="Q57">
        <f t="shared" si="22"/>
        <v>253.09808098075464</v>
      </c>
      <c r="R57">
        <f t="shared" si="23"/>
        <v>10.191745523343126</v>
      </c>
      <c r="S57">
        <f t="shared" si="24"/>
        <v>2.0383491046686255</v>
      </c>
      <c r="T57">
        <f t="shared" si="25"/>
        <v>4.7946305461010077</v>
      </c>
      <c r="U57">
        <f t="shared" si="26"/>
        <v>1.9996825046834521</v>
      </c>
      <c r="V57">
        <f t="shared" si="27"/>
        <v>5.0611580450617066E-3</v>
      </c>
      <c r="W57">
        <f t="shared" si="28"/>
        <v>1.3540222098449788</v>
      </c>
      <c r="X57">
        <f t="shared" si="29"/>
        <v>-1.3807143080608313</v>
      </c>
      <c r="Y57">
        <f t="shared" si="30"/>
        <v>0.99673694261856227</v>
      </c>
      <c r="Z57">
        <f t="shared" si="31"/>
        <v>0.98379084165858466</v>
      </c>
      <c r="AA57">
        <f t="shared" si="32"/>
        <v>1.3583340912172153</v>
      </c>
      <c r="AB57">
        <f t="shared" si="33"/>
        <v>10.059370208591606</v>
      </c>
      <c r="AC57">
        <f t="shared" si="34"/>
        <v>2.0118740417183214</v>
      </c>
      <c r="AD57">
        <f t="shared" si="35"/>
        <v>4.7169136203906694</v>
      </c>
      <c r="AE57">
        <f t="shared" si="36"/>
        <v>1.9672693343324801</v>
      </c>
      <c r="AF57">
        <f t="shared" si="37"/>
        <v>4.9791209329183737E-3</v>
      </c>
      <c r="AG57">
        <f t="shared" si="0"/>
        <v>-134.82774190703128</v>
      </c>
      <c r="AH57">
        <f t="shared" si="1"/>
        <v>-144.2892201298416</v>
      </c>
      <c r="AI57">
        <f t="shared" si="2"/>
        <v>0</v>
      </c>
      <c r="AK57" t="b">
        <f t="shared" si="38"/>
        <v>1</v>
      </c>
      <c r="AL57" t="b">
        <f t="shared" si="39"/>
        <v>1</v>
      </c>
      <c r="AM57">
        <f t="shared" si="40"/>
        <v>-134.82774190703128</v>
      </c>
      <c r="AN57" t="b">
        <f t="shared" si="41"/>
        <v>1</v>
      </c>
      <c r="AO57">
        <f t="shared" si="42"/>
        <v>-1.3583340912172162</v>
      </c>
      <c r="AP57">
        <f>SUM(AO58:$AO$171)</f>
        <v>-132.64229768964483</v>
      </c>
      <c r="AQ57" t="b">
        <f t="shared" si="3"/>
        <v>1</v>
      </c>
      <c r="AR57" t="b">
        <f t="shared" si="43"/>
        <v>1</v>
      </c>
      <c r="AS57" t="b">
        <f t="shared" si="44"/>
        <v>1</v>
      </c>
      <c r="AT57" t="b">
        <f t="shared" si="46"/>
        <v>1</v>
      </c>
      <c r="AU57">
        <f t="shared" si="4"/>
        <v>-144.2892201298416</v>
      </c>
      <c r="AV57" t="b">
        <f t="shared" si="5"/>
        <v>1</v>
      </c>
      <c r="AW57" t="b">
        <f t="shared" si="6"/>
        <v>1</v>
      </c>
      <c r="AX57" t="b">
        <f t="shared" si="45"/>
        <v>1</v>
      </c>
    </row>
    <row r="58" spans="1:50" x14ac:dyDescent="0.35">
      <c r="A58">
        <v>6</v>
      </c>
      <c r="B58">
        <f t="shared" si="7"/>
        <v>0</v>
      </c>
      <c r="C58">
        <f t="shared" si="8"/>
        <v>23</v>
      </c>
      <c r="D58">
        <f t="shared" si="9"/>
        <v>2.5331188441390928E-4</v>
      </c>
      <c r="E58">
        <f t="shared" si="10"/>
        <v>2.1111774917370596E-5</v>
      </c>
      <c r="F58">
        <f t="shared" si="11"/>
        <v>0.15</v>
      </c>
      <c r="G58">
        <f t="shared" si="12"/>
        <v>1.3451947011868914E-2</v>
      </c>
      <c r="H58">
        <f t="shared" si="13"/>
        <v>0.2</v>
      </c>
      <c r="I58">
        <f t="shared" si="14"/>
        <v>1.0148891565092222</v>
      </c>
      <c r="J58">
        <f t="shared" si="15"/>
        <v>1.9727412326417322E-5</v>
      </c>
      <c r="K58">
        <f t="shared" si="16"/>
        <v>1.2569597007296518E-2</v>
      </c>
      <c r="L58">
        <f t="shared" si="17"/>
        <v>0</v>
      </c>
      <c r="M58">
        <f t="shared" si="18"/>
        <v>0.92183766732448513</v>
      </c>
      <c r="N58">
        <f t="shared" si="19"/>
        <v>10.76</v>
      </c>
      <c r="O58">
        <f t="shared" si="20"/>
        <v>2.1520000000000001</v>
      </c>
      <c r="P58">
        <f t="shared" si="21"/>
        <v>5.0744457825461105</v>
      </c>
      <c r="Q58">
        <f t="shared" si="22"/>
        <v>253.72228912730554</v>
      </c>
      <c r="R58">
        <f t="shared" si="23"/>
        <v>10.054434431166602</v>
      </c>
      <c r="S58">
        <f t="shared" si="24"/>
        <v>2.0108868862333202</v>
      </c>
      <c r="T58">
        <f t="shared" si="25"/>
        <v>4.7416991073531385</v>
      </c>
      <c r="U58">
        <f t="shared" si="26"/>
        <v>1.9727412326417322</v>
      </c>
      <c r="V58">
        <f t="shared" si="27"/>
        <v>5.0052842140168273E-3</v>
      </c>
      <c r="W58">
        <f t="shared" si="28"/>
        <v>1.3241019207243934</v>
      </c>
      <c r="X58">
        <f t="shared" si="29"/>
        <v>-1.3504344023122492</v>
      </c>
      <c r="Y58">
        <f t="shared" si="30"/>
        <v>0.99673694261856227</v>
      </c>
      <c r="Z58">
        <f t="shared" si="31"/>
        <v>0.98058067569091978</v>
      </c>
      <c r="AA58">
        <f t="shared" si="32"/>
        <v>1.3242098786956094</v>
      </c>
      <c r="AB58">
        <f t="shared" si="33"/>
        <v>9.891460511438444</v>
      </c>
      <c r="AC58">
        <f t="shared" si="34"/>
        <v>1.9782921022876887</v>
      </c>
      <c r="AD58">
        <f t="shared" si="35"/>
        <v>4.6496185146113715</v>
      </c>
      <c r="AE58">
        <f t="shared" si="36"/>
        <v>1.9344319308671678</v>
      </c>
      <c r="AF58">
        <f t="shared" si="37"/>
        <v>4.9080849766057148E-3</v>
      </c>
      <c r="AG58">
        <f t="shared" si="0"/>
        <v>-133.91869844714412</v>
      </c>
      <c r="AH58">
        <f t="shared" si="1"/>
        <v>-145.2736237561499</v>
      </c>
      <c r="AI58">
        <f t="shared" si="2"/>
        <v>0</v>
      </c>
      <c r="AK58" t="b">
        <f t="shared" si="38"/>
        <v>1</v>
      </c>
      <c r="AL58" t="b">
        <f t="shared" si="39"/>
        <v>1</v>
      </c>
      <c r="AM58">
        <f t="shared" si="40"/>
        <v>-133.91869844714412</v>
      </c>
      <c r="AN58" t="b">
        <f t="shared" si="41"/>
        <v>1</v>
      </c>
      <c r="AO58">
        <f t="shared" si="42"/>
        <v>-1.3242098786956094</v>
      </c>
      <c r="AP58">
        <f>SUM(AO59:$AO$171)</f>
        <v>-131.31808781094921</v>
      </c>
      <c r="AQ58" t="b">
        <f t="shared" si="3"/>
        <v>1</v>
      </c>
      <c r="AR58" t="b">
        <f t="shared" si="43"/>
        <v>1</v>
      </c>
      <c r="AS58" t="b">
        <f t="shared" si="44"/>
        <v>1</v>
      </c>
      <c r="AT58" t="b">
        <f t="shared" si="46"/>
        <v>1</v>
      </c>
      <c r="AU58">
        <f t="shared" si="4"/>
        <v>-145.27362375614987</v>
      </c>
      <c r="AV58" t="b">
        <f t="shared" si="5"/>
        <v>1</v>
      </c>
      <c r="AW58" t="b">
        <f t="shared" si="6"/>
        <v>1</v>
      </c>
      <c r="AX58" t="b">
        <f t="shared" si="45"/>
        <v>1</v>
      </c>
    </row>
    <row r="59" spans="1:50" x14ac:dyDescent="0.35">
      <c r="A59">
        <v>7</v>
      </c>
      <c r="B59">
        <f t="shared" si="7"/>
        <v>0</v>
      </c>
      <c r="C59">
        <f t="shared" si="8"/>
        <v>23</v>
      </c>
      <c r="D59">
        <f t="shared" si="9"/>
        <v>2.5331188441390928E-4</v>
      </c>
      <c r="E59">
        <f t="shared" si="10"/>
        <v>2.1111774917370596E-5</v>
      </c>
      <c r="F59">
        <f t="shared" si="11"/>
        <v>0.15</v>
      </c>
      <c r="G59">
        <f t="shared" si="12"/>
        <v>1.3451947011868914E-2</v>
      </c>
      <c r="H59">
        <f t="shared" si="13"/>
        <v>0.2</v>
      </c>
      <c r="I59">
        <f t="shared" si="14"/>
        <v>1.0173921469581597</v>
      </c>
      <c r="J59">
        <f t="shared" si="15"/>
        <v>1.9461629342908484E-5</v>
      </c>
      <c r="K59">
        <f t="shared" si="16"/>
        <v>1.2400249657587133E-2</v>
      </c>
      <c r="L59">
        <f t="shared" si="17"/>
        <v>0</v>
      </c>
      <c r="M59">
        <f t="shared" si="18"/>
        <v>0.90941795603755515</v>
      </c>
      <c r="N59">
        <f t="shared" si="19"/>
        <v>10.76</v>
      </c>
      <c r="O59">
        <f t="shared" si="20"/>
        <v>2.1520000000000001</v>
      </c>
      <c r="P59">
        <f t="shared" si="21"/>
        <v>5.0869607347907984</v>
      </c>
      <c r="Q59">
        <f t="shared" si="22"/>
        <v>254.34803673953994</v>
      </c>
      <c r="R59">
        <f t="shared" si="23"/>
        <v>9.9189733004114604</v>
      </c>
      <c r="S59">
        <f t="shared" si="24"/>
        <v>1.9837946600822922</v>
      </c>
      <c r="T59">
        <f t="shared" si="25"/>
        <v>4.6893520175307986</v>
      </c>
      <c r="U59">
        <f t="shared" si="26"/>
        <v>1.9461629342908484</v>
      </c>
      <c r="V59">
        <f t="shared" si="27"/>
        <v>4.9500272151213956E-3</v>
      </c>
      <c r="W59">
        <f t="shared" si="28"/>
        <v>1.2947136612923995</v>
      </c>
      <c r="X59">
        <f t="shared" si="29"/>
        <v>-1.3206913712860997</v>
      </c>
      <c r="Y59">
        <f t="shared" si="30"/>
        <v>0.99673694261856227</v>
      </c>
      <c r="Z59">
        <f t="shared" si="31"/>
        <v>0.97738098467901136</v>
      </c>
      <c r="AA59">
        <f t="shared" si="32"/>
        <v>1.2908186329246822</v>
      </c>
      <c r="AB59">
        <f t="shared" si="33"/>
        <v>9.7263535410776623</v>
      </c>
      <c r="AC59">
        <f t="shared" si="34"/>
        <v>1.9452707082155327</v>
      </c>
      <c r="AD59">
        <f t="shared" si="35"/>
        <v>4.5832834924007608</v>
      </c>
      <c r="AE59">
        <f t="shared" si="36"/>
        <v>1.9021426450629835</v>
      </c>
      <c r="AF59">
        <f t="shared" si="37"/>
        <v>4.8380624737032543E-3</v>
      </c>
      <c r="AG59">
        <f t="shared" si="0"/>
        <v>-133.03642204654474</v>
      </c>
      <c r="AH59">
        <f t="shared" si="1"/>
        <v>-146.28743710559735</v>
      </c>
      <c r="AI59">
        <f t="shared" si="2"/>
        <v>0</v>
      </c>
      <c r="AK59" t="b">
        <f t="shared" si="38"/>
        <v>1</v>
      </c>
      <c r="AL59" t="b">
        <f t="shared" si="39"/>
        <v>1</v>
      </c>
      <c r="AM59">
        <f t="shared" si="40"/>
        <v>-133.03642204654474</v>
      </c>
      <c r="AN59" t="b">
        <f t="shared" si="41"/>
        <v>1</v>
      </c>
      <c r="AO59">
        <f t="shared" si="42"/>
        <v>-1.2908186329246822</v>
      </c>
      <c r="AP59">
        <f>SUM(AO60:$AO$171)</f>
        <v>-130.02726917802451</v>
      </c>
      <c r="AQ59" t="b">
        <f t="shared" si="3"/>
        <v>1</v>
      </c>
      <c r="AR59" t="b">
        <f t="shared" si="43"/>
        <v>1</v>
      </c>
      <c r="AS59" t="b">
        <f t="shared" si="44"/>
        <v>1</v>
      </c>
      <c r="AT59" t="b">
        <f t="shared" si="46"/>
        <v>1</v>
      </c>
      <c r="AU59">
        <f t="shared" si="4"/>
        <v>-146.28743710559735</v>
      </c>
      <c r="AV59" t="b">
        <f t="shared" si="5"/>
        <v>1</v>
      </c>
      <c r="AW59" t="b">
        <f t="shared" si="6"/>
        <v>1</v>
      </c>
      <c r="AX59" t="b">
        <f t="shared" si="45"/>
        <v>1</v>
      </c>
    </row>
    <row r="60" spans="1:50" x14ac:dyDescent="0.35">
      <c r="A60">
        <v>8</v>
      </c>
      <c r="B60">
        <f t="shared" si="7"/>
        <v>0</v>
      </c>
      <c r="C60">
        <f t="shared" si="8"/>
        <v>23</v>
      </c>
      <c r="D60">
        <f t="shared" si="9"/>
        <v>2.5331188441390928E-4</v>
      </c>
      <c r="E60">
        <f t="shared" si="10"/>
        <v>2.1111774917370596E-5</v>
      </c>
      <c r="F60">
        <f t="shared" si="11"/>
        <v>0.15</v>
      </c>
      <c r="G60">
        <f t="shared" si="12"/>
        <v>1.3451947011868914E-2</v>
      </c>
      <c r="H60">
        <f t="shared" si="13"/>
        <v>0.2</v>
      </c>
      <c r="I60">
        <f t="shared" si="14"/>
        <v>1.0199013104567816</v>
      </c>
      <c r="J60">
        <f t="shared" si="15"/>
        <v>1.9199427193680092E-5</v>
      </c>
      <c r="K60">
        <f t="shared" si="16"/>
        <v>1.2233183886582059E-2</v>
      </c>
      <c r="L60">
        <f t="shared" si="17"/>
        <v>0</v>
      </c>
      <c r="M60">
        <f t="shared" si="18"/>
        <v>0.8971655727237795</v>
      </c>
      <c r="N60">
        <f t="shared" si="19"/>
        <v>10.76</v>
      </c>
      <c r="O60">
        <f t="shared" si="20"/>
        <v>2.1520000000000001</v>
      </c>
      <c r="P60">
        <f t="shared" si="21"/>
        <v>5.0995065522839074</v>
      </c>
      <c r="Q60">
        <f t="shared" si="22"/>
        <v>254.97532761419538</v>
      </c>
      <c r="R60">
        <f t="shared" si="23"/>
        <v>9.785337206964094</v>
      </c>
      <c r="S60">
        <f t="shared" si="24"/>
        <v>1.9570674413928189</v>
      </c>
      <c r="T60">
        <f t="shared" si="25"/>
        <v>4.6375828255781508</v>
      </c>
      <c r="U60">
        <f t="shared" si="26"/>
        <v>1.9199427193680092</v>
      </c>
      <c r="V60">
        <f t="shared" si="27"/>
        <v>4.895380238713473E-3</v>
      </c>
      <c r="W60">
        <f t="shared" si="28"/>
        <v>1.2658488403864019</v>
      </c>
      <c r="X60">
        <f t="shared" si="29"/>
        <v>-1.2914765585437369</v>
      </c>
      <c r="Y60">
        <f t="shared" si="30"/>
        <v>0.99673694261856227</v>
      </c>
      <c r="Z60">
        <f t="shared" si="31"/>
        <v>0.97419173444247764</v>
      </c>
      <c r="AA60">
        <f t="shared" si="32"/>
        <v>1.2581457885595251</v>
      </c>
      <c r="AB60">
        <f t="shared" si="33"/>
        <v>9.5640025147587338</v>
      </c>
      <c r="AC60">
        <f t="shared" si="34"/>
        <v>1.9128005029517465</v>
      </c>
      <c r="AD60">
        <f t="shared" si="35"/>
        <v>4.5178948564706252</v>
      </c>
      <c r="AE60">
        <f t="shared" si="36"/>
        <v>1.8703923278113279</v>
      </c>
      <c r="AF60">
        <f t="shared" si="37"/>
        <v>4.7690389655077083E-3</v>
      </c>
      <c r="AG60">
        <f t="shared" si="0"/>
        <v>-132.18047211533619</v>
      </c>
      <c r="AH60">
        <f t="shared" si="1"/>
        <v>-147.33119073443547</v>
      </c>
      <c r="AI60">
        <f t="shared" si="2"/>
        <v>0</v>
      </c>
      <c r="AK60" t="b">
        <f t="shared" si="38"/>
        <v>1</v>
      </c>
      <c r="AL60" t="b">
        <f t="shared" si="39"/>
        <v>1</v>
      </c>
      <c r="AM60">
        <f t="shared" si="40"/>
        <v>-132.18047211533619</v>
      </c>
      <c r="AN60" t="b">
        <f t="shared" si="41"/>
        <v>1</v>
      </c>
      <c r="AO60">
        <f t="shared" si="42"/>
        <v>-1.2581457885595251</v>
      </c>
      <c r="AP60">
        <f>SUM(AO61:$AO$171)</f>
        <v>-128.76912338946499</v>
      </c>
      <c r="AQ60" t="b">
        <f t="shared" si="3"/>
        <v>1</v>
      </c>
      <c r="AR60" t="b">
        <f t="shared" si="43"/>
        <v>1</v>
      </c>
      <c r="AS60" t="b">
        <f t="shared" si="44"/>
        <v>1</v>
      </c>
      <c r="AT60" t="b">
        <f t="shared" si="46"/>
        <v>1</v>
      </c>
      <c r="AU60">
        <f t="shared" si="4"/>
        <v>-147.33119073443547</v>
      </c>
      <c r="AV60" t="b">
        <f t="shared" si="5"/>
        <v>1</v>
      </c>
      <c r="AW60" t="b">
        <f t="shared" si="6"/>
        <v>1</v>
      </c>
      <c r="AX60" t="b">
        <f t="shared" si="45"/>
        <v>1</v>
      </c>
    </row>
    <row r="61" spans="1:50" x14ac:dyDescent="0.35">
      <c r="A61">
        <v>9</v>
      </c>
      <c r="B61">
        <f t="shared" si="7"/>
        <v>0</v>
      </c>
      <c r="C61">
        <f t="shared" si="8"/>
        <v>23</v>
      </c>
      <c r="D61">
        <f t="shared" si="9"/>
        <v>2.5331188441390928E-4</v>
      </c>
      <c r="E61">
        <f t="shared" si="10"/>
        <v>2.1111774917370596E-5</v>
      </c>
      <c r="F61">
        <f t="shared" si="11"/>
        <v>0.15</v>
      </c>
      <c r="G61">
        <f t="shared" si="12"/>
        <v>1.3451947011868914E-2</v>
      </c>
      <c r="H61">
        <f t="shared" si="13"/>
        <v>0.2</v>
      </c>
      <c r="I61">
        <f t="shared" si="14"/>
        <v>1.0224166622294941</v>
      </c>
      <c r="J61">
        <f t="shared" si="15"/>
        <v>1.8940757634958312E-5</v>
      </c>
      <c r="K61">
        <f t="shared" si="16"/>
        <v>1.2068368955085238E-2</v>
      </c>
      <c r="L61">
        <f t="shared" si="17"/>
        <v>0</v>
      </c>
      <c r="M61">
        <f t="shared" si="18"/>
        <v>0.8850782630110593</v>
      </c>
      <c r="N61">
        <f t="shared" si="19"/>
        <v>10.76</v>
      </c>
      <c r="O61">
        <f t="shared" si="20"/>
        <v>2.1520000000000001</v>
      </c>
      <c r="P61">
        <f t="shared" si="21"/>
        <v>5.1120833111474706</v>
      </c>
      <c r="Q61">
        <f t="shared" si="22"/>
        <v>255.60416555737353</v>
      </c>
      <c r="R61">
        <f t="shared" si="23"/>
        <v>9.6535015625078664</v>
      </c>
      <c r="S61">
        <f t="shared" si="24"/>
        <v>1.9307003125015734</v>
      </c>
      <c r="T61">
        <f t="shared" si="25"/>
        <v>4.5863851516572955</v>
      </c>
      <c r="U61">
        <f t="shared" si="26"/>
        <v>1.8940757634958312</v>
      </c>
      <c r="V61">
        <f t="shared" si="27"/>
        <v>4.841336550307971E-3</v>
      </c>
      <c r="W61">
        <f t="shared" si="28"/>
        <v>1.2374989983028588</v>
      </c>
      <c r="X61">
        <f t="shared" si="29"/>
        <v>-1.2627814399850195</v>
      </c>
      <c r="Y61">
        <f t="shared" si="30"/>
        <v>0.99673694261856227</v>
      </c>
      <c r="Z61">
        <f t="shared" si="31"/>
        <v>0.97101289091246945</v>
      </c>
      <c r="AA61">
        <f t="shared" si="32"/>
        <v>1.2261770566304655</v>
      </c>
      <c r="AB61">
        <f t="shared" si="33"/>
        <v>9.404361430622707</v>
      </c>
      <c r="AC61">
        <f t="shared" si="34"/>
        <v>1.8808722861245413</v>
      </c>
      <c r="AD61">
        <f t="shared" si="35"/>
        <v>4.4534391049487754</v>
      </c>
      <c r="AE61">
        <f t="shared" si="36"/>
        <v>1.8391719827193298</v>
      </c>
      <c r="AF61">
        <f t="shared" si="37"/>
        <v>4.7010001995947447E-3</v>
      </c>
      <c r="AG61">
        <f t="shared" si="0"/>
        <v>-131.35041514534498</v>
      </c>
      <c r="AH61">
        <f t="shared" si="1"/>
        <v>-148.40542428246678</v>
      </c>
      <c r="AI61">
        <f t="shared" si="2"/>
        <v>0</v>
      </c>
      <c r="AK61" t="b">
        <f t="shared" si="38"/>
        <v>1</v>
      </c>
      <c r="AL61" t="b">
        <f t="shared" si="39"/>
        <v>1</v>
      </c>
      <c r="AM61">
        <f t="shared" si="40"/>
        <v>-131.35041514534495</v>
      </c>
      <c r="AN61" t="b">
        <f t="shared" si="41"/>
        <v>1</v>
      </c>
      <c r="AO61">
        <f t="shared" si="42"/>
        <v>-1.2261770566304655</v>
      </c>
      <c r="AP61">
        <f>SUM(AO62:$AO$171)</f>
        <v>-127.54294633283453</v>
      </c>
      <c r="AQ61" t="b">
        <f t="shared" si="3"/>
        <v>1</v>
      </c>
      <c r="AR61" t="b">
        <f t="shared" si="43"/>
        <v>1</v>
      </c>
      <c r="AS61" t="b">
        <f t="shared" si="44"/>
        <v>1</v>
      </c>
      <c r="AT61" t="b">
        <f t="shared" si="46"/>
        <v>1</v>
      </c>
      <c r="AU61">
        <f t="shared" si="4"/>
        <v>-148.40542428246678</v>
      </c>
      <c r="AV61" t="b">
        <f t="shared" si="5"/>
        <v>1</v>
      </c>
      <c r="AW61" t="b">
        <f t="shared" si="6"/>
        <v>1</v>
      </c>
      <c r="AX61" t="b">
        <f t="shared" si="45"/>
        <v>1</v>
      </c>
    </row>
    <row r="62" spans="1:50" x14ac:dyDescent="0.35">
      <c r="A62">
        <v>10</v>
      </c>
      <c r="B62">
        <f t="shared" si="7"/>
        <v>0</v>
      </c>
      <c r="C62">
        <f t="shared" si="8"/>
        <v>23</v>
      </c>
      <c r="D62">
        <f t="shared" si="9"/>
        <v>2.5331188441390928E-4</v>
      </c>
      <c r="E62">
        <f t="shared" si="10"/>
        <v>2.1111774917370596E-5</v>
      </c>
      <c r="F62">
        <f t="shared" si="11"/>
        <v>0.15</v>
      </c>
      <c r="G62">
        <f t="shared" si="12"/>
        <v>1.3451947011868914E-2</v>
      </c>
      <c r="H62">
        <f t="shared" si="13"/>
        <v>0.2</v>
      </c>
      <c r="I62">
        <f t="shared" si="14"/>
        <v>1.0249382175382502</v>
      </c>
      <c r="J62">
        <f t="shared" si="15"/>
        <v>1.8685573072946819E-5</v>
      </c>
      <c r="K62">
        <f t="shared" si="16"/>
        <v>1.1905774538042885E-2</v>
      </c>
      <c r="L62">
        <f t="shared" si="17"/>
        <v>0</v>
      </c>
      <c r="M62">
        <f t="shared" si="18"/>
        <v>0.87315380289994349</v>
      </c>
      <c r="N62">
        <f t="shared" si="19"/>
        <v>10.76</v>
      </c>
      <c r="O62">
        <f t="shared" si="20"/>
        <v>2.1520000000000001</v>
      </c>
      <c r="P62">
        <f t="shared" si="21"/>
        <v>5.124691087691251</v>
      </c>
      <c r="Q62">
        <f t="shared" si="22"/>
        <v>256.23455438456256</v>
      </c>
      <c r="R62">
        <f t="shared" si="23"/>
        <v>9.5234421099989977</v>
      </c>
      <c r="S62">
        <f t="shared" si="24"/>
        <v>1.9046884219997997</v>
      </c>
      <c r="T62">
        <f t="shared" si="25"/>
        <v>4.535752686362029</v>
      </c>
      <c r="U62">
        <f t="shared" si="26"/>
        <v>1.8685573072946819</v>
      </c>
      <c r="V62">
        <f t="shared" si="27"/>
        <v>4.787889489766709E-3</v>
      </c>
      <c r="W62">
        <f t="shared" si="28"/>
        <v>1.2096558048527204</v>
      </c>
      <c r="X62">
        <f t="shared" si="29"/>
        <v>-1.2345976218918979</v>
      </c>
      <c r="Y62">
        <f t="shared" si="30"/>
        <v>0.99673694261856227</v>
      </c>
      <c r="Z62">
        <f t="shared" si="31"/>
        <v>0.96784442013130634</v>
      </c>
      <c r="AA62">
        <f t="shared" si="32"/>
        <v>1.1948984194554537</v>
      </c>
      <c r="AB62">
        <f t="shared" si="33"/>
        <v>9.2473850546676744</v>
      </c>
      <c r="AC62">
        <f t="shared" si="34"/>
        <v>1.849477010933535</v>
      </c>
      <c r="AD62">
        <f t="shared" si="35"/>
        <v>4.3899029285910727</v>
      </c>
      <c r="AE62">
        <f t="shared" si="36"/>
        <v>1.8084727635607367</v>
      </c>
      <c r="AF62">
        <f t="shared" si="37"/>
        <v>4.6339321268760369E-3</v>
      </c>
      <c r="AG62">
        <f t="shared" si="0"/>
        <v>-130.54582460292275</v>
      </c>
      <c r="AH62">
        <f t="shared" si="1"/>
        <v>-149.5106866274306</v>
      </c>
      <c r="AI62">
        <f t="shared" si="2"/>
        <v>0</v>
      </c>
      <c r="AK62" t="b">
        <f t="shared" si="38"/>
        <v>1</v>
      </c>
      <c r="AL62" t="b">
        <f t="shared" si="39"/>
        <v>1</v>
      </c>
      <c r="AM62">
        <f t="shared" si="40"/>
        <v>-130.54582460292272</v>
      </c>
      <c r="AN62" t="b">
        <f t="shared" si="41"/>
        <v>1</v>
      </c>
      <c r="AO62">
        <f t="shared" si="42"/>
        <v>-1.1948984194554537</v>
      </c>
      <c r="AP62">
        <f>SUM(AO63:$AO$171)</f>
        <v>-126.34804791337908</v>
      </c>
      <c r="AQ62" t="b">
        <f t="shared" si="3"/>
        <v>1</v>
      </c>
      <c r="AR62" t="b">
        <f t="shared" si="43"/>
        <v>1</v>
      </c>
      <c r="AS62" t="b">
        <f t="shared" si="44"/>
        <v>1</v>
      </c>
      <c r="AT62" t="b">
        <f t="shared" si="46"/>
        <v>1</v>
      </c>
      <c r="AU62">
        <f t="shared" si="4"/>
        <v>-149.5106866274306</v>
      </c>
      <c r="AV62" t="b">
        <f t="shared" si="5"/>
        <v>1</v>
      </c>
      <c r="AW62" t="b">
        <f t="shared" si="6"/>
        <v>1</v>
      </c>
      <c r="AX62" t="b">
        <f t="shared" si="45"/>
        <v>1</v>
      </c>
    </row>
    <row r="63" spans="1:50" x14ac:dyDescent="0.35">
      <c r="A63">
        <v>11</v>
      </c>
      <c r="B63">
        <f t="shared" si="7"/>
        <v>0</v>
      </c>
      <c r="C63">
        <f t="shared" si="8"/>
        <v>23</v>
      </c>
      <c r="D63">
        <f t="shared" si="9"/>
        <v>2.5331188441390928E-4</v>
      </c>
      <c r="E63">
        <f t="shared" si="10"/>
        <v>2.1111774917370596E-5</v>
      </c>
      <c r="F63">
        <f t="shared" si="11"/>
        <v>0.15</v>
      </c>
      <c r="G63">
        <f t="shared" si="12"/>
        <v>1.3451947011868914E-2</v>
      </c>
      <c r="H63">
        <f t="shared" si="13"/>
        <v>0.2</v>
      </c>
      <c r="I63">
        <f t="shared" si="14"/>
        <v>1.0274659916826436</v>
      </c>
      <c r="J63">
        <f t="shared" si="15"/>
        <v>1.8433826555069775E-5</v>
      </c>
      <c r="K63">
        <f t="shared" si="16"/>
        <v>1.1745370718963829E-2</v>
      </c>
      <c r="L63">
        <f t="shared" si="17"/>
        <v>0</v>
      </c>
      <c r="M63">
        <f t="shared" si="18"/>
        <v>0.86138999835442454</v>
      </c>
      <c r="N63">
        <f t="shared" si="19"/>
        <v>10.76</v>
      </c>
      <c r="O63">
        <f t="shared" si="20"/>
        <v>2.1520000000000001</v>
      </c>
      <c r="P63">
        <f t="shared" si="21"/>
        <v>5.1373299584132184</v>
      </c>
      <c r="Q63">
        <f t="shared" si="22"/>
        <v>256.86649792066089</v>
      </c>
      <c r="R63">
        <f t="shared" si="23"/>
        <v>9.3951349192033913</v>
      </c>
      <c r="S63">
        <f t="shared" si="24"/>
        <v>1.8790269838406783</v>
      </c>
      <c r="T63">
        <f t="shared" si="25"/>
        <v>4.4856791899403099</v>
      </c>
      <c r="U63">
        <f t="shared" si="26"/>
        <v>1.8433826555069774</v>
      </c>
      <c r="V63">
        <f t="shared" si="27"/>
        <v>4.7350324704776535E-3</v>
      </c>
      <c r="W63">
        <f t="shared" si="28"/>
        <v>1.1823110574449485</v>
      </c>
      <c r="X63">
        <f t="shared" si="29"/>
        <v>-1.2069168390002467</v>
      </c>
      <c r="Y63">
        <f t="shared" si="30"/>
        <v>0.99673694261856227</v>
      </c>
      <c r="Z63">
        <f t="shared" si="31"/>
        <v>0.96468628825211356</v>
      </c>
      <c r="AA63">
        <f t="shared" si="32"/>
        <v>1.1642961256441202</v>
      </c>
      <c r="AB63">
        <f t="shared" si="33"/>
        <v>9.0930289079317941</v>
      </c>
      <c r="AC63">
        <f t="shared" si="34"/>
        <v>1.8186057815863588</v>
      </c>
      <c r="AD63">
        <f t="shared" si="35"/>
        <v>4.3272732080332652</v>
      </c>
      <c r="AE63">
        <f t="shared" si="36"/>
        <v>1.7782859717693507</v>
      </c>
      <c r="AF63">
        <f t="shared" si="37"/>
        <v>4.5678208986983234E-3</v>
      </c>
      <c r="AG63">
        <f t="shared" si="0"/>
        <v>-129.76628082332505</v>
      </c>
      <c r="AH63">
        <f t="shared" si="1"/>
        <v>-150.64753604200993</v>
      </c>
      <c r="AI63">
        <f t="shared" si="2"/>
        <v>0</v>
      </c>
      <c r="AK63" t="b">
        <f t="shared" si="38"/>
        <v>1</v>
      </c>
      <c r="AL63" t="b">
        <f t="shared" si="39"/>
        <v>1</v>
      </c>
      <c r="AM63">
        <f t="shared" si="40"/>
        <v>-129.76628082332505</v>
      </c>
      <c r="AN63" t="b">
        <f t="shared" si="41"/>
        <v>1</v>
      </c>
      <c r="AO63">
        <f t="shared" si="42"/>
        <v>-1.1642961256441211</v>
      </c>
      <c r="AP63">
        <f>SUM(AO64:$AO$171)</f>
        <v>-125.18375178773493</v>
      </c>
      <c r="AQ63" t="b">
        <f t="shared" si="3"/>
        <v>1</v>
      </c>
      <c r="AR63" t="b">
        <f t="shared" si="43"/>
        <v>1</v>
      </c>
      <c r="AS63" t="b">
        <f t="shared" si="44"/>
        <v>1</v>
      </c>
      <c r="AT63" t="b">
        <f t="shared" si="46"/>
        <v>1</v>
      </c>
      <c r="AU63">
        <f t="shared" si="4"/>
        <v>-150.64753604200996</v>
      </c>
      <c r="AV63" t="b">
        <f t="shared" si="5"/>
        <v>1</v>
      </c>
      <c r="AW63" t="b">
        <f t="shared" si="6"/>
        <v>1</v>
      </c>
      <c r="AX63" t="b">
        <f t="shared" si="45"/>
        <v>1</v>
      </c>
    </row>
    <row r="64" spans="1:50" x14ac:dyDescent="0.35">
      <c r="A64">
        <v>12</v>
      </c>
      <c r="B64">
        <f t="shared" si="7"/>
        <v>1</v>
      </c>
      <c r="C64">
        <f t="shared" si="8"/>
        <v>24</v>
      </c>
      <c r="D64">
        <f t="shared" si="9"/>
        <v>2.636436105308837E-4</v>
      </c>
      <c r="E64">
        <f t="shared" si="10"/>
        <v>2.1972956142479738E-5</v>
      </c>
      <c r="F64">
        <f t="shared" si="11"/>
        <v>0.1</v>
      </c>
      <c r="G64">
        <f t="shared" si="12"/>
        <v>8.7416109546967213E-3</v>
      </c>
      <c r="H64">
        <f t="shared" si="13"/>
        <v>0.02</v>
      </c>
      <c r="I64">
        <f t="shared" si="14"/>
        <v>1.0300000000000005</v>
      </c>
      <c r="J64">
        <f t="shared" si="15"/>
        <v>1.8927284655412465E-5</v>
      </c>
      <c r="K64">
        <f t="shared" si="16"/>
        <v>7.5297707909223414E-3</v>
      </c>
      <c r="L64">
        <f t="shared" si="17"/>
        <v>0</v>
      </c>
      <c r="M64">
        <f t="shared" si="18"/>
        <v>0.85384130027884675</v>
      </c>
      <c r="N64">
        <f t="shared" si="19"/>
        <v>10.76</v>
      </c>
      <c r="O64">
        <f t="shared" si="20"/>
        <v>0.2152</v>
      </c>
      <c r="P64">
        <f t="shared" si="21"/>
        <v>5.1500000000000021</v>
      </c>
      <c r="Q64">
        <f t="shared" si="22"/>
        <v>257.50000000000011</v>
      </c>
      <c r="R64">
        <f t="shared" si="23"/>
        <v>9.2685563822936086</v>
      </c>
      <c r="S64">
        <f t="shared" si="24"/>
        <v>0.18537112764587219</v>
      </c>
      <c r="T64">
        <f t="shared" si="25"/>
        <v>4.4361584915252879</v>
      </c>
      <c r="U64">
        <f t="shared" si="26"/>
        <v>1.8927284655412466</v>
      </c>
      <c r="V64">
        <f t="shared" si="27"/>
        <v>4.8737757987687121E-3</v>
      </c>
      <c r="W64">
        <f t="shared" si="28"/>
        <v>2.7494245217824331</v>
      </c>
      <c r="X64">
        <f t="shared" si="29"/>
        <v>-2.7791605066996548</v>
      </c>
      <c r="Y64">
        <f t="shared" si="30"/>
        <v>0.99673694261856227</v>
      </c>
      <c r="Z64">
        <f t="shared" si="31"/>
        <v>0.96153846153846079</v>
      </c>
      <c r="AA64">
        <f t="shared" si="32"/>
        <v>2.6722697179804351</v>
      </c>
      <c r="AB64">
        <f t="shared" si="33"/>
        <v>8.941249253890259</v>
      </c>
      <c r="AC64">
        <f t="shared" si="34"/>
        <v>0.1788249850778052</v>
      </c>
      <c r="AD64">
        <f t="shared" si="35"/>
        <v>4.2655370110820039</v>
      </c>
      <c r="AE64">
        <f t="shared" si="36"/>
        <v>1.8199312168665818</v>
      </c>
      <c r="AF64">
        <f t="shared" si="37"/>
        <v>4.6863228834314501E-3</v>
      </c>
      <c r="AG64">
        <f t="shared" si="0"/>
        <v>-127.4119413525447</v>
      </c>
      <c r="AH64">
        <f t="shared" si="1"/>
        <v>-149.22204080656982</v>
      </c>
      <c r="AI64">
        <f t="shared" si="2"/>
        <v>0</v>
      </c>
      <c r="AK64" t="b">
        <f t="shared" si="38"/>
        <v>1</v>
      </c>
      <c r="AL64" t="b">
        <f t="shared" si="39"/>
        <v>1</v>
      </c>
      <c r="AM64">
        <f t="shared" si="40"/>
        <v>-127.41194135254472</v>
      </c>
      <c r="AN64" t="b">
        <f t="shared" si="41"/>
        <v>1</v>
      </c>
      <c r="AO64">
        <f t="shared" si="42"/>
        <v>-2.6722697179804351</v>
      </c>
      <c r="AP64">
        <f>SUM(AO65:$AO$171)</f>
        <v>-122.51148206975449</v>
      </c>
      <c r="AQ64" t="b">
        <f t="shared" si="3"/>
        <v>1</v>
      </c>
      <c r="AR64" t="b">
        <f t="shared" si="43"/>
        <v>1</v>
      </c>
      <c r="AS64" t="b">
        <f t="shared" si="44"/>
        <v>1</v>
      </c>
      <c r="AT64" t="b">
        <f t="shared" si="46"/>
        <v>1</v>
      </c>
      <c r="AU64">
        <f t="shared" si="4"/>
        <v>-149.22204080656979</v>
      </c>
      <c r="AV64" t="b">
        <f t="shared" si="5"/>
        <v>1</v>
      </c>
      <c r="AW64" t="b">
        <f t="shared" si="6"/>
        <v>1</v>
      </c>
      <c r="AX64" t="b">
        <f t="shared" si="45"/>
        <v>1</v>
      </c>
    </row>
    <row r="65" spans="1:50" x14ac:dyDescent="0.35">
      <c r="A65">
        <v>13</v>
      </c>
      <c r="B65">
        <f t="shared" si="7"/>
        <v>1</v>
      </c>
      <c r="C65">
        <f t="shared" si="8"/>
        <v>24</v>
      </c>
      <c r="D65">
        <f t="shared" si="9"/>
        <v>2.636436105308837E-4</v>
      </c>
      <c r="E65">
        <f t="shared" si="10"/>
        <v>2.1972956142479738E-5</v>
      </c>
      <c r="F65">
        <f t="shared" si="11"/>
        <v>0.1</v>
      </c>
      <c r="G65">
        <f t="shared" si="12"/>
        <v>8.7416109546967213E-3</v>
      </c>
      <c r="H65">
        <f t="shared" si="13"/>
        <v>0.02</v>
      </c>
      <c r="I65">
        <f t="shared" si="14"/>
        <v>1.0325402578654732</v>
      </c>
      <c r="J65">
        <f t="shared" si="15"/>
        <v>1.8761417443664971E-5</v>
      </c>
      <c r="K65">
        <f t="shared" si="16"/>
        <v>7.463784459077809E-3</v>
      </c>
      <c r="L65">
        <f t="shared" si="17"/>
        <v>0</v>
      </c>
      <c r="M65">
        <f t="shared" si="18"/>
        <v>0.84635875440232533</v>
      </c>
      <c r="N65">
        <f t="shared" si="19"/>
        <v>10.76</v>
      </c>
      <c r="O65">
        <f t="shared" si="20"/>
        <v>0.2152</v>
      </c>
      <c r="P65">
        <f t="shared" si="21"/>
        <v>5.1627012893273658</v>
      </c>
      <c r="Q65">
        <f t="shared" si="22"/>
        <v>258.13506446636831</v>
      </c>
      <c r="R65">
        <f t="shared" si="23"/>
        <v>9.1873323910003908</v>
      </c>
      <c r="S65">
        <f t="shared" si="24"/>
        <v>0.18374664782000782</v>
      </c>
      <c r="T65">
        <f t="shared" si="25"/>
        <v>4.4081275818305565</v>
      </c>
      <c r="U65">
        <f t="shared" si="26"/>
        <v>1.8761417443664972</v>
      </c>
      <c r="V65">
        <f t="shared" si="27"/>
        <v>4.8429797013009044E-3</v>
      </c>
      <c r="W65">
        <f t="shared" si="28"/>
        <v>2.7144734372820278</v>
      </c>
      <c r="X65">
        <f t="shared" si="29"/>
        <v>-2.7439488341119151</v>
      </c>
      <c r="Y65">
        <f t="shared" si="30"/>
        <v>0.99673694261856227</v>
      </c>
      <c r="Z65">
        <f t="shared" si="31"/>
        <v>0.95840090636400144</v>
      </c>
      <c r="AA65">
        <f t="shared" si="32"/>
        <v>2.6298030496293059</v>
      </c>
      <c r="AB65">
        <f t="shared" si="33"/>
        <v>8.8339734528849849</v>
      </c>
      <c r="AC65">
        <f t="shared" si="34"/>
        <v>0.17667946905769968</v>
      </c>
      <c r="AD65">
        <f t="shared" si="35"/>
        <v>4.2247534697945595</v>
      </c>
      <c r="AE65">
        <f t="shared" si="36"/>
        <v>1.7980959482681895</v>
      </c>
      <c r="AF65">
        <f t="shared" si="37"/>
        <v>4.641516135229248E-3</v>
      </c>
      <c r="AG65">
        <f t="shared" si="0"/>
        <v>-125.0851060595658</v>
      </c>
      <c r="AH65">
        <f t="shared" si="1"/>
        <v>-147.7920626553894</v>
      </c>
      <c r="AI65">
        <f t="shared" si="2"/>
        <v>0</v>
      </c>
      <c r="AK65" t="b">
        <f t="shared" si="38"/>
        <v>1</v>
      </c>
      <c r="AL65" t="b">
        <f t="shared" si="39"/>
        <v>1</v>
      </c>
      <c r="AM65">
        <f t="shared" si="40"/>
        <v>-125.08510605956577</v>
      </c>
      <c r="AN65" t="b">
        <f t="shared" si="41"/>
        <v>1</v>
      </c>
      <c r="AO65">
        <f t="shared" si="42"/>
        <v>-2.629803049629305</v>
      </c>
      <c r="AP65">
        <f>SUM(AO66:$AO$171)</f>
        <v>-119.8816790201252</v>
      </c>
      <c r="AQ65" t="b">
        <f t="shared" si="3"/>
        <v>1</v>
      </c>
      <c r="AR65" t="b">
        <f t="shared" si="43"/>
        <v>1</v>
      </c>
      <c r="AS65" t="b">
        <f t="shared" si="44"/>
        <v>1</v>
      </c>
      <c r="AT65" t="b">
        <f t="shared" si="46"/>
        <v>1</v>
      </c>
      <c r="AU65">
        <f t="shared" si="4"/>
        <v>-147.79206265538943</v>
      </c>
      <c r="AV65" t="b">
        <f t="shared" si="5"/>
        <v>1</v>
      </c>
      <c r="AW65" t="b">
        <f t="shared" si="6"/>
        <v>1</v>
      </c>
      <c r="AX65" t="b">
        <f t="shared" si="45"/>
        <v>1</v>
      </c>
    </row>
    <row r="66" spans="1:50" x14ac:dyDescent="0.35">
      <c r="A66">
        <v>14</v>
      </c>
      <c r="B66">
        <f t="shared" si="7"/>
        <v>1</v>
      </c>
      <c r="C66">
        <f t="shared" si="8"/>
        <v>24</v>
      </c>
      <c r="D66">
        <f t="shared" si="9"/>
        <v>2.636436105308837E-4</v>
      </c>
      <c r="E66">
        <f t="shared" si="10"/>
        <v>2.1972956142479738E-5</v>
      </c>
      <c r="F66">
        <f t="shared" si="11"/>
        <v>0.1</v>
      </c>
      <c r="G66">
        <f t="shared" si="12"/>
        <v>8.7416109546967213E-3</v>
      </c>
      <c r="H66">
        <f t="shared" si="13"/>
        <v>0.02</v>
      </c>
      <c r="I66">
        <f t="shared" si="14"/>
        <v>1.0350867806921333</v>
      </c>
      <c r="J66">
        <f t="shared" si="15"/>
        <v>1.8597003791286073E-5</v>
      </c>
      <c r="K66">
        <f t="shared" si="16"/>
        <v>7.398376391314773E-3</v>
      </c>
      <c r="L66">
        <f t="shared" si="17"/>
        <v>0</v>
      </c>
      <c r="M66">
        <f t="shared" si="18"/>
        <v>0.83894178100721928</v>
      </c>
      <c r="N66">
        <f t="shared" si="19"/>
        <v>10.76</v>
      </c>
      <c r="O66">
        <f t="shared" si="20"/>
        <v>0.2152</v>
      </c>
      <c r="P66">
        <f t="shared" si="21"/>
        <v>5.1754339034606662</v>
      </c>
      <c r="Q66">
        <f t="shared" si="22"/>
        <v>258.77169517303332</v>
      </c>
      <c r="R66">
        <f t="shared" si="23"/>
        <v>9.1068201973690197</v>
      </c>
      <c r="S66">
        <f t="shared" si="24"/>
        <v>0.1821364039473804</v>
      </c>
      <c r="T66">
        <f t="shared" si="25"/>
        <v>4.3802737920245338</v>
      </c>
      <c r="U66">
        <f t="shared" si="26"/>
        <v>1.8597003791286073</v>
      </c>
      <c r="V66">
        <f t="shared" si="27"/>
        <v>4.8123781962104246E-3</v>
      </c>
      <c r="W66">
        <f t="shared" si="28"/>
        <v>2.6798972440722877</v>
      </c>
      <c r="X66">
        <f t="shared" si="29"/>
        <v>-2.7091143364503587</v>
      </c>
      <c r="Y66">
        <f t="shared" si="30"/>
        <v>0.99673694261856227</v>
      </c>
      <c r="Z66">
        <f t="shared" si="31"/>
        <v>0.95527358921211381</v>
      </c>
      <c r="AA66">
        <f t="shared" si="32"/>
        <v>2.5879453757669264</v>
      </c>
      <c r="AB66">
        <f t="shared" si="33"/>
        <v>8.7279847312524623</v>
      </c>
      <c r="AC66">
        <f t="shared" si="34"/>
        <v>0.17455969462504925</v>
      </c>
      <c r="AD66">
        <f t="shared" si="35"/>
        <v>4.1843598670390323</v>
      </c>
      <c r="AE66">
        <f t="shared" si="36"/>
        <v>1.7765226560293135</v>
      </c>
      <c r="AF66">
        <f t="shared" si="37"/>
        <v>4.59713779214005E-3</v>
      </c>
      <c r="AG66">
        <f t="shared" si="0"/>
        <v>-122.78548781098323</v>
      </c>
      <c r="AH66">
        <f t="shared" si="1"/>
        <v>-146.35757878641954</v>
      </c>
      <c r="AI66">
        <f t="shared" si="2"/>
        <v>0</v>
      </c>
      <c r="AK66" t="b">
        <f t="shared" si="38"/>
        <v>1</v>
      </c>
      <c r="AL66" t="b">
        <f t="shared" si="39"/>
        <v>1</v>
      </c>
      <c r="AM66">
        <f t="shared" si="40"/>
        <v>-122.78548781098323</v>
      </c>
      <c r="AN66" t="b">
        <f t="shared" si="41"/>
        <v>1</v>
      </c>
      <c r="AO66">
        <f t="shared" si="42"/>
        <v>-2.5879453757669273</v>
      </c>
      <c r="AP66">
        <f>SUM(AO67:$AO$171)</f>
        <v>-117.29373364435827</v>
      </c>
      <c r="AQ66" t="b">
        <f t="shared" si="3"/>
        <v>1</v>
      </c>
      <c r="AR66" t="b">
        <f t="shared" si="43"/>
        <v>1</v>
      </c>
      <c r="AS66" t="b">
        <f t="shared" si="44"/>
        <v>1</v>
      </c>
      <c r="AT66" t="b">
        <f t="shared" si="46"/>
        <v>1</v>
      </c>
      <c r="AU66">
        <f t="shared" si="4"/>
        <v>-146.35757878641957</v>
      </c>
      <c r="AV66" t="b">
        <f t="shared" si="5"/>
        <v>1</v>
      </c>
      <c r="AW66" t="b">
        <f t="shared" si="6"/>
        <v>1</v>
      </c>
      <c r="AX66" t="b">
        <f t="shared" si="45"/>
        <v>1</v>
      </c>
    </row>
    <row r="67" spans="1:50" x14ac:dyDescent="0.35">
      <c r="A67">
        <v>15</v>
      </c>
      <c r="B67">
        <f t="shared" si="7"/>
        <v>1</v>
      </c>
      <c r="C67">
        <f t="shared" si="8"/>
        <v>24</v>
      </c>
      <c r="D67">
        <f t="shared" si="9"/>
        <v>2.636436105308837E-4</v>
      </c>
      <c r="E67">
        <f t="shared" si="10"/>
        <v>2.1972956142479738E-5</v>
      </c>
      <c r="F67">
        <f t="shared" si="11"/>
        <v>0.1</v>
      </c>
      <c r="G67">
        <f t="shared" si="12"/>
        <v>8.7416109546967213E-3</v>
      </c>
      <c r="H67">
        <f t="shared" si="13"/>
        <v>0.02</v>
      </c>
      <c r="I67">
        <f t="shared" si="14"/>
        <v>1.0376395839310655</v>
      </c>
      <c r="J67">
        <f t="shared" si="15"/>
        <v>1.8434030960165472E-5</v>
      </c>
      <c r="K67">
        <f t="shared" si="16"/>
        <v>7.3335415200785053E-3</v>
      </c>
      <c r="L67">
        <f t="shared" si="17"/>
        <v>0</v>
      </c>
      <c r="M67">
        <f t="shared" si="18"/>
        <v>0.83158980545618066</v>
      </c>
      <c r="N67">
        <f t="shared" si="19"/>
        <v>10.76</v>
      </c>
      <c r="O67">
        <f t="shared" si="20"/>
        <v>0.2152</v>
      </c>
      <c r="P67">
        <f t="shared" si="21"/>
        <v>5.1881979196553276</v>
      </c>
      <c r="Q67">
        <f t="shared" si="22"/>
        <v>259.40989598276639</v>
      </c>
      <c r="R67">
        <f t="shared" si="23"/>
        <v>9.0270135636376789</v>
      </c>
      <c r="S67">
        <f t="shared" si="24"/>
        <v>0.18054027127275357</v>
      </c>
      <c r="T67">
        <f t="shared" si="25"/>
        <v>4.3525960029335904</v>
      </c>
      <c r="U67">
        <f t="shared" si="26"/>
        <v>1.8434030960165473</v>
      </c>
      <c r="V67">
        <f t="shared" si="27"/>
        <v>4.7819700539196205E-3</v>
      </c>
      <c r="W67">
        <f t="shared" si="28"/>
        <v>2.6456922233608675</v>
      </c>
      <c r="X67">
        <f t="shared" si="29"/>
        <v>-2.6746532749102432</v>
      </c>
      <c r="Y67">
        <f t="shared" si="30"/>
        <v>0.99673694261856227</v>
      </c>
      <c r="Z67">
        <f t="shared" si="31"/>
        <v>0.95215647667554271</v>
      </c>
      <c r="AA67">
        <f t="shared" si="32"/>
        <v>2.546688438567239</v>
      </c>
      <c r="AB67">
        <f t="shared" si="33"/>
        <v>8.6232676468025993</v>
      </c>
      <c r="AC67">
        <f t="shared" si="34"/>
        <v>0.17246535293605197</v>
      </c>
      <c r="AD67">
        <f t="shared" si="35"/>
        <v>4.1443524745452978</v>
      </c>
      <c r="AE67">
        <f t="shared" si="36"/>
        <v>1.7552081969959028</v>
      </c>
      <c r="AF67">
        <f t="shared" si="37"/>
        <v>4.5531837581080604E-3</v>
      </c>
      <c r="AG67">
        <f t="shared" si="0"/>
        <v>-120.51280227219651</v>
      </c>
      <c r="AH67">
        <f t="shared" si="1"/>
        <v>-144.91856619873721</v>
      </c>
      <c r="AI67">
        <f t="shared" si="2"/>
        <v>0</v>
      </c>
      <c r="AK67" t="b">
        <f t="shared" si="38"/>
        <v>1</v>
      </c>
      <c r="AL67" t="b">
        <f t="shared" si="39"/>
        <v>1</v>
      </c>
      <c r="AM67">
        <f t="shared" si="40"/>
        <v>-120.5128022721965</v>
      </c>
      <c r="AN67" t="b">
        <f t="shared" si="41"/>
        <v>1</v>
      </c>
      <c r="AO67">
        <f t="shared" si="42"/>
        <v>-2.546688438567239</v>
      </c>
      <c r="AP67">
        <f>SUM(AO68:$AO$171)</f>
        <v>-114.74704520579104</v>
      </c>
      <c r="AQ67" t="b">
        <f t="shared" si="3"/>
        <v>1</v>
      </c>
      <c r="AR67" t="b">
        <f t="shared" si="43"/>
        <v>1</v>
      </c>
      <c r="AS67" t="b">
        <f t="shared" si="44"/>
        <v>1</v>
      </c>
      <c r="AT67" t="b">
        <f t="shared" si="46"/>
        <v>1</v>
      </c>
      <c r="AU67">
        <f t="shared" si="4"/>
        <v>-144.91856619873724</v>
      </c>
      <c r="AV67" t="b">
        <f t="shared" si="5"/>
        <v>1</v>
      </c>
      <c r="AW67" t="b">
        <f t="shared" si="6"/>
        <v>1</v>
      </c>
      <c r="AX67" t="b">
        <f t="shared" si="45"/>
        <v>1</v>
      </c>
    </row>
    <row r="68" spans="1:50" x14ac:dyDescent="0.35">
      <c r="A68">
        <v>16</v>
      </c>
      <c r="B68">
        <f t="shared" si="7"/>
        <v>1</v>
      </c>
      <c r="C68">
        <f t="shared" si="8"/>
        <v>24</v>
      </c>
      <c r="D68">
        <f t="shared" si="9"/>
        <v>2.636436105308837E-4</v>
      </c>
      <c r="E68">
        <f t="shared" si="10"/>
        <v>2.1972956142479738E-5</v>
      </c>
      <c r="F68">
        <f t="shared" si="11"/>
        <v>0.1</v>
      </c>
      <c r="G68">
        <f t="shared" si="12"/>
        <v>8.7416109546967213E-3</v>
      </c>
      <c r="H68">
        <f t="shared" si="13"/>
        <v>0.02</v>
      </c>
      <c r="I68">
        <f t="shared" si="14"/>
        <v>1.0401986830714602</v>
      </c>
      <c r="J68">
        <f t="shared" si="15"/>
        <v>1.8272486323821915E-5</v>
      </c>
      <c r="K68">
        <f t="shared" si="16"/>
        <v>7.2692748222232461E-3</v>
      </c>
      <c r="L68">
        <f t="shared" si="17"/>
        <v>0</v>
      </c>
      <c r="M68">
        <f t="shared" si="18"/>
        <v>0.82430225814763358</v>
      </c>
      <c r="N68">
        <f t="shared" si="19"/>
        <v>10.76</v>
      </c>
      <c r="O68">
        <f t="shared" si="20"/>
        <v>0.2152</v>
      </c>
      <c r="P68">
        <f t="shared" si="21"/>
        <v>5.200993415357301</v>
      </c>
      <c r="Q68">
        <f t="shared" si="22"/>
        <v>260.04967076786505</v>
      </c>
      <c r="R68">
        <f t="shared" si="23"/>
        <v>8.9479063067085036</v>
      </c>
      <c r="S68">
        <f t="shared" si="24"/>
        <v>0.17895812613417009</v>
      </c>
      <c r="T68">
        <f t="shared" si="25"/>
        <v>4.3250931024558543</v>
      </c>
      <c r="U68">
        <f t="shared" si="26"/>
        <v>1.8272486323821915</v>
      </c>
      <c r="V68">
        <f t="shared" si="27"/>
        <v>4.7517540526202063E-3</v>
      </c>
      <c r="W68">
        <f t="shared" si="28"/>
        <v>2.6118546916836682</v>
      </c>
      <c r="X68">
        <f t="shared" si="29"/>
        <v>-2.6405619461904539</v>
      </c>
      <c r="Y68">
        <f t="shared" si="30"/>
        <v>0.99673694261856227</v>
      </c>
      <c r="Z68">
        <f t="shared" si="31"/>
        <v>0.94904953545604287</v>
      </c>
      <c r="AA68">
        <f t="shared" si="32"/>
        <v>2.5060240883749563</v>
      </c>
      <c r="AB68">
        <f t="shared" si="33"/>
        <v>8.5198069426184375</v>
      </c>
      <c r="AC68">
        <f t="shared" si="34"/>
        <v>0.17039613885236876</v>
      </c>
      <c r="AD68">
        <f t="shared" si="35"/>
        <v>4.1047275996898636</v>
      </c>
      <c r="AE68">
        <f t="shared" si="36"/>
        <v>1.7341494657250085</v>
      </c>
      <c r="AF68">
        <f t="shared" si="37"/>
        <v>4.5096499762405755E-3</v>
      </c>
      <c r="AG68">
        <f t="shared" si="0"/>
        <v>-118.26676788106882</v>
      </c>
      <c r="AH68">
        <f t="shared" si="1"/>
        <v>-143.47500169032304</v>
      </c>
      <c r="AI68">
        <f t="shared" si="2"/>
        <v>0</v>
      </c>
      <c r="AK68" t="b">
        <f t="shared" si="38"/>
        <v>1</v>
      </c>
      <c r="AL68" t="b">
        <f t="shared" si="39"/>
        <v>1</v>
      </c>
      <c r="AM68">
        <f t="shared" si="40"/>
        <v>-118.26676788106883</v>
      </c>
      <c r="AN68" t="b">
        <f t="shared" si="41"/>
        <v>1</v>
      </c>
      <c r="AO68">
        <f t="shared" si="42"/>
        <v>-2.5060240883749563</v>
      </c>
      <c r="AP68">
        <f>SUM(AO69:$AO$171)</f>
        <v>-112.2410211174161</v>
      </c>
      <c r="AQ68" t="b">
        <f t="shared" si="3"/>
        <v>1</v>
      </c>
      <c r="AR68" t="b">
        <f t="shared" si="43"/>
        <v>1</v>
      </c>
      <c r="AS68" t="b">
        <f t="shared" si="44"/>
        <v>1</v>
      </c>
      <c r="AT68" t="b">
        <f t="shared" si="46"/>
        <v>1</v>
      </c>
      <c r="AU68">
        <f t="shared" si="4"/>
        <v>-143.47500169032304</v>
      </c>
      <c r="AV68" t="b">
        <f t="shared" si="5"/>
        <v>1</v>
      </c>
      <c r="AW68" t="b">
        <f t="shared" si="6"/>
        <v>1</v>
      </c>
      <c r="AX68" t="b">
        <f t="shared" si="45"/>
        <v>1</v>
      </c>
    </row>
    <row r="69" spans="1:50" x14ac:dyDescent="0.35">
      <c r="A69">
        <v>17</v>
      </c>
      <c r="B69">
        <f t="shared" si="7"/>
        <v>1</v>
      </c>
      <c r="C69">
        <f t="shared" si="8"/>
        <v>24</v>
      </c>
      <c r="D69">
        <f t="shared" si="9"/>
        <v>2.636436105308837E-4</v>
      </c>
      <c r="E69">
        <f t="shared" si="10"/>
        <v>2.1972956142479738E-5</v>
      </c>
      <c r="F69">
        <f t="shared" si="11"/>
        <v>0.1</v>
      </c>
      <c r="G69">
        <f t="shared" si="12"/>
        <v>8.7416109546967213E-3</v>
      </c>
      <c r="H69">
        <f t="shared" si="13"/>
        <v>0.02</v>
      </c>
      <c r="I69">
        <f t="shared" si="14"/>
        <v>1.0427640936407094</v>
      </c>
      <c r="J69">
        <f t="shared" si="15"/>
        <v>1.8112357366424964E-5</v>
      </c>
      <c r="K69">
        <f t="shared" si="16"/>
        <v>7.205571318623029E-3</v>
      </c>
      <c r="L69">
        <f t="shared" si="17"/>
        <v>0</v>
      </c>
      <c r="M69">
        <f t="shared" si="18"/>
        <v>0.81707857447164423</v>
      </c>
      <c r="N69">
        <f t="shared" si="19"/>
        <v>10.76</v>
      </c>
      <c r="O69">
        <f t="shared" si="20"/>
        <v>0.2152</v>
      </c>
      <c r="P69">
        <f t="shared" si="21"/>
        <v>5.2138204682035472</v>
      </c>
      <c r="Q69">
        <f t="shared" si="22"/>
        <v>260.69102341017737</v>
      </c>
      <c r="R69">
        <f t="shared" si="23"/>
        <v>8.869492297668538</v>
      </c>
      <c r="S69">
        <f t="shared" si="24"/>
        <v>0.17738984595337076</v>
      </c>
      <c r="T69">
        <f t="shared" si="25"/>
        <v>4.2977639855165357</v>
      </c>
      <c r="U69">
        <f t="shared" si="26"/>
        <v>1.8112357366424965</v>
      </c>
      <c r="V69">
        <f t="shared" si="27"/>
        <v>4.7217289782241888E-3</v>
      </c>
      <c r="W69">
        <f t="shared" si="28"/>
        <v>2.5783810005779109</v>
      </c>
      <c r="X69">
        <f t="shared" si="29"/>
        <v>-2.6068366821650395</v>
      </c>
      <c r="Y69">
        <f t="shared" si="30"/>
        <v>0.99673694261856227</v>
      </c>
      <c r="Z69">
        <f t="shared" si="31"/>
        <v>0.945952732364023</v>
      </c>
      <c r="AA69">
        <f t="shared" si="32"/>
        <v>2.465944282320784</v>
      </c>
      <c r="AB69">
        <f t="shared" si="33"/>
        <v>8.4175875448332764</v>
      </c>
      <c r="AC69">
        <f t="shared" si="34"/>
        <v>0.16835175089666551</v>
      </c>
      <c r="AD69">
        <f t="shared" si="35"/>
        <v>4.0654815851550605</v>
      </c>
      <c r="AE69">
        <f t="shared" si="36"/>
        <v>1.7133433940323335</v>
      </c>
      <c r="AF69">
        <f t="shared" si="37"/>
        <v>4.4665324284335582E-3</v>
      </c>
      <c r="AG69">
        <f t="shared" si="0"/>
        <v>-116.04710582182813</v>
      </c>
      <c r="AH69">
        <f t="shared" si="1"/>
        <v>-142.02686185581214</v>
      </c>
      <c r="AI69">
        <f t="shared" si="2"/>
        <v>0</v>
      </c>
      <c r="AK69" t="b">
        <f t="shared" si="38"/>
        <v>1</v>
      </c>
      <c r="AL69" t="b">
        <f t="shared" si="39"/>
        <v>1</v>
      </c>
      <c r="AM69">
        <f t="shared" si="40"/>
        <v>-116.04710582182813</v>
      </c>
      <c r="AN69" t="b">
        <f t="shared" si="41"/>
        <v>1</v>
      </c>
      <c r="AO69">
        <f t="shared" si="42"/>
        <v>-2.465944282320784</v>
      </c>
      <c r="AP69">
        <f>SUM(AO70:$AO$171)</f>
        <v>-109.77507683509529</v>
      </c>
      <c r="AQ69" t="b">
        <f t="shared" si="3"/>
        <v>1</v>
      </c>
      <c r="AR69" t="b">
        <f t="shared" si="43"/>
        <v>1</v>
      </c>
      <c r="AS69" t="b">
        <f t="shared" si="44"/>
        <v>1</v>
      </c>
      <c r="AT69" t="b">
        <f t="shared" si="46"/>
        <v>1</v>
      </c>
      <c r="AU69">
        <f t="shared" si="4"/>
        <v>-142.02686185581214</v>
      </c>
      <c r="AV69" t="b">
        <f t="shared" si="5"/>
        <v>1</v>
      </c>
      <c r="AW69" t="b">
        <f t="shared" si="6"/>
        <v>1</v>
      </c>
      <c r="AX69" t="b">
        <f t="shared" si="45"/>
        <v>1</v>
      </c>
    </row>
    <row r="70" spans="1:50" x14ac:dyDescent="0.35">
      <c r="A70">
        <v>18</v>
      </c>
      <c r="B70">
        <f t="shared" si="7"/>
        <v>1</v>
      </c>
      <c r="C70">
        <f t="shared" si="8"/>
        <v>24</v>
      </c>
      <c r="D70">
        <f t="shared" si="9"/>
        <v>2.636436105308837E-4</v>
      </c>
      <c r="E70">
        <f t="shared" si="10"/>
        <v>2.1972956142479738E-5</v>
      </c>
      <c r="F70">
        <f t="shared" si="11"/>
        <v>0.1</v>
      </c>
      <c r="G70">
        <f t="shared" si="12"/>
        <v>8.7416109546967213E-3</v>
      </c>
      <c r="H70">
        <f t="shared" si="13"/>
        <v>0.02</v>
      </c>
      <c r="I70">
        <f t="shared" si="14"/>
        <v>1.0453358312044991</v>
      </c>
      <c r="J70">
        <f t="shared" si="15"/>
        <v>1.7953631681825302E-5</v>
      </c>
      <c r="K70">
        <f t="shared" si="16"/>
        <v>7.1424260737859204E-3</v>
      </c>
      <c r="L70">
        <f t="shared" si="17"/>
        <v>0</v>
      </c>
      <c r="M70">
        <f t="shared" si="18"/>
        <v>0.80991819476617655</v>
      </c>
      <c r="N70">
        <f t="shared" si="19"/>
        <v>10.76</v>
      </c>
      <c r="O70">
        <f t="shared" si="20"/>
        <v>0.2152</v>
      </c>
      <c r="P70">
        <f t="shared" si="21"/>
        <v>5.2266791560224952</v>
      </c>
      <c r="Q70">
        <f t="shared" si="22"/>
        <v>261.33395780112477</v>
      </c>
      <c r="R70">
        <f t="shared" si="23"/>
        <v>8.7917654613148919</v>
      </c>
      <c r="S70">
        <f t="shared" si="24"/>
        <v>0.17583530922629784</v>
      </c>
      <c r="T70">
        <f t="shared" si="25"/>
        <v>4.2706075540235169</v>
      </c>
      <c r="U70">
        <f t="shared" si="26"/>
        <v>1.7953631681825302</v>
      </c>
      <c r="V70">
        <f t="shared" si="27"/>
        <v>4.6918936243150701E-3</v>
      </c>
      <c r="W70">
        <f t="shared" si="28"/>
        <v>2.5452675362582324</v>
      </c>
      <c r="X70">
        <f t="shared" si="29"/>
        <v>-2.5734738495577725</v>
      </c>
      <c r="Y70">
        <f t="shared" si="30"/>
        <v>0.99673694261856227</v>
      </c>
      <c r="Z70">
        <f t="shared" si="31"/>
        <v>0.94286603431819138</v>
      </c>
      <c r="AA70">
        <f t="shared" si="32"/>
        <v>2.4264410829541063</v>
      </c>
      <c r="AB70">
        <f t="shared" si="33"/>
        <v>8.3165945604344671</v>
      </c>
      <c r="AC70">
        <f t="shared" si="34"/>
        <v>0.16633189120868935</v>
      </c>
      <c r="AD70">
        <f t="shared" si="35"/>
        <v>4.0266108085914647</v>
      </c>
      <c r="AE70">
        <f t="shared" si="36"/>
        <v>1.6927869505452062</v>
      </c>
      <c r="AF70">
        <f t="shared" si="37"/>
        <v>4.4238271350007562E-3</v>
      </c>
      <c r="AG70">
        <f t="shared" si="0"/>
        <v>-113.85353999920832</v>
      </c>
      <c r="AH70">
        <f t="shared" si="1"/>
        <v>-140.57412308421823</v>
      </c>
      <c r="AI70">
        <f t="shared" si="2"/>
        <v>0</v>
      </c>
      <c r="AK70" t="b">
        <f t="shared" si="38"/>
        <v>1</v>
      </c>
      <c r="AL70" t="b">
        <f t="shared" si="39"/>
        <v>1</v>
      </c>
      <c r="AM70">
        <f t="shared" si="40"/>
        <v>-113.85353999920831</v>
      </c>
      <c r="AN70" t="b">
        <f t="shared" si="41"/>
        <v>1</v>
      </c>
      <c r="AO70">
        <f t="shared" si="42"/>
        <v>-2.4264410829541063</v>
      </c>
      <c r="AP70">
        <f>SUM(AO71:$AO$171)</f>
        <v>-107.34863575214121</v>
      </c>
      <c r="AQ70" t="b">
        <f t="shared" si="3"/>
        <v>1</v>
      </c>
      <c r="AR70" t="b">
        <f t="shared" si="43"/>
        <v>1</v>
      </c>
      <c r="AS70" t="b">
        <f t="shared" si="44"/>
        <v>1</v>
      </c>
      <c r="AT70" t="b">
        <f t="shared" si="46"/>
        <v>1</v>
      </c>
      <c r="AU70">
        <f t="shared" si="4"/>
        <v>-140.57412308421823</v>
      </c>
      <c r="AV70" t="b">
        <f t="shared" si="5"/>
        <v>1</v>
      </c>
      <c r="AW70" t="b">
        <f t="shared" si="6"/>
        <v>1</v>
      </c>
      <c r="AX70" t="b">
        <f t="shared" si="45"/>
        <v>1</v>
      </c>
    </row>
    <row r="71" spans="1:50" x14ac:dyDescent="0.35">
      <c r="A71">
        <v>19</v>
      </c>
      <c r="B71">
        <f t="shared" si="7"/>
        <v>1</v>
      </c>
      <c r="C71">
        <f t="shared" si="8"/>
        <v>24</v>
      </c>
      <c r="D71">
        <f t="shared" si="9"/>
        <v>2.636436105308837E-4</v>
      </c>
      <c r="E71">
        <f t="shared" si="10"/>
        <v>2.1972956142479738E-5</v>
      </c>
      <c r="F71">
        <f t="shared" si="11"/>
        <v>0.1</v>
      </c>
      <c r="G71">
        <f t="shared" si="12"/>
        <v>8.7416109546967213E-3</v>
      </c>
      <c r="H71">
        <f t="shared" si="13"/>
        <v>0.02</v>
      </c>
      <c r="I71">
        <f t="shared" si="14"/>
        <v>1.0479139113669047</v>
      </c>
      <c r="J71">
        <f t="shared" si="15"/>
        <v>1.7796296972593561E-5</v>
      </c>
      <c r="K71">
        <f t="shared" si="16"/>
        <v>7.0798341954716329E-3</v>
      </c>
      <c r="L71">
        <f t="shared" si="17"/>
        <v>0</v>
      </c>
      <c r="M71">
        <f t="shared" si="18"/>
        <v>0.80282056427373227</v>
      </c>
      <c r="N71">
        <f t="shared" si="19"/>
        <v>10.76</v>
      </c>
      <c r="O71">
        <f t="shared" si="20"/>
        <v>0.2152</v>
      </c>
      <c r="P71">
        <f t="shared" si="21"/>
        <v>5.2395695568345237</v>
      </c>
      <c r="Q71">
        <f t="shared" si="22"/>
        <v>261.9784778417262</v>
      </c>
      <c r="R71">
        <f t="shared" si="23"/>
        <v>8.7147197756840598</v>
      </c>
      <c r="S71">
        <f t="shared" si="24"/>
        <v>0.1742943955136812</v>
      </c>
      <c r="T71">
        <f t="shared" si="25"/>
        <v>4.243622716823233</v>
      </c>
      <c r="U71">
        <f t="shared" si="26"/>
        <v>1.7796296972593562</v>
      </c>
      <c r="V71">
        <f t="shared" si="27"/>
        <v>4.662246792099381E-3</v>
      </c>
      <c r="W71">
        <f t="shared" si="28"/>
        <v>2.5125107192956895</v>
      </c>
      <c r="X71">
        <f t="shared" si="29"/>
        <v>-2.5404698496196554</v>
      </c>
      <c r="Y71">
        <f t="shared" si="30"/>
        <v>0.99673694261856227</v>
      </c>
      <c r="Z71">
        <f t="shared" si="31"/>
        <v>0.93978940834520253</v>
      </c>
      <c r="AA71">
        <f t="shared" si="32"/>
        <v>2.3875066568928807</v>
      </c>
      <c r="AB71">
        <f t="shared" si="33"/>
        <v>8.2168132750935481</v>
      </c>
      <c r="AC71">
        <f t="shared" si="34"/>
        <v>0.16433626550187097</v>
      </c>
      <c r="AD71">
        <f t="shared" si="35"/>
        <v>3.9881116822835669</v>
      </c>
      <c r="AE71">
        <f t="shared" si="36"/>
        <v>1.6724771402609222</v>
      </c>
      <c r="AF71">
        <f t="shared" si="37"/>
        <v>4.3815301543063956E-3</v>
      </c>
      <c r="AG71">
        <f t="shared" si="0"/>
        <v>-111.68579701282826</v>
      </c>
      <c r="AH71">
        <f t="shared" si="1"/>
        <v>-139.11676155663037</v>
      </c>
      <c r="AI71">
        <f t="shared" si="2"/>
        <v>0</v>
      </c>
      <c r="AK71" t="b">
        <f t="shared" si="38"/>
        <v>1</v>
      </c>
      <c r="AL71" t="b">
        <f t="shared" si="39"/>
        <v>1</v>
      </c>
      <c r="AM71">
        <f t="shared" si="40"/>
        <v>-111.68579701282825</v>
      </c>
      <c r="AN71" t="b">
        <f t="shared" si="41"/>
        <v>1</v>
      </c>
      <c r="AO71">
        <f t="shared" si="42"/>
        <v>-2.3875066568928807</v>
      </c>
      <c r="AP71">
        <f>SUM(AO72:$AO$171)</f>
        <v>-104.96112909524831</v>
      </c>
      <c r="AQ71" t="b">
        <f t="shared" si="3"/>
        <v>1</v>
      </c>
      <c r="AR71" t="b">
        <f t="shared" si="43"/>
        <v>1</v>
      </c>
      <c r="AS71" t="b">
        <f t="shared" si="44"/>
        <v>1</v>
      </c>
      <c r="AT71" t="b">
        <f t="shared" si="46"/>
        <v>1</v>
      </c>
      <c r="AU71">
        <f t="shared" si="4"/>
        <v>-139.11676155663039</v>
      </c>
      <c r="AV71" t="b">
        <f t="shared" si="5"/>
        <v>1</v>
      </c>
      <c r="AW71" t="b">
        <f t="shared" si="6"/>
        <v>1</v>
      </c>
      <c r="AX71" t="b">
        <f t="shared" si="45"/>
        <v>1</v>
      </c>
    </row>
    <row r="72" spans="1:50" x14ac:dyDescent="0.35">
      <c r="A72">
        <v>20</v>
      </c>
      <c r="B72">
        <f t="shared" si="7"/>
        <v>1</v>
      </c>
      <c r="C72">
        <f t="shared" si="8"/>
        <v>24</v>
      </c>
      <c r="D72">
        <f t="shared" si="9"/>
        <v>2.636436105308837E-4</v>
      </c>
      <c r="E72">
        <f t="shared" si="10"/>
        <v>2.1972956142479738E-5</v>
      </c>
      <c r="F72">
        <f t="shared" si="11"/>
        <v>0.1</v>
      </c>
      <c r="G72">
        <f t="shared" si="12"/>
        <v>8.7416109546967213E-3</v>
      </c>
      <c r="H72">
        <f t="shared" si="13"/>
        <v>0.02</v>
      </c>
      <c r="I72">
        <f t="shared" si="14"/>
        <v>1.0504983497704854</v>
      </c>
      <c r="J72">
        <f t="shared" si="15"/>
        <v>1.7640341049067555E-5</v>
      </c>
      <c r="K72">
        <f t="shared" si="16"/>
        <v>7.0177908343125013E-3</v>
      </c>
      <c r="L72">
        <f t="shared" si="17"/>
        <v>0</v>
      </c>
      <c r="M72">
        <f t="shared" si="18"/>
        <v>0.79578513309837062</v>
      </c>
      <c r="N72">
        <f t="shared" si="19"/>
        <v>10.76</v>
      </c>
      <c r="O72">
        <f t="shared" si="20"/>
        <v>0.2152</v>
      </c>
      <c r="P72">
        <f t="shared" si="21"/>
        <v>5.2524917488524272</v>
      </c>
      <c r="Q72">
        <f t="shared" si="22"/>
        <v>262.62458744262136</v>
      </c>
      <c r="R72">
        <f t="shared" si="23"/>
        <v>8.6383492715853585</v>
      </c>
      <c r="S72">
        <f t="shared" si="24"/>
        <v>0.17276698543170718</v>
      </c>
      <c r="T72">
        <f t="shared" si="25"/>
        <v>4.216808389656828</v>
      </c>
      <c r="U72">
        <f t="shared" si="26"/>
        <v>1.7640341049067554</v>
      </c>
      <c r="V72">
        <f t="shared" si="27"/>
        <v>4.6327872903585048E-3</v>
      </c>
      <c r="W72">
        <f t="shared" si="28"/>
        <v>2.4801070042997093</v>
      </c>
      <c r="X72">
        <f t="shared" si="29"/>
        <v>-2.5078211178093692</v>
      </c>
      <c r="Y72">
        <f t="shared" si="30"/>
        <v>0.99673694261856227</v>
      </c>
      <c r="Z72">
        <f t="shared" si="31"/>
        <v>0.93672282157930475</v>
      </c>
      <c r="AA72">
        <f t="shared" si="32"/>
        <v>2.3491332734905583</v>
      </c>
      <c r="AB72">
        <f t="shared" si="33"/>
        <v>8.1182291510224154</v>
      </c>
      <c r="AC72">
        <f t="shared" si="34"/>
        <v>0.16236458302044832</v>
      </c>
      <c r="AD72">
        <f t="shared" si="35"/>
        <v>3.9499806528186285</v>
      </c>
      <c r="AE72">
        <f t="shared" si="36"/>
        <v>1.6524110041103792</v>
      </c>
      <c r="AF72">
        <f t="shared" si="37"/>
        <v>4.3396375824013601E-3</v>
      </c>
      <c r="AG72">
        <f t="shared" si="0"/>
        <v>-109.54360613180638</v>
      </c>
      <c r="AH72">
        <f t="shared" si="1"/>
        <v>-137.65475324388248</v>
      </c>
      <c r="AI72">
        <f t="shared" si="2"/>
        <v>0</v>
      </c>
      <c r="AK72" t="b">
        <f t="shared" si="38"/>
        <v>1</v>
      </c>
      <c r="AL72" t="b">
        <f t="shared" si="39"/>
        <v>1</v>
      </c>
      <c r="AM72">
        <f t="shared" si="40"/>
        <v>-109.5436061318064</v>
      </c>
      <c r="AN72" t="b">
        <f t="shared" si="41"/>
        <v>1</v>
      </c>
      <c r="AO72">
        <f t="shared" si="42"/>
        <v>-2.3491332734905583</v>
      </c>
      <c r="AP72">
        <f>SUM(AO73:$AO$171)</f>
        <v>-102.61199582175774</v>
      </c>
      <c r="AQ72" t="b">
        <f t="shared" si="3"/>
        <v>1</v>
      </c>
      <c r="AR72" t="b">
        <f t="shared" si="43"/>
        <v>1</v>
      </c>
      <c r="AS72" t="b">
        <f t="shared" si="44"/>
        <v>1</v>
      </c>
      <c r="AT72" t="b">
        <f t="shared" si="46"/>
        <v>1</v>
      </c>
      <c r="AU72">
        <f t="shared" si="4"/>
        <v>-137.65475324388245</v>
      </c>
      <c r="AV72" t="b">
        <f t="shared" si="5"/>
        <v>1</v>
      </c>
      <c r="AW72" t="b">
        <f t="shared" si="6"/>
        <v>1</v>
      </c>
      <c r="AX72" t="b">
        <f t="shared" si="45"/>
        <v>1</v>
      </c>
    </row>
    <row r="73" spans="1:50" x14ac:dyDescent="0.35">
      <c r="A73">
        <v>21</v>
      </c>
      <c r="B73">
        <f t="shared" si="7"/>
        <v>1</v>
      </c>
      <c r="C73">
        <f t="shared" si="8"/>
        <v>24</v>
      </c>
      <c r="D73">
        <f t="shared" si="9"/>
        <v>2.636436105308837E-4</v>
      </c>
      <c r="E73">
        <f t="shared" si="10"/>
        <v>2.1972956142479738E-5</v>
      </c>
      <c r="F73">
        <f t="shared" si="11"/>
        <v>0.1</v>
      </c>
      <c r="G73">
        <f t="shared" si="12"/>
        <v>8.7416109546967213E-3</v>
      </c>
      <c r="H73">
        <f t="shared" si="13"/>
        <v>0.02</v>
      </c>
      <c r="I73">
        <f t="shared" si="14"/>
        <v>1.0530891620963791</v>
      </c>
      <c r="J73">
        <f t="shared" si="15"/>
        <v>1.7485751828407899E-5</v>
      </c>
      <c r="K73">
        <f t="shared" si="16"/>
        <v>6.9562911834377709E-3</v>
      </c>
      <c r="L73">
        <f t="shared" si="17"/>
        <v>0</v>
      </c>
      <c r="M73">
        <f t="shared" si="18"/>
        <v>0.78881135616310449</v>
      </c>
      <c r="N73">
        <f t="shared" si="19"/>
        <v>10.76</v>
      </c>
      <c r="O73">
        <f t="shared" si="20"/>
        <v>0.2152</v>
      </c>
      <c r="P73">
        <f t="shared" si="21"/>
        <v>5.2654458104818955</v>
      </c>
      <c r="Q73">
        <f t="shared" si="22"/>
        <v>263.27229052409479</v>
      </c>
      <c r="R73">
        <f t="shared" si="23"/>
        <v>8.5626480321384673</v>
      </c>
      <c r="S73">
        <f t="shared" si="24"/>
        <v>0.17125296064276935</v>
      </c>
      <c r="T73">
        <f t="shared" si="25"/>
        <v>4.1901634951165931</v>
      </c>
      <c r="U73">
        <f t="shared" si="26"/>
        <v>1.7485751828407898</v>
      </c>
      <c r="V73">
        <f t="shared" si="27"/>
        <v>4.6035139354008263E-3</v>
      </c>
      <c r="W73">
        <f t="shared" si="28"/>
        <v>2.4480528796029137</v>
      </c>
      <c r="X73">
        <f t="shared" si="29"/>
        <v>-2.4755241234766174</v>
      </c>
      <c r="Y73">
        <f t="shared" si="30"/>
        <v>0.99673694261856227</v>
      </c>
      <c r="Z73">
        <f t="shared" si="31"/>
        <v>0.93366624126198916</v>
      </c>
      <c r="AA73">
        <f t="shared" si="32"/>
        <v>2.3113133035197935</v>
      </c>
      <c r="AB73">
        <f t="shared" si="33"/>
        <v>8.0208278248552265</v>
      </c>
      <c r="AC73">
        <f t="shared" si="34"/>
        <v>0.16041655649710454</v>
      </c>
      <c r="AD73">
        <f t="shared" si="35"/>
        <v>3.9122142007587088</v>
      </c>
      <c r="AE73">
        <f t="shared" si="36"/>
        <v>1.6325856185269556</v>
      </c>
      <c r="AF73">
        <f t="shared" si="37"/>
        <v>4.298145552662877E-3</v>
      </c>
      <c r="AG73">
        <f t="shared" si="0"/>
        <v>-107.42669926960899</v>
      </c>
      <c r="AH73">
        <f t="shared" si="1"/>
        <v>-136.18807390419479</v>
      </c>
      <c r="AI73">
        <f t="shared" si="2"/>
        <v>0</v>
      </c>
      <c r="AK73" t="b">
        <f t="shared" si="38"/>
        <v>1</v>
      </c>
      <c r="AL73" t="b">
        <f t="shared" si="39"/>
        <v>1</v>
      </c>
      <c r="AM73">
        <f t="shared" si="40"/>
        <v>-107.426699269609</v>
      </c>
      <c r="AN73" t="b">
        <f t="shared" si="41"/>
        <v>1</v>
      </c>
      <c r="AO73">
        <f t="shared" si="42"/>
        <v>-2.3113133035197944</v>
      </c>
      <c r="AP73">
        <f>SUM(AO74:$AO$171)</f>
        <v>-100.30068251823795</v>
      </c>
      <c r="AQ73" t="b">
        <f t="shared" si="3"/>
        <v>1</v>
      </c>
      <c r="AR73" t="b">
        <f t="shared" si="43"/>
        <v>1</v>
      </c>
      <c r="AS73" t="b">
        <f t="shared" si="44"/>
        <v>1</v>
      </c>
      <c r="AT73" t="b">
        <f t="shared" si="46"/>
        <v>1</v>
      </c>
      <c r="AU73">
        <f t="shared" si="4"/>
        <v>-136.18807390419479</v>
      </c>
      <c r="AV73" t="b">
        <f t="shared" si="5"/>
        <v>1</v>
      </c>
      <c r="AW73" t="b">
        <f t="shared" si="6"/>
        <v>1</v>
      </c>
      <c r="AX73" t="b">
        <f t="shared" si="45"/>
        <v>1</v>
      </c>
    </row>
    <row r="74" spans="1:50" x14ac:dyDescent="0.35">
      <c r="A74">
        <v>22</v>
      </c>
      <c r="B74">
        <f t="shared" si="7"/>
        <v>1</v>
      </c>
      <c r="C74">
        <f t="shared" si="8"/>
        <v>24</v>
      </c>
      <c r="D74">
        <f t="shared" si="9"/>
        <v>2.636436105308837E-4</v>
      </c>
      <c r="E74">
        <f t="shared" si="10"/>
        <v>2.1972956142479738E-5</v>
      </c>
      <c r="F74">
        <f t="shared" si="11"/>
        <v>0.1</v>
      </c>
      <c r="G74">
        <f t="shared" si="12"/>
        <v>8.7416109546967213E-3</v>
      </c>
      <c r="H74">
        <f t="shared" si="13"/>
        <v>0.02</v>
      </c>
      <c r="I74">
        <f t="shared" si="14"/>
        <v>1.0556863640643981</v>
      </c>
      <c r="J74">
        <f t="shared" si="15"/>
        <v>1.733251733366186E-5</v>
      </c>
      <c r="K74">
        <f t="shared" si="16"/>
        <v>6.8953304781011748E-3</v>
      </c>
      <c r="L74">
        <f t="shared" si="17"/>
        <v>0</v>
      </c>
      <c r="M74">
        <f t="shared" si="18"/>
        <v>0.78189869316766958</v>
      </c>
      <c r="N74">
        <f t="shared" si="19"/>
        <v>10.76</v>
      </c>
      <c r="O74">
        <f t="shared" si="20"/>
        <v>0.2152</v>
      </c>
      <c r="P74">
        <f t="shared" si="21"/>
        <v>5.2784318203219902</v>
      </c>
      <c r="Q74">
        <f t="shared" si="22"/>
        <v>263.92159101609951</v>
      </c>
      <c r="R74">
        <f t="shared" si="23"/>
        <v>8.4876101923150049</v>
      </c>
      <c r="S74">
        <f t="shared" si="24"/>
        <v>0.1697522038463001</v>
      </c>
      <c r="T74">
        <f t="shared" si="25"/>
        <v>4.1636869626026733</v>
      </c>
      <c r="U74">
        <f t="shared" si="26"/>
        <v>1.7332517333661861</v>
      </c>
      <c r="V74">
        <f t="shared" si="27"/>
        <v>4.5744255510141614E-3</v>
      </c>
      <c r="W74">
        <f t="shared" si="28"/>
        <v>2.4163448669488305</v>
      </c>
      <c r="X74">
        <f t="shared" si="29"/>
        <v>-2.4435753695483617</v>
      </c>
      <c r="Y74">
        <f t="shared" si="30"/>
        <v>0.99673694261856227</v>
      </c>
      <c r="Z74">
        <f t="shared" si="31"/>
        <v>0.93061963474164</v>
      </c>
      <c r="AA74">
        <f t="shared" si="32"/>
        <v>2.2740392178727644</v>
      </c>
      <c r="AB74">
        <f t="shared" si="33"/>
        <v>7.9245951055556993</v>
      </c>
      <c r="AC74">
        <f t="shared" si="34"/>
        <v>0.158491902111114</v>
      </c>
      <c r="AD74">
        <f t="shared" si="35"/>
        <v>3.8748088403158283</v>
      </c>
      <c r="AE74">
        <f t="shared" si="36"/>
        <v>1.6129980950205545</v>
      </c>
      <c r="AF74">
        <f t="shared" si="37"/>
        <v>4.2570502354376243E-3</v>
      </c>
      <c r="AG74">
        <f t="shared" si="0"/>
        <v>-105.33481095912987</v>
      </c>
      <c r="AH74">
        <f t="shared" si="1"/>
        <v>-134.71669908078741</v>
      </c>
      <c r="AI74">
        <f t="shared" si="2"/>
        <v>0</v>
      </c>
      <c r="AK74" t="b">
        <f t="shared" si="38"/>
        <v>1</v>
      </c>
      <c r="AL74" t="b">
        <f t="shared" si="39"/>
        <v>1</v>
      </c>
      <c r="AM74">
        <f t="shared" si="40"/>
        <v>-105.33481095912987</v>
      </c>
      <c r="AN74" t="b">
        <f t="shared" si="41"/>
        <v>1</v>
      </c>
      <c r="AO74">
        <f t="shared" si="42"/>
        <v>-2.2740392178727644</v>
      </c>
      <c r="AP74">
        <f>SUM(AO75:$AO$171)</f>
        <v>-98.026643300365208</v>
      </c>
      <c r="AQ74" t="b">
        <f t="shared" si="3"/>
        <v>1</v>
      </c>
      <c r="AR74" t="b">
        <f t="shared" si="43"/>
        <v>1</v>
      </c>
      <c r="AS74" t="b">
        <f t="shared" si="44"/>
        <v>1</v>
      </c>
      <c r="AT74" t="b">
        <f t="shared" si="46"/>
        <v>1</v>
      </c>
      <c r="AU74">
        <f t="shared" si="4"/>
        <v>-134.71669908078741</v>
      </c>
      <c r="AV74" t="b">
        <f t="shared" si="5"/>
        <v>1</v>
      </c>
      <c r="AW74" t="b">
        <f t="shared" si="6"/>
        <v>1</v>
      </c>
      <c r="AX74" t="b">
        <f t="shared" si="45"/>
        <v>1</v>
      </c>
    </row>
    <row r="75" spans="1:50" x14ac:dyDescent="0.35">
      <c r="A75">
        <v>23</v>
      </c>
      <c r="B75">
        <f t="shared" si="7"/>
        <v>1</v>
      </c>
      <c r="C75">
        <f t="shared" si="8"/>
        <v>24</v>
      </c>
      <c r="D75">
        <f t="shared" si="9"/>
        <v>2.636436105308837E-4</v>
      </c>
      <c r="E75">
        <f t="shared" si="10"/>
        <v>2.1972956142479738E-5</v>
      </c>
      <c r="F75">
        <f t="shared" si="11"/>
        <v>0.1</v>
      </c>
      <c r="G75">
        <f t="shared" si="12"/>
        <v>8.7416109546967213E-3</v>
      </c>
      <c r="H75">
        <f t="shared" si="13"/>
        <v>0.02</v>
      </c>
      <c r="I75">
        <f t="shared" si="14"/>
        <v>1.0582899714331233</v>
      </c>
      <c r="J75">
        <f t="shared" si="15"/>
        <v>1.7180625692835425E-5</v>
      </c>
      <c r="K75">
        <f t="shared" si="16"/>
        <v>6.8349039953117859E-3</v>
      </c>
      <c r="L75">
        <f t="shared" si="17"/>
        <v>0</v>
      </c>
      <c r="M75">
        <f t="shared" si="18"/>
        <v>0.77504660854666496</v>
      </c>
      <c r="N75">
        <f t="shared" si="19"/>
        <v>10.76</v>
      </c>
      <c r="O75">
        <f t="shared" si="20"/>
        <v>0.2152</v>
      </c>
      <c r="P75">
        <f t="shared" si="21"/>
        <v>5.2914498571656168</v>
      </c>
      <c r="Q75">
        <f t="shared" si="22"/>
        <v>264.57249285828084</v>
      </c>
      <c r="R75">
        <f t="shared" si="23"/>
        <v>8.4132299384841254</v>
      </c>
      <c r="S75">
        <f t="shared" si="24"/>
        <v>0.1682645987696825</v>
      </c>
      <c r="T75">
        <f t="shared" si="25"/>
        <v>4.1373777282800477</v>
      </c>
      <c r="U75">
        <f t="shared" si="26"/>
        <v>1.7180625692835425</v>
      </c>
      <c r="V75">
        <f t="shared" si="27"/>
        <v>4.5455209684184964E-3</v>
      </c>
      <c r="W75">
        <f t="shared" si="28"/>
        <v>2.3849795211824332</v>
      </c>
      <c r="X75">
        <f t="shared" si="29"/>
        <v>-2.4119713922179074</v>
      </c>
      <c r="Y75">
        <f t="shared" si="30"/>
        <v>0.99673694261856227</v>
      </c>
      <c r="Z75">
        <f t="shared" si="31"/>
        <v>0.92758296947318553</v>
      </c>
      <c r="AA75">
        <f t="shared" si="32"/>
        <v>2.237303586277859</v>
      </c>
      <c r="AB75">
        <f t="shared" si="33"/>
        <v>7.829516972349527</v>
      </c>
      <c r="AC75">
        <f t="shared" si="34"/>
        <v>0.15659033944699052</v>
      </c>
      <c r="AD75">
        <f t="shared" si="35"/>
        <v>3.8377611190302292</v>
      </c>
      <c r="AE75">
        <f t="shared" si="36"/>
        <v>1.5936455797567588</v>
      </c>
      <c r="AF75">
        <f t="shared" si="37"/>
        <v>4.2163478376882587E-3</v>
      </c>
      <c r="AG75">
        <f t="shared" si="0"/>
        <v>-103.26767832799926</v>
      </c>
      <c r="AH75">
        <f t="shared" si="1"/>
        <v>-133.24060409946506</v>
      </c>
      <c r="AI75">
        <f t="shared" si="2"/>
        <v>0</v>
      </c>
      <c r="AK75" t="b">
        <f t="shared" si="38"/>
        <v>1</v>
      </c>
      <c r="AL75" t="b">
        <f t="shared" si="39"/>
        <v>1</v>
      </c>
      <c r="AM75">
        <f t="shared" si="40"/>
        <v>-103.26767832799926</v>
      </c>
      <c r="AN75" t="b">
        <f t="shared" si="41"/>
        <v>1</v>
      </c>
      <c r="AO75">
        <f t="shared" si="42"/>
        <v>-2.2373035862778599</v>
      </c>
      <c r="AP75">
        <f>SUM(AO76:$AO$171)</f>
        <v>-95.789339714087333</v>
      </c>
      <c r="AQ75" t="b">
        <f t="shared" si="3"/>
        <v>1</v>
      </c>
      <c r="AR75" t="b">
        <f t="shared" si="43"/>
        <v>1</v>
      </c>
      <c r="AS75" t="b">
        <f t="shared" si="44"/>
        <v>1</v>
      </c>
      <c r="AT75" t="b">
        <f t="shared" si="46"/>
        <v>1</v>
      </c>
      <c r="AU75">
        <f t="shared" si="4"/>
        <v>-133.24060409946506</v>
      </c>
      <c r="AV75" t="b">
        <f t="shared" si="5"/>
        <v>1</v>
      </c>
      <c r="AW75" t="b">
        <f t="shared" si="6"/>
        <v>1</v>
      </c>
      <c r="AX75" t="b">
        <f t="shared" si="45"/>
        <v>1</v>
      </c>
    </row>
    <row r="76" spans="1:50" x14ac:dyDescent="0.35">
      <c r="A76">
        <v>24</v>
      </c>
      <c r="B76">
        <f t="shared" si="7"/>
        <v>2</v>
      </c>
      <c r="C76">
        <f t="shared" si="8"/>
        <v>25</v>
      </c>
      <c r="D76">
        <f t="shared" si="9"/>
        <v>2.7500838593841337E-4</v>
      </c>
      <c r="E76">
        <f t="shared" si="10"/>
        <v>2.2920254633573833E-5</v>
      </c>
      <c r="F76">
        <f t="shared" si="11"/>
        <v>0.08</v>
      </c>
      <c r="G76">
        <f t="shared" si="12"/>
        <v>6.9243826282994192E-3</v>
      </c>
      <c r="H76">
        <f t="shared" si="13"/>
        <v>0.02</v>
      </c>
      <c r="I76">
        <f t="shared" si="14"/>
        <v>1.0609000000000006</v>
      </c>
      <c r="J76">
        <f t="shared" si="15"/>
        <v>1.7764265620777382E-5</v>
      </c>
      <c r="K76">
        <f t="shared" si="16"/>
        <v>5.3665962657706385E-3</v>
      </c>
      <c r="L76">
        <f t="shared" si="17"/>
        <v>0</v>
      </c>
      <c r="M76">
        <f t="shared" si="18"/>
        <v>0.76966224801527361</v>
      </c>
      <c r="N76">
        <f t="shared" si="19"/>
        <v>10.76</v>
      </c>
      <c r="O76">
        <f t="shared" si="20"/>
        <v>0.2152</v>
      </c>
      <c r="P76">
        <f t="shared" si="21"/>
        <v>5.3045000000000027</v>
      </c>
      <c r="Q76">
        <f t="shared" si="22"/>
        <v>265.22500000000014</v>
      </c>
      <c r="R76">
        <f t="shared" si="23"/>
        <v>8.3395015079621153</v>
      </c>
      <c r="S76">
        <f t="shared" si="24"/>
        <v>0.16679003015924232</v>
      </c>
      <c r="T76">
        <f t="shared" si="25"/>
        <v>4.1112347350357865</v>
      </c>
      <c r="U76">
        <f t="shared" si="26"/>
        <v>1.7764265620777382</v>
      </c>
      <c r="V76">
        <f t="shared" si="27"/>
        <v>4.7115273492706836E-3</v>
      </c>
      <c r="W76">
        <f t="shared" si="28"/>
        <v>2.2803386533400771</v>
      </c>
      <c r="X76">
        <f t="shared" si="29"/>
        <v>-2.3070939840333953</v>
      </c>
      <c r="Y76">
        <f t="shared" si="30"/>
        <v>0.99673694261856227</v>
      </c>
      <c r="Z76">
        <f t="shared" si="31"/>
        <v>0.92455621301775004</v>
      </c>
      <c r="AA76">
        <f t="shared" si="32"/>
        <v>2.1330380769539499</v>
      </c>
      <c r="AB76">
        <f t="shared" si="33"/>
        <v>7.7355795726816075</v>
      </c>
      <c r="AC76">
        <f t="shared" si="34"/>
        <v>0.15471159145363217</v>
      </c>
      <c r="AD76">
        <f t="shared" si="35"/>
        <v>3.8010676174517197</v>
      </c>
      <c r="AE76">
        <f t="shared" si="36"/>
        <v>1.6424062149387346</v>
      </c>
      <c r="AF76">
        <f t="shared" si="37"/>
        <v>4.3560718835712617E-3</v>
      </c>
      <c r="AG76">
        <f t="shared" si="0"/>
        <v>-101.29865585072356</v>
      </c>
      <c r="AH76">
        <f t="shared" si="1"/>
        <v>-131.61442712299089</v>
      </c>
      <c r="AI76">
        <f t="shared" si="2"/>
        <v>0</v>
      </c>
      <c r="AK76" t="b">
        <f t="shared" si="38"/>
        <v>1</v>
      </c>
      <c r="AL76" t="b">
        <f t="shared" si="39"/>
        <v>1</v>
      </c>
      <c r="AM76">
        <f t="shared" si="40"/>
        <v>-101.29865585072359</v>
      </c>
      <c r="AN76" t="b">
        <f t="shared" si="41"/>
        <v>1</v>
      </c>
      <c r="AO76">
        <f t="shared" si="42"/>
        <v>-2.1330380769539499</v>
      </c>
      <c r="AP76">
        <f>SUM(AO77:$AO$171)</f>
        <v>-93.656301637133367</v>
      </c>
      <c r="AQ76" t="b">
        <f t="shared" si="3"/>
        <v>1</v>
      </c>
      <c r="AR76" t="b">
        <f t="shared" si="43"/>
        <v>1</v>
      </c>
      <c r="AS76" t="b">
        <f t="shared" si="44"/>
        <v>1</v>
      </c>
      <c r="AT76" t="b">
        <f t="shared" si="46"/>
        <v>1</v>
      </c>
      <c r="AU76">
        <f t="shared" si="4"/>
        <v>-131.61442712299092</v>
      </c>
      <c r="AV76" t="b">
        <f t="shared" si="5"/>
        <v>1</v>
      </c>
      <c r="AW76" t="b">
        <f t="shared" si="6"/>
        <v>1</v>
      </c>
      <c r="AX76" t="b">
        <f t="shared" si="45"/>
        <v>1</v>
      </c>
    </row>
    <row r="77" spans="1:50" x14ac:dyDescent="0.35">
      <c r="A77">
        <v>25</v>
      </c>
      <c r="B77">
        <f t="shared" si="7"/>
        <v>2</v>
      </c>
      <c r="C77">
        <f t="shared" si="8"/>
        <v>25</v>
      </c>
      <c r="D77">
        <f t="shared" si="9"/>
        <v>2.7500838593841337E-4</v>
      </c>
      <c r="E77">
        <f t="shared" si="10"/>
        <v>2.2920254633573833E-5</v>
      </c>
      <c r="F77">
        <f t="shared" si="11"/>
        <v>0.08</v>
      </c>
      <c r="G77">
        <f t="shared" si="12"/>
        <v>6.9243826282994192E-3</v>
      </c>
      <c r="H77">
        <f t="shared" si="13"/>
        <v>0.02</v>
      </c>
      <c r="I77">
        <f t="shared" si="14"/>
        <v>1.0635164656014378</v>
      </c>
      <c r="J77">
        <f t="shared" si="15"/>
        <v>1.7640854706358928E-5</v>
      </c>
      <c r="K77">
        <f t="shared" si="16"/>
        <v>5.329313747786963E-3</v>
      </c>
      <c r="L77">
        <f t="shared" si="17"/>
        <v>0</v>
      </c>
      <c r="M77">
        <f t="shared" si="18"/>
        <v>0.76431529341278026</v>
      </c>
      <c r="N77">
        <f t="shared" si="19"/>
        <v>10.76</v>
      </c>
      <c r="O77">
        <f t="shared" si="20"/>
        <v>0.2152</v>
      </c>
      <c r="P77">
        <f t="shared" si="21"/>
        <v>5.3175823280071892</v>
      </c>
      <c r="Q77">
        <f t="shared" si="22"/>
        <v>265.87911640035946</v>
      </c>
      <c r="R77">
        <f t="shared" si="23"/>
        <v>8.2815657886443432</v>
      </c>
      <c r="S77">
        <f t="shared" si="24"/>
        <v>0.16563131577288687</v>
      </c>
      <c r="T77">
        <f t="shared" si="25"/>
        <v>4.0927423685803053</v>
      </c>
      <c r="U77">
        <f t="shared" si="26"/>
        <v>1.7640854706358928</v>
      </c>
      <c r="V77">
        <f t="shared" si="27"/>
        <v>4.6903348618738345E-3</v>
      </c>
      <c r="W77">
        <f t="shared" si="28"/>
        <v>2.2544162987933851</v>
      </c>
      <c r="X77">
        <f t="shared" si="29"/>
        <v>-2.2809857563469427</v>
      </c>
      <c r="Y77">
        <f t="shared" si="30"/>
        <v>0.99673694261856227</v>
      </c>
      <c r="Z77">
        <f t="shared" si="31"/>
        <v>0.9215393330423084</v>
      </c>
      <c r="AA77">
        <f t="shared" si="32"/>
        <v>2.1020180925829681</v>
      </c>
      <c r="AB77">
        <f t="shared" si="33"/>
        <v>7.6567731034063709</v>
      </c>
      <c r="AC77">
        <f t="shared" si="34"/>
        <v>0.15313546206812742</v>
      </c>
      <c r="AD77">
        <f t="shared" si="35"/>
        <v>3.7716230726554922</v>
      </c>
      <c r="AE77">
        <f t="shared" si="36"/>
        <v>1.6256741480394274</v>
      </c>
      <c r="AF77">
        <f t="shared" si="37"/>
        <v>4.322328060356301E-3</v>
      </c>
      <c r="AG77">
        <f t="shared" si="0"/>
        <v>-99.349295533918422</v>
      </c>
      <c r="AH77">
        <f t="shared" si="1"/>
        <v>-129.98470185034398</v>
      </c>
      <c r="AI77">
        <f t="shared" si="2"/>
        <v>0</v>
      </c>
      <c r="AK77" t="b">
        <f t="shared" si="38"/>
        <v>1</v>
      </c>
      <c r="AL77" t="b">
        <f t="shared" si="39"/>
        <v>1</v>
      </c>
      <c r="AM77">
        <f t="shared" si="40"/>
        <v>-99.349295533918408</v>
      </c>
      <c r="AN77" t="b">
        <f t="shared" si="41"/>
        <v>1</v>
      </c>
      <c r="AO77">
        <f t="shared" si="42"/>
        <v>-2.1020180925829672</v>
      </c>
      <c r="AP77">
        <f>SUM(AO78:$AO$171)</f>
        <v>-91.554283544550401</v>
      </c>
      <c r="AQ77" t="b">
        <f t="shared" si="3"/>
        <v>1</v>
      </c>
      <c r="AR77" t="b">
        <f t="shared" si="43"/>
        <v>1</v>
      </c>
      <c r="AS77" t="b">
        <f t="shared" si="44"/>
        <v>1</v>
      </c>
      <c r="AT77" t="b">
        <f t="shared" si="46"/>
        <v>1</v>
      </c>
      <c r="AU77">
        <f t="shared" si="4"/>
        <v>-129.98470185034398</v>
      </c>
      <c r="AV77" t="b">
        <f t="shared" si="5"/>
        <v>1</v>
      </c>
      <c r="AW77" t="b">
        <f t="shared" si="6"/>
        <v>1</v>
      </c>
      <c r="AX77" t="b">
        <f t="shared" si="45"/>
        <v>1</v>
      </c>
    </row>
    <row r="78" spans="1:50" x14ac:dyDescent="0.35">
      <c r="A78">
        <v>26</v>
      </c>
      <c r="B78">
        <f t="shared" si="7"/>
        <v>2</v>
      </c>
      <c r="C78">
        <f t="shared" si="8"/>
        <v>25</v>
      </c>
      <c r="D78">
        <f t="shared" si="9"/>
        <v>2.7500838593841337E-4</v>
      </c>
      <c r="E78">
        <f t="shared" si="10"/>
        <v>2.2920254633573833E-5</v>
      </c>
      <c r="F78">
        <f t="shared" si="11"/>
        <v>0.08</v>
      </c>
      <c r="G78">
        <f t="shared" si="12"/>
        <v>6.9243826282994192E-3</v>
      </c>
      <c r="H78">
        <f t="shared" si="13"/>
        <v>0.02</v>
      </c>
      <c r="I78">
        <f t="shared" si="14"/>
        <v>1.0661393841128977</v>
      </c>
      <c r="J78">
        <f t="shared" si="15"/>
        <v>1.7518301145355622E-5</v>
      </c>
      <c r="K78">
        <f t="shared" si="16"/>
        <v>5.2922902368309011E-3</v>
      </c>
      <c r="L78">
        <f t="shared" si="17"/>
        <v>0</v>
      </c>
      <c r="M78">
        <f t="shared" si="18"/>
        <v>0.75900548487480402</v>
      </c>
      <c r="N78">
        <f t="shared" si="19"/>
        <v>10.76</v>
      </c>
      <c r="O78">
        <f t="shared" si="20"/>
        <v>0.2152</v>
      </c>
      <c r="P78">
        <f t="shared" si="21"/>
        <v>5.3306969205644883</v>
      </c>
      <c r="Q78">
        <f t="shared" si="22"/>
        <v>266.53484602822442</v>
      </c>
      <c r="R78">
        <f t="shared" si="23"/>
        <v>8.2240325571215163</v>
      </c>
      <c r="S78">
        <f t="shared" si="24"/>
        <v>0.16448065114243032</v>
      </c>
      <c r="T78">
        <f t="shared" si="25"/>
        <v>4.0743331809358514</v>
      </c>
      <c r="U78">
        <f t="shared" si="26"/>
        <v>1.7518301145355621</v>
      </c>
      <c r="V78">
        <f t="shared" si="27"/>
        <v>4.6692376984534285E-3</v>
      </c>
      <c r="W78">
        <f t="shared" si="28"/>
        <v>2.2287193728092189</v>
      </c>
      <c r="X78">
        <f t="shared" si="29"/>
        <v>-2.2551042485105199</v>
      </c>
      <c r="Y78">
        <f t="shared" si="30"/>
        <v>0.99673694261856227</v>
      </c>
      <c r="Z78">
        <f t="shared" si="31"/>
        <v>0.9185322973193395</v>
      </c>
      <c r="AA78">
        <f t="shared" si="32"/>
        <v>2.071386086078971</v>
      </c>
      <c r="AB78">
        <f t="shared" si="33"/>
        <v>7.5787694776079917</v>
      </c>
      <c r="AC78">
        <f t="shared" si="34"/>
        <v>0.15157538955215985</v>
      </c>
      <c r="AD78">
        <f t="shared" si="35"/>
        <v>3.7424066167294199</v>
      </c>
      <c r="AE78">
        <f t="shared" si="36"/>
        <v>1.6091125396175516</v>
      </c>
      <c r="AF78">
        <f t="shared" si="37"/>
        <v>4.2888456298904934E-3</v>
      </c>
      <c r="AG78">
        <f t="shared" si="0"/>
        <v>-97.419435026530735</v>
      </c>
      <c r="AH78">
        <f t="shared" si="1"/>
        <v>-128.35142428858708</v>
      </c>
      <c r="AI78">
        <f t="shared" si="2"/>
        <v>0</v>
      </c>
      <c r="AK78" t="b">
        <f t="shared" si="38"/>
        <v>1</v>
      </c>
      <c r="AL78" t="b">
        <f t="shared" si="39"/>
        <v>1</v>
      </c>
      <c r="AM78">
        <f t="shared" si="40"/>
        <v>-97.419435026530721</v>
      </c>
      <c r="AN78" t="b">
        <f t="shared" si="41"/>
        <v>1</v>
      </c>
      <c r="AO78">
        <f t="shared" si="42"/>
        <v>-2.0713860860789719</v>
      </c>
      <c r="AP78">
        <f>SUM(AO79:$AO$171)</f>
        <v>-89.482897458471427</v>
      </c>
      <c r="AQ78" t="b">
        <f t="shared" si="3"/>
        <v>1</v>
      </c>
      <c r="AR78" t="b">
        <f t="shared" si="43"/>
        <v>1</v>
      </c>
      <c r="AS78" t="b">
        <f t="shared" si="44"/>
        <v>1</v>
      </c>
      <c r="AT78" t="b">
        <f t="shared" si="46"/>
        <v>1</v>
      </c>
      <c r="AU78">
        <f t="shared" si="4"/>
        <v>-128.35142428858708</v>
      </c>
      <c r="AV78" t="b">
        <f t="shared" si="5"/>
        <v>1</v>
      </c>
      <c r="AW78" t="b">
        <f t="shared" si="6"/>
        <v>1</v>
      </c>
      <c r="AX78" t="b">
        <f t="shared" si="45"/>
        <v>1</v>
      </c>
    </row>
    <row r="79" spans="1:50" x14ac:dyDescent="0.35">
      <c r="A79">
        <v>27</v>
      </c>
      <c r="B79">
        <f t="shared" si="7"/>
        <v>2</v>
      </c>
      <c r="C79">
        <f t="shared" si="8"/>
        <v>25</v>
      </c>
      <c r="D79">
        <f t="shared" si="9"/>
        <v>2.7500838593841337E-4</v>
      </c>
      <c r="E79">
        <f t="shared" si="10"/>
        <v>2.2920254633573833E-5</v>
      </c>
      <c r="F79">
        <f t="shared" si="11"/>
        <v>0.08</v>
      </c>
      <c r="G79">
        <f t="shared" si="12"/>
        <v>6.9243826282994192E-3</v>
      </c>
      <c r="H79">
        <f t="shared" si="13"/>
        <v>0.02</v>
      </c>
      <c r="I79">
        <f t="shared" si="14"/>
        <v>1.0687687714489977</v>
      </c>
      <c r="J79">
        <f t="shared" si="15"/>
        <v>1.7396598981609681E-5</v>
      </c>
      <c r="K79">
        <f t="shared" si="16"/>
        <v>5.2555239335432911E-3</v>
      </c>
      <c r="L79">
        <f t="shared" si="17"/>
        <v>0</v>
      </c>
      <c r="M79">
        <f t="shared" si="18"/>
        <v>0.75373256434227909</v>
      </c>
      <c r="N79">
        <f t="shared" si="19"/>
        <v>10.76</v>
      </c>
      <c r="O79">
        <f t="shared" si="20"/>
        <v>0.2152</v>
      </c>
      <c r="P79">
        <f t="shared" si="21"/>
        <v>5.3438438572449884</v>
      </c>
      <c r="Q79">
        <f t="shared" si="22"/>
        <v>267.19219286224944</v>
      </c>
      <c r="R79">
        <f t="shared" si="23"/>
        <v>8.1668990172528915</v>
      </c>
      <c r="S79">
        <f t="shared" si="24"/>
        <v>0.16333798034505784</v>
      </c>
      <c r="T79">
        <f t="shared" si="25"/>
        <v>4.0560067979634757</v>
      </c>
      <c r="U79">
        <f t="shared" si="26"/>
        <v>1.7396598981609681</v>
      </c>
      <c r="V79">
        <f t="shared" si="27"/>
        <v>4.6482354302414663E-3</v>
      </c>
      <c r="W79">
        <f t="shared" si="28"/>
        <v>2.2032461053531489</v>
      </c>
      <c r="X79">
        <f t="shared" si="29"/>
        <v>-2.2294476815189315</v>
      </c>
      <c r="Y79">
        <f t="shared" si="30"/>
        <v>0.99673694261856227</v>
      </c>
      <c r="Z79">
        <f t="shared" si="31"/>
        <v>0.91553507372648268</v>
      </c>
      <c r="AA79">
        <f t="shared" si="32"/>
        <v>2.0411375474687716</v>
      </c>
      <c r="AB79">
        <f t="shared" si="33"/>
        <v>7.5015605162923542</v>
      </c>
      <c r="AC79">
        <f t="shared" si="34"/>
        <v>0.1500312103258471</v>
      </c>
      <c r="AD79">
        <f t="shared" si="35"/>
        <v>3.7134164828086056</v>
      </c>
      <c r="AE79">
        <f t="shared" si="36"/>
        <v>1.5927196531218073</v>
      </c>
      <c r="AF79">
        <f t="shared" si="37"/>
        <v>4.25562256732417E-3</v>
      </c>
      <c r="AG79">
        <f t="shared" si="0"/>
        <v>-95.508913225017494</v>
      </c>
      <c r="AH79">
        <f t="shared" si="1"/>
        <v>-126.71459048390768</v>
      </c>
      <c r="AI79">
        <f t="shared" si="2"/>
        <v>0</v>
      </c>
      <c r="AK79" t="b">
        <f t="shared" si="38"/>
        <v>1</v>
      </c>
      <c r="AL79" t="b">
        <f t="shared" si="39"/>
        <v>1</v>
      </c>
      <c r="AM79">
        <f t="shared" si="40"/>
        <v>-95.508913225017508</v>
      </c>
      <c r="AN79" t="b">
        <f t="shared" si="41"/>
        <v>1</v>
      </c>
      <c r="AO79">
        <f t="shared" si="42"/>
        <v>-2.0411375474687716</v>
      </c>
      <c r="AP79">
        <f>SUM(AO80:$AO$171)</f>
        <v>-87.441759911002663</v>
      </c>
      <c r="AQ79" t="b">
        <f t="shared" si="3"/>
        <v>1</v>
      </c>
      <c r="AR79" t="b">
        <f t="shared" si="43"/>
        <v>1</v>
      </c>
      <c r="AS79" t="b">
        <f t="shared" si="44"/>
        <v>1</v>
      </c>
      <c r="AT79" t="b">
        <f t="shared" si="46"/>
        <v>1</v>
      </c>
      <c r="AU79">
        <f t="shared" si="4"/>
        <v>-126.7145904839077</v>
      </c>
      <c r="AV79" t="b">
        <f t="shared" si="5"/>
        <v>1</v>
      </c>
      <c r="AW79" t="b">
        <f t="shared" si="6"/>
        <v>1</v>
      </c>
      <c r="AX79" t="b">
        <f t="shared" si="45"/>
        <v>1</v>
      </c>
    </row>
    <row r="80" spans="1:50" x14ac:dyDescent="0.35">
      <c r="A80">
        <v>28</v>
      </c>
      <c r="B80">
        <f t="shared" si="7"/>
        <v>2</v>
      </c>
      <c r="C80">
        <f t="shared" si="8"/>
        <v>25</v>
      </c>
      <c r="D80">
        <f t="shared" si="9"/>
        <v>2.7500838593841337E-4</v>
      </c>
      <c r="E80">
        <f t="shared" si="10"/>
        <v>2.2920254633573833E-5</v>
      </c>
      <c r="F80">
        <f t="shared" si="11"/>
        <v>0.08</v>
      </c>
      <c r="G80">
        <f t="shared" si="12"/>
        <v>6.9243826282994192E-3</v>
      </c>
      <c r="H80">
        <f t="shared" si="13"/>
        <v>0.02</v>
      </c>
      <c r="I80">
        <f t="shared" si="14"/>
        <v>1.0714046435636044</v>
      </c>
      <c r="J80">
        <f t="shared" si="15"/>
        <v>1.7275742300341609E-5</v>
      </c>
      <c r="K80">
        <f t="shared" si="16"/>
        <v>5.2190130510653757E-3</v>
      </c>
      <c r="L80">
        <f t="shared" si="17"/>
        <v>0</v>
      </c>
      <c r="M80">
        <f t="shared" si="18"/>
        <v>0.74849627554891329</v>
      </c>
      <c r="N80">
        <f t="shared" si="19"/>
        <v>10.76</v>
      </c>
      <c r="O80">
        <f t="shared" si="20"/>
        <v>0.2152</v>
      </c>
      <c r="P80">
        <f t="shared" si="21"/>
        <v>5.3570232178180222</v>
      </c>
      <c r="Q80">
        <f t="shared" si="22"/>
        <v>267.8511608909011</v>
      </c>
      <c r="R80">
        <f t="shared" si="23"/>
        <v>8.1101623923229234</v>
      </c>
      <c r="S80">
        <f t="shared" si="24"/>
        <v>0.16220324784645848</v>
      </c>
      <c r="T80">
        <f t="shared" si="25"/>
        <v>4.0377628472071052</v>
      </c>
      <c r="U80">
        <f t="shared" si="26"/>
        <v>1.727574230034161</v>
      </c>
      <c r="V80">
        <f t="shared" si="27"/>
        <v>4.6273276303985464E-3</v>
      </c>
      <c r="W80">
        <f t="shared" si="28"/>
        <v>2.1779947396047996</v>
      </c>
      <c r="X80">
        <f t="shared" si="29"/>
        <v>-2.2040142896433634</v>
      </c>
      <c r="Y80">
        <f t="shared" si="30"/>
        <v>0.99673694261856227</v>
      </c>
      <c r="Z80">
        <f t="shared" si="31"/>
        <v>0.91254763024619434</v>
      </c>
      <c r="AA80">
        <f t="shared" si="32"/>
        <v>2.0112680170428012</v>
      </c>
      <c r="AB80">
        <f t="shared" si="33"/>
        <v>7.4251381237891145</v>
      </c>
      <c r="AC80">
        <f t="shared" si="34"/>
        <v>0.14850276247578231</v>
      </c>
      <c r="AD80">
        <f t="shared" si="35"/>
        <v>3.6846509177149702</v>
      </c>
      <c r="AE80">
        <f t="shared" si="36"/>
        <v>1.5764937696920673</v>
      </c>
      <c r="AF80">
        <f t="shared" si="37"/>
        <v>4.2226568634929317E-3</v>
      </c>
      <c r="AG80">
        <f t="shared" si="0"/>
        <v>-93.617570264153457</v>
      </c>
      <c r="AH80">
        <f t="shared" si="1"/>
        <v>-125.07419652221859</v>
      </c>
      <c r="AI80">
        <f t="shared" si="2"/>
        <v>0</v>
      </c>
      <c r="AK80" t="b">
        <f t="shared" si="38"/>
        <v>1</v>
      </c>
      <c r="AL80" t="b">
        <f t="shared" si="39"/>
        <v>1</v>
      </c>
      <c r="AM80">
        <f t="shared" si="40"/>
        <v>-93.617570264153471</v>
      </c>
      <c r="AN80" t="b">
        <f t="shared" si="41"/>
        <v>1</v>
      </c>
      <c r="AO80">
        <f t="shared" si="42"/>
        <v>-2.0112680170428012</v>
      </c>
      <c r="AP80">
        <f>SUM(AO81:$AO$171)</f>
        <v>-85.430491893959868</v>
      </c>
      <c r="AQ80" t="b">
        <f t="shared" si="3"/>
        <v>1</v>
      </c>
      <c r="AR80" t="b">
        <f t="shared" si="43"/>
        <v>1</v>
      </c>
      <c r="AS80" t="b">
        <f t="shared" si="44"/>
        <v>1</v>
      </c>
      <c r="AT80" t="b">
        <f t="shared" si="46"/>
        <v>1</v>
      </c>
      <c r="AU80">
        <f t="shared" si="4"/>
        <v>-125.07419652221857</v>
      </c>
      <c r="AV80" t="b">
        <f t="shared" si="5"/>
        <v>1</v>
      </c>
      <c r="AW80" t="b">
        <f t="shared" si="6"/>
        <v>1</v>
      </c>
      <c r="AX80" t="b">
        <f t="shared" si="45"/>
        <v>1</v>
      </c>
    </row>
    <row r="81" spans="1:50" x14ac:dyDescent="0.35">
      <c r="A81">
        <v>29</v>
      </c>
      <c r="B81">
        <f t="shared" si="7"/>
        <v>2</v>
      </c>
      <c r="C81">
        <f t="shared" si="8"/>
        <v>25</v>
      </c>
      <c r="D81">
        <f t="shared" si="9"/>
        <v>2.7500838593841337E-4</v>
      </c>
      <c r="E81">
        <f t="shared" si="10"/>
        <v>2.2920254633573833E-5</v>
      </c>
      <c r="F81">
        <f t="shared" si="11"/>
        <v>0.08</v>
      </c>
      <c r="G81">
        <f t="shared" si="12"/>
        <v>6.9243826282994192E-3</v>
      </c>
      <c r="H81">
        <f t="shared" si="13"/>
        <v>0.02</v>
      </c>
      <c r="I81">
        <f t="shared" si="14"/>
        <v>1.0740470164499312</v>
      </c>
      <c r="J81">
        <f t="shared" si="15"/>
        <v>1.7155725227862736E-5</v>
      </c>
      <c r="K81">
        <f t="shared" si="16"/>
        <v>5.1827558149519668E-3</v>
      </c>
      <c r="L81">
        <f t="shared" si="17"/>
        <v>0</v>
      </c>
      <c r="M81">
        <f t="shared" si="18"/>
        <v>0.74329636400873345</v>
      </c>
      <c r="N81">
        <f t="shared" si="19"/>
        <v>10.76</v>
      </c>
      <c r="O81">
        <f t="shared" si="20"/>
        <v>0.2152</v>
      </c>
      <c r="P81">
        <f t="shared" si="21"/>
        <v>5.3702350822496561</v>
      </c>
      <c r="Q81">
        <f t="shared" si="22"/>
        <v>268.51175411248278</v>
      </c>
      <c r="R81">
        <f t="shared" si="23"/>
        <v>8.0538199249063069</v>
      </c>
      <c r="S81">
        <f t="shared" si="24"/>
        <v>0.16107639849812613</v>
      </c>
      <c r="T81">
        <f t="shared" si="25"/>
        <v>4.0196009578859799</v>
      </c>
      <c r="U81">
        <f t="shared" si="26"/>
        <v>1.7155725227862737</v>
      </c>
      <c r="V81">
        <f t="shared" si="27"/>
        <v>4.6065138740051968E-3</v>
      </c>
      <c r="W81">
        <f t="shared" si="28"/>
        <v>2.1529635318619218</v>
      </c>
      <c r="X81">
        <f t="shared" si="29"/>
        <v>-2.1788023203350164</v>
      </c>
      <c r="Y81">
        <f t="shared" si="30"/>
        <v>0.99673694261856227</v>
      </c>
      <c r="Z81">
        <f t="shared" si="31"/>
        <v>0.90956993496540606</v>
      </c>
      <c r="AA81">
        <f t="shared" si="32"/>
        <v>1.9817730848095971</v>
      </c>
      <c r="AB81">
        <f t="shared" si="33"/>
        <v>7.349494286902833</v>
      </c>
      <c r="AC81">
        <f t="shared" si="34"/>
        <v>0.14698988573805666</v>
      </c>
      <c r="AD81">
        <f t="shared" si="35"/>
        <v>3.6561081818512347</v>
      </c>
      <c r="AE81">
        <f t="shared" si="36"/>
        <v>1.5604331879791487</v>
      </c>
      <c r="AF81">
        <f t="shared" si="37"/>
        <v>4.1899465247961475E-3</v>
      </c>
      <c r="AG81">
        <f t="shared" si="0"/>
        <v>-91.745247507904992</v>
      </c>
      <c r="AH81">
        <f t="shared" si="1"/>
        <v>-123.43023852976499</v>
      </c>
      <c r="AI81">
        <f t="shared" si="2"/>
        <v>0</v>
      </c>
      <c r="AK81" t="b">
        <f t="shared" si="38"/>
        <v>1</v>
      </c>
      <c r="AL81" t="b">
        <f t="shared" si="39"/>
        <v>1</v>
      </c>
      <c r="AM81">
        <f t="shared" si="40"/>
        <v>-91.745247507905006</v>
      </c>
      <c r="AN81" t="b">
        <f t="shared" si="41"/>
        <v>1</v>
      </c>
      <c r="AO81">
        <f t="shared" si="42"/>
        <v>-1.9817730848095971</v>
      </c>
      <c r="AP81">
        <f>SUM(AO82:$AO$171)</f>
        <v>-83.44871880915025</v>
      </c>
      <c r="AQ81" t="b">
        <f t="shared" si="3"/>
        <v>1</v>
      </c>
      <c r="AR81" t="b">
        <f t="shared" si="43"/>
        <v>1</v>
      </c>
      <c r="AS81" t="b">
        <f t="shared" si="44"/>
        <v>1</v>
      </c>
      <c r="AT81" t="b">
        <f t="shared" si="46"/>
        <v>1</v>
      </c>
      <c r="AU81">
        <f t="shared" si="4"/>
        <v>-123.43023852976499</v>
      </c>
      <c r="AV81" t="b">
        <f t="shared" si="5"/>
        <v>1</v>
      </c>
      <c r="AW81" t="b">
        <f t="shared" si="6"/>
        <v>1</v>
      </c>
      <c r="AX81" t="b">
        <f t="shared" si="45"/>
        <v>1</v>
      </c>
    </row>
    <row r="82" spans="1:50" x14ac:dyDescent="0.35">
      <c r="A82">
        <v>30</v>
      </c>
      <c r="B82">
        <f t="shared" si="7"/>
        <v>2</v>
      </c>
      <c r="C82">
        <f t="shared" si="8"/>
        <v>25</v>
      </c>
      <c r="D82">
        <f t="shared" si="9"/>
        <v>2.7500838593841337E-4</v>
      </c>
      <c r="E82">
        <f t="shared" si="10"/>
        <v>2.2920254633573833E-5</v>
      </c>
      <c r="F82">
        <f t="shared" si="11"/>
        <v>0.08</v>
      </c>
      <c r="G82">
        <f t="shared" si="12"/>
        <v>6.9243826282994192E-3</v>
      </c>
      <c r="H82">
        <f t="shared" si="13"/>
        <v>0.02</v>
      </c>
      <c r="I82">
        <f t="shared" si="14"/>
        <v>1.0766959061406345</v>
      </c>
      <c r="J82">
        <f t="shared" si="15"/>
        <v>1.7036541931289755E-5</v>
      </c>
      <c r="K82">
        <f t="shared" si="16"/>
        <v>5.1467504630851998E-3</v>
      </c>
      <c r="L82">
        <f t="shared" si="17"/>
        <v>0</v>
      </c>
      <c r="M82">
        <f t="shared" si="18"/>
        <v>0.73813257700371693</v>
      </c>
      <c r="N82">
        <f t="shared" si="19"/>
        <v>10.76</v>
      </c>
      <c r="O82">
        <f t="shared" si="20"/>
        <v>0.2152</v>
      </c>
      <c r="P82">
        <f t="shared" si="21"/>
        <v>5.3834795307031724</v>
      </c>
      <c r="Q82">
        <f t="shared" si="22"/>
        <v>269.1739765351586</v>
      </c>
      <c r="R82">
        <f t="shared" si="23"/>
        <v>7.9978688767339721</v>
      </c>
      <c r="S82">
        <f t="shared" si="24"/>
        <v>0.15995737753467945</v>
      </c>
      <c r="T82">
        <f t="shared" si="25"/>
        <v>4.0015207608871108</v>
      </c>
      <c r="U82">
        <f t="shared" si="26"/>
        <v>1.7036541931289755</v>
      </c>
      <c r="V82">
        <f t="shared" si="27"/>
        <v>4.5857937380532343E-3</v>
      </c>
      <c r="W82">
        <f t="shared" si="28"/>
        <v>2.1281507514451534</v>
      </c>
      <c r="X82">
        <f t="shared" si="29"/>
        <v>-2.1538100341294362</v>
      </c>
      <c r="Y82">
        <f t="shared" si="30"/>
        <v>0.99673694261856227</v>
      </c>
      <c r="Z82">
        <f t="shared" si="31"/>
        <v>0.90660195607518335</v>
      </c>
      <c r="AA82">
        <f t="shared" si="32"/>
        <v>1.9526483899561038</v>
      </c>
      <c r="AB82">
        <f t="shared" si="33"/>
        <v>7.2746210740727646</v>
      </c>
      <c r="AC82">
        <f t="shared" si="34"/>
        <v>0.1454924214814553</v>
      </c>
      <c r="AD82">
        <f t="shared" si="35"/>
        <v>3.6277865490957106</v>
      </c>
      <c r="AE82">
        <f t="shared" si="36"/>
        <v>1.5445362239664173</v>
      </c>
      <c r="AF82">
        <f t="shared" si="37"/>
        <v>4.1574895730763888E-3</v>
      </c>
      <c r="AG82">
        <f t="shared" si="0"/>
        <v>-89.891787540369876</v>
      </c>
      <c r="AH82">
        <f t="shared" si="1"/>
        <v>-121.78271267373859</v>
      </c>
      <c r="AI82">
        <f t="shared" si="2"/>
        <v>0</v>
      </c>
      <c r="AK82" t="b">
        <f t="shared" si="38"/>
        <v>1</v>
      </c>
      <c r="AL82" t="b">
        <f t="shared" si="39"/>
        <v>1</v>
      </c>
      <c r="AM82">
        <f t="shared" si="40"/>
        <v>-89.891787540369876</v>
      </c>
      <c r="AN82" t="b">
        <f t="shared" si="41"/>
        <v>1</v>
      </c>
      <c r="AO82">
        <f t="shared" si="42"/>
        <v>-1.9526483899561038</v>
      </c>
      <c r="AP82">
        <f>SUM(AO83:$AO$171)</f>
        <v>-81.496070419194155</v>
      </c>
      <c r="AQ82" t="b">
        <f t="shared" si="3"/>
        <v>1</v>
      </c>
      <c r="AR82" t="b">
        <f t="shared" si="43"/>
        <v>1</v>
      </c>
      <c r="AS82" t="b">
        <f t="shared" si="44"/>
        <v>1</v>
      </c>
      <c r="AT82" t="b">
        <f t="shared" si="46"/>
        <v>1</v>
      </c>
      <c r="AU82">
        <f t="shared" si="4"/>
        <v>-121.7827126737386</v>
      </c>
      <c r="AV82" t="b">
        <f t="shared" si="5"/>
        <v>1</v>
      </c>
      <c r="AW82" t="b">
        <f t="shared" si="6"/>
        <v>1</v>
      </c>
      <c r="AX82" t="b">
        <f t="shared" si="45"/>
        <v>1</v>
      </c>
    </row>
    <row r="83" spans="1:50" x14ac:dyDescent="0.35">
      <c r="A83">
        <v>31</v>
      </c>
      <c r="B83">
        <f t="shared" si="7"/>
        <v>2</v>
      </c>
      <c r="C83">
        <f t="shared" si="8"/>
        <v>25</v>
      </c>
      <c r="D83">
        <f t="shared" si="9"/>
        <v>2.7500838593841337E-4</v>
      </c>
      <c r="E83">
        <f t="shared" si="10"/>
        <v>2.2920254633573833E-5</v>
      </c>
      <c r="F83">
        <f t="shared" si="11"/>
        <v>0.08</v>
      </c>
      <c r="G83">
        <f t="shared" si="12"/>
        <v>6.9243826282994192E-3</v>
      </c>
      <c r="H83">
        <f t="shared" si="13"/>
        <v>0.02</v>
      </c>
      <c r="I83">
        <f t="shared" si="14"/>
        <v>1.0793513287079122</v>
      </c>
      <c r="J83">
        <f t="shared" si="15"/>
        <v>1.6918186618261236E-5</v>
      </c>
      <c r="K83">
        <f t="shared" si="16"/>
        <v>5.1109952455888983E-3</v>
      </c>
      <c r="L83">
        <f t="shared" si="17"/>
        <v>0</v>
      </c>
      <c r="M83">
        <f t="shared" si="18"/>
        <v>0.73300466357150973</v>
      </c>
      <c r="N83">
        <f t="shared" si="19"/>
        <v>10.76</v>
      </c>
      <c r="O83">
        <f t="shared" si="20"/>
        <v>0.2152</v>
      </c>
      <c r="P83">
        <f t="shared" si="21"/>
        <v>5.3967566435395611</v>
      </c>
      <c r="Q83">
        <f t="shared" si="22"/>
        <v>269.83783217697805</v>
      </c>
      <c r="R83">
        <f t="shared" si="23"/>
        <v>7.9423065285599943</v>
      </c>
      <c r="S83">
        <f t="shared" si="24"/>
        <v>0.15884613057119989</v>
      </c>
      <c r="T83">
        <f t="shared" si="25"/>
        <v>3.9835218887577861</v>
      </c>
      <c r="U83">
        <f t="shared" si="26"/>
        <v>1.6918186618261235</v>
      </c>
      <c r="V83">
        <f t="shared" si="27"/>
        <v>4.5651668014371708E-3</v>
      </c>
      <c r="W83">
        <f t="shared" si="28"/>
        <v>2.1035546806034482</v>
      </c>
      <c r="X83">
        <f t="shared" si="29"/>
        <v>-2.1290357045515131</v>
      </c>
      <c r="Y83">
        <f t="shared" si="30"/>
        <v>0.99673694261856227</v>
      </c>
      <c r="Z83">
        <f t="shared" si="31"/>
        <v>0.90364366187038636</v>
      </c>
      <c r="AA83">
        <f t="shared" si="32"/>
        <v>1.9238896203137275</v>
      </c>
      <c r="AB83">
        <f t="shared" si="33"/>
        <v>7.2005106345411898</v>
      </c>
      <c r="AC83">
        <f t="shared" si="34"/>
        <v>0.14401021269082381</v>
      </c>
      <c r="AD83">
        <f t="shared" si="35"/>
        <v>3.5996843066979238</v>
      </c>
      <c r="AE83">
        <f t="shared" si="36"/>
        <v>1.5288012107932152</v>
      </c>
      <c r="AF83">
        <f t="shared" si="37"/>
        <v>4.1252840454998043E-3</v>
      </c>
      <c r="AG83">
        <f t="shared" si="0"/>
        <v>-88.057034156782251</v>
      </c>
      <c r="AH83">
        <f t="shared" si="1"/>
        <v>-120.13161516289817</v>
      </c>
      <c r="AI83">
        <f t="shared" si="2"/>
        <v>0</v>
      </c>
      <c r="AK83" t="b">
        <f t="shared" si="38"/>
        <v>1</v>
      </c>
      <c r="AL83" t="b">
        <f t="shared" si="39"/>
        <v>1</v>
      </c>
      <c r="AM83">
        <f t="shared" si="40"/>
        <v>-88.057034156782251</v>
      </c>
      <c r="AN83" t="b">
        <f t="shared" si="41"/>
        <v>1</v>
      </c>
      <c r="AO83">
        <f t="shared" si="42"/>
        <v>-1.9238896203137266</v>
      </c>
      <c r="AP83">
        <f>SUM(AO84:$AO$171)</f>
        <v>-79.572180798880424</v>
      </c>
      <c r="AQ83" t="b">
        <f t="shared" si="3"/>
        <v>1</v>
      </c>
      <c r="AR83" t="b">
        <f t="shared" si="43"/>
        <v>1</v>
      </c>
      <c r="AS83" t="b">
        <f t="shared" si="44"/>
        <v>1</v>
      </c>
      <c r="AT83" t="b">
        <f t="shared" si="46"/>
        <v>1</v>
      </c>
      <c r="AU83">
        <f t="shared" si="4"/>
        <v>-120.13161516289816</v>
      </c>
      <c r="AV83" t="b">
        <f t="shared" si="5"/>
        <v>1</v>
      </c>
      <c r="AW83" t="b">
        <f t="shared" si="6"/>
        <v>1</v>
      </c>
      <c r="AX83" t="b">
        <f t="shared" si="45"/>
        <v>1</v>
      </c>
    </row>
    <row r="84" spans="1:50" x14ac:dyDescent="0.35">
      <c r="A84">
        <v>32</v>
      </c>
      <c r="B84">
        <f t="shared" si="7"/>
        <v>2</v>
      </c>
      <c r="C84">
        <f t="shared" si="8"/>
        <v>25</v>
      </c>
      <c r="D84">
        <f t="shared" si="9"/>
        <v>2.7500838593841337E-4</v>
      </c>
      <c r="E84">
        <f t="shared" si="10"/>
        <v>2.2920254633573833E-5</v>
      </c>
      <c r="F84">
        <f t="shared" si="11"/>
        <v>0.08</v>
      </c>
      <c r="G84">
        <f t="shared" si="12"/>
        <v>6.9243826282994192E-3</v>
      </c>
      <c r="H84">
        <f t="shared" si="13"/>
        <v>0.02</v>
      </c>
      <c r="I84">
        <f t="shared" si="14"/>
        <v>1.0820133002636001</v>
      </c>
      <c r="J84">
        <f t="shared" si="15"/>
        <v>1.6800653536656126E-5</v>
      </c>
      <c r="K84">
        <f t="shared" si="16"/>
        <v>5.0754884247435281E-3</v>
      </c>
      <c r="L84">
        <f t="shared" si="17"/>
        <v>0</v>
      </c>
      <c r="M84">
        <f t="shared" si="18"/>
        <v>0.72791237449322954</v>
      </c>
      <c r="N84">
        <f t="shared" si="19"/>
        <v>10.76</v>
      </c>
      <c r="O84">
        <f t="shared" si="20"/>
        <v>0.2152</v>
      </c>
      <c r="P84">
        <f t="shared" si="21"/>
        <v>5.4100665013180009</v>
      </c>
      <c r="Q84">
        <f t="shared" si="22"/>
        <v>270.50332506590001</v>
      </c>
      <c r="R84">
        <f t="shared" si="23"/>
        <v>7.8871301800294447</v>
      </c>
      <c r="S84">
        <f t="shared" si="24"/>
        <v>0.15774260360058889</v>
      </c>
      <c r="T84">
        <f t="shared" si="25"/>
        <v>3.9656039756980959</v>
      </c>
      <c r="U84">
        <f t="shared" si="26"/>
        <v>1.6800653536656127</v>
      </c>
      <c r="V84">
        <f t="shared" si="27"/>
        <v>4.5446326449456549E-3</v>
      </c>
      <c r="W84">
        <f t="shared" si="28"/>
        <v>2.0791736144202013</v>
      </c>
      <c r="X84">
        <f t="shared" si="29"/>
        <v>-2.1044776180211908</v>
      </c>
      <c r="Y84">
        <f t="shared" si="30"/>
        <v>0.99673694261856227</v>
      </c>
      <c r="Z84">
        <f t="shared" si="31"/>
        <v>0.90069502074933072</v>
      </c>
      <c r="AA84">
        <f t="shared" si="32"/>
        <v>1.8954925118300991</v>
      </c>
      <c r="AB84">
        <f t="shared" si="33"/>
        <v>7.1271551975302474</v>
      </c>
      <c r="AC84">
        <f t="shared" si="34"/>
        <v>0.14254310395060493</v>
      </c>
      <c r="AD84">
        <f t="shared" si="35"/>
        <v>3.5717997551750247</v>
      </c>
      <c r="AE84">
        <f t="shared" si="36"/>
        <v>1.5132264985800807</v>
      </c>
      <c r="AF84">
        <f t="shared" si="37"/>
        <v>4.0933279944374125E-3</v>
      </c>
      <c r="AG84">
        <f t="shared" ref="AG84:AG115" si="47">(AG85+X85)*Y85</f>
        <v>-86.240832354582565</v>
      </c>
      <c r="AH84">
        <f t="shared" ref="AH84:AH115" si="48">IF(M84&gt;0,AG84/M84,0)</f>
        <v>-118.47694224819736</v>
      </c>
      <c r="AI84">
        <f t="shared" ref="AI84:AI115" si="49">IF(AG84&gt;0,AG84,0)</f>
        <v>0</v>
      </c>
      <c r="AK84" t="b">
        <f t="shared" si="38"/>
        <v>1</v>
      </c>
      <c r="AL84" t="b">
        <f t="shared" si="39"/>
        <v>1</v>
      </c>
      <c r="AM84">
        <f t="shared" si="40"/>
        <v>-86.240832354582565</v>
      </c>
      <c r="AN84" t="b">
        <f t="shared" si="41"/>
        <v>1</v>
      </c>
      <c r="AO84">
        <f t="shared" si="42"/>
        <v>-1.8954925118300991</v>
      </c>
      <c r="AP84">
        <f>SUM(AO85:$AO$171)</f>
        <v>-77.676688287050325</v>
      </c>
      <c r="AQ84" t="b">
        <f t="shared" ref="AQ84:AQ115" si="50">ABS(AG84*Z84-AP84)&lt;=0.000000001*MAX(ABS(AG84*Z84),ABS(AP84),scale_money)</f>
        <v>1</v>
      </c>
      <c r="AR84" t="b">
        <f t="shared" si="43"/>
        <v>1</v>
      </c>
      <c r="AS84" t="b">
        <f t="shared" si="44"/>
        <v>1</v>
      </c>
      <c r="AT84" t="b">
        <f t="shared" si="46"/>
        <v>1</v>
      </c>
      <c r="AU84">
        <f t="shared" ref="AU84:AU115" si="51">-(N85-O85)+v_m*(E85*(sum_assured+Q85)+P85+(1-E85)*(1-G85)*AH85)</f>
        <v>-118.47694224819735</v>
      </c>
      <c r="AV84" t="b">
        <f t="shared" ref="AV84:AV115" si="52">ABS(AH84-AU84)&lt;=0.000000001*MAX(ABS(AH84),ABS(AU84),scale_pp)</f>
        <v>1</v>
      </c>
      <c r="AW84" t="b">
        <f t="shared" ref="AW84:AW115" si="53">AND(AI84&gt;=0,AI84&gt;=AG84)</f>
        <v>1</v>
      </c>
      <c r="AX84" t="b">
        <f t="shared" si="45"/>
        <v>1</v>
      </c>
    </row>
    <row r="85" spans="1:50" x14ac:dyDescent="0.35">
      <c r="A85">
        <v>33</v>
      </c>
      <c r="B85">
        <f t="shared" ref="B85:B116" si="54">MIN(INT((dur_m+A85-1)/12),dur_y_last)</f>
        <v>2</v>
      </c>
      <c r="C85">
        <f t="shared" ref="C85:C116" si="55">age_at_entry+B85</f>
        <v>25</v>
      </c>
      <c r="D85">
        <f t="shared" ref="D85:D116" si="56">INDEX(mort_table,MATCH(C85,mort_age,0),MATCH(sex,mort_sex,0))</f>
        <v>2.7500838593841337E-4</v>
      </c>
      <c r="E85">
        <f t="shared" ref="E85:E116" si="57">IF(A85&lt;=rem_m,1-(1-D85)^(1/12),0)</f>
        <v>2.2920254633573833E-5</v>
      </c>
      <c r="F85">
        <f t="shared" ref="F85:F116" si="58">IF(A85&lt;=prem_rem_m,INDEX(lapse_table,MATCH(MIN(B85,5),lapse_key,0)),0)</f>
        <v>0.08</v>
      </c>
      <c r="G85">
        <f t="shared" ref="G85:G116" si="59">1-(1-F85)^(1/12)</f>
        <v>6.9243826282994192E-3</v>
      </c>
      <c r="H85">
        <f t="shared" ref="H85:H116" si="60">INDEX(comm_table,MATCH(MIN(B85,1),comm_key,0))</f>
        <v>0.02</v>
      </c>
      <c r="I85">
        <f t="shared" ref="I85:I116" si="61">(1+e_m)^A85</f>
        <v>1.0846818369592708</v>
      </c>
      <c r="J85">
        <f t="shared" ref="J85:J116" si="62">M84*E85</f>
        <v>1.6683936974314176E-5</v>
      </c>
      <c r="K85">
        <f t="shared" ref="K85:K116" si="63">(M84-J85)*G85</f>
        <v>5.0402282749017436E-3</v>
      </c>
      <c r="L85">
        <f t="shared" ref="L85:L116" si="64">IF(A85=rem_m,M84-J85-K85,0)</f>
        <v>0</v>
      </c>
      <c r="M85">
        <f t="shared" ref="M85:M116" si="65">M84-J85-K85-L85</f>
        <v>0.72285546228135356</v>
      </c>
      <c r="N85">
        <f t="shared" ref="N85:N116" si="66">IF(A85&lt;=prem_rem_m,premium,0)</f>
        <v>10.76</v>
      </c>
      <c r="O85">
        <f t="shared" ref="O85:O116" si="67">N85*H85</f>
        <v>0.2152</v>
      </c>
      <c r="P85">
        <f t="shared" ref="P85:P116" si="68">maint_base*I85</f>
        <v>5.4234091847963537</v>
      </c>
      <c r="Q85">
        <f t="shared" ref="Q85:Q116" si="69">claim_exp_base*I85</f>
        <v>271.17045923981772</v>
      </c>
      <c r="R85">
        <f t="shared" ref="R85:R116" si="70">M84*N85</f>
        <v>7.8323371495471497</v>
      </c>
      <c r="S85">
        <f t="shared" ref="S85:S116" si="71">R85*H85</f>
        <v>0.156646742990943</v>
      </c>
      <c r="T85">
        <f t="shared" ref="T85:T116" si="72">M84*P85</f>
        <v>3.9477666575535042</v>
      </c>
      <c r="U85">
        <f t="shared" ref="U85:U116" si="73">J85*sum_assured</f>
        <v>1.6683936974314175</v>
      </c>
      <c r="V85">
        <f t="shared" ref="V85:V116" si="74">J85*Q85</f>
        <v>4.5241908512529501E-3</v>
      </c>
      <c r="W85">
        <f t="shared" ref="W85:W116" si="75">R85-S85-T85-U85-V85</f>
        <v>2.0550058607200321</v>
      </c>
      <c r="X85">
        <f t="shared" ref="X85:X116" si="76">U85+V85+T85-(R85-S85)*(1+i_m)</f>
        <v>-2.0801340737598171</v>
      </c>
      <c r="Y85">
        <f t="shared" ref="Y85:Y116" si="77">v_m</f>
        <v>0.99673694261856227</v>
      </c>
      <c r="Z85">
        <f t="shared" ref="Z85:Z116" si="78">v_m^A85</f>
        <v>0.89775600121345045</v>
      </c>
      <c r="AA85">
        <f t="shared" ref="AA85:AA116" si="79">(R85-S85)*Z84-(T85+U85+V85)*Z85</f>
        <v>1.8674528480464581</v>
      </c>
      <c r="AB85">
        <f t="shared" ref="AB85:AB116" si="80">R85*Z84</f>
        <v>7.0545470714271241</v>
      </c>
      <c r="AC85">
        <f t="shared" ref="AC85:AC116" si="81">S85*Z84</f>
        <v>0.14109094142854248</v>
      </c>
      <c r="AD85">
        <f t="shared" ref="AD85:AD116" si="82">T85*Z85</f>
        <v>3.5441312082090231</v>
      </c>
      <c r="AE85">
        <f t="shared" ref="AE85:AE116" si="83">U85*Z85</f>
        <v>1.4978104542557527</v>
      </c>
      <c r="AF85">
        <f t="shared" ref="AF85:AF116" si="84">V85*Z85</f>
        <v>4.0616194873473246E-3</v>
      </c>
      <c r="AG85">
        <f t="shared" si="47"/>
        <v>-84.443028324551889</v>
      </c>
      <c r="AH85">
        <f t="shared" si="48"/>
        <v>-116.81869022341915</v>
      </c>
      <c r="AI85">
        <f t="shared" si="49"/>
        <v>0</v>
      </c>
      <c r="AK85" t="b">
        <f t="shared" ref="AK85:AK116" si="85">AND(M85&gt;=0,M85&lt;=M84)</f>
        <v>1</v>
      </c>
      <c r="AL85" t="b">
        <f t="shared" ref="AL85:AL116" si="86">AND(D85&gt;=0,D85&lt;=1,E85&gt;=0,E85&lt;=1,F85&gt;=0,F85&lt;=1,G85&gt;=0,G85&lt;=1,J85+K85+L85&lt;=M84+0.000000001*scale_count)</f>
        <v>1</v>
      </c>
      <c r="AM85">
        <f t="shared" ref="AM85:AM116" si="87">(AG84+R85-S85)*(1+i_m)-T85-U85-V85</f>
        <v>-84.443028324551889</v>
      </c>
      <c r="AN85" t="b">
        <f t="shared" ref="AN85:AN116" si="88">ABS(AM85-AG85)&lt;=0.000000001*MAX(ABS(AM85),ABS(AG85),scale_money)</f>
        <v>1</v>
      </c>
      <c r="AO85">
        <f t="shared" ref="AO85:AO116" si="89">(U85+V85+T85)*Z85-(R85-S85)*Z84</f>
        <v>-1.8674528480464581</v>
      </c>
      <c r="AP85">
        <f>SUM(AO86:$AO$171)</f>
        <v>-75.809235439003857</v>
      </c>
      <c r="AQ85" t="b">
        <f t="shared" si="50"/>
        <v>1</v>
      </c>
      <c r="AR85" t="b">
        <f t="shared" ref="AR85:AR116" si="90">IF(A85&lt;&gt;rem_m,L85=0,L85=M84-J85-K85)</f>
        <v>1</v>
      </c>
      <c r="AS85" t="b">
        <f t="shared" ref="AS85:AS116" si="91">IF(A85&gt;prem_rem_m,AND(R85=0,S85=0,F85=0,G85=0,K85=0),R85=M84*premium)</f>
        <v>1</v>
      </c>
      <c r="AT85" t="b">
        <f t="shared" si="46"/>
        <v>1</v>
      </c>
      <c r="AU85">
        <f t="shared" si="51"/>
        <v>-116.81869022341914</v>
      </c>
      <c r="AV85" t="b">
        <f t="shared" si="52"/>
        <v>1</v>
      </c>
      <c r="AW85" t="b">
        <f t="shared" si="53"/>
        <v>1</v>
      </c>
      <c r="AX85" t="b">
        <f t="shared" ref="AX85:AX116" si="92">AND(U85=J85*sum_assured,R85=M84*N85,T85=M84*P85)</f>
        <v>1</v>
      </c>
    </row>
    <row r="86" spans="1:50" x14ac:dyDescent="0.35">
      <c r="A86">
        <v>34</v>
      </c>
      <c r="B86">
        <f t="shared" si="54"/>
        <v>2</v>
      </c>
      <c r="C86">
        <f t="shared" si="55"/>
        <v>25</v>
      </c>
      <c r="D86">
        <f t="shared" si="56"/>
        <v>2.7500838593841337E-4</v>
      </c>
      <c r="E86">
        <f t="shared" si="57"/>
        <v>2.2920254633573833E-5</v>
      </c>
      <c r="F86">
        <f t="shared" si="58"/>
        <v>0.08</v>
      </c>
      <c r="G86">
        <f t="shared" si="59"/>
        <v>6.9243826282994192E-3</v>
      </c>
      <c r="H86">
        <f t="shared" si="60"/>
        <v>0.02</v>
      </c>
      <c r="I86">
        <f t="shared" si="61"/>
        <v>1.0873569549863302</v>
      </c>
      <c r="J86">
        <f t="shared" si="62"/>
        <v>1.656803125875835E-5</v>
      </c>
      <c r="K86">
        <f t="shared" si="63"/>
        <v>5.0052130824045178E-3</v>
      </c>
      <c r="L86">
        <f t="shared" si="64"/>
        <v>0</v>
      </c>
      <c r="M86">
        <f t="shared" si="65"/>
        <v>0.71783368116769031</v>
      </c>
      <c r="N86">
        <f t="shared" si="66"/>
        <v>10.76</v>
      </c>
      <c r="O86">
        <f t="shared" si="67"/>
        <v>0.2152</v>
      </c>
      <c r="P86">
        <f t="shared" si="68"/>
        <v>5.4367847749316507</v>
      </c>
      <c r="Q86">
        <f t="shared" si="69"/>
        <v>271.83923874658257</v>
      </c>
      <c r="R86">
        <f t="shared" si="70"/>
        <v>7.7779247741473645</v>
      </c>
      <c r="S86">
        <f t="shared" si="71"/>
        <v>0.15555849548294728</v>
      </c>
      <c r="T86">
        <f t="shared" si="72"/>
        <v>3.9300095718074433</v>
      </c>
      <c r="U86">
        <f t="shared" si="73"/>
        <v>1.6568031258758349</v>
      </c>
      <c r="V86">
        <f t="shared" si="74"/>
        <v>4.5038410049104537E-3</v>
      </c>
      <c r="W86">
        <f t="shared" si="75"/>
        <v>2.0310497399762286</v>
      </c>
      <c r="X86">
        <f t="shared" si="76"/>
        <v>-2.0560033836971838</v>
      </c>
      <c r="Y86">
        <f t="shared" si="77"/>
        <v>0.99673694261856227</v>
      </c>
      <c r="Z86">
        <f t="shared" si="78"/>
        <v>0.89482657186696091</v>
      </c>
      <c r="AA86">
        <f t="shared" si="79"/>
        <v>1.8397664595806225</v>
      </c>
      <c r="AB86">
        <f t="shared" si="80"/>
        <v>6.982678642977568</v>
      </c>
      <c r="AC86">
        <f t="shared" si="81"/>
        <v>0.13965357285955135</v>
      </c>
      <c r="AD86">
        <f t="shared" si="82"/>
        <v>3.5166769925447974</v>
      </c>
      <c r="AE86">
        <f t="shared" si="83"/>
        <v>1.4825514613859383</v>
      </c>
      <c r="AF86">
        <f t="shared" si="84"/>
        <v>4.0301566066578698E-3</v>
      </c>
      <c r="AG86">
        <f t="shared" si="47"/>
        <v>-82.66346944201014</v>
      </c>
      <c r="AH86">
        <f t="shared" si="48"/>
        <v>-115.15685542581757</v>
      </c>
      <c r="AI86">
        <f t="shared" si="49"/>
        <v>0</v>
      </c>
      <c r="AK86" t="b">
        <f t="shared" si="85"/>
        <v>1</v>
      </c>
      <c r="AL86" t="b">
        <f t="shared" si="86"/>
        <v>1</v>
      </c>
      <c r="AM86">
        <f t="shared" si="87"/>
        <v>-82.66346944201014</v>
      </c>
      <c r="AN86" t="b">
        <f t="shared" si="88"/>
        <v>1</v>
      </c>
      <c r="AO86">
        <f t="shared" si="89"/>
        <v>-1.8397664595806233</v>
      </c>
      <c r="AP86">
        <f>SUM(AO87:$AO$171)</f>
        <v>-73.969468979423226</v>
      </c>
      <c r="AQ86" t="b">
        <f t="shared" si="50"/>
        <v>1</v>
      </c>
      <c r="AR86" t="b">
        <f t="shared" si="90"/>
        <v>1</v>
      </c>
      <c r="AS86" t="b">
        <f t="shared" si="91"/>
        <v>1</v>
      </c>
      <c r="AT86" t="b">
        <f t="shared" ref="AT86:AT117" si="93">AND(C86&gt;=18,C86&lt;=120,OR(B86-B85=0,B86-B85=1))</f>
        <v>1</v>
      </c>
      <c r="AU86">
        <f t="shared" si="51"/>
        <v>-115.15685542581757</v>
      </c>
      <c r="AV86" t="b">
        <f t="shared" si="52"/>
        <v>1</v>
      </c>
      <c r="AW86" t="b">
        <f t="shared" si="53"/>
        <v>1</v>
      </c>
      <c r="AX86" t="b">
        <f t="shared" si="92"/>
        <v>1</v>
      </c>
    </row>
    <row r="87" spans="1:50" x14ac:dyDescent="0.35">
      <c r="A87">
        <v>35</v>
      </c>
      <c r="B87">
        <f t="shared" si="54"/>
        <v>2</v>
      </c>
      <c r="C87">
        <f t="shared" si="55"/>
        <v>25</v>
      </c>
      <c r="D87">
        <f t="shared" si="56"/>
        <v>2.7500838593841337E-4</v>
      </c>
      <c r="E87">
        <f t="shared" si="57"/>
        <v>2.2920254633573833E-5</v>
      </c>
      <c r="F87">
        <f t="shared" si="58"/>
        <v>0.08</v>
      </c>
      <c r="G87">
        <f t="shared" si="59"/>
        <v>6.9243826282994192E-3</v>
      </c>
      <c r="H87">
        <f t="shared" si="60"/>
        <v>0.02</v>
      </c>
      <c r="I87">
        <f t="shared" si="61"/>
        <v>1.0900386705761171</v>
      </c>
      <c r="J87">
        <f t="shared" si="62"/>
        <v>1.6452930756919116E-5</v>
      </c>
      <c r="K87">
        <f t="shared" si="63"/>
        <v>4.9704411454978611E-3</v>
      </c>
      <c r="L87">
        <f t="shared" si="64"/>
        <v>0</v>
      </c>
      <c r="M87">
        <f t="shared" si="65"/>
        <v>0.71284678709143556</v>
      </c>
      <c r="N87">
        <f t="shared" si="66"/>
        <v>10.76</v>
      </c>
      <c r="O87">
        <f t="shared" si="67"/>
        <v>0.2152</v>
      </c>
      <c r="P87">
        <f t="shared" si="68"/>
        <v>5.4501933528805857</v>
      </c>
      <c r="Q87">
        <f t="shared" si="69"/>
        <v>272.50966764402926</v>
      </c>
      <c r="R87">
        <f t="shared" si="70"/>
        <v>7.7238904093643477</v>
      </c>
      <c r="S87">
        <f t="shared" si="71"/>
        <v>0.15447780818728696</v>
      </c>
      <c r="T87">
        <f t="shared" si="72"/>
        <v>3.9123323575739475</v>
      </c>
      <c r="U87">
        <f t="shared" si="73"/>
        <v>1.6452930756919115</v>
      </c>
      <c r="V87">
        <f t="shared" si="74"/>
        <v>4.4835826923382551E-3</v>
      </c>
      <c r="W87">
        <f t="shared" si="75"/>
        <v>2.0073035852188634</v>
      </c>
      <c r="X87">
        <f t="shared" si="76"/>
        <v>-2.0320838723792152</v>
      </c>
      <c r="Y87">
        <f t="shared" si="77"/>
        <v>0.99673694261856227</v>
      </c>
      <c r="Z87">
        <f t="shared" si="78"/>
        <v>0.89190670141652373</v>
      </c>
      <c r="AA87">
        <f t="shared" si="79"/>
        <v>1.8124292236154629</v>
      </c>
      <c r="AB87">
        <f t="shared" si="80"/>
        <v>6.9115423764875965</v>
      </c>
      <c r="AC87">
        <f t="shared" si="81"/>
        <v>0.13823084752975193</v>
      </c>
      <c r="AD87">
        <f t="shared" si="82"/>
        <v>3.4894354478889111</v>
      </c>
      <c r="AE87">
        <f t="shared" si="83"/>
        <v>1.4674479200038197</v>
      </c>
      <c r="AF87">
        <f t="shared" si="84"/>
        <v>3.9989374496516294E-3</v>
      </c>
      <c r="AG87">
        <f t="shared" si="47"/>
        <v>-80.902004258077824</v>
      </c>
      <c r="AH87">
        <f t="shared" si="48"/>
        <v>-113.49143423676632</v>
      </c>
      <c r="AI87">
        <f t="shared" si="49"/>
        <v>0</v>
      </c>
      <c r="AK87" t="b">
        <f t="shared" si="85"/>
        <v>1</v>
      </c>
      <c r="AL87" t="b">
        <f t="shared" si="86"/>
        <v>1</v>
      </c>
      <c r="AM87">
        <f t="shared" si="87"/>
        <v>-80.902004258077824</v>
      </c>
      <c r="AN87" t="b">
        <f t="shared" si="88"/>
        <v>1</v>
      </c>
      <c r="AO87">
        <f t="shared" si="89"/>
        <v>-1.8124292236154629</v>
      </c>
      <c r="AP87">
        <f>SUM(AO88:$AO$171)</f>
        <v>-72.157039755807745</v>
      </c>
      <c r="AQ87" t="b">
        <f t="shared" si="50"/>
        <v>1</v>
      </c>
      <c r="AR87" t="b">
        <f t="shared" si="90"/>
        <v>1</v>
      </c>
      <c r="AS87" t="b">
        <f t="shared" si="91"/>
        <v>1</v>
      </c>
      <c r="AT87" t="b">
        <f t="shared" si="93"/>
        <v>1</v>
      </c>
      <c r="AU87">
        <f t="shared" si="51"/>
        <v>-113.4914342367663</v>
      </c>
      <c r="AV87" t="b">
        <f t="shared" si="52"/>
        <v>1</v>
      </c>
      <c r="AW87" t="b">
        <f t="shared" si="53"/>
        <v>1</v>
      </c>
      <c r="AX87" t="b">
        <f t="shared" si="92"/>
        <v>1</v>
      </c>
    </row>
    <row r="88" spans="1:50" x14ac:dyDescent="0.35">
      <c r="A88">
        <v>36</v>
      </c>
      <c r="B88">
        <f t="shared" si="54"/>
        <v>3</v>
      </c>
      <c r="C88">
        <f t="shared" si="55"/>
        <v>26</v>
      </c>
      <c r="D88">
        <f t="shared" si="56"/>
        <v>2.8750948966982381E-4</v>
      </c>
      <c r="E88">
        <f t="shared" si="57"/>
        <v>2.3962281937128793E-5</v>
      </c>
      <c r="F88">
        <f t="shared" si="58"/>
        <v>0.06</v>
      </c>
      <c r="G88">
        <f t="shared" si="59"/>
        <v>5.1430128318229462E-3</v>
      </c>
      <c r="H88">
        <f t="shared" si="60"/>
        <v>0.02</v>
      </c>
      <c r="I88">
        <f t="shared" si="61"/>
        <v>1.0927270000000009</v>
      </c>
      <c r="J88">
        <f t="shared" si="62"/>
        <v>1.70814356902614E-5</v>
      </c>
      <c r="K88">
        <f t="shared" si="63"/>
        <v>3.6660923230920719E-3</v>
      </c>
      <c r="L88">
        <f t="shared" si="64"/>
        <v>0</v>
      </c>
      <c r="M88">
        <f t="shared" si="65"/>
        <v>0.70916361333265321</v>
      </c>
      <c r="N88">
        <f t="shared" si="66"/>
        <v>10.76</v>
      </c>
      <c r="O88">
        <f t="shared" si="67"/>
        <v>0.2152</v>
      </c>
      <c r="P88">
        <f t="shared" si="68"/>
        <v>5.4636350000000045</v>
      </c>
      <c r="Q88">
        <f t="shared" si="69"/>
        <v>273.18175000000025</v>
      </c>
      <c r="R88">
        <f t="shared" si="70"/>
        <v>7.6702314291038469</v>
      </c>
      <c r="S88">
        <f t="shared" si="71"/>
        <v>0.15340462858207693</v>
      </c>
      <c r="T88">
        <f t="shared" si="72"/>
        <v>3.8947346555903186</v>
      </c>
      <c r="U88">
        <f t="shared" si="73"/>
        <v>1.70814356902614</v>
      </c>
      <c r="V88">
        <f t="shared" si="74"/>
        <v>4.6663364943780716E-3</v>
      </c>
      <c r="W88">
        <f t="shared" si="75"/>
        <v>1.9092822394109332</v>
      </c>
      <c r="X88">
        <f t="shared" si="76"/>
        <v>-1.9338903743436999</v>
      </c>
      <c r="Y88">
        <f t="shared" si="77"/>
        <v>0.99673694261856227</v>
      </c>
      <c r="Z88">
        <f t="shared" si="78"/>
        <v>0.88899635867091287</v>
      </c>
      <c r="AA88">
        <f t="shared" si="79"/>
        <v>1.7192215008602769</v>
      </c>
      <c r="AB88">
        <f t="shared" si="80"/>
        <v>6.8411308130333612</v>
      </c>
      <c r="AC88">
        <f t="shared" si="81"/>
        <v>0.13682261626066722</v>
      </c>
      <c r="AD88">
        <f t="shared" si="82"/>
        <v>3.4624049268092052</v>
      </c>
      <c r="AE88">
        <f t="shared" si="83"/>
        <v>1.5185334129513754</v>
      </c>
      <c r="AF88">
        <f t="shared" si="84"/>
        <v>4.1483561518352984E-3</v>
      </c>
      <c r="AG88">
        <f t="shared" si="47"/>
        <v>-79.232965993533412</v>
      </c>
      <c r="AH88">
        <f t="shared" si="48"/>
        <v>-111.72734261024043</v>
      </c>
      <c r="AI88">
        <f t="shared" si="49"/>
        <v>0</v>
      </c>
      <c r="AK88" t="b">
        <f t="shared" si="85"/>
        <v>1</v>
      </c>
      <c r="AL88" t="b">
        <f t="shared" si="86"/>
        <v>1</v>
      </c>
      <c r="AM88">
        <f t="shared" si="87"/>
        <v>-79.232965993533412</v>
      </c>
      <c r="AN88" t="b">
        <f t="shared" si="88"/>
        <v>1</v>
      </c>
      <c r="AO88">
        <f t="shared" si="89"/>
        <v>-1.7192215008602769</v>
      </c>
      <c r="AP88">
        <f>SUM(AO89:$AO$171)</f>
        <v>-70.437818254947473</v>
      </c>
      <c r="AQ88" t="b">
        <f t="shared" si="50"/>
        <v>1</v>
      </c>
      <c r="AR88" t="b">
        <f t="shared" si="90"/>
        <v>1</v>
      </c>
      <c r="AS88" t="b">
        <f t="shared" si="91"/>
        <v>1</v>
      </c>
      <c r="AT88" t="b">
        <f t="shared" si="93"/>
        <v>1</v>
      </c>
      <c r="AU88">
        <f t="shared" si="51"/>
        <v>-111.72734261024041</v>
      </c>
      <c r="AV88" t="b">
        <f t="shared" si="52"/>
        <v>1</v>
      </c>
      <c r="AW88" t="b">
        <f t="shared" si="53"/>
        <v>1</v>
      </c>
      <c r="AX88" t="b">
        <f t="shared" si="92"/>
        <v>1</v>
      </c>
    </row>
    <row r="89" spans="1:50" x14ac:dyDescent="0.35">
      <c r="A89">
        <v>37</v>
      </c>
      <c r="B89">
        <f t="shared" si="54"/>
        <v>3</v>
      </c>
      <c r="C89">
        <f t="shared" si="55"/>
        <v>26</v>
      </c>
      <c r="D89">
        <f t="shared" si="56"/>
        <v>2.8750948966982381E-4</v>
      </c>
      <c r="E89">
        <f t="shared" si="57"/>
        <v>2.3962281937128793E-5</v>
      </c>
      <c r="F89">
        <f t="shared" si="58"/>
        <v>0.06</v>
      </c>
      <c r="G89">
        <f t="shared" si="59"/>
        <v>5.1430128318229462E-3</v>
      </c>
      <c r="H89">
        <f t="shared" si="60"/>
        <v>0.02</v>
      </c>
      <c r="I89">
        <f t="shared" si="61"/>
        <v>1.095421959569481</v>
      </c>
      <c r="J89">
        <f t="shared" si="62"/>
        <v>1.6993178442230025E-5</v>
      </c>
      <c r="K89">
        <f t="shared" si="63"/>
        <v>3.6471501670969795E-3</v>
      </c>
      <c r="L89">
        <f t="shared" si="64"/>
        <v>0</v>
      </c>
      <c r="M89">
        <f t="shared" si="65"/>
        <v>0.70549946998711399</v>
      </c>
      <c r="N89">
        <f t="shared" si="66"/>
        <v>10.76</v>
      </c>
      <c r="O89">
        <f t="shared" si="67"/>
        <v>0.2152</v>
      </c>
      <c r="P89">
        <f t="shared" si="68"/>
        <v>5.4771097978474046</v>
      </c>
      <c r="Q89">
        <f t="shared" si="69"/>
        <v>273.85548989237026</v>
      </c>
      <c r="R89">
        <f t="shared" si="70"/>
        <v>7.6306004794593481</v>
      </c>
      <c r="S89">
        <f t="shared" si="71"/>
        <v>0.15261200958918697</v>
      </c>
      <c r="T89">
        <f t="shared" si="72"/>
        <v>3.8841669748611434</v>
      </c>
      <c r="U89">
        <f t="shared" si="73"/>
        <v>1.6993178442230026</v>
      </c>
      <c r="V89">
        <f t="shared" si="74"/>
        <v>4.6536752071253684E-3</v>
      </c>
      <c r="W89">
        <f t="shared" si="75"/>
        <v>1.88984997557889</v>
      </c>
      <c r="X89">
        <f t="shared" si="76"/>
        <v>-1.9143309639235282</v>
      </c>
      <c r="Y89">
        <f t="shared" si="77"/>
        <v>0.99673694261856227</v>
      </c>
      <c r="Z89">
        <f t="shared" si="78"/>
        <v>0.88609551254068042</v>
      </c>
      <c r="AA89">
        <f t="shared" si="79"/>
        <v>1.6962800766503143</v>
      </c>
      <c r="AB89">
        <f t="shared" si="80"/>
        <v>6.7835760407118819</v>
      </c>
      <c r="AC89">
        <f t="shared" si="81"/>
        <v>0.13567152081423767</v>
      </c>
      <c r="AD89">
        <f t="shared" si="82"/>
        <v>3.4417429263831689</v>
      </c>
      <c r="AE89">
        <f t="shared" si="83"/>
        <v>1.5057579161463055</v>
      </c>
      <c r="AF89">
        <f t="shared" si="84"/>
        <v>4.1236007178556107E-3</v>
      </c>
      <c r="AG89">
        <f t="shared" si="47"/>
        <v>-77.578023142444522</v>
      </c>
      <c r="AH89">
        <f t="shared" si="48"/>
        <v>-109.96184468269195</v>
      </c>
      <c r="AI89">
        <f t="shared" si="49"/>
        <v>0</v>
      </c>
      <c r="AK89" t="b">
        <f t="shared" si="85"/>
        <v>1</v>
      </c>
      <c r="AL89" t="b">
        <f t="shared" si="86"/>
        <v>1</v>
      </c>
      <c r="AM89">
        <f t="shared" si="87"/>
        <v>-77.578023142444536</v>
      </c>
      <c r="AN89" t="b">
        <f t="shared" si="88"/>
        <v>1</v>
      </c>
      <c r="AO89">
        <f t="shared" si="89"/>
        <v>-1.6962800766503143</v>
      </c>
      <c r="AP89">
        <f>SUM(AO90:$AO$171)</f>
        <v>-68.741538178297162</v>
      </c>
      <c r="AQ89" t="b">
        <f t="shared" si="50"/>
        <v>1</v>
      </c>
      <c r="AR89" t="b">
        <f t="shared" si="90"/>
        <v>1</v>
      </c>
      <c r="AS89" t="b">
        <f t="shared" si="91"/>
        <v>1</v>
      </c>
      <c r="AT89" t="b">
        <f t="shared" si="93"/>
        <v>1</v>
      </c>
      <c r="AU89">
        <f t="shared" si="51"/>
        <v>-109.96184468269196</v>
      </c>
      <c r="AV89" t="b">
        <f t="shared" si="52"/>
        <v>1</v>
      </c>
      <c r="AW89" t="b">
        <f t="shared" si="53"/>
        <v>1</v>
      </c>
      <c r="AX89" t="b">
        <f t="shared" si="92"/>
        <v>1</v>
      </c>
    </row>
    <row r="90" spans="1:50" x14ac:dyDescent="0.35">
      <c r="A90">
        <v>38</v>
      </c>
      <c r="B90">
        <f t="shared" si="54"/>
        <v>3</v>
      </c>
      <c r="C90">
        <f t="shared" si="55"/>
        <v>26</v>
      </c>
      <c r="D90">
        <f t="shared" si="56"/>
        <v>2.8750948966982381E-4</v>
      </c>
      <c r="E90">
        <f t="shared" si="57"/>
        <v>2.3962281937128793E-5</v>
      </c>
      <c r="F90">
        <f t="shared" si="58"/>
        <v>0.06</v>
      </c>
      <c r="G90">
        <f t="shared" si="59"/>
        <v>5.1430128318229462E-3</v>
      </c>
      <c r="H90">
        <f t="shared" si="60"/>
        <v>0.02</v>
      </c>
      <c r="I90">
        <f t="shared" si="61"/>
        <v>1.0981235656362849</v>
      </c>
      <c r="J90">
        <f t="shared" si="62"/>
        <v>1.690537720632616E-5</v>
      </c>
      <c r="K90">
        <f t="shared" si="63"/>
        <v>3.6283058824161159E-3</v>
      </c>
      <c r="L90">
        <f t="shared" si="64"/>
        <v>0</v>
      </c>
      <c r="M90">
        <f t="shared" si="65"/>
        <v>0.70185425872749152</v>
      </c>
      <c r="N90">
        <f t="shared" si="66"/>
        <v>10.76</v>
      </c>
      <c r="O90">
        <f t="shared" si="67"/>
        <v>0.2152</v>
      </c>
      <c r="P90">
        <f t="shared" si="68"/>
        <v>5.4906178281814242</v>
      </c>
      <c r="Q90">
        <f t="shared" si="69"/>
        <v>274.53089140907122</v>
      </c>
      <c r="R90">
        <f t="shared" si="70"/>
        <v>7.5911742970613467</v>
      </c>
      <c r="S90">
        <f t="shared" si="71"/>
        <v>0.15182348594122694</v>
      </c>
      <c r="T90">
        <f t="shared" si="72"/>
        <v>3.8736279676837935</v>
      </c>
      <c r="U90">
        <f t="shared" si="73"/>
        <v>1.690537720632616</v>
      </c>
      <c r="V90">
        <f t="shared" si="74"/>
        <v>4.6410482740593144E-3</v>
      </c>
      <c r="W90">
        <f t="shared" si="75"/>
        <v>1.8705440745296509</v>
      </c>
      <c r="X90">
        <f t="shared" si="76"/>
        <v>-1.894898573233748</v>
      </c>
      <c r="Y90">
        <f t="shared" si="77"/>
        <v>0.99673694261856227</v>
      </c>
      <c r="Z90">
        <f t="shared" si="78"/>
        <v>0.88320413203782577</v>
      </c>
      <c r="AA90">
        <f t="shared" si="79"/>
        <v>1.6735822496726263</v>
      </c>
      <c r="AB90">
        <f t="shared" si="80"/>
        <v>6.7265054795402133</v>
      </c>
      <c r="AC90">
        <f t="shared" si="81"/>
        <v>0.13453010959080428</v>
      </c>
      <c r="AD90">
        <f t="shared" si="82"/>
        <v>3.421204227035612</v>
      </c>
      <c r="AE90">
        <f t="shared" si="83"/>
        <v>1.4930899002285341</v>
      </c>
      <c r="AF90">
        <f t="shared" si="84"/>
        <v>4.0989930126362059E-3</v>
      </c>
      <c r="AG90">
        <f t="shared" si="47"/>
        <v>-75.93709482979655</v>
      </c>
      <c r="AH90">
        <f t="shared" si="48"/>
        <v>-108.19496196756796</v>
      </c>
      <c r="AI90">
        <f t="shared" si="49"/>
        <v>0</v>
      </c>
      <c r="AK90" t="b">
        <f t="shared" si="85"/>
        <v>1</v>
      </c>
      <c r="AL90" t="b">
        <f t="shared" si="86"/>
        <v>1</v>
      </c>
      <c r="AM90">
        <f t="shared" si="87"/>
        <v>-75.937094829796536</v>
      </c>
      <c r="AN90" t="b">
        <f t="shared" si="88"/>
        <v>1</v>
      </c>
      <c r="AO90">
        <f t="shared" si="89"/>
        <v>-1.6735822496726263</v>
      </c>
      <c r="AP90">
        <f>SUM(AO91:$AO$171)</f>
        <v>-67.067955928624542</v>
      </c>
      <c r="AQ90" t="b">
        <f t="shared" si="50"/>
        <v>1</v>
      </c>
      <c r="AR90" t="b">
        <f t="shared" si="90"/>
        <v>1</v>
      </c>
      <c r="AS90" t="b">
        <f t="shared" si="91"/>
        <v>1</v>
      </c>
      <c r="AT90" t="b">
        <f t="shared" si="93"/>
        <v>1</v>
      </c>
      <c r="AU90">
        <f t="shared" si="51"/>
        <v>-108.19496196756793</v>
      </c>
      <c r="AV90" t="b">
        <f t="shared" si="52"/>
        <v>1</v>
      </c>
      <c r="AW90" t="b">
        <f t="shared" si="53"/>
        <v>1</v>
      </c>
      <c r="AX90" t="b">
        <f t="shared" si="92"/>
        <v>1</v>
      </c>
    </row>
    <row r="91" spans="1:50" x14ac:dyDescent="0.35">
      <c r="A91">
        <v>39</v>
      </c>
      <c r="B91">
        <f t="shared" si="54"/>
        <v>3</v>
      </c>
      <c r="C91">
        <f t="shared" si="55"/>
        <v>26</v>
      </c>
      <c r="D91">
        <f t="shared" si="56"/>
        <v>2.8750948966982381E-4</v>
      </c>
      <c r="E91">
        <f t="shared" si="57"/>
        <v>2.3962281937128793E-5</v>
      </c>
      <c r="F91">
        <f t="shared" si="58"/>
        <v>0.06</v>
      </c>
      <c r="G91">
        <f t="shared" si="59"/>
        <v>5.1430128318229462E-3</v>
      </c>
      <c r="H91">
        <f t="shared" si="60"/>
        <v>0.02</v>
      </c>
      <c r="I91">
        <f t="shared" si="61"/>
        <v>1.1008318345924679</v>
      </c>
      <c r="J91">
        <f t="shared" si="62"/>
        <v>1.6818029626402687E-5</v>
      </c>
      <c r="K91">
        <f t="shared" si="63"/>
        <v>3.6095589633628965E-3</v>
      </c>
      <c r="L91">
        <f t="shared" si="64"/>
        <v>0</v>
      </c>
      <c r="M91">
        <f t="shared" si="65"/>
        <v>0.69822788173450223</v>
      </c>
      <c r="N91">
        <f t="shared" si="66"/>
        <v>10.76</v>
      </c>
      <c r="O91">
        <f t="shared" si="67"/>
        <v>0.2152</v>
      </c>
      <c r="P91">
        <f t="shared" si="68"/>
        <v>5.5041591729623391</v>
      </c>
      <c r="Q91">
        <f t="shared" si="69"/>
        <v>275.20795864811697</v>
      </c>
      <c r="R91">
        <f t="shared" si="70"/>
        <v>7.5519518239078085</v>
      </c>
      <c r="S91">
        <f t="shared" si="71"/>
        <v>0.15103903647815617</v>
      </c>
      <c r="T91">
        <f t="shared" si="72"/>
        <v>3.8631175562576052</v>
      </c>
      <c r="U91">
        <f t="shared" si="73"/>
        <v>1.6818029626402686</v>
      </c>
      <c r="V91">
        <f t="shared" si="74"/>
        <v>4.6284556019658366E-3</v>
      </c>
      <c r="W91">
        <f t="shared" si="75"/>
        <v>1.8513638129298124</v>
      </c>
      <c r="X91">
        <f t="shared" si="76"/>
        <v>-1.8755924755466058</v>
      </c>
      <c r="Y91">
        <f t="shared" si="77"/>
        <v>0.99673694261856227</v>
      </c>
      <c r="Z91">
        <f t="shared" si="78"/>
        <v>0.88032218627546344</v>
      </c>
      <c r="AA91">
        <f t="shared" si="79"/>
        <v>1.6511256686349975</v>
      </c>
      <c r="AB91">
        <f t="shared" si="80"/>
        <v>6.669915055825971</v>
      </c>
      <c r="AC91">
        <f t="shared" si="81"/>
        <v>0.13339830111651943</v>
      </c>
      <c r="AD91">
        <f t="shared" si="82"/>
        <v>3.4007880929638206</v>
      </c>
      <c r="AE91">
        <f t="shared" si="83"/>
        <v>1.4805284609560327</v>
      </c>
      <c r="AF91">
        <f t="shared" si="84"/>
        <v>4.0745321546014814E-3</v>
      </c>
      <c r="AG91">
        <f t="shared" si="47"/>
        <v>-74.310100642538856</v>
      </c>
      <c r="AH91">
        <f t="shared" si="48"/>
        <v>-106.42671624332944</v>
      </c>
      <c r="AI91">
        <f t="shared" si="49"/>
        <v>0</v>
      </c>
      <c r="AK91" t="b">
        <f t="shared" si="85"/>
        <v>1</v>
      </c>
      <c r="AL91" t="b">
        <f t="shared" si="86"/>
        <v>1</v>
      </c>
      <c r="AM91">
        <f t="shared" si="87"/>
        <v>-74.310100642538842</v>
      </c>
      <c r="AN91" t="b">
        <f t="shared" si="88"/>
        <v>1</v>
      </c>
      <c r="AO91">
        <f t="shared" si="89"/>
        <v>-1.6511256686349975</v>
      </c>
      <c r="AP91">
        <f>SUM(AO92:$AO$171)</f>
        <v>-65.416830259989553</v>
      </c>
      <c r="AQ91" t="b">
        <f t="shared" si="50"/>
        <v>1</v>
      </c>
      <c r="AR91" t="b">
        <f t="shared" si="90"/>
        <v>1</v>
      </c>
      <c r="AS91" t="b">
        <f t="shared" si="91"/>
        <v>1</v>
      </c>
      <c r="AT91" t="b">
        <f t="shared" si="93"/>
        <v>1</v>
      </c>
      <c r="AU91">
        <f t="shared" si="51"/>
        <v>-106.42671624332945</v>
      </c>
      <c r="AV91" t="b">
        <f t="shared" si="52"/>
        <v>1</v>
      </c>
      <c r="AW91" t="b">
        <f t="shared" si="53"/>
        <v>1</v>
      </c>
      <c r="AX91" t="b">
        <f t="shared" si="92"/>
        <v>1</v>
      </c>
    </row>
    <row r="92" spans="1:50" x14ac:dyDescent="0.35">
      <c r="A92">
        <v>40</v>
      </c>
      <c r="B92">
        <f t="shared" si="54"/>
        <v>3</v>
      </c>
      <c r="C92">
        <f t="shared" si="55"/>
        <v>26</v>
      </c>
      <c r="D92">
        <f t="shared" si="56"/>
        <v>2.8750948966982381E-4</v>
      </c>
      <c r="E92">
        <f t="shared" si="57"/>
        <v>2.3962281937128793E-5</v>
      </c>
      <c r="F92">
        <f t="shared" si="58"/>
        <v>0.06</v>
      </c>
      <c r="G92">
        <f t="shared" si="59"/>
        <v>5.1430128318229462E-3</v>
      </c>
      <c r="H92">
        <f t="shared" si="60"/>
        <v>0.02</v>
      </c>
      <c r="I92">
        <f t="shared" si="61"/>
        <v>1.1035467828705128</v>
      </c>
      <c r="J92">
        <f t="shared" si="62"/>
        <v>1.6731133358486363E-5</v>
      </c>
      <c r="K92">
        <f t="shared" si="63"/>
        <v>3.5909089068635455E-3</v>
      </c>
      <c r="L92">
        <f t="shared" si="64"/>
        <v>0</v>
      </c>
      <c r="M92">
        <f t="shared" si="65"/>
        <v>0.69462024169428016</v>
      </c>
      <c r="N92">
        <f t="shared" si="66"/>
        <v>10.76</v>
      </c>
      <c r="O92">
        <f t="shared" si="67"/>
        <v>0.2152</v>
      </c>
      <c r="P92">
        <f t="shared" si="68"/>
        <v>5.5177339143525641</v>
      </c>
      <c r="Q92">
        <f t="shared" si="69"/>
        <v>275.88669571762819</v>
      </c>
      <c r="R92">
        <f t="shared" si="70"/>
        <v>7.5129320074632435</v>
      </c>
      <c r="S92">
        <f t="shared" si="71"/>
        <v>0.15025864014926488</v>
      </c>
      <c r="T92">
        <f t="shared" si="72"/>
        <v>3.8526356629930141</v>
      </c>
      <c r="U92">
        <f t="shared" si="73"/>
        <v>1.6731133358486363</v>
      </c>
      <c r="V92">
        <f t="shared" si="74"/>
        <v>4.615897097883786E-3</v>
      </c>
      <c r="W92">
        <f t="shared" si="75"/>
        <v>1.8323084713744442</v>
      </c>
      <c r="X92">
        <f t="shared" si="76"/>
        <v>-1.856411948080356</v>
      </c>
      <c r="Y92">
        <f t="shared" si="77"/>
        <v>0.99673694261856227</v>
      </c>
      <c r="Z92">
        <f t="shared" si="78"/>
        <v>0.87744964446749385</v>
      </c>
      <c r="AA92">
        <f t="shared" si="79"/>
        <v>1.6289080038283172</v>
      </c>
      <c r="AB92">
        <f t="shared" si="80"/>
        <v>6.6138007301489488</v>
      </c>
      <c r="AC92">
        <f t="shared" si="81"/>
        <v>0.132276014602979</v>
      </c>
      <c r="AD92">
        <f t="shared" si="82"/>
        <v>3.3804937927560075</v>
      </c>
      <c r="AE92">
        <f t="shared" si="83"/>
        <v>1.4680727016942086</v>
      </c>
      <c r="AF92">
        <f t="shared" si="84"/>
        <v>4.0502172674366649E-3</v>
      </c>
      <c r="AG92">
        <f t="shared" si="47"/>
        <v>-72.696960627151199</v>
      </c>
      <c r="AH92">
        <f t="shared" si="48"/>
        <v>-104.65712955590338</v>
      </c>
      <c r="AI92">
        <f t="shared" si="49"/>
        <v>0</v>
      </c>
      <c r="AK92" t="b">
        <f t="shared" si="85"/>
        <v>1</v>
      </c>
      <c r="AL92" t="b">
        <f t="shared" si="86"/>
        <v>1</v>
      </c>
      <c r="AM92">
        <f t="shared" si="87"/>
        <v>-72.696960627151171</v>
      </c>
      <c r="AN92" t="b">
        <f t="shared" si="88"/>
        <v>1</v>
      </c>
      <c r="AO92">
        <f t="shared" si="89"/>
        <v>-1.6289080038283164</v>
      </c>
      <c r="AP92">
        <f>SUM(AO93:$AO$171)</f>
        <v>-63.787922256161231</v>
      </c>
      <c r="AQ92" t="b">
        <f t="shared" si="50"/>
        <v>1</v>
      </c>
      <c r="AR92" t="b">
        <f t="shared" si="90"/>
        <v>1</v>
      </c>
      <c r="AS92" t="b">
        <f t="shared" si="91"/>
        <v>1</v>
      </c>
      <c r="AT92" t="b">
        <f t="shared" si="93"/>
        <v>1</v>
      </c>
      <c r="AU92">
        <f t="shared" si="51"/>
        <v>-104.65712955590337</v>
      </c>
      <c r="AV92" t="b">
        <f t="shared" si="52"/>
        <v>1</v>
      </c>
      <c r="AW92" t="b">
        <f t="shared" si="53"/>
        <v>1</v>
      </c>
      <c r="AX92" t="b">
        <f t="shared" si="92"/>
        <v>1</v>
      </c>
    </row>
    <row r="93" spans="1:50" x14ac:dyDescent="0.35">
      <c r="A93">
        <v>41</v>
      </c>
      <c r="B93">
        <f t="shared" si="54"/>
        <v>3</v>
      </c>
      <c r="C93">
        <f t="shared" si="55"/>
        <v>26</v>
      </c>
      <c r="D93">
        <f t="shared" si="56"/>
        <v>2.8750948966982381E-4</v>
      </c>
      <c r="E93">
        <f t="shared" si="57"/>
        <v>2.3962281937128793E-5</v>
      </c>
      <c r="F93">
        <f t="shared" si="58"/>
        <v>0.06</v>
      </c>
      <c r="G93">
        <f t="shared" si="59"/>
        <v>5.1430128318229462E-3</v>
      </c>
      <c r="H93">
        <f t="shared" si="60"/>
        <v>0.02</v>
      </c>
      <c r="I93">
        <f t="shared" si="61"/>
        <v>1.1062684269434295</v>
      </c>
      <c r="J93">
        <f t="shared" si="62"/>
        <v>1.6644686070714886E-5</v>
      </c>
      <c r="K93">
        <f t="shared" si="63"/>
        <v>3.5723552124435954E-3</v>
      </c>
      <c r="L93">
        <f t="shared" si="64"/>
        <v>0</v>
      </c>
      <c r="M93">
        <f t="shared" si="65"/>
        <v>0.6910312417957658</v>
      </c>
      <c r="N93">
        <f t="shared" si="66"/>
        <v>10.76</v>
      </c>
      <c r="O93">
        <f t="shared" si="67"/>
        <v>0.2152</v>
      </c>
      <c r="P93">
        <f t="shared" si="68"/>
        <v>5.5313421347171481</v>
      </c>
      <c r="Q93">
        <f t="shared" si="69"/>
        <v>276.56710673585741</v>
      </c>
      <c r="R93">
        <f t="shared" si="70"/>
        <v>7.4741138006304544</v>
      </c>
      <c r="S93">
        <f t="shared" si="71"/>
        <v>0.14948227601260908</v>
      </c>
      <c r="T93">
        <f t="shared" si="72"/>
        <v>3.8421822105109809</v>
      </c>
      <c r="U93">
        <f t="shared" si="73"/>
        <v>1.6644686070714887</v>
      </c>
      <c r="V93">
        <f t="shared" si="74"/>
        <v>4.603372669104243E-3</v>
      </c>
      <c r="W93">
        <f t="shared" si="75"/>
        <v>1.8133773343662716</v>
      </c>
      <c r="X93">
        <f t="shared" si="76"/>
        <v>-1.8373562719783614</v>
      </c>
      <c r="Y93">
        <f t="shared" si="77"/>
        <v>0.99673694261856227</v>
      </c>
      <c r="Z93">
        <f t="shared" si="78"/>
        <v>0.87458647592827432</v>
      </c>
      <c r="AA93">
        <f t="shared" si="79"/>
        <v>1.6069269469342666</v>
      </c>
      <c r="AB93">
        <f t="shared" si="80"/>
        <v>6.5581584970727818</v>
      </c>
      <c r="AC93">
        <f t="shared" si="81"/>
        <v>0.13116316994145563</v>
      </c>
      <c r="AD93">
        <f t="shared" si="82"/>
        <v>3.3603205993651057</v>
      </c>
      <c r="AE93">
        <f t="shared" si="83"/>
        <v>1.4557217333518968</v>
      </c>
      <c r="AF93">
        <f t="shared" si="84"/>
        <v>4.0260474800564144E-3</v>
      </c>
      <c r="AG93">
        <f t="shared" si="47"/>
        <v>-71.097595287222887</v>
      </c>
      <c r="AH93">
        <f t="shared" si="48"/>
        <v>-102.8862242211558</v>
      </c>
      <c r="AI93">
        <f t="shared" si="49"/>
        <v>0</v>
      </c>
      <c r="AK93" t="b">
        <f t="shared" si="85"/>
        <v>1</v>
      </c>
      <c r="AL93" t="b">
        <f t="shared" si="86"/>
        <v>1</v>
      </c>
      <c r="AM93">
        <f t="shared" si="87"/>
        <v>-71.097595287222902</v>
      </c>
      <c r="AN93" t="b">
        <f t="shared" si="88"/>
        <v>1</v>
      </c>
      <c r="AO93">
        <f t="shared" si="89"/>
        <v>-1.6069269469342666</v>
      </c>
      <c r="AP93">
        <f>SUM(AO94:$AO$171)</f>
        <v>-62.180995309226965</v>
      </c>
      <c r="AQ93" t="b">
        <f t="shared" si="50"/>
        <v>1</v>
      </c>
      <c r="AR93" t="b">
        <f t="shared" si="90"/>
        <v>1</v>
      </c>
      <c r="AS93" t="b">
        <f t="shared" si="91"/>
        <v>1</v>
      </c>
      <c r="AT93" t="b">
        <f t="shared" si="93"/>
        <v>1</v>
      </c>
      <c r="AU93">
        <f t="shared" si="51"/>
        <v>-102.88622422115579</v>
      </c>
      <c r="AV93" t="b">
        <f t="shared" si="52"/>
        <v>1</v>
      </c>
      <c r="AW93" t="b">
        <f t="shared" si="53"/>
        <v>1</v>
      </c>
      <c r="AX93" t="b">
        <f t="shared" si="92"/>
        <v>1</v>
      </c>
    </row>
    <row r="94" spans="1:50" x14ac:dyDescent="0.35">
      <c r="A94">
        <v>42</v>
      </c>
      <c r="B94">
        <f t="shared" si="54"/>
        <v>3</v>
      </c>
      <c r="C94">
        <f t="shared" si="55"/>
        <v>26</v>
      </c>
      <c r="D94">
        <f t="shared" si="56"/>
        <v>2.8750948966982381E-4</v>
      </c>
      <c r="E94">
        <f t="shared" si="57"/>
        <v>2.3962281937128793E-5</v>
      </c>
      <c r="F94">
        <f t="shared" si="58"/>
        <v>0.06</v>
      </c>
      <c r="G94">
        <f t="shared" si="59"/>
        <v>5.1430128318229462E-3</v>
      </c>
      <c r="H94">
        <f t="shared" si="60"/>
        <v>0.02</v>
      </c>
      <c r="I94">
        <f t="shared" si="61"/>
        <v>1.1089967833248537</v>
      </c>
      <c r="J94">
        <f t="shared" si="62"/>
        <v>1.6558685443274358E-5</v>
      </c>
      <c r="K94">
        <f t="shared" si="63"/>
        <v>3.5538973822144557E-3</v>
      </c>
      <c r="L94">
        <f t="shared" si="64"/>
        <v>0</v>
      </c>
      <c r="M94">
        <f t="shared" si="65"/>
        <v>0.68746078572810809</v>
      </c>
      <c r="N94">
        <f t="shared" si="66"/>
        <v>10.76</v>
      </c>
      <c r="O94">
        <f t="shared" si="67"/>
        <v>0.2152</v>
      </c>
      <c r="P94">
        <f t="shared" si="68"/>
        <v>5.5449839166242683</v>
      </c>
      <c r="Q94">
        <f t="shared" si="69"/>
        <v>277.24919583121346</v>
      </c>
      <c r="R94">
        <f t="shared" si="70"/>
        <v>7.4354961617224395</v>
      </c>
      <c r="S94">
        <f t="shared" si="71"/>
        <v>0.14870992323444879</v>
      </c>
      <c r="T94">
        <f t="shared" si="72"/>
        <v>3.8317571216424171</v>
      </c>
      <c r="U94">
        <f t="shared" si="73"/>
        <v>1.6558685443274357</v>
      </c>
      <c r="V94">
        <f t="shared" si="74"/>
        <v>4.590882223169836E-3</v>
      </c>
      <c r="W94">
        <f t="shared" si="75"/>
        <v>1.7945696902949677</v>
      </c>
      <c r="X94">
        <f t="shared" si="76"/>
        <v>-1.8184247322882854</v>
      </c>
      <c r="Y94">
        <f t="shared" si="77"/>
        <v>0.99673694261856227</v>
      </c>
      <c r="Z94">
        <f t="shared" si="78"/>
        <v>0.87173265007229095</v>
      </c>
      <c r="AA94">
        <f t="shared" si="79"/>
        <v>1.5851802108346638</v>
      </c>
      <c r="AB94">
        <f t="shared" si="80"/>
        <v>6.5029843848590385</v>
      </c>
      <c r="AC94">
        <f t="shared" si="81"/>
        <v>0.13005968769718076</v>
      </c>
      <c r="AD94">
        <f t="shared" si="82"/>
        <v>3.3402677900827178</v>
      </c>
      <c r="AE94">
        <f t="shared" si="83"/>
        <v>1.4434746743179023</v>
      </c>
      <c r="AF94">
        <f t="shared" si="84"/>
        <v>4.0020219265736118E-3</v>
      </c>
      <c r="AG94">
        <f t="shared" si="47"/>
        <v>-69.511925581045062</v>
      </c>
      <c r="AH94">
        <f t="shared" si="48"/>
        <v>-101.11402282738662</v>
      </c>
      <c r="AI94">
        <f t="shared" si="49"/>
        <v>0</v>
      </c>
      <c r="AK94" t="b">
        <f t="shared" si="85"/>
        <v>1</v>
      </c>
      <c r="AL94" t="b">
        <f t="shared" si="86"/>
        <v>1</v>
      </c>
      <c r="AM94">
        <f t="shared" si="87"/>
        <v>-69.511925581045048</v>
      </c>
      <c r="AN94" t="b">
        <f t="shared" si="88"/>
        <v>1</v>
      </c>
      <c r="AO94">
        <f t="shared" si="89"/>
        <v>-1.5851802108346638</v>
      </c>
      <c r="AP94">
        <f>SUM(AO95:$AO$171)</f>
        <v>-60.595815098392301</v>
      </c>
      <c r="AQ94" t="b">
        <f t="shared" si="50"/>
        <v>1</v>
      </c>
      <c r="AR94" t="b">
        <f t="shared" si="90"/>
        <v>1</v>
      </c>
      <c r="AS94" t="b">
        <f t="shared" si="91"/>
        <v>1</v>
      </c>
      <c r="AT94" t="b">
        <f t="shared" si="93"/>
        <v>1</v>
      </c>
      <c r="AU94">
        <f t="shared" si="51"/>
        <v>-101.11402282738661</v>
      </c>
      <c r="AV94" t="b">
        <f t="shared" si="52"/>
        <v>1</v>
      </c>
      <c r="AW94" t="b">
        <f t="shared" si="53"/>
        <v>1</v>
      </c>
      <c r="AX94" t="b">
        <f t="shared" si="92"/>
        <v>1</v>
      </c>
    </row>
    <row r="95" spans="1:50" x14ac:dyDescent="0.35">
      <c r="A95">
        <v>43</v>
      </c>
      <c r="B95">
        <f t="shared" si="54"/>
        <v>3</v>
      </c>
      <c r="C95">
        <f t="shared" si="55"/>
        <v>26</v>
      </c>
      <c r="D95">
        <f t="shared" si="56"/>
        <v>2.8750948966982381E-4</v>
      </c>
      <c r="E95">
        <f t="shared" si="57"/>
        <v>2.3962281937128793E-5</v>
      </c>
      <c r="F95">
        <f t="shared" si="58"/>
        <v>0.06</v>
      </c>
      <c r="G95">
        <f t="shared" si="59"/>
        <v>5.1430128318229462E-3</v>
      </c>
      <c r="H95">
        <f t="shared" si="60"/>
        <v>0.02</v>
      </c>
      <c r="I95">
        <f t="shared" si="61"/>
        <v>1.11173186856915</v>
      </c>
      <c r="J95">
        <f t="shared" si="62"/>
        <v>1.6473129168337013E-5</v>
      </c>
      <c r="K95">
        <f t="shared" si="63"/>
        <v>3.5355349208600522E-3</v>
      </c>
      <c r="L95">
        <f t="shared" si="64"/>
        <v>0</v>
      </c>
      <c r="M95">
        <f t="shared" si="65"/>
        <v>0.68390877767807978</v>
      </c>
      <c r="N95">
        <f t="shared" si="66"/>
        <v>10.76</v>
      </c>
      <c r="O95">
        <f t="shared" si="67"/>
        <v>0.2152</v>
      </c>
      <c r="P95">
        <f t="shared" si="68"/>
        <v>5.5586593428457496</v>
      </c>
      <c r="Q95">
        <f t="shared" si="69"/>
        <v>277.93296714228751</v>
      </c>
      <c r="R95">
        <f t="shared" si="70"/>
        <v>7.3970780544344432</v>
      </c>
      <c r="S95">
        <f t="shared" si="71"/>
        <v>0.14794156108868886</v>
      </c>
      <c r="T95">
        <f t="shared" si="72"/>
        <v>3.8213603194276282</v>
      </c>
      <c r="U95">
        <f t="shared" si="73"/>
        <v>1.6473129168337013</v>
      </c>
      <c r="V95">
        <f t="shared" si="74"/>
        <v>4.5784256678740691E-3</v>
      </c>
      <c r="W95">
        <f t="shared" si="75"/>
        <v>1.775884831416551</v>
      </c>
      <c r="X95">
        <f t="shared" si="76"/>
        <v>-1.7996166179414068</v>
      </c>
      <c r="Y95">
        <f t="shared" si="77"/>
        <v>0.99673694261856227</v>
      </c>
      <c r="Z95">
        <f t="shared" si="78"/>
        <v>0.86888813641383222</v>
      </c>
      <c r="AA95">
        <f t="shared" si="79"/>
        <v>1.5636655294224733</v>
      </c>
      <c r="AB95">
        <f t="shared" si="80"/>
        <v>6.4482744551837232</v>
      </c>
      <c r="AC95">
        <f t="shared" si="81"/>
        <v>0.12896548910367447</v>
      </c>
      <c r="AD95">
        <f t="shared" si="82"/>
        <v>3.3203346465132384</v>
      </c>
      <c r="AE95">
        <f t="shared" si="83"/>
        <v>1.4313306503980689</v>
      </c>
      <c r="AF95">
        <f t="shared" si="84"/>
        <v>3.9781397462683547E-3</v>
      </c>
      <c r="AG95">
        <f t="shared" si="47"/>
        <v>-67.939872919215574</v>
      </c>
      <c r="AH95">
        <f t="shared" si="48"/>
        <v>-99.340548237845994</v>
      </c>
      <c r="AI95">
        <f t="shared" si="49"/>
        <v>0</v>
      </c>
      <c r="AK95" t="b">
        <f t="shared" si="85"/>
        <v>1</v>
      </c>
      <c r="AL95" t="b">
        <f t="shared" si="86"/>
        <v>1</v>
      </c>
      <c r="AM95">
        <f t="shared" si="87"/>
        <v>-67.93987291921556</v>
      </c>
      <c r="AN95" t="b">
        <f t="shared" si="88"/>
        <v>1</v>
      </c>
      <c r="AO95">
        <f t="shared" si="89"/>
        <v>-1.5636655294224733</v>
      </c>
      <c r="AP95">
        <f>SUM(AO96:$AO$171)</f>
        <v>-59.032149568969821</v>
      </c>
      <c r="AQ95" t="b">
        <f t="shared" si="50"/>
        <v>1</v>
      </c>
      <c r="AR95" t="b">
        <f t="shared" si="90"/>
        <v>1</v>
      </c>
      <c r="AS95" t="b">
        <f t="shared" si="91"/>
        <v>1</v>
      </c>
      <c r="AT95" t="b">
        <f t="shared" si="93"/>
        <v>1</v>
      </c>
      <c r="AU95">
        <f t="shared" si="51"/>
        <v>-99.340548237845965</v>
      </c>
      <c r="AV95" t="b">
        <f t="shared" si="52"/>
        <v>1</v>
      </c>
      <c r="AW95" t="b">
        <f t="shared" si="53"/>
        <v>1</v>
      </c>
      <c r="AX95" t="b">
        <f t="shared" si="92"/>
        <v>1</v>
      </c>
    </row>
    <row r="96" spans="1:50" x14ac:dyDescent="0.35">
      <c r="A96">
        <v>44</v>
      </c>
      <c r="B96">
        <f t="shared" si="54"/>
        <v>3</v>
      </c>
      <c r="C96">
        <f t="shared" si="55"/>
        <v>26</v>
      </c>
      <c r="D96">
        <f t="shared" si="56"/>
        <v>2.8750948966982381E-4</v>
      </c>
      <c r="E96">
        <f t="shared" si="57"/>
        <v>2.3962281937128793E-5</v>
      </c>
      <c r="F96">
        <f t="shared" si="58"/>
        <v>0.06</v>
      </c>
      <c r="G96">
        <f t="shared" si="59"/>
        <v>5.1430128318229462E-3</v>
      </c>
      <c r="H96">
        <f t="shared" si="60"/>
        <v>0.02</v>
      </c>
      <c r="I96">
        <f t="shared" si="61"/>
        <v>1.1144736992715085</v>
      </c>
      <c r="J96">
        <f t="shared" si="62"/>
        <v>1.6388014949999283E-5</v>
      </c>
      <c r="K96">
        <f t="shared" si="63"/>
        <v>3.5172673356235352E-3</v>
      </c>
      <c r="L96">
        <f t="shared" si="64"/>
        <v>0</v>
      </c>
      <c r="M96">
        <f t="shared" si="65"/>
        <v>0.6803751223275063</v>
      </c>
      <c r="N96">
        <f t="shared" si="66"/>
        <v>10.76</v>
      </c>
      <c r="O96">
        <f t="shared" si="67"/>
        <v>0.2152</v>
      </c>
      <c r="P96">
        <f t="shared" si="68"/>
        <v>5.5723684963575426</v>
      </c>
      <c r="Q96">
        <f t="shared" si="69"/>
        <v>278.61842481787716</v>
      </c>
      <c r="R96">
        <f t="shared" si="70"/>
        <v>7.3588584478161385</v>
      </c>
      <c r="S96">
        <f t="shared" si="71"/>
        <v>0.14717716895632277</v>
      </c>
      <c r="T96">
        <f t="shared" si="72"/>
        <v>3.8109917271157263</v>
      </c>
      <c r="U96">
        <f t="shared" si="73"/>
        <v>1.6388014949999283</v>
      </c>
      <c r="V96">
        <f t="shared" si="74"/>
        <v>4.5660029112606221E-3</v>
      </c>
      <c r="W96">
        <f t="shared" si="75"/>
        <v>1.7573220538329004</v>
      </c>
      <c r="X96">
        <f t="shared" si="76"/>
        <v>-1.7809312217320423</v>
      </c>
      <c r="Y96">
        <f t="shared" si="77"/>
        <v>0.99673694261856227</v>
      </c>
      <c r="Z96">
        <f t="shared" si="78"/>
        <v>0.86605290456666351</v>
      </c>
      <c r="AA96">
        <f t="shared" si="79"/>
        <v>1.5423806574144923</v>
      </c>
      <c r="AB96">
        <f t="shared" si="80"/>
        <v>6.3940248028561504</v>
      </c>
      <c r="AC96">
        <f t="shared" si="81"/>
        <v>0.12788049605712301</v>
      </c>
      <c r="AD96">
        <f t="shared" si="82"/>
        <v>3.3005204545481002</v>
      </c>
      <c r="AE96">
        <f t="shared" si="83"/>
        <v>1.4192887947528785</v>
      </c>
      <c r="AF96">
        <f t="shared" si="84"/>
        <v>3.9544000835571034E-3</v>
      </c>
      <c r="AG96">
        <f t="shared" si="47"/>
        <v>-66.3813591622567</v>
      </c>
      <c r="AH96">
        <f t="shared" si="48"/>
        <v>-97.56582359327254</v>
      </c>
      <c r="AI96">
        <f t="shared" si="49"/>
        <v>0</v>
      </c>
      <c r="AK96" t="b">
        <f t="shared" si="85"/>
        <v>1</v>
      </c>
      <c r="AL96" t="b">
        <f t="shared" si="86"/>
        <v>1</v>
      </c>
      <c r="AM96">
        <f t="shared" si="87"/>
        <v>-66.3813591622567</v>
      </c>
      <c r="AN96" t="b">
        <f t="shared" si="88"/>
        <v>1</v>
      </c>
      <c r="AO96">
        <f t="shared" si="89"/>
        <v>-1.5423806574144914</v>
      </c>
      <c r="AP96">
        <f>SUM(AO97:$AO$171)</f>
        <v>-57.489768911555338</v>
      </c>
      <c r="AQ96" t="b">
        <f t="shared" si="50"/>
        <v>1</v>
      </c>
      <c r="AR96" t="b">
        <f t="shared" si="90"/>
        <v>1</v>
      </c>
      <c r="AS96" t="b">
        <f t="shared" si="91"/>
        <v>1</v>
      </c>
      <c r="AT96" t="b">
        <f t="shared" si="93"/>
        <v>1</v>
      </c>
      <c r="AU96">
        <f t="shared" si="51"/>
        <v>-97.565823593272526</v>
      </c>
      <c r="AV96" t="b">
        <f t="shared" si="52"/>
        <v>1</v>
      </c>
      <c r="AW96" t="b">
        <f t="shared" si="53"/>
        <v>1</v>
      </c>
      <c r="AX96" t="b">
        <f t="shared" si="92"/>
        <v>1</v>
      </c>
    </row>
    <row r="97" spans="1:50" x14ac:dyDescent="0.35">
      <c r="A97">
        <v>45</v>
      </c>
      <c r="B97">
        <f t="shared" si="54"/>
        <v>3</v>
      </c>
      <c r="C97">
        <f t="shared" si="55"/>
        <v>26</v>
      </c>
      <c r="D97">
        <f t="shared" si="56"/>
        <v>2.8750948966982381E-4</v>
      </c>
      <c r="E97">
        <f t="shared" si="57"/>
        <v>2.3962281937128793E-5</v>
      </c>
      <c r="F97">
        <f t="shared" si="58"/>
        <v>0.06</v>
      </c>
      <c r="G97">
        <f t="shared" si="59"/>
        <v>5.1430128318229462E-3</v>
      </c>
      <c r="H97">
        <f t="shared" si="60"/>
        <v>0.02</v>
      </c>
      <c r="I97">
        <f t="shared" si="61"/>
        <v>1.1172222920680492</v>
      </c>
      <c r="J97">
        <f t="shared" si="62"/>
        <v>1.6303340504220197E-5</v>
      </c>
      <c r="K97">
        <f t="shared" si="63"/>
        <v>3.4990941362940571E-3</v>
      </c>
      <c r="L97">
        <f t="shared" si="64"/>
        <v>0</v>
      </c>
      <c r="M97">
        <f t="shared" si="65"/>
        <v>0.67685972485070811</v>
      </c>
      <c r="N97">
        <f t="shared" si="66"/>
        <v>10.76</v>
      </c>
      <c r="O97">
        <f t="shared" si="67"/>
        <v>0.2152</v>
      </c>
      <c r="P97">
        <f t="shared" si="68"/>
        <v>5.5861114603402466</v>
      </c>
      <c r="Q97">
        <f t="shared" si="69"/>
        <v>279.30557301701231</v>
      </c>
      <c r="R97">
        <f t="shared" si="70"/>
        <v>7.3208363162439678</v>
      </c>
      <c r="S97">
        <f t="shared" si="71"/>
        <v>0.14641672632487937</v>
      </c>
      <c r="T97">
        <f t="shared" si="72"/>
        <v>3.8006512681640801</v>
      </c>
      <c r="U97">
        <f t="shared" si="73"/>
        <v>1.6303340504220196</v>
      </c>
      <c r="V97">
        <f t="shared" si="74"/>
        <v>4.5536138616226888E-3</v>
      </c>
      <c r="W97">
        <f t="shared" si="75"/>
        <v>1.7388806574713658</v>
      </c>
      <c r="X97">
        <f t="shared" si="76"/>
        <v>-1.7623678402970713</v>
      </c>
      <c r="Y97">
        <f t="shared" si="77"/>
        <v>0.99673694261856227</v>
      </c>
      <c r="Z97">
        <f t="shared" si="78"/>
        <v>0.86322692424370162</v>
      </c>
      <c r="AA97">
        <f t="shared" si="79"/>
        <v>1.521323370165657</v>
      </c>
      <c r="AB97">
        <f t="shared" si="80"/>
        <v>6.3402315555402016</v>
      </c>
      <c r="AC97">
        <f t="shared" si="81"/>
        <v>0.12680463111080403</v>
      </c>
      <c r="AD97">
        <f t="shared" si="82"/>
        <v>3.2808245043402029</v>
      </c>
      <c r="AE97">
        <f t="shared" si="83"/>
        <v>1.4073482478355759</v>
      </c>
      <c r="AF97">
        <f t="shared" si="84"/>
        <v>3.9308020879620384E-3</v>
      </c>
      <c r="AG97">
        <f t="shared" si="47"/>
        <v>-64.836306618245544</v>
      </c>
      <c r="AH97">
        <f t="shared" si="48"/>
        <v>-95.789872314453632</v>
      </c>
      <c r="AI97">
        <f t="shared" si="49"/>
        <v>0</v>
      </c>
      <c r="AK97" t="b">
        <f t="shared" si="85"/>
        <v>1</v>
      </c>
      <c r="AL97" t="b">
        <f t="shared" si="86"/>
        <v>1</v>
      </c>
      <c r="AM97">
        <f t="shared" si="87"/>
        <v>-64.83630661824553</v>
      </c>
      <c r="AN97" t="b">
        <f t="shared" si="88"/>
        <v>1</v>
      </c>
      <c r="AO97">
        <f t="shared" si="89"/>
        <v>-1.521323370165657</v>
      </c>
      <c r="AP97">
        <f>SUM(AO98:$AO$171)</f>
        <v>-55.968445541389677</v>
      </c>
      <c r="AQ97" t="b">
        <f t="shared" si="50"/>
        <v>1</v>
      </c>
      <c r="AR97" t="b">
        <f t="shared" si="90"/>
        <v>1</v>
      </c>
      <c r="AS97" t="b">
        <f t="shared" si="91"/>
        <v>1</v>
      </c>
      <c r="AT97" t="b">
        <f t="shared" si="93"/>
        <v>1</v>
      </c>
      <c r="AU97">
        <f t="shared" si="51"/>
        <v>-95.789872314453604</v>
      </c>
      <c r="AV97" t="b">
        <f t="shared" si="52"/>
        <v>1</v>
      </c>
      <c r="AW97" t="b">
        <f t="shared" si="53"/>
        <v>1</v>
      </c>
      <c r="AX97" t="b">
        <f t="shared" si="92"/>
        <v>1</v>
      </c>
    </row>
    <row r="98" spans="1:50" x14ac:dyDescent="0.35">
      <c r="A98">
        <v>46</v>
      </c>
      <c r="B98">
        <f t="shared" si="54"/>
        <v>3</v>
      </c>
      <c r="C98">
        <f t="shared" si="55"/>
        <v>26</v>
      </c>
      <c r="D98">
        <f t="shared" si="56"/>
        <v>2.8750948966982381E-4</v>
      </c>
      <c r="E98">
        <f t="shared" si="57"/>
        <v>2.3962281937128793E-5</v>
      </c>
      <c r="F98">
        <f t="shared" si="58"/>
        <v>0.06</v>
      </c>
      <c r="G98">
        <f t="shared" si="59"/>
        <v>5.1430128318229462E-3</v>
      </c>
      <c r="H98">
        <f t="shared" si="60"/>
        <v>0.02</v>
      </c>
      <c r="I98">
        <f t="shared" si="61"/>
        <v>1.1199776636359204</v>
      </c>
      <c r="J98">
        <f t="shared" si="62"/>
        <v>1.6219103558760087E-5</v>
      </c>
      <c r="K98">
        <f t="shared" si="63"/>
        <v>3.4810148351936171E-3</v>
      </c>
      <c r="L98">
        <f t="shared" si="64"/>
        <v>0</v>
      </c>
      <c r="M98">
        <f t="shared" si="65"/>
        <v>0.67336249091195577</v>
      </c>
      <c r="N98">
        <f t="shared" si="66"/>
        <v>10.76</v>
      </c>
      <c r="O98">
        <f t="shared" si="67"/>
        <v>0.2152</v>
      </c>
      <c r="P98">
        <f t="shared" si="68"/>
        <v>5.5998883181796018</v>
      </c>
      <c r="Q98">
        <f t="shared" si="69"/>
        <v>279.9944159089801</v>
      </c>
      <c r="R98">
        <f t="shared" si="70"/>
        <v>7.2830106393936189</v>
      </c>
      <c r="S98">
        <f t="shared" si="71"/>
        <v>0.14566021278787239</v>
      </c>
      <c r="T98">
        <f t="shared" si="72"/>
        <v>3.79033886623774</v>
      </c>
      <c r="U98">
        <f t="shared" si="73"/>
        <v>1.6219103558760086</v>
      </c>
      <c r="V98">
        <f t="shared" si="74"/>
        <v>4.5412584275022908E-3</v>
      </c>
      <c r="W98">
        <f t="shared" si="75"/>
        <v>1.720559946064496</v>
      </c>
      <c r="X98">
        <f t="shared" si="76"/>
        <v>-1.7439257740955698</v>
      </c>
      <c r="Y98">
        <f t="shared" si="77"/>
        <v>0.99673694261856227</v>
      </c>
      <c r="Z98">
        <f t="shared" si="78"/>
        <v>0.86041016525669245</v>
      </c>
      <c r="AA98">
        <f t="shared" si="79"/>
        <v>1.5004914634849742</v>
      </c>
      <c r="AB98">
        <f t="shared" si="80"/>
        <v>6.2868908734779083</v>
      </c>
      <c r="AC98">
        <f t="shared" si="81"/>
        <v>0.12573781746955817</v>
      </c>
      <c r="AD98">
        <f t="shared" si="82"/>
        <v>3.2612460902784783</v>
      </c>
      <c r="AE98">
        <f t="shared" si="83"/>
        <v>1.3955081573308175</v>
      </c>
      <c r="AF98">
        <f t="shared" si="84"/>
        <v>3.9073449140805934E-3</v>
      </c>
      <c r="AG98">
        <f t="shared" si="47"/>
        <v>-63.304638040456965</v>
      </c>
      <c r="AH98">
        <f t="shared" si="48"/>
        <v>-94.012718104807888</v>
      </c>
      <c r="AI98">
        <f t="shared" si="49"/>
        <v>0</v>
      </c>
      <c r="AK98" t="b">
        <f t="shared" si="85"/>
        <v>1</v>
      </c>
      <c r="AL98" t="b">
        <f t="shared" si="86"/>
        <v>1</v>
      </c>
      <c r="AM98">
        <f t="shared" si="87"/>
        <v>-63.304638040456979</v>
      </c>
      <c r="AN98" t="b">
        <f t="shared" si="88"/>
        <v>1</v>
      </c>
      <c r="AO98">
        <f t="shared" si="89"/>
        <v>-1.5004914634849742</v>
      </c>
      <c r="AP98">
        <f>SUM(AO99:$AO$171)</f>
        <v>-54.467954077904714</v>
      </c>
      <c r="AQ98" t="b">
        <f t="shared" si="50"/>
        <v>1</v>
      </c>
      <c r="AR98" t="b">
        <f t="shared" si="90"/>
        <v>1</v>
      </c>
      <c r="AS98" t="b">
        <f t="shared" si="91"/>
        <v>1</v>
      </c>
      <c r="AT98" t="b">
        <f t="shared" si="93"/>
        <v>1</v>
      </c>
      <c r="AU98">
        <f t="shared" si="51"/>
        <v>-94.012718104807874</v>
      </c>
      <c r="AV98" t="b">
        <f t="shared" si="52"/>
        <v>1</v>
      </c>
      <c r="AW98" t="b">
        <f t="shared" si="53"/>
        <v>1</v>
      </c>
      <c r="AX98" t="b">
        <f t="shared" si="92"/>
        <v>1</v>
      </c>
    </row>
    <row r="99" spans="1:50" x14ac:dyDescent="0.35">
      <c r="A99">
        <v>47</v>
      </c>
      <c r="B99">
        <f t="shared" si="54"/>
        <v>3</v>
      </c>
      <c r="C99">
        <f t="shared" si="55"/>
        <v>26</v>
      </c>
      <c r="D99">
        <f t="shared" si="56"/>
        <v>2.8750948966982381E-4</v>
      </c>
      <c r="E99">
        <f t="shared" si="57"/>
        <v>2.3962281937128793E-5</v>
      </c>
      <c r="F99">
        <f t="shared" si="58"/>
        <v>0.06</v>
      </c>
      <c r="G99">
        <f t="shared" si="59"/>
        <v>5.1430128318229462E-3</v>
      </c>
      <c r="H99">
        <f t="shared" si="60"/>
        <v>0.02</v>
      </c>
      <c r="I99">
        <f t="shared" si="61"/>
        <v>1.1227398306934011</v>
      </c>
      <c r="J99">
        <f t="shared" si="62"/>
        <v>1.6135301853119608E-5</v>
      </c>
      <c r="K99">
        <f t="shared" si="63"/>
        <v>3.4630289471639748E-3</v>
      </c>
      <c r="L99">
        <f t="shared" si="64"/>
        <v>0</v>
      </c>
      <c r="M99">
        <f t="shared" si="65"/>
        <v>0.66988332666293871</v>
      </c>
      <c r="N99">
        <f t="shared" si="66"/>
        <v>10.76</v>
      </c>
      <c r="O99">
        <f t="shared" si="67"/>
        <v>0.2152</v>
      </c>
      <c r="P99">
        <f t="shared" si="68"/>
        <v>5.6136991534670058</v>
      </c>
      <c r="Q99">
        <f t="shared" si="69"/>
        <v>280.68495767335025</v>
      </c>
      <c r="R99">
        <f t="shared" si="70"/>
        <v>7.2453804022126436</v>
      </c>
      <c r="S99">
        <f t="shared" si="71"/>
        <v>0.14490760804425287</v>
      </c>
      <c r="T99">
        <f t="shared" si="72"/>
        <v>3.7800544452088807</v>
      </c>
      <c r="U99">
        <f t="shared" si="73"/>
        <v>1.6135301853119608</v>
      </c>
      <c r="V99">
        <f t="shared" si="74"/>
        <v>4.5289365176896072E-3</v>
      </c>
      <c r="W99">
        <f t="shared" si="75"/>
        <v>1.7023592271298593</v>
      </c>
      <c r="X99">
        <f t="shared" si="76"/>
        <v>-1.7256043273885497</v>
      </c>
      <c r="Y99">
        <f t="shared" si="77"/>
        <v>0.99673694261856227</v>
      </c>
      <c r="Z99">
        <f t="shared" si="78"/>
        <v>0.85760259751588752</v>
      </c>
      <c r="AA99">
        <f t="shared" si="79"/>
        <v>1.4798827534530758</v>
      </c>
      <c r="AB99">
        <f t="shared" si="80"/>
        <v>6.2339989492153816</v>
      </c>
      <c r="AC99">
        <f t="shared" si="81"/>
        <v>0.12467997898430763</v>
      </c>
      <c r="AD99">
        <f t="shared" si="82"/>
        <v>3.2417845109626131</v>
      </c>
      <c r="AE99">
        <f t="shared" si="83"/>
        <v>1.3837676780938288</v>
      </c>
      <c r="AF99">
        <f t="shared" si="84"/>
        <v>3.8840277215551654E-3</v>
      </c>
      <c r="AG99">
        <f t="shared" si="47"/>
        <v>-61.786276625019163</v>
      </c>
      <c r="AH99">
        <f t="shared" si="48"/>
        <v>-92.234384952990183</v>
      </c>
      <c r="AI99">
        <f t="shared" si="49"/>
        <v>0</v>
      </c>
      <c r="AK99" t="b">
        <f t="shared" si="85"/>
        <v>1</v>
      </c>
      <c r="AL99" t="b">
        <f t="shared" si="86"/>
        <v>1</v>
      </c>
      <c r="AM99">
        <f t="shared" si="87"/>
        <v>-61.786276625019156</v>
      </c>
      <c r="AN99" t="b">
        <f t="shared" si="88"/>
        <v>1</v>
      </c>
      <c r="AO99">
        <f t="shared" si="89"/>
        <v>-1.4798827534530758</v>
      </c>
      <c r="AP99">
        <f>SUM(AO100:$AO$171)</f>
        <v>-52.988071324451631</v>
      </c>
      <c r="AQ99" t="b">
        <f t="shared" si="50"/>
        <v>1</v>
      </c>
      <c r="AR99" t="b">
        <f t="shared" si="90"/>
        <v>1</v>
      </c>
      <c r="AS99" t="b">
        <f t="shared" si="91"/>
        <v>1</v>
      </c>
      <c r="AT99" t="b">
        <f t="shared" si="93"/>
        <v>1</v>
      </c>
      <c r="AU99">
        <f t="shared" si="51"/>
        <v>-92.234384952990169</v>
      </c>
      <c r="AV99" t="b">
        <f t="shared" si="52"/>
        <v>1</v>
      </c>
      <c r="AW99" t="b">
        <f t="shared" si="53"/>
        <v>1</v>
      </c>
      <c r="AX99" t="b">
        <f t="shared" si="92"/>
        <v>1</v>
      </c>
    </row>
    <row r="100" spans="1:50" x14ac:dyDescent="0.35">
      <c r="A100">
        <v>48</v>
      </c>
      <c r="B100">
        <f t="shared" si="54"/>
        <v>4</v>
      </c>
      <c r="C100">
        <f t="shared" si="55"/>
        <v>27</v>
      </c>
      <c r="D100">
        <f t="shared" si="56"/>
        <v>3.0126052322410057E-4</v>
      </c>
      <c r="E100">
        <f t="shared" si="57"/>
        <v>2.5108510717020138E-5</v>
      </c>
      <c r="F100">
        <f t="shared" si="58"/>
        <v>0.05</v>
      </c>
      <c r="G100">
        <f t="shared" si="59"/>
        <v>4.2653187775606449E-3</v>
      </c>
      <c r="H100">
        <f t="shared" si="60"/>
        <v>0.02</v>
      </c>
      <c r="I100">
        <f t="shared" si="61"/>
        <v>1.1255088100000012</v>
      </c>
      <c r="J100">
        <f t="shared" si="62"/>
        <v>1.68197726866695E-5</v>
      </c>
      <c r="K100">
        <f t="shared" si="63"/>
        <v>2.8571941902979492E-3</v>
      </c>
      <c r="L100">
        <f t="shared" si="64"/>
        <v>0</v>
      </c>
      <c r="M100">
        <f t="shared" si="65"/>
        <v>0.66700931269995412</v>
      </c>
      <c r="N100">
        <f t="shared" si="66"/>
        <v>10.76</v>
      </c>
      <c r="O100">
        <f t="shared" si="67"/>
        <v>0.2152</v>
      </c>
      <c r="P100">
        <f t="shared" si="68"/>
        <v>5.6275440500000062</v>
      </c>
      <c r="Q100">
        <f t="shared" si="69"/>
        <v>281.37720250000029</v>
      </c>
      <c r="R100">
        <f t="shared" si="70"/>
        <v>7.2079445948932204</v>
      </c>
      <c r="S100">
        <f t="shared" si="71"/>
        <v>0.14415889189786441</v>
      </c>
      <c r="T100">
        <f t="shared" si="72"/>
        <v>3.7697979291562311</v>
      </c>
      <c r="U100">
        <f t="shared" si="73"/>
        <v>1.6819772686669499</v>
      </c>
      <c r="V100">
        <f t="shared" si="74"/>
        <v>4.732700585260978E-3</v>
      </c>
      <c r="W100">
        <f t="shared" si="75"/>
        <v>1.6072778045869145</v>
      </c>
      <c r="X100">
        <f t="shared" si="76"/>
        <v>-1.6304028008557383</v>
      </c>
      <c r="Y100">
        <f t="shared" si="77"/>
        <v>0.99673694261856227</v>
      </c>
      <c r="Z100">
        <f t="shared" si="78"/>
        <v>0.85480419102972316</v>
      </c>
      <c r="AA100">
        <f t="shared" si="79"/>
        <v>1.3936751472380839</v>
      </c>
      <c r="AB100">
        <f t="shared" si="80"/>
        <v>6.1815520073310273</v>
      </c>
      <c r="AC100">
        <f t="shared" si="81"/>
        <v>0.12363104014662055</v>
      </c>
      <c r="AD100">
        <f t="shared" si="82"/>
        <v>3.2224390691779177</v>
      </c>
      <c r="AE100">
        <f t="shared" si="83"/>
        <v>1.4377612184732353</v>
      </c>
      <c r="AF100">
        <f t="shared" si="84"/>
        <v>4.0455322951699077E-3</v>
      </c>
      <c r="AG100">
        <f t="shared" si="47"/>
        <v>-60.358146015944698</v>
      </c>
      <c r="AH100">
        <f t="shared" si="48"/>
        <v>-90.490709599876396</v>
      </c>
      <c r="AI100">
        <f t="shared" si="49"/>
        <v>0</v>
      </c>
      <c r="AK100" t="b">
        <f t="shared" si="85"/>
        <v>1</v>
      </c>
      <c r="AL100" t="b">
        <f t="shared" si="86"/>
        <v>1</v>
      </c>
      <c r="AM100">
        <f t="shared" si="87"/>
        <v>-60.358146015944698</v>
      </c>
      <c r="AN100" t="b">
        <f t="shared" si="88"/>
        <v>1</v>
      </c>
      <c r="AO100">
        <f t="shared" si="89"/>
        <v>-1.3936751472380839</v>
      </c>
      <c r="AP100">
        <f>SUM(AO101:$AO$171)</f>
        <v>-51.594396177213561</v>
      </c>
      <c r="AQ100" t="b">
        <f t="shared" si="50"/>
        <v>1</v>
      </c>
      <c r="AR100" t="b">
        <f t="shared" si="90"/>
        <v>1</v>
      </c>
      <c r="AS100" t="b">
        <f t="shared" si="91"/>
        <v>1</v>
      </c>
      <c r="AT100" t="b">
        <f t="shared" si="93"/>
        <v>1</v>
      </c>
      <c r="AU100">
        <f t="shared" si="51"/>
        <v>-90.490709599876396</v>
      </c>
      <c r="AV100" t="b">
        <f t="shared" si="52"/>
        <v>1</v>
      </c>
      <c r="AW100" t="b">
        <f t="shared" si="53"/>
        <v>1</v>
      </c>
      <c r="AX100" t="b">
        <f t="shared" si="92"/>
        <v>1</v>
      </c>
    </row>
    <row r="101" spans="1:50" x14ac:dyDescent="0.35">
      <c r="A101">
        <v>49</v>
      </c>
      <c r="B101">
        <f t="shared" si="54"/>
        <v>4</v>
      </c>
      <c r="C101">
        <f t="shared" si="55"/>
        <v>27</v>
      </c>
      <c r="D101">
        <f t="shared" si="56"/>
        <v>3.0126052322410057E-4</v>
      </c>
      <c r="E101">
        <f t="shared" si="57"/>
        <v>2.5108510717020138E-5</v>
      </c>
      <c r="F101">
        <f t="shared" si="58"/>
        <v>0.05</v>
      </c>
      <c r="G101">
        <f t="shared" si="59"/>
        <v>4.2653187775606449E-3</v>
      </c>
      <c r="H101">
        <f t="shared" si="60"/>
        <v>0.02</v>
      </c>
      <c r="I101">
        <f t="shared" si="61"/>
        <v>1.1282846183565658</v>
      </c>
      <c r="J101">
        <f t="shared" si="62"/>
        <v>1.6747610476279033E-5</v>
      </c>
      <c r="K101">
        <f t="shared" si="63"/>
        <v>2.8449359123694901E-3</v>
      </c>
      <c r="L101">
        <f t="shared" si="64"/>
        <v>0</v>
      </c>
      <c r="M101">
        <f t="shared" si="65"/>
        <v>0.66414762917710835</v>
      </c>
      <c r="N101">
        <f t="shared" si="66"/>
        <v>10.76</v>
      </c>
      <c r="O101">
        <f t="shared" si="67"/>
        <v>0.2152</v>
      </c>
      <c r="P101">
        <f t="shared" si="68"/>
        <v>5.641423091782829</v>
      </c>
      <c r="Q101">
        <f t="shared" si="69"/>
        <v>282.07115458914143</v>
      </c>
      <c r="R101">
        <f t="shared" si="70"/>
        <v>7.1770202046515061</v>
      </c>
      <c r="S101">
        <f t="shared" si="71"/>
        <v>0.14354040409303012</v>
      </c>
      <c r="T101">
        <f t="shared" si="72"/>
        <v>3.7628817390997149</v>
      </c>
      <c r="U101">
        <f t="shared" si="73"/>
        <v>1.6747610476279033</v>
      </c>
      <c r="V101">
        <f t="shared" si="74"/>
        <v>4.7240178236532277E-3</v>
      </c>
      <c r="W101">
        <f t="shared" si="75"/>
        <v>1.5911129960072048</v>
      </c>
      <c r="X101">
        <f t="shared" si="76"/>
        <v>-1.6141387786375851</v>
      </c>
      <c r="Y101">
        <f t="shared" si="77"/>
        <v>0.99673694261856227</v>
      </c>
      <c r="Z101">
        <f t="shared" si="78"/>
        <v>0.85201491590449974</v>
      </c>
      <c r="AA101">
        <f t="shared" si="79"/>
        <v>1.375270315739094</v>
      </c>
      <c r="AB101">
        <f t="shared" si="80"/>
        <v>6.1349469500411091</v>
      </c>
      <c r="AC101">
        <f t="shared" si="81"/>
        <v>0.12269893900082218</v>
      </c>
      <c r="AD101">
        <f t="shared" si="82"/>
        <v>3.2060313684976212</v>
      </c>
      <c r="AE101">
        <f t="shared" si="83"/>
        <v>1.4269213931548199</v>
      </c>
      <c r="AF101">
        <f t="shared" si="84"/>
        <v>4.0249336487512624E-3</v>
      </c>
      <c r="AG101">
        <f t="shared" si="47"/>
        <v>-58.94160410109928</v>
      </c>
      <c r="AH101">
        <f t="shared" si="48"/>
        <v>-88.747744494893496</v>
      </c>
      <c r="AI101">
        <f t="shared" si="49"/>
        <v>0</v>
      </c>
      <c r="AK101" t="b">
        <f t="shared" si="85"/>
        <v>1</v>
      </c>
      <c r="AL101" t="b">
        <f t="shared" si="86"/>
        <v>1</v>
      </c>
      <c r="AM101">
        <f t="shared" si="87"/>
        <v>-58.941604101099287</v>
      </c>
      <c r="AN101" t="b">
        <f t="shared" si="88"/>
        <v>1</v>
      </c>
      <c r="AO101">
        <f t="shared" si="89"/>
        <v>-1.375270315739094</v>
      </c>
      <c r="AP101">
        <f>SUM(AO102:$AO$171)</f>
        <v>-50.21912586147446</v>
      </c>
      <c r="AQ101" t="b">
        <f t="shared" si="50"/>
        <v>1</v>
      </c>
      <c r="AR101" t="b">
        <f t="shared" si="90"/>
        <v>1</v>
      </c>
      <c r="AS101" t="b">
        <f t="shared" si="91"/>
        <v>1</v>
      </c>
      <c r="AT101" t="b">
        <f t="shared" si="93"/>
        <v>1</v>
      </c>
      <c r="AU101">
        <f t="shared" si="51"/>
        <v>-88.747744494893482</v>
      </c>
      <c r="AV101" t="b">
        <f t="shared" si="52"/>
        <v>1</v>
      </c>
      <c r="AW101" t="b">
        <f t="shared" si="53"/>
        <v>1</v>
      </c>
      <c r="AX101" t="b">
        <f t="shared" si="92"/>
        <v>1</v>
      </c>
    </row>
    <row r="102" spans="1:50" x14ac:dyDescent="0.35">
      <c r="A102">
        <v>50</v>
      </c>
      <c r="B102">
        <f t="shared" si="54"/>
        <v>4</v>
      </c>
      <c r="C102">
        <f t="shared" si="55"/>
        <v>27</v>
      </c>
      <c r="D102">
        <f t="shared" si="56"/>
        <v>3.0126052322410057E-4</v>
      </c>
      <c r="E102">
        <f t="shared" si="57"/>
        <v>2.5108510717020138E-5</v>
      </c>
      <c r="F102">
        <f t="shared" si="58"/>
        <v>0.05</v>
      </c>
      <c r="G102">
        <f t="shared" si="59"/>
        <v>4.2653187775606449E-3</v>
      </c>
      <c r="H102">
        <f t="shared" si="60"/>
        <v>0.02</v>
      </c>
      <c r="I102">
        <f t="shared" si="61"/>
        <v>1.1310672726053737</v>
      </c>
      <c r="J102">
        <f t="shared" si="62"/>
        <v>1.6675757864876943E-5</v>
      </c>
      <c r="K102">
        <f t="shared" si="63"/>
        <v>2.832730226378353E-3</v>
      </c>
      <c r="L102">
        <f t="shared" si="64"/>
        <v>0</v>
      </c>
      <c r="M102">
        <f t="shared" si="65"/>
        <v>0.66129822319286513</v>
      </c>
      <c r="N102">
        <f t="shared" si="66"/>
        <v>10.76</v>
      </c>
      <c r="O102">
        <f t="shared" si="67"/>
        <v>0.2152</v>
      </c>
      <c r="P102">
        <f t="shared" si="68"/>
        <v>5.6553363630268683</v>
      </c>
      <c r="Q102">
        <f t="shared" si="69"/>
        <v>282.76681815134339</v>
      </c>
      <c r="R102">
        <f t="shared" si="70"/>
        <v>7.1462284899456856</v>
      </c>
      <c r="S102">
        <f t="shared" si="71"/>
        <v>0.14292456979891371</v>
      </c>
      <c r="T102">
        <f t="shared" si="72"/>
        <v>3.7559782377033852</v>
      </c>
      <c r="U102">
        <f t="shared" si="73"/>
        <v>1.6675757864876943</v>
      </c>
      <c r="V102">
        <f t="shared" si="74"/>
        <v>4.7153509917134927E-3</v>
      </c>
      <c r="W102">
        <f t="shared" si="75"/>
        <v>1.5750345449639789</v>
      </c>
      <c r="X102">
        <f t="shared" si="76"/>
        <v>-1.5979615396141922</v>
      </c>
      <c r="Y102">
        <f t="shared" si="77"/>
        <v>0.99673694261856227</v>
      </c>
      <c r="Z102">
        <f t="shared" si="78"/>
        <v>0.8492347423440626</v>
      </c>
      <c r="AA102">
        <f t="shared" si="79"/>
        <v>1.3570444563699811</v>
      </c>
      <c r="AB102">
        <f t="shared" si="80"/>
        <v>6.0886932658954134</v>
      </c>
      <c r="AC102">
        <f t="shared" si="81"/>
        <v>0.12177386531790826</v>
      </c>
      <c r="AD102">
        <f t="shared" si="82"/>
        <v>3.1897072109459406</v>
      </c>
      <c r="AE102">
        <f t="shared" si="83"/>
        <v>1.4161632933770747</v>
      </c>
      <c r="AF102">
        <f t="shared" si="84"/>
        <v>4.0044398845096281E-3</v>
      </c>
      <c r="AG102">
        <f t="shared" si="47"/>
        <v>-57.536602035657481</v>
      </c>
      <c r="AH102">
        <f t="shared" si="48"/>
        <v>-87.005529453656408</v>
      </c>
      <c r="AI102">
        <f t="shared" si="49"/>
        <v>0</v>
      </c>
      <c r="AK102" t="b">
        <f t="shared" si="85"/>
        <v>1</v>
      </c>
      <c r="AL102" t="b">
        <f t="shared" si="86"/>
        <v>1</v>
      </c>
      <c r="AM102">
        <f t="shared" si="87"/>
        <v>-57.536602035657481</v>
      </c>
      <c r="AN102" t="b">
        <f t="shared" si="88"/>
        <v>1</v>
      </c>
      <c r="AO102">
        <f t="shared" si="89"/>
        <v>-1.3570444563699802</v>
      </c>
      <c r="AP102">
        <f>SUM(AO103:$AO$171)</f>
        <v>-48.862081405104483</v>
      </c>
      <c r="AQ102" t="b">
        <f t="shared" si="50"/>
        <v>1</v>
      </c>
      <c r="AR102" t="b">
        <f t="shared" si="90"/>
        <v>1</v>
      </c>
      <c r="AS102" t="b">
        <f t="shared" si="91"/>
        <v>1</v>
      </c>
      <c r="AT102" t="b">
        <f t="shared" si="93"/>
        <v>1</v>
      </c>
      <c r="AU102">
        <f t="shared" si="51"/>
        <v>-87.005529453656408</v>
      </c>
      <c r="AV102" t="b">
        <f t="shared" si="52"/>
        <v>1</v>
      </c>
      <c r="AW102" t="b">
        <f t="shared" si="53"/>
        <v>1</v>
      </c>
      <c r="AX102" t="b">
        <f t="shared" si="92"/>
        <v>1</v>
      </c>
    </row>
    <row r="103" spans="1:50" x14ac:dyDescent="0.35">
      <c r="A103">
        <v>51</v>
      </c>
      <c r="B103">
        <f t="shared" si="54"/>
        <v>4</v>
      </c>
      <c r="C103">
        <f t="shared" si="55"/>
        <v>27</v>
      </c>
      <c r="D103">
        <f t="shared" si="56"/>
        <v>3.0126052322410057E-4</v>
      </c>
      <c r="E103">
        <f t="shared" si="57"/>
        <v>2.5108510717020138E-5</v>
      </c>
      <c r="F103">
        <f t="shared" si="58"/>
        <v>0.05</v>
      </c>
      <c r="G103">
        <f t="shared" si="59"/>
        <v>4.2653187775606449E-3</v>
      </c>
      <c r="H103">
        <f t="shared" si="60"/>
        <v>0.02</v>
      </c>
      <c r="I103">
        <f t="shared" si="61"/>
        <v>1.1338567896302423</v>
      </c>
      <c r="J103">
        <f t="shared" si="62"/>
        <v>1.660421352418443E-5</v>
      </c>
      <c r="K103">
        <f t="shared" si="63"/>
        <v>2.8205769066882865E-3</v>
      </c>
      <c r="L103">
        <f t="shared" si="64"/>
        <v>0</v>
      </c>
      <c r="M103">
        <f t="shared" si="65"/>
        <v>0.65846104207265266</v>
      </c>
      <c r="N103">
        <f t="shared" si="66"/>
        <v>10.76</v>
      </c>
      <c r="O103">
        <f t="shared" si="67"/>
        <v>0.2152</v>
      </c>
      <c r="P103">
        <f t="shared" si="68"/>
        <v>5.669283948151211</v>
      </c>
      <c r="Q103">
        <f t="shared" si="69"/>
        <v>283.46419740756056</v>
      </c>
      <c r="R103">
        <f t="shared" si="70"/>
        <v>7.1155688815552285</v>
      </c>
      <c r="S103">
        <f t="shared" si="71"/>
        <v>0.14231137763110457</v>
      </c>
      <c r="T103">
        <f t="shared" si="72"/>
        <v>3.749087401688227</v>
      </c>
      <c r="U103">
        <f t="shared" si="73"/>
        <v>1.660421352418443</v>
      </c>
      <c r="V103">
        <f t="shared" si="74"/>
        <v>4.7067000602167026E-3</v>
      </c>
      <c r="W103">
        <f t="shared" si="75"/>
        <v>1.5590420497572373</v>
      </c>
      <c r="X103">
        <f t="shared" si="76"/>
        <v>-1.5818706802593505</v>
      </c>
      <c r="Y103">
        <f t="shared" si="77"/>
        <v>0.99673694261856227</v>
      </c>
      <c r="Z103">
        <f t="shared" si="78"/>
        <v>0.84646364064948343</v>
      </c>
      <c r="AA103">
        <f t="shared" si="79"/>
        <v>1.3389960150490046</v>
      </c>
      <c r="AB103">
        <f t="shared" si="80"/>
        <v>6.0427883057589842</v>
      </c>
      <c r="AC103">
        <f t="shared" si="81"/>
        <v>0.12085576611517969</v>
      </c>
      <c r="AD103">
        <f t="shared" si="82"/>
        <v>3.1734661711461287</v>
      </c>
      <c r="AE103">
        <f t="shared" si="83"/>
        <v>1.4054863029802542</v>
      </c>
      <c r="AF103">
        <f t="shared" si="84"/>
        <v>3.9840504684161733E-3</v>
      </c>
      <c r="AG103">
        <f t="shared" si="47"/>
        <v>-56.14309121841481</v>
      </c>
      <c r="AH103">
        <f t="shared" si="48"/>
        <v>-85.264104679134761</v>
      </c>
      <c r="AI103">
        <f t="shared" si="49"/>
        <v>0</v>
      </c>
      <c r="AK103" t="b">
        <f t="shared" si="85"/>
        <v>1</v>
      </c>
      <c r="AL103" t="b">
        <f t="shared" si="86"/>
        <v>1</v>
      </c>
      <c r="AM103">
        <f t="shared" si="87"/>
        <v>-56.143091218414817</v>
      </c>
      <c r="AN103" t="b">
        <f t="shared" si="88"/>
        <v>1</v>
      </c>
      <c r="AO103">
        <f t="shared" si="89"/>
        <v>-1.3389960150490046</v>
      </c>
      <c r="AP103">
        <f>SUM(AO104:$AO$171)</f>
        <v>-47.523085390055478</v>
      </c>
      <c r="AQ103" t="b">
        <f t="shared" si="50"/>
        <v>1</v>
      </c>
      <c r="AR103" t="b">
        <f t="shared" si="90"/>
        <v>1</v>
      </c>
      <c r="AS103" t="b">
        <f t="shared" si="91"/>
        <v>1</v>
      </c>
      <c r="AT103" t="b">
        <f t="shared" si="93"/>
        <v>1</v>
      </c>
      <c r="AU103">
        <f t="shared" si="51"/>
        <v>-85.264104679134732</v>
      </c>
      <c r="AV103" t="b">
        <f t="shared" si="52"/>
        <v>1</v>
      </c>
      <c r="AW103" t="b">
        <f t="shared" si="53"/>
        <v>1</v>
      </c>
      <c r="AX103" t="b">
        <f t="shared" si="92"/>
        <v>1</v>
      </c>
    </row>
    <row r="104" spans="1:50" x14ac:dyDescent="0.35">
      <c r="A104">
        <v>52</v>
      </c>
      <c r="B104">
        <f t="shared" si="54"/>
        <v>4</v>
      </c>
      <c r="C104">
        <f t="shared" si="55"/>
        <v>27</v>
      </c>
      <c r="D104">
        <f t="shared" si="56"/>
        <v>3.0126052322410057E-4</v>
      </c>
      <c r="E104">
        <f t="shared" si="57"/>
        <v>2.5108510717020138E-5</v>
      </c>
      <c r="F104">
        <f t="shared" si="58"/>
        <v>0.05</v>
      </c>
      <c r="G104">
        <f t="shared" si="59"/>
        <v>4.2653187775606449E-3</v>
      </c>
      <c r="H104">
        <f t="shared" si="60"/>
        <v>0.02</v>
      </c>
      <c r="I104">
        <f t="shared" si="61"/>
        <v>1.1366531863566287</v>
      </c>
      <c r="J104">
        <f t="shared" si="62"/>
        <v>1.6532976131621446E-5</v>
      </c>
      <c r="K104">
        <f t="shared" si="63"/>
        <v>2.808475728631092E-3</v>
      </c>
      <c r="L104">
        <f t="shared" si="64"/>
        <v>0</v>
      </c>
      <c r="M104">
        <f t="shared" si="65"/>
        <v>0.65563603336789</v>
      </c>
      <c r="N104">
        <f t="shared" si="66"/>
        <v>10.76</v>
      </c>
      <c r="O104">
        <f t="shared" si="67"/>
        <v>0.2152</v>
      </c>
      <c r="P104">
        <f t="shared" si="68"/>
        <v>5.6832659317831435</v>
      </c>
      <c r="Q104">
        <f t="shared" si="69"/>
        <v>284.1632965891572</v>
      </c>
      <c r="R104">
        <f t="shared" si="70"/>
        <v>7.0850408127017426</v>
      </c>
      <c r="S104">
        <f t="shared" si="71"/>
        <v>0.14170081625403486</v>
      </c>
      <c r="T104">
        <f t="shared" si="72"/>
        <v>3.7422092078179339</v>
      </c>
      <c r="U104">
        <f t="shared" si="73"/>
        <v>1.6532976131621446</v>
      </c>
      <c r="V104">
        <f t="shared" si="74"/>
        <v>4.6980649999914014E-3</v>
      </c>
      <c r="W104">
        <f t="shared" si="75"/>
        <v>1.5431351104676374</v>
      </c>
      <c r="X104">
        <f t="shared" si="76"/>
        <v>-1.5658657988353406</v>
      </c>
      <c r="Y104">
        <f t="shared" si="77"/>
        <v>0.99673694261856227</v>
      </c>
      <c r="Z104">
        <f t="shared" si="78"/>
        <v>0.8437015812187435</v>
      </c>
      <c r="AA104">
        <f t="shared" si="79"/>
        <v>1.3211234504537277</v>
      </c>
      <c r="AB104">
        <f t="shared" si="80"/>
        <v>5.9972294404696918</v>
      </c>
      <c r="AC104">
        <f t="shared" si="81"/>
        <v>0.11994458880939383</v>
      </c>
      <c r="AD104">
        <f t="shared" si="82"/>
        <v>3.1573078258873322</v>
      </c>
      <c r="AE104">
        <f t="shared" si="83"/>
        <v>1.394889810450076</v>
      </c>
      <c r="AF104">
        <f t="shared" si="84"/>
        <v>3.9637648691611812E-3</v>
      </c>
      <c r="AG104">
        <f t="shared" si="47"/>
        <v>-54.761023290796821</v>
      </c>
      <c r="AH104">
        <f t="shared" si="48"/>
        <v>-83.523510764804712</v>
      </c>
      <c r="AI104">
        <f t="shared" si="49"/>
        <v>0</v>
      </c>
      <c r="AK104" t="b">
        <f t="shared" si="85"/>
        <v>1</v>
      </c>
      <c r="AL104" t="b">
        <f t="shared" si="86"/>
        <v>1</v>
      </c>
      <c r="AM104">
        <f t="shared" si="87"/>
        <v>-54.761023290796821</v>
      </c>
      <c r="AN104" t="b">
        <f t="shared" si="88"/>
        <v>1</v>
      </c>
      <c r="AO104">
        <f t="shared" si="89"/>
        <v>-1.3211234504537277</v>
      </c>
      <c r="AP104">
        <f>SUM(AO105:$AO$171)</f>
        <v>-46.201961939601752</v>
      </c>
      <c r="AQ104" t="b">
        <f t="shared" si="50"/>
        <v>1</v>
      </c>
      <c r="AR104" t="b">
        <f t="shared" si="90"/>
        <v>1</v>
      </c>
      <c r="AS104" t="b">
        <f t="shared" si="91"/>
        <v>1</v>
      </c>
      <c r="AT104" t="b">
        <f t="shared" si="93"/>
        <v>1</v>
      </c>
      <c r="AU104">
        <f t="shared" si="51"/>
        <v>-83.523510764804712</v>
      </c>
      <c r="AV104" t="b">
        <f t="shared" si="52"/>
        <v>1</v>
      </c>
      <c r="AW104" t="b">
        <f t="shared" si="53"/>
        <v>1</v>
      </c>
      <c r="AX104" t="b">
        <f t="shared" si="92"/>
        <v>1</v>
      </c>
    </row>
    <row r="105" spans="1:50" x14ac:dyDescent="0.35">
      <c r="A105">
        <v>53</v>
      </c>
      <c r="B105">
        <f t="shared" si="54"/>
        <v>4</v>
      </c>
      <c r="C105">
        <f t="shared" si="55"/>
        <v>27</v>
      </c>
      <c r="D105">
        <f t="shared" si="56"/>
        <v>3.0126052322410057E-4</v>
      </c>
      <c r="E105">
        <f t="shared" si="57"/>
        <v>2.5108510717020138E-5</v>
      </c>
      <c r="F105">
        <f t="shared" si="58"/>
        <v>0.05</v>
      </c>
      <c r="G105">
        <f t="shared" si="59"/>
        <v>4.2653187775606449E-3</v>
      </c>
      <c r="H105">
        <f t="shared" si="60"/>
        <v>0.02</v>
      </c>
      <c r="I105">
        <f t="shared" si="61"/>
        <v>1.1394564797517326</v>
      </c>
      <c r="J105">
        <f t="shared" si="62"/>
        <v>1.6462044370282238E-5</v>
      </c>
      <c r="K105">
        <f t="shared" si="63"/>
        <v>2.7964264685024689E-3</v>
      </c>
      <c r="L105">
        <f t="shared" si="64"/>
        <v>0</v>
      </c>
      <c r="M105">
        <f t="shared" si="65"/>
        <v>0.65282314485501725</v>
      </c>
      <c r="N105">
        <f t="shared" si="66"/>
        <v>10.76</v>
      </c>
      <c r="O105">
        <f t="shared" si="67"/>
        <v>0.2152</v>
      </c>
      <c r="P105">
        <f t="shared" si="68"/>
        <v>5.6972823987586629</v>
      </c>
      <c r="Q105">
        <f t="shared" si="69"/>
        <v>284.86411993793314</v>
      </c>
      <c r="R105">
        <f t="shared" si="70"/>
        <v>7.0546437190384959</v>
      </c>
      <c r="S105">
        <f t="shared" si="71"/>
        <v>0.14109287438076992</v>
      </c>
      <c r="T105">
        <f t="shared" si="72"/>
        <v>3.735343632898827</v>
      </c>
      <c r="U105">
        <f t="shared" si="73"/>
        <v>1.6462044370282238</v>
      </c>
      <c r="V105">
        <f t="shared" si="74"/>
        <v>4.6894457819196562E-3</v>
      </c>
      <c r="W105">
        <f t="shared" si="75"/>
        <v>1.5273133289487553</v>
      </c>
      <c r="X105">
        <f t="shared" si="76"/>
        <v>-1.5499464953851669</v>
      </c>
      <c r="Y105">
        <f t="shared" si="77"/>
        <v>0.99673694261856227</v>
      </c>
      <c r="Z105">
        <f t="shared" si="78"/>
        <v>0.84094853454641694</v>
      </c>
      <c r="AA105">
        <f t="shared" si="79"/>
        <v>1.3034252339195103</v>
      </c>
      <c r="AB105">
        <f t="shared" si="80"/>
        <v>5.9520140606876559</v>
      </c>
      <c r="AC105">
        <f t="shared" si="81"/>
        <v>0.11904028121375312</v>
      </c>
      <c r="AD105">
        <f t="shared" si="82"/>
        <v>3.1412317541135577</v>
      </c>
      <c r="AE105">
        <f t="shared" si="83"/>
        <v>1.3843732088826941</v>
      </c>
      <c r="AF105">
        <f t="shared" si="84"/>
        <v>3.9435825581402113E-3</v>
      </c>
      <c r="AG105">
        <f t="shared" si="47"/>
        <v>-53.390350135872659</v>
      </c>
      <c r="AH105">
        <f t="shared" si="48"/>
        <v>-81.7837886978255</v>
      </c>
      <c r="AI105">
        <f t="shared" si="49"/>
        <v>0</v>
      </c>
      <c r="AK105" t="b">
        <f t="shared" si="85"/>
        <v>1</v>
      </c>
      <c r="AL105" t="b">
        <f t="shared" si="86"/>
        <v>1</v>
      </c>
      <c r="AM105">
        <f t="shared" si="87"/>
        <v>-53.390350135872659</v>
      </c>
      <c r="AN105" t="b">
        <f t="shared" si="88"/>
        <v>1</v>
      </c>
      <c r="AO105">
        <f t="shared" si="89"/>
        <v>-1.3034252339195112</v>
      </c>
      <c r="AP105">
        <f>SUM(AO106:$AO$171)</f>
        <v>-44.89853670568224</v>
      </c>
      <c r="AQ105" t="b">
        <f t="shared" si="50"/>
        <v>1</v>
      </c>
      <c r="AR105" t="b">
        <f t="shared" si="90"/>
        <v>1</v>
      </c>
      <c r="AS105" t="b">
        <f t="shared" si="91"/>
        <v>1</v>
      </c>
      <c r="AT105" t="b">
        <f t="shared" si="93"/>
        <v>1</v>
      </c>
      <c r="AU105">
        <f t="shared" si="51"/>
        <v>-81.783788697825514</v>
      </c>
      <c r="AV105" t="b">
        <f t="shared" si="52"/>
        <v>1</v>
      </c>
      <c r="AW105" t="b">
        <f t="shared" si="53"/>
        <v>1</v>
      </c>
      <c r="AX105" t="b">
        <f t="shared" si="92"/>
        <v>1</v>
      </c>
    </row>
    <row r="106" spans="1:50" x14ac:dyDescent="0.35">
      <c r="A106">
        <v>54</v>
      </c>
      <c r="B106">
        <f t="shared" si="54"/>
        <v>4</v>
      </c>
      <c r="C106">
        <f t="shared" si="55"/>
        <v>27</v>
      </c>
      <c r="D106">
        <f t="shared" si="56"/>
        <v>3.0126052322410057E-4</v>
      </c>
      <c r="E106">
        <f t="shared" si="57"/>
        <v>2.5108510717020138E-5</v>
      </c>
      <c r="F106">
        <f t="shared" si="58"/>
        <v>0.05</v>
      </c>
      <c r="G106">
        <f t="shared" si="59"/>
        <v>4.2653187775606449E-3</v>
      </c>
      <c r="H106">
        <f t="shared" si="60"/>
        <v>0.02</v>
      </c>
      <c r="I106">
        <f t="shared" si="61"/>
        <v>1.1422666868245999</v>
      </c>
      <c r="J106">
        <f t="shared" si="62"/>
        <v>1.6391416928910991E-5</v>
      </c>
      <c r="K106">
        <f t="shared" si="63"/>
        <v>2.7844289035578802E-3</v>
      </c>
      <c r="L106">
        <f t="shared" si="64"/>
        <v>0</v>
      </c>
      <c r="M106">
        <f t="shared" si="65"/>
        <v>0.65002232453453046</v>
      </c>
      <c r="N106">
        <f t="shared" si="66"/>
        <v>10.76</v>
      </c>
      <c r="O106">
        <f t="shared" si="67"/>
        <v>0.2152</v>
      </c>
      <c r="P106">
        <f t="shared" si="68"/>
        <v>5.7113334341229995</v>
      </c>
      <c r="Q106">
        <f t="shared" si="69"/>
        <v>285.56667170614998</v>
      </c>
      <c r="R106">
        <f t="shared" si="70"/>
        <v>7.0243770386399857</v>
      </c>
      <c r="S106">
        <f t="shared" si="71"/>
        <v>0.14048754077279971</v>
      </c>
      <c r="T106">
        <f t="shared" si="72"/>
        <v>3.7284906537797822</v>
      </c>
      <c r="U106">
        <f t="shared" si="73"/>
        <v>1.6391416928910991</v>
      </c>
      <c r="V106">
        <f t="shared" si="74"/>
        <v>4.680842376936954E-3</v>
      </c>
      <c r="W106">
        <f t="shared" si="75"/>
        <v>1.5115763088193674</v>
      </c>
      <c r="X106">
        <f t="shared" si="76"/>
        <v>-1.5341123717247962</v>
      </c>
      <c r="Y106">
        <f t="shared" si="77"/>
        <v>0.99673694261856227</v>
      </c>
      <c r="Z106">
        <f t="shared" si="78"/>
        <v>0.83820447122335606</v>
      </c>
      <c r="AA106">
        <f t="shared" si="79"/>
        <v>1.2858998493387919</v>
      </c>
      <c r="AB106">
        <f t="shared" si="80"/>
        <v>5.9071395767457959</v>
      </c>
      <c r="AC106">
        <f t="shared" si="81"/>
        <v>0.11814279153491591</v>
      </c>
      <c r="AD106">
        <f t="shared" si="82"/>
        <v>3.1252375369127074</v>
      </c>
      <c r="AE106">
        <f t="shared" si="83"/>
        <v>1.3739358959499404</v>
      </c>
      <c r="AF106">
        <f t="shared" si="84"/>
        <v>3.9235030094403166E-3</v>
      </c>
      <c r="AG106">
        <f t="shared" si="47"/>
        <v>-52.031023877373201</v>
      </c>
      <c r="AH106">
        <f t="shared" si="48"/>
        <v>-80.044979862240424</v>
      </c>
      <c r="AI106">
        <f t="shared" si="49"/>
        <v>0</v>
      </c>
      <c r="AK106" t="b">
        <f t="shared" si="85"/>
        <v>1</v>
      </c>
      <c r="AL106" t="b">
        <f t="shared" si="86"/>
        <v>1</v>
      </c>
      <c r="AM106">
        <f t="shared" si="87"/>
        <v>-52.031023877373201</v>
      </c>
      <c r="AN106" t="b">
        <f t="shared" si="88"/>
        <v>1</v>
      </c>
      <c r="AO106">
        <f t="shared" si="89"/>
        <v>-1.285899849338791</v>
      </c>
      <c r="AP106">
        <f>SUM(AO107:$AO$171)</f>
        <v>-43.61263685634345</v>
      </c>
      <c r="AQ106" t="b">
        <f t="shared" si="50"/>
        <v>1</v>
      </c>
      <c r="AR106" t="b">
        <f t="shared" si="90"/>
        <v>1</v>
      </c>
      <c r="AS106" t="b">
        <f t="shared" si="91"/>
        <v>1</v>
      </c>
      <c r="AT106" t="b">
        <f t="shared" si="93"/>
        <v>1</v>
      </c>
      <c r="AU106">
        <f t="shared" si="51"/>
        <v>-80.044979862240424</v>
      </c>
      <c r="AV106" t="b">
        <f t="shared" si="52"/>
        <v>1</v>
      </c>
      <c r="AW106" t="b">
        <f t="shared" si="53"/>
        <v>1</v>
      </c>
      <c r="AX106" t="b">
        <f t="shared" si="92"/>
        <v>1</v>
      </c>
    </row>
    <row r="107" spans="1:50" x14ac:dyDescent="0.35">
      <c r="A107">
        <v>55</v>
      </c>
      <c r="B107">
        <f t="shared" si="54"/>
        <v>4</v>
      </c>
      <c r="C107">
        <f t="shared" si="55"/>
        <v>27</v>
      </c>
      <c r="D107">
        <f t="shared" si="56"/>
        <v>3.0126052322410057E-4</v>
      </c>
      <c r="E107">
        <f t="shared" si="57"/>
        <v>2.5108510717020138E-5</v>
      </c>
      <c r="F107">
        <f t="shared" si="58"/>
        <v>0.05</v>
      </c>
      <c r="G107">
        <f t="shared" si="59"/>
        <v>4.2653187775606449E-3</v>
      </c>
      <c r="H107">
        <f t="shared" si="60"/>
        <v>0.02</v>
      </c>
      <c r="I107">
        <f t="shared" si="61"/>
        <v>1.1450838246262249</v>
      </c>
      <c r="J107">
        <f t="shared" si="62"/>
        <v>1.6321092501877599E-5</v>
      </c>
      <c r="K107">
        <f t="shared" si="63"/>
        <v>2.7724828120084337E-3</v>
      </c>
      <c r="L107">
        <f t="shared" si="64"/>
        <v>0</v>
      </c>
      <c r="M107">
        <f t="shared" si="65"/>
        <v>0.64723352063002015</v>
      </c>
      <c r="N107">
        <f t="shared" si="66"/>
        <v>10.76</v>
      </c>
      <c r="O107">
        <f t="shared" si="67"/>
        <v>0.2152</v>
      </c>
      <c r="P107">
        <f t="shared" si="68"/>
        <v>5.7254191231311244</v>
      </c>
      <c r="Q107">
        <f t="shared" si="69"/>
        <v>286.27095615655622</v>
      </c>
      <c r="R107">
        <f t="shared" si="70"/>
        <v>6.9942402119915474</v>
      </c>
      <c r="S107">
        <f t="shared" si="71"/>
        <v>0.13988480423983096</v>
      </c>
      <c r="T107">
        <f t="shared" si="72"/>
        <v>3.7216502473521467</v>
      </c>
      <c r="U107">
        <f t="shared" si="73"/>
        <v>1.6321092501877599</v>
      </c>
      <c r="V107">
        <f t="shared" si="74"/>
        <v>4.6722547560321005E-3</v>
      </c>
      <c r="W107">
        <f t="shared" si="75"/>
        <v>1.4959236554557782</v>
      </c>
      <c r="X107">
        <f t="shared" si="76"/>
        <v>-1.5183630314354648</v>
      </c>
      <c r="Y107">
        <f t="shared" si="77"/>
        <v>0.99673694261856227</v>
      </c>
      <c r="Z107">
        <f t="shared" si="78"/>
        <v>0.83546936193637666</v>
      </c>
      <c r="AA107">
        <f t="shared" si="79"/>
        <v>1.2685457930611701</v>
      </c>
      <c r="AB107">
        <f t="shared" si="80"/>
        <v>5.862603418501509</v>
      </c>
      <c r="AC107">
        <f t="shared" si="81"/>
        <v>0.11725206837003019</v>
      </c>
      <c r="AD107">
        <f t="shared" si="82"/>
        <v>3.1093247575056564</v>
      </c>
      <c r="AE107">
        <f t="shared" si="83"/>
        <v>1.363577273864826</v>
      </c>
      <c r="AF107">
        <f t="shared" si="84"/>
        <v>3.9035256998263402E-3</v>
      </c>
      <c r="AG107">
        <f t="shared" si="47"/>
        <v>-50.682996878713638</v>
      </c>
      <c r="AH107">
        <f t="shared" si="48"/>
        <v>-78.307126042202768</v>
      </c>
      <c r="AI107">
        <f t="shared" si="49"/>
        <v>0</v>
      </c>
      <c r="AK107" t="b">
        <f t="shared" si="85"/>
        <v>1</v>
      </c>
      <c r="AL107" t="b">
        <f t="shared" si="86"/>
        <v>1</v>
      </c>
      <c r="AM107">
        <f t="shared" si="87"/>
        <v>-50.682996878713638</v>
      </c>
      <c r="AN107" t="b">
        <f t="shared" si="88"/>
        <v>1</v>
      </c>
      <c r="AO107">
        <f t="shared" si="89"/>
        <v>-1.2685457930611701</v>
      </c>
      <c r="AP107">
        <f>SUM(AO108:$AO$171)</f>
        <v>-42.344091063282285</v>
      </c>
      <c r="AQ107" t="b">
        <f t="shared" si="50"/>
        <v>1</v>
      </c>
      <c r="AR107" t="b">
        <f t="shared" si="90"/>
        <v>1</v>
      </c>
      <c r="AS107" t="b">
        <f t="shared" si="91"/>
        <v>1</v>
      </c>
      <c r="AT107" t="b">
        <f t="shared" si="93"/>
        <v>1</v>
      </c>
      <c r="AU107">
        <f t="shared" si="51"/>
        <v>-78.307126042202796</v>
      </c>
      <c r="AV107" t="b">
        <f t="shared" si="52"/>
        <v>1</v>
      </c>
      <c r="AW107" t="b">
        <f t="shared" si="53"/>
        <v>1</v>
      </c>
      <c r="AX107" t="b">
        <f t="shared" si="92"/>
        <v>1</v>
      </c>
    </row>
    <row r="108" spans="1:50" x14ac:dyDescent="0.35">
      <c r="A108">
        <v>56</v>
      </c>
      <c r="B108">
        <f t="shared" si="54"/>
        <v>4</v>
      </c>
      <c r="C108">
        <f t="shared" si="55"/>
        <v>27</v>
      </c>
      <c r="D108">
        <f t="shared" si="56"/>
        <v>3.0126052322410057E-4</v>
      </c>
      <c r="E108">
        <f t="shared" si="57"/>
        <v>2.5108510717020138E-5</v>
      </c>
      <c r="F108">
        <f t="shared" si="58"/>
        <v>0.05</v>
      </c>
      <c r="G108">
        <f t="shared" si="59"/>
        <v>4.2653187775606449E-3</v>
      </c>
      <c r="H108">
        <f t="shared" si="60"/>
        <v>0.02</v>
      </c>
      <c r="I108">
        <f t="shared" si="61"/>
        <v>1.1479079102496541</v>
      </c>
      <c r="J108">
        <f t="shared" si="62"/>
        <v>1.6251069789153535E-5</v>
      </c>
      <c r="K108">
        <f t="shared" si="63"/>
        <v>2.7605879730167827E-3</v>
      </c>
      <c r="L108">
        <f t="shared" si="64"/>
        <v>0</v>
      </c>
      <c r="M108">
        <f t="shared" si="65"/>
        <v>0.64445668158721414</v>
      </c>
      <c r="N108">
        <f t="shared" si="66"/>
        <v>10.76</v>
      </c>
      <c r="O108">
        <f t="shared" si="67"/>
        <v>0.2152</v>
      </c>
      <c r="P108">
        <f t="shared" si="68"/>
        <v>5.7395395512482708</v>
      </c>
      <c r="Q108">
        <f t="shared" si="69"/>
        <v>286.97697756241354</v>
      </c>
      <c r="R108">
        <f t="shared" si="70"/>
        <v>6.9642326819790163</v>
      </c>
      <c r="S108">
        <f t="shared" si="71"/>
        <v>0.13928465363958034</v>
      </c>
      <c r="T108">
        <f t="shared" si="72"/>
        <v>3.7148223905496645</v>
      </c>
      <c r="U108">
        <f t="shared" si="73"/>
        <v>1.6251069789153536</v>
      </c>
      <c r="V108">
        <f t="shared" si="74"/>
        <v>4.6636828902471309E-3</v>
      </c>
      <c r="W108">
        <f t="shared" si="75"/>
        <v>1.4803549759841705</v>
      </c>
      <c r="X108">
        <f t="shared" si="76"/>
        <v>-1.5026980798559855</v>
      </c>
      <c r="Y108">
        <f t="shared" si="77"/>
        <v>0.99673694261856227</v>
      </c>
      <c r="Z108">
        <f t="shared" si="78"/>
        <v>0.83274317746794502</v>
      </c>
      <c r="AA108">
        <f t="shared" si="79"/>
        <v>1.2513615737942532</v>
      </c>
      <c r="AB108">
        <f t="shared" si="80"/>
        <v>5.81840303518947</v>
      </c>
      <c r="AC108">
        <f t="shared" si="81"/>
        <v>0.11636806070378941</v>
      </c>
      <c r="AD108">
        <f t="shared" si="82"/>
        <v>3.0934930012353949</v>
      </c>
      <c r="AE108">
        <f t="shared" si="83"/>
        <v>1.3532967493473043</v>
      </c>
      <c r="AF108">
        <f t="shared" si="84"/>
        <v>3.8836501087272852E-3</v>
      </c>
      <c r="AG108">
        <f t="shared" si="47"/>
        <v>-49.346221742020568</v>
      </c>
      <c r="AH108">
        <f t="shared" si="48"/>
        <v>-76.570269425226769</v>
      </c>
      <c r="AI108">
        <f t="shared" si="49"/>
        <v>0</v>
      </c>
      <c r="AK108" t="b">
        <f t="shared" si="85"/>
        <v>1</v>
      </c>
      <c r="AL108" t="b">
        <f t="shared" si="86"/>
        <v>1</v>
      </c>
      <c r="AM108">
        <f t="shared" si="87"/>
        <v>-49.34622174202056</v>
      </c>
      <c r="AN108" t="b">
        <f t="shared" si="88"/>
        <v>1</v>
      </c>
      <c r="AO108">
        <f t="shared" si="89"/>
        <v>-1.2513615737942541</v>
      </c>
      <c r="AP108">
        <f>SUM(AO109:$AO$171)</f>
        <v>-41.092729489488029</v>
      </c>
      <c r="AQ108" t="b">
        <f t="shared" si="50"/>
        <v>1</v>
      </c>
      <c r="AR108" t="b">
        <f t="shared" si="90"/>
        <v>1</v>
      </c>
      <c r="AS108" t="b">
        <f t="shared" si="91"/>
        <v>1</v>
      </c>
      <c r="AT108" t="b">
        <f t="shared" si="93"/>
        <v>1</v>
      </c>
      <c r="AU108">
        <f t="shared" si="51"/>
        <v>-76.570269425226755</v>
      </c>
      <c r="AV108" t="b">
        <f t="shared" si="52"/>
        <v>1</v>
      </c>
      <c r="AW108" t="b">
        <f t="shared" si="53"/>
        <v>1</v>
      </c>
      <c r="AX108" t="b">
        <f t="shared" si="92"/>
        <v>1</v>
      </c>
    </row>
    <row r="109" spans="1:50" x14ac:dyDescent="0.35">
      <c r="A109">
        <v>57</v>
      </c>
      <c r="B109">
        <f t="shared" si="54"/>
        <v>4</v>
      </c>
      <c r="C109">
        <f t="shared" si="55"/>
        <v>27</v>
      </c>
      <c r="D109">
        <f t="shared" si="56"/>
        <v>3.0126052322410057E-4</v>
      </c>
      <c r="E109">
        <f t="shared" si="57"/>
        <v>2.5108510717020138E-5</v>
      </c>
      <c r="F109">
        <f t="shared" si="58"/>
        <v>0.05</v>
      </c>
      <c r="G109">
        <f t="shared" si="59"/>
        <v>4.2653187775606449E-3</v>
      </c>
      <c r="H109">
        <f t="shared" si="60"/>
        <v>0.02</v>
      </c>
      <c r="I109">
        <f t="shared" si="61"/>
        <v>1.1507389608300911</v>
      </c>
      <c r="J109">
        <f t="shared" si="62"/>
        <v>1.6181347496287801E-5</v>
      </c>
      <c r="K109">
        <f t="shared" si="63"/>
        <v>2.7487441666930439E-3</v>
      </c>
      <c r="L109">
        <f t="shared" si="64"/>
        <v>0</v>
      </c>
      <c r="M109">
        <f t="shared" si="65"/>
        <v>0.64169175607302487</v>
      </c>
      <c r="N109">
        <f t="shared" si="66"/>
        <v>10.76</v>
      </c>
      <c r="O109">
        <f t="shared" si="67"/>
        <v>0.2152</v>
      </c>
      <c r="P109">
        <f t="shared" si="68"/>
        <v>5.7536948041504559</v>
      </c>
      <c r="Q109">
        <f t="shared" si="69"/>
        <v>287.68474020752279</v>
      </c>
      <c r="R109">
        <f t="shared" si="70"/>
        <v>6.9343538938784244</v>
      </c>
      <c r="S109">
        <f t="shared" si="71"/>
        <v>0.13868707787756848</v>
      </c>
      <c r="T109">
        <f t="shared" si="72"/>
        <v>3.7080070603483986</v>
      </c>
      <c r="U109">
        <f t="shared" si="73"/>
        <v>1.6181347496287801</v>
      </c>
      <c r="V109">
        <f t="shared" si="74"/>
        <v>4.6551267506772052E-3</v>
      </c>
      <c r="W109">
        <f t="shared" si="75"/>
        <v>1.4648698792730002</v>
      </c>
      <c r="X109">
        <f t="shared" si="76"/>
        <v>-1.4871171240751115</v>
      </c>
      <c r="Y109">
        <f t="shared" si="77"/>
        <v>0.99673694261856227</v>
      </c>
      <c r="Z109">
        <f t="shared" si="78"/>
        <v>0.83002588869586635</v>
      </c>
      <c r="AA109">
        <f t="shared" si="79"/>
        <v>1.2343457125052861</v>
      </c>
      <c r="AB109">
        <f t="shared" si="80"/>
        <v>5.7745358952755366</v>
      </c>
      <c r="AC109">
        <f t="shared" si="81"/>
        <v>0.11549071790551073</v>
      </c>
      <c r="AD109">
        <f t="shared" si="82"/>
        <v>3.0777418555562264</v>
      </c>
      <c r="AE109">
        <f t="shared" si="83"/>
        <v>1.3430937335902915</v>
      </c>
      <c r="AF109">
        <f t="shared" si="84"/>
        <v>3.8638757182227479E-3</v>
      </c>
      <c r="AG109">
        <f t="shared" si="47"/>
        <v>-48.020651307163519</v>
      </c>
      <c r="AH109">
        <f t="shared" si="48"/>
        <v>-74.834452605463653</v>
      </c>
      <c r="AI109">
        <f t="shared" si="49"/>
        <v>0</v>
      </c>
      <c r="AK109" t="b">
        <f t="shared" si="85"/>
        <v>1</v>
      </c>
      <c r="AL109" t="b">
        <f t="shared" si="86"/>
        <v>1</v>
      </c>
      <c r="AM109">
        <f t="shared" si="87"/>
        <v>-48.020651307163526</v>
      </c>
      <c r="AN109" t="b">
        <f t="shared" si="88"/>
        <v>1</v>
      </c>
      <c r="AO109">
        <f t="shared" si="89"/>
        <v>-1.2343457125052861</v>
      </c>
      <c r="AP109">
        <f>SUM(AO110:$AO$171)</f>
        <v>-39.858383776982741</v>
      </c>
      <c r="AQ109" t="b">
        <f t="shared" si="50"/>
        <v>1</v>
      </c>
      <c r="AR109" t="b">
        <f t="shared" si="90"/>
        <v>1</v>
      </c>
      <c r="AS109" t="b">
        <f t="shared" si="91"/>
        <v>1</v>
      </c>
      <c r="AT109" t="b">
        <f t="shared" si="93"/>
        <v>1</v>
      </c>
      <c r="AU109">
        <f t="shared" si="51"/>
        <v>-74.834452605463639</v>
      </c>
      <c r="AV109" t="b">
        <f t="shared" si="52"/>
        <v>1</v>
      </c>
      <c r="AW109" t="b">
        <f t="shared" si="53"/>
        <v>1</v>
      </c>
      <c r="AX109" t="b">
        <f t="shared" si="92"/>
        <v>1</v>
      </c>
    </row>
    <row r="110" spans="1:50" x14ac:dyDescent="0.35">
      <c r="A110">
        <v>58</v>
      </c>
      <c r="B110">
        <f t="shared" si="54"/>
        <v>4</v>
      </c>
      <c r="C110">
        <f t="shared" si="55"/>
        <v>27</v>
      </c>
      <c r="D110">
        <f t="shared" si="56"/>
        <v>3.0126052322410057E-4</v>
      </c>
      <c r="E110">
        <f t="shared" si="57"/>
        <v>2.5108510717020138E-5</v>
      </c>
      <c r="F110">
        <f t="shared" si="58"/>
        <v>0.05</v>
      </c>
      <c r="G110">
        <f t="shared" si="59"/>
        <v>4.2653187775606449E-3</v>
      </c>
      <c r="H110">
        <f t="shared" si="60"/>
        <v>0.02</v>
      </c>
      <c r="I110">
        <f t="shared" si="61"/>
        <v>1.1535769935449984</v>
      </c>
      <c r="J110">
        <f t="shared" si="62"/>
        <v>1.6111924334383017E-5</v>
      </c>
      <c r="K110">
        <f t="shared" si="63"/>
        <v>2.7369511740907319E-3</v>
      </c>
      <c r="L110">
        <f t="shared" si="64"/>
        <v>0</v>
      </c>
      <c r="M110">
        <f t="shared" si="65"/>
        <v>0.63893869297459971</v>
      </c>
      <c r="N110">
        <f t="shared" si="66"/>
        <v>10.76</v>
      </c>
      <c r="O110">
        <f t="shared" si="67"/>
        <v>0.2152</v>
      </c>
      <c r="P110">
        <f t="shared" si="68"/>
        <v>5.7678849677249922</v>
      </c>
      <c r="Q110">
        <f t="shared" si="69"/>
        <v>288.39424838624961</v>
      </c>
      <c r="R110">
        <f t="shared" si="70"/>
        <v>6.9046032953457477</v>
      </c>
      <c r="S110">
        <f t="shared" si="71"/>
        <v>0.13809206590691495</v>
      </c>
      <c r="T110">
        <f t="shared" si="72"/>
        <v>3.7012042337666524</v>
      </c>
      <c r="U110">
        <f t="shared" si="73"/>
        <v>1.6111924334383017</v>
      </c>
      <c r="V110">
        <f t="shared" si="74"/>
        <v>4.646586308470515E-3</v>
      </c>
      <c r="W110">
        <f t="shared" si="75"/>
        <v>1.4494679759254081</v>
      </c>
      <c r="X110">
        <f t="shared" si="76"/>
        <v>-1.4716197729239182</v>
      </c>
      <c r="Y110">
        <f t="shared" si="77"/>
        <v>0.99673694261856227</v>
      </c>
      <c r="Z110">
        <f t="shared" si="78"/>
        <v>0.82731746659297289</v>
      </c>
      <c r="AA110">
        <f t="shared" si="79"/>
        <v>1.2174967423235419</v>
      </c>
      <c r="AB110">
        <f t="shared" si="80"/>
        <v>5.7309994863117613</v>
      </c>
      <c r="AC110">
        <f t="shared" si="81"/>
        <v>0.11461998972623523</v>
      </c>
      <c r="AD110">
        <f t="shared" si="82"/>
        <v>3.0620709100230123</v>
      </c>
      <c r="AE110">
        <f t="shared" si="83"/>
        <v>1.3329676422259429</v>
      </c>
      <c r="AF110">
        <f t="shared" si="84"/>
        <v>3.8442020130294205E-3</v>
      </c>
      <c r="AG110">
        <f t="shared" si="47"/>
        <v>-46.706238650790965</v>
      </c>
      <c r="AH110">
        <f t="shared" si="48"/>
        <v>-73.099718587003338</v>
      </c>
      <c r="AI110">
        <f t="shared" si="49"/>
        <v>0</v>
      </c>
      <c r="AK110" t="b">
        <f t="shared" si="85"/>
        <v>1</v>
      </c>
      <c r="AL110" t="b">
        <f t="shared" si="86"/>
        <v>1</v>
      </c>
      <c r="AM110">
        <f t="shared" si="87"/>
        <v>-46.706238650790965</v>
      </c>
      <c r="AN110" t="b">
        <f t="shared" si="88"/>
        <v>1</v>
      </c>
      <c r="AO110">
        <f t="shared" si="89"/>
        <v>-1.2174967423235419</v>
      </c>
      <c r="AP110">
        <f>SUM(AO111:$AO$171)</f>
        <v>-38.640887034659194</v>
      </c>
      <c r="AQ110" t="b">
        <f t="shared" si="50"/>
        <v>1</v>
      </c>
      <c r="AR110" t="b">
        <f t="shared" si="90"/>
        <v>1</v>
      </c>
      <c r="AS110" t="b">
        <f t="shared" si="91"/>
        <v>1</v>
      </c>
      <c r="AT110" t="b">
        <f t="shared" si="93"/>
        <v>1</v>
      </c>
      <c r="AU110">
        <f t="shared" si="51"/>
        <v>-73.099718587003338</v>
      </c>
      <c r="AV110" t="b">
        <f t="shared" si="52"/>
        <v>1</v>
      </c>
      <c r="AW110" t="b">
        <f t="shared" si="53"/>
        <v>1</v>
      </c>
      <c r="AX110" t="b">
        <f t="shared" si="92"/>
        <v>1</v>
      </c>
    </row>
    <row r="111" spans="1:50" x14ac:dyDescent="0.35">
      <c r="A111">
        <v>59</v>
      </c>
      <c r="B111">
        <f t="shared" si="54"/>
        <v>4</v>
      </c>
      <c r="C111">
        <f t="shared" si="55"/>
        <v>27</v>
      </c>
      <c r="D111">
        <f t="shared" si="56"/>
        <v>3.0126052322410057E-4</v>
      </c>
      <c r="E111">
        <f t="shared" si="57"/>
        <v>2.5108510717020138E-5</v>
      </c>
      <c r="F111">
        <f t="shared" si="58"/>
        <v>0.05</v>
      </c>
      <c r="G111">
        <f t="shared" si="59"/>
        <v>4.2653187775606449E-3</v>
      </c>
      <c r="H111">
        <f t="shared" si="60"/>
        <v>0.02</v>
      </c>
      <c r="I111">
        <f t="shared" si="61"/>
        <v>1.1564220256142033</v>
      </c>
      <c r="J111">
        <f t="shared" si="62"/>
        <v>1.6042799020071576E-5</v>
      </c>
      <c r="K111">
        <f t="shared" si="63"/>
        <v>2.7252087772027108E-3</v>
      </c>
      <c r="L111">
        <f t="shared" si="64"/>
        <v>0</v>
      </c>
      <c r="M111">
        <f t="shared" si="65"/>
        <v>0.63619744139837686</v>
      </c>
      <c r="N111">
        <f t="shared" si="66"/>
        <v>10.76</v>
      </c>
      <c r="O111">
        <f t="shared" si="67"/>
        <v>0.2152</v>
      </c>
      <c r="P111">
        <f t="shared" si="68"/>
        <v>5.7821101280710163</v>
      </c>
      <c r="Q111">
        <f t="shared" si="69"/>
        <v>289.10550640355081</v>
      </c>
      <c r="R111">
        <f t="shared" si="70"/>
        <v>6.8749803364066926</v>
      </c>
      <c r="S111">
        <f t="shared" si="71"/>
        <v>0.13749960672813386</v>
      </c>
      <c r="T111">
        <f t="shared" si="72"/>
        <v>3.6944138878648904</v>
      </c>
      <c r="U111">
        <f t="shared" si="73"/>
        <v>1.6042799020071576</v>
      </c>
      <c r="V111">
        <f t="shared" si="74"/>
        <v>4.6380615348281815E-3</v>
      </c>
      <c r="W111">
        <f t="shared" si="75"/>
        <v>1.4341488782716827</v>
      </c>
      <c r="X111">
        <f t="shared" si="76"/>
        <v>-1.4562056369682299</v>
      </c>
      <c r="Y111">
        <f t="shared" si="77"/>
        <v>0.99673694261856227</v>
      </c>
      <c r="Z111">
        <f t="shared" si="78"/>
        <v>0.82461788222681431</v>
      </c>
      <c r="AA111">
        <f t="shared" si="79"/>
        <v>1.2008132084434919</v>
      </c>
      <c r="AB111">
        <f t="shared" si="80"/>
        <v>5.6877913147924897</v>
      </c>
      <c r="AC111">
        <f t="shared" si="81"/>
        <v>0.11375582629584979</v>
      </c>
      <c r="AD111">
        <f t="shared" si="82"/>
        <v>3.0464797562804775</v>
      </c>
      <c r="AE111">
        <f t="shared" si="83"/>
        <v>1.3229178952921836</v>
      </c>
      <c r="AF111">
        <f t="shared" si="84"/>
        <v>3.8246284804876632E-3</v>
      </c>
      <c r="AG111">
        <f t="shared" si="47"/>
        <v>-45.402937085370709</v>
      </c>
      <c r="AH111">
        <f t="shared" si="48"/>
        <v>-71.366110787201521</v>
      </c>
      <c r="AI111">
        <f t="shared" si="49"/>
        <v>0</v>
      </c>
      <c r="AK111" t="b">
        <f t="shared" si="85"/>
        <v>1</v>
      </c>
      <c r="AL111" t="b">
        <f t="shared" si="86"/>
        <v>1</v>
      </c>
      <c r="AM111">
        <f t="shared" si="87"/>
        <v>-45.402937085370702</v>
      </c>
      <c r="AN111" t="b">
        <f t="shared" si="88"/>
        <v>1</v>
      </c>
      <c r="AO111">
        <f t="shared" si="89"/>
        <v>-1.200813208443491</v>
      </c>
      <c r="AP111">
        <f>SUM(AO112:$AO$171)</f>
        <v>-37.440073826215702</v>
      </c>
      <c r="AQ111" t="b">
        <f t="shared" si="50"/>
        <v>1</v>
      </c>
      <c r="AR111" t="b">
        <f t="shared" si="90"/>
        <v>1</v>
      </c>
      <c r="AS111" t="b">
        <f t="shared" si="91"/>
        <v>1</v>
      </c>
      <c r="AT111" t="b">
        <f t="shared" si="93"/>
        <v>1</v>
      </c>
      <c r="AU111">
        <f t="shared" si="51"/>
        <v>-71.366110787201521</v>
      </c>
      <c r="AV111" t="b">
        <f t="shared" si="52"/>
        <v>1</v>
      </c>
      <c r="AW111" t="b">
        <f t="shared" si="53"/>
        <v>1</v>
      </c>
      <c r="AX111" t="b">
        <f t="shared" si="92"/>
        <v>1</v>
      </c>
    </row>
    <row r="112" spans="1:50" x14ac:dyDescent="0.35">
      <c r="A112">
        <v>60</v>
      </c>
      <c r="B112">
        <f t="shared" si="54"/>
        <v>5</v>
      </c>
      <c r="C112">
        <f t="shared" si="55"/>
        <v>28</v>
      </c>
      <c r="D112">
        <f t="shared" si="56"/>
        <v>3.1638644167109042E-4</v>
      </c>
      <c r="E112">
        <f t="shared" si="57"/>
        <v>2.6369360857314561E-5</v>
      </c>
      <c r="F112">
        <f t="shared" si="58"/>
        <v>0.04</v>
      </c>
      <c r="G112">
        <f t="shared" si="59"/>
        <v>3.3960531989175591E-3</v>
      </c>
      <c r="H112">
        <f t="shared" si="60"/>
        <v>0.02</v>
      </c>
      <c r="I112">
        <f t="shared" si="61"/>
        <v>1.1592740743000018</v>
      </c>
      <c r="J112">
        <f t="shared" si="62"/>
        <v>1.6776119908734035E-5</v>
      </c>
      <c r="K112">
        <f t="shared" si="63"/>
        <v>2.1605033834084428E-3</v>
      </c>
      <c r="L112">
        <f t="shared" si="64"/>
        <v>0</v>
      </c>
      <c r="M112">
        <f t="shared" si="65"/>
        <v>0.63402016189505972</v>
      </c>
      <c r="N112">
        <f t="shared" si="66"/>
        <v>10.76</v>
      </c>
      <c r="O112">
        <f t="shared" si="67"/>
        <v>0.2152</v>
      </c>
      <c r="P112">
        <f t="shared" si="68"/>
        <v>5.796370371500009</v>
      </c>
      <c r="Q112">
        <f t="shared" si="69"/>
        <v>289.81851857500044</v>
      </c>
      <c r="R112">
        <f t="shared" si="70"/>
        <v>6.8454844694465349</v>
      </c>
      <c r="S112">
        <f t="shared" si="71"/>
        <v>0.13690968938893069</v>
      </c>
      <c r="T112">
        <f t="shared" si="72"/>
        <v>3.6876359997456647</v>
      </c>
      <c r="U112">
        <f t="shared" si="73"/>
        <v>1.6776119908734035</v>
      </c>
      <c r="V112">
        <f t="shared" si="74"/>
        <v>4.8620302193858695E-3</v>
      </c>
      <c r="W112">
        <f t="shared" si="75"/>
        <v>1.3384647592191499</v>
      </c>
      <c r="X112">
        <f t="shared" si="76"/>
        <v>-1.3604268873584804</v>
      </c>
      <c r="Y112">
        <f t="shared" si="77"/>
        <v>0.99673694261856227</v>
      </c>
      <c r="Z112">
        <f t="shared" si="78"/>
        <v>0.82192710675934855</v>
      </c>
      <c r="AA112">
        <f t="shared" si="79"/>
        <v>1.1181717354841822</v>
      </c>
      <c r="AB112">
        <f t="shared" si="80"/>
        <v>5.6449089060115494</v>
      </c>
      <c r="AC112">
        <f t="shared" si="81"/>
        <v>0.11289817812023098</v>
      </c>
      <c r="AD112">
        <f t="shared" si="82"/>
        <v>3.0309679880525722</v>
      </c>
      <c r="AE112">
        <f t="shared" si="83"/>
        <v>1.3788747699233672</v>
      </c>
      <c r="AF112">
        <f t="shared" si="84"/>
        <v>3.9962344311963481E-3</v>
      </c>
      <c r="AG112">
        <f t="shared" si="47"/>
        <v>-44.191147599377281</v>
      </c>
      <c r="AH112">
        <f t="shared" si="48"/>
        <v>-69.69990901754889</v>
      </c>
      <c r="AI112">
        <f t="shared" si="49"/>
        <v>0</v>
      </c>
      <c r="AK112" t="b">
        <f t="shared" si="85"/>
        <v>1</v>
      </c>
      <c r="AL112" t="b">
        <f t="shared" si="86"/>
        <v>1</v>
      </c>
      <c r="AM112">
        <f t="shared" si="87"/>
        <v>-44.191147599377281</v>
      </c>
      <c r="AN112" t="b">
        <f t="shared" si="88"/>
        <v>1</v>
      </c>
      <c r="AO112">
        <f t="shared" si="89"/>
        <v>-1.1181717354841822</v>
      </c>
      <c r="AP112">
        <f>SUM(AO113:$AO$171)</f>
        <v>-36.32190209073152</v>
      </c>
      <c r="AQ112" t="b">
        <f t="shared" si="50"/>
        <v>1</v>
      </c>
      <c r="AR112" t="b">
        <f t="shared" si="90"/>
        <v>1</v>
      </c>
      <c r="AS112" t="b">
        <f t="shared" si="91"/>
        <v>1</v>
      </c>
      <c r="AT112" t="b">
        <f t="shared" si="93"/>
        <v>1</v>
      </c>
      <c r="AU112">
        <f t="shared" si="51"/>
        <v>-69.69990901754889</v>
      </c>
      <c r="AV112" t="b">
        <f t="shared" si="52"/>
        <v>1</v>
      </c>
      <c r="AW112" t="b">
        <f t="shared" si="53"/>
        <v>1</v>
      </c>
      <c r="AX112" t="b">
        <f t="shared" si="92"/>
        <v>1</v>
      </c>
    </row>
    <row r="113" spans="1:50" x14ac:dyDescent="0.35">
      <c r="A113">
        <v>61</v>
      </c>
      <c r="B113">
        <f t="shared" si="54"/>
        <v>5</v>
      </c>
      <c r="C113">
        <f t="shared" si="55"/>
        <v>28</v>
      </c>
      <c r="D113">
        <f t="shared" si="56"/>
        <v>3.1638644167109042E-4</v>
      </c>
      <c r="E113">
        <f t="shared" si="57"/>
        <v>2.6369360857314561E-5</v>
      </c>
      <c r="F113">
        <f t="shared" si="58"/>
        <v>0.04</v>
      </c>
      <c r="G113">
        <f t="shared" si="59"/>
        <v>3.3960531989175591E-3</v>
      </c>
      <c r="H113">
        <f t="shared" si="60"/>
        <v>0.02</v>
      </c>
      <c r="I113">
        <f t="shared" si="61"/>
        <v>1.1621331569072633</v>
      </c>
      <c r="J113">
        <f t="shared" si="62"/>
        <v>1.6718706439823829E-5</v>
      </c>
      <c r="K113">
        <f t="shared" si="63"/>
        <v>2.1531094213654597E-3</v>
      </c>
      <c r="L113">
        <f t="shared" si="64"/>
        <v>0</v>
      </c>
      <c r="M113">
        <f t="shared" si="65"/>
        <v>0.63185033376725441</v>
      </c>
      <c r="N113">
        <f t="shared" si="66"/>
        <v>10.76</v>
      </c>
      <c r="O113">
        <f t="shared" si="67"/>
        <v>0.2152</v>
      </c>
      <c r="P113">
        <f t="shared" si="68"/>
        <v>5.8106657845363161</v>
      </c>
      <c r="Q113">
        <f t="shared" si="69"/>
        <v>290.53328922681584</v>
      </c>
      <c r="R113">
        <f t="shared" si="70"/>
        <v>6.8220569419908426</v>
      </c>
      <c r="S113">
        <f t="shared" si="71"/>
        <v>0.13644113883981684</v>
      </c>
      <c r="T113">
        <f t="shared" si="72"/>
        <v>3.6840792614297992</v>
      </c>
      <c r="U113">
        <f t="shared" si="73"/>
        <v>1.6718706439823829</v>
      </c>
      <c r="V113">
        <f t="shared" si="74"/>
        <v>4.8573407735795649E-3</v>
      </c>
      <c r="W113">
        <f t="shared" si="75"/>
        <v>1.3248085569652643</v>
      </c>
      <c r="X113">
        <f t="shared" si="76"/>
        <v>-1.3466955233885374</v>
      </c>
      <c r="Y113">
        <f t="shared" si="77"/>
        <v>0.99673694261856227</v>
      </c>
      <c r="Z113">
        <f t="shared" si="78"/>
        <v>0.81924511144663381</v>
      </c>
      <c r="AA113">
        <f t="shared" si="79"/>
        <v>1.1032737241431247</v>
      </c>
      <c r="AB113">
        <f t="shared" si="80"/>
        <v>5.6072335244780618</v>
      </c>
      <c r="AC113">
        <f t="shared" si="81"/>
        <v>0.11214467048956124</v>
      </c>
      <c r="AD113">
        <f t="shared" si="82"/>
        <v>3.0181639251082881</v>
      </c>
      <c r="AE113">
        <f t="shared" si="83"/>
        <v>1.3696718520537028</v>
      </c>
      <c r="AF113">
        <f t="shared" si="84"/>
        <v>3.9793526833854691E-3</v>
      </c>
      <c r="AG113">
        <f t="shared" si="47"/>
        <v>-42.989122393905845</v>
      </c>
      <c r="AH113">
        <f t="shared" si="48"/>
        <v>-68.036875342921206</v>
      </c>
      <c r="AI113">
        <f t="shared" si="49"/>
        <v>0</v>
      </c>
      <c r="AK113" t="b">
        <f t="shared" si="85"/>
        <v>1</v>
      </c>
      <c r="AL113" t="b">
        <f t="shared" si="86"/>
        <v>1</v>
      </c>
      <c r="AM113">
        <f t="shared" si="87"/>
        <v>-42.989122393905845</v>
      </c>
      <c r="AN113" t="b">
        <f t="shared" si="88"/>
        <v>1</v>
      </c>
      <c r="AO113">
        <f t="shared" si="89"/>
        <v>-1.1032737241431247</v>
      </c>
      <c r="AP113">
        <f>SUM(AO114:$AO$171)</f>
        <v>-35.218628366588398</v>
      </c>
      <c r="AQ113" t="b">
        <f t="shared" si="50"/>
        <v>1</v>
      </c>
      <c r="AR113" t="b">
        <f t="shared" si="90"/>
        <v>1</v>
      </c>
      <c r="AS113" t="b">
        <f t="shared" si="91"/>
        <v>1</v>
      </c>
      <c r="AT113" t="b">
        <f t="shared" si="93"/>
        <v>1</v>
      </c>
      <c r="AU113">
        <f t="shared" si="51"/>
        <v>-68.036875342921206</v>
      </c>
      <c r="AV113" t="b">
        <f t="shared" si="52"/>
        <v>1</v>
      </c>
      <c r="AW113" t="b">
        <f t="shared" si="53"/>
        <v>1</v>
      </c>
      <c r="AX113" t="b">
        <f t="shared" si="92"/>
        <v>1</v>
      </c>
    </row>
    <row r="114" spans="1:50" x14ac:dyDescent="0.35">
      <c r="A114">
        <v>62</v>
      </c>
      <c r="B114">
        <f t="shared" si="54"/>
        <v>5</v>
      </c>
      <c r="C114">
        <f t="shared" si="55"/>
        <v>28</v>
      </c>
      <c r="D114">
        <f t="shared" si="56"/>
        <v>3.1638644167109042E-4</v>
      </c>
      <c r="E114">
        <f t="shared" si="57"/>
        <v>2.6369360857314561E-5</v>
      </c>
      <c r="F114">
        <f t="shared" si="58"/>
        <v>0.04</v>
      </c>
      <c r="G114">
        <f t="shared" si="59"/>
        <v>3.3960531989175591E-3</v>
      </c>
      <c r="H114">
        <f t="shared" si="60"/>
        <v>0.02</v>
      </c>
      <c r="I114">
        <f t="shared" si="61"/>
        <v>1.1649992907835354</v>
      </c>
      <c r="J114">
        <f t="shared" si="62"/>
        <v>1.6661489458923379E-5</v>
      </c>
      <c r="K114">
        <f t="shared" si="63"/>
        <v>2.1457407639228362E-3</v>
      </c>
      <c r="L114">
        <f t="shared" si="64"/>
        <v>0</v>
      </c>
      <c r="M114">
        <f t="shared" si="65"/>
        <v>0.6296879315138727</v>
      </c>
      <c r="N114">
        <f t="shared" si="66"/>
        <v>10.76</v>
      </c>
      <c r="O114">
        <f t="shared" si="67"/>
        <v>0.2152</v>
      </c>
      <c r="P114">
        <f t="shared" si="68"/>
        <v>5.8249964539176773</v>
      </c>
      <c r="Q114">
        <f t="shared" si="69"/>
        <v>291.24982269588384</v>
      </c>
      <c r="R114">
        <f t="shared" si="70"/>
        <v>6.7987095913356574</v>
      </c>
      <c r="S114">
        <f t="shared" si="71"/>
        <v>0.13597419182671316</v>
      </c>
      <c r="T114">
        <f t="shared" si="72"/>
        <v>3.6805259536009576</v>
      </c>
      <c r="U114">
        <f t="shared" si="73"/>
        <v>1.666148945892338</v>
      </c>
      <c r="V114">
        <f t="shared" si="74"/>
        <v>4.8526558507607717E-3</v>
      </c>
      <c r="W114">
        <f t="shared" si="75"/>
        <v>1.3112078441648884</v>
      </c>
      <c r="X114">
        <f t="shared" si="76"/>
        <v>-1.3330199061005263</v>
      </c>
      <c r="Y114">
        <f t="shared" si="77"/>
        <v>0.99673694261856227</v>
      </c>
      <c r="Z114">
        <f t="shared" si="78"/>
        <v>0.81657186763852108</v>
      </c>
      <c r="AA114">
        <f t="shared" si="79"/>
        <v>1.0885065543238319</v>
      </c>
      <c r="AB114">
        <f t="shared" si="80"/>
        <v>5.5698095968470787</v>
      </c>
      <c r="AC114">
        <f t="shared" si="81"/>
        <v>0.11139619193694159</v>
      </c>
      <c r="AD114">
        <f t="shared" si="82"/>
        <v>3.0054139518239826</v>
      </c>
      <c r="AE114">
        <f t="shared" si="83"/>
        <v>1.3605303565112596</v>
      </c>
      <c r="AF114">
        <f t="shared" si="84"/>
        <v>3.9625422510627195E-3</v>
      </c>
      <c r="AG114">
        <f t="shared" si="47"/>
        <v>-41.796837687988067</v>
      </c>
      <c r="AH114">
        <f t="shared" si="48"/>
        <v>-66.377066474025696</v>
      </c>
      <c r="AI114">
        <f t="shared" si="49"/>
        <v>0</v>
      </c>
      <c r="AK114" t="b">
        <f t="shared" si="85"/>
        <v>1</v>
      </c>
      <c r="AL114" t="b">
        <f t="shared" si="86"/>
        <v>1</v>
      </c>
      <c r="AM114">
        <f t="shared" si="87"/>
        <v>-41.796837687988067</v>
      </c>
      <c r="AN114" t="b">
        <f t="shared" si="88"/>
        <v>1</v>
      </c>
      <c r="AO114">
        <f t="shared" si="89"/>
        <v>-1.0885065543238328</v>
      </c>
      <c r="AP114">
        <f>SUM(AO115:$AO$171)</f>
        <v>-34.130121812264562</v>
      </c>
      <c r="AQ114" t="b">
        <f t="shared" si="50"/>
        <v>1</v>
      </c>
      <c r="AR114" t="b">
        <f t="shared" si="90"/>
        <v>1</v>
      </c>
      <c r="AS114" t="b">
        <f t="shared" si="91"/>
        <v>1</v>
      </c>
      <c r="AT114" t="b">
        <f t="shared" si="93"/>
        <v>1</v>
      </c>
      <c r="AU114">
        <f t="shared" si="51"/>
        <v>-66.377066474025696</v>
      </c>
      <c r="AV114" t="b">
        <f t="shared" si="52"/>
        <v>1</v>
      </c>
      <c r="AW114" t="b">
        <f t="shared" si="53"/>
        <v>1</v>
      </c>
      <c r="AX114" t="b">
        <f t="shared" si="92"/>
        <v>1</v>
      </c>
    </row>
    <row r="115" spans="1:50" x14ac:dyDescent="0.35">
      <c r="A115">
        <v>63</v>
      </c>
      <c r="B115">
        <f t="shared" si="54"/>
        <v>5</v>
      </c>
      <c r="C115">
        <f t="shared" si="55"/>
        <v>28</v>
      </c>
      <c r="D115">
        <f t="shared" si="56"/>
        <v>3.1638644167109042E-4</v>
      </c>
      <c r="E115">
        <f t="shared" si="57"/>
        <v>2.6369360857314561E-5</v>
      </c>
      <c r="F115">
        <f t="shared" si="58"/>
        <v>0.04</v>
      </c>
      <c r="G115">
        <f t="shared" si="59"/>
        <v>3.3960531989175591E-3</v>
      </c>
      <c r="H115">
        <f t="shared" si="60"/>
        <v>0.02</v>
      </c>
      <c r="I115">
        <f t="shared" si="61"/>
        <v>1.16787249331915</v>
      </c>
      <c r="J115">
        <f t="shared" si="62"/>
        <v>1.6604468293585288E-5</v>
      </c>
      <c r="K115">
        <f t="shared" si="63"/>
        <v>2.1383973244798035E-3</v>
      </c>
      <c r="L115">
        <f t="shared" si="64"/>
        <v>0</v>
      </c>
      <c r="M115">
        <f t="shared" si="65"/>
        <v>0.62753292972109931</v>
      </c>
      <c r="N115">
        <f t="shared" si="66"/>
        <v>10.76</v>
      </c>
      <c r="O115">
        <f t="shared" si="67"/>
        <v>0.2152</v>
      </c>
      <c r="P115">
        <f t="shared" si="68"/>
        <v>5.83936246659575</v>
      </c>
      <c r="Q115">
        <f t="shared" si="69"/>
        <v>291.96812332978749</v>
      </c>
      <c r="R115">
        <f t="shared" si="70"/>
        <v>6.7754421430892702</v>
      </c>
      <c r="S115">
        <f t="shared" si="71"/>
        <v>0.13550884286178541</v>
      </c>
      <c r="T115">
        <f t="shared" si="72"/>
        <v>3.6769760729504233</v>
      </c>
      <c r="U115">
        <f t="shared" si="73"/>
        <v>1.6604468293585288</v>
      </c>
      <c r="V115">
        <f t="shared" si="74"/>
        <v>4.8479754465670551E-3</v>
      </c>
      <c r="W115">
        <f t="shared" si="75"/>
        <v>1.2976624224719655</v>
      </c>
      <c r="X115">
        <f t="shared" si="76"/>
        <v>-1.3193998362680679</v>
      </c>
      <c r="Y115">
        <f t="shared" si="77"/>
        <v>0.99673694261856227</v>
      </c>
      <c r="Z115">
        <f t="shared" si="78"/>
        <v>0.81390734677834886</v>
      </c>
      <c r="AA115">
        <f t="shared" si="79"/>
        <v>1.0738692200767304</v>
      </c>
      <c r="AB115">
        <f t="shared" si="80"/>
        <v>5.5326354448591495</v>
      </c>
      <c r="AC115">
        <f t="shared" si="81"/>
        <v>0.11065270889718298</v>
      </c>
      <c r="AD115">
        <f t="shared" si="82"/>
        <v>2.9927178397025513</v>
      </c>
      <c r="AE115">
        <f t="shared" si="83"/>
        <v>1.351449873349722</v>
      </c>
      <c r="AF115">
        <f t="shared" si="84"/>
        <v>3.9458028329619728E-3</v>
      </c>
      <c r="AG115">
        <f t="shared" si="47"/>
        <v>-40.614269822029279</v>
      </c>
      <c r="AH115">
        <f t="shared" si="48"/>
        <v>-64.720539589977989</v>
      </c>
      <c r="AI115">
        <f t="shared" si="49"/>
        <v>0</v>
      </c>
      <c r="AK115" t="b">
        <f t="shared" si="85"/>
        <v>1</v>
      </c>
      <c r="AL115" t="b">
        <f t="shared" si="86"/>
        <v>1</v>
      </c>
      <c r="AM115">
        <f t="shared" si="87"/>
        <v>-40.614269822029271</v>
      </c>
      <c r="AN115" t="b">
        <f t="shared" si="88"/>
        <v>1</v>
      </c>
      <c r="AO115">
        <f t="shared" si="89"/>
        <v>-1.0738692200767304</v>
      </c>
      <c r="AP115">
        <f>SUM(AO116:$AO$171)</f>
        <v>-33.056252592187832</v>
      </c>
      <c r="AQ115" t="b">
        <f t="shared" si="50"/>
        <v>1</v>
      </c>
      <c r="AR115" t="b">
        <f t="shared" si="90"/>
        <v>1</v>
      </c>
      <c r="AS115" t="b">
        <f t="shared" si="91"/>
        <v>1</v>
      </c>
      <c r="AT115" t="b">
        <f t="shared" si="93"/>
        <v>1</v>
      </c>
      <c r="AU115">
        <f t="shared" si="51"/>
        <v>-64.720539589977975</v>
      </c>
      <c r="AV115" t="b">
        <f t="shared" si="52"/>
        <v>1</v>
      </c>
      <c r="AW115" t="b">
        <f t="shared" si="53"/>
        <v>1</v>
      </c>
      <c r="AX115" t="b">
        <f t="shared" si="92"/>
        <v>1</v>
      </c>
    </row>
    <row r="116" spans="1:50" x14ac:dyDescent="0.35">
      <c r="A116">
        <v>64</v>
      </c>
      <c r="B116">
        <f t="shared" si="54"/>
        <v>5</v>
      </c>
      <c r="C116">
        <f t="shared" si="55"/>
        <v>28</v>
      </c>
      <c r="D116">
        <f t="shared" si="56"/>
        <v>3.1638644167109042E-4</v>
      </c>
      <c r="E116">
        <f t="shared" si="57"/>
        <v>2.6369360857314561E-5</v>
      </c>
      <c r="F116">
        <f t="shared" si="58"/>
        <v>0.04</v>
      </c>
      <c r="G116">
        <f t="shared" si="59"/>
        <v>3.3960531989175591E-3</v>
      </c>
      <c r="H116">
        <f t="shared" si="60"/>
        <v>0.02</v>
      </c>
      <c r="I116">
        <f t="shared" si="61"/>
        <v>1.1707527819473276</v>
      </c>
      <c r="J116">
        <f t="shared" si="62"/>
        <v>1.6547642273663486E-5</v>
      </c>
      <c r="K116">
        <f t="shared" si="63"/>
        <v>2.1310790167319692E-3</v>
      </c>
      <c r="L116">
        <f t="shared" si="64"/>
        <v>0</v>
      </c>
      <c r="M116">
        <f t="shared" si="65"/>
        <v>0.62538530306209372</v>
      </c>
      <c r="N116">
        <f t="shared" si="66"/>
        <v>10.76</v>
      </c>
      <c r="O116">
        <f t="shared" si="67"/>
        <v>0.2152</v>
      </c>
      <c r="P116">
        <f t="shared" si="68"/>
        <v>5.8537639097366378</v>
      </c>
      <c r="Q116">
        <f t="shared" si="69"/>
        <v>292.68819548683189</v>
      </c>
      <c r="R116">
        <f t="shared" si="70"/>
        <v>6.7522543237990282</v>
      </c>
      <c r="S116">
        <f t="shared" si="71"/>
        <v>0.13504508647598057</v>
      </c>
      <c r="T116">
        <f t="shared" si="72"/>
        <v>3.6734296161726689</v>
      </c>
      <c r="U116">
        <f t="shared" si="73"/>
        <v>1.6547642273663485</v>
      </c>
      <c r="V116">
        <f t="shared" si="74"/>
        <v>4.8432995566401816E-3</v>
      </c>
      <c r="W116">
        <f t="shared" si="75"/>
        <v>1.2841720942273898</v>
      </c>
      <c r="X116">
        <f t="shared" si="76"/>
        <v>-1.3058351153547489</v>
      </c>
      <c r="Y116">
        <f t="shared" si="77"/>
        <v>0.99673694261856227</v>
      </c>
      <c r="Z116">
        <f t="shared" si="78"/>
        <v>0.81125152040263726</v>
      </c>
      <c r="AA116">
        <f t="shared" si="79"/>
        <v>1.0593607227266943</v>
      </c>
      <c r="AB116">
        <f t="shared" si="80"/>
        <v>5.4957094014559011</v>
      </c>
      <c r="AC116">
        <f t="shared" si="81"/>
        <v>0.10991418802911802</v>
      </c>
      <c r="AD116">
        <f t="shared" si="82"/>
        <v>2.9800753612121538</v>
      </c>
      <c r="AE116">
        <f t="shared" si="83"/>
        <v>1.3424299953588457</v>
      </c>
      <c r="AF116">
        <f t="shared" si="84"/>
        <v>3.9291341290897666E-3</v>
      </c>
      <c r="AG116">
        <f t="shared" ref="AG116:AG147" si="94">(AG117+X117)*Y117</f>
        <v>-39.441395257515872</v>
      </c>
      <c r="AH116">
        <f t="shared" ref="AH116:AH147" si="95">IF(M116&gt;0,AG116/M116,0)</f>
        <v>-63.067352341664773</v>
      </c>
      <c r="AI116">
        <f t="shared" ref="AI116:AI147" si="96">IF(AG116&gt;0,AG116,0)</f>
        <v>0</v>
      </c>
      <c r="AK116" t="b">
        <f t="shared" si="85"/>
        <v>1</v>
      </c>
      <c r="AL116" t="b">
        <f t="shared" si="86"/>
        <v>1</v>
      </c>
      <c r="AM116">
        <f t="shared" si="87"/>
        <v>-39.441395257515872</v>
      </c>
      <c r="AN116" t="b">
        <f t="shared" si="88"/>
        <v>1</v>
      </c>
      <c r="AO116">
        <f t="shared" si="89"/>
        <v>-1.0593607227266943</v>
      </c>
      <c r="AP116">
        <f>SUM(AO117:$AO$171)</f>
        <v>-31.99689186946113</v>
      </c>
      <c r="AQ116" t="b">
        <f t="shared" ref="AQ116:AQ147" si="97">ABS(AG116*Z116-AP116)&lt;=0.000000001*MAX(ABS(AG116*Z116),ABS(AP116),scale_money)</f>
        <v>1</v>
      </c>
      <c r="AR116" t="b">
        <f t="shared" si="90"/>
        <v>1</v>
      </c>
      <c r="AS116" t="b">
        <f t="shared" si="91"/>
        <v>1</v>
      </c>
      <c r="AT116" t="b">
        <f t="shared" si="93"/>
        <v>1</v>
      </c>
      <c r="AU116">
        <f t="shared" ref="AU116:AU147" si="98">-(N117-O117)+v_m*(E117*(sum_assured+Q117)+P117+(1-E117)*(1-G117)*AH117)</f>
        <v>-63.06735234166478</v>
      </c>
      <c r="AV116" t="b">
        <f t="shared" ref="AV116:AV147" si="99">ABS(AH116-AU116)&lt;=0.000000001*MAX(ABS(AH116),ABS(AU116),scale_pp)</f>
        <v>1</v>
      </c>
      <c r="AW116" t="b">
        <f t="shared" ref="AW116:AW147" si="100">AND(AI116&gt;=0,AI116&gt;=AG116)</f>
        <v>1</v>
      </c>
      <c r="AX116" t="b">
        <f t="shared" si="92"/>
        <v>1</v>
      </c>
    </row>
    <row r="117" spans="1:50" x14ac:dyDescent="0.35">
      <c r="A117">
        <v>65</v>
      </c>
      <c r="B117">
        <f t="shared" ref="B117:B148" si="101">MIN(INT((dur_m+A117-1)/12),dur_y_last)</f>
        <v>5</v>
      </c>
      <c r="C117">
        <f t="shared" ref="C117:C148" si="102">age_at_entry+B117</f>
        <v>28</v>
      </c>
      <c r="D117">
        <f t="shared" ref="D117:D148" si="103">INDEX(mort_table,MATCH(C117,mort_age,0),MATCH(sex,mort_sex,0))</f>
        <v>3.1638644167109042E-4</v>
      </c>
      <c r="E117">
        <f t="shared" ref="E117:E148" si="104">IF(A117&lt;=rem_m,1-(1-D117)^(1/12),0)</f>
        <v>2.6369360857314561E-5</v>
      </c>
      <c r="F117">
        <f t="shared" ref="F117:F148" si="105">IF(A117&lt;=prem_rem_m,INDEX(lapse_table,MATCH(MIN(B117,5),lapse_key,0)),0)</f>
        <v>0.04</v>
      </c>
      <c r="G117">
        <f t="shared" ref="G117:G148" si="106">1-(1-F117)^(1/12)</f>
        <v>3.3960531989175591E-3</v>
      </c>
      <c r="H117">
        <f t="shared" ref="H117:H148" si="107">INDEX(comm_table,MATCH(MIN(B117,1),comm_key,0))</f>
        <v>0.02</v>
      </c>
      <c r="I117">
        <f t="shared" ref="I117:I148" si="108">(1+e_m)^A117</f>
        <v>1.1736401741442848</v>
      </c>
      <c r="J117">
        <f t="shared" ref="J117:J148" si="109">M116*E117</f>
        <v>1.6491010731305379E-5</v>
      </c>
      <c r="K117">
        <f t="shared" ref="K117:K148" si="110">(M116-J117)*G117</f>
        <v>2.1237857546703032E-3</v>
      </c>
      <c r="L117">
        <f t="shared" ref="L117:L148" si="111">IF(A117=rem_m,M116-J117-K117,0)</f>
        <v>0</v>
      </c>
      <c r="M117">
        <f t="shared" ref="M117:M148" si="112">M116-J117-K117-L117</f>
        <v>0.6232450262966921</v>
      </c>
      <c r="N117">
        <f t="shared" ref="N117:N148" si="113">IF(A117&lt;=prem_rem_m,premium,0)</f>
        <v>10.76</v>
      </c>
      <c r="O117">
        <f t="shared" ref="O117:O148" si="114">N117*H117</f>
        <v>0.2152</v>
      </c>
      <c r="P117">
        <f t="shared" ref="P117:P148" si="115">maint_base*I117</f>
        <v>5.8682008707214237</v>
      </c>
      <c r="Q117">
        <f t="shared" ref="Q117:Q148" si="116">claim_exp_base*I117</f>
        <v>293.41004353607121</v>
      </c>
      <c r="R117">
        <f t="shared" ref="R117:R148" si="117">M116*N117</f>
        <v>6.7291458609481287</v>
      </c>
      <c r="S117">
        <f t="shared" ref="S117:S148" si="118">R117*H117</f>
        <v>0.13458291721896257</v>
      </c>
      <c r="T117">
        <f t="shared" ref="T117:T148" si="119">M116*P117</f>
        <v>3.6698865799653597</v>
      </c>
      <c r="U117">
        <f t="shared" ref="U117:U148" si="120">J117*sum_assured</f>
        <v>1.649101073130538</v>
      </c>
      <c r="V117">
        <f t="shared" ref="V117:V148" si="121">J117*Q117</f>
        <v>4.8386281766261289E-3</v>
      </c>
      <c r="W117">
        <f t="shared" ref="W117:W148" si="122">R117-S117-T117-U117-V117</f>
        <v>1.2707366624566419</v>
      </c>
      <c r="X117">
        <f t="shared" ref="X117:X148" si="123">U117+V117+T117-(R117-S117)*(1+i_m)</f>
        <v>-1.2923255455117424</v>
      </c>
      <c r="Y117">
        <f t="shared" ref="Y117:Y148" si="124">v_m</f>
        <v>0.99673694261856227</v>
      </c>
      <c r="Z117">
        <f t="shared" ref="Z117:Z148" si="125">v_m^A117</f>
        <v>0.80860436014078485</v>
      </c>
      <c r="AA117">
        <f t="shared" ref="AA117:AA148" si="126">(R117-S117)*Z116-(T117+U117+V117)*Z117</f>
        <v>1.0449800708221142</v>
      </c>
      <c r="AB117">
        <f t="shared" ref="AB117:AB148" si="127">R117*Z116</f>
        <v>5.4590298107052826</v>
      </c>
      <c r="AC117">
        <f t="shared" ref="AC117:AC148" si="128">S117*Z116</f>
        <v>0.10918059621410565</v>
      </c>
      <c r="AD117">
        <f t="shared" ref="AD117:AD148" si="129">T117*Z117</f>
        <v>2.9674862897821428</v>
      </c>
      <c r="AE117">
        <f t="shared" ref="AE117:AE148" si="130">U117*Z117</f>
        <v>1.3334703180462004</v>
      </c>
      <c r="AF117">
        <f t="shared" ref="AF117:AF148" si="131">V117*Z117</f>
        <v>3.9125358407199433E-3</v>
      </c>
      <c r="AG117">
        <f t="shared" si="94"/>
        <v>-38.278190576724093</v>
      </c>
      <c r="AH117">
        <f t="shared" si="95"/>
        <v>-61.417562855129766</v>
      </c>
      <c r="AI117">
        <f t="shared" si="96"/>
        <v>0</v>
      </c>
      <c r="AK117" t="b">
        <f t="shared" ref="AK117:AK148" si="132">AND(M117&gt;=0,M117&lt;=M116)</f>
        <v>1</v>
      </c>
      <c r="AL117" t="b">
        <f t="shared" ref="AL117:AL148" si="133">AND(D117&gt;=0,D117&lt;=1,E117&gt;=0,E117&lt;=1,F117&gt;=0,F117&lt;=1,G117&gt;=0,G117&lt;=1,J117+K117+L117&lt;=M116+0.000000001*scale_count)</f>
        <v>1</v>
      </c>
      <c r="AM117">
        <f t="shared" ref="AM117:AM148" si="134">(AG116+R117-S117)*(1+i_m)-T117-U117-V117</f>
        <v>-38.278190576724093</v>
      </c>
      <c r="AN117" t="b">
        <f t="shared" ref="AN117:AN148" si="135">ABS(AM117-AG117)&lt;=0.000000001*MAX(ABS(AM117),ABS(AG117),scale_money)</f>
        <v>1</v>
      </c>
      <c r="AO117">
        <f t="shared" ref="AO117:AO148" si="136">(U117+V117+T117)*Z117-(R117-S117)*Z116</f>
        <v>-1.0449800708221133</v>
      </c>
      <c r="AP117">
        <f>SUM(AO118:$AO$171)</f>
        <v>-30.951911798639017</v>
      </c>
      <c r="AQ117" t="b">
        <f t="shared" si="97"/>
        <v>1</v>
      </c>
      <c r="AR117" t="b">
        <f t="shared" ref="AR117:AR148" si="137">IF(A117&lt;&gt;rem_m,L117=0,L117=M116-J117-K117)</f>
        <v>1</v>
      </c>
      <c r="AS117" t="b">
        <f t="shared" ref="AS117:AS148" si="138">IF(A117&gt;prem_rem_m,AND(R117=0,S117=0,F117=0,G117=0,K117=0),R117=M116*premium)</f>
        <v>1</v>
      </c>
      <c r="AT117" t="b">
        <f t="shared" si="93"/>
        <v>1</v>
      </c>
      <c r="AU117">
        <f t="shared" si="98"/>
        <v>-61.417562855129766</v>
      </c>
      <c r="AV117" t="b">
        <f t="shared" si="99"/>
        <v>1</v>
      </c>
      <c r="AW117" t="b">
        <f t="shared" si="100"/>
        <v>1</v>
      </c>
      <c r="AX117" t="b">
        <f t="shared" ref="AX117:AX148" si="139">AND(U117=J117*sum_assured,R117=M116*N117,T117=M116*P117)</f>
        <v>1</v>
      </c>
    </row>
    <row r="118" spans="1:50" x14ac:dyDescent="0.35">
      <c r="A118">
        <v>66</v>
      </c>
      <c r="B118">
        <f t="shared" si="101"/>
        <v>5</v>
      </c>
      <c r="C118">
        <f t="shared" si="102"/>
        <v>28</v>
      </c>
      <c r="D118">
        <f t="shared" si="103"/>
        <v>3.1638644167109042E-4</v>
      </c>
      <c r="E118">
        <f t="shared" si="104"/>
        <v>2.6369360857314561E-5</v>
      </c>
      <c r="F118">
        <f t="shared" si="105"/>
        <v>0.04</v>
      </c>
      <c r="G118">
        <f t="shared" si="106"/>
        <v>3.3960531989175591E-3</v>
      </c>
      <c r="H118">
        <f t="shared" si="107"/>
        <v>0.02</v>
      </c>
      <c r="I118">
        <f t="shared" si="108"/>
        <v>1.1765346874293379</v>
      </c>
      <c r="J118">
        <f t="shared" si="109"/>
        <v>1.6434573000943977E-5</v>
      </c>
      <c r="K118">
        <f t="shared" si="110"/>
        <v>2.1165174525801266E-3</v>
      </c>
      <c r="L118">
        <f t="shared" si="111"/>
        <v>0</v>
      </c>
      <c r="M118">
        <f t="shared" si="112"/>
        <v>0.62111207427111104</v>
      </c>
      <c r="N118">
        <f t="shared" si="113"/>
        <v>10.76</v>
      </c>
      <c r="O118">
        <f t="shared" si="114"/>
        <v>0.2152</v>
      </c>
      <c r="P118">
        <f t="shared" si="115"/>
        <v>5.8826734371466891</v>
      </c>
      <c r="Q118">
        <f t="shared" si="116"/>
        <v>294.13367185733449</v>
      </c>
      <c r="R118">
        <f t="shared" si="117"/>
        <v>6.7061164829524067</v>
      </c>
      <c r="S118">
        <f t="shared" si="118"/>
        <v>0.13412232965904813</v>
      </c>
      <c r="T118">
        <f t="shared" si="119"/>
        <v>3.6663469610293404</v>
      </c>
      <c r="U118">
        <f t="shared" si="120"/>
        <v>1.6434573000943977</v>
      </c>
      <c r="V118">
        <f t="shared" si="121"/>
        <v>4.8339613021750648E-3</v>
      </c>
      <c r="W118">
        <f t="shared" si="122"/>
        <v>1.2573559308674453</v>
      </c>
      <c r="X118">
        <f t="shared" si="123"/>
        <v>-1.2788709295754606</v>
      </c>
      <c r="Y118">
        <f t="shared" si="124"/>
        <v>0.99673694261856227</v>
      </c>
      <c r="Z118">
        <f t="shared" si="125"/>
        <v>0.80596583771476471</v>
      </c>
      <c r="AA118">
        <f t="shared" si="126"/>
        <v>1.0307262800843464</v>
      </c>
      <c r="AB118">
        <f t="shared" si="127"/>
        <v>5.4225950277273016</v>
      </c>
      <c r="AC118">
        <f t="shared" si="128"/>
        <v>0.10845190055454602</v>
      </c>
      <c r="AD118">
        <f t="shared" si="129"/>
        <v>2.9549503997989941</v>
      </c>
      <c r="AE118">
        <f t="shared" si="130"/>
        <v>1.3245704396190268</v>
      </c>
      <c r="AF118">
        <f t="shared" si="131"/>
        <v>3.8960076703882809E-3</v>
      </c>
      <c r="AG118">
        <f t="shared" si="94"/>
        <v>-37.124632482430243</v>
      </c>
      <c r="AH118">
        <f t="shared" si="95"/>
        <v>-59.771229734982747</v>
      </c>
      <c r="AI118">
        <f t="shared" si="96"/>
        <v>0</v>
      </c>
      <c r="AK118" t="b">
        <f t="shared" si="132"/>
        <v>1</v>
      </c>
      <c r="AL118" t="b">
        <f t="shared" si="133"/>
        <v>1</v>
      </c>
      <c r="AM118">
        <f t="shared" si="134"/>
        <v>-37.124632482430243</v>
      </c>
      <c r="AN118" t="b">
        <f t="shared" si="135"/>
        <v>1</v>
      </c>
      <c r="AO118">
        <f t="shared" si="136"/>
        <v>-1.0307262800843464</v>
      </c>
      <c r="AP118">
        <f>SUM(AO119:$AO$171)</f>
        <v>-29.921185518554672</v>
      </c>
      <c r="AQ118" t="b">
        <f t="shared" si="97"/>
        <v>1</v>
      </c>
      <c r="AR118" t="b">
        <f t="shared" si="137"/>
        <v>1</v>
      </c>
      <c r="AS118" t="b">
        <f t="shared" si="138"/>
        <v>1</v>
      </c>
      <c r="AT118" t="b">
        <f t="shared" ref="AT118:AT149" si="140">AND(C118&gt;=18,C118&lt;=120,OR(B118-B117=0,B118-B117=1))</f>
        <v>1</v>
      </c>
      <c r="AU118">
        <f t="shared" si="98"/>
        <v>-59.771229734982754</v>
      </c>
      <c r="AV118" t="b">
        <f t="shared" si="99"/>
        <v>1</v>
      </c>
      <c r="AW118" t="b">
        <f t="shared" si="100"/>
        <v>1</v>
      </c>
      <c r="AX118" t="b">
        <f t="shared" si="139"/>
        <v>1</v>
      </c>
    </row>
    <row r="119" spans="1:50" x14ac:dyDescent="0.35">
      <c r="A119">
        <v>67</v>
      </c>
      <c r="B119">
        <f t="shared" si="101"/>
        <v>5</v>
      </c>
      <c r="C119">
        <f t="shared" si="102"/>
        <v>28</v>
      </c>
      <c r="D119">
        <f t="shared" si="103"/>
        <v>3.1638644167109042E-4</v>
      </c>
      <c r="E119">
        <f t="shared" si="104"/>
        <v>2.6369360857314561E-5</v>
      </c>
      <c r="F119">
        <f t="shared" si="105"/>
        <v>0.04</v>
      </c>
      <c r="G119">
        <f t="shared" si="106"/>
        <v>3.3960531989175591E-3</v>
      </c>
      <c r="H119">
        <f t="shared" si="107"/>
        <v>0.02</v>
      </c>
      <c r="I119">
        <f t="shared" si="108"/>
        <v>1.1794363393650116</v>
      </c>
      <c r="J119">
        <f t="shared" si="109"/>
        <v>1.637832841929009E-5</v>
      </c>
      <c r="K119">
        <f t="shared" si="110"/>
        <v>2.1092740250401058E-3</v>
      </c>
      <c r="L119">
        <f t="shared" si="111"/>
        <v>0</v>
      </c>
      <c r="M119">
        <f t="shared" si="112"/>
        <v>0.61898642191765163</v>
      </c>
      <c r="N119">
        <f t="shared" si="113"/>
        <v>10.76</v>
      </c>
      <c r="O119">
        <f t="shared" si="114"/>
        <v>0.2152</v>
      </c>
      <c r="P119">
        <f t="shared" si="115"/>
        <v>5.8971816968250579</v>
      </c>
      <c r="Q119">
        <f t="shared" si="116"/>
        <v>294.85908484125287</v>
      </c>
      <c r="R119">
        <f t="shared" si="117"/>
        <v>6.6831659191571546</v>
      </c>
      <c r="S119">
        <f t="shared" si="118"/>
        <v>0.1336633183831431</v>
      </c>
      <c r="T119">
        <f t="shared" si="119"/>
        <v>3.6628107560686418</v>
      </c>
      <c r="U119">
        <f t="shared" si="120"/>
        <v>1.6378328419290089</v>
      </c>
      <c r="V119">
        <f t="shared" si="121"/>
        <v>4.8292989289413597E-3</v>
      </c>
      <c r="W119">
        <f t="shared" si="122"/>
        <v>1.2440297038474193</v>
      </c>
      <c r="X119">
        <f t="shared" si="123"/>
        <v>-1.2654710710651891</v>
      </c>
      <c r="Y119">
        <f t="shared" si="124"/>
        <v>0.99673694261856227</v>
      </c>
      <c r="Z119">
        <f t="shared" si="125"/>
        <v>0.80333592493882289</v>
      </c>
      <c r="AA119">
        <f t="shared" si="126"/>
        <v>1.0165983733574766</v>
      </c>
      <c r="AB119">
        <f t="shared" si="127"/>
        <v>5.3864034186202616</v>
      </c>
      <c r="AC119">
        <f t="shared" si="128"/>
        <v>0.10772806837240524</v>
      </c>
      <c r="AD119">
        <f t="shared" si="129"/>
        <v>2.9424674666022717</v>
      </c>
      <c r="AE119">
        <f t="shared" si="130"/>
        <v>1.3157299609662212</v>
      </c>
      <c r="AF119">
        <f t="shared" si="131"/>
        <v>3.879549321887174E-3</v>
      </c>
      <c r="AG119">
        <f t="shared" si="94"/>
        <v>-35.980697797622305</v>
      </c>
      <c r="AH119">
        <f t="shared" si="95"/>
        <v>-58.128412067832215</v>
      </c>
      <c r="AI119">
        <f t="shared" si="96"/>
        <v>0</v>
      </c>
      <c r="AK119" t="b">
        <f t="shared" si="132"/>
        <v>1</v>
      </c>
      <c r="AL119" t="b">
        <f t="shared" si="133"/>
        <v>1</v>
      </c>
      <c r="AM119">
        <f t="shared" si="134"/>
        <v>-35.980697797622298</v>
      </c>
      <c r="AN119" t="b">
        <f t="shared" si="135"/>
        <v>1</v>
      </c>
      <c r="AO119">
        <f t="shared" si="136"/>
        <v>-1.0165983733574766</v>
      </c>
      <c r="AP119">
        <f>SUM(AO120:$AO$171)</f>
        <v>-28.904587145197198</v>
      </c>
      <c r="AQ119" t="b">
        <f t="shared" si="97"/>
        <v>1</v>
      </c>
      <c r="AR119" t="b">
        <f t="shared" si="137"/>
        <v>1</v>
      </c>
      <c r="AS119" t="b">
        <f t="shared" si="138"/>
        <v>1</v>
      </c>
      <c r="AT119" t="b">
        <f t="shared" si="140"/>
        <v>1</v>
      </c>
      <c r="AU119">
        <f t="shared" si="98"/>
        <v>-58.128412067832215</v>
      </c>
      <c r="AV119" t="b">
        <f t="shared" si="99"/>
        <v>1</v>
      </c>
      <c r="AW119" t="b">
        <f t="shared" si="100"/>
        <v>1</v>
      </c>
      <c r="AX119" t="b">
        <f t="shared" si="139"/>
        <v>1</v>
      </c>
    </row>
    <row r="120" spans="1:50" x14ac:dyDescent="0.35">
      <c r="A120">
        <v>68</v>
      </c>
      <c r="B120">
        <f t="shared" si="101"/>
        <v>5</v>
      </c>
      <c r="C120">
        <f t="shared" si="102"/>
        <v>28</v>
      </c>
      <c r="D120">
        <f t="shared" si="103"/>
        <v>3.1638644167109042E-4</v>
      </c>
      <c r="E120">
        <f t="shared" si="104"/>
        <v>2.6369360857314561E-5</v>
      </c>
      <c r="F120">
        <f t="shared" si="105"/>
        <v>0.04</v>
      </c>
      <c r="G120">
        <f t="shared" si="106"/>
        <v>3.3960531989175591E-3</v>
      </c>
      <c r="H120">
        <f t="shared" si="107"/>
        <v>0.02</v>
      </c>
      <c r="I120">
        <f t="shared" si="108"/>
        <v>1.182345147557144</v>
      </c>
      <c r="J120">
        <f t="shared" si="109"/>
        <v>1.632227632532452E-5</v>
      </c>
      <c r="K120">
        <f t="shared" si="110"/>
        <v>2.1020553869212466E-3</v>
      </c>
      <c r="L120">
        <f t="shared" si="111"/>
        <v>0</v>
      </c>
      <c r="M120">
        <f t="shared" si="112"/>
        <v>0.61686804425440511</v>
      </c>
      <c r="N120">
        <f t="shared" si="113"/>
        <v>10.76</v>
      </c>
      <c r="O120">
        <f t="shared" si="114"/>
        <v>0.2152</v>
      </c>
      <c r="P120">
        <f t="shared" si="115"/>
        <v>5.9117257377857202</v>
      </c>
      <c r="Q120">
        <f t="shared" si="116"/>
        <v>295.58628688928599</v>
      </c>
      <c r="R120">
        <f t="shared" si="117"/>
        <v>6.6602938998339312</v>
      </c>
      <c r="S120">
        <f t="shared" si="118"/>
        <v>0.13320587799667863</v>
      </c>
      <c r="T120">
        <f t="shared" si="119"/>
        <v>3.659277961790472</v>
      </c>
      <c r="U120">
        <f t="shared" si="120"/>
        <v>1.6322276325324521</v>
      </c>
      <c r="V120">
        <f t="shared" si="121"/>
        <v>4.824641052583574E-3</v>
      </c>
      <c r="W120">
        <f t="shared" si="122"/>
        <v>1.2307577864617452</v>
      </c>
      <c r="X120">
        <f t="shared" si="123"/>
        <v>-1.2521257741807474</v>
      </c>
      <c r="Y120">
        <f t="shared" si="124"/>
        <v>0.99673694261856227</v>
      </c>
      <c r="Z120">
        <f t="shared" si="125"/>
        <v>0.80071459371917719</v>
      </c>
      <c r="AA120">
        <f t="shared" si="126"/>
        <v>1.0025953805584473</v>
      </c>
      <c r="AB120">
        <f t="shared" si="127"/>
        <v>5.3504533603874913</v>
      </c>
      <c r="AC120">
        <f t="shared" si="128"/>
        <v>0.10700906720774982</v>
      </c>
      <c r="AD120">
        <f t="shared" si="129"/>
        <v>2.9300372664805967</v>
      </c>
      <c r="AE120">
        <f t="shared" si="130"/>
        <v>1.3069484856404368</v>
      </c>
      <c r="AF120">
        <f t="shared" si="131"/>
        <v>3.8631605002603197E-3</v>
      </c>
      <c r="AG120">
        <f t="shared" si="94"/>
        <v>-34.84636346521291</v>
      </c>
      <c r="AH120">
        <f t="shared" si="95"/>
        <v>-56.489169425741522</v>
      </c>
      <c r="AI120">
        <f t="shared" si="96"/>
        <v>0</v>
      </c>
      <c r="AK120" t="b">
        <f t="shared" si="132"/>
        <v>1</v>
      </c>
      <c r="AL120" t="b">
        <f t="shared" si="133"/>
        <v>1</v>
      </c>
      <c r="AM120">
        <f t="shared" si="134"/>
        <v>-34.846363465212917</v>
      </c>
      <c r="AN120" t="b">
        <f t="shared" si="135"/>
        <v>1</v>
      </c>
      <c r="AO120">
        <f t="shared" si="136"/>
        <v>-1.0025953805584473</v>
      </c>
      <c r="AP120">
        <f>SUM(AO121:$AO$171)</f>
        <v>-27.901991764638751</v>
      </c>
      <c r="AQ120" t="b">
        <f t="shared" si="97"/>
        <v>1</v>
      </c>
      <c r="AR120" t="b">
        <f t="shared" si="137"/>
        <v>1</v>
      </c>
      <c r="AS120" t="b">
        <f t="shared" si="138"/>
        <v>1</v>
      </c>
      <c r="AT120" t="b">
        <f t="shared" si="140"/>
        <v>1</v>
      </c>
      <c r="AU120">
        <f t="shared" si="98"/>
        <v>-56.489169425741537</v>
      </c>
      <c r="AV120" t="b">
        <f t="shared" si="99"/>
        <v>1</v>
      </c>
      <c r="AW120" t="b">
        <f t="shared" si="100"/>
        <v>1</v>
      </c>
      <c r="AX120" t="b">
        <f t="shared" si="139"/>
        <v>1</v>
      </c>
    </row>
    <row r="121" spans="1:50" x14ac:dyDescent="0.35">
      <c r="A121">
        <v>69</v>
      </c>
      <c r="B121">
        <f t="shared" si="101"/>
        <v>5</v>
      </c>
      <c r="C121">
        <f t="shared" si="102"/>
        <v>28</v>
      </c>
      <c r="D121">
        <f t="shared" si="103"/>
        <v>3.1638644167109042E-4</v>
      </c>
      <c r="E121">
        <f t="shared" si="104"/>
        <v>2.6369360857314561E-5</v>
      </c>
      <c r="F121">
        <f t="shared" si="105"/>
        <v>0.04</v>
      </c>
      <c r="G121">
        <f t="shared" si="106"/>
        <v>3.3960531989175591E-3</v>
      </c>
      <c r="H121">
        <f t="shared" si="107"/>
        <v>0.02</v>
      </c>
      <c r="I121">
        <f t="shared" si="108"/>
        <v>1.185261129654994</v>
      </c>
      <c r="J121">
        <f t="shared" si="109"/>
        <v>1.6266416060290295E-5</v>
      </c>
      <c r="K121">
        <f t="shared" si="110"/>
        <v>2.0948614533858943E-3</v>
      </c>
      <c r="L121">
        <f t="shared" si="111"/>
        <v>0</v>
      </c>
      <c r="M121">
        <f t="shared" si="112"/>
        <v>0.61475691638495888</v>
      </c>
      <c r="N121">
        <f t="shared" si="113"/>
        <v>10.76</v>
      </c>
      <c r="O121">
        <f t="shared" si="114"/>
        <v>0.2152</v>
      </c>
      <c r="P121">
        <f t="shared" si="115"/>
        <v>5.9263056482749699</v>
      </c>
      <c r="Q121">
        <f t="shared" si="116"/>
        <v>296.31528241374849</v>
      </c>
      <c r="R121">
        <f t="shared" si="117"/>
        <v>6.6375001561773992</v>
      </c>
      <c r="S121">
        <f t="shared" si="118"/>
        <v>0.13275000312354798</v>
      </c>
      <c r="T121">
        <f t="shared" si="119"/>
        <v>3.655748574905215</v>
      </c>
      <c r="U121">
        <f t="shared" si="120"/>
        <v>1.6266416060290294</v>
      </c>
      <c r="V121">
        <f t="shared" si="121"/>
        <v>4.8199876687644531E-3</v>
      </c>
      <c r="W121">
        <f t="shared" si="122"/>
        <v>1.2175399844508421</v>
      </c>
      <c r="X121">
        <f t="shared" si="123"/>
        <v>-1.2388348438001593</v>
      </c>
      <c r="Y121">
        <f t="shared" si="124"/>
        <v>0.99673694261856227</v>
      </c>
      <c r="Z121">
        <f t="shared" si="125"/>
        <v>0.79810181605371699</v>
      </c>
      <c r="AA121">
        <f t="shared" si="126"/>
        <v>0.98871633862752883</v>
      </c>
      <c r="AB121">
        <f t="shared" si="127"/>
        <v>5.3147432408645612</v>
      </c>
      <c r="AC121">
        <f t="shared" si="128"/>
        <v>0.10629486481729122</v>
      </c>
      <c r="AD121">
        <f t="shared" si="129"/>
        <v>2.9176595766676399</v>
      </c>
      <c r="AE121">
        <f t="shared" si="130"/>
        <v>1.2982256198403033</v>
      </c>
      <c r="AF121">
        <f t="shared" si="131"/>
        <v>3.8468409117974316E-3</v>
      </c>
      <c r="AG121">
        <f t="shared" si="94"/>
        <v>-33.721606547753787</v>
      </c>
      <c r="AH121">
        <f t="shared" si="95"/>
        <v>-54.853561869708876</v>
      </c>
      <c r="AI121">
        <f t="shared" si="96"/>
        <v>0</v>
      </c>
      <c r="AK121" t="b">
        <f t="shared" si="132"/>
        <v>1</v>
      </c>
      <c r="AL121" t="b">
        <f t="shared" si="133"/>
        <v>1</v>
      </c>
      <c r="AM121">
        <f t="shared" si="134"/>
        <v>-33.721606547753787</v>
      </c>
      <c r="AN121" t="b">
        <f t="shared" si="135"/>
        <v>1</v>
      </c>
      <c r="AO121">
        <f t="shared" si="136"/>
        <v>-0.98871633862752883</v>
      </c>
      <c r="AP121">
        <f>SUM(AO122:$AO$171)</f>
        <v>-26.913275426011218</v>
      </c>
      <c r="AQ121" t="b">
        <f t="shared" si="97"/>
        <v>1</v>
      </c>
      <c r="AR121" t="b">
        <f t="shared" si="137"/>
        <v>1</v>
      </c>
      <c r="AS121" t="b">
        <f t="shared" si="138"/>
        <v>1</v>
      </c>
      <c r="AT121" t="b">
        <f t="shared" si="140"/>
        <v>1</v>
      </c>
      <c r="AU121">
        <f t="shared" si="98"/>
        <v>-54.853561869708862</v>
      </c>
      <c r="AV121" t="b">
        <f t="shared" si="99"/>
        <v>1</v>
      </c>
      <c r="AW121" t="b">
        <f t="shared" si="100"/>
        <v>1</v>
      </c>
      <c r="AX121" t="b">
        <f t="shared" si="139"/>
        <v>1</v>
      </c>
    </row>
    <row r="122" spans="1:50" x14ac:dyDescent="0.35">
      <c r="A122">
        <v>70</v>
      </c>
      <c r="B122">
        <f t="shared" si="101"/>
        <v>5</v>
      </c>
      <c r="C122">
        <f t="shared" si="102"/>
        <v>28</v>
      </c>
      <c r="D122">
        <f t="shared" si="103"/>
        <v>3.1638644167109042E-4</v>
      </c>
      <c r="E122">
        <f t="shared" si="104"/>
        <v>2.6369360857314561E-5</v>
      </c>
      <c r="F122">
        <f t="shared" si="105"/>
        <v>0.04</v>
      </c>
      <c r="G122">
        <f t="shared" si="106"/>
        <v>3.3960531989175591E-3</v>
      </c>
      <c r="H122">
        <f t="shared" si="107"/>
        <v>0.02</v>
      </c>
      <c r="I122">
        <f t="shared" si="108"/>
        <v>1.1881843033513486</v>
      </c>
      <c r="J122">
        <f t="shared" si="109"/>
        <v>1.6210746967684937E-5</v>
      </c>
      <c r="K122">
        <f t="shared" si="110"/>
        <v>2.0876921398867375E-3</v>
      </c>
      <c r="L122">
        <f t="shared" si="111"/>
        <v>0</v>
      </c>
      <c r="M122">
        <f t="shared" si="112"/>
        <v>0.61265301349810453</v>
      </c>
      <c r="N122">
        <f t="shared" si="113"/>
        <v>10.76</v>
      </c>
      <c r="O122">
        <f t="shared" si="114"/>
        <v>0.2152</v>
      </c>
      <c r="P122">
        <f t="shared" si="115"/>
        <v>5.9409215167567435</v>
      </c>
      <c r="Q122">
        <f t="shared" si="116"/>
        <v>297.04607583783718</v>
      </c>
      <c r="R122">
        <f t="shared" si="117"/>
        <v>6.6147844203021577</v>
      </c>
      <c r="S122">
        <f t="shared" si="118"/>
        <v>0.13229568840604317</v>
      </c>
      <c r="T122">
        <f t="shared" si="119"/>
        <v>3.6522225921264284</v>
      </c>
      <c r="U122">
        <f t="shared" si="120"/>
        <v>1.6210746967684937</v>
      </c>
      <c r="V122">
        <f t="shared" si="121"/>
        <v>4.8153387731509284E-3</v>
      </c>
      <c r="W122">
        <f t="shared" si="122"/>
        <v>1.2043761042280414</v>
      </c>
      <c r="X122">
        <f t="shared" si="123"/>
        <v>-1.2255980854773059</v>
      </c>
      <c r="Y122">
        <f t="shared" si="124"/>
        <v>0.99673694261856227</v>
      </c>
      <c r="Z122">
        <f t="shared" si="125"/>
        <v>0.79549756403170402</v>
      </c>
      <c r="AA122">
        <f t="shared" si="126"/>
        <v>0.97496029147911756</v>
      </c>
      <c r="AB122">
        <f t="shared" si="127"/>
        <v>5.2792714586469858</v>
      </c>
      <c r="AC122">
        <f t="shared" si="128"/>
        <v>0.10558542917293973</v>
      </c>
      <c r="AD122">
        <f t="shared" si="129"/>
        <v>2.9053341753381297</v>
      </c>
      <c r="AE122">
        <f t="shared" si="130"/>
        <v>1.2895609723927699</v>
      </c>
      <c r="AF122">
        <f t="shared" si="131"/>
        <v>3.830590264028978E-3</v>
      </c>
      <c r="AG122">
        <f t="shared" si="94"/>
        <v>-32.606404227151522</v>
      </c>
      <c r="AH122">
        <f t="shared" si="95"/>
        <v>-53.221649953171088</v>
      </c>
      <c r="AI122">
        <f t="shared" si="96"/>
        <v>0</v>
      </c>
      <c r="AK122" t="b">
        <f t="shared" si="132"/>
        <v>1</v>
      </c>
      <c r="AL122" t="b">
        <f t="shared" si="133"/>
        <v>1</v>
      </c>
      <c r="AM122">
        <f t="shared" si="134"/>
        <v>-32.606404227151522</v>
      </c>
      <c r="AN122" t="b">
        <f t="shared" si="135"/>
        <v>1</v>
      </c>
      <c r="AO122">
        <f t="shared" si="136"/>
        <v>-0.97496029147911667</v>
      </c>
      <c r="AP122">
        <f>SUM(AO123:$AO$171)</f>
        <v>-25.938315134532104</v>
      </c>
      <c r="AQ122" t="b">
        <f t="shared" si="97"/>
        <v>1</v>
      </c>
      <c r="AR122" t="b">
        <f t="shared" si="137"/>
        <v>1</v>
      </c>
      <c r="AS122" t="b">
        <f t="shared" si="138"/>
        <v>1</v>
      </c>
      <c r="AT122" t="b">
        <f t="shared" si="140"/>
        <v>1</v>
      </c>
      <c r="AU122">
        <f t="shared" si="98"/>
        <v>-53.221649953171088</v>
      </c>
      <c r="AV122" t="b">
        <f t="shared" si="99"/>
        <v>1</v>
      </c>
      <c r="AW122" t="b">
        <f t="shared" si="100"/>
        <v>1</v>
      </c>
      <c r="AX122" t="b">
        <f t="shared" si="139"/>
        <v>1</v>
      </c>
    </row>
    <row r="123" spans="1:50" x14ac:dyDescent="0.35">
      <c r="A123">
        <v>71</v>
      </c>
      <c r="B123">
        <f t="shared" si="101"/>
        <v>5</v>
      </c>
      <c r="C123">
        <f t="shared" si="102"/>
        <v>28</v>
      </c>
      <c r="D123">
        <f t="shared" si="103"/>
        <v>3.1638644167109042E-4</v>
      </c>
      <c r="E123">
        <f t="shared" si="104"/>
        <v>2.6369360857314561E-5</v>
      </c>
      <c r="F123">
        <f t="shared" si="105"/>
        <v>0.04</v>
      </c>
      <c r="G123">
        <f t="shared" si="106"/>
        <v>3.3960531989175591E-3</v>
      </c>
      <c r="H123">
        <f t="shared" si="107"/>
        <v>0.02</v>
      </c>
      <c r="I123">
        <f t="shared" si="108"/>
        <v>1.1911146863826299</v>
      </c>
      <c r="J123">
        <f t="shared" si="109"/>
        <v>1.6155268393252729E-5</v>
      </c>
      <c r="K123">
        <f t="shared" si="110"/>
        <v>2.0805473621658141E-3</v>
      </c>
      <c r="L123">
        <f t="shared" si="111"/>
        <v>0</v>
      </c>
      <c r="M123">
        <f t="shared" si="112"/>
        <v>0.61055631086754547</v>
      </c>
      <c r="N123">
        <f t="shared" si="113"/>
        <v>10.76</v>
      </c>
      <c r="O123">
        <f t="shared" si="114"/>
        <v>0.2152</v>
      </c>
      <c r="P123">
        <f t="shared" si="115"/>
        <v>5.955573431913149</v>
      </c>
      <c r="Q123">
        <f t="shared" si="116"/>
        <v>297.77867159565744</v>
      </c>
      <c r="R123">
        <f t="shared" si="117"/>
        <v>6.5921464252396049</v>
      </c>
      <c r="S123">
        <f t="shared" si="118"/>
        <v>0.1318429285047921</v>
      </c>
      <c r="T123">
        <f t="shared" si="119"/>
        <v>3.6487000101708391</v>
      </c>
      <c r="U123">
        <f t="shared" si="120"/>
        <v>1.6155268393252729</v>
      </c>
      <c r="V123">
        <f t="shared" si="121"/>
        <v>4.8106943614141086E-3</v>
      </c>
      <c r="W123">
        <f t="shared" si="122"/>
        <v>1.1912659528772869</v>
      </c>
      <c r="X123">
        <f t="shared" si="123"/>
        <v>-1.2124153054396265</v>
      </c>
      <c r="Y123">
        <f t="shared" si="124"/>
        <v>0.99673694261856227</v>
      </c>
      <c r="Z123">
        <f t="shared" si="125"/>
        <v>0.79290180983347469</v>
      </c>
      <c r="AA123">
        <f t="shared" si="126"/>
        <v>0.96132628995288538</v>
      </c>
      <c r="AB123">
        <f t="shared" si="127"/>
        <v>5.2440364230184118</v>
      </c>
      <c r="AC123">
        <f t="shared" si="128"/>
        <v>0.10488072846036822</v>
      </c>
      <c r="AD123">
        <f t="shared" si="129"/>
        <v>2.8930608416038757</v>
      </c>
      <c r="AE123">
        <f t="shared" si="130"/>
        <v>1.2809541547355618</v>
      </c>
      <c r="AF123">
        <f t="shared" si="131"/>
        <v>3.8144082657209383E-3</v>
      </c>
      <c r="AG123">
        <f t="shared" si="94"/>
        <v>-31.50073380438478</v>
      </c>
      <c r="AH123">
        <f t="shared" si="95"/>
        <v>-51.593494725531663</v>
      </c>
      <c r="AI123">
        <f t="shared" si="96"/>
        <v>0</v>
      </c>
      <c r="AK123" t="b">
        <f t="shared" si="132"/>
        <v>1</v>
      </c>
      <c r="AL123" t="b">
        <f t="shared" si="133"/>
        <v>1</v>
      </c>
      <c r="AM123">
        <f t="shared" si="134"/>
        <v>-31.50073380438478</v>
      </c>
      <c r="AN123" t="b">
        <f t="shared" si="135"/>
        <v>1</v>
      </c>
      <c r="AO123">
        <f t="shared" si="136"/>
        <v>-0.96132628995288538</v>
      </c>
      <c r="AP123">
        <f>SUM(AO124:$AO$171)</f>
        <v>-24.976988844579218</v>
      </c>
      <c r="AQ123" t="b">
        <f t="shared" si="97"/>
        <v>1</v>
      </c>
      <c r="AR123" t="b">
        <f t="shared" si="137"/>
        <v>1</v>
      </c>
      <c r="AS123" t="b">
        <f t="shared" si="138"/>
        <v>1</v>
      </c>
      <c r="AT123" t="b">
        <f t="shared" si="140"/>
        <v>1</v>
      </c>
      <c r="AU123">
        <f t="shared" si="98"/>
        <v>-51.59349472553167</v>
      </c>
      <c r="AV123" t="b">
        <f t="shared" si="99"/>
        <v>1</v>
      </c>
      <c r="AW123" t="b">
        <f t="shared" si="100"/>
        <v>1</v>
      </c>
      <c r="AX123" t="b">
        <f t="shared" si="139"/>
        <v>1</v>
      </c>
    </row>
    <row r="124" spans="1:50" x14ac:dyDescent="0.35">
      <c r="A124">
        <v>72</v>
      </c>
      <c r="B124">
        <f t="shared" si="101"/>
        <v>6</v>
      </c>
      <c r="C124">
        <f t="shared" si="102"/>
        <v>29</v>
      </c>
      <c r="D124">
        <f t="shared" si="103"/>
        <v>3.3302468762697046E-4</v>
      </c>
      <c r="E124">
        <f t="shared" si="104"/>
        <v>2.7756294175507179E-5</v>
      </c>
      <c r="F124">
        <f t="shared" si="105"/>
        <v>0.04</v>
      </c>
      <c r="G124">
        <f t="shared" si="106"/>
        <v>3.3960531989175591E-3</v>
      </c>
      <c r="H124">
        <f t="shared" si="107"/>
        <v>0.02</v>
      </c>
      <c r="I124">
        <f t="shared" si="108"/>
        <v>1.1940522965290021</v>
      </c>
      <c r="J124">
        <f t="shared" si="109"/>
        <v>1.6946780575152004E-5</v>
      </c>
      <c r="K124">
        <f t="shared" si="110"/>
        <v>2.0734241604726477E-3</v>
      </c>
      <c r="L124">
        <f t="shared" si="111"/>
        <v>0</v>
      </c>
      <c r="M124">
        <f t="shared" si="112"/>
        <v>0.60846593992649767</v>
      </c>
      <c r="N124">
        <f t="shared" si="113"/>
        <v>10.76</v>
      </c>
      <c r="O124">
        <f t="shared" si="114"/>
        <v>0.2152</v>
      </c>
      <c r="P124">
        <f t="shared" si="115"/>
        <v>5.9702614826450109</v>
      </c>
      <c r="Q124">
        <f t="shared" si="116"/>
        <v>298.51307413225055</v>
      </c>
      <c r="R124">
        <f t="shared" si="117"/>
        <v>6.5695859049347893</v>
      </c>
      <c r="S124">
        <f t="shared" si="118"/>
        <v>0.13139171809869579</v>
      </c>
      <c r="T124">
        <f t="shared" si="119"/>
        <v>3.6451808257583402</v>
      </c>
      <c r="U124">
        <f t="shared" si="120"/>
        <v>1.6946780575152003</v>
      </c>
      <c r="V124">
        <f t="shared" si="121"/>
        <v>5.058835566133334E-3</v>
      </c>
      <c r="W124">
        <f t="shared" si="122"/>
        <v>1.0932764679964195</v>
      </c>
      <c r="X124">
        <f t="shared" si="123"/>
        <v>-1.1143534404313868</v>
      </c>
      <c r="Y124">
        <f t="shared" si="124"/>
        <v>0.99673694261856227</v>
      </c>
      <c r="Z124">
        <f t="shared" si="125"/>
        <v>0.79031452573014227</v>
      </c>
      <c r="AA124">
        <f t="shared" si="126"/>
        <v>0.88068971077028291</v>
      </c>
      <c r="AB124">
        <f t="shared" si="127"/>
        <v>5.2090365538792804</v>
      </c>
      <c r="AC124">
        <f t="shared" si="128"/>
        <v>0.1041807310775856</v>
      </c>
      <c r="AD124">
        <f t="shared" si="129"/>
        <v>2.8808393555098109</v>
      </c>
      <c r="AE124">
        <f t="shared" si="130"/>
        <v>1.3393286852904043</v>
      </c>
      <c r="AF124">
        <f t="shared" si="131"/>
        <v>3.9980712311954419E-3</v>
      </c>
      <c r="AG124">
        <f t="shared" si="94"/>
        <v>-30.489505569377265</v>
      </c>
      <c r="AH124">
        <f t="shared" si="95"/>
        <v>-50.108812291219422</v>
      </c>
      <c r="AI124">
        <f t="shared" si="96"/>
        <v>0</v>
      </c>
      <c r="AK124" t="b">
        <f t="shared" si="132"/>
        <v>1</v>
      </c>
      <c r="AL124" t="b">
        <f t="shared" si="133"/>
        <v>1</v>
      </c>
      <c r="AM124">
        <f t="shared" si="134"/>
        <v>-30.489505569377265</v>
      </c>
      <c r="AN124" t="b">
        <f t="shared" si="135"/>
        <v>1</v>
      </c>
      <c r="AO124">
        <f t="shared" si="136"/>
        <v>-0.8806897107702838</v>
      </c>
      <c r="AP124">
        <f>SUM(AO125:$AO$171)</f>
        <v>-24.096299133808927</v>
      </c>
      <c r="AQ124" t="b">
        <f t="shared" si="97"/>
        <v>1</v>
      </c>
      <c r="AR124" t="b">
        <f t="shared" si="137"/>
        <v>1</v>
      </c>
      <c r="AS124" t="b">
        <f t="shared" si="138"/>
        <v>1</v>
      </c>
      <c r="AT124" t="b">
        <f t="shared" si="140"/>
        <v>1</v>
      </c>
      <c r="AU124">
        <f t="shared" si="98"/>
        <v>-50.108812291219422</v>
      </c>
      <c r="AV124" t="b">
        <f t="shared" si="99"/>
        <v>1</v>
      </c>
      <c r="AW124" t="b">
        <f t="shared" si="100"/>
        <v>1</v>
      </c>
      <c r="AX124" t="b">
        <f t="shared" si="139"/>
        <v>1</v>
      </c>
    </row>
    <row r="125" spans="1:50" x14ac:dyDescent="0.35">
      <c r="A125">
        <v>73</v>
      </c>
      <c r="B125">
        <f t="shared" si="101"/>
        <v>6</v>
      </c>
      <c r="C125">
        <f t="shared" si="102"/>
        <v>29</v>
      </c>
      <c r="D125">
        <f t="shared" si="103"/>
        <v>3.3302468762697046E-4</v>
      </c>
      <c r="E125">
        <f t="shared" si="104"/>
        <v>2.7756294175507179E-5</v>
      </c>
      <c r="F125">
        <f t="shared" si="105"/>
        <v>0.04</v>
      </c>
      <c r="G125">
        <f t="shared" si="106"/>
        <v>3.3960531989175591E-3</v>
      </c>
      <c r="H125">
        <f t="shared" si="107"/>
        <v>0.02</v>
      </c>
      <c r="I125">
        <f t="shared" si="108"/>
        <v>1.1969971516144815</v>
      </c>
      <c r="J125">
        <f t="shared" si="109"/>
        <v>1.6888759624376349E-5</v>
      </c>
      <c r="K125">
        <f t="shared" si="110"/>
        <v>2.0663253465936136E-3</v>
      </c>
      <c r="L125">
        <f t="shared" si="111"/>
        <v>0</v>
      </c>
      <c r="M125">
        <f t="shared" si="112"/>
        <v>0.60638272582027974</v>
      </c>
      <c r="N125">
        <f t="shared" si="113"/>
        <v>10.76</v>
      </c>
      <c r="O125">
        <f t="shared" si="114"/>
        <v>0.2152</v>
      </c>
      <c r="P125">
        <f t="shared" si="115"/>
        <v>5.9849857580724075</v>
      </c>
      <c r="Q125">
        <f t="shared" si="116"/>
        <v>299.24928790362037</v>
      </c>
      <c r="R125">
        <f t="shared" si="117"/>
        <v>6.5470935136091146</v>
      </c>
      <c r="S125">
        <f t="shared" si="118"/>
        <v>0.13094187027218229</v>
      </c>
      <c r="T125">
        <f t="shared" si="119"/>
        <v>3.6416599847322297</v>
      </c>
      <c r="U125">
        <f t="shared" si="120"/>
        <v>1.6888759624376348</v>
      </c>
      <c r="V125">
        <f t="shared" si="121"/>
        <v>5.0539492911700372E-3</v>
      </c>
      <c r="W125">
        <f t="shared" si="122"/>
        <v>1.0805617468758977</v>
      </c>
      <c r="X125">
        <f t="shared" si="123"/>
        <v>-1.1015665577593108</v>
      </c>
      <c r="Y125">
        <f t="shared" si="124"/>
        <v>0.99673694261856227</v>
      </c>
      <c r="Z125">
        <f t="shared" si="125"/>
        <v>0.78773568408330097</v>
      </c>
      <c r="AA125">
        <f t="shared" si="126"/>
        <v>0.86774328593981842</v>
      </c>
      <c r="AB125">
        <f t="shared" si="127"/>
        <v>5.1742631051188779</v>
      </c>
      <c r="AC125">
        <f t="shared" si="128"/>
        <v>0.10348526210237756</v>
      </c>
      <c r="AD125">
        <f t="shared" si="129"/>
        <v>2.8686655192718264</v>
      </c>
      <c r="AE125">
        <f t="shared" si="130"/>
        <v>1.3303878616026537</v>
      </c>
      <c r="AF125">
        <f t="shared" si="131"/>
        <v>3.9811762022021434E-3</v>
      </c>
      <c r="AG125">
        <f t="shared" si="94"/>
        <v>-29.487753718940002</v>
      </c>
      <c r="AH125">
        <f t="shared" si="95"/>
        <v>-48.628947467213322</v>
      </c>
      <c r="AI125">
        <f t="shared" si="96"/>
        <v>0</v>
      </c>
      <c r="AK125" t="b">
        <f t="shared" si="132"/>
        <v>1</v>
      </c>
      <c r="AL125" t="b">
        <f t="shared" si="133"/>
        <v>1</v>
      </c>
      <c r="AM125">
        <f t="shared" si="134"/>
        <v>-29.487753718939999</v>
      </c>
      <c r="AN125" t="b">
        <f t="shared" si="135"/>
        <v>1</v>
      </c>
      <c r="AO125">
        <f t="shared" si="136"/>
        <v>-0.86774328593981842</v>
      </c>
      <c r="AP125">
        <f>SUM(AO126:$AO$171)</f>
        <v>-23.228555847869117</v>
      </c>
      <c r="AQ125" t="b">
        <f t="shared" si="97"/>
        <v>1</v>
      </c>
      <c r="AR125" t="b">
        <f t="shared" si="137"/>
        <v>1</v>
      </c>
      <c r="AS125" t="b">
        <f t="shared" si="138"/>
        <v>1</v>
      </c>
      <c r="AT125" t="b">
        <f t="shared" si="140"/>
        <v>1</v>
      </c>
      <c r="AU125">
        <f t="shared" si="98"/>
        <v>-48.62894746721333</v>
      </c>
      <c r="AV125" t="b">
        <f t="shared" si="99"/>
        <v>1</v>
      </c>
      <c r="AW125" t="b">
        <f t="shared" si="100"/>
        <v>1</v>
      </c>
      <c r="AX125" t="b">
        <f t="shared" si="139"/>
        <v>1</v>
      </c>
    </row>
    <row r="126" spans="1:50" x14ac:dyDescent="0.35">
      <c r="A126">
        <v>74</v>
      </c>
      <c r="B126">
        <f t="shared" si="101"/>
        <v>6</v>
      </c>
      <c r="C126">
        <f t="shared" si="102"/>
        <v>29</v>
      </c>
      <c r="D126">
        <f t="shared" si="103"/>
        <v>3.3302468762697046E-4</v>
      </c>
      <c r="E126">
        <f t="shared" si="104"/>
        <v>2.7756294175507179E-5</v>
      </c>
      <c r="F126">
        <f t="shared" si="105"/>
        <v>0.04</v>
      </c>
      <c r="G126">
        <f t="shared" si="106"/>
        <v>3.3960531989175591E-3</v>
      </c>
      <c r="H126">
        <f t="shared" si="107"/>
        <v>0.02</v>
      </c>
      <c r="I126">
        <f t="shared" si="108"/>
        <v>1.1999492695070417</v>
      </c>
      <c r="J126">
        <f t="shared" si="109"/>
        <v>1.6830937320813596E-5</v>
      </c>
      <c r="K126">
        <f t="shared" si="110"/>
        <v>2.059250837031781E-3</v>
      </c>
      <c r="L126">
        <f t="shared" si="111"/>
        <v>0</v>
      </c>
      <c r="M126">
        <f t="shared" si="112"/>
        <v>0.60430664404592715</v>
      </c>
      <c r="N126">
        <f t="shared" si="113"/>
        <v>10.76</v>
      </c>
      <c r="O126">
        <f t="shared" si="114"/>
        <v>0.2152</v>
      </c>
      <c r="P126">
        <f t="shared" si="115"/>
        <v>5.9997463475352086</v>
      </c>
      <c r="Q126">
        <f t="shared" si="116"/>
        <v>299.98731737676042</v>
      </c>
      <c r="R126">
        <f t="shared" si="117"/>
        <v>6.52467812982621</v>
      </c>
      <c r="S126">
        <f t="shared" si="118"/>
        <v>0.1304935625965242</v>
      </c>
      <c r="T126">
        <f t="shared" si="119"/>
        <v>3.6381425444486672</v>
      </c>
      <c r="U126">
        <f t="shared" si="120"/>
        <v>1.6830937320813597</v>
      </c>
      <c r="V126">
        <f t="shared" si="121"/>
        <v>5.0490677358072701E-3</v>
      </c>
      <c r="W126">
        <f t="shared" si="122"/>
        <v>1.0678992229638513</v>
      </c>
      <c r="X126">
        <f t="shared" si="123"/>
        <v>-1.0888321193563133</v>
      </c>
      <c r="Y126">
        <f t="shared" si="124"/>
        <v>0.99673694261856227</v>
      </c>
      <c r="Z126">
        <f t="shared" si="125"/>
        <v>0.78516525734473108</v>
      </c>
      <c r="AA126">
        <f t="shared" si="126"/>
        <v>0.8549131511996082</v>
      </c>
      <c r="AB126">
        <f t="shared" si="127"/>
        <v>5.1397217900220022</v>
      </c>
      <c r="AC126">
        <f t="shared" si="128"/>
        <v>0.10279443580044005</v>
      </c>
      <c r="AD126">
        <f t="shared" si="129"/>
        <v>2.8565431271688526</v>
      </c>
      <c r="AE126">
        <f t="shared" si="130"/>
        <v>1.3215067232849647</v>
      </c>
      <c r="AF126">
        <f t="shared" si="131"/>
        <v>3.9643525681360937E-3</v>
      </c>
      <c r="AG126">
        <f t="shared" si="94"/>
        <v>-28.49545683202107</v>
      </c>
      <c r="AH126">
        <f t="shared" si="95"/>
        <v>-47.153969119451581</v>
      </c>
      <c r="AI126">
        <f t="shared" si="96"/>
        <v>0</v>
      </c>
      <c r="AK126" t="b">
        <f t="shared" si="132"/>
        <v>1</v>
      </c>
      <c r="AL126" t="b">
        <f t="shared" si="133"/>
        <v>1</v>
      </c>
      <c r="AM126">
        <f t="shared" si="134"/>
        <v>-28.495456832021066</v>
      </c>
      <c r="AN126" t="b">
        <f t="shared" si="135"/>
        <v>1</v>
      </c>
      <c r="AO126">
        <f t="shared" si="136"/>
        <v>-0.85491315119960909</v>
      </c>
      <c r="AP126">
        <f>SUM(AO127:$AO$171)</f>
        <v>-22.373642696669506</v>
      </c>
      <c r="AQ126" t="b">
        <f t="shared" si="97"/>
        <v>1</v>
      </c>
      <c r="AR126" t="b">
        <f t="shared" si="137"/>
        <v>1</v>
      </c>
      <c r="AS126" t="b">
        <f t="shared" si="138"/>
        <v>1</v>
      </c>
      <c r="AT126" t="b">
        <f t="shared" si="140"/>
        <v>1</v>
      </c>
      <c r="AU126">
        <f t="shared" si="98"/>
        <v>-47.153969119451588</v>
      </c>
      <c r="AV126" t="b">
        <f t="shared" si="99"/>
        <v>1</v>
      </c>
      <c r="AW126" t="b">
        <f t="shared" si="100"/>
        <v>1</v>
      </c>
      <c r="AX126" t="b">
        <f t="shared" si="139"/>
        <v>1</v>
      </c>
    </row>
    <row r="127" spans="1:50" x14ac:dyDescent="0.35">
      <c r="A127">
        <v>75</v>
      </c>
      <c r="B127">
        <f t="shared" si="101"/>
        <v>6</v>
      </c>
      <c r="C127">
        <f t="shared" si="102"/>
        <v>29</v>
      </c>
      <c r="D127">
        <f t="shared" si="103"/>
        <v>3.3302468762697046E-4</v>
      </c>
      <c r="E127">
        <f t="shared" si="104"/>
        <v>2.7756294175507179E-5</v>
      </c>
      <c r="F127">
        <f t="shared" si="105"/>
        <v>0.04</v>
      </c>
      <c r="G127">
        <f t="shared" si="106"/>
        <v>3.3960531989175591E-3</v>
      </c>
      <c r="H127">
        <f t="shared" si="107"/>
        <v>0.02</v>
      </c>
      <c r="I127">
        <f t="shared" si="108"/>
        <v>1.2029086681187247</v>
      </c>
      <c r="J127">
        <f t="shared" si="109"/>
        <v>1.6773312984352259E-5</v>
      </c>
      <c r="K127">
        <f t="shared" si="110"/>
        <v>2.0522005485760888E-3</v>
      </c>
      <c r="L127">
        <f t="shared" si="111"/>
        <v>0</v>
      </c>
      <c r="M127">
        <f t="shared" si="112"/>
        <v>0.60223767018436669</v>
      </c>
      <c r="N127">
        <f t="shared" si="113"/>
        <v>10.76</v>
      </c>
      <c r="O127">
        <f t="shared" si="114"/>
        <v>0.2152</v>
      </c>
      <c r="P127">
        <f t="shared" si="115"/>
        <v>6.0145433405936233</v>
      </c>
      <c r="Q127">
        <f t="shared" si="116"/>
        <v>300.72716702968114</v>
      </c>
      <c r="R127">
        <f t="shared" si="117"/>
        <v>6.502339489934176</v>
      </c>
      <c r="S127">
        <f t="shared" si="118"/>
        <v>0.13004678979868353</v>
      </c>
      <c r="T127">
        <f t="shared" si="119"/>
        <v>3.6346285016229123</v>
      </c>
      <c r="U127">
        <f t="shared" si="120"/>
        <v>1.6773312984352258</v>
      </c>
      <c r="V127">
        <f t="shared" si="121"/>
        <v>5.0441908954864207E-3</v>
      </c>
      <c r="W127">
        <f t="shared" si="122"/>
        <v>1.0552887091818681</v>
      </c>
      <c r="X127">
        <f t="shared" si="123"/>
        <v>-1.0761499372981174</v>
      </c>
      <c r="Y127">
        <f t="shared" si="124"/>
        <v>0.99673694261856227</v>
      </c>
      <c r="Z127">
        <f t="shared" si="125"/>
        <v>0.78260321805610389</v>
      </c>
      <c r="AA127">
        <f t="shared" si="126"/>
        <v>0.84219840404038138</v>
      </c>
      <c r="AB127">
        <f t="shared" si="127"/>
        <v>5.1054110589569746</v>
      </c>
      <c r="AC127">
        <f t="shared" si="128"/>
        <v>0.10210822117913951</v>
      </c>
      <c r="AD127">
        <f t="shared" si="129"/>
        <v>2.8444719618085261</v>
      </c>
      <c r="AE127">
        <f t="shared" si="130"/>
        <v>1.3126848719016309</v>
      </c>
      <c r="AF127">
        <f t="shared" si="131"/>
        <v>3.9476000272969736E-3</v>
      </c>
      <c r="AG127">
        <f t="shared" si="94"/>
        <v>-27.512593605365872</v>
      </c>
      <c r="AH127">
        <f t="shared" si="95"/>
        <v>-45.683946666676086</v>
      </c>
      <c r="AI127">
        <f t="shared" si="96"/>
        <v>0</v>
      </c>
      <c r="AK127" t="b">
        <f t="shared" si="132"/>
        <v>1</v>
      </c>
      <c r="AL127" t="b">
        <f t="shared" si="133"/>
        <v>1</v>
      </c>
      <c r="AM127">
        <f t="shared" si="134"/>
        <v>-27.512593605365872</v>
      </c>
      <c r="AN127" t="b">
        <f t="shared" si="135"/>
        <v>1</v>
      </c>
      <c r="AO127">
        <f t="shared" si="136"/>
        <v>-0.84219840404038138</v>
      </c>
      <c r="AP127">
        <f>SUM(AO128:$AO$171)</f>
        <v>-21.531444292629125</v>
      </c>
      <c r="AQ127" t="b">
        <f t="shared" si="97"/>
        <v>1</v>
      </c>
      <c r="AR127" t="b">
        <f t="shared" si="137"/>
        <v>1</v>
      </c>
      <c r="AS127" t="b">
        <f t="shared" si="138"/>
        <v>1</v>
      </c>
      <c r="AT127" t="b">
        <f t="shared" si="140"/>
        <v>1</v>
      </c>
      <c r="AU127">
        <f t="shared" si="98"/>
        <v>-45.683946666676086</v>
      </c>
      <c r="AV127" t="b">
        <f t="shared" si="99"/>
        <v>1</v>
      </c>
      <c r="AW127" t="b">
        <f t="shared" si="100"/>
        <v>1</v>
      </c>
      <c r="AX127" t="b">
        <f t="shared" si="139"/>
        <v>1</v>
      </c>
    </row>
    <row r="128" spans="1:50" x14ac:dyDescent="0.35">
      <c r="A128">
        <v>76</v>
      </c>
      <c r="B128">
        <f t="shared" si="101"/>
        <v>6</v>
      </c>
      <c r="C128">
        <f t="shared" si="102"/>
        <v>29</v>
      </c>
      <c r="D128">
        <f t="shared" si="103"/>
        <v>3.3302468762697046E-4</v>
      </c>
      <c r="E128">
        <f t="shared" si="104"/>
        <v>2.7756294175507179E-5</v>
      </c>
      <c r="F128">
        <f t="shared" si="105"/>
        <v>0.04</v>
      </c>
      <c r="G128">
        <f t="shared" si="106"/>
        <v>3.3960531989175591E-3</v>
      </c>
      <c r="H128">
        <f t="shared" si="107"/>
        <v>0.02</v>
      </c>
      <c r="I128">
        <f t="shared" si="108"/>
        <v>1.2058753654057479</v>
      </c>
      <c r="J128">
        <f t="shared" si="109"/>
        <v>1.6715885937209351E-5</v>
      </c>
      <c r="K128">
        <f t="shared" si="110"/>
        <v>2.0451743983003665E-3</v>
      </c>
      <c r="L128">
        <f t="shared" si="111"/>
        <v>0</v>
      </c>
      <c r="M128">
        <f t="shared" si="112"/>
        <v>0.60017577990012916</v>
      </c>
      <c r="N128">
        <f t="shared" si="113"/>
        <v>10.76</v>
      </c>
      <c r="O128">
        <f t="shared" si="114"/>
        <v>0.2152</v>
      </c>
      <c r="P128">
        <f t="shared" si="115"/>
        <v>6.0293768270287398</v>
      </c>
      <c r="Q128">
        <f t="shared" si="116"/>
        <v>301.46884135143699</v>
      </c>
      <c r="R128">
        <f t="shared" si="117"/>
        <v>6.4800773311837858</v>
      </c>
      <c r="S128">
        <f t="shared" si="118"/>
        <v>0.12960154662367571</v>
      </c>
      <c r="T128">
        <f t="shared" si="119"/>
        <v>3.6311178529733974</v>
      </c>
      <c r="U128">
        <f t="shared" si="120"/>
        <v>1.6715885937209352</v>
      </c>
      <c r="V128">
        <f t="shared" si="121"/>
        <v>5.0393187656532831E-3</v>
      </c>
      <c r="W128">
        <f t="shared" si="122"/>
        <v>1.0427300191001247</v>
      </c>
      <c r="X128">
        <f t="shared" si="123"/>
        <v>-1.0635198243119302</v>
      </c>
      <c r="Y128">
        <f t="shared" si="124"/>
        <v>0.99673694261856227</v>
      </c>
      <c r="Z128">
        <f t="shared" si="125"/>
        <v>0.78004953884868911</v>
      </c>
      <c r="AA128">
        <f t="shared" si="126"/>
        <v>0.82959814851095981</v>
      </c>
      <c r="AB128">
        <f t="shared" si="127"/>
        <v>5.07132937263684</v>
      </c>
      <c r="AC128">
        <f t="shared" si="128"/>
        <v>0.10142658745273679</v>
      </c>
      <c r="AD128">
        <f t="shared" si="129"/>
        <v>2.8324518067171409</v>
      </c>
      <c r="AE128">
        <f t="shared" si="130"/>
        <v>1.3039219116767442</v>
      </c>
      <c r="AF128">
        <f t="shared" si="131"/>
        <v>3.9309182792593884E-3</v>
      </c>
      <c r="AG128">
        <f t="shared" si="94"/>
        <v>-26.539142853251299</v>
      </c>
      <c r="AH128">
        <f t="shared" si="95"/>
        <v>-44.218950084369418</v>
      </c>
      <c r="AI128">
        <f t="shared" si="96"/>
        <v>0</v>
      </c>
      <c r="AK128" t="b">
        <f t="shared" si="132"/>
        <v>1</v>
      </c>
      <c r="AL128" t="b">
        <f t="shared" si="133"/>
        <v>1</v>
      </c>
      <c r="AM128">
        <f t="shared" si="134"/>
        <v>-26.539142853251299</v>
      </c>
      <c r="AN128" t="b">
        <f t="shared" si="135"/>
        <v>1</v>
      </c>
      <c r="AO128">
        <f t="shared" si="136"/>
        <v>-0.82959814851095981</v>
      </c>
      <c r="AP128">
        <f>SUM(AO129:$AO$171)</f>
        <v>-20.701846144118164</v>
      </c>
      <c r="AQ128" t="b">
        <f t="shared" si="97"/>
        <v>1</v>
      </c>
      <c r="AR128" t="b">
        <f t="shared" si="137"/>
        <v>1</v>
      </c>
      <c r="AS128" t="b">
        <f t="shared" si="138"/>
        <v>1</v>
      </c>
      <c r="AT128" t="b">
        <f t="shared" si="140"/>
        <v>1</v>
      </c>
      <c r="AU128">
        <f t="shared" si="98"/>
        <v>-44.218950084369432</v>
      </c>
      <c r="AV128" t="b">
        <f t="shared" si="99"/>
        <v>1</v>
      </c>
      <c r="AW128" t="b">
        <f t="shared" si="100"/>
        <v>1</v>
      </c>
      <c r="AX128" t="b">
        <f t="shared" si="139"/>
        <v>1</v>
      </c>
    </row>
    <row r="129" spans="1:50" x14ac:dyDescent="0.35">
      <c r="A129">
        <v>77</v>
      </c>
      <c r="B129">
        <f t="shared" si="101"/>
        <v>6</v>
      </c>
      <c r="C129">
        <f t="shared" si="102"/>
        <v>29</v>
      </c>
      <c r="D129">
        <f t="shared" si="103"/>
        <v>3.3302468762697046E-4</v>
      </c>
      <c r="E129">
        <f t="shared" si="104"/>
        <v>2.7756294175507179E-5</v>
      </c>
      <c r="F129">
        <f t="shared" si="105"/>
        <v>0.04</v>
      </c>
      <c r="G129">
        <f t="shared" si="106"/>
        <v>3.3960531989175591E-3</v>
      </c>
      <c r="H129">
        <f t="shared" si="107"/>
        <v>0.02</v>
      </c>
      <c r="I129">
        <f t="shared" si="108"/>
        <v>1.2088493793686137</v>
      </c>
      <c r="J129">
        <f t="shared" si="109"/>
        <v>1.6658655503922435E-5</v>
      </c>
      <c r="K129">
        <f t="shared" si="110"/>
        <v>2.0381723035623606E-3</v>
      </c>
      <c r="L129">
        <f t="shared" si="111"/>
        <v>0</v>
      </c>
      <c r="M129">
        <f t="shared" si="112"/>
        <v>0.59812094894106282</v>
      </c>
      <c r="N129">
        <f t="shared" si="113"/>
        <v>10.76</v>
      </c>
      <c r="O129">
        <f t="shared" si="114"/>
        <v>0.2152</v>
      </c>
      <c r="P129">
        <f t="shared" si="115"/>
        <v>6.0442468968430685</v>
      </c>
      <c r="Q129">
        <f t="shared" si="116"/>
        <v>302.21234484215341</v>
      </c>
      <c r="R129">
        <f t="shared" si="117"/>
        <v>6.45789139172539</v>
      </c>
      <c r="S129">
        <f t="shared" si="118"/>
        <v>0.1291578278345078</v>
      </c>
      <c r="T129">
        <f t="shared" si="119"/>
        <v>3.6276105952217241</v>
      </c>
      <c r="U129">
        <f t="shared" si="120"/>
        <v>1.6658655503922435</v>
      </c>
      <c r="V129">
        <f t="shared" si="121"/>
        <v>5.0344513417580443E-3</v>
      </c>
      <c r="W129">
        <f t="shared" si="122"/>
        <v>1.0302229669351566</v>
      </c>
      <c r="X129">
        <f t="shared" si="123"/>
        <v>-1.050941593774203</v>
      </c>
      <c r="Y129">
        <f t="shared" si="124"/>
        <v>0.99673694261856227</v>
      </c>
      <c r="Z129">
        <f t="shared" si="125"/>
        <v>0.77750419244306179</v>
      </c>
      <c r="AA129">
        <f t="shared" si="126"/>
        <v>0.81711149517223713</v>
      </c>
      <c r="AB129">
        <f t="shared" si="127"/>
        <v>5.0374752020503095</v>
      </c>
      <c r="AC129">
        <f t="shared" si="128"/>
        <v>0.10074950404100619</v>
      </c>
      <c r="AD129">
        <f t="shared" si="129"/>
        <v>2.8204824463357614</v>
      </c>
      <c r="AE129">
        <f t="shared" si="130"/>
        <v>1.2952174494764379</v>
      </c>
      <c r="AF129">
        <f t="shared" si="131"/>
        <v>3.9143070248674776E-3</v>
      </c>
      <c r="AG129">
        <f t="shared" si="94"/>
        <v>-25.575083507221247</v>
      </c>
      <c r="AH129">
        <f t="shared" si="95"/>
        <v>-42.759049908718957</v>
      </c>
      <c r="AI129">
        <f t="shared" si="96"/>
        <v>0</v>
      </c>
      <c r="AK129" t="b">
        <f t="shared" si="132"/>
        <v>1</v>
      </c>
      <c r="AL129" t="b">
        <f t="shared" si="133"/>
        <v>1</v>
      </c>
      <c r="AM129">
        <f t="shared" si="134"/>
        <v>-25.575083507221244</v>
      </c>
      <c r="AN129" t="b">
        <f t="shared" si="135"/>
        <v>1</v>
      </c>
      <c r="AO129">
        <f t="shared" si="136"/>
        <v>-0.81711149517223713</v>
      </c>
      <c r="AP129">
        <f>SUM(AO130:$AO$171)</f>
        <v>-19.88473464894593</v>
      </c>
      <c r="AQ129" t="b">
        <f t="shared" si="97"/>
        <v>1</v>
      </c>
      <c r="AR129" t="b">
        <f t="shared" si="137"/>
        <v>1</v>
      </c>
      <c r="AS129" t="b">
        <f t="shared" si="138"/>
        <v>1</v>
      </c>
      <c r="AT129" t="b">
        <f t="shared" si="140"/>
        <v>1</v>
      </c>
      <c r="AU129">
        <f t="shared" si="98"/>
        <v>-42.759049908718964</v>
      </c>
      <c r="AV129" t="b">
        <f t="shared" si="99"/>
        <v>1</v>
      </c>
      <c r="AW129" t="b">
        <f t="shared" si="100"/>
        <v>1</v>
      </c>
      <c r="AX129" t="b">
        <f t="shared" si="139"/>
        <v>1</v>
      </c>
    </row>
    <row r="130" spans="1:50" x14ac:dyDescent="0.35">
      <c r="A130">
        <v>78</v>
      </c>
      <c r="B130">
        <f t="shared" si="101"/>
        <v>6</v>
      </c>
      <c r="C130">
        <f t="shared" si="102"/>
        <v>29</v>
      </c>
      <c r="D130">
        <f t="shared" si="103"/>
        <v>3.3302468762697046E-4</v>
      </c>
      <c r="E130">
        <f t="shared" si="104"/>
        <v>2.7756294175507179E-5</v>
      </c>
      <c r="F130">
        <f t="shared" si="105"/>
        <v>0.04</v>
      </c>
      <c r="G130">
        <f t="shared" si="106"/>
        <v>3.3960531989175591E-3</v>
      </c>
      <c r="H130">
        <f t="shared" si="107"/>
        <v>0.02</v>
      </c>
      <c r="I130">
        <f t="shared" si="108"/>
        <v>1.2118307280522185</v>
      </c>
      <c r="J130">
        <f t="shared" si="109"/>
        <v>1.660162101134165E-5</v>
      </c>
      <c r="K130">
        <f t="shared" si="110"/>
        <v>2.0311941820027597E-3</v>
      </c>
      <c r="L130">
        <f t="shared" si="111"/>
        <v>0</v>
      </c>
      <c r="M130">
        <f t="shared" si="112"/>
        <v>0.59607315313804876</v>
      </c>
      <c r="N130">
        <f t="shared" si="113"/>
        <v>10.76</v>
      </c>
      <c r="O130">
        <f t="shared" si="114"/>
        <v>0.2152</v>
      </c>
      <c r="P130">
        <f t="shared" si="115"/>
        <v>6.0591536402610924</v>
      </c>
      <c r="Q130">
        <f t="shared" si="116"/>
        <v>302.95768201305464</v>
      </c>
      <c r="R130">
        <f t="shared" si="117"/>
        <v>6.435781410605836</v>
      </c>
      <c r="S130">
        <f t="shared" si="118"/>
        <v>0.12871562821211671</v>
      </c>
      <c r="T130">
        <f t="shared" si="119"/>
        <v>3.62410672509266</v>
      </c>
      <c r="U130">
        <f t="shared" si="120"/>
        <v>1.660162101134165</v>
      </c>
      <c r="V130">
        <f t="shared" si="121"/>
        <v>5.02958861925529E-3</v>
      </c>
      <c r="W130">
        <f t="shared" si="122"/>
        <v>1.0177673675476391</v>
      </c>
      <c r="X130">
        <f t="shared" si="123"/>
        <v>-1.0384150597084076</v>
      </c>
      <c r="Y130">
        <f t="shared" si="124"/>
        <v>0.99673694261856227</v>
      </c>
      <c r="Z130">
        <f t="shared" si="125"/>
        <v>0.77496715164881169</v>
      </c>
      <c r="AA130">
        <f t="shared" si="126"/>
        <v>0.80473756105145533</v>
      </c>
      <c r="AB130">
        <f t="shared" si="127"/>
        <v>5.0038470283931593</v>
      </c>
      <c r="AC130">
        <f t="shared" si="128"/>
        <v>0.10007694056786319</v>
      </c>
      <c r="AD130">
        <f t="shared" si="129"/>
        <v>2.8085636660163615</v>
      </c>
      <c r="AE130">
        <f t="shared" si="130"/>
        <v>1.2865710947912503</v>
      </c>
      <c r="AF130">
        <f t="shared" si="131"/>
        <v>3.8977659662295517E-3</v>
      </c>
      <c r="AG130">
        <f t="shared" si="94"/>
        <v>-24.620394615823493</v>
      </c>
      <c r="AH130">
        <f t="shared" si="95"/>
        <v>-41.304317240608022</v>
      </c>
      <c r="AI130">
        <f t="shared" si="96"/>
        <v>0</v>
      </c>
      <c r="AK130" t="b">
        <f t="shared" si="132"/>
        <v>1</v>
      </c>
      <c r="AL130" t="b">
        <f t="shared" si="133"/>
        <v>1</v>
      </c>
      <c r="AM130">
        <f t="shared" si="134"/>
        <v>-24.620394615823489</v>
      </c>
      <c r="AN130" t="b">
        <f t="shared" si="135"/>
        <v>1</v>
      </c>
      <c r="AO130">
        <f t="shared" si="136"/>
        <v>-0.80473756105145533</v>
      </c>
      <c r="AP130">
        <f>SUM(AO131:$AO$171)</f>
        <v>-19.079997087894469</v>
      </c>
      <c r="AQ130" t="b">
        <f t="shared" si="97"/>
        <v>1</v>
      </c>
      <c r="AR130" t="b">
        <f t="shared" si="137"/>
        <v>1</v>
      </c>
      <c r="AS130" t="b">
        <f t="shared" si="138"/>
        <v>1</v>
      </c>
      <c r="AT130" t="b">
        <f t="shared" si="140"/>
        <v>1</v>
      </c>
      <c r="AU130">
        <f t="shared" si="98"/>
        <v>-41.304317240608022</v>
      </c>
      <c r="AV130" t="b">
        <f t="shared" si="99"/>
        <v>1</v>
      </c>
      <c r="AW130" t="b">
        <f t="shared" si="100"/>
        <v>1</v>
      </c>
      <c r="AX130" t="b">
        <f t="shared" si="139"/>
        <v>1</v>
      </c>
    </row>
    <row r="131" spans="1:50" x14ac:dyDescent="0.35">
      <c r="A131">
        <v>79</v>
      </c>
      <c r="B131">
        <f t="shared" si="101"/>
        <v>6</v>
      </c>
      <c r="C131">
        <f t="shared" si="102"/>
        <v>29</v>
      </c>
      <c r="D131">
        <f t="shared" si="103"/>
        <v>3.3302468762697046E-4</v>
      </c>
      <c r="E131">
        <f t="shared" si="104"/>
        <v>2.7756294175507179E-5</v>
      </c>
      <c r="F131">
        <f t="shared" si="105"/>
        <v>0.04</v>
      </c>
      <c r="G131">
        <f t="shared" si="106"/>
        <v>3.3960531989175591E-3</v>
      </c>
      <c r="H131">
        <f t="shared" si="107"/>
        <v>0.02</v>
      </c>
      <c r="I131">
        <f t="shared" si="108"/>
        <v>1.2148194295459624</v>
      </c>
      <c r="J131">
        <f t="shared" si="109"/>
        <v>1.6544781788621822E-5</v>
      </c>
      <c r="K131">
        <f t="shared" si="110"/>
        <v>2.0242399515442281E-3</v>
      </c>
      <c r="L131">
        <f t="shared" si="111"/>
        <v>0</v>
      </c>
      <c r="M131">
        <f t="shared" si="112"/>
        <v>0.59403236840471596</v>
      </c>
      <c r="N131">
        <f t="shared" si="113"/>
        <v>10.76</v>
      </c>
      <c r="O131">
        <f t="shared" si="114"/>
        <v>0.2152</v>
      </c>
      <c r="P131">
        <f t="shared" si="115"/>
        <v>6.0740971477298125</v>
      </c>
      <c r="Q131">
        <f t="shared" si="116"/>
        <v>303.70485738649063</v>
      </c>
      <c r="R131">
        <f t="shared" si="117"/>
        <v>6.4137471277654043</v>
      </c>
      <c r="S131">
        <f t="shared" si="118"/>
        <v>0.12827494255530808</v>
      </c>
      <c r="T131">
        <f t="shared" si="119"/>
        <v>3.6206062393141378</v>
      </c>
      <c r="U131">
        <f t="shared" si="120"/>
        <v>1.6544781788621823</v>
      </c>
      <c r="V131">
        <f t="shared" si="121"/>
        <v>5.0247305936039982E-3</v>
      </c>
      <c r="W131">
        <f t="shared" si="122"/>
        <v>1.0053630364401724</v>
      </c>
      <c r="X131">
        <f t="shared" si="123"/>
        <v>-1.0259400367827993</v>
      </c>
      <c r="Y131">
        <f t="shared" si="124"/>
        <v>0.99673694261856227</v>
      </c>
      <c r="Z131">
        <f t="shared" si="125"/>
        <v>0.77243838936425224</v>
      </c>
      <c r="AA131">
        <f t="shared" si="126"/>
        <v>0.79247546959680726</v>
      </c>
      <c r="AB131">
        <f t="shared" si="127"/>
        <v>4.9704433430001025</v>
      </c>
      <c r="AC131">
        <f t="shared" si="128"/>
        <v>9.940886686000204E-2</v>
      </c>
      <c r="AD131">
        <f t="shared" si="129"/>
        <v>2.7966952520179751</v>
      </c>
      <c r="AE131">
        <f t="shared" si="130"/>
        <v>1.2779824597186054</v>
      </c>
      <c r="AF131">
        <f t="shared" si="131"/>
        <v>3.8812948067127556E-3</v>
      </c>
      <c r="AG131">
        <f t="shared" si="94"/>
        <v>-23.67505534434795</v>
      </c>
      <c r="AH131">
        <f t="shared" si="95"/>
        <v>-39.854823749634576</v>
      </c>
      <c r="AI131">
        <f t="shared" si="96"/>
        <v>0</v>
      </c>
      <c r="AK131" t="b">
        <f t="shared" si="132"/>
        <v>1</v>
      </c>
      <c r="AL131" t="b">
        <f t="shared" si="133"/>
        <v>1</v>
      </c>
      <c r="AM131">
        <f t="shared" si="134"/>
        <v>-23.67505534434795</v>
      </c>
      <c r="AN131" t="b">
        <f t="shared" si="135"/>
        <v>1</v>
      </c>
      <c r="AO131">
        <f t="shared" si="136"/>
        <v>-0.79247546959680726</v>
      </c>
      <c r="AP131">
        <f>SUM(AO132:$AO$171)</f>
        <v>-18.287521618297667</v>
      </c>
      <c r="AQ131" t="b">
        <f t="shared" si="97"/>
        <v>1</v>
      </c>
      <c r="AR131" t="b">
        <f t="shared" si="137"/>
        <v>1</v>
      </c>
      <c r="AS131" t="b">
        <f t="shared" si="138"/>
        <v>1</v>
      </c>
      <c r="AT131" t="b">
        <f t="shared" si="140"/>
        <v>1</v>
      </c>
      <c r="AU131">
        <f t="shared" si="98"/>
        <v>-39.854823749634583</v>
      </c>
      <c r="AV131" t="b">
        <f t="shared" si="99"/>
        <v>1</v>
      </c>
      <c r="AW131" t="b">
        <f t="shared" si="100"/>
        <v>1</v>
      </c>
      <c r="AX131" t="b">
        <f t="shared" si="139"/>
        <v>1</v>
      </c>
    </row>
    <row r="132" spans="1:50" x14ac:dyDescent="0.35">
      <c r="A132">
        <v>80</v>
      </c>
      <c r="B132">
        <f t="shared" si="101"/>
        <v>6</v>
      </c>
      <c r="C132">
        <f t="shared" si="102"/>
        <v>29</v>
      </c>
      <c r="D132">
        <f t="shared" si="103"/>
        <v>3.3302468762697046E-4</v>
      </c>
      <c r="E132">
        <f t="shared" si="104"/>
        <v>2.7756294175507179E-5</v>
      </c>
      <c r="F132">
        <f t="shared" si="105"/>
        <v>0.04</v>
      </c>
      <c r="G132">
        <f t="shared" si="106"/>
        <v>3.3960531989175591E-3</v>
      </c>
      <c r="H132">
        <f t="shared" si="107"/>
        <v>0.02</v>
      </c>
      <c r="I132">
        <f t="shared" si="108"/>
        <v>1.2178155019838586</v>
      </c>
      <c r="J132">
        <f t="shared" si="109"/>
        <v>1.6488137167214553E-5</v>
      </c>
      <c r="K132">
        <f t="shared" si="110"/>
        <v>2.0173095303904387E-3</v>
      </c>
      <c r="L132">
        <f t="shared" si="111"/>
        <v>0</v>
      </c>
      <c r="M132">
        <f t="shared" si="112"/>
        <v>0.59199857073715823</v>
      </c>
      <c r="N132">
        <f t="shared" si="113"/>
        <v>10.76</v>
      </c>
      <c r="O132">
        <f t="shared" si="114"/>
        <v>0.2152</v>
      </c>
      <c r="P132">
        <f t="shared" si="115"/>
        <v>6.0890775099192931</v>
      </c>
      <c r="Q132">
        <f t="shared" si="116"/>
        <v>304.45387549596467</v>
      </c>
      <c r="R132">
        <f t="shared" si="117"/>
        <v>6.3917882840347433</v>
      </c>
      <c r="S132">
        <f t="shared" si="118"/>
        <v>0.12783576568069488</v>
      </c>
      <c r="T132">
        <f t="shared" si="119"/>
        <v>3.6171091346172481</v>
      </c>
      <c r="U132">
        <f t="shared" si="120"/>
        <v>1.6488137167214554</v>
      </c>
      <c r="V132">
        <f t="shared" si="121"/>
        <v>5.019877260267527E-3</v>
      </c>
      <c r="W132">
        <f t="shared" si="122"/>
        <v>0.99300978975507725</v>
      </c>
      <c r="X132">
        <f t="shared" si="123"/>
        <v>-1.0135163403082181</v>
      </c>
      <c r="Y132">
        <f t="shared" si="124"/>
        <v>0.99673694261856227</v>
      </c>
      <c r="Z132">
        <f t="shared" si="125"/>
        <v>0.76991787857613136</v>
      </c>
      <c r="AA132">
        <f t="shared" si="126"/>
        <v>0.7803243506323474</v>
      </c>
      <c r="AB132">
        <f t="shared" si="127"/>
        <v>4.9372626472770946</v>
      </c>
      <c r="AC132">
        <f t="shared" si="128"/>
        <v>9.87452529455419E-2</v>
      </c>
      <c r="AD132">
        <f t="shared" si="129"/>
        <v>2.7848769915028582</v>
      </c>
      <c r="AE132">
        <f t="shared" si="130"/>
        <v>1.2694511589454094</v>
      </c>
      <c r="AF132">
        <f t="shared" si="131"/>
        <v>3.8648932509377366E-3</v>
      </c>
      <c r="AG132">
        <f t="shared" si="94"/>
        <v>-22.739044974566283</v>
      </c>
      <c r="AH132">
        <f t="shared" si="95"/>
        <v>-38.410641678157369</v>
      </c>
      <c r="AI132">
        <f t="shared" si="96"/>
        <v>0</v>
      </c>
      <c r="AK132" t="b">
        <f t="shared" si="132"/>
        <v>1</v>
      </c>
      <c r="AL132" t="b">
        <f t="shared" si="133"/>
        <v>1</v>
      </c>
      <c r="AM132">
        <f t="shared" si="134"/>
        <v>-22.739044974566283</v>
      </c>
      <c r="AN132" t="b">
        <f t="shared" si="135"/>
        <v>1</v>
      </c>
      <c r="AO132">
        <f t="shared" si="136"/>
        <v>-0.7803243506323474</v>
      </c>
      <c r="AP132">
        <f>SUM(AO133:$AO$171)</f>
        <v>-17.507197267665319</v>
      </c>
      <c r="AQ132" t="b">
        <f t="shared" si="97"/>
        <v>1</v>
      </c>
      <c r="AR132" t="b">
        <f t="shared" si="137"/>
        <v>1</v>
      </c>
      <c r="AS132" t="b">
        <f t="shared" si="138"/>
        <v>1</v>
      </c>
      <c r="AT132" t="b">
        <f t="shared" si="140"/>
        <v>1</v>
      </c>
      <c r="AU132">
        <f t="shared" si="98"/>
        <v>-38.410641678157369</v>
      </c>
      <c r="AV132" t="b">
        <f t="shared" si="99"/>
        <v>1</v>
      </c>
      <c r="AW132" t="b">
        <f t="shared" si="100"/>
        <v>1</v>
      </c>
      <c r="AX132" t="b">
        <f t="shared" si="139"/>
        <v>1</v>
      </c>
    </row>
    <row r="133" spans="1:50" x14ac:dyDescent="0.35">
      <c r="A133">
        <v>81</v>
      </c>
      <c r="B133">
        <f t="shared" si="101"/>
        <v>6</v>
      </c>
      <c r="C133">
        <f t="shared" si="102"/>
        <v>29</v>
      </c>
      <c r="D133">
        <f t="shared" si="103"/>
        <v>3.3302468762697046E-4</v>
      </c>
      <c r="E133">
        <f t="shared" si="104"/>
        <v>2.7756294175507179E-5</v>
      </c>
      <c r="F133">
        <f t="shared" si="105"/>
        <v>0.04</v>
      </c>
      <c r="G133">
        <f t="shared" si="106"/>
        <v>3.3960531989175591E-3</v>
      </c>
      <c r="H133">
        <f t="shared" si="107"/>
        <v>0.02</v>
      </c>
      <c r="I133">
        <f t="shared" si="108"/>
        <v>1.2208189635446443</v>
      </c>
      <c r="J133">
        <f t="shared" si="109"/>
        <v>1.6431686480860359E-5</v>
      </c>
      <c r="K133">
        <f t="shared" si="110"/>
        <v>2.0104028370251121E-3</v>
      </c>
      <c r="L133">
        <f t="shared" si="111"/>
        <v>0</v>
      </c>
      <c r="M133">
        <f t="shared" si="112"/>
        <v>0.58997173621365218</v>
      </c>
      <c r="N133">
        <f t="shared" si="113"/>
        <v>10.76</v>
      </c>
      <c r="O133">
        <f t="shared" si="114"/>
        <v>0.2152</v>
      </c>
      <c r="P133">
        <f t="shared" si="115"/>
        <v>6.1040948177232215</v>
      </c>
      <c r="Q133">
        <f t="shared" si="116"/>
        <v>305.20474088616106</v>
      </c>
      <c r="R133">
        <f t="shared" si="117"/>
        <v>6.3699046211318224</v>
      </c>
      <c r="S133">
        <f t="shared" si="118"/>
        <v>0.12739809242263644</v>
      </c>
      <c r="T133">
        <f t="shared" si="119"/>
        <v>3.6136154077362415</v>
      </c>
      <c r="U133">
        <f t="shared" si="120"/>
        <v>1.6431686480860359</v>
      </c>
      <c r="V133">
        <f t="shared" si="121"/>
        <v>5.0150286147136215E-3</v>
      </c>
      <c r="W133">
        <f t="shared" si="122"/>
        <v>0.98070744427219536</v>
      </c>
      <c r="X133">
        <f t="shared" si="123"/>
        <v>-1.0011437862358674</v>
      </c>
      <c r="Y133">
        <f t="shared" si="124"/>
        <v>0.99673694261856227</v>
      </c>
      <c r="Z133">
        <f t="shared" si="125"/>
        <v>0.76740559235934269</v>
      </c>
      <c r="AA133">
        <f t="shared" si="126"/>
        <v>0.76828334031321077</v>
      </c>
      <c r="AB133">
        <f t="shared" si="127"/>
        <v>4.9043034526341085</v>
      </c>
      <c r="AC133">
        <f t="shared" si="128"/>
        <v>9.8086069052682162E-2</v>
      </c>
      <c r="AD133">
        <f t="shared" si="129"/>
        <v>2.7731086725326781</v>
      </c>
      <c r="AE133">
        <f t="shared" si="130"/>
        <v>1.2609768097307648</v>
      </c>
      <c r="AF133">
        <f t="shared" si="131"/>
        <v>3.8485610047733604E-3</v>
      </c>
      <c r="AG133">
        <f t="shared" si="94"/>
        <v>-21.812342904472864</v>
      </c>
      <c r="AH133">
        <f t="shared" si="95"/>
        <v>-36.971843845369818</v>
      </c>
      <c r="AI133">
        <f t="shared" si="96"/>
        <v>0</v>
      </c>
      <c r="AK133" t="b">
        <f t="shared" si="132"/>
        <v>1</v>
      </c>
      <c r="AL133" t="b">
        <f t="shared" si="133"/>
        <v>1</v>
      </c>
      <c r="AM133">
        <f t="shared" si="134"/>
        <v>-21.812342904472864</v>
      </c>
      <c r="AN133" t="b">
        <f t="shared" si="135"/>
        <v>1</v>
      </c>
      <c r="AO133">
        <f t="shared" si="136"/>
        <v>-0.76828334031321077</v>
      </c>
      <c r="AP133">
        <f>SUM(AO134:$AO$171)</f>
        <v>-16.738913927352105</v>
      </c>
      <c r="AQ133" t="b">
        <f t="shared" si="97"/>
        <v>1</v>
      </c>
      <c r="AR133" t="b">
        <f t="shared" si="137"/>
        <v>1</v>
      </c>
      <c r="AS133" t="b">
        <f t="shared" si="138"/>
        <v>1</v>
      </c>
      <c r="AT133" t="b">
        <f t="shared" si="140"/>
        <v>1</v>
      </c>
      <c r="AU133">
        <f t="shared" si="98"/>
        <v>-36.971843845369833</v>
      </c>
      <c r="AV133" t="b">
        <f t="shared" si="99"/>
        <v>1</v>
      </c>
      <c r="AW133" t="b">
        <f t="shared" si="100"/>
        <v>1</v>
      </c>
      <c r="AX133" t="b">
        <f t="shared" si="139"/>
        <v>1</v>
      </c>
    </row>
    <row r="134" spans="1:50" x14ac:dyDescent="0.35">
      <c r="A134">
        <v>82</v>
      </c>
      <c r="B134">
        <f t="shared" si="101"/>
        <v>6</v>
      </c>
      <c r="C134">
        <f t="shared" si="102"/>
        <v>29</v>
      </c>
      <c r="D134">
        <f t="shared" si="103"/>
        <v>3.3302468762697046E-4</v>
      </c>
      <c r="E134">
        <f t="shared" si="104"/>
        <v>2.7756294175507179E-5</v>
      </c>
      <c r="F134">
        <f t="shared" si="105"/>
        <v>0.04</v>
      </c>
      <c r="G134">
        <f t="shared" si="106"/>
        <v>3.3960531989175591E-3</v>
      </c>
      <c r="H134">
        <f t="shared" si="107"/>
        <v>0.02</v>
      </c>
      <c r="I134">
        <f t="shared" si="108"/>
        <v>1.2238298324518895</v>
      </c>
      <c r="J134">
        <f t="shared" si="109"/>
        <v>1.637542906558085E-5</v>
      </c>
      <c r="K134">
        <f t="shared" si="110"/>
        <v>2.0035197902110577E-3</v>
      </c>
      <c r="L134">
        <f t="shared" si="111"/>
        <v>0</v>
      </c>
      <c r="M134">
        <f t="shared" si="112"/>
        <v>0.58795184099437547</v>
      </c>
      <c r="N134">
        <f t="shared" si="113"/>
        <v>10.76</v>
      </c>
      <c r="O134">
        <f t="shared" si="114"/>
        <v>0.2152</v>
      </c>
      <c r="P134">
        <f t="shared" si="115"/>
        <v>6.1191491622594469</v>
      </c>
      <c r="Q134">
        <f t="shared" si="116"/>
        <v>305.95745811297235</v>
      </c>
      <c r="R134">
        <f t="shared" si="117"/>
        <v>6.3480958816588977</v>
      </c>
      <c r="S134">
        <f t="shared" si="118"/>
        <v>0.12696191763317796</v>
      </c>
      <c r="T134">
        <f t="shared" si="119"/>
        <v>3.6101250554085209</v>
      </c>
      <c r="U134">
        <f t="shared" si="120"/>
        <v>1.6375429065580851</v>
      </c>
      <c r="V134">
        <f t="shared" si="121"/>
        <v>5.0101846524144029E-3</v>
      </c>
      <c r="W134">
        <f t="shared" si="122"/>
        <v>0.96845581740669928</v>
      </c>
      <c r="X134">
        <f t="shared" si="123"/>
        <v>-0.98882219115511916</v>
      </c>
      <c r="Y134">
        <f t="shared" si="124"/>
        <v>0.99673694261856227</v>
      </c>
      <c r="Z134">
        <f t="shared" si="125"/>
        <v>0.76490150387663791</v>
      </c>
      <c r="AA134">
        <f t="shared" si="126"/>
        <v>0.75635158108114364</v>
      </c>
      <c r="AB134">
        <f t="shared" si="127"/>
        <v>4.8715642804183501</v>
      </c>
      <c r="AC134">
        <f t="shared" si="128"/>
        <v>9.7431285608367016E-2</v>
      </c>
      <c r="AD134">
        <f t="shared" si="129"/>
        <v>2.7613900840647085</v>
      </c>
      <c r="AE134">
        <f t="shared" si="130"/>
        <v>1.2525590318888</v>
      </c>
      <c r="AF134">
        <f t="shared" si="131"/>
        <v>3.8322977753314272E-3</v>
      </c>
      <c r="AG134">
        <f t="shared" si="94"/>
        <v>-20.894928648027083</v>
      </c>
      <c r="AH134">
        <f t="shared" si="95"/>
        <v>-35.538503651401903</v>
      </c>
      <c r="AI134">
        <f t="shared" si="96"/>
        <v>0</v>
      </c>
      <c r="AK134" t="b">
        <f t="shared" si="132"/>
        <v>1</v>
      </c>
      <c r="AL134" t="b">
        <f t="shared" si="133"/>
        <v>1</v>
      </c>
      <c r="AM134">
        <f t="shared" si="134"/>
        <v>-20.894928648027079</v>
      </c>
      <c r="AN134" t="b">
        <f t="shared" si="135"/>
        <v>1</v>
      </c>
      <c r="AO134">
        <f t="shared" si="136"/>
        <v>-0.75635158108114364</v>
      </c>
      <c r="AP134">
        <f>SUM(AO135:$AO$171)</f>
        <v>-15.982562346270965</v>
      </c>
      <c r="AQ134" t="b">
        <f t="shared" si="97"/>
        <v>1</v>
      </c>
      <c r="AR134" t="b">
        <f t="shared" si="137"/>
        <v>1</v>
      </c>
      <c r="AS134" t="b">
        <f t="shared" si="138"/>
        <v>1</v>
      </c>
      <c r="AT134" t="b">
        <f t="shared" si="140"/>
        <v>1</v>
      </c>
      <c r="AU134">
        <f t="shared" si="98"/>
        <v>-35.538503651401903</v>
      </c>
      <c r="AV134" t="b">
        <f t="shared" si="99"/>
        <v>1</v>
      </c>
      <c r="AW134" t="b">
        <f t="shared" si="100"/>
        <v>1</v>
      </c>
      <c r="AX134" t="b">
        <f t="shared" si="139"/>
        <v>1</v>
      </c>
    </row>
    <row r="135" spans="1:50" x14ac:dyDescent="0.35">
      <c r="A135">
        <v>83</v>
      </c>
      <c r="B135">
        <f t="shared" si="101"/>
        <v>6</v>
      </c>
      <c r="C135">
        <f t="shared" si="102"/>
        <v>29</v>
      </c>
      <c r="D135">
        <f t="shared" si="103"/>
        <v>3.3302468762697046E-4</v>
      </c>
      <c r="E135">
        <f t="shared" si="104"/>
        <v>2.7756294175507179E-5</v>
      </c>
      <c r="F135">
        <f t="shared" si="105"/>
        <v>0.04</v>
      </c>
      <c r="G135">
        <f t="shared" si="106"/>
        <v>3.3960531989175591E-3</v>
      </c>
      <c r="H135">
        <f t="shared" si="107"/>
        <v>0.02</v>
      </c>
      <c r="I135">
        <f t="shared" si="108"/>
        <v>1.2268481269741089</v>
      </c>
      <c r="J135">
        <f t="shared" si="109"/>
        <v>1.6319364259670906E-5</v>
      </c>
      <c r="K135">
        <f t="shared" si="110"/>
        <v>1.9966603089892183E-3</v>
      </c>
      <c r="L135">
        <f t="shared" si="111"/>
        <v>0</v>
      </c>
      <c r="M135">
        <f t="shared" si="112"/>
        <v>0.58593886132112649</v>
      </c>
      <c r="N135">
        <f t="shared" si="113"/>
        <v>10.76</v>
      </c>
      <c r="O135">
        <f t="shared" si="114"/>
        <v>0.2152</v>
      </c>
      <c r="P135">
        <f t="shared" si="115"/>
        <v>6.1342406348705447</v>
      </c>
      <c r="Q135">
        <f t="shared" si="116"/>
        <v>306.71203174352723</v>
      </c>
      <c r="R135">
        <f t="shared" si="117"/>
        <v>6.3263618090994802</v>
      </c>
      <c r="S135">
        <f t="shared" si="118"/>
        <v>0.12652723618198961</v>
      </c>
      <c r="T135">
        <f t="shared" si="119"/>
        <v>3.6066380743746436</v>
      </c>
      <c r="U135">
        <f t="shared" si="120"/>
        <v>1.6319364259670905</v>
      </c>
      <c r="V135">
        <f t="shared" si="121"/>
        <v>5.0053453688463671E-3</v>
      </c>
      <c r="W135">
        <f t="shared" si="122"/>
        <v>0.95625472720690996</v>
      </c>
      <c r="X135">
        <f t="shared" si="123"/>
        <v>-0.97655137229132283</v>
      </c>
      <c r="Y135">
        <f t="shared" si="124"/>
        <v>0.99673694261856227</v>
      </c>
      <c r="Z135">
        <f t="shared" si="125"/>
        <v>0.76240558637834044</v>
      </c>
      <c r="AA135">
        <f t="shared" si="126"/>
        <v>0.74452822162033883</v>
      </c>
      <c r="AB135">
        <f t="shared" si="127"/>
        <v>4.8390436618479198</v>
      </c>
      <c r="AC135">
        <f t="shared" si="128"/>
        <v>9.6780873236958401E-2</v>
      </c>
      <c r="AD135">
        <f t="shared" si="129"/>
        <v>2.7497210159480487</v>
      </c>
      <c r="AE135">
        <f t="shared" si="130"/>
        <v>1.2441974477716129</v>
      </c>
      <c r="AF135">
        <f t="shared" si="131"/>
        <v>3.8161032709614251E-3</v>
      </c>
      <c r="AG135">
        <f t="shared" si="94"/>
        <v>-19.986781834897016</v>
      </c>
      <c r="AH135">
        <f t="shared" si="95"/>
        <v>-34.110695081450089</v>
      </c>
      <c r="AI135">
        <f t="shared" si="96"/>
        <v>0</v>
      </c>
      <c r="AK135" t="b">
        <f t="shared" si="132"/>
        <v>1</v>
      </c>
      <c r="AL135" t="b">
        <f t="shared" si="133"/>
        <v>1</v>
      </c>
      <c r="AM135">
        <f t="shared" si="134"/>
        <v>-19.986781834897013</v>
      </c>
      <c r="AN135" t="b">
        <f t="shared" si="135"/>
        <v>1</v>
      </c>
      <c r="AO135">
        <f t="shared" si="136"/>
        <v>-0.74452822162033883</v>
      </c>
      <c r="AP135">
        <f>SUM(AO136:$AO$171)</f>
        <v>-15.238034124650627</v>
      </c>
      <c r="AQ135" t="b">
        <f t="shared" si="97"/>
        <v>1</v>
      </c>
      <c r="AR135" t="b">
        <f t="shared" si="137"/>
        <v>1</v>
      </c>
      <c r="AS135" t="b">
        <f t="shared" si="138"/>
        <v>1</v>
      </c>
      <c r="AT135" t="b">
        <f t="shared" si="140"/>
        <v>1</v>
      </c>
      <c r="AU135">
        <f t="shared" si="98"/>
        <v>-34.110695081450089</v>
      </c>
      <c r="AV135" t="b">
        <f t="shared" si="99"/>
        <v>1</v>
      </c>
      <c r="AW135" t="b">
        <f t="shared" si="100"/>
        <v>1</v>
      </c>
      <c r="AX135" t="b">
        <f t="shared" si="139"/>
        <v>1</v>
      </c>
    </row>
    <row r="136" spans="1:50" x14ac:dyDescent="0.35">
      <c r="A136">
        <v>84</v>
      </c>
      <c r="B136">
        <f t="shared" si="101"/>
        <v>7</v>
      </c>
      <c r="C136">
        <f t="shared" si="102"/>
        <v>30</v>
      </c>
      <c r="D136">
        <f t="shared" si="103"/>
        <v>3.5132643833724053E-4</v>
      </c>
      <c r="E136">
        <f t="shared" si="104"/>
        <v>2.928191860362972E-5</v>
      </c>
      <c r="F136">
        <f t="shared" si="105"/>
        <v>0.04</v>
      </c>
      <c r="G136">
        <f t="shared" si="106"/>
        <v>3.3960531989175591E-3</v>
      </c>
      <c r="H136">
        <f t="shared" si="107"/>
        <v>0.02</v>
      </c>
      <c r="I136">
        <f t="shared" si="108"/>
        <v>1.2298738654248726</v>
      </c>
      <c r="J136">
        <f t="shared" si="109"/>
        <v>1.7157414043908708E-5</v>
      </c>
      <c r="K136">
        <f t="shared" si="110"/>
        <v>1.9898212768688743E-3</v>
      </c>
      <c r="L136">
        <f t="shared" si="111"/>
        <v>0</v>
      </c>
      <c r="M136">
        <f t="shared" si="112"/>
        <v>0.58393188263021367</v>
      </c>
      <c r="N136">
        <f t="shared" si="113"/>
        <v>10.76</v>
      </c>
      <c r="O136">
        <f t="shared" si="114"/>
        <v>0.2152</v>
      </c>
      <c r="P136">
        <f t="shared" si="115"/>
        <v>6.1493693271243632</v>
      </c>
      <c r="Q136">
        <f t="shared" si="116"/>
        <v>307.46846635621819</v>
      </c>
      <c r="R136">
        <f t="shared" si="117"/>
        <v>6.3047021478153207</v>
      </c>
      <c r="S136">
        <f t="shared" si="118"/>
        <v>0.12609404295630641</v>
      </c>
      <c r="T136">
        <f t="shared" si="119"/>
        <v>3.6031544613783111</v>
      </c>
      <c r="U136">
        <f t="shared" si="120"/>
        <v>1.7157414043908708</v>
      </c>
      <c r="V136">
        <f t="shared" si="121"/>
        <v>5.2753637827192505E-3</v>
      </c>
      <c r="W136">
        <f t="shared" si="122"/>
        <v>0.85443687530711343</v>
      </c>
      <c r="X136">
        <f t="shared" si="123"/>
        <v>-0.8746640304586073</v>
      </c>
      <c r="Y136">
        <f t="shared" si="124"/>
        <v>0.99673694261856227</v>
      </c>
      <c r="Z136">
        <f t="shared" si="125"/>
        <v>0.75991781320205931</v>
      </c>
      <c r="AA136">
        <f t="shared" si="126"/>
        <v>0.6646727773126031</v>
      </c>
      <c r="AB136">
        <f t="shared" si="127"/>
        <v>4.8067401379459218</v>
      </c>
      <c r="AC136">
        <f t="shared" si="128"/>
        <v>9.6134802758918433E-2</v>
      </c>
      <c r="AD136">
        <f t="shared" si="129"/>
        <v>2.7381012589198499</v>
      </c>
      <c r="AE136">
        <f t="shared" si="130"/>
        <v>1.3038224560449405</v>
      </c>
      <c r="AF136">
        <f t="shared" si="131"/>
        <v>4.008842909609356E-3</v>
      </c>
      <c r="AG136">
        <f t="shared" si="94"/>
        <v>-19.177549327249441</v>
      </c>
      <c r="AH136">
        <f t="shared" si="95"/>
        <v>-32.842100076583762</v>
      </c>
      <c r="AI136">
        <f t="shared" si="96"/>
        <v>0</v>
      </c>
      <c r="AK136" t="b">
        <f t="shared" si="132"/>
        <v>1</v>
      </c>
      <c r="AL136" t="b">
        <f t="shared" si="133"/>
        <v>1</v>
      </c>
      <c r="AM136">
        <f t="shared" si="134"/>
        <v>-19.177549327249444</v>
      </c>
      <c r="AN136" t="b">
        <f t="shared" si="135"/>
        <v>1</v>
      </c>
      <c r="AO136">
        <f t="shared" si="136"/>
        <v>-0.66467277731260399</v>
      </c>
      <c r="AP136">
        <f>SUM(AO137:$AO$171)</f>
        <v>-14.573361347338023</v>
      </c>
      <c r="AQ136" t="b">
        <f t="shared" si="97"/>
        <v>1</v>
      </c>
      <c r="AR136" t="b">
        <f t="shared" si="137"/>
        <v>1</v>
      </c>
      <c r="AS136" t="b">
        <f t="shared" si="138"/>
        <v>1</v>
      </c>
      <c r="AT136" t="b">
        <f t="shared" si="140"/>
        <v>1</v>
      </c>
      <c r="AU136">
        <f t="shared" si="98"/>
        <v>-32.842100076583755</v>
      </c>
      <c r="AV136" t="b">
        <f t="shared" si="99"/>
        <v>1</v>
      </c>
      <c r="AW136" t="b">
        <f t="shared" si="100"/>
        <v>1</v>
      </c>
      <c r="AX136" t="b">
        <f t="shared" si="139"/>
        <v>1</v>
      </c>
    </row>
    <row r="137" spans="1:50" x14ac:dyDescent="0.35">
      <c r="A137">
        <v>85</v>
      </c>
      <c r="B137">
        <f t="shared" si="101"/>
        <v>7</v>
      </c>
      <c r="C137">
        <f t="shared" si="102"/>
        <v>30</v>
      </c>
      <c r="D137">
        <f t="shared" si="103"/>
        <v>3.5132643833724053E-4</v>
      </c>
      <c r="E137">
        <f t="shared" si="104"/>
        <v>2.928191860362972E-5</v>
      </c>
      <c r="F137">
        <f t="shared" si="105"/>
        <v>0.04</v>
      </c>
      <c r="G137">
        <f t="shared" si="106"/>
        <v>3.3960531989175591E-3</v>
      </c>
      <c r="H137">
        <f t="shared" si="107"/>
        <v>0.02</v>
      </c>
      <c r="I137">
        <f t="shared" si="108"/>
        <v>1.232907066162916</v>
      </c>
      <c r="J137">
        <f t="shared" si="109"/>
        <v>1.709864585724218E-5</v>
      </c>
      <c r="K137">
        <f t="shared" si="110"/>
        <v>1.9830056700453295E-3</v>
      </c>
      <c r="L137">
        <f t="shared" si="111"/>
        <v>0</v>
      </c>
      <c r="M137">
        <f t="shared" si="112"/>
        <v>0.5819317783143112</v>
      </c>
      <c r="N137">
        <f t="shared" si="113"/>
        <v>10.76</v>
      </c>
      <c r="O137">
        <f t="shared" si="114"/>
        <v>0.2152</v>
      </c>
      <c r="P137">
        <f t="shared" si="115"/>
        <v>6.16453533081458</v>
      </c>
      <c r="Q137">
        <f t="shared" si="116"/>
        <v>308.22676654072899</v>
      </c>
      <c r="R137">
        <f t="shared" si="117"/>
        <v>6.2831070571010992</v>
      </c>
      <c r="S137">
        <f t="shared" si="118"/>
        <v>0.12566214114202198</v>
      </c>
      <c r="T137">
        <f t="shared" si="119"/>
        <v>3.5996687212630247</v>
      </c>
      <c r="U137">
        <f t="shared" si="120"/>
        <v>1.7098645857242181</v>
      </c>
      <c r="V137">
        <f t="shared" si="121"/>
        <v>5.2702603248027885E-3</v>
      </c>
      <c r="W137">
        <f t="shared" si="122"/>
        <v>0.84264134864703177</v>
      </c>
      <c r="X137">
        <f t="shared" si="123"/>
        <v>-0.86279922102510564</v>
      </c>
      <c r="Y137">
        <f t="shared" si="124"/>
        <v>0.99673694261856227</v>
      </c>
      <c r="Z137">
        <f t="shared" si="125"/>
        <v>0.7574381577724042</v>
      </c>
      <c r="AA137">
        <f t="shared" si="126"/>
        <v>0.6535170525007219</v>
      </c>
      <c r="AB137">
        <f t="shared" si="127"/>
        <v>4.7746449749466935</v>
      </c>
      <c r="AC137">
        <f t="shared" si="128"/>
        <v>9.5492899498933873E-2</v>
      </c>
      <c r="AD137">
        <f t="shared" si="129"/>
        <v>2.7265264448244113</v>
      </c>
      <c r="AE137">
        <f t="shared" si="130"/>
        <v>1.2951166818512267</v>
      </c>
      <c r="AF137">
        <f t="shared" si="131"/>
        <v>3.9918962713996163E-3</v>
      </c>
      <c r="AG137">
        <f t="shared" si="94"/>
        <v>-18.377532412382035</v>
      </c>
      <c r="AH137">
        <f t="shared" si="95"/>
        <v>-31.580217986404616</v>
      </c>
      <c r="AI137">
        <f t="shared" si="96"/>
        <v>0</v>
      </c>
      <c r="AK137" t="b">
        <f t="shared" si="132"/>
        <v>1</v>
      </c>
      <c r="AL137" t="b">
        <f t="shared" si="133"/>
        <v>1</v>
      </c>
      <c r="AM137">
        <f t="shared" si="134"/>
        <v>-18.377532412382038</v>
      </c>
      <c r="AN137" t="b">
        <f t="shared" si="135"/>
        <v>1</v>
      </c>
      <c r="AO137">
        <f t="shared" si="136"/>
        <v>-0.6535170525007219</v>
      </c>
      <c r="AP137">
        <f>SUM(AO138:$AO$171)</f>
        <v>-13.919844294837302</v>
      </c>
      <c r="AQ137" t="b">
        <f t="shared" si="97"/>
        <v>1</v>
      </c>
      <c r="AR137" t="b">
        <f t="shared" si="137"/>
        <v>1</v>
      </c>
      <c r="AS137" t="b">
        <f t="shared" si="138"/>
        <v>1</v>
      </c>
      <c r="AT137" t="b">
        <f t="shared" si="140"/>
        <v>1</v>
      </c>
      <c r="AU137">
        <f t="shared" si="98"/>
        <v>-31.580217986404612</v>
      </c>
      <c r="AV137" t="b">
        <f t="shared" si="99"/>
        <v>1</v>
      </c>
      <c r="AW137" t="b">
        <f t="shared" si="100"/>
        <v>1</v>
      </c>
      <c r="AX137" t="b">
        <f t="shared" si="139"/>
        <v>1</v>
      </c>
    </row>
    <row r="138" spans="1:50" x14ac:dyDescent="0.35">
      <c r="A138">
        <v>86</v>
      </c>
      <c r="B138">
        <f t="shared" si="101"/>
        <v>7</v>
      </c>
      <c r="C138">
        <f t="shared" si="102"/>
        <v>30</v>
      </c>
      <c r="D138">
        <f t="shared" si="103"/>
        <v>3.5132643833724053E-4</v>
      </c>
      <c r="E138">
        <f t="shared" si="104"/>
        <v>2.928191860362972E-5</v>
      </c>
      <c r="F138">
        <f t="shared" si="105"/>
        <v>0.04</v>
      </c>
      <c r="G138">
        <f t="shared" si="106"/>
        <v>3.3960531989175591E-3</v>
      </c>
      <c r="H138">
        <f t="shared" si="107"/>
        <v>0.02</v>
      </c>
      <c r="I138">
        <f t="shared" si="108"/>
        <v>1.2359477475922533</v>
      </c>
      <c r="J138">
        <f t="shared" si="109"/>
        <v>1.7040078965465154E-5</v>
      </c>
      <c r="K138">
        <f t="shared" si="110"/>
        <v>1.9762134082814201E-3</v>
      </c>
      <c r="L138">
        <f t="shared" si="111"/>
        <v>0</v>
      </c>
      <c r="M138">
        <f t="shared" si="112"/>
        <v>0.57993852482706432</v>
      </c>
      <c r="N138">
        <f t="shared" si="113"/>
        <v>10.76</v>
      </c>
      <c r="O138">
        <f t="shared" si="114"/>
        <v>0.2152</v>
      </c>
      <c r="P138">
        <f t="shared" si="115"/>
        <v>6.1797387379612667</v>
      </c>
      <c r="Q138">
        <f t="shared" si="116"/>
        <v>308.98693689806333</v>
      </c>
      <c r="R138">
        <f t="shared" si="117"/>
        <v>6.261585934661988</v>
      </c>
      <c r="S138">
        <f t="shared" si="118"/>
        <v>0.12523171869323976</v>
      </c>
      <c r="T138">
        <f t="shared" si="119"/>
        <v>3.596186353299637</v>
      </c>
      <c r="U138">
        <f t="shared" si="120"/>
        <v>1.7040078965465155</v>
      </c>
      <c r="V138">
        <f t="shared" si="121"/>
        <v>5.2651618040401981E-3</v>
      </c>
      <c r="W138">
        <f t="shared" si="122"/>
        <v>0.83089480431855578</v>
      </c>
      <c r="X138">
        <f t="shared" si="123"/>
        <v>-0.85098363123303677</v>
      </c>
      <c r="Y138">
        <f t="shared" si="124"/>
        <v>0.99673694261856227</v>
      </c>
      <c r="Z138">
        <f t="shared" si="125"/>
        <v>0.7549665936007024</v>
      </c>
      <c r="AA138">
        <f t="shared" si="126"/>
        <v>0.64246421328196224</v>
      </c>
      <c r="AB138">
        <f t="shared" si="127"/>
        <v>4.7427641150839737</v>
      </c>
      <c r="AC138">
        <f t="shared" si="128"/>
        <v>9.4855282301679486E-2</v>
      </c>
      <c r="AD138">
        <f t="shared" si="129"/>
        <v>2.7150005611039592</v>
      </c>
      <c r="AE138">
        <f t="shared" si="130"/>
        <v>1.286469037124421</v>
      </c>
      <c r="AF138">
        <f t="shared" si="131"/>
        <v>3.9750212719527576E-3</v>
      </c>
      <c r="AG138">
        <f t="shared" si="94"/>
        <v>-17.586712040106061</v>
      </c>
      <c r="AH138">
        <f t="shared" si="95"/>
        <v>-30.325131522087378</v>
      </c>
      <c r="AI138">
        <f t="shared" si="96"/>
        <v>0</v>
      </c>
      <c r="AK138" t="b">
        <f t="shared" si="132"/>
        <v>1</v>
      </c>
      <c r="AL138" t="b">
        <f t="shared" si="133"/>
        <v>1</v>
      </c>
      <c r="AM138">
        <f t="shared" si="134"/>
        <v>-17.586712040106061</v>
      </c>
      <c r="AN138" t="b">
        <f t="shared" si="135"/>
        <v>1</v>
      </c>
      <c r="AO138">
        <f t="shared" si="136"/>
        <v>-0.64246421328196224</v>
      </c>
      <c r="AP138">
        <f>SUM(AO139:$AO$171)</f>
        <v>-13.277380081555341</v>
      </c>
      <c r="AQ138" t="b">
        <f t="shared" si="97"/>
        <v>1</v>
      </c>
      <c r="AR138" t="b">
        <f t="shared" si="137"/>
        <v>1</v>
      </c>
      <c r="AS138" t="b">
        <f t="shared" si="138"/>
        <v>1</v>
      </c>
      <c r="AT138" t="b">
        <f t="shared" si="140"/>
        <v>1</v>
      </c>
      <c r="AU138">
        <f t="shared" si="98"/>
        <v>-30.325131522087375</v>
      </c>
      <c r="AV138" t="b">
        <f t="shared" si="99"/>
        <v>1</v>
      </c>
      <c r="AW138" t="b">
        <f t="shared" si="100"/>
        <v>1</v>
      </c>
      <c r="AX138" t="b">
        <f t="shared" si="139"/>
        <v>1</v>
      </c>
    </row>
    <row r="139" spans="1:50" x14ac:dyDescent="0.35">
      <c r="A139">
        <v>87</v>
      </c>
      <c r="B139">
        <f t="shared" si="101"/>
        <v>7</v>
      </c>
      <c r="C139">
        <f t="shared" si="102"/>
        <v>30</v>
      </c>
      <c r="D139">
        <f t="shared" si="103"/>
        <v>3.5132643833724053E-4</v>
      </c>
      <c r="E139">
        <f t="shared" si="104"/>
        <v>2.928191860362972E-5</v>
      </c>
      <c r="F139">
        <f t="shared" si="105"/>
        <v>0.04</v>
      </c>
      <c r="G139">
        <f t="shared" si="106"/>
        <v>3.3960531989175591E-3</v>
      </c>
      <c r="H139">
        <f t="shared" si="107"/>
        <v>0.02</v>
      </c>
      <c r="I139">
        <f t="shared" si="108"/>
        <v>1.2389959281622869</v>
      </c>
      <c r="J139">
        <f t="shared" si="109"/>
        <v>1.6981712679095191E-5</v>
      </c>
      <c r="K139">
        <f t="shared" si="110"/>
        <v>1.969444411614815E-3</v>
      </c>
      <c r="L139">
        <f t="shared" si="111"/>
        <v>0</v>
      </c>
      <c r="M139">
        <f t="shared" si="112"/>
        <v>0.57795209870277042</v>
      </c>
      <c r="N139">
        <f t="shared" si="113"/>
        <v>10.76</v>
      </c>
      <c r="O139">
        <f t="shared" si="114"/>
        <v>0.2152</v>
      </c>
      <c r="P139">
        <f t="shared" si="115"/>
        <v>6.1949796408114342</v>
      </c>
      <c r="Q139">
        <f t="shared" si="116"/>
        <v>309.74898204057172</v>
      </c>
      <c r="R139">
        <f t="shared" si="117"/>
        <v>6.2401385271392122</v>
      </c>
      <c r="S139">
        <f t="shared" si="118"/>
        <v>0.12480277054278424</v>
      </c>
      <c r="T139">
        <f t="shared" si="119"/>
        <v>3.5927073542258801</v>
      </c>
      <c r="U139">
        <f t="shared" si="120"/>
        <v>1.6981712679095191</v>
      </c>
      <c r="V139">
        <f t="shared" si="121"/>
        <v>5.2600682156552052E-3</v>
      </c>
      <c r="W139">
        <f t="shared" si="122"/>
        <v>0.81919706624537381</v>
      </c>
      <c r="X139">
        <f t="shared" si="123"/>
        <v>-0.8392170841932467</v>
      </c>
      <c r="Y139">
        <f t="shared" si="124"/>
        <v>0.99673694261856227</v>
      </c>
      <c r="Z139">
        <f t="shared" si="125"/>
        <v>0.75250309428471485</v>
      </c>
      <c r="AA139">
        <f t="shared" si="126"/>
        <v>0.63151345263201408</v>
      </c>
      <c r="AB139">
        <f t="shared" si="127"/>
        <v>4.7110961274307952</v>
      </c>
      <c r="AC139">
        <f t="shared" si="128"/>
        <v>9.4221922548615902E-2</v>
      </c>
      <c r="AD139">
        <f t="shared" si="129"/>
        <v>2.7035234009144258</v>
      </c>
      <c r="AE139">
        <f t="shared" si="130"/>
        <v>1.2778791337273105</v>
      </c>
      <c r="AF139">
        <f t="shared" si="131"/>
        <v>3.9582176084292211E-3</v>
      </c>
      <c r="AG139">
        <f t="shared" si="94"/>
        <v>-16.805069274756587</v>
      </c>
      <c r="AH139">
        <f t="shared" si="95"/>
        <v>-29.076924043490859</v>
      </c>
      <c r="AI139">
        <f t="shared" si="96"/>
        <v>0</v>
      </c>
      <c r="AK139" t="b">
        <f t="shared" si="132"/>
        <v>1</v>
      </c>
      <c r="AL139" t="b">
        <f t="shared" si="133"/>
        <v>1</v>
      </c>
      <c r="AM139">
        <f t="shared" si="134"/>
        <v>-16.805069274756587</v>
      </c>
      <c r="AN139" t="b">
        <f t="shared" si="135"/>
        <v>1</v>
      </c>
      <c r="AO139">
        <f t="shared" si="136"/>
        <v>-0.63151345263201408</v>
      </c>
      <c r="AP139">
        <f>SUM(AO140:$AO$171)</f>
        <v>-12.645866628923324</v>
      </c>
      <c r="AQ139" t="b">
        <f t="shared" si="97"/>
        <v>1</v>
      </c>
      <c r="AR139" t="b">
        <f t="shared" si="137"/>
        <v>1</v>
      </c>
      <c r="AS139" t="b">
        <f t="shared" si="138"/>
        <v>1</v>
      </c>
      <c r="AT139" t="b">
        <f t="shared" si="140"/>
        <v>1</v>
      </c>
      <c r="AU139">
        <f t="shared" si="98"/>
        <v>-29.076924043490855</v>
      </c>
      <c r="AV139" t="b">
        <f t="shared" si="99"/>
        <v>1</v>
      </c>
      <c r="AW139" t="b">
        <f t="shared" si="100"/>
        <v>1</v>
      </c>
      <c r="AX139" t="b">
        <f t="shared" si="139"/>
        <v>1</v>
      </c>
    </row>
    <row r="140" spans="1:50" x14ac:dyDescent="0.35">
      <c r="A140">
        <v>88</v>
      </c>
      <c r="B140">
        <f t="shared" si="101"/>
        <v>7</v>
      </c>
      <c r="C140">
        <f t="shared" si="102"/>
        <v>30</v>
      </c>
      <c r="D140">
        <f t="shared" si="103"/>
        <v>3.5132643833724053E-4</v>
      </c>
      <c r="E140">
        <f t="shared" si="104"/>
        <v>2.928191860362972E-5</v>
      </c>
      <c r="F140">
        <f t="shared" si="105"/>
        <v>0.04</v>
      </c>
      <c r="G140">
        <f t="shared" si="106"/>
        <v>3.3960531989175591E-3</v>
      </c>
      <c r="H140">
        <f t="shared" si="107"/>
        <v>0.02</v>
      </c>
      <c r="I140">
        <f t="shared" si="108"/>
        <v>1.2420516263679204</v>
      </c>
      <c r="J140">
        <f t="shared" si="109"/>
        <v>1.6923546311011495E-5</v>
      </c>
      <c r="K140">
        <f t="shared" si="110"/>
        <v>1.9626986003570736E-3</v>
      </c>
      <c r="L140">
        <f t="shared" si="111"/>
        <v>0</v>
      </c>
      <c r="M140">
        <f t="shared" si="112"/>
        <v>0.5759724765561024</v>
      </c>
      <c r="N140">
        <f t="shared" si="113"/>
        <v>10.76</v>
      </c>
      <c r="O140">
        <f t="shared" si="114"/>
        <v>0.2152</v>
      </c>
      <c r="P140">
        <f t="shared" si="115"/>
        <v>6.210258131839602</v>
      </c>
      <c r="Q140">
        <f t="shared" si="116"/>
        <v>310.51290659198008</v>
      </c>
      <c r="R140">
        <f t="shared" si="117"/>
        <v>6.2187645820418096</v>
      </c>
      <c r="S140">
        <f t="shared" si="118"/>
        <v>0.12437529164083619</v>
      </c>
      <c r="T140">
        <f t="shared" si="119"/>
        <v>3.5892317207826441</v>
      </c>
      <c r="U140">
        <f t="shared" si="120"/>
        <v>1.6923546311011495</v>
      </c>
      <c r="V140">
        <f t="shared" si="121"/>
        <v>5.2549795548761614E-3</v>
      </c>
      <c r="W140">
        <f t="shared" si="122"/>
        <v>0.80754795896230336</v>
      </c>
      <c r="X140">
        <f t="shared" si="123"/>
        <v>-0.82749940363049657</v>
      </c>
      <c r="Y140">
        <f t="shared" si="124"/>
        <v>0.99673694261856227</v>
      </c>
      <c r="Z140">
        <f t="shared" si="125"/>
        <v>0.75004763350835424</v>
      </c>
      <c r="AA140">
        <f t="shared" si="126"/>
        <v>0.6206639694226288</v>
      </c>
      <c r="AB140">
        <f t="shared" si="127"/>
        <v>4.6796395906146531</v>
      </c>
      <c r="AC140">
        <f t="shared" si="128"/>
        <v>9.3592791812293061E-2</v>
      </c>
      <c r="AD140">
        <f t="shared" si="129"/>
        <v>2.6920947582861401</v>
      </c>
      <c r="AE140">
        <f t="shared" si="130"/>
        <v>1.2693465861143209</v>
      </c>
      <c r="AF140">
        <f t="shared" si="131"/>
        <v>3.9414849792696492E-3</v>
      </c>
      <c r="AG140">
        <f t="shared" si="94"/>
        <v>-16.032585294953471</v>
      </c>
      <c r="AH140">
        <f t="shared" si="95"/>
        <v>-27.835679563747039</v>
      </c>
      <c r="AI140">
        <f t="shared" si="96"/>
        <v>0</v>
      </c>
      <c r="AK140" t="b">
        <f t="shared" si="132"/>
        <v>1</v>
      </c>
      <c r="AL140" t="b">
        <f t="shared" si="133"/>
        <v>1</v>
      </c>
      <c r="AM140">
        <f t="shared" si="134"/>
        <v>-16.032585294953471</v>
      </c>
      <c r="AN140" t="b">
        <f t="shared" si="135"/>
        <v>1</v>
      </c>
      <c r="AO140">
        <f t="shared" si="136"/>
        <v>-0.62066396942262925</v>
      </c>
      <c r="AP140">
        <f>SUM(AO141:$AO$171)</f>
        <v>-12.025202659500698</v>
      </c>
      <c r="AQ140" t="b">
        <f t="shared" si="97"/>
        <v>1</v>
      </c>
      <c r="AR140" t="b">
        <f t="shared" si="137"/>
        <v>1</v>
      </c>
      <c r="AS140" t="b">
        <f t="shared" si="138"/>
        <v>1</v>
      </c>
      <c r="AT140" t="b">
        <f t="shared" si="140"/>
        <v>1</v>
      </c>
      <c r="AU140">
        <f t="shared" si="98"/>
        <v>-27.835679563747036</v>
      </c>
      <c r="AV140" t="b">
        <f t="shared" si="99"/>
        <v>1</v>
      </c>
      <c r="AW140" t="b">
        <f t="shared" si="100"/>
        <v>1</v>
      </c>
      <c r="AX140" t="b">
        <f t="shared" si="139"/>
        <v>1</v>
      </c>
    </row>
    <row r="141" spans="1:50" x14ac:dyDescent="0.35">
      <c r="A141">
        <v>89</v>
      </c>
      <c r="B141">
        <f t="shared" si="101"/>
        <v>7</v>
      </c>
      <c r="C141">
        <f t="shared" si="102"/>
        <v>30</v>
      </c>
      <c r="D141">
        <f t="shared" si="103"/>
        <v>3.5132643833724053E-4</v>
      </c>
      <c r="E141">
        <f t="shared" si="104"/>
        <v>2.928191860362972E-5</v>
      </c>
      <c r="F141">
        <f t="shared" si="105"/>
        <v>0.04</v>
      </c>
      <c r="G141">
        <f t="shared" si="106"/>
        <v>3.3960531989175591E-3</v>
      </c>
      <c r="H141">
        <f t="shared" si="107"/>
        <v>0.02</v>
      </c>
      <c r="I141">
        <f t="shared" si="108"/>
        <v>1.2451148607496725</v>
      </c>
      <c r="J141">
        <f t="shared" si="109"/>
        <v>1.6865579176446818E-5</v>
      </c>
      <c r="K141">
        <f t="shared" si="110"/>
        <v>1.9559758950927065E-3</v>
      </c>
      <c r="L141">
        <f t="shared" si="111"/>
        <v>0</v>
      </c>
      <c r="M141">
        <f t="shared" si="112"/>
        <v>0.57399963508183327</v>
      </c>
      <c r="N141">
        <f t="shared" si="113"/>
        <v>10.76</v>
      </c>
      <c r="O141">
        <f t="shared" si="114"/>
        <v>0.2152</v>
      </c>
      <c r="P141">
        <f t="shared" si="115"/>
        <v>6.2255743037483624</v>
      </c>
      <c r="Q141">
        <f t="shared" si="116"/>
        <v>311.27871518741813</v>
      </c>
      <c r="R141">
        <f t="shared" si="117"/>
        <v>6.1974638477436619</v>
      </c>
      <c r="S141">
        <f t="shared" si="118"/>
        <v>0.12394927695487325</v>
      </c>
      <c r="T141">
        <f t="shared" si="119"/>
        <v>3.5857594497139771</v>
      </c>
      <c r="U141">
        <f t="shared" si="120"/>
        <v>1.6865579176446819</v>
      </c>
      <c r="V141">
        <f t="shared" si="121"/>
        <v>5.2498958169360389E-3</v>
      </c>
      <c r="W141">
        <f t="shared" si="122"/>
        <v>0.79594730761319399</v>
      </c>
      <c r="X141">
        <f t="shared" si="123"/>
        <v>-0.81583041388135058</v>
      </c>
      <c r="Y141">
        <f t="shared" si="124"/>
        <v>0.99673694261856227</v>
      </c>
      <c r="Z141">
        <f t="shared" si="125"/>
        <v>0.74760018504140502</v>
      </c>
      <c r="AA141">
        <f t="shared" si="126"/>
        <v>0.60991496838010262</v>
      </c>
      <c r="AB141">
        <f t="shared" si="127"/>
        <v>4.6483930927537127</v>
      </c>
      <c r="AC141">
        <f t="shared" si="128"/>
        <v>9.296786185507426E-2</v>
      </c>
      <c r="AD141">
        <f t="shared" si="129"/>
        <v>2.6807144281201358</v>
      </c>
      <c r="AE141">
        <f t="shared" si="130"/>
        <v>1.260871011314211</v>
      </c>
      <c r="AF141">
        <f t="shared" si="131"/>
        <v>3.9248230841894809E-3</v>
      </c>
      <c r="AG141">
        <f t="shared" si="94"/>
        <v>-15.269241393363707</v>
      </c>
      <c r="AH141">
        <f t="shared" si="95"/>
        <v>-26.601482753881577</v>
      </c>
      <c r="AI141">
        <f t="shared" si="96"/>
        <v>0</v>
      </c>
      <c r="AK141" t="b">
        <f t="shared" si="132"/>
        <v>1</v>
      </c>
      <c r="AL141" t="b">
        <f t="shared" si="133"/>
        <v>1</v>
      </c>
      <c r="AM141">
        <f t="shared" si="134"/>
        <v>-15.269241393363707</v>
      </c>
      <c r="AN141" t="b">
        <f t="shared" si="135"/>
        <v>1</v>
      </c>
      <c r="AO141">
        <f t="shared" si="136"/>
        <v>-0.60991496838010351</v>
      </c>
      <c r="AP141">
        <f>SUM(AO142:$AO$171)</f>
        <v>-11.415287691120591</v>
      </c>
      <c r="AQ141" t="b">
        <f t="shared" si="97"/>
        <v>1</v>
      </c>
      <c r="AR141" t="b">
        <f t="shared" si="137"/>
        <v>1</v>
      </c>
      <c r="AS141" t="b">
        <f t="shared" si="138"/>
        <v>1</v>
      </c>
      <c r="AT141" t="b">
        <f t="shared" si="140"/>
        <v>1</v>
      </c>
      <c r="AU141">
        <f t="shared" si="98"/>
        <v>-26.601482753881577</v>
      </c>
      <c r="AV141" t="b">
        <f t="shared" si="99"/>
        <v>1</v>
      </c>
      <c r="AW141" t="b">
        <f t="shared" si="100"/>
        <v>1</v>
      </c>
      <c r="AX141" t="b">
        <f t="shared" si="139"/>
        <v>1</v>
      </c>
    </row>
    <row r="142" spans="1:50" x14ac:dyDescent="0.35">
      <c r="A142">
        <v>90</v>
      </c>
      <c r="B142">
        <f t="shared" si="101"/>
        <v>7</v>
      </c>
      <c r="C142">
        <f t="shared" si="102"/>
        <v>30</v>
      </c>
      <c r="D142">
        <f t="shared" si="103"/>
        <v>3.5132643833724053E-4</v>
      </c>
      <c r="E142">
        <f t="shared" si="104"/>
        <v>2.928191860362972E-5</v>
      </c>
      <c r="F142">
        <f t="shared" si="105"/>
        <v>0.04</v>
      </c>
      <c r="G142">
        <f t="shared" si="106"/>
        <v>3.3960531989175591E-3</v>
      </c>
      <c r="H142">
        <f t="shared" si="107"/>
        <v>0.02</v>
      </c>
      <c r="I142">
        <f t="shared" si="108"/>
        <v>1.2481856498937853</v>
      </c>
      <c r="J142">
        <f t="shared" si="109"/>
        <v>1.6807810592979404E-5</v>
      </c>
      <c r="K142">
        <f t="shared" si="110"/>
        <v>1.9492762166782402E-3</v>
      </c>
      <c r="L142">
        <f t="shared" si="111"/>
        <v>0</v>
      </c>
      <c r="M142">
        <f t="shared" si="112"/>
        <v>0.572033551054562</v>
      </c>
      <c r="N142">
        <f t="shared" si="113"/>
        <v>10.76</v>
      </c>
      <c r="O142">
        <f t="shared" si="114"/>
        <v>0.2152</v>
      </c>
      <c r="P142">
        <f t="shared" si="115"/>
        <v>6.2409282494689267</v>
      </c>
      <c r="Q142">
        <f t="shared" si="116"/>
        <v>312.04641247344631</v>
      </c>
      <c r="R142">
        <f t="shared" si="117"/>
        <v>6.1762360734805259</v>
      </c>
      <c r="S142">
        <f t="shared" si="118"/>
        <v>0.12352472146961052</v>
      </c>
      <c r="T142">
        <f t="shared" si="119"/>
        <v>3.5822905377670686</v>
      </c>
      <c r="U142">
        <f t="shared" si="120"/>
        <v>1.6807810592979404</v>
      </c>
      <c r="V142">
        <f t="shared" si="121"/>
        <v>5.244816997072411E-3</v>
      </c>
      <c r="W142">
        <f t="shared" si="122"/>
        <v>0.78439493794883353</v>
      </c>
      <c r="X142">
        <f t="shared" si="123"/>
        <v>-0.80420993989207901</v>
      </c>
      <c r="Y142">
        <f t="shared" si="124"/>
        <v>0.99673694261856227</v>
      </c>
      <c r="Z142">
        <f t="shared" si="125"/>
        <v>0.74516072273924139</v>
      </c>
      <c r="AA142">
        <f t="shared" si="126"/>
        <v>0.59926566004406423</v>
      </c>
      <c r="AB142">
        <f t="shared" si="127"/>
        <v>4.6173552313934421</v>
      </c>
      <c r="AC142">
        <f t="shared" si="128"/>
        <v>9.234710462786884E-2</v>
      </c>
      <c r="AD142">
        <f t="shared" si="129"/>
        <v>2.6693822061844545</v>
      </c>
      <c r="AE142">
        <f t="shared" si="130"/>
        <v>1.2524520289128811</v>
      </c>
      <c r="AF142">
        <f t="shared" si="131"/>
        <v>3.9082316241735356E-3</v>
      </c>
      <c r="AG142">
        <f t="shared" si="94"/>
        <v>-14.515018976465081</v>
      </c>
      <c r="AH142">
        <f t="shared" si="95"/>
        <v>-25.374418947465902</v>
      </c>
      <c r="AI142">
        <f t="shared" si="96"/>
        <v>0</v>
      </c>
      <c r="AK142" t="b">
        <f t="shared" si="132"/>
        <v>1</v>
      </c>
      <c r="AL142" t="b">
        <f t="shared" si="133"/>
        <v>1</v>
      </c>
      <c r="AM142">
        <f t="shared" si="134"/>
        <v>-14.515018976465081</v>
      </c>
      <c r="AN142" t="b">
        <f t="shared" si="135"/>
        <v>1</v>
      </c>
      <c r="AO142">
        <f t="shared" si="136"/>
        <v>-0.59926566004406423</v>
      </c>
      <c r="AP142">
        <f>SUM(AO143:$AO$171)</f>
        <v>-10.81602203107653</v>
      </c>
      <c r="AQ142" t="b">
        <f t="shared" si="97"/>
        <v>1</v>
      </c>
      <c r="AR142" t="b">
        <f t="shared" si="137"/>
        <v>1</v>
      </c>
      <c r="AS142" t="b">
        <f t="shared" si="138"/>
        <v>1</v>
      </c>
      <c r="AT142" t="b">
        <f t="shared" si="140"/>
        <v>1</v>
      </c>
      <c r="AU142">
        <f t="shared" si="98"/>
        <v>-25.374418947465909</v>
      </c>
      <c r="AV142" t="b">
        <f t="shared" si="99"/>
        <v>1</v>
      </c>
      <c r="AW142" t="b">
        <f t="shared" si="100"/>
        <v>1</v>
      </c>
      <c r="AX142" t="b">
        <f t="shared" si="139"/>
        <v>1</v>
      </c>
    </row>
    <row r="143" spans="1:50" x14ac:dyDescent="0.35">
      <c r="A143">
        <v>91</v>
      </c>
      <c r="B143">
        <f t="shared" si="101"/>
        <v>7</v>
      </c>
      <c r="C143">
        <f t="shared" si="102"/>
        <v>30</v>
      </c>
      <c r="D143">
        <f t="shared" si="103"/>
        <v>3.5132643833724053E-4</v>
      </c>
      <c r="E143">
        <f t="shared" si="104"/>
        <v>2.928191860362972E-5</v>
      </c>
      <c r="F143">
        <f t="shared" si="105"/>
        <v>0.04</v>
      </c>
      <c r="G143">
        <f t="shared" si="106"/>
        <v>3.3960531989175591E-3</v>
      </c>
      <c r="H143">
        <f t="shared" si="107"/>
        <v>0.02</v>
      </c>
      <c r="I143">
        <f t="shared" si="108"/>
        <v>1.2512640124323415</v>
      </c>
      <c r="J143">
        <f t="shared" si="109"/>
        <v>1.6750239880524949E-5</v>
      </c>
      <c r="K143">
        <f t="shared" si="110"/>
        <v>1.942599486241287E-3</v>
      </c>
      <c r="L143">
        <f t="shared" si="111"/>
        <v>0</v>
      </c>
      <c r="M143">
        <f t="shared" si="112"/>
        <v>0.57007420132844011</v>
      </c>
      <c r="N143">
        <f t="shared" si="113"/>
        <v>10.76</v>
      </c>
      <c r="O143">
        <f t="shared" si="114"/>
        <v>0.2152</v>
      </c>
      <c r="P143">
        <f t="shared" si="115"/>
        <v>6.2563200621617074</v>
      </c>
      <c r="Q143">
        <f t="shared" si="116"/>
        <v>312.8160031080854</v>
      </c>
      <c r="R143">
        <f t="shared" si="117"/>
        <v>6.1550810093470867</v>
      </c>
      <c r="S143">
        <f t="shared" si="118"/>
        <v>0.12310162018694173</v>
      </c>
      <c r="T143">
        <f t="shared" si="119"/>
        <v>3.5788249816922595</v>
      </c>
      <c r="U143">
        <f t="shared" si="120"/>
        <v>1.6750239880524949</v>
      </c>
      <c r="V143">
        <f t="shared" si="121"/>
        <v>5.2397430905274682E-3</v>
      </c>
      <c r="W143">
        <f t="shared" si="122"/>
        <v>0.77289067632486297</v>
      </c>
      <c r="X143">
        <f t="shared" si="123"/>
        <v>-0.7926378072165603</v>
      </c>
      <c r="Y143">
        <f t="shared" si="124"/>
        <v>0.99673694261856227</v>
      </c>
      <c r="Z143">
        <f t="shared" si="125"/>
        <v>0.74272922054254964</v>
      </c>
      <c r="AA143">
        <f t="shared" si="126"/>
        <v>0.58871526072651159</v>
      </c>
      <c r="AB143">
        <f t="shared" si="127"/>
        <v>4.5865246134436548</v>
      </c>
      <c r="AC143">
        <f t="shared" si="128"/>
        <v>9.1730492268873087E-2</v>
      </c>
      <c r="AD143">
        <f t="shared" si="129"/>
        <v>2.6580978891104965</v>
      </c>
      <c r="AE143">
        <f t="shared" si="130"/>
        <v>1.2440892610363026</v>
      </c>
      <c r="AF143">
        <f t="shared" si="131"/>
        <v>3.8917103014706766E-3</v>
      </c>
      <c r="AG143">
        <f t="shared" si="94"/>
        <v>-13.769899564311148</v>
      </c>
      <c r="AH143">
        <f t="shared" si="95"/>
        <v>-24.154574145301162</v>
      </c>
      <c r="AI143">
        <f t="shared" si="96"/>
        <v>0</v>
      </c>
      <c r="AK143" t="b">
        <f t="shared" si="132"/>
        <v>1</v>
      </c>
      <c r="AL143" t="b">
        <f t="shared" si="133"/>
        <v>1</v>
      </c>
      <c r="AM143">
        <f t="shared" si="134"/>
        <v>-13.769899564311144</v>
      </c>
      <c r="AN143" t="b">
        <f t="shared" si="135"/>
        <v>1</v>
      </c>
      <c r="AO143">
        <f t="shared" si="136"/>
        <v>-0.58871526072651159</v>
      </c>
      <c r="AP143">
        <f>SUM(AO144:$AO$171)</f>
        <v>-10.227306770350017</v>
      </c>
      <c r="AQ143" t="b">
        <f t="shared" si="97"/>
        <v>1</v>
      </c>
      <c r="AR143" t="b">
        <f t="shared" si="137"/>
        <v>1</v>
      </c>
      <c r="AS143" t="b">
        <f t="shared" si="138"/>
        <v>1</v>
      </c>
      <c r="AT143" t="b">
        <f t="shared" si="140"/>
        <v>1</v>
      </c>
      <c r="AU143">
        <f t="shared" si="98"/>
        <v>-24.154574145301158</v>
      </c>
      <c r="AV143" t="b">
        <f t="shared" si="99"/>
        <v>1</v>
      </c>
      <c r="AW143" t="b">
        <f t="shared" si="100"/>
        <v>1</v>
      </c>
      <c r="AX143" t="b">
        <f t="shared" si="139"/>
        <v>1</v>
      </c>
    </row>
    <row r="144" spans="1:50" x14ac:dyDescent="0.35">
      <c r="A144">
        <v>92</v>
      </c>
      <c r="B144">
        <f t="shared" si="101"/>
        <v>7</v>
      </c>
      <c r="C144">
        <f t="shared" si="102"/>
        <v>30</v>
      </c>
      <c r="D144">
        <f t="shared" si="103"/>
        <v>3.5132643833724053E-4</v>
      </c>
      <c r="E144">
        <f t="shared" si="104"/>
        <v>2.928191860362972E-5</v>
      </c>
      <c r="F144">
        <f t="shared" si="105"/>
        <v>0.04</v>
      </c>
      <c r="G144">
        <f t="shared" si="106"/>
        <v>3.3960531989175591E-3</v>
      </c>
      <c r="H144">
        <f t="shared" si="107"/>
        <v>0.02</v>
      </c>
      <c r="I144">
        <f t="shared" si="108"/>
        <v>1.2543499670433749</v>
      </c>
      <c r="J144">
        <f t="shared" si="109"/>
        <v>1.6692866361328603E-5</v>
      </c>
      <c r="K144">
        <f t="shared" si="110"/>
        <v>1.9359456251796163E-3</v>
      </c>
      <c r="L144">
        <f t="shared" si="111"/>
        <v>0</v>
      </c>
      <c r="M144">
        <f t="shared" si="112"/>
        <v>0.56812156283689919</v>
      </c>
      <c r="N144">
        <f t="shared" si="113"/>
        <v>10.76</v>
      </c>
      <c r="O144">
        <f t="shared" si="114"/>
        <v>0.2152</v>
      </c>
      <c r="P144">
        <f t="shared" si="115"/>
        <v>6.2717498352168741</v>
      </c>
      <c r="Q144">
        <f t="shared" si="116"/>
        <v>313.5874917608437</v>
      </c>
      <c r="R144">
        <f t="shared" si="117"/>
        <v>6.1339984062940154</v>
      </c>
      <c r="S144">
        <f t="shared" si="118"/>
        <v>0.12267996812588031</v>
      </c>
      <c r="T144">
        <f t="shared" si="119"/>
        <v>3.5753627782430355</v>
      </c>
      <c r="U144">
        <f t="shared" si="120"/>
        <v>1.6692866361328602</v>
      </c>
      <c r="V144">
        <f t="shared" si="121"/>
        <v>5.2346740925479987E-3</v>
      </c>
      <c r="W144">
        <f t="shared" si="122"/>
        <v>0.76143434969969115</v>
      </c>
      <c r="X144">
        <f t="shared" si="123"/>
        <v>-0.78111384201418765</v>
      </c>
      <c r="Y144">
        <f t="shared" si="124"/>
        <v>0.99673694261856227</v>
      </c>
      <c r="Z144">
        <f t="shared" si="125"/>
        <v>0.74030565247704883</v>
      </c>
      <c r="AA144">
        <f t="shared" si="126"/>
        <v>0.57826299247116753</v>
      </c>
      <c r="AB144">
        <f t="shared" si="127"/>
        <v>4.5558998551159959</v>
      </c>
      <c r="AC144">
        <f t="shared" si="128"/>
        <v>9.1117997102319909E-2</v>
      </c>
      <c r="AD144">
        <f t="shared" si="129"/>
        <v>2.6468612743893645</v>
      </c>
      <c r="AE144">
        <f t="shared" si="130"/>
        <v>1.2357823323335551</v>
      </c>
      <c r="AF144">
        <f t="shared" si="131"/>
        <v>3.8752588195884495E-3</v>
      </c>
      <c r="AG144">
        <f t="shared" si="94"/>
        <v>-13.03386479029753</v>
      </c>
      <c r="AH144">
        <f t="shared" si="95"/>
        <v>-22.942035020134227</v>
      </c>
      <c r="AI144">
        <f t="shared" si="96"/>
        <v>0</v>
      </c>
      <c r="AK144" t="b">
        <f t="shared" si="132"/>
        <v>1</v>
      </c>
      <c r="AL144" t="b">
        <f t="shared" si="133"/>
        <v>1</v>
      </c>
      <c r="AM144">
        <f t="shared" si="134"/>
        <v>-13.033864790297528</v>
      </c>
      <c r="AN144" t="b">
        <f t="shared" si="135"/>
        <v>1</v>
      </c>
      <c r="AO144">
        <f t="shared" si="136"/>
        <v>-0.57826299247116753</v>
      </c>
      <c r="AP144">
        <f>SUM(AO145:$AO$171)</f>
        <v>-9.6490437778788465</v>
      </c>
      <c r="AQ144" t="b">
        <f t="shared" si="97"/>
        <v>1</v>
      </c>
      <c r="AR144" t="b">
        <f t="shared" si="137"/>
        <v>1</v>
      </c>
      <c r="AS144" t="b">
        <f t="shared" si="138"/>
        <v>1</v>
      </c>
      <c r="AT144" t="b">
        <f t="shared" si="140"/>
        <v>1</v>
      </c>
      <c r="AU144">
        <f t="shared" si="98"/>
        <v>-22.942035020134227</v>
      </c>
      <c r="AV144" t="b">
        <f t="shared" si="99"/>
        <v>1</v>
      </c>
      <c r="AW144" t="b">
        <f t="shared" si="100"/>
        <v>1</v>
      </c>
      <c r="AX144" t="b">
        <f t="shared" si="139"/>
        <v>1</v>
      </c>
    </row>
    <row r="145" spans="1:50" x14ac:dyDescent="0.35">
      <c r="A145">
        <v>93</v>
      </c>
      <c r="B145">
        <f t="shared" si="101"/>
        <v>7</v>
      </c>
      <c r="C145">
        <f t="shared" si="102"/>
        <v>30</v>
      </c>
      <c r="D145">
        <f t="shared" si="103"/>
        <v>3.5132643833724053E-4</v>
      </c>
      <c r="E145">
        <f t="shared" si="104"/>
        <v>2.928191860362972E-5</v>
      </c>
      <c r="F145">
        <f t="shared" si="105"/>
        <v>0.04</v>
      </c>
      <c r="G145">
        <f t="shared" si="106"/>
        <v>3.3960531989175591E-3</v>
      </c>
      <c r="H145">
        <f t="shared" si="107"/>
        <v>0.02</v>
      </c>
      <c r="I145">
        <f t="shared" si="108"/>
        <v>1.2574435324509841</v>
      </c>
      <c r="J145">
        <f t="shared" si="109"/>
        <v>1.6635689359956989E-5</v>
      </c>
      <c r="K145">
        <f t="shared" si="110"/>
        <v>1.9293145551602276E-3</v>
      </c>
      <c r="L145">
        <f t="shared" si="111"/>
        <v>0</v>
      </c>
      <c r="M145">
        <f t="shared" si="112"/>
        <v>0.56617561259237903</v>
      </c>
      <c r="N145">
        <f t="shared" si="113"/>
        <v>10.76</v>
      </c>
      <c r="O145">
        <f t="shared" si="114"/>
        <v>0.2152</v>
      </c>
      <c r="P145">
        <f t="shared" si="115"/>
        <v>6.2872176622549203</v>
      </c>
      <c r="Q145">
        <f t="shared" si="116"/>
        <v>314.36088311274602</v>
      </c>
      <c r="R145">
        <f t="shared" si="117"/>
        <v>6.1129880161250352</v>
      </c>
      <c r="S145">
        <f t="shared" si="118"/>
        <v>0.1222597603225007</v>
      </c>
      <c r="T145">
        <f t="shared" si="119"/>
        <v>3.5719039241760213</v>
      </c>
      <c r="U145">
        <f t="shared" si="120"/>
        <v>1.6635689359956989</v>
      </c>
      <c r="V145">
        <f t="shared" si="121"/>
        <v>5.2296099983853914E-3</v>
      </c>
      <c r="W145">
        <f t="shared" si="122"/>
        <v>0.75002578563242894</v>
      </c>
      <c r="X145">
        <f t="shared" si="123"/>
        <v>-0.76963787104779335</v>
      </c>
      <c r="Y145">
        <f t="shared" si="124"/>
        <v>0.99673694261856227</v>
      </c>
      <c r="Z145">
        <f t="shared" si="125"/>
        <v>0.73788999265321353</v>
      </c>
      <c r="AA145">
        <f t="shared" si="126"/>
        <v>0.56790808301309115</v>
      </c>
      <c r="AB145">
        <f t="shared" si="127"/>
        <v>4.5254795818618243</v>
      </c>
      <c r="AC145">
        <f t="shared" si="128"/>
        <v>9.0509591637236486E-2</v>
      </c>
      <c r="AD145">
        <f t="shared" si="129"/>
        <v>2.6356721603682289</v>
      </c>
      <c r="AE145">
        <f t="shared" si="130"/>
        <v>1.2275308699599805</v>
      </c>
      <c r="AF145">
        <f t="shared" si="131"/>
        <v>3.8588768832877687E-3</v>
      </c>
      <c r="AG145">
        <f t="shared" si="94"/>
        <v>-12.306896400929535</v>
      </c>
      <c r="AH145">
        <f t="shared" si="95"/>
        <v>-21.736888921405992</v>
      </c>
      <c r="AI145">
        <f t="shared" si="96"/>
        <v>0</v>
      </c>
      <c r="AK145" t="b">
        <f t="shared" si="132"/>
        <v>1</v>
      </c>
      <c r="AL145" t="b">
        <f t="shared" si="133"/>
        <v>1</v>
      </c>
      <c r="AM145">
        <f t="shared" si="134"/>
        <v>-12.306896400929537</v>
      </c>
      <c r="AN145" t="b">
        <f t="shared" si="135"/>
        <v>1</v>
      </c>
      <c r="AO145">
        <f t="shared" si="136"/>
        <v>-0.56790808301309115</v>
      </c>
      <c r="AP145">
        <f>SUM(AO146:$AO$171)</f>
        <v>-9.0811356948657558</v>
      </c>
      <c r="AQ145" t="b">
        <f t="shared" si="97"/>
        <v>1</v>
      </c>
      <c r="AR145" t="b">
        <f t="shared" si="137"/>
        <v>1</v>
      </c>
      <c r="AS145" t="b">
        <f t="shared" si="138"/>
        <v>1</v>
      </c>
      <c r="AT145" t="b">
        <f t="shared" si="140"/>
        <v>1</v>
      </c>
      <c r="AU145">
        <f t="shared" si="98"/>
        <v>-21.736888921405992</v>
      </c>
      <c r="AV145" t="b">
        <f t="shared" si="99"/>
        <v>1</v>
      </c>
      <c r="AW145" t="b">
        <f t="shared" si="100"/>
        <v>1</v>
      </c>
      <c r="AX145" t="b">
        <f t="shared" si="139"/>
        <v>1</v>
      </c>
    </row>
    <row r="146" spans="1:50" x14ac:dyDescent="0.35">
      <c r="A146">
        <v>94</v>
      </c>
      <c r="B146">
        <f t="shared" si="101"/>
        <v>7</v>
      </c>
      <c r="C146">
        <f t="shared" si="102"/>
        <v>30</v>
      </c>
      <c r="D146">
        <f t="shared" si="103"/>
        <v>3.5132643833724053E-4</v>
      </c>
      <c r="E146">
        <f t="shared" si="104"/>
        <v>2.928191860362972E-5</v>
      </c>
      <c r="F146">
        <f t="shared" si="105"/>
        <v>0.04</v>
      </c>
      <c r="G146">
        <f t="shared" si="106"/>
        <v>3.3960531989175591E-3</v>
      </c>
      <c r="H146">
        <f t="shared" si="107"/>
        <v>0.02</v>
      </c>
      <c r="I146">
        <f t="shared" si="108"/>
        <v>1.2605447274254464</v>
      </c>
      <c r="J146">
        <f t="shared" si="109"/>
        <v>1.6578708203290238E-5</v>
      </c>
      <c r="K146">
        <f t="shared" si="110"/>
        <v>1.9227061981184298E-3</v>
      </c>
      <c r="L146">
        <f t="shared" si="111"/>
        <v>0</v>
      </c>
      <c r="M146">
        <f t="shared" si="112"/>
        <v>0.56423632768605736</v>
      </c>
      <c r="N146">
        <f t="shared" si="113"/>
        <v>10.76</v>
      </c>
      <c r="O146">
        <f t="shared" si="114"/>
        <v>0.2152</v>
      </c>
      <c r="P146">
        <f t="shared" si="115"/>
        <v>6.3027236371272322</v>
      </c>
      <c r="Q146">
        <f t="shared" si="116"/>
        <v>315.13618185636159</v>
      </c>
      <c r="R146">
        <f t="shared" si="117"/>
        <v>6.0920495914939981</v>
      </c>
      <c r="S146">
        <f t="shared" si="118"/>
        <v>0.12184099182987997</v>
      </c>
      <c r="T146">
        <f t="shared" si="119"/>
        <v>3.5684484162509778</v>
      </c>
      <c r="U146">
        <f t="shared" si="120"/>
        <v>1.6578708203290238</v>
      </c>
      <c r="V146">
        <f t="shared" si="121"/>
        <v>5.2245508032956259E-3</v>
      </c>
      <c r="W146">
        <f t="shared" si="122"/>
        <v>0.7386648122808207</v>
      </c>
      <c r="X146">
        <f t="shared" si="123"/>
        <v>-0.75820972168156775</v>
      </c>
      <c r="Y146">
        <f t="shared" si="124"/>
        <v>0.99673694261856227</v>
      </c>
      <c r="Z146">
        <f t="shared" si="125"/>
        <v>0.73548221526599744</v>
      </c>
      <c r="AA146">
        <f t="shared" si="126"/>
        <v>0.55764976573857394</v>
      </c>
      <c r="AB146">
        <f t="shared" si="127"/>
        <v>4.4952624283105189</v>
      </c>
      <c r="AC146">
        <f t="shared" si="128"/>
        <v>8.9905248566210377E-2</v>
      </c>
      <c r="AD146">
        <f t="shared" si="129"/>
        <v>2.6245303462467091</v>
      </c>
      <c r="AE146">
        <f t="shared" si="130"/>
        <v>1.2193345035604468</v>
      </c>
      <c r="AF146">
        <f t="shared" si="131"/>
        <v>3.8425641985776133E-3</v>
      </c>
      <c r="AG146">
        <f t="shared" si="94"/>
        <v>-11.58897625559109</v>
      </c>
      <c r="AH146">
        <f t="shared" si="95"/>
        <v>-20.539223880032107</v>
      </c>
      <c r="AI146">
        <f t="shared" si="96"/>
        <v>0</v>
      </c>
      <c r="AK146" t="b">
        <f t="shared" si="132"/>
        <v>1</v>
      </c>
      <c r="AL146" t="b">
        <f t="shared" si="133"/>
        <v>1</v>
      </c>
      <c r="AM146">
        <f t="shared" si="134"/>
        <v>-11.588976255591092</v>
      </c>
      <c r="AN146" t="b">
        <f t="shared" si="135"/>
        <v>1</v>
      </c>
      <c r="AO146">
        <f t="shared" si="136"/>
        <v>-0.55764976573857439</v>
      </c>
      <c r="AP146">
        <f>SUM(AO147:$AO$171)</f>
        <v>-8.5234859291271832</v>
      </c>
      <c r="AQ146" t="b">
        <f t="shared" si="97"/>
        <v>1</v>
      </c>
      <c r="AR146" t="b">
        <f t="shared" si="137"/>
        <v>1</v>
      </c>
      <c r="AS146" t="b">
        <f t="shared" si="138"/>
        <v>1</v>
      </c>
      <c r="AT146" t="b">
        <f t="shared" si="140"/>
        <v>1</v>
      </c>
      <c r="AU146">
        <f t="shared" si="98"/>
        <v>-20.539223880032104</v>
      </c>
      <c r="AV146" t="b">
        <f t="shared" si="99"/>
        <v>1</v>
      </c>
      <c r="AW146" t="b">
        <f t="shared" si="100"/>
        <v>1</v>
      </c>
      <c r="AX146" t="b">
        <f t="shared" si="139"/>
        <v>1</v>
      </c>
    </row>
    <row r="147" spans="1:50" x14ac:dyDescent="0.35">
      <c r="A147">
        <v>95</v>
      </c>
      <c r="B147">
        <f t="shared" si="101"/>
        <v>7</v>
      </c>
      <c r="C147">
        <f t="shared" si="102"/>
        <v>30</v>
      </c>
      <c r="D147">
        <f t="shared" si="103"/>
        <v>3.5132643833724053E-4</v>
      </c>
      <c r="E147">
        <f t="shared" si="104"/>
        <v>2.928191860362972E-5</v>
      </c>
      <c r="F147">
        <f t="shared" si="105"/>
        <v>0.04</v>
      </c>
      <c r="G147">
        <f t="shared" si="106"/>
        <v>3.3960531989175591E-3</v>
      </c>
      <c r="H147">
        <f t="shared" si="107"/>
        <v>0.02</v>
      </c>
      <c r="I147">
        <f t="shared" si="108"/>
        <v>1.2636535707833325</v>
      </c>
      <c r="J147">
        <f t="shared" si="109"/>
        <v>1.6521922220514076E-5</v>
      </c>
      <c r="K147">
        <f t="shared" si="110"/>
        <v>1.9161204762569218E-3</v>
      </c>
      <c r="L147">
        <f t="shared" si="111"/>
        <v>0</v>
      </c>
      <c r="M147">
        <f t="shared" si="112"/>
        <v>0.5623036852875799</v>
      </c>
      <c r="N147">
        <f t="shared" si="113"/>
        <v>10.76</v>
      </c>
      <c r="O147">
        <f t="shared" si="114"/>
        <v>0.2152</v>
      </c>
      <c r="P147">
        <f t="shared" si="115"/>
        <v>6.3182678539166623</v>
      </c>
      <c r="Q147">
        <f t="shared" si="116"/>
        <v>315.91339269583312</v>
      </c>
      <c r="R147">
        <f t="shared" si="117"/>
        <v>6.071182885901977</v>
      </c>
      <c r="S147">
        <f t="shared" si="118"/>
        <v>0.12142365771803955</v>
      </c>
      <c r="T147">
        <f t="shared" si="119"/>
        <v>3.5649962512308044</v>
      </c>
      <c r="U147">
        <f t="shared" si="120"/>
        <v>1.6521922220514076</v>
      </c>
      <c r="V147">
        <f t="shared" si="121"/>
        <v>5.2194965025392746E-3</v>
      </c>
      <c r="W147">
        <f t="shared" si="122"/>
        <v>0.72735125839918646</v>
      </c>
      <c r="X147">
        <f t="shared" si="123"/>
        <v>-0.74682922187899781</v>
      </c>
      <c r="Y147">
        <f t="shared" si="124"/>
        <v>0.99673694261856227</v>
      </c>
      <c r="Z147">
        <f t="shared" si="125"/>
        <v>0.73308229459455754</v>
      </c>
      <c r="AA147">
        <f t="shared" si="126"/>
        <v>0.54748727964532362</v>
      </c>
      <c r="AB147">
        <f t="shared" si="127"/>
        <v>4.4652470382081972</v>
      </c>
      <c r="AC147">
        <f t="shared" si="128"/>
        <v>8.9304940764163954E-2</v>
      </c>
      <c r="AD147">
        <f t="shared" si="129"/>
        <v>2.6134356320732737</v>
      </c>
      <c r="AE147">
        <f t="shared" si="130"/>
        <v>1.2111928652527266</v>
      </c>
      <c r="AF147">
        <f t="shared" si="131"/>
        <v>3.8263204727097592E-3</v>
      </c>
      <c r="AG147">
        <f t="shared" si="94"/>
        <v>-10.880086326314979</v>
      </c>
      <c r="AH147">
        <f t="shared" si="95"/>
        <v>-19.349128613216465</v>
      </c>
      <c r="AI147">
        <f t="shared" si="96"/>
        <v>0</v>
      </c>
      <c r="AK147" t="b">
        <f t="shared" si="132"/>
        <v>1</v>
      </c>
      <c r="AL147" t="b">
        <f t="shared" si="133"/>
        <v>1</v>
      </c>
      <c r="AM147">
        <f t="shared" si="134"/>
        <v>-10.880086326314981</v>
      </c>
      <c r="AN147" t="b">
        <f t="shared" si="135"/>
        <v>1</v>
      </c>
      <c r="AO147">
        <f t="shared" si="136"/>
        <v>-0.54748727964532362</v>
      </c>
      <c r="AP147">
        <f>SUM(AO148:$AO$171)</f>
        <v>-7.9759986494818573</v>
      </c>
      <c r="AQ147" t="b">
        <f t="shared" si="97"/>
        <v>1</v>
      </c>
      <c r="AR147" t="b">
        <f t="shared" si="137"/>
        <v>1</v>
      </c>
      <c r="AS147" t="b">
        <f t="shared" si="138"/>
        <v>1</v>
      </c>
      <c r="AT147" t="b">
        <f t="shared" si="140"/>
        <v>1</v>
      </c>
      <c r="AU147">
        <f t="shared" si="98"/>
        <v>-19.349128613216465</v>
      </c>
      <c r="AV147" t="b">
        <f t="shared" si="99"/>
        <v>1</v>
      </c>
      <c r="AW147" t="b">
        <f t="shared" si="100"/>
        <v>1</v>
      </c>
      <c r="AX147" t="b">
        <f t="shared" si="139"/>
        <v>1</v>
      </c>
    </row>
    <row r="148" spans="1:50" x14ac:dyDescent="0.35">
      <c r="A148">
        <v>96</v>
      </c>
      <c r="B148">
        <f t="shared" si="101"/>
        <v>8</v>
      </c>
      <c r="C148">
        <f t="shared" si="102"/>
        <v>31</v>
      </c>
      <c r="D148">
        <f t="shared" si="103"/>
        <v>3.7145797711801709E-4</v>
      </c>
      <c r="E148">
        <f t="shared" si="104"/>
        <v>3.0960102786248278E-5</v>
      </c>
      <c r="F148">
        <f t="shared" si="105"/>
        <v>0.04</v>
      </c>
      <c r="G148">
        <f t="shared" si="106"/>
        <v>3.3960531989175591E-3</v>
      </c>
      <c r="H148">
        <f t="shared" si="107"/>
        <v>0.02</v>
      </c>
      <c r="I148">
        <f t="shared" si="108"/>
        <v>1.2667700813876188</v>
      </c>
      <c r="J148">
        <f t="shared" si="109"/>
        <v>1.7408979893589678E-5</v>
      </c>
      <c r="K148">
        <f t="shared" si="110"/>
        <v>1.9095541073621608E-3</v>
      </c>
      <c r="L148">
        <f t="shared" si="111"/>
        <v>0</v>
      </c>
      <c r="M148">
        <f t="shared" si="112"/>
        <v>0.5603767222003242</v>
      </c>
      <c r="N148">
        <f t="shared" si="113"/>
        <v>10.76</v>
      </c>
      <c r="O148">
        <f t="shared" si="114"/>
        <v>0.2152</v>
      </c>
      <c r="P148">
        <f t="shared" si="115"/>
        <v>6.3338504069380939</v>
      </c>
      <c r="Q148">
        <f t="shared" si="116"/>
        <v>316.6925203469047</v>
      </c>
      <c r="R148">
        <f t="shared" si="117"/>
        <v>6.0503876536943597</v>
      </c>
      <c r="S148">
        <f t="shared" si="118"/>
        <v>0.1210077530738872</v>
      </c>
      <c r="T148">
        <f t="shared" si="119"/>
        <v>3.5615474258815278</v>
      </c>
      <c r="U148">
        <f t="shared" si="120"/>
        <v>1.7408979893589678</v>
      </c>
      <c r="V148">
        <f t="shared" si="121"/>
        <v>5.5132937191695042E-3</v>
      </c>
      <c r="W148">
        <f t="shared" si="122"/>
        <v>0.62142119166080723</v>
      </c>
      <c r="X148">
        <f t="shared" si="123"/>
        <v>-0.64083243852523886</v>
      </c>
      <c r="Y148">
        <f t="shared" si="124"/>
        <v>0.99673694261856227</v>
      </c>
      <c r="Z148">
        <f t="shared" si="125"/>
        <v>0.73069020500197945</v>
      </c>
      <c r="AA148">
        <f t="shared" si="126"/>
        <v>0.46824998587792521</v>
      </c>
      <c r="AB148">
        <f t="shared" si="127"/>
        <v>4.4354320643568421</v>
      </c>
      <c r="AC148">
        <f t="shared" si="128"/>
        <v>8.8708641287136847E-2</v>
      </c>
      <c r="AD148">
        <f t="shared" si="129"/>
        <v>2.6023878187416458</v>
      </c>
      <c r="AE148">
        <f t="shared" si="130"/>
        <v>1.2720571087322381</v>
      </c>
      <c r="AF148">
        <f t="shared" si="131"/>
        <v>4.0285097178960911E-3</v>
      </c>
      <c r="AG148">
        <f t="shared" ref="AG148:AG170" si="141">(AG149+X149)*Y149</f>
        <v>-10.274872459229956</v>
      </c>
      <c r="AH148">
        <f t="shared" ref="AH148:AH171" si="142">IF(M148&gt;0,AG148/M148,0)</f>
        <v>-18.335651807386963</v>
      </c>
      <c r="AI148">
        <f t="shared" ref="AI148:AI171" si="143">IF(AG148&gt;0,AG148,0)</f>
        <v>0</v>
      </c>
      <c r="AK148" t="b">
        <f t="shared" si="132"/>
        <v>1</v>
      </c>
      <c r="AL148" t="b">
        <f t="shared" si="133"/>
        <v>1</v>
      </c>
      <c r="AM148">
        <f t="shared" si="134"/>
        <v>-10.274872459229956</v>
      </c>
      <c r="AN148" t="b">
        <f t="shared" si="135"/>
        <v>1</v>
      </c>
      <c r="AO148">
        <f t="shared" si="136"/>
        <v>-0.46824998587792521</v>
      </c>
      <c r="AP148">
        <f>SUM(AO149:$AO$171)</f>
        <v>-7.5077486636039339</v>
      </c>
      <c r="AQ148" t="b">
        <f t="shared" ref="AQ148:AQ170" si="144">ABS(AG148*Z148-AP148)&lt;=0.000000001*MAX(ABS(AG148*Z148),ABS(AP148),scale_money)</f>
        <v>1</v>
      </c>
      <c r="AR148" t="b">
        <f t="shared" si="137"/>
        <v>1</v>
      </c>
      <c r="AS148" t="b">
        <f t="shared" si="138"/>
        <v>1</v>
      </c>
      <c r="AT148" t="b">
        <f t="shared" si="140"/>
        <v>1</v>
      </c>
      <c r="AU148">
        <f t="shared" ref="AU148:AU170" si="145">-(N149-O149)+v_m*(E149*(sum_assured+Q149)+P149+(1-E149)*(1-G149)*AH149)</f>
        <v>-18.335651807386963</v>
      </c>
      <c r="AV148" t="b">
        <f t="shared" ref="AV148:AV170" si="146">ABS(AH148-AU148)&lt;=0.000000001*MAX(ABS(AH148),ABS(AU148),scale_pp)</f>
        <v>1</v>
      </c>
      <c r="AW148" t="b">
        <f t="shared" ref="AW148:AW171" si="147">AND(AI148&gt;=0,AI148&gt;=AG148)</f>
        <v>1</v>
      </c>
      <c r="AX148" t="b">
        <f t="shared" si="139"/>
        <v>1</v>
      </c>
    </row>
    <row r="149" spans="1:50" x14ac:dyDescent="0.35">
      <c r="A149">
        <v>97</v>
      </c>
      <c r="B149">
        <f t="shared" ref="B149:B171" si="148">MIN(INT((dur_m+A149-1)/12),dur_y_last)</f>
        <v>8</v>
      </c>
      <c r="C149">
        <f t="shared" ref="C149:C171" si="149">age_at_entry+B149</f>
        <v>31</v>
      </c>
      <c r="D149">
        <f t="shared" ref="D149:D171" si="150">INDEX(mort_table,MATCH(C149,mort_age,0),MATCH(sex,mort_sex,0))</f>
        <v>3.7145797711801709E-4</v>
      </c>
      <c r="E149">
        <f t="shared" ref="E149:E171" si="151">IF(A149&lt;=rem_m,1-(1-D149)^(1/12),0)</f>
        <v>3.0960102786248278E-5</v>
      </c>
      <c r="F149">
        <f t="shared" ref="F149:F171" si="152">IF(A149&lt;=prem_rem_m,INDEX(lapse_table,MATCH(MIN(B149,5),lapse_key,0)),0)</f>
        <v>0.04</v>
      </c>
      <c r="G149">
        <f t="shared" ref="G149:G171" si="153">1-(1-F149)^(1/12)</f>
        <v>3.3960531989175591E-3</v>
      </c>
      <c r="H149">
        <f t="shared" ref="H149:H171" si="154">INDEX(comm_table,MATCH(MIN(B149,1),comm_key,0))</f>
        <v>0.02</v>
      </c>
      <c r="I149">
        <f t="shared" ref="I149:I171" si="155">(1+e_m)^A149</f>
        <v>1.2698942781478038</v>
      </c>
      <c r="J149">
        <f t="shared" ref="J149:J171" si="156">M148*E149</f>
        <v>1.7349320918342935E-5</v>
      </c>
      <c r="K149">
        <f t="shared" ref="K149:K171" si="157">(M148-J149)*G149</f>
        <v>1.9030102408105435E-3</v>
      </c>
      <c r="L149">
        <f t="shared" ref="L149:L171" si="158">IF(A149=rem_m,M148-J149-K149,0)</f>
        <v>0</v>
      </c>
      <c r="M149">
        <f t="shared" ref="M149:M171" si="159">M148-J149-K149-L149</f>
        <v>0.55845636263859533</v>
      </c>
      <c r="N149">
        <f t="shared" ref="N149:N171" si="160">IF(A149&lt;=prem_rem_m,premium,0)</f>
        <v>10.76</v>
      </c>
      <c r="O149">
        <f t="shared" ref="O149:O171" si="161">N149*H149</f>
        <v>0.2152</v>
      </c>
      <c r="P149">
        <f t="shared" ref="P149:P171" si="162">maint_base*I149</f>
        <v>6.3494713907390192</v>
      </c>
      <c r="Q149">
        <f t="shared" ref="Q149:Q171" si="163">claim_exp_base*I149</f>
        <v>317.47356953695095</v>
      </c>
      <c r="R149">
        <f t="shared" ref="R149:R171" si="164">M148*N149</f>
        <v>6.0296535308754882</v>
      </c>
      <c r="S149">
        <f t="shared" ref="S149:S171" si="165">R149*H149</f>
        <v>0.12059307061750976</v>
      </c>
      <c r="T149">
        <f t="shared" ref="T149:T171" si="166">M148*P149</f>
        <v>3.5580959656470657</v>
      </c>
      <c r="U149">
        <f t="shared" ref="U149:U171" si="167">J149*sum_assured</f>
        <v>1.7349320918342934</v>
      </c>
      <c r="V149">
        <f t="shared" ref="V149:V171" si="168">J149*Q149</f>
        <v>5.5079508409884232E-3</v>
      </c>
      <c r="W149">
        <f t="shared" ref="W149:W171" si="169">R149-S149-T149-U149-V149</f>
        <v>0.6105244519356311</v>
      </c>
      <c r="X149">
        <f t="shared" ref="X149:X171" si="170">U149+V149+T149-(R149-S149)*(1+i_m)</f>
        <v>-0.62986917823979649</v>
      </c>
      <c r="Y149">
        <f t="shared" ref="Y149:Y171" si="171">v_m</f>
        <v>0.99673694261856227</v>
      </c>
      <c r="Z149">
        <f t="shared" ref="Z149:Z171" si="172">v_m^A149</f>
        <v>0.72830592093500357</v>
      </c>
      <c r="AA149">
        <f t="shared" ref="AA149:AA171" si="173">(R149-S149)*Z148-(T149+U149+V149)*Z149</f>
        <v>0.45873745192650794</v>
      </c>
      <c r="AB149">
        <f t="shared" ref="AB149:AB171" si="174">R149*Z148</f>
        <v>4.4058087745663199</v>
      </c>
      <c r="AC149">
        <f t="shared" ref="AC149:AC171" si="175">S149*Z148</f>
        <v>8.8116175491326387E-2</v>
      </c>
      <c r="AD149">
        <f t="shared" ref="AD149:AD171" si="176">T149*Z149</f>
        <v>2.5913823590357068</v>
      </c>
      <c r="AE149">
        <f t="shared" ref="AE149:AE171" si="177">U149*Z149</f>
        <v>1.2635613149030673</v>
      </c>
      <c r="AF149">
        <f t="shared" ref="AF149:AF171" si="178">V149*Z149</f>
        <v>4.0114732097108006E-3</v>
      </c>
      <c r="AG149">
        <f t="shared" si="141"/>
        <v>-9.6786405397169606</v>
      </c>
      <c r="AH149">
        <f t="shared" si="142"/>
        <v>-17.331059662365217</v>
      </c>
      <c r="AI149">
        <f t="shared" si="143"/>
        <v>0</v>
      </c>
      <c r="AK149" t="b">
        <f t="shared" ref="AK149:AK171" si="179">AND(M149&gt;=0,M149&lt;=M148)</f>
        <v>1</v>
      </c>
      <c r="AL149" t="b">
        <f t="shared" ref="AL149:AL171" si="180">AND(D149&gt;=0,D149&lt;=1,E149&gt;=0,E149&lt;=1,F149&gt;=0,F149&lt;=1,G149&gt;=0,G149&lt;=1,J149+K149+L149&lt;=M148+0.000000001*scale_count)</f>
        <v>1</v>
      </c>
      <c r="AM149">
        <f t="shared" ref="AM149:AM171" si="181">(AG148+R149-S149)*(1+i_m)-T149-U149-V149</f>
        <v>-9.6786405397169606</v>
      </c>
      <c r="AN149" t="b">
        <f t="shared" ref="AN149:AN171" si="182">ABS(AM149-AG149)&lt;=0.000000001*MAX(ABS(AM149),ABS(AG149),scale_money)</f>
        <v>1</v>
      </c>
      <c r="AO149">
        <f t="shared" ref="AO149:AO171" si="183">(U149+V149+T149)*Z149-(R149-S149)*Z148</f>
        <v>-0.45873745192650794</v>
      </c>
      <c r="AP149">
        <f>SUM(AO150:$AO$171)</f>
        <v>-7.0490112116774242</v>
      </c>
      <c r="AQ149" t="b">
        <f t="shared" si="144"/>
        <v>1</v>
      </c>
      <c r="AR149" t="b">
        <f t="shared" ref="AR149:AR171" si="184">IF(A149&lt;&gt;rem_m,L149=0,L149=M148-J149-K149)</f>
        <v>1</v>
      </c>
      <c r="AS149" t="b">
        <f t="shared" ref="AS149:AS171" si="185">IF(A149&gt;prem_rem_m,AND(R149=0,S149=0,F149=0,G149=0,K149=0),R149=M148*premium)</f>
        <v>1</v>
      </c>
      <c r="AT149" t="b">
        <f t="shared" si="140"/>
        <v>1</v>
      </c>
      <c r="AU149">
        <f t="shared" si="145"/>
        <v>-17.331059662365217</v>
      </c>
      <c r="AV149" t="b">
        <f t="shared" si="146"/>
        <v>1</v>
      </c>
      <c r="AW149" t="b">
        <f t="shared" si="147"/>
        <v>1</v>
      </c>
      <c r="AX149" t="b">
        <f t="shared" ref="AX149:AX171" si="186">AND(U149=J149*sum_assured,R149=M148*N149,T149=M148*P149)</f>
        <v>1</v>
      </c>
    </row>
    <row r="150" spans="1:50" x14ac:dyDescent="0.35">
      <c r="A150">
        <v>98</v>
      </c>
      <c r="B150">
        <f t="shared" si="148"/>
        <v>8</v>
      </c>
      <c r="C150">
        <f t="shared" si="149"/>
        <v>31</v>
      </c>
      <c r="D150">
        <f t="shared" si="150"/>
        <v>3.7145797711801709E-4</v>
      </c>
      <c r="E150">
        <f t="shared" si="151"/>
        <v>3.0960102786248278E-5</v>
      </c>
      <c r="F150">
        <f t="shared" si="152"/>
        <v>0.04</v>
      </c>
      <c r="G150">
        <f t="shared" si="153"/>
        <v>3.3960531989175591E-3</v>
      </c>
      <c r="H150">
        <f t="shared" si="154"/>
        <v>0.02</v>
      </c>
      <c r="I150">
        <f t="shared" si="155"/>
        <v>1.2730261800200211</v>
      </c>
      <c r="J150">
        <f t="shared" si="156"/>
        <v>1.7289866388925253E-5</v>
      </c>
      <c r="K150">
        <f t="shared" si="157"/>
        <v>1.896488799488607E-3</v>
      </c>
      <c r="L150">
        <f t="shared" si="158"/>
        <v>0</v>
      </c>
      <c r="M150">
        <f t="shared" si="159"/>
        <v>0.55654258397271783</v>
      </c>
      <c r="N150">
        <f t="shared" si="160"/>
        <v>10.76</v>
      </c>
      <c r="O150">
        <f t="shared" si="161"/>
        <v>0.2152</v>
      </c>
      <c r="P150">
        <f t="shared" si="162"/>
        <v>6.3651309001001053</v>
      </c>
      <c r="Q150">
        <f t="shared" si="163"/>
        <v>318.25654500500525</v>
      </c>
      <c r="R150">
        <f t="shared" si="164"/>
        <v>6.0089904619912859</v>
      </c>
      <c r="S150">
        <f t="shared" si="165"/>
        <v>0.12017980923982573</v>
      </c>
      <c r="T150">
        <f t="shared" si="166"/>
        <v>3.5546478501884331</v>
      </c>
      <c r="U150">
        <f t="shared" si="167"/>
        <v>1.7289866388925252</v>
      </c>
      <c r="V150">
        <f t="shared" si="168"/>
        <v>5.5026131405375173E-3</v>
      </c>
      <c r="W150">
        <f t="shared" si="169"/>
        <v>0.59967355052996441</v>
      </c>
      <c r="X150">
        <f t="shared" si="170"/>
        <v>-0.61895198423371411</v>
      </c>
      <c r="Y150">
        <f t="shared" si="171"/>
        <v>0.99673694261856227</v>
      </c>
      <c r="Z150">
        <f t="shared" si="172"/>
        <v>0.72592941692375179</v>
      </c>
      <c r="AA150">
        <f t="shared" si="173"/>
        <v>0.44931545301857945</v>
      </c>
      <c r="AB150">
        <f t="shared" si="174"/>
        <v>4.3763833323102164</v>
      </c>
      <c r="AC150">
        <f t="shared" si="175"/>
        <v>8.752766664620433E-2</v>
      </c>
      <c r="AD150">
        <f t="shared" si="176"/>
        <v>2.5804234412565572</v>
      </c>
      <c r="AE150">
        <f t="shared" si="177"/>
        <v>1.2551222626402083</v>
      </c>
      <c r="AF150">
        <f t="shared" si="178"/>
        <v>3.9945087486673745E-3</v>
      </c>
      <c r="AG150">
        <f t="shared" si="141"/>
        <v>-9.0913739060557219</v>
      </c>
      <c r="AH150">
        <f t="shared" si="142"/>
        <v>-16.33545063373154</v>
      </c>
      <c r="AI150">
        <f t="shared" si="143"/>
        <v>0</v>
      </c>
      <c r="AK150" t="b">
        <f t="shared" si="179"/>
        <v>1</v>
      </c>
      <c r="AL150" t="b">
        <f t="shared" si="180"/>
        <v>1</v>
      </c>
      <c r="AM150">
        <f t="shared" si="181"/>
        <v>-9.0913739060557219</v>
      </c>
      <c r="AN150" t="b">
        <f t="shared" si="182"/>
        <v>1</v>
      </c>
      <c r="AO150">
        <f t="shared" si="183"/>
        <v>-0.44931545301857945</v>
      </c>
      <c r="AP150">
        <f>SUM(AO151:$AO$171)</f>
        <v>-6.5996957586588465</v>
      </c>
      <c r="AQ150" t="b">
        <f t="shared" si="144"/>
        <v>1</v>
      </c>
      <c r="AR150" t="b">
        <f t="shared" si="184"/>
        <v>1</v>
      </c>
      <c r="AS150" t="b">
        <f t="shared" si="185"/>
        <v>1</v>
      </c>
      <c r="AT150" t="b">
        <f t="shared" ref="AT150:AT171" si="187">AND(C150&gt;=18,C150&lt;=120,OR(B150-B149=0,B150-B149=1))</f>
        <v>1</v>
      </c>
      <c r="AU150">
        <f t="shared" si="145"/>
        <v>-16.335450633731547</v>
      </c>
      <c r="AV150" t="b">
        <f t="shared" si="146"/>
        <v>1</v>
      </c>
      <c r="AW150" t="b">
        <f t="shared" si="147"/>
        <v>1</v>
      </c>
      <c r="AX150" t="b">
        <f t="shared" si="186"/>
        <v>1</v>
      </c>
    </row>
    <row r="151" spans="1:50" x14ac:dyDescent="0.35">
      <c r="A151">
        <v>99</v>
      </c>
      <c r="B151">
        <f t="shared" si="148"/>
        <v>8</v>
      </c>
      <c r="C151">
        <f t="shared" si="149"/>
        <v>31</v>
      </c>
      <c r="D151">
        <f t="shared" si="150"/>
        <v>3.7145797711801709E-4</v>
      </c>
      <c r="E151">
        <f t="shared" si="151"/>
        <v>3.0960102786248278E-5</v>
      </c>
      <c r="F151">
        <f t="shared" si="152"/>
        <v>0.04</v>
      </c>
      <c r="G151">
        <f t="shared" si="153"/>
        <v>3.3960531989175591E-3</v>
      </c>
      <c r="H151">
        <f t="shared" si="154"/>
        <v>0.02</v>
      </c>
      <c r="I151">
        <f t="shared" si="155"/>
        <v>1.2761658060071557</v>
      </c>
      <c r="J151">
        <f t="shared" si="156"/>
        <v>1.7230615604719557E-5</v>
      </c>
      <c r="K151">
        <f t="shared" si="157"/>
        <v>1.8899897065471488E-3</v>
      </c>
      <c r="L151">
        <f t="shared" si="158"/>
        <v>0</v>
      </c>
      <c r="M151">
        <f t="shared" si="159"/>
        <v>0.55463536365056587</v>
      </c>
      <c r="N151">
        <f t="shared" si="160"/>
        <v>10.76</v>
      </c>
      <c r="O151">
        <f t="shared" si="161"/>
        <v>0.2152</v>
      </c>
      <c r="P151">
        <f t="shared" si="162"/>
        <v>6.3808290300357786</v>
      </c>
      <c r="Q151">
        <f t="shared" si="163"/>
        <v>319.04145150178891</v>
      </c>
      <c r="R151">
        <f t="shared" si="164"/>
        <v>5.9883982035464438</v>
      </c>
      <c r="S151">
        <f t="shared" si="165"/>
        <v>0.11976796407092888</v>
      </c>
      <c r="T151">
        <f t="shared" si="166"/>
        <v>3.551203076264243</v>
      </c>
      <c r="U151">
        <f t="shared" si="167"/>
        <v>1.7230615604719557</v>
      </c>
      <c r="V151">
        <f t="shared" si="168"/>
        <v>5.4972806127991016E-3</v>
      </c>
      <c r="W151">
        <f t="shared" si="169"/>
        <v>0.58886832212651674</v>
      </c>
      <c r="X151">
        <f t="shared" si="170"/>
        <v>-0.60808069040850388</v>
      </c>
      <c r="Y151">
        <f t="shared" si="171"/>
        <v>0.99673694261856227</v>
      </c>
      <c r="Z151">
        <f t="shared" si="172"/>
        <v>0.72356066758145587</v>
      </c>
      <c r="AA151">
        <f t="shared" si="173"/>
        <v>0.43998327029537032</v>
      </c>
      <c r="AB151">
        <f t="shared" si="174"/>
        <v>4.3471544162077125</v>
      </c>
      <c r="AC151">
        <f t="shared" si="175"/>
        <v>8.6943088324154261E-2</v>
      </c>
      <c r="AD151">
        <f t="shared" si="176"/>
        <v>2.5695108685790755</v>
      </c>
      <c r="AE151">
        <f t="shared" si="177"/>
        <v>1.2467395729790334</v>
      </c>
      <c r="AF151">
        <f t="shared" si="178"/>
        <v>3.9776160300795125E-3</v>
      </c>
      <c r="AG151">
        <f t="shared" si="141"/>
        <v>-8.5130560080783191</v>
      </c>
      <c r="AH151">
        <f t="shared" si="142"/>
        <v>-15.348923934539734</v>
      </c>
      <c r="AI151">
        <f t="shared" si="143"/>
        <v>0</v>
      </c>
      <c r="AK151" t="b">
        <f t="shared" si="179"/>
        <v>1</v>
      </c>
      <c r="AL151" t="b">
        <f t="shared" si="180"/>
        <v>1</v>
      </c>
      <c r="AM151">
        <f t="shared" si="181"/>
        <v>-8.5130560080783173</v>
      </c>
      <c r="AN151" t="b">
        <f t="shared" si="182"/>
        <v>1</v>
      </c>
      <c r="AO151">
        <f t="shared" si="183"/>
        <v>-0.43998327029537032</v>
      </c>
      <c r="AP151">
        <f>SUM(AO152:$AO$171)</f>
        <v>-6.1597124883634748</v>
      </c>
      <c r="AQ151" t="b">
        <f t="shared" si="144"/>
        <v>1</v>
      </c>
      <c r="AR151" t="b">
        <f t="shared" si="184"/>
        <v>1</v>
      </c>
      <c r="AS151" t="b">
        <f t="shared" si="185"/>
        <v>1</v>
      </c>
      <c r="AT151" t="b">
        <f t="shared" si="187"/>
        <v>1</v>
      </c>
      <c r="AU151">
        <f t="shared" si="145"/>
        <v>-15.348923934539734</v>
      </c>
      <c r="AV151" t="b">
        <f t="shared" si="146"/>
        <v>1</v>
      </c>
      <c r="AW151" t="b">
        <f t="shared" si="147"/>
        <v>1</v>
      </c>
      <c r="AX151" t="b">
        <f t="shared" si="186"/>
        <v>1</v>
      </c>
    </row>
    <row r="152" spans="1:50" x14ac:dyDescent="0.35">
      <c r="A152">
        <v>100</v>
      </c>
      <c r="B152">
        <f t="shared" si="148"/>
        <v>8</v>
      </c>
      <c r="C152">
        <f t="shared" si="149"/>
        <v>31</v>
      </c>
      <c r="D152">
        <f t="shared" si="150"/>
        <v>3.7145797711801709E-4</v>
      </c>
      <c r="E152">
        <f t="shared" si="151"/>
        <v>3.0960102786248278E-5</v>
      </c>
      <c r="F152">
        <f t="shared" si="152"/>
        <v>0.04</v>
      </c>
      <c r="G152">
        <f t="shared" si="153"/>
        <v>3.3960531989175591E-3</v>
      </c>
      <c r="H152">
        <f t="shared" si="154"/>
        <v>0.02</v>
      </c>
      <c r="I152">
        <f t="shared" si="155"/>
        <v>1.2793131751589584</v>
      </c>
      <c r="J152">
        <f t="shared" si="156"/>
        <v>1.7171567867509711E-5</v>
      </c>
      <c r="K152">
        <f t="shared" si="157"/>
        <v>1.8835128854003209E-3</v>
      </c>
      <c r="L152">
        <f t="shared" si="158"/>
        <v>0</v>
      </c>
      <c r="M152">
        <f t="shared" si="159"/>
        <v>0.55273467919729802</v>
      </c>
      <c r="N152">
        <f t="shared" si="160"/>
        <v>10.76</v>
      </c>
      <c r="O152">
        <f t="shared" si="161"/>
        <v>0.2152</v>
      </c>
      <c r="P152">
        <f t="shared" si="162"/>
        <v>6.3965658757947921</v>
      </c>
      <c r="Q152">
        <f t="shared" si="163"/>
        <v>319.82829378973958</v>
      </c>
      <c r="R152">
        <f t="shared" si="164"/>
        <v>5.967876512880089</v>
      </c>
      <c r="S152">
        <f t="shared" si="165"/>
        <v>0.11935753025760178</v>
      </c>
      <c r="T152">
        <f t="shared" si="166"/>
        <v>3.5477616406362449</v>
      </c>
      <c r="U152">
        <f t="shared" si="167"/>
        <v>1.7171567867509712</v>
      </c>
      <c r="V152">
        <f t="shared" si="168"/>
        <v>5.4919532527603482E-3</v>
      </c>
      <c r="W152">
        <f t="shared" si="169"/>
        <v>0.57810860198251046</v>
      </c>
      <c r="X152">
        <f t="shared" si="170"/>
        <v>-0.59725513124286689</v>
      </c>
      <c r="Y152">
        <f t="shared" si="171"/>
        <v>0.99673694261856227</v>
      </c>
      <c r="Z152">
        <f t="shared" si="172"/>
        <v>0.72119964760418631</v>
      </c>
      <c r="AA152">
        <f t="shared" si="173"/>
        <v>0.43074019018214749</v>
      </c>
      <c r="AB152">
        <f t="shared" si="174"/>
        <v>4.318120713703208</v>
      </c>
      <c r="AC152">
        <f t="shared" si="175"/>
        <v>8.6362414274064159E-2</v>
      </c>
      <c r="AD152">
        <f t="shared" si="176"/>
        <v>2.5586444450105095</v>
      </c>
      <c r="AE152">
        <f t="shared" si="177"/>
        <v>1.2384128694859373</v>
      </c>
      <c r="AF152">
        <f t="shared" si="178"/>
        <v>3.9607947505494283E-3</v>
      </c>
      <c r="AG152">
        <f t="shared" si="141"/>
        <v>-7.9436704069571862</v>
      </c>
      <c r="AH152">
        <f t="shared" si="142"/>
        <v>-14.37157954064558</v>
      </c>
      <c r="AI152">
        <f t="shared" si="143"/>
        <v>0</v>
      </c>
      <c r="AK152" t="b">
        <f t="shared" si="179"/>
        <v>1</v>
      </c>
      <c r="AL152" t="b">
        <f t="shared" si="180"/>
        <v>1</v>
      </c>
      <c r="AM152">
        <f t="shared" si="181"/>
        <v>-7.9436704069571844</v>
      </c>
      <c r="AN152" t="b">
        <f t="shared" si="182"/>
        <v>1</v>
      </c>
      <c r="AO152">
        <f t="shared" si="183"/>
        <v>-0.43074019018214749</v>
      </c>
      <c r="AP152">
        <f>SUM(AO153:$AO$171)</f>
        <v>-5.7289722981813274</v>
      </c>
      <c r="AQ152" t="b">
        <f t="shared" si="144"/>
        <v>1</v>
      </c>
      <c r="AR152" t="b">
        <f t="shared" si="184"/>
        <v>1</v>
      </c>
      <c r="AS152" t="b">
        <f t="shared" si="185"/>
        <v>1</v>
      </c>
      <c r="AT152" t="b">
        <f t="shared" si="187"/>
        <v>1</v>
      </c>
      <c r="AU152">
        <f t="shared" si="145"/>
        <v>-14.37157954064558</v>
      </c>
      <c r="AV152" t="b">
        <f t="shared" si="146"/>
        <v>1</v>
      </c>
      <c r="AW152" t="b">
        <f t="shared" si="147"/>
        <v>1</v>
      </c>
      <c r="AX152" t="b">
        <f t="shared" si="186"/>
        <v>1</v>
      </c>
    </row>
    <row r="153" spans="1:50" x14ac:dyDescent="0.35">
      <c r="A153">
        <v>101</v>
      </c>
      <c r="B153">
        <f t="shared" si="148"/>
        <v>8</v>
      </c>
      <c r="C153">
        <f t="shared" si="149"/>
        <v>31</v>
      </c>
      <c r="D153">
        <f t="shared" si="150"/>
        <v>3.7145797711801709E-4</v>
      </c>
      <c r="E153">
        <f t="shared" si="151"/>
        <v>3.0960102786248278E-5</v>
      </c>
      <c r="F153">
        <f t="shared" si="152"/>
        <v>0.04</v>
      </c>
      <c r="G153">
        <f t="shared" si="153"/>
        <v>3.3960531989175591E-3</v>
      </c>
      <c r="H153">
        <f t="shared" si="154"/>
        <v>0.02</v>
      </c>
      <c r="I153">
        <f t="shared" si="155"/>
        <v>1.2824683065721629</v>
      </c>
      <c r="J153">
        <f t="shared" si="156"/>
        <v>1.7112722481472314E-5</v>
      </c>
      <c r="K153">
        <f t="shared" si="157"/>
        <v>1.8770582597247292E-3</v>
      </c>
      <c r="L153">
        <f t="shared" si="158"/>
        <v>0</v>
      </c>
      <c r="M153">
        <f t="shared" si="159"/>
        <v>0.55084050821509178</v>
      </c>
      <c r="N153">
        <f t="shared" si="160"/>
        <v>10.76</v>
      </c>
      <c r="O153">
        <f t="shared" si="161"/>
        <v>0.2152</v>
      </c>
      <c r="P153">
        <f t="shared" si="162"/>
        <v>6.4123415328608147</v>
      </c>
      <c r="Q153">
        <f t="shared" si="163"/>
        <v>320.61707664304072</v>
      </c>
      <c r="R153">
        <f t="shared" si="164"/>
        <v>5.9474251481629263</v>
      </c>
      <c r="S153">
        <f t="shared" si="165"/>
        <v>0.11894850296325853</v>
      </c>
      <c r="T153">
        <f t="shared" si="166"/>
        <v>3.5443235400693327</v>
      </c>
      <c r="U153">
        <f t="shared" si="167"/>
        <v>1.7112722481472313</v>
      </c>
      <c r="V153">
        <f t="shared" si="168"/>
        <v>5.4866310554132951E-3</v>
      </c>
      <c r="W153">
        <f t="shared" si="169"/>
        <v>0.56739422592769084</v>
      </c>
      <c r="X153">
        <f t="shared" si="170"/>
        <v>-0.58647514179069837</v>
      </c>
      <c r="Y153">
        <f t="shared" si="171"/>
        <v>0.99673694261856227</v>
      </c>
      <c r="Z153">
        <f t="shared" si="172"/>
        <v>0.7188463317705811</v>
      </c>
      <c r="AA153">
        <f t="shared" si="173"/>
        <v>0.42158550435087605</v>
      </c>
      <c r="AB153">
        <f t="shared" si="174"/>
        <v>4.2892809210073777</v>
      </c>
      <c r="AC153">
        <f t="shared" si="175"/>
        <v>8.5785618420147564E-2</v>
      </c>
      <c r="AD153">
        <f t="shared" si="176"/>
        <v>2.5478239753869603</v>
      </c>
      <c r="AE153">
        <f t="shared" si="177"/>
        <v>1.2301417782414328</v>
      </c>
      <c r="AF153">
        <f t="shared" si="178"/>
        <v>3.944044607962399E-3</v>
      </c>
      <c r="AG153">
        <f t="shared" si="141"/>
        <v>-7.3832007749944202</v>
      </c>
      <c r="AH153">
        <f t="shared" si="142"/>
        <v>-13.403518196071799</v>
      </c>
      <c r="AI153">
        <f t="shared" si="143"/>
        <v>0</v>
      </c>
      <c r="AK153" t="b">
        <f t="shared" si="179"/>
        <v>1</v>
      </c>
      <c r="AL153" t="b">
        <f t="shared" si="180"/>
        <v>1</v>
      </c>
      <c r="AM153">
        <f t="shared" si="181"/>
        <v>-7.3832007749944211</v>
      </c>
      <c r="AN153" t="b">
        <f t="shared" si="182"/>
        <v>1</v>
      </c>
      <c r="AO153">
        <f t="shared" si="183"/>
        <v>-0.42158550435087605</v>
      </c>
      <c r="AP153">
        <f>SUM(AO154:$AO$171)</f>
        <v>-5.3073867938304531</v>
      </c>
      <c r="AQ153" t="b">
        <f t="shared" si="144"/>
        <v>1</v>
      </c>
      <c r="AR153" t="b">
        <f t="shared" si="184"/>
        <v>1</v>
      </c>
      <c r="AS153" t="b">
        <f t="shared" si="185"/>
        <v>1</v>
      </c>
      <c r="AT153" t="b">
        <f t="shared" si="187"/>
        <v>1</v>
      </c>
      <c r="AU153">
        <f t="shared" si="145"/>
        <v>-13.403518196071801</v>
      </c>
      <c r="AV153" t="b">
        <f t="shared" si="146"/>
        <v>1</v>
      </c>
      <c r="AW153" t="b">
        <f t="shared" si="147"/>
        <v>1</v>
      </c>
      <c r="AX153" t="b">
        <f t="shared" si="186"/>
        <v>1</v>
      </c>
    </row>
    <row r="154" spans="1:50" x14ac:dyDescent="0.35">
      <c r="A154">
        <v>102</v>
      </c>
      <c r="B154">
        <f t="shared" si="148"/>
        <v>8</v>
      </c>
      <c r="C154">
        <f t="shared" si="149"/>
        <v>31</v>
      </c>
      <c r="D154">
        <f t="shared" si="150"/>
        <v>3.7145797711801709E-4</v>
      </c>
      <c r="E154">
        <f t="shared" si="151"/>
        <v>3.0960102786248278E-5</v>
      </c>
      <c r="F154">
        <f t="shared" si="152"/>
        <v>0.04</v>
      </c>
      <c r="G154">
        <f t="shared" si="153"/>
        <v>3.3960531989175591E-3</v>
      </c>
      <c r="H154">
        <f t="shared" si="154"/>
        <v>0.02</v>
      </c>
      <c r="I154">
        <f t="shared" si="155"/>
        <v>1.2856312193905992</v>
      </c>
      <c r="J154">
        <f t="shared" si="156"/>
        <v>1.7054078753168479E-5</v>
      </c>
      <c r="K154">
        <f t="shared" si="157"/>
        <v>1.870625753458532E-3</v>
      </c>
      <c r="L154">
        <f t="shared" si="158"/>
        <v>0</v>
      </c>
      <c r="M154">
        <f t="shared" si="159"/>
        <v>0.54895282838288006</v>
      </c>
      <c r="N154">
        <f t="shared" si="160"/>
        <v>10.76</v>
      </c>
      <c r="O154">
        <f t="shared" si="161"/>
        <v>0.2152</v>
      </c>
      <c r="P154">
        <f t="shared" si="162"/>
        <v>6.4281560969529963</v>
      </c>
      <c r="Q154">
        <f t="shared" si="163"/>
        <v>321.4078048476498</v>
      </c>
      <c r="R154">
        <f t="shared" si="164"/>
        <v>5.9270438683943878</v>
      </c>
      <c r="S154">
        <f t="shared" si="165"/>
        <v>0.11854087736788776</v>
      </c>
      <c r="T154">
        <f t="shared" si="166"/>
        <v>3.5408887713315291</v>
      </c>
      <c r="U154">
        <f t="shared" si="167"/>
        <v>1.705407875316848</v>
      </c>
      <c r="V154">
        <f t="shared" si="168"/>
        <v>5.4813140157548255E-3</v>
      </c>
      <c r="W154">
        <f t="shared" si="169"/>
        <v>0.55672503036236787</v>
      </c>
      <c r="X154">
        <f t="shared" si="170"/>
        <v>-0.57574055767911236</v>
      </c>
      <c r="Y154">
        <f t="shared" si="171"/>
        <v>0.99673694261856227</v>
      </c>
      <c r="Z154">
        <f t="shared" si="172"/>
        <v>0.71650069494157775</v>
      </c>
      <c r="AA154">
        <f t="shared" si="173"/>
        <v>0.41251850968313564</v>
      </c>
      <c r="AB154">
        <f t="shared" si="174"/>
        <v>4.2606337430386203</v>
      </c>
      <c r="AC154">
        <f t="shared" si="175"/>
        <v>8.5212674860772414E-2</v>
      </c>
      <c r="AD154">
        <f t="shared" si="176"/>
        <v>2.5370492653698702</v>
      </c>
      <c r="AE154">
        <f t="shared" si="177"/>
        <v>1.2219259278233612</v>
      </c>
      <c r="AF154">
        <f t="shared" si="178"/>
        <v>3.9273653014813429E-3</v>
      </c>
      <c r="AG154">
        <f t="shared" si="141"/>
        <v>-6.8316308954123688</v>
      </c>
      <c r="AH154">
        <f t="shared" si="142"/>
        <v>-12.444841418409611</v>
      </c>
      <c r="AI154">
        <f t="shared" si="143"/>
        <v>0</v>
      </c>
      <c r="AK154" t="b">
        <f t="shared" si="179"/>
        <v>1</v>
      </c>
      <c r="AL154" t="b">
        <f t="shared" si="180"/>
        <v>1</v>
      </c>
      <c r="AM154">
        <f t="shared" si="181"/>
        <v>-6.8316308954123688</v>
      </c>
      <c r="AN154" t="b">
        <f t="shared" si="182"/>
        <v>1</v>
      </c>
      <c r="AO154">
        <f t="shared" si="183"/>
        <v>-0.41251850968313564</v>
      </c>
      <c r="AP154">
        <f>SUM(AO155:$AO$171)</f>
        <v>-4.8948682841473179</v>
      </c>
      <c r="AQ154" t="b">
        <f t="shared" si="144"/>
        <v>1</v>
      </c>
      <c r="AR154" t="b">
        <f t="shared" si="184"/>
        <v>1</v>
      </c>
      <c r="AS154" t="b">
        <f t="shared" si="185"/>
        <v>1</v>
      </c>
      <c r="AT154" t="b">
        <f t="shared" si="187"/>
        <v>1</v>
      </c>
      <c r="AU154">
        <f t="shared" si="145"/>
        <v>-12.444841418409613</v>
      </c>
      <c r="AV154" t="b">
        <f t="shared" si="146"/>
        <v>1</v>
      </c>
      <c r="AW154" t="b">
        <f t="shared" si="147"/>
        <v>1</v>
      </c>
      <c r="AX154" t="b">
        <f t="shared" si="186"/>
        <v>1</v>
      </c>
    </row>
    <row r="155" spans="1:50" x14ac:dyDescent="0.35">
      <c r="A155">
        <v>103</v>
      </c>
      <c r="B155">
        <f t="shared" si="148"/>
        <v>8</v>
      </c>
      <c r="C155">
        <f t="shared" si="149"/>
        <v>31</v>
      </c>
      <c r="D155">
        <f t="shared" si="150"/>
        <v>3.7145797711801709E-4</v>
      </c>
      <c r="E155">
        <f t="shared" si="151"/>
        <v>3.0960102786248278E-5</v>
      </c>
      <c r="F155">
        <f t="shared" si="152"/>
        <v>0.04</v>
      </c>
      <c r="G155">
        <f t="shared" si="153"/>
        <v>3.3960531989175591E-3</v>
      </c>
      <c r="H155">
        <f t="shared" si="154"/>
        <v>0.02</v>
      </c>
      <c r="I155">
        <f t="shared" si="155"/>
        <v>1.2888019328053122</v>
      </c>
      <c r="J155">
        <f t="shared" si="156"/>
        <v>1.6995635991535677E-5</v>
      </c>
      <c r="K155">
        <f t="shared" si="157"/>
        <v>1.8642152908005449E-3</v>
      </c>
      <c r="L155">
        <f t="shared" si="158"/>
        <v>0</v>
      </c>
      <c r="M155">
        <f t="shared" si="159"/>
        <v>0.54707161745608801</v>
      </c>
      <c r="N155">
        <f t="shared" si="160"/>
        <v>10.76</v>
      </c>
      <c r="O155">
        <f t="shared" si="161"/>
        <v>0.2152</v>
      </c>
      <c r="P155">
        <f t="shared" si="162"/>
        <v>6.4440096640265612</v>
      </c>
      <c r="Q155">
        <f t="shared" si="163"/>
        <v>322.20048320132804</v>
      </c>
      <c r="R155">
        <f t="shared" si="164"/>
        <v>5.9067324333997897</v>
      </c>
      <c r="S155">
        <f t="shared" si="165"/>
        <v>0.11813464866799579</v>
      </c>
      <c r="T155">
        <f t="shared" si="166"/>
        <v>3.5374573311939934</v>
      </c>
      <c r="U155">
        <f t="shared" si="167"/>
        <v>1.6995635991535676</v>
      </c>
      <c r="V155">
        <f t="shared" si="168"/>
        <v>5.4760021287866773E-3</v>
      </c>
      <c r="W155">
        <f t="shared" si="169"/>
        <v>0.54610085225544591</v>
      </c>
      <c r="X155">
        <f t="shared" si="170"/>
        <v>-0.56505121510647083</v>
      </c>
      <c r="Y155">
        <f t="shared" si="171"/>
        <v>0.99673694261856227</v>
      </c>
      <c r="Z155">
        <f t="shared" si="172"/>
        <v>0.71416271206014337</v>
      </c>
      <c r="AA155">
        <f t="shared" si="173"/>
        <v>0.40353850823331694</v>
      </c>
      <c r="AB155">
        <f t="shared" si="174"/>
        <v>4.2321778933649057</v>
      </c>
      <c r="AC155">
        <f t="shared" si="175"/>
        <v>8.4643557867298116E-2</v>
      </c>
      <c r="AD155">
        <f t="shared" si="176"/>
        <v>2.5263201214425393</v>
      </c>
      <c r="AE155">
        <f t="shared" si="177"/>
        <v>1.2137649492902103</v>
      </c>
      <c r="AF155">
        <f t="shared" si="178"/>
        <v>3.9107565315414121E-3</v>
      </c>
      <c r="AG155">
        <f t="shared" si="141"/>
        <v>-6.288944662145509</v>
      </c>
      <c r="AH155">
        <f t="shared" si="142"/>
        <v>-11.495651504257221</v>
      </c>
      <c r="AI155">
        <f t="shared" si="143"/>
        <v>0</v>
      </c>
      <c r="AK155" t="b">
        <f t="shared" si="179"/>
        <v>1</v>
      </c>
      <c r="AL155" t="b">
        <f t="shared" si="180"/>
        <v>1</v>
      </c>
      <c r="AM155">
        <f t="shared" si="181"/>
        <v>-6.2889446621455081</v>
      </c>
      <c r="AN155" t="b">
        <f t="shared" si="182"/>
        <v>1</v>
      </c>
      <c r="AO155">
        <f t="shared" si="183"/>
        <v>-0.40353850823331694</v>
      </c>
      <c r="AP155">
        <f>SUM(AO156:$AO$171)</f>
        <v>-4.4913297759140001</v>
      </c>
      <c r="AQ155" t="b">
        <f t="shared" si="144"/>
        <v>1</v>
      </c>
      <c r="AR155" t="b">
        <f t="shared" si="184"/>
        <v>1</v>
      </c>
      <c r="AS155" t="b">
        <f t="shared" si="185"/>
        <v>1</v>
      </c>
      <c r="AT155" t="b">
        <f t="shared" si="187"/>
        <v>1</v>
      </c>
      <c r="AU155">
        <f t="shared" si="145"/>
        <v>-11.49565150425722</v>
      </c>
      <c r="AV155" t="b">
        <f t="shared" si="146"/>
        <v>1</v>
      </c>
      <c r="AW155" t="b">
        <f t="shared" si="147"/>
        <v>1</v>
      </c>
      <c r="AX155" t="b">
        <f t="shared" si="186"/>
        <v>1</v>
      </c>
    </row>
    <row r="156" spans="1:50" x14ac:dyDescent="0.35">
      <c r="A156">
        <v>104</v>
      </c>
      <c r="B156">
        <f t="shared" si="148"/>
        <v>8</v>
      </c>
      <c r="C156">
        <f t="shared" si="149"/>
        <v>31</v>
      </c>
      <c r="D156">
        <f t="shared" si="150"/>
        <v>3.7145797711801709E-4</v>
      </c>
      <c r="E156">
        <f t="shared" si="151"/>
        <v>3.0960102786248278E-5</v>
      </c>
      <c r="F156">
        <f t="shared" si="152"/>
        <v>0.04</v>
      </c>
      <c r="G156">
        <f t="shared" si="153"/>
        <v>3.3960531989175591E-3</v>
      </c>
      <c r="H156">
        <f t="shared" si="154"/>
        <v>0.02</v>
      </c>
      <c r="I156">
        <f t="shared" si="155"/>
        <v>1.2919804660546763</v>
      </c>
      <c r="J156">
        <f t="shared" si="156"/>
        <v>1.6937393507879582E-5</v>
      </c>
      <c r="K156">
        <f t="shared" si="157"/>
        <v>1.8578267962093473E-3</v>
      </c>
      <c r="L156">
        <f t="shared" si="158"/>
        <v>0</v>
      </c>
      <c r="M156">
        <f t="shared" si="159"/>
        <v>0.5451968532663708</v>
      </c>
      <c r="N156">
        <f t="shared" si="160"/>
        <v>10.76</v>
      </c>
      <c r="O156">
        <f t="shared" si="161"/>
        <v>0.2152</v>
      </c>
      <c r="P156">
        <f t="shared" si="162"/>
        <v>6.4599023302733816</v>
      </c>
      <c r="Q156">
        <f t="shared" si="163"/>
        <v>322.99511651366907</v>
      </c>
      <c r="R156">
        <f t="shared" si="164"/>
        <v>5.8864906038275064</v>
      </c>
      <c r="S156">
        <f t="shared" si="165"/>
        <v>0.11772981207655013</v>
      </c>
      <c r="T156">
        <f t="shared" si="166"/>
        <v>3.5340292164310108</v>
      </c>
      <c r="U156">
        <f t="shared" si="167"/>
        <v>1.6937393507879581</v>
      </c>
      <c r="V156">
        <f t="shared" si="168"/>
        <v>5.470695389515428E-3</v>
      </c>
      <c r="W156">
        <f t="shared" si="169"/>
        <v>0.53552152914247242</v>
      </c>
      <c r="X156">
        <f t="shared" si="170"/>
        <v>-0.55440695084041636</v>
      </c>
      <c r="Y156">
        <f t="shared" si="171"/>
        <v>0.99673694261856227</v>
      </c>
      <c r="Z156">
        <f t="shared" si="172"/>
        <v>0.71183235815100787</v>
      </c>
      <c r="AA156">
        <f t="shared" si="173"/>
        <v>0.39464480719204387</v>
      </c>
      <c r="AB156">
        <f t="shared" si="174"/>
        <v>4.2039120941460029</v>
      </c>
      <c r="AC156">
        <f t="shared" si="175"/>
        <v>8.4078241882920055E-2</v>
      </c>
      <c r="AD156">
        <f t="shared" si="176"/>
        <v>2.5156363509066448</v>
      </c>
      <c r="AE156">
        <f t="shared" si="177"/>
        <v>1.2056584761645495</v>
      </c>
      <c r="AF156">
        <f t="shared" si="178"/>
        <v>3.8942179998446135E-3</v>
      </c>
      <c r="AG156">
        <f t="shared" si="141"/>
        <v>-5.7551260796336061</v>
      </c>
      <c r="AH156">
        <f t="shared" si="142"/>
        <v>-10.556051534695454</v>
      </c>
      <c r="AI156">
        <f t="shared" si="143"/>
        <v>0</v>
      </c>
      <c r="AK156" t="b">
        <f t="shared" si="179"/>
        <v>1</v>
      </c>
      <c r="AL156" t="b">
        <f t="shared" si="180"/>
        <v>1</v>
      </c>
      <c r="AM156">
        <f t="shared" si="181"/>
        <v>-5.7551260796336052</v>
      </c>
      <c r="AN156" t="b">
        <f t="shared" si="182"/>
        <v>1</v>
      </c>
      <c r="AO156">
        <f t="shared" si="183"/>
        <v>-0.39464480719204387</v>
      </c>
      <c r="AP156">
        <f>SUM(AO157:$AO$171)</f>
        <v>-4.0966849687219558</v>
      </c>
      <c r="AQ156" t="b">
        <f t="shared" si="144"/>
        <v>1</v>
      </c>
      <c r="AR156" t="b">
        <f t="shared" si="184"/>
        <v>1</v>
      </c>
      <c r="AS156" t="b">
        <f t="shared" si="185"/>
        <v>1</v>
      </c>
      <c r="AT156" t="b">
        <f t="shared" si="187"/>
        <v>1</v>
      </c>
      <c r="AU156">
        <f t="shared" si="145"/>
        <v>-10.556051534695456</v>
      </c>
      <c r="AV156" t="b">
        <f t="shared" si="146"/>
        <v>1</v>
      </c>
      <c r="AW156" t="b">
        <f t="shared" si="147"/>
        <v>1</v>
      </c>
      <c r="AX156" t="b">
        <f t="shared" si="186"/>
        <v>1</v>
      </c>
    </row>
    <row r="157" spans="1:50" x14ac:dyDescent="0.35">
      <c r="A157">
        <v>105</v>
      </c>
      <c r="B157">
        <f t="shared" si="148"/>
        <v>8</v>
      </c>
      <c r="C157">
        <f t="shared" si="149"/>
        <v>31</v>
      </c>
      <c r="D157">
        <f t="shared" si="150"/>
        <v>3.7145797711801709E-4</v>
      </c>
      <c r="E157">
        <f t="shared" si="151"/>
        <v>3.0960102786248278E-5</v>
      </c>
      <c r="F157">
        <f t="shared" si="152"/>
        <v>0.04</v>
      </c>
      <c r="G157">
        <f t="shared" si="153"/>
        <v>3.3960531989175591E-3</v>
      </c>
      <c r="H157">
        <f t="shared" si="154"/>
        <v>0.02</v>
      </c>
      <c r="I157">
        <f t="shared" si="155"/>
        <v>1.2951668384245141</v>
      </c>
      <c r="J157">
        <f t="shared" si="156"/>
        <v>1.687935061586596E-5</v>
      </c>
      <c r="K157">
        <f t="shared" si="157"/>
        <v>1.8514601944023908E-3</v>
      </c>
      <c r="L157">
        <f t="shared" si="158"/>
        <v>0</v>
      </c>
      <c r="M157">
        <f t="shared" si="159"/>
        <v>0.54332851372135249</v>
      </c>
      <c r="N157">
        <f t="shared" si="160"/>
        <v>10.76</v>
      </c>
      <c r="O157">
        <f t="shared" si="161"/>
        <v>0.2152</v>
      </c>
      <c r="P157">
        <f t="shared" si="162"/>
        <v>6.4758341921225702</v>
      </c>
      <c r="Q157">
        <f t="shared" si="163"/>
        <v>323.79170960612851</v>
      </c>
      <c r="R157">
        <f t="shared" si="164"/>
        <v>5.8663181411461496</v>
      </c>
      <c r="S157">
        <f t="shared" si="165"/>
        <v>0.117326362822923</v>
      </c>
      <c r="T157">
        <f t="shared" si="166"/>
        <v>3.5306044238199958</v>
      </c>
      <c r="U157">
        <f t="shared" si="167"/>
        <v>1.687935061586596</v>
      </c>
      <c r="V157">
        <f t="shared" si="168"/>
        <v>5.4653937929524969E-3</v>
      </c>
      <c r="W157">
        <f t="shared" si="169"/>
        <v>0.52498689912368213</v>
      </c>
      <c r="X157">
        <f t="shared" si="170"/>
        <v>-0.54380760221591373</v>
      </c>
      <c r="Y157">
        <f t="shared" si="171"/>
        <v>0.99673694261856227</v>
      </c>
      <c r="Z157">
        <f t="shared" si="172"/>
        <v>0.70950960832039711</v>
      </c>
      <c r="AA157">
        <f t="shared" si="173"/>
        <v>0.38583671884986703</v>
      </c>
      <c r="AB157">
        <f t="shared" si="174"/>
        <v>4.1758350760761003</v>
      </c>
      <c r="AC157">
        <f t="shared" si="175"/>
        <v>8.3516701521522019E-2</v>
      </c>
      <c r="AD157">
        <f t="shared" si="176"/>
        <v>2.5049977618787866</v>
      </c>
      <c r="AE157">
        <f t="shared" si="177"/>
        <v>1.1976061444165711</v>
      </c>
      <c r="AF157">
        <f t="shared" si="178"/>
        <v>3.8777494093544555E-3</v>
      </c>
      <c r="AG157">
        <f t="shared" si="141"/>
        <v>-5.2301592626161595</v>
      </c>
      <c r="AH157">
        <f t="shared" si="142"/>
        <v>-9.6261453808007964</v>
      </c>
      <c r="AI157">
        <f t="shared" si="143"/>
        <v>0</v>
      </c>
      <c r="AK157" t="b">
        <f t="shared" si="179"/>
        <v>1</v>
      </c>
      <c r="AL157" t="b">
        <f t="shared" si="180"/>
        <v>1</v>
      </c>
      <c r="AM157">
        <f t="shared" si="181"/>
        <v>-5.2301592626161595</v>
      </c>
      <c r="AN157" t="b">
        <f t="shared" si="182"/>
        <v>1</v>
      </c>
      <c r="AO157">
        <f t="shared" si="183"/>
        <v>-0.38583671884986703</v>
      </c>
      <c r="AP157">
        <f>SUM(AO158:$AO$171)</f>
        <v>-3.7108482498720892</v>
      </c>
      <c r="AQ157" t="b">
        <f t="shared" si="144"/>
        <v>1</v>
      </c>
      <c r="AR157" t="b">
        <f t="shared" si="184"/>
        <v>1</v>
      </c>
      <c r="AS157" t="b">
        <f t="shared" si="185"/>
        <v>1</v>
      </c>
      <c r="AT157" t="b">
        <f t="shared" si="187"/>
        <v>1</v>
      </c>
      <c r="AU157">
        <f t="shared" si="145"/>
        <v>-9.6261453808007982</v>
      </c>
      <c r="AV157" t="b">
        <f t="shared" si="146"/>
        <v>1</v>
      </c>
      <c r="AW157" t="b">
        <f t="shared" si="147"/>
        <v>1</v>
      </c>
      <c r="AX157" t="b">
        <f t="shared" si="186"/>
        <v>1</v>
      </c>
    </row>
    <row r="158" spans="1:50" x14ac:dyDescent="0.35">
      <c r="A158">
        <v>106</v>
      </c>
      <c r="B158">
        <f t="shared" si="148"/>
        <v>8</v>
      </c>
      <c r="C158">
        <f t="shared" si="149"/>
        <v>31</v>
      </c>
      <c r="D158">
        <f t="shared" si="150"/>
        <v>3.7145797711801709E-4</v>
      </c>
      <c r="E158">
        <f t="shared" si="151"/>
        <v>3.0960102786248278E-5</v>
      </c>
      <c r="F158">
        <f t="shared" si="152"/>
        <v>0.04</v>
      </c>
      <c r="G158">
        <f t="shared" si="153"/>
        <v>3.3960531989175591E-3</v>
      </c>
      <c r="H158">
        <f t="shared" si="154"/>
        <v>0.02</v>
      </c>
      <c r="I158">
        <f t="shared" si="155"/>
        <v>1.2983610692482102</v>
      </c>
      <c r="J158">
        <f t="shared" si="156"/>
        <v>1.6821506631512581E-5</v>
      </c>
      <c r="K158">
        <f t="shared" si="157"/>
        <v>1.8451154103551154E-3</v>
      </c>
      <c r="L158">
        <f t="shared" si="158"/>
        <v>0</v>
      </c>
      <c r="M158">
        <f t="shared" si="159"/>
        <v>0.54146657680436583</v>
      </c>
      <c r="N158">
        <f t="shared" si="160"/>
        <v>10.76</v>
      </c>
      <c r="O158">
        <f t="shared" si="161"/>
        <v>0.2152</v>
      </c>
      <c r="P158">
        <f t="shared" si="162"/>
        <v>6.4918053462410512</v>
      </c>
      <c r="Q158">
        <f t="shared" si="163"/>
        <v>324.59026731205256</v>
      </c>
      <c r="R158">
        <f t="shared" si="164"/>
        <v>5.8462148076417524</v>
      </c>
      <c r="S158">
        <f t="shared" si="165"/>
        <v>0.11692429615283505</v>
      </c>
      <c r="T158">
        <f t="shared" si="166"/>
        <v>3.5271829501414804</v>
      </c>
      <c r="U158">
        <f t="shared" si="167"/>
        <v>1.6821506631512582</v>
      </c>
      <c r="V158">
        <f t="shared" si="168"/>
        <v>5.4600973341141336E-3</v>
      </c>
      <c r="W158">
        <f t="shared" si="169"/>
        <v>0.51449680086206495</v>
      </c>
      <c r="X158">
        <f t="shared" si="170"/>
        <v>-0.53325300713330126</v>
      </c>
      <c r="Y158">
        <f t="shared" si="171"/>
        <v>0.99673694261856227</v>
      </c>
      <c r="Z158">
        <f t="shared" si="172"/>
        <v>0.70719443775576618</v>
      </c>
      <c r="AA158">
        <f t="shared" si="173"/>
        <v>0.37711356056120682</v>
      </c>
      <c r="AB158">
        <f t="shared" si="174"/>
        <v>4.1479455783268051</v>
      </c>
      <c r="AC158">
        <f t="shared" si="175"/>
        <v>8.2958911566536106E-2</v>
      </c>
      <c r="AD158">
        <f t="shared" si="176"/>
        <v>2.4944041632870291</v>
      </c>
      <c r="AE158">
        <f t="shared" si="177"/>
        <v>1.1896075924477432</v>
      </c>
      <c r="AF158">
        <f t="shared" si="178"/>
        <v>3.8613504642906024E-3</v>
      </c>
      <c r="AG158">
        <f t="shared" si="141"/>
        <v>-4.714028435928121</v>
      </c>
      <c r="AH158">
        <f t="shared" si="142"/>
        <v>-8.7060377091960746</v>
      </c>
      <c r="AI158">
        <f t="shared" si="143"/>
        <v>0</v>
      </c>
      <c r="AK158" t="b">
        <f t="shared" si="179"/>
        <v>1</v>
      </c>
      <c r="AL158" t="b">
        <f t="shared" si="180"/>
        <v>1</v>
      </c>
      <c r="AM158">
        <f t="shared" si="181"/>
        <v>-4.7140284359281219</v>
      </c>
      <c r="AN158" t="b">
        <f t="shared" si="182"/>
        <v>1</v>
      </c>
      <c r="AO158">
        <f t="shared" si="183"/>
        <v>-0.37711356056120682</v>
      </c>
      <c r="AP158">
        <f>SUM(AO159:$AO$171)</f>
        <v>-3.3337346893108823</v>
      </c>
      <c r="AQ158" t="b">
        <f t="shared" si="144"/>
        <v>1</v>
      </c>
      <c r="AR158" t="b">
        <f t="shared" si="184"/>
        <v>1</v>
      </c>
      <c r="AS158" t="b">
        <f t="shared" si="185"/>
        <v>1</v>
      </c>
      <c r="AT158" t="b">
        <f t="shared" si="187"/>
        <v>1</v>
      </c>
      <c r="AU158">
        <f t="shared" si="145"/>
        <v>-8.706037709196071</v>
      </c>
      <c r="AV158" t="b">
        <f t="shared" si="146"/>
        <v>1</v>
      </c>
      <c r="AW158" t="b">
        <f t="shared" si="147"/>
        <v>1</v>
      </c>
      <c r="AX158" t="b">
        <f t="shared" si="186"/>
        <v>1</v>
      </c>
    </row>
    <row r="159" spans="1:50" x14ac:dyDescent="0.35">
      <c r="A159">
        <v>107</v>
      </c>
      <c r="B159">
        <f t="shared" si="148"/>
        <v>8</v>
      </c>
      <c r="C159">
        <f t="shared" si="149"/>
        <v>31</v>
      </c>
      <c r="D159">
        <f t="shared" si="150"/>
        <v>3.7145797711801709E-4</v>
      </c>
      <c r="E159">
        <f t="shared" si="151"/>
        <v>3.0960102786248278E-5</v>
      </c>
      <c r="F159">
        <f t="shared" si="152"/>
        <v>0.04</v>
      </c>
      <c r="G159">
        <f t="shared" si="153"/>
        <v>3.3960531989175591E-3</v>
      </c>
      <c r="H159">
        <f t="shared" si="154"/>
        <v>0.02</v>
      </c>
      <c r="I159">
        <f t="shared" si="155"/>
        <v>1.3015631779068331</v>
      </c>
      <c r="J159">
        <f t="shared" si="156"/>
        <v>1.6763860873181164E-5</v>
      </c>
      <c r="K159">
        <f t="shared" si="157"/>
        <v>1.8387923693000624E-3</v>
      </c>
      <c r="L159">
        <f t="shared" si="158"/>
        <v>0</v>
      </c>
      <c r="M159">
        <f t="shared" si="159"/>
        <v>0.53961102057419263</v>
      </c>
      <c r="N159">
        <f t="shared" si="160"/>
        <v>10.76</v>
      </c>
      <c r="O159">
        <f t="shared" si="161"/>
        <v>0.2152</v>
      </c>
      <c r="P159">
        <f t="shared" si="162"/>
        <v>6.5078158895341653</v>
      </c>
      <c r="Q159">
        <f t="shared" si="163"/>
        <v>325.39079447670827</v>
      </c>
      <c r="R159">
        <f t="shared" si="164"/>
        <v>5.8261803664149765</v>
      </c>
      <c r="S159">
        <f t="shared" si="165"/>
        <v>0.11652360732829953</v>
      </c>
      <c r="T159">
        <f t="shared" si="166"/>
        <v>3.5237647921791235</v>
      </c>
      <c r="U159">
        <f t="shared" si="167"/>
        <v>1.6763860873181164</v>
      </c>
      <c r="V159">
        <f t="shared" si="168"/>
        <v>5.4548060080214233E-3</v>
      </c>
      <c r="W159">
        <f t="shared" si="169"/>
        <v>0.50405107358141554</v>
      </c>
      <c r="X159">
        <f t="shared" si="170"/>
        <v>-0.52274300405633856</v>
      </c>
      <c r="Y159">
        <f t="shared" si="171"/>
        <v>0.99673694261856227</v>
      </c>
      <c r="Z159">
        <f t="shared" si="172"/>
        <v>0.70488682172553552</v>
      </c>
      <c r="AA159">
        <f t="shared" si="173"/>
        <v>0.36847465470853091</v>
      </c>
      <c r="AB159">
        <f t="shared" si="174"/>
        <v>4.1202423484905228</v>
      </c>
      <c r="AC159">
        <f t="shared" si="175"/>
        <v>8.2404846969810458E-2</v>
      </c>
      <c r="AD159">
        <f t="shared" si="176"/>
        <v>2.4838553648674844</v>
      </c>
      <c r="AE159">
        <f t="shared" si="177"/>
        <v>1.1816624610745732</v>
      </c>
      <c r="AF159">
        <f t="shared" si="178"/>
        <v>3.8450208701235771E-3</v>
      </c>
      <c r="AG159">
        <f t="shared" si="141"/>
        <v>-4.206717934296897</v>
      </c>
      <c r="AH159">
        <f t="shared" si="142"/>
        <v>-7.795833987639071</v>
      </c>
      <c r="AI159">
        <f t="shared" si="143"/>
        <v>0</v>
      </c>
      <c r="AK159" t="b">
        <f t="shared" si="179"/>
        <v>1</v>
      </c>
      <c r="AL159" t="b">
        <f t="shared" si="180"/>
        <v>1</v>
      </c>
      <c r="AM159">
        <f t="shared" si="181"/>
        <v>-4.206717934296897</v>
      </c>
      <c r="AN159" t="b">
        <f t="shared" si="182"/>
        <v>1</v>
      </c>
      <c r="AO159">
        <f t="shared" si="183"/>
        <v>-0.36847465470853091</v>
      </c>
      <c r="AP159">
        <f>SUM(AO160:$AO$171)</f>
        <v>-2.9652600346023514</v>
      </c>
      <c r="AQ159" t="b">
        <f t="shared" si="144"/>
        <v>1</v>
      </c>
      <c r="AR159" t="b">
        <f t="shared" si="184"/>
        <v>1</v>
      </c>
      <c r="AS159" t="b">
        <f t="shared" si="185"/>
        <v>1</v>
      </c>
      <c r="AT159" t="b">
        <f t="shared" si="187"/>
        <v>1</v>
      </c>
      <c r="AU159">
        <f t="shared" si="145"/>
        <v>-7.7958339876390701</v>
      </c>
      <c r="AV159" t="b">
        <f t="shared" si="146"/>
        <v>1</v>
      </c>
      <c r="AW159" t="b">
        <f t="shared" si="147"/>
        <v>1</v>
      </c>
      <c r="AX159" t="b">
        <f t="shared" si="186"/>
        <v>1</v>
      </c>
    </row>
    <row r="160" spans="1:50" x14ac:dyDescent="0.35">
      <c r="A160">
        <v>108</v>
      </c>
      <c r="B160">
        <f t="shared" si="148"/>
        <v>9</v>
      </c>
      <c r="C160">
        <f t="shared" si="149"/>
        <v>32</v>
      </c>
      <c r="D160">
        <f t="shared" si="150"/>
        <v>3.9360220151563041E-4</v>
      </c>
      <c r="E160">
        <f t="shared" si="151"/>
        <v>3.2806102134186332E-5</v>
      </c>
      <c r="F160">
        <f t="shared" si="152"/>
        <v>0.04</v>
      </c>
      <c r="G160">
        <f t="shared" si="153"/>
        <v>3.3960531989175591E-3</v>
      </c>
      <c r="H160">
        <f t="shared" si="154"/>
        <v>0.02</v>
      </c>
      <c r="I160">
        <f t="shared" si="155"/>
        <v>1.304773183829248</v>
      </c>
      <c r="J160">
        <f t="shared" si="156"/>
        <v>1.7702534253689486E-5</v>
      </c>
      <c r="K160">
        <f t="shared" si="157"/>
        <v>1.8324876138440744E-3</v>
      </c>
      <c r="L160">
        <f t="shared" si="158"/>
        <v>0</v>
      </c>
      <c r="M160">
        <f t="shared" si="159"/>
        <v>0.5377608304260949</v>
      </c>
      <c r="N160">
        <f t="shared" si="160"/>
        <v>10.76</v>
      </c>
      <c r="O160">
        <f t="shared" si="161"/>
        <v>0.2152</v>
      </c>
      <c r="P160">
        <f t="shared" si="162"/>
        <v>6.5238659191462398</v>
      </c>
      <c r="Q160">
        <f t="shared" si="163"/>
        <v>326.19329595731199</v>
      </c>
      <c r="R160">
        <f t="shared" si="164"/>
        <v>5.8062145813783124</v>
      </c>
      <c r="S160">
        <f t="shared" si="165"/>
        <v>0.11612429162756625</v>
      </c>
      <c r="T160">
        <f t="shared" si="166"/>
        <v>3.5203499467196959</v>
      </c>
      <c r="U160">
        <f t="shared" si="167"/>
        <v>1.7702534253689486</v>
      </c>
      <c r="V160">
        <f t="shared" si="168"/>
        <v>5.7744479950081881E-3</v>
      </c>
      <c r="W160">
        <f t="shared" si="169"/>
        <v>0.393712469667093</v>
      </c>
      <c r="X160">
        <f t="shared" si="170"/>
        <v>-0.41234034461295455</v>
      </c>
      <c r="Y160">
        <f t="shared" si="171"/>
        <v>0.99673694261856227</v>
      </c>
      <c r="Z160">
        <f t="shared" si="172"/>
        <v>0.70258673557882589</v>
      </c>
      <c r="AA160">
        <f t="shared" si="173"/>
        <v>0.28970485666906365</v>
      </c>
      <c r="AB160">
        <f t="shared" si="174"/>
        <v>4.0927241425242196</v>
      </c>
      <c r="AC160">
        <f t="shared" si="175"/>
        <v>8.1854482850484384E-2</v>
      </c>
      <c r="AD160">
        <f t="shared" si="176"/>
        <v>2.4733511771608847</v>
      </c>
      <c r="AE160">
        <f t="shared" si="177"/>
        <v>1.2437565752772042</v>
      </c>
      <c r="AF160">
        <f t="shared" si="178"/>
        <v>4.0570505665824992E-3</v>
      </c>
      <c r="AG160">
        <f t="shared" si="141"/>
        <v>-3.8081492895379392</v>
      </c>
      <c r="AH160">
        <f t="shared" si="142"/>
        <v>-7.0814925038711936</v>
      </c>
      <c r="AI160">
        <f t="shared" si="143"/>
        <v>0</v>
      </c>
      <c r="AK160" t="b">
        <f t="shared" si="179"/>
        <v>1</v>
      </c>
      <c r="AL160" t="b">
        <f t="shared" si="180"/>
        <v>1</v>
      </c>
      <c r="AM160">
        <f t="shared" si="181"/>
        <v>-3.8081492895379401</v>
      </c>
      <c r="AN160" t="b">
        <f t="shared" si="182"/>
        <v>1</v>
      </c>
      <c r="AO160">
        <f t="shared" si="183"/>
        <v>-0.28970485666906365</v>
      </c>
      <c r="AP160">
        <f>SUM(AO161:$AO$171)</f>
        <v>-2.6755551779332878</v>
      </c>
      <c r="AQ160" t="b">
        <f t="shared" si="144"/>
        <v>1</v>
      </c>
      <c r="AR160" t="b">
        <f t="shared" si="184"/>
        <v>1</v>
      </c>
      <c r="AS160" t="b">
        <f t="shared" si="185"/>
        <v>1</v>
      </c>
      <c r="AT160" t="b">
        <f t="shared" si="187"/>
        <v>1</v>
      </c>
      <c r="AU160">
        <f t="shared" si="145"/>
        <v>-7.0814925038711944</v>
      </c>
      <c r="AV160" t="b">
        <f t="shared" si="146"/>
        <v>1</v>
      </c>
      <c r="AW160" t="b">
        <f t="shared" si="147"/>
        <v>1</v>
      </c>
      <c r="AX160" t="b">
        <f t="shared" si="186"/>
        <v>1</v>
      </c>
    </row>
    <row r="161" spans="1:50" x14ac:dyDescent="0.35">
      <c r="A161">
        <v>109</v>
      </c>
      <c r="B161">
        <f t="shared" si="148"/>
        <v>9</v>
      </c>
      <c r="C161">
        <f t="shared" si="149"/>
        <v>32</v>
      </c>
      <c r="D161">
        <f t="shared" si="150"/>
        <v>3.9360220151563041E-4</v>
      </c>
      <c r="E161">
        <f t="shared" si="151"/>
        <v>3.2806102134186332E-5</v>
      </c>
      <c r="F161">
        <f t="shared" si="152"/>
        <v>0.04</v>
      </c>
      <c r="G161">
        <f t="shared" si="153"/>
        <v>3.3960531989175591E-3</v>
      </c>
      <c r="H161">
        <f t="shared" si="154"/>
        <v>0.02</v>
      </c>
      <c r="I161">
        <f t="shared" si="155"/>
        <v>1.3079911064922383</v>
      </c>
      <c r="J161">
        <f t="shared" si="156"/>
        <v>1.7641836726723328E-5</v>
      </c>
      <c r="K161">
        <f t="shared" si="157"/>
        <v>1.8262044758050522E-3</v>
      </c>
      <c r="L161">
        <f t="shared" si="158"/>
        <v>0</v>
      </c>
      <c r="M161">
        <f t="shared" si="159"/>
        <v>0.53591698411356314</v>
      </c>
      <c r="N161">
        <f t="shared" si="160"/>
        <v>10.76</v>
      </c>
      <c r="O161">
        <f t="shared" si="161"/>
        <v>0.2152</v>
      </c>
      <c r="P161">
        <f t="shared" si="162"/>
        <v>6.5399555324611915</v>
      </c>
      <c r="Q161">
        <f t="shared" si="163"/>
        <v>326.99777662305956</v>
      </c>
      <c r="R161">
        <f t="shared" si="164"/>
        <v>5.7863065353847807</v>
      </c>
      <c r="S161">
        <f t="shared" si="165"/>
        <v>0.11572613070769562</v>
      </c>
      <c r="T161">
        <f t="shared" si="166"/>
        <v>3.5169319180860641</v>
      </c>
      <c r="U161">
        <f t="shared" si="167"/>
        <v>1.7641836726723328</v>
      </c>
      <c r="V161">
        <f t="shared" si="168"/>
        <v>5.7688413851855634E-3</v>
      </c>
      <c r="W161">
        <f t="shared" si="169"/>
        <v>0.38369597253350246</v>
      </c>
      <c r="X161">
        <f t="shared" si="170"/>
        <v>-0.40225997719245221</v>
      </c>
      <c r="Y161">
        <f t="shared" si="171"/>
        <v>0.99673694261856227</v>
      </c>
      <c r="Z161">
        <f t="shared" si="172"/>
        <v>0.70029415474519507</v>
      </c>
      <c r="AA161">
        <f t="shared" si="173"/>
        <v>0.28170031071581025</v>
      </c>
      <c r="AB161">
        <f t="shared" si="174"/>
        <v>4.0653822197544187</v>
      </c>
      <c r="AC161">
        <f t="shared" si="175"/>
        <v>8.1307644395088391E-2</v>
      </c>
      <c r="AD161">
        <f t="shared" si="176"/>
        <v>2.4628868648724778</v>
      </c>
      <c r="AE161">
        <f t="shared" si="177"/>
        <v>1.2354475138693453</v>
      </c>
      <c r="AF161">
        <f t="shared" si="178"/>
        <v>4.0398859016976246E-3</v>
      </c>
      <c r="AG161">
        <f t="shared" si="141"/>
        <v>-3.4183562021712</v>
      </c>
      <c r="AH161">
        <f t="shared" si="142"/>
        <v>-6.3785181352767788</v>
      </c>
      <c r="AI161">
        <f t="shared" si="143"/>
        <v>0</v>
      </c>
      <c r="AK161" t="b">
        <f t="shared" si="179"/>
        <v>1</v>
      </c>
      <c r="AL161" t="b">
        <f t="shared" si="180"/>
        <v>1</v>
      </c>
      <c r="AM161">
        <f t="shared" si="181"/>
        <v>-3.4183562021712004</v>
      </c>
      <c r="AN161" t="b">
        <f t="shared" si="182"/>
        <v>1</v>
      </c>
      <c r="AO161">
        <f t="shared" si="183"/>
        <v>-0.28170031071581025</v>
      </c>
      <c r="AP161">
        <f>SUM(AO162:$AO$171)</f>
        <v>-2.3938548672174775</v>
      </c>
      <c r="AQ161" t="b">
        <f t="shared" si="144"/>
        <v>1</v>
      </c>
      <c r="AR161" t="b">
        <f t="shared" si="184"/>
        <v>1</v>
      </c>
      <c r="AS161" t="b">
        <f t="shared" si="185"/>
        <v>1</v>
      </c>
      <c r="AT161" t="b">
        <f t="shared" si="187"/>
        <v>1</v>
      </c>
      <c r="AU161">
        <f t="shared" si="145"/>
        <v>-6.3785181352767815</v>
      </c>
      <c r="AV161" t="b">
        <f t="shared" si="146"/>
        <v>1</v>
      </c>
      <c r="AW161" t="b">
        <f t="shared" si="147"/>
        <v>1</v>
      </c>
      <c r="AX161" t="b">
        <f t="shared" si="186"/>
        <v>1</v>
      </c>
    </row>
    <row r="162" spans="1:50" x14ac:dyDescent="0.35">
      <c r="A162">
        <v>110</v>
      </c>
      <c r="B162">
        <f t="shared" si="148"/>
        <v>9</v>
      </c>
      <c r="C162">
        <f t="shared" si="149"/>
        <v>32</v>
      </c>
      <c r="D162">
        <f t="shared" si="150"/>
        <v>3.9360220151563041E-4</v>
      </c>
      <c r="E162">
        <f t="shared" si="151"/>
        <v>3.2806102134186332E-5</v>
      </c>
      <c r="F162">
        <f t="shared" si="152"/>
        <v>0.04</v>
      </c>
      <c r="G162">
        <f t="shared" si="153"/>
        <v>3.3960531989175591E-3</v>
      </c>
      <c r="H162">
        <f t="shared" si="154"/>
        <v>0.02</v>
      </c>
      <c r="I162">
        <f t="shared" si="155"/>
        <v>1.311216965420622</v>
      </c>
      <c r="J162">
        <f t="shared" si="156"/>
        <v>1.7581347316274668E-5</v>
      </c>
      <c r="K162">
        <f t="shared" si="157"/>
        <v>1.8199428810623222E-3</v>
      </c>
      <c r="L162">
        <f t="shared" si="158"/>
        <v>0</v>
      </c>
      <c r="M162">
        <f t="shared" si="159"/>
        <v>0.53407945988518457</v>
      </c>
      <c r="N162">
        <f t="shared" si="160"/>
        <v>10.76</v>
      </c>
      <c r="O162">
        <f t="shared" si="161"/>
        <v>0.2152</v>
      </c>
      <c r="P162">
        <f t="shared" si="162"/>
        <v>6.5560848271031098</v>
      </c>
      <c r="Q162">
        <f t="shared" si="163"/>
        <v>327.80424135515551</v>
      </c>
      <c r="R162">
        <f t="shared" si="164"/>
        <v>5.766466749061939</v>
      </c>
      <c r="S162">
        <f t="shared" si="165"/>
        <v>0.11532933498123878</v>
      </c>
      <c r="T162">
        <f t="shared" si="166"/>
        <v>3.5135172081337895</v>
      </c>
      <c r="U162">
        <f t="shared" si="167"/>
        <v>1.7581347316274667</v>
      </c>
      <c r="V162">
        <f t="shared" si="168"/>
        <v>5.7632402190129165E-3</v>
      </c>
      <c r="W162">
        <f t="shared" si="169"/>
        <v>0.37372223410043065</v>
      </c>
      <c r="X162">
        <f t="shared" si="170"/>
        <v>-0.39222258746757888</v>
      </c>
      <c r="Y162">
        <f t="shared" si="171"/>
        <v>0.99673694261856227</v>
      </c>
      <c r="Z162">
        <f t="shared" si="172"/>
        <v>0.69800905473437613</v>
      </c>
      <c r="AA162">
        <f t="shared" si="173"/>
        <v>0.27377491752371652</v>
      </c>
      <c r="AB162">
        <f t="shared" si="174"/>
        <v>4.0382229579006035</v>
      </c>
      <c r="AC162">
        <f t="shared" si="175"/>
        <v>8.0764459158012072E-2</v>
      </c>
      <c r="AD162">
        <f t="shared" si="176"/>
        <v>2.4524668252424306</v>
      </c>
      <c r="AE162">
        <f t="shared" si="177"/>
        <v>1.227193962118964</v>
      </c>
      <c r="AF162">
        <f t="shared" si="178"/>
        <v>4.0227938574803447E-3</v>
      </c>
      <c r="AG162">
        <f t="shared" si="141"/>
        <v>-3.0373244233923953</v>
      </c>
      <c r="AH162">
        <f t="shared" si="142"/>
        <v>-5.6870272150989551</v>
      </c>
      <c r="AI162">
        <f t="shared" si="143"/>
        <v>0</v>
      </c>
      <c r="AK162" t="b">
        <f t="shared" si="179"/>
        <v>1</v>
      </c>
      <c r="AL162" t="b">
        <f t="shared" si="180"/>
        <v>1</v>
      </c>
      <c r="AM162">
        <f t="shared" si="181"/>
        <v>-3.0373244233923944</v>
      </c>
      <c r="AN162" t="b">
        <f t="shared" si="182"/>
        <v>1</v>
      </c>
      <c r="AO162">
        <f t="shared" si="183"/>
        <v>-0.27377491752371608</v>
      </c>
      <c r="AP162">
        <f>SUM(AO163:$AO$171)</f>
        <v>-2.1200799496937615</v>
      </c>
      <c r="AQ162" t="b">
        <f t="shared" si="144"/>
        <v>1</v>
      </c>
      <c r="AR162" t="b">
        <f t="shared" si="184"/>
        <v>1</v>
      </c>
      <c r="AS162" t="b">
        <f t="shared" si="185"/>
        <v>1</v>
      </c>
      <c r="AT162" t="b">
        <f t="shared" si="187"/>
        <v>1</v>
      </c>
      <c r="AU162">
        <f t="shared" si="145"/>
        <v>-5.6870272150989551</v>
      </c>
      <c r="AV162" t="b">
        <f t="shared" si="146"/>
        <v>1</v>
      </c>
      <c r="AW162" t="b">
        <f t="shared" si="147"/>
        <v>1</v>
      </c>
      <c r="AX162" t="b">
        <f t="shared" si="186"/>
        <v>1</v>
      </c>
    </row>
    <row r="163" spans="1:50" x14ac:dyDescent="0.35">
      <c r="A163">
        <v>111</v>
      </c>
      <c r="B163">
        <f t="shared" si="148"/>
        <v>9</v>
      </c>
      <c r="C163">
        <f t="shared" si="149"/>
        <v>32</v>
      </c>
      <c r="D163">
        <f t="shared" si="150"/>
        <v>3.9360220151563041E-4</v>
      </c>
      <c r="E163">
        <f t="shared" si="151"/>
        <v>3.2806102134186332E-5</v>
      </c>
      <c r="F163">
        <f t="shared" si="152"/>
        <v>0.04</v>
      </c>
      <c r="G163">
        <f t="shared" si="153"/>
        <v>3.3960531989175591E-3</v>
      </c>
      <c r="H163">
        <f t="shared" si="154"/>
        <v>0.02</v>
      </c>
      <c r="I163">
        <f t="shared" si="155"/>
        <v>1.3144507801873708</v>
      </c>
      <c r="J163">
        <f t="shared" si="156"/>
        <v>1.7521065308764436E-5</v>
      </c>
      <c r="K163">
        <f t="shared" si="157"/>
        <v>1.813702755749353E-3</v>
      </c>
      <c r="L163">
        <f t="shared" si="158"/>
        <v>0</v>
      </c>
      <c r="M163">
        <f t="shared" si="159"/>
        <v>0.53224823606412652</v>
      </c>
      <c r="N163">
        <f t="shared" si="160"/>
        <v>10.76</v>
      </c>
      <c r="O163">
        <f t="shared" si="161"/>
        <v>0.2152</v>
      </c>
      <c r="P163">
        <f t="shared" si="162"/>
        <v>6.5722539009368539</v>
      </c>
      <c r="Q163">
        <f t="shared" si="163"/>
        <v>328.6126950468427</v>
      </c>
      <c r="R163">
        <f t="shared" si="164"/>
        <v>5.7466949883645855</v>
      </c>
      <c r="S163">
        <f t="shared" si="165"/>
        <v>0.11493389976729171</v>
      </c>
      <c r="T163">
        <f t="shared" si="166"/>
        <v>3.5101058136406524</v>
      </c>
      <c r="U163">
        <f t="shared" si="167"/>
        <v>1.7521065308764436</v>
      </c>
      <c r="V163">
        <f t="shared" si="168"/>
        <v>5.7576444912048226E-3</v>
      </c>
      <c r="W163">
        <f t="shared" si="169"/>
        <v>0.36379109958899308</v>
      </c>
      <c r="X163">
        <f t="shared" si="170"/>
        <v>-0.38222801990857391</v>
      </c>
      <c r="Y163">
        <f t="shared" si="171"/>
        <v>0.99673694261856227</v>
      </c>
      <c r="Z163">
        <f t="shared" si="172"/>
        <v>0.69573141113601478</v>
      </c>
      <c r="AA163">
        <f t="shared" si="173"/>
        <v>0.26592803966671719</v>
      </c>
      <c r="AB163">
        <f t="shared" si="174"/>
        <v>4.0112451366751412</v>
      </c>
      <c r="AC163">
        <f t="shared" si="175"/>
        <v>8.0224902733502815E-2</v>
      </c>
      <c r="AD163">
        <f t="shared" si="176"/>
        <v>2.4420908709609406</v>
      </c>
      <c r="AE163">
        <f t="shared" si="177"/>
        <v>1.2189955491872955</v>
      </c>
      <c r="AF163">
        <f t="shared" si="178"/>
        <v>4.0057741266854331E-3</v>
      </c>
      <c r="AG163">
        <f t="shared" si="141"/>
        <v>-2.6650398132801256</v>
      </c>
      <c r="AH163">
        <f t="shared" si="142"/>
        <v>-5.0071369573482913</v>
      </c>
      <c r="AI163">
        <f t="shared" si="143"/>
        <v>0</v>
      </c>
      <c r="AK163" t="b">
        <f t="shared" si="179"/>
        <v>1</v>
      </c>
      <c r="AL163" t="b">
        <f t="shared" si="180"/>
        <v>1</v>
      </c>
      <c r="AM163">
        <f t="shared" si="181"/>
        <v>-2.6650398132801256</v>
      </c>
      <c r="AN163" t="b">
        <f t="shared" si="182"/>
        <v>1</v>
      </c>
      <c r="AO163">
        <f t="shared" si="183"/>
        <v>-0.26592803966671674</v>
      </c>
      <c r="AP163">
        <f>SUM(AO164:$AO$171)</f>
        <v>-1.8541519100270447</v>
      </c>
      <c r="AQ163" t="b">
        <f t="shared" si="144"/>
        <v>1</v>
      </c>
      <c r="AR163" t="b">
        <f t="shared" si="184"/>
        <v>1</v>
      </c>
      <c r="AS163" t="b">
        <f t="shared" si="185"/>
        <v>1</v>
      </c>
      <c r="AT163" t="b">
        <f t="shared" si="187"/>
        <v>1</v>
      </c>
      <c r="AU163">
        <f t="shared" si="145"/>
        <v>-5.0071369573482913</v>
      </c>
      <c r="AV163" t="b">
        <f t="shared" si="146"/>
        <v>1</v>
      </c>
      <c r="AW163" t="b">
        <f t="shared" si="147"/>
        <v>1</v>
      </c>
      <c r="AX163" t="b">
        <f t="shared" si="186"/>
        <v>1</v>
      </c>
    </row>
    <row r="164" spans="1:50" x14ac:dyDescent="0.35">
      <c r="A164">
        <v>112</v>
      </c>
      <c r="B164">
        <f t="shared" si="148"/>
        <v>9</v>
      </c>
      <c r="C164">
        <f t="shared" si="149"/>
        <v>32</v>
      </c>
      <c r="D164">
        <f t="shared" si="150"/>
        <v>3.9360220151563041E-4</v>
      </c>
      <c r="E164">
        <f t="shared" si="151"/>
        <v>3.2806102134186332E-5</v>
      </c>
      <c r="F164">
        <f t="shared" si="152"/>
        <v>0.04</v>
      </c>
      <c r="G164">
        <f t="shared" si="153"/>
        <v>3.3960531989175591E-3</v>
      </c>
      <c r="H164">
        <f t="shared" si="154"/>
        <v>0.02</v>
      </c>
      <c r="I164">
        <f t="shared" si="155"/>
        <v>1.3176925704137277</v>
      </c>
      <c r="J164">
        <f t="shared" si="156"/>
        <v>1.7460989993060253E-5</v>
      </c>
      <c r="K164">
        <f t="shared" si="157"/>
        <v>1.8074840262528827E-3</v>
      </c>
      <c r="L164">
        <f t="shared" si="158"/>
        <v>0</v>
      </c>
      <c r="M164">
        <f t="shared" si="159"/>
        <v>0.53042329104788055</v>
      </c>
      <c r="N164">
        <f t="shared" si="160"/>
        <v>10.76</v>
      </c>
      <c r="O164">
        <f t="shared" si="161"/>
        <v>0.2152</v>
      </c>
      <c r="P164">
        <f t="shared" si="162"/>
        <v>6.5884628520686386</v>
      </c>
      <c r="Q164">
        <f t="shared" si="163"/>
        <v>329.42314260343193</v>
      </c>
      <c r="R164">
        <f t="shared" si="164"/>
        <v>5.7269910200500016</v>
      </c>
      <c r="S164">
        <f t="shared" si="165"/>
        <v>0.11453982040100004</v>
      </c>
      <c r="T164">
        <f t="shared" si="166"/>
        <v>3.5066977313875571</v>
      </c>
      <c r="U164">
        <f t="shared" si="167"/>
        <v>1.7460989993060252</v>
      </c>
      <c r="V164">
        <f t="shared" si="168"/>
        <v>5.7520541964809855E-3</v>
      </c>
      <c r="W164">
        <f t="shared" si="169"/>
        <v>0.35390241475893808</v>
      </c>
      <c r="X164">
        <f t="shared" si="170"/>
        <v>-0.37227611952687933</v>
      </c>
      <c r="Y164">
        <f t="shared" si="171"/>
        <v>0.99673694261856227</v>
      </c>
      <c r="Z164">
        <f t="shared" si="172"/>
        <v>0.69346119961940933</v>
      </c>
      <c r="AA164">
        <f t="shared" si="173"/>
        <v>0.25815904443676807</v>
      </c>
      <c r="AB164">
        <f t="shared" si="174"/>
        <v>3.9844475439426725</v>
      </c>
      <c r="AC164">
        <f t="shared" si="175"/>
        <v>7.9688950878853457E-2</v>
      </c>
      <c r="AD164">
        <f t="shared" si="176"/>
        <v>2.4317588155106766</v>
      </c>
      <c r="AE164">
        <f t="shared" si="177"/>
        <v>1.2108519067130064</v>
      </c>
      <c r="AF164">
        <f t="shared" si="178"/>
        <v>3.9888264033675616E-3</v>
      </c>
      <c r="AG164">
        <f t="shared" si="141"/>
        <v>-2.3014883406111255</v>
      </c>
      <c r="AH164">
        <f t="shared" si="142"/>
        <v>-4.3389654629690337</v>
      </c>
      <c r="AI164">
        <f t="shared" si="143"/>
        <v>0</v>
      </c>
      <c r="AK164" t="b">
        <f t="shared" si="179"/>
        <v>1</v>
      </c>
      <c r="AL164" t="b">
        <f t="shared" si="180"/>
        <v>1</v>
      </c>
      <c r="AM164">
        <f t="shared" si="181"/>
        <v>-2.3014883406111255</v>
      </c>
      <c r="AN164" t="b">
        <f t="shared" si="182"/>
        <v>1</v>
      </c>
      <c r="AO164">
        <f t="shared" si="183"/>
        <v>-0.25815904443676807</v>
      </c>
      <c r="AP164">
        <f>SUM(AO165:$AO$171)</f>
        <v>-1.5959928655902766</v>
      </c>
      <c r="AQ164" t="b">
        <f t="shared" si="144"/>
        <v>1</v>
      </c>
      <c r="AR164" t="b">
        <f t="shared" si="184"/>
        <v>1</v>
      </c>
      <c r="AS164" t="b">
        <f t="shared" si="185"/>
        <v>1</v>
      </c>
      <c r="AT164" t="b">
        <f t="shared" si="187"/>
        <v>1</v>
      </c>
      <c r="AU164">
        <f t="shared" si="145"/>
        <v>-4.3389654629690346</v>
      </c>
      <c r="AV164" t="b">
        <f t="shared" si="146"/>
        <v>1</v>
      </c>
      <c r="AW164" t="b">
        <f t="shared" si="147"/>
        <v>1</v>
      </c>
      <c r="AX164" t="b">
        <f t="shared" si="186"/>
        <v>1</v>
      </c>
    </row>
    <row r="165" spans="1:50" x14ac:dyDescent="0.35">
      <c r="A165">
        <v>113</v>
      </c>
      <c r="B165">
        <f t="shared" si="148"/>
        <v>9</v>
      </c>
      <c r="C165">
        <f t="shared" si="149"/>
        <v>32</v>
      </c>
      <c r="D165">
        <f t="shared" si="150"/>
        <v>3.9360220151563041E-4</v>
      </c>
      <c r="E165">
        <f t="shared" si="151"/>
        <v>3.2806102134186332E-5</v>
      </c>
      <c r="F165">
        <f t="shared" si="152"/>
        <v>0.04</v>
      </c>
      <c r="G165">
        <f t="shared" si="153"/>
        <v>3.3960531989175591E-3</v>
      </c>
      <c r="H165">
        <f t="shared" si="154"/>
        <v>0.02</v>
      </c>
      <c r="I165">
        <f t="shared" si="155"/>
        <v>1.3209423557693283</v>
      </c>
      <c r="J165">
        <f t="shared" si="156"/>
        <v>1.7401120660468011E-5</v>
      </c>
      <c r="K165">
        <f t="shared" si="157"/>
        <v>1.8012866192120504E-3</v>
      </c>
      <c r="L165">
        <f t="shared" si="158"/>
        <v>0</v>
      </c>
      <c r="M165">
        <f t="shared" si="159"/>
        <v>0.52860460330800796</v>
      </c>
      <c r="N165">
        <f t="shared" si="160"/>
        <v>10.76</v>
      </c>
      <c r="O165">
        <f t="shared" si="161"/>
        <v>0.2152</v>
      </c>
      <c r="P165">
        <f t="shared" si="162"/>
        <v>6.6047117788466414</v>
      </c>
      <c r="Q165">
        <f t="shared" si="163"/>
        <v>330.23558894233207</v>
      </c>
      <c r="R165">
        <f t="shared" si="164"/>
        <v>5.7073546116751945</v>
      </c>
      <c r="S165">
        <f t="shared" si="165"/>
        <v>0.11414709223350389</v>
      </c>
      <c r="T165">
        <f t="shared" si="166"/>
        <v>3.503292958158537</v>
      </c>
      <c r="U165">
        <f t="shared" si="167"/>
        <v>1.740112066046801</v>
      </c>
      <c r="V165">
        <f t="shared" si="168"/>
        <v>5.746469329566236E-3</v>
      </c>
      <c r="W165">
        <f t="shared" si="169"/>
        <v>0.34405602590678674</v>
      </c>
      <c r="X165">
        <f t="shared" si="170"/>
        <v>-0.36236673187327728</v>
      </c>
      <c r="Y165">
        <f t="shared" si="171"/>
        <v>0.99673694261856227</v>
      </c>
      <c r="Z165">
        <f t="shared" si="172"/>
        <v>0.6911983959332505</v>
      </c>
      <c r="AA165">
        <f t="shared" si="173"/>
        <v>0.25046730381038351</v>
      </c>
      <c r="AB165">
        <f t="shared" si="174"/>
        <v>3.9578289756656484</v>
      </c>
      <c r="AC165">
        <f t="shared" si="175"/>
        <v>7.9156579513312966E-2</v>
      </c>
      <c r="AD165">
        <f t="shared" si="176"/>
        <v>2.4214704731634327</v>
      </c>
      <c r="AE165">
        <f t="shared" si="177"/>
        <v>1.2027626687956434</v>
      </c>
      <c r="AF165">
        <f t="shared" si="178"/>
        <v>3.9719503828758041E-3</v>
      </c>
      <c r="AG165">
        <f t="shared" si="141"/>
        <v>-1.946656082676774</v>
      </c>
      <c r="AH165">
        <f t="shared" si="142"/>
        <v>-3.6826317260474069</v>
      </c>
      <c r="AI165">
        <f t="shared" si="143"/>
        <v>0</v>
      </c>
      <c r="AK165" t="b">
        <f t="shared" si="179"/>
        <v>1</v>
      </c>
      <c r="AL165" t="b">
        <f t="shared" si="180"/>
        <v>1</v>
      </c>
      <c r="AM165">
        <f t="shared" si="181"/>
        <v>-1.9466560826767745</v>
      </c>
      <c r="AN165" t="b">
        <f t="shared" si="182"/>
        <v>1</v>
      </c>
      <c r="AO165">
        <f t="shared" si="183"/>
        <v>-0.25046730381038396</v>
      </c>
      <c r="AP165">
        <f>SUM(AO166:$AO$171)</f>
        <v>-1.3455255617798927</v>
      </c>
      <c r="AQ165" t="b">
        <f t="shared" si="144"/>
        <v>1</v>
      </c>
      <c r="AR165" t="b">
        <f t="shared" si="184"/>
        <v>1</v>
      </c>
      <c r="AS165" t="b">
        <f t="shared" si="185"/>
        <v>1</v>
      </c>
      <c r="AT165" t="b">
        <f t="shared" si="187"/>
        <v>1</v>
      </c>
      <c r="AU165">
        <f t="shared" si="145"/>
        <v>-3.6826317260474077</v>
      </c>
      <c r="AV165" t="b">
        <f t="shared" si="146"/>
        <v>1</v>
      </c>
      <c r="AW165" t="b">
        <f t="shared" si="147"/>
        <v>1</v>
      </c>
      <c r="AX165" t="b">
        <f t="shared" si="186"/>
        <v>1</v>
      </c>
    </row>
    <row r="166" spans="1:50" x14ac:dyDescent="0.35">
      <c r="A166">
        <v>114</v>
      </c>
      <c r="B166">
        <f t="shared" si="148"/>
        <v>9</v>
      </c>
      <c r="C166">
        <f t="shared" si="149"/>
        <v>32</v>
      </c>
      <c r="D166">
        <f t="shared" si="150"/>
        <v>3.9360220151563041E-4</v>
      </c>
      <c r="E166">
        <f t="shared" si="151"/>
        <v>3.2806102134186332E-5</v>
      </c>
      <c r="F166">
        <f t="shared" si="152"/>
        <v>0.04</v>
      </c>
      <c r="G166">
        <f t="shared" si="153"/>
        <v>3.3960531989175591E-3</v>
      </c>
      <c r="H166">
        <f t="shared" si="154"/>
        <v>0.02</v>
      </c>
      <c r="I166">
        <f t="shared" si="155"/>
        <v>1.3242001559723175</v>
      </c>
      <c r="J166">
        <f t="shared" si="156"/>
        <v>1.734145660472356E-5</v>
      </c>
      <c r="K166">
        <f t="shared" si="157"/>
        <v>1.7951104615175314E-3</v>
      </c>
      <c r="L166">
        <f t="shared" si="158"/>
        <v>0</v>
      </c>
      <c r="M166">
        <f t="shared" si="159"/>
        <v>0.52679215138988578</v>
      </c>
      <c r="N166">
        <f t="shared" si="160"/>
        <v>10.76</v>
      </c>
      <c r="O166">
        <f t="shared" si="161"/>
        <v>0.2152</v>
      </c>
      <c r="P166">
        <f t="shared" si="162"/>
        <v>6.6210007798615873</v>
      </c>
      <c r="Q166">
        <f t="shared" si="163"/>
        <v>331.0500389930794</v>
      </c>
      <c r="R166">
        <f t="shared" si="164"/>
        <v>5.6877855315941659</v>
      </c>
      <c r="S166">
        <f t="shared" si="165"/>
        <v>0.11375571063188332</v>
      </c>
      <c r="T166">
        <f t="shared" si="166"/>
        <v>3.4998914907407457</v>
      </c>
      <c r="U166">
        <f t="shared" si="167"/>
        <v>1.734145660472356</v>
      </c>
      <c r="V166">
        <f t="shared" si="168"/>
        <v>5.7408898851905284E-3</v>
      </c>
      <c r="W166">
        <f t="shared" si="169"/>
        <v>0.33425177986399035</v>
      </c>
      <c r="X166">
        <f t="shared" si="170"/>
        <v>-0.35249970303603728</v>
      </c>
      <c r="Y166">
        <f t="shared" si="171"/>
        <v>0.99673694261856227</v>
      </c>
      <c r="Z166">
        <f t="shared" si="172"/>
        <v>0.68894297590536269</v>
      </c>
      <c r="AA166">
        <f t="shared" si="173"/>
        <v>0.24285219441540429</v>
      </c>
      <c r="AB166">
        <f t="shared" si="174"/>
        <v>3.9313882358502381</v>
      </c>
      <c r="AC166">
        <f t="shared" si="175"/>
        <v>7.8627764717004764E-2</v>
      </c>
      <c r="AD166">
        <f t="shared" si="176"/>
        <v>2.4112256589767855</v>
      </c>
      <c r="AE166">
        <f t="shared" si="177"/>
        <v>1.1947274719791956</v>
      </c>
      <c r="AF166">
        <f t="shared" si="178"/>
        <v>3.9551457618481585E-3</v>
      </c>
      <c r="AG166">
        <f t="shared" si="141"/>
        <v>-1.6005292251008552</v>
      </c>
      <c r="AH166">
        <f t="shared" si="142"/>
        <v>-3.0382556400622653</v>
      </c>
      <c r="AI166">
        <f t="shared" si="143"/>
        <v>0</v>
      </c>
      <c r="AK166" t="b">
        <f t="shared" si="179"/>
        <v>1</v>
      </c>
      <c r="AL166" t="b">
        <f t="shared" si="180"/>
        <v>1</v>
      </c>
      <c r="AM166">
        <f t="shared" si="181"/>
        <v>-1.6005292251008547</v>
      </c>
      <c r="AN166" t="b">
        <f t="shared" si="182"/>
        <v>1</v>
      </c>
      <c r="AO166">
        <f t="shared" si="183"/>
        <v>-0.24285219441540429</v>
      </c>
      <c r="AP166">
        <f>SUM(AO167:$AO$171)</f>
        <v>-1.1026733673644884</v>
      </c>
      <c r="AQ166" t="b">
        <f t="shared" si="144"/>
        <v>1</v>
      </c>
      <c r="AR166" t="b">
        <f t="shared" si="184"/>
        <v>1</v>
      </c>
      <c r="AS166" t="b">
        <f t="shared" si="185"/>
        <v>1</v>
      </c>
      <c r="AT166" t="b">
        <f t="shared" si="187"/>
        <v>1</v>
      </c>
      <c r="AU166">
        <f t="shared" si="145"/>
        <v>-3.0382556400622667</v>
      </c>
      <c r="AV166" t="b">
        <f t="shared" si="146"/>
        <v>1</v>
      </c>
      <c r="AW166" t="b">
        <f t="shared" si="147"/>
        <v>1</v>
      </c>
      <c r="AX166" t="b">
        <f t="shared" si="186"/>
        <v>1</v>
      </c>
    </row>
    <row r="167" spans="1:50" x14ac:dyDescent="0.35">
      <c r="A167">
        <v>115</v>
      </c>
      <c r="B167">
        <f t="shared" si="148"/>
        <v>9</v>
      </c>
      <c r="C167">
        <f t="shared" si="149"/>
        <v>32</v>
      </c>
      <c r="D167">
        <f t="shared" si="150"/>
        <v>3.9360220151563041E-4</v>
      </c>
      <c r="E167">
        <f t="shared" si="151"/>
        <v>3.2806102134186332E-5</v>
      </c>
      <c r="F167">
        <f t="shared" si="152"/>
        <v>0.04</v>
      </c>
      <c r="G167">
        <f t="shared" si="153"/>
        <v>3.3960531989175591E-3</v>
      </c>
      <c r="H167">
        <f t="shared" si="154"/>
        <v>0.02</v>
      </c>
      <c r="I167">
        <f t="shared" si="155"/>
        <v>1.3274659907894719</v>
      </c>
      <c r="J167">
        <f t="shared" si="156"/>
        <v>1.7281997121984342E-5</v>
      </c>
      <c r="K167">
        <f t="shared" si="157"/>
        <v>1.7889554803106748E-3</v>
      </c>
      <c r="L167">
        <f t="shared" si="158"/>
        <v>0</v>
      </c>
      <c r="M167">
        <f t="shared" si="159"/>
        <v>0.52498591391245308</v>
      </c>
      <c r="N167">
        <f t="shared" si="160"/>
        <v>10.76</v>
      </c>
      <c r="O167">
        <f t="shared" si="161"/>
        <v>0.2152</v>
      </c>
      <c r="P167">
        <f t="shared" si="162"/>
        <v>6.6373299539473596</v>
      </c>
      <c r="Q167">
        <f t="shared" si="163"/>
        <v>331.866497697368</v>
      </c>
      <c r="R167">
        <f t="shared" si="164"/>
        <v>5.6682835489551708</v>
      </c>
      <c r="S167">
        <f t="shared" si="165"/>
        <v>0.11336567097910343</v>
      </c>
      <c r="T167">
        <f t="shared" si="166"/>
        <v>3.4964933259244608</v>
      </c>
      <c r="U167">
        <f t="shared" si="167"/>
        <v>1.7281997121984343</v>
      </c>
      <c r="V167">
        <f t="shared" si="168"/>
        <v>5.7353158580889371E-3</v>
      </c>
      <c r="W167">
        <f t="shared" si="169"/>
        <v>0.32448952399508346</v>
      </c>
      <c r="X167">
        <f t="shared" si="170"/>
        <v>-0.34267487963906174</v>
      </c>
      <c r="Y167">
        <f t="shared" si="171"/>
        <v>0.99673694261856227</v>
      </c>
      <c r="Z167">
        <f t="shared" si="172"/>
        <v>0.68669491544244499</v>
      </c>
      <c r="AA167">
        <f t="shared" si="173"/>
        <v>0.235313097497996</v>
      </c>
      <c r="AB167">
        <f t="shared" si="174"/>
        <v>3.9051241364925859</v>
      </c>
      <c r="AC167">
        <f t="shared" si="175"/>
        <v>7.8102482729851722E-2</v>
      </c>
      <c r="AD167">
        <f t="shared" si="176"/>
        <v>2.4010241887907711</v>
      </c>
      <c r="AE167">
        <f t="shared" si="177"/>
        <v>1.1867459552357615</v>
      </c>
      <c r="AF167">
        <f t="shared" si="178"/>
        <v>3.9384122382060969E-3</v>
      </c>
      <c r="AG167">
        <f t="shared" si="141"/>
        <v>-1.2630940616585782</v>
      </c>
      <c r="AH167">
        <f t="shared" si="142"/>
        <v>-2.4059580041783986</v>
      </c>
      <c r="AI167">
        <f t="shared" si="143"/>
        <v>0</v>
      </c>
      <c r="AK167" t="b">
        <f t="shared" si="179"/>
        <v>1</v>
      </c>
      <c r="AL167" t="b">
        <f t="shared" si="180"/>
        <v>1</v>
      </c>
      <c r="AM167">
        <f t="shared" si="181"/>
        <v>-1.263094061658578</v>
      </c>
      <c r="AN167" t="b">
        <f t="shared" si="182"/>
        <v>1</v>
      </c>
      <c r="AO167">
        <f t="shared" si="183"/>
        <v>-0.235313097497996</v>
      </c>
      <c r="AP167">
        <f>SUM(AO168:$AO$171)</f>
        <v>-0.86736026986649239</v>
      </c>
      <c r="AQ167" t="b">
        <f t="shared" si="144"/>
        <v>1</v>
      </c>
      <c r="AR167" t="b">
        <f t="shared" si="184"/>
        <v>1</v>
      </c>
      <c r="AS167" t="b">
        <f t="shared" si="185"/>
        <v>1</v>
      </c>
      <c r="AT167" t="b">
        <f t="shared" si="187"/>
        <v>1</v>
      </c>
      <c r="AU167">
        <f t="shared" si="145"/>
        <v>-2.4059580041783981</v>
      </c>
      <c r="AV167" t="b">
        <f t="shared" si="146"/>
        <v>1</v>
      </c>
      <c r="AW167" t="b">
        <f t="shared" si="147"/>
        <v>1</v>
      </c>
      <c r="AX167" t="b">
        <f t="shared" si="186"/>
        <v>1</v>
      </c>
    </row>
    <row r="168" spans="1:50" x14ac:dyDescent="0.35">
      <c r="A168">
        <v>116</v>
      </c>
      <c r="B168">
        <f t="shared" si="148"/>
        <v>9</v>
      </c>
      <c r="C168">
        <f t="shared" si="149"/>
        <v>32</v>
      </c>
      <c r="D168">
        <f t="shared" si="150"/>
        <v>3.9360220151563041E-4</v>
      </c>
      <c r="E168">
        <f t="shared" si="151"/>
        <v>3.2806102134186332E-5</v>
      </c>
      <c r="F168">
        <f t="shared" si="152"/>
        <v>0.04</v>
      </c>
      <c r="G168">
        <f t="shared" si="153"/>
        <v>3.3960531989175591E-3</v>
      </c>
      <c r="H168">
        <f t="shared" si="154"/>
        <v>0.02</v>
      </c>
      <c r="I168">
        <f t="shared" si="155"/>
        <v>1.3307398800363173</v>
      </c>
      <c r="J168">
        <f t="shared" si="156"/>
        <v>1.722274151082109E-5</v>
      </c>
      <c r="K168">
        <f t="shared" si="157"/>
        <v>1.7828216029826425E-3</v>
      </c>
      <c r="L168">
        <f t="shared" si="158"/>
        <v>0</v>
      </c>
      <c r="M168">
        <f t="shared" si="159"/>
        <v>0.52318586956795965</v>
      </c>
      <c r="N168">
        <f t="shared" si="160"/>
        <v>10.76</v>
      </c>
      <c r="O168">
        <f t="shared" si="161"/>
        <v>0.2152</v>
      </c>
      <c r="P168">
        <f t="shared" si="162"/>
        <v>6.6536994001815861</v>
      </c>
      <c r="Q168">
        <f t="shared" si="163"/>
        <v>332.68497000907934</v>
      </c>
      <c r="R168">
        <f t="shared" si="164"/>
        <v>5.6488484336979949</v>
      </c>
      <c r="S168">
        <f t="shared" si="165"/>
        <v>0.1129769686739599</v>
      </c>
      <c r="T168">
        <f t="shared" si="166"/>
        <v>3.493098460503071</v>
      </c>
      <c r="U168">
        <f t="shared" si="167"/>
        <v>1.7222741510821091</v>
      </c>
      <c r="V168">
        <f t="shared" si="168"/>
        <v>5.72974724300164E-3</v>
      </c>
      <c r="W168">
        <f t="shared" si="169"/>
        <v>0.31476910619585369</v>
      </c>
      <c r="X168">
        <f t="shared" si="170"/>
        <v>-0.33289210884004294</v>
      </c>
      <c r="Y168">
        <f t="shared" si="171"/>
        <v>0.99673694261856227</v>
      </c>
      <c r="Z168">
        <f t="shared" si="172"/>
        <v>0.68445419052981482</v>
      </c>
      <c r="AA168">
        <f t="shared" si="173"/>
        <v>0.22784939888987443</v>
      </c>
      <c r="AB168">
        <f t="shared" si="174"/>
        <v>3.8790354975254324</v>
      </c>
      <c r="AC168">
        <f t="shared" si="175"/>
        <v>7.7580709950508656E-2</v>
      </c>
      <c r="AD168">
        <f t="shared" si="176"/>
        <v>2.3908658792245716</v>
      </c>
      <c r="AE168">
        <f t="shared" si="177"/>
        <v>1.178817759949329</v>
      </c>
      <c r="AF168">
        <f t="shared" si="178"/>
        <v>3.921749511149126E-3</v>
      </c>
      <c r="AG168">
        <f t="shared" si="141"/>
        <v>-0.93433699409684612</v>
      </c>
      <c r="AH168">
        <f t="shared" si="142"/>
        <v>-1.7858605295827463</v>
      </c>
      <c r="AI168">
        <f t="shared" si="143"/>
        <v>0</v>
      </c>
      <c r="AK168" t="b">
        <f t="shared" si="179"/>
        <v>1</v>
      </c>
      <c r="AL168" t="b">
        <f t="shared" si="180"/>
        <v>1</v>
      </c>
      <c r="AM168">
        <f t="shared" si="181"/>
        <v>-0.93433699409684789</v>
      </c>
      <c r="AN168" t="b">
        <f t="shared" si="182"/>
        <v>1</v>
      </c>
      <c r="AO168">
        <f t="shared" si="183"/>
        <v>-0.22784939888987443</v>
      </c>
      <c r="AP168">
        <f>SUM(AO169:$AO$171)</f>
        <v>-0.63951087097661796</v>
      </c>
      <c r="AQ168" t="b">
        <f t="shared" si="144"/>
        <v>1</v>
      </c>
      <c r="AR168" t="b">
        <f t="shared" si="184"/>
        <v>1</v>
      </c>
      <c r="AS168" t="b">
        <f t="shared" si="185"/>
        <v>1</v>
      </c>
      <c r="AT168" t="b">
        <f t="shared" si="187"/>
        <v>1</v>
      </c>
      <c r="AU168">
        <f t="shared" si="145"/>
        <v>-1.785860529582747</v>
      </c>
      <c r="AV168" t="b">
        <f t="shared" si="146"/>
        <v>1</v>
      </c>
      <c r="AW168" t="b">
        <f t="shared" si="147"/>
        <v>1</v>
      </c>
      <c r="AX168" t="b">
        <f t="shared" si="186"/>
        <v>1</v>
      </c>
    </row>
    <row r="169" spans="1:50" x14ac:dyDescent="0.35">
      <c r="A169">
        <v>117</v>
      </c>
      <c r="B169">
        <f t="shared" si="148"/>
        <v>9</v>
      </c>
      <c r="C169">
        <f t="shared" si="149"/>
        <v>32</v>
      </c>
      <c r="D169">
        <f t="shared" si="150"/>
        <v>3.9360220151563041E-4</v>
      </c>
      <c r="E169">
        <f t="shared" si="151"/>
        <v>3.2806102134186332E-5</v>
      </c>
      <c r="F169">
        <f t="shared" si="152"/>
        <v>0.04</v>
      </c>
      <c r="G169">
        <f t="shared" si="153"/>
        <v>3.3960531989175591E-3</v>
      </c>
      <c r="H169">
        <f t="shared" si="154"/>
        <v>0.02</v>
      </c>
      <c r="I169">
        <f t="shared" si="155"/>
        <v>1.3340218435772497</v>
      </c>
      <c r="J169">
        <f t="shared" si="156"/>
        <v>1.7163689072209572E-5</v>
      </c>
      <c r="K169">
        <f t="shared" si="157"/>
        <v>1.7767087571735553E-3</v>
      </c>
      <c r="L169">
        <f t="shared" si="158"/>
        <v>0</v>
      </c>
      <c r="M169">
        <f t="shared" si="159"/>
        <v>0.52139199712171391</v>
      </c>
      <c r="N169">
        <f t="shared" si="160"/>
        <v>10.76</v>
      </c>
      <c r="O169">
        <f t="shared" si="161"/>
        <v>0.2152</v>
      </c>
      <c r="P169">
        <f t="shared" si="162"/>
        <v>6.6701092178862487</v>
      </c>
      <c r="Q169">
        <f t="shared" si="163"/>
        <v>333.50546089431242</v>
      </c>
      <c r="R169">
        <f t="shared" si="164"/>
        <v>5.6294799565512461</v>
      </c>
      <c r="S169">
        <f t="shared" si="165"/>
        <v>0.11258959913102493</v>
      </c>
      <c r="T169">
        <f t="shared" si="166"/>
        <v>3.4897068912730802</v>
      </c>
      <c r="U169">
        <f t="shared" si="167"/>
        <v>1.7163689072209571</v>
      </c>
      <c r="V169">
        <f t="shared" si="168"/>
        <v>5.7241840346739271E-3</v>
      </c>
      <c r="W169">
        <f t="shared" si="169"/>
        <v>0.3050903748915102</v>
      </c>
      <c r="X169">
        <f t="shared" si="170"/>
        <v>-0.32315123832862547</v>
      </c>
      <c r="Y169">
        <f t="shared" si="171"/>
        <v>0.99673694261856227</v>
      </c>
      <c r="Z169">
        <f t="shared" si="172"/>
        <v>0.68222077723115049</v>
      </c>
      <c r="AA169">
        <f t="shared" si="173"/>
        <v>0.22046048897576487</v>
      </c>
      <c r="AB169">
        <f t="shared" si="174"/>
        <v>3.8531211467651003</v>
      </c>
      <c r="AC169">
        <f t="shared" si="175"/>
        <v>7.7062422935302008E-2</v>
      </c>
      <c r="AD169">
        <f t="shared" si="176"/>
        <v>2.3807505476732227</v>
      </c>
      <c r="AE169">
        <f t="shared" si="177"/>
        <v>1.1709425298996619</v>
      </c>
      <c r="AF169">
        <f t="shared" si="178"/>
        <v>3.9051572811493896E-3</v>
      </c>
      <c r="AG169">
        <f t="shared" si="141"/>
        <v>-0.61424453195577566</v>
      </c>
      <c r="AH169">
        <f t="shared" si="142"/>
        <v>-1.1780858458638486</v>
      </c>
      <c r="AI169">
        <f t="shared" si="143"/>
        <v>0</v>
      </c>
      <c r="AK169" t="b">
        <f t="shared" si="179"/>
        <v>1</v>
      </c>
      <c r="AL169" t="b">
        <f t="shared" si="180"/>
        <v>1</v>
      </c>
      <c r="AM169">
        <f t="shared" si="181"/>
        <v>-0.61424453195577422</v>
      </c>
      <c r="AN169" t="b">
        <f t="shared" si="182"/>
        <v>1</v>
      </c>
      <c r="AO169">
        <f t="shared" si="183"/>
        <v>-0.22046048897576442</v>
      </c>
      <c r="AP169">
        <f>SUM(AO170:$AO$171)</f>
        <v>-0.41905038200085354</v>
      </c>
      <c r="AQ169" t="b">
        <f t="shared" si="144"/>
        <v>1</v>
      </c>
      <c r="AR169" t="b">
        <f t="shared" si="184"/>
        <v>1</v>
      </c>
      <c r="AS169" t="b">
        <f t="shared" si="185"/>
        <v>1</v>
      </c>
      <c r="AT169" t="b">
        <f t="shared" si="187"/>
        <v>1</v>
      </c>
      <c r="AU169">
        <f t="shared" si="145"/>
        <v>-1.1780858458638495</v>
      </c>
      <c r="AV169" t="b">
        <f t="shared" si="146"/>
        <v>1</v>
      </c>
      <c r="AW169" t="b">
        <f t="shared" si="147"/>
        <v>1</v>
      </c>
      <c r="AX169" t="b">
        <f t="shared" si="186"/>
        <v>1</v>
      </c>
    </row>
    <row r="170" spans="1:50" x14ac:dyDescent="0.35">
      <c r="A170">
        <v>118</v>
      </c>
      <c r="B170">
        <f t="shared" si="148"/>
        <v>9</v>
      </c>
      <c r="C170">
        <f t="shared" si="149"/>
        <v>32</v>
      </c>
      <c r="D170">
        <f t="shared" si="150"/>
        <v>3.9360220151563041E-4</v>
      </c>
      <c r="E170">
        <f t="shared" si="151"/>
        <v>3.2806102134186332E-5</v>
      </c>
      <c r="F170">
        <f t="shared" si="152"/>
        <v>0.04</v>
      </c>
      <c r="G170">
        <f t="shared" si="153"/>
        <v>3.3960531989175591E-3</v>
      </c>
      <c r="H170">
        <f t="shared" si="154"/>
        <v>0.02</v>
      </c>
      <c r="I170">
        <f t="shared" si="155"/>
        <v>1.3373119013256571</v>
      </c>
      <c r="J170">
        <f t="shared" si="156"/>
        <v>1.7104839109522332E-5</v>
      </c>
      <c r="K170">
        <f t="shared" si="157"/>
        <v>1.7706168707716363E-3</v>
      </c>
      <c r="L170">
        <f t="shared" si="158"/>
        <v>0</v>
      </c>
      <c r="M170">
        <f t="shared" si="159"/>
        <v>0.51960427541183274</v>
      </c>
      <c r="N170">
        <f t="shared" si="160"/>
        <v>10.76</v>
      </c>
      <c r="O170">
        <f t="shared" si="161"/>
        <v>0.2152</v>
      </c>
      <c r="P170">
        <f t="shared" si="162"/>
        <v>6.6865595066282859</v>
      </c>
      <c r="Q170">
        <f t="shared" si="163"/>
        <v>334.32797533141428</v>
      </c>
      <c r="R170">
        <f t="shared" si="164"/>
        <v>5.6101778890296412</v>
      </c>
      <c r="S170">
        <f t="shared" si="165"/>
        <v>0.11220355778059282</v>
      </c>
      <c r="T170">
        <f t="shared" si="166"/>
        <v>3.4863186150341039</v>
      </c>
      <c r="U170">
        <f t="shared" si="167"/>
        <v>1.7104839109522332</v>
      </c>
      <c r="V170">
        <f t="shared" si="168"/>
        <v>5.7186262278561923E-3</v>
      </c>
      <c r="W170">
        <f t="shared" si="169"/>
        <v>0.29545317903485552</v>
      </c>
      <c r="X170">
        <f t="shared" si="170"/>
        <v>-0.31345211632457382</v>
      </c>
      <c r="Y170">
        <f t="shared" si="171"/>
        <v>0.99673694261856227</v>
      </c>
      <c r="Z170">
        <f t="shared" si="172"/>
        <v>0.67999465168823625</v>
      </c>
      <c r="AA170">
        <f t="shared" si="173"/>
        <v>0.21314576266106888</v>
      </c>
      <c r="AB170">
        <f t="shared" si="174"/>
        <v>3.8273799198588168</v>
      </c>
      <c r="AC170">
        <f t="shared" si="175"/>
        <v>7.6547598397176342E-2</v>
      </c>
      <c r="AD170">
        <f t="shared" si="176"/>
        <v>2.3706780123043298</v>
      </c>
      <c r="AE170">
        <f t="shared" si="177"/>
        <v>1.163119911246296</v>
      </c>
      <c r="AF170">
        <f t="shared" si="178"/>
        <v>3.8886352499462838E-3</v>
      </c>
      <c r="AG170">
        <f t="shared" si="141"/>
        <v>-0.30280329239146359</v>
      </c>
      <c r="AH170">
        <f t="shared" si="142"/>
        <v>-0.58275750743479726</v>
      </c>
      <c r="AI170">
        <f t="shared" si="143"/>
        <v>0</v>
      </c>
      <c r="AK170" t="b">
        <f t="shared" si="179"/>
        <v>1</v>
      </c>
      <c r="AL170" t="b">
        <f t="shared" si="180"/>
        <v>1</v>
      </c>
      <c r="AM170">
        <f t="shared" si="181"/>
        <v>-0.30280329239146303</v>
      </c>
      <c r="AN170" t="b">
        <f t="shared" si="182"/>
        <v>1</v>
      </c>
      <c r="AO170">
        <f t="shared" si="183"/>
        <v>-0.21314576266106888</v>
      </c>
      <c r="AP170">
        <f>SUM(AO171:$AO$171)</f>
        <v>-0.20590461933978466</v>
      </c>
      <c r="AQ170" t="b">
        <f t="shared" si="144"/>
        <v>1</v>
      </c>
      <c r="AR170" t="b">
        <f t="shared" si="184"/>
        <v>1</v>
      </c>
      <c r="AS170" t="b">
        <f t="shared" si="185"/>
        <v>1</v>
      </c>
      <c r="AT170" t="b">
        <f t="shared" si="187"/>
        <v>1</v>
      </c>
      <c r="AU170">
        <f t="shared" si="145"/>
        <v>-0.58275750743480081</v>
      </c>
      <c r="AV170" t="b">
        <f t="shared" si="146"/>
        <v>1</v>
      </c>
      <c r="AW170" t="b">
        <f t="shared" si="147"/>
        <v>1</v>
      </c>
      <c r="AX170" t="b">
        <f t="shared" si="186"/>
        <v>1</v>
      </c>
    </row>
    <row r="171" spans="1:50" x14ac:dyDescent="0.35">
      <c r="A171">
        <v>119</v>
      </c>
      <c r="B171">
        <f t="shared" si="148"/>
        <v>9</v>
      </c>
      <c r="C171">
        <f t="shared" si="149"/>
        <v>32</v>
      </c>
      <c r="D171">
        <f t="shared" si="150"/>
        <v>3.9360220151563041E-4</v>
      </c>
      <c r="E171">
        <f t="shared" si="151"/>
        <v>3.2806102134186332E-5</v>
      </c>
      <c r="F171">
        <f t="shared" si="152"/>
        <v>0.04</v>
      </c>
      <c r="G171">
        <f t="shared" si="153"/>
        <v>3.3960531989175591E-3</v>
      </c>
      <c r="H171">
        <f t="shared" si="154"/>
        <v>0.02</v>
      </c>
      <c r="I171">
        <f t="shared" si="155"/>
        <v>1.3406100732440387</v>
      </c>
      <c r="J171">
        <f t="shared" si="156"/>
        <v>1.704619092852047E-5</v>
      </c>
      <c r="K171">
        <f t="shared" si="157"/>
        <v>1.7645458719123626E-3</v>
      </c>
      <c r="L171">
        <f t="shared" si="158"/>
        <v>0.51782268334899184</v>
      </c>
      <c r="M171">
        <f t="shared" si="159"/>
        <v>0</v>
      </c>
      <c r="N171">
        <f t="shared" si="160"/>
        <v>10.76</v>
      </c>
      <c r="O171">
        <f t="shared" si="161"/>
        <v>0.2152</v>
      </c>
      <c r="P171">
        <f t="shared" si="162"/>
        <v>6.703050366220193</v>
      </c>
      <c r="Q171">
        <f t="shared" si="163"/>
        <v>335.15251831100966</v>
      </c>
      <c r="R171">
        <f t="shared" si="164"/>
        <v>5.5909420034313202</v>
      </c>
      <c r="S171">
        <f t="shared" si="165"/>
        <v>0.11181884006862641</v>
      </c>
      <c r="T171">
        <f t="shared" si="166"/>
        <v>3.4829336285888637</v>
      </c>
      <c r="U171">
        <f t="shared" si="167"/>
        <v>1.704619092852047</v>
      </c>
      <c r="V171">
        <f t="shared" si="168"/>
        <v>5.7130738173039233E-3</v>
      </c>
      <c r="W171">
        <f t="shared" si="169"/>
        <v>0.28585736810447893</v>
      </c>
      <c r="X171">
        <f t="shared" si="170"/>
        <v>-0.30379459157594635</v>
      </c>
      <c r="Y171">
        <f t="shared" si="171"/>
        <v>0.99673694261856227</v>
      </c>
      <c r="Z171">
        <f t="shared" si="172"/>
        <v>0.67777579012070677</v>
      </c>
      <c r="AA171">
        <f t="shared" si="173"/>
        <v>0.20590461933978466</v>
      </c>
      <c r="AB171">
        <f t="shared" si="174"/>
        <v>3.8018106602324102</v>
      </c>
      <c r="AC171">
        <f t="shared" si="175"/>
        <v>7.6036213204648206E-2</v>
      </c>
      <c r="AD171">
        <f t="shared" si="176"/>
        <v>2.3606480920547974</v>
      </c>
      <c r="AE171">
        <f t="shared" si="177"/>
        <v>1.1553495525126385</v>
      </c>
      <c r="AF171">
        <f t="shared" si="178"/>
        <v>3.8721831205410888E-3</v>
      </c>
      <c r="AG171">
        <v>0</v>
      </c>
      <c r="AH171">
        <f t="shared" si="142"/>
        <v>0</v>
      </c>
      <c r="AI171">
        <f t="shared" si="143"/>
        <v>0</v>
      </c>
      <c r="AK171" t="b">
        <f t="shared" si="179"/>
        <v>1</v>
      </c>
      <c r="AL171" t="b">
        <f t="shared" si="180"/>
        <v>1</v>
      </c>
      <c r="AM171">
        <f t="shared" si="181"/>
        <v>4.2500725161431774E-16</v>
      </c>
      <c r="AN171" t="b">
        <f t="shared" si="182"/>
        <v>1</v>
      </c>
      <c r="AO171">
        <f t="shared" si="183"/>
        <v>-0.20590461933978466</v>
      </c>
      <c r="AR171" t="b">
        <f t="shared" si="184"/>
        <v>1</v>
      </c>
      <c r="AS171" t="b">
        <f t="shared" si="185"/>
        <v>1</v>
      </c>
      <c r="AT171" t="b">
        <f t="shared" si="187"/>
        <v>1</v>
      </c>
      <c r="AW171" t="b">
        <f t="shared" si="147"/>
        <v>1</v>
      </c>
      <c r="AX171" t="b">
        <f t="shared" si="186"/>
        <v>1</v>
      </c>
    </row>
    <row r="173" spans="1:50" x14ac:dyDescent="0.35">
      <c r="A173" s="1" t="s">
        <v>228</v>
      </c>
    </row>
    <row r="174" spans="1:50" x14ac:dyDescent="0.35">
      <c r="A174" t="s">
        <v>198</v>
      </c>
      <c r="B174">
        <f>age_at_entry</f>
        <v>23</v>
      </c>
      <c r="C174" t="s">
        <v>35</v>
      </c>
      <c r="D174" t="s">
        <v>192</v>
      </c>
    </row>
    <row r="175" spans="1:50" x14ac:dyDescent="0.35">
      <c r="A175" t="s">
        <v>199</v>
      </c>
      <c r="B175">
        <f>dur_m</f>
        <v>1</v>
      </c>
      <c r="C175" t="s">
        <v>200</v>
      </c>
      <c r="D175" t="s">
        <v>201</v>
      </c>
    </row>
    <row r="176" spans="1:50" x14ac:dyDescent="0.35">
      <c r="A176" t="s">
        <v>202</v>
      </c>
      <c r="B176">
        <f>term_m</f>
        <v>120</v>
      </c>
      <c r="C176" t="s">
        <v>200</v>
      </c>
      <c r="D176" t="s">
        <v>201</v>
      </c>
    </row>
    <row r="177" spans="1:4" x14ac:dyDescent="0.35">
      <c r="A177" t="s">
        <v>203</v>
      </c>
      <c r="B177">
        <f>rem_m</f>
        <v>119</v>
      </c>
      <c r="C177" t="s">
        <v>200</v>
      </c>
      <c r="D177" t="s">
        <v>201</v>
      </c>
    </row>
    <row r="178" spans="1:4" x14ac:dyDescent="0.35">
      <c r="A178" t="s">
        <v>204</v>
      </c>
      <c r="B178">
        <f>prem_term_m</f>
        <v>120</v>
      </c>
      <c r="C178" t="s">
        <v>200</v>
      </c>
      <c r="D178" t="s">
        <v>201</v>
      </c>
    </row>
    <row r="179" spans="1:4" x14ac:dyDescent="0.35">
      <c r="A179" t="s">
        <v>205</v>
      </c>
      <c r="B179">
        <f>prem_rem_m</f>
        <v>119</v>
      </c>
      <c r="C179" t="s">
        <v>200</v>
      </c>
      <c r="D179" t="s">
        <v>201</v>
      </c>
    </row>
    <row r="180" spans="1:4" x14ac:dyDescent="0.35">
      <c r="A180" t="s">
        <v>206</v>
      </c>
      <c r="B180">
        <f>dur_y_last</f>
        <v>9</v>
      </c>
      <c r="C180" t="s">
        <v>200</v>
      </c>
      <c r="D180" t="s">
        <v>192</v>
      </c>
    </row>
    <row r="181" spans="1:4" x14ac:dyDescent="0.35">
      <c r="A181" t="s">
        <v>229</v>
      </c>
      <c r="B181">
        <f>SUM($AB$53:$AB$171)</f>
        <v>726.66749711817761</v>
      </c>
      <c r="C181" t="s">
        <v>84</v>
      </c>
      <c r="D181" t="s">
        <v>83</v>
      </c>
    </row>
    <row r="182" spans="1:4" x14ac:dyDescent="0.35">
      <c r="A182" t="s">
        <v>230</v>
      </c>
      <c r="B182">
        <f>SUM($AC$53:$AC$171)</f>
        <v>34.146199758921206</v>
      </c>
      <c r="C182" t="s">
        <v>84</v>
      </c>
      <c r="D182" t="s">
        <v>83</v>
      </c>
    </row>
    <row r="183" spans="1:4" x14ac:dyDescent="0.35">
      <c r="A183" t="s">
        <v>231</v>
      </c>
      <c r="B183">
        <f>SUM($AD$53:$AD$171)</f>
        <v>382.24431244617159</v>
      </c>
      <c r="C183" t="s">
        <v>84</v>
      </c>
      <c r="D183" t="s">
        <v>83</v>
      </c>
    </row>
    <row r="184" spans="1:4" x14ac:dyDescent="0.35">
      <c r="A184" t="s">
        <v>232</v>
      </c>
      <c r="B184">
        <f>SUM($AE$53:$AE$171)</f>
        <v>169.9981458524523</v>
      </c>
      <c r="C184" t="s">
        <v>84</v>
      </c>
      <c r="D184" t="s">
        <v>83</v>
      </c>
    </row>
    <row r="185" spans="1:4" x14ac:dyDescent="0.35">
      <c r="A185" t="s">
        <v>233</v>
      </c>
      <c r="B185">
        <f>SUM($AF$53:$AF$171)</f>
        <v>0.48844375194906414</v>
      </c>
      <c r="C185" t="s">
        <v>84</v>
      </c>
      <c r="D185" t="s">
        <v>83</v>
      </c>
    </row>
    <row r="186" spans="1:4" x14ac:dyDescent="0.35">
      <c r="A186" t="s">
        <v>234</v>
      </c>
      <c r="B186">
        <f>B181-B182-B183-B184-B185</f>
        <v>139.79039530868349</v>
      </c>
      <c r="C186" t="s">
        <v>84</v>
      </c>
      <c r="D186" t="s">
        <v>83</v>
      </c>
    </row>
    <row r="187" spans="1:4" x14ac:dyDescent="0.35">
      <c r="A187" t="s">
        <v>235</v>
      </c>
      <c r="B187">
        <f>$AG$52</f>
        <v>-139.79039530868377</v>
      </c>
      <c r="C187" t="s">
        <v>92</v>
      </c>
      <c r="D187" t="s">
        <v>236</v>
      </c>
    </row>
    <row r="188" spans="1:4" x14ac:dyDescent="0.35">
      <c r="A188" t="s">
        <v>237</v>
      </c>
      <c r="B188">
        <f>$AH$52</f>
        <v>-139.79039530868377</v>
      </c>
      <c r="C188" t="s">
        <v>95</v>
      </c>
      <c r="D188" t="s">
        <v>238</v>
      </c>
    </row>
    <row r="189" spans="1:4" x14ac:dyDescent="0.35">
      <c r="A189" t="s">
        <v>239</v>
      </c>
      <c r="B189">
        <f>$AI$52</f>
        <v>0</v>
      </c>
      <c r="C189" t="s">
        <v>97</v>
      </c>
      <c r="D189" t="s">
        <v>240</v>
      </c>
    </row>
    <row r="190" spans="1:4" x14ac:dyDescent="0.35">
      <c r="A190" t="s">
        <v>241</v>
      </c>
      <c r="B190">
        <f>$L$171</f>
        <v>0.51782268334899184</v>
      </c>
      <c r="C190" t="s">
        <v>53</v>
      </c>
      <c r="D190" t="s">
        <v>242</v>
      </c>
    </row>
    <row r="192" spans="1:4" x14ac:dyDescent="0.35">
      <c r="A192" s="1" t="s">
        <v>243</v>
      </c>
    </row>
    <row r="193" spans="1:4" x14ac:dyDescent="0.35">
      <c r="A193" t="s">
        <v>244</v>
      </c>
      <c r="B193">
        <f>sum_assured*pols_if_init</f>
        <v>100000</v>
      </c>
      <c r="D193" t="s">
        <v>245</v>
      </c>
    </row>
    <row r="194" spans="1:4" x14ac:dyDescent="0.35">
      <c r="A194" t="s">
        <v>246</v>
      </c>
      <c r="B194">
        <f>sum_assured</f>
        <v>100000</v>
      </c>
      <c r="D194" t="s">
        <v>247</v>
      </c>
    </row>
    <row r="195" spans="1:4" x14ac:dyDescent="0.35">
      <c r="A195" t="s">
        <v>248</v>
      </c>
      <c r="B195">
        <f>pols_if_init</f>
        <v>1</v>
      </c>
      <c r="D195" t="s">
        <v>249</v>
      </c>
    </row>
    <row r="196" spans="1:4" x14ac:dyDescent="0.35">
      <c r="A196" t="s">
        <v>250</v>
      </c>
      <c r="B196">
        <f>SUMPRODUCT($J$53:$J$171+$K$53:$K$171+$L$53:$L$171)</f>
        <v>1.0000000000000004</v>
      </c>
      <c r="D196" t="s">
        <v>251</v>
      </c>
    </row>
    <row r="197" spans="1:4" x14ac:dyDescent="0.35">
      <c r="A197" t="s">
        <v>252</v>
      </c>
      <c r="B197">
        <f>SUM($AA$53:$AA$171)</f>
        <v>139.7903953086838</v>
      </c>
      <c r="D197" t="s">
        <v>253</v>
      </c>
    </row>
    <row r="199" spans="1:4" x14ac:dyDescent="0.35">
      <c r="A199" t="s">
        <v>128</v>
      </c>
      <c r="B199" t="b">
        <f>AND($AK$52:$AK$171)</f>
        <v>1</v>
      </c>
      <c r="D199" t="s">
        <v>129</v>
      </c>
    </row>
    <row r="200" spans="1:4" x14ac:dyDescent="0.35">
      <c r="A200" t="s">
        <v>130</v>
      </c>
      <c r="B200" t="b">
        <f>AND($AL$53:$AL$171)</f>
        <v>1</v>
      </c>
      <c r="D200" t="s">
        <v>131</v>
      </c>
    </row>
    <row r="201" spans="1:4" x14ac:dyDescent="0.35">
      <c r="A201" t="s">
        <v>132</v>
      </c>
      <c r="B201" t="b">
        <f>AND($AG$171=0,$M$171=0)</f>
        <v>1</v>
      </c>
      <c r="D201" t="s">
        <v>133</v>
      </c>
    </row>
    <row r="202" spans="1:4" x14ac:dyDescent="0.35">
      <c r="A202" t="s">
        <v>134</v>
      </c>
      <c r="B202" t="b">
        <f>AND($AN$53:$AN$171)</f>
        <v>1</v>
      </c>
      <c r="D202" t="s">
        <v>135</v>
      </c>
    </row>
    <row r="203" spans="1:4" x14ac:dyDescent="0.35">
      <c r="A203" t="s">
        <v>136</v>
      </c>
      <c r="B203" t="b">
        <f>ABS(reserve_0-(-pv_net_cf))&lt;=0.000000001*MAX(ABS(reserve_0),ABS(pv_net_cf),scale_money)</f>
        <v>1</v>
      </c>
      <c r="D203" t="s">
        <v>137</v>
      </c>
    </row>
    <row r="204" spans="1:4" x14ac:dyDescent="0.35">
      <c r="A204" t="s">
        <v>138</v>
      </c>
      <c r="B204" t="b">
        <f>AND($AQ$52:$AQ$170)</f>
        <v>1</v>
      </c>
      <c r="D204" t="s">
        <v>139</v>
      </c>
    </row>
    <row r="205" spans="1:4" x14ac:dyDescent="0.35">
      <c r="A205" t="s">
        <v>140</v>
      </c>
      <c r="B205" t="b">
        <f>AND($AR$53:$AR$171)</f>
        <v>1</v>
      </c>
      <c r="D205" t="s">
        <v>141</v>
      </c>
    </row>
    <row r="206" spans="1:4" x14ac:dyDescent="0.35">
      <c r="A206" t="s">
        <v>142</v>
      </c>
      <c r="B206" t="b">
        <f>AND($AS$53:$AS$171)</f>
        <v>1</v>
      </c>
      <c r="D206" t="s">
        <v>143</v>
      </c>
    </row>
    <row r="207" spans="1:4" x14ac:dyDescent="0.35">
      <c r="A207" t="s">
        <v>144</v>
      </c>
      <c r="B207" t="b">
        <f>SUMPRODUCT(--($N$53:$N$171&lt;&gt;0))=prem_rem_m</f>
        <v>1</v>
      </c>
      <c r="D207" t="s">
        <v>145</v>
      </c>
    </row>
    <row r="208" spans="1:4" x14ac:dyDescent="0.35">
      <c r="A208" t="s">
        <v>146</v>
      </c>
      <c r="B208" t="b">
        <f>AND($AT$53:$AT$171)</f>
        <v>1</v>
      </c>
      <c r="D208" t="s">
        <v>147</v>
      </c>
    </row>
    <row r="209" spans="1:4" x14ac:dyDescent="0.35">
      <c r="A209" t="s">
        <v>148</v>
      </c>
      <c r="B209" t="b">
        <f>AND($AV$52:$AV$170)</f>
        <v>1</v>
      </c>
      <c r="D209" t="s">
        <v>149</v>
      </c>
    </row>
    <row r="210" spans="1:4" x14ac:dyDescent="0.35">
      <c r="A210" t="s">
        <v>150</v>
      </c>
      <c r="B210" t="b">
        <f>AND($AW$52:$AW$171)</f>
        <v>1</v>
      </c>
      <c r="D210" t="s">
        <v>151</v>
      </c>
    </row>
    <row r="211" spans="1:4" x14ac:dyDescent="0.35">
      <c r="A211" t="s">
        <v>152</v>
      </c>
      <c r="B211" t="b">
        <f>ABS(exits_sum-scale_count)&lt;=0.000000001*MAX(ABS(exits_sum),ABS(scale_count),scale_count)</f>
        <v>1</v>
      </c>
      <c r="D211" t="s">
        <v>153</v>
      </c>
    </row>
    <row r="212" spans="1:4" x14ac:dyDescent="0.35">
      <c r="A212" t="s">
        <v>154</v>
      </c>
      <c r="B212" t="b">
        <f>ABS(pv_net_cf-pv_net_cf_t_sum)&lt;=0.000000001*MAX(ABS(pv_net_cf),ABS(pv_net_cf_t_sum),scale_money)</f>
        <v>1</v>
      </c>
      <c r="D212" t="s">
        <v>155</v>
      </c>
    </row>
    <row r="213" spans="1:4" x14ac:dyDescent="0.35">
      <c r="A213" t="s">
        <v>156</v>
      </c>
      <c r="B213" t="b">
        <f>AND($AX$53:$AX$171)</f>
        <v>1</v>
      </c>
      <c r="D213" t="s">
        <v>157</v>
      </c>
    </row>
    <row r="214" spans="1:4" x14ac:dyDescent="0.35">
      <c r="A214" t="s">
        <v>158</v>
      </c>
      <c r="B214" t="b">
        <f>MAX($A$52:$A$171)=rem_m</f>
        <v>1</v>
      </c>
      <c r="D214" t="s">
        <v>159</v>
      </c>
    </row>
    <row r="215" spans="1:4" x14ac:dyDescent="0.35">
      <c r="A215" s="1" t="s">
        <v>160</v>
      </c>
      <c r="B215" t="b">
        <f>AND($B$199:$B$214)</f>
        <v>1</v>
      </c>
      <c r="D215" t="s">
        <v>161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254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20" customWidth="1"/>
    <col min="2" max="50" width="15" customWidth="1"/>
  </cols>
  <sheetData>
    <row r="1" spans="1:4" x14ac:dyDescent="0.35">
      <c r="A1" s="1" t="s">
        <v>177</v>
      </c>
    </row>
    <row r="2" spans="1:4" x14ac:dyDescent="0.35">
      <c r="A2" t="s">
        <v>178</v>
      </c>
      <c r="B2" s="2">
        <v>46388</v>
      </c>
      <c r="C2" t="s">
        <v>179</v>
      </c>
      <c r="D2" t="s">
        <v>180</v>
      </c>
    </row>
    <row r="3" spans="1:4" x14ac:dyDescent="0.35">
      <c r="A3" t="s">
        <v>181</v>
      </c>
      <c r="B3" t="s">
        <v>259</v>
      </c>
      <c r="C3" t="s">
        <v>183</v>
      </c>
      <c r="D3" t="s">
        <v>184</v>
      </c>
    </row>
    <row r="4" spans="1:4" x14ac:dyDescent="0.35">
      <c r="A4" t="s">
        <v>185</v>
      </c>
      <c r="B4" t="s">
        <v>175</v>
      </c>
      <c r="C4" t="s">
        <v>183</v>
      </c>
      <c r="D4" t="s">
        <v>186</v>
      </c>
    </row>
    <row r="5" spans="1:4" x14ac:dyDescent="0.35">
      <c r="A5" t="s">
        <v>187</v>
      </c>
      <c r="B5" s="2">
        <v>29373</v>
      </c>
      <c r="C5" t="s">
        <v>183</v>
      </c>
      <c r="D5" t="s">
        <v>188</v>
      </c>
    </row>
    <row r="6" spans="1:4" x14ac:dyDescent="0.35">
      <c r="A6" t="s">
        <v>189</v>
      </c>
      <c r="B6" s="2">
        <v>43890</v>
      </c>
      <c r="C6" t="s">
        <v>183</v>
      </c>
      <c r="D6" t="s">
        <v>188</v>
      </c>
    </row>
    <row r="7" spans="1:4" x14ac:dyDescent="0.35">
      <c r="A7" t="s">
        <v>190</v>
      </c>
      <c r="B7" s="2">
        <v>51195</v>
      </c>
      <c r="C7" t="s">
        <v>183</v>
      </c>
      <c r="D7" t="s">
        <v>188</v>
      </c>
    </row>
    <row r="8" spans="1:4" x14ac:dyDescent="0.35">
      <c r="A8" t="s">
        <v>191</v>
      </c>
      <c r="B8">
        <v>20</v>
      </c>
      <c r="C8" t="s">
        <v>183</v>
      </c>
      <c r="D8" t="s">
        <v>192</v>
      </c>
    </row>
    <row r="9" spans="1:4" x14ac:dyDescent="0.35">
      <c r="A9" t="s">
        <v>193</v>
      </c>
      <c r="B9">
        <v>500000</v>
      </c>
      <c r="C9" t="s">
        <v>183</v>
      </c>
      <c r="D9" t="s">
        <v>60</v>
      </c>
    </row>
    <row r="10" spans="1:4" x14ac:dyDescent="0.35">
      <c r="A10" t="s">
        <v>194</v>
      </c>
      <c r="B10">
        <v>105.55</v>
      </c>
      <c r="C10" t="s">
        <v>183</v>
      </c>
      <c r="D10" t="s">
        <v>195</v>
      </c>
    </row>
    <row r="11" spans="1:4" x14ac:dyDescent="0.35">
      <c r="A11" t="s">
        <v>196</v>
      </c>
      <c r="B11">
        <v>2.5</v>
      </c>
      <c r="C11" t="s">
        <v>183</v>
      </c>
      <c r="D11" t="s">
        <v>52</v>
      </c>
    </row>
    <row r="13" spans="1:4" x14ac:dyDescent="0.35">
      <c r="A13" s="1" t="s">
        <v>197</v>
      </c>
    </row>
    <row r="14" spans="1:4" x14ac:dyDescent="0.35">
      <c r="A14" t="s">
        <v>198</v>
      </c>
      <c r="B14">
        <f>YEAR(entry_date)-YEAR(birth_date)-IF(OR(MONTH(entry_date)&lt;MONTH(birth_date),AND(MONTH(entry_date)=MONTH(birth_date),DAY(entry_date)&lt;DAY(birth_date))),1,0)</f>
        <v>39</v>
      </c>
      <c r="C14" t="s">
        <v>35</v>
      </c>
      <c r="D14" t="s">
        <v>192</v>
      </c>
    </row>
    <row r="15" spans="1:4" x14ac:dyDescent="0.35">
      <c r="A15" t="s">
        <v>199</v>
      </c>
      <c r="B15">
        <f>12*(YEAR(valuation_date)-YEAR(entry_date))+(MONTH(valuation_date)-MONTH(entry_date))-IF(DAY(valuation_date)&lt;DAY(entry_date),1,0)</f>
        <v>82</v>
      </c>
      <c r="C15" t="s">
        <v>200</v>
      </c>
      <c r="D15" t="s">
        <v>201</v>
      </c>
    </row>
    <row r="16" spans="1:4" x14ac:dyDescent="0.35">
      <c r="A16" t="s">
        <v>202</v>
      </c>
      <c r="B16">
        <f>12*(YEAR(maturity_date)-YEAR(entry_date))+(MONTH(maturity_date)-MONTH(entry_date))-IF(DAY(maturity_date)&lt;DAY(entry_date),1,0)</f>
        <v>240</v>
      </c>
      <c r="C16" t="s">
        <v>200</v>
      </c>
      <c r="D16" t="s">
        <v>201</v>
      </c>
    </row>
    <row r="17" spans="1:4" x14ac:dyDescent="0.35">
      <c r="A17" t="s">
        <v>203</v>
      </c>
      <c r="B17">
        <f>term_m-dur_m</f>
        <v>158</v>
      </c>
      <c r="C17" t="s">
        <v>200</v>
      </c>
      <c r="D17" t="s">
        <v>201</v>
      </c>
    </row>
    <row r="18" spans="1:4" x14ac:dyDescent="0.35">
      <c r="A18" t="s">
        <v>204</v>
      </c>
      <c r="B18">
        <f>12*prem_term_y</f>
        <v>240</v>
      </c>
      <c r="C18" t="s">
        <v>200</v>
      </c>
      <c r="D18" t="s">
        <v>201</v>
      </c>
    </row>
    <row r="19" spans="1:4" x14ac:dyDescent="0.35">
      <c r="A19" t="s">
        <v>205</v>
      </c>
      <c r="B19">
        <f>MAX(prem_term_m-dur_m,0)</f>
        <v>158</v>
      </c>
      <c r="C19" t="s">
        <v>200</v>
      </c>
      <c r="D19" t="s">
        <v>201</v>
      </c>
    </row>
    <row r="20" spans="1:4" x14ac:dyDescent="0.35">
      <c r="A20" t="s">
        <v>206</v>
      </c>
      <c r="B20">
        <f>INT((term_m-1)/12)</f>
        <v>19</v>
      </c>
      <c r="C20" t="s">
        <v>200</v>
      </c>
      <c r="D20" t="s">
        <v>192</v>
      </c>
    </row>
    <row r="22" spans="1:4" x14ac:dyDescent="0.35">
      <c r="A22" s="1" t="s">
        <v>207</v>
      </c>
    </row>
    <row r="23" spans="1:4" x14ac:dyDescent="0.35">
      <c r="A23" t="s">
        <v>208</v>
      </c>
      <c r="B23">
        <v>0.04</v>
      </c>
      <c r="C23" t="s">
        <v>209</v>
      </c>
      <c r="D23" t="s">
        <v>210</v>
      </c>
    </row>
    <row r="24" spans="1:4" x14ac:dyDescent="0.35">
      <c r="A24" t="s">
        <v>211</v>
      </c>
      <c r="B24">
        <v>0.03</v>
      </c>
      <c r="C24" t="s">
        <v>209</v>
      </c>
      <c r="D24" t="s">
        <v>210</v>
      </c>
    </row>
    <row r="25" spans="1:4" x14ac:dyDescent="0.35">
      <c r="A25" t="s">
        <v>212</v>
      </c>
      <c r="B25">
        <f>(1+i)^(1/12)-1</f>
        <v>3.2737397821989145E-3</v>
      </c>
      <c r="C25" t="s">
        <v>209</v>
      </c>
      <c r="D25" t="s">
        <v>213</v>
      </c>
    </row>
    <row r="26" spans="1:4" x14ac:dyDescent="0.35">
      <c r="A26" t="s">
        <v>214</v>
      </c>
      <c r="B26">
        <f>(1+i)^(-1/12)</f>
        <v>0.99673694261856227</v>
      </c>
      <c r="C26" t="s">
        <v>209</v>
      </c>
      <c r="D26" t="s">
        <v>78</v>
      </c>
    </row>
    <row r="27" spans="1:4" x14ac:dyDescent="0.35">
      <c r="A27" t="s">
        <v>215</v>
      </c>
      <c r="B27">
        <f>(1+e)^(1/12)-1</f>
        <v>2.4662697723036864E-3</v>
      </c>
      <c r="C27" t="s">
        <v>209</v>
      </c>
      <c r="D27" t="s">
        <v>213</v>
      </c>
    </row>
    <row r="28" spans="1:4" x14ac:dyDescent="0.35">
      <c r="A28" t="s">
        <v>163</v>
      </c>
      <c r="B28">
        <v>2.0000000000000001E-4</v>
      </c>
      <c r="C28" t="s">
        <v>39</v>
      </c>
      <c r="D28" t="s">
        <v>164</v>
      </c>
    </row>
    <row r="29" spans="1:4" x14ac:dyDescent="0.35">
      <c r="A29" t="s">
        <v>165</v>
      </c>
      <c r="B29">
        <v>1.4999999999999999E-4</v>
      </c>
      <c r="C29" t="s">
        <v>39</v>
      </c>
      <c r="D29" t="s">
        <v>166</v>
      </c>
    </row>
    <row r="30" spans="1:4" x14ac:dyDescent="0.35">
      <c r="A30" t="s">
        <v>167</v>
      </c>
      <c r="B30">
        <v>1.7E-5</v>
      </c>
      <c r="C30" t="s">
        <v>39</v>
      </c>
      <c r="D30" t="s">
        <v>168</v>
      </c>
    </row>
    <row r="31" spans="1:4" x14ac:dyDescent="0.35">
      <c r="A31" t="s">
        <v>169</v>
      </c>
      <c r="B31">
        <v>1.1E-5</v>
      </c>
      <c r="C31" t="s">
        <v>39</v>
      </c>
      <c r="D31" t="s">
        <v>170</v>
      </c>
    </row>
    <row r="32" spans="1:4" x14ac:dyDescent="0.35">
      <c r="A32" t="s">
        <v>171</v>
      </c>
      <c r="B32">
        <v>1.1000000000000001</v>
      </c>
      <c r="C32" t="s">
        <v>39</v>
      </c>
      <c r="D32" t="s">
        <v>172</v>
      </c>
    </row>
    <row r="33" spans="1:4" x14ac:dyDescent="0.35">
      <c r="A33" t="s">
        <v>216</v>
      </c>
      <c r="B33">
        <v>5</v>
      </c>
      <c r="C33" t="s">
        <v>217</v>
      </c>
      <c r="D33" t="s">
        <v>218</v>
      </c>
    </row>
    <row r="34" spans="1:4" x14ac:dyDescent="0.35">
      <c r="A34" t="s">
        <v>219</v>
      </c>
      <c r="B34">
        <v>250</v>
      </c>
      <c r="C34" t="s">
        <v>217</v>
      </c>
      <c r="D34" t="s">
        <v>220</v>
      </c>
    </row>
    <row r="36" spans="1:4" x14ac:dyDescent="0.35">
      <c r="A36" s="1" t="s">
        <v>221</v>
      </c>
    </row>
    <row r="37" spans="1:4" x14ac:dyDescent="0.35">
      <c r="A37" t="s">
        <v>222</v>
      </c>
      <c r="B37" t="s">
        <v>223</v>
      </c>
      <c r="D37" t="s">
        <v>224</v>
      </c>
    </row>
    <row r="38" spans="1:4" x14ac:dyDescent="0.35">
      <c r="A38">
        <v>0</v>
      </c>
      <c r="B38">
        <v>0.15</v>
      </c>
    </row>
    <row r="39" spans="1:4" x14ac:dyDescent="0.35">
      <c r="A39">
        <v>1</v>
      </c>
      <c r="B39">
        <v>0.1</v>
      </c>
    </row>
    <row r="40" spans="1:4" x14ac:dyDescent="0.35">
      <c r="A40">
        <v>2</v>
      </c>
      <c r="B40">
        <v>0.08</v>
      </c>
    </row>
    <row r="41" spans="1:4" x14ac:dyDescent="0.35">
      <c r="A41">
        <v>3</v>
      </c>
      <c r="B41">
        <v>0.06</v>
      </c>
    </row>
    <row r="42" spans="1:4" x14ac:dyDescent="0.35">
      <c r="A42">
        <v>4</v>
      </c>
      <c r="B42">
        <v>0.05</v>
      </c>
    </row>
    <row r="43" spans="1:4" x14ac:dyDescent="0.35">
      <c r="A43">
        <v>5</v>
      </c>
      <c r="B43">
        <v>0.04</v>
      </c>
    </row>
    <row r="45" spans="1:4" x14ac:dyDescent="0.35">
      <c r="A45" s="1" t="s">
        <v>225</v>
      </c>
    </row>
    <row r="46" spans="1:4" x14ac:dyDescent="0.35">
      <c r="A46" t="s">
        <v>222</v>
      </c>
      <c r="B46" t="s">
        <v>226</v>
      </c>
      <c r="D46" t="s">
        <v>46</v>
      </c>
    </row>
    <row r="47" spans="1:4" x14ac:dyDescent="0.35">
      <c r="A47">
        <v>0</v>
      </c>
      <c r="B47">
        <v>0.2</v>
      </c>
    </row>
    <row r="48" spans="1:4" x14ac:dyDescent="0.35">
      <c r="A48">
        <v>1</v>
      </c>
      <c r="B48">
        <v>0.02</v>
      </c>
    </row>
    <row r="50" spans="1:50" x14ac:dyDescent="0.35">
      <c r="A50" s="1" t="s">
        <v>227</v>
      </c>
    </row>
    <row r="51" spans="1:50" x14ac:dyDescent="0.35">
      <c r="A51" s="1" t="s">
        <v>31</v>
      </c>
      <c r="B51" s="1" t="s">
        <v>34</v>
      </c>
      <c r="C51" s="1" t="s">
        <v>36</v>
      </c>
      <c r="D51" s="1" t="s">
        <v>37</v>
      </c>
      <c r="E51" s="1" t="s">
        <v>40</v>
      </c>
      <c r="F51" s="1" t="s">
        <v>42</v>
      </c>
      <c r="G51" s="1" t="s">
        <v>44</v>
      </c>
      <c r="H51" s="1" t="s">
        <v>45</v>
      </c>
      <c r="I51" s="1" t="s">
        <v>48</v>
      </c>
      <c r="J51" s="1" t="s">
        <v>51</v>
      </c>
      <c r="K51" s="1" t="s">
        <v>54</v>
      </c>
      <c r="L51" s="1" t="s">
        <v>55</v>
      </c>
      <c r="M51" s="1" t="s">
        <v>56</v>
      </c>
      <c r="N51" s="1" t="s">
        <v>59</v>
      </c>
      <c r="O51" s="1" t="s">
        <v>62</v>
      </c>
      <c r="P51" s="1" t="s">
        <v>63</v>
      </c>
      <c r="Q51" s="1" t="s">
        <v>64</v>
      </c>
      <c r="R51" s="1" t="s">
        <v>65</v>
      </c>
      <c r="S51" s="1" t="s">
        <v>68</v>
      </c>
      <c r="T51" s="1" t="s">
        <v>69</v>
      </c>
      <c r="U51" s="1" t="s">
        <v>71</v>
      </c>
      <c r="V51" s="1" t="s">
        <v>72</v>
      </c>
      <c r="W51" s="1" t="s">
        <v>73</v>
      </c>
      <c r="X51" s="1" t="s">
        <v>76</v>
      </c>
      <c r="Y51" s="1" t="s">
        <v>77</v>
      </c>
      <c r="Z51" s="1" t="s">
        <v>80</v>
      </c>
      <c r="AA51" s="1" t="s">
        <v>82</v>
      </c>
      <c r="AB51" s="1" t="s">
        <v>85</v>
      </c>
      <c r="AC51" s="1" t="s">
        <v>86</v>
      </c>
      <c r="AD51" s="1" t="s">
        <v>87</v>
      </c>
      <c r="AE51" s="1" t="s">
        <v>88</v>
      </c>
      <c r="AF51" s="1" t="s">
        <v>89</v>
      </c>
      <c r="AG51" s="1" t="s">
        <v>90</v>
      </c>
      <c r="AH51" s="1" t="s">
        <v>93</v>
      </c>
      <c r="AI51" s="1" t="s">
        <v>96</v>
      </c>
      <c r="AK51" s="1" t="s">
        <v>99</v>
      </c>
      <c r="AL51" s="1" t="s">
        <v>101</v>
      </c>
      <c r="AM51" s="1" t="s">
        <v>103</v>
      </c>
      <c r="AN51" s="1" t="s">
        <v>105</v>
      </c>
      <c r="AO51" s="1" t="s">
        <v>107</v>
      </c>
      <c r="AP51" s="1" t="s">
        <v>109</v>
      </c>
      <c r="AQ51" s="1" t="s">
        <v>111</v>
      </c>
      <c r="AR51" s="1" t="s">
        <v>113</v>
      </c>
      <c r="AS51" s="1" t="s">
        <v>115</v>
      </c>
      <c r="AT51" s="1" t="s">
        <v>117</v>
      </c>
      <c r="AU51" s="1" t="s">
        <v>119</v>
      </c>
      <c r="AV51" s="1" t="s">
        <v>121</v>
      </c>
      <c r="AW51" s="1" t="s">
        <v>123</v>
      </c>
      <c r="AX51" s="1" t="s">
        <v>125</v>
      </c>
    </row>
    <row r="52" spans="1:50" x14ac:dyDescent="0.35">
      <c r="A52">
        <v>0</v>
      </c>
      <c r="I52">
        <v>1</v>
      </c>
      <c r="M52">
        <f>pols_if_init</f>
        <v>2.5</v>
      </c>
      <c r="Z52">
        <v>1</v>
      </c>
      <c r="AG52">
        <f t="shared" ref="AG52:AG83" si="0">(AG53+X53)*Y53</f>
        <v>2492.3685638054153</v>
      </c>
      <c r="AH52">
        <f t="shared" ref="AH52:AH83" si="1">IF(M52&gt;0,AG52/M52,0)</f>
        <v>996.9474255221661</v>
      </c>
      <c r="AI52">
        <f t="shared" ref="AI52:AI83" si="2">IF(AG52&gt;0,AG52,0)</f>
        <v>2492.3685638054153</v>
      </c>
      <c r="AK52" t="b">
        <f>M52&gt;=0</f>
        <v>1</v>
      </c>
      <c r="AP52">
        <f>SUM(AO53:$AO$210)</f>
        <v>2492.3685638054167</v>
      </c>
      <c r="AQ52" t="b">
        <f t="shared" ref="AQ52:AQ83" si="3">ABS(AG52*Z52-AP52)&lt;=0.000000001*MAX(ABS(AG52*Z52),ABS(AP52),scale_money)</f>
        <v>1</v>
      </c>
      <c r="AU52">
        <f t="shared" ref="AU52:AU83" si="4">-(N53-O53)+v_m*(E53*(sum_assured+Q53)+P53+(1-E53)*(1-G53)*AH53)</f>
        <v>996.94742552216633</v>
      </c>
      <c r="AV52" t="b">
        <f t="shared" ref="AV52:AV83" si="5">ABS(AH52-AU52)&lt;=0.000000001*MAX(ABS(AH52),ABS(AU52),scale_pp)</f>
        <v>1</v>
      </c>
      <c r="AW52" t="b">
        <f t="shared" ref="AW52:AW83" si="6">AND(AI52&gt;=0,AI52&gt;=AG52)</f>
        <v>1</v>
      </c>
    </row>
    <row r="53" spans="1:50" x14ac:dyDescent="0.35">
      <c r="A53">
        <v>1</v>
      </c>
      <c r="B53">
        <f t="shared" ref="B53:B84" si="7">MIN(INT((dur_m+A53-1)/12),dur_y_last)</f>
        <v>6</v>
      </c>
      <c r="C53">
        <f t="shared" ref="C53:C84" si="8">age_at_entry+B53</f>
        <v>45</v>
      </c>
      <c r="D53">
        <f t="shared" ref="D53:D84" si="9">INDEX(mort_table,MATCH(C53,mort_age,0),MATCH(sex,mort_sex,0))</f>
        <v>1.4989864911281181E-3</v>
      </c>
      <c r="E53">
        <f t="shared" ref="E53:E84" si="10">IF(A53&lt;=rem_m,1-(1-D53)^(1/12),0)</f>
        <v>1.2500144461524698E-4</v>
      </c>
      <c r="F53">
        <f t="shared" ref="F53:F84" si="11">IF(A53&lt;=prem_rem_m,INDEX(lapse_table,MATCH(MIN(B53,5),lapse_key,0)),0)</f>
        <v>0.04</v>
      </c>
      <c r="G53">
        <f t="shared" ref="G53:G84" si="12">1-(1-F53)^(1/12)</f>
        <v>3.3960531989175591E-3</v>
      </c>
      <c r="H53">
        <f t="shared" ref="H53:H84" si="13">INDEX(comm_table,MATCH(MIN(B53,1),comm_key,0))</f>
        <v>0.02</v>
      </c>
      <c r="I53">
        <f t="shared" ref="I53:I84" si="14">(1+e_m)^A53</f>
        <v>1.0024662697723037</v>
      </c>
      <c r="J53">
        <f t="shared" ref="J53:J84" si="15">M52*E53</f>
        <v>3.1250361153811745E-4</v>
      </c>
      <c r="K53">
        <f t="shared" ref="K53:K84" si="16">(M52-J53)*G53</f>
        <v>8.4890717184042588E-3</v>
      </c>
      <c r="L53">
        <f t="shared" ref="L53:L84" si="17">IF(A53=rem_m,M52-J53-K53,0)</f>
        <v>0</v>
      </c>
      <c r="M53">
        <f t="shared" ref="M53:M84" si="18">M52-J53-K53-L53</f>
        <v>2.4911984246700576</v>
      </c>
      <c r="N53">
        <f t="shared" ref="N53:N84" si="19">IF(A53&lt;=prem_rem_m,premium,0)</f>
        <v>105.55</v>
      </c>
      <c r="O53">
        <f t="shared" ref="O53:O84" si="20">N53*H53</f>
        <v>2.1109999999999998</v>
      </c>
      <c r="P53">
        <f t="shared" ref="P53:P84" si="21">maint_base*I53</f>
        <v>5.0123313488615189</v>
      </c>
      <c r="Q53">
        <f t="shared" ref="Q53:Q84" si="22">claim_exp_base*I53</f>
        <v>250.61656744307592</v>
      </c>
      <c r="R53">
        <f t="shared" ref="R53:R84" si="23">M52*N53</f>
        <v>263.875</v>
      </c>
      <c r="S53">
        <f t="shared" ref="S53:S84" si="24">R53*H53</f>
        <v>5.2774999999999999</v>
      </c>
      <c r="T53">
        <f t="shared" ref="T53:T84" si="25">M52*P53</f>
        <v>12.530828372153797</v>
      </c>
      <c r="U53">
        <f t="shared" ref="U53:U84" si="26">J53*sum_assured</f>
        <v>156.25180576905873</v>
      </c>
      <c r="V53">
        <f t="shared" ref="V53:V84" si="27">J53*Q53</f>
        <v>7.8318582437247417E-2</v>
      </c>
      <c r="W53">
        <f t="shared" ref="W53:W84" si="28">R53-S53-T53-U53-V53</f>
        <v>89.736547276350251</v>
      </c>
      <c r="X53">
        <f t="shared" ref="X53:X84" si="29">U53+V53+T53-(R53-S53)*(1+i_m)</f>
        <v>-90.583128199677418</v>
      </c>
      <c r="Y53">
        <f t="shared" ref="Y53:Y84" si="30">v_m</f>
        <v>0.99673694261856227</v>
      </c>
      <c r="Z53">
        <f t="shared" ref="Z53:Z84" si="31">v_m^A53</f>
        <v>0.99673694261856227</v>
      </c>
      <c r="AA53">
        <f t="shared" ref="AA53:AA84" si="32">(R53-S53)*Z52-(T53+U53+V53)*Z53</f>
        <v>90.287550254571755</v>
      </c>
      <c r="AB53">
        <f t="shared" ref="AB53:AB84" si="33">R53*Z52</f>
        <v>263.875</v>
      </c>
      <c r="AC53">
        <f t="shared" ref="AC53:AC84" si="34">S53*Z52</f>
        <v>5.2774999999999999</v>
      </c>
      <c r="AD53">
        <f t="shared" ref="AD53:AD84" si="35">T53*Z53</f>
        <v>12.489939560138511</v>
      </c>
      <c r="AE53">
        <f t="shared" ref="AE53:AE84" si="36">U53*Z53</f>
        <v>155.74194716088104</v>
      </c>
      <c r="AF53">
        <f t="shared" ref="AF53:AF84" si="37">V53*Z53</f>
        <v>7.8063024408721815E-2</v>
      </c>
      <c r="AG53">
        <f t="shared" si="0"/>
        <v>2591.1110581243247</v>
      </c>
      <c r="AH53">
        <f t="shared" si="1"/>
        <v>1040.1062526633141</v>
      </c>
      <c r="AI53">
        <f t="shared" si="2"/>
        <v>2591.1110581243247</v>
      </c>
      <c r="AK53" t="b">
        <f t="shared" ref="AK53:AK84" si="38">AND(M53&gt;=0,M53&lt;=M52)</f>
        <v>1</v>
      </c>
      <c r="AL53" t="b">
        <f t="shared" ref="AL53:AL84" si="39">AND(D53&gt;=0,D53&lt;=1,E53&gt;=0,E53&lt;=1,F53&gt;=0,F53&lt;=1,G53&gt;=0,G53&lt;=1,J53+K53+L53&lt;=M52+0.000000001*scale_count)</f>
        <v>1</v>
      </c>
      <c r="AM53">
        <f t="shared" ref="AM53:AM84" si="40">(AG52+R53-S53)*(1+i_m)-T53-U53-V53</f>
        <v>2591.1110581243247</v>
      </c>
      <c r="AN53" t="b">
        <f t="shared" ref="AN53:AN84" si="41">ABS(AM53-AG53)&lt;=0.000000001*MAX(ABS(AM53),ABS(AG53),scale_money)</f>
        <v>1</v>
      </c>
      <c r="AO53">
        <f t="shared" ref="AO53:AO84" si="42">(U53+V53+T53)*Z53-(R53-S53)*Z52</f>
        <v>-90.287550254571755</v>
      </c>
      <c r="AP53">
        <f>SUM(AO54:$AO$210)</f>
        <v>2582.6561140599874</v>
      </c>
      <c r="AQ53" t="b">
        <f t="shared" si="3"/>
        <v>1</v>
      </c>
      <c r="AR53" t="b">
        <f t="shared" ref="AR53:AR84" si="43">IF(A53&lt;&gt;rem_m,L53=0,L53=M52-J53-K53)</f>
        <v>1</v>
      </c>
      <c r="AS53" t="b">
        <f t="shared" ref="AS53:AS84" si="44">IF(A53&gt;prem_rem_m,AND(R53=0,S53=0,F53=0,G53=0,K53=0),R53=M52*premium)</f>
        <v>1</v>
      </c>
      <c r="AT53" t="b">
        <f>AND(C53&gt;=18,C53&lt;=120)</f>
        <v>1</v>
      </c>
      <c r="AU53">
        <f t="shared" si="4"/>
        <v>1040.1062526633136</v>
      </c>
      <c r="AV53" t="b">
        <f t="shared" si="5"/>
        <v>1</v>
      </c>
      <c r="AW53" t="b">
        <f t="shared" si="6"/>
        <v>1</v>
      </c>
      <c r="AX53" t="b">
        <f t="shared" ref="AX53:AX84" si="45">AND(U53=J53*sum_assured,R53=M52*N53,T53=M52*P53)</f>
        <v>1</v>
      </c>
    </row>
    <row r="54" spans="1:50" x14ac:dyDescent="0.35">
      <c r="A54">
        <v>2</v>
      </c>
      <c r="B54">
        <f t="shared" si="7"/>
        <v>6</v>
      </c>
      <c r="C54">
        <f t="shared" si="8"/>
        <v>45</v>
      </c>
      <c r="D54">
        <f t="shared" si="9"/>
        <v>1.4989864911281181E-3</v>
      </c>
      <c r="E54">
        <f t="shared" si="10"/>
        <v>1.2500144461524698E-4</v>
      </c>
      <c r="F54">
        <f t="shared" si="11"/>
        <v>0.04</v>
      </c>
      <c r="G54">
        <f t="shared" si="12"/>
        <v>3.3960531989175591E-3</v>
      </c>
      <c r="H54">
        <f t="shared" si="13"/>
        <v>0.02</v>
      </c>
      <c r="I54">
        <f t="shared" si="14"/>
        <v>1.0049386220311971</v>
      </c>
      <c r="J54">
        <f t="shared" si="15"/>
        <v>3.1140340190698472E-4</v>
      </c>
      <c r="K54">
        <f t="shared" si="16"/>
        <v>8.4591848367199327E-3</v>
      </c>
      <c r="L54">
        <f t="shared" si="17"/>
        <v>0</v>
      </c>
      <c r="M54">
        <f t="shared" si="18"/>
        <v>2.4824278364314307</v>
      </c>
      <c r="N54">
        <f t="shared" si="19"/>
        <v>105.55</v>
      </c>
      <c r="O54">
        <f t="shared" si="20"/>
        <v>2.1109999999999998</v>
      </c>
      <c r="P54">
        <f t="shared" si="21"/>
        <v>5.0246931101559857</v>
      </c>
      <c r="Q54">
        <f t="shared" si="22"/>
        <v>251.23465550779929</v>
      </c>
      <c r="R54">
        <f t="shared" si="23"/>
        <v>262.94599372392457</v>
      </c>
      <c r="S54">
        <f t="shared" si="24"/>
        <v>5.258919874478492</v>
      </c>
      <c r="T54">
        <f t="shared" si="25"/>
        <v>12.517507560471083</v>
      </c>
      <c r="U54">
        <f t="shared" si="26"/>
        <v>155.70170095349235</v>
      </c>
      <c r="V54">
        <f t="shared" si="27"/>
        <v>7.8235326402058075E-2</v>
      </c>
      <c r="W54">
        <f t="shared" si="28"/>
        <v>89.389630009080633</v>
      </c>
      <c r="X54">
        <f t="shared" si="29"/>
        <v>-90.233230434099994</v>
      </c>
      <c r="Y54">
        <f t="shared" si="30"/>
        <v>0.99673694261856227</v>
      </c>
      <c r="Z54">
        <f t="shared" si="31"/>
        <v>0.99348453278059912</v>
      </c>
      <c r="AA54">
        <f t="shared" si="32"/>
        <v>89.645318779105963</v>
      </c>
      <c r="AB54">
        <f t="shared" si="33"/>
        <v>262.08798585818425</v>
      </c>
      <c r="AC54">
        <f t="shared" si="34"/>
        <v>5.2417597171636849</v>
      </c>
      <c r="AD54">
        <f t="shared" si="35"/>
        <v>12.43595015029223</v>
      </c>
      <c r="AE54">
        <f t="shared" si="36"/>
        <v>154.68723162492492</v>
      </c>
      <c r="AF54">
        <f t="shared" si="37"/>
        <v>7.7725586697486332E-2</v>
      </c>
      <c r="AG54">
        <f t="shared" si="0"/>
        <v>2689.8269119095016</v>
      </c>
      <c r="AH54">
        <f t="shared" si="1"/>
        <v>1083.5468698966145</v>
      </c>
      <c r="AI54">
        <f t="shared" si="2"/>
        <v>2689.8269119095016</v>
      </c>
      <c r="AK54" t="b">
        <f t="shared" si="38"/>
        <v>1</v>
      </c>
      <c r="AL54" t="b">
        <f t="shared" si="39"/>
        <v>1</v>
      </c>
      <c r="AM54">
        <f t="shared" si="40"/>
        <v>2689.8269119095012</v>
      </c>
      <c r="AN54" t="b">
        <f t="shared" si="41"/>
        <v>1</v>
      </c>
      <c r="AO54">
        <f t="shared" si="42"/>
        <v>-89.645318779105963</v>
      </c>
      <c r="AP54">
        <f>SUM(AO55:$AO$210)</f>
        <v>2672.3014328390941</v>
      </c>
      <c r="AQ54" t="b">
        <f t="shared" si="3"/>
        <v>1</v>
      </c>
      <c r="AR54" t="b">
        <f t="shared" si="43"/>
        <v>1</v>
      </c>
      <c r="AS54" t="b">
        <f t="shared" si="44"/>
        <v>1</v>
      </c>
      <c r="AT54" t="b">
        <f t="shared" ref="AT54:AT85" si="46">AND(C54&gt;=18,C54&lt;=120,OR(B54-B53=0,B54-B53=1))</f>
        <v>1</v>
      </c>
      <c r="AU54">
        <f t="shared" si="4"/>
        <v>1083.5468698966142</v>
      </c>
      <c r="AV54" t="b">
        <f t="shared" si="5"/>
        <v>1</v>
      </c>
      <c r="AW54" t="b">
        <f t="shared" si="6"/>
        <v>1</v>
      </c>
      <c r="AX54" t="b">
        <f t="shared" si="45"/>
        <v>1</v>
      </c>
    </row>
    <row r="55" spans="1:50" x14ac:dyDescent="0.35">
      <c r="A55">
        <v>3</v>
      </c>
      <c r="B55">
        <f t="shared" si="7"/>
        <v>7</v>
      </c>
      <c r="C55">
        <f t="shared" si="8"/>
        <v>46</v>
      </c>
      <c r="D55">
        <f t="shared" si="9"/>
        <v>1.6287942773576258E-3</v>
      </c>
      <c r="E55">
        <f t="shared" si="10"/>
        <v>1.3583429076213793E-4</v>
      </c>
      <c r="F55">
        <f t="shared" si="11"/>
        <v>0.04</v>
      </c>
      <c r="G55">
        <f t="shared" si="12"/>
        <v>3.3960531989175591E-3</v>
      </c>
      <c r="H55">
        <f t="shared" si="13"/>
        <v>0.02</v>
      </c>
      <c r="I55">
        <f t="shared" si="14"/>
        <v>1.0074170717777331</v>
      </c>
      <c r="J55">
        <f t="shared" si="15"/>
        <v>3.3719882452985193E-4</v>
      </c>
      <c r="K55">
        <f t="shared" si="16"/>
        <v>8.4293118498482405E-3</v>
      </c>
      <c r="L55">
        <f t="shared" si="17"/>
        <v>0</v>
      </c>
      <c r="M55">
        <f t="shared" si="18"/>
        <v>2.4736613257570528</v>
      </c>
      <c r="N55">
        <f t="shared" si="19"/>
        <v>105.55</v>
      </c>
      <c r="O55">
        <f t="shared" si="20"/>
        <v>2.1109999999999998</v>
      </c>
      <c r="P55">
        <f t="shared" si="21"/>
        <v>5.0370853588886657</v>
      </c>
      <c r="Q55">
        <f t="shared" si="22"/>
        <v>251.85426794443327</v>
      </c>
      <c r="R55">
        <f t="shared" si="23"/>
        <v>262.02025813533749</v>
      </c>
      <c r="S55">
        <f t="shared" si="24"/>
        <v>5.2404051627067494</v>
      </c>
      <c r="T55">
        <f t="shared" si="25"/>
        <v>12.504200909386427</v>
      </c>
      <c r="U55">
        <f t="shared" si="26"/>
        <v>168.59941226492597</v>
      </c>
      <c r="V55">
        <f t="shared" si="27"/>
        <v>8.4924963103689272E-2</v>
      </c>
      <c r="W55">
        <f t="shared" si="28"/>
        <v>75.591314835214646</v>
      </c>
      <c r="X55">
        <f t="shared" si="29"/>
        <v>-76.431945255158325</v>
      </c>
      <c r="Y55">
        <f t="shared" si="30"/>
        <v>0.99673694261856227</v>
      </c>
      <c r="Z55">
        <f t="shared" si="31"/>
        <v>0.99024273574256516</v>
      </c>
      <c r="AA55">
        <f t="shared" si="32"/>
        <v>75.68617856759397</v>
      </c>
      <c r="AB55">
        <f t="shared" si="33"/>
        <v>260.31307373263775</v>
      </c>
      <c r="AC55">
        <f t="shared" si="34"/>
        <v>5.206261474652754</v>
      </c>
      <c r="AD55">
        <f t="shared" si="35"/>
        <v>12.382194116785486</v>
      </c>
      <c r="AE55">
        <f t="shared" si="36"/>
        <v>166.9543432458089</v>
      </c>
      <c r="AF55">
        <f t="shared" si="37"/>
        <v>8.4096327796633674E-2</v>
      </c>
      <c r="AG55">
        <f t="shared" si="0"/>
        <v>2775.0646505334071</v>
      </c>
      <c r="AH55">
        <f t="shared" si="1"/>
        <v>1121.8450244736357</v>
      </c>
      <c r="AI55">
        <f t="shared" si="2"/>
        <v>2775.0646505334071</v>
      </c>
      <c r="AK55" t="b">
        <f t="shared" si="38"/>
        <v>1</v>
      </c>
      <c r="AL55" t="b">
        <f t="shared" si="39"/>
        <v>1</v>
      </c>
      <c r="AM55">
        <f t="shared" si="40"/>
        <v>2775.0646505334075</v>
      </c>
      <c r="AN55" t="b">
        <f t="shared" si="41"/>
        <v>1</v>
      </c>
      <c r="AO55">
        <f t="shared" si="42"/>
        <v>-75.686178567593942</v>
      </c>
      <c r="AP55">
        <f>SUM(AO56:$AO$210)</f>
        <v>2747.9876114066878</v>
      </c>
      <c r="AQ55" t="b">
        <f t="shared" si="3"/>
        <v>1</v>
      </c>
      <c r="AR55" t="b">
        <f t="shared" si="43"/>
        <v>1</v>
      </c>
      <c r="AS55" t="b">
        <f t="shared" si="44"/>
        <v>1</v>
      </c>
      <c r="AT55" t="b">
        <f t="shared" si="46"/>
        <v>1</v>
      </c>
      <c r="AU55">
        <f t="shared" si="4"/>
        <v>1121.8450244736355</v>
      </c>
      <c r="AV55" t="b">
        <f t="shared" si="5"/>
        <v>1</v>
      </c>
      <c r="AW55" t="b">
        <f t="shared" si="6"/>
        <v>1</v>
      </c>
      <c r="AX55" t="b">
        <f t="shared" si="45"/>
        <v>1</v>
      </c>
    </row>
    <row r="56" spans="1:50" x14ac:dyDescent="0.35">
      <c r="A56">
        <v>4</v>
      </c>
      <c r="B56">
        <f t="shared" si="7"/>
        <v>7</v>
      </c>
      <c r="C56">
        <f t="shared" si="8"/>
        <v>46</v>
      </c>
      <c r="D56">
        <f t="shared" si="9"/>
        <v>1.6287942773576258E-3</v>
      </c>
      <c r="E56">
        <f t="shared" si="10"/>
        <v>1.3583429076213793E-4</v>
      </c>
      <c r="F56">
        <f t="shared" si="11"/>
        <v>0.04</v>
      </c>
      <c r="G56">
        <f t="shared" si="12"/>
        <v>3.3960531989175591E-3</v>
      </c>
      <c r="H56">
        <f t="shared" si="13"/>
        <v>0.02</v>
      </c>
      <c r="I56">
        <f t="shared" si="14"/>
        <v>1.0099016340499611</v>
      </c>
      <c r="J56">
        <f t="shared" si="15"/>
        <v>3.3600803176993911E-4</v>
      </c>
      <c r="K56">
        <f t="shared" si="16"/>
        <v>8.399544357224736E-3</v>
      </c>
      <c r="L56">
        <f t="shared" si="17"/>
        <v>0</v>
      </c>
      <c r="M56">
        <f t="shared" si="18"/>
        <v>2.4649257733680581</v>
      </c>
      <c r="N56">
        <f t="shared" si="19"/>
        <v>105.55</v>
      </c>
      <c r="O56">
        <f t="shared" si="20"/>
        <v>2.1109999999999998</v>
      </c>
      <c r="P56">
        <f t="shared" si="21"/>
        <v>5.0495081702498057</v>
      </c>
      <c r="Q56">
        <f t="shared" si="22"/>
        <v>252.47540851249028</v>
      </c>
      <c r="R56">
        <f t="shared" si="23"/>
        <v>261.09495293365694</v>
      </c>
      <c r="S56">
        <f t="shared" si="24"/>
        <v>5.2218990586731389</v>
      </c>
      <c r="T56">
        <f t="shared" si="25"/>
        <v>12.490773074841204</v>
      </c>
      <c r="U56">
        <f t="shared" si="26"/>
        <v>168.00401588496956</v>
      </c>
      <c r="V56">
        <f t="shared" si="27"/>
        <v>8.4833765084593185E-2</v>
      </c>
      <c r="W56">
        <f t="shared" si="28"/>
        <v>75.293431150088452</v>
      </c>
      <c r="X56">
        <f t="shared" si="29"/>
        <v>-76.131092945751703</v>
      </c>
      <c r="Y56">
        <f t="shared" si="30"/>
        <v>0.99673694261856227</v>
      </c>
      <c r="Z56">
        <f t="shared" si="31"/>
        <v>0.98701151687428534</v>
      </c>
      <c r="AA56">
        <f t="shared" si="32"/>
        <v>75.142265529683613</v>
      </c>
      <c r="AB56">
        <f t="shared" si="33"/>
        <v>258.54738048160073</v>
      </c>
      <c r="AC56">
        <f t="shared" si="34"/>
        <v>5.1709476096320151</v>
      </c>
      <c r="AD56">
        <f t="shared" si="35"/>
        <v>12.328536879531498</v>
      </c>
      <c r="AE56">
        <f t="shared" si="36"/>
        <v>165.82189855959533</v>
      </c>
      <c r="AF56">
        <f t="shared" si="37"/>
        <v>8.3731903158301105E-2</v>
      </c>
      <c r="AG56">
        <f t="shared" si="0"/>
        <v>2860.2805830237839</v>
      </c>
      <c r="AH56">
        <f t="shared" si="1"/>
        <v>1160.3921764814506</v>
      </c>
      <c r="AI56">
        <f t="shared" si="2"/>
        <v>2860.2805830237839</v>
      </c>
      <c r="AK56" t="b">
        <f t="shared" si="38"/>
        <v>1</v>
      </c>
      <c r="AL56" t="b">
        <f t="shared" si="39"/>
        <v>1</v>
      </c>
      <c r="AM56">
        <f t="shared" si="40"/>
        <v>2860.2805830237835</v>
      </c>
      <c r="AN56" t="b">
        <f t="shared" si="41"/>
        <v>1</v>
      </c>
      <c r="AO56">
        <f t="shared" si="42"/>
        <v>-75.142265529683613</v>
      </c>
      <c r="AP56">
        <f>SUM(AO57:$AO$210)</f>
        <v>2823.1298769363707</v>
      </c>
      <c r="AQ56" t="b">
        <f t="shared" si="3"/>
        <v>1</v>
      </c>
      <c r="AR56" t="b">
        <f t="shared" si="43"/>
        <v>1</v>
      </c>
      <c r="AS56" t="b">
        <f t="shared" si="44"/>
        <v>1</v>
      </c>
      <c r="AT56" t="b">
        <f t="shared" si="46"/>
        <v>1</v>
      </c>
      <c r="AU56">
        <f t="shared" si="4"/>
        <v>1160.3921764814506</v>
      </c>
      <c r="AV56" t="b">
        <f t="shared" si="5"/>
        <v>1</v>
      </c>
      <c r="AW56" t="b">
        <f t="shared" si="6"/>
        <v>1</v>
      </c>
      <c r="AX56" t="b">
        <f t="shared" si="45"/>
        <v>1</v>
      </c>
    </row>
    <row r="57" spans="1:50" x14ac:dyDescent="0.35">
      <c r="A57">
        <v>5</v>
      </c>
      <c r="B57">
        <f t="shared" si="7"/>
        <v>7</v>
      </c>
      <c r="C57">
        <f t="shared" si="8"/>
        <v>46</v>
      </c>
      <c r="D57">
        <f t="shared" si="9"/>
        <v>1.6287942773576258E-3</v>
      </c>
      <c r="E57">
        <f t="shared" si="10"/>
        <v>1.3583429076213793E-4</v>
      </c>
      <c r="F57">
        <f t="shared" si="11"/>
        <v>0.04</v>
      </c>
      <c r="G57">
        <f t="shared" si="12"/>
        <v>3.3960531989175591E-3</v>
      </c>
      <c r="H57">
        <f t="shared" si="13"/>
        <v>0.02</v>
      </c>
      <c r="I57">
        <f t="shared" si="14"/>
        <v>1.0123923239230186</v>
      </c>
      <c r="J57">
        <f t="shared" si="15"/>
        <v>3.3482144420676448E-4</v>
      </c>
      <c r="K57">
        <f t="shared" si="16"/>
        <v>8.3698819863042666E-3</v>
      </c>
      <c r="L57">
        <f t="shared" si="17"/>
        <v>0</v>
      </c>
      <c r="M57">
        <f t="shared" si="18"/>
        <v>2.4562210699375471</v>
      </c>
      <c r="N57">
        <f t="shared" si="19"/>
        <v>105.55</v>
      </c>
      <c r="O57">
        <f t="shared" si="20"/>
        <v>2.1109999999999998</v>
      </c>
      <c r="P57">
        <f t="shared" si="21"/>
        <v>5.0619616196150927</v>
      </c>
      <c r="Q57">
        <f t="shared" si="22"/>
        <v>253.09808098075464</v>
      </c>
      <c r="R57">
        <f t="shared" si="23"/>
        <v>260.17291537899854</v>
      </c>
      <c r="S57">
        <f t="shared" si="24"/>
        <v>5.2034583075799707</v>
      </c>
      <c r="T57">
        <f t="shared" si="25"/>
        <v>12.47735965998916</v>
      </c>
      <c r="U57">
        <f t="shared" si="26"/>
        <v>167.41072210338223</v>
      </c>
      <c r="V57">
        <f t="shared" si="27"/>
        <v>8.4742664999936906E-2</v>
      </c>
      <c r="W57">
        <f t="shared" si="28"/>
        <v>74.996632643047235</v>
      </c>
      <c r="X57">
        <f t="shared" si="29"/>
        <v>-75.831336297907598</v>
      </c>
      <c r="Y57">
        <f t="shared" si="30"/>
        <v>0.99673694261856227</v>
      </c>
      <c r="Z57">
        <f t="shared" si="31"/>
        <v>0.98379084165858466</v>
      </c>
      <c r="AA57">
        <f t="shared" si="32"/>
        <v>74.602174160613686</v>
      </c>
      <c r="AB57">
        <f t="shared" si="33"/>
        <v>256.79366385783044</v>
      </c>
      <c r="AC57">
        <f t="shared" si="34"/>
        <v>5.1358732771566089</v>
      </c>
      <c r="AD57">
        <f t="shared" si="35"/>
        <v>12.275112161577608</v>
      </c>
      <c r="AE57">
        <f t="shared" si="36"/>
        <v>164.69713520075783</v>
      </c>
      <c r="AF57">
        <f t="shared" si="37"/>
        <v>8.336905772467941E-2</v>
      </c>
      <c r="AG57">
        <f t="shared" si="0"/>
        <v>2945.4757336545877</v>
      </c>
      <c r="AH57">
        <f t="shared" si="1"/>
        <v>1199.1899954385949</v>
      </c>
      <c r="AI57">
        <f t="shared" si="2"/>
        <v>2945.4757336545877</v>
      </c>
      <c r="AK57" t="b">
        <f t="shared" si="38"/>
        <v>1</v>
      </c>
      <c r="AL57" t="b">
        <f t="shared" si="39"/>
        <v>1</v>
      </c>
      <c r="AM57">
        <f t="shared" si="40"/>
        <v>2945.4757336545872</v>
      </c>
      <c r="AN57" t="b">
        <f t="shared" si="41"/>
        <v>1</v>
      </c>
      <c r="AO57">
        <f t="shared" si="42"/>
        <v>-74.602174160613686</v>
      </c>
      <c r="AP57">
        <f>SUM(AO58:$AO$210)</f>
        <v>2897.7320510969839</v>
      </c>
      <c r="AQ57" t="b">
        <f t="shared" si="3"/>
        <v>1</v>
      </c>
      <c r="AR57" t="b">
        <f t="shared" si="43"/>
        <v>1</v>
      </c>
      <c r="AS57" t="b">
        <f t="shared" si="44"/>
        <v>1</v>
      </c>
      <c r="AT57" t="b">
        <f t="shared" si="46"/>
        <v>1</v>
      </c>
      <c r="AU57">
        <f t="shared" si="4"/>
        <v>1199.1899954385945</v>
      </c>
      <c r="AV57" t="b">
        <f t="shared" si="5"/>
        <v>1</v>
      </c>
      <c r="AW57" t="b">
        <f t="shared" si="6"/>
        <v>1</v>
      </c>
      <c r="AX57" t="b">
        <f t="shared" si="45"/>
        <v>1</v>
      </c>
    </row>
    <row r="58" spans="1:50" x14ac:dyDescent="0.35">
      <c r="A58">
        <v>6</v>
      </c>
      <c r="B58">
        <f t="shared" si="7"/>
        <v>7</v>
      </c>
      <c r="C58">
        <f t="shared" si="8"/>
        <v>46</v>
      </c>
      <c r="D58">
        <f t="shared" si="9"/>
        <v>1.6287942773576258E-3</v>
      </c>
      <c r="E58">
        <f t="shared" si="10"/>
        <v>1.3583429076213793E-4</v>
      </c>
      <c r="F58">
        <f t="shared" si="11"/>
        <v>0.04</v>
      </c>
      <c r="G58">
        <f t="shared" si="12"/>
        <v>3.3960531989175591E-3</v>
      </c>
      <c r="H58">
        <f t="shared" si="13"/>
        <v>0.02</v>
      </c>
      <c r="I58">
        <f t="shared" si="14"/>
        <v>1.0148891565092222</v>
      </c>
      <c r="J58">
        <f t="shared" si="15"/>
        <v>3.3363904698998628E-4</v>
      </c>
      <c r="K58">
        <f t="shared" si="16"/>
        <v>8.3403243658573024E-3</v>
      </c>
      <c r="L58">
        <f t="shared" si="17"/>
        <v>0</v>
      </c>
      <c r="M58">
        <f t="shared" si="18"/>
        <v>2.4475471065246999</v>
      </c>
      <c r="N58">
        <f t="shared" si="19"/>
        <v>105.55</v>
      </c>
      <c r="O58">
        <f t="shared" si="20"/>
        <v>2.1109999999999998</v>
      </c>
      <c r="P58">
        <f t="shared" si="21"/>
        <v>5.0744457825461105</v>
      </c>
      <c r="Q58">
        <f t="shared" si="22"/>
        <v>253.72228912730554</v>
      </c>
      <c r="R58">
        <f t="shared" si="23"/>
        <v>259.25413393190809</v>
      </c>
      <c r="S58">
        <f t="shared" si="24"/>
        <v>5.1850826786381621</v>
      </c>
      <c r="T58">
        <f t="shared" si="25"/>
        <v>12.463960649345481</v>
      </c>
      <c r="U58">
        <f t="shared" si="26"/>
        <v>166.81952349499315</v>
      </c>
      <c r="V58">
        <f t="shared" si="27"/>
        <v>8.4651662744551978E-2</v>
      </c>
      <c r="W58">
        <f t="shared" si="28"/>
        <v>74.700915446186755</v>
      </c>
      <c r="X58">
        <f t="shared" si="29"/>
        <v>-75.532671406700075</v>
      </c>
      <c r="Y58">
        <f t="shared" si="30"/>
        <v>0.99673694261856227</v>
      </c>
      <c r="Z58">
        <f t="shared" si="31"/>
        <v>0.98058067569091978</v>
      </c>
      <c r="AA58">
        <f t="shared" si="32"/>
        <v>74.065877964722205</v>
      </c>
      <c r="AB58">
        <f t="shared" si="33"/>
        <v>255.05184262433929</v>
      </c>
      <c r="AC58">
        <f t="shared" si="34"/>
        <v>5.1010368524867857</v>
      </c>
      <c r="AD58">
        <f t="shared" si="35"/>
        <v>12.221918955320227</v>
      </c>
      <c r="AE58">
        <f t="shared" si="36"/>
        <v>163.58000106715764</v>
      </c>
      <c r="AF58">
        <f t="shared" si="37"/>
        <v>8.3007784652412639E-2</v>
      </c>
      <c r="AG58">
        <f t="shared" si="0"/>
        <v>3030.6511261480541</v>
      </c>
      <c r="AH58">
        <f t="shared" si="1"/>
        <v>1238.2401621888741</v>
      </c>
      <c r="AI58">
        <f t="shared" si="2"/>
        <v>3030.6511261480541</v>
      </c>
      <c r="AK58" t="b">
        <f t="shared" si="38"/>
        <v>1</v>
      </c>
      <c r="AL58" t="b">
        <f t="shared" si="39"/>
        <v>1</v>
      </c>
      <c r="AM58">
        <f t="shared" si="40"/>
        <v>3030.6511261480546</v>
      </c>
      <c r="AN58" t="b">
        <f t="shared" si="41"/>
        <v>1</v>
      </c>
      <c r="AO58">
        <f t="shared" si="42"/>
        <v>-74.065877964722176</v>
      </c>
      <c r="AP58">
        <f>SUM(AO59:$AO$210)</f>
        <v>2971.7979290617059</v>
      </c>
      <c r="AQ58" t="b">
        <f t="shared" si="3"/>
        <v>1</v>
      </c>
      <c r="AR58" t="b">
        <f t="shared" si="43"/>
        <v>1</v>
      </c>
      <c r="AS58" t="b">
        <f t="shared" si="44"/>
        <v>1</v>
      </c>
      <c r="AT58" t="b">
        <f t="shared" si="46"/>
        <v>1</v>
      </c>
      <c r="AU58">
        <f t="shared" si="4"/>
        <v>1238.2401621888741</v>
      </c>
      <c r="AV58" t="b">
        <f t="shared" si="5"/>
        <v>1</v>
      </c>
      <c r="AW58" t="b">
        <f t="shared" si="6"/>
        <v>1</v>
      </c>
      <c r="AX58" t="b">
        <f t="shared" si="45"/>
        <v>1</v>
      </c>
    </row>
    <row r="59" spans="1:50" x14ac:dyDescent="0.35">
      <c r="A59">
        <v>7</v>
      </c>
      <c r="B59">
        <f t="shared" si="7"/>
        <v>7</v>
      </c>
      <c r="C59">
        <f t="shared" si="8"/>
        <v>46</v>
      </c>
      <c r="D59">
        <f t="shared" si="9"/>
        <v>1.6287942773576258E-3</v>
      </c>
      <c r="E59">
        <f t="shared" si="10"/>
        <v>1.3583429076213793E-4</v>
      </c>
      <c r="F59">
        <f t="shared" si="11"/>
        <v>0.04</v>
      </c>
      <c r="G59">
        <f t="shared" si="12"/>
        <v>3.3960531989175591E-3</v>
      </c>
      <c r="H59">
        <f t="shared" si="13"/>
        <v>0.02</v>
      </c>
      <c r="I59">
        <f t="shared" si="14"/>
        <v>1.0173921469581597</v>
      </c>
      <c r="J59">
        <f t="shared" si="15"/>
        <v>3.3246082532170548E-4</v>
      </c>
      <c r="K59">
        <f t="shared" si="16"/>
        <v>8.3108711259652739E-3</v>
      </c>
      <c r="L59">
        <f t="shared" si="17"/>
        <v>0</v>
      </c>
      <c r="M59">
        <f t="shared" si="18"/>
        <v>2.4389037745734128</v>
      </c>
      <c r="N59">
        <f t="shared" si="19"/>
        <v>105.55</v>
      </c>
      <c r="O59">
        <f t="shared" si="20"/>
        <v>2.1109999999999998</v>
      </c>
      <c r="P59">
        <f t="shared" si="21"/>
        <v>5.0869607347907984</v>
      </c>
      <c r="Q59">
        <f t="shared" si="22"/>
        <v>254.34803673953994</v>
      </c>
      <c r="R59">
        <f t="shared" si="23"/>
        <v>258.33859709368204</v>
      </c>
      <c r="S59">
        <f t="shared" si="24"/>
        <v>5.1667719418736411</v>
      </c>
      <c r="T59">
        <f t="shared" si="25"/>
        <v>12.450576027441979</v>
      </c>
      <c r="U59">
        <f t="shared" si="26"/>
        <v>166.23041266085275</v>
      </c>
      <c r="V59">
        <f t="shared" si="27"/>
        <v>8.4560758213382908E-2</v>
      </c>
      <c r="W59">
        <f t="shared" si="28"/>
        <v>74.406275705300303</v>
      </c>
      <c r="X59">
        <f t="shared" si="29"/>
        <v>-75.235094381031701</v>
      </c>
      <c r="Y59">
        <f t="shared" si="30"/>
        <v>0.99673694261856227</v>
      </c>
      <c r="Z59">
        <f t="shared" si="31"/>
        <v>0.97738098467901136</v>
      </c>
      <c r="AA59">
        <f t="shared" si="32"/>
        <v>73.533350628551119</v>
      </c>
      <c r="AB59">
        <f t="shared" si="33"/>
        <v>253.32183609516701</v>
      </c>
      <c r="AC59">
        <f t="shared" si="34"/>
        <v>5.066436721903341</v>
      </c>
      <c r="AD59">
        <f t="shared" si="35"/>
        <v>12.168956257522135</v>
      </c>
      <c r="AE59">
        <f t="shared" si="36"/>
        <v>162.47044441006267</v>
      </c>
      <c r="AF59">
        <f t="shared" si="37"/>
        <v>8.2648077127799979E-2</v>
      </c>
      <c r="AG59">
        <f t="shared" si="0"/>
        <v>3115.8077836867224</v>
      </c>
      <c r="AH59">
        <f t="shared" si="1"/>
        <v>1277.5443689785204</v>
      </c>
      <c r="AI59">
        <f t="shared" si="2"/>
        <v>3115.8077836867224</v>
      </c>
      <c r="AK59" t="b">
        <f t="shared" si="38"/>
        <v>1</v>
      </c>
      <c r="AL59" t="b">
        <f t="shared" si="39"/>
        <v>1</v>
      </c>
      <c r="AM59">
        <f t="shared" si="40"/>
        <v>3115.8077836867224</v>
      </c>
      <c r="AN59" t="b">
        <f t="shared" si="41"/>
        <v>1</v>
      </c>
      <c r="AO59">
        <f t="shared" si="42"/>
        <v>-73.533350628551119</v>
      </c>
      <c r="AP59">
        <f>SUM(AO60:$AO$210)</f>
        <v>3045.3312796902569</v>
      </c>
      <c r="AQ59" t="b">
        <f t="shared" si="3"/>
        <v>1</v>
      </c>
      <c r="AR59" t="b">
        <f t="shared" si="43"/>
        <v>1</v>
      </c>
      <c r="AS59" t="b">
        <f t="shared" si="44"/>
        <v>1</v>
      </c>
      <c r="AT59" t="b">
        <f t="shared" si="46"/>
        <v>1</v>
      </c>
      <c r="AU59">
        <f t="shared" si="4"/>
        <v>1277.5443689785207</v>
      </c>
      <c r="AV59" t="b">
        <f t="shared" si="5"/>
        <v>1</v>
      </c>
      <c r="AW59" t="b">
        <f t="shared" si="6"/>
        <v>1</v>
      </c>
      <c r="AX59" t="b">
        <f t="shared" si="45"/>
        <v>1</v>
      </c>
    </row>
    <row r="60" spans="1:50" x14ac:dyDescent="0.35">
      <c r="A60">
        <v>8</v>
      </c>
      <c r="B60">
        <f t="shared" si="7"/>
        <v>7</v>
      </c>
      <c r="C60">
        <f t="shared" si="8"/>
        <v>46</v>
      </c>
      <c r="D60">
        <f t="shared" si="9"/>
        <v>1.6287942773576258E-3</v>
      </c>
      <c r="E60">
        <f t="shared" si="10"/>
        <v>1.3583429076213793E-4</v>
      </c>
      <c r="F60">
        <f t="shared" si="11"/>
        <v>0.04</v>
      </c>
      <c r="G60">
        <f t="shared" si="12"/>
        <v>3.3960531989175591E-3</v>
      </c>
      <c r="H60">
        <f t="shared" si="13"/>
        <v>0.02</v>
      </c>
      <c r="I60">
        <f t="shared" si="14"/>
        <v>1.0199013104567816</v>
      </c>
      <c r="J60">
        <f t="shared" si="15"/>
        <v>3.3128676445628064E-4</v>
      </c>
      <c r="K60">
        <f t="shared" si="16"/>
        <v>8.2815218980159568E-3</v>
      </c>
      <c r="L60">
        <f t="shared" si="17"/>
        <v>0</v>
      </c>
      <c r="M60">
        <f t="shared" si="18"/>
        <v>2.4302909659109404</v>
      </c>
      <c r="N60">
        <f t="shared" si="19"/>
        <v>105.55</v>
      </c>
      <c r="O60">
        <f t="shared" si="20"/>
        <v>2.1109999999999998</v>
      </c>
      <c r="P60">
        <f t="shared" si="21"/>
        <v>5.0995065522839074</v>
      </c>
      <c r="Q60">
        <f t="shared" si="22"/>
        <v>254.97532761419538</v>
      </c>
      <c r="R60">
        <f t="shared" si="23"/>
        <v>257.42629340622369</v>
      </c>
      <c r="S60">
        <f t="shared" si="24"/>
        <v>5.1485258681244739</v>
      </c>
      <c r="T60">
        <f t="shared" si="25"/>
        <v>12.437205778827073</v>
      </c>
      <c r="U60">
        <f t="shared" si="26"/>
        <v>165.64338222814033</v>
      </c>
      <c r="V60">
        <f t="shared" si="27"/>
        <v>8.4469951301486934E-2</v>
      </c>
      <c r="W60">
        <f t="shared" si="28"/>
        <v>74.112709579830351</v>
      </c>
      <c r="X60">
        <f t="shared" si="29"/>
        <v>-74.938601343584168</v>
      </c>
      <c r="Y60">
        <f t="shared" si="30"/>
        <v>0.99673694261856227</v>
      </c>
      <c r="Z60">
        <f t="shared" si="31"/>
        <v>0.97419173444247764</v>
      </c>
      <c r="AA60">
        <f t="shared" si="32"/>
        <v>73.00456601959965</v>
      </c>
      <c r="AB60">
        <f t="shared" si="33"/>
        <v>251.603564131643</v>
      </c>
      <c r="AC60">
        <f t="shared" si="34"/>
        <v>5.0320712826328604</v>
      </c>
      <c r="AD60">
        <f t="shared" si="35"/>
        <v>12.116223069293552</v>
      </c>
      <c r="AE60">
        <f t="shared" si="36"/>
        <v>161.3684138317503</v>
      </c>
      <c r="AF60">
        <f t="shared" si="37"/>
        <v>8.2289928366667181E-2</v>
      </c>
      <c r="AG60">
        <f t="shared" si="0"/>
        <v>3200.9467289254467</v>
      </c>
      <c r="AH60">
        <f t="shared" si="1"/>
        <v>1317.1043195338725</v>
      </c>
      <c r="AI60">
        <f t="shared" si="2"/>
        <v>3200.9467289254467</v>
      </c>
      <c r="AK60" t="b">
        <f t="shared" si="38"/>
        <v>1</v>
      </c>
      <c r="AL60" t="b">
        <f t="shared" si="39"/>
        <v>1</v>
      </c>
      <c r="AM60">
        <f t="shared" si="40"/>
        <v>3200.9467289254471</v>
      </c>
      <c r="AN60" t="b">
        <f t="shared" si="41"/>
        <v>1</v>
      </c>
      <c r="AO60">
        <f t="shared" si="42"/>
        <v>-73.00456601959965</v>
      </c>
      <c r="AP60">
        <f>SUM(AO61:$AO$210)</f>
        <v>3118.3358457098561</v>
      </c>
      <c r="AQ60" t="b">
        <f t="shared" si="3"/>
        <v>1</v>
      </c>
      <c r="AR60" t="b">
        <f t="shared" si="43"/>
        <v>1</v>
      </c>
      <c r="AS60" t="b">
        <f t="shared" si="44"/>
        <v>1</v>
      </c>
      <c r="AT60" t="b">
        <f t="shared" si="46"/>
        <v>1</v>
      </c>
      <c r="AU60">
        <f t="shared" si="4"/>
        <v>1317.1043195338721</v>
      </c>
      <c r="AV60" t="b">
        <f t="shared" si="5"/>
        <v>1</v>
      </c>
      <c r="AW60" t="b">
        <f t="shared" si="6"/>
        <v>1</v>
      </c>
      <c r="AX60" t="b">
        <f t="shared" si="45"/>
        <v>1</v>
      </c>
    </row>
    <row r="61" spans="1:50" x14ac:dyDescent="0.35">
      <c r="A61">
        <v>9</v>
      </c>
      <c r="B61">
        <f t="shared" si="7"/>
        <v>7</v>
      </c>
      <c r="C61">
        <f t="shared" si="8"/>
        <v>46</v>
      </c>
      <c r="D61">
        <f t="shared" si="9"/>
        <v>1.6287942773576258E-3</v>
      </c>
      <c r="E61">
        <f t="shared" si="10"/>
        <v>1.3583429076213793E-4</v>
      </c>
      <c r="F61">
        <f t="shared" si="11"/>
        <v>0.04</v>
      </c>
      <c r="G61">
        <f t="shared" si="12"/>
        <v>3.3960531989175591E-3</v>
      </c>
      <c r="H61">
        <f t="shared" si="13"/>
        <v>0.02</v>
      </c>
      <c r="I61">
        <f t="shared" si="14"/>
        <v>1.0224166622294941</v>
      </c>
      <c r="J61">
        <f t="shared" si="15"/>
        <v>3.3011684970014372E-4</v>
      </c>
      <c r="K61">
        <f t="shared" si="16"/>
        <v>8.2522763146988531E-3</v>
      </c>
      <c r="L61">
        <f t="shared" si="17"/>
        <v>0</v>
      </c>
      <c r="M61">
        <f t="shared" si="18"/>
        <v>2.4217085727465415</v>
      </c>
      <c r="N61">
        <f t="shared" si="19"/>
        <v>105.55</v>
      </c>
      <c r="O61">
        <f t="shared" si="20"/>
        <v>2.1109999999999998</v>
      </c>
      <c r="P61">
        <f t="shared" si="21"/>
        <v>5.1120833111474706</v>
      </c>
      <c r="Q61">
        <f t="shared" si="22"/>
        <v>255.60416555737353</v>
      </c>
      <c r="R61">
        <f t="shared" si="23"/>
        <v>256.51721145189975</v>
      </c>
      <c r="S61">
        <f t="shared" si="24"/>
        <v>5.1303442290379948</v>
      </c>
      <c r="T61">
        <f t="shared" si="25"/>
        <v>12.423849888065785</v>
      </c>
      <c r="U61">
        <f t="shared" si="26"/>
        <v>165.05842485007187</v>
      </c>
      <c r="V61">
        <f t="shared" si="27"/>
        <v>8.4379241904034133E-2</v>
      </c>
      <c r="W61">
        <f t="shared" si="28"/>
        <v>73.820213242820074</v>
      </c>
      <c r="X61">
        <f t="shared" si="29"/>
        <v>-74.643188430769925</v>
      </c>
      <c r="Y61">
        <f t="shared" si="30"/>
        <v>0.99673694261856227</v>
      </c>
      <c r="Z61">
        <f t="shared" si="31"/>
        <v>0.97101289091246945</v>
      </c>
      <c r="AA61">
        <f t="shared" si="32"/>
        <v>72.479498185086129</v>
      </c>
      <c r="AB61">
        <f t="shared" si="33"/>
        <v>249.89694713867402</v>
      </c>
      <c r="AC61">
        <f t="shared" si="34"/>
        <v>4.9979389427734802</v>
      </c>
      <c r="AD61">
        <f t="shared" si="35"/>
        <v>12.063718396073318</v>
      </c>
      <c r="AE61">
        <f t="shared" si="36"/>
        <v>160.27385828312688</v>
      </c>
      <c r="AF61">
        <f t="shared" si="37"/>
        <v>8.1933331614238769E-2</v>
      </c>
      <c r="AG61">
        <f t="shared" si="0"/>
        <v>3286.0689840033992</v>
      </c>
      <c r="AH61">
        <f t="shared" si="1"/>
        <v>1356.9217291395873</v>
      </c>
      <c r="AI61">
        <f t="shared" si="2"/>
        <v>3286.0689840033992</v>
      </c>
      <c r="AK61" t="b">
        <f t="shared" si="38"/>
        <v>1</v>
      </c>
      <c r="AL61" t="b">
        <f t="shared" si="39"/>
        <v>1</v>
      </c>
      <c r="AM61">
        <f t="shared" si="40"/>
        <v>3286.0689840033988</v>
      </c>
      <c r="AN61" t="b">
        <f t="shared" si="41"/>
        <v>1</v>
      </c>
      <c r="AO61">
        <f t="shared" si="42"/>
        <v>-72.479498185086129</v>
      </c>
      <c r="AP61">
        <f>SUM(AO62:$AO$210)</f>
        <v>3190.8153438949425</v>
      </c>
      <c r="AQ61" t="b">
        <f t="shared" si="3"/>
        <v>1</v>
      </c>
      <c r="AR61" t="b">
        <f t="shared" si="43"/>
        <v>1</v>
      </c>
      <c r="AS61" t="b">
        <f t="shared" si="44"/>
        <v>1</v>
      </c>
      <c r="AT61" t="b">
        <f t="shared" si="46"/>
        <v>1</v>
      </c>
      <c r="AU61">
        <f t="shared" si="4"/>
        <v>1356.9217291395873</v>
      </c>
      <c r="AV61" t="b">
        <f t="shared" si="5"/>
        <v>1</v>
      </c>
      <c r="AW61" t="b">
        <f t="shared" si="6"/>
        <v>1</v>
      </c>
      <c r="AX61" t="b">
        <f t="shared" si="45"/>
        <v>1</v>
      </c>
    </row>
    <row r="62" spans="1:50" x14ac:dyDescent="0.35">
      <c r="A62">
        <v>10</v>
      </c>
      <c r="B62">
        <f t="shared" si="7"/>
        <v>7</v>
      </c>
      <c r="C62">
        <f t="shared" si="8"/>
        <v>46</v>
      </c>
      <c r="D62">
        <f t="shared" si="9"/>
        <v>1.6287942773576258E-3</v>
      </c>
      <c r="E62">
        <f t="shared" si="10"/>
        <v>1.3583429076213793E-4</v>
      </c>
      <c r="F62">
        <f t="shared" si="11"/>
        <v>0.04</v>
      </c>
      <c r="G62">
        <f t="shared" si="12"/>
        <v>3.3960531989175591E-3</v>
      </c>
      <c r="H62">
        <f t="shared" si="13"/>
        <v>0.02</v>
      </c>
      <c r="I62">
        <f t="shared" si="14"/>
        <v>1.0249382175382502</v>
      </c>
      <c r="J62">
        <f t="shared" si="15"/>
        <v>3.2895106641161581E-4</v>
      </c>
      <c r="K62">
        <f t="shared" si="16"/>
        <v>8.2231340100005941E-3</v>
      </c>
      <c r="L62">
        <f t="shared" si="17"/>
        <v>0</v>
      </c>
      <c r="M62">
        <f t="shared" si="18"/>
        <v>2.4131564876701295</v>
      </c>
      <c r="N62">
        <f t="shared" si="19"/>
        <v>105.55</v>
      </c>
      <c r="O62">
        <f t="shared" si="20"/>
        <v>2.1109999999999998</v>
      </c>
      <c r="P62">
        <f t="shared" si="21"/>
        <v>5.124691087691251</v>
      </c>
      <c r="Q62">
        <f t="shared" si="22"/>
        <v>256.23455438456256</v>
      </c>
      <c r="R62">
        <f t="shared" si="23"/>
        <v>255.61133985339745</v>
      </c>
      <c r="S62">
        <f t="shared" si="24"/>
        <v>5.1122267970679491</v>
      </c>
      <c r="T62">
        <f t="shared" si="25"/>
        <v>12.410508339739701</v>
      </c>
      <c r="U62">
        <f t="shared" si="26"/>
        <v>164.47553320580789</v>
      </c>
      <c r="V62">
        <f t="shared" si="27"/>
        <v>8.428862991630702E-2</v>
      </c>
      <c r="W62">
        <f t="shared" si="28"/>
        <v>73.528782880865606</v>
      </c>
      <c r="X62">
        <f t="shared" si="29"/>
        <v>-74.348851792683661</v>
      </c>
      <c r="Y62">
        <f t="shared" si="30"/>
        <v>0.99673694261856227</v>
      </c>
      <c r="Z62">
        <f t="shared" si="31"/>
        <v>0.96784442013130634</v>
      </c>
      <c r="AA62">
        <f t="shared" si="32"/>
        <v>71.958121350718329</v>
      </c>
      <c r="AB62">
        <f t="shared" si="33"/>
        <v>248.20190606105717</v>
      </c>
      <c r="AC62">
        <f t="shared" si="34"/>
        <v>4.9640381212211437</v>
      </c>
      <c r="AD62">
        <f t="shared" si="35"/>
        <v>12.011441247610113</v>
      </c>
      <c r="AE62">
        <f t="shared" si="36"/>
        <v>159.18672706136255</v>
      </c>
      <c r="AF62">
        <f t="shared" si="37"/>
        <v>8.1578280145010451E-2</v>
      </c>
      <c r="AG62">
        <f t="shared" si="0"/>
        <v>3371.1755705560645</v>
      </c>
      <c r="AH62">
        <f t="shared" si="1"/>
        <v>1396.998324717387</v>
      </c>
      <c r="AI62">
        <f t="shared" si="2"/>
        <v>3371.1755705560645</v>
      </c>
      <c r="AK62" t="b">
        <f t="shared" si="38"/>
        <v>1</v>
      </c>
      <c r="AL62" t="b">
        <f t="shared" si="39"/>
        <v>1</v>
      </c>
      <c r="AM62">
        <f t="shared" si="40"/>
        <v>3371.175570556064</v>
      </c>
      <c r="AN62" t="b">
        <f t="shared" si="41"/>
        <v>1</v>
      </c>
      <c r="AO62">
        <f t="shared" si="42"/>
        <v>-71.958121350718329</v>
      </c>
      <c r="AP62">
        <f>SUM(AO63:$AO$210)</f>
        <v>3262.7734652456606</v>
      </c>
      <c r="AQ62" t="b">
        <f t="shared" si="3"/>
        <v>1</v>
      </c>
      <c r="AR62" t="b">
        <f t="shared" si="43"/>
        <v>1</v>
      </c>
      <c r="AS62" t="b">
        <f t="shared" si="44"/>
        <v>1</v>
      </c>
      <c r="AT62" t="b">
        <f t="shared" si="46"/>
        <v>1</v>
      </c>
      <c r="AU62">
        <f t="shared" si="4"/>
        <v>1396.9983247173868</v>
      </c>
      <c r="AV62" t="b">
        <f t="shared" si="5"/>
        <v>1</v>
      </c>
      <c r="AW62" t="b">
        <f t="shared" si="6"/>
        <v>1</v>
      </c>
      <c r="AX62" t="b">
        <f t="shared" si="45"/>
        <v>1</v>
      </c>
    </row>
    <row r="63" spans="1:50" x14ac:dyDescent="0.35">
      <c r="A63">
        <v>11</v>
      </c>
      <c r="B63">
        <f t="shared" si="7"/>
        <v>7</v>
      </c>
      <c r="C63">
        <f t="shared" si="8"/>
        <v>46</v>
      </c>
      <c r="D63">
        <f t="shared" si="9"/>
        <v>1.6287942773576258E-3</v>
      </c>
      <c r="E63">
        <f t="shared" si="10"/>
        <v>1.3583429076213793E-4</v>
      </c>
      <c r="F63">
        <f t="shared" si="11"/>
        <v>0.04</v>
      </c>
      <c r="G63">
        <f t="shared" si="12"/>
        <v>3.3960531989175591E-3</v>
      </c>
      <c r="H63">
        <f t="shared" si="13"/>
        <v>0.02</v>
      </c>
      <c r="I63">
        <f t="shared" si="14"/>
        <v>1.0274659916826436</v>
      </c>
      <c r="J63">
        <f t="shared" si="15"/>
        <v>3.2778940000072388E-4</v>
      </c>
      <c r="K63">
        <f t="shared" si="16"/>
        <v>8.1940946192003601E-3</v>
      </c>
      <c r="L63">
        <f t="shared" si="17"/>
        <v>0</v>
      </c>
      <c r="M63">
        <f t="shared" si="18"/>
        <v>2.4046346036509281</v>
      </c>
      <c r="N63">
        <f t="shared" si="19"/>
        <v>105.55</v>
      </c>
      <c r="O63">
        <f t="shared" si="20"/>
        <v>2.1109999999999998</v>
      </c>
      <c r="P63">
        <f t="shared" si="21"/>
        <v>5.1373299584132184</v>
      </c>
      <c r="Q63">
        <f t="shared" si="22"/>
        <v>256.86649792066089</v>
      </c>
      <c r="R63">
        <f t="shared" si="23"/>
        <v>254.70866727358217</v>
      </c>
      <c r="S63">
        <f t="shared" si="24"/>
        <v>5.0941733454716438</v>
      </c>
      <c r="T63">
        <f t="shared" si="25"/>
        <v>12.397181118446975</v>
      </c>
      <c r="U63">
        <f t="shared" si="26"/>
        <v>163.89470000036195</v>
      </c>
      <c r="V63">
        <f t="shared" si="27"/>
        <v>8.4198115233700618E-2</v>
      </c>
      <c r="W63">
        <f t="shared" si="28"/>
        <v>73.238414694067899</v>
      </c>
      <c r="X63">
        <f t="shared" si="29"/>
        <v>-74.055587593053815</v>
      </c>
      <c r="Y63">
        <f t="shared" si="30"/>
        <v>0.99673694261856227</v>
      </c>
      <c r="Z63">
        <f t="shared" si="31"/>
        <v>0.96468628825211356</v>
      </c>
      <c r="AA63">
        <f t="shared" si="32"/>
        <v>71.440409919472359</v>
      </c>
      <c r="AB63">
        <f t="shared" si="33"/>
        <v>246.51836237981797</v>
      </c>
      <c r="AC63">
        <f t="shared" si="34"/>
        <v>4.9303672475963598</v>
      </c>
      <c r="AD63">
        <f t="shared" si="35"/>
        <v>11.959390637943798</v>
      </c>
      <c r="AE63">
        <f t="shared" si="36"/>
        <v>158.10696980754284</v>
      </c>
      <c r="AF63">
        <f t="shared" si="37"/>
        <v>8.1224767262622385E-2</v>
      </c>
      <c r="AG63">
        <f t="shared" si="0"/>
        <v>3456.2675097272249</v>
      </c>
      <c r="AH63">
        <f t="shared" si="1"/>
        <v>1437.3358449053403</v>
      </c>
      <c r="AI63">
        <f t="shared" si="2"/>
        <v>3456.2675097272249</v>
      </c>
      <c r="AK63" t="b">
        <f t="shared" si="38"/>
        <v>1</v>
      </c>
      <c r="AL63" t="b">
        <f t="shared" si="39"/>
        <v>1</v>
      </c>
      <c r="AM63">
        <f t="shared" si="40"/>
        <v>3456.2675097272249</v>
      </c>
      <c r="AN63" t="b">
        <f t="shared" si="41"/>
        <v>1</v>
      </c>
      <c r="AO63">
        <f t="shared" si="42"/>
        <v>-71.440409919472359</v>
      </c>
      <c r="AP63">
        <f>SUM(AO64:$AO$210)</f>
        <v>3334.2138751651332</v>
      </c>
      <c r="AQ63" t="b">
        <f t="shared" si="3"/>
        <v>1</v>
      </c>
      <c r="AR63" t="b">
        <f t="shared" si="43"/>
        <v>1</v>
      </c>
      <c r="AS63" t="b">
        <f t="shared" si="44"/>
        <v>1</v>
      </c>
      <c r="AT63" t="b">
        <f t="shared" si="46"/>
        <v>1</v>
      </c>
      <c r="AU63">
        <f t="shared" si="4"/>
        <v>1437.3358449053405</v>
      </c>
      <c r="AV63" t="b">
        <f t="shared" si="5"/>
        <v>1</v>
      </c>
      <c r="AW63" t="b">
        <f t="shared" si="6"/>
        <v>1</v>
      </c>
      <c r="AX63" t="b">
        <f t="shared" si="45"/>
        <v>1</v>
      </c>
    </row>
    <row r="64" spans="1:50" x14ac:dyDescent="0.35">
      <c r="A64">
        <v>12</v>
      </c>
      <c r="B64">
        <f t="shared" si="7"/>
        <v>7</v>
      </c>
      <c r="C64">
        <f t="shared" si="8"/>
        <v>46</v>
      </c>
      <c r="D64">
        <f t="shared" si="9"/>
        <v>1.6287942773576258E-3</v>
      </c>
      <c r="E64">
        <f t="shared" si="10"/>
        <v>1.3583429076213793E-4</v>
      </c>
      <c r="F64">
        <f t="shared" si="11"/>
        <v>0.04</v>
      </c>
      <c r="G64">
        <f t="shared" si="12"/>
        <v>3.3960531989175591E-3</v>
      </c>
      <c r="H64">
        <f t="shared" si="13"/>
        <v>0.02</v>
      </c>
      <c r="I64">
        <f t="shared" si="14"/>
        <v>1.0300000000000005</v>
      </c>
      <c r="J64">
        <f t="shared" si="15"/>
        <v>3.2663183592901847E-4</v>
      </c>
      <c r="K64">
        <f t="shared" si="16"/>
        <v>8.1651577788653153E-3</v>
      </c>
      <c r="L64">
        <f t="shared" si="17"/>
        <v>0</v>
      </c>
      <c r="M64">
        <f t="shared" si="18"/>
        <v>2.3961428140361334</v>
      </c>
      <c r="N64">
        <f t="shared" si="19"/>
        <v>105.55</v>
      </c>
      <c r="O64">
        <f t="shared" si="20"/>
        <v>2.1109999999999998</v>
      </c>
      <c r="P64">
        <f t="shared" si="21"/>
        <v>5.1500000000000021</v>
      </c>
      <c r="Q64">
        <f t="shared" si="22"/>
        <v>257.50000000000011</v>
      </c>
      <c r="R64">
        <f t="shared" si="23"/>
        <v>253.80918241535545</v>
      </c>
      <c r="S64">
        <f t="shared" si="24"/>
        <v>5.0761836483071088</v>
      </c>
      <c r="T64">
        <f t="shared" si="25"/>
        <v>12.383868208802285</v>
      </c>
      <c r="U64">
        <f t="shared" si="26"/>
        <v>163.31591796450923</v>
      </c>
      <c r="V64">
        <f t="shared" si="27"/>
        <v>8.4107697751722291E-2</v>
      </c>
      <c r="W64">
        <f t="shared" si="28"/>
        <v>72.949104895985116</v>
      </c>
      <c r="X64">
        <f t="shared" si="29"/>
        <v>-73.763392009194433</v>
      </c>
      <c r="Y64">
        <f t="shared" si="30"/>
        <v>0.99673694261856227</v>
      </c>
      <c r="Z64">
        <f t="shared" si="31"/>
        <v>0.96153846153846079</v>
      </c>
      <c r="AA64">
        <f t="shared" si="32"/>
        <v>70.926338470379193</v>
      </c>
      <c r="AB64">
        <f t="shared" si="33"/>
        <v>244.84623810857286</v>
      </c>
      <c r="AC64">
        <f t="shared" si="34"/>
        <v>4.8969247621714569</v>
      </c>
      <c r="AD64">
        <f t="shared" si="35"/>
        <v>11.907565585386804</v>
      </c>
      <c r="AE64">
        <f t="shared" si="36"/>
        <v>157.03453650433568</v>
      </c>
      <c r="AF64">
        <f t="shared" si="37"/>
        <v>8.0872786299732907E-2</v>
      </c>
      <c r="AG64">
        <f t="shared" si="0"/>
        <v>3541.3458221809351</v>
      </c>
      <c r="AH64">
        <f t="shared" si="1"/>
        <v>1477.9360401376862</v>
      </c>
      <c r="AI64">
        <f t="shared" si="2"/>
        <v>3541.3458221809351</v>
      </c>
      <c r="AK64" t="b">
        <f t="shared" si="38"/>
        <v>1</v>
      </c>
      <c r="AL64" t="b">
        <f t="shared" si="39"/>
        <v>1</v>
      </c>
      <c r="AM64">
        <f t="shared" si="40"/>
        <v>3541.3458221809351</v>
      </c>
      <c r="AN64" t="b">
        <f t="shared" si="41"/>
        <v>1</v>
      </c>
      <c r="AO64">
        <f t="shared" si="42"/>
        <v>-70.926338470379193</v>
      </c>
      <c r="AP64">
        <f>SUM(AO65:$AO$210)</f>
        <v>3405.1402136355127</v>
      </c>
      <c r="AQ64" t="b">
        <f t="shared" si="3"/>
        <v>1</v>
      </c>
      <c r="AR64" t="b">
        <f t="shared" si="43"/>
        <v>1</v>
      </c>
      <c r="AS64" t="b">
        <f t="shared" si="44"/>
        <v>1</v>
      </c>
      <c r="AT64" t="b">
        <f t="shared" si="46"/>
        <v>1</v>
      </c>
      <c r="AU64">
        <f t="shared" si="4"/>
        <v>1477.9360401376862</v>
      </c>
      <c r="AV64" t="b">
        <f t="shared" si="5"/>
        <v>1</v>
      </c>
      <c r="AW64" t="b">
        <f t="shared" si="6"/>
        <v>1</v>
      </c>
      <c r="AX64" t="b">
        <f t="shared" si="45"/>
        <v>1</v>
      </c>
    </row>
    <row r="65" spans="1:50" x14ac:dyDescent="0.35">
      <c r="A65">
        <v>13</v>
      </c>
      <c r="B65">
        <f t="shared" si="7"/>
        <v>7</v>
      </c>
      <c r="C65">
        <f t="shared" si="8"/>
        <v>46</v>
      </c>
      <c r="D65">
        <f t="shared" si="9"/>
        <v>1.6287942773576258E-3</v>
      </c>
      <c r="E65">
        <f t="shared" si="10"/>
        <v>1.3583429076213793E-4</v>
      </c>
      <c r="F65">
        <f t="shared" si="11"/>
        <v>0.04</v>
      </c>
      <c r="G65">
        <f t="shared" si="12"/>
        <v>3.3960531989175591E-3</v>
      </c>
      <c r="H65">
        <f t="shared" si="13"/>
        <v>0.02</v>
      </c>
      <c r="I65">
        <f t="shared" si="14"/>
        <v>1.0325402578654732</v>
      </c>
      <c r="J65">
        <f t="shared" si="15"/>
        <v>3.2547835970939154E-4</v>
      </c>
      <c r="K65">
        <f t="shared" si="16"/>
        <v>8.136323126846064E-3</v>
      </c>
      <c r="L65">
        <f t="shared" si="17"/>
        <v>0</v>
      </c>
      <c r="M65">
        <f t="shared" si="18"/>
        <v>2.387681012549578</v>
      </c>
      <c r="N65">
        <f t="shared" si="19"/>
        <v>105.55</v>
      </c>
      <c r="O65">
        <f t="shared" si="20"/>
        <v>2.1109999999999998</v>
      </c>
      <c r="P65">
        <f t="shared" si="21"/>
        <v>5.1627012893273658</v>
      </c>
      <c r="Q65">
        <f t="shared" si="22"/>
        <v>258.13506446636831</v>
      </c>
      <c r="R65">
        <f t="shared" si="23"/>
        <v>252.91287402151386</v>
      </c>
      <c r="S65">
        <f t="shared" si="24"/>
        <v>5.0582574804302771</v>
      </c>
      <c r="T65">
        <f t="shared" si="25"/>
        <v>12.370569595436848</v>
      </c>
      <c r="U65">
        <f t="shared" si="26"/>
        <v>162.73917985469578</v>
      </c>
      <c r="V65">
        <f t="shared" si="27"/>
        <v>8.4017377365991602E-2</v>
      </c>
      <c r="W65">
        <f t="shared" si="28"/>
        <v>72.660849713584952</v>
      </c>
      <c r="X65">
        <f t="shared" si="29"/>
        <v>-73.472261231957162</v>
      </c>
      <c r="Y65">
        <f t="shared" si="30"/>
        <v>0.99673694261856227</v>
      </c>
      <c r="Z65">
        <f t="shared" si="31"/>
        <v>0.95840090636400144</v>
      </c>
      <c r="AA65">
        <f t="shared" si="32"/>
        <v>70.41588175732042</v>
      </c>
      <c r="AB65">
        <f t="shared" si="33"/>
        <v>243.18545578991697</v>
      </c>
      <c r="AC65">
        <f t="shared" si="34"/>
        <v>4.8637091157983399</v>
      </c>
      <c r="AD65">
        <f t="shared" si="35"/>
        <v>11.855965112505634</v>
      </c>
      <c r="AE65">
        <f t="shared" si="36"/>
        <v>155.96937747367468</v>
      </c>
      <c r="AF65">
        <f t="shared" si="37"/>
        <v>8.0522330617892685E-2</v>
      </c>
      <c r="AG65">
        <f t="shared" si="0"/>
        <v>3626.41152811349</v>
      </c>
      <c r="AH65">
        <f t="shared" si="1"/>
        <v>1518.8006727252018</v>
      </c>
      <c r="AI65">
        <f t="shared" si="2"/>
        <v>3626.41152811349</v>
      </c>
      <c r="AK65" t="b">
        <f t="shared" si="38"/>
        <v>1</v>
      </c>
      <c r="AL65" t="b">
        <f t="shared" si="39"/>
        <v>1</v>
      </c>
      <c r="AM65">
        <f t="shared" si="40"/>
        <v>3626.41152811349</v>
      </c>
      <c r="AN65" t="b">
        <f t="shared" si="41"/>
        <v>1</v>
      </c>
      <c r="AO65">
        <f t="shared" si="42"/>
        <v>-70.41588175732042</v>
      </c>
      <c r="AP65">
        <f>SUM(AO66:$AO$210)</f>
        <v>3475.5560953928334</v>
      </c>
      <c r="AQ65" t="b">
        <f t="shared" si="3"/>
        <v>1</v>
      </c>
      <c r="AR65" t="b">
        <f t="shared" si="43"/>
        <v>1</v>
      </c>
      <c r="AS65" t="b">
        <f t="shared" si="44"/>
        <v>1</v>
      </c>
      <c r="AT65" t="b">
        <f t="shared" si="46"/>
        <v>1</v>
      </c>
      <c r="AU65">
        <f t="shared" si="4"/>
        <v>1518.8006727252018</v>
      </c>
      <c r="AV65" t="b">
        <f t="shared" si="5"/>
        <v>1</v>
      </c>
      <c r="AW65" t="b">
        <f t="shared" si="6"/>
        <v>1</v>
      </c>
      <c r="AX65" t="b">
        <f t="shared" si="45"/>
        <v>1</v>
      </c>
    </row>
    <row r="66" spans="1:50" x14ac:dyDescent="0.35">
      <c r="A66">
        <v>14</v>
      </c>
      <c r="B66">
        <f t="shared" si="7"/>
        <v>7</v>
      </c>
      <c r="C66">
        <f t="shared" si="8"/>
        <v>46</v>
      </c>
      <c r="D66">
        <f t="shared" si="9"/>
        <v>1.6287942773576258E-3</v>
      </c>
      <c r="E66">
        <f t="shared" si="10"/>
        <v>1.3583429076213793E-4</v>
      </c>
      <c r="F66">
        <f t="shared" si="11"/>
        <v>0.04</v>
      </c>
      <c r="G66">
        <f t="shared" si="12"/>
        <v>3.3960531989175591E-3</v>
      </c>
      <c r="H66">
        <f t="shared" si="13"/>
        <v>0.02</v>
      </c>
      <c r="I66">
        <f t="shared" si="14"/>
        <v>1.0350867806921333</v>
      </c>
      <c r="J66">
        <f t="shared" si="15"/>
        <v>3.2432895690589526E-4</v>
      </c>
      <c r="K66">
        <f t="shared" si="16"/>
        <v>8.1075903022721097E-3</v>
      </c>
      <c r="L66">
        <f t="shared" si="17"/>
        <v>0</v>
      </c>
      <c r="M66">
        <f t="shared" si="18"/>
        <v>2.3792490932904</v>
      </c>
      <c r="N66">
        <f t="shared" si="19"/>
        <v>105.55</v>
      </c>
      <c r="O66">
        <f t="shared" si="20"/>
        <v>2.1109999999999998</v>
      </c>
      <c r="P66">
        <f t="shared" si="21"/>
        <v>5.1754339034606662</v>
      </c>
      <c r="Q66">
        <f t="shared" si="22"/>
        <v>258.77169517303332</v>
      </c>
      <c r="R66">
        <f t="shared" si="23"/>
        <v>252.01973087460794</v>
      </c>
      <c r="S66">
        <f t="shared" si="24"/>
        <v>5.0403946174921588</v>
      </c>
      <c r="T66">
        <f t="shared" si="25"/>
        <v>12.357285262998378</v>
      </c>
      <c r="U66">
        <f t="shared" si="26"/>
        <v>162.16447845294763</v>
      </c>
      <c r="V66">
        <f t="shared" si="27"/>
        <v>8.3927153972240195E-2</v>
      </c>
      <c r="W66">
        <f t="shared" si="28"/>
        <v>72.373645387197541</v>
      </c>
      <c r="X66">
        <f t="shared" si="29"/>
        <v>-73.18219146568353</v>
      </c>
      <c r="Y66">
        <f t="shared" si="30"/>
        <v>0.99673694261856227</v>
      </c>
      <c r="Z66">
        <f t="shared" si="31"/>
        <v>0.95527358921211381</v>
      </c>
      <c r="AA66">
        <f t="shared" si="32"/>
        <v>69.909014707831631</v>
      </c>
      <c r="AB66">
        <f t="shared" si="33"/>
        <v>241.53593849183596</v>
      </c>
      <c r="AC66">
        <f t="shared" si="34"/>
        <v>4.8307187698367189</v>
      </c>
      <c r="AD66">
        <f t="shared" si="35"/>
        <v>11.804588246102419</v>
      </c>
      <c r="AE66">
        <f t="shared" si="36"/>
        <v>154.91144337445778</v>
      </c>
      <c r="AF66">
        <f t="shared" si="37"/>
        <v>8.017339360741961E-2</v>
      </c>
      <c r="AG66">
        <f t="shared" si="0"/>
        <v>3711.4656472653833</v>
      </c>
      <c r="AH66">
        <f t="shared" si="1"/>
        <v>1559.9315169361207</v>
      </c>
      <c r="AI66">
        <f t="shared" si="2"/>
        <v>3711.4656472653833</v>
      </c>
      <c r="AK66" t="b">
        <f t="shared" si="38"/>
        <v>1</v>
      </c>
      <c r="AL66" t="b">
        <f t="shared" si="39"/>
        <v>1</v>
      </c>
      <c r="AM66">
        <f t="shared" si="40"/>
        <v>3711.4656472653837</v>
      </c>
      <c r="AN66" t="b">
        <f t="shared" si="41"/>
        <v>1</v>
      </c>
      <c r="AO66">
        <f t="shared" si="42"/>
        <v>-69.909014707831631</v>
      </c>
      <c r="AP66">
        <f>SUM(AO67:$AO$210)</f>
        <v>3545.4651101006648</v>
      </c>
      <c r="AQ66" t="b">
        <f t="shared" si="3"/>
        <v>1</v>
      </c>
      <c r="AR66" t="b">
        <f t="shared" si="43"/>
        <v>1</v>
      </c>
      <c r="AS66" t="b">
        <f t="shared" si="44"/>
        <v>1</v>
      </c>
      <c r="AT66" t="b">
        <f t="shared" si="46"/>
        <v>1</v>
      </c>
      <c r="AU66">
        <f t="shared" si="4"/>
        <v>1559.9315169361205</v>
      </c>
      <c r="AV66" t="b">
        <f t="shared" si="5"/>
        <v>1</v>
      </c>
      <c r="AW66" t="b">
        <f t="shared" si="6"/>
        <v>1</v>
      </c>
      <c r="AX66" t="b">
        <f t="shared" si="45"/>
        <v>1</v>
      </c>
    </row>
    <row r="67" spans="1:50" x14ac:dyDescent="0.35">
      <c r="A67">
        <v>15</v>
      </c>
      <c r="B67">
        <f t="shared" si="7"/>
        <v>8</v>
      </c>
      <c r="C67">
        <f t="shared" si="8"/>
        <v>47</v>
      </c>
      <c r="D67">
        <f t="shared" si="9"/>
        <v>1.7715633512567219E-3</v>
      </c>
      <c r="E67">
        <f t="shared" si="10"/>
        <v>1.4775028596702988E-4</v>
      </c>
      <c r="F67">
        <f t="shared" si="11"/>
        <v>0.04</v>
      </c>
      <c r="G67">
        <f t="shared" si="12"/>
        <v>3.3960531989175591E-3</v>
      </c>
      <c r="H67">
        <f t="shared" si="13"/>
        <v>0.02</v>
      </c>
      <c r="I67">
        <f t="shared" si="14"/>
        <v>1.0376395839310655</v>
      </c>
      <c r="J67">
        <f t="shared" si="15"/>
        <v>3.5153473392045314E-4</v>
      </c>
      <c r="K67">
        <f t="shared" si="16"/>
        <v>8.078862663632903E-3</v>
      </c>
      <c r="L67">
        <f t="shared" si="17"/>
        <v>0</v>
      </c>
      <c r="M67">
        <f t="shared" si="18"/>
        <v>2.3708186958928468</v>
      </c>
      <c r="N67">
        <f t="shared" si="19"/>
        <v>105.55</v>
      </c>
      <c r="O67">
        <f t="shared" si="20"/>
        <v>2.1109999999999998</v>
      </c>
      <c r="P67">
        <f t="shared" si="21"/>
        <v>5.1881979196553276</v>
      </c>
      <c r="Q67">
        <f t="shared" si="22"/>
        <v>259.40989598276639</v>
      </c>
      <c r="R67">
        <f t="shared" si="23"/>
        <v>251.12974179680171</v>
      </c>
      <c r="S67">
        <f t="shared" si="24"/>
        <v>5.022594835936034</v>
      </c>
      <c r="T67">
        <f t="shared" si="25"/>
        <v>12.344015196151078</v>
      </c>
      <c r="U67">
        <f t="shared" si="26"/>
        <v>175.76736696022658</v>
      </c>
      <c r="V67">
        <f t="shared" si="27"/>
        <v>9.1191588760634212E-2</v>
      </c>
      <c r="W67">
        <f t="shared" si="28"/>
        <v>57.904573215727368</v>
      </c>
      <c r="X67">
        <f t="shared" si="29"/>
        <v>-58.71026397341663</v>
      </c>
      <c r="Y67">
        <f t="shared" si="30"/>
        <v>0.99673694261856227</v>
      </c>
      <c r="Z67">
        <f t="shared" si="31"/>
        <v>0.95215647667554271</v>
      </c>
      <c r="AA67">
        <f t="shared" si="32"/>
        <v>55.901358089619436</v>
      </c>
      <c r="AB67">
        <f t="shared" si="33"/>
        <v>239.89760980414215</v>
      </c>
      <c r="AC67">
        <f t="shared" si="34"/>
        <v>4.7979521960828428</v>
      </c>
      <c r="AD67">
        <f t="shared" si="35"/>
        <v>11.753434017196568</v>
      </c>
      <c r="AE67">
        <f t="shared" si="36"/>
        <v>167.35803683938653</v>
      </c>
      <c r="AF67">
        <f t="shared" si="37"/>
        <v>8.6828661856770489E-2</v>
      </c>
      <c r="AG67">
        <f t="shared" si="0"/>
        <v>3782.3262839785175</v>
      </c>
      <c r="AH67">
        <f t="shared" si="1"/>
        <v>1595.3671575692122</v>
      </c>
      <c r="AI67">
        <f t="shared" si="2"/>
        <v>3782.3262839785175</v>
      </c>
      <c r="AK67" t="b">
        <f t="shared" si="38"/>
        <v>1</v>
      </c>
      <c r="AL67" t="b">
        <f t="shared" si="39"/>
        <v>1</v>
      </c>
      <c r="AM67">
        <f t="shared" si="40"/>
        <v>3782.326283978517</v>
      </c>
      <c r="AN67" t="b">
        <f t="shared" si="41"/>
        <v>1</v>
      </c>
      <c r="AO67">
        <f t="shared" si="42"/>
        <v>-55.901358089619436</v>
      </c>
      <c r="AP67">
        <f>SUM(AO68:$AO$210)</f>
        <v>3601.3664681902846</v>
      </c>
      <c r="AQ67" t="b">
        <f t="shared" si="3"/>
        <v>1</v>
      </c>
      <c r="AR67" t="b">
        <f t="shared" si="43"/>
        <v>1</v>
      </c>
      <c r="AS67" t="b">
        <f t="shared" si="44"/>
        <v>1</v>
      </c>
      <c r="AT67" t="b">
        <f t="shared" si="46"/>
        <v>1</v>
      </c>
      <c r="AU67">
        <f t="shared" si="4"/>
        <v>1595.3671575692124</v>
      </c>
      <c r="AV67" t="b">
        <f t="shared" si="5"/>
        <v>1</v>
      </c>
      <c r="AW67" t="b">
        <f t="shared" si="6"/>
        <v>1</v>
      </c>
      <c r="AX67" t="b">
        <f t="shared" si="45"/>
        <v>1</v>
      </c>
    </row>
    <row r="68" spans="1:50" x14ac:dyDescent="0.35">
      <c r="A68">
        <v>16</v>
      </c>
      <c r="B68">
        <f t="shared" si="7"/>
        <v>8</v>
      </c>
      <c r="C68">
        <f t="shared" si="8"/>
        <v>47</v>
      </c>
      <c r="D68">
        <f t="shared" si="9"/>
        <v>1.7715633512567219E-3</v>
      </c>
      <c r="E68">
        <f t="shared" si="10"/>
        <v>1.4775028596702988E-4</v>
      </c>
      <c r="F68">
        <f t="shared" si="11"/>
        <v>0.04</v>
      </c>
      <c r="G68">
        <f t="shared" si="12"/>
        <v>3.3960531989175591E-3</v>
      </c>
      <c r="H68">
        <f t="shared" si="13"/>
        <v>0.02</v>
      </c>
      <c r="I68">
        <f t="shared" si="14"/>
        <v>1.0401986830714602</v>
      </c>
      <c r="J68">
        <f t="shared" si="15"/>
        <v>3.5028914029414896E-4</v>
      </c>
      <c r="K68">
        <f t="shared" si="16"/>
        <v>8.0502368156850166E-3</v>
      </c>
      <c r="L68">
        <f t="shared" si="17"/>
        <v>0</v>
      </c>
      <c r="M68">
        <f t="shared" si="18"/>
        <v>2.3624181699368676</v>
      </c>
      <c r="N68">
        <f t="shared" si="19"/>
        <v>105.55</v>
      </c>
      <c r="O68">
        <f t="shared" si="20"/>
        <v>2.1109999999999998</v>
      </c>
      <c r="P68">
        <f t="shared" si="21"/>
        <v>5.200993415357301</v>
      </c>
      <c r="Q68">
        <f t="shared" si="22"/>
        <v>260.04967076786505</v>
      </c>
      <c r="R68">
        <f t="shared" si="23"/>
        <v>250.23991335148997</v>
      </c>
      <c r="S68">
        <f t="shared" si="24"/>
        <v>5.0047982670297992</v>
      </c>
      <c r="T68">
        <f t="shared" si="25"/>
        <v>12.330612426344679</v>
      </c>
      <c r="U68">
        <f t="shared" si="26"/>
        <v>175.14457014707449</v>
      </c>
      <c r="V68">
        <f t="shared" si="27"/>
        <v>9.1092575607051932E-2</v>
      </c>
      <c r="W68">
        <f t="shared" si="28"/>
        <v>57.668839935433951</v>
      </c>
      <c r="X68">
        <f t="shared" si="29"/>
        <v>-58.47167588767806</v>
      </c>
      <c r="Y68">
        <f t="shared" si="30"/>
        <v>0.99673694261856227</v>
      </c>
      <c r="Z68">
        <f t="shared" si="31"/>
        <v>0.94904953545604287</v>
      </c>
      <c r="AA68">
        <f t="shared" si="32"/>
        <v>55.492516838537171</v>
      </c>
      <c r="AB68">
        <f t="shared" si="33"/>
        <v>238.26755422034779</v>
      </c>
      <c r="AC68">
        <f t="shared" si="34"/>
        <v>4.765351084406956</v>
      </c>
      <c r="AD68">
        <f t="shared" si="35"/>
        <v>11.702361995110927</v>
      </c>
      <c r="AE68">
        <f t="shared" si="36"/>
        <v>166.22087293572935</v>
      </c>
      <c r="AF68">
        <f t="shared" si="37"/>
        <v>8.6451366563367105E-2</v>
      </c>
      <c r="AG68">
        <f t="shared" si="0"/>
        <v>3853.1803118913126</v>
      </c>
      <c r="AH68">
        <f t="shared" si="1"/>
        <v>1631.0322875624868</v>
      </c>
      <c r="AI68">
        <f t="shared" si="2"/>
        <v>3853.1803118913126</v>
      </c>
      <c r="AK68" t="b">
        <f t="shared" si="38"/>
        <v>1</v>
      </c>
      <c r="AL68" t="b">
        <f t="shared" si="39"/>
        <v>1</v>
      </c>
      <c r="AM68">
        <f t="shared" si="40"/>
        <v>3853.1803118913131</v>
      </c>
      <c r="AN68" t="b">
        <f t="shared" si="41"/>
        <v>1</v>
      </c>
      <c r="AO68">
        <f t="shared" si="42"/>
        <v>-55.492516838537171</v>
      </c>
      <c r="AP68">
        <f>SUM(AO69:$AO$210)</f>
        <v>3656.8589850288217</v>
      </c>
      <c r="AQ68" t="b">
        <f t="shared" si="3"/>
        <v>1</v>
      </c>
      <c r="AR68" t="b">
        <f t="shared" si="43"/>
        <v>1</v>
      </c>
      <c r="AS68" t="b">
        <f t="shared" si="44"/>
        <v>1</v>
      </c>
      <c r="AT68" t="b">
        <f t="shared" si="46"/>
        <v>1</v>
      </c>
      <c r="AU68">
        <f t="shared" si="4"/>
        <v>1631.0322875624868</v>
      </c>
      <c r="AV68" t="b">
        <f t="shared" si="5"/>
        <v>1</v>
      </c>
      <c r="AW68" t="b">
        <f t="shared" si="6"/>
        <v>1</v>
      </c>
      <c r="AX68" t="b">
        <f t="shared" si="45"/>
        <v>1</v>
      </c>
    </row>
    <row r="69" spans="1:50" x14ac:dyDescent="0.35">
      <c r="A69">
        <v>17</v>
      </c>
      <c r="B69">
        <f t="shared" si="7"/>
        <v>8</v>
      </c>
      <c r="C69">
        <f t="shared" si="8"/>
        <v>47</v>
      </c>
      <c r="D69">
        <f t="shared" si="9"/>
        <v>1.7715633512567219E-3</v>
      </c>
      <c r="E69">
        <f t="shared" si="10"/>
        <v>1.4775028596702988E-4</v>
      </c>
      <c r="F69">
        <f t="shared" si="11"/>
        <v>0.04</v>
      </c>
      <c r="G69">
        <f t="shared" si="12"/>
        <v>3.3960531989175591E-3</v>
      </c>
      <c r="H69">
        <f t="shared" si="13"/>
        <v>0.02</v>
      </c>
      <c r="I69">
        <f t="shared" si="14"/>
        <v>1.0427640936407094</v>
      </c>
      <c r="J69">
        <f t="shared" si="15"/>
        <v>3.490479601818796E-4</v>
      </c>
      <c r="K69">
        <f t="shared" si="16"/>
        <v>8.0217123977533132E-3</v>
      </c>
      <c r="L69">
        <f t="shared" si="17"/>
        <v>0</v>
      </c>
      <c r="M69">
        <f t="shared" si="18"/>
        <v>2.3540474095789321</v>
      </c>
      <c r="N69">
        <f t="shared" si="19"/>
        <v>105.55</v>
      </c>
      <c r="O69">
        <f t="shared" si="20"/>
        <v>2.1109999999999998</v>
      </c>
      <c r="P69">
        <f t="shared" si="21"/>
        <v>5.2138204682035472</v>
      </c>
      <c r="Q69">
        <f t="shared" si="22"/>
        <v>260.69102341017737</v>
      </c>
      <c r="R69">
        <f t="shared" si="23"/>
        <v>249.35323783683637</v>
      </c>
      <c r="S69">
        <f t="shared" si="24"/>
        <v>4.9870647567367277</v>
      </c>
      <c r="T69">
        <f t="shared" si="25"/>
        <v>12.317224208872807</v>
      </c>
      <c r="U69">
        <f t="shared" si="26"/>
        <v>174.5239800909398</v>
      </c>
      <c r="V69">
        <f t="shared" si="27"/>
        <v>9.0993669959049034E-2</v>
      </c>
      <c r="W69">
        <f t="shared" si="28"/>
        <v>57.433975110328007</v>
      </c>
      <c r="X69">
        <f t="shared" si="29"/>
        <v>-58.233966372564026</v>
      </c>
      <c r="Y69">
        <f t="shared" si="30"/>
        <v>0.99673694261856227</v>
      </c>
      <c r="Z69">
        <f t="shared" si="31"/>
        <v>0.945952732364023</v>
      </c>
      <c r="AA69">
        <f t="shared" si="32"/>
        <v>55.086579606521553</v>
      </c>
      <c r="AB69">
        <f t="shared" si="33"/>
        <v>236.64857453350973</v>
      </c>
      <c r="AC69">
        <f t="shared" si="34"/>
        <v>4.7329714906701952</v>
      </c>
      <c r="AD69">
        <f t="shared" si="35"/>
        <v>11.651511895523523</v>
      </c>
      <c r="AE69">
        <f t="shared" si="36"/>
        <v>165.09143583006886</v>
      </c>
      <c r="AF69">
        <f t="shared" si="37"/>
        <v>8.6075710725592544E-2</v>
      </c>
      <c r="AG69">
        <f t="shared" si="0"/>
        <v>3924.0285879389007</v>
      </c>
      <c r="AH69">
        <f t="shared" si="1"/>
        <v>1666.928445014109</v>
      </c>
      <c r="AI69">
        <f t="shared" si="2"/>
        <v>3924.0285879389007</v>
      </c>
      <c r="AK69" t="b">
        <f t="shared" si="38"/>
        <v>1</v>
      </c>
      <c r="AL69" t="b">
        <f t="shared" si="39"/>
        <v>1</v>
      </c>
      <c r="AM69">
        <f t="shared" si="40"/>
        <v>3924.0285879389007</v>
      </c>
      <c r="AN69" t="b">
        <f t="shared" si="41"/>
        <v>1</v>
      </c>
      <c r="AO69">
        <f t="shared" si="42"/>
        <v>-55.086579606521553</v>
      </c>
      <c r="AP69">
        <f>SUM(AO70:$AO$210)</f>
        <v>3711.9455646353435</v>
      </c>
      <c r="AQ69" t="b">
        <f t="shared" si="3"/>
        <v>1</v>
      </c>
      <c r="AR69" t="b">
        <f t="shared" si="43"/>
        <v>1</v>
      </c>
      <c r="AS69" t="b">
        <f t="shared" si="44"/>
        <v>1</v>
      </c>
      <c r="AT69" t="b">
        <f t="shared" si="46"/>
        <v>1</v>
      </c>
      <c r="AU69">
        <f t="shared" si="4"/>
        <v>1666.928445014109</v>
      </c>
      <c r="AV69" t="b">
        <f t="shared" si="5"/>
        <v>1</v>
      </c>
      <c r="AW69" t="b">
        <f t="shared" si="6"/>
        <v>1</v>
      </c>
      <c r="AX69" t="b">
        <f t="shared" si="45"/>
        <v>1</v>
      </c>
    </row>
    <row r="70" spans="1:50" x14ac:dyDescent="0.35">
      <c r="A70">
        <v>18</v>
      </c>
      <c r="B70">
        <f t="shared" si="7"/>
        <v>8</v>
      </c>
      <c r="C70">
        <f t="shared" si="8"/>
        <v>47</v>
      </c>
      <c r="D70">
        <f t="shared" si="9"/>
        <v>1.7715633512567219E-3</v>
      </c>
      <c r="E70">
        <f t="shared" si="10"/>
        <v>1.4775028596702988E-4</v>
      </c>
      <c r="F70">
        <f t="shared" si="11"/>
        <v>0.04</v>
      </c>
      <c r="G70">
        <f t="shared" si="12"/>
        <v>3.3960531989175591E-3</v>
      </c>
      <c r="H70">
        <f t="shared" si="13"/>
        <v>0.02</v>
      </c>
      <c r="I70">
        <f t="shared" si="14"/>
        <v>1.0453358312044991</v>
      </c>
      <c r="J70">
        <f t="shared" si="15"/>
        <v>3.4781117794523315E-4</v>
      </c>
      <c r="K70">
        <f t="shared" si="16"/>
        <v>7.9932890504406454E-3</v>
      </c>
      <c r="L70">
        <f t="shared" si="17"/>
        <v>0</v>
      </c>
      <c r="M70">
        <f t="shared" si="18"/>
        <v>2.3457063093505459</v>
      </c>
      <c r="N70">
        <f t="shared" si="19"/>
        <v>105.55</v>
      </c>
      <c r="O70">
        <f t="shared" si="20"/>
        <v>2.1109999999999998</v>
      </c>
      <c r="P70">
        <f t="shared" si="21"/>
        <v>5.2266791560224952</v>
      </c>
      <c r="Q70">
        <f t="shared" si="22"/>
        <v>261.33395780112477</v>
      </c>
      <c r="R70">
        <f t="shared" si="23"/>
        <v>248.46970408105628</v>
      </c>
      <c r="S70">
        <f t="shared" si="24"/>
        <v>4.9693940816211253</v>
      </c>
      <c r="T70">
        <f t="shared" si="25"/>
        <v>12.303850527934953</v>
      </c>
      <c r="U70">
        <f t="shared" si="26"/>
        <v>173.90558897261658</v>
      </c>
      <c r="V70">
        <f t="shared" si="27"/>
        <v>9.0894871699899057E-2</v>
      </c>
      <c r="W70">
        <f t="shared" si="28"/>
        <v>57.199975627183733</v>
      </c>
      <c r="X70">
        <f t="shared" si="29"/>
        <v>-57.997132279006649</v>
      </c>
      <c r="Y70">
        <f t="shared" si="30"/>
        <v>0.99673694261856227</v>
      </c>
      <c r="Z70">
        <f t="shared" si="31"/>
        <v>0.94286603431819138</v>
      </c>
      <c r="AA70">
        <f t="shared" si="32"/>
        <v>54.683526113734558</v>
      </c>
      <c r="AB70">
        <f t="shared" si="33"/>
        <v>235.04059548515542</v>
      </c>
      <c r="AC70">
        <f t="shared" si="34"/>
        <v>4.7008119097031082</v>
      </c>
      <c r="AD70">
        <f t="shared" si="35"/>
        <v>11.600882754117816</v>
      </c>
      <c r="AE70">
        <f t="shared" si="36"/>
        <v>163.96967302038038</v>
      </c>
      <c r="AF70">
        <f t="shared" si="37"/>
        <v>8.5701687219544631E-2</v>
      </c>
      <c r="AG70">
        <f t="shared" si="0"/>
        <v>3994.8719687127286</v>
      </c>
      <c r="AH70">
        <f t="shared" si="1"/>
        <v>1703.0571784661252</v>
      </c>
      <c r="AI70">
        <f t="shared" si="2"/>
        <v>3994.8719687127286</v>
      </c>
      <c r="AK70" t="b">
        <f t="shared" si="38"/>
        <v>1</v>
      </c>
      <c r="AL70" t="b">
        <f t="shared" si="39"/>
        <v>1</v>
      </c>
      <c r="AM70">
        <f t="shared" si="40"/>
        <v>3994.8719687127291</v>
      </c>
      <c r="AN70" t="b">
        <f t="shared" si="41"/>
        <v>1</v>
      </c>
      <c r="AO70">
        <f t="shared" si="42"/>
        <v>-54.683526113734558</v>
      </c>
      <c r="AP70">
        <f>SUM(AO71:$AO$210)</f>
        <v>3766.6290907490784</v>
      </c>
      <c r="AQ70" t="b">
        <f t="shared" si="3"/>
        <v>1</v>
      </c>
      <c r="AR70" t="b">
        <f t="shared" si="43"/>
        <v>1</v>
      </c>
      <c r="AS70" t="b">
        <f t="shared" si="44"/>
        <v>1</v>
      </c>
      <c r="AT70" t="b">
        <f t="shared" si="46"/>
        <v>1</v>
      </c>
      <c r="AU70">
        <f t="shared" si="4"/>
        <v>1703.0571784661249</v>
      </c>
      <c r="AV70" t="b">
        <f t="shared" si="5"/>
        <v>1</v>
      </c>
      <c r="AW70" t="b">
        <f t="shared" si="6"/>
        <v>1</v>
      </c>
      <c r="AX70" t="b">
        <f t="shared" si="45"/>
        <v>1</v>
      </c>
    </row>
    <row r="71" spans="1:50" x14ac:dyDescent="0.35">
      <c r="A71">
        <v>19</v>
      </c>
      <c r="B71">
        <f t="shared" si="7"/>
        <v>8</v>
      </c>
      <c r="C71">
        <f t="shared" si="8"/>
        <v>47</v>
      </c>
      <c r="D71">
        <f t="shared" si="9"/>
        <v>1.7715633512567219E-3</v>
      </c>
      <c r="E71">
        <f t="shared" si="10"/>
        <v>1.4775028596702988E-4</v>
      </c>
      <c r="F71">
        <f t="shared" si="11"/>
        <v>0.04</v>
      </c>
      <c r="G71">
        <f t="shared" si="12"/>
        <v>3.3960531989175591E-3</v>
      </c>
      <c r="H71">
        <f t="shared" si="13"/>
        <v>0.02</v>
      </c>
      <c r="I71">
        <f t="shared" si="14"/>
        <v>1.0479139113669047</v>
      </c>
      <c r="J71">
        <f t="shared" si="15"/>
        <v>3.4657877800120941E-4</v>
      </c>
      <c r="K71">
        <f t="shared" si="16"/>
        <v>7.9649664156233157E-3</v>
      </c>
      <c r="L71">
        <f t="shared" si="17"/>
        <v>0</v>
      </c>
      <c r="M71">
        <f t="shared" si="18"/>
        <v>2.3373947641569215</v>
      </c>
      <c r="N71">
        <f t="shared" si="19"/>
        <v>105.55</v>
      </c>
      <c r="O71">
        <f t="shared" si="20"/>
        <v>2.1109999999999998</v>
      </c>
      <c r="P71">
        <f t="shared" si="21"/>
        <v>5.2395695568345237</v>
      </c>
      <c r="Q71">
        <f t="shared" si="22"/>
        <v>261.9784778417262</v>
      </c>
      <c r="R71">
        <f t="shared" si="23"/>
        <v>247.58930095195012</v>
      </c>
      <c r="S71">
        <f t="shared" si="24"/>
        <v>4.9517860190390026</v>
      </c>
      <c r="T71">
        <f t="shared" si="25"/>
        <v>12.290491367747785</v>
      </c>
      <c r="U71">
        <f t="shared" si="26"/>
        <v>173.2893890006047</v>
      </c>
      <c r="V71">
        <f t="shared" si="27"/>
        <v>9.0796180713002383E-2</v>
      </c>
      <c r="W71">
        <f t="shared" si="28"/>
        <v>56.966838383845641</v>
      </c>
      <c r="X71">
        <f t="shared" si="29"/>
        <v>-57.761170469135408</v>
      </c>
      <c r="Y71">
        <f t="shared" si="30"/>
        <v>0.99673694261856227</v>
      </c>
      <c r="Z71">
        <f t="shared" si="31"/>
        <v>0.93978940834520253</v>
      </c>
      <c r="AA71">
        <f t="shared" si="32"/>
        <v>54.283336220515139</v>
      </c>
      <c r="AB71">
        <f t="shared" si="33"/>
        <v>233.44354232817841</v>
      </c>
      <c r="AC71">
        <f t="shared" si="34"/>
        <v>4.6688708465635687</v>
      </c>
      <c r="AD71">
        <f t="shared" si="35"/>
        <v>11.55047361076751</v>
      </c>
      <c r="AE71">
        <f t="shared" si="36"/>
        <v>162.85553236137994</v>
      </c>
      <c r="AF71">
        <f t="shared" si="37"/>
        <v>8.5329288952276594E-2</v>
      </c>
      <c r="AG71">
        <f t="shared" si="0"/>
        <v>4065.71131047063</v>
      </c>
      <c r="AH71">
        <f t="shared" si="1"/>
        <v>1739.4200469757182</v>
      </c>
      <c r="AI71">
        <f t="shared" si="2"/>
        <v>4065.71131047063</v>
      </c>
      <c r="AK71" t="b">
        <f t="shared" si="38"/>
        <v>1</v>
      </c>
      <c r="AL71" t="b">
        <f t="shared" si="39"/>
        <v>1</v>
      </c>
      <c r="AM71">
        <f t="shared" si="40"/>
        <v>4065.7113104706305</v>
      </c>
      <c r="AN71" t="b">
        <f t="shared" si="41"/>
        <v>1</v>
      </c>
      <c r="AO71">
        <f t="shared" si="42"/>
        <v>-54.283336220515139</v>
      </c>
      <c r="AP71">
        <f>SUM(AO72:$AO$210)</f>
        <v>3820.9124269695935</v>
      </c>
      <c r="AQ71" t="b">
        <f t="shared" si="3"/>
        <v>1</v>
      </c>
      <c r="AR71" t="b">
        <f t="shared" si="43"/>
        <v>1</v>
      </c>
      <c r="AS71" t="b">
        <f t="shared" si="44"/>
        <v>1</v>
      </c>
      <c r="AT71" t="b">
        <f t="shared" si="46"/>
        <v>1</v>
      </c>
      <c r="AU71">
        <f t="shared" si="4"/>
        <v>1739.4200469757182</v>
      </c>
      <c r="AV71" t="b">
        <f t="shared" si="5"/>
        <v>1</v>
      </c>
      <c r="AW71" t="b">
        <f t="shared" si="6"/>
        <v>1</v>
      </c>
      <c r="AX71" t="b">
        <f t="shared" si="45"/>
        <v>1</v>
      </c>
    </row>
    <row r="72" spans="1:50" x14ac:dyDescent="0.35">
      <c r="A72">
        <v>20</v>
      </c>
      <c r="B72">
        <f t="shared" si="7"/>
        <v>8</v>
      </c>
      <c r="C72">
        <f t="shared" si="8"/>
        <v>47</v>
      </c>
      <c r="D72">
        <f t="shared" si="9"/>
        <v>1.7715633512567219E-3</v>
      </c>
      <c r="E72">
        <f t="shared" si="10"/>
        <v>1.4775028596702988E-4</v>
      </c>
      <c r="F72">
        <f t="shared" si="11"/>
        <v>0.04</v>
      </c>
      <c r="G72">
        <f t="shared" si="12"/>
        <v>3.3960531989175591E-3</v>
      </c>
      <c r="H72">
        <f t="shared" si="13"/>
        <v>0.02</v>
      </c>
      <c r="I72">
        <f t="shared" si="14"/>
        <v>1.0504983497704854</v>
      </c>
      <c r="J72">
        <f t="shared" si="15"/>
        <v>3.4535074482202352E-4</v>
      </c>
      <c r="K72">
        <f t="shared" si="16"/>
        <v>7.9367441364465666E-3</v>
      </c>
      <c r="L72">
        <f t="shared" si="17"/>
        <v>0</v>
      </c>
      <c r="M72">
        <f t="shared" si="18"/>
        <v>2.329112669275653</v>
      </c>
      <c r="N72">
        <f t="shared" si="19"/>
        <v>105.55</v>
      </c>
      <c r="O72">
        <f t="shared" si="20"/>
        <v>2.1109999999999998</v>
      </c>
      <c r="P72">
        <f t="shared" si="21"/>
        <v>5.2524917488524272</v>
      </c>
      <c r="Q72">
        <f t="shared" si="22"/>
        <v>262.62458744262136</v>
      </c>
      <c r="R72">
        <f t="shared" si="23"/>
        <v>246.71201735676306</v>
      </c>
      <c r="S72">
        <f t="shared" si="24"/>
        <v>4.9342403471352609</v>
      </c>
      <c r="T72">
        <f t="shared" si="25"/>
        <v>12.277146712545095</v>
      </c>
      <c r="U72">
        <f t="shared" si="26"/>
        <v>172.67537241101175</v>
      </c>
      <c r="V72">
        <f t="shared" si="27"/>
        <v>9.0697596881885931E-2</v>
      </c>
      <c r="W72">
        <f t="shared" si="28"/>
        <v>56.734560289189055</v>
      </c>
      <c r="X72">
        <f t="shared" si="29"/>
        <v>-57.526077816237091</v>
      </c>
      <c r="Y72">
        <f t="shared" si="30"/>
        <v>0.99673694261856227</v>
      </c>
      <c r="Z72">
        <f t="shared" si="31"/>
        <v>0.93672282157930475</v>
      </c>
      <c r="AA72">
        <f t="shared" si="32"/>
        <v>53.885989926416272</v>
      </c>
      <c r="AB72">
        <f t="shared" si="33"/>
        <v>231.8573408233637</v>
      </c>
      <c r="AC72">
        <f t="shared" si="34"/>
        <v>4.6371468164672738</v>
      </c>
      <c r="AD72">
        <f t="shared" si="35"/>
        <v>11.500283509518328</v>
      </c>
      <c r="AE72">
        <f t="shared" si="36"/>
        <v>161.74896206210016</v>
      </c>
      <c r="AF72">
        <f t="shared" si="37"/>
        <v>8.4958508861662535E-2</v>
      </c>
      <c r="AG72">
        <f t="shared" si="0"/>
        <v>4136.5474691468908</v>
      </c>
      <c r="AH72">
        <f t="shared" si="1"/>
        <v>1776.0186201869508</v>
      </c>
      <c r="AI72">
        <f t="shared" si="2"/>
        <v>4136.5474691468908</v>
      </c>
      <c r="AK72" t="b">
        <f t="shared" si="38"/>
        <v>1</v>
      </c>
      <c r="AL72" t="b">
        <f t="shared" si="39"/>
        <v>1</v>
      </c>
      <c r="AM72">
        <f t="shared" si="40"/>
        <v>4136.5474691468908</v>
      </c>
      <c r="AN72" t="b">
        <f t="shared" si="41"/>
        <v>1</v>
      </c>
      <c r="AO72">
        <f t="shared" si="42"/>
        <v>-53.885989926416272</v>
      </c>
      <c r="AP72">
        <f>SUM(AO73:$AO$210)</f>
        <v>3874.7984168960102</v>
      </c>
      <c r="AQ72" t="b">
        <f t="shared" si="3"/>
        <v>1</v>
      </c>
      <c r="AR72" t="b">
        <f t="shared" si="43"/>
        <v>1</v>
      </c>
      <c r="AS72" t="b">
        <f t="shared" si="44"/>
        <v>1</v>
      </c>
      <c r="AT72" t="b">
        <f t="shared" si="46"/>
        <v>1</v>
      </c>
      <c r="AU72">
        <f t="shared" si="4"/>
        <v>1776.0186201869501</v>
      </c>
      <c r="AV72" t="b">
        <f t="shared" si="5"/>
        <v>1</v>
      </c>
      <c r="AW72" t="b">
        <f t="shared" si="6"/>
        <v>1</v>
      </c>
      <c r="AX72" t="b">
        <f t="shared" si="45"/>
        <v>1</v>
      </c>
    </row>
    <row r="73" spans="1:50" x14ac:dyDescent="0.35">
      <c r="A73">
        <v>21</v>
      </c>
      <c r="B73">
        <f t="shared" si="7"/>
        <v>8</v>
      </c>
      <c r="C73">
        <f t="shared" si="8"/>
        <v>47</v>
      </c>
      <c r="D73">
        <f t="shared" si="9"/>
        <v>1.7715633512567219E-3</v>
      </c>
      <c r="E73">
        <f t="shared" si="10"/>
        <v>1.4775028596702988E-4</v>
      </c>
      <c r="F73">
        <f t="shared" si="11"/>
        <v>0.04</v>
      </c>
      <c r="G73">
        <f t="shared" si="12"/>
        <v>3.3960531989175591E-3</v>
      </c>
      <c r="H73">
        <f t="shared" si="13"/>
        <v>0.02</v>
      </c>
      <c r="I73">
        <f t="shared" si="14"/>
        <v>1.0530891620963791</v>
      </c>
      <c r="J73">
        <f t="shared" si="15"/>
        <v>3.4412706293491E-4</v>
      </c>
      <c r="K73">
        <f t="shared" si="16"/>
        <v>7.9086218573200823E-3</v>
      </c>
      <c r="L73">
        <f t="shared" si="17"/>
        <v>0</v>
      </c>
      <c r="M73">
        <f t="shared" si="18"/>
        <v>2.3208599203553981</v>
      </c>
      <c r="N73">
        <f t="shared" si="19"/>
        <v>105.55</v>
      </c>
      <c r="O73">
        <f t="shared" si="20"/>
        <v>2.1109999999999998</v>
      </c>
      <c r="P73">
        <f t="shared" si="21"/>
        <v>5.2654458104818955</v>
      </c>
      <c r="Q73">
        <f t="shared" si="22"/>
        <v>263.27229052409479</v>
      </c>
      <c r="R73">
        <f t="shared" si="23"/>
        <v>245.83784224204516</v>
      </c>
      <c r="S73">
        <f t="shared" si="24"/>
        <v>4.9167568448409034</v>
      </c>
      <c r="T73">
        <f t="shared" si="25"/>
        <v>12.263816546577791</v>
      </c>
      <c r="U73">
        <f t="shared" si="26"/>
        <v>172.06353146745499</v>
      </c>
      <c r="V73">
        <f t="shared" si="27"/>
        <v>9.0599120090203072E-2</v>
      </c>
      <c r="W73">
        <f t="shared" si="28"/>
        <v>56.503138263081254</v>
      </c>
      <c r="X73">
        <f t="shared" si="29"/>
        <v>-57.291851204716636</v>
      </c>
      <c r="Y73">
        <f t="shared" si="30"/>
        <v>0.99673694261856227</v>
      </c>
      <c r="Z73">
        <f t="shared" si="31"/>
        <v>0.93366624126198916</v>
      </c>
      <c r="AA73">
        <f t="shared" si="32"/>
        <v>53.491467369248966</v>
      </c>
      <c r="AB73">
        <f t="shared" si="33"/>
        <v>230.28191723593653</v>
      </c>
      <c r="AC73">
        <f t="shared" si="34"/>
        <v>4.6056383447187308</v>
      </c>
      <c r="AD73">
        <f t="shared" si="35"/>
        <v>11.450311498569874</v>
      </c>
      <c r="AE73">
        <f t="shared" si="36"/>
        <v>160.64991068348269</v>
      </c>
      <c r="AF73">
        <f t="shared" si="37"/>
        <v>8.4589339916263467E-2</v>
      </c>
      <c r="AG73">
        <f t="shared" si="0"/>
        <v>4207.3813003623072</v>
      </c>
      <c r="AH73">
        <f t="shared" si="1"/>
        <v>1812.8544784029973</v>
      </c>
      <c r="AI73">
        <f t="shared" si="2"/>
        <v>4207.3813003623072</v>
      </c>
      <c r="AK73" t="b">
        <f t="shared" si="38"/>
        <v>1</v>
      </c>
      <c r="AL73" t="b">
        <f t="shared" si="39"/>
        <v>1</v>
      </c>
      <c r="AM73">
        <f t="shared" si="40"/>
        <v>4207.381300362309</v>
      </c>
      <c r="AN73" t="b">
        <f t="shared" si="41"/>
        <v>1</v>
      </c>
      <c r="AO73">
        <f t="shared" si="42"/>
        <v>-53.491467369248966</v>
      </c>
      <c r="AP73">
        <f>SUM(AO74:$AO$210)</f>
        <v>3928.2898842652594</v>
      </c>
      <c r="AQ73" t="b">
        <f t="shared" si="3"/>
        <v>1</v>
      </c>
      <c r="AR73" t="b">
        <f t="shared" si="43"/>
        <v>1</v>
      </c>
      <c r="AS73" t="b">
        <f t="shared" si="44"/>
        <v>1</v>
      </c>
      <c r="AT73" t="b">
        <f t="shared" si="46"/>
        <v>1</v>
      </c>
      <c r="AU73">
        <f t="shared" si="4"/>
        <v>1812.8544784029975</v>
      </c>
      <c r="AV73" t="b">
        <f t="shared" si="5"/>
        <v>1</v>
      </c>
      <c r="AW73" t="b">
        <f t="shared" si="6"/>
        <v>1</v>
      </c>
      <c r="AX73" t="b">
        <f t="shared" si="45"/>
        <v>1</v>
      </c>
    </row>
    <row r="74" spans="1:50" x14ac:dyDescent="0.35">
      <c r="A74">
        <v>22</v>
      </c>
      <c r="B74">
        <f t="shared" si="7"/>
        <v>8</v>
      </c>
      <c r="C74">
        <f t="shared" si="8"/>
        <v>47</v>
      </c>
      <c r="D74">
        <f t="shared" si="9"/>
        <v>1.7715633512567219E-3</v>
      </c>
      <c r="E74">
        <f t="shared" si="10"/>
        <v>1.4775028596702988E-4</v>
      </c>
      <c r="F74">
        <f t="shared" si="11"/>
        <v>0.04</v>
      </c>
      <c r="G74">
        <f t="shared" si="12"/>
        <v>3.3960531989175591E-3</v>
      </c>
      <c r="H74">
        <f t="shared" si="13"/>
        <v>0.02</v>
      </c>
      <c r="I74">
        <f t="shared" si="14"/>
        <v>1.0556863640643981</v>
      </c>
      <c r="J74">
        <f t="shared" si="15"/>
        <v>3.4290771692192828E-4</v>
      </c>
      <c r="K74">
        <f t="shared" si="16"/>
        <v>7.8805992239135148E-3</v>
      </c>
      <c r="L74">
        <f t="shared" si="17"/>
        <v>0</v>
      </c>
      <c r="M74">
        <f t="shared" si="18"/>
        <v>2.3126364134145625</v>
      </c>
      <c r="N74">
        <f t="shared" si="19"/>
        <v>105.55</v>
      </c>
      <c r="O74">
        <f t="shared" si="20"/>
        <v>2.1109999999999998</v>
      </c>
      <c r="P74">
        <f t="shared" si="21"/>
        <v>5.2784318203219902</v>
      </c>
      <c r="Q74">
        <f t="shared" si="22"/>
        <v>263.92159101609951</v>
      </c>
      <c r="R74">
        <f t="shared" si="23"/>
        <v>244.96676459351227</v>
      </c>
      <c r="S74">
        <f t="shared" si="24"/>
        <v>4.8993352918702451</v>
      </c>
      <c r="T74">
        <f t="shared" si="25"/>
        <v>12.250500854113893</v>
      </c>
      <c r="U74">
        <f t="shared" si="26"/>
        <v>171.45385846096414</v>
      </c>
      <c r="V74">
        <f t="shared" si="27"/>
        <v>9.0500750221733581E-2</v>
      </c>
      <c r="W74">
        <f t="shared" si="28"/>
        <v>56.272569236342264</v>
      </c>
      <c r="X74">
        <f t="shared" si="29"/>
        <v>-57.058487530057278</v>
      </c>
      <c r="Y74">
        <f t="shared" si="30"/>
        <v>0.99673694261856227</v>
      </c>
      <c r="Z74">
        <f t="shared" si="31"/>
        <v>0.93061963474164</v>
      </c>
      <c r="AA74">
        <f t="shared" si="32"/>
        <v>53.099748824132348</v>
      </c>
      <c r="AB74">
        <f t="shared" si="33"/>
        <v>228.71719833213513</v>
      </c>
      <c r="AC74">
        <f t="shared" si="34"/>
        <v>4.5743439666427026</v>
      </c>
      <c r="AD74">
        <f t="shared" si="35"/>
        <v>11.40055663025762</v>
      </c>
      <c r="AE74">
        <f t="shared" si="36"/>
        <v>159.5583271359873</v>
      </c>
      <c r="AF74">
        <f t="shared" si="37"/>
        <v>8.4221775115194103E-2</v>
      </c>
      <c r="AG74">
        <f t="shared" si="0"/>
        <v>4278.213659434241</v>
      </c>
      <c r="AH74">
        <f t="shared" si="1"/>
        <v>1849.9292126588728</v>
      </c>
      <c r="AI74">
        <f t="shared" si="2"/>
        <v>4278.213659434241</v>
      </c>
      <c r="AK74" t="b">
        <f t="shared" si="38"/>
        <v>1</v>
      </c>
      <c r="AL74" t="b">
        <f t="shared" si="39"/>
        <v>1</v>
      </c>
      <c r="AM74">
        <f t="shared" si="40"/>
        <v>4278.2136594342401</v>
      </c>
      <c r="AN74" t="b">
        <f t="shared" si="41"/>
        <v>1</v>
      </c>
      <c r="AO74">
        <f t="shared" si="42"/>
        <v>-53.099748824132348</v>
      </c>
      <c r="AP74">
        <f>SUM(AO75:$AO$210)</f>
        <v>3981.3896330893913</v>
      </c>
      <c r="AQ74" t="b">
        <f t="shared" si="3"/>
        <v>1</v>
      </c>
      <c r="AR74" t="b">
        <f t="shared" si="43"/>
        <v>1</v>
      </c>
      <c r="AS74" t="b">
        <f t="shared" si="44"/>
        <v>1</v>
      </c>
      <c r="AT74" t="b">
        <f t="shared" si="46"/>
        <v>1</v>
      </c>
      <c r="AU74">
        <f t="shared" si="4"/>
        <v>1849.9292126588728</v>
      </c>
      <c r="AV74" t="b">
        <f t="shared" si="5"/>
        <v>1</v>
      </c>
      <c r="AW74" t="b">
        <f t="shared" si="6"/>
        <v>1</v>
      </c>
      <c r="AX74" t="b">
        <f t="shared" si="45"/>
        <v>1</v>
      </c>
    </row>
    <row r="75" spans="1:50" x14ac:dyDescent="0.35">
      <c r="A75">
        <v>23</v>
      </c>
      <c r="B75">
        <f t="shared" si="7"/>
        <v>8</v>
      </c>
      <c r="C75">
        <f t="shared" si="8"/>
        <v>47</v>
      </c>
      <c r="D75">
        <f t="shared" si="9"/>
        <v>1.7715633512567219E-3</v>
      </c>
      <c r="E75">
        <f t="shared" si="10"/>
        <v>1.4775028596702988E-4</v>
      </c>
      <c r="F75">
        <f t="shared" si="11"/>
        <v>0.04</v>
      </c>
      <c r="G75">
        <f t="shared" si="12"/>
        <v>3.3960531989175591E-3</v>
      </c>
      <c r="H75">
        <f t="shared" si="13"/>
        <v>0.02</v>
      </c>
      <c r="I75">
        <f t="shared" si="14"/>
        <v>1.0582899714331233</v>
      </c>
      <c r="J75">
        <f t="shared" si="15"/>
        <v>3.4169269141976795E-4</v>
      </c>
      <c r="K75">
        <f t="shared" si="16"/>
        <v>7.8526758831520115E-3</v>
      </c>
      <c r="L75">
        <f t="shared" si="17"/>
        <v>0</v>
      </c>
      <c r="M75">
        <f t="shared" si="18"/>
        <v>2.3044420448399907</v>
      </c>
      <c r="N75">
        <f t="shared" si="19"/>
        <v>105.55</v>
      </c>
      <c r="O75">
        <f t="shared" si="20"/>
        <v>2.1109999999999998</v>
      </c>
      <c r="P75">
        <f t="shared" si="21"/>
        <v>5.2914498571656168</v>
      </c>
      <c r="Q75">
        <f t="shared" si="22"/>
        <v>264.57249285828084</v>
      </c>
      <c r="R75">
        <f t="shared" si="23"/>
        <v>244.09877343590708</v>
      </c>
      <c r="S75">
        <f t="shared" si="24"/>
        <v>4.8819754687181414</v>
      </c>
      <c r="T75">
        <f t="shared" si="25"/>
        <v>12.23719961943849</v>
      </c>
      <c r="U75">
        <f t="shared" si="26"/>
        <v>170.84634570988396</v>
      </c>
      <c r="V75">
        <f t="shared" si="27"/>
        <v>9.0402487160383321E-2</v>
      </c>
      <c r="W75">
        <f t="shared" si="28"/>
        <v>56.042850150706109</v>
      </c>
      <c r="X75">
        <f t="shared" si="29"/>
        <v>-56.825983698781528</v>
      </c>
      <c r="Y75">
        <f t="shared" si="30"/>
        <v>0.99673694261856227</v>
      </c>
      <c r="Z75">
        <f t="shared" si="31"/>
        <v>0.92758296947318553</v>
      </c>
      <c r="AA75">
        <f t="shared" si="32"/>
        <v>52.710814702550579</v>
      </c>
      <c r="AB75">
        <f t="shared" si="33"/>
        <v>227.16311137580618</v>
      </c>
      <c r="AC75">
        <f t="shared" si="34"/>
        <v>4.5432622275161236</v>
      </c>
      <c r="AD75">
        <f t="shared" si="35"/>
        <v>11.351017961034891</v>
      </c>
      <c r="AE75">
        <f t="shared" si="36"/>
        <v>158.47416067721659</v>
      </c>
      <c r="AF75">
        <f t="shared" si="37"/>
        <v>8.3855807487989889E-2</v>
      </c>
      <c r="AG75">
        <f t="shared" si="0"/>
        <v>4349.0454013866593</v>
      </c>
      <c r="AH75">
        <f t="shared" si="1"/>
        <v>1887.2444247946516</v>
      </c>
      <c r="AI75">
        <f t="shared" si="2"/>
        <v>4349.0454013866593</v>
      </c>
      <c r="AK75" t="b">
        <f t="shared" si="38"/>
        <v>1</v>
      </c>
      <c r="AL75" t="b">
        <f t="shared" si="39"/>
        <v>1</v>
      </c>
      <c r="AM75">
        <f t="shared" si="40"/>
        <v>4349.0454013866583</v>
      </c>
      <c r="AN75" t="b">
        <f t="shared" si="41"/>
        <v>1</v>
      </c>
      <c r="AO75">
        <f t="shared" si="42"/>
        <v>-52.710814702550579</v>
      </c>
      <c r="AP75">
        <f>SUM(AO76:$AO$210)</f>
        <v>4034.1004477919414</v>
      </c>
      <c r="AQ75" t="b">
        <f t="shared" si="3"/>
        <v>1</v>
      </c>
      <c r="AR75" t="b">
        <f t="shared" si="43"/>
        <v>1</v>
      </c>
      <c r="AS75" t="b">
        <f t="shared" si="44"/>
        <v>1</v>
      </c>
      <c r="AT75" t="b">
        <f t="shared" si="46"/>
        <v>1</v>
      </c>
      <c r="AU75">
        <f t="shared" si="4"/>
        <v>1887.2444247946514</v>
      </c>
      <c r="AV75" t="b">
        <f t="shared" si="5"/>
        <v>1</v>
      </c>
      <c r="AW75" t="b">
        <f t="shared" si="6"/>
        <v>1</v>
      </c>
      <c r="AX75" t="b">
        <f t="shared" si="45"/>
        <v>1</v>
      </c>
    </row>
    <row r="76" spans="1:50" x14ac:dyDescent="0.35">
      <c r="A76">
        <v>24</v>
      </c>
      <c r="B76">
        <f t="shared" si="7"/>
        <v>8</v>
      </c>
      <c r="C76">
        <f t="shared" si="8"/>
        <v>47</v>
      </c>
      <c r="D76">
        <f t="shared" si="9"/>
        <v>1.7715633512567219E-3</v>
      </c>
      <c r="E76">
        <f t="shared" si="10"/>
        <v>1.4775028596702988E-4</v>
      </c>
      <c r="F76">
        <f t="shared" si="11"/>
        <v>0.04</v>
      </c>
      <c r="G76">
        <f t="shared" si="12"/>
        <v>3.3960531989175591E-3</v>
      </c>
      <c r="H76">
        <f t="shared" si="13"/>
        <v>0.02</v>
      </c>
      <c r="I76">
        <f t="shared" si="14"/>
        <v>1.0609000000000006</v>
      </c>
      <c r="J76">
        <f t="shared" si="15"/>
        <v>3.4048197111955571E-4</v>
      </c>
      <c r="K76">
        <f t="shared" si="16"/>
        <v>7.8248514832117769E-3</v>
      </c>
      <c r="L76">
        <f t="shared" si="17"/>
        <v>0</v>
      </c>
      <c r="M76">
        <f t="shared" si="18"/>
        <v>2.2962767113856595</v>
      </c>
      <c r="N76">
        <f t="shared" si="19"/>
        <v>105.55</v>
      </c>
      <c r="O76">
        <f t="shared" si="20"/>
        <v>2.1109999999999998</v>
      </c>
      <c r="P76">
        <f t="shared" si="21"/>
        <v>5.3045000000000027</v>
      </c>
      <c r="Q76">
        <f t="shared" si="22"/>
        <v>265.22500000000014</v>
      </c>
      <c r="R76">
        <f t="shared" si="23"/>
        <v>243.23385783286102</v>
      </c>
      <c r="S76">
        <f t="shared" si="24"/>
        <v>4.8646771566572209</v>
      </c>
      <c r="T76">
        <f t="shared" si="25"/>
        <v>12.223912826853736</v>
      </c>
      <c r="U76">
        <f t="shared" si="26"/>
        <v>170.24098555977787</v>
      </c>
      <c r="V76">
        <f t="shared" si="27"/>
        <v>9.0304330790184212E-2</v>
      </c>
      <c r="W76">
        <f t="shared" si="28"/>
        <v>55.813977958782012</v>
      </c>
      <c r="X76">
        <f t="shared" si="29"/>
        <v>-56.594336628411867</v>
      </c>
      <c r="Y76">
        <f t="shared" si="30"/>
        <v>0.99673694261856227</v>
      </c>
      <c r="Z76">
        <f t="shared" si="31"/>
        <v>0.92455621301775004</v>
      </c>
      <c r="AA76">
        <f t="shared" si="32"/>
        <v>52.324645551416239</v>
      </c>
      <c r="AB76">
        <f t="shared" si="33"/>
        <v>225.61958412502386</v>
      </c>
      <c r="AC76">
        <f t="shared" si="34"/>
        <v>4.5123916825004775</v>
      </c>
      <c r="AD76">
        <f t="shared" si="35"/>
        <v>11.30169455145499</v>
      </c>
      <c r="AE76">
        <f t="shared" si="36"/>
        <v>157.3973609095577</v>
      </c>
      <c r="AF76">
        <f t="shared" si="37"/>
        <v>8.3491430094474919E-2</v>
      </c>
      <c r="AG76">
        <f t="shared" si="0"/>
        <v>4419.8773809601798</v>
      </c>
      <c r="AH76">
        <f t="shared" si="1"/>
        <v>1924.8017275291966</v>
      </c>
      <c r="AI76">
        <f t="shared" si="2"/>
        <v>4419.8773809601798</v>
      </c>
      <c r="AK76" t="b">
        <f t="shared" si="38"/>
        <v>1</v>
      </c>
      <c r="AL76" t="b">
        <f t="shared" si="39"/>
        <v>1</v>
      </c>
      <c r="AM76">
        <f t="shared" si="40"/>
        <v>4419.8773809601798</v>
      </c>
      <c r="AN76" t="b">
        <f t="shared" si="41"/>
        <v>1</v>
      </c>
      <c r="AO76">
        <f t="shared" si="42"/>
        <v>-52.324645551416239</v>
      </c>
      <c r="AP76">
        <f>SUM(AO77:$AO$210)</f>
        <v>4086.4250933433573</v>
      </c>
      <c r="AQ76" t="b">
        <f t="shared" si="3"/>
        <v>1</v>
      </c>
      <c r="AR76" t="b">
        <f t="shared" si="43"/>
        <v>1</v>
      </c>
      <c r="AS76" t="b">
        <f t="shared" si="44"/>
        <v>1</v>
      </c>
      <c r="AT76" t="b">
        <f t="shared" si="46"/>
        <v>1</v>
      </c>
      <c r="AU76">
        <f t="shared" si="4"/>
        <v>1924.8017275291968</v>
      </c>
      <c r="AV76" t="b">
        <f t="shared" si="5"/>
        <v>1</v>
      </c>
      <c r="AW76" t="b">
        <f t="shared" si="6"/>
        <v>1</v>
      </c>
      <c r="AX76" t="b">
        <f t="shared" si="45"/>
        <v>1</v>
      </c>
    </row>
    <row r="77" spans="1:50" x14ac:dyDescent="0.35">
      <c r="A77">
        <v>25</v>
      </c>
      <c r="B77">
        <f t="shared" si="7"/>
        <v>8</v>
      </c>
      <c r="C77">
        <f t="shared" si="8"/>
        <v>47</v>
      </c>
      <c r="D77">
        <f t="shared" si="9"/>
        <v>1.7715633512567219E-3</v>
      </c>
      <c r="E77">
        <f t="shared" si="10"/>
        <v>1.4775028596702988E-4</v>
      </c>
      <c r="F77">
        <f t="shared" si="11"/>
        <v>0.04</v>
      </c>
      <c r="G77">
        <f t="shared" si="12"/>
        <v>3.3960531989175591E-3</v>
      </c>
      <c r="H77">
        <f t="shared" si="13"/>
        <v>0.02</v>
      </c>
      <c r="I77">
        <f t="shared" si="14"/>
        <v>1.0635164656014378</v>
      </c>
      <c r="J77">
        <f t="shared" si="15"/>
        <v>3.3927554076666213E-4</v>
      </c>
      <c r="K77">
        <f t="shared" si="16"/>
        <v>7.7971256735156272E-3</v>
      </c>
      <c r="L77">
        <f t="shared" si="17"/>
        <v>0</v>
      </c>
      <c r="M77">
        <f t="shared" si="18"/>
        <v>2.2881403101713773</v>
      </c>
      <c r="N77">
        <f t="shared" si="19"/>
        <v>105.55</v>
      </c>
      <c r="O77">
        <f t="shared" si="20"/>
        <v>2.1109999999999998</v>
      </c>
      <c r="P77">
        <f t="shared" si="21"/>
        <v>5.3175823280071892</v>
      </c>
      <c r="Q77">
        <f t="shared" si="22"/>
        <v>265.87911640035946</v>
      </c>
      <c r="R77">
        <f t="shared" si="23"/>
        <v>242.37200688675634</v>
      </c>
      <c r="S77">
        <f t="shared" si="24"/>
        <v>4.8474401377351271</v>
      </c>
      <c r="T77">
        <f t="shared" si="25"/>
        <v>12.210640460678848</v>
      </c>
      <c r="U77">
        <f t="shared" si="26"/>
        <v>169.63777038333106</v>
      </c>
      <c r="V77">
        <f t="shared" si="27"/>
        <v>9.0206280995294263E-2</v>
      </c>
      <c r="W77">
        <f t="shared" si="28"/>
        <v>55.585949624015988</v>
      </c>
      <c r="X77">
        <f t="shared" si="29"/>
        <v>-56.363543247431835</v>
      </c>
      <c r="Y77">
        <f t="shared" si="30"/>
        <v>0.99673694261856227</v>
      </c>
      <c r="Z77">
        <f t="shared" si="31"/>
        <v>0.9215393330423084</v>
      </c>
      <c r="AA77">
        <f t="shared" si="32"/>
        <v>51.941222052139636</v>
      </c>
      <c r="AB77">
        <f t="shared" si="33"/>
        <v>224.08654482873146</v>
      </c>
      <c r="AC77">
        <f t="shared" si="34"/>
        <v>4.4817308965746294</v>
      </c>
      <c r="AD77">
        <f t="shared" si="35"/>
        <v>11.252585466153411</v>
      </c>
      <c r="AE77">
        <f t="shared" si="36"/>
        <v>156.32787777783915</v>
      </c>
      <c r="AF77">
        <f t="shared" si="37"/>
        <v>8.3128636024630539E-2</v>
      </c>
      <c r="AG77">
        <f t="shared" si="0"/>
        <v>4490.7104526221028</v>
      </c>
      <c r="AH77">
        <f t="shared" si="1"/>
        <v>1962.6027445343846</v>
      </c>
      <c r="AI77">
        <f t="shared" si="2"/>
        <v>4490.7104526221028</v>
      </c>
      <c r="AK77" t="b">
        <f t="shared" si="38"/>
        <v>1</v>
      </c>
      <c r="AL77" t="b">
        <f t="shared" si="39"/>
        <v>1</v>
      </c>
      <c r="AM77">
        <f t="shared" si="40"/>
        <v>4490.7104526221019</v>
      </c>
      <c r="AN77" t="b">
        <f t="shared" si="41"/>
        <v>1</v>
      </c>
      <c r="AO77">
        <f t="shared" si="42"/>
        <v>-51.941222052139636</v>
      </c>
      <c r="AP77">
        <f>SUM(AO78:$AO$210)</f>
        <v>4138.3663153954967</v>
      </c>
      <c r="AQ77" t="b">
        <f t="shared" si="3"/>
        <v>1</v>
      </c>
      <c r="AR77" t="b">
        <f t="shared" si="43"/>
        <v>1</v>
      </c>
      <c r="AS77" t="b">
        <f t="shared" si="44"/>
        <v>1</v>
      </c>
      <c r="AT77" t="b">
        <f t="shared" si="46"/>
        <v>1</v>
      </c>
      <c r="AU77">
        <f t="shared" si="4"/>
        <v>1962.6027445343846</v>
      </c>
      <c r="AV77" t="b">
        <f t="shared" si="5"/>
        <v>1</v>
      </c>
      <c r="AW77" t="b">
        <f t="shared" si="6"/>
        <v>1</v>
      </c>
      <c r="AX77" t="b">
        <f t="shared" si="45"/>
        <v>1</v>
      </c>
    </row>
    <row r="78" spans="1:50" x14ac:dyDescent="0.35">
      <c r="A78">
        <v>26</v>
      </c>
      <c r="B78">
        <f t="shared" si="7"/>
        <v>8</v>
      </c>
      <c r="C78">
        <f t="shared" si="8"/>
        <v>47</v>
      </c>
      <c r="D78">
        <f t="shared" si="9"/>
        <v>1.7715633512567219E-3</v>
      </c>
      <c r="E78">
        <f t="shared" si="10"/>
        <v>1.4775028596702988E-4</v>
      </c>
      <c r="F78">
        <f t="shared" si="11"/>
        <v>0.04</v>
      </c>
      <c r="G78">
        <f t="shared" si="12"/>
        <v>3.3960531989175591E-3</v>
      </c>
      <c r="H78">
        <f t="shared" si="13"/>
        <v>0.02</v>
      </c>
      <c r="I78">
        <f t="shared" si="14"/>
        <v>1.0661393841128977</v>
      </c>
      <c r="J78">
        <f t="shared" si="15"/>
        <v>3.3807338516050943E-4</v>
      </c>
      <c r="K78">
        <f t="shared" si="16"/>
        <v>7.7694981047285788E-3</v>
      </c>
      <c r="L78">
        <f t="shared" si="17"/>
        <v>0</v>
      </c>
      <c r="M78">
        <f t="shared" si="18"/>
        <v>2.2800327386814883</v>
      </c>
      <c r="N78">
        <f t="shared" si="19"/>
        <v>105.55</v>
      </c>
      <c r="O78">
        <f t="shared" si="20"/>
        <v>2.1109999999999998</v>
      </c>
      <c r="P78">
        <f t="shared" si="21"/>
        <v>5.3306969205644883</v>
      </c>
      <c r="Q78">
        <f t="shared" si="22"/>
        <v>266.53484602822442</v>
      </c>
      <c r="R78">
        <f t="shared" si="23"/>
        <v>241.51320973858887</v>
      </c>
      <c r="S78">
        <f t="shared" si="24"/>
        <v>4.8302641947717779</v>
      </c>
      <c r="T78">
        <f t="shared" si="25"/>
        <v>12.197382505250035</v>
      </c>
      <c r="U78">
        <f t="shared" si="26"/>
        <v>169.03669258025471</v>
      </c>
      <c r="V78">
        <f t="shared" si="27"/>
        <v>9.0108337659996998E-2</v>
      </c>
      <c r="W78">
        <f t="shared" si="28"/>
        <v>55.358762120652344</v>
      </c>
      <c r="X78">
        <f t="shared" si="29"/>
        <v>-56.13360049524718</v>
      </c>
      <c r="Y78">
        <f t="shared" si="30"/>
        <v>0.99673694261856227</v>
      </c>
      <c r="Z78">
        <f t="shared" si="31"/>
        <v>0.9185322973193395</v>
      </c>
      <c r="AA78">
        <f t="shared" si="32"/>
        <v>51.560525019705409</v>
      </c>
      <c r="AB78">
        <f t="shared" si="33"/>
        <v>222.56392222340634</v>
      </c>
      <c r="AC78">
        <f t="shared" si="34"/>
        <v>4.4512784444681275</v>
      </c>
      <c r="AD78">
        <f t="shared" si="35"/>
        <v>11.203689773830035</v>
      </c>
      <c r="AE78">
        <f t="shared" si="36"/>
        <v>155.26566156700432</v>
      </c>
      <c r="AF78">
        <f t="shared" si="37"/>
        <v>8.2767418398463799E-2</v>
      </c>
      <c r="AG78">
        <f t="shared" si="0"/>
        <v>4561.5454705764359</v>
      </c>
      <c r="AH78">
        <f t="shared" si="1"/>
        <v>2000.649110509841</v>
      </c>
      <c r="AI78">
        <f t="shared" si="2"/>
        <v>4561.5454705764359</v>
      </c>
      <c r="AK78" t="b">
        <f t="shared" si="38"/>
        <v>1</v>
      </c>
      <c r="AL78" t="b">
        <f t="shared" si="39"/>
        <v>1</v>
      </c>
      <c r="AM78">
        <f t="shared" si="40"/>
        <v>4561.545470576435</v>
      </c>
      <c r="AN78" t="b">
        <f t="shared" si="41"/>
        <v>1</v>
      </c>
      <c r="AO78">
        <f t="shared" si="42"/>
        <v>-51.560525019705409</v>
      </c>
      <c r="AP78">
        <f>SUM(AO79:$AO$210)</f>
        <v>4189.9268404152026</v>
      </c>
      <c r="AQ78" t="b">
        <f t="shared" si="3"/>
        <v>1</v>
      </c>
      <c r="AR78" t="b">
        <f t="shared" si="43"/>
        <v>1</v>
      </c>
      <c r="AS78" t="b">
        <f t="shared" si="44"/>
        <v>1</v>
      </c>
      <c r="AT78" t="b">
        <f t="shared" si="46"/>
        <v>1</v>
      </c>
      <c r="AU78">
        <f t="shared" si="4"/>
        <v>2000.649110509841</v>
      </c>
      <c r="AV78" t="b">
        <f t="shared" si="5"/>
        <v>1</v>
      </c>
      <c r="AW78" t="b">
        <f t="shared" si="6"/>
        <v>1</v>
      </c>
      <c r="AX78" t="b">
        <f t="shared" si="45"/>
        <v>1</v>
      </c>
    </row>
    <row r="79" spans="1:50" x14ac:dyDescent="0.35">
      <c r="A79">
        <v>27</v>
      </c>
      <c r="B79">
        <f t="shared" si="7"/>
        <v>9</v>
      </c>
      <c r="C79">
        <f t="shared" si="8"/>
        <v>48</v>
      </c>
      <c r="D79">
        <f t="shared" si="9"/>
        <v>1.9285857518752669E-3</v>
      </c>
      <c r="E79">
        <f t="shared" si="10"/>
        <v>1.6085771667062598E-4</v>
      </c>
      <c r="F79">
        <f t="shared" si="11"/>
        <v>0.04</v>
      </c>
      <c r="G79">
        <f t="shared" si="12"/>
        <v>3.3960531989175591E-3</v>
      </c>
      <c r="H79">
        <f t="shared" si="13"/>
        <v>0.02</v>
      </c>
      <c r="I79">
        <f t="shared" si="14"/>
        <v>1.0687687714489977</v>
      </c>
      <c r="J79">
        <f t="shared" si="15"/>
        <v>3.6676086027857824E-4</v>
      </c>
      <c r="K79">
        <f t="shared" si="16"/>
        <v>7.741866936443245E-3</v>
      </c>
      <c r="L79">
        <f t="shared" si="17"/>
        <v>0</v>
      </c>
      <c r="M79">
        <f t="shared" si="18"/>
        <v>2.2719241108847665</v>
      </c>
      <c r="N79">
        <f t="shared" si="19"/>
        <v>105.55</v>
      </c>
      <c r="O79">
        <f t="shared" si="20"/>
        <v>2.1109999999999998</v>
      </c>
      <c r="P79">
        <f t="shared" si="21"/>
        <v>5.3438438572449884</v>
      </c>
      <c r="Q79">
        <f t="shared" si="22"/>
        <v>267.19219286224944</v>
      </c>
      <c r="R79">
        <f t="shared" si="23"/>
        <v>240.65745556783108</v>
      </c>
      <c r="S79">
        <f t="shared" si="24"/>
        <v>4.8131491113566218</v>
      </c>
      <c r="T79">
        <f t="shared" si="25"/>
        <v>12.184138944920539</v>
      </c>
      <c r="U79">
        <f t="shared" si="26"/>
        <v>183.38043013928913</v>
      </c>
      <c r="V79">
        <f t="shared" si="27"/>
        <v>9.7995638513878394E-2</v>
      </c>
      <c r="W79">
        <f t="shared" si="28"/>
        <v>40.181741733750926</v>
      </c>
      <c r="X79">
        <f t="shared" si="29"/>
        <v>-40.953834622202606</v>
      </c>
      <c r="Y79">
        <f t="shared" si="30"/>
        <v>0.99673694261856227</v>
      </c>
      <c r="Z79">
        <f t="shared" si="31"/>
        <v>0.91553507372648268</v>
      </c>
      <c r="AA79">
        <f t="shared" si="32"/>
        <v>37.494672000220447</v>
      </c>
      <c r="AB79">
        <f t="shared" si="33"/>
        <v>221.05164552974676</v>
      </c>
      <c r="AC79">
        <f t="shared" si="34"/>
        <v>4.4210329105949349</v>
      </c>
      <c r="AD79">
        <f t="shared" si="35"/>
        <v>11.155006547231535</v>
      </c>
      <c r="AE79">
        <f t="shared" si="36"/>
        <v>167.89121562756819</v>
      </c>
      <c r="AF79">
        <f t="shared" si="37"/>
        <v>8.97184441316774E-2</v>
      </c>
      <c r="AG79">
        <f t="shared" si="0"/>
        <v>4617.4326180739736</v>
      </c>
      <c r="AH79">
        <f t="shared" si="1"/>
        <v>2032.3885802135285</v>
      </c>
      <c r="AI79">
        <f t="shared" si="2"/>
        <v>4617.4326180739736</v>
      </c>
      <c r="AK79" t="b">
        <f t="shared" si="38"/>
        <v>1</v>
      </c>
      <c r="AL79" t="b">
        <f t="shared" si="39"/>
        <v>1</v>
      </c>
      <c r="AM79">
        <f t="shared" si="40"/>
        <v>4617.4326180739736</v>
      </c>
      <c r="AN79" t="b">
        <f t="shared" si="41"/>
        <v>1</v>
      </c>
      <c r="AO79">
        <f t="shared" si="42"/>
        <v>-37.494672000220447</v>
      </c>
      <c r="AP79">
        <f>SUM(AO80:$AO$210)</f>
        <v>4227.4215124154234</v>
      </c>
      <c r="AQ79" t="b">
        <f t="shared" si="3"/>
        <v>1</v>
      </c>
      <c r="AR79" t="b">
        <f t="shared" si="43"/>
        <v>1</v>
      </c>
      <c r="AS79" t="b">
        <f t="shared" si="44"/>
        <v>1</v>
      </c>
      <c r="AT79" t="b">
        <f t="shared" si="46"/>
        <v>1</v>
      </c>
      <c r="AU79">
        <f t="shared" si="4"/>
        <v>2032.388580213528</v>
      </c>
      <c r="AV79" t="b">
        <f t="shared" si="5"/>
        <v>1</v>
      </c>
      <c r="AW79" t="b">
        <f t="shared" si="6"/>
        <v>1</v>
      </c>
      <c r="AX79" t="b">
        <f t="shared" si="45"/>
        <v>1</v>
      </c>
    </row>
    <row r="80" spans="1:50" x14ac:dyDescent="0.35">
      <c r="A80">
        <v>28</v>
      </c>
      <c r="B80">
        <f t="shared" si="7"/>
        <v>9</v>
      </c>
      <c r="C80">
        <f t="shared" si="8"/>
        <v>48</v>
      </c>
      <c r="D80">
        <f t="shared" si="9"/>
        <v>1.9285857518752669E-3</v>
      </c>
      <c r="E80">
        <f t="shared" si="10"/>
        <v>1.6085771667062598E-4</v>
      </c>
      <c r="F80">
        <f t="shared" si="11"/>
        <v>0.04</v>
      </c>
      <c r="G80">
        <f t="shared" si="12"/>
        <v>3.3960531989175591E-3</v>
      </c>
      <c r="H80">
        <f t="shared" si="13"/>
        <v>0.02</v>
      </c>
      <c r="I80">
        <f t="shared" si="14"/>
        <v>1.0714046435636044</v>
      </c>
      <c r="J80">
        <f t="shared" si="15"/>
        <v>3.6545652492586564E-4</v>
      </c>
      <c r="K80">
        <f t="shared" si="16"/>
        <v>7.7143340346676028E-3</v>
      </c>
      <c r="L80">
        <f t="shared" si="17"/>
        <v>0</v>
      </c>
      <c r="M80">
        <f t="shared" si="18"/>
        <v>2.2638443203251732</v>
      </c>
      <c r="N80">
        <f t="shared" si="19"/>
        <v>105.55</v>
      </c>
      <c r="O80">
        <f t="shared" si="20"/>
        <v>2.1109999999999998</v>
      </c>
      <c r="P80">
        <f t="shared" si="21"/>
        <v>5.3570232178180222</v>
      </c>
      <c r="Q80">
        <f t="shared" si="22"/>
        <v>267.8511608909011</v>
      </c>
      <c r="R80">
        <f t="shared" si="23"/>
        <v>239.80158990388711</v>
      </c>
      <c r="S80">
        <f t="shared" si="24"/>
        <v>4.7960317980777418</v>
      </c>
      <c r="T80">
        <f t="shared" si="25"/>
        <v>12.170750211130262</v>
      </c>
      <c r="U80">
        <f t="shared" si="26"/>
        <v>182.72826246293283</v>
      </c>
      <c r="V80">
        <f t="shared" si="27"/>
        <v>9.7887954456547646E-2</v>
      </c>
      <c r="W80">
        <f t="shared" si="28"/>
        <v>40.008657477289724</v>
      </c>
      <c r="X80">
        <f t="shared" si="29"/>
        <v>-40.778004521898566</v>
      </c>
      <c r="Y80">
        <f t="shared" si="30"/>
        <v>0.99673694261856227</v>
      </c>
      <c r="Z80">
        <f t="shared" si="31"/>
        <v>0.91254763024619434</v>
      </c>
      <c r="AA80">
        <f t="shared" si="32"/>
        <v>37.21187139262716</v>
      </c>
      <c r="AB80">
        <f t="shared" si="33"/>
        <v>219.54676629238304</v>
      </c>
      <c r="AC80">
        <f t="shared" si="34"/>
        <v>4.3909353258476607</v>
      </c>
      <c r="AD80">
        <f t="shared" si="35"/>
        <v>11.106389263485291</v>
      </c>
      <c r="AE80">
        <f t="shared" si="36"/>
        <v>166.74824288955398</v>
      </c>
      <c r="AF80">
        <f t="shared" si="37"/>
        <v>8.9327420868969956E-2</v>
      </c>
      <c r="AG80">
        <f t="shared" si="0"/>
        <v>4673.3268954492842</v>
      </c>
      <c r="AH80">
        <f t="shared" si="1"/>
        <v>2064.33227474671</v>
      </c>
      <c r="AI80">
        <f t="shared" si="2"/>
        <v>4673.3268954492842</v>
      </c>
      <c r="AK80" t="b">
        <f t="shared" si="38"/>
        <v>1</v>
      </c>
      <c r="AL80" t="b">
        <f t="shared" si="39"/>
        <v>1</v>
      </c>
      <c r="AM80">
        <f t="shared" si="40"/>
        <v>4673.3268954492842</v>
      </c>
      <c r="AN80" t="b">
        <f t="shared" si="41"/>
        <v>1</v>
      </c>
      <c r="AO80">
        <f t="shared" si="42"/>
        <v>-37.21187139262716</v>
      </c>
      <c r="AP80">
        <f>SUM(AO81:$AO$210)</f>
        <v>4264.63338380805</v>
      </c>
      <c r="AQ80" t="b">
        <f t="shared" si="3"/>
        <v>1</v>
      </c>
      <c r="AR80" t="b">
        <f t="shared" si="43"/>
        <v>1</v>
      </c>
      <c r="AS80" t="b">
        <f t="shared" si="44"/>
        <v>1</v>
      </c>
      <c r="AT80" t="b">
        <f t="shared" si="46"/>
        <v>1</v>
      </c>
      <c r="AU80">
        <f t="shared" si="4"/>
        <v>2064.33227474671</v>
      </c>
      <c r="AV80" t="b">
        <f t="shared" si="5"/>
        <v>1</v>
      </c>
      <c r="AW80" t="b">
        <f t="shared" si="6"/>
        <v>1</v>
      </c>
      <c r="AX80" t="b">
        <f t="shared" si="45"/>
        <v>1</v>
      </c>
    </row>
    <row r="81" spans="1:50" x14ac:dyDescent="0.35">
      <c r="A81">
        <v>29</v>
      </c>
      <c r="B81">
        <f t="shared" si="7"/>
        <v>9</v>
      </c>
      <c r="C81">
        <f t="shared" si="8"/>
        <v>48</v>
      </c>
      <c r="D81">
        <f t="shared" si="9"/>
        <v>1.9285857518752669E-3</v>
      </c>
      <c r="E81">
        <f t="shared" si="10"/>
        <v>1.6085771667062598E-4</v>
      </c>
      <c r="F81">
        <f t="shared" si="11"/>
        <v>0.04</v>
      </c>
      <c r="G81">
        <f t="shared" si="12"/>
        <v>3.3960531989175591E-3</v>
      </c>
      <c r="H81">
        <f t="shared" si="13"/>
        <v>0.02</v>
      </c>
      <c r="I81">
        <f t="shared" si="14"/>
        <v>1.0740470164499312</v>
      </c>
      <c r="J81">
        <f t="shared" si="15"/>
        <v>3.6415682826527259E-4</v>
      </c>
      <c r="K81">
        <f t="shared" si="16"/>
        <v>7.6868990499301135E-3</v>
      </c>
      <c r="L81">
        <f t="shared" si="17"/>
        <v>0</v>
      </c>
      <c r="M81">
        <f t="shared" si="18"/>
        <v>2.2557932644469778</v>
      </c>
      <c r="N81">
        <f t="shared" si="19"/>
        <v>105.55</v>
      </c>
      <c r="O81">
        <f t="shared" si="20"/>
        <v>2.1109999999999998</v>
      </c>
      <c r="P81">
        <f t="shared" si="21"/>
        <v>5.3702350822496561</v>
      </c>
      <c r="Q81">
        <f t="shared" si="22"/>
        <v>268.51175411248278</v>
      </c>
      <c r="R81">
        <f t="shared" si="23"/>
        <v>238.94876801032203</v>
      </c>
      <c r="S81">
        <f t="shared" si="24"/>
        <v>4.7789753602064406</v>
      </c>
      <c r="T81">
        <f t="shared" si="25"/>
        <v>12.157376189761873</v>
      </c>
      <c r="U81">
        <f t="shared" si="26"/>
        <v>182.07841413263628</v>
      </c>
      <c r="V81">
        <f t="shared" si="27"/>
        <v>9.7780388729546489E-2</v>
      </c>
      <c r="W81">
        <f t="shared" si="28"/>
        <v>39.836221938987904</v>
      </c>
      <c r="X81">
        <f t="shared" si="29"/>
        <v>-40.602832904975855</v>
      </c>
      <c r="Y81">
        <f t="shared" si="30"/>
        <v>0.99673694261856227</v>
      </c>
      <c r="Z81">
        <f t="shared" si="31"/>
        <v>0.90956993496540606</v>
      </c>
      <c r="AA81">
        <f t="shared" si="32"/>
        <v>36.931116084790119</v>
      </c>
      <c r="AB81">
        <f t="shared" si="33"/>
        <v>218.05213199806701</v>
      </c>
      <c r="AC81">
        <f t="shared" si="34"/>
        <v>4.3610426399613402</v>
      </c>
      <c r="AD81">
        <f t="shared" si="35"/>
        <v>11.057983870271682</v>
      </c>
      <c r="AE81">
        <f t="shared" si="36"/>
        <v>165.61305130122625</v>
      </c>
      <c r="AF81">
        <f t="shared" si="37"/>
        <v>8.8938101817625723E-2</v>
      </c>
      <c r="AG81">
        <f t="shared" si="0"/>
        <v>4729.2289845271125</v>
      </c>
      <c r="AH81">
        <f t="shared" si="1"/>
        <v>2096.4815610824662</v>
      </c>
      <c r="AI81">
        <f t="shared" si="2"/>
        <v>4729.2289845271125</v>
      </c>
      <c r="AK81" t="b">
        <f t="shared" si="38"/>
        <v>1</v>
      </c>
      <c r="AL81" t="b">
        <f t="shared" si="39"/>
        <v>1</v>
      </c>
      <c r="AM81">
        <f t="shared" si="40"/>
        <v>4729.2289845271116</v>
      </c>
      <c r="AN81" t="b">
        <f t="shared" si="41"/>
        <v>1</v>
      </c>
      <c r="AO81">
        <f t="shared" si="42"/>
        <v>-36.931116084790119</v>
      </c>
      <c r="AP81">
        <f>SUM(AO82:$AO$210)</f>
        <v>4301.5644998928401</v>
      </c>
      <c r="AQ81" t="b">
        <f t="shared" si="3"/>
        <v>1</v>
      </c>
      <c r="AR81" t="b">
        <f t="shared" si="43"/>
        <v>1</v>
      </c>
      <c r="AS81" t="b">
        <f t="shared" si="44"/>
        <v>1</v>
      </c>
      <c r="AT81" t="b">
        <f t="shared" si="46"/>
        <v>1</v>
      </c>
      <c r="AU81">
        <f t="shared" si="4"/>
        <v>2096.4815610824662</v>
      </c>
      <c r="AV81" t="b">
        <f t="shared" si="5"/>
        <v>1</v>
      </c>
      <c r="AW81" t="b">
        <f t="shared" si="6"/>
        <v>1</v>
      </c>
      <c r="AX81" t="b">
        <f t="shared" si="45"/>
        <v>1</v>
      </c>
    </row>
    <row r="82" spans="1:50" x14ac:dyDescent="0.35">
      <c r="A82">
        <v>30</v>
      </c>
      <c r="B82">
        <f t="shared" si="7"/>
        <v>9</v>
      </c>
      <c r="C82">
        <f t="shared" si="8"/>
        <v>48</v>
      </c>
      <c r="D82">
        <f t="shared" si="9"/>
        <v>1.9285857518752669E-3</v>
      </c>
      <c r="E82">
        <f t="shared" si="10"/>
        <v>1.6085771667062598E-4</v>
      </c>
      <c r="F82">
        <f t="shared" si="11"/>
        <v>0.04</v>
      </c>
      <c r="G82">
        <f t="shared" si="12"/>
        <v>3.3960531989175591E-3</v>
      </c>
      <c r="H82">
        <f t="shared" si="13"/>
        <v>0.02</v>
      </c>
      <c r="I82">
        <f t="shared" si="14"/>
        <v>1.0766959061406345</v>
      </c>
      <c r="J82">
        <f t="shared" si="15"/>
        <v>3.6286175379991845E-4</v>
      </c>
      <c r="K82">
        <f t="shared" si="16"/>
        <v>7.6595616340020857E-3</v>
      </c>
      <c r="L82">
        <f t="shared" si="17"/>
        <v>0</v>
      </c>
      <c r="M82">
        <f t="shared" si="18"/>
        <v>2.2477708410591757</v>
      </c>
      <c r="N82">
        <f t="shared" si="19"/>
        <v>105.55</v>
      </c>
      <c r="O82">
        <f t="shared" si="20"/>
        <v>2.1109999999999998</v>
      </c>
      <c r="P82">
        <f t="shared" si="21"/>
        <v>5.3834795307031724</v>
      </c>
      <c r="Q82">
        <f t="shared" si="22"/>
        <v>269.1739765351586</v>
      </c>
      <c r="R82">
        <f t="shared" si="23"/>
        <v>238.0989790623785</v>
      </c>
      <c r="S82">
        <f t="shared" si="24"/>
        <v>4.7619795812475703</v>
      </c>
      <c r="T82">
        <f t="shared" si="25"/>
        <v>12.144016864648393</v>
      </c>
      <c r="U82">
        <f t="shared" si="26"/>
        <v>181.43087689995923</v>
      </c>
      <c r="V82">
        <f t="shared" si="27"/>
        <v>9.7672941202845739E-2</v>
      </c>
      <c r="W82">
        <f t="shared" si="28"/>
        <v>39.664432775320464</v>
      </c>
      <c r="X82">
        <f t="shared" si="29"/>
        <v>-40.428317393180748</v>
      </c>
      <c r="Y82">
        <f t="shared" si="30"/>
        <v>0.99673694261856227</v>
      </c>
      <c r="Z82">
        <f t="shared" si="31"/>
        <v>0.90660195607518335</v>
      </c>
      <c r="AA82">
        <f t="shared" si="32"/>
        <v>36.652391629486033</v>
      </c>
      <c r="AB82">
        <f t="shared" si="33"/>
        <v>216.56767290109718</v>
      </c>
      <c r="AC82">
        <f t="shared" si="34"/>
        <v>4.3313534580219439</v>
      </c>
      <c r="AD82">
        <f t="shared" si="35"/>
        <v>11.009789444100248</v>
      </c>
      <c r="AE82">
        <f t="shared" si="36"/>
        <v>164.48558788993884</v>
      </c>
      <c r="AF82">
        <f t="shared" si="37"/>
        <v>8.8550479550116315E-2</v>
      </c>
      <c r="AG82">
        <f t="shared" si="0"/>
        <v>4785.1395669860676</v>
      </c>
      <c r="AH82">
        <f t="shared" si="1"/>
        <v>2128.8378154826737</v>
      </c>
      <c r="AI82">
        <f t="shared" si="2"/>
        <v>4785.1395669860676</v>
      </c>
      <c r="AK82" t="b">
        <f t="shared" si="38"/>
        <v>1</v>
      </c>
      <c r="AL82" t="b">
        <f t="shared" si="39"/>
        <v>1</v>
      </c>
      <c r="AM82">
        <f t="shared" si="40"/>
        <v>4785.1395669860676</v>
      </c>
      <c r="AN82" t="b">
        <f t="shared" si="41"/>
        <v>1</v>
      </c>
      <c r="AO82">
        <f t="shared" si="42"/>
        <v>-36.652391629486033</v>
      </c>
      <c r="AP82">
        <f>SUM(AO83:$AO$210)</f>
        <v>4338.2168915223265</v>
      </c>
      <c r="AQ82" t="b">
        <f t="shared" si="3"/>
        <v>1</v>
      </c>
      <c r="AR82" t="b">
        <f t="shared" si="43"/>
        <v>1</v>
      </c>
      <c r="AS82" t="b">
        <f t="shared" si="44"/>
        <v>1</v>
      </c>
      <c r="AT82" t="b">
        <f t="shared" si="46"/>
        <v>1</v>
      </c>
      <c r="AU82">
        <f t="shared" si="4"/>
        <v>2128.8378154826737</v>
      </c>
      <c r="AV82" t="b">
        <f t="shared" si="5"/>
        <v>1</v>
      </c>
      <c r="AW82" t="b">
        <f t="shared" si="6"/>
        <v>1</v>
      </c>
      <c r="AX82" t="b">
        <f t="shared" si="45"/>
        <v>1</v>
      </c>
    </row>
    <row r="83" spans="1:50" x14ac:dyDescent="0.35">
      <c r="A83">
        <v>31</v>
      </c>
      <c r="B83">
        <f t="shared" si="7"/>
        <v>9</v>
      </c>
      <c r="C83">
        <f t="shared" si="8"/>
        <v>48</v>
      </c>
      <c r="D83">
        <f t="shared" si="9"/>
        <v>1.9285857518752669E-3</v>
      </c>
      <c r="E83">
        <f t="shared" si="10"/>
        <v>1.6085771667062598E-4</v>
      </c>
      <c r="F83">
        <f t="shared" si="11"/>
        <v>0.04</v>
      </c>
      <c r="G83">
        <f t="shared" si="12"/>
        <v>3.3960531989175591E-3</v>
      </c>
      <c r="H83">
        <f t="shared" si="13"/>
        <v>0.02</v>
      </c>
      <c r="I83">
        <f t="shared" si="14"/>
        <v>1.0793513287079122</v>
      </c>
      <c r="J83">
        <f t="shared" si="15"/>
        <v>3.6157128509159154E-4</v>
      </c>
      <c r="K83">
        <f t="shared" si="16"/>
        <v>7.6323214398932538E-3</v>
      </c>
      <c r="L83">
        <f t="shared" si="17"/>
        <v>0</v>
      </c>
      <c r="M83">
        <f t="shared" si="18"/>
        <v>2.2397769483341907</v>
      </c>
      <c r="N83">
        <f t="shared" si="19"/>
        <v>105.55</v>
      </c>
      <c r="O83">
        <f t="shared" si="20"/>
        <v>2.1109999999999998</v>
      </c>
      <c r="P83">
        <f t="shared" si="21"/>
        <v>5.3967566435395611</v>
      </c>
      <c r="Q83">
        <f t="shared" si="22"/>
        <v>269.83783217697805</v>
      </c>
      <c r="R83">
        <f t="shared" si="23"/>
        <v>237.25221227379598</v>
      </c>
      <c r="S83">
        <f t="shared" si="24"/>
        <v>4.7450442454759196</v>
      </c>
      <c r="T83">
        <f t="shared" si="25"/>
        <v>12.130672219640614</v>
      </c>
      <c r="U83">
        <f t="shared" si="26"/>
        <v>180.78564254579578</v>
      </c>
      <c r="V83">
        <f t="shared" si="27"/>
        <v>9.7565611746559158E-2</v>
      </c>
      <c r="W83">
        <f t="shared" si="28"/>
        <v>39.493287651137095</v>
      </c>
      <c r="X83">
        <f t="shared" si="29"/>
        <v>-40.254455616757838</v>
      </c>
      <c r="Y83">
        <f t="shared" si="30"/>
        <v>0.99673694261856227</v>
      </c>
      <c r="Z83">
        <f t="shared" si="31"/>
        <v>0.90364366187038636</v>
      </c>
      <c r="AA83">
        <f t="shared" si="32"/>
        <v>36.375683680125974</v>
      </c>
      <c r="AB83">
        <f t="shared" si="33"/>
        <v>215.09331973058806</v>
      </c>
      <c r="AC83">
        <f t="shared" si="34"/>
        <v>4.3018663946117615</v>
      </c>
      <c r="AD83">
        <f t="shared" si="35"/>
        <v>10.961805065505413</v>
      </c>
      <c r="AE83">
        <f t="shared" si="36"/>
        <v>163.36580004367363</v>
      </c>
      <c r="AF83">
        <f t="shared" si="37"/>
        <v>8.8164546671285093E-2</v>
      </c>
      <c r="AG83">
        <f t="shared" si="0"/>
        <v>4841.0593243666417</v>
      </c>
      <c r="AH83">
        <f t="shared" si="1"/>
        <v>2161.4024235614738</v>
      </c>
      <c r="AI83">
        <f t="shared" si="2"/>
        <v>4841.0593243666417</v>
      </c>
      <c r="AK83" t="b">
        <f t="shared" si="38"/>
        <v>1</v>
      </c>
      <c r="AL83" t="b">
        <f t="shared" si="39"/>
        <v>1</v>
      </c>
      <c r="AM83">
        <f t="shared" si="40"/>
        <v>4841.0593243666435</v>
      </c>
      <c r="AN83" t="b">
        <f t="shared" si="41"/>
        <v>1</v>
      </c>
      <c r="AO83">
        <f t="shared" si="42"/>
        <v>-36.375683680125974</v>
      </c>
      <c r="AP83">
        <f>SUM(AO84:$AO$210)</f>
        <v>4374.5925752024523</v>
      </c>
      <c r="AQ83" t="b">
        <f t="shared" si="3"/>
        <v>1</v>
      </c>
      <c r="AR83" t="b">
        <f t="shared" si="43"/>
        <v>1</v>
      </c>
      <c r="AS83" t="b">
        <f t="shared" si="44"/>
        <v>1</v>
      </c>
      <c r="AT83" t="b">
        <f t="shared" si="46"/>
        <v>1</v>
      </c>
      <c r="AU83">
        <f t="shared" si="4"/>
        <v>2161.4024235614738</v>
      </c>
      <c r="AV83" t="b">
        <f t="shared" si="5"/>
        <v>1</v>
      </c>
      <c r="AW83" t="b">
        <f t="shared" si="6"/>
        <v>1</v>
      </c>
      <c r="AX83" t="b">
        <f t="shared" si="45"/>
        <v>1</v>
      </c>
    </row>
    <row r="84" spans="1:50" x14ac:dyDescent="0.35">
      <c r="A84">
        <v>32</v>
      </c>
      <c r="B84">
        <f t="shared" si="7"/>
        <v>9</v>
      </c>
      <c r="C84">
        <f t="shared" si="8"/>
        <v>48</v>
      </c>
      <c r="D84">
        <f t="shared" si="9"/>
        <v>1.9285857518752669E-3</v>
      </c>
      <c r="E84">
        <f t="shared" si="10"/>
        <v>1.6085771667062598E-4</v>
      </c>
      <c r="F84">
        <f t="shared" si="11"/>
        <v>0.04</v>
      </c>
      <c r="G84">
        <f t="shared" si="12"/>
        <v>3.3960531989175591E-3</v>
      </c>
      <c r="H84">
        <f t="shared" si="13"/>
        <v>0.02</v>
      </c>
      <c r="I84">
        <f t="shared" si="14"/>
        <v>1.0820133002636001</v>
      </c>
      <c r="J84">
        <f t="shared" si="15"/>
        <v>3.6028540576054052E-4</v>
      </c>
      <c r="K84">
        <f t="shared" si="16"/>
        <v>7.6051781218473809E-3</v>
      </c>
      <c r="L84">
        <f t="shared" si="17"/>
        <v>0</v>
      </c>
      <c r="M84">
        <f t="shared" si="18"/>
        <v>2.2318114848065829</v>
      </c>
      <c r="N84">
        <f t="shared" si="19"/>
        <v>105.55</v>
      </c>
      <c r="O84">
        <f t="shared" si="20"/>
        <v>2.1109999999999998</v>
      </c>
      <c r="P84">
        <f t="shared" si="21"/>
        <v>5.4100665013180009</v>
      </c>
      <c r="Q84">
        <f t="shared" si="22"/>
        <v>270.50332506590001</v>
      </c>
      <c r="R84">
        <f t="shared" si="23"/>
        <v>236.40845689667381</v>
      </c>
      <c r="S84">
        <f t="shared" si="24"/>
        <v>4.7281691379334765</v>
      </c>
      <c r="T84">
        <f t="shared" si="25"/>
        <v>12.117342238607064</v>
      </c>
      <c r="U84">
        <f t="shared" si="26"/>
        <v>180.14270288027026</v>
      </c>
      <c r="V84">
        <f t="shared" si="27"/>
        <v>9.7458400230943182E-2</v>
      </c>
      <c r="W84">
        <f t="shared" si="28"/>
        <v>39.322784239632092</v>
      </c>
      <c r="X84">
        <f t="shared" si="29"/>
        <v>-40.08124521441917</v>
      </c>
      <c r="Y84">
        <f t="shared" si="30"/>
        <v>0.99673694261856227</v>
      </c>
      <c r="Z84">
        <f t="shared" si="31"/>
        <v>0.90069502074933072</v>
      </c>
      <c r="AA84">
        <f t="shared" si="32"/>
        <v>36.100977990060301</v>
      </c>
      <c r="AB84">
        <f t="shared" si="33"/>
        <v>213.62900368723771</v>
      </c>
      <c r="AC84">
        <f t="shared" si="34"/>
        <v>4.2725800737447548</v>
      </c>
      <c r="AD84">
        <f t="shared" si="35"/>
        <v>10.914029819028931</v>
      </c>
      <c r="AE84">
        <f t="shared" si="36"/>
        <v>162.25363550858555</v>
      </c>
      <c r="AF84">
        <f t="shared" si="37"/>
        <v>8.7780295818205942E-2</v>
      </c>
      <c r="AG84">
        <f t="shared" ref="AG84:AG115" si="47">(AG85+X85)*Y85</f>
        <v>4896.9889380792247</v>
      </c>
      <c r="AH84">
        <f t="shared" ref="AH84:AH115" si="48">IF(M84&gt;0,AG84/M84,0)</f>
        <v>2194.1767803491771</v>
      </c>
      <c r="AI84">
        <f t="shared" ref="AI84:AI115" si="49">IF(AG84&gt;0,AG84,0)</f>
        <v>4896.9889380792247</v>
      </c>
      <c r="AK84" t="b">
        <f t="shared" si="38"/>
        <v>1</v>
      </c>
      <c r="AL84" t="b">
        <f t="shared" si="39"/>
        <v>1</v>
      </c>
      <c r="AM84">
        <f t="shared" si="40"/>
        <v>4896.9889380792256</v>
      </c>
      <c r="AN84" t="b">
        <f t="shared" si="41"/>
        <v>1</v>
      </c>
      <c r="AO84">
        <f t="shared" si="42"/>
        <v>-36.100977990060301</v>
      </c>
      <c r="AP84">
        <f>SUM(AO85:$AO$210)</f>
        <v>4410.6935531925119</v>
      </c>
      <c r="AQ84" t="b">
        <f t="shared" ref="AQ84:AQ115" si="50">ABS(AG84*Z84-AP84)&lt;=0.000000001*MAX(ABS(AG84*Z84),ABS(AP84),scale_money)</f>
        <v>1</v>
      </c>
      <c r="AR84" t="b">
        <f t="shared" si="43"/>
        <v>1</v>
      </c>
      <c r="AS84" t="b">
        <f t="shared" si="44"/>
        <v>1</v>
      </c>
      <c r="AT84" t="b">
        <f t="shared" si="46"/>
        <v>1</v>
      </c>
      <c r="AU84">
        <f t="shared" ref="AU84:AU115" si="51">-(N85-O85)+v_m*(E85*(sum_assured+Q85)+P85+(1-E85)*(1-G85)*AH85)</f>
        <v>2194.1767803491771</v>
      </c>
      <c r="AV84" t="b">
        <f t="shared" ref="AV84:AV115" si="52">ABS(AH84-AU84)&lt;=0.000000001*MAX(ABS(AH84),ABS(AU84),scale_pp)</f>
        <v>1</v>
      </c>
      <c r="AW84" t="b">
        <f t="shared" ref="AW84:AW115" si="53">AND(AI84&gt;=0,AI84&gt;=AG84)</f>
        <v>1</v>
      </c>
      <c r="AX84" t="b">
        <f t="shared" si="45"/>
        <v>1</v>
      </c>
    </row>
    <row r="85" spans="1:50" x14ac:dyDescent="0.35">
      <c r="A85">
        <v>33</v>
      </c>
      <c r="B85">
        <f t="shared" ref="B85:B116" si="54">MIN(INT((dur_m+A85-1)/12),dur_y_last)</f>
        <v>9</v>
      </c>
      <c r="C85">
        <f t="shared" ref="C85:C116" si="55">age_at_entry+B85</f>
        <v>48</v>
      </c>
      <c r="D85">
        <f t="shared" ref="D85:D116" si="56">INDEX(mort_table,MATCH(C85,mort_age,0),MATCH(sex,mort_sex,0))</f>
        <v>1.9285857518752669E-3</v>
      </c>
      <c r="E85">
        <f t="shared" ref="E85:E116" si="57">IF(A85&lt;=rem_m,1-(1-D85)^(1/12),0)</f>
        <v>1.6085771667062598E-4</v>
      </c>
      <c r="F85">
        <f t="shared" ref="F85:F116" si="58">IF(A85&lt;=prem_rem_m,INDEX(lapse_table,MATCH(MIN(B85,5),lapse_key,0)),0)</f>
        <v>0.04</v>
      </c>
      <c r="G85">
        <f t="shared" ref="G85:G116" si="59">1-(1-F85)^(1/12)</f>
        <v>3.3960531989175591E-3</v>
      </c>
      <c r="H85">
        <f t="shared" ref="H85:H116" si="60">INDEX(comm_table,MATCH(MIN(B85,1),comm_key,0))</f>
        <v>0.02</v>
      </c>
      <c r="I85">
        <f t="shared" ref="I85:I116" si="61">(1+e_m)^A85</f>
        <v>1.0846818369592708</v>
      </c>
      <c r="J85">
        <f t="shared" ref="J85:J116" si="62">M84*E85</f>
        <v>3.5900409948526639E-4</v>
      </c>
      <c r="K85">
        <f t="shared" ref="K85:K116" si="63">(M84-J85)*G85</f>
        <v>7.5781313353378617E-3</v>
      </c>
      <c r="L85">
        <f t="shared" ref="L85:L116" si="64">IF(A85=rem_m,M84-J85-K85,0)</f>
        <v>0</v>
      </c>
      <c r="M85">
        <f t="shared" ref="M85:M116" si="65">M84-J85-K85-L85</f>
        <v>2.2238743493717599</v>
      </c>
      <c r="N85">
        <f t="shared" ref="N85:N116" si="66">IF(A85&lt;=prem_rem_m,premium,0)</f>
        <v>105.55</v>
      </c>
      <c r="O85">
        <f t="shared" ref="O85:O116" si="67">N85*H85</f>
        <v>2.1109999999999998</v>
      </c>
      <c r="P85">
        <f t="shared" ref="P85:P116" si="68">maint_base*I85</f>
        <v>5.4234091847963537</v>
      </c>
      <c r="Q85">
        <f t="shared" ref="Q85:Q116" si="69">claim_exp_base*I85</f>
        <v>271.17045923981772</v>
      </c>
      <c r="R85">
        <f t="shared" ref="R85:R116" si="70">M84*N85</f>
        <v>235.56770222133483</v>
      </c>
      <c r="S85">
        <f t="shared" ref="S85:S116" si="71">R85*H85</f>
        <v>4.711354044426697</v>
      </c>
      <c r="T85">
        <f t="shared" ref="T85:T116" si="72">M84*P85</f>
        <v>12.10402690543401</v>
      </c>
      <c r="U85">
        <f t="shared" ref="U85:U116" si="73">J85*sum_assured</f>
        <v>179.5020497426332</v>
      </c>
      <c r="V85">
        <f t="shared" ref="V85:V116" si="74">J85*Q85</f>
        <v>9.7351306526396897E-2</v>
      </c>
      <c r="W85">
        <f t="shared" ref="W85:W116" si="75">R85-S85-T85-U85-V85</f>
        <v>39.152920222314528</v>
      </c>
      <c r="X85">
        <f t="shared" ref="X85:X116" si="76">U85+V85+T85-(R85-S85)*(1+i_m)</f>
        <v>-39.908683833314427</v>
      </c>
      <c r="Y85">
        <f t="shared" ref="Y85:Y116" si="77">v_m</f>
        <v>0.99673694261856227</v>
      </c>
      <c r="Z85">
        <f t="shared" ref="Z85:Z116" si="78">v_m^A85</f>
        <v>0.89775600121345045</v>
      </c>
      <c r="AA85">
        <f t="shared" ref="AA85:AA116" si="79">(R85-S85)*Z84-(T85+U85+V85)*Z85</f>
        <v>35.828260411888238</v>
      </c>
      <c r="AB85">
        <f t="shared" ref="AB85:AB116" si="80">R85*Z84</f>
        <v>212.17465644011733</v>
      </c>
      <c r="AC85">
        <f t="shared" ref="AC85:AC116" si="81">S85*Z84</f>
        <v>4.2434931288023474</v>
      </c>
      <c r="AD85">
        <f t="shared" ref="AD85:AD116" si="82">T85*Z85</f>
        <v>10.866462793202452</v>
      </c>
      <c r="AE85">
        <f t="shared" ref="AE85:AE116" si="83">U85*Z85</f>
        <v>161.14904238656425</v>
      </c>
      <c r="AF85">
        <f t="shared" ref="AF85:AF116" si="84">V85*Z85</f>
        <v>8.7397719660042963E-2</v>
      </c>
      <c r="AG85">
        <f t="shared" si="47"/>
        <v>4952.9290894121168</v>
      </c>
      <c r="AH85">
        <f t="shared" si="48"/>
        <v>2227.1622903566067</v>
      </c>
      <c r="AI85">
        <f t="shared" si="49"/>
        <v>4952.9290894121168</v>
      </c>
      <c r="AK85" t="b">
        <f t="shared" ref="AK85:AK116" si="85">AND(M85&gt;=0,M85&lt;=M84)</f>
        <v>1</v>
      </c>
      <c r="AL85" t="b">
        <f t="shared" ref="AL85:AL116" si="86">AND(D85&gt;=0,D85&lt;=1,E85&gt;=0,E85&lt;=1,F85&gt;=0,F85&lt;=1,G85&gt;=0,G85&lt;=1,J85+K85+L85&lt;=M84+0.000000001*scale_count)</f>
        <v>1</v>
      </c>
      <c r="AM85">
        <f t="shared" ref="AM85:AM116" si="87">(AG84+R85-S85)*(1+i_m)-T85-U85-V85</f>
        <v>4952.9290894121168</v>
      </c>
      <c r="AN85" t="b">
        <f t="shared" ref="AN85:AN116" si="88">ABS(AM85-AG85)&lt;=0.000000001*MAX(ABS(AM85),ABS(AG85),scale_money)</f>
        <v>1</v>
      </c>
      <c r="AO85">
        <f t="shared" ref="AO85:AO116" si="89">(U85+V85+T85)*Z85-(R85-S85)*Z84</f>
        <v>-35.828260411888238</v>
      </c>
      <c r="AP85">
        <f>SUM(AO86:$AO$210)</f>
        <v>4446.5218136044004</v>
      </c>
      <c r="AQ85" t="b">
        <f t="shared" si="50"/>
        <v>1</v>
      </c>
      <c r="AR85" t="b">
        <f t="shared" ref="AR85:AR116" si="90">IF(A85&lt;&gt;rem_m,L85=0,L85=M84-J85-K85)</f>
        <v>1</v>
      </c>
      <c r="AS85" t="b">
        <f t="shared" ref="AS85:AS116" si="91">IF(A85&gt;prem_rem_m,AND(R85=0,S85=0,F85=0,G85=0,K85=0),R85=M84*premium)</f>
        <v>1</v>
      </c>
      <c r="AT85" t="b">
        <f t="shared" si="46"/>
        <v>1</v>
      </c>
      <c r="AU85">
        <f t="shared" si="51"/>
        <v>2227.1622903566072</v>
      </c>
      <c r="AV85" t="b">
        <f t="shared" si="52"/>
        <v>1</v>
      </c>
      <c r="AW85" t="b">
        <f t="shared" si="53"/>
        <v>1</v>
      </c>
      <c r="AX85" t="b">
        <f t="shared" ref="AX85:AX116" si="92">AND(U85=J85*sum_assured,R85=M84*N85,T85=M84*P85)</f>
        <v>1</v>
      </c>
    </row>
    <row r="86" spans="1:50" x14ac:dyDescent="0.35">
      <c r="A86">
        <v>34</v>
      </c>
      <c r="B86">
        <f t="shared" si="54"/>
        <v>9</v>
      </c>
      <c r="C86">
        <f t="shared" si="55"/>
        <v>48</v>
      </c>
      <c r="D86">
        <f t="shared" si="56"/>
        <v>1.9285857518752669E-3</v>
      </c>
      <c r="E86">
        <f t="shared" si="57"/>
        <v>1.6085771667062598E-4</v>
      </c>
      <c r="F86">
        <f t="shared" si="58"/>
        <v>0.04</v>
      </c>
      <c r="G86">
        <f t="shared" si="59"/>
        <v>3.3960531989175591E-3</v>
      </c>
      <c r="H86">
        <f t="shared" si="60"/>
        <v>0.02</v>
      </c>
      <c r="I86">
        <f t="shared" si="61"/>
        <v>1.0873569549863302</v>
      </c>
      <c r="J86">
        <f t="shared" si="62"/>
        <v>3.5772735000231523E-4</v>
      </c>
      <c r="K86">
        <f t="shared" si="63"/>
        <v>7.551180737063355E-3</v>
      </c>
      <c r="L86">
        <f t="shared" si="64"/>
        <v>0</v>
      </c>
      <c r="M86">
        <f t="shared" si="65"/>
        <v>2.2159654412846943</v>
      </c>
      <c r="N86">
        <f t="shared" si="66"/>
        <v>105.55</v>
      </c>
      <c r="O86">
        <f t="shared" si="67"/>
        <v>2.1109999999999998</v>
      </c>
      <c r="P86">
        <f t="shared" si="68"/>
        <v>5.4367847749316507</v>
      </c>
      <c r="Q86">
        <f t="shared" si="69"/>
        <v>271.83923874658257</v>
      </c>
      <c r="R86">
        <f t="shared" si="70"/>
        <v>234.72993757618926</v>
      </c>
      <c r="S86">
        <f t="shared" si="71"/>
        <v>4.6945987515237855</v>
      </c>
      <c r="T86">
        <f t="shared" si="72"/>
        <v>12.090726204025415</v>
      </c>
      <c r="U86">
        <f t="shared" si="73"/>
        <v>178.86367500115762</v>
      </c>
      <c r="V86">
        <f t="shared" si="74"/>
        <v>9.7244330503461679E-2</v>
      </c>
      <c r="W86">
        <f t="shared" si="75"/>
        <v>38.983693288978962</v>
      </c>
      <c r="X86">
        <f t="shared" si="76"/>
        <v>-39.736769129000919</v>
      </c>
      <c r="Y86">
        <f t="shared" si="77"/>
        <v>0.99673694261856227</v>
      </c>
      <c r="Z86">
        <f t="shared" si="78"/>
        <v>0.89482657186696091</v>
      </c>
      <c r="AA86">
        <f t="shared" si="79"/>
        <v>35.557516896772739</v>
      </c>
      <c r="AB86">
        <f t="shared" si="80"/>
        <v>210.73021012348252</v>
      </c>
      <c r="AC86">
        <f t="shared" si="81"/>
        <v>4.2146042024696504</v>
      </c>
      <c r="AD86">
        <f t="shared" si="82"/>
        <v>10.819103080530097</v>
      </c>
      <c r="AE86">
        <f t="shared" si="83"/>
        <v>160.0519691328121</v>
      </c>
      <c r="AF86">
        <f t="shared" si="84"/>
        <v>8.7016810897910357E-2</v>
      </c>
      <c r="AG86">
        <f t="shared" si="47"/>
        <v>5008.8804595395368</v>
      </c>
      <c r="AH86">
        <f t="shared" si="48"/>
        <v>2260.3603676398784</v>
      </c>
      <c r="AI86">
        <f t="shared" si="49"/>
        <v>5008.8804595395368</v>
      </c>
      <c r="AK86" t="b">
        <f t="shared" si="85"/>
        <v>1</v>
      </c>
      <c r="AL86" t="b">
        <f t="shared" si="86"/>
        <v>1</v>
      </c>
      <c r="AM86">
        <f t="shared" si="87"/>
        <v>5008.8804595395368</v>
      </c>
      <c r="AN86" t="b">
        <f t="shared" si="88"/>
        <v>1</v>
      </c>
      <c r="AO86">
        <f t="shared" si="89"/>
        <v>-35.557516896772768</v>
      </c>
      <c r="AP86">
        <f>SUM(AO87:$AO$210)</f>
        <v>4482.0793305011739</v>
      </c>
      <c r="AQ86" t="b">
        <f t="shared" si="50"/>
        <v>1</v>
      </c>
      <c r="AR86" t="b">
        <f t="shared" si="90"/>
        <v>1</v>
      </c>
      <c r="AS86" t="b">
        <f t="shared" si="91"/>
        <v>1</v>
      </c>
      <c r="AT86" t="b">
        <f t="shared" ref="AT86:AT117" si="93">AND(C86&gt;=18,C86&lt;=120,OR(B86-B85=0,B86-B85=1))</f>
        <v>1</v>
      </c>
      <c r="AU86">
        <f t="shared" si="51"/>
        <v>2260.3603676398784</v>
      </c>
      <c r="AV86" t="b">
        <f t="shared" si="52"/>
        <v>1</v>
      </c>
      <c r="AW86" t="b">
        <f t="shared" si="53"/>
        <v>1</v>
      </c>
      <c r="AX86" t="b">
        <f t="shared" si="92"/>
        <v>1</v>
      </c>
    </row>
    <row r="87" spans="1:50" x14ac:dyDescent="0.35">
      <c r="A87">
        <v>35</v>
      </c>
      <c r="B87">
        <f t="shared" si="54"/>
        <v>9</v>
      </c>
      <c r="C87">
        <f t="shared" si="55"/>
        <v>48</v>
      </c>
      <c r="D87">
        <f t="shared" si="56"/>
        <v>1.9285857518752669E-3</v>
      </c>
      <c r="E87">
        <f t="shared" si="57"/>
        <v>1.6085771667062598E-4</v>
      </c>
      <c r="F87">
        <f t="shared" si="58"/>
        <v>0.04</v>
      </c>
      <c r="G87">
        <f t="shared" si="59"/>
        <v>3.3960531989175591E-3</v>
      </c>
      <c r="H87">
        <f t="shared" si="60"/>
        <v>0.02</v>
      </c>
      <c r="I87">
        <f t="shared" si="61"/>
        <v>1.0900386705761171</v>
      </c>
      <c r="J87">
        <f t="shared" si="62"/>
        <v>3.5645514110607202E-4</v>
      </c>
      <c r="K87">
        <f t="shared" si="63"/>
        <v>7.5243259849434221E-3</v>
      </c>
      <c r="L87">
        <f t="shared" si="64"/>
        <v>0</v>
      </c>
      <c r="M87">
        <f t="shared" si="65"/>
        <v>2.2080846601586446</v>
      </c>
      <c r="N87">
        <f t="shared" si="66"/>
        <v>105.55</v>
      </c>
      <c r="O87">
        <f t="shared" si="67"/>
        <v>2.1109999999999998</v>
      </c>
      <c r="P87">
        <f t="shared" si="68"/>
        <v>5.4501933528805857</v>
      </c>
      <c r="Q87">
        <f t="shared" si="69"/>
        <v>272.50966764402926</v>
      </c>
      <c r="R87">
        <f t="shared" si="70"/>
        <v>233.89515232759948</v>
      </c>
      <c r="S87">
        <f t="shared" si="71"/>
        <v>4.6779030465519895</v>
      </c>
      <c r="T87">
        <f t="shared" si="72"/>
        <v>12.077440118302935</v>
      </c>
      <c r="U87">
        <f t="shared" si="73"/>
        <v>178.227570553036</v>
      </c>
      <c r="V87">
        <f t="shared" si="74"/>
        <v>9.7137472032821234E-2</v>
      </c>
      <c r="W87">
        <f t="shared" si="75"/>
        <v>38.815101137675718</v>
      </c>
      <c r="X87">
        <f t="shared" si="76"/>
        <v>-39.565498765413309</v>
      </c>
      <c r="Y87">
        <f t="shared" si="77"/>
        <v>0.99673694261856227</v>
      </c>
      <c r="Z87">
        <f t="shared" si="78"/>
        <v>0.89190670141652373</v>
      </c>
      <c r="AA87">
        <f t="shared" si="79"/>
        <v>35.288733493759338</v>
      </c>
      <c r="AB87">
        <f t="shared" si="80"/>
        <v>209.29559733360645</v>
      </c>
      <c r="AC87">
        <f t="shared" si="81"/>
        <v>4.1859119466721291</v>
      </c>
      <c r="AD87">
        <f t="shared" si="82"/>
        <v>10.771949777471161</v>
      </c>
      <c r="AE87">
        <f t="shared" si="83"/>
        <v>158.9623645534391</v>
      </c>
      <c r="AF87">
        <f t="shared" si="84"/>
        <v>8.6637562264733417E-2</v>
      </c>
      <c r="AG87">
        <f t="shared" si="47"/>
        <v>5064.8437295296235</v>
      </c>
      <c r="AH87">
        <f t="shared" si="48"/>
        <v>2293.7724358656287</v>
      </c>
      <c r="AI87">
        <f t="shared" si="49"/>
        <v>5064.8437295296235</v>
      </c>
      <c r="AK87" t="b">
        <f t="shared" si="85"/>
        <v>1</v>
      </c>
      <c r="AL87" t="b">
        <f t="shared" si="86"/>
        <v>1</v>
      </c>
      <c r="AM87">
        <f t="shared" si="87"/>
        <v>5064.8437295296235</v>
      </c>
      <c r="AN87" t="b">
        <f t="shared" si="88"/>
        <v>1</v>
      </c>
      <c r="AO87">
        <f t="shared" si="89"/>
        <v>-35.288733493759338</v>
      </c>
      <c r="AP87">
        <f>SUM(AO88:$AO$210)</f>
        <v>4517.3680639949325</v>
      </c>
      <c r="AQ87" t="b">
        <f t="shared" si="50"/>
        <v>1</v>
      </c>
      <c r="AR87" t="b">
        <f t="shared" si="90"/>
        <v>1</v>
      </c>
      <c r="AS87" t="b">
        <f t="shared" si="91"/>
        <v>1</v>
      </c>
      <c r="AT87" t="b">
        <f t="shared" si="93"/>
        <v>1</v>
      </c>
      <c r="AU87">
        <f t="shared" si="51"/>
        <v>2293.7724358656292</v>
      </c>
      <c r="AV87" t="b">
        <f t="shared" si="52"/>
        <v>1</v>
      </c>
      <c r="AW87" t="b">
        <f t="shared" si="53"/>
        <v>1</v>
      </c>
      <c r="AX87" t="b">
        <f t="shared" si="92"/>
        <v>1</v>
      </c>
    </row>
    <row r="88" spans="1:50" x14ac:dyDescent="0.35">
      <c r="A88">
        <v>36</v>
      </c>
      <c r="B88">
        <f t="shared" si="54"/>
        <v>9</v>
      </c>
      <c r="C88">
        <f t="shared" si="55"/>
        <v>48</v>
      </c>
      <c r="D88">
        <f t="shared" si="56"/>
        <v>1.9285857518752669E-3</v>
      </c>
      <c r="E88">
        <f t="shared" si="57"/>
        <v>1.6085771667062598E-4</v>
      </c>
      <c r="F88">
        <f t="shared" si="58"/>
        <v>0.04</v>
      </c>
      <c r="G88">
        <f t="shared" si="59"/>
        <v>3.3960531989175591E-3</v>
      </c>
      <c r="H88">
        <f t="shared" si="60"/>
        <v>0.02</v>
      </c>
      <c r="I88">
        <f t="shared" si="61"/>
        <v>1.0927270000000009</v>
      </c>
      <c r="J88">
        <f t="shared" si="62"/>
        <v>3.5518745664855472E-4</v>
      </c>
      <c r="K88">
        <f t="shared" si="63"/>
        <v>7.4975667381141885E-3</v>
      </c>
      <c r="L88">
        <f t="shared" si="64"/>
        <v>0</v>
      </c>
      <c r="M88">
        <f t="shared" si="65"/>
        <v>2.2002319059638817</v>
      </c>
      <c r="N88">
        <f t="shared" si="66"/>
        <v>105.55</v>
      </c>
      <c r="O88">
        <f t="shared" si="67"/>
        <v>2.1109999999999998</v>
      </c>
      <c r="P88">
        <f t="shared" si="68"/>
        <v>5.4636350000000045</v>
      </c>
      <c r="Q88">
        <f t="shared" si="69"/>
        <v>273.18175000000025</v>
      </c>
      <c r="R88">
        <f t="shared" si="70"/>
        <v>233.06333587974493</v>
      </c>
      <c r="S88">
        <f t="shared" si="71"/>
        <v>4.6612667175948985</v>
      </c>
      <c r="T88">
        <f t="shared" si="72"/>
        <v>12.064168632205886</v>
      </c>
      <c r="U88">
        <f t="shared" si="73"/>
        <v>177.59372832427735</v>
      </c>
      <c r="V88">
        <f t="shared" si="74"/>
        <v>9.7030730985301406E-2</v>
      </c>
      <c r="W88">
        <f t="shared" si="75"/>
        <v>38.647141474681511</v>
      </c>
      <c r="X88">
        <f t="shared" si="76"/>
        <v>-39.394870414834202</v>
      </c>
      <c r="Y88">
        <f t="shared" si="77"/>
        <v>0.99673694261856227</v>
      </c>
      <c r="Z88">
        <f t="shared" si="78"/>
        <v>0.88899635867091287</v>
      </c>
      <c r="AA88">
        <f t="shared" si="79"/>
        <v>35.021896349100047</v>
      </c>
      <c r="AB88">
        <f t="shared" si="80"/>
        <v>207.87075112563463</v>
      </c>
      <c r="AC88">
        <f t="shared" si="81"/>
        <v>4.1574150225126925</v>
      </c>
      <c r="AD88">
        <f t="shared" si="82"/>
        <v>10.72500198442288</v>
      </c>
      <c r="AE88">
        <f t="shared" si="83"/>
        <v>157.88017780307393</v>
      </c>
      <c r="AF88">
        <f t="shared" si="84"/>
        <v>8.6259966525109866E-2</v>
      </c>
      <c r="AG88">
        <f t="shared" si="47"/>
        <v>5120.8195803524395</v>
      </c>
      <c r="AH88">
        <f t="shared" si="48"/>
        <v>2327.3999283766871</v>
      </c>
      <c r="AI88">
        <f t="shared" si="49"/>
        <v>5120.8195803524395</v>
      </c>
      <c r="AK88" t="b">
        <f t="shared" si="85"/>
        <v>1</v>
      </c>
      <c r="AL88" t="b">
        <f t="shared" si="86"/>
        <v>1</v>
      </c>
      <c r="AM88">
        <f t="shared" si="87"/>
        <v>5120.8195803524395</v>
      </c>
      <c r="AN88" t="b">
        <f t="shared" si="88"/>
        <v>1</v>
      </c>
      <c r="AO88">
        <f t="shared" si="89"/>
        <v>-35.021896349100047</v>
      </c>
      <c r="AP88">
        <f>SUM(AO89:$AO$210)</f>
        <v>4552.3899603440332</v>
      </c>
      <c r="AQ88" t="b">
        <f t="shared" si="50"/>
        <v>1</v>
      </c>
      <c r="AR88" t="b">
        <f t="shared" si="90"/>
        <v>1</v>
      </c>
      <c r="AS88" t="b">
        <f t="shared" si="91"/>
        <v>1</v>
      </c>
      <c r="AT88" t="b">
        <f t="shared" si="93"/>
        <v>1</v>
      </c>
      <c r="AU88">
        <f t="shared" si="51"/>
        <v>2327.3999283766866</v>
      </c>
      <c r="AV88" t="b">
        <f t="shared" si="52"/>
        <v>1</v>
      </c>
      <c r="AW88" t="b">
        <f t="shared" si="53"/>
        <v>1</v>
      </c>
      <c r="AX88" t="b">
        <f t="shared" si="92"/>
        <v>1</v>
      </c>
    </row>
    <row r="89" spans="1:50" x14ac:dyDescent="0.35">
      <c r="A89">
        <v>37</v>
      </c>
      <c r="B89">
        <f t="shared" si="54"/>
        <v>9</v>
      </c>
      <c r="C89">
        <f t="shared" si="55"/>
        <v>48</v>
      </c>
      <c r="D89">
        <f t="shared" si="56"/>
        <v>1.9285857518752669E-3</v>
      </c>
      <c r="E89">
        <f t="shared" si="57"/>
        <v>1.6085771667062598E-4</v>
      </c>
      <c r="F89">
        <f t="shared" si="58"/>
        <v>0.04</v>
      </c>
      <c r="G89">
        <f t="shared" si="59"/>
        <v>3.3960531989175591E-3</v>
      </c>
      <c r="H89">
        <f t="shared" si="60"/>
        <v>0.02</v>
      </c>
      <c r="I89">
        <f t="shared" si="61"/>
        <v>1.095421959569481</v>
      </c>
      <c r="J89">
        <f t="shared" si="62"/>
        <v>3.5392428053920947E-4</v>
      </c>
      <c r="K89">
        <f t="shared" si="63"/>
        <v>7.4709026569240184E-3</v>
      </c>
      <c r="L89">
        <f t="shared" si="64"/>
        <v>0</v>
      </c>
      <c r="M89">
        <f t="shared" si="65"/>
        <v>2.1924070790264185</v>
      </c>
      <c r="N89">
        <f t="shared" si="66"/>
        <v>105.55</v>
      </c>
      <c r="O89">
        <f t="shared" si="67"/>
        <v>2.1109999999999998</v>
      </c>
      <c r="P89">
        <f t="shared" si="68"/>
        <v>5.4771097978474046</v>
      </c>
      <c r="Q89">
        <f t="shared" si="69"/>
        <v>273.85548989237026</v>
      </c>
      <c r="R89">
        <f t="shared" si="70"/>
        <v>232.23447767448772</v>
      </c>
      <c r="S89">
        <f t="shared" si="71"/>
        <v>4.6446895534897541</v>
      </c>
      <c r="T89">
        <f t="shared" si="72"/>
        <v>12.050911729691245</v>
      </c>
      <c r="U89">
        <f t="shared" si="73"/>
        <v>176.96214026960473</v>
      </c>
      <c r="V89">
        <f t="shared" si="74"/>
        <v>9.6924107231869894E-2</v>
      </c>
      <c r="W89">
        <f t="shared" si="75"/>
        <v>38.479812014470127</v>
      </c>
      <c r="X89">
        <f t="shared" si="76"/>
        <v>-39.224881757864068</v>
      </c>
      <c r="Y89">
        <f t="shared" si="77"/>
        <v>0.99673694261856227</v>
      </c>
      <c r="Z89">
        <f t="shared" si="78"/>
        <v>0.88609551254068042</v>
      </c>
      <c r="AA89">
        <f t="shared" si="79"/>
        <v>34.756991705582152</v>
      </c>
      <c r="AB89">
        <f t="shared" si="80"/>
        <v>206.455605010461</v>
      </c>
      <c r="AC89">
        <f t="shared" si="81"/>
        <v>4.1291121002092197</v>
      </c>
      <c r="AD89">
        <f t="shared" si="82"/>
        <v>10.678258805703262</v>
      </c>
      <c r="AE89">
        <f t="shared" si="83"/>
        <v>156.80535838249119</v>
      </c>
      <c r="AF89">
        <f t="shared" si="84"/>
        <v>8.5884016475171618E-2</v>
      </c>
      <c r="AG89">
        <f t="shared" si="47"/>
        <v>5176.8086928879666</v>
      </c>
      <c r="AH89">
        <f t="shared" si="48"/>
        <v>2361.2442882581963</v>
      </c>
      <c r="AI89">
        <f t="shared" si="49"/>
        <v>5176.8086928879666</v>
      </c>
      <c r="AK89" t="b">
        <f t="shared" si="85"/>
        <v>1</v>
      </c>
      <c r="AL89" t="b">
        <f t="shared" si="86"/>
        <v>1</v>
      </c>
      <c r="AM89">
        <f t="shared" si="87"/>
        <v>5176.8086928879657</v>
      </c>
      <c r="AN89" t="b">
        <f t="shared" si="88"/>
        <v>1</v>
      </c>
      <c r="AO89">
        <f t="shared" si="89"/>
        <v>-34.756991705582152</v>
      </c>
      <c r="AP89">
        <f>SUM(AO90:$AO$210)</f>
        <v>4587.1469520496157</v>
      </c>
      <c r="AQ89" t="b">
        <f t="shared" si="50"/>
        <v>1</v>
      </c>
      <c r="AR89" t="b">
        <f t="shared" si="90"/>
        <v>1</v>
      </c>
      <c r="AS89" t="b">
        <f t="shared" si="91"/>
        <v>1</v>
      </c>
      <c r="AT89" t="b">
        <f t="shared" si="93"/>
        <v>1</v>
      </c>
      <c r="AU89">
        <f t="shared" si="51"/>
        <v>2361.2442882581963</v>
      </c>
      <c r="AV89" t="b">
        <f t="shared" si="52"/>
        <v>1</v>
      </c>
      <c r="AW89" t="b">
        <f t="shared" si="53"/>
        <v>1</v>
      </c>
      <c r="AX89" t="b">
        <f t="shared" si="92"/>
        <v>1</v>
      </c>
    </row>
    <row r="90" spans="1:50" x14ac:dyDescent="0.35">
      <c r="A90">
        <v>38</v>
      </c>
      <c r="B90">
        <f t="shared" si="54"/>
        <v>9</v>
      </c>
      <c r="C90">
        <f t="shared" si="55"/>
        <v>48</v>
      </c>
      <c r="D90">
        <f t="shared" si="56"/>
        <v>1.9285857518752669E-3</v>
      </c>
      <c r="E90">
        <f t="shared" si="57"/>
        <v>1.6085771667062598E-4</v>
      </c>
      <c r="F90">
        <f t="shared" si="58"/>
        <v>0.04</v>
      </c>
      <c r="G90">
        <f t="shared" si="59"/>
        <v>3.3960531989175591E-3</v>
      </c>
      <c r="H90">
        <f t="shared" si="60"/>
        <v>0.02</v>
      </c>
      <c r="I90">
        <f t="shared" si="61"/>
        <v>1.0981235656362849</v>
      </c>
      <c r="J90">
        <f t="shared" si="62"/>
        <v>3.5266559674470633E-4</v>
      </c>
      <c r="K90">
        <f t="shared" si="63"/>
        <v>7.444333402929197E-3</v>
      </c>
      <c r="L90">
        <f t="shared" si="64"/>
        <v>0</v>
      </c>
      <c r="M90">
        <f t="shared" si="65"/>
        <v>2.1846100800267445</v>
      </c>
      <c r="N90">
        <f t="shared" si="66"/>
        <v>105.55</v>
      </c>
      <c r="O90">
        <f t="shared" si="67"/>
        <v>2.1109999999999998</v>
      </c>
      <c r="P90">
        <f t="shared" si="68"/>
        <v>5.4906178281814242</v>
      </c>
      <c r="Q90">
        <f t="shared" si="69"/>
        <v>274.53089140907122</v>
      </c>
      <c r="R90">
        <f t="shared" si="70"/>
        <v>231.40856719123846</v>
      </c>
      <c r="S90">
        <f t="shared" si="71"/>
        <v>4.6281713438247696</v>
      </c>
      <c r="T90">
        <f t="shared" si="72"/>
        <v>12.037669394733614</v>
      </c>
      <c r="U90">
        <f t="shared" si="73"/>
        <v>176.33279837235315</v>
      </c>
      <c r="V90">
        <f t="shared" si="74"/>
        <v>9.6817600643636273E-2</v>
      </c>
      <c r="W90">
        <f t="shared" si="75"/>
        <v>38.313110479683282</v>
      </c>
      <c r="X90">
        <f t="shared" si="76"/>
        <v>-39.055530483391777</v>
      </c>
      <c r="Y90">
        <f t="shared" si="77"/>
        <v>0.99673694261856227</v>
      </c>
      <c r="Z90">
        <f t="shared" si="78"/>
        <v>0.88320413203782577</v>
      </c>
      <c r="AA90">
        <f t="shared" si="79"/>
        <v>34.494005901860845</v>
      </c>
      <c r="AB90">
        <f t="shared" si="80"/>
        <v>205.05009295162492</v>
      </c>
      <c r="AC90">
        <f t="shared" si="81"/>
        <v>4.1010018590324986</v>
      </c>
      <c r="AD90">
        <f t="shared" si="82"/>
        <v>10.631719349534</v>
      </c>
      <c r="AE90">
        <f t="shared" si="83"/>
        <v>155.73785613625509</v>
      </c>
      <c r="AF90">
        <f t="shared" si="84"/>
        <v>8.5509704942447612E-2</v>
      </c>
      <c r="AG90">
        <f t="shared" si="47"/>
        <v>5232.811747934099</v>
      </c>
      <c r="AH90">
        <f t="shared" si="48"/>
        <v>2395.3069684041911</v>
      </c>
      <c r="AI90">
        <f t="shared" si="49"/>
        <v>5232.811747934099</v>
      </c>
      <c r="AK90" t="b">
        <f t="shared" si="85"/>
        <v>1</v>
      </c>
      <c r="AL90" t="b">
        <f t="shared" si="86"/>
        <v>1</v>
      </c>
      <c r="AM90">
        <f t="shared" si="87"/>
        <v>5232.811747934099</v>
      </c>
      <c r="AN90" t="b">
        <f t="shared" si="88"/>
        <v>1</v>
      </c>
      <c r="AO90">
        <f t="shared" si="89"/>
        <v>-34.494005901860845</v>
      </c>
      <c r="AP90">
        <f>SUM(AO91:$AO$210)</f>
        <v>4621.6409579514766</v>
      </c>
      <c r="AQ90" t="b">
        <f t="shared" si="50"/>
        <v>1</v>
      </c>
      <c r="AR90" t="b">
        <f t="shared" si="90"/>
        <v>1</v>
      </c>
      <c r="AS90" t="b">
        <f t="shared" si="91"/>
        <v>1</v>
      </c>
      <c r="AT90" t="b">
        <f t="shared" si="93"/>
        <v>1</v>
      </c>
      <c r="AU90">
        <f t="shared" si="51"/>
        <v>2395.3069684041911</v>
      </c>
      <c r="AV90" t="b">
        <f t="shared" si="52"/>
        <v>1</v>
      </c>
      <c r="AW90" t="b">
        <f t="shared" si="53"/>
        <v>1</v>
      </c>
      <c r="AX90" t="b">
        <f t="shared" si="92"/>
        <v>1</v>
      </c>
    </row>
    <row r="91" spans="1:50" x14ac:dyDescent="0.35">
      <c r="A91">
        <v>39</v>
      </c>
      <c r="B91">
        <f t="shared" si="54"/>
        <v>10</v>
      </c>
      <c r="C91">
        <f t="shared" si="55"/>
        <v>49</v>
      </c>
      <c r="D91">
        <f t="shared" si="56"/>
        <v>2.1012818644459141E-3</v>
      </c>
      <c r="E91">
        <f t="shared" si="57"/>
        <v>1.7527569198083626E-4</v>
      </c>
      <c r="F91">
        <f t="shared" si="58"/>
        <v>0.04</v>
      </c>
      <c r="G91">
        <f t="shared" si="59"/>
        <v>3.3960531989175591E-3</v>
      </c>
      <c r="H91">
        <f t="shared" si="60"/>
        <v>0.02</v>
      </c>
      <c r="I91">
        <f t="shared" si="61"/>
        <v>1.1008318345924679</v>
      </c>
      <c r="J91">
        <f t="shared" si="62"/>
        <v>3.8290904348499774E-4</v>
      </c>
      <c r="K91">
        <f t="shared" si="63"/>
        <v>7.4177516711803485E-3</v>
      </c>
      <c r="L91">
        <f t="shared" si="64"/>
        <v>0</v>
      </c>
      <c r="M91">
        <f t="shared" si="65"/>
        <v>2.1768094193120793</v>
      </c>
      <c r="N91">
        <f t="shared" si="66"/>
        <v>105.55</v>
      </c>
      <c r="O91">
        <f t="shared" si="67"/>
        <v>2.1109999999999998</v>
      </c>
      <c r="P91">
        <f t="shared" si="68"/>
        <v>5.5041591729623391</v>
      </c>
      <c r="Q91">
        <f t="shared" si="69"/>
        <v>275.20795864811697</v>
      </c>
      <c r="R91">
        <f t="shared" si="70"/>
        <v>230.58559394682288</v>
      </c>
      <c r="S91">
        <f t="shared" si="71"/>
        <v>4.6117118789364575</v>
      </c>
      <c r="T91">
        <f t="shared" si="72"/>
        <v>12.024441611325196</v>
      </c>
      <c r="U91">
        <f t="shared" si="73"/>
        <v>191.45452174249886</v>
      </c>
      <c r="V91">
        <f t="shared" si="74"/>
        <v>0.10537961620540928</v>
      </c>
      <c r="W91">
        <f t="shared" si="75"/>
        <v>22.389539097856971</v>
      </c>
      <c r="X91">
        <f t="shared" si="76"/>
        <v>-23.12931878532055</v>
      </c>
      <c r="Y91">
        <f t="shared" si="77"/>
        <v>0.99673694261856227</v>
      </c>
      <c r="Z91">
        <f t="shared" si="78"/>
        <v>0.88032218627546344</v>
      </c>
      <c r="AA91">
        <f t="shared" si="79"/>
        <v>20.361252480155542</v>
      </c>
      <c r="AB91">
        <f t="shared" si="80"/>
        <v>203.65414936223024</v>
      </c>
      <c r="AC91">
        <f t="shared" si="81"/>
        <v>4.0730829872446046</v>
      </c>
      <c r="AD91">
        <f t="shared" si="82"/>
        <v>10.585382728023452</v>
      </c>
      <c r="AE91">
        <f t="shared" si="83"/>
        <v>168.54166315267983</v>
      </c>
      <c r="AF91">
        <f t="shared" si="84"/>
        <v>9.2768014126815151E-2</v>
      </c>
      <c r="AG91">
        <f t="shared" si="47"/>
        <v>5273.0719307113895</v>
      </c>
      <c r="AH91">
        <f t="shared" si="48"/>
        <v>2422.3856640503691</v>
      </c>
      <c r="AI91">
        <f t="shared" si="49"/>
        <v>5273.0719307113895</v>
      </c>
      <c r="AK91" t="b">
        <f t="shared" si="85"/>
        <v>1</v>
      </c>
      <c r="AL91" t="b">
        <f t="shared" si="86"/>
        <v>1</v>
      </c>
      <c r="AM91">
        <f t="shared" si="87"/>
        <v>5273.0719307113905</v>
      </c>
      <c r="AN91" t="b">
        <f t="shared" si="88"/>
        <v>1</v>
      </c>
      <c r="AO91">
        <f t="shared" si="89"/>
        <v>-20.361252480155542</v>
      </c>
      <c r="AP91">
        <f>SUM(AO92:$AO$210)</f>
        <v>4642.0022104316322</v>
      </c>
      <c r="AQ91" t="b">
        <f t="shared" si="50"/>
        <v>1</v>
      </c>
      <c r="AR91" t="b">
        <f t="shared" si="90"/>
        <v>1</v>
      </c>
      <c r="AS91" t="b">
        <f t="shared" si="91"/>
        <v>1</v>
      </c>
      <c r="AT91" t="b">
        <f t="shared" si="93"/>
        <v>1</v>
      </c>
      <c r="AU91">
        <f t="shared" si="51"/>
        <v>2422.3856640503695</v>
      </c>
      <c r="AV91" t="b">
        <f t="shared" si="52"/>
        <v>1</v>
      </c>
      <c r="AW91" t="b">
        <f t="shared" si="53"/>
        <v>1</v>
      </c>
      <c r="AX91" t="b">
        <f t="shared" si="92"/>
        <v>1</v>
      </c>
    </row>
    <row r="92" spans="1:50" x14ac:dyDescent="0.35">
      <c r="A92">
        <v>40</v>
      </c>
      <c r="B92">
        <f t="shared" si="54"/>
        <v>10</v>
      </c>
      <c r="C92">
        <f t="shared" si="55"/>
        <v>49</v>
      </c>
      <c r="D92">
        <f t="shared" si="56"/>
        <v>2.1012818644459141E-3</v>
      </c>
      <c r="E92">
        <f t="shared" si="57"/>
        <v>1.7527569198083626E-4</v>
      </c>
      <c r="F92">
        <f t="shared" si="58"/>
        <v>0.04</v>
      </c>
      <c r="G92">
        <f t="shared" si="59"/>
        <v>3.3960531989175591E-3</v>
      </c>
      <c r="H92">
        <f t="shared" si="60"/>
        <v>0.02</v>
      </c>
      <c r="I92">
        <f t="shared" si="61"/>
        <v>1.1035467828705128</v>
      </c>
      <c r="J92">
        <f t="shared" si="62"/>
        <v>3.8154177728032707E-4</v>
      </c>
      <c r="K92">
        <f t="shared" si="63"/>
        <v>7.3912648557154072E-3</v>
      </c>
      <c r="L92">
        <f t="shared" si="64"/>
        <v>0</v>
      </c>
      <c r="M92">
        <f t="shared" si="65"/>
        <v>2.1690366126790837</v>
      </c>
      <c r="N92">
        <f t="shared" si="66"/>
        <v>105.55</v>
      </c>
      <c r="O92">
        <f t="shared" si="67"/>
        <v>2.1109999999999998</v>
      </c>
      <c r="P92">
        <f t="shared" si="68"/>
        <v>5.5177339143525641</v>
      </c>
      <c r="Q92">
        <f t="shared" si="69"/>
        <v>275.88669571762819</v>
      </c>
      <c r="R92">
        <f t="shared" si="70"/>
        <v>229.76223420838997</v>
      </c>
      <c r="S92">
        <f t="shared" si="71"/>
        <v>4.5952446841677999</v>
      </c>
      <c r="T92">
        <f t="shared" si="72"/>
        <v>12.011055158020371</v>
      </c>
      <c r="U92">
        <f t="shared" si="73"/>
        <v>190.77088864016355</v>
      </c>
      <c r="V92">
        <f t="shared" si="74"/>
        <v>0.10526230021210066</v>
      </c>
      <c r="W92">
        <f t="shared" si="75"/>
        <v>22.279783425826142</v>
      </c>
      <c r="X92">
        <f t="shared" si="76"/>
        <v>-23.016921557069537</v>
      </c>
      <c r="Y92">
        <f t="shared" si="77"/>
        <v>0.99673694261856227</v>
      </c>
      <c r="Z92">
        <f t="shared" si="78"/>
        <v>0.87744964446749385</v>
      </c>
      <c r="AA92">
        <f t="shared" si="79"/>
        <v>20.196189636986901</v>
      </c>
      <c r="AB92">
        <f t="shared" si="80"/>
        <v>202.26479234186493</v>
      </c>
      <c r="AC92">
        <f t="shared" si="81"/>
        <v>4.0452958468372993</v>
      </c>
      <c r="AD92">
        <f t="shared" si="82"/>
        <v>10.539096078084432</v>
      </c>
      <c r="AE92">
        <f t="shared" si="83"/>
        <v>167.39184841205937</v>
      </c>
      <c r="AF92">
        <f t="shared" si="84"/>
        <v>9.236236789693833E-2</v>
      </c>
      <c r="AG92">
        <f t="shared" si="47"/>
        <v>5313.3515176224255</v>
      </c>
      <c r="AH92">
        <f t="shared" si="48"/>
        <v>2449.6366204992937</v>
      </c>
      <c r="AI92">
        <f t="shared" si="49"/>
        <v>5313.3515176224255</v>
      </c>
      <c r="AK92" t="b">
        <f t="shared" si="85"/>
        <v>1</v>
      </c>
      <c r="AL92" t="b">
        <f t="shared" si="86"/>
        <v>1</v>
      </c>
      <c r="AM92">
        <f t="shared" si="87"/>
        <v>5313.3515176224255</v>
      </c>
      <c r="AN92" t="b">
        <f t="shared" si="88"/>
        <v>1</v>
      </c>
      <c r="AO92">
        <f t="shared" si="89"/>
        <v>-20.196189636986901</v>
      </c>
      <c r="AP92">
        <f>SUM(AO93:$AO$210)</f>
        <v>4662.1984000686189</v>
      </c>
      <c r="AQ92" t="b">
        <f t="shared" si="50"/>
        <v>1</v>
      </c>
      <c r="AR92" t="b">
        <f t="shared" si="90"/>
        <v>1</v>
      </c>
      <c r="AS92" t="b">
        <f t="shared" si="91"/>
        <v>1</v>
      </c>
      <c r="AT92" t="b">
        <f t="shared" si="93"/>
        <v>1</v>
      </c>
      <c r="AU92">
        <f t="shared" si="51"/>
        <v>2449.6366204992942</v>
      </c>
      <c r="AV92" t="b">
        <f t="shared" si="52"/>
        <v>1</v>
      </c>
      <c r="AW92" t="b">
        <f t="shared" si="53"/>
        <v>1</v>
      </c>
      <c r="AX92" t="b">
        <f t="shared" si="92"/>
        <v>1</v>
      </c>
    </row>
    <row r="93" spans="1:50" x14ac:dyDescent="0.35">
      <c r="A93">
        <v>41</v>
      </c>
      <c r="B93">
        <f t="shared" si="54"/>
        <v>10</v>
      </c>
      <c r="C93">
        <f t="shared" si="55"/>
        <v>49</v>
      </c>
      <c r="D93">
        <f t="shared" si="56"/>
        <v>2.1012818644459141E-3</v>
      </c>
      <c r="E93">
        <f t="shared" si="57"/>
        <v>1.7527569198083626E-4</v>
      </c>
      <c r="F93">
        <f t="shared" si="58"/>
        <v>0.04</v>
      </c>
      <c r="G93">
        <f t="shared" si="59"/>
        <v>3.3960531989175591E-3</v>
      </c>
      <c r="H93">
        <f t="shared" si="60"/>
        <v>0.02</v>
      </c>
      <c r="I93">
        <f t="shared" si="61"/>
        <v>1.1062684269434295</v>
      </c>
      <c r="J93">
        <f t="shared" si="62"/>
        <v>3.8017939321909549E-4</v>
      </c>
      <c r="K93">
        <f t="shared" si="63"/>
        <v>7.3648726176136041E-3</v>
      </c>
      <c r="L93">
        <f t="shared" si="64"/>
        <v>0</v>
      </c>
      <c r="M93">
        <f t="shared" si="65"/>
        <v>2.1612915606682508</v>
      </c>
      <c r="N93">
        <f t="shared" si="66"/>
        <v>105.55</v>
      </c>
      <c r="O93">
        <f t="shared" si="67"/>
        <v>2.1109999999999998</v>
      </c>
      <c r="P93">
        <f t="shared" si="68"/>
        <v>5.5313421347171481</v>
      </c>
      <c r="Q93">
        <f t="shared" si="69"/>
        <v>276.56710673585741</v>
      </c>
      <c r="R93">
        <f t="shared" si="70"/>
        <v>228.94181446827727</v>
      </c>
      <c r="S93">
        <f t="shared" si="71"/>
        <v>4.5788362893655457</v>
      </c>
      <c r="T93">
        <f t="shared" si="72"/>
        <v>11.997683607455974</v>
      </c>
      <c r="U93">
        <f t="shared" si="73"/>
        <v>190.08969660954776</v>
      </c>
      <c r="V93">
        <f t="shared" si="74"/>
        <v>0.10514511482319909</v>
      </c>
      <c r="W93">
        <f t="shared" si="75"/>
        <v>22.170452847084807</v>
      </c>
      <c r="X93">
        <f t="shared" si="76"/>
        <v>-22.904958854401741</v>
      </c>
      <c r="Y93">
        <f t="shared" si="77"/>
        <v>0.99673694261856227</v>
      </c>
      <c r="Z93">
        <f t="shared" si="78"/>
        <v>0.87458647592827432</v>
      </c>
      <c r="AA93">
        <f t="shared" si="79"/>
        <v>20.032367245753335</v>
      </c>
      <c r="AB93">
        <f t="shared" si="80"/>
        <v>200.88491370893283</v>
      </c>
      <c r="AC93">
        <f t="shared" si="81"/>
        <v>4.0176982741786569</v>
      </c>
      <c r="AD93">
        <f t="shared" si="82"/>
        <v>10.493011825547345</v>
      </c>
      <c r="AE93">
        <f t="shared" si="83"/>
        <v>166.24987786801921</v>
      </c>
      <c r="AF93">
        <f t="shared" si="84"/>
        <v>9.1958495434295448E-2</v>
      </c>
      <c r="AG93">
        <f t="shared" si="47"/>
        <v>5353.6510067168756</v>
      </c>
      <c r="AH93">
        <f t="shared" si="48"/>
        <v>2477.0609871171559</v>
      </c>
      <c r="AI93">
        <f t="shared" si="49"/>
        <v>5353.6510067168756</v>
      </c>
      <c r="AK93" t="b">
        <f t="shared" si="85"/>
        <v>1</v>
      </c>
      <c r="AL93" t="b">
        <f t="shared" si="86"/>
        <v>1</v>
      </c>
      <c r="AM93">
        <f t="shared" si="87"/>
        <v>5353.6510067168756</v>
      </c>
      <c r="AN93" t="b">
        <f t="shared" si="88"/>
        <v>1</v>
      </c>
      <c r="AO93">
        <f t="shared" si="89"/>
        <v>-20.032367245753335</v>
      </c>
      <c r="AP93">
        <f>SUM(AO94:$AO$210)</f>
        <v>4682.2307673143714</v>
      </c>
      <c r="AQ93" t="b">
        <f t="shared" si="50"/>
        <v>1</v>
      </c>
      <c r="AR93" t="b">
        <f t="shared" si="90"/>
        <v>1</v>
      </c>
      <c r="AS93" t="b">
        <f t="shared" si="91"/>
        <v>1</v>
      </c>
      <c r="AT93" t="b">
        <f t="shared" si="93"/>
        <v>1</v>
      </c>
      <c r="AU93">
        <f t="shared" si="51"/>
        <v>2477.0609871171569</v>
      </c>
      <c r="AV93" t="b">
        <f t="shared" si="52"/>
        <v>1</v>
      </c>
      <c r="AW93" t="b">
        <f t="shared" si="53"/>
        <v>1</v>
      </c>
      <c r="AX93" t="b">
        <f t="shared" si="92"/>
        <v>1</v>
      </c>
    </row>
    <row r="94" spans="1:50" x14ac:dyDescent="0.35">
      <c r="A94">
        <v>42</v>
      </c>
      <c r="B94">
        <f t="shared" si="54"/>
        <v>10</v>
      </c>
      <c r="C94">
        <f t="shared" si="55"/>
        <v>49</v>
      </c>
      <c r="D94">
        <f t="shared" si="56"/>
        <v>2.1012818644459141E-3</v>
      </c>
      <c r="E94">
        <f t="shared" si="57"/>
        <v>1.7527569198083626E-4</v>
      </c>
      <c r="F94">
        <f t="shared" si="58"/>
        <v>0.04</v>
      </c>
      <c r="G94">
        <f t="shared" si="59"/>
        <v>3.3960531989175591E-3</v>
      </c>
      <c r="H94">
        <f t="shared" si="60"/>
        <v>0.02</v>
      </c>
      <c r="I94">
        <f t="shared" si="61"/>
        <v>1.1089967833248537</v>
      </c>
      <c r="J94">
        <f t="shared" si="62"/>
        <v>3.7882187386846923E-4</v>
      </c>
      <c r="K94">
        <f t="shared" si="63"/>
        <v>7.3385746191643661E-3</v>
      </c>
      <c r="L94">
        <f t="shared" si="64"/>
        <v>0</v>
      </c>
      <c r="M94">
        <f t="shared" si="65"/>
        <v>2.1535741641752177</v>
      </c>
      <c r="N94">
        <f t="shared" si="66"/>
        <v>105.55</v>
      </c>
      <c r="O94">
        <f t="shared" si="67"/>
        <v>2.1109999999999998</v>
      </c>
      <c r="P94">
        <f t="shared" si="68"/>
        <v>5.5449839166242683</v>
      </c>
      <c r="Q94">
        <f t="shared" si="69"/>
        <v>277.24919583121346</v>
      </c>
      <c r="R94">
        <f t="shared" si="70"/>
        <v>228.12432422853385</v>
      </c>
      <c r="S94">
        <f t="shared" si="71"/>
        <v>4.5624864845706767</v>
      </c>
      <c r="T94">
        <f t="shared" si="72"/>
        <v>11.984326943041214</v>
      </c>
      <c r="U94">
        <f t="shared" si="73"/>
        <v>189.41093693423463</v>
      </c>
      <c r="V94">
        <f t="shared" si="74"/>
        <v>0.10502805989330646</v>
      </c>
      <c r="W94">
        <f t="shared" si="75"/>
        <v>22.061545806794008</v>
      </c>
      <c r="X94">
        <f t="shared" si="76"/>
        <v>-22.793429088797922</v>
      </c>
      <c r="Y94">
        <f t="shared" si="77"/>
        <v>0.99673694261856227</v>
      </c>
      <c r="Z94">
        <f t="shared" si="78"/>
        <v>0.87173265007229095</v>
      </c>
      <c r="AA94">
        <f t="shared" si="79"/>
        <v>19.869776343812674</v>
      </c>
      <c r="AB94">
        <f t="shared" si="80"/>
        <v>199.51444880055246</v>
      </c>
      <c r="AC94">
        <f t="shared" si="81"/>
        <v>3.9902889760110489</v>
      </c>
      <c r="AD94">
        <f t="shared" si="82"/>
        <v>10.447129085390076</v>
      </c>
      <c r="AE94">
        <f t="shared" si="83"/>
        <v>165.11569800635593</v>
      </c>
      <c r="AF94">
        <f t="shared" si="84"/>
        <v>9.1556388982743334E-2</v>
      </c>
      <c r="AG94">
        <f t="shared" si="47"/>
        <v>5393.9708960863718</v>
      </c>
      <c r="AH94">
        <f t="shared" si="48"/>
        <v>2504.659921081553</v>
      </c>
      <c r="AI94">
        <f t="shared" si="49"/>
        <v>5393.9708960863718</v>
      </c>
      <c r="AK94" t="b">
        <f t="shared" si="85"/>
        <v>1</v>
      </c>
      <c r="AL94" t="b">
        <f t="shared" si="86"/>
        <v>1</v>
      </c>
      <c r="AM94">
        <f t="shared" si="87"/>
        <v>5393.9708960863718</v>
      </c>
      <c r="AN94" t="b">
        <f t="shared" si="88"/>
        <v>1</v>
      </c>
      <c r="AO94">
        <f t="shared" si="89"/>
        <v>-19.869776343812674</v>
      </c>
      <c r="AP94">
        <f>SUM(AO95:$AO$210)</f>
        <v>4702.1005436581854</v>
      </c>
      <c r="AQ94" t="b">
        <f t="shared" si="50"/>
        <v>1</v>
      </c>
      <c r="AR94" t="b">
        <f t="shared" si="90"/>
        <v>1</v>
      </c>
      <c r="AS94" t="b">
        <f t="shared" si="91"/>
        <v>1</v>
      </c>
      <c r="AT94" t="b">
        <f t="shared" si="93"/>
        <v>1</v>
      </c>
      <c r="AU94">
        <f t="shared" si="51"/>
        <v>2504.6599210815525</v>
      </c>
      <c r="AV94" t="b">
        <f t="shared" si="52"/>
        <v>1</v>
      </c>
      <c r="AW94" t="b">
        <f t="shared" si="53"/>
        <v>1</v>
      </c>
      <c r="AX94" t="b">
        <f t="shared" si="92"/>
        <v>1</v>
      </c>
    </row>
    <row r="95" spans="1:50" x14ac:dyDescent="0.35">
      <c r="A95">
        <v>43</v>
      </c>
      <c r="B95">
        <f t="shared" si="54"/>
        <v>10</v>
      </c>
      <c r="C95">
        <f t="shared" si="55"/>
        <v>49</v>
      </c>
      <c r="D95">
        <f t="shared" si="56"/>
        <v>2.1012818644459141E-3</v>
      </c>
      <c r="E95">
        <f t="shared" si="57"/>
        <v>1.7527569198083626E-4</v>
      </c>
      <c r="F95">
        <f t="shared" si="58"/>
        <v>0.04</v>
      </c>
      <c r="G95">
        <f t="shared" si="59"/>
        <v>3.3960531989175591E-3</v>
      </c>
      <c r="H95">
        <f t="shared" si="60"/>
        <v>0.02</v>
      </c>
      <c r="I95">
        <f t="shared" si="61"/>
        <v>1.11173186856915</v>
      </c>
      <c r="J95">
        <f t="shared" si="62"/>
        <v>3.7746920185786236E-4</v>
      </c>
      <c r="K95">
        <f t="shared" si="63"/>
        <v>7.312370523862995E-3</v>
      </c>
      <c r="L95">
        <f t="shared" si="64"/>
        <v>0</v>
      </c>
      <c r="M95">
        <f t="shared" si="65"/>
        <v>2.1458843244494972</v>
      </c>
      <c r="N95">
        <f t="shared" si="66"/>
        <v>105.55</v>
      </c>
      <c r="O95">
        <f t="shared" si="67"/>
        <v>2.1109999999999998</v>
      </c>
      <c r="P95">
        <f t="shared" si="68"/>
        <v>5.5586593428457496</v>
      </c>
      <c r="Q95">
        <f t="shared" si="69"/>
        <v>277.93296714228751</v>
      </c>
      <c r="R95">
        <f t="shared" si="70"/>
        <v>227.30975302869422</v>
      </c>
      <c r="S95">
        <f t="shared" si="71"/>
        <v>4.5461950605738846</v>
      </c>
      <c r="T95">
        <f t="shared" si="72"/>
        <v>11.9709851482038</v>
      </c>
      <c r="U95">
        <f t="shared" si="73"/>
        <v>188.73460092893117</v>
      </c>
      <c r="V95">
        <f t="shared" si="74"/>
        <v>0.10491113527718675</v>
      </c>
      <c r="W95">
        <f t="shared" si="75"/>
        <v>21.953060755708169</v>
      </c>
      <c r="X95">
        <f t="shared" si="76"/>
        <v>-22.682330677452597</v>
      </c>
      <c r="Y95">
        <f t="shared" si="77"/>
        <v>0.99673694261856227</v>
      </c>
      <c r="Z95">
        <f t="shared" si="78"/>
        <v>0.86888813641383222</v>
      </c>
      <c r="AA95">
        <f t="shared" si="79"/>
        <v>19.708408031854106</v>
      </c>
      <c r="AB95">
        <f t="shared" si="80"/>
        <v>198.15333339498159</v>
      </c>
      <c r="AC95">
        <f t="shared" si="81"/>
        <v>3.9630666678996316</v>
      </c>
      <c r="AD95">
        <f t="shared" si="82"/>
        <v>10.401446976460463</v>
      </c>
      <c r="AE95">
        <f t="shared" si="83"/>
        <v>163.98925567794734</v>
      </c>
      <c r="AF95">
        <f t="shared" si="84"/>
        <v>9.115604082005424E-2</v>
      </c>
      <c r="AG95">
        <f t="shared" si="47"/>
        <v>5434.3116838703654</v>
      </c>
      <c r="AH95">
        <f t="shared" si="48"/>
        <v>2532.4345874349392</v>
      </c>
      <c r="AI95">
        <f t="shared" si="49"/>
        <v>5434.3116838703654</v>
      </c>
      <c r="AK95" t="b">
        <f t="shared" si="85"/>
        <v>1</v>
      </c>
      <c r="AL95" t="b">
        <f t="shared" si="86"/>
        <v>1</v>
      </c>
      <c r="AM95">
        <f t="shared" si="87"/>
        <v>5434.3116838703654</v>
      </c>
      <c r="AN95" t="b">
        <f t="shared" si="88"/>
        <v>1</v>
      </c>
      <c r="AO95">
        <f t="shared" si="89"/>
        <v>-19.708408031854106</v>
      </c>
      <c r="AP95">
        <f>SUM(AO96:$AO$210)</f>
        <v>4721.8089516900382</v>
      </c>
      <c r="AQ95" t="b">
        <f t="shared" si="50"/>
        <v>1</v>
      </c>
      <c r="AR95" t="b">
        <f t="shared" si="90"/>
        <v>1</v>
      </c>
      <c r="AS95" t="b">
        <f t="shared" si="91"/>
        <v>1</v>
      </c>
      <c r="AT95" t="b">
        <f t="shared" si="93"/>
        <v>1</v>
      </c>
      <c r="AU95">
        <f t="shared" si="51"/>
        <v>2532.4345874349397</v>
      </c>
      <c r="AV95" t="b">
        <f t="shared" si="52"/>
        <v>1</v>
      </c>
      <c r="AW95" t="b">
        <f t="shared" si="53"/>
        <v>1</v>
      </c>
      <c r="AX95" t="b">
        <f t="shared" si="92"/>
        <v>1</v>
      </c>
    </row>
    <row r="96" spans="1:50" x14ac:dyDescent="0.35">
      <c r="A96">
        <v>44</v>
      </c>
      <c r="B96">
        <f t="shared" si="54"/>
        <v>10</v>
      </c>
      <c r="C96">
        <f t="shared" si="55"/>
        <v>49</v>
      </c>
      <c r="D96">
        <f t="shared" si="56"/>
        <v>2.1012818644459141E-3</v>
      </c>
      <c r="E96">
        <f t="shared" si="57"/>
        <v>1.7527569198083626E-4</v>
      </c>
      <c r="F96">
        <f t="shared" si="58"/>
        <v>0.04</v>
      </c>
      <c r="G96">
        <f t="shared" si="59"/>
        <v>3.3960531989175591E-3</v>
      </c>
      <c r="H96">
        <f t="shared" si="60"/>
        <v>0.02</v>
      </c>
      <c r="I96">
        <f t="shared" si="61"/>
        <v>1.1144736992715085</v>
      </c>
      <c r="J96">
        <f t="shared" si="62"/>
        <v>3.7612135987871498E-4</v>
      </c>
      <c r="K96">
        <f t="shared" si="63"/>
        <v>7.2862599964063626E-3</v>
      </c>
      <c r="L96">
        <f t="shared" si="64"/>
        <v>0</v>
      </c>
      <c r="M96">
        <f t="shared" si="65"/>
        <v>2.1382219430932121</v>
      </c>
      <c r="N96">
        <f t="shared" si="66"/>
        <v>105.55</v>
      </c>
      <c r="O96">
        <f t="shared" si="67"/>
        <v>2.1109999999999998</v>
      </c>
      <c r="P96">
        <f t="shared" si="68"/>
        <v>5.5723684963575426</v>
      </c>
      <c r="Q96">
        <f t="shared" si="69"/>
        <v>278.61842481787716</v>
      </c>
      <c r="R96">
        <f t="shared" si="70"/>
        <v>226.49809044564441</v>
      </c>
      <c r="S96">
        <f t="shared" si="71"/>
        <v>4.5299618089128879</v>
      </c>
      <c r="T96">
        <f t="shared" si="72"/>
        <v>11.957658206389866</v>
      </c>
      <c r="U96">
        <f t="shared" si="73"/>
        <v>188.0606799393575</v>
      </c>
      <c r="V96">
        <f t="shared" si="74"/>
        <v>0.10479434082976546</v>
      </c>
      <c r="W96">
        <f t="shared" si="75"/>
        <v>21.844996150154362</v>
      </c>
      <c r="X96">
        <f t="shared" si="76"/>
        <v>-22.571662043252701</v>
      </c>
      <c r="Y96">
        <f t="shared" si="77"/>
        <v>0.99673694261856227</v>
      </c>
      <c r="Z96">
        <f t="shared" si="78"/>
        <v>0.86605290456666351</v>
      </c>
      <c r="AA96">
        <f t="shared" si="79"/>
        <v>19.5482534734561</v>
      </c>
      <c r="AB96">
        <f t="shared" si="80"/>
        <v>196.80150370860758</v>
      </c>
      <c r="AC96">
        <f t="shared" si="81"/>
        <v>3.9360300741721517</v>
      </c>
      <c r="AD96">
        <f t="shared" si="82"/>
        <v>10.355964621459343</v>
      </c>
      <c r="AE96">
        <f t="shared" si="83"/>
        <v>162.87049809626222</v>
      </c>
      <c r="AF96">
        <f t="shared" si="84"/>
        <v>9.0757443257767273E-2</v>
      </c>
      <c r="AG96">
        <f t="shared" si="47"/>
        <v>5474.6738682619734</v>
      </c>
      <c r="AH96">
        <f t="shared" si="48"/>
        <v>2560.3861591384457</v>
      </c>
      <c r="AI96">
        <f t="shared" si="49"/>
        <v>5474.6738682619734</v>
      </c>
      <c r="AK96" t="b">
        <f t="shared" si="85"/>
        <v>1</v>
      </c>
      <c r="AL96" t="b">
        <f t="shared" si="86"/>
        <v>1</v>
      </c>
      <c r="AM96">
        <f t="shared" si="87"/>
        <v>5474.6738682619734</v>
      </c>
      <c r="AN96" t="b">
        <f t="shared" si="88"/>
        <v>1</v>
      </c>
      <c r="AO96">
        <f t="shared" si="89"/>
        <v>-19.5482534734561</v>
      </c>
      <c r="AP96">
        <f>SUM(AO97:$AO$210)</f>
        <v>4741.3572051634947</v>
      </c>
      <c r="AQ96" t="b">
        <f t="shared" si="50"/>
        <v>1</v>
      </c>
      <c r="AR96" t="b">
        <f t="shared" si="90"/>
        <v>1</v>
      </c>
      <c r="AS96" t="b">
        <f t="shared" si="91"/>
        <v>1</v>
      </c>
      <c r="AT96" t="b">
        <f t="shared" si="93"/>
        <v>1</v>
      </c>
      <c r="AU96">
        <f t="shared" si="51"/>
        <v>2560.3861591384461</v>
      </c>
      <c r="AV96" t="b">
        <f t="shared" si="52"/>
        <v>1</v>
      </c>
      <c r="AW96" t="b">
        <f t="shared" si="53"/>
        <v>1</v>
      </c>
      <c r="AX96" t="b">
        <f t="shared" si="92"/>
        <v>1</v>
      </c>
    </row>
    <row r="97" spans="1:50" x14ac:dyDescent="0.35">
      <c r="A97">
        <v>45</v>
      </c>
      <c r="B97">
        <f t="shared" si="54"/>
        <v>10</v>
      </c>
      <c r="C97">
        <f t="shared" si="55"/>
        <v>49</v>
      </c>
      <c r="D97">
        <f t="shared" si="56"/>
        <v>2.1012818644459141E-3</v>
      </c>
      <c r="E97">
        <f t="shared" si="57"/>
        <v>1.7527569198083626E-4</v>
      </c>
      <c r="F97">
        <f t="shared" si="58"/>
        <v>0.04</v>
      </c>
      <c r="G97">
        <f t="shared" si="59"/>
        <v>3.3960531989175591E-3</v>
      </c>
      <c r="H97">
        <f t="shared" si="60"/>
        <v>0.02</v>
      </c>
      <c r="I97">
        <f t="shared" si="61"/>
        <v>1.1172222920680492</v>
      </c>
      <c r="J97">
        <f t="shared" si="62"/>
        <v>3.7477833068427102E-4</v>
      </c>
      <c r="K97">
        <f t="shared" si="63"/>
        <v>7.2602427026886166E-3</v>
      </c>
      <c r="L97">
        <f t="shared" si="64"/>
        <v>0</v>
      </c>
      <c r="M97">
        <f t="shared" si="65"/>
        <v>2.1305869220598392</v>
      </c>
      <c r="N97">
        <f t="shared" si="66"/>
        <v>105.55</v>
      </c>
      <c r="O97">
        <f t="shared" si="67"/>
        <v>2.1109999999999998</v>
      </c>
      <c r="P97">
        <f t="shared" si="68"/>
        <v>5.5861114603402466</v>
      </c>
      <c r="Q97">
        <f t="shared" si="69"/>
        <v>279.30557301701231</v>
      </c>
      <c r="R97">
        <f t="shared" si="70"/>
        <v>225.68932609348855</v>
      </c>
      <c r="S97">
        <f t="shared" si="71"/>
        <v>4.513786521869771</v>
      </c>
      <c r="T97">
        <f t="shared" si="72"/>
        <v>11.944346101063983</v>
      </c>
      <c r="U97">
        <f t="shared" si="73"/>
        <v>187.3891653421355</v>
      </c>
      <c r="V97">
        <f t="shared" si="74"/>
        <v>0.10467767640612964</v>
      </c>
      <c r="W97">
        <f t="shared" si="75"/>
        <v>21.737350452013157</v>
      </c>
      <c r="X97">
        <f t="shared" si="76"/>
        <v>-22.461421614758052</v>
      </c>
      <c r="Y97">
        <f t="shared" si="77"/>
        <v>0.99673694261856227</v>
      </c>
      <c r="Z97">
        <f t="shared" si="78"/>
        <v>0.86322692424370162</v>
      </c>
      <c r="AA97">
        <f t="shared" si="79"/>
        <v>19.389303894648606</v>
      </c>
      <c r="AB97">
        <f t="shared" si="80"/>
        <v>195.45889639295865</v>
      </c>
      <c r="AC97">
        <f t="shared" si="81"/>
        <v>3.9091779278591727</v>
      </c>
      <c r="AD97">
        <f t="shared" si="82"/>
        <v>10.310681146923711</v>
      </c>
      <c r="AE97">
        <f t="shared" si="83"/>
        <v>161.75937283488608</v>
      </c>
      <c r="AF97">
        <f t="shared" si="84"/>
        <v>9.0360588641040782E-2</v>
      </c>
      <c r="AG97">
        <f t="shared" si="47"/>
        <v>5515.0579475138256</v>
      </c>
      <c r="AH97">
        <f t="shared" si="48"/>
        <v>2588.5158171260618</v>
      </c>
      <c r="AI97">
        <f t="shared" si="49"/>
        <v>5515.0579475138256</v>
      </c>
      <c r="AK97" t="b">
        <f t="shared" si="85"/>
        <v>1</v>
      </c>
      <c r="AL97" t="b">
        <f t="shared" si="86"/>
        <v>1</v>
      </c>
      <c r="AM97">
        <f t="shared" si="87"/>
        <v>5515.0579475138265</v>
      </c>
      <c r="AN97" t="b">
        <f t="shared" si="88"/>
        <v>1</v>
      </c>
      <c r="AO97">
        <f t="shared" si="89"/>
        <v>-19.389303894648606</v>
      </c>
      <c r="AP97">
        <f>SUM(AO98:$AO$210)</f>
        <v>4760.7465090581427</v>
      </c>
      <c r="AQ97" t="b">
        <f t="shared" si="50"/>
        <v>1</v>
      </c>
      <c r="AR97" t="b">
        <f t="shared" si="90"/>
        <v>1</v>
      </c>
      <c r="AS97" t="b">
        <f t="shared" si="91"/>
        <v>1</v>
      </c>
      <c r="AT97" t="b">
        <f t="shared" si="93"/>
        <v>1</v>
      </c>
      <c r="AU97">
        <f t="shared" si="51"/>
        <v>2588.5158171260614</v>
      </c>
      <c r="AV97" t="b">
        <f t="shared" si="52"/>
        <v>1</v>
      </c>
      <c r="AW97" t="b">
        <f t="shared" si="53"/>
        <v>1</v>
      </c>
      <c r="AX97" t="b">
        <f t="shared" si="92"/>
        <v>1</v>
      </c>
    </row>
    <row r="98" spans="1:50" x14ac:dyDescent="0.35">
      <c r="A98">
        <v>46</v>
      </c>
      <c r="B98">
        <f t="shared" si="54"/>
        <v>10</v>
      </c>
      <c r="C98">
        <f t="shared" si="55"/>
        <v>49</v>
      </c>
      <c r="D98">
        <f t="shared" si="56"/>
        <v>2.1012818644459141E-3</v>
      </c>
      <c r="E98">
        <f t="shared" si="57"/>
        <v>1.7527569198083626E-4</v>
      </c>
      <c r="F98">
        <f t="shared" si="58"/>
        <v>0.04</v>
      </c>
      <c r="G98">
        <f t="shared" si="59"/>
        <v>3.3960531989175591E-3</v>
      </c>
      <c r="H98">
        <f t="shared" si="60"/>
        <v>0.02</v>
      </c>
      <c r="I98">
        <f t="shared" si="61"/>
        <v>1.1199776636359204</v>
      </c>
      <c r="J98">
        <f t="shared" si="62"/>
        <v>3.7344009708935837E-4</v>
      </c>
      <c r="K98">
        <f t="shared" si="63"/>
        <v>7.2343183097969095E-3</v>
      </c>
      <c r="L98">
        <f t="shared" si="64"/>
        <v>0</v>
      </c>
      <c r="M98">
        <f t="shared" si="65"/>
        <v>2.1229791636529534</v>
      </c>
      <c r="N98">
        <f t="shared" si="66"/>
        <v>105.55</v>
      </c>
      <c r="O98">
        <f t="shared" si="67"/>
        <v>2.1109999999999998</v>
      </c>
      <c r="P98">
        <f t="shared" si="68"/>
        <v>5.5998883181796018</v>
      </c>
      <c r="Q98">
        <f t="shared" si="69"/>
        <v>279.9944159089801</v>
      </c>
      <c r="R98">
        <f t="shared" si="70"/>
        <v>224.88344962341603</v>
      </c>
      <c r="S98">
        <f t="shared" si="71"/>
        <v>4.4976689924683209</v>
      </c>
      <c r="T98">
        <f t="shared" si="72"/>
        <v>11.931048815709127</v>
      </c>
      <c r="U98">
        <f t="shared" si="73"/>
        <v>186.72004854467917</v>
      </c>
      <c r="V98">
        <f t="shared" si="74"/>
        <v>0.10456114186152772</v>
      </c>
      <c r="W98">
        <f t="shared" si="75"/>
        <v>21.630122128697874</v>
      </c>
      <c r="X98">
        <f t="shared" si="76"/>
        <v>-22.351607826180384</v>
      </c>
      <c r="Y98">
        <f t="shared" si="77"/>
        <v>0.99673694261856227</v>
      </c>
      <c r="Z98">
        <f t="shared" si="78"/>
        <v>0.86041016525669245</v>
      </c>
      <c r="AA98">
        <f t="shared" si="79"/>
        <v>19.231550583476633</v>
      </c>
      <c r="AB98">
        <f t="shared" si="80"/>
        <v>194.12544853173483</v>
      </c>
      <c r="AC98">
        <f t="shared" si="81"/>
        <v>3.8825089706346971</v>
      </c>
      <c r="AD98">
        <f t="shared" si="82"/>
        <v>10.265595683209956</v>
      </c>
      <c r="AE98">
        <f t="shared" si="83"/>
        <v>160.65582782506505</v>
      </c>
      <c r="AF98">
        <f t="shared" si="84"/>
        <v>8.9965469348505522E-2</v>
      </c>
      <c r="AG98">
        <f t="shared" si="47"/>
        <v>5555.4644199439144</v>
      </c>
      <c r="AH98">
        <f t="shared" si="48"/>
        <v>2616.8247503591961</v>
      </c>
      <c r="AI98">
        <f t="shared" si="49"/>
        <v>5555.4644199439144</v>
      </c>
      <c r="AK98" t="b">
        <f t="shared" si="85"/>
        <v>1</v>
      </c>
      <c r="AL98" t="b">
        <f t="shared" si="86"/>
        <v>1</v>
      </c>
      <c r="AM98">
        <f t="shared" si="87"/>
        <v>5555.4644199439153</v>
      </c>
      <c r="AN98" t="b">
        <f t="shared" si="88"/>
        <v>1</v>
      </c>
      <c r="AO98">
        <f t="shared" si="89"/>
        <v>-19.231550583476633</v>
      </c>
      <c r="AP98">
        <f>SUM(AO99:$AO$210)</f>
        <v>4779.9780596416203</v>
      </c>
      <c r="AQ98" t="b">
        <f t="shared" si="50"/>
        <v>1</v>
      </c>
      <c r="AR98" t="b">
        <f t="shared" si="90"/>
        <v>1</v>
      </c>
      <c r="AS98" t="b">
        <f t="shared" si="91"/>
        <v>1</v>
      </c>
      <c r="AT98" t="b">
        <f t="shared" si="93"/>
        <v>1</v>
      </c>
      <c r="AU98">
        <f t="shared" si="51"/>
        <v>2616.8247503591961</v>
      </c>
      <c r="AV98" t="b">
        <f t="shared" si="52"/>
        <v>1</v>
      </c>
      <c r="AW98" t="b">
        <f t="shared" si="53"/>
        <v>1</v>
      </c>
      <c r="AX98" t="b">
        <f t="shared" si="92"/>
        <v>1</v>
      </c>
    </row>
    <row r="99" spans="1:50" x14ac:dyDescent="0.35">
      <c r="A99">
        <v>47</v>
      </c>
      <c r="B99">
        <f t="shared" si="54"/>
        <v>10</v>
      </c>
      <c r="C99">
        <f t="shared" si="55"/>
        <v>49</v>
      </c>
      <c r="D99">
        <f t="shared" si="56"/>
        <v>2.1012818644459141E-3</v>
      </c>
      <c r="E99">
        <f t="shared" si="57"/>
        <v>1.7527569198083626E-4</v>
      </c>
      <c r="F99">
        <f t="shared" si="58"/>
        <v>0.04</v>
      </c>
      <c r="G99">
        <f t="shared" si="59"/>
        <v>3.3960531989175591E-3</v>
      </c>
      <c r="H99">
        <f t="shared" si="60"/>
        <v>0.02</v>
      </c>
      <c r="I99">
        <f t="shared" si="61"/>
        <v>1.1227398306934011</v>
      </c>
      <c r="J99">
        <f t="shared" si="62"/>
        <v>3.7210664197016841E-4</v>
      </c>
      <c r="K99">
        <f t="shared" si="63"/>
        <v>7.2084864860071356E-3</v>
      </c>
      <c r="L99">
        <f t="shared" si="64"/>
        <v>0</v>
      </c>
      <c r="M99">
        <f t="shared" si="65"/>
        <v>2.1153985705249765</v>
      </c>
      <c r="N99">
        <f t="shared" si="66"/>
        <v>105.55</v>
      </c>
      <c r="O99">
        <f t="shared" si="67"/>
        <v>2.1109999999999998</v>
      </c>
      <c r="P99">
        <f t="shared" si="68"/>
        <v>5.6136991534670058</v>
      </c>
      <c r="Q99">
        <f t="shared" si="69"/>
        <v>280.68495767335025</v>
      </c>
      <c r="R99">
        <f t="shared" si="70"/>
        <v>224.08045072356921</v>
      </c>
      <c r="S99">
        <f t="shared" si="71"/>
        <v>4.4816090144713847</v>
      </c>
      <c r="T99">
        <f t="shared" si="72"/>
        <v>11.917766333826677</v>
      </c>
      <c r="U99">
        <f t="shared" si="73"/>
        <v>186.05332098508421</v>
      </c>
      <c r="V99">
        <f t="shared" si="74"/>
        <v>0.10444473705136921</v>
      </c>
      <c r="W99">
        <f t="shared" si="75"/>
        <v>21.523309653135566</v>
      </c>
      <c r="X99">
        <f t="shared" si="76"/>
        <v>-22.242219117363419</v>
      </c>
      <c r="Y99">
        <f t="shared" si="77"/>
        <v>0.99673694261856227</v>
      </c>
      <c r="Z99">
        <f t="shared" si="78"/>
        <v>0.85760259751588752</v>
      </c>
      <c r="AA99">
        <f t="shared" si="79"/>
        <v>19.074984889568441</v>
      </c>
      <c r="AB99">
        <f t="shared" si="80"/>
        <v>192.80109763786032</v>
      </c>
      <c r="AC99">
        <f t="shared" si="81"/>
        <v>3.8560219527572066</v>
      </c>
      <c r="AD99">
        <f t="shared" si="82"/>
        <v>10.220707364477153</v>
      </c>
      <c r="AE99">
        <f t="shared" si="83"/>
        <v>159.55981135326542</v>
      </c>
      <c r="AF99">
        <f t="shared" si="84"/>
        <v>8.9572077792118093E-2</v>
      </c>
      <c r="AG99">
        <f t="shared" si="47"/>
        <v>5595.8937839414393</v>
      </c>
      <c r="AH99">
        <f t="shared" si="48"/>
        <v>2645.3141558816083</v>
      </c>
      <c r="AI99">
        <f t="shared" si="49"/>
        <v>5595.8937839414393</v>
      </c>
      <c r="AK99" t="b">
        <f t="shared" si="85"/>
        <v>1</v>
      </c>
      <c r="AL99" t="b">
        <f t="shared" si="86"/>
        <v>1</v>
      </c>
      <c r="AM99">
        <f t="shared" si="87"/>
        <v>5595.8937839414384</v>
      </c>
      <c r="AN99" t="b">
        <f t="shared" si="88"/>
        <v>1</v>
      </c>
      <c r="AO99">
        <f t="shared" si="89"/>
        <v>-19.074984889568441</v>
      </c>
      <c r="AP99">
        <f>SUM(AO100:$AO$210)</f>
        <v>4799.0530445311888</v>
      </c>
      <c r="AQ99" t="b">
        <f t="shared" si="50"/>
        <v>1</v>
      </c>
      <c r="AR99" t="b">
        <f t="shared" si="90"/>
        <v>1</v>
      </c>
      <c r="AS99" t="b">
        <f t="shared" si="91"/>
        <v>1</v>
      </c>
      <c r="AT99" t="b">
        <f t="shared" si="93"/>
        <v>1</v>
      </c>
      <c r="AU99">
        <f t="shared" si="51"/>
        <v>2645.3141558816092</v>
      </c>
      <c r="AV99" t="b">
        <f t="shared" si="52"/>
        <v>1</v>
      </c>
      <c r="AW99" t="b">
        <f t="shared" si="53"/>
        <v>1</v>
      </c>
      <c r="AX99" t="b">
        <f t="shared" si="92"/>
        <v>1</v>
      </c>
    </row>
    <row r="100" spans="1:50" x14ac:dyDescent="0.35">
      <c r="A100">
        <v>48</v>
      </c>
      <c r="B100">
        <f t="shared" si="54"/>
        <v>10</v>
      </c>
      <c r="C100">
        <f t="shared" si="55"/>
        <v>49</v>
      </c>
      <c r="D100">
        <f t="shared" si="56"/>
        <v>2.1012818644459141E-3</v>
      </c>
      <c r="E100">
        <f t="shared" si="57"/>
        <v>1.7527569198083626E-4</v>
      </c>
      <c r="F100">
        <f t="shared" si="58"/>
        <v>0.04</v>
      </c>
      <c r="G100">
        <f t="shared" si="59"/>
        <v>3.3960531989175591E-3</v>
      </c>
      <c r="H100">
        <f t="shared" si="60"/>
        <v>0.02</v>
      </c>
      <c r="I100">
        <f t="shared" si="61"/>
        <v>1.1255088100000012</v>
      </c>
      <c r="J100">
        <f t="shared" si="62"/>
        <v>3.7077794826403709E-4</v>
      </c>
      <c r="K100">
        <f t="shared" si="63"/>
        <v>7.1827469007796872E-3</v>
      </c>
      <c r="L100">
        <f t="shared" si="64"/>
        <v>0</v>
      </c>
      <c r="M100">
        <f t="shared" si="65"/>
        <v>2.1078450456759326</v>
      </c>
      <c r="N100">
        <f t="shared" si="66"/>
        <v>105.55</v>
      </c>
      <c r="O100">
        <f t="shared" si="67"/>
        <v>2.1109999999999998</v>
      </c>
      <c r="P100">
        <f t="shared" si="68"/>
        <v>5.6275440500000062</v>
      </c>
      <c r="Q100">
        <f t="shared" si="69"/>
        <v>281.37720250000029</v>
      </c>
      <c r="R100">
        <f t="shared" si="70"/>
        <v>223.28031911891125</v>
      </c>
      <c r="S100">
        <f t="shared" si="71"/>
        <v>4.4656063823782253</v>
      </c>
      <c r="T100">
        <f t="shared" si="72"/>
        <v>11.904498638936349</v>
      </c>
      <c r="U100">
        <f t="shared" si="73"/>
        <v>185.38897413201855</v>
      </c>
      <c r="V100">
        <f t="shared" si="74"/>
        <v>0.1043284618312246</v>
      </c>
      <c r="W100">
        <f t="shared" si="75"/>
        <v>21.416911503746906</v>
      </c>
      <c r="X100">
        <f t="shared" si="76"/>
        <v>-22.133253933762944</v>
      </c>
      <c r="Y100">
        <f t="shared" si="77"/>
        <v>0.99673694261856227</v>
      </c>
      <c r="Z100">
        <f t="shared" si="78"/>
        <v>0.85480419102972316</v>
      </c>
      <c r="AA100">
        <f t="shared" si="79"/>
        <v>18.919598223705663</v>
      </c>
      <c r="AB100">
        <f t="shared" si="80"/>
        <v>191.48578165055457</v>
      </c>
      <c r="AC100">
        <f t="shared" si="81"/>
        <v>3.8297156330110917</v>
      </c>
      <c r="AD100">
        <f t="shared" si="82"/>
        <v>10.176015328670427</v>
      </c>
      <c r="AE100">
        <f t="shared" si="83"/>
        <v>158.4712720587504</v>
      </c>
      <c r="AF100">
        <f t="shared" si="84"/>
        <v>8.9180406417015301E-2</v>
      </c>
      <c r="AG100">
        <f t="shared" si="47"/>
        <v>5636.3465379726513</v>
      </c>
      <c r="AH100">
        <f t="shared" si="48"/>
        <v>2673.985238874719</v>
      </c>
      <c r="AI100">
        <f t="shared" si="49"/>
        <v>5636.3465379726513</v>
      </c>
      <c r="AK100" t="b">
        <f t="shared" si="85"/>
        <v>1</v>
      </c>
      <c r="AL100" t="b">
        <f t="shared" si="86"/>
        <v>1</v>
      </c>
      <c r="AM100">
        <f t="shared" si="87"/>
        <v>5636.3465379726513</v>
      </c>
      <c r="AN100" t="b">
        <f t="shared" si="88"/>
        <v>1</v>
      </c>
      <c r="AO100">
        <f t="shared" si="89"/>
        <v>-18.919598223705663</v>
      </c>
      <c r="AP100">
        <f>SUM(AO101:$AO$210)</f>
        <v>4817.972642754894</v>
      </c>
      <c r="AQ100" t="b">
        <f t="shared" si="50"/>
        <v>1</v>
      </c>
      <c r="AR100" t="b">
        <f t="shared" si="90"/>
        <v>1</v>
      </c>
      <c r="AS100" t="b">
        <f t="shared" si="91"/>
        <v>1</v>
      </c>
      <c r="AT100" t="b">
        <f t="shared" si="93"/>
        <v>1</v>
      </c>
      <c r="AU100">
        <f t="shared" si="51"/>
        <v>2673.9852388747195</v>
      </c>
      <c r="AV100" t="b">
        <f t="shared" si="52"/>
        <v>1</v>
      </c>
      <c r="AW100" t="b">
        <f t="shared" si="53"/>
        <v>1</v>
      </c>
      <c r="AX100" t="b">
        <f t="shared" si="92"/>
        <v>1</v>
      </c>
    </row>
    <row r="101" spans="1:50" x14ac:dyDescent="0.35">
      <c r="A101">
        <v>49</v>
      </c>
      <c r="B101">
        <f t="shared" si="54"/>
        <v>10</v>
      </c>
      <c r="C101">
        <f t="shared" si="55"/>
        <v>49</v>
      </c>
      <c r="D101">
        <f t="shared" si="56"/>
        <v>2.1012818644459141E-3</v>
      </c>
      <c r="E101">
        <f t="shared" si="57"/>
        <v>1.7527569198083626E-4</v>
      </c>
      <c r="F101">
        <f t="shared" si="58"/>
        <v>0.04</v>
      </c>
      <c r="G101">
        <f t="shared" si="59"/>
        <v>3.3960531989175591E-3</v>
      </c>
      <c r="H101">
        <f t="shared" si="60"/>
        <v>0.02</v>
      </c>
      <c r="I101">
        <f t="shared" si="61"/>
        <v>1.1282846183565658</v>
      </c>
      <c r="J101">
        <f t="shared" si="62"/>
        <v>3.6945399896922646E-4</v>
      </c>
      <c r="K101">
        <f t="shared" si="63"/>
        <v>7.1570992247552275E-3</v>
      </c>
      <c r="L101">
        <f t="shared" si="64"/>
        <v>0</v>
      </c>
      <c r="M101">
        <f t="shared" si="65"/>
        <v>2.100318492452208</v>
      </c>
      <c r="N101">
        <f t="shared" si="66"/>
        <v>105.55</v>
      </c>
      <c r="O101">
        <f t="shared" si="67"/>
        <v>2.1109999999999998</v>
      </c>
      <c r="P101">
        <f t="shared" si="68"/>
        <v>5.641423091782829</v>
      </c>
      <c r="Q101">
        <f t="shared" si="69"/>
        <v>282.07115458914143</v>
      </c>
      <c r="R101">
        <f t="shared" si="70"/>
        <v>222.48304457109467</v>
      </c>
      <c r="S101">
        <f t="shared" si="71"/>
        <v>4.4496608914218934</v>
      </c>
      <c r="T101">
        <f t="shared" si="72"/>
        <v>11.891245714576238</v>
      </c>
      <c r="U101">
        <f t="shared" si="73"/>
        <v>184.72699948461323</v>
      </c>
      <c r="V101">
        <f t="shared" si="74"/>
        <v>0.10421231605682517</v>
      </c>
      <c r="W101">
        <f t="shared" si="75"/>
        <v>21.310926164426483</v>
      </c>
      <c r="X101">
        <f t="shared" si="76"/>
        <v>-22.024710726426065</v>
      </c>
      <c r="Y101">
        <f t="shared" si="77"/>
        <v>0.99673694261856227</v>
      </c>
      <c r="Z101">
        <f t="shared" si="78"/>
        <v>0.85201491590449974</v>
      </c>
      <c r="AA101">
        <f t="shared" si="79"/>
        <v>18.765382057396863</v>
      </c>
      <c r="AB101">
        <f t="shared" si="80"/>
        <v>190.1794389324244</v>
      </c>
      <c r="AC101">
        <f t="shared" si="81"/>
        <v>3.8035887786484883</v>
      </c>
      <c r="AD101">
        <f t="shared" si="82"/>
        <v>10.131518717504417</v>
      </c>
      <c r="AE101">
        <f t="shared" si="83"/>
        <v>157.39015893117332</v>
      </c>
      <c r="AF101">
        <f t="shared" si="84"/>
        <v>8.8790447701369041E-2</v>
      </c>
      <c r="AG101">
        <f t="shared" si="47"/>
        <v>5676.8231805866972</v>
      </c>
      <c r="AH101">
        <f t="shared" si="48"/>
        <v>2702.8392127132934</v>
      </c>
      <c r="AI101">
        <f t="shared" si="49"/>
        <v>5676.8231805866972</v>
      </c>
      <c r="AK101" t="b">
        <f t="shared" si="85"/>
        <v>1</v>
      </c>
      <c r="AL101" t="b">
        <f t="shared" si="86"/>
        <v>1</v>
      </c>
      <c r="AM101">
        <f t="shared" si="87"/>
        <v>5676.823180586699</v>
      </c>
      <c r="AN101" t="b">
        <f t="shared" si="88"/>
        <v>1</v>
      </c>
      <c r="AO101">
        <f t="shared" si="89"/>
        <v>-18.765382057396863</v>
      </c>
      <c r="AP101">
        <f>SUM(AO102:$AO$210)</f>
        <v>4836.7380248122918</v>
      </c>
      <c r="AQ101" t="b">
        <f t="shared" si="50"/>
        <v>1</v>
      </c>
      <c r="AR101" t="b">
        <f t="shared" si="90"/>
        <v>1</v>
      </c>
      <c r="AS101" t="b">
        <f t="shared" si="91"/>
        <v>1</v>
      </c>
      <c r="AT101" t="b">
        <f t="shared" si="93"/>
        <v>1</v>
      </c>
      <c r="AU101">
        <f t="shared" si="51"/>
        <v>2702.8392127132934</v>
      </c>
      <c r="AV101" t="b">
        <f t="shared" si="52"/>
        <v>1</v>
      </c>
      <c r="AW101" t="b">
        <f t="shared" si="53"/>
        <v>1</v>
      </c>
      <c r="AX101" t="b">
        <f t="shared" si="92"/>
        <v>1</v>
      </c>
    </row>
    <row r="102" spans="1:50" x14ac:dyDescent="0.35">
      <c r="A102">
        <v>50</v>
      </c>
      <c r="B102">
        <f t="shared" si="54"/>
        <v>10</v>
      </c>
      <c r="C102">
        <f t="shared" si="55"/>
        <v>49</v>
      </c>
      <c r="D102">
        <f t="shared" si="56"/>
        <v>2.1012818644459141E-3</v>
      </c>
      <c r="E102">
        <f t="shared" si="57"/>
        <v>1.7527569198083626E-4</v>
      </c>
      <c r="F102">
        <f t="shared" si="58"/>
        <v>0.04</v>
      </c>
      <c r="G102">
        <f t="shared" si="59"/>
        <v>3.3960531989175591E-3</v>
      </c>
      <c r="H102">
        <f t="shared" si="60"/>
        <v>0.02</v>
      </c>
      <c r="I102">
        <f t="shared" si="61"/>
        <v>1.1310672726053737</v>
      </c>
      <c r="J102">
        <f t="shared" si="62"/>
        <v>3.6813477714470758E-4</v>
      </c>
      <c r="K102">
        <f t="shared" si="63"/>
        <v>7.1315431297504705E-3</v>
      </c>
      <c r="L102">
        <f t="shared" si="64"/>
        <v>0</v>
      </c>
      <c r="M102">
        <f t="shared" si="65"/>
        <v>2.0928188145453128</v>
      </c>
      <c r="N102">
        <f t="shared" si="66"/>
        <v>105.55</v>
      </c>
      <c r="O102">
        <f t="shared" si="67"/>
        <v>2.1109999999999998</v>
      </c>
      <c r="P102">
        <f t="shared" si="68"/>
        <v>5.6553363630268683</v>
      </c>
      <c r="Q102">
        <f t="shared" si="69"/>
        <v>282.76681815134339</v>
      </c>
      <c r="R102">
        <f t="shared" si="70"/>
        <v>221.68861687833055</v>
      </c>
      <c r="S102">
        <f t="shared" si="71"/>
        <v>4.4337723375666114</v>
      </c>
      <c r="T102">
        <f t="shared" si="72"/>
        <v>11.878007544302745</v>
      </c>
      <c r="U102">
        <f t="shared" si="73"/>
        <v>184.06738857235379</v>
      </c>
      <c r="V102">
        <f t="shared" si="74"/>
        <v>0.10409629958406286</v>
      </c>
      <c r="W102">
        <f t="shared" si="75"/>
        <v>21.205352124523351</v>
      </c>
      <c r="X102">
        <f t="shared" si="76"/>
        <v>-21.916587951971906</v>
      </c>
      <c r="Y102">
        <f t="shared" si="77"/>
        <v>0.99673694261856227</v>
      </c>
      <c r="Z102">
        <f t="shared" si="78"/>
        <v>0.8492347423440626</v>
      </c>
      <c r="AA102">
        <f t="shared" si="79"/>
        <v>18.612327922453829</v>
      </c>
      <c r="AB102">
        <f t="shared" si="80"/>
        <v>188.88200826657567</v>
      </c>
      <c r="AC102">
        <f t="shared" si="81"/>
        <v>3.7776401653315137</v>
      </c>
      <c r="AD102">
        <f t="shared" si="82"/>
        <v>10.087216676446774</v>
      </c>
      <c r="AE102">
        <f t="shared" si="83"/>
        <v>156.31642130818733</v>
      </c>
      <c r="AF102">
        <f t="shared" si="84"/>
        <v>8.8402194156241967E-2</v>
      </c>
      <c r="AG102">
        <f t="shared" si="47"/>
        <v>5717.3242104214642</v>
      </c>
      <c r="AH102">
        <f t="shared" si="48"/>
        <v>2731.877299021518</v>
      </c>
      <c r="AI102">
        <f t="shared" si="49"/>
        <v>5717.3242104214642</v>
      </c>
      <c r="AK102" t="b">
        <f t="shared" si="85"/>
        <v>1</v>
      </c>
      <c r="AL102" t="b">
        <f t="shared" si="86"/>
        <v>1</v>
      </c>
      <c r="AM102">
        <f t="shared" si="87"/>
        <v>5717.3242104214651</v>
      </c>
      <c r="AN102" t="b">
        <f t="shared" si="88"/>
        <v>1</v>
      </c>
      <c r="AO102">
        <f t="shared" si="89"/>
        <v>-18.612327922453829</v>
      </c>
      <c r="AP102">
        <f>SUM(AO103:$AO$210)</f>
        <v>4855.3503527347457</v>
      </c>
      <c r="AQ102" t="b">
        <f t="shared" si="50"/>
        <v>1</v>
      </c>
      <c r="AR102" t="b">
        <f t="shared" si="90"/>
        <v>1</v>
      </c>
      <c r="AS102" t="b">
        <f t="shared" si="91"/>
        <v>1</v>
      </c>
      <c r="AT102" t="b">
        <f t="shared" si="93"/>
        <v>1</v>
      </c>
      <c r="AU102">
        <f t="shared" si="51"/>
        <v>2731.877299021518</v>
      </c>
      <c r="AV102" t="b">
        <f t="shared" si="52"/>
        <v>1</v>
      </c>
      <c r="AW102" t="b">
        <f t="shared" si="53"/>
        <v>1</v>
      </c>
      <c r="AX102" t="b">
        <f t="shared" si="92"/>
        <v>1</v>
      </c>
    </row>
    <row r="103" spans="1:50" x14ac:dyDescent="0.35">
      <c r="A103">
        <v>51</v>
      </c>
      <c r="B103">
        <f t="shared" si="54"/>
        <v>11</v>
      </c>
      <c r="C103">
        <f t="shared" si="55"/>
        <v>50</v>
      </c>
      <c r="D103">
        <f t="shared" si="56"/>
        <v>2.29121307525193E-3</v>
      </c>
      <c r="E103">
        <f t="shared" si="57"/>
        <v>1.9113522468450217E-4</v>
      </c>
      <c r="F103">
        <f t="shared" si="58"/>
        <v>0.04</v>
      </c>
      <c r="G103">
        <f t="shared" si="59"/>
        <v>3.3960531989175591E-3</v>
      </c>
      <c r="H103">
        <f t="shared" si="60"/>
        <v>0.02</v>
      </c>
      <c r="I103">
        <f t="shared" si="61"/>
        <v>1.1338567896302423</v>
      </c>
      <c r="J103">
        <f t="shared" si="62"/>
        <v>4.0001139434207183E-4</v>
      </c>
      <c r="K103">
        <f t="shared" si="63"/>
        <v>7.1059655699161053E-3</v>
      </c>
      <c r="L103">
        <f t="shared" si="64"/>
        <v>0</v>
      </c>
      <c r="M103">
        <f t="shared" si="65"/>
        <v>2.0853128375810548</v>
      </c>
      <c r="N103">
        <f t="shared" si="66"/>
        <v>105.55</v>
      </c>
      <c r="O103">
        <f t="shared" si="67"/>
        <v>2.1109999999999998</v>
      </c>
      <c r="P103">
        <f t="shared" si="68"/>
        <v>5.669283948151211</v>
      </c>
      <c r="Q103">
        <f t="shared" si="69"/>
        <v>283.46419740756056</v>
      </c>
      <c r="R103">
        <f t="shared" si="70"/>
        <v>220.89702587525775</v>
      </c>
      <c r="S103">
        <f t="shared" si="71"/>
        <v>4.4179405175051549</v>
      </c>
      <c r="T103">
        <f t="shared" si="72"/>
        <v>11.864784111690588</v>
      </c>
      <c r="U103">
        <f t="shared" si="73"/>
        <v>200.00569717103591</v>
      </c>
      <c r="V103">
        <f t="shared" si="74"/>
        <v>0.1133889088510546</v>
      </c>
      <c r="W103">
        <f t="shared" si="75"/>
        <v>4.4952151661750532</v>
      </c>
      <c r="X103">
        <f t="shared" si="76"/>
        <v>-5.2039113599247742</v>
      </c>
      <c r="Y103">
        <f t="shared" si="77"/>
        <v>0.99673694261856227</v>
      </c>
      <c r="Z103">
        <f t="shared" si="78"/>
        <v>0.84646364064948343</v>
      </c>
      <c r="AA103">
        <f t="shared" si="79"/>
        <v>4.4049217553391316</v>
      </c>
      <c r="AB103">
        <f t="shared" si="80"/>
        <v>187.59342885374426</v>
      </c>
      <c r="AC103">
        <f t="shared" si="81"/>
        <v>3.7518685770748847</v>
      </c>
      <c r="AD103">
        <f t="shared" si="82"/>
        <v>10.043108354701761</v>
      </c>
      <c r="AE103">
        <f t="shared" si="83"/>
        <v>169.29755057803314</v>
      </c>
      <c r="AF103">
        <f t="shared" si="84"/>
        <v>9.5979588595336104E-2</v>
      </c>
      <c r="AG103">
        <f t="shared" si="47"/>
        <v>5741.2451534967749</v>
      </c>
      <c r="AH103">
        <f t="shared" si="48"/>
        <v>2753.1817049362103</v>
      </c>
      <c r="AI103">
        <f t="shared" si="49"/>
        <v>5741.2451534967749</v>
      </c>
      <c r="AK103" t="b">
        <f t="shared" si="85"/>
        <v>1</v>
      </c>
      <c r="AL103" t="b">
        <f t="shared" si="86"/>
        <v>1</v>
      </c>
      <c r="AM103">
        <f t="shared" si="87"/>
        <v>5741.245153496774</v>
      </c>
      <c r="AN103" t="b">
        <f t="shared" si="88"/>
        <v>1</v>
      </c>
      <c r="AO103">
        <f t="shared" si="89"/>
        <v>-4.4049217553391316</v>
      </c>
      <c r="AP103">
        <f>SUM(AO104:$AO$210)</f>
        <v>4859.755274490084</v>
      </c>
      <c r="AQ103" t="b">
        <f t="shared" si="50"/>
        <v>1</v>
      </c>
      <c r="AR103" t="b">
        <f t="shared" si="90"/>
        <v>1</v>
      </c>
      <c r="AS103" t="b">
        <f t="shared" si="91"/>
        <v>1</v>
      </c>
      <c r="AT103" t="b">
        <f t="shared" si="93"/>
        <v>1</v>
      </c>
      <c r="AU103">
        <f t="shared" si="51"/>
        <v>2753.1817049362094</v>
      </c>
      <c r="AV103" t="b">
        <f t="shared" si="52"/>
        <v>1</v>
      </c>
      <c r="AW103" t="b">
        <f t="shared" si="53"/>
        <v>1</v>
      </c>
      <c r="AX103" t="b">
        <f t="shared" si="92"/>
        <v>1</v>
      </c>
    </row>
    <row r="104" spans="1:50" x14ac:dyDescent="0.35">
      <c r="A104">
        <v>52</v>
      </c>
      <c r="B104">
        <f t="shared" si="54"/>
        <v>11</v>
      </c>
      <c r="C104">
        <f t="shared" si="55"/>
        <v>50</v>
      </c>
      <c r="D104">
        <f t="shared" si="56"/>
        <v>2.29121307525193E-3</v>
      </c>
      <c r="E104">
        <f t="shared" si="57"/>
        <v>1.9113522468450217E-4</v>
      </c>
      <c r="F104">
        <f t="shared" si="58"/>
        <v>0.04</v>
      </c>
      <c r="G104">
        <f t="shared" si="59"/>
        <v>3.3960531989175591E-3</v>
      </c>
      <c r="H104">
        <f t="shared" si="60"/>
        <v>0.02</v>
      </c>
      <c r="I104">
        <f t="shared" si="61"/>
        <v>1.1366531863566287</v>
      </c>
      <c r="J104">
        <f t="shared" si="62"/>
        <v>3.9857673774853169E-4</v>
      </c>
      <c r="K104">
        <f t="shared" si="63"/>
        <v>7.0804797450057487E-3</v>
      </c>
      <c r="L104">
        <f t="shared" si="64"/>
        <v>0</v>
      </c>
      <c r="M104">
        <f t="shared" si="65"/>
        <v>2.0778337810983007</v>
      </c>
      <c r="N104">
        <f t="shared" si="66"/>
        <v>105.55</v>
      </c>
      <c r="O104">
        <f t="shared" si="67"/>
        <v>2.1109999999999998</v>
      </c>
      <c r="P104">
        <f t="shared" si="68"/>
        <v>5.6832659317831435</v>
      </c>
      <c r="Q104">
        <f t="shared" si="69"/>
        <v>284.1632965891572</v>
      </c>
      <c r="R104">
        <f t="shared" si="70"/>
        <v>220.10477000668033</v>
      </c>
      <c r="S104">
        <f t="shared" si="71"/>
        <v>4.4020954001336063</v>
      </c>
      <c r="T104">
        <f t="shared" si="72"/>
        <v>11.851387406934444</v>
      </c>
      <c r="U104">
        <f t="shared" si="73"/>
        <v>199.28836887426584</v>
      </c>
      <c r="V104">
        <f t="shared" si="74"/>
        <v>0.11326087974237474</v>
      </c>
      <c r="W104">
        <f t="shared" si="75"/>
        <v>4.4496574456040561</v>
      </c>
      <c r="X104">
        <f t="shared" si="76"/>
        <v>-5.1558118725902204</v>
      </c>
      <c r="Y104">
        <f t="shared" si="77"/>
        <v>0.99673694261856227</v>
      </c>
      <c r="Z104">
        <f t="shared" si="78"/>
        <v>0.8437015812187435</v>
      </c>
      <c r="AA104">
        <f t="shared" si="79"/>
        <v>4.3499666293707264</v>
      </c>
      <c r="AB104">
        <f t="shared" si="80"/>
        <v>186.31068494417184</v>
      </c>
      <c r="AC104">
        <f t="shared" si="81"/>
        <v>3.7262136988834369</v>
      </c>
      <c r="AD104">
        <f t="shared" si="82"/>
        <v>9.9990342948664956</v>
      </c>
      <c r="AE104">
        <f t="shared" si="83"/>
        <v>168.1399119377223</v>
      </c>
      <c r="AF104">
        <f t="shared" si="84"/>
        <v>9.5558383328867527E-2</v>
      </c>
      <c r="AG104">
        <f t="shared" si="47"/>
        <v>5765.1963080277237</v>
      </c>
      <c r="AH104">
        <f t="shared" si="48"/>
        <v>2774.6186246814977</v>
      </c>
      <c r="AI104">
        <f t="shared" si="49"/>
        <v>5765.1963080277237</v>
      </c>
      <c r="AK104" t="b">
        <f t="shared" si="85"/>
        <v>1</v>
      </c>
      <c r="AL104" t="b">
        <f t="shared" si="86"/>
        <v>1</v>
      </c>
      <c r="AM104">
        <f t="shared" si="87"/>
        <v>5765.1963080277246</v>
      </c>
      <c r="AN104" t="b">
        <f t="shared" si="88"/>
        <v>1</v>
      </c>
      <c r="AO104">
        <f t="shared" si="89"/>
        <v>-4.3499666293707264</v>
      </c>
      <c r="AP104">
        <f>SUM(AO105:$AO$210)</f>
        <v>4864.1052411194541</v>
      </c>
      <c r="AQ104" t="b">
        <f t="shared" si="50"/>
        <v>1</v>
      </c>
      <c r="AR104" t="b">
        <f t="shared" si="90"/>
        <v>1</v>
      </c>
      <c r="AS104" t="b">
        <f t="shared" si="91"/>
        <v>1</v>
      </c>
      <c r="AT104" t="b">
        <f t="shared" si="93"/>
        <v>1</v>
      </c>
      <c r="AU104">
        <f t="shared" si="51"/>
        <v>2774.6186246814982</v>
      </c>
      <c r="AV104" t="b">
        <f t="shared" si="52"/>
        <v>1</v>
      </c>
      <c r="AW104" t="b">
        <f t="shared" si="53"/>
        <v>1</v>
      </c>
      <c r="AX104" t="b">
        <f t="shared" si="92"/>
        <v>1</v>
      </c>
    </row>
    <row r="105" spans="1:50" x14ac:dyDescent="0.35">
      <c r="A105">
        <v>53</v>
      </c>
      <c r="B105">
        <f t="shared" si="54"/>
        <v>11</v>
      </c>
      <c r="C105">
        <f t="shared" si="55"/>
        <v>50</v>
      </c>
      <c r="D105">
        <f t="shared" si="56"/>
        <v>2.29121307525193E-3</v>
      </c>
      <c r="E105">
        <f t="shared" si="57"/>
        <v>1.9113522468450217E-4</v>
      </c>
      <c r="F105">
        <f t="shared" si="58"/>
        <v>0.04</v>
      </c>
      <c r="G105">
        <f t="shared" si="59"/>
        <v>3.3960531989175591E-3</v>
      </c>
      <c r="H105">
        <f t="shared" si="60"/>
        <v>0.02</v>
      </c>
      <c r="I105">
        <f t="shared" si="61"/>
        <v>1.1394564797517326</v>
      </c>
      <c r="J105">
        <f t="shared" si="62"/>
        <v>3.9714722660727243E-4</v>
      </c>
      <c r="K105">
        <f t="shared" si="63"/>
        <v>7.0550853260084902E-3</v>
      </c>
      <c r="L105">
        <f t="shared" si="64"/>
        <v>0</v>
      </c>
      <c r="M105">
        <f t="shared" si="65"/>
        <v>2.0703815485456851</v>
      </c>
      <c r="N105">
        <f t="shared" si="66"/>
        <v>105.55</v>
      </c>
      <c r="O105">
        <f t="shared" si="67"/>
        <v>2.1109999999999998</v>
      </c>
      <c r="P105">
        <f t="shared" si="68"/>
        <v>5.6972823987586629</v>
      </c>
      <c r="Q105">
        <f t="shared" si="69"/>
        <v>284.86411993793314</v>
      </c>
      <c r="R105">
        <f t="shared" si="70"/>
        <v>219.31535559492565</v>
      </c>
      <c r="S105">
        <f t="shared" si="71"/>
        <v>4.3863071118985131</v>
      </c>
      <c r="T105">
        <f t="shared" si="72"/>
        <v>11.83800582859751</v>
      </c>
      <c r="U105">
        <f t="shared" si="73"/>
        <v>198.57361330363622</v>
      </c>
      <c r="V105">
        <f t="shared" si="74"/>
        <v>0.11313299519327157</v>
      </c>
      <c r="W105">
        <f t="shared" si="75"/>
        <v>4.4042963556001355</v>
      </c>
      <c r="X105">
        <f t="shared" si="76"/>
        <v>-5.1079181319691713</v>
      </c>
      <c r="Y105">
        <f t="shared" si="77"/>
        <v>0.99673694261856227</v>
      </c>
      <c r="Z105">
        <f t="shared" si="78"/>
        <v>0.84094853454641694</v>
      </c>
      <c r="AA105">
        <f t="shared" si="79"/>
        <v>4.2954962676625712</v>
      </c>
      <c r="AB105">
        <f t="shared" si="80"/>
        <v>185.03671230098976</v>
      </c>
      <c r="AC105">
        <f t="shared" si="81"/>
        <v>3.7007342460197954</v>
      </c>
      <c r="AD105">
        <f t="shared" si="82"/>
        <v>9.955153653511017</v>
      </c>
      <c r="AE105">
        <f t="shared" si="83"/>
        <v>166.99018910727978</v>
      </c>
      <c r="AF105">
        <f t="shared" si="84"/>
        <v>9.5139026516628561E-2</v>
      </c>
      <c r="AG105">
        <f t="shared" si="47"/>
        <v>5789.1779786654697</v>
      </c>
      <c r="AH105">
        <f t="shared" si="48"/>
        <v>2796.1889356732381</v>
      </c>
      <c r="AI105">
        <f t="shared" si="49"/>
        <v>5789.1779786654697</v>
      </c>
      <c r="AK105" t="b">
        <f t="shared" si="85"/>
        <v>1</v>
      </c>
      <c r="AL105" t="b">
        <f t="shared" si="86"/>
        <v>1</v>
      </c>
      <c r="AM105">
        <f t="shared" si="87"/>
        <v>5789.1779786654697</v>
      </c>
      <c r="AN105" t="b">
        <f t="shared" si="88"/>
        <v>1</v>
      </c>
      <c r="AO105">
        <f t="shared" si="89"/>
        <v>-4.2954962676625712</v>
      </c>
      <c r="AP105">
        <f>SUM(AO106:$AO$210)</f>
        <v>4868.4007373871173</v>
      </c>
      <c r="AQ105" t="b">
        <f t="shared" si="50"/>
        <v>1</v>
      </c>
      <c r="AR105" t="b">
        <f t="shared" si="90"/>
        <v>1</v>
      </c>
      <c r="AS105" t="b">
        <f t="shared" si="91"/>
        <v>1</v>
      </c>
      <c r="AT105" t="b">
        <f t="shared" si="93"/>
        <v>1</v>
      </c>
      <c r="AU105">
        <f t="shared" si="51"/>
        <v>2796.1889356732377</v>
      </c>
      <c r="AV105" t="b">
        <f t="shared" si="52"/>
        <v>1</v>
      </c>
      <c r="AW105" t="b">
        <f t="shared" si="53"/>
        <v>1</v>
      </c>
      <c r="AX105" t="b">
        <f t="shared" si="92"/>
        <v>1</v>
      </c>
    </row>
    <row r="106" spans="1:50" x14ac:dyDescent="0.35">
      <c r="A106">
        <v>54</v>
      </c>
      <c r="B106">
        <f t="shared" si="54"/>
        <v>11</v>
      </c>
      <c r="C106">
        <f t="shared" si="55"/>
        <v>50</v>
      </c>
      <c r="D106">
        <f t="shared" si="56"/>
        <v>2.29121307525193E-3</v>
      </c>
      <c r="E106">
        <f t="shared" si="57"/>
        <v>1.9113522468450217E-4</v>
      </c>
      <c r="F106">
        <f t="shared" si="58"/>
        <v>0.04</v>
      </c>
      <c r="G106">
        <f t="shared" si="59"/>
        <v>3.3960531989175591E-3</v>
      </c>
      <c r="H106">
        <f t="shared" si="60"/>
        <v>0.02</v>
      </c>
      <c r="I106">
        <f t="shared" si="61"/>
        <v>1.1422666868245999</v>
      </c>
      <c r="J106">
        <f t="shared" si="62"/>
        <v>3.9572284246392706E-4</v>
      </c>
      <c r="K106">
        <f t="shared" si="63"/>
        <v>7.0297819850934293E-3</v>
      </c>
      <c r="L106">
        <f t="shared" si="64"/>
        <v>0</v>
      </c>
      <c r="M106">
        <f t="shared" si="65"/>
        <v>2.062956043718128</v>
      </c>
      <c r="N106">
        <f t="shared" si="66"/>
        <v>105.55</v>
      </c>
      <c r="O106">
        <f t="shared" si="67"/>
        <v>2.1109999999999998</v>
      </c>
      <c r="P106">
        <f t="shared" si="68"/>
        <v>5.7113334341229995</v>
      </c>
      <c r="Q106">
        <f t="shared" si="69"/>
        <v>285.56667170614998</v>
      </c>
      <c r="R106">
        <f t="shared" si="70"/>
        <v>218.52877244899705</v>
      </c>
      <c r="S106">
        <f t="shared" si="71"/>
        <v>4.3705754489799409</v>
      </c>
      <c r="T106">
        <f t="shared" si="72"/>
        <v>11.824639359600322</v>
      </c>
      <c r="U106">
        <f t="shared" si="73"/>
        <v>197.86142123196353</v>
      </c>
      <c r="V106">
        <f t="shared" si="74"/>
        <v>0.11300525504052077</v>
      </c>
      <c r="W106">
        <f t="shared" si="75"/>
        <v>4.3591311534127319</v>
      </c>
      <c r="X106">
        <f t="shared" si="76"/>
        <v>-5.0602293626156722</v>
      </c>
      <c r="Y106">
        <f t="shared" si="77"/>
        <v>0.99673694261856227</v>
      </c>
      <c r="Z106">
        <f t="shared" si="78"/>
        <v>0.83820447122335606</v>
      </c>
      <c r="AA106">
        <f t="shared" si="79"/>
        <v>4.2415068771601625</v>
      </c>
      <c r="AB106">
        <f t="shared" si="80"/>
        <v>183.77145094721149</v>
      </c>
      <c r="AC106">
        <f t="shared" si="81"/>
        <v>3.6754290189442296</v>
      </c>
      <c r="AD106">
        <f t="shared" si="82"/>
        <v>9.9114655818206714</v>
      </c>
      <c r="AE106">
        <f t="shared" si="83"/>
        <v>165.8483279592397</v>
      </c>
      <c r="AF106">
        <f t="shared" si="84"/>
        <v>9.4721510046700208E-2</v>
      </c>
      <c r="AG106">
        <f t="shared" si="47"/>
        <v>5813.1904702830725</v>
      </c>
      <c r="AH106">
        <f t="shared" si="48"/>
        <v>2817.8935212821034</v>
      </c>
      <c r="AI106">
        <f t="shared" si="49"/>
        <v>5813.1904702830725</v>
      </c>
      <c r="AK106" t="b">
        <f t="shared" si="85"/>
        <v>1</v>
      </c>
      <c r="AL106" t="b">
        <f t="shared" si="86"/>
        <v>1</v>
      </c>
      <c r="AM106">
        <f t="shared" si="87"/>
        <v>5813.1904702830725</v>
      </c>
      <c r="AN106" t="b">
        <f t="shared" si="88"/>
        <v>1</v>
      </c>
      <c r="AO106">
        <f t="shared" si="89"/>
        <v>-4.2415068771601625</v>
      </c>
      <c r="AP106">
        <f>SUM(AO107:$AO$210)</f>
        <v>4872.6422442642779</v>
      </c>
      <c r="AQ106" t="b">
        <f t="shared" si="50"/>
        <v>1</v>
      </c>
      <c r="AR106" t="b">
        <f t="shared" si="90"/>
        <v>1</v>
      </c>
      <c r="AS106" t="b">
        <f t="shared" si="91"/>
        <v>1</v>
      </c>
      <c r="AT106" t="b">
        <f t="shared" si="93"/>
        <v>1</v>
      </c>
      <c r="AU106">
        <f t="shared" si="51"/>
        <v>2817.8935212821029</v>
      </c>
      <c r="AV106" t="b">
        <f t="shared" si="52"/>
        <v>1</v>
      </c>
      <c r="AW106" t="b">
        <f t="shared" si="53"/>
        <v>1</v>
      </c>
      <c r="AX106" t="b">
        <f t="shared" si="92"/>
        <v>1</v>
      </c>
    </row>
    <row r="107" spans="1:50" x14ac:dyDescent="0.35">
      <c r="A107">
        <v>55</v>
      </c>
      <c r="B107">
        <f t="shared" si="54"/>
        <v>11</v>
      </c>
      <c r="C107">
        <f t="shared" si="55"/>
        <v>50</v>
      </c>
      <c r="D107">
        <f t="shared" si="56"/>
        <v>2.29121307525193E-3</v>
      </c>
      <c r="E107">
        <f t="shared" si="57"/>
        <v>1.9113522468450217E-4</v>
      </c>
      <c r="F107">
        <f t="shared" si="58"/>
        <v>0.04</v>
      </c>
      <c r="G107">
        <f t="shared" si="59"/>
        <v>3.3960531989175591E-3</v>
      </c>
      <c r="H107">
        <f t="shared" si="60"/>
        <v>0.02</v>
      </c>
      <c r="I107">
        <f t="shared" si="61"/>
        <v>1.1450838246262249</v>
      </c>
      <c r="J107">
        <f t="shared" si="62"/>
        <v>3.943035669303161E-4</v>
      </c>
      <c r="K107">
        <f t="shared" si="63"/>
        <v>7.0045693956054421E-3</v>
      </c>
      <c r="L107">
        <f t="shared" si="64"/>
        <v>0</v>
      </c>
      <c r="M107">
        <f t="shared" si="65"/>
        <v>2.0555571707555922</v>
      </c>
      <c r="N107">
        <f t="shared" si="66"/>
        <v>105.55</v>
      </c>
      <c r="O107">
        <f t="shared" si="67"/>
        <v>2.1109999999999998</v>
      </c>
      <c r="P107">
        <f t="shared" si="68"/>
        <v>5.7254191231311244</v>
      </c>
      <c r="Q107">
        <f t="shared" si="69"/>
        <v>286.27095615655622</v>
      </c>
      <c r="R107">
        <f t="shared" si="70"/>
        <v>217.74501041444842</v>
      </c>
      <c r="S107">
        <f t="shared" si="71"/>
        <v>4.3549002082889681</v>
      </c>
      <c r="T107">
        <f t="shared" si="72"/>
        <v>11.811287982882698</v>
      </c>
      <c r="U107">
        <f t="shared" si="73"/>
        <v>197.15178346515805</v>
      </c>
      <c r="V107">
        <f t="shared" si="74"/>
        <v>0.11287765912108225</v>
      </c>
      <c r="W107">
        <f t="shared" si="75"/>
        <v>4.3141610989976158</v>
      </c>
      <c r="X107">
        <f t="shared" si="76"/>
        <v>-5.0127447919073518</v>
      </c>
      <c r="Y107">
        <f t="shared" si="77"/>
        <v>0.99673694261856227</v>
      </c>
      <c r="Z107">
        <f t="shared" si="78"/>
        <v>0.83546936193637666</v>
      </c>
      <c r="AA107">
        <f t="shared" si="79"/>
        <v>4.1879946928447112</v>
      </c>
      <c r="AB107">
        <f t="shared" si="80"/>
        <v>182.51484131596689</v>
      </c>
      <c r="AC107">
        <f t="shared" si="81"/>
        <v>3.6502968263193378</v>
      </c>
      <c r="AD107">
        <f t="shared" si="82"/>
        <v>9.8679692347058019</v>
      </c>
      <c r="AE107">
        <f t="shared" si="83"/>
        <v>164.71427473625428</v>
      </c>
      <c r="AF107">
        <f t="shared" si="84"/>
        <v>9.4305825842762411E-2</v>
      </c>
      <c r="AG107">
        <f t="shared" si="47"/>
        <v>5837.2340879790454</v>
      </c>
      <c r="AH107">
        <f t="shared" si="48"/>
        <v>2839.7332708743706</v>
      </c>
      <c r="AI107">
        <f t="shared" si="49"/>
        <v>5837.2340879790454</v>
      </c>
      <c r="AK107" t="b">
        <f t="shared" si="85"/>
        <v>1</v>
      </c>
      <c r="AL107" t="b">
        <f t="shared" si="86"/>
        <v>1</v>
      </c>
      <c r="AM107">
        <f t="shared" si="87"/>
        <v>5837.2340879790454</v>
      </c>
      <c r="AN107" t="b">
        <f t="shared" si="88"/>
        <v>1</v>
      </c>
      <c r="AO107">
        <f t="shared" si="89"/>
        <v>-4.1879946928447112</v>
      </c>
      <c r="AP107">
        <f>SUM(AO108:$AO$210)</f>
        <v>4876.8302389571218</v>
      </c>
      <c r="AQ107" t="b">
        <f t="shared" si="50"/>
        <v>1</v>
      </c>
      <c r="AR107" t="b">
        <f t="shared" si="90"/>
        <v>1</v>
      </c>
      <c r="AS107" t="b">
        <f t="shared" si="91"/>
        <v>1</v>
      </c>
      <c r="AT107" t="b">
        <f t="shared" si="93"/>
        <v>1</v>
      </c>
      <c r="AU107">
        <f t="shared" si="51"/>
        <v>2839.7332708743706</v>
      </c>
      <c r="AV107" t="b">
        <f t="shared" si="52"/>
        <v>1</v>
      </c>
      <c r="AW107" t="b">
        <f t="shared" si="53"/>
        <v>1</v>
      </c>
      <c r="AX107" t="b">
        <f t="shared" si="92"/>
        <v>1</v>
      </c>
    </row>
    <row r="108" spans="1:50" x14ac:dyDescent="0.35">
      <c r="A108">
        <v>56</v>
      </c>
      <c r="B108">
        <f t="shared" si="54"/>
        <v>11</v>
      </c>
      <c r="C108">
        <f t="shared" si="55"/>
        <v>50</v>
      </c>
      <c r="D108">
        <f t="shared" si="56"/>
        <v>2.29121307525193E-3</v>
      </c>
      <c r="E108">
        <f t="shared" si="57"/>
        <v>1.9113522468450217E-4</v>
      </c>
      <c r="F108">
        <f t="shared" si="58"/>
        <v>0.04</v>
      </c>
      <c r="G108">
        <f t="shared" si="59"/>
        <v>3.3960531989175591E-3</v>
      </c>
      <c r="H108">
        <f t="shared" si="60"/>
        <v>0.02</v>
      </c>
      <c r="I108">
        <f t="shared" si="61"/>
        <v>1.1479079102496541</v>
      </c>
      <c r="J108">
        <f t="shared" si="62"/>
        <v>3.9288938168420968E-4</v>
      </c>
      <c r="K108">
        <f t="shared" si="63"/>
        <v>6.9794472320609674E-3</v>
      </c>
      <c r="L108">
        <f t="shared" si="64"/>
        <v>0</v>
      </c>
      <c r="M108">
        <f t="shared" si="65"/>
        <v>2.0481848341418472</v>
      </c>
      <c r="N108">
        <f t="shared" si="66"/>
        <v>105.55</v>
      </c>
      <c r="O108">
        <f t="shared" si="67"/>
        <v>2.1109999999999998</v>
      </c>
      <c r="P108">
        <f t="shared" si="68"/>
        <v>5.7395395512482708</v>
      </c>
      <c r="Q108">
        <f t="shared" si="69"/>
        <v>286.97697756241354</v>
      </c>
      <c r="R108">
        <f t="shared" si="70"/>
        <v>216.96405937325275</v>
      </c>
      <c r="S108">
        <f t="shared" si="71"/>
        <v>4.3392811874650548</v>
      </c>
      <c r="T108">
        <f t="shared" si="72"/>
        <v>11.797951681403717</v>
      </c>
      <c r="U108">
        <f t="shared" si="73"/>
        <v>196.44469084210485</v>
      </c>
      <c r="V108">
        <f t="shared" si="74"/>
        <v>0.11275020727209997</v>
      </c>
      <c r="W108">
        <f t="shared" si="75"/>
        <v>4.2693854550070256</v>
      </c>
      <c r="X108">
        <f t="shared" si="76"/>
        <v>-4.9654636500351046</v>
      </c>
      <c r="Y108">
        <f t="shared" si="77"/>
        <v>0.99673694261856227</v>
      </c>
      <c r="Z108">
        <f t="shared" si="78"/>
        <v>0.83274317746794502</v>
      </c>
      <c r="AA108">
        <f t="shared" si="79"/>
        <v>4.1349559775318312</v>
      </c>
      <c r="AB108">
        <f t="shared" si="80"/>
        <v>181.26682424769763</v>
      </c>
      <c r="AC108">
        <f t="shared" si="81"/>
        <v>3.625336484953952</v>
      </c>
      <c r="AD108">
        <f t="shared" si="82"/>
        <v>9.8246637707854152</v>
      </c>
      <c r="AE108">
        <f t="shared" si="83"/>
        <v>163.58797604856252</v>
      </c>
      <c r="AF108">
        <f t="shared" si="84"/>
        <v>9.3891965863937929E-2</v>
      </c>
      <c r="AG108">
        <f t="shared" si="47"/>
        <v>5861.3091370809052</v>
      </c>
      <c r="AH108">
        <f t="shared" si="48"/>
        <v>2861.7090798529857</v>
      </c>
      <c r="AI108">
        <f t="shared" si="49"/>
        <v>5861.3091370809052</v>
      </c>
      <c r="AK108" t="b">
        <f t="shared" si="85"/>
        <v>1</v>
      </c>
      <c r="AL108" t="b">
        <f t="shared" si="86"/>
        <v>1</v>
      </c>
      <c r="AM108">
        <f t="shared" si="87"/>
        <v>5861.3091370809052</v>
      </c>
      <c r="AN108" t="b">
        <f t="shared" si="88"/>
        <v>1</v>
      </c>
      <c r="AO108">
        <f t="shared" si="89"/>
        <v>-4.1349559775318312</v>
      </c>
      <c r="AP108">
        <f>SUM(AO109:$AO$210)</f>
        <v>4880.9651949346535</v>
      </c>
      <c r="AQ108" t="b">
        <f t="shared" si="50"/>
        <v>1</v>
      </c>
      <c r="AR108" t="b">
        <f t="shared" si="90"/>
        <v>1</v>
      </c>
      <c r="AS108" t="b">
        <f t="shared" si="91"/>
        <v>1</v>
      </c>
      <c r="AT108" t="b">
        <f t="shared" si="93"/>
        <v>1</v>
      </c>
      <c r="AU108">
        <f t="shared" si="51"/>
        <v>2861.7090798529857</v>
      </c>
      <c r="AV108" t="b">
        <f t="shared" si="52"/>
        <v>1</v>
      </c>
      <c r="AW108" t="b">
        <f t="shared" si="53"/>
        <v>1</v>
      </c>
      <c r="AX108" t="b">
        <f t="shared" si="92"/>
        <v>1</v>
      </c>
    </row>
    <row r="109" spans="1:50" x14ac:dyDescent="0.35">
      <c r="A109">
        <v>57</v>
      </c>
      <c r="B109">
        <f t="shared" si="54"/>
        <v>11</v>
      </c>
      <c r="C109">
        <f t="shared" si="55"/>
        <v>50</v>
      </c>
      <c r="D109">
        <f t="shared" si="56"/>
        <v>2.29121307525193E-3</v>
      </c>
      <c r="E109">
        <f t="shared" si="57"/>
        <v>1.9113522468450217E-4</v>
      </c>
      <c r="F109">
        <f t="shared" si="58"/>
        <v>0.04</v>
      </c>
      <c r="G109">
        <f t="shared" si="59"/>
        <v>3.3960531989175591E-3</v>
      </c>
      <c r="H109">
        <f t="shared" si="60"/>
        <v>0.02</v>
      </c>
      <c r="I109">
        <f t="shared" si="61"/>
        <v>1.1507389608300911</v>
      </c>
      <c r="J109">
        <f t="shared" si="62"/>
        <v>3.9148026846909178E-4</v>
      </c>
      <c r="K109">
        <f t="shared" si="63"/>
        <v>6.9544151701438029E-3</v>
      </c>
      <c r="L109">
        <f t="shared" si="64"/>
        <v>0</v>
      </c>
      <c r="M109">
        <f t="shared" si="65"/>
        <v>2.0408389387032342</v>
      </c>
      <c r="N109">
        <f t="shared" si="66"/>
        <v>105.55</v>
      </c>
      <c r="O109">
        <f t="shared" si="67"/>
        <v>2.1109999999999998</v>
      </c>
      <c r="P109">
        <f t="shared" si="68"/>
        <v>5.7536948041504559</v>
      </c>
      <c r="Q109">
        <f t="shared" si="69"/>
        <v>287.68474020752279</v>
      </c>
      <c r="R109">
        <f t="shared" si="70"/>
        <v>216.18590924367197</v>
      </c>
      <c r="S109">
        <f t="shared" si="71"/>
        <v>4.3237181848734396</v>
      </c>
      <c r="T109">
        <f t="shared" si="72"/>
        <v>11.78463043814171</v>
      </c>
      <c r="U109">
        <f t="shared" si="73"/>
        <v>195.74013423454588</v>
      </c>
      <c r="V109">
        <f t="shared" si="74"/>
        <v>0.11262289933090194</v>
      </c>
      <c r="W109">
        <f t="shared" si="75"/>
        <v>4.2248034867800603</v>
      </c>
      <c r="X109">
        <f t="shared" si="76"/>
        <v>-4.9183851699930585</v>
      </c>
      <c r="Y109">
        <f t="shared" si="77"/>
        <v>0.99673694261856227</v>
      </c>
      <c r="Z109">
        <f t="shared" si="78"/>
        <v>0.83002588869586635</v>
      </c>
      <c r="AA109">
        <f t="shared" si="79"/>
        <v>4.0823870216720763</v>
      </c>
      <c r="AB109">
        <f t="shared" si="80"/>
        <v>180.02734098737218</v>
      </c>
      <c r="AC109">
        <f t="shared" si="81"/>
        <v>3.6005468197474437</v>
      </c>
      <c r="AD109">
        <f t="shared" si="82"/>
        <v>9.7815483523709297</v>
      </c>
      <c r="AE109">
        <f t="shared" si="83"/>
        <v>162.46937887147712</v>
      </c>
      <c r="AF109">
        <f t="shared" si="84"/>
        <v>9.3479922104636973E-2</v>
      </c>
      <c r="AG109">
        <f t="shared" si="47"/>
        <v>5885.4159231487256</v>
      </c>
      <c r="AH109">
        <f t="shared" si="48"/>
        <v>2883.821849698912</v>
      </c>
      <c r="AI109">
        <f t="shared" si="49"/>
        <v>5885.4159231487256</v>
      </c>
      <c r="AK109" t="b">
        <f t="shared" si="85"/>
        <v>1</v>
      </c>
      <c r="AL109" t="b">
        <f t="shared" si="86"/>
        <v>1</v>
      </c>
      <c r="AM109">
        <f t="shared" si="87"/>
        <v>5885.4159231487256</v>
      </c>
      <c r="AN109" t="b">
        <f t="shared" si="88"/>
        <v>1</v>
      </c>
      <c r="AO109">
        <f t="shared" si="89"/>
        <v>-4.0823870216720763</v>
      </c>
      <c r="AP109">
        <f>SUM(AO110:$AO$210)</f>
        <v>4885.0475819563253</v>
      </c>
      <c r="AQ109" t="b">
        <f t="shared" si="50"/>
        <v>1</v>
      </c>
      <c r="AR109" t="b">
        <f t="shared" si="90"/>
        <v>1</v>
      </c>
      <c r="AS109" t="b">
        <f t="shared" si="91"/>
        <v>1</v>
      </c>
      <c r="AT109" t="b">
        <f t="shared" si="93"/>
        <v>1</v>
      </c>
      <c r="AU109">
        <f t="shared" si="51"/>
        <v>2883.8218496989125</v>
      </c>
      <c r="AV109" t="b">
        <f t="shared" si="52"/>
        <v>1</v>
      </c>
      <c r="AW109" t="b">
        <f t="shared" si="53"/>
        <v>1</v>
      </c>
      <c r="AX109" t="b">
        <f t="shared" si="92"/>
        <v>1</v>
      </c>
    </row>
    <row r="110" spans="1:50" x14ac:dyDescent="0.35">
      <c r="A110">
        <v>58</v>
      </c>
      <c r="B110">
        <f t="shared" si="54"/>
        <v>11</v>
      </c>
      <c r="C110">
        <f t="shared" si="55"/>
        <v>50</v>
      </c>
      <c r="D110">
        <f t="shared" si="56"/>
        <v>2.29121307525193E-3</v>
      </c>
      <c r="E110">
        <f t="shared" si="57"/>
        <v>1.9113522468450217E-4</v>
      </c>
      <c r="F110">
        <f t="shared" si="58"/>
        <v>0.04</v>
      </c>
      <c r="G110">
        <f t="shared" si="59"/>
        <v>3.3960531989175591E-3</v>
      </c>
      <c r="H110">
        <f t="shared" si="60"/>
        <v>0.02</v>
      </c>
      <c r="I110">
        <f t="shared" si="61"/>
        <v>1.1535769935449984</v>
      </c>
      <c r="J110">
        <f t="shared" si="62"/>
        <v>3.900762090939236E-4</v>
      </c>
      <c r="K110">
        <f t="shared" si="63"/>
        <v>6.9294728867009192E-3</v>
      </c>
      <c r="L110">
        <f t="shared" si="64"/>
        <v>0</v>
      </c>
      <c r="M110">
        <f t="shared" si="65"/>
        <v>2.0335193896074393</v>
      </c>
      <c r="N110">
        <f t="shared" si="66"/>
        <v>105.55</v>
      </c>
      <c r="O110">
        <f t="shared" si="67"/>
        <v>2.1109999999999998</v>
      </c>
      <c r="P110">
        <f t="shared" si="68"/>
        <v>5.7678849677249922</v>
      </c>
      <c r="Q110">
        <f t="shared" si="69"/>
        <v>288.39424838624961</v>
      </c>
      <c r="R110">
        <f t="shared" si="70"/>
        <v>215.41054998012638</v>
      </c>
      <c r="S110">
        <f t="shared" si="71"/>
        <v>4.3082109996025277</v>
      </c>
      <c r="T110">
        <f t="shared" si="72"/>
        <v>11.771324236094211</v>
      </c>
      <c r="U110">
        <f t="shared" si="73"/>
        <v>195.03810454696179</v>
      </c>
      <c r="V110">
        <f t="shared" si="74"/>
        <v>0.11249573513499964</v>
      </c>
      <c r="W110">
        <f t="shared" si="75"/>
        <v>4.1804144623328474</v>
      </c>
      <c r="X110">
        <f t="shared" si="76"/>
        <v>-4.871508587568627</v>
      </c>
      <c r="Y110">
        <f t="shared" si="77"/>
        <v>0.99673694261856227</v>
      </c>
      <c r="Z110">
        <f t="shared" si="78"/>
        <v>0.82731746659297289</v>
      </c>
      <c r="AA110">
        <f t="shared" si="79"/>
        <v>4.0302841431532102</v>
      </c>
      <c r="AB110">
        <f t="shared" si="80"/>
        <v>178.79633318171975</v>
      </c>
      <c r="AC110">
        <f t="shared" si="81"/>
        <v>3.5759266636343949</v>
      </c>
      <c r="AD110">
        <f t="shared" si="82"/>
        <v>9.7386221454499236</v>
      </c>
      <c r="AE110">
        <f t="shared" si="83"/>
        <v>161.35843054288782</v>
      </c>
      <c r="AF110">
        <f t="shared" si="84"/>
        <v>9.3069686594401985E-2</v>
      </c>
      <c r="AG110">
        <f t="shared" si="47"/>
        <v>5909.5547519786933</v>
      </c>
      <c r="AH110">
        <f t="shared" si="48"/>
        <v>2906.0724880127664</v>
      </c>
      <c r="AI110">
        <f t="shared" si="49"/>
        <v>5909.5547519786933</v>
      </c>
      <c r="AK110" t="b">
        <f t="shared" si="85"/>
        <v>1</v>
      </c>
      <c r="AL110" t="b">
        <f t="shared" si="86"/>
        <v>1</v>
      </c>
      <c r="AM110">
        <f t="shared" si="87"/>
        <v>5909.5547519786933</v>
      </c>
      <c r="AN110" t="b">
        <f t="shared" si="88"/>
        <v>1</v>
      </c>
      <c r="AO110">
        <f t="shared" si="89"/>
        <v>-4.0302841431532102</v>
      </c>
      <c r="AP110">
        <f>SUM(AO111:$AO$210)</f>
        <v>4889.0778660994802</v>
      </c>
      <c r="AQ110" t="b">
        <f t="shared" si="50"/>
        <v>1</v>
      </c>
      <c r="AR110" t="b">
        <f t="shared" si="90"/>
        <v>1</v>
      </c>
      <c r="AS110" t="b">
        <f t="shared" si="91"/>
        <v>1</v>
      </c>
      <c r="AT110" t="b">
        <f t="shared" si="93"/>
        <v>1</v>
      </c>
      <c r="AU110">
        <f t="shared" si="51"/>
        <v>2906.0724880127673</v>
      </c>
      <c r="AV110" t="b">
        <f t="shared" si="52"/>
        <v>1</v>
      </c>
      <c r="AW110" t="b">
        <f t="shared" si="53"/>
        <v>1</v>
      </c>
      <c r="AX110" t="b">
        <f t="shared" si="92"/>
        <v>1</v>
      </c>
    </row>
    <row r="111" spans="1:50" x14ac:dyDescent="0.35">
      <c r="A111">
        <v>59</v>
      </c>
      <c r="B111">
        <f t="shared" si="54"/>
        <v>11</v>
      </c>
      <c r="C111">
        <f t="shared" si="55"/>
        <v>50</v>
      </c>
      <c r="D111">
        <f t="shared" si="56"/>
        <v>2.29121307525193E-3</v>
      </c>
      <c r="E111">
        <f t="shared" si="57"/>
        <v>1.9113522468450217E-4</v>
      </c>
      <c r="F111">
        <f t="shared" si="58"/>
        <v>0.04</v>
      </c>
      <c r="G111">
        <f t="shared" si="59"/>
        <v>3.3960531989175591E-3</v>
      </c>
      <c r="H111">
        <f t="shared" si="60"/>
        <v>0.02</v>
      </c>
      <c r="I111">
        <f t="shared" si="61"/>
        <v>1.1564220256142033</v>
      </c>
      <c r="J111">
        <f t="shared" si="62"/>
        <v>3.8867718543290962E-4</v>
      </c>
      <c r="K111">
        <f t="shared" si="63"/>
        <v>6.90462005973829E-3</v>
      </c>
      <c r="L111">
        <f t="shared" si="64"/>
        <v>0</v>
      </c>
      <c r="M111">
        <f t="shared" si="65"/>
        <v>2.0262260923622679</v>
      </c>
      <c r="N111">
        <f t="shared" si="66"/>
        <v>105.55</v>
      </c>
      <c r="O111">
        <f t="shared" si="67"/>
        <v>2.1109999999999998</v>
      </c>
      <c r="P111">
        <f t="shared" si="68"/>
        <v>5.7821101280710163</v>
      </c>
      <c r="Q111">
        <f t="shared" si="69"/>
        <v>289.10550640355081</v>
      </c>
      <c r="R111">
        <f t="shared" si="70"/>
        <v>214.63797157306522</v>
      </c>
      <c r="S111">
        <f t="shared" si="71"/>
        <v>4.2927594314613042</v>
      </c>
      <c r="T111">
        <f t="shared" si="72"/>
        <v>11.758033058277965</v>
      </c>
      <c r="U111">
        <f t="shared" si="73"/>
        <v>194.3385927164548</v>
      </c>
      <c r="V111">
        <f t="shared" si="74"/>
        <v>0.11236871452208816</v>
      </c>
      <c r="W111">
        <f t="shared" si="75"/>
        <v>4.1362176523490781</v>
      </c>
      <c r="X111">
        <f t="shared" si="76"/>
        <v>-4.8248331413321068</v>
      </c>
      <c r="Y111">
        <f t="shared" si="77"/>
        <v>0.99673694261856227</v>
      </c>
      <c r="Z111">
        <f t="shared" si="78"/>
        <v>0.82461788222681431</v>
      </c>
      <c r="AA111">
        <f t="shared" si="79"/>
        <v>3.9786436871030446</v>
      </c>
      <c r="AB111">
        <f t="shared" si="80"/>
        <v>177.57374287648284</v>
      </c>
      <c r="AC111">
        <f t="shared" si="81"/>
        <v>3.5514748575296569</v>
      </c>
      <c r="AD111">
        <f t="shared" si="82"/>
        <v>9.6958843196700482</v>
      </c>
      <c r="AE111">
        <f t="shared" si="83"/>
        <v>160.25507876078237</v>
      </c>
      <c r="AF111">
        <f t="shared" si="84"/>
        <v>9.2661251397753816E-2</v>
      </c>
      <c r="AG111">
        <f t="shared" si="47"/>
        <v>5933.7259296066613</v>
      </c>
      <c r="AH111">
        <f t="shared" si="48"/>
        <v>2928.4619085567347</v>
      </c>
      <c r="AI111">
        <f t="shared" si="49"/>
        <v>5933.7259296066613</v>
      </c>
      <c r="AK111" t="b">
        <f t="shared" si="85"/>
        <v>1</v>
      </c>
      <c r="AL111" t="b">
        <f t="shared" si="86"/>
        <v>1</v>
      </c>
      <c r="AM111">
        <f t="shared" si="87"/>
        <v>5933.7259296066613</v>
      </c>
      <c r="AN111" t="b">
        <f t="shared" si="88"/>
        <v>1</v>
      </c>
      <c r="AO111">
        <f t="shared" si="89"/>
        <v>-3.9786436871030446</v>
      </c>
      <c r="AP111">
        <f>SUM(AO112:$AO$210)</f>
        <v>4893.056509786582</v>
      </c>
      <c r="AQ111" t="b">
        <f t="shared" si="50"/>
        <v>1</v>
      </c>
      <c r="AR111" t="b">
        <f t="shared" si="90"/>
        <v>1</v>
      </c>
      <c r="AS111" t="b">
        <f t="shared" si="91"/>
        <v>1</v>
      </c>
      <c r="AT111" t="b">
        <f t="shared" si="93"/>
        <v>1</v>
      </c>
      <c r="AU111">
        <f t="shared" si="51"/>
        <v>2928.4619085567347</v>
      </c>
      <c r="AV111" t="b">
        <f t="shared" si="52"/>
        <v>1</v>
      </c>
      <c r="AW111" t="b">
        <f t="shared" si="53"/>
        <v>1</v>
      </c>
      <c r="AX111" t="b">
        <f t="shared" si="92"/>
        <v>1</v>
      </c>
    </row>
    <row r="112" spans="1:50" x14ac:dyDescent="0.35">
      <c r="A112">
        <v>60</v>
      </c>
      <c r="B112">
        <f t="shared" si="54"/>
        <v>11</v>
      </c>
      <c r="C112">
        <f t="shared" si="55"/>
        <v>50</v>
      </c>
      <c r="D112">
        <f t="shared" si="56"/>
        <v>2.29121307525193E-3</v>
      </c>
      <c r="E112">
        <f t="shared" si="57"/>
        <v>1.9113522468450217E-4</v>
      </c>
      <c r="F112">
        <f t="shared" si="58"/>
        <v>0.04</v>
      </c>
      <c r="G112">
        <f t="shared" si="59"/>
        <v>3.3960531989175591E-3</v>
      </c>
      <c r="H112">
        <f t="shared" si="60"/>
        <v>0.02</v>
      </c>
      <c r="I112">
        <f t="shared" si="61"/>
        <v>1.1592740743000018</v>
      </c>
      <c r="J112">
        <f t="shared" si="62"/>
        <v>3.8728317942526294E-4</v>
      </c>
      <c r="K112">
        <f t="shared" si="63"/>
        <v>6.8798563684167313E-3</v>
      </c>
      <c r="L112">
        <f t="shared" si="64"/>
        <v>0</v>
      </c>
      <c r="M112">
        <f t="shared" si="65"/>
        <v>2.0189589528144261</v>
      </c>
      <c r="N112">
        <f t="shared" si="66"/>
        <v>105.55</v>
      </c>
      <c r="O112">
        <f t="shared" si="67"/>
        <v>2.1109999999999998</v>
      </c>
      <c r="P112">
        <f t="shared" si="68"/>
        <v>5.796370371500009</v>
      </c>
      <c r="Q112">
        <f t="shared" si="69"/>
        <v>289.81851857500044</v>
      </c>
      <c r="R112">
        <f t="shared" si="70"/>
        <v>213.86816404883737</v>
      </c>
      <c r="S112">
        <f t="shared" si="71"/>
        <v>4.2773632809767479</v>
      </c>
      <c r="T112">
        <f t="shared" si="72"/>
        <v>11.74475688772889</v>
      </c>
      <c r="U112">
        <f t="shared" si="73"/>
        <v>193.64158971263146</v>
      </c>
      <c r="V112">
        <f t="shared" si="74"/>
        <v>0.11224183733004579</v>
      </c>
      <c r="W112">
        <f t="shared" si="75"/>
        <v>4.0922123301702271</v>
      </c>
      <c r="X112">
        <f t="shared" si="76"/>
        <v>-4.7783580726269008</v>
      </c>
      <c r="Y112">
        <f t="shared" si="77"/>
        <v>0.99673694261856227</v>
      </c>
      <c r="Z112">
        <f t="shared" si="78"/>
        <v>0.82192710675934855</v>
      </c>
      <c r="AA112">
        <f t="shared" si="79"/>
        <v>3.9274620256944104</v>
      </c>
      <c r="AB112">
        <f t="shared" si="80"/>
        <v>176.35951251368917</v>
      </c>
      <c r="AC112">
        <f t="shared" si="81"/>
        <v>3.527190250273784</v>
      </c>
      <c r="AD112">
        <f t="shared" si="82"/>
        <v>9.6533340483229377</v>
      </c>
      <c r="AE112">
        <f t="shared" si="83"/>
        <v>159.15927158078401</v>
      </c>
      <c r="AF112">
        <f t="shared" si="84"/>
        <v>9.2254608614037975E-2</v>
      </c>
      <c r="AG112">
        <f t="shared" si="47"/>
        <v>5957.9297623117072</v>
      </c>
      <c r="AH112">
        <f t="shared" si="48"/>
        <v>2950.9910312967786</v>
      </c>
      <c r="AI112">
        <f t="shared" si="49"/>
        <v>5957.9297623117072</v>
      </c>
      <c r="AK112" t="b">
        <f t="shared" si="85"/>
        <v>1</v>
      </c>
      <c r="AL112" t="b">
        <f t="shared" si="86"/>
        <v>1</v>
      </c>
      <c r="AM112">
        <f t="shared" si="87"/>
        <v>5957.9297623117072</v>
      </c>
      <c r="AN112" t="b">
        <f t="shared" si="88"/>
        <v>1</v>
      </c>
      <c r="AO112">
        <f t="shared" si="89"/>
        <v>-3.9274620256944104</v>
      </c>
      <c r="AP112">
        <f>SUM(AO113:$AO$210)</f>
        <v>4896.9839718122766</v>
      </c>
      <c r="AQ112" t="b">
        <f t="shared" si="50"/>
        <v>1</v>
      </c>
      <c r="AR112" t="b">
        <f t="shared" si="90"/>
        <v>1</v>
      </c>
      <c r="AS112" t="b">
        <f t="shared" si="91"/>
        <v>1</v>
      </c>
      <c r="AT112" t="b">
        <f t="shared" si="93"/>
        <v>1</v>
      </c>
      <c r="AU112">
        <f t="shared" si="51"/>
        <v>2950.9910312967786</v>
      </c>
      <c r="AV112" t="b">
        <f t="shared" si="52"/>
        <v>1</v>
      </c>
      <c r="AW112" t="b">
        <f t="shared" si="53"/>
        <v>1</v>
      </c>
      <c r="AX112" t="b">
        <f t="shared" si="92"/>
        <v>1</v>
      </c>
    </row>
    <row r="113" spans="1:50" x14ac:dyDescent="0.35">
      <c r="A113">
        <v>61</v>
      </c>
      <c r="B113">
        <f t="shared" si="54"/>
        <v>11</v>
      </c>
      <c r="C113">
        <f t="shared" si="55"/>
        <v>50</v>
      </c>
      <c r="D113">
        <f t="shared" si="56"/>
        <v>2.29121307525193E-3</v>
      </c>
      <c r="E113">
        <f t="shared" si="57"/>
        <v>1.9113522468450217E-4</v>
      </c>
      <c r="F113">
        <f t="shared" si="58"/>
        <v>0.04</v>
      </c>
      <c r="G113">
        <f t="shared" si="59"/>
        <v>3.3960531989175591E-3</v>
      </c>
      <c r="H113">
        <f t="shared" si="60"/>
        <v>0.02</v>
      </c>
      <c r="I113">
        <f t="shared" si="61"/>
        <v>1.1621331569072633</v>
      </c>
      <c r="J113">
        <f t="shared" si="62"/>
        <v>3.8589417307497256E-4</v>
      </c>
      <c r="K113">
        <f t="shared" si="63"/>
        <v>6.8551814930477625E-3</v>
      </c>
      <c r="L113">
        <f t="shared" si="64"/>
        <v>0</v>
      </c>
      <c r="M113">
        <f t="shared" si="65"/>
        <v>2.0117178771483033</v>
      </c>
      <c r="N113">
        <f t="shared" si="66"/>
        <v>105.55</v>
      </c>
      <c r="O113">
        <f t="shared" si="67"/>
        <v>2.1109999999999998</v>
      </c>
      <c r="P113">
        <f t="shared" si="68"/>
        <v>5.8106657845363161</v>
      </c>
      <c r="Q113">
        <f t="shared" si="69"/>
        <v>290.53328922681584</v>
      </c>
      <c r="R113">
        <f t="shared" si="70"/>
        <v>213.10111746956267</v>
      </c>
      <c r="S113">
        <f t="shared" si="71"/>
        <v>4.2620223493912537</v>
      </c>
      <c r="T113">
        <f t="shared" si="72"/>
        <v>11.731495707502056</v>
      </c>
      <c r="U113">
        <f t="shared" si="73"/>
        <v>192.94708653748629</v>
      </c>
      <c r="V113">
        <f t="shared" si="74"/>
        <v>0.11211510339693392</v>
      </c>
      <c r="W113">
        <f t="shared" si="75"/>
        <v>4.0483977717861253</v>
      </c>
      <c r="X113">
        <f t="shared" si="76"/>
        <v>-4.7320826255594284</v>
      </c>
      <c r="Y113">
        <f t="shared" si="77"/>
        <v>0.99673694261856227</v>
      </c>
      <c r="Z113">
        <f t="shared" si="78"/>
        <v>0.81924511144663381</v>
      </c>
      <c r="AA113">
        <f t="shared" si="79"/>
        <v>3.8767355579510934</v>
      </c>
      <c r="AB113">
        <f t="shared" si="80"/>
        <v>175.15358492894171</v>
      </c>
      <c r="AC113">
        <f t="shared" si="81"/>
        <v>3.5030716985788346</v>
      </c>
      <c r="AD113">
        <f t="shared" si="82"/>
        <v>9.6109705083282275</v>
      </c>
      <c r="AE113">
        <f t="shared" si="83"/>
        <v>158.07095741370625</v>
      </c>
      <c r="AF113">
        <f t="shared" si="84"/>
        <v>9.1849750377271999E-2</v>
      </c>
      <c r="AG113">
        <f t="shared" si="47"/>
        <v>5982.1665566196934</v>
      </c>
      <c r="AH113">
        <f t="shared" si="48"/>
        <v>2973.6607824451371</v>
      </c>
      <c r="AI113">
        <f t="shared" si="49"/>
        <v>5982.1665566196934</v>
      </c>
      <c r="AK113" t="b">
        <f t="shared" si="85"/>
        <v>1</v>
      </c>
      <c r="AL113" t="b">
        <f t="shared" si="86"/>
        <v>1</v>
      </c>
      <c r="AM113">
        <f t="shared" si="87"/>
        <v>5982.1665566196934</v>
      </c>
      <c r="AN113" t="b">
        <f t="shared" si="88"/>
        <v>1</v>
      </c>
      <c r="AO113">
        <f t="shared" si="89"/>
        <v>-3.8767355579510934</v>
      </c>
      <c r="AP113">
        <f>SUM(AO114:$AO$210)</f>
        <v>4900.8607073702278</v>
      </c>
      <c r="AQ113" t="b">
        <f t="shared" si="50"/>
        <v>1</v>
      </c>
      <c r="AR113" t="b">
        <f t="shared" si="90"/>
        <v>1</v>
      </c>
      <c r="AS113" t="b">
        <f t="shared" si="91"/>
        <v>1</v>
      </c>
      <c r="AT113" t="b">
        <f t="shared" si="93"/>
        <v>1</v>
      </c>
      <c r="AU113">
        <f t="shared" si="51"/>
        <v>2973.6607824451366</v>
      </c>
      <c r="AV113" t="b">
        <f t="shared" si="52"/>
        <v>1</v>
      </c>
      <c r="AW113" t="b">
        <f t="shared" si="53"/>
        <v>1</v>
      </c>
      <c r="AX113" t="b">
        <f t="shared" si="92"/>
        <v>1</v>
      </c>
    </row>
    <row r="114" spans="1:50" x14ac:dyDescent="0.35">
      <c r="A114">
        <v>62</v>
      </c>
      <c r="B114">
        <f t="shared" si="54"/>
        <v>11</v>
      </c>
      <c r="C114">
        <f t="shared" si="55"/>
        <v>50</v>
      </c>
      <c r="D114">
        <f t="shared" si="56"/>
        <v>2.29121307525193E-3</v>
      </c>
      <c r="E114">
        <f t="shared" si="57"/>
        <v>1.9113522468450217E-4</v>
      </c>
      <c r="F114">
        <f t="shared" si="58"/>
        <v>0.04</v>
      </c>
      <c r="G114">
        <f t="shared" si="59"/>
        <v>3.3960531989175591E-3</v>
      </c>
      <c r="H114">
        <f t="shared" si="60"/>
        <v>0.02</v>
      </c>
      <c r="I114">
        <f t="shared" si="61"/>
        <v>1.1649992907835354</v>
      </c>
      <c r="J114">
        <f t="shared" si="62"/>
        <v>3.845101484505707E-4</v>
      </c>
      <c r="K114">
        <f t="shared" si="63"/>
        <v>6.8305951150894745E-3</v>
      </c>
      <c r="L114">
        <f t="shared" si="64"/>
        <v>0</v>
      </c>
      <c r="M114">
        <f t="shared" si="65"/>
        <v>2.0045027718847632</v>
      </c>
      <c r="N114">
        <f t="shared" si="66"/>
        <v>105.55</v>
      </c>
      <c r="O114">
        <f t="shared" si="67"/>
        <v>2.1109999999999998</v>
      </c>
      <c r="P114">
        <f t="shared" si="68"/>
        <v>5.8249964539176773</v>
      </c>
      <c r="Q114">
        <f t="shared" si="69"/>
        <v>291.24982269588384</v>
      </c>
      <c r="R114">
        <f t="shared" si="70"/>
        <v>212.33682193300342</v>
      </c>
      <c r="S114">
        <f t="shared" si="71"/>
        <v>4.2467364386600686</v>
      </c>
      <c r="T114">
        <f t="shared" si="72"/>
        <v>11.718249500671664</v>
      </c>
      <c r="U114">
        <f t="shared" si="73"/>
        <v>192.25507422528534</v>
      </c>
      <c r="V114">
        <f t="shared" si="74"/>
        <v>0.11198851256099669</v>
      </c>
      <c r="W114">
        <f t="shared" si="75"/>
        <v>4.0047732558253433</v>
      </c>
      <c r="X114">
        <f t="shared" si="76"/>
        <v>-4.6860060469893483</v>
      </c>
      <c r="Y114">
        <f t="shared" si="77"/>
        <v>0.99673694261856227</v>
      </c>
      <c r="Z114">
        <f t="shared" si="78"/>
        <v>0.81657186763852108</v>
      </c>
      <c r="AA114">
        <f t="shared" si="79"/>
        <v>3.826460709555505</v>
      </c>
      <c r="AB114">
        <f t="shared" si="80"/>
        <v>173.95590334872742</v>
      </c>
      <c r="AC114">
        <f t="shared" si="81"/>
        <v>3.4791180669745487</v>
      </c>
      <c r="AD114">
        <f t="shared" si="82"/>
        <v>9.5687928802176287</v>
      </c>
      <c r="AE114">
        <f t="shared" si="83"/>
        <v>156.99008502312375</v>
      </c>
      <c r="AF114">
        <f t="shared" si="84"/>
        <v>9.1446668855993049E-2</v>
      </c>
      <c r="AG114">
        <f t="shared" si="47"/>
        <v>6006.4366193068281</v>
      </c>
      <c r="AH114">
        <f t="shared" si="48"/>
        <v>2996.4720945031108</v>
      </c>
      <c r="AI114">
        <f t="shared" si="49"/>
        <v>6006.4366193068281</v>
      </c>
      <c r="AK114" t="b">
        <f t="shared" si="85"/>
        <v>1</v>
      </c>
      <c r="AL114" t="b">
        <f t="shared" si="86"/>
        <v>1</v>
      </c>
      <c r="AM114">
        <f t="shared" si="87"/>
        <v>6006.4366193068281</v>
      </c>
      <c r="AN114" t="b">
        <f t="shared" si="88"/>
        <v>1</v>
      </c>
      <c r="AO114">
        <f t="shared" si="89"/>
        <v>-3.826460709555505</v>
      </c>
      <c r="AP114">
        <f>SUM(AO115:$AO$210)</f>
        <v>4904.6871680797831</v>
      </c>
      <c r="AQ114" t="b">
        <f t="shared" si="50"/>
        <v>1</v>
      </c>
      <c r="AR114" t="b">
        <f t="shared" si="90"/>
        <v>1</v>
      </c>
      <c r="AS114" t="b">
        <f t="shared" si="91"/>
        <v>1</v>
      </c>
      <c r="AT114" t="b">
        <f t="shared" si="93"/>
        <v>1</v>
      </c>
      <c r="AU114">
        <f t="shared" si="51"/>
        <v>2996.4720945031117</v>
      </c>
      <c r="AV114" t="b">
        <f t="shared" si="52"/>
        <v>1</v>
      </c>
      <c r="AW114" t="b">
        <f t="shared" si="53"/>
        <v>1</v>
      </c>
      <c r="AX114" t="b">
        <f t="shared" si="92"/>
        <v>1</v>
      </c>
    </row>
    <row r="115" spans="1:50" x14ac:dyDescent="0.35">
      <c r="A115">
        <v>63</v>
      </c>
      <c r="B115">
        <f t="shared" si="54"/>
        <v>12</v>
      </c>
      <c r="C115">
        <f t="shared" si="55"/>
        <v>51</v>
      </c>
      <c r="D115">
        <f t="shared" si="56"/>
        <v>2.500095654354606E-3</v>
      </c>
      <c r="E115">
        <f t="shared" si="57"/>
        <v>2.0858042009663791E-4</v>
      </c>
      <c r="F115">
        <f t="shared" si="58"/>
        <v>0.04</v>
      </c>
      <c r="G115">
        <f t="shared" si="59"/>
        <v>3.3960531989175591E-3</v>
      </c>
      <c r="H115">
        <f t="shared" si="60"/>
        <v>0.02</v>
      </c>
      <c r="I115">
        <f t="shared" si="61"/>
        <v>1.16787249331915</v>
      </c>
      <c r="J115">
        <f t="shared" si="62"/>
        <v>4.1810003024459906E-4</v>
      </c>
      <c r="K115">
        <f t="shared" si="63"/>
        <v>6.8059781607531841E-3</v>
      </c>
      <c r="L115">
        <f t="shared" si="64"/>
        <v>0</v>
      </c>
      <c r="M115">
        <f t="shared" si="65"/>
        <v>1.9972786936937652</v>
      </c>
      <c r="N115">
        <f t="shared" si="66"/>
        <v>105.55</v>
      </c>
      <c r="O115">
        <f t="shared" si="67"/>
        <v>2.1109999999999998</v>
      </c>
      <c r="P115">
        <f t="shared" si="68"/>
        <v>5.83936246659575</v>
      </c>
      <c r="Q115">
        <f t="shared" si="69"/>
        <v>291.96812332978749</v>
      </c>
      <c r="R115">
        <f t="shared" si="70"/>
        <v>211.57526757243676</v>
      </c>
      <c r="S115">
        <f t="shared" si="71"/>
        <v>4.2315053514487353</v>
      </c>
      <c r="T115">
        <f t="shared" si="72"/>
        <v>11.70501825033103</v>
      </c>
      <c r="U115">
        <f t="shared" si="73"/>
        <v>209.05001512229953</v>
      </c>
      <c r="V115">
        <f t="shared" si="74"/>
        <v>0.12207188119464298</v>
      </c>
      <c r="W115">
        <f t="shared" si="75"/>
        <v>-13.533343032837166</v>
      </c>
      <c r="X115">
        <f t="shared" si="76"/>
        <v>12.854553509863536</v>
      </c>
      <c r="Y115">
        <f t="shared" si="77"/>
        <v>0.99673694261856227</v>
      </c>
      <c r="Z115">
        <f t="shared" si="78"/>
        <v>0.81390734677834886</v>
      </c>
      <c r="AA115">
        <f t="shared" si="79"/>
        <v>-10.462415541233355</v>
      </c>
      <c r="AB115">
        <f t="shared" si="80"/>
        <v>172.76641138774451</v>
      </c>
      <c r="AC115">
        <f t="shared" si="81"/>
        <v>3.4553282277548902</v>
      </c>
      <c r="AD115">
        <f t="shared" si="82"/>
        <v>9.5268003481190799</v>
      </c>
      <c r="AE115">
        <f t="shared" si="83"/>
        <v>170.14734315216452</v>
      </c>
      <c r="AF115">
        <f t="shared" si="84"/>
        <v>9.9355200939373681E-2</v>
      </c>
      <c r="AG115">
        <f t="shared" si="47"/>
        <v>6013.2455763068456</v>
      </c>
      <c r="AH115">
        <f t="shared" si="48"/>
        <v>3010.7193329068941</v>
      </c>
      <c r="AI115">
        <f t="shared" si="49"/>
        <v>6013.2455763068456</v>
      </c>
      <c r="AK115" t="b">
        <f t="shared" si="85"/>
        <v>1</v>
      </c>
      <c r="AL115" t="b">
        <f t="shared" si="86"/>
        <v>1</v>
      </c>
      <c r="AM115">
        <f t="shared" si="87"/>
        <v>6013.2455763068465</v>
      </c>
      <c r="AN115" t="b">
        <f t="shared" si="88"/>
        <v>1</v>
      </c>
      <c r="AO115">
        <f t="shared" si="89"/>
        <v>10.462415541233355</v>
      </c>
      <c r="AP115">
        <f>SUM(AO116:$AO$210)</f>
        <v>4894.2247525385501</v>
      </c>
      <c r="AQ115" t="b">
        <f t="shared" si="50"/>
        <v>1</v>
      </c>
      <c r="AR115" t="b">
        <f t="shared" si="90"/>
        <v>1</v>
      </c>
      <c r="AS115" t="b">
        <f t="shared" si="91"/>
        <v>1</v>
      </c>
      <c r="AT115" t="b">
        <f t="shared" si="93"/>
        <v>1</v>
      </c>
      <c r="AU115">
        <f t="shared" si="51"/>
        <v>3010.7193329068946</v>
      </c>
      <c r="AV115" t="b">
        <f t="shared" si="52"/>
        <v>1</v>
      </c>
      <c r="AW115" t="b">
        <f t="shared" si="53"/>
        <v>1</v>
      </c>
      <c r="AX115" t="b">
        <f t="shared" si="92"/>
        <v>1</v>
      </c>
    </row>
    <row r="116" spans="1:50" x14ac:dyDescent="0.35">
      <c r="A116">
        <v>64</v>
      </c>
      <c r="B116">
        <f t="shared" si="54"/>
        <v>12</v>
      </c>
      <c r="C116">
        <f t="shared" si="55"/>
        <v>51</v>
      </c>
      <c r="D116">
        <f t="shared" si="56"/>
        <v>2.500095654354606E-3</v>
      </c>
      <c r="E116">
        <f t="shared" si="57"/>
        <v>2.0858042009663791E-4</v>
      </c>
      <c r="F116">
        <f t="shared" si="58"/>
        <v>0.04</v>
      </c>
      <c r="G116">
        <f t="shared" si="59"/>
        <v>3.3960531989175591E-3</v>
      </c>
      <c r="H116">
        <f t="shared" si="60"/>
        <v>0.02</v>
      </c>
      <c r="I116">
        <f t="shared" si="61"/>
        <v>1.1707527819473276</v>
      </c>
      <c r="J116">
        <f t="shared" si="62"/>
        <v>4.1659322898070976E-4</v>
      </c>
      <c r="K116">
        <f t="shared" si="63"/>
        <v>6.7814499240806672E-3</v>
      </c>
      <c r="L116">
        <f t="shared" si="64"/>
        <v>0</v>
      </c>
      <c r="M116">
        <f t="shared" si="65"/>
        <v>1.9900806505407038</v>
      </c>
      <c r="N116">
        <f t="shared" si="66"/>
        <v>105.55</v>
      </c>
      <c r="O116">
        <f t="shared" si="67"/>
        <v>2.1109999999999998</v>
      </c>
      <c r="P116">
        <f t="shared" si="68"/>
        <v>5.8537639097366378</v>
      </c>
      <c r="Q116">
        <f t="shared" si="69"/>
        <v>292.68819548683189</v>
      </c>
      <c r="R116">
        <f t="shared" si="70"/>
        <v>210.8127661193769</v>
      </c>
      <c r="S116">
        <f t="shared" si="71"/>
        <v>4.2162553223875383</v>
      </c>
      <c r="T116">
        <f t="shared" si="72"/>
        <v>11.691597934830499</v>
      </c>
      <c r="U116">
        <f t="shared" si="73"/>
        <v>208.29661449035487</v>
      </c>
      <c r="V116">
        <f t="shared" si="74"/>
        <v>0.12193192044239649</v>
      </c>
      <c r="W116">
        <f t="shared" si="75"/>
        <v>-13.513633548638385</v>
      </c>
      <c r="X116">
        <f t="shared" si="76"/>
        <v>12.837290332378785</v>
      </c>
      <c r="Y116">
        <f t="shared" si="77"/>
        <v>0.99673694261856227</v>
      </c>
      <c r="Z116">
        <f t="shared" si="78"/>
        <v>0.81125152040263726</v>
      </c>
      <c r="AA116">
        <f t="shared" si="79"/>
        <v>-10.414271299992322</v>
      </c>
      <c r="AB116">
        <f t="shared" si="80"/>
        <v>171.58205913922666</v>
      </c>
      <c r="AC116">
        <f t="shared" si="81"/>
        <v>3.4316411827845332</v>
      </c>
      <c r="AD116">
        <f t="shared" si="82"/>
        <v>9.4848266005675761</v>
      </c>
      <c r="AE116">
        <f t="shared" si="83"/>
        <v>168.9809452000224</v>
      </c>
      <c r="AF116">
        <f t="shared" si="84"/>
        <v>9.8917455844507562E-2</v>
      </c>
      <c r="AG116">
        <f t="shared" ref="AG116:AG147" si="94">(AG117+X117)*Y117</f>
        <v>6020.0940872377541</v>
      </c>
      <c r="AH116">
        <f t="shared" ref="AH116:AH147" si="95">IF(M116&gt;0,AG116/M116,0)</f>
        <v>3025.0503091932974</v>
      </c>
      <c r="AI116">
        <f t="shared" ref="AI116:AI147" si="96">IF(AG116&gt;0,AG116,0)</f>
        <v>6020.0940872377541</v>
      </c>
      <c r="AK116" t="b">
        <f t="shared" si="85"/>
        <v>1</v>
      </c>
      <c r="AL116" t="b">
        <f t="shared" si="86"/>
        <v>1</v>
      </c>
      <c r="AM116">
        <f t="shared" si="87"/>
        <v>6020.0940872377541</v>
      </c>
      <c r="AN116" t="b">
        <f t="shared" si="88"/>
        <v>1</v>
      </c>
      <c r="AO116">
        <f t="shared" si="89"/>
        <v>10.414271299992322</v>
      </c>
      <c r="AP116">
        <f>SUM(AO117:$AO$210)</f>
        <v>4883.8104812385573</v>
      </c>
      <c r="AQ116" t="b">
        <f t="shared" ref="AQ116:AQ147" si="97">ABS(AG116*Z116-AP116)&lt;=0.000000001*MAX(ABS(AG116*Z116),ABS(AP116),scale_money)</f>
        <v>1</v>
      </c>
      <c r="AR116" t="b">
        <f t="shared" si="90"/>
        <v>1</v>
      </c>
      <c r="AS116" t="b">
        <f t="shared" si="91"/>
        <v>1</v>
      </c>
      <c r="AT116" t="b">
        <f t="shared" si="93"/>
        <v>1</v>
      </c>
      <c r="AU116">
        <f t="shared" ref="AU116:AU147" si="98">-(N117-O117)+v_m*(E117*(sum_assured+Q117)+P117+(1-E117)*(1-G117)*AH117)</f>
        <v>3025.0503091932978</v>
      </c>
      <c r="AV116" t="b">
        <f t="shared" ref="AV116:AV147" si="99">ABS(AH116-AU116)&lt;=0.000000001*MAX(ABS(AH116),ABS(AU116),scale_pp)</f>
        <v>1</v>
      </c>
      <c r="AW116" t="b">
        <f t="shared" ref="AW116:AW147" si="100">AND(AI116&gt;=0,AI116&gt;=AG116)</f>
        <v>1</v>
      </c>
      <c r="AX116" t="b">
        <f t="shared" si="92"/>
        <v>1</v>
      </c>
    </row>
    <row r="117" spans="1:50" x14ac:dyDescent="0.35">
      <c r="A117">
        <v>65</v>
      </c>
      <c r="B117">
        <f t="shared" ref="B117:B148" si="101">MIN(INT((dur_m+A117-1)/12),dur_y_last)</f>
        <v>12</v>
      </c>
      <c r="C117">
        <f t="shared" ref="C117:C148" si="102">age_at_entry+B117</f>
        <v>51</v>
      </c>
      <c r="D117">
        <f t="shared" ref="D117:D148" si="103">INDEX(mort_table,MATCH(C117,mort_age,0),MATCH(sex,mort_sex,0))</f>
        <v>2.500095654354606E-3</v>
      </c>
      <c r="E117">
        <f t="shared" ref="E117:E148" si="104">IF(A117&lt;=rem_m,1-(1-D117)^(1/12),0)</f>
        <v>2.0858042009663791E-4</v>
      </c>
      <c r="F117">
        <f t="shared" ref="F117:F148" si="105">IF(A117&lt;=prem_rem_m,INDEX(lapse_table,MATCH(MIN(B117,5),lapse_key,0)),0)</f>
        <v>0.04</v>
      </c>
      <c r="G117">
        <f t="shared" ref="G117:G148" si="106">1-(1-F117)^(1/12)</f>
        <v>3.3960531989175591E-3</v>
      </c>
      <c r="H117">
        <f t="shared" ref="H117:H148" si="107">INDEX(comm_table,MATCH(MIN(B117,1),comm_key,0))</f>
        <v>0.02</v>
      </c>
      <c r="I117">
        <f t="shared" ref="I117:I148" si="108">(1+e_m)^A117</f>
        <v>1.1736401741442848</v>
      </c>
      <c r="J117">
        <f t="shared" ref="J117:J148" si="109">M116*E117</f>
        <v>4.1509185811597045E-4</v>
      </c>
      <c r="K117">
        <f t="shared" ref="K117:K148" si="110">(M116-J117)*G117</f>
        <v>6.7570100853400943E-3</v>
      </c>
      <c r="L117">
        <f t="shared" ref="L117:L148" si="111">IF(A117=rem_m,M116-J117-K117,0)</f>
        <v>0</v>
      </c>
      <c r="M117">
        <f t="shared" ref="M117:M148" si="112">M116-J117-K117-L117</f>
        <v>1.9829085485972477</v>
      </c>
      <c r="N117">
        <f t="shared" ref="N117:N148" si="113">IF(A117&lt;=prem_rem_m,premium,0)</f>
        <v>105.55</v>
      </c>
      <c r="O117">
        <f t="shared" ref="O117:O148" si="114">N117*H117</f>
        <v>2.1109999999999998</v>
      </c>
      <c r="P117">
        <f t="shared" ref="P117:P148" si="115">maint_base*I117</f>
        <v>5.8682008707214237</v>
      </c>
      <c r="Q117">
        <f t="shared" ref="Q117:Q148" si="116">claim_exp_base*I117</f>
        <v>293.41004353607121</v>
      </c>
      <c r="R117">
        <f t="shared" ref="R117:R148" si="117">M116*N117</f>
        <v>210.05301266457127</v>
      </c>
      <c r="S117">
        <f t="shared" ref="S117:S148" si="118">R117*H117</f>
        <v>4.2010602532914252</v>
      </c>
      <c r="T117">
        <f t="shared" ref="T117:T148" si="119">M116*P117</f>
        <v>11.678193006308815</v>
      </c>
      <c r="U117">
        <f t="shared" ref="U117:U148" si="120">J117*sum_assured</f>
        <v>207.54592905798523</v>
      </c>
      <c r="V117">
        <f t="shared" ref="V117:V148" si="121">J117*Q117</f>
        <v>0.12179212016127558</v>
      </c>
      <c r="W117">
        <f t="shared" ref="W117:W148" si="122">R117-S117-T117-U117-V117</f>
        <v>-13.493961773175473</v>
      </c>
      <c r="X117">
        <f t="shared" ref="X117:X148" si="123">U117+V117+T117-(R117-S117)*(1+i_m)</f>
        <v>12.820056047323334</v>
      </c>
      <c r="Y117">
        <f t="shared" ref="Y117:Y148" si="124">v_m</f>
        <v>0.99673694261856227</v>
      </c>
      <c r="Z117">
        <f t="shared" ref="Z117:Z148" si="125">v_m^A117</f>
        <v>0.80860436014078485</v>
      </c>
      <c r="AA117">
        <f t="shared" ref="AA117:AA148" si="126">(R117-S117)*Z116-(T117+U117+V117)*Z117</f>
        <v>-10.366353217114892</v>
      </c>
      <c r="AB117">
        <f t="shared" ref="AB117:AB148" si="127">R117*Z116</f>
        <v>170.40582588928785</v>
      </c>
      <c r="AC117">
        <f t="shared" ref="AC117:AC148" si="128">S117*Z116</f>
        <v>3.4081165177857571</v>
      </c>
      <c r="AD117">
        <f t="shared" ref="AD117:AD148" si="129">T117*Z117</f>
        <v>9.4430377834669272</v>
      </c>
      <c r="AE117">
        <f t="shared" ref="AE117:AE148" si="130">U117*Z117</f>
        <v>167.82254316575688</v>
      </c>
      <c r="AF117">
        <f t="shared" ref="AF117:AF148" si="131">V117*Z117</f>
        <v>9.8481639393197817E-2</v>
      </c>
      <c r="AG117">
        <f t="shared" si="94"/>
        <v>6026.9822526964017</v>
      </c>
      <c r="AH117">
        <f t="shared" si="95"/>
        <v>3039.4655653484469</v>
      </c>
      <c r="AI117">
        <f t="shared" si="96"/>
        <v>6026.9822526964017</v>
      </c>
      <c r="AK117" t="b">
        <f t="shared" ref="AK117:AK148" si="132">AND(M117&gt;=0,M117&lt;=M116)</f>
        <v>1</v>
      </c>
      <c r="AL117" t="b">
        <f t="shared" ref="AL117:AL148" si="133">AND(D117&gt;=0,D117&lt;=1,E117&gt;=0,E117&lt;=1,F117&gt;=0,F117&lt;=1,G117&gt;=0,G117&lt;=1,J117+K117+L117&lt;=M116+0.000000001*scale_count)</f>
        <v>1</v>
      </c>
      <c r="AM117">
        <f t="shared" ref="AM117:AM148" si="134">(AG116+R117-S117)*(1+i_m)-T117-U117-V117</f>
        <v>6026.9822526964008</v>
      </c>
      <c r="AN117" t="b">
        <f t="shared" ref="AN117:AN148" si="135">ABS(AM117-AG117)&lt;=0.000000001*MAX(ABS(AM117),ABS(AG117),scale_money)</f>
        <v>1</v>
      </c>
      <c r="AO117">
        <f t="shared" ref="AO117:AO148" si="136">(U117+V117+T117)*Z117-(R117-S117)*Z116</f>
        <v>10.366353217114892</v>
      </c>
      <c r="AP117">
        <f>SUM(AO118:$AO$210)</f>
        <v>4873.4441280214432</v>
      </c>
      <c r="AQ117" t="b">
        <f t="shared" si="97"/>
        <v>1</v>
      </c>
      <c r="AR117" t="b">
        <f t="shared" ref="AR117:AR148" si="137">IF(A117&lt;&gt;rem_m,L117=0,L117=M116-J117-K117)</f>
        <v>1</v>
      </c>
      <c r="AS117" t="b">
        <f t="shared" ref="AS117:AS148" si="138">IF(A117&gt;prem_rem_m,AND(R117=0,S117=0,F117=0,G117=0,K117=0),R117=M116*premium)</f>
        <v>1</v>
      </c>
      <c r="AT117" t="b">
        <f t="shared" si="93"/>
        <v>1</v>
      </c>
      <c r="AU117">
        <f t="shared" si="98"/>
        <v>3039.4655653484474</v>
      </c>
      <c r="AV117" t="b">
        <f t="shared" si="99"/>
        <v>1</v>
      </c>
      <c r="AW117" t="b">
        <f t="shared" si="100"/>
        <v>1</v>
      </c>
      <c r="AX117" t="b">
        <f t="shared" ref="AX117:AX148" si="139">AND(U117=J117*sum_assured,R117=M116*N117,T117=M116*P117)</f>
        <v>1</v>
      </c>
    </row>
    <row r="118" spans="1:50" x14ac:dyDescent="0.35">
      <c r="A118">
        <v>66</v>
      </c>
      <c r="B118">
        <f t="shared" si="101"/>
        <v>12</v>
      </c>
      <c r="C118">
        <f t="shared" si="102"/>
        <v>51</v>
      </c>
      <c r="D118">
        <f t="shared" si="103"/>
        <v>2.500095654354606E-3</v>
      </c>
      <c r="E118">
        <f t="shared" si="104"/>
        <v>2.0858042009663791E-4</v>
      </c>
      <c r="F118">
        <f t="shared" si="105"/>
        <v>0.04</v>
      </c>
      <c r="G118">
        <f t="shared" si="106"/>
        <v>3.3960531989175591E-3</v>
      </c>
      <c r="H118">
        <f t="shared" si="107"/>
        <v>0.02</v>
      </c>
      <c r="I118">
        <f t="shared" si="108"/>
        <v>1.1765346874293379</v>
      </c>
      <c r="J118">
        <f t="shared" si="109"/>
        <v>4.1359589807962846E-4</v>
      </c>
      <c r="K118">
        <f t="shared" si="110"/>
        <v>6.732658325951925E-3</v>
      </c>
      <c r="L118">
        <f t="shared" si="111"/>
        <v>0</v>
      </c>
      <c r="M118">
        <f t="shared" si="112"/>
        <v>1.9757622943732163</v>
      </c>
      <c r="N118">
        <f t="shared" si="113"/>
        <v>105.55</v>
      </c>
      <c r="O118">
        <f t="shared" si="114"/>
        <v>2.1109999999999998</v>
      </c>
      <c r="P118">
        <f t="shared" si="115"/>
        <v>5.8826734371466891</v>
      </c>
      <c r="Q118">
        <f t="shared" si="116"/>
        <v>294.13367185733449</v>
      </c>
      <c r="R118">
        <f t="shared" si="117"/>
        <v>209.29599730443948</v>
      </c>
      <c r="S118">
        <f t="shared" si="118"/>
        <v>4.1859199460887897</v>
      </c>
      <c r="T118">
        <f t="shared" si="119"/>
        <v>11.664803447124124</v>
      </c>
      <c r="U118">
        <f t="shared" si="120"/>
        <v>206.79794903981423</v>
      </c>
      <c r="V118">
        <f t="shared" si="121"/>
        <v>0.12165248016729299</v>
      </c>
      <c r="W118">
        <f t="shared" si="122"/>
        <v>-13.474327608754956</v>
      </c>
      <c r="X118">
        <f t="shared" si="123"/>
        <v>12.802850588777005</v>
      </c>
      <c r="Y118">
        <f t="shared" si="124"/>
        <v>0.99673694261856227</v>
      </c>
      <c r="Z118">
        <f t="shared" si="125"/>
        <v>0.80596583771476471</v>
      </c>
      <c r="AA118">
        <f t="shared" si="126"/>
        <v>-10.318660199920629</v>
      </c>
      <c r="AB118">
        <f t="shared" si="127"/>
        <v>169.23765598038372</v>
      </c>
      <c r="AC118">
        <f t="shared" si="128"/>
        <v>3.3847531196076743</v>
      </c>
      <c r="AD118">
        <f t="shared" si="129"/>
        <v>9.4014330820394694</v>
      </c>
      <c r="AE118">
        <f t="shared" si="130"/>
        <v>166.67208223556909</v>
      </c>
      <c r="AF118">
        <f t="shared" si="131"/>
        <v>9.8047743088111095E-2</v>
      </c>
      <c r="AG118">
        <f t="shared" si="94"/>
        <v>6033.9101736748844</v>
      </c>
      <c r="AH118">
        <f t="shared" si="95"/>
        <v>3053.9656470107202</v>
      </c>
      <c r="AI118">
        <f t="shared" si="96"/>
        <v>6033.9101736748844</v>
      </c>
      <c r="AK118" t="b">
        <f t="shared" si="132"/>
        <v>1</v>
      </c>
      <c r="AL118" t="b">
        <f t="shared" si="133"/>
        <v>1</v>
      </c>
      <c r="AM118">
        <f t="shared" si="134"/>
        <v>6033.9101736748844</v>
      </c>
      <c r="AN118" t="b">
        <f t="shared" si="135"/>
        <v>1</v>
      </c>
      <c r="AO118">
        <f t="shared" si="136"/>
        <v>10.318660199920629</v>
      </c>
      <c r="AP118">
        <f>SUM(AO119:$AO$210)</f>
        <v>4863.1254678215228</v>
      </c>
      <c r="AQ118" t="b">
        <f t="shared" si="97"/>
        <v>1</v>
      </c>
      <c r="AR118" t="b">
        <f t="shared" si="137"/>
        <v>1</v>
      </c>
      <c r="AS118" t="b">
        <f t="shared" si="138"/>
        <v>1</v>
      </c>
      <c r="AT118" t="b">
        <f t="shared" ref="AT118:AT149" si="140">AND(C118&gt;=18,C118&lt;=120,OR(B118-B117=0,B118-B117=1))</f>
        <v>1</v>
      </c>
      <c r="AU118">
        <f t="shared" si="98"/>
        <v>3053.9656470107211</v>
      </c>
      <c r="AV118" t="b">
        <f t="shared" si="99"/>
        <v>1</v>
      </c>
      <c r="AW118" t="b">
        <f t="shared" si="100"/>
        <v>1</v>
      </c>
      <c r="AX118" t="b">
        <f t="shared" si="139"/>
        <v>1</v>
      </c>
    </row>
    <row r="119" spans="1:50" x14ac:dyDescent="0.35">
      <c r="A119">
        <v>67</v>
      </c>
      <c r="B119">
        <f t="shared" si="101"/>
        <v>12</v>
      </c>
      <c r="C119">
        <f t="shared" si="102"/>
        <v>51</v>
      </c>
      <c r="D119">
        <f t="shared" si="103"/>
        <v>2.500095654354606E-3</v>
      </c>
      <c r="E119">
        <f t="shared" si="104"/>
        <v>2.0858042009663791E-4</v>
      </c>
      <c r="F119">
        <f t="shared" si="105"/>
        <v>0.04</v>
      </c>
      <c r="G119">
        <f t="shared" si="106"/>
        <v>3.3960531989175591E-3</v>
      </c>
      <c r="H119">
        <f t="shared" si="107"/>
        <v>0.02</v>
      </c>
      <c r="I119">
        <f t="shared" si="108"/>
        <v>1.1794363393650116</v>
      </c>
      <c r="J119">
        <f t="shared" si="109"/>
        <v>4.1210532937146263E-4</v>
      </c>
      <c r="K119">
        <f t="shared" si="110"/>
        <v>6.7083943284847536E-3</v>
      </c>
      <c r="L119">
        <f t="shared" si="111"/>
        <v>0</v>
      </c>
      <c r="M119">
        <f t="shared" si="112"/>
        <v>1.96864179471536</v>
      </c>
      <c r="N119">
        <f t="shared" si="113"/>
        <v>105.55</v>
      </c>
      <c r="O119">
        <f t="shared" si="114"/>
        <v>2.1109999999999998</v>
      </c>
      <c r="P119">
        <f t="shared" si="115"/>
        <v>5.8971816968250579</v>
      </c>
      <c r="Q119">
        <f t="shared" si="116"/>
        <v>294.85908484125287</v>
      </c>
      <c r="R119">
        <f t="shared" si="117"/>
        <v>208.54171017109297</v>
      </c>
      <c r="S119">
        <f t="shared" si="118"/>
        <v>4.17083420342186</v>
      </c>
      <c r="T119">
        <f t="shared" si="119"/>
        <v>11.651429239654814</v>
      </c>
      <c r="U119">
        <f t="shared" si="120"/>
        <v>206.05266468573132</v>
      </c>
      <c r="V119">
        <f t="shared" si="121"/>
        <v>0.12151300027667256</v>
      </c>
      <c r="W119">
        <f t="shared" si="122"/>
        <v>-13.454730957991694</v>
      </c>
      <c r="X119">
        <f t="shared" si="123"/>
        <v>12.785673891013488</v>
      </c>
      <c r="Y119">
        <f t="shared" si="124"/>
        <v>0.99673694261856227</v>
      </c>
      <c r="Z119">
        <f t="shared" si="125"/>
        <v>0.80333592493882289</v>
      </c>
      <c r="AA119">
        <f t="shared" si="126"/>
        <v>-10.271191161203461</v>
      </c>
      <c r="AB119">
        <f t="shared" si="127"/>
        <v>168.07749413651462</v>
      </c>
      <c r="AC119">
        <f t="shared" si="128"/>
        <v>3.3615498827302925</v>
      </c>
      <c r="AD119">
        <f t="shared" si="129"/>
        <v>9.360011685097346</v>
      </c>
      <c r="AE119">
        <f t="shared" si="130"/>
        <v>165.52950797142108</v>
      </c>
      <c r="AF119">
        <f t="shared" si="131"/>
        <v>9.7615758469352193E-2</v>
      </c>
      <c r="AG119">
        <f t="shared" si="94"/>
        <v>6040.8779515616452</v>
      </c>
      <c r="AH119">
        <f t="shared" si="95"/>
        <v>3068.5511034957367</v>
      </c>
      <c r="AI119">
        <f t="shared" si="96"/>
        <v>6040.8779515616452</v>
      </c>
      <c r="AK119" t="b">
        <f t="shared" si="132"/>
        <v>1</v>
      </c>
      <c r="AL119" t="b">
        <f t="shared" si="133"/>
        <v>1</v>
      </c>
      <c r="AM119">
        <f t="shared" si="134"/>
        <v>6040.8779515616452</v>
      </c>
      <c r="AN119" t="b">
        <f t="shared" si="135"/>
        <v>1</v>
      </c>
      <c r="AO119">
        <f t="shared" si="136"/>
        <v>10.271191161203461</v>
      </c>
      <c r="AP119">
        <f>SUM(AO120:$AO$210)</f>
        <v>4852.8542766603186</v>
      </c>
      <c r="AQ119" t="b">
        <f t="shared" si="97"/>
        <v>1</v>
      </c>
      <c r="AR119" t="b">
        <f t="shared" si="137"/>
        <v>1</v>
      </c>
      <c r="AS119" t="b">
        <f t="shared" si="138"/>
        <v>1</v>
      </c>
      <c r="AT119" t="b">
        <f t="shared" si="140"/>
        <v>1</v>
      </c>
      <c r="AU119">
        <f t="shared" si="98"/>
        <v>3068.5511034957367</v>
      </c>
      <c r="AV119" t="b">
        <f t="shared" si="99"/>
        <v>1</v>
      </c>
      <c r="AW119" t="b">
        <f t="shared" si="100"/>
        <v>1</v>
      </c>
      <c r="AX119" t="b">
        <f t="shared" si="139"/>
        <v>1</v>
      </c>
    </row>
    <row r="120" spans="1:50" x14ac:dyDescent="0.35">
      <c r="A120">
        <v>68</v>
      </c>
      <c r="B120">
        <f t="shared" si="101"/>
        <v>12</v>
      </c>
      <c r="C120">
        <f t="shared" si="102"/>
        <v>51</v>
      </c>
      <c r="D120">
        <f t="shared" si="103"/>
        <v>2.500095654354606E-3</v>
      </c>
      <c r="E120">
        <f t="shared" si="104"/>
        <v>2.0858042009663791E-4</v>
      </c>
      <c r="F120">
        <f t="shared" si="105"/>
        <v>0.04</v>
      </c>
      <c r="G120">
        <f t="shared" si="106"/>
        <v>3.3960531989175591E-3</v>
      </c>
      <c r="H120">
        <f t="shared" si="107"/>
        <v>0.02</v>
      </c>
      <c r="I120">
        <f t="shared" si="108"/>
        <v>1.182345147557144</v>
      </c>
      <c r="J120">
        <f t="shared" si="109"/>
        <v>4.1062013256152902E-4</v>
      </c>
      <c r="K120">
        <f t="shared" si="110"/>
        <v>6.6842177766511775E-3</v>
      </c>
      <c r="L120">
        <f t="shared" si="111"/>
        <v>0</v>
      </c>
      <c r="M120">
        <f t="shared" si="112"/>
        <v>1.9615469568061474</v>
      </c>
      <c r="N120">
        <f t="shared" si="113"/>
        <v>105.55</v>
      </c>
      <c r="O120">
        <f t="shared" si="114"/>
        <v>2.1109999999999998</v>
      </c>
      <c r="P120">
        <f t="shared" si="115"/>
        <v>5.9117257377857202</v>
      </c>
      <c r="Q120">
        <f t="shared" si="116"/>
        <v>295.58628688928599</v>
      </c>
      <c r="R120">
        <f t="shared" si="117"/>
        <v>207.79014143220624</v>
      </c>
      <c r="S120">
        <f t="shared" si="118"/>
        <v>4.1558028286441253</v>
      </c>
      <c r="T120">
        <f t="shared" si="119"/>
        <v>11.638070366299466</v>
      </c>
      <c r="U120">
        <f t="shared" si="120"/>
        <v>205.31006628076452</v>
      </c>
      <c r="V120">
        <f t="shared" si="121"/>
        <v>0.12137368030584876</v>
      </c>
      <c r="W120">
        <f t="shared" si="122"/>
        <v>-13.435171723807711</v>
      </c>
      <c r="X120">
        <f t="shared" si="123"/>
        <v>12.768525888499454</v>
      </c>
      <c r="Y120">
        <f t="shared" si="124"/>
        <v>0.99673694261856227</v>
      </c>
      <c r="Z120">
        <f t="shared" si="125"/>
        <v>0.80071459371917719</v>
      </c>
      <c r="AA120">
        <f t="shared" si="126"/>
        <v>-10.223945019202631</v>
      </c>
      <c r="AB120">
        <f t="shared" si="127"/>
        <v>166.92528546061021</v>
      </c>
      <c r="AC120">
        <f t="shared" si="128"/>
        <v>3.338505709212205</v>
      </c>
      <c r="AD120">
        <f t="shared" si="129"/>
        <v>9.3187727850266722</v>
      </c>
      <c r="AE120">
        <f t="shared" si="130"/>
        <v>164.39476630845971</v>
      </c>
      <c r="AF120">
        <f t="shared" si="131"/>
        <v>9.7185677114298985E-2</v>
      </c>
      <c r="AG120">
        <f t="shared" si="94"/>
        <v>6047.8856881425818</v>
      </c>
      <c r="AH120">
        <f t="shared" si="95"/>
        <v>3083.2224878215202</v>
      </c>
      <c r="AI120">
        <f t="shared" si="96"/>
        <v>6047.8856881425818</v>
      </c>
      <c r="AK120" t="b">
        <f t="shared" si="132"/>
        <v>1</v>
      </c>
      <c r="AL120" t="b">
        <f t="shared" si="133"/>
        <v>1</v>
      </c>
      <c r="AM120">
        <f t="shared" si="134"/>
        <v>6047.88568814258</v>
      </c>
      <c r="AN120" t="b">
        <f t="shared" si="135"/>
        <v>1</v>
      </c>
      <c r="AO120">
        <f t="shared" si="136"/>
        <v>10.223945019202631</v>
      </c>
      <c r="AP120">
        <f>SUM(AO121:$AO$210)</f>
        <v>4842.6303316411158</v>
      </c>
      <c r="AQ120" t="b">
        <f t="shared" si="97"/>
        <v>1</v>
      </c>
      <c r="AR120" t="b">
        <f t="shared" si="137"/>
        <v>1</v>
      </c>
      <c r="AS120" t="b">
        <f t="shared" si="138"/>
        <v>1</v>
      </c>
      <c r="AT120" t="b">
        <f t="shared" si="140"/>
        <v>1</v>
      </c>
      <c r="AU120">
        <f t="shared" si="98"/>
        <v>3083.2224878215202</v>
      </c>
      <c r="AV120" t="b">
        <f t="shared" si="99"/>
        <v>1</v>
      </c>
      <c r="AW120" t="b">
        <f t="shared" si="100"/>
        <v>1</v>
      </c>
      <c r="AX120" t="b">
        <f t="shared" si="139"/>
        <v>1</v>
      </c>
    </row>
    <row r="121" spans="1:50" x14ac:dyDescent="0.35">
      <c r="A121">
        <v>69</v>
      </c>
      <c r="B121">
        <f t="shared" si="101"/>
        <v>12</v>
      </c>
      <c r="C121">
        <f t="shared" si="102"/>
        <v>51</v>
      </c>
      <c r="D121">
        <f t="shared" si="103"/>
        <v>2.500095654354606E-3</v>
      </c>
      <c r="E121">
        <f t="shared" si="104"/>
        <v>2.0858042009663791E-4</v>
      </c>
      <c r="F121">
        <f t="shared" si="105"/>
        <v>0.04</v>
      </c>
      <c r="G121">
        <f t="shared" si="106"/>
        <v>3.3960531989175591E-3</v>
      </c>
      <c r="H121">
        <f t="shared" si="107"/>
        <v>0.02</v>
      </c>
      <c r="I121">
        <f t="shared" si="108"/>
        <v>1.185261129654994</v>
      </c>
      <c r="J121">
        <f t="shared" si="109"/>
        <v>4.091402882899079E-4</v>
      </c>
      <c r="K121">
        <f t="shared" si="110"/>
        <v>6.6601283553036671E-3</v>
      </c>
      <c r="L121">
        <f t="shared" si="111"/>
        <v>0</v>
      </c>
      <c r="M121">
        <f t="shared" si="112"/>
        <v>1.9544776881625539</v>
      </c>
      <c r="N121">
        <f t="shared" si="113"/>
        <v>105.55</v>
      </c>
      <c r="O121">
        <f t="shared" si="114"/>
        <v>2.1109999999999998</v>
      </c>
      <c r="P121">
        <f t="shared" si="115"/>
        <v>5.9263056482749699</v>
      </c>
      <c r="Q121">
        <f t="shared" si="116"/>
        <v>296.31528241374849</v>
      </c>
      <c r="R121">
        <f t="shared" si="117"/>
        <v>207.04128129088886</v>
      </c>
      <c r="S121">
        <f t="shared" si="118"/>
        <v>4.1408256258177776</v>
      </c>
      <c r="T121">
        <f t="shared" si="119"/>
        <v>11.624726809476849</v>
      </c>
      <c r="U121">
        <f t="shared" si="120"/>
        <v>204.57014414495396</v>
      </c>
      <c r="V121">
        <f t="shared" si="121"/>
        <v>0.12123452007146654</v>
      </c>
      <c r="W121">
        <f t="shared" si="122"/>
        <v>-13.415649809431171</v>
      </c>
      <c r="X121">
        <f t="shared" si="123"/>
        <v>12.751406515894132</v>
      </c>
      <c r="Y121">
        <f t="shared" si="124"/>
        <v>0.99673694261856227</v>
      </c>
      <c r="Z121">
        <f t="shared" si="125"/>
        <v>0.79810181605371699</v>
      </c>
      <c r="AA121">
        <f t="shared" si="126"/>
        <v>-10.176920697574332</v>
      </c>
      <c r="AB121">
        <f t="shared" si="127"/>
        <v>165.78097543193195</v>
      </c>
      <c r="AC121">
        <f t="shared" si="128"/>
        <v>3.3156195086386395</v>
      </c>
      <c r="AD121">
        <f t="shared" si="129"/>
        <v>9.2777155777718043</v>
      </c>
      <c r="AE121">
        <f t="shared" si="130"/>
        <v>163.26780355245842</v>
      </c>
      <c r="AF121">
        <f t="shared" si="131"/>
        <v>9.6757490637438243E-2</v>
      </c>
      <c r="AG121">
        <f t="shared" si="94"/>
        <v>6054.9334856021514</v>
      </c>
      <c r="AH121">
        <f t="shared" si="95"/>
        <v>3097.9803567338358</v>
      </c>
      <c r="AI121">
        <f t="shared" si="96"/>
        <v>6054.9334856021514</v>
      </c>
      <c r="AK121" t="b">
        <f t="shared" si="132"/>
        <v>1</v>
      </c>
      <c r="AL121" t="b">
        <f t="shared" si="133"/>
        <v>1</v>
      </c>
      <c r="AM121">
        <f t="shared" si="134"/>
        <v>6054.9334856021524</v>
      </c>
      <c r="AN121" t="b">
        <f t="shared" si="135"/>
        <v>1</v>
      </c>
      <c r="AO121">
        <f t="shared" si="136"/>
        <v>10.176920697574332</v>
      </c>
      <c r="AP121">
        <f>SUM(AO122:$AO$210)</f>
        <v>4832.4534109435426</v>
      </c>
      <c r="AQ121" t="b">
        <f t="shared" si="97"/>
        <v>1</v>
      </c>
      <c r="AR121" t="b">
        <f t="shared" si="137"/>
        <v>1</v>
      </c>
      <c r="AS121" t="b">
        <f t="shared" si="138"/>
        <v>1</v>
      </c>
      <c r="AT121" t="b">
        <f t="shared" si="140"/>
        <v>1</v>
      </c>
      <c r="AU121">
        <f t="shared" si="98"/>
        <v>3097.9803567338363</v>
      </c>
      <c r="AV121" t="b">
        <f t="shared" si="99"/>
        <v>1</v>
      </c>
      <c r="AW121" t="b">
        <f t="shared" si="100"/>
        <v>1</v>
      </c>
      <c r="AX121" t="b">
        <f t="shared" si="139"/>
        <v>1</v>
      </c>
    </row>
    <row r="122" spans="1:50" x14ac:dyDescent="0.35">
      <c r="A122">
        <v>70</v>
      </c>
      <c r="B122">
        <f t="shared" si="101"/>
        <v>12</v>
      </c>
      <c r="C122">
        <f t="shared" si="102"/>
        <v>51</v>
      </c>
      <c r="D122">
        <f t="shared" si="103"/>
        <v>2.500095654354606E-3</v>
      </c>
      <c r="E122">
        <f t="shared" si="104"/>
        <v>2.0858042009663791E-4</v>
      </c>
      <c r="F122">
        <f t="shared" si="105"/>
        <v>0.04</v>
      </c>
      <c r="G122">
        <f t="shared" si="106"/>
        <v>3.3960531989175591E-3</v>
      </c>
      <c r="H122">
        <f t="shared" si="107"/>
        <v>0.02</v>
      </c>
      <c r="I122">
        <f t="shared" si="108"/>
        <v>1.1881843033513486</v>
      </c>
      <c r="J122">
        <f t="shared" si="109"/>
        <v>4.0766577726645116E-4</v>
      </c>
      <c r="K122">
        <f t="shared" si="110"/>
        <v>6.6361257504304614E-3</v>
      </c>
      <c r="L122">
        <f t="shared" si="111"/>
        <v>0</v>
      </c>
      <c r="M122">
        <f t="shared" si="112"/>
        <v>1.947433896634857</v>
      </c>
      <c r="N122">
        <f t="shared" si="113"/>
        <v>105.55</v>
      </c>
      <c r="O122">
        <f t="shared" si="114"/>
        <v>2.1109999999999998</v>
      </c>
      <c r="P122">
        <f t="shared" si="115"/>
        <v>5.9409215167567435</v>
      </c>
      <c r="Q122">
        <f t="shared" si="116"/>
        <v>297.04607583783718</v>
      </c>
      <c r="R122">
        <f t="shared" si="117"/>
        <v>206.29511998555756</v>
      </c>
      <c r="S122">
        <f t="shared" si="118"/>
        <v>4.1259023997111512</v>
      </c>
      <c r="T122">
        <f t="shared" si="119"/>
        <v>11.611398551625893</v>
      </c>
      <c r="U122">
        <f t="shared" si="120"/>
        <v>203.83288863322559</v>
      </c>
      <c r="V122">
        <f t="shared" si="121"/>
        <v>0.12109551939038109</v>
      </c>
      <c r="W122">
        <f t="shared" si="122"/>
        <v>-13.396165118395446</v>
      </c>
      <c r="X122">
        <f t="shared" si="123"/>
        <v>12.734315708048655</v>
      </c>
      <c r="Y122">
        <f t="shared" si="124"/>
        <v>0.99673694261856227</v>
      </c>
      <c r="Z122">
        <f t="shared" si="125"/>
        <v>0.79549756403170402</v>
      </c>
      <c r="AA122">
        <f t="shared" si="126"/>
        <v>-10.130117125363341</v>
      </c>
      <c r="AB122">
        <f t="shared" si="127"/>
        <v>164.64450990349295</v>
      </c>
      <c r="AC122">
        <f t="shared" si="128"/>
        <v>3.2928901980698586</v>
      </c>
      <c r="AD122">
        <f t="shared" si="129"/>
        <v>9.2368392628196538</v>
      </c>
      <c r="AE122">
        <f t="shared" si="130"/>
        <v>162.14856637727658</v>
      </c>
      <c r="AF122">
        <f t="shared" si="131"/>
        <v>9.6331190690202129E-2</v>
      </c>
      <c r="AG122">
        <f t="shared" si="94"/>
        <v>6062.0214465244871</v>
      </c>
      <c r="AH122">
        <f t="shared" si="95"/>
        <v>3112.8252707316997</v>
      </c>
      <c r="AI122">
        <f t="shared" si="96"/>
        <v>6062.0214465244871</v>
      </c>
      <c r="AK122" t="b">
        <f t="shared" si="132"/>
        <v>1</v>
      </c>
      <c r="AL122" t="b">
        <f t="shared" si="133"/>
        <v>1</v>
      </c>
      <c r="AM122">
        <f t="shared" si="134"/>
        <v>6062.0214465244881</v>
      </c>
      <c r="AN122" t="b">
        <f t="shared" si="135"/>
        <v>1</v>
      </c>
      <c r="AO122">
        <f t="shared" si="136"/>
        <v>10.130117125363341</v>
      </c>
      <c r="AP122">
        <f>SUM(AO123:$AO$210)</f>
        <v>4822.3232938181791</v>
      </c>
      <c r="AQ122" t="b">
        <f t="shared" si="97"/>
        <v>1</v>
      </c>
      <c r="AR122" t="b">
        <f t="shared" si="137"/>
        <v>1</v>
      </c>
      <c r="AS122" t="b">
        <f t="shared" si="138"/>
        <v>1</v>
      </c>
      <c r="AT122" t="b">
        <f t="shared" si="140"/>
        <v>1</v>
      </c>
      <c r="AU122">
        <f t="shared" si="98"/>
        <v>3112.8252707316992</v>
      </c>
      <c r="AV122" t="b">
        <f t="shared" si="99"/>
        <v>1</v>
      </c>
      <c r="AW122" t="b">
        <f t="shared" si="100"/>
        <v>1</v>
      </c>
      <c r="AX122" t="b">
        <f t="shared" si="139"/>
        <v>1</v>
      </c>
    </row>
    <row r="123" spans="1:50" x14ac:dyDescent="0.35">
      <c r="A123">
        <v>71</v>
      </c>
      <c r="B123">
        <f t="shared" si="101"/>
        <v>12</v>
      </c>
      <c r="C123">
        <f t="shared" si="102"/>
        <v>51</v>
      </c>
      <c r="D123">
        <f t="shared" si="103"/>
        <v>2.500095654354606E-3</v>
      </c>
      <c r="E123">
        <f t="shared" si="104"/>
        <v>2.0858042009663791E-4</v>
      </c>
      <c r="F123">
        <f t="shared" si="105"/>
        <v>0.04</v>
      </c>
      <c r="G123">
        <f t="shared" si="106"/>
        <v>3.3960531989175591E-3</v>
      </c>
      <c r="H123">
        <f t="shared" si="107"/>
        <v>0.02</v>
      </c>
      <c r="I123">
        <f t="shared" si="108"/>
        <v>1.1911146863826299</v>
      </c>
      <c r="J123">
        <f t="shared" si="109"/>
        <v>4.0619658027053101E-4</v>
      </c>
      <c r="K123">
        <f t="shared" si="110"/>
        <v>6.6122096491514756E-3</v>
      </c>
      <c r="L123">
        <f t="shared" si="111"/>
        <v>0</v>
      </c>
      <c r="M123">
        <f t="shared" si="112"/>
        <v>1.9404154904054349</v>
      </c>
      <c r="N123">
        <f t="shared" si="113"/>
        <v>105.55</v>
      </c>
      <c r="O123">
        <f t="shared" si="114"/>
        <v>2.1109999999999998</v>
      </c>
      <c r="P123">
        <f t="shared" si="115"/>
        <v>5.955573431913149</v>
      </c>
      <c r="Q123">
        <f t="shared" si="116"/>
        <v>297.77867159565744</v>
      </c>
      <c r="R123">
        <f t="shared" si="117"/>
        <v>205.55164778980915</v>
      </c>
      <c r="S123">
        <f t="shared" si="118"/>
        <v>4.1110329557961833</v>
      </c>
      <c r="T123">
        <f t="shared" si="119"/>
        <v>11.598085575205651</v>
      </c>
      <c r="U123">
        <f t="shared" si="120"/>
        <v>203.0982901352655</v>
      </c>
      <c r="V123">
        <f t="shared" si="121"/>
        <v>0.12095667807965756</v>
      </c>
      <c r="W123">
        <f t="shared" si="122"/>
        <v>-13.376717554537855</v>
      </c>
      <c r="X123">
        <f t="shared" si="123"/>
        <v>12.717253400005148</v>
      </c>
      <c r="Y123">
        <f t="shared" si="124"/>
        <v>0.99673694261856227</v>
      </c>
      <c r="Z123">
        <f t="shared" si="125"/>
        <v>0.79290180983347469</v>
      </c>
      <c r="AA123">
        <f t="shared" si="126"/>
        <v>-10.083533236975001</v>
      </c>
      <c r="AB123">
        <f t="shared" si="127"/>
        <v>163.51583509949597</v>
      </c>
      <c r="AC123">
        <f t="shared" si="128"/>
        <v>3.2703167019899197</v>
      </c>
      <c r="AD123">
        <f t="shared" si="129"/>
        <v>9.1961430431840778</v>
      </c>
      <c r="AE123">
        <f t="shared" si="130"/>
        <v>161.03700182233615</v>
      </c>
      <c r="AF123">
        <f t="shared" si="131"/>
        <v>9.5906768960805452E-2</v>
      </c>
      <c r="AG123">
        <f t="shared" si="94"/>
        <v>6069.1496738945116</v>
      </c>
      <c r="AH123">
        <f t="shared" si="95"/>
        <v>3127.7577940930628</v>
      </c>
      <c r="AI123">
        <f t="shared" si="96"/>
        <v>6069.1496738945116</v>
      </c>
      <c r="AK123" t="b">
        <f t="shared" si="132"/>
        <v>1</v>
      </c>
      <c r="AL123" t="b">
        <f t="shared" si="133"/>
        <v>1</v>
      </c>
      <c r="AM123">
        <f t="shared" si="134"/>
        <v>6069.1496738945116</v>
      </c>
      <c r="AN123" t="b">
        <f t="shared" si="135"/>
        <v>1</v>
      </c>
      <c r="AO123">
        <f t="shared" si="136"/>
        <v>10.083533236975001</v>
      </c>
      <c r="AP123">
        <f>SUM(AO124:$AO$210)</f>
        <v>4812.2397605812039</v>
      </c>
      <c r="AQ123" t="b">
        <f t="shared" si="97"/>
        <v>1</v>
      </c>
      <c r="AR123" t="b">
        <f t="shared" si="137"/>
        <v>1</v>
      </c>
      <c r="AS123" t="b">
        <f t="shared" si="138"/>
        <v>1</v>
      </c>
      <c r="AT123" t="b">
        <f t="shared" si="140"/>
        <v>1</v>
      </c>
      <c r="AU123">
        <f t="shared" si="98"/>
        <v>3127.7577940930632</v>
      </c>
      <c r="AV123" t="b">
        <f t="shared" si="99"/>
        <v>1</v>
      </c>
      <c r="AW123" t="b">
        <f t="shared" si="100"/>
        <v>1</v>
      </c>
      <c r="AX123" t="b">
        <f t="shared" si="139"/>
        <v>1</v>
      </c>
    </row>
    <row r="124" spans="1:50" x14ac:dyDescent="0.35">
      <c r="A124">
        <v>72</v>
      </c>
      <c r="B124">
        <f t="shared" si="101"/>
        <v>12</v>
      </c>
      <c r="C124">
        <f t="shared" si="102"/>
        <v>51</v>
      </c>
      <c r="D124">
        <f t="shared" si="103"/>
        <v>2.500095654354606E-3</v>
      </c>
      <c r="E124">
        <f t="shared" si="104"/>
        <v>2.0858042009663791E-4</v>
      </c>
      <c r="F124">
        <f t="shared" si="105"/>
        <v>0.04</v>
      </c>
      <c r="G124">
        <f t="shared" si="106"/>
        <v>3.3960531989175591E-3</v>
      </c>
      <c r="H124">
        <f t="shared" si="107"/>
        <v>0.02</v>
      </c>
      <c r="I124">
        <f t="shared" si="108"/>
        <v>1.1940522965290021</v>
      </c>
      <c r="J124">
        <f t="shared" si="109"/>
        <v>4.0473267815078931E-4</v>
      </c>
      <c r="K124">
        <f t="shared" si="110"/>
        <v>6.5883797397142205E-3</v>
      </c>
      <c r="L124">
        <f t="shared" si="111"/>
        <v>0</v>
      </c>
      <c r="M124">
        <f t="shared" si="112"/>
        <v>1.9334223779875699</v>
      </c>
      <c r="N124">
        <f t="shared" si="113"/>
        <v>105.55</v>
      </c>
      <c r="O124">
        <f t="shared" si="114"/>
        <v>2.1109999999999998</v>
      </c>
      <c r="P124">
        <f t="shared" si="115"/>
        <v>5.9702614826450109</v>
      </c>
      <c r="Q124">
        <f t="shared" si="116"/>
        <v>298.51307413225055</v>
      </c>
      <c r="R124">
        <f t="shared" si="117"/>
        <v>204.81085501229364</v>
      </c>
      <c r="S124">
        <f t="shared" si="118"/>
        <v>4.0962171002458732</v>
      </c>
      <c r="T124">
        <f t="shared" si="119"/>
        <v>11.584787862695299</v>
      </c>
      <c r="U124">
        <f t="shared" si="120"/>
        <v>202.36633907539465</v>
      </c>
      <c r="V124">
        <f t="shared" si="121"/>
        <v>0.12081799595657088</v>
      </c>
      <c r="W124">
        <f t="shared" si="122"/>
        <v>-13.357307021998736</v>
      </c>
      <c r="X124">
        <f t="shared" si="123"/>
        <v>12.70021952699642</v>
      </c>
      <c r="Y124">
        <f t="shared" si="124"/>
        <v>0.99673694261856227</v>
      </c>
      <c r="Z124">
        <f t="shared" si="125"/>
        <v>0.79031452573014227</v>
      </c>
      <c r="AA124">
        <f t="shared" si="126"/>
        <v>-10.037167972146875</v>
      </c>
      <c r="AB124">
        <f t="shared" si="127"/>
        <v>162.39489761278901</v>
      </c>
      <c r="AC124">
        <f t="shared" si="128"/>
        <v>3.2478979522557805</v>
      </c>
      <c r="AD124">
        <f t="shared" si="129"/>
        <v>9.1556261253903433</v>
      </c>
      <c r="AE124">
        <f t="shared" si="130"/>
        <v>159.93305729011567</v>
      </c>
      <c r="AF124">
        <f t="shared" si="131"/>
        <v>9.5484217174083563E-2</v>
      </c>
      <c r="AG124">
        <f t="shared" si="94"/>
        <v>6076.3182710990641</v>
      </c>
      <c r="AH124">
        <f t="shared" si="95"/>
        <v>3142.7784949006777</v>
      </c>
      <c r="AI124">
        <f t="shared" si="96"/>
        <v>6076.3182710990641</v>
      </c>
      <c r="AK124" t="b">
        <f t="shared" si="132"/>
        <v>1</v>
      </c>
      <c r="AL124" t="b">
        <f t="shared" si="133"/>
        <v>1</v>
      </c>
      <c r="AM124">
        <f t="shared" si="134"/>
        <v>6076.3182710990632</v>
      </c>
      <c r="AN124" t="b">
        <f t="shared" si="135"/>
        <v>1</v>
      </c>
      <c r="AO124">
        <f t="shared" si="136"/>
        <v>10.037167972146875</v>
      </c>
      <c r="AP124">
        <f>SUM(AO125:$AO$210)</f>
        <v>4802.2025926090573</v>
      </c>
      <c r="AQ124" t="b">
        <f t="shared" si="97"/>
        <v>1</v>
      </c>
      <c r="AR124" t="b">
        <f t="shared" si="137"/>
        <v>1</v>
      </c>
      <c r="AS124" t="b">
        <f t="shared" si="138"/>
        <v>1</v>
      </c>
      <c r="AT124" t="b">
        <f t="shared" si="140"/>
        <v>1</v>
      </c>
      <c r="AU124">
        <f t="shared" si="98"/>
        <v>3142.7784949006777</v>
      </c>
      <c r="AV124" t="b">
        <f t="shared" si="99"/>
        <v>1</v>
      </c>
      <c r="AW124" t="b">
        <f t="shared" si="100"/>
        <v>1</v>
      </c>
      <c r="AX124" t="b">
        <f t="shared" si="139"/>
        <v>1</v>
      </c>
    </row>
    <row r="125" spans="1:50" x14ac:dyDescent="0.35">
      <c r="A125">
        <v>73</v>
      </c>
      <c r="B125">
        <f t="shared" si="101"/>
        <v>12</v>
      </c>
      <c r="C125">
        <f t="shared" si="102"/>
        <v>51</v>
      </c>
      <c r="D125">
        <f t="shared" si="103"/>
        <v>2.500095654354606E-3</v>
      </c>
      <c r="E125">
        <f t="shared" si="104"/>
        <v>2.0858042009663791E-4</v>
      </c>
      <c r="F125">
        <f t="shared" si="105"/>
        <v>0.04</v>
      </c>
      <c r="G125">
        <f t="shared" si="106"/>
        <v>3.3960531989175591E-3</v>
      </c>
      <c r="H125">
        <f t="shared" si="107"/>
        <v>0.02</v>
      </c>
      <c r="I125">
        <f t="shared" si="108"/>
        <v>1.1969971516144815</v>
      </c>
      <c r="J125">
        <f t="shared" si="109"/>
        <v>4.0327405182488798E-4</v>
      </c>
      <c r="K125">
        <f t="shared" si="110"/>
        <v>6.5646357114897405E-3</v>
      </c>
      <c r="L125">
        <f t="shared" si="111"/>
        <v>0</v>
      </c>
      <c r="M125">
        <f t="shared" si="112"/>
        <v>1.9264544682242553</v>
      </c>
      <c r="N125">
        <f t="shared" si="113"/>
        <v>105.55</v>
      </c>
      <c r="O125">
        <f t="shared" si="114"/>
        <v>2.1109999999999998</v>
      </c>
      <c r="P125">
        <f t="shared" si="115"/>
        <v>5.9849857580724075</v>
      </c>
      <c r="Q125">
        <f t="shared" si="116"/>
        <v>299.24928790362037</v>
      </c>
      <c r="R125">
        <f t="shared" si="117"/>
        <v>204.072731996588</v>
      </c>
      <c r="S125">
        <f t="shared" si="118"/>
        <v>4.0814546399317599</v>
      </c>
      <c r="T125">
        <f t="shared" si="119"/>
        <v>11.571505396594093</v>
      </c>
      <c r="U125">
        <f t="shared" si="120"/>
        <v>201.63702591244399</v>
      </c>
      <c r="V125">
        <f t="shared" si="121"/>
        <v>0.12067947283860543</v>
      </c>
      <c r="W125">
        <f t="shared" si="122"/>
        <v>-13.337933425220443</v>
      </c>
      <c r="X125">
        <f t="shared" si="123"/>
        <v>12.683214024445192</v>
      </c>
      <c r="Y125">
        <f t="shared" si="124"/>
        <v>0.99673694261856227</v>
      </c>
      <c r="Z125">
        <f t="shared" si="125"/>
        <v>0.78773568408330097</v>
      </c>
      <c r="AA125">
        <f t="shared" si="126"/>
        <v>-9.9910202759212154</v>
      </c>
      <c r="AB125">
        <f t="shared" si="127"/>
        <v>161.28164440233789</v>
      </c>
      <c r="AC125">
        <f t="shared" si="128"/>
        <v>3.2256328880467575</v>
      </c>
      <c r="AD125">
        <f t="shared" si="129"/>
        <v>9.1152877194596567</v>
      </c>
      <c r="AE125">
        <f t="shared" si="130"/>
        <v>158.83668054366134</v>
      </c>
      <c r="AF125">
        <f t="shared" si="131"/>
        <v>9.5063527091330993E-2</v>
      </c>
      <c r="AG125">
        <f t="shared" si="94"/>
        <v>6083.5273419280184</v>
      </c>
      <c r="AH125">
        <f t="shared" si="95"/>
        <v>3157.8879450681338</v>
      </c>
      <c r="AI125">
        <f t="shared" si="96"/>
        <v>6083.5273419280184</v>
      </c>
      <c r="AK125" t="b">
        <f t="shared" si="132"/>
        <v>1</v>
      </c>
      <c r="AL125" t="b">
        <f t="shared" si="133"/>
        <v>1</v>
      </c>
      <c r="AM125">
        <f t="shared" si="134"/>
        <v>6083.5273419280184</v>
      </c>
      <c r="AN125" t="b">
        <f t="shared" si="135"/>
        <v>1</v>
      </c>
      <c r="AO125">
        <f t="shared" si="136"/>
        <v>9.9910202759212154</v>
      </c>
      <c r="AP125">
        <f>SUM(AO126:$AO$210)</f>
        <v>4792.2115723331353</v>
      </c>
      <c r="AQ125" t="b">
        <f t="shared" si="97"/>
        <v>1</v>
      </c>
      <c r="AR125" t="b">
        <f t="shared" si="137"/>
        <v>1</v>
      </c>
      <c r="AS125" t="b">
        <f t="shared" si="138"/>
        <v>1</v>
      </c>
      <c r="AT125" t="b">
        <f t="shared" si="140"/>
        <v>1</v>
      </c>
      <c r="AU125">
        <f t="shared" si="98"/>
        <v>3157.8879450681347</v>
      </c>
      <c r="AV125" t="b">
        <f t="shared" si="99"/>
        <v>1</v>
      </c>
      <c r="AW125" t="b">
        <f t="shared" si="100"/>
        <v>1</v>
      </c>
      <c r="AX125" t="b">
        <f t="shared" si="139"/>
        <v>1</v>
      </c>
    </row>
    <row r="126" spans="1:50" x14ac:dyDescent="0.35">
      <c r="A126">
        <v>74</v>
      </c>
      <c r="B126">
        <f t="shared" si="101"/>
        <v>12</v>
      </c>
      <c r="C126">
        <f t="shared" si="102"/>
        <v>51</v>
      </c>
      <c r="D126">
        <f t="shared" si="103"/>
        <v>2.500095654354606E-3</v>
      </c>
      <c r="E126">
        <f t="shared" si="104"/>
        <v>2.0858042009663791E-4</v>
      </c>
      <c r="F126">
        <f t="shared" si="105"/>
        <v>0.04</v>
      </c>
      <c r="G126">
        <f t="shared" si="106"/>
        <v>3.3960531989175591E-3</v>
      </c>
      <c r="H126">
        <f t="shared" si="107"/>
        <v>0.02</v>
      </c>
      <c r="I126">
        <f t="shared" si="108"/>
        <v>1.1999492695070417</v>
      </c>
      <c r="J126">
        <f t="shared" si="109"/>
        <v>4.0182068227926032E-4</v>
      </c>
      <c r="K126">
        <f t="shared" si="110"/>
        <v>6.5409772549685609E-3</v>
      </c>
      <c r="L126">
        <f t="shared" si="111"/>
        <v>0</v>
      </c>
      <c r="M126">
        <f t="shared" si="112"/>
        <v>1.9195116702870074</v>
      </c>
      <c r="N126">
        <f t="shared" si="113"/>
        <v>105.55</v>
      </c>
      <c r="O126">
        <f t="shared" si="114"/>
        <v>2.1109999999999998</v>
      </c>
      <c r="P126">
        <f t="shared" si="115"/>
        <v>5.9997463475352086</v>
      </c>
      <c r="Q126">
        <f t="shared" si="116"/>
        <v>299.98731737676042</v>
      </c>
      <c r="R126">
        <f t="shared" si="117"/>
        <v>203.33726912107014</v>
      </c>
      <c r="S126">
        <f t="shared" si="118"/>
        <v>4.066745382421403</v>
      </c>
      <c r="T126">
        <f t="shared" si="119"/>
        <v>11.558238159421357</v>
      </c>
      <c r="U126">
        <f t="shared" si="120"/>
        <v>200.91034113963016</v>
      </c>
      <c r="V126">
        <f t="shared" si="121"/>
        <v>0.12054110854345487</v>
      </c>
      <c r="W126">
        <f t="shared" si="122"/>
        <v>-13.318596668946247</v>
      </c>
      <c r="X126">
        <f t="shared" si="123"/>
        <v>12.666236827963417</v>
      </c>
      <c r="Y126">
        <f t="shared" si="124"/>
        <v>0.99673694261856227</v>
      </c>
      <c r="Z126">
        <f t="shared" si="125"/>
        <v>0.78516525734473108</v>
      </c>
      <c r="AA126">
        <f t="shared" si="126"/>
        <v>-9.9450890986172169</v>
      </c>
      <c r="AB126">
        <f t="shared" si="127"/>
        <v>160.17602279071644</v>
      </c>
      <c r="AC126">
        <f t="shared" si="128"/>
        <v>3.2035204558143295</v>
      </c>
      <c r="AD126">
        <f t="shared" si="129"/>
        <v>9.0751270388937613</v>
      </c>
      <c r="AE126">
        <f t="shared" si="130"/>
        <v>157.74781970411541</v>
      </c>
      <c r="AF126">
        <f t="shared" si="131"/>
        <v>9.4644690510140905E-2</v>
      </c>
      <c r="AG126">
        <f t="shared" si="94"/>
        <v>6090.7769905754203</v>
      </c>
      <c r="AH126">
        <f t="shared" si="95"/>
        <v>3173.0867203660819</v>
      </c>
      <c r="AI126">
        <f t="shared" si="96"/>
        <v>6090.7769905754203</v>
      </c>
      <c r="AK126" t="b">
        <f t="shared" si="132"/>
        <v>1</v>
      </c>
      <c r="AL126" t="b">
        <f t="shared" si="133"/>
        <v>1</v>
      </c>
      <c r="AM126">
        <f t="shared" si="134"/>
        <v>6090.7769905754185</v>
      </c>
      <c r="AN126" t="b">
        <f t="shared" si="135"/>
        <v>1</v>
      </c>
      <c r="AO126">
        <f t="shared" si="136"/>
        <v>9.9450890986172169</v>
      </c>
      <c r="AP126">
        <f>SUM(AO127:$AO$210)</f>
        <v>4782.2664832345181</v>
      </c>
      <c r="AQ126" t="b">
        <f t="shared" si="97"/>
        <v>1</v>
      </c>
      <c r="AR126" t="b">
        <f t="shared" si="137"/>
        <v>1</v>
      </c>
      <c r="AS126" t="b">
        <f t="shared" si="138"/>
        <v>1</v>
      </c>
      <c r="AT126" t="b">
        <f t="shared" si="140"/>
        <v>1</v>
      </c>
      <c r="AU126">
        <f t="shared" si="98"/>
        <v>3173.0867203660819</v>
      </c>
      <c r="AV126" t="b">
        <f t="shared" si="99"/>
        <v>1</v>
      </c>
      <c r="AW126" t="b">
        <f t="shared" si="100"/>
        <v>1</v>
      </c>
      <c r="AX126" t="b">
        <f t="shared" si="139"/>
        <v>1</v>
      </c>
    </row>
    <row r="127" spans="1:50" x14ac:dyDescent="0.35">
      <c r="A127">
        <v>75</v>
      </c>
      <c r="B127">
        <f t="shared" si="101"/>
        <v>13</v>
      </c>
      <c r="C127">
        <f t="shared" si="102"/>
        <v>52</v>
      </c>
      <c r="D127">
        <f t="shared" si="103"/>
        <v>2.729815981108219E-3</v>
      </c>
      <c r="E127">
        <f t="shared" si="104"/>
        <v>2.2776978347627264E-4</v>
      </c>
      <c r="F127">
        <f t="shared" si="105"/>
        <v>0.04</v>
      </c>
      <c r="G127">
        <f t="shared" si="106"/>
        <v>3.3960531989175591E-3</v>
      </c>
      <c r="H127">
        <f t="shared" si="107"/>
        <v>0.02</v>
      </c>
      <c r="I127">
        <f t="shared" si="108"/>
        <v>1.2029086681187247</v>
      </c>
      <c r="J127">
        <f t="shared" si="109"/>
        <v>4.3720675752145012E-4</v>
      </c>
      <c r="K127">
        <f t="shared" si="110"/>
        <v>6.5172789708303099E-3</v>
      </c>
      <c r="L127">
        <f t="shared" si="111"/>
        <v>0</v>
      </c>
      <c r="M127">
        <f t="shared" si="112"/>
        <v>1.9125571845586558</v>
      </c>
      <c r="N127">
        <f t="shared" si="113"/>
        <v>105.55</v>
      </c>
      <c r="O127">
        <f t="shared" si="114"/>
        <v>2.1109999999999998</v>
      </c>
      <c r="P127">
        <f t="shared" si="115"/>
        <v>6.0145433405936233</v>
      </c>
      <c r="Q127">
        <f t="shared" si="116"/>
        <v>300.72716702968114</v>
      </c>
      <c r="R127">
        <f t="shared" si="117"/>
        <v>202.60445679879362</v>
      </c>
      <c r="S127">
        <f t="shared" si="118"/>
        <v>4.0520891359758728</v>
      </c>
      <c r="T127">
        <f t="shared" si="119"/>
        <v>11.544986133716463</v>
      </c>
      <c r="U127">
        <f t="shared" si="120"/>
        <v>218.60337876072506</v>
      </c>
      <c r="V127">
        <f t="shared" si="121"/>
        <v>0.13147994959565842</v>
      </c>
      <c r="W127">
        <f t="shared" si="122"/>
        <v>-31.727477181219442</v>
      </c>
      <c r="X127">
        <f t="shared" si="123"/>
        <v>31.077468396351918</v>
      </c>
      <c r="Y127">
        <f t="shared" si="124"/>
        <v>0.99673694261856227</v>
      </c>
      <c r="Z127">
        <f t="shared" si="125"/>
        <v>0.78260321805610389</v>
      </c>
      <c r="AA127">
        <f t="shared" si="126"/>
        <v>-24.321326776021863</v>
      </c>
      <c r="AB127">
        <f t="shared" si="127"/>
        <v>159.07798046161423</v>
      </c>
      <c r="AC127">
        <f t="shared" si="128"/>
        <v>3.1815596092322851</v>
      </c>
      <c r="AD127">
        <f t="shared" si="129"/>
        <v>9.0351433006596018</v>
      </c>
      <c r="AE127">
        <f t="shared" si="130"/>
        <v>171.07970769608079</v>
      </c>
      <c r="AF127">
        <f t="shared" si="131"/>
        <v>0.10289663166341662</v>
      </c>
      <c r="AG127">
        <f t="shared" si="94"/>
        <v>6079.6391411176173</v>
      </c>
      <c r="AH127">
        <f t="shared" si="95"/>
        <v>3178.801235436295</v>
      </c>
      <c r="AI127">
        <f t="shared" si="96"/>
        <v>6079.6391411176173</v>
      </c>
      <c r="AK127" t="b">
        <f t="shared" si="132"/>
        <v>1</v>
      </c>
      <c r="AL127" t="b">
        <f t="shared" si="133"/>
        <v>1</v>
      </c>
      <c r="AM127">
        <f t="shared" si="134"/>
        <v>6079.6391411176173</v>
      </c>
      <c r="AN127" t="b">
        <f t="shared" si="135"/>
        <v>1</v>
      </c>
      <c r="AO127">
        <f t="shared" si="136"/>
        <v>24.321326776021863</v>
      </c>
      <c r="AP127">
        <f>SUM(AO128:$AO$210)</f>
        <v>4757.9451564584961</v>
      </c>
      <c r="AQ127" t="b">
        <f t="shared" si="97"/>
        <v>1</v>
      </c>
      <c r="AR127" t="b">
        <f t="shared" si="137"/>
        <v>1</v>
      </c>
      <c r="AS127" t="b">
        <f t="shared" si="138"/>
        <v>1</v>
      </c>
      <c r="AT127" t="b">
        <f t="shared" si="140"/>
        <v>1</v>
      </c>
      <c r="AU127">
        <f t="shared" si="98"/>
        <v>3178.8012354362945</v>
      </c>
      <c r="AV127" t="b">
        <f t="shared" si="99"/>
        <v>1</v>
      </c>
      <c r="AW127" t="b">
        <f t="shared" si="100"/>
        <v>1</v>
      </c>
      <c r="AX127" t="b">
        <f t="shared" si="139"/>
        <v>1</v>
      </c>
    </row>
    <row r="128" spans="1:50" x14ac:dyDescent="0.35">
      <c r="A128">
        <v>76</v>
      </c>
      <c r="B128">
        <f t="shared" si="101"/>
        <v>13</v>
      </c>
      <c r="C128">
        <f t="shared" si="102"/>
        <v>52</v>
      </c>
      <c r="D128">
        <f t="shared" si="103"/>
        <v>2.729815981108219E-3</v>
      </c>
      <c r="E128">
        <f t="shared" si="104"/>
        <v>2.2776978347627264E-4</v>
      </c>
      <c r="F128">
        <f t="shared" si="105"/>
        <v>0.04</v>
      </c>
      <c r="G128">
        <f t="shared" si="106"/>
        <v>3.3960531989175591E-3</v>
      </c>
      <c r="H128">
        <f t="shared" si="107"/>
        <v>0.02</v>
      </c>
      <c r="I128">
        <f t="shared" si="108"/>
        <v>1.2058753654057479</v>
      </c>
      <c r="J128">
        <f t="shared" si="109"/>
        <v>4.356227358129146E-4</v>
      </c>
      <c r="K128">
        <f t="shared" si="110"/>
        <v>6.4936665467477048E-3</v>
      </c>
      <c r="L128">
        <f t="shared" si="111"/>
        <v>0</v>
      </c>
      <c r="M128">
        <f t="shared" si="112"/>
        <v>1.9056278952760952</v>
      </c>
      <c r="N128">
        <f t="shared" si="113"/>
        <v>105.55</v>
      </c>
      <c r="O128">
        <f t="shared" si="114"/>
        <v>2.1109999999999998</v>
      </c>
      <c r="P128">
        <f t="shared" si="115"/>
        <v>6.0293768270287398</v>
      </c>
      <c r="Q128">
        <f t="shared" si="116"/>
        <v>301.46884135143699</v>
      </c>
      <c r="R128">
        <f t="shared" si="117"/>
        <v>201.87041083016612</v>
      </c>
      <c r="S128">
        <f t="shared" si="118"/>
        <v>4.0374082166033229</v>
      </c>
      <c r="T128">
        <f t="shared" si="119"/>
        <v>11.531527968945287</v>
      </c>
      <c r="U128">
        <f t="shared" si="120"/>
        <v>217.81136790645729</v>
      </c>
      <c r="V128">
        <f t="shared" si="121"/>
        <v>0.13132668143186249</v>
      </c>
      <c r="W128">
        <f t="shared" si="122"/>
        <v>-31.64121994327164</v>
      </c>
      <c r="X128">
        <f t="shared" si="123"/>
        <v>30.993566172383765</v>
      </c>
      <c r="Y128">
        <f t="shared" si="124"/>
        <v>0.99673694261856227</v>
      </c>
      <c r="Z128">
        <f t="shared" si="125"/>
        <v>0.78004953884868911</v>
      </c>
      <c r="AA128">
        <f t="shared" si="126"/>
        <v>-24.176517000044299</v>
      </c>
      <c r="AB128">
        <f t="shared" si="127"/>
        <v>157.98443314599578</v>
      </c>
      <c r="AC128">
        <f t="shared" si="128"/>
        <v>3.1596886629199159</v>
      </c>
      <c r="AD128">
        <f t="shared" si="129"/>
        <v>8.9951630743965314</v>
      </c>
      <c r="AE128">
        <f t="shared" si="130"/>
        <v>169.90365709143418</v>
      </c>
      <c r="AF128">
        <f t="shared" si="131"/>
        <v>0.10244131728945303</v>
      </c>
      <c r="AG128">
        <f t="shared" si="94"/>
        <v>6068.5487314629236</v>
      </c>
      <c r="AH128">
        <f t="shared" si="95"/>
        <v>3184.5402486531543</v>
      </c>
      <c r="AI128">
        <f t="shared" si="96"/>
        <v>6068.5487314629236</v>
      </c>
      <c r="AK128" t="b">
        <f t="shared" si="132"/>
        <v>1</v>
      </c>
      <c r="AL128" t="b">
        <f t="shared" si="133"/>
        <v>1</v>
      </c>
      <c r="AM128">
        <f t="shared" si="134"/>
        <v>6068.5487314629227</v>
      </c>
      <c r="AN128" t="b">
        <f t="shared" si="135"/>
        <v>1</v>
      </c>
      <c r="AO128">
        <f t="shared" si="136"/>
        <v>24.176517000044299</v>
      </c>
      <c r="AP128">
        <f>SUM(AO129:$AO$210)</f>
        <v>4733.7686394584525</v>
      </c>
      <c r="AQ128" t="b">
        <f t="shared" si="97"/>
        <v>1</v>
      </c>
      <c r="AR128" t="b">
        <f t="shared" si="137"/>
        <v>1</v>
      </c>
      <c r="AS128" t="b">
        <f t="shared" si="138"/>
        <v>1</v>
      </c>
      <c r="AT128" t="b">
        <f t="shared" si="140"/>
        <v>1</v>
      </c>
      <c r="AU128">
        <f t="shared" si="98"/>
        <v>3184.5402486531543</v>
      </c>
      <c r="AV128" t="b">
        <f t="shared" si="99"/>
        <v>1</v>
      </c>
      <c r="AW128" t="b">
        <f t="shared" si="100"/>
        <v>1</v>
      </c>
      <c r="AX128" t="b">
        <f t="shared" si="139"/>
        <v>1</v>
      </c>
    </row>
    <row r="129" spans="1:50" x14ac:dyDescent="0.35">
      <c r="A129">
        <v>77</v>
      </c>
      <c r="B129">
        <f t="shared" si="101"/>
        <v>13</v>
      </c>
      <c r="C129">
        <f t="shared" si="102"/>
        <v>52</v>
      </c>
      <c r="D129">
        <f t="shared" si="103"/>
        <v>2.729815981108219E-3</v>
      </c>
      <c r="E129">
        <f t="shared" si="104"/>
        <v>2.2776978347627264E-4</v>
      </c>
      <c r="F129">
        <f t="shared" si="105"/>
        <v>0.04</v>
      </c>
      <c r="G129">
        <f t="shared" si="106"/>
        <v>3.3960531989175591E-3</v>
      </c>
      <c r="H129">
        <f t="shared" si="107"/>
        <v>0.02</v>
      </c>
      <c r="I129">
        <f t="shared" si="108"/>
        <v>1.2088493793686137</v>
      </c>
      <c r="J129">
        <f t="shared" si="109"/>
        <v>4.3404445309338136E-4</v>
      </c>
      <c r="K129">
        <f t="shared" si="110"/>
        <v>6.4701396716455176E-3</v>
      </c>
      <c r="L129">
        <f t="shared" si="111"/>
        <v>0</v>
      </c>
      <c r="M129">
        <f t="shared" si="112"/>
        <v>1.8987237111513562</v>
      </c>
      <c r="N129">
        <f t="shared" si="113"/>
        <v>105.55</v>
      </c>
      <c r="O129">
        <f t="shared" si="114"/>
        <v>2.1109999999999998</v>
      </c>
      <c r="P129">
        <f t="shared" si="115"/>
        <v>6.0442468968430685</v>
      </c>
      <c r="Q129">
        <f t="shared" si="116"/>
        <v>302.21234484215341</v>
      </c>
      <c r="R129">
        <f t="shared" si="117"/>
        <v>201.13902434639184</v>
      </c>
      <c r="S129">
        <f t="shared" si="118"/>
        <v>4.0227804869278367</v>
      </c>
      <c r="T129">
        <f t="shared" si="119"/>
        <v>11.518085492560127</v>
      </c>
      <c r="U129">
        <f t="shared" si="120"/>
        <v>217.02222654669069</v>
      </c>
      <c r="V129">
        <f t="shared" si="121"/>
        <v>0.13117359193508085</v>
      </c>
      <c r="W129">
        <f t="shared" si="122"/>
        <v>-31.555241771721896</v>
      </c>
      <c r="X129">
        <f t="shared" si="123"/>
        <v>30.909934482481532</v>
      </c>
      <c r="Y129">
        <f t="shared" si="124"/>
        <v>0.99673694261856227</v>
      </c>
      <c r="Z129">
        <f t="shared" si="125"/>
        <v>0.77750419244306179</v>
      </c>
      <c r="AA129">
        <f t="shared" si="126"/>
        <v>-24.032603648269742</v>
      </c>
      <c r="AB129">
        <f t="shared" si="127"/>
        <v>156.89840318587821</v>
      </c>
      <c r="AC129">
        <f t="shared" si="128"/>
        <v>3.137968063717564</v>
      </c>
      <c r="AD129">
        <f t="shared" si="129"/>
        <v>8.9553597593831071</v>
      </c>
      <c r="AE129">
        <f t="shared" si="130"/>
        <v>168.73569099337996</v>
      </c>
      <c r="AF129">
        <f t="shared" si="131"/>
        <v>0.10198801766734077</v>
      </c>
      <c r="AG129">
        <f t="shared" si="94"/>
        <v>6057.505646382845</v>
      </c>
      <c r="AH129">
        <f t="shared" si="95"/>
        <v>3190.3038924550369</v>
      </c>
      <c r="AI129">
        <f t="shared" si="96"/>
        <v>6057.505646382845</v>
      </c>
      <c r="AK129" t="b">
        <f t="shared" si="132"/>
        <v>1</v>
      </c>
      <c r="AL129" t="b">
        <f t="shared" si="133"/>
        <v>1</v>
      </c>
      <c r="AM129">
        <f t="shared" si="134"/>
        <v>6057.5056463828441</v>
      </c>
      <c r="AN129" t="b">
        <f t="shared" si="135"/>
        <v>1</v>
      </c>
      <c r="AO129">
        <f t="shared" si="136"/>
        <v>24.032603648269742</v>
      </c>
      <c r="AP129">
        <f>SUM(AO130:$AO$210)</f>
        <v>4709.7360358101814</v>
      </c>
      <c r="AQ129" t="b">
        <f t="shared" si="97"/>
        <v>1</v>
      </c>
      <c r="AR129" t="b">
        <f t="shared" si="137"/>
        <v>1</v>
      </c>
      <c r="AS129" t="b">
        <f t="shared" si="138"/>
        <v>1</v>
      </c>
      <c r="AT129" t="b">
        <f t="shared" si="140"/>
        <v>1</v>
      </c>
      <c r="AU129">
        <f t="shared" si="98"/>
        <v>3190.3038924550369</v>
      </c>
      <c r="AV129" t="b">
        <f t="shared" si="99"/>
        <v>1</v>
      </c>
      <c r="AW129" t="b">
        <f t="shared" si="100"/>
        <v>1</v>
      </c>
      <c r="AX129" t="b">
        <f t="shared" si="139"/>
        <v>1</v>
      </c>
    </row>
    <row r="130" spans="1:50" x14ac:dyDescent="0.35">
      <c r="A130">
        <v>78</v>
      </c>
      <c r="B130">
        <f t="shared" si="101"/>
        <v>13</v>
      </c>
      <c r="C130">
        <f t="shared" si="102"/>
        <v>52</v>
      </c>
      <c r="D130">
        <f t="shared" si="103"/>
        <v>2.729815981108219E-3</v>
      </c>
      <c r="E130">
        <f t="shared" si="104"/>
        <v>2.2776978347627264E-4</v>
      </c>
      <c r="F130">
        <f t="shared" si="105"/>
        <v>0.04</v>
      </c>
      <c r="G130">
        <f t="shared" si="106"/>
        <v>3.3960531989175591E-3</v>
      </c>
      <c r="H130">
        <f t="shared" si="107"/>
        <v>0.02</v>
      </c>
      <c r="I130">
        <f t="shared" si="108"/>
        <v>1.2118307280522185</v>
      </c>
      <c r="J130">
        <f t="shared" si="109"/>
        <v>4.3247188857020925E-4</v>
      </c>
      <c r="K130">
        <f t="shared" si="110"/>
        <v>6.4466980355755614E-3</v>
      </c>
      <c r="L130">
        <f t="shared" si="111"/>
        <v>0</v>
      </c>
      <c r="M130">
        <f t="shared" si="112"/>
        <v>1.8918445412272105</v>
      </c>
      <c r="N130">
        <f t="shared" si="113"/>
        <v>105.55</v>
      </c>
      <c r="O130">
        <f t="shared" si="114"/>
        <v>2.1109999999999998</v>
      </c>
      <c r="P130">
        <f t="shared" si="115"/>
        <v>6.0591536402610924</v>
      </c>
      <c r="Q130">
        <f t="shared" si="116"/>
        <v>302.95768201305464</v>
      </c>
      <c r="R130">
        <f t="shared" si="117"/>
        <v>200.41028771202565</v>
      </c>
      <c r="S130">
        <f t="shared" si="118"/>
        <v>4.008205754240513</v>
      </c>
      <c r="T130">
        <f t="shared" si="119"/>
        <v>11.504658686272791</v>
      </c>
      <c r="U130">
        <f t="shared" si="120"/>
        <v>216.23594428510464</v>
      </c>
      <c r="V130">
        <f t="shared" si="121"/>
        <v>0.13102068089703864</v>
      </c>
      <c r="W130">
        <f t="shared" si="122"/>
        <v>-31.469541694489337</v>
      </c>
      <c r="X130">
        <f t="shared" si="123"/>
        <v>30.826572385477448</v>
      </c>
      <c r="Y130">
        <f t="shared" si="124"/>
        <v>0.99673694261856227</v>
      </c>
      <c r="Z130">
        <f t="shared" si="125"/>
        <v>0.77496715164881169</v>
      </c>
      <c r="AA130">
        <f t="shared" si="126"/>
        <v>-23.889580996669395</v>
      </c>
      <c r="AB130">
        <f t="shared" si="127"/>
        <v>155.81983890482016</v>
      </c>
      <c r="AC130">
        <f t="shared" si="128"/>
        <v>3.1163967780964033</v>
      </c>
      <c r="AD130">
        <f t="shared" si="129"/>
        <v>8.9157325727925851</v>
      </c>
      <c r="AE130">
        <f t="shared" si="130"/>
        <v>167.57575382671868</v>
      </c>
      <c r="AF130">
        <f t="shared" si="131"/>
        <v>0.10153672388186591</v>
      </c>
      <c r="AG130">
        <f t="shared" si="94"/>
        <v>6046.5097712128254</v>
      </c>
      <c r="AH130">
        <f t="shared" si="95"/>
        <v>3196.0923001054557</v>
      </c>
      <c r="AI130">
        <f t="shared" si="96"/>
        <v>6046.5097712128254</v>
      </c>
      <c r="AK130" t="b">
        <f t="shared" si="132"/>
        <v>1</v>
      </c>
      <c r="AL130" t="b">
        <f t="shared" si="133"/>
        <v>1</v>
      </c>
      <c r="AM130">
        <f t="shared" si="134"/>
        <v>6046.5097712128263</v>
      </c>
      <c r="AN130" t="b">
        <f t="shared" si="135"/>
        <v>1</v>
      </c>
      <c r="AO130">
        <f t="shared" si="136"/>
        <v>23.889580996669395</v>
      </c>
      <c r="AP130">
        <f>SUM(AO131:$AO$210)</f>
        <v>4685.8464548135125</v>
      </c>
      <c r="AQ130" t="b">
        <f t="shared" si="97"/>
        <v>1</v>
      </c>
      <c r="AR130" t="b">
        <f t="shared" si="137"/>
        <v>1</v>
      </c>
      <c r="AS130" t="b">
        <f t="shared" si="138"/>
        <v>1</v>
      </c>
      <c r="AT130" t="b">
        <f t="shared" si="140"/>
        <v>1</v>
      </c>
      <c r="AU130">
        <f t="shared" si="98"/>
        <v>3196.0923001054553</v>
      </c>
      <c r="AV130" t="b">
        <f t="shared" si="99"/>
        <v>1</v>
      </c>
      <c r="AW130" t="b">
        <f t="shared" si="100"/>
        <v>1</v>
      </c>
      <c r="AX130" t="b">
        <f t="shared" si="139"/>
        <v>1</v>
      </c>
    </row>
    <row r="131" spans="1:50" x14ac:dyDescent="0.35">
      <c r="A131">
        <v>79</v>
      </c>
      <c r="B131">
        <f t="shared" si="101"/>
        <v>13</v>
      </c>
      <c r="C131">
        <f t="shared" si="102"/>
        <v>52</v>
      </c>
      <c r="D131">
        <f t="shared" si="103"/>
        <v>2.729815981108219E-3</v>
      </c>
      <c r="E131">
        <f t="shared" si="104"/>
        <v>2.2776978347627264E-4</v>
      </c>
      <c r="F131">
        <f t="shared" si="105"/>
        <v>0.04</v>
      </c>
      <c r="G131">
        <f t="shared" si="106"/>
        <v>3.3960531989175591E-3</v>
      </c>
      <c r="H131">
        <f t="shared" si="107"/>
        <v>0.02</v>
      </c>
      <c r="I131">
        <f t="shared" si="108"/>
        <v>1.2148194295459624</v>
      </c>
      <c r="J131">
        <f t="shared" si="109"/>
        <v>4.3090502152609008E-4</v>
      </c>
      <c r="K131">
        <f t="shared" si="110"/>
        <v>6.423341329712607E-3</v>
      </c>
      <c r="L131">
        <f t="shared" si="111"/>
        <v>0</v>
      </c>
      <c r="M131">
        <f t="shared" si="112"/>
        <v>1.8849902948759718</v>
      </c>
      <c r="N131">
        <f t="shared" si="113"/>
        <v>105.55</v>
      </c>
      <c r="O131">
        <f t="shared" si="114"/>
        <v>2.1109999999999998</v>
      </c>
      <c r="P131">
        <f t="shared" si="115"/>
        <v>6.0740971477298125</v>
      </c>
      <c r="Q131">
        <f t="shared" si="116"/>
        <v>303.70485738649063</v>
      </c>
      <c r="R131">
        <f t="shared" si="117"/>
        <v>199.68419132653207</v>
      </c>
      <c r="S131">
        <f t="shared" si="118"/>
        <v>3.9936838265306416</v>
      </c>
      <c r="T131">
        <f t="shared" si="119"/>
        <v>11.491247531816414</v>
      </c>
      <c r="U131">
        <f t="shared" si="120"/>
        <v>215.45251076304504</v>
      </c>
      <c r="V131">
        <f t="shared" si="121"/>
        <v>0.13086794810970387</v>
      </c>
      <c r="W131">
        <f t="shared" si="122"/>
        <v>-31.384118742969711</v>
      </c>
      <c r="X131">
        <f t="shared" si="123"/>
        <v>30.743478943568277</v>
      </c>
      <c r="Y131">
        <f t="shared" si="124"/>
        <v>0.99673694261856227</v>
      </c>
      <c r="Z131">
        <f t="shared" si="125"/>
        <v>0.77243838936425224</v>
      </c>
      <c r="AA131">
        <f t="shared" si="126"/>
        <v>-23.747443358623684</v>
      </c>
      <c r="AB131">
        <f t="shared" si="127"/>
        <v>154.7486889816189</v>
      </c>
      <c r="AC131">
        <f t="shared" si="128"/>
        <v>3.0949737796323782</v>
      </c>
      <c r="AD131">
        <f t="shared" si="129"/>
        <v>8.8762807352622097</v>
      </c>
      <c r="AE131">
        <f t="shared" si="130"/>
        <v>166.42379039829072</v>
      </c>
      <c r="AF131">
        <f t="shared" si="131"/>
        <v>0.1010874270572642</v>
      </c>
      <c r="AG131">
        <f t="shared" si="94"/>
        <v>6035.5609918507307</v>
      </c>
      <c r="AH131">
        <f t="shared" si="95"/>
        <v>3201.9056056985469</v>
      </c>
      <c r="AI131">
        <f t="shared" si="96"/>
        <v>6035.5609918507307</v>
      </c>
      <c r="AK131" t="b">
        <f t="shared" si="132"/>
        <v>1</v>
      </c>
      <c r="AL131" t="b">
        <f t="shared" si="133"/>
        <v>1</v>
      </c>
      <c r="AM131">
        <f t="shared" si="134"/>
        <v>6035.5609918507307</v>
      </c>
      <c r="AN131" t="b">
        <f t="shared" si="135"/>
        <v>1</v>
      </c>
      <c r="AO131">
        <f t="shared" si="136"/>
        <v>23.747443358623684</v>
      </c>
      <c r="AP131">
        <f>SUM(AO132:$AO$210)</f>
        <v>4662.0990114548895</v>
      </c>
      <c r="AQ131" t="b">
        <f t="shared" si="97"/>
        <v>1</v>
      </c>
      <c r="AR131" t="b">
        <f t="shared" si="137"/>
        <v>1</v>
      </c>
      <c r="AS131" t="b">
        <f t="shared" si="138"/>
        <v>1</v>
      </c>
      <c r="AT131" t="b">
        <f t="shared" si="140"/>
        <v>1</v>
      </c>
      <c r="AU131">
        <f t="shared" si="98"/>
        <v>3201.9056056985464</v>
      </c>
      <c r="AV131" t="b">
        <f t="shared" si="99"/>
        <v>1</v>
      </c>
      <c r="AW131" t="b">
        <f t="shared" si="100"/>
        <v>1</v>
      </c>
      <c r="AX131" t="b">
        <f t="shared" si="139"/>
        <v>1</v>
      </c>
    </row>
    <row r="132" spans="1:50" x14ac:dyDescent="0.35">
      <c r="A132">
        <v>80</v>
      </c>
      <c r="B132">
        <f t="shared" si="101"/>
        <v>13</v>
      </c>
      <c r="C132">
        <f t="shared" si="102"/>
        <v>52</v>
      </c>
      <c r="D132">
        <f t="shared" si="103"/>
        <v>2.729815981108219E-3</v>
      </c>
      <c r="E132">
        <f t="shared" si="104"/>
        <v>2.2776978347627264E-4</v>
      </c>
      <c r="F132">
        <f t="shared" si="105"/>
        <v>0.04</v>
      </c>
      <c r="G132">
        <f t="shared" si="106"/>
        <v>3.3960531989175591E-3</v>
      </c>
      <c r="H132">
        <f t="shared" si="107"/>
        <v>0.02</v>
      </c>
      <c r="I132">
        <f t="shared" si="108"/>
        <v>1.2178155019838586</v>
      </c>
      <c r="J132">
        <f t="shared" si="109"/>
        <v>4.2934383131877543E-4</v>
      </c>
      <c r="K132">
        <f t="shared" si="110"/>
        <v>6.4000692463503112E-3</v>
      </c>
      <c r="L132">
        <f t="shared" si="111"/>
        <v>0</v>
      </c>
      <c r="M132">
        <f t="shared" si="112"/>
        <v>1.8781608817983027</v>
      </c>
      <c r="N132">
        <f t="shared" si="113"/>
        <v>105.55</v>
      </c>
      <c r="O132">
        <f t="shared" si="114"/>
        <v>2.1109999999999998</v>
      </c>
      <c r="P132">
        <f t="shared" si="115"/>
        <v>6.0890775099192931</v>
      </c>
      <c r="Q132">
        <f t="shared" si="116"/>
        <v>304.45387549596467</v>
      </c>
      <c r="R132">
        <f t="shared" si="117"/>
        <v>198.96072562415881</v>
      </c>
      <c r="S132">
        <f t="shared" si="118"/>
        <v>3.9792145124831761</v>
      </c>
      <c r="T132">
        <f t="shared" si="119"/>
        <v>11.477852010945416</v>
      </c>
      <c r="U132">
        <f t="shared" si="120"/>
        <v>214.67191565938771</v>
      </c>
      <c r="V132">
        <f t="shared" si="121"/>
        <v>0.1307153933652869</v>
      </c>
      <c r="W132">
        <f t="shared" si="122"/>
        <v>-31.298971952022761</v>
      </c>
      <c r="X132">
        <f t="shared" si="123"/>
        <v>30.66065322230321</v>
      </c>
      <c r="Y132">
        <f t="shared" si="124"/>
        <v>0.99673694261856227</v>
      </c>
      <c r="Z132">
        <f t="shared" si="125"/>
        <v>0.76991787857613136</v>
      </c>
      <c r="AA132">
        <f t="shared" si="126"/>
        <v>-23.606185084674109</v>
      </c>
      <c r="AB132">
        <f t="shared" si="127"/>
        <v>153.68490244786815</v>
      </c>
      <c r="AC132">
        <f t="shared" si="128"/>
        <v>3.0736980489573629</v>
      </c>
      <c r="AD132">
        <f t="shared" si="129"/>
        <v>8.8370034708778782</v>
      </c>
      <c r="AE132">
        <f t="shared" si="130"/>
        <v>165.27974589434999</v>
      </c>
      <c r="AF132">
        <f t="shared" si="131"/>
        <v>0.1006401183570462</v>
      </c>
      <c r="AG132">
        <f t="shared" si="94"/>
        <v>6024.659194755337</v>
      </c>
      <c r="AH132">
        <f t="shared" si="95"/>
        <v>3207.7439441645929</v>
      </c>
      <c r="AI132">
        <f t="shared" si="96"/>
        <v>6024.659194755337</v>
      </c>
      <c r="AK132" t="b">
        <f t="shared" si="132"/>
        <v>1</v>
      </c>
      <c r="AL132" t="b">
        <f t="shared" si="133"/>
        <v>1</v>
      </c>
      <c r="AM132">
        <f t="shared" si="134"/>
        <v>6024.659194755337</v>
      </c>
      <c r="AN132" t="b">
        <f t="shared" si="135"/>
        <v>1</v>
      </c>
      <c r="AO132">
        <f t="shared" si="136"/>
        <v>23.606185084674109</v>
      </c>
      <c r="AP132">
        <f>SUM(AO133:$AO$210)</f>
        <v>4638.492826370215</v>
      </c>
      <c r="AQ132" t="b">
        <f t="shared" si="97"/>
        <v>1</v>
      </c>
      <c r="AR132" t="b">
        <f t="shared" si="137"/>
        <v>1</v>
      </c>
      <c r="AS132" t="b">
        <f t="shared" si="138"/>
        <v>1</v>
      </c>
      <c r="AT132" t="b">
        <f t="shared" si="140"/>
        <v>1</v>
      </c>
      <c r="AU132">
        <f t="shared" si="98"/>
        <v>3207.7439441645929</v>
      </c>
      <c r="AV132" t="b">
        <f t="shared" si="99"/>
        <v>1</v>
      </c>
      <c r="AW132" t="b">
        <f t="shared" si="100"/>
        <v>1</v>
      </c>
      <c r="AX132" t="b">
        <f t="shared" si="139"/>
        <v>1</v>
      </c>
    </row>
    <row r="133" spans="1:50" x14ac:dyDescent="0.35">
      <c r="A133">
        <v>81</v>
      </c>
      <c r="B133">
        <f t="shared" si="101"/>
        <v>13</v>
      </c>
      <c r="C133">
        <f t="shared" si="102"/>
        <v>52</v>
      </c>
      <c r="D133">
        <f t="shared" si="103"/>
        <v>2.729815981108219E-3</v>
      </c>
      <c r="E133">
        <f t="shared" si="104"/>
        <v>2.2776978347627264E-4</v>
      </c>
      <c r="F133">
        <f t="shared" si="105"/>
        <v>0.04</v>
      </c>
      <c r="G133">
        <f t="shared" si="106"/>
        <v>3.3960531989175591E-3</v>
      </c>
      <c r="H133">
        <f t="shared" si="107"/>
        <v>0.02</v>
      </c>
      <c r="I133">
        <f t="shared" si="108"/>
        <v>1.2208189635446443</v>
      </c>
      <c r="J133">
        <f t="shared" si="109"/>
        <v>4.2778829738080468E-4</v>
      </c>
      <c r="K133">
        <f t="shared" si="110"/>
        <v>6.3768814788971694E-3</v>
      </c>
      <c r="L133">
        <f t="shared" si="111"/>
        <v>0</v>
      </c>
      <c r="M133">
        <f t="shared" si="112"/>
        <v>1.8713562120220246</v>
      </c>
      <c r="N133">
        <f t="shared" si="113"/>
        <v>105.55</v>
      </c>
      <c r="O133">
        <f t="shared" si="114"/>
        <v>2.1109999999999998</v>
      </c>
      <c r="P133">
        <f t="shared" si="115"/>
        <v>6.1040948177232215</v>
      </c>
      <c r="Q133">
        <f t="shared" si="116"/>
        <v>305.20474088616106</v>
      </c>
      <c r="R133">
        <f t="shared" si="117"/>
        <v>198.23988107381084</v>
      </c>
      <c r="S133">
        <f t="shared" si="118"/>
        <v>3.9647976214762166</v>
      </c>
      <c r="T133">
        <f t="shared" si="119"/>
        <v>11.464472105435496</v>
      </c>
      <c r="U133">
        <f t="shared" si="120"/>
        <v>213.89414869040235</v>
      </c>
      <c r="V133">
        <f t="shared" si="121"/>
        <v>0.13056301645624049</v>
      </c>
      <c r="W133">
        <f t="shared" si="122"/>
        <v>-31.214100359959463</v>
      </c>
      <c r="X133">
        <f t="shared" si="123"/>
        <v>30.578094290571556</v>
      </c>
      <c r="Y133">
        <f t="shared" si="124"/>
        <v>0.99673694261856227</v>
      </c>
      <c r="Z133">
        <f t="shared" si="125"/>
        <v>0.76740559235934269</v>
      </c>
      <c r="AA133">
        <f t="shared" si="126"/>
        <v>-23.465800562275916</v>
      </c>
      <c r="AB133">
        <f t="shared" si="127"/>
        <v>152.62842868553301</v>
      </c>
      <c r="AC133">
        <f t="shared" si="128"/>
        <v>3.0525685737106603</v>
      </c>
      <c r="AD133">
        <f t="shared" si="129"/>
        <v>8.7979000071588871</v>
      </c>
      <c r="AE133">
        <f t="shared" si="130"/>
        <v>164.14356587795552</v>
      </c>
      <c r="AF133">
        <f t="shared" si="131"/>
        <v>0.10019478898382385</v>
      </c>
      <c r="AG133">
        <f t="shared" si="94"/>
        <v>6013.8042669448268</v>
      </c>
      <c r="AH133">
        <f t="shared" si="95"/>
        <v>3213.6074512755822</v>
      </c>
      <c r="AI133">
        <f t="shared" si="96"/>
        <v>6013.8042669448268</v>
      </c>
      <c r="AK133" t="b">
        <f t="shared" si="132"/>
        <v>1</v>
      </c>
      <c r="AL133" t="b">
        <f t="shared" si="133"/>
        <v>1</v>
      </c>
      <c r="AM133">
        <f t="shared" si="134"/>
        <v>6013.8042669448259</v>
      </c>
      <c r="AN133" t="b">
        <f t="shared" si="135"/>
        <v>1</v>
      </c>
      <c r="AO133">
        <f t="shared" si="136"/>
        <v>23.465800562275916</v>
      </c>
      <c r="AP133">
        <f>SUM(AO134:$AO$210)</f>
        <v>4615.0270258079381</v>
      </c>
      <c r="AQ133" t="b">
        <f t="shared" si="97"/>
        <v>1</v>
      </c>
      <c r="AR133" t="b">
        <f t="shared" si="137"/>
        <v>1</v>
      </c>
      <c r="AS133" t="b">
        <f t="shared" si="138"/>
        <v>1</v>
      </c>
      <c r="AT133" t="b">
        <f t="shared" si="140"/>
        <v>1</v>
      </c>
      <c r="AU133">
        <f t="shared" si="98"/>
        <v>3213.6074512755827</v>
      </c>
      <c r="AV133" t="b">
        <f t="shared" si="99"/>
        <v>1</v>
      </c>
      <c r="AW133" t="b">
        <f t="shared" si="100"/>
        <v>1</v>
      </c>
      <c r="AX133" t="b">
        <f t="shared" si="139"/>
        <v>1</v>
      </c>
    </row>
    <row r="134" spans="1:50" x14ac:dyDescent="0.35">
      <c r="A134">
        <v>82</v>
      </c>
      <c r="B134">
        <f t="shared" si="101"/>
        <v>13</v>
      </c>
      <c r="C134">
        <f t="shared" si="102"/>
        <v>52</v>
      </c>
      <c r="D134">
        <f t="shared" si="103"/>
        <v>2.729815981108219E-3</v>
      </c>
      <c r="E134">
        <f t="shared" si="104"/>
        <v>2.2776978347627264E-4</v>
      </c>
      <c r="F134">
        <f t="shared" si="105"/>
        <v>0.04</v>
      </c>
      <c r="G134">
        <f t="shared" si="106"/>
        <v>3.3960531989175591E-3</v>
      </c>
      <c r="H134">
        <f t="shared" si="107"/>
        <v>0.02</v>
      </c>
      <c r="I134">
        <f t="shared" si="108"/>
        <v>1.2238298324518895</v>
      </c>
      <c r="J134">
        <f t="shared" si="109"/>
        <v>4.2623839921923428E-4</v>
      </c>
      <c r="K134">
        <f t="shared" si="110"/>
        <v>6.3537777218724721E-3</v>
      </c>
      <c r="L134">
        <f t="shared" si="111"/>
        <v>0</v>
      </c>
      <c r="M134">
        <f t="shared" si="112"/>
        <v>1.8645761959009328</v>
      </c>
      <c r="N134">
        <f t="shared" si="113"/>
        <v>105.55</v>
      </c>
      <c r="O134">
        <f t="shared" si="114"/>
        <v>2.1109999999999998</v>
      </c>
      <c r="P134">
        <f t="shared" si="115"/>
        <v>6.1191491622594469</v>
      </c>
      <c r="Q134">
        <f t="shared" si="116"/>
        <v>305.95745811297235</v>
      </c>
      <c r="R134">
        <f t="shared" si="117"/>
        <v>197.52164817892469</v>
      </c>
      <c r="S134">
        <f t="shared" si="118"/>
        <v>3.950432963578494</v>
      </c>
      <c r="T134">
        <f t="shared" si="119"/>
        <v>11.451107797083584</v>
      </c>
      <c r="U134">
        <f t="shared" si="120"/>
        <v>213.11919960961714</v>
      </c>
      <c r="V134">
        <f t="shared" si="121"/>
        <v>0.13041081717525926</v>
      </c>
      <c r="W134">
        <f t="shared" si="122"/>
        <v>-31.129503008529781</v>
      </c>
      <c r="X134">
        <f t="shared" si="123"/>
        <v>30.495801220590721</v>
      </c>
      <c r="Y134">
        <f t="shared" si="124"/>
        <v>0.99673694261856227</v>
      </c>
      <c r="Z134">
        <f t="shared" si="125"/>
        <v>0.76490150387663791</v>
      </c>
      <c r="AA134">
        <f t="shared" si="126"/>
        <v>-23.326284215552818</v>
      </c>
      <c r="AB134">
        <f t="shared" si="127"/>
        <v>151.57921742454138</v>
      </c>
      <c r="AC134">
        <f t="shared" si="128"/>
        <v>3.0315843484908278</v>
      </c>
      <c r="AD134">
        <f t="shared" si="129"/>
        <v>8.7589695750427268</v>
      </c>
      <c r="AE134">
        <f t="shared" si="130"/>
        <v>163.01519628638152</v>
      </c>
      <c r="AF134">
        <f t="shared" si="131"/>
        <v>9.9751430179137096E-2</v>
      </c>
      <c r="AG134">
        <f t="shared" si="94"/>
        <v>6002.9960959952914</v>
      </c>
      <c r="AH134">
        <f t="shared" si="95"/>
        <v>3219.4962636508085</v>
      </c>
      <c r="AI134">
        <f t="shared" si="96"/>
        <v>6002.9960959952914</v>
      </c>
      <c r="AK134" t="b">
        <f t="shared" si="132"/>
        <v>1</v>
      </c>
      <c r="AL134" t="b">
        <f t="shared" si="133"/>
        <v>1</v>
      </c>
      <c r="AM134">
        <f t="shared" si="134"/>
        <v>6002.9960959952914</v>
      </c>
      <c r="AN134" t="b">
        <f t="shared" si="135"/>
        <v>1</v>
      </c>
      <c r="AO134">
        <f t="shared" si="136"/>
        <v>23.326284215552818</v>
      </c>
      <c r="AP134">
        <f>SUM(AO135:$AO$210)</f>
        <v>4591.7007415923872</v>
      </c>
      <c r="AQ134" t="b">
        <f t="shared" si="97"/>
        <v>1</v>
      </c>
      <c r="AR134" t="b">
        <f t="shared" si="137"/>
        <v>1</v>
      </c>
      <c r="AS134" t="b">
        <f t="shared" si="138"/>
        <v>1</v>
      </c>
      <c r="AT134" t="b">
        <f t="shared" si="140"/>
        <v>1</v>
      </c>
      <c r="AU134">
        <f t="shared" si="98"/>
        <v>3219.4962636508085</v>
      </c>
      <c r="AV134" t="b">
        <f t="shared" si="99"/>
        <v>1</v>
      </c>
      <c r="AW134" t="b">
        <f t="shared" si="100"/>
        <v>1</v>
      </c>
      <c r="AX134" t="b">
        <f t="shared" si="139"/>
        <v>1</v>
      </c>
    </row>
    <row r="135" spans="1:50" x14ac:dyDescent="0.35">
      <c r="A135">
        <v>83</v>
      </c>
      <c r="B135">
        <f t="shared" si="101"/>
        <v>13</v>
      </c>
      <c r="C135">
        <f t="shared" si="102"/>
        <v>52</v>
      </c>
      <c r="D135">
        <f t="shared" si="103"/>
        <v>2.729815981108219E-3</v>
      </c>
      <c r="E135">
        <f t="shared" si="104"/>
        <v>2.2776978347627264E-4</v>
      </c>
      <c r="F135">
        <f t="shared" si="105"/>
        <v>0.04</v>
      </c>
      <c r="G135">
        <f t="shared" si="106"/>
        <v>3.3960531989175591E-3</v>
      </c>
      <c r="H135">
        <f t="shared" si="107"/>
        <v>0.02</v>
      </c>
      <c r="I135">
        <f t="shared" si="108"/>
        <v>1.2268481269741089</v>
      </c>
      <c r="J135">
        <f t="shared" si="109"/>
        <v>4.2469411641536756E-4</v>
      </c>
      <c r="K135">
        <f t="shared" si="110"/>
        <v>6.3307576709022819E-3</v>
      </c>
      <c r="L135">
        <f t="shared" si="111"/>
        <v>0</v>
      </c>
      <c r="M135">
        <f t="shared" si="112"/>
        <v>1.8578207441136152</v>
      </c>
      <c r="N135">
        <f t="shared" si="113"/>
        <v>105.55</v>
      </c>
      <c r="O135">
        <f t="shared" si="114"/>
        <v>2.1109999999999998</v>
      </c>
      <c r="P135">
        <f t="shared" si="115"/>
        <v>6.1342406348705447</v>
      </c>
      <c r="Q135">
        <f t="shared" si="116"/>
        <v>306.71203174352723</v>
      </c>
      <c r="R135">
        <f t="shared" si="117"/>
        <v>196.80601747734346</v>
      </c>
      <c r="S135">
        <f t="shared" si="118"/>
        <v>3.9361203495468691</v>
      </c>
      <c r="T135">
        <f t="shared" si="119"/>
        <v>11.437759067707843</v>
      </c>
      <c r="U135">
        <f t="shared" si="120"/>
        <v>212.34705820768377</v>
      </c>
      <c r="V135">
        <f t="shared" si="121"/>
        <v>0.13025879531527948</v>
      </c>
      <c r="W135">
        <f t="shared" si="122"/>
        <v>-31.045178942910319</v>
      </c>
      <c r="X135">
        <f t="shared" si="123"/>
        <v>30.413773087894441</v>
      </c>
      <c r="Y135">
        <f t="shared" si="124"/>
        <v>0.99673694261856227</v>
      </c>
      <c r="Z135">
        <f t="shared" si="125"/>
        <v>0.76240558637834044</v>
      </c>
      <c r="AA135">
        <f t="shared" si="126"/>
        <v>-23.18763050505396</v>
      </c>
      <c r="AB135">
        <f t="shared" si="127"/>
        <v>150.53721874039189</v>
      </c>
      <c r="AC135">
        <f t="shared" si="128"/>
        <v>3.010744374807838</v>
      </c>
      <c r="AD135">
        <f t="shared" si="129"/>
        <v>8.7202114088699787</v>
      </c>
      <c r="AE135">
        <f t="shared" si="130"/>
        <v>161.89458342854473</v>
      </c>
      <c r="AF135">
        <f t="shared" si="131"/>
        <v>9.9310033223281871E-2</v>
      </c>
      <c r="AG135">
        <f t="shared" si="94"/>
        <v>5992.2345700392416</v>
      </c>
      <c r="AH135">
        <f t="shared" si="95"/>
        <v>3225.4105187625064</v>
      </c>
      <c r="AI135">
        <f t="shared" si="96"/>
        <v>5992.2345700392416</v>
      </c>
      <c r="AK135" t="b">
        <f t="shared" si="132"/>
        <v>1</v>
      </c>
      <c r="AL135" t="b">
        <f t="shared" si="133"/>
        <v>1</v>
      </c>
      <c r="AM135">
        <f t="shared" si="134"/>
        <v>5992.2345700392416</v>
      </c>
      <c r="AN135" t="b">
        <f t="shared" si="135"/>
        <v>1</v>
      </c>
      <c r="AO135">
        <f t="shared" si="136"/>
        <v>23.18763050505396</v>
      </c>
      <c r="AP135">
        <f>SUM(AO136:$AO$210)</f>
        <v>4568.5131110873317</v>
      </c>
      <c r="AQ135" t="b">
        <f t="shared" si="97"/>
        <v>1</v>
      </c>
      <c r="AR135" t="b">
        <f t="shared" si="137"/>
        <v>1</v>
      </c>
      <c r="AS135" t="b">
        <f t="shared" si="138"/>
        <v>1</v>
      </c>
      <c r="AT135" t="b">
        <f t="shared" si="140"/>
        <v>1</v>
      </c>
      <c r="AU135">
        <f t="shared" si="98"/>
        <v>3225.4105187625069</v>
      </c>
      <c r="AV135" t="b">
        <f t="shared" si="99"/>
        <v>1</v>
      </c>
      <c r="AW135" t="b">
        <f t="shared" si="100"/>
        <v>1</v>
      </c>
      <c r="AX135" t="b">
        <f t="shared" si="139"/>
        <v>1</v>
      </c>
    </row>
    <row r="136" spans="1:50" x14ac:dyDescent="0.35">
      <c r="A136">
        <v>84</v>
      </c>
      <c r="B136">
        <f t="shared" si="101"/>
        <v>13</v>
      </c>
      <c r="C136">
        <f t="shared" si="102"/>
        <v>52</v>
      </c>
      <c r="D136">
        <f t="shared" si="103"/>
        <v>2.729815981108219E-3</v>
      </c>
      <c r="E136">
        <f t="shared" si="104"/>
        <v>2.2776978347627264E-4</v>
      </c>
      <c r="F136">
        <f t="shared" si="105"/>
        <v>0.04</v>
      </c>
      <c r="G136">
        <f t="shared" si="106"/>
        <v>3.3960531989175591E-3</v>
      </c>
      <c r="H136">
        <f t="shared" si="107"/>
        <v>0.02</v>
      </c>
      <c r="I136">
        <f t="shared" si="108"/>
        <v>1.2298738654248726</v>
      </c>
      <c r="J136">
        <f t="shared" si="109"/>
        <v>4.2315542862448582E-4</v>
      </c>
      <c r="K136">
        <f t="shared" si="110"/>
        <v>6.3078210227154232E-3</v>
      </c>
      <c r="L136">
        <f t="shared" si="111"/>
        <v>0</v>
      </c>
      <c r="M136">
        <f t="shared" si="112"/>
        <v>1.8510897676622753</v>
      </c>
      <c r="N136">
        <f t="shared" si="113"/>
        <v>105.55</v>
      </c>
      <c r="O136">
        <f t="shared" si="114"/>
        <v>2.1109999999999998</v>
      </c>
      <c r="P136">
        <f t="shared" si="115"/>
        <v>6.1493693271243632</v>
      </c>
      <c r="Q136">
        <f t="shared" si="116"/>
        <v>307.46846635621819</v>
      </c>
      <c r="R136">
        <f t="shared" si="117"/>
        <v>196.09297954119208</v>
      </c>
      <c r="S136">
        <f t="shared" si="118"/>
        <v>3.9218595908238418</v>
      </c>
      <c r="T136">
        <f t="shared" si="119"/>
        <v>11.424425899147625</v>
      </c>
      <c r="U136">
        <f t="shared" si="120"/>
        <v>211.5777143122429</v>
      </c>
      <c r="V136">
        <f t="shared" si="121"/>
        <v>0.1301069506694788</v>
      </c>
      <c r="W136">
        <f t="shared" si="122"/>
        <v>-30.961127211691753</v>
      </c>
      <c r="X136">
        <f t="shared" si="123"/>
        <v>30.332008971320505</v>
      </c>
      <c r="Y136">
        <f t="shared" si="124"/>
        <v>0.99673694261856227</v>
      </c>
      <c r="Z136">
        <f t="shared" si="125"/>
        <v>0.75991781320205931</v>
      </c>
      <c r="AA136">
        <f t="shared" si="126"/>
        <v>-23.049833927511145</v>
      </c>
      <c r="AB136">
        <f t="shared" si="127"/>
        <v>149.50238305177845</v>
      </c>
      <c r="AC136">
        <f t="shared" si="128"/>
        <v>2.9900476610355695</v>
      </c>
      <c r="AD136">
        <f t="shared" si="129"/>
        <v>8.6816247463692342</v>
      </c>
      <c r="AE136">
        <f t="shared" si="130"/>
        <v>160.78167398244966</v>
      </c>
      <c r="AF136">
        <f t="shared" si="131"/>
        <v>9.8870589435138545E-2</v>
      </c>
      <c r="AG136">
        <f t="shared" si="94"/>
        <v>5981.5195777641266</v>
      </c>
      <c r="AH136">
        <f t="shared" si="95"/>
        <v>3231.3503549415295</v>
      </c>
      <c r="AI136">
        <f t="shared" si="96"/>
        <v>5981.5195777641266</v>
      </c>
      <c r="AK136" t="b">
        <f t="shared" si="132"/>
        <v>1</v>
      </c>
      <c r="AL136" t="b">
        <f t="shared" si="133"/>
        <v>1</v>
      </c>
      <c r="AM136">
        <f t="shared" si="134"/>
        <v>5981.5195777641256</v>
      </c>
      <c r="AN136" t="b">
        <f t="shared" si="135"/>
        <v>1</v>
      </c>
      <c r="AO136">
        <f t="shared" si="136"/>
        <v>23.049833927511145</v>
      </c>
      <c r="AP136">
        <f>SUM(AO137:$AO$210)</f>
        <v>4545.4632771598208</v>
      </c>
      <c r="AQ136" t="b">
        <f t="shared" si="97"/>
        <v>1</v>
      </c>
      <c r="AR136" t="b">
        <f t="shared" si="137"/>
        <v>1</v>
      </c>
      <c r="AS136" t="b">
        <f t="shared" si="138"/>
        <v>1</v>
      </c>
      <c r="AT136" t="b">
        <f t="shared" si="140"/>
        <v>1</v>
      </c>
      <c r="AU136">
        <f t="shared" si="98"/>
        <v>3231.3503549415291</v>
      </c>
      <c r="AV136" t="b">
        <f t="shared" si="99"/>
        <v>1</v>
      </c>
      <c r="AW136" t="b">
        <f t="shared" si="100"/>
        <v>1</v>
      </c>
      <c r="AX136" t="b">
        <f t="shared" si="139"/>
        <v>1</v>
      </c>
    </row>
    <row r="137" spans="1:50" x14ac:dyDescent="0.35">
      <c r="A137">
        <v>85</v>
      </c>
      <c r="B137">
        <f t="shared" si="101"/>
        <v>13</v>
      </c>
      <c r="C137">
        <f t="shared" si="102"/>
        <v>52</v>
      </c>
      <c r="D137">
        <f t="shared" si="103"/>
        <v>2.729815981108219E-3</v>
      </c>
      <c r="E137">
        <f t="shared" si="104"/>
        <v>2.2776978347627264E-4</v>
      </c>
      <c r="F137">
        <f t="shared" si="105"/>
        <v>0.04</v>
      </c>
      <c r="G137">
        <f t="shared" si="106"/>
        <v>3.3960531989175591E-3</v>
      </c>
      <c r="H137">
        <f t="shared" si="107"/>
        <v>0.02</v>
      </c>
      <c r="I137">
        <f t="shared" si="108"/>
        <v>1.232907066162916</v>
      </c>
      <c r="J137">
        <f t="shared" si="109"/>
        <v>4.2162231557558028E-4</v>
      </c>
      <c r="K137">
        <f t="shared" si="110"/>
        <v>6.2849674751394857E-3</v>
      </c>
      <c r="L137">
        <f t="shared" si="111"/>
        <v>0</v>
      </c>
      <c r="M137">
        <f t="shared" si="112"/>
        <v>1.8443831778715603</v>
      </c>
      <c r="N137">
        <f t="shared" si="113"/>
        <v>105.55</v>
      </c>
      <c r="O137">
        <f t="shared" si="114"/>
        <v>2.1109999999999998</v>
      </c>
      <c r="P137">
        <f t="shared" si="115"/>
        <v>6.16453533081458</v>
      </c>
      <c r="Q137">
        <f t="shared" si="116"/>
        <v>308.22676654072899</v>
      </c>
      <c r="R137">
        <f t="shared" si="117"/>
        <v>195.38252497675316</v>
      </c>
      <c r="S137">
        <f t="shared" si="118"/>
        <v>3.9076504995350634</v>
      </c>
      <c r="T137">
        <f t="shared" si="119"/>
        <v>11.411108273263448</v>
      </c>
      <c r="U137">
        <f t="shared" si="120"/>
        <v>210.81115778779014</v>
      </c>
      <c r="V137">
        <f t="shared" si="121"/>
        <v>0.12995528303127596</v>
      </c>
      <c r="W137">
        <f t="shared" si="122"/>
        <v>-30.877346866866755</v>
      </c>
      <c r="X137">
        <f t="shared" si="123"/>
        <v>30.250507952999158</v>
      </c>
      <c r="Y137">
        <f t="shared" si="124"/>
        <v>0.99673694261856227</v>
      </c>
      <c r="Z137">
        <f t="shared" si="125"/>
        <v>0.7574381577724042</v>
      </c>
      <c r="AA137">
        <f t="shared" si="126"/>
        <v>-22.912889015599092</v>
      </c>
      <c r="AB137">
        <f t="shared" si="127"/>
        <v>148.47466111823098</v>
      </c>
      <c r="AC137">
        <f t="shared" si="128"/>
        <v>2.96949322236462</v>
      </c>
      <c r="AD137">
        <f t="shared" si="129"/>
        <v>8.6432088286421056</v>
      </c>
      <c r="AE137">
        <f t="shared" si="130"/>
        <v>159.67641499265139</v>
      </c>
      <c r="AF137">
        <f t="shared" si="131"/>
        <v>9.8433090172001039E-2</v>
      </c>
      <c r="AG137">
        <f t="shared" si="94"/>
        <v>5970.8510084108557</v>
      </c>
      <c r="AH137">
        <f t="shared" si="95"/>
        <v>3237.3159113830607</v>
      </c>
      <c r="AI137">
        <f t="shared" si="96"/>
        <v>5970.8510084108557</v>
      </c>
      <c r="AK137" t="b">
        <f t="shared" si="132"/>
        <v>1</v>
      </c>
      <c r="AL137" t="b">
        <f t="shared" si="133"/>
        <v>1</v>
      </c>
      <c r="AM137">
        <f t="shared" si="134"/>
        <v>5970.8510084108566</v>
      </c>
      <c r="AN137" t="b">
        <f t="shared" si="135"/>
        <v>1</v>
      </c>
      <c r="AO137">
        <f t="shared" si="136"/>
        <v>22.912889015599092</v>
      </c>
      <c r="AP137">
        <f>SUM(AO138:$AO$210)</f>
        <v>4522.5503881442219</v>
      </c>
      <c r="AQ137" t="b">
        <f t="shared" si="97"/>
        <v>1</v>
      </c>
      <c r="AR137" t="b">
        <f t="shared" si="137"/>
        <v>1</v>
      </c>
      <c r="AS137" t="b">
        <f t="shared" si="138"/>
        <v>1</v>
      </c>
      <c r="AT137" t="b">
        <f t="shared" si="140"/>
        <v>1</v>
      </c>
      <c r="AU137">
        <f t="shared" si="98"/>
        <v>3237.3159113830607</v>
      </c>
      <c r="AV137" t="b">
        <f t="shared" si="99"/>
        <v>1</v>
      </c>
      <c r="AW137" t="b">
        <f t="shared" si="100"/>
        <v>1</v>
      </c>
      <c r="AX137" t="b">
        <f t="shared" si="139"/>
        <v>1</v>
      </c>
    </row>
    <row r="138" spans="1:50" x14ac:dyDescent="0.35">
      <c r="A138">
        <v>86</v>
      </c>
      <c r="B138">
        <f t="shared" si="101"/>
        <v>13</v>
      </c>
      <c r="C138">
        <f t="shared" si="102"/>
        <v>52</v>
      </c>
      <c r="D138">
        <f t="shared" si="103"/>
        <v>2.729815981108219E-3</v>
      </c>
      <c r="E138">
        <f t="shared" si="104"/>
        <v>2.2776978347627264E-4</v>
      </c>
      <c r="F138">
        <f t="shared" si="105"/>
        <v>0.04</v>
      </c>
      <c r="G138">
        <f t="shared" si="106"/>
        <v>3.3960531989175591E-3</v>
      </c>
      <c r="H138">
        <f t="shared" si="107"/>
        <v>0.02</v>
      </c>
      <c r="I138">
        <f t="shared" si="108"/>
        <v>1.2359477475922533</v>
      </c>
      <c r="J138">
        <f t="shared" si="109"/>
        <v>4.2009475707108489E-4</v>
      </c>
      <c r="K138">
        <f t="shared" si="110"/>
        <v>6.2621967270968457E-3</v>
      </c>
      <c r="L138">
        <f t="shared" si="111"/>
        <v>0</v>
      </c>
      <c r="M138">
        <f t="shared" si="112"/>
        <v>1.8377008863873923</v>
      </c>
      <c r="N138">
        <f t="shared" si="113"/>
        <v>105.55</v>
      </c>
      <c r="O138">
        <f t="shared" si="114"/>
        <v>2.1109999999999998</v>
      </c>
      <c r="P138">
        <f t="shared" si="115"/>
        <v>6.1797387379612667</v>
      </c>
      <c r="Q138">
        <f t="shared" si="116"/>
        <v>308.98693689806333</v>
      </c>
      <c r="R138">
        <f t="shared" si="117"/>
        <v>194.67464442434317</v>
      </c>
      <c r="S138">
        <f t="shared" si="118"/>
        <v>3.8934928884868634</v>
      </c>
      <c r="T138">
        <f t="shared" si="119"/>
        <v>11.397806171936987</v>
      </c>
      <c r="U138">
        <f t="shared" si="120"/>
        <v>210.04737853554244</v>
      </c>
      <c r="V138">
        <f t="shared" si="121"/>
        <v>0.12980379219433055</v>
      </c>
      <c r="W138">
        <f t="shared" si="122"/>
        <v>-30.793836963817448</v>
      </c>
      <c r="X138">
        <f t="shared" si="123"/>
        <v>30.169269118340793</v>
      </c>
      <c r="Y138">
        <f t="shared" si="124"/>
        <v>0.99673694261856227</v>
      </c>
      <c r="Z138">
        <f t="shared" si="125"/>
        <v>0.7549665936007024</v>
      </c>
      <c r="AA138">
        <f t="shared" si="126"/>
        <v>-22.776790337696639</v>
      </c>
      <c r="AB138">
        <f t="shared" si="127"/>
        <v>147.45400403777234</v>
      </c>
      <c r="AC138">
        <f t="shared" si="128"/>
        <v>2.9490800807554467</v>
      </c>
      <c r="AD138">
        <f t="shared" si="129"/>
        <v>8.6049629001483279</v>
      </c>
      <c r="AE138">
        <f t="shared" si="130"/>
        <v>158.57875386773577</v>
      </c>
      <c r="AF138">
        <f t="shared" si="131"/>
        <v>9.7997526829407183E-2</v>
      </c>
      <c r="AG138">
        <f t="shared" si="94"/>
        <v>5960.2287517723325</v>
      </c>
      <c r="AH138">
        <f t="shared" si="95"/>
        <v>3243.3073281523684</v>
      </c>
      <c r="AI138">
        <f t="shared" si="96"/>
        <v>5960.2287517723325</v>
      </c>
      <c r="AK138" t="b">
        <f t="shared" si="132"/>
        <v>1</v>
      </c>
      <c r="AL138" t="b">
        <f t="shared" si="133"/>
        <v>1</v>
      </c>
      <c r="AM138">
        <f t="shared" si="134"/>
        <v>5960.2287517723325</v>
      </c>
      <c r="AN138" t="b">
        <f t="shared" si="135"/>
        <v>1</v>
      </c>
      <c r="AO138">
        <f t="shared" si="136"/>
        <v>22.776790337696639</v>
      </c>
      <c r="AP138">
        <f>SUM(AO139:$AO$210)</f>
        <v>4499.7735978065248</v>
      </c>
      <c r="AQ138" t="b">
        <f t="shared" si="97"/>
        <v>1</v>
      </c>
      <c r="AR138" t="b">
        <f t="shared" si="137"/>
        <v>1</v>
      </c>
      <c r="AS138" t="b">
        <f t="shared" si="138"/>
        <v>1</v>
      </c>
      <c r="AT138" t="b">
        <f t="shared" si="140"/>
        <v>1</v>
      </c>
      <c r="AU138">
        <f t="shared" si="98"/>
        <v>3243.3073281523684</v>
      </c>
      <c r="AV138" t="b">
        <f t="shared" si="99"/>
        <v>1</v>
      </c>
      <c r="AW138" t="b">
        <f t="shared" si="100"/>
        <v>1</v>
      </c>
      <c r="AX138" t="b">
        <f t="shared" si="139"/>
        <v>1</v>
      </c>
    </row>
    <row r="139" spans="1:50" x14ac:dyDescent="0.35">
      <c r="A139">
        <v>87</v>
      </c>
      <c r="B139">
        <f t="shared" si="101"/>
        <v>14</v>
      </c>
      <c r="C139">
        <f t="shared" si="102"/>
        <v>53</v>
      </c>
      <c r="D139">
        <f t="shared" si="103"/>
        <v>2.9824472372410593E-3</v>
      </c>
      <c r="E139">
        <f t="shared" si="104"/>
        <v>2.4887765779768589E-4</v>
      </c>
      <c r="F139">
        <f t="shared" si="105"/>
        <v>0.04</v>
      </c>
      <c r="G139">
        <f t="shared" si="106"/>
        <v>3.3960531989175591E-3</v>
      </c>
      <c r="H139">
        <f t="shared" si="107"/>
        <v>0.02</v>
      </c>
      <c r="I139">
        <f t="shared" si="108"/>
        <v>1.2389959281622869</v>
      </c>
      <c r="J139">
        <f t="shared" si="109"/>
        <v>4.5736269233682546E-4</v>
      </c>
      <c r="K139">
        <f t="shared" si="110"/>
        <v>6.2393767458351615E-3</v>
      </c>
      <c r="L139">
        <f t="shared" si="111"/>
        <v>0</v>
      </c>
      <c r="M139">
        <f t="shared" si="112"/>
        <v>1.8310041469492204</v>
      </c>
      <c r="N139">
        <f t="shared" si="113"/>
        <v>105.55</v>
      </c>
      <c r="O139">
        <f t="shared" si="114"/>
        <v>2.1109999999999998</v>
      </c>
      <c r="P139">
        <f t="shared" si="115"/>
        <v>6.1949796408114342</v>
      </c>
      <c r="Q139">
        <f t="shared" si="116"/>
        <v>309.74898204057172</v>
      </c>
      <c r="R139">
        <f t="shared" si="117"/>
        <v>193.96932855818926</v>
      </c>
      <c r="S139">
        <f t="shared" si="118"/>
        <v>3.8793865711637854</v>
      </c>
      <c r="T139">
        <f t="shared" si="119"/>
        <v>11.384519577071021</v>
      </c>
      <c r="U139">
        <f t="shared" si="120"/>
        <v>228.68134616841272</v>
      </c>
      <c r="V139">
        <f t="shared" si="121"/>
        <v>0.14166762837466687</v>
      </c>
      <c r="W139">
        <f t="shared" si="122"/>
        <v>-50.117591386832935</v>
      </c>
      <c r="X139">
        <f t="shared" si="123"/>
        <v>49.495286381554138</v>
      </c>
      <c r="Y139">
        <f t="shared" si="124"/>
        <v>0.99673694261856227</v>
      </c>
      <c r="Z139">
        <f t="shared" si="125"/>
        <v>0.75250309428471485</v>
      </c>
      <c r="AA139">
        <f t="shared" si="126"/>
        <v>-37.245356154627615</v>
      </c>
      <c r="AB139">
        <f t="shared" si="127"/>
        <v>146.44036324459159</v>
      </c>
      <c r="AC139">
        <f t="shared" si="128"/>
        <v>2.928807264891832</v>
      </c>
      <c r="AD139">
        <f t="shared" si="129"/>
        <v>8.5668862086908568</v>
      </c>
      <c r="AE139">
        <f t="shared" si="130"/>
        <v>172.08342059692458</v>
      </c>
      <c r="AF139">
        <f t="shared" si="131"/>
        <v>0.10660532871191389</v>
      </c>
      <c r="AG139">
        <f t="shared" si="94"/>
        <v>5930.2457033664614</v>
      </c>
      <c r="AH139">
        <f t="shared" si="95"/>
        <v>3238.7942502737137</v>
      </c>
      <c r="AI139">
        <f t="shared" si="96"/>
        <v>5930.2457033664614</v>
      </c>
      <c r="AK139" t="b">
        <f t="shared" si="132"/>
        <v>1</v>
      </c>
      <c r="AL139" t="b">
        <f t="shared" si="133"/>
        <v>1</v>
      </c>
      <c r="AM139">
        <f t="shared" si="134"/>
        <v>5930.2457033664614</v>
      </c>
      <c r="AN139" t="b">
        <f t="shared" si="135"/>
        <v>1</v>
      </c>
      <c r="AO139">
        <f t="shared" si="136"/>
        <v>37.245356154627615</v>
      </c>
      <c r="AP139">
        <f>SUM(AO140:$AO$210)</f>
        <v>4462.5282416518985</v>
      </c>
      <c r="AQ139" t="b">
        <f t="shared" si="97"/>
        <v>1</v>
      </c>
      <c r="AR139" t="b">
        <f t="shared" si="137"/>
        <v>1</v>
      </c>
      <c r="AS139" t="b">
        <f t="shared" si="138"/>
        <v>1</v>
      </c>
      <c r="AT139" t="b">
        <f t="shared" si="140"/>
        <v>1</v>
      </c>
      <c r="AU139">
        <f t="shared" si="98"/>
        <v>3238.7942502737142</v>
      </c>
      <c r="AV139" t="b">
        <f t="shared" si="99"/>
        <v>1</v>
      </c>
      <c r="AW139" t="b">
        <f t="shared" si="100"/>
        <v>1</v>
      </c>
      <c r="AX139" t="b">
        <f t="shared" si="139"/>
        <v>1</v>
      </c>
    </row>
    <row r="140" spans="1:50" x14ac:dyDescent="0.35">
      <c r="A140">
        <v>88</v>
      </c>
      <c r="B140">
        <f t="shared" si="101"/>
        <v>14</v>
      </c>
      <c r="C140">
        <f t="shared" si="102"/>
        <v>53</v>
      </c>
      <c r="D140">
        <f t="shared" si="103"/>
        <v>2.9824472372410593E-3</v>
      </c>
      <c r="E140">
        <f t="shared" si="104"/>
        <v>2.4887765779768589E-4</v>
      </c>
      <c r="F140">
        <f t="shared" si="105"/>
        <v>0.04</v>
      </c>
      <c r="G140">
        <f t="shared" si="106"/>
        <v>3.3960531989175591E-3</v>
      </c>
      <c r="H140">
        <f t="shared" si="107"/>
        <v>0.02</v>
      </c>
      <c r="I140">
        <f t="shared" si="108"/>
        <v>1.2420516263679204</v>
      </c>
      <c r="J140">
        <f t="shared" si="109"/>
        <v>4.5569602351057186E-4</v>
      </c>
      <c r="K140">
        <f t="shared" si="110"/>
        <v>6.21663992253984E-3</v>
      </c>
      <c r="L140">
        <f t="shared" si="111"/>
        <v>0</v>
      </c>
      <c r="M140">
        <f t="shared" si="112"/>
        <v>1.8243318110031701</v>
      </c>
      <c r="N140">
        <f t="shared" si="113"/>
        <v>105.55</v>
      </c>
      <c r="O140">
        <f t="shared" si="114"/>
        <v>2.1109999999999998</v>
      </c>
      <c r="P140">
        <f t="shared" si="115"/>
        <v>6.210258131839602</v>
      </c>
      <c r="Q140">
        <f t="shared" si="116"/>
        <v>310.51290659198008</v>
      </c>
      <c r="R140">
        <f t="shared" si="117"/>
        <v>193.26248771049021</v>
      </c>
      <c r="S140">
        <f t="shared" si="118"/>
        <v>3.8652497542098043</v>
      </c>
      <c r="T140">
        <f t="shared" si="119"/>
        <v>11.37100839302343</v>
      </c>
      <c r="U140">
        <f t="shared" si="120"/>
        <v>227.84801175528594</v>
      </c>
      <c r="V140">
        <f t="shared" si="121"/>
        <v>0.14149949678267496</v>
      </c>
      <c r="W140">
        <f t="shared" si="122"/>
        <v>-49.963281688811634</v>
      </c>
      <c r="X140">
        <f t="shared" si="123"/>
        <v>49.343244416275553</v>
      </c>
      <c r="Y140">
        <f t="shared" si="124"/>
        <v>0.99673694261856227</v>
      </c>
      <c r="Z140">
        <f t="shared" si="125"/>
        <v>0.75004763350835424</v>
      </c>
      <c r="AA140">
        <f t="shared" si="126"/>
        <v>-37.009783704051756</v>
      </c>
      <c r="AB140">
        <f t="shared" si="127"/>
        <v>145.43062001130556</v>
      </c>
      <c r="AC140">
        <f t="shared" si="128"/>
        <v>2.9086124002261111</v>
      </c>
      <c r="AD140">
        <f t="shared" si="129"/>
        <v>8.5287979357908572</v>
      </c>
      <c r="AE140">
        <f t="shared" si="130"/>
        <v>170.89686201663591</v>
      </c>
      <c r="AF140">
        <f t="shared" si="131"/>
        <v>0.10613136270446834</v>
      </c>
      <c r="AG140">
        <f t="shared" si="94"/>
        <v>5900.3165402275108</v>
      </c>
      <c r="AH140">
        <f t="shared" si="95"/>
        <v>3234.2343123332503</v>
      </c>
      <c r="AI140">
        <f t="shared" si="96"/>
        <v>5900.3165402275108</v>
      </c>
      <c r="AK140" t="b">
        <f t="shared" si="132"/>
        <v>1</v>
      </c>
      <c r="AL140" t="b">
        <f t="shared" si="133"/>
        <v>1</v>
      </c>
      <c r="AM140">
        <f t="shared" si="134"/>
        <v>5900.3165402275099</v>
      </c>
      <c r="AN140" t="b">
        <f t="shared" si="135"/>
        <v>1</v>
      </c>
      <c r="AO140">
        <f t="shared" si="136"/>
        <v>37.009783704051756</v>
      </c>
      <c r="AP140">
        <f>SUM(AO141:$AO$210)</f>
        <v>4425.5184579478464</v>
      </c>
      <c r="AQ140" t="b">
        <f t="shared" si="97"/>
        <v>1</v>
      </c>
      <c r="AR140" t="b">
        <f t="shared" si="137"/>
        <v>1</v>
      </c>
      <c r="AS140" t="b">
        <f t="shared" si="138"/>
        <v>1</v>
      </c>
      <c r="AT140" t="b">
        <f t="shared" si="140"/>
        <v>1</v>
      </c>
      <c r="AU140">
        <f t="shared" si="98"/>
        <v>3234.2343123332507</v>
      </c>
      <c r="AV140" t="b">
        <f t="shared" si="99"/>
        <v>1</v>
      </c>
      <c r="AW140" t="b">
        <f t="shared" si="100"/>
        <v>1</v>
      </c>
      <c r="AX140" t="b">
        <f t="shared" si="139"/>
        <v>1</v>
      </c>
    </row>
    <row r="141" spans="1:50" x14ac:dyDescent="0.35">
      <c r="A141">
        <v>89</v>
      </c>
      <c r="B141">
        <f t="shared" si="101"/>
        <v>14</v>
      </c>
      <c r="C141">
        <f t="shared" si="102"/>
        <v>53</v>
      </c>
      <c r="D141">
        <f t="shared" si="103"/>
        <v>2.9824472372410593E-3</v>
      </c>
      <c r="E141">
        <f t="shared" si="104"/>
        <v>2.4887765779768589E-4</v>
      </c>
      <c r="F141">
        <f t="shared" si="105"/>
        <v>0.04</v>
      </c>
      <c r="G141">
        <f t="shared" si="106"/>
        <v>3.3960531989175591E-3</v>
      </c>
      <c r="H141">
        <f t="shared" si="107"/>
        <v>0.02</v>
      </c>
      <c r="I141">
        <f t="shared" si="108"/>
        <v>1.2451148607496725</v>
      </c>
      <c r="J141">
        <f t="shared" si="109"/>
        <v>4.5403542816827952E-4</v>
      </c>
      <c r="K141">
        <f t="shared" si="110"/>
        <v>6.1939859541761269E-3</v>
      </c>
      <c r="L141">
        <f t="shared" si="111"/>
        <v>0</v>
      </c>
      <c r="M141">
        <f t="shared" si="112"/>
        <v>1.8176837896208256</v>
      </c>
      <c r="N141">
        <f t="shared" si="113"/>
        <v>105.55</v>
      </c>
      <c r="O141">
        <f t="shared" si="114"/>
        <v>2.1109999999999998</v>
      </c>
      <c r="P141">
        <f t="shared" si="115"/>
        <v>6.2255743037483624</v>
      </c>
      <c r="Q141">
        <f t="shared" si="116"/>
        <v>311.27871518741813</v>
      </c>
      <c r="R141">
        <f t="shared" si="117"/>
        <v>192.5582226513846</v>
      </c>
      <c r="S141">
        <f t="shared" si="118"/>
        <v>3.8511644530276921</v>
      </c>
      <c r="T141">
        <f t="shared" si="119"/>
        <v>11.357513244092051</v>
      </c>
      <c r="U141">
        <f t="shared" si="120"/>
        <v>227.01771408413975</v>
      </c>
      <c r="V141">
        <f t="shared" si="121"/>
        <v>0.14133156472979133</v>
      </c>
      <c r="W141">
        <f t="shared" si="122"/>
        <v>-49.809500694604672</v>
      </c>
      <c r="X141">
        <f t="shared" si="123"/>
        <v>49.191722890998989</v>
      </c>
      <c r="Y141">
        <f t="shared" si="124"/>
        <v>0.99673694261856227</v>
      </c>
      <c r="Z141">
        <f t="shared" si="125"/>
        <v>0.74760018504140502</v>
      </c>
      <c r="AA141">
        <f t="shared" si="126"/>
        <v>-36.775741135816389</v>
      </c>
      <c r="AB141">
        <f t="shared" si="127"/>
        <v>144.4278392122458</v>
      </c>
      <c r="AC141">
        <f t="shared" si="128"/>
        <v>2.888556784244916</v>
      </c>
      <c r="AD141">
        <f t="shared" si="129"/>
        <v>8.4908790028934256</v>
      </c>
      <c r="AE141">
        <f t="shared" si="130"/>
        <v>169.71848505697966</v>
      </c>
      <c r="AF141">
        <f t="shared" si="131"/>
        <v>0.10565950394418332</v>
      </c>
      <c r="AG141">
        <f t="shared" si="94"/>
        <v>5870.4409183218213</v>
      </c>
      <c r="AH141">
        <f t="shared" si="95"/>
        <v>3229.6271506863213</v>
      </c>
      <c r="AI141">
        <f t="shared" si="96"/>
        <v>5870.4409183218213</v>
      </c>
      <c r="AK141" t="b">
        <f t="shared" si="132"/>
        <v>1</v>
      </c>
      <c r="AL141" t="b">
        <f t="shared" si="133"/>
        <v>1</v>
      </c>
      <c r="AM141">
        <f t="shared" si="134"/>
        <v>5870.4409183218204</v>
      </c>
      <c r="AN141" t="b">
        <f t="shared" si="135"/>
        <v>1</v>
      </c>
      <c r="AO141">
        <f t="shared" si="136"/>
        <v>36.775741135816389</v>
      </c>
      <c r="AP141">
        <f>SUM(AO142:$AO$210)</f>
        <v>4388.7427168120303</v>
      </c>
      <c r="AQ141" t="b">
        <f t="shared" si="97"/>
        <v>1</v>
      </c>
      <c r="AR141" t="b">
        <f t="shared" si="137"/>
        <v>1</v>
      </c>
      <c r="AS141" t="b">
        <f t="shared" si="138"/>
        <v>1</v>
      </c>
      <c r="AT141" t="b">
        <f t="shared" si="140"/>
        <v>1</v>
      </c>
      <c r="AU141">
        <f t="shared" si="98"/>
        <v>3229.6271506863213</v>
      </c>
      <c r="AV141" t="b">
        <f t="shared" si="99"/>
        <v>1</v>
      </c>
      <c r="AW141" t="b">
        <f t="shared" si="100"/>
        <v>1</v>
      </c>
      <c r="AX141" t="b">
        <f t="shared" si="139"/>
        <v>1</v>
      </c>
    </row>
    <row r="142" spans="1:50" x14ac:dyDescent="0.35">
      <c r="A142">
        <v>90</v>
      </c>
      <c r="B142">
        <f t="shared" si="101"/>
        <v>14</v>
      </c>
      <c r="C142">
        <f t="shared" si="102"/>
        <v>53</v>
      </c>
      <c r="D142">
        <f t="shared" si="103"/>
        <v>2.9824472372410593E-3</v>
      </c>
      <c r="E142">
        <f t="shared" si="104"/>
        <v>2.4887765779768589E-4</v>
      </c>
      <c r="F142">
        <f t="shared" si="105"/>
        <v>0.04</v>
      </c>
      <c r="G142">
        <f t="shared" si="106"/>
        <v>3.3960531989175591E-3</v>
      </c>
      <c r="H142">
        <f t="shared" si="107"/>
        <v>0.02</v>
      </c>
      <c r="I142">
        <f t="shared" si="108"/>
        <v>1.2481856498937853</v>
      </c>
      <c r="J142">
        <f t="shared" si="109"/>
        <v>4.523808841776527E-4</v>
      </c>
      <c r="K142">
        <f t="shared" si="110"/>
        <v>6.1714145388135555E-3</v>
      </c>
      <c r="L142">
        <f t="shared" si="111"/>
        <v>0</v>
      </c>
      <c r="M142">
        <f t="shared" si="112"/>
        <v>1.8110599941978343</v>
      </c>
      <c r="N142">
        <f t="shared" si="113"/>
        <v>105.55</v>
      </c>
      <c r="O142">
        <f t="shared" si="114"/>
        <v>2.1109999999999998</v>
      </c>
      <c r="P142">
        <f t="shared" si="115"/>
        <v>6.2409282494689267</v>
      </c>
      <c r="Q142">
        <f t="shared" si="116"/>
        <v>312.04641247344631</v>
      </c>
      <c r="R142">
        <f t="shared" si="117"/>
        <v>191.85652399447812</v>
      </c>
      <c r="S142">
        <f t="shared" si="118"/>
        <v>3.8371304798895625</v>
      </c>
      <c r="T142">
        <f t="shared" si="119"/>
        <v>11.344034111246344</v>
      </c>
      <c r="U142">
        <f t="shared" si="120"/>
        <v>226.19044208882636</v>
      </c>
      <c r="V142">
        <f t="shared" si="121"/>
        <v>0.14116383197920215</v>
      </c>
      <c r="W142">
        <f t="shared" si="122"/>
        <v>-49.656246517463345</v>
      </c>
      <c r="X142">
        <f t="shared" si="123"/>
        <v>49.040719949089748</v>
      </c>
      <c r="Y142">
        <f t="shared" si="124"/>
        <v>0.99673694261856227</v>
      </c>
      <c r="Z142">
        <f t="shared" si="125"/>
        <v>0.74516072273924139</v>
      </c>
      <c r="AA142">
        <f t="shared" si="126"/>
        <v>-36.543218320916424</v>
      </c>
      <c r="AB142">
        <f t="shared" si="127"/>
        <v>143.4319728396726</v>
      </c>
      <c r="AC142">
        <f t="shared" si="128"/>
        <v>2.8686394567934523</v>
      </c>
      <c r="AD142">
        <f t="shared" si="129"/>
        <v>8.4531286571149344</v>
      </c>
      <c r="AE142">
        <f t="shared" si="130"/>
        <v>168.54823330361836</v>
      </c>
      <c r="AF142">
        <f t="shared" si="131"/>
        <v>0.10518974306226311</v>
      </c>
      <c r="AG142">
        <f t="shared" si="94"/>
        <v>5840.6184943460894</v>
      </c>
      <c r="AH142">
        <f t="shared" si="95"/>
        <v>3224.9723990690059</v>
      </c>
      <c r="AI142">
        <f t="shared" si="96"/>
        <v>5840.6184943460894</v>
      </c>
      <c r="AK142" t="b">
        <f t="shared" si="132"/>
        <v>1</v>
      </c>
      <c r="AL142" t="b">
        <f t="shared" si="133"/>
        <v>1</v>
      </c>
      <c r="AM142">
        <f t="shared" si="134"/>
        <v>5840.6184943460894</v>
      </c>
      <c r="AN142" t="b">
        <f t="shared" si="135"/>
        <v>1</v>
      </c>
      <c r="AO142">
        <f t="shared" si="136"/>
        <v>36.543218320916424</v>
      </c>
      <c r="AP142">
        <f>SUM(AO143:$AO$210)</f>
        <v>4352.1994984911125</v>
      </c>
      <c r="AQ142" t="b">
        <f t="shared" si="97"/>
        <v>1</v>
      </c>
      <c r="AR142" t="b">
        <f t="shared" si="137"/>
        <v>1</v>
      </c>
      <c r="AS142" t="b">
        <f t="shared" si="138"/>
        <v>1</v>
      </c>
      <c r="AT142" t="b">
        <f t="shared" si="140"/>
        <v>1</v>
      </c>
      <c r="AU142">
        <f t="shared" si="98"/>
        <v>3224.9723990690072</v>
      </c>
      <c r="AV142" t="b">
        <f t="shared" si="99"/>
        <v>1</v>
      </c>
      <c r="AW142" t="b">
        <f t="shared" si="100"/>
        <v>1</v>
      </c>
      <c r="AX142" t="b">
        <f t="shared" si="139"/>
        <v>1</v>
      </c>
    </row>
    <row r="143" spans="1:50" x14ac:dyDescent="0.35">
      <c r="A143">
        <v>91</v>
      </c>
      <c r="B143">
        <f t="shared" si="101"/>
        <v>14</v>
      </c>
      <c r="C143">
        <f t="shared" si="102"/>
        <v>53</v>
      </c>
      <c r="D143">
        <f t="shared" si="103"/>
        <v>2.9824472372410593E-3</v>
      </c>
      <c r="E143">
        <f t="shared" si="104"/>
        <v>2.4887765779768589E-4</v>
      </c>
      <c r="F143">
        <f t="shared" si="105"/>
        <v>0.04</v>
      </c>
      <c r="G143">
        <f t="shared" si="106"/>
        <v>3.3960531989175591E-3</v>
      </c>
      <c r="H143">
        <f t="shared" si="107"/>
        <v>0.02</v>
      </c>
      <c r="I143">
        <f t="shared" si="108"/>
        <v>1.2512640124323415</v>
      </c>
      <c r="J143">
        <f t="shared" si="109"/>
        <v>4.5073236948704759E-4</v>
      </c>
      <c r="K143">
        <f t="shared" si="110"/>
        <v>6.1489253756219185E-3</v>
      </c>
      <c r="L143">
        <f t="shared" si="111"/>
        <v>0</v>
      </c>
      <c r="M143">
        <f t="shared" si="112"/>
        <v>1.8044603364527252</v>
      </c>
      <c r="N143">
        <f t="shared" si="113"/>
        <v>105.55</v>
      </c>
      <c r="O143">
        <f t="shared" si="114"/>
        <v>2.1109999999999998</v>
      </c>
      <c r="P143">
        <f t="shared" si="115"/>
        <v>6.2563200621617074</v>
      </c>
      <c r="Q143">
        <f t="shared" si="116"/>
        <v>312.8160031080854</v>
      </c>
      <c r="R143">
        <f t="shared" si="117"/>
        <v>191.15738238758141</v>
      </c>
      <c r="S143">
        <f t="shared" si="118"/>
        <v>3.8231476477516284</v>
      </c>
      <c r="T143">
        <f t="shared" si="119"/>
        <v>11.330570975478375</v>
      </c>
      <c r="U143">
        <f t="shared" si="120"/>
        <v>225.3661847435238</v>
      </c>
      <c r="V143">
        <f t="shared" si="121"/>
        <v>0.14099629829437496</v>
      </c>
      <c r="W143">
        <f t="shared" si="122"/>
        <v>-49.503517277466763</v>
      </c>
      <c r="X143">
        <f t="shared" si="123"/>
        <v>48.890233740631174</v>
      </c>
      <c r="Y143">
        <f t="shared" si="124"/>
        <v>0.99673694261856227</v>
      </c>
      <c r="Z143">
        <f t="shared" si="125"/>
        <v>0.74272922054254964</v>
      </c>
      <c r="AA143">
        <f t="shared" si="126"/>
        <v>-36.312205198322062</v>
      </c>
      <c r="AB143">
        <f t="shared" si="127"/>
        <v>142.44297321687171</v>
      </c>
      <c r="AC143">
        <f t="shared" si="128"/>
        <v>2.8488594643374339</v>
      </c>
      <c r="AD143">
        <f t="shared" si="129"/>
        <v>8.4155461489190895</v>
      </c>
      <c r="AE143">
        <f t="shared" si="130"/>
        <v>167.38605073120567</v>
      </c>
      <c r="AF143">
        <f t="shared" si="131"/>
        <v>0.10472207073156593</v>
      </c>
      <c r="AG143">
        <f t="shared" si="94"/>
        <v>5810.8489257230467</v>
      </c>
      <c r="AH143">
        <f t="shared" si="95"/>
        <v>3220.269688579705</v>
      </c>
      <c r="AI143">
        <f t="shared" si="96"/>
        <v>5810.8489257230467</v>
      </c>
      <c r="AK143" t="b">
        <f t="shared" si="132"/>
        <v>1</v>
      </c>
      <c r="AL143" t="b">
        <f t="shared" si="133"/>
        <v>1</v>
      </c>
      <c r="AM143">
        <f t="shared" si="134"/>
        <v>5810.8489257230458</v>
      </c>
      <c r="AN143" t="b">
        <f t="shared" si="135"/>
        <v>1</v>
      </c>
      <c r="AO143">
        <f t="shared" si="136"/>
        <v>36.312205198322062</v>
      </c>
      <c r="AP143">
        <f>SUM(AO144:$AO$210)</f>
        <v>4315.8872932927916</v>
      </c>
      <c r="AQ143" t="b">
        <f t="shared" si="97"/>
        <v>1</v>
      </c>
      <c r="AR143" t="b">
        <f t="shared" si="137"/>
        <v>1</v>
      </c>
      <c r="AS143" t="b">
        <f t="shared" si="138"/>
        <v>1</v>
      </c>
      <c r="AT143" t="b">
        <f t="shared" si="140"/>
        <v>1</v>
      </c>
      <c r="AU143">
        <f t="shared" si="98"/>
        <v>3220.269688579705</v>
      </c>
      <c r="AV143" t="b">
        <f t="shared" si="99"/>
        <v>1</v>
      </c>
      <c r="AW143" t="b">
        <f t="shared" si="100"/>
        <v>1</v>
      </c>
      <c r="AX143" t="b">
        <f t="shared" si="139"/>
        <v>1</v>
      </c>
    </row>
    <row r="144" spans="1:50" x14ac:dyDescent="0.35">
      <c r="A144">
        <v>92</v>
      </c>
      <c r="B144">
        <f t="shared" si="101"/>
        <v>14</v>
      </c>
      <c r="C144">
        <f t="shared" si="102"/>
        <v>53</v>
      </c>
      <c r="D144">
        <f t="shared" si="103"/>
        <v>2.9824472372410593E-3</v>
      </c>
      <c r="E144">
        <f t="shared" si="104"/>
        <v>2.4887765779768589E-4</v>
      </c>
      <c r="F144">
        <f t="shared" si="105"/>
        <v>0.04</v>
      </c>
      <c r="G144">
        <f t="shared" si="106"/>
        <v>3.3960531989175591E-3</v>
      </c>
      <c r="H144">
        <f t="shared" si="107"/>
        <v>0.02</v>
      </c>
      <c r="I144">
        <f t="shared" si="108"/>
        <v>1.2543499670433749</v>
      </c>
      <c r="J144">
        <f t="shared" si="109"/>
        <v>4.4908986212517849E-4</v>
      </c>
      <c r="K144">
        <f t="shared" si="110"/>
        <v>6.1265181648672605E-3</v>
      </c>
      <c r="L144">
        <f t="shared" si="111"/>
        <v>0</v>
      </c>
      <c r="M144">
        <f t="shared" si="112"/>
        <v>1.7978847284257327</v>
      </c>
      <c r="N144">
        <f t="shared" si="113"/>
        <v>105.55</v>
      </c>
      <c r="O144">
        <f t="shared" si="114"/>
        <v>2.1109999999999998</v>
      </c>
      <c r="P144">
        <f t="shared" si="115"/>
        <v>6.2717498352168741</v>
      </c>
      <c r="Q144">
        <f t="shared" si="116"/>
        <v>313.5874917608437</v>
      </c>
      <c r="R144">
        <f t="shared" si="117"/>
        <v>190.46078851258514</v>
      </c>
      <c r="S144">
        <f t="shared" si="118"/>
        <v>3.8092157702517029</v>
      </c>
      <c r="T144">
        <f t="shared" si="119"/>
        <v>11.317123817802765</v>
      </c>
      <c r="U144">
        <f t="shared" si="120"/>
        <v>224.54493106258926</v>
      </c>
      <c r="V144">
        <f t="shared" si="121"/>
        <v>0.14082896343905785</v>
      </c>
      <c r="W144">
        <f t="shared" si="122"/>
        <v>-49.351311101497636</v>
      </c>
      <c r="X144">
        <f t="shared" si="123"/>
        <v>48.740262422401059</v>
      </c>
      <c r="Y144">
        <f t="shared" si="124"/>
        <v>0.99673694261856227</v>
      </c>
      <c r="Z144">
        <f t="shared" si="125"/>
        <v>0.74030565247704883</v>
      </c>
      <c r="AA144">
        <f t="shared" si="126"/>
        <v>-36.082691774518224</v>
      </c>
      <c r="AB144">
        <f t="shared" si="127"/>
        <v>141.46079299587174</v>
      </c>
      <c r="AC144">
        <f t="shared" si="128"/>
        <v>2.8292158599174351</v>
      </c>
      <c r="AD144">
        <f t="shared" si="129"/>
        <v>8.3781307321020257</v>
      </c>
      <c r="AE144">
        <f t="shared" si="130"/>
        <v>166.23188170070409</v>
      </c>
      <c r="AF144">
        <f t="shared" si="131"/>
        <v>0.10425647766641817</v>
      </c>
      <c r="AG144">
        <f t="shared" si="94"/>
        <v>5781.1318705971325</v>
      </c>
      <c r="AH144">
        <f t="shared" si="95"/>
        <v>3215.5186476605863</v>
      </c>
      <c r="AI144">
        <f t="shared" si="96"/>
        <v>5781.1318705971325</v>
      </c>
      <c r="AK144" t="b">
        <f t="shared" si="132"/>
        <v>1</v>
      </c>
      <c r="AL144" t="b">
        <f t="shared" si="133"/>
        <v>1</v>
      </c>
      <c r="AM144">
        <f t="shared" si="134"/>
        <v>5781.1318705971335</v>
      </c>
      <c r="AN144" t="b">
        <f t="shared" si="135"/>
        <v>1</v>
      </c>
      <c r="AO144">
        <f t="shared" si="136"/>
        <v>36.082691774518224</v>
      </c>
      <c r="AP144">
        <f>SUM(AO145:$AO$210)</f>
        <v>4279.8046015182717</v>
      </c>
      <c r="AQ144" t="b">
        <f t="shared" si="97"/>
        <v>1</v>
      </c>
      <c r="AR144" t="b">
        <f t="shared" si="137"/>
        <v>1</v>
      </c>
      <c r="AS144" t="b">
        <f t="shared" si="138"/>
        <v>1</v>
      </c>
      <c r="AT144" t="b">
        <f t="shared" si="140"/>
        <v>1</v>
      </c>
      <c r="AU144">
        <f t="shared" si="98"/>
        <v>3215.5186476605863</v>
      </c>
      <c r="AV144" t="b">
        <f t="shared" si="99"/>
        <v>1</v>
      </c>
      <c r="AW144" t="b">
        <f t="shared" si="100"/>
        <v>1</v>
      </c>
      <c r="AX144" t="b">
        <f t="shared" si="139"/>
        <v>1</v>
      </c>
    </row>
    <row r="145" spans="1:50" x14ac:dyDescent="0.35">
      <c r="A145">
        <v>93</v>
      </c>
      <c r="B145">
        <f t="shared" si="101"/>
        <v>14</v>
      </c>
      <c r="C145">
        <f t="shared" si="102"/>
        <v>53</v>
      </c>
      <c r="D145">
        <f t="shared" si="103"/>
        <v>2.9824472372410593E-3</v>
      </c>
      <c r="E145">
        <f t="shared" si="104"/>
        <v>2.4887765779768589E-4</v>
      </c>
      <c r="F145">
        <f t="shared" si="105"/>
        <v>0.04</v>
      </c>
      <c r="G145">
        <f t="shared" si="106"/>
        <v>3.3960531989175591E-3</v>
      </c>
      <c r="H145">
        <f t="shared" si="107"/>
        <v>0.02</v>
      </c>
      <c r="I145">
        <f t="shared" si="108"/>
        <v>1.2574435324509841</v>
      </c>
      <c r="J145">
        <f t="shared" si="109"/>
        <v>4.4745334020082492E-4</v>
      </c>
      <c r="K145">
        <f t="shared" si="110"/>
        <v>6.1041926079078808E-3</v>
      </c>
      <c r="L145">
        <f t="shared" si="111"/>
        <v>0</v>
      </c>
      <c r="M145">
        <f t="shared" si="112"/>
        <v>1.7913330824776239</v>
      </c>
      <c r="N145">
        <f t="shared" si="113"/>
        <v>105.55</v>
      </c>
      <c r="O145">
        <f t="shared" si="114"/>
        <v>2.1109999999999998</v>
      </c>
      <c r="P145">
        <f t="shared" si="115"/>
        <v>6.2872176622549203</v>
      </c>
      <c r="Q145">
        <f t="shared" si="116"/>
        <v>314.36088311274602</v>
      </c>
      <c r="R145">
        <f t="shared" si="117"/>
        <v>189.76673308533609</v>
      </c>
      <c r="S145">
        <f t="shared" si="118"/>
        <v>3.7953346617067218</v>
      </c>
      <c r="T145">
        <f t="shared" si="119"/>
        <v>11.303692619256656</v>
      </c>
      <c r="U145">
        <f t="shared" si="120"/>
        <v>223.72667010041246</v>
      </c>
      <c r="V145">
        <f t="shared" si="121"/>
        <v>0.14066182717727929</v>
      </c>
      <c r="W145">
        <f t="shared" si="122"/>
        <v>-49.199626123217044</v>
      </c>
      <c r="X145">
        <f t="shared" si="123"/>
        <v>48.590804157846435</v>
      </c>
      <c r="Y145">
        <f t="shared" si="124"/>
        <v>0.99673694261856227</v>
      </c>
      <c r="Z145">
        <f t="shared" si="125"/>
        <v>0.73788999265321353</v>
      </c>
      <c r="AA145">
        <f t="shared" si="126"/>
        <v>-35.854668123047048</v>
      </c>
      <c r="AB145">
        <f t="shared" si="127"/>
        <v>140.48538515517771</v>
      </c>
      <c r="AC145">
        <f t="shared" si="128"/>
        <v>2.809707703103554</v>
      </c>
      <c r="AD145">
        <f t="shared" si="129"/>
        <v>8.3408816637774787</v>
      </c>
      <c r="AE145">
        <f t="shared" si="130"/>
        <v>165.08567095672129</v>
      </c>
      <c r="AF145">
        <f t="shared" si="131"/>
        <v>0.10379295462243021</v>
      </c>
      <c r="AG145">
        <f t="shared" si="94"/>
        <v>5751.4669878301975</v>
      </c>
      <c r="AH145">
        <f t="shared" si="95"/>
        <v>3210.7189020789165</v>
      </c>
      <c r="AI145">
        <f t="shared" si="96"/>
        <v>5751.4669878301975</v>
      </c>
      <c r="AK145" t="b">
        <f t="shared" si="132"/>
        <v>1</v>
      </c>
      <c r="AL145" t="b">
        <f t="shared" si="133"/>
        <v>1</v>
      </c>
      <c r="AM145">
        <f t="shared" si="134"/>
        <v>5751.4669878301984</v>
      </c>
      <c r="AN145" t="b">
        <f t="shared" si="135"/>
        <v>1</v>
      </c>
      <c r="AO145">
        <f t="shared" si="136"/>
        <v>35.854668123047048</v>
      </c>
      <c r="AP145">
        <f>SUM(AO146:$AO$210)</f>
        <v>4243.9499333952263</v>
      </c>
      <c r="AQ145" t="b">
        <f t="shared" si="97"/>
        <v>1</v>
      </c>
      <c r="AR145" t="b">
        <f t="shared" si="137"/>
        <v>1</v>
      </c>
      <c r="AS145" t="b">
        <f t="shared" si="138"/>
        <v>1</v>
      </c>
      <c r="AT145" t="b">
        <f t="shared" si="140"/>
        <v>1</v>
      </c>
      <c r="AU145">
        <f t="shared" si="98"/>
        <v>3210.7189020789165</v>
      </c>
      <c r="AV145" t="b">
        <f t="shared" si="99"/>
        <v>1</v>
      </c>
      <c r="AW145" t="b">
        <f t="shared" si="100"/>
        <v>1</v>
      </c>
      <c r="AX145" t="b">
        <f t="shared" si="139"/>
        <v>1</v>
      </c>
    </row>
    <row r="146" spans="1:50" x14ac:dyDescent="0.35">
      <c r="A146">
        <v>94</v>
      </c>
      <c r="B146">
        <f t="shared" si="101"/>
        <v>14</v>
      </c>
      <c r="C146">
        <f t="shared" si="102"/>
        <v>53</v>
      </c>
      <c r="D146">
        <f t="shared" si="103"/>
        <v>2.9824472372410593E-3</v>
      </c>
      <c r="E146">
        <f t="shared" si="104"/>
        <v>2.4887765779768589E-4</v>
      </c>
      <c r="F146">
        <f t="shared" si="105"/>
        <v>0.04</v>
      </c>
      <c r="G146">
        <f t="shared" si="106"/>
        <v>3.3960531989175591E-3</v>
      </c>
      <c r="H146">
        <f t="shared" si="107"/>
        <v>0.02</v>
      </c>
      <c r="I146">
        <f t="shared" si="108"/>
        <v>1.2605447274254464</v>
      </c>
      <c r="J146">
        <f t="shared" si="109"/>
        <v>4.4582278190253991E-4</v>
      </c>
      <c r="K146">
        <f t="shared" si="110"/>
        <v>6.0819484071903554E-3</v>
      </c>
      <c r="L146">
        <f t="shared" si="111"/>
        <v>0</v>
      </c>
      <c r="M146">
        <f t="shared" si="112"/>
        <v>1.7848053112885309</v>
      </c>
      <c r="N146">
        <f t="shared" si="113"/>
        <v>105.55</v>
      </c>
      <c r="O146">
        <f t="shared" si="114"/>
        <v>2.1109999999999998</v>
      </c>
      <c r="P146">
        <f t="shared" si="115"/>
        <v>6.3027236371272322</v>
      </c>
      <c r="Q146">
        <f t="shared" si="116"/>
        <v>315.13618185636159</v>
      </c>
      <c r="R146">
        <f t="shared" si="117"/>
        <v>189.07520685551319</v>
      </c>
      <c r="S146">
        <f t="shared" si="118"/>
        <v>3.781504137110264</v>
      </c>
      <c r="T146">
        <f t="shared" si="119"/>
        <v>11.290277360899706</v>
      </c>
      <c r="U146">
        <f t="shared" si="120"/>
        <v>222.91139095126996</v>
      </c>
      <c r="V146">
        <f t="shared" si="121"/>
        <v>0.14049488927334786</v>
      </c>
      <c r="W146">
        <f t="shared" si="122"/>
        <v>-49.048460483040081</v>
      </c>
      <c r="X146">
        <f t="shared" si="123"/>
        <v>48.441857117059925</v>
      </c>
      <c r="Y146">
        <f t="shared" si="124"/>
        <v>0.99673694261856227</v>
      </c>
      <c r="Z146">
        <f t="shared" si="125"/>
        <v>0.73548221526599744</v>
      </c>
      <c r="AA146">
        <f t="shared" si="126"/>
        <v>-35.628124384054132</v>
      </c>
      <c r="AB146">
        <f t="shared" si="127"/>
        <v>139.51670299751945</v>
      </c>
      <c r="AC146">
        <f t="shared" si="128"/>
        <v>2.7903340599503892</v>
      </c>
      <c r="AD146">
        <f t="shared" si="129"/>
        <v>8.3037982043620548</v>
      </c>
      <c r="AE146">
        <f t="shared" si="130"/>
        <v>163.94736362486486</v>
      </c>
      <c r="AF146">
        <f t="shared" si="131"/>
        <v>0.1033314923963129</v>
      </c>
      <c r="AG146">
        <f t="shared" si="94"/>
        <v>5721.8539369972013</v>
      </c>
      <c r="AH146">
        <f t="shared" si="95"/>
        <v>3205.8700749082477</v>
      </c>
      <c r="AI146">
        <f t="shared" si="96"/>
        <v>5721.8539369972013</v>
      </c>
      <c r="AK146" t="b">
        <f t="shared" si="132"/>
        <v>1</v>
      </c>
      <c r="AL146" t="b">
        <f t="shared" si="133"/>
        <v>1</v>
      </c>
      <c r="AM146">
        <f t="shared" si="134"/>
        <v>5721.8539369972013</v>
      </c>
      <c r="AN146" t="b">
        <f t="shared" si="135"/>
        <v>1</v>
      </c>
      <c r="AO146">
        <f t="shared" si="136"/>
        <v>35.628124384054132</v>
      </c>
      <c r="AP146">
        <f>SUM(AO147:$AO$210)</f>
        <v>4208.3218090111714</v>
      </c>
      <c r="AQ146" t="b">
        <f t="shared" si="97"/>
        <v>1</v>
      </c>
      <c r="AR146" t="b">
        <f t="shared" si="137"/>
        <v>1</v>
      </c>
      <c r="AS146" t="b">
        <f t="shared" si="138"/>
        <v>1</v>
      </c>
      <c r="AT146" t="b">
        <f t="shared" si="140"/>
        <v>1</v>
      </c>
      <c r="AU146">
        <f t="shared" si="98"/>
        <v>3205.8700749082486</v>
      </c>
      <c r="AV146" t="b">
        <f t="shared" si="99"/>
        <v>1</v>
      </c>
      <c r="AW146" t="b">
        <f t="shared" si="100"/>
        <v>1</v>
      </c>
      <c r="AX146" t="b">
        <f t="shared" si="139"/>
        <v>1</v>
      </c>
    </row>
    <row r="147" spans="1:50" x14ac:dyDescent="0.35">
      <c r="A147">
        <v>95</v>
      </c>
      <c r="B147">
        <f t="shared" si="101"/>
        <v>14</v>
      </c>
      <c r="C147">
        <f t="shared" si="102"/>
        <v>53</v>
      </c>
      <c r="D147">
        <f t="shared" si="103"/>
        <v>2.9824472372410593E-3</v>
      </c>
      <c r="E147">
        <f t="shared" si="104"/>
        <v>2.4887765779768589E-4</v>
      </c>
      <c r="F147">
        <f t="shared" si="105"/>
        <v>0.04</v>
      </c>
      <c r="G147">
        <f t="shared" si="106"/>
        <v>3.3960531989175591E-3</v>
      </c>
      <c r="H147">
        <f t="shared" si="107"/>
        <v>0.02</v>
      </c>
      <c r="I147">
        <f t="shared" si="108"/>
        <v>1.2636535707833325</v>
      </c>
      <c r="J147">
        <f t="shared" si="109"/>
        <v>4.4419816549835924E-4</v>
      </c>
      <c r="K147">
        <f t="shared" si="110"/>
        <v>6.0597852662455714E-3</v>
      </c>
      <c r="L147">
        <f t="shared" si="111"/>
        <v>0</v>
      </c>
      <c r="M147">
        <f t="shared" si="112"/>
        <v>1.778301327856787</v>
      </c>
      <c r="N147">
        <f t="shared" si="113"/>
        <v>105.55</v>
      </c>
      <c r="O147">
        <f t="shared" si="114"/>
        <v>2.1109999999999998</v>
      </c>
      <c r="P147">
        <f t="shared" si="115"/>
        <v>6.3182678539166623</v>
      </c>
      <c r="Q147">
        <f t="shared" si="116"/>
        <v>315.91339269583312</v>
      </c>
      <c r="R147">
        <f t="shared" si="117"/>
        <v>188.38620060650445</v>
      </c>
      <c r="S147">
        <f t="shared" si="118"/>
        <v>3.7677240121300888</v>
      </c>
      <c r="T147">
        <f t="shared" si="119"/>
        <v>11.276878023814048</v>
      </c>
      <c r="U147">
        <f t="shared" si="120"/>
        <v>222.09908274917962</v>
      </c>
      <c r="V147">
        <f t="shared" si="121"/>
        <v>0.14032814949185185</v>
      </c>
      <c r="W147">
        <f t="shared" si="122"/>
        <v>-48.897812328111158</v>
      </c>
      <c r="X147">
        <f t="shared" si="123"/>
        <v>48.293419476755219</v>
      </c>
      <c r="Y147">
        <f t="shared" si="124"/>
        <v>0.99673694261856227</v>
      </c>
      <c r="Z147">
        <f t="shared" si="125"/>
        <v>0.73308229459455754</v>
      </c>
      <c r="AA147">
        <f t="shared" si="126"/>
        <v>-35.4030507638372</v>
      </c>
      <c r="AB147">
        <f t="shared" si="127"/>
        <v>138.55470014761647</v>
      </c>
      <c r="AC147">
        <f t="shared" si="128"/>
        <v>2.7710940029523297</v>
      </c>
      <c r="AD147">
        <f t="shared" si="129"/>
        <v>8.2668796175605408</v>
      </c>
      <c r="AE147">
        <f t="shared" si="130"/>
        <v>162.81690520911511</v>
      </c>
      <c r="AF147">
        <f t="shared" si="131"/>
        <v>0.10287208182569485</v>
      </c>
      <c r="AG147">
        <f t="shared" si="94"/>
        <v>5692.292378381926</v>
      </c>
      <c r="AH147">
        <f t="shared" si="95"/>
        <v>3200.9717865094835</v>
      </c>
      <c r="AI147">
        <f t="shared" si="96"/>
        <v>5692.292378381926</v>
      </c>
      <c r="AK147" t="b">
        <f t="shared" si="132"/>
        <v>1</v>
      </c>
      <c r="AL147" t="b">
        <f t="shared" si="133"/>
        <v>1</v>
      </c>
      <c r="AM147">
        <f t="shared" si="134"/>
        <v>5692.2923783819251</v>
      </c>
      <c r="AN147" t="b">
        <f t="shared" si="135"/>
        <v>1</v>
      </c>
      <c r="AO147">
        <f t="shared" si="136"/>
        <v>35.4030507638372</v>
      </c>
      <c r="AP147">
        <f>SUM(AO148:$AO$210)</f>
        <v>4172.9187582473342</v>
      </c>
      <c r="AQ147" t="b">
        <f t="shared" si="97"/>
        <v>1</v>
      </c>
      <c r="AR147" t="b">
        <f t="shared" si="137"/>
        <v>1</v>
      </c>
      <c r="AS147" t="b">
        <f t="shared" si="138"/>
        <v>1</v>
      </c>
      <c r="AT147" t="b">
        <f t="shared" si="140"/>
        <v>1</v>
      </c>
      <c r="AU147">
        <f t="shared" si="98"/>
        <v>3200.9717865094835</v>
      </c>
      <c r="AV147" t="b">
        <f t="shared" si="99"/>
        <v>1</v>
      </c>
      <c r="AW147" t="b">
        <f t="shared" si="100"/>
        <v>1</v>
      </c>
      <c r="AX147" t="b">
        <f t="shared" si="139"/>
        <v>1</v>
      </c>
    </row>
    <row r="148" spans="1:50" x14ac:dyDescent="0.35">
      <c r="A148">
        <v>96</v>
      </c>
      <c r="B148">
        <f t="shared" si="101"/>
        <v>14</v>
      </c>
      <c r="C148">
        <f t="shared" si="102"/>
        <v>53</v>
      </c>
      <c r="D148">
        <f t="shared" si="103"/>
        <v>2.9824472372410593E-3</v>
      </c>
      <c r="E148">
        <f t="shared" si="104"/>
        <v>2.4887765779768589E-4</v>
      </c>
      <c r="F148">
        <f t="shared" si="105"/>
        <v>0.04</v>
      </c>
      <c r="G148">
        <f t="shared" si="106"/>
        <v>3.3960531989175591E-3</v>
      </c>
      <c r="H148">
        <f t="shared" si="107"/>
        <v>0.02</v>
      </c>
      <c r="I148">
        <f t="shared" si="108"/>
        <v>1.2667700813876188</v>
      </c>
      <c r="J148">
        <f t="shared" si="109"/>
        <v>4.4257946933551183E-4</v>
      </c>
      <c r="K148">
        <f t="shared" si="110"/>
        <v>6.0377028896847727E-3</v>
      </c>
      <c r="L148">
        <f t="shared" si="111"/>
        <v>0</v>
      </c>
      <c r="M148">
        <f t="shared" si="112"/>
        <v>1.7718210454977668</v>
      </c>
      <c r="N148">
        <f t="shared" si="113"/>
        <v>105.55</v>
      </c>
      <c r="O148">
        <f t="shared" si="114"/>
        <v>2.1109999999999998</v>
      </c>
      <c r="P148">
        <f t="shared" si="115"/>
        <v>6.3338504069380939</v>
      </c>
      <c r="Q148">
        <f t="shared" si="116"/>
        <v>316.6925203469047</v>
      </c>
      <c r="R148">
        <f t="shared" si="117"/>
        <v>187.69970515528385</v>
      </c>
      <c r="S148">
        <f t="shared" si="118"/>
        <v>3.7539941031056769</v>
      </c>
      <c r="T148">
        <f t="shared" si="119"/>
        <v>11.263494589104262</v>
      </c>
      <c r="U148">
        <f t="shared" si="120"/>
        <v>221.28973466775591</v>
      </c>
      <c r="V148">
        <f t="shared" si="121"/>
        <v>0.14016160759765886</v>
      </c>
      <c r="W148">
        <f t="shared" si="122"/>
        <v>-48.747679812279642</v>
      </c>
      <c r="X148">
        <f t="shared" si="123"/>
        <v>48.145489420243251</v>
      </c>
      <c r="Y148">
        <f t="shared" si="124"/>
        <v>0.99673694261856227</v>
      </c>
      <c r="Z148">
        <f t="shared" si="125"/>
        <v>0.73069020500197945</v>
      </c>
      <c r="AA148">
        <f t="shared" si="126"/>
        <v>-35.179437534398176</v>
      </c>
      <c r="AB148">
        <f t="shared" si="127"/>
        <v>137.59933054995739</v>
      </c>
      <c r="AC148">
        <f t="shared" si="128"/>
        <v>2.7519866109991478</v>
      </c>
      <c r="AD148">
        <f t="shared" si="129"/>
        <v>8.230125170351279</v>
      </c>
      <c r="AE148">
        <f t="shared" si="130"/>
        <v>161.6942415892162</v>
      </c>
      <c r="AF148">
        <f t="shared" si="131"/>
        <v>0.10241471378894035</v>
      </c>
      <c r="AG148">
        <f t="shared" ref="AG148:AG179" si="141">(AG149+X149)*Y149</f>
        <v>5662.7819729726998</v>
      </c>
      <c r="AH148">
        <f t="shared" ref="AH148:AH179" si="142">IF(M148&gt;0,AG148/M148,0)</f>
        <v>3196.023654511805</v>
      </c>
      <c r="AI148">
        <f t="shared" ref="AI148:AI179" si="143">IF(AG148&gt;0,AG148,0)</f>
        <v>5662.7819729726998</v>
      </c>
      <c r="AK148" t="b">
        <f t="shared" si="132"/>
        <v>1</v>
      </c>
      <c r="AL148" t="b">
        <f t="shared" si="133"/>
        <v>1</v>
      </c>
      <c r="AM148">
        <f t="shared" si="134"/>
        <v>5662.7819729726998</v>
      </c>
      <c r="AN148" t="b">
        <f t="shared" si="135"/>
        <v>1</v>
      </c>
      <c r="AO148">
        <f t="shared" si="136"/>
        <v>35.179437534398176</v>
      </c>
      <c r="AP148">
        <f>SUM(AO149:$AO$210)</f>
        <v>4137.7393207129353</v>
      </c>
      <c r="AQ148" t="b">
        <f t="shared" ref="AQ148:AQ179" si="144">ABS(AG148*Z148-AP148)&lt;=0.000000001*MAX(ABS(AG148*Z148),ABS(AP148),scale_money)</f>
        <v>1</v>
      </c>
      <c r="AR148" t="b">
        <f t="shared" si="137"/>
        <v>1</v>
      </c>
      <c r="AS148" t="b">
        <f t="shared" si="138"/>
        <v>1</v>
      </c>
      <c r="AT148" t="b">
        <f t="shared" si="140"/>
        <v>1</v>
      </c>
      <c r="AU148">
        <f t="shared" ref="AU148:AU179" si="145">-(N149-O149)+v_m*(E149*(sum_assured+Q149)+P149+(1-E149)*(1-G149)*AH149)</f>
        <v>3196.0236545118055</v>
      </c>
      <c r="AV148" t="b">
        <f t="shared" ref="AV148:AV179" si="146">ABS(AH148-AU148)&lt;=0.000000001*MAX(ABS(AH148),ABS(AU148),scale_pp)</f>
        <v>1</v>
      </c>
      <c r="AW148" t="b">
        <f t="shared" ref="AW148:AW179" si="147">AND(AI148&gt;=0,AI148&gt;=AG148)</f>
        <v>1</v>
      </c>
      <c r="AX148" t="b">
        <f t="shared" si="139"/>
        <v>1</v>
      </c>
    </row>
    <row r="149" spans="1:50" x14ac:dyDescent="0.35">
      <c r="A149">
        <v>97</v>
      </c>
      <c r="B149">
        <f t="shared" ref="B149:B180" si="148">MIN(INT((dur_m+A149-1)/12),dur_y_last)</f>
        <v>14</v>
      </c>
      <c r="C149">
        <f t="shared" ref="C149:C180" si="149">age_at_entry+B149</f>
        <v>53</v>
      </c>
      <c r="D149">
        <f t="shared" ref="D149:D180" si="150">INDEX(mort_table,MATCH(C149,mort_age,0),MATCH(sex,mort_sex,0))</f>
        <v>2.9824472372410593E-3</v>
      </c>
      <c r="E149">
        <f t="shared" ref="E149:E180" si="151">IF(A149&lt;=rem_m,1-(1-D149)^(1/12),0)</f>
        <v>2.4887765779768589E-4</v>
      </c>
      <c r="F149">
        <f t="shared" ref="F149:F180" si="152">IF(A149&lt;=prem_rem_m,INDEX(lapse_table,MATCH(MIN(B149,5),lapse_key,0)),0)</f>
        <v>0.04</v>
      </c>
      <c r="G149">
        <f t="shared" ref="G149:G180" si="153">1-(1-F149)^(1/12)</f>
        <v>3.3960531989175591E-3</v>
      </c>
      <c r="H149">
        <f t="shared" ref="H149:H180" si="154">INDEX(comm_table,MATCH(MIN(B149,1),comm_key,0))</f>
        <v>0.02</v>
      </c>
      <c r="I149">
        <f t="shared" ref="I149:I180" si="155">(1+e_m)^A149</f>
        <v>1.2698942781478038</v>
      </c>
      <c r="J149">
        <f t="shared" ref="J149:J180" si="156">M148*E149</f>
        <v>4.4096667184013126E-4</v>
      </c>
      <c r="K149">
        <f t="shared" ref="K149:K180" si="157">(M148-J149)*G149</f>
        <v>6.0157009831956262E-3</v>
      </c>
      <c r="L149">
        <f t="shared" ref="L149:L180" si="158">IF(A149=rem_m,M148-J149-K149,0)</f>
        <v>0</v>
      </c>
      <c r="M149">
        <f t="shared" ref="M149:M180" si="159">M148-J149-K149-L149</f>
        <v>1.765364377842731</v>
      </c>
      <c r="N149">
        <f t="shared" ref="N149:N180" si="160">IF(A149&lt;=prem_rem_m,premium,0)</f>
        <v>105.55</v>
      </c>
      <c r="O149">
        <f t="shared" ref="O149:O180" si="161">N149*H149</f>
        <v>2.1109999999999998</v>
      </c>
      <c r="P149">
        <f t="shared" ref="P149:P180" si="162">maint_base*I149</f>
        <v>6.3494713907390192</v>
      </c>
      <c r="Q149">
        <f t="shared" ref="Q149:Q180" si="163">claim_exp_base*I149</f>
        <v>317.47356953695095</v>
      </c>
      <c r="R149">
        <f t="shared" ref="R149:R180" si="164">M148*N149</f>
        <v>187.01571135228929</v>
      </c>
      <c r="S149">
        <f t="shared" ref="S149:S180" si="165">R149*H149</f>
        <v>3.7403142270457859</v>
      </c>
      <c r="T149">
        <f t="shared" ref="T149:T180" si="166">M148*P149</f>
        <v>11.250127037897368</v>
      </c>
      <c r="U149">
        <f t="shared" ref="U149:U180" si="167">J149*sum_assured</f>
        <v>220.48333592006563</v>
      </c>
      <c r="V149">
        <f t="shared" ref="V149:V180" si="168">J149*Q149</f>
        <v>0.13999526335591575</v>
      </c>
      <c r="W149">
        <f t="shared" ref="W149:W180" si="169">R149-S149-T149-U149-V149</f>
        <v>-48.598061096075398</v>
      </c>
      <c r="X149">
        <f t="shared" ref="X149:X180" si="170">U149+V149+T149-(R149-S149)*(1+i_m)</f>
        <v>47.99806513740819</v>
      </c>
      <c r="Y149">
        <f t="shared" ref="Y149:Y180" si="171">v_m</f>
        <v>0.99673694261856227</v>
      </c>
      <c r="Z149">
        <f t="shared" ref="Z149:Z180" si="172">v_m^A149</f>
        <v>0.72830592093500357</v>
      </c>
      <c r="AA149">
        <f t="shared" ref="AA149:AA180" si="173">(R149-S149)*Z148-(T149+U149+V149)*Z149</f>
        <v>-34.957275032998382</v>
      </c>
      <c r="AB149">
        <f t="shared" ref="AB149:AB180" si="174">R149*Z148</f>
        <v>136.65054846659527</v>
      </c>
      <c r="AC149">
        <f t="shared" ref="AC149:AC180" si="175">S149*Z148</f>
        <v>2.7330109693319056</v>
      </c>
      <c r="AD149">
        <f t="shared" ref="AD149:AD180" si="176">T149*Z149</f>
        <v>8.1935341329716262</v>
      </c>
      <c r="AE149">
        <f t="shared" ref="AE149:AE180" si="177">U149*Z149</f>
        <v>160.57931901808516</v>
      </c>
      <c r="AF149">
        <f t="shared" ref="AF149:AF180" si="178">V149*Z149</f>
        <v>0.10195937920496857</v>
      </c>
      <c r="AG149">
        <f t="shared" si="141"/>
        <v>5633.3223824581319</v>
      </c>
      <c r="AH149">
        <f t="shared" si="142"/>
        <v>3191.0252937934724</v>
      </c>
      <c r="AI149">
        <f t="shared" si="143"/>
        <v>5633.3223824581319</v>
      </c>
      <c r="AK149" t="b">
        <f t="shared" ref="AK149:AK180" si="179">AND(M149&gt;=0,M149&lt;=M148)</f>
        <v>1</v>
      </c>
      <c r="AL149" t="b">
        <f t="shared" ref="AL149:AL180" si="180">AND(D149&gt;=0,D149&lt;=1,E149&gt;=0,E149&lt;=1,F149&gt;=0,F149&lt;=1,G149&gt;=0,G149&lt;=1,J149+K149+L149&lt;=M148+0.000000001*scale_count)</f>
        <v>1</v>
      </c>
      <c r="AM149">
        <f t="shared" ref="AM149:AM180" si="181">(AG148+R149-S149)*(1+i_m)-T149-U149-V149</f>
        <v>5633.3223824581319</v>
      </c>
      <c r="AN149" t="b">
        <f t="shared" ref="AN149:AN180" si="182">ABS(AM149-AG149)&lt;=0.000000001*MAX(ABS(AM149),ABS(AG149),scale_money)</f>
        <v>1</v>
      </c>
      <c r="AO149">
        <f t="shared" ref="AO149:AO180" si="183">(U149+V149+T149)*Z149-(R149-S149)*Z148</f>
        <v>34.957275032998382</v>
      </c>
      <c r="AP149">
        <f>SUM(AO150:$AO$210)</f>
        <v>4102.7820456799373</v>
      </c>
      <c r="AQ149" t="b">
        <f t="shared" si="144"/>
        <v>1</v>
      </c>
      <c r="AR149" t="b">
        <f t="shared" ref="AR149:AR180" si="184">IF(A149&lt;&gt;rem_m,L149=0,L149=M148-J149-K149)</f>
        <v>1</v>
      </c>
      <c r="AS149" t="b">
        <f t="shared" ref="AS149:AS180" si="185">IF(A149&gt;prem_rem_m,AND(R149=0,S149=0,F149=0,G149=0,K149=0),R149=M148*premium)</f>
        <v>1</v>
      </c>
      <c r="AT149" t="b">
        <f t="shared" si="140"/>
        <v>1</v>
      </c>
      <c r="AU149">
        <f t="shared" si="145"/>
        <v>3191.0252937934729</v>
      </c>
      <c r="AV149" t="b">
        <f t="shared" si="146"/>
        <v>1</v>
      </c>
      <c r="AW149" t="b">
        <f t="shared" si="147"/>
        <v>1</v>
      </c>
      <c r="AX149" t="b">
        <f t="shared" ref="AX149:AX180" si="186">AND(U149=J149*sum_assured,R149=M148*N149,T149=M148*P149)</f>
        <v>1</v>
      </c>
    </row>
    <row r="150" spans="1:50" x14ac:dyDescent="0.35">
      <c r="A150">
        <v>98</v>
      </c>
      <c r="B150">
        <f t="shared" si="148"/>
        <v>14</v>
      </c>
      <c r="C150">
        <f t="shared" si="149"/>
        <v>53</v>
      </c>
      <c r="D150">
        <f t="shared" si="150"/>
        <v>2.9824472372410593E-3</v>
      </c>
      <c r="E150">
        <f t="shared" si="151"/>
        <v>2.4887765779768589E-4</v>
      </c>
      <c r="F150">
        <f t="shared" si="152"/>
        <v>0.04</v>
      </c>
      <c r="G150">
        <f t="shared" si="153"/>
        <v>3.3960531989175591E-3</v>
      </c>
      <c r="H150">
        <f t="shared" si="154"/>
        <v>0.02</v>
      </c>
      <c r="I150">
        <f t="shared" si="155"/>
        <v>1.2730261800200211</v>
      </c>
      <c r="J150">
        <f t="shared" si="156"/>
        <v>4.3935975151696786E-4</v>
      </c>
      <c r="K150">
        <f t="shared" si="157"/>
        <v>5.9937792535382983E-3</v>
      </c>
      <c r="L150">
        <f t="shared" si="158"/>
        <v>0</v>
      </c>
      <c r="M150">
        <f t="shared" si="159"/>
        <v>1.7589312388376759</v>
      </c>
      <c r="N150">
        <f t="shared" si="160"/>
        <v>105.55</v>
      </c>
      <c r="O150">
        <f t="shared" si="161"/>
        <v>2.1109999999999998</v>
      </c>
      <c r="P150">
        <f t="shared" si="162"/>
        <v>6.3651309001001053</v>
      </c>
      <c r="Q150">
        <f t="shared" si="163"/>
        <v>318.25654500500525</v>
      </c>
      <c r="R150">
        <f t="shared" si="164"/>
        <v>186.33421008130026</v>
      </c>
      <c r="S150">
        <f t="shared" si="165"/>
        <v>3.7266842016260053</v>
      </c>
      <c r="T150">
        <f t="shared" si="166"/>
        <v>11.236775351342764</v>
      </c>
      <c r="U150">
        <f t="shared" si="167"/>
        <v>219.67987575848392</v>
      </c>
      <c r="V150">
        <f t="shared" si="168"/>
        <v>0.1398291165320478</v>
      </c>
      <c r="W150">
        <f t="shared" si="169"/>
        <v>-48.448954346684481</v>
      </c>
      <c r="X150">
        <f t="shared" si="170"/>
        <v>47.851144824683274</v>
      </c>
      <c r="Y150">
        <f t="shared" si="171"/>
        <v>0.99673694261856227</v>
      </c>
      <c r="Z150">
        <f t="shared" si="172"/>
        <v>0.72592941692375179</v>
      </c>
      <c r="AA150">
        <f t="shared" si="173"/>
        <v>-34.7365536617163</v>
      </c>
      <c r="AB150">
        <f t="shared" si="174"/>
        <v>135.70830847495782</v>
      </c>
      <c r="AC150">
        <f t="shared" si="175"/>
        <v>2.7141661694991561</v>
      </c>
      <c r="AD150">
        <f t="shared" si="176"/>
        <v>8.1571057789034391</v>
      </c>
      <c r="AE150">
        <f t="shared" si="177"/>
        <v>159.47208411923847</v>
      </c>
      <c r="AF150">
        <f t="shared" si="178"/>
        <v>0.1015060690330728</v>
      </c>
      <c r="AG150">
        <f t="shared" si="141"/>
        <v>5603.9132692228532</v>
      </c>
      <c r="AH150">
        <f t="shared" si="142"/>
        <v>3185.9763164624846</v>
      </c>
      <c r="AI150">
        <f t="shared" si="143"/>
        <v>5603.9132692228532</v>
      </c>
      <c r="AK150" t="b">
        <f t="shared" si="179"/>
        <v>1</v>
      </c>
      <c r="AL150" t="b">
        <f t="shared" si="180"/>
        <v>1</v>
      </c>
      <c r="AM150">
        <f t="shared" si="181"/>
        <v>5603.9132692228532</v>
      </c>
      <c r="AN150" t="b">
        <f t="shared" si="182"/>
        <v>1</v>
      </c>
      <c r="AO150">
        <f t="shared" si="183"/>
        <v>34.7365536617163</v>
      </c>
      <c r="AP150">
        <f>SUM(AO151:$AO$210)</f>
        <v>4068.045492018221</v>
      </c>
      <c r="AQ150" t="b">
        <f t="shared" si="144"/>
        <v>1</v>
      </c>
      <c r="AR150" t="b">
        <f t="shared" si="184"/>
        <v>1</v>
      </c>
      <c r="AS150" t="b">
        <f t="shared" si="185"/>
        <v>1</v>
      </c>
      <c r="AT150" t="b">
        <f t="shared" ref="AT150:AT181" si="187">AND(C150&gt;=18,C150&lt;=120,OR(B150-B149=0,B150-B149=1))</f>
        <v>1</v>
      </c>
      <c r="AU150">
        <f t="shared" si="145"/>
        <v>3185.9763164624846</v>
      </c>
      <c r="AV150" t="b">
        <f t="shared" si="146"/>
        <v>1</v>
      </c>
      <c r="AW150" t="b">
        <f t="shared" si="147"/>
        <v>1</v>
      </c>
      <c r="AX150" t="b">
        <f t="shared" si="186"/>
        <v>1</v>
      </c>
    </row>
    <row r="151" spans="1:50" x14ac:dyDescent="0.35">
      <c r="A151">
        <v>99</v>
      </c>
      <c r="B151">
        <f t="shared" si="148"/>
        <v>15</v>
      </c>
      <c r="C151">
        <f t="shared" si="149"/>
        <v>54</v>
      </c>
      <c r="D151">
        <f t="shared" si="150"/>
        <v>3.2602677027849802E-3</v>
      </c>
      <c r="E151">
        <f t="shared" si="151"/>
        <v>2.7209580483311679E-4</v>
      </c>
      <c r="F151">
        <f t="shared" si="152"/>
        <v>0.04</v>
      </c>
      <c r="G151">
        <f t="shared" si="153"/>
        <v>3.3960531989175591E-3</v>
      </c>
      <c r="H151">
        <f t="shared" si="154"/>
        <v>0.02</v>
      </c>
      <c r="I151">
        <f t="shared" si="155"/>
        <v>1.2761658060071557</v>
      </c>
      <c r="J151">
        <f t="shared" si="156"/>
        <v>4.7859781107764861E-4</v>
      </c>
      <c r="K151">
        <f t="shared" si="157"/>
        <v>5.9717987167034088E-3</v>
      </c>
      <c r="L151">
        <f t="shared" si="158"/>
        <v>0</v>
      </c>
      <c r="M151">
        <f t="shared" si="159"/>
        <v>1.7524808423098948</v>
      </c>
      <c r="N151">
        <f t="shared" si="160"/>
        <v>105.55</v>
      </c>
      <c r="O151">
        <f t="shared" si="161"/>
        <v>2.1109999999999998</v>
      </c>
      <c r="P151">
        <f t="shared" si="162"/>
        <v>6.3808290300357786</v>
      </c>
      <c r="Q151">
        <f t="shared" si="163"/>
        <v>319.04145150178891</v>
      </c>
      <c r="R151">
        <f t="shared" si="164"/>
        <v>185.65519225931669</v>
      </c>
      <c r="S151">
        <f t="shared" si="165"/>
        <v>3.7131038451863341</v>
      </c>
      <c r="T151">
        <f t="shared" si="166"/>
        <v>11.223439510612238</v>
      </c>
      <c r="U151">
        <f t="shared" si="167"/>
        <v>239.2989055388243</v>
      </c>
      <c r="V151">
        <f t="shared" si="168"/>
        <v>0.15269254033179197</v>
      </c>
      <c r="W151">
        <f t="shared" si="169"/>
        <v>-68.732949175637998</v>
      </c>
      <c r="X151">
        <f t="shared" si="170"/>
        <v>68.137318122740311</v>
      </c>
      <c r="Y151">
        <f t="shared" si="171"/>
        <v>0.99673694261856227</v>
      </c>
      <c r="Z151">
        <f t="shared" si="172"/>
        <v>0.72356066758145587</v>
      </c>
      <c r="AA151">
        <f t="shared" si="173"/>
        <v>-49.301483388099967</v>
      </c>
      <c r="AB151">
        <f t="shared" si="174"/>
        <v>134.77256546567281</v>
      </c>
      <c r="AC151">
        <f t="shared" si="175"/>
        <v>2.6954513093134564</v>
      </c>
      <c r="AD151">
        <f t="shared" si="176"/>
        <v>8.1208393848586784</v>
      </c>
      <c r="AE151">
        <f t="shared" si="177"/>
        <v>173.14727584318345</v>
      </c>
      <c r="AF151">
        <f t="shared" si="178"/>
        <v>0.11048231641717977</v>
      </c>
      <c r="AG151">
        <f t="shared" si="141"/>
        <v>5554.1217049055604</v>
      </c>
      <c r="AH151">
        <f t="shared" si="142"/>
        <v>3169.2909678743372</v>
      </c>
      <c r="AI151">
        <f t="shared" si="143"/>
        <v>5554.1217049055604</v>
      </c>
      <c r="AK151" t="b">
        <f t="shared" si="179"/>
        <v>1</v>
      </c>
      <c r="AL151" t="b">
        <f t="shared" si="180"/>
        <v>1</v>
      </c>
      <c r="AM151">
        <f t="shared" si="181"/>
        <v>5554.1217049055613</v>
      </c>
      <c r="AN151" t="b">
        <f t="shared" si="182"/>
        <v>1</v>
      </c>
      <c r="AO151">
        <f t="shared" si="183"/>
        <v>49.301483388099967</v>
      </c>
      <c r="AP151">
        <f>SUM(AO152:$AO$210)</f>
        <v>4018.7440086301212</v>
      </c>
      <c r="AQ151" t="b">
        <f t="shared" si="144"/>
        <v>1</v>
      </c>
      <c r="AR151" t="b">
        <f t="shared" si="184"/>
        <v>1</v>
      </c>
      <c r="AS151" t="b">
        <f t="shared" si="185"/>
        <v>1</v>
      </c>
      <c r="AT151" t="b">
        <f t="shared" si="187"/>
        <v>1</v>
      </c>
      <c r="AU151">
        <f t="shared" si="145"/>
        <v>3169.2909678743376</v>
      </c>
      <c r="AV151" t="b">
        <f t="shared" si="146"/>
        <v>1</v>
      </c>
      <c r="AW151" t="b">
        <f t="shared" si="147"/>
        <v>1</v>
      </c>
      <c r="AX151" t="b">
        <f t="shared" si="186"/>
        <v>1</v>
      </c>
    </row>
    <row r="152" spans="1:50" x14ac:dyDescent="0.35">
      <c r="A152">
        <v>100</v>
      </c>
      <c r="B152">
        <f t="shared" si="148"/>
        <v>15</v>
      </c>
      <c r="C152">
        <f t="shared" si="149"/>
        <v>54</v>
      </c>
      <c r="D152">
        <f t="shared" si="150"/>
        <v>3.2602677027849802E-3</v>
      </c>
      <c r="E152">
        <f t="shared" si="151"/>
        <v>2.7209580483311679E-4</v>
      </c>
      <c r="F152">
        <f t="shared" si="152"/>
        <v>0.04</v>
      </c>
      <c r="G152">
        <f t="shared" si="153"/>
        <v>3.3960531989175591E-3</v>
      </c>
      <c r="H152">
        <f t="shared" si="154"/>
        <v>0.02</v>
      </c>
      <c r="I152">
        <f t="shared" si="155"/>
        <v>1.2793131751589584</v>
      </c>
      <c r="J152">
        <f t="shared" si="156"/>
        <v>4.7684268524292924E-4</v>
      </c>
      <c r="K152">
        <f t="shared" si="157"/>
        <v>5.9498987874416574E-3</v>
      </c>
      <c r="L152">
        <f t="shared" si="158"/>
        <v>0</v>
      </c>
      <c r="M152">
        <f t="shared" si="159"/>
        <v>1.7460541008372104</v>
      </c>
      <c r="N152">
        <f t="shared" si="160"/>
        <v>105.55</v>
      </c>
      <c r="O152">
        <f t="shared" si="161"/>
        <v>2.1109999999999998</v>
      </c>
      <c r="P152">
        <f t="shared" si="162"/>
        <v>6.3965658757947921</v>
      </c>
      <c r="Q152">
        <f t="shared" si="163"/>
        <v>319.82829378973958</v>
      </c>
      <c r="R152">
        <f t="shared" si="164"/>
        <v>184.97435290580938</v>
      </c>
      <c r="S152">
        <f t="shared" si="165"/>
        <v>3.6994870581161878</v>
      </c>
      <c r="T152">
        <f t="shared" si="166"/>
        <v>11.209859153903587</v>
      </c>
      <c r="U152">
        <f t="shared" si="167"/>
        <v>238.42134262146462</v>
      </c>
      <c r="V152">
        <f t="shared" si="168"/>
        <v>0.15250778242736387</v>
      </c>
      <c r="W152">
        <f t="shared" si="169"/>
        <v>-68.508843710102354</v>
      </c>
      <c r="X152">
        <f t="shared" si="170"/>
        <v>67.915396970263998</v>
      </c>
      <c r="Y152">
        <f t="shared" si="171"/>
        <v>0.99673694261856227</v>
      </c>
      <c r="Z152">
        <f t="shared" si="172"/>
        <v>0.72119964760418631</v>
      </c>
      <c r="AA152">
        <f t="shared" si="173"/>
        <v>-48.980560361852838</v>
      </c>
      <c r="AB152">
        <f t="shared" si="174"/>
        <v>133.84016627397526</v>
      </c>
      <c r="AC152">
        <f t="shared" si="175"/>
        <v>2.6768033254795052</v>
      </c>
      <c r="AD152">
        <f t="shared" si="176"/>
        <v>8.0845464714878279</v>
      </c>
      <c r="AE152">
        <f t="shared" si="177"/>
        <v>171.94938827991726</v>
      </c>
      <c r="AF152">
        <f t="shared" si="178"/>
        <v>0.10998855894351074</v>
      </c>
      <c r="AG152">
        <f t="shared" si="141"/>
        <v>5504.3890571158208</v>
      </c>
      <c r="AH152">
        <f t="shared" si="142"/>
        <v>3152.4733709433958</v>
      </c>
      <c r="AI152">
        <f t="shared" si="143"/>
        <v>5504.3890571158208</v>
      </c>
      <c r="AK152" t="b">
        <f t="shared" si="179"/>
        <v>1</v>
      </c>
      <c r="AL152" t="b">
        <f t="shared" si="180"/>
        <v>1</v>
      </c>
      <c r="AM152">
        <f t="shared" si="181"/>
        <v>5504.3890571158199</v>
      </c>
      <c r="AN152" t="b">
        <f t="shared" si="182"/>
        <v>1</v>
      </c>
      <c r="AO152">
        <f t="shared" si="183"/>
        <v>48.980560361852838</v>
      </c>
      <c r="AP152">
        <f>SUM(AO153:$AO$210)</f>
        <v>3969.7634482682688</v>
      </c>
      <c r="AQ152" t="b">
        <f t="shared" si="144"/>
        <v>1</v>
      </c>
      <c r="AR152" t="b">
        <f t="shared" si="184"/>
        <v>1</v>
      </c>
      <c r="AS152" t="b">
        <f t="shared" si="185"/>
        <v>1</v>
      </c>
      <c r="AT152" t="b">
        <f t="shared" si="187"/>
        <v>1</v>
      </c>
      <c r="AU152">
        <f t="shared" si="145"/>
        <v>3152.4733709433963</v>
      </c>
      <c r="AV152" t="b">
        <f t="shared" si="146"/>
        <v>1</v>
      </c>
      <c r="AW152" t="b">
        <f t="shared" si="147"/>
        <v>1</v>
      </c>
      <c r="AX152" t="b">
        <f t="shared" si="186"/>
        <v>1</v>
      </c>
    </row>
    <row r="153" spans="1:50" x14ac:dyDescent="0.35">
      <c r="A153">
        <v>101</v>
      </c>
      <c r="B153">
        <f t="shared" si="148"/>
        <v>15</v>
      </c>
      <c r="C153">
        <f t="shared" si="149"/>
        <v>54</v>
      </c>
      <c r="D153">
        <f t="shared" si="150"/>
        <v>3.2602677027849802E-3</v>
      </c>
      <c r="E153">
        <f t="shared" si="151"/>
        <v>2.7209580483311679E-4</v>
      </c>
      <c r="F153">
        <f t="shared" si="152"/>
        <v>0.04</v>
      </c>
      <c r="G153">
        <f t="shared" si="153"/>
        <v>3.3960531989175591E-3</v>
      </c>
      <c r="H153">
        <f t="shared" si="154"/>
        <v>0.02</v>
      </c>
      <c r="I153">
        <f t="shared" si="155"/>
        <v>1.2824683065721629</v>
      </c>
      <c r="J153">
        <f t="shared" si="156"/>
        <v>4.7509399584946479E-4</v>
      </c>
      <c r="K153">
        <f t="shared" si="157"/>
        <v>5.9280791701469392E-3</v>
      </c>
      <c r="L153">
        <f t="shared" si="158"/>
        <v>0</v>
      </c>
      <c r="M153">
        <f t="shared" si="159"/>
        <v>1.7396509276712138</v>
      </c>
      <c r="N153">
        <f t="shared" si="160"/>
        <v>105.55</v>
      </c>
      <c r="O153">
        <f t="shared" si="161"/>
        <v>2.1109999999999998</v>
      </c>
      <c r="P153">
        <f t="shared" si="162"/>
        <v>6.4123415328608147</v>
      </c>
      <c r="Q153">
        <f t="shared" si="163"/>
        <v>320.61707664304072</v>
      </c>
      <c r="R153">
        <f t="shared" si="164"/>
        <v>184.29601034336756</v>
      </c>
      <c r="S153">
        <f t="shared" si="165"/>
        <v>3.6859202068673511</v>
      </c>
      <c r="T153">
        <f t="shared" si="166"/>
        <v>11.196295229420389</v>
      </c>
      <c r="U153">
        <f t="shared" si="167"/>
        <v>237.54699792473241</v>
      </c>
      <c r="V153">
        <f t="shared" si="168"/>
        <v>0.15232324807991632</v>
      </c>
      <c r="W153">
        <f t="shared" si="169"/>
        <v>-68.2855262657325</v>
      </c>
      <c r="X153">
        <f t="shared" si="170"/>
        <v>67.694255828586108</v>
      </c>
      <c r="Y153">
        <f t="shared" si="171"/>
        <v>0.99673694261856227</v>
      </c>
      <c r="Z153">
        <f t="shared" si="172"/>
        <v>0.7188463317705811</v>
      </c>
      <c r="AA153">
        <f t="shared" si="173"/>
        <v>-48.661767484318375</v>
      </c>
      <c r="AB153">
        <f t="shared" si="174"/>
        <v>132.91421771449416</v>
      </c>
      <c r="AC153">
        <f t="shared" si="175"/>
        <v>2.6582843542898833</v>
      </c>
      <c r="AD153">
        <f t="shared" si="176"/>
        <v>8.0484157550893034</v>
      </c>
      <c r="AE153">
        <f t="shared" si="177"/>
        <v>170.75978808130773</v>
      </c>
      <c r="AF153">
        <f t="shared" si="178"/>
        <v>0.10949700812562806</v>
      </c>
      <c r="AG153">
        <f t="shared" si="141"/>
        <v>5454.7147387202149</v>
      </c>
      <c r="AH153">
        <f t="shared" si="142"/>
        <v>3135.5225648758033</v>
      </c>
      <c r="AI153">
        <f t="shared" si="143"/>
        <v>5454.7147387202149</v>
      </c>
      <c r="AK153" t="b">
        <f t="shared" si="179"/>
        <v>1</v>
      </c>
      <c r="AL153" t="b">
        <f t="shared" si="180"/>
        <v>1</v>
      </c>
      <c r="AM153">
        <f t="shared" si="181"/>
        <v>5454.7147387202158</v>
      </c>
      <c r="AN153" t="b">
        <f t="shared" si="182"/>
        <v>1</v>
      </c>
      <c r="AO153">
        <f t="shared" si="183"/>
        <v>48.661767484318375</v>
      </c>
      <c r="AP153">
        <f>SUM(AO154:$AO$210)</f>
        <v>3921.101680783951</v>
      </c>
      <c r="AQ153" t="b">
        <f t="shared" si="144"/>
        <v>1</v>
      </c>
      <c r="AR153" t="b">
        <f t="shared" si="184"/>
        <v>1</v>
      </c>
      <c r="AS153" t="b">
        <f t="shared" si="185"/>
        <v>1</v>
      </c>
      <c r="AT153" t="b">
        <f t="shared" si="187"/>
        <v>1</v>
      </c>
      <c r="AU153">
        <f t="shared" si="145"/>
        <v>3135.5225648758033</v>
      </c>
      <c r="AV153" t="b">
        <f t="shared" si="146"/>
        <v>1</v>
      </c>
      <c r="AW153" t="b">
        <f t="shared" si="147"/>
        <v>1</v>
      </c>
      <c r="AX153" t="b">
        <f t="shared" si="186"/>
        <v>1</v>
      </c>
    </row>
    <row r="154" spans="1:50" x14ac:dyDescent="0.35">
      <c r="A154">
        <v>102</v>
      </c>
      <c r="B154">
        <f t="shared" si="148"/>
        <v>15</v>
      </c>
      <c r="C154">
        <f t="shared" si="149"/>
        <v>54</v>
      </c>
      <c r="D154">
        <f t="shared" si="150"/>
        <v>3.2602677027849802E-3</v>
      </c>
      <c r="E154">
        <f t="shared" si="151"/>
        <v>2.7209580483311679E-4</v>
      </c>
      <c r="F154">
        <f t="shared" si="152"/>
        <v>0.04</v>
      </c>
      <c r="G154">
        <f t="shared" si="153"/>
        <v>3.3960531989175591E-3</v>
      </c>
      <c r="H154">
        <f t="shared" si="154"/>
        <v>0.02</v>
      </c>
      <c r="I154">
        <f t="shared" si="155"/>
        <v>1.2856312193905992</v>
      </c>
      <c r="J154">
        <f t="shared" si="156"/>
        <v>4.7335171929337714E-4</v>
      </c>
      <c r="K154">
        <f t="shared" si="157"/>
        <v>5.9063395702972053E-3</v>
      </c>
      <c r="L154">
        <f t="shared" si="158"/>
        <v>0</v>
      </c>
      <c r="M154">
        <f t="shared" si="159"/>
        <v>1.7332712363816232</v>
      </c>
      <c r="N154">
        <f t="shared" si="160"/>
        <v>105.55</v>
      </c>
      <c r="O154">
        <f t="shared" si="161"/>
        <v>2.1109999999999998</v>
      </c>
      <c r="P154">
        <f t="shared" si="162"/>
        <v>6.4281560969529963</v>
      </c>
      <c r="Q154">
        <f t="shared" si="163"/>
        <v>321.4078048476498</v>
      </c>
      <c r="R154">
        <f t="shared" si="164"/>
        <v>183.62015541569662</v>
      </c>
      <c r="S154">
        <f t="shared" si="165"/>
        <v>3.6724031083139326</v>
      </c>
      <c r="T154">
        <f t="shared" si="166"/>
        <v>11.182747717279648</v>
      </c>
      <c r="U154">
        <f t="shared" si="167"/>
        <v>236.67585964668856</v>
      </c>
      <c r="V154">
        <f t="shared" si="168"/>
        <v>0.15213893701894526</v>
      </c>
      <c r="W154">
        <f t="shared" si="169"/>
        <v>-68.062993993604493</v>
      </c>
      <c r="X154">
        <f t="shared" si="170"/>
        <v>67.473891878158526</v>
      </c>
      <c r="Y154">
        <f t="shared" si="171"/>
        <v>0.99673694261856227</v>
      </c>
      <c r="Z154">
        <f t="shared" si="172"/>
        <v>0.71650069494157775</v>
      </c>
      <c r="AA154">
        <f t="shared" si="173"/>
        <v>-48.345090421113468</v>
      </c>
      <c r="AB154">
        <f t="shared" si="174"/>
        <v>131.9946751597175</v>
      </c>
      <c r="AC154">
        <f t="shared" si="175"/>
        <v>2.6398935031943505</v>
      </c>
      <c r="AD154">
        <f t="shared" si="176"/>
        <v>8.0124465107872105</v>
      </c>
      <c r="AE154">
        <f t="shared" si="177"/>
        <v>169.57841791274768</v>
      </c>
      <c r="AF154">
        <f t="shared" si="178"/>
        <v>0.10900765410174722</v>
      </c>
      <c r="AG154">
        <f t="shared" si="141"/>
        <v>5405.0981634827513</v>
      </c>
      <c r="AH154">
        <f t="shared" si="142"/>
        <v>3118.4375820869409</v>
      </c>
      <c r="AI154">
        <f t="shared" si="143"/>
        <v>5405.0981634827513</v>
      </c>
      <c r="AK154" t="b">
        <f t="shared" si="179"/>
        <v>1</v>
      </c>
      <c r="AL154" t="b">
        <f t="shared" si="180"/>
        <v>1</v>
      </c>
      <c r="AM154">
        <f t="shared" si="181"/>
        <v>5405.0981634827513</v>
      </c>
      <c r="AN154" t="b">
        <f t="shared" si="182"/>
        <v>1</v>
      </c>
      <c r="AO154">
        <f t="shared" si="183"/>
        <v>48.345090421113468</v>
      </c>
      <c r="AP154">
        <f>SUM(AO155:$AO$210)</f>
        <v>3872.7565903628374</v>
      </c>
      <c r="AQ154" t="b">
        <f t="shared" si="144"/>
        <v>1</v>
      </c>
      <c r="AR154" t="b">
        <f t="shared" si="184"/>
        <v>1</v>
      </c>
      <c r="AS154" t="b">
        <f t="shared" si="185"/>
        <v>1</v>
      </c>
      <c r="AT154" t="b">
        <f t="shared" si="187"/>
        <v>1</v>
      </c>
      <c r="AU154">
        <f t="shared" si="145"/>
        <v>3118.4375820869413</v>
      </c>
      <c r="AV154" t="b">
        <f t="shared" si="146"/>
        <v>1</v>
      </c>
      <c r="AW154" t="b">
        <f t="shared" si="147"/>
        <v>1</v>
      </c>
      <c r="AX154" t="b">
        <f t="shared" si="186"/>
        <v>1</v>
      </c>
    </row>
    <row r="155" spans="1:50" x14ac:dyDescent="0.35">
      <c r="A155">
        <v>103</v>
      </c>
      <c r="B155">
        <f t="shared" si="148"/>
        <v>15</v>
      </c>
      <c r="C155">
        <f t="shared" si="149"/>
        <v>54</v>
      </c>
      <c r="D155">
        <f t="shared" si="150"/>
        <v>3.2602677027849802E-3</v>
      </c>
      <c r="E155">
        <f t="shared" si="151"/>
        <v>2.7209580483311679E-4</v>
      </c>
      <c r="F155">
        <f t="shared" si="152"/>
        <v>0.04</v>
      </c>
      <c r="G155">
        <f t="shared" si="153"/>
        <v>3.3960531989175591E-3</v>
      </c>
      <c r="H155">
        <f t="shared" si="154"/>
        <v>0.02</v>
      </c>
      <c r="I155">
        <f t="shared" si="155"/>
        <v>1.2888019328053122</v>
      </c>
      <c r="J155">
        <f t="shared" si="156"/>
        <v>4.7161583205734917E-4</v>
      </c>
      <c r="K155">
        <f t="shared" si="157"/>
        <v>5.8846796944504853E-3</v>
      </c>
      <c r="L155">
        <f t="shared" si="158"/>
        <v>0</v>
      </c>
      <c r="M155">
        <f t="shared" si="159"/>
        <v>1.7269149408551152</v>
      </c>
      <c r="N155">
        <f t="shared" si="160"/>
        <v>105.55</v>
      </c>
      <c r="O155">
        <f t="shared" si="161"/>
        <v>2.1109999999999998</v>
      </c>
      <c r="P155">
        <f t="shared" si="162"/>
        <v>6.4440096640265612</v>
      </c>
      <c r="Q155">
        <f t="shared" si="163"/>
        <v>322.20048320132804</v>
      </c>
      <c r="R155">
        <f t="shared" si="164"/>
        <v>182.94677900008031</v>
      </c>
      <c r="S155">
        <f t="shared" si="165"/>
        <v>3.6589355800016063</v>
      </c>
      <c r="T155">
        <f t="shared" si="166"/>
        <v>11.169216597622446</v>
      </c>
      <c r="U155">
        <f t="shared" si="167"/>
        <v>235.80791602867458</v>
      </c>
      <c r="V155">
        <f t="shared" si="168"/>
        <v>0.15195484897427428</v>
      </c>
      <c r="W155">
        <f t="shared" si="169"/>
        <v>-67.84124405519259</v>
      </c>
      <c r="X155">
        <f t="shared" si="170"/>
        <v>67.254302309723641</v>
      </c>
      <c r="Y155">
        <f t="shared" si="171"/>
        <v>0.99673694261856227</v>
      </c>
      <c r="Z155">
        <f t="shared" si="172"/>
        <v>0.71416271206014337</v>
      </c>
      <c r="AA155">
        <f t="shared" si="173"/>
        <v>-48.030514935224971</v>
      </c>
      <c r="AB155">
        <f t="shared" si="174"/>
        <v>131.08149429088078</v>
      </c>
      <c r="AC155">
        <f t="shared" si="175"/>
        <v>2.6216298858176157</v>
      </c>
      <c r="AD155">
        <f t="shared" si="176"/>
        <v>7.9766380169452136</v>
      </c>
      <c r="AE155">
        <f t="shared" si="177"/>
        <v>168.40522083628881</v>
      </c>
      <c r="AF155">
        <f t="shared" si="178"/>
        <v>0.10852048705415721</v>
      </c>
      <c r="AG155">
        <f t="shared" si="141"/>
        <v>5355.5387460575121</v>
      </c>
      <c r="AH155">
        <f t="shared" si="142"/>
        <v>3101.2174481538818</v>
      </c>
      <c r="AI155">
        <f t="shared" si="143"/>
        <v>5355.5387460575121</v>
      </c>
      <c r="AK155" t="b">
        <f t="shared" si="179"/>
        <v>1</v>
      </c>
      <c r="AL155" t="b">
        <f t="shared" si="180"/>
        <v>1</v>
      </c>
      <c r="AM155">
        <f t="shared" si="181"/>
        <v>5355.5387460575112</v>
      </c>
      <c r="AN155" t="b">
        <f t="shared" si="182"/>
        <v>1</v>
      </c>
      <c r="AO155">
        <f t="shared" si="183"/>
        <v>48.030514935224971</v>
      </c>
      <c r="AP155">
        <f>SUM(AO156:$AO$210)</f>
        <v>3824.7260754276122</v>
      </c>
      <c r="AQ155" t="b">
        <f t="shared" si="144"/>
        <v>1</v>
      </c>
      <c r="AR155" t="b">
        <f t="shared" si="184"/>
        <v>1</v>
      </c>
      <c r="AS155" t="b">
        <f t="shared" si="185"/>
        <v>1</v>
      </c>
      <c r="AT155" t="b">
        <f t="shared" si="187"/>
        <v>1</v>
      </c>
      <c r="AU155">
        <f t="shared" si="145"/>
        <v>3101.2174481538809</v>
      </c>
      <c r="AV155" t="b">
        <f t="shared" si="146"/>
        <v>1</v>
      </c>
      <c r="AW155" t="b">
        <f t="shared" si="147"/>
        <v>1</v>
      </c>
      <c r="AX155" t="b">
        <f t="shared" si="186"/>
        <v>1</v>
      </c>
    </row>
    <row r="156" spans="1:50" x14ac:dyDescent="0.35">
      <c r="A156">
        <v>104</v>
      </c>
      <c r="B156">
        <f t="shared" si="148"/>
        <v>15</v>
      </c>
      <c r="C156">
        <f t="shared" si="149"/>
        <v>54</v>
      </c>
      <c r="D156">
        <f t="shared" si="150"/>
        <v>3.2602677027849802E-3</v>
      </c>
      <c r="E156">
        <f t="shared" si="151"/>
        <v>2.7209580483311679E-4</v>
      </c>
      <c r="F156">
        <f t="shared" si="152"/>
        <v>0.04</v>
      </c>
      <c r="G156">
        <f t="shared" si="153"/>
        <v>3.3960531989175591E-3</v>
      </c>
      <c r="H156">
        <f t="shared" si="154"/>
        <v>0.02</v>
      </c>
      <c r="I156">
        <f t="shared" si="155"/>
        <v>1.2919804660546763</v>
      </c>
      <c r="J156">
        <f t="shared" si="156"/>
        <v>4.6988631071030686E-4</v>
      </c>
      <c r="K156">
        <f t="shared" si="157"/>
        <v>5.8630992502409262E-3</v>
      </c>
      <c r="L156">
        <f t="shared" si="158"/>
        <v>0</v>
      </c>
      <c r="M156">
        <f t="shared" si="159"/>
        <v>1.7205819552941641</v>
      </c>
      <c r="N156">
        <f t="shared" si="160"/>
        <v>105.55</v>
      </c>
      <c r="O156">
        <f t="shared" si="161"/>
        <v>2.1109999999999998</v>
      </c>
      <c r="P156">
        <f t="shared" si="162"/>
        <v>6.4599023302733816</v>
      </c>
      <c r="Q156">
        <f t="shared" si="163"/>
        <v>322.99511651366907</v>
      </c>
      <c r="R156">
        <f t="shared" si="164"/>
        <v>182.27587200725742</v>
      </c>
      <c r="S156">
        <f t="shared" si="165"/>
        <v>3.6455174401451487</v>
      </c>
      <c r="T156">
        <f t="shared" si="166"/>
        <v>11.155701850613879</v>
      </c>
      <c r="U156">
        <f t="shared" si="167"/>
        <v>234.94315535515344</v>
      </c>
      <c r="V156">
        <f t="shared" si="168"/>
        <v>0.15177098367605368</v>
      </c>
      <c r="W156">
        <f t="shared" si="169"/>
        <v>-67.620273622331084</v>
      </c>
      <c r="X156">
        <f t="shared" si="170"/>
        <v>67.03548432427641</v>
      </c>
      <c r="Y156">
        <f t="shared" si="171"/>
        <v>0.99673694261856227</v>
      </c>
      <c r="Z156">
        <f t="shared" si="172"/>
        <v>0.71183235815100787</v>
      </c>
      <c r="AA156">
        <f t="shared" si="173"/>
        <v>-47.718026886344603</v>
      </c>
      <c r="AB156">
        <f t="shared" si="174"/>
        <v>130.17463109583053</v>
      </c>
      <c r="AC156">
        <f t="shared" si="175"/>
        <v>2.6034926219166108</v>
      </c>
      <c r="AD156">
        <f t="shared" si="176"/>
        <v>7.94098955515204</v>
      </c>
      <c r="AE156">
        <f t="shared" si="177"/>
        <v>167.24014030789746</v>
      </c>
      <c r="AF156">
        <f t="shared" si="178"/>
        <v>0.10803549720902342</v>
      </c>
      <c r="AG156">
        <f t="shared" si="141"/>
        <v>5306.0359019813113</v>
      </c>
      <c r="AH156">
        <f t="shared" si="142"/>
        <v>3083.8611817675082</v>
      </c>
      <c r="AI156">
        <f t="shared" si="143"/>
        <v>5306.0359019813113</v>
      </c>
      <c r="AK156" t="b">
        <f t="shared" si="179"/>
        <v>1</v>
      </c>
      <c r="AL156" t="b">
        <f t="shared" si="180"/>
        <v>1</v>
      </c>
      <c r="AM156">
        <f t="shared" si="181"/>
        <v>5306.0359019813113</v>
      </c>
      <c r="AN156" t="b">
        <f t="shared" si="182"/>
        <v>1</v>
      </c>
      <c r="AO156">
        <f t="shared" si="183"/>
        <v>47.718026886344603</v>
      </c>
      <c r="AP156">
        <f>SUM(AO157:$AO$210)</f>
        <v>3777.0080485412677</v>
      </c>
      <c r="AQ156" t="b">
        <f t="shared" si="144"/>
        <v>1</v>
      </c>
      <c r="AR156" t="b">
        <f t="shared" si="184"/>
        <v>1</v>
      </c>
      <c r="AS156" t="b">
        <f t="shared" si="185"/>
        <v>1</v>
      </c>
      <c r="AT156" t="b">
        <f t="shared" si="187"/>
        <v>1</v>
      </c>
      <c r="AU156">
        <f t="shared" si="145"/>
        <v>3083.8611817675087</v>
      </c>
      <c r="AV156" t="b">
        <f t="shared" si="146"/>
        <v>1</v>
      </c>
      <c r="AW156" t="b">
        <f t="shared" si="147"/>
        <v>1</v>
      </c>
      <c r="AX156" t="b">
        <f t="shared" si="186"/>
        <v>1</v>
      </c>
    </row>
    <row r="157" spans="1:50" x14ac:dyDescent="0.35">
      <c r="A157">
        <v>105</v>
      </c>
      <c r="B157">
        <f t="shared" si="148"/>
        <v>15</v>
      </c>
      <c r="C157">
        <f t="shared" si="149"/>
        <v>54</v>
      </c>
      <c r="D157">
        <f t="shared" si="150"/>
        <v>3.2602677027849802E-3</v>
      </c>
      <c r="E157">
        <f t="shared" si="151"/>
        <v>2.7209580483311679E-4</v>
      </c>
      <c r="F157">
        <f t="shared" si="152"/>
        <v>0.04</v>
      </c>
      <c r="G157">
        <f t="shared" si="153"/>
        <v>3.3960531989175591E-3</v>
      </c>
      <c r="H157">
        <f t="shared" si="154"/>
        <v>0.02</v>
      </c>
      <c r="I157">
        <f t="shared" si="155"/>
        <v>1.2951668384245141</v>
      </c>
      <c r="J157">
        <f t="shared" si="156"/>
        <v>4.6816313190710336E-4</v>
      </c>
      <c r="K157">
        <f t="shared" si="157"/>
        <v>5.841597946374847E-3</v>
      </c>
      <c r="L157">
        <f t="shared" si="158"/>
        <v>0</v>
      </c>
      <c r="M157">
        <f t="shared" si="159"/>
        <v>1.7142721942158823</v>
      </c>
      <c r="N157">
        <f t="shared" si="160"/>
        <v>105.55</v>
      </c>
      <c r="O157">
        <f t="shared" si="161"/>
        <v>2.1109999999999998</v>
      </c>
      <c r="P157">
        <f t="shared" si="162"/>
        <v>6.4758341921225702</v>
      </c>
      <c r="Q157">
        <f t="shared" si="163"/>
        <v>323.79170960612851</v>
      </c>
      <c r="R157">
        <f t="shared" si="164"/>
        <v>181.60742538129901</v>
      </c>
      <c r="S157">
        <f t="shared" si="165"/>
        <v>3.6321485076259803</v>
      </c>
      <c r="T157">
        <f t="shared" si="166"/>
        <v>11.142203456443056</v>
      </c>
      <c r="U157">
        <f t="shared" si="167"/>
        <v>234.08156595355169</v>
      </c>
      <c r="V157">
        <f t="shared" si="168"/>
        <v>0.15158734085476044</v>
      </c>
      <c r="W157">
        <f t="shared" si="169"/>
        <v>-67.400079877176481</v>
      </c>
      <c r="X157">
        <f t="shared" si="170"/>
        <v>66.81743513302726</v>
      </c>
      <c r="Y157">
        <f t="shared" si="171"/>
        <v>0.99673694261856227</v>
      </c>
      <c r="Z157">
        <f t="shared" si="172"/>
        <v>0.70950960832039711</v>
      </c>
      <c r="AA157">
        <f t="shared" si="173"/>
        <v>-47.407612230207718</v>
      </c>
      <c r="AB157">
        <f t="shared" si="174"/>
        <v>129.27404186690327</v>
      </c>
      <c r="AC157">
        <f t="shared" si="175"/>
        <v>2.5854808373380656</v>
      </c>
      <c r="AD157">
        <f t="shared" si="176"/>
        <v>7.9055004102070878</v>
      </c>
      <c r="AE157">
        <f t="shared" si="177"/>
        <v>166.08312017472966</v>
      </c>
      <c r="AF157">
        <f t="shared" si="178"/>
        <v>0.10755267483619162</v>
      </c>
      <c r="AG157">
        <f t="shared" si="141"/>
        <v>5256.5890476663762</v>
      </c>
      <c r="AH157">
        <f t="shared" si="142"/>
        <v>3066.3677946843031</v>
      </c>
      <c r="AI157">
        <f t="shared" si="143"/>
        <v>5256.5890476663762</v>
      </c>
      <c r="AK157" t="b">
        <f t="shared" si="179"/>
        <v>1</v>
      </c>
      <c r="AL157" t="b">
        <f t="shared" si="180"/>
        <v>1</v>
      </c>
      <c r="AM157">
        <f t="shared" si="181"/>
        <v>5256.5890476663762</v>
      </c>
      <c r="AN157" t="b">
        <f t="shared" si="182"/>
        <v>1</v>
      </c>
      <c r="AO157">
        <f t="shared" si="183"/>
        <v>47.407612230207718</v>
      </c>
      <c r="AP157">
        <f>SUM(AO158:$AO$210)</f>
        <v>3729.6004363110601</v>
      </c>
      <c r="AQ157" t="b">
        <f t="shared" si="144"/>
        <v>1</v>
      </c>
      <c r="AR157" t="b">
        <f t="shared" si="184"/>
        <v>1</v>
      </c>
      <c r="AS157" t="b">
        <f t="shared" si="185"/>
        <v>1</v>
      </c>
      <c r="AT157" t="b">
        <f t="shared" si="187"/>
        <v>1</v>
      </c>
      <c r="AU157">
        <f t="shared" si="145"/>
        <v>3066.3677946843036</v>
      </c>
      <c r="AV157" t="b">
        <f t="shared" si="146"/>
        <v>1</v>
      </c>
      <c r="AW157" t="b">
        <f t="shared" si="147"/>
        <v>1</v>
      </c>
      <c r="AX157" t="b">
        <f t="shared" si="186"/>
        <v>1</v>
      </c>
    </row>
    <row r="158" spans="1:50" x14ac:dyDescent="0.35">
      <c r="A158">
        <v>106</v>
      </c>
      <c r="B158">
        <f t="shared" si="148"/>
        <v>15</v>
      </c>
      <c r="C158">
        <f t="shared" si="149"/>
        <v>54</v>
      </c>
      <c r="D158">
        <f t="shared" si="150"/>
        <v>3.2602677027849802E-3</v>
      </c>
      <c r="E158">
        <f t="shared" si="151"/>
        <v>2.7209580483311679E-4</v>
      </c>
      <c r="F158">
        <f t="shared" si="152"/>
        <v>0.04</v>
      </c>
      <c r="G158">
        <f t="shared" si="153"/>
        <v>3.3960531989175591E-3</v>
      </c>
      <c r="H158">
        <f t="shared" si="154"/>
        <v>0.02</v>
      </c>
      <c r="I158">
        <f t="shared" si="155"/>
        <v>1.2983610692482102</v>
      </c>
      <c r="J158">
        <f t="shared" si="156"/>
        <v>4.664462723882036E-4</v>
      </c>
      <c r="K158">
        <f t="shared" si="157"/>
        <v>5.8201754926268025E-3</v>
      </c>
      <c r="L158">
        <f t="shared" si="158"/>
        <v>0</v>
      </c>
      <c r="M158">
        <f t="shared" si="159"/>
        <v>1.7079855724508672</v>
      </c>
      <c r="N158">
        <f t="shared" si="160"/>
        <v>105.55</v>
      </c>
      <c r="O158">
        <f t="shared" si="161"/>
        <v>2.1109999999999998</v>
      </c>
      <c r="P158">
        <f t="shared" si="162"/>
        <v>6.4918053462410512</v>
      </c>
      <c r="Q158">
        <f t="shared" si="163"/>
        <v>324.59026731205256</v>
      </c>
      <c r="R158">
        <f t="shared" si="164"/>
        <v>180.94143009948638</v>
      </c>
      <c r="S158">
        <f t="shared" si="165"/>
        <v>3.6188286019897276</v>
      </c>
      <c r="T158">
        <f t="shared" si="166"/>
        <v>11.128721395323042</v>
      </c>
      <c r="U158">
        <f t="shared" si="167"/>
        <v>233.22313619410181</v>
      </c>
      <c r="V158">
        <f t="shared" si="168"/>
        <v>0.15140392024119748</v>
      </c>
      <c r="W158">
        <f t="shared" si="169"/>
        <v>-67.180660012169398</v>
      </c>
      <c r="X158">
        <f t="shared" si="170"/>
        <v>66.600151957364034</v>
      </c>
      <c r="Y158">
        <f t="shared" si="171"/>
        <v>0.99673694261856227</v>
      </c>
      <c r="Z158">
        <f t="shared" si="172"/>
        <v>0.70719443775576618</v>
      </c>
      <c r="AA158">
        <f t="shared" si="173"/>
        <v>-47.099257017936623</v>
      </c>
      <c r="AB158">
        <f t="shared" si="174"/>
        <v>128.37968319881909</v>
      </c>
      <c r="AC158">
        <f t="shared" si="175"/>
        <v>2.5675936639763819</v>
      </c>
      <c r="AD158">
        <f t="shared" si="176"/>
        <v>7.8701698701060447</v>
      </c>
      <c r="AE158">
        <f t="shared" si="177"/>
        <v>164.93410467242433</v>
      </c>
      <c r="AF158">
        <f t="shared" si="178"/>
        <v>0.10707201024899252</v>
      </c>
      <c r="AG158">
        <f t="shared" si="141"/>
        <v>5207.1976003930295</v>
      </c>
      <c r="AH158">
        <f t="shared" si="142"/>
        <v>3048.7362916777929</v>
      </c>
      <c r="AI158">
        <f t="shared" si="143"/>
        <v>5207.1976003930295</v>
      </c>
      <c r="AK158" t="b">
        <f t="shared" si="179"/>
        <v>1</v>
      </c>
      <c r="AL158" t="b">
        <f t="shared" si="180"/>
        <v>1</v>
      </c>
      <c r="AM158">
        <f t="shared" si="181"/>
        <v>5207.1976003930295</v>
      </c>
      <c r="AN158" t="b">
        <f t="shared" si="182"/>
        <v>1</v>
      </c>
      <c r="AO158">
        <f t="shared" si="183"/>
        <v>47.099257017936623</v>
      </c>
      <c r="AP158">
        <f>SUM(AO159:$AO$210)</f>
        <v>3682.5011792931232</v>
      </c>
      <c r="AQ158" t="b">
        <f t="shared" si="144"/>
        <v>1</v>
      </c>
      <c r="AR158" t="b">
        <f t="shared" si="184"/>
        <v>1</v>
      </c>
      <c r="AS158" t="b">
        <f t="shared" si="185"/>
        <v>1</v>
      </c>
      <c r="AT158" t="b">
        <f t="shared" si="187"/>
        <v>1</v>
      </c>
      <c r="AU158">
        <f t="shared" si="145"/>
        <v>3048.7362916777929</v>
      </c>
      <c r="AV158" t="b">
        <f t="shared" si="146"/>
        <v>1</v>
      </c>
      <c r="AW158" t="b">
        <f t="shared" si="147"/>
        <v>1</v>
      </c>
      <c r="AX158" t="b">
        <f t="shared" si="186"/>
        <v>1</v>
      </c>
    </row>
    <row r="159" spans="1:50" x14ac:dyDescent="0.35">
      <c r="A159">
        <v>107</v>
      </c>
      <c r="B159">
        <f t="shared" si="148"/>
        <v>15</v>
      </c>
      <c r="C159">
        <f t="shared" si="149"/>
        <v>54</v>
      </c>
      <c r="D159">
        <f t="shared" si="150"/>
        <v>3.2602677027849802E-3</v>
      </c>
      <c r="E159">
        <f t="shared" si="151"/>
        <v>2.7209580483311679E-4</v>
      </c>
      <c r="F159">
        <f t="shared" si="152"/>
        <v>0.04</v>
      </c>
      <c r="G159">
        <f t="shared" si="153"/>
        <v>3.3960531989175591E-3</v>
      </c>
      <c r="H159">
        <f t="shared" si="154"/>
        <v>0.02</v>
      </c>
      <c r="I159">
        <f t="shared" si="155"/>
        <v>1.3015631779068331</v>
      </c>
      <c r="J159">
        <f t="shared" si="156"/>
        <v>4.6473570897937041E-4</v>
      </c>
      <c r="K159">
        <f t="shared" si="157"/>
        <v>5.7988315998356759E-3</v>
      </c>
      <c r="L159">
        <f t="shared" si="158"/>
        <v>0</v>
      </c>
      <c r="M159">
        <f t="shared" si="159"/>
        <v>1.7017220051420523</v>
      </c>
      <c r="N159">
        <f t="shared" si="160"/>
        <v>105.55</v>
      </c>
      <c r="O159">
        <f t="shared" si="161"/>
        <v>2.1109999999999998</v>
      </c>
      <c r="P159">
        <f t="shared" si="162"/>
        <v>6.5078158895341653</v>
      </c>
      <c r="Q159">
        <f t="shared" si="163"/>
        <v>325.39079447670827</v>
      </c>
      <c r="R159">
        <f t="shared" si="164"/>
        <v>180.27787717218902</v>
      </c>
      <c r="S159">
        <f t="shared" si="165"/>
        <v>3.6055575434437803</v>
      </c>
      <c r="T159">
        <f t="shared" si="166"/>
        <v>11.11525564749086</v>
      </c>
      <c r="U159">
        <f t="shared" si="167"/>
        <v>232.36785448968521</v>
      </c>
      <c r="V159">
        <f t="shared" si="168"/>
        <v>0.15122072156649363</v>
      </c>
      <c r="W159">
        <f t="shared" si="169"/>
        <v>-66.96201122999733</v>
      </c>
      <c r="X159">
        <f t="shared" si="170"/>
        <v>66.383632028815356</v>
      </c>
      <c r="Y159">
        <f t="shared" si="171"/>
        <v>0.99673694261856227</v>
      </c>
      <c r="Z159">
        <f t="shared" si="172"/>
        <v>0.70488682172553552</v>
      </c>
      <c r="AA159">
        <f t="shared" si="173"/>
        <v>-46.792947395389092</v>
      </c>
      <c r="AB159">
        <f t="shared" si="174"/>
        <v>127.49151198658929</v>
      </c>
      <c r="AC159">
        <f t="shared" si="175"/>
        <v>2.5498302397317856</v>
      </c>
      <c r="AD159">
        <f t="shared" si="176"/>
        <v>7.8349972260266423</v>
      </c>
      <c r="AE159">
        <f t="shared" si="177"/>
        <v>163.79303842241592</v>
      </c>
      <c r="AF159">
        <f t="shared" si="178"/>
        <v>0.10659349380404784</v>
      </c>
      <c r="AG159">
        <f t="shared" si="141"/>
        <v>5157.8609783023912</v>
      </c>
      <c r="AH159">
        <f t="shared" si="142"/>
        <v>3030.9656704896611</v>
      </c>
      <c r="AI159">
        <f t="shared" si="143"/>
        <v>5157.8609783023912</v>
      </c>
      <c r="AK159" t="b">
        <f t="shared" si="179"/>
        <v>1</v>
      </c>
      <c r="AL159" t="b">
        <f t="shared" si="180"/>
        <v>1</v>
      </c>
      <c r="AM159">
        <f t="shared" si="181"/>
        <v>5157.8609783023903</v>
      </c>
      <c r="AN159" t="b">
        <f t="shared" si="182"/>
        <v>1</v>
      </c>
      <c r="AO159">
        <f t="shared" si="183"/>
        <v>46.792947395389092</v>
      </c>
      <c r="AP159">
        <f>SUM(AO160:$AO$210)</f>
        <v>3635.7082318977341</v>
      </c>
      <c r="AQ159" t="b">
        <f t="shared" si="144"/>
        <v>1</v>
      </c>
      <c r="AR159" t="b">
        <f t="shared" si="184"/>
        <v>1</v>
      </c>
      <c r="AS159" t="b">
        <f t="shared" si="185"/>
        <v>1</v>
      </c>
      <c r="AT159" t="b">
        <f t="shared" si="187"/>
        <v>1</v>
      </c>
      <c r="AU159">
        <f t="shared" si="145"/>
        <v>3030.9656704896615</v>
      </c>
      <c r="AV159" t="b">
        <f t="shared" si="146"/>
        <v>1</v>
      </c>
      <c r="AW159" t="b">
        <f t="shared" si="147"/>
        <v>1</v>
      </c>
      <c r="AX159" t="b">
        <f t="shared" si="186"/>
        <v>1</v>
      </c>
    </row>
    <row r="160" spans="1:50" x14ac:dyDescent="0.35">
      <c r="A160">
        <v>108</v>
      </c>
      <c r="B160">
        <f t="shared" si="148"/>
        <v>15</v>
      </c>
      <c r="C160">
        <f t="shared" si="149"/>
        <v>54</v>
      </c>
      <c r="D160">
        <f t="shared" si="150"/>
        <v>3.2602677027849802E-3</v>
      </c>
      <c r="E160">
        <f t="shared" si="151"/>
        <v>2.7209580483311679E-4</v>
      </c>
      <c r="F160">
        <f t="shared" si="152"/>
        <v>0.04</v>
      </c>
      <c r="G160">
        <f t="shared" si="153"/>
        <v>3.3960531989175591E-3</v>
      </c>
      <c r="H160">
        <f t="shared" si="154"/>
        <v>0.02</v>
      </c>
      <c r="I160">
        <f t="shared" si="155"/>
        <v>1.304773183829248</v>
      </c>
      <c r="J160">
        <f t="shared" si="156"/>
        <v>4.6303141859135204E-4</v>
      </c>
      <c r="K160">
        <f t="shared" si="157"/>
        <v>5.7775659799007631E-3</v>
      </c>
      <c r="L160">
        <f t="shared" si="158"/>
        <v>0</v>
      </c>
      <c r="M160">
        <f t="shared" si="159"/>
        <v>1.69548140774356</v>
      </c>
      <c r="N160">
        <f t="shared" si="160"/>
        <v>105.55</v>
      </c>
      <c r="O160">
        <f t="shared" si="161"/>
        <v>2.1109999999999998</v>
      </c>
      <c r="P160">
        <f t="shared" si="162"/>
        <v>6.5238659191462398</v>
      </c>
      <c r="Q160">
        <f t="shared" si="163"/>
        <v>326.19329595731199</v>
      </c>
      <c r="R160">
        <f t="shared" si="164"/>
        <v>179.61675764274361</v>
      </c>
      <c r="S160">
        <f t="shared" si="165"/>
        <v>3.5923351528548721</v>
      </c>
      <c r="T160">
        <f t="shared" si="166"/>
        <v>11.101806193207437</v>
      </c>
      <c r="U160">
        <f t="shared" si="167"/>
        <v>231.51570929567603</v>
      </c>
      <c r="V160">
        <f t="shared" si="168"/>
        <v>0.15103774456210292</v>
      </c>
      <c r="W160">
        <f t="shared" si="169"/>
        <v>-66.744130743556838</v>
      </c>
      <c r="X160">
        <f t="shared" si="170"/>
        <v>66.167872589013086</v>
      </c>
      <c r="Y160">
        <f t="shared" si="171"/>
        <v>0.99673694261856227</v>
      </c>
      <c r="Z160">
        <f t="shared" si="172"/>
        <v>0.70258673557882589</v>
      </c>
      <c r="AA160">
        <f t="shared" si="173"/>
        <v>-46.488669602510384</v>
      </c>
      <c r="AB160">
        <f t="shared" si="174"/>
        <v>126.60948542343934</v>
      </c>
      <c r="AC160">
        <f t="shared" si="175"/>
        <v>2.5321897084687865</v>
      </c>
      <c r="AD160">
        <f t="shared" si="176"/>
        <v>7.7999817723144051</v>
      </c>
      <c r="AE160">
        <f t="shared" si="177"/>
        <v>162.65986642926546</v>
      </c>
      <c r="AF160">
        <f t="shared" si="178"/>
        <v>0.10611711590107645</v>
      </c>
      <c r="AG160">
        <f t="shared" si="141"/>
        <v>5108.578600389098</v>
      </c>
      <c r="AH160">
        <f t="shared" si="142"/>
        <v>3013.0549217805201</v>
      </c>
      <c r="AI160">
        <f t="shared" si="143"/>
        <v>5108.578600389098</v>
      </c>
      <c r="AK160" t="b">
        <f t="shared" si="179"/>
        <v>1</v>
      </c>
      <c r="AL160" t="b">
        <f t="shared" si="180"/>
        <v>1</v>
      </c>
      <c r="AM160">
        <f t="shared" si="181"/>
        <v>5108.578600389098</v>
      </c>
      <c r="AN160" t="b">
        <f t="shared" si="182"/>
        <v>1</v>
      </c>
      <c r="AO160">
        <f t="shared" si="183"/>
        <v>46.488669602510384</v>
      </c>
      <c r="AP160">
        <f>SUM(AO161:$AO$210)</f>
        <v>3589.2195622952236</v>
      </c>
      <c r="AQ160" t="b">
        <f t="shared" si="144"/>
        <v>1</v>
      </c>
      <c r="AR160" t="b">
        <f t="shared" si="184"/>
        <v>1</v>
      </c>
      <c r="AS160" t="b">
        <f t="shared" si="185"/>
        <v>1</v>
      </c>
      <c r="AT160" t="b">
        <f t="shared" si="187"/>
        <v>1</v>
      </c>
      <c r="AU160">
        <f t="shared" si="145"/>
        <v>3013.0549217805192</v>
      </c>
      <c r="AV160" t="b">
        <f t="shared" si="146"/>
        <v>1</v>
      </c>
      <c r="AW160" t="b">
        <f t="shared" si="147"/>
        <v>1</v>
      </c>
      <c r="AX160" t="b">
        <f t="shared" si="186"/>
        <v>1</v>
      </c>
    </row>
    <row r="161" spans="1:50" x14ac:dyDescent="0.35">
      <c r="A161">
        <v>109</v>
      </c>
      <c r="B161">
        <f t="shared" si="148"/>
        <v>15</v>
      </c>
      <c r="C161">
        <f t="shared" si="149"/>
        <v>54</v>
      </c>
      <c r="D161">
        <f t="shared" si="150"/>
        <v>3.2602677027849802E-3</v>
      </c>
      <c r="E161">
        <f t="shared" si="151"/>
        <v>2.7209580483311679E-4</v>
      </c>
      <c r="F161">
        <f t="shared" si="152"/>
        <v>0.04</v>
      </c>
      <c r="G161">
        <f t="shared" si="153"/>
        <v>3.3960531989175591E-3</v>
      </c>
      <c r="H161">
        <f t="shared" si="154"/>
        <v>0.02</v>
      </c>
      <c r="I161">
        <f t="shared" si="155"/>
        <v>1.3079911064922383</v>
      </c>
      <c r="J161">
        <f t="shared" si="156"/>
        <v>4.6133337821956984E-4</v>
      </c>
      <c r="K161">
        <f t="shared" si="157"/>
        <v>5.7563783457778937E-3</v>
      </c>
      <c r="L161">
        <f t="shared" si="158"/>
        <v>0</v>
      </c>
      <c r="M161">
        <f t="shared" si="159"/>
        <v>1.6892636960195626</v>
      </c>
      <c r="N161">
        <f t="shared" si="160"/>
        <v>105.55</v>
      </c>
      <c r="O161">
        <f t="shared" si="161"/>
        <v>2.1109999999999998</v>
      </c>
      <c r="P161">
        <f t="shared" si="162"/>
        <v>6.5399555324611915</v>
      </c>
      <c r="Q161">
        <f t="shared" si="163"/>
        <v>326.99777662305956</v>
      </c>
      <c r="R161">
        <f t="shared" si="164"/>
        <v>178.95806258733276</v>
      </c>
      <c r="S161">
        <f t="shared" si="165"/>
        <v>3.5791612517466551</v>
      </c>
      <c r="T161">
        <f t="shared" si="166"/>
        <v>11.088373012757584</v>
      </c>
      <c r="U161">
        <f t="shared" si="167"/>
        <v>230.66668910978493</v>
      </c>
      <c r="V161">
        <f t="shared" si="168"/>
        <v>0.15085498895980434</v>
      </c>
      <c r="W161">
        <f t="shared" si="169"/>
        <v>-66.527015775916212</v>
      </c>
      <c r="X161">
        <f t="shared" si="170"/>
        <v>65.952870889655543</v>
      </c>
      <c r="Y161">
        <f t="shared" si="171"/>
        <v>0.99673694261856227</v>
      </c>
      <c r="Z161">
        <f t="shared" si="172"/>
        <v>0.70029415474519507</v>
      </c>
      <c r="AA161">
        <f t="shared" si="173"/>
        <v>-46.186409972690285</v>
      </c>
      <c r="AB161">
        <f t="shared" si="174"/>
        <v>125.73356099874533</v>
      </c>
      <c r="AC161">
        <f t="shared" si="175"/>
        <v>2.5146712199749066</v>
      </c>
      <c r="AD161">
        <f t="shared" si="176"/>
        <v>7.7651228064685043</v>
      </c>
      <c r="AE161">
        <f t="shared" si="177"/>
        <v>161.53453407800953</v>
      </c>
      <c r="AF161">
        <f t="shared" si="178"/>
        <v>0.10564286698270192</v>
      </c>
      <c r="AG161">
        <f t="shared" si="141"/>
        <v>5059.3498864940257</v>
      </c>
      <c r="AH161">
        <f t="shared" si="142"/>
        <v>2995.0030290803311</v>
      </c>
      <c r="AI161">
        <f t="shared" si="143"/>
        <v>5059.3498864940257</v>
      </c>
      <c r="AK161" t="b">
        <f t="shared" si="179"/>
        <v>1</v>
      </c>
      <c r="AL161" t="b">
        <f t="shared" si="180"/>
        <v>1</v>
      </c>
      <c r="AM161">
        <f t="shared" si="181"/>
        <v>5059.3498864940266</v>
      </c>
      <c r="AN161" t="b">
        <f t="shared" si="182"/>
        <v>1</v>
      </c>
      <c r="AO161">
        <f t="shared" si="183"/>
        <v>46.186409972690285</v>
      </c>
      <c r="AP161">
        <f>SUM(AO162:$AO$210)</f>
        <v>3543.0331523225332</v>
      </c>
      <c r="AQ161" t="b">
        <f t="shared" si="144"/>
        <v>1</v>
      </c>
      <c r="AR161" t="b">
        <f t="shared" si="184"/>
        <v>1</v>
      </c>
      <c r="AS161" t="b">
        <f t="shared" si="185"/>
        <v>1</v>
      </c>
      <c r="AT161" t="b">
        <f t="shared" si="187"/>
        <v>1</v>
      </c>
      <c r="AU161">
        <f t="shared" si="145"/>
        <v>2995.0030290803315</v>
      </c>
      <c r="AV161" t="b">
        <f t="shared" si="146"/>
        <v>1</v>
      </c>
      <c r="AW161" t="b">
        <f t="shared" si="147"/>
        <v>1</v>
      </c>
      <c r="AX161" t="b">
        <f t="shared" si="186"/>
        <v>1</v>
      </c>
    </row>
    <row r="162" spans="1:50" x14ac:dyDescent="0.35">
      <c r="A162">
        <v>110</v>
      </c>
      <c r="B162">
        <f t="shared" si="148"/>
        <v>15</v>
      </c>
      <c r="C162">
        <f t="shared" si="149"/>
        <v>54</v>
      </c>
      <c r="D162">
        <f t="shared" si="150"/>
        <v>3.2602677027849802E-3</v>
      </c>
      <c r="E162">
        <f t="shared" si="151"/>
        <v>2.7209580483311679E-4</v>
      </c>
      <c r="F162">
        <f t="shared" si="152"/>
        <v>0.04</v>
      </c>
      <c r="G162">
        <f t="shared" si="153"/>
        <v>3.3960531989175591E-3</v>
      </c>
      <c r="H162">
        <f t="shared" si="154"/>
        <v>0.02</v>
      </c>
      <c r="I162">
        <f t="shared" si="155"/>
        <v>1.311216965420622</v>
      </c>
      <c r="J162">
        <f t="shared" si="156"/>
        <v>4.5964156494380842E-4</v>
      </c>
      <c r="K162">
        <f t="shared" si="157"/>
        <v>5.7352684114755515E-3</v>
      </c>
      <c r="L162">
        <f t="shared" si="158"/>
        <v>0</v>
      </c>
      <c r="M162">
        <f t="shared" si="159"/>
        <v>1.6830687860431433</v>
      </c>
      <c r="N162">
        <f t="shared" si="160"/>
        <v>105.55</v>
      </c>
      <c r="O162">
        <f t="shared" si="161"/>
        <v>2.1109999999999998</v>
      </c>
      <c r="P162">
        <f t="shared" si="162"/>
        <v>6.5560848271031098</v>
      </c>
      <c r="Q162">
        <f t="shared" si="163"/>
        <v>327.80424135515551</v>
      </c>
      <c r="R162">
        <f t="shared" si="164"/>
        <v>178.30178311486483</v>
      </c>
      <c r="S162">
        <f t="shared" si="165"/>
        <v>3.5660356622972968</v>
      </c>
      <c r="T162">
        <f t="shared" si="166"/>
        <v>11.074956086449975</v>
      </c>
      <c r="U162">
        <f t="shared" si="167"/>
        <v>229.82078247190421</v>
      </c>
      <c r="V162">
        <f t="shared" si="168"/>
        <v>0.15067245449170155</v>
      </c>
      <c r="W162">
        <f t="shared" si="169"/>
        <v>-66.310663560278371</v>
      </c>
      <c r="X162">
        <f t="shared" si="170"/>
        <v>65.738624192470638</v>
      </c>
      <c r="Y162">
        <f t="shared" si="171"/>
        <v>0.99673694261856227</v>
      </c>
      <c r="Z162">
        <f t="shared" si="172"/>
        <v>0.69800905473437613</v>
      </c>
      <c r="AA162">
        <f t="shared" si="173"/>
        <v>-45.886154932124825</v>
      </c>
      <c r="AB162">
        <f t="shared" si="174"/>
        <v>124.86369649598537</v>
      </c>
      <c r="AC162">
        <f t="shared" si="175"/>
        <v>2.4972739299197073</v>
      </c>
      <c r="AD162">
        <f t="shared" si="176"/>
        <v>7.7304196291276721</v>
      </c>
      <c r="AE162">
        <f t="shared" si="177"/>
        <v>160.41698713152854</v>
      </c>
      <c r="AF162">
        <f t="shared" si="178"/>
        <v>0.1051707375342609</v>
      </c>
      <c r="AG162">
        <f t="shared" si="141"/>
        <v>5010.1742572970343</v>
      </c>
      <c r="AH162">
        <f t="shared" si="142"/>
        <v>2976.8089687384918</v>
      </c>
      <c r="AI162">
        <f t="shared" si="143"/>
        <v>5010.1742572970343</v>
      </c>
      <c r="AK162" t="b">
        <f t="shared" si="179"/>
        <v>1</v>
      </c>
      <c r="AL162" t="b">
        <f t="shared" si="180"/>
        <v>1</v>
      </c>
      <c r="AM162">
        <f t="shared" si="181"/>
        <v>5010.1742572970343</v>
      </c>
      <c r="AN162" t="b">
        <f t="shared" si="182"/>
        <v>1</v>
      </c>
      <c r="AO162">
        <f t="shared" si="183"/>
        <v>45.886154932124825</v>
      </c>
      <c r="AP162">
        <f>SUM(AO163:$AO$210)</f>
        <v>3497.1469973904082</v>
      </c>
      <c r="AQ162" t="b">
        <f t="shared" si="144"/>
        <v>1</v>
      </c>
      <c r="AR162" t="b">
        <f t="shared" si="184"/>
        <v>1</v>
      </c>
      <c r="AS162" t="b">
        <f t="shared" si="185"/>
        <v>1</v>
      </c>
      <c r="AT162" t="b">
        <f t="shared" si="187"/>
        <v>1</v>
      </c>
      <c r="AU162">
        <f t="shared" si="145"/>
        <v>2976.8089687384913</v>
      </c>
      <c r="AV162" t="b">
        <f t="shared" si="146"/>
        <v>1</v>
      </c>
      <c r="AW162" t="b">
        <f t="shared" si="147"/>
        <v>1</v>
      </c>
      <c r="AX162" t="b">
        <f t="shared" si="186"/>
        <v>1</v>
      </c>
    </row>
    <row r="163" spans="1:50" x14ac:dyDescent="0.35">
      <c r="A163">
        <v>111</v>
      </c>
      <c r="B163">
        <f t="shared" si="148"/>
        <v>16</v>
      </c>
      <c r="C163">
        <f t="shared" si="149"/>
        <v>55</v>
      </c>
      <c r="D163">
        <f t="shared" si="150"/>
        <v>3.5657808012762304E-3</v>
      </c>
      <c r="E163">
        <f t="shared" si="151"/>
        <v>2.9763514377734168E-4</v>
      </c>
      <c r="F163">
        <f t="shared" si="152"/>
        <v>0.04</v>
      </c>
      <c r="G163">
        <f t="shared" si="153"/>
        <v>3.3960531989175591E-3</v>
      </c>
      <c r="H163">
        <f t="shared" si="154"/>
        <v>0.02</v>
      </c>
      <c r="I163">
        <f t="shared" si="155"/>
        <v>1.3144507801873708</v>
      </c>
      <c r="J163">
        <f t="shared" si="156"/>
        <v>5.0094042012110691E-4</v>
      </c>
      <c r="K163">
        <f t="shared" si="157"/>
        <v>5.7140899145238901E-3</v>
      </c>
      <c r="L163">
        <f t="shared" si="158"/>
        <v>0</v>
      </c>
      <c r="M163">
        <f t="shared" si="159"/>
        <v>1.6768537557084984</v>
      </c>
      <c r="N163">
        <f t="shared" si="160"/>
        <v>105.55</v>
      </c>
      <c r="O163">
        <f t="shared" si="161"/>
        <v>2.1109999999999998</v>
      </c>
      <c r="P163">
        <f t="shared" si="162"/>
        <v>6.5722539009368539</v>
      </c>
      <c r="Q163">
        <f t="shared" si="163"/>
        <v>328.6126950468427</v>
      </c>
      <c r="R163">
        <f t="shared" si="164"/>
        <v>177.64791036685378</v>
      </c>
      <c r="S163">
        <f t="shared" si="165"/>
        <v>3.5529582073370758</v>
      </c>
      <c r="T163">
        <f t="shared" si="166"/>
        <v>11.061555394617104</v>
      </c>
      <c r="U163">
        <f t="shared" si="167"/>
        <v>250.47021006055346</v>
      </c>
      <c r="V163">
        <f t="shared" si="168"/>
        <v>0.16461538151389457</v>
      </c>
      <c r="W163">
        <f t="shared" si="169"/>
        <v>-87.601428677167746</v>
      </c>
      <c r="X163">
        <f t="shared" si="170"/>
        <v>87.031487106403119</v>
      </c>
      <c r="Y163">
        <f t="shared" si="171"/>
        <v>0.99673694261856227</v>
      </c>
      <c r="Z163">
        <f t="shared" si="172"/>
        <v>0.69573141113601478</v>
      </c>
      <c r="AA163">
        <f t="shared" si="173"/>
        <v>-60.550539337803727</v>
      </c>
      <c r="AB163">
        <f t="shared" si="174"/>
        <v>123.99984999070479</v>
      </c>
      <c r="AC163">
        <f t="shared" si="175"/>
        <v>2.4799969998140958</v>
      </c>
      <c r="AD163">
        <f t="shared" si="176"/>
        <v>7.6958715440561543</v>
      </c>
      <c r="AE163">
        <f t="shared" si="177"/>
        <v>174.2599926929629</v>
      </c>
      <c r="AF163">
        <f t="shared" si="178"/>
        <v>0.11452809167535531</v>
      </c>
      <c r="AG163">
        <f t="shared" si="141"/>
        <v>4939.5447769724933</v>
      </c>
      <c r="AH163">
        <f t="shared" si="142"/>
        <v>2945.721867608815</v>
      </c>
      <c r="AI163">
        <f t="shared" si="143"/>
        <v>4939.5447769724933</v>
      </c>
      <c r="AK163" t="b">
        <f t="shared" si="179"/>
        <v>1</v>
      </c>
      <c r="AL163" t="b">
        <f t="shared" si="180"/>
        <v>1</v>
      </c>
      <c r="AM163">
        <f t="shared" si="181"/>
        <v>4939.5447769724933</v>
      </c>
      <c r="AN163" t="b">
        <f t="shared" si="182"/>
        <v>1</v>
      </c>
      <c r="AO163">
        <f t="shared" si="183"/>
        <v>60.550539337803727</v>
      </c>
      <c r="AP163">
        <f>SUM(AO164:$AO$210)</f>
        <v>3436.5964580526047</v>
      </c>
      <c r="AQ163" t="b">
        <f t="shared" si="144"/>
        <v>1</v>
      </c>
      <c r="AR163" t="b">
        <f t="shared" si="184"/>
        <v>1</v>
      </c>
      <c r="AS163" t="b">
        <f t="shared" si="185"/>
        <v>1</v>
      </c>
      <c r="AT163" t="b">
        <f t="shared" si="187"/>
        <v>1</v>
      </c>
      <c r="AU163">
        <f t="shared" si="145"/>
        <v>2945.721867608815</v>
      </c>
      <c r="AV163" t="b">
        <f t="shared" si="146"/>
        <v>1</v>
      </c>
      <c r="AW163" t="b">
        <f t="shared" si="147"/>
        <v>1</v>
      </c>
      <c r="AX163" t="b">
        <f t="shared" si="186"/>
        <v>1</v>
      </c>
    </row>
    <row r="164" spans="1:50" x14ac:dyDescent="0.35">
      <c r="A164">
        <v>112</v>
      </c>
      <c r="B164">
        <f t="shared" si="148"/>
        <v>16</v>
      </c>
      <c r="C164">
        <f t="shared" si="149"/>
        <v>55</v>
      </c>
      <c r="D164">
        <f t="shared" si="150"/>
        <v>3.5657808012762304E-3</v>
      </c>
      <c r="E164">
        <f t="shared" si="151"/>
        <v>2.9763514377734168E-4</v>
      </c>
      <c r="F164">
        <f t="shared" si="152"/>
        <v>0.04</v>
      </c>
      <c r="G164">
        <f t="shared" si="153"/>
        <v>3.3960531989175591E-3</v>
      </c>
      <c r="H164">
        <f t="shared" si="154"/>
        <v>0.02</v>
      </c>
      <c r="I164">
        <f t="shared" si="155"/>
        <v>1.3176925704137277</v>
      </c>
      <c r="J164">
        <f t="shared" si="156"/>
        <v>4.9909060867387432E-4</v>
      </c>
      <c r="K164">
        <f t="shared" si="157"/>
        <v>5.6929896229326324E-3</v>
      </c>
      <c r="L164">
        <f t="shared" si="158"/>
        <v>0</v>
      </c>
      <c r="M164">
        <f t="shared" si="159"/>
        <v>1.6706616754768917</v>
      </c>
      <c r="N164">
        <f t="shared" si="160"/>
        <v>105.55</v>
      </c>
      <c r="O164">
        <f t="shared" si="161"/>
        <v>2.1109999999999998</v>
      </c>
      <c r="P164">
        <f t="shared" si="162"/>
        <v>6.5884628520686386</v>
      </c>
      <c r="Q164">
        <f t="shared" si="163"/>
        <v>329.42314260343193</v>
      </c>
      <c r="R164">
        <f t="shared" si="164"/>
        <v>176.991913915032</v>
      </c>
      <c r="S164">
        <f t="shared" si="165"/>
        <v>3.5398382783006399</v>
      </c>
      <c r="T164">
        <f t="shared" si="166"/>
        <v>11.047888677837221</v>
      </c>
      <c r="U164">
        <f t="shared" si="167"/>
        <v>249.54530433693716</v>
      </c>
      <c r="V164">
        <f t="shared" si="168"/>
        <v>0.16441199675320733</v>
      </c>
      <c r="W164">
        <f t="shared" si="169"/>
        <v>-87.305529374796222</v>
      </c>
      <c r="X164">
        <f t="shared" si="170"/>
        <v>86.737692414479312</v>
      </c>
      <c r="Y164">
        <f t="shared" si="171"/>
        <v>0.99673694261856227</v>
      </c>
      <c r="Z164">
        <f t="shared" si="172"/>
        <v>0.69346119961940933</v>
      </c>
      <c r="AA164">
        <f t="shared" si="173"/>
        <v>-60.149224233964134</v>
      </c>
      <c r="AB164">
        <f t="shared" si="174"/>
        <v>123.13883402776926</v>
      </c>
      <c r="AC164">
        <f t="shared" si="175"/>
        <v>2.4627766805553852</v>
      </c>
      <c r="AD164">
        <f t="shared" si="176"/>
        <v>7.6612821357946892</v>
      </c>
      <c r="AE164">
        <f t="shared" si="177"/>
        <v>173.04998610488303</v>
      </c>
      <c r="AF164">
        <f t="shared" si="178"/>
        <v>0.1140133405003016</v>
      </c>
      <c r="AG164">
        <f t="shared" si="141"/>
        <v>4868.9778688003416</v>
      </c>
      <c r="AH164">
        <f t="shared" si="142"/>
        <v>2914.4008869482732</v>
      </c>
      <c r="AI164">
        <f t="shared" si="143"/>
        <v>4868.9778688003416</v>
      </c>
      <c r="AK164" t="b">
        <f t="shared" si="179"/>
        <v>1</v>
      </c>
      <c r="AL164" t="b">
        <f t="shared" si="180"/>
        <v>1</v>
      </c>
      <c r="AM164">
        <f t="shared" si="181"/>
        <v>4868.9778688003425</v>
      </c>
      <c r="AN164" t="b">
        <f t="shared" si="182"/>
        <v>1</v>
      </c>
      <c r="AO164">
        <f t="shared" si="183"/>
        <v>60.149224233964162</v>
      </c>
      <c r="AP164">
        <f>SUM(AO165:$AO$210)</f>
        <v>3376.4472338186401</v>
      </c>
      <c r="AQ164" t="b">
        <f t="shared" si="144"/>
        <v>1</v>
      </c>
      <c r="AR164" t="b">
        <f t="shared" si="184"/>
        <v>1</v>
      </c>
      <c r="AS164" t="b">
        <f t="shared" si="185"/>
        <v>1</v>
      </c>
      <c r="AT164" t="b">
        <f t="shared" si="187"/>
        <v>1</v>
      </c>
      <c r="AU164">
        <f t="shared" si="145"/>
        <v>2914.4008869482736</v>
      </c>
      <c r="AV164" t="b">
        <f t="shared" si="146"/>
        <v>1</v>
      </c>
      <c r="AW164" t="b">
        <f t="shared" si="147"/>
        <v>1</v>
      </c>
      <c r="AX164" t="b">
        <f t="shared" si="186"/>
        <v>1</v>
      </c>
    </row>
    <row r="165" spans="1:50" x14ac:dyDescent="0.35">
      <c r="A165">
        <v>113</v>
      </c>
      <c r="B165">
        <f t="shared" si="148"/>
        <v>16</v>
      </c>
      <c r="C165">
        <f t="shared" si="149"/>
        <v>55</v>
      </c>
      <c r="D165">
        <f t="shared" si="150"/>
        <v>3.5657808012762304E-3</v>
      </c>
      <c r="E165">
        <f t="shared" si="151"/>
        <v>2.9763514377734168E-4</v>
      </c>
      <c r="F165">
        <f t="shared" si="152"/>
        <v>0.04</v>
      </c>
      <c r="G165">
        <f t="shared" si="153"/>
        <v>3.3960531989175591E-3</v>
      </c>
      <c r="H165">
        <f t="shared" si="154"/>
        <v>0.02</v>
      </c>
      <c r="I165">
        <f t="shared" si="155"/>
        <v>1.3209423557693283</v>
      </c>
      <c r="J165">
        <f t="shared" si="156"/>
        <v>4.9724762798385917E-4</v>
      </c>
      <c r="K165">
        <f t="shared" si="157"/>
        <v>5.6719672479145986E-3</v>
      </c>
      <c r="L165">
        <f t="shared" si="158"/>
        <v>0</v>
      </c>
      <c r="M165">
        <f t="shared" si="159"/>
        <v>1.6644924606009932</v>
      </c>
      <c r="N165">
        <f t="shared" si="160"/>
        <v>105.55</v>
      </c>
      <c r="O165">
        <f t="shared" si="161"/>
        <v>2.1109999999999998</v>
      </c>
      <c r="P165">
        <f t="shared" si="162"/>
        <v>6.6047117788466414</v>
      </c>
      <c r="Q165">
        <f t="shared" si="163"/>
        <v>330.23558894233207</v>
      </c>
      <c r="R165">
        <f t="shared" si="164"/>
        <v>176.33833984658591</v>
      </c>
      <c r="S165">
        <f t="shared" si="165"/>
        <v>3.5267667969317182</v>
      </c>
      <c r="T165">
        <f t="shared" si="166"/>
        <v>11.034238846489892</v>
      </c>
      <c r="U165">
        <f t="shared" si="167"/>
        <v>248.62381399192958</v>
      </c>
      <c r="V165">
        <f t="shared" si="168"/>
        <v>0.16420886327742737</v>
      </c>
      <c r="W165">
        <f t="shared" si="169"/>
        <v>-87.010688652042717</v>
      </c>
      <c r="X165">
        <f t="shared" si="170"/>
        <v>86.444948530525693</v>
      </c>
      <c r="Y165">
        <f t="shared" si="171"/>
        <v>0.99673694261856227</v>
      </c>
      <c r="Z165">
        <f t="shared" si="172"/>
        <v>0.6911983959332505</v>
      </c>
      <c r="AA165">
        <f t="shared" si="173"/>
        <v>-59.750609760831736</v>
      </c>
      <c r="AB165">
        <f t="shared" si="174"/>
        <v>122.28379668890855</v>
      </c>
      <c r="AC165">
        <f t="shared" si="175"/>
        <v>2.4456759337781713</v>
      </c>
      <c r="AD165">
        <f t="shared" si="176"/>
        <v>7.6268481910381736</v>
      </c>
      <c r="AE165">
        <f t="shared" si="177"/>
        <v>171.84838142202858</v>
      </c>
      <c r="AF165">
        <f t="shared" si="178"/>
        <v>0.11350090289538024</v>
      </c>
      <c r="AG165">
        <f t="shared" si="141"/>
        <v>4798.4726868175539</v>
      </c>
      <c r="AH165">
        <f t="shared" si="142"/>
        <v>2882.844350694736</v>
      </c>
      <c r="AI165">
        <f t="shared" si="143"/>
        <v>4798.4726868175539</v>
      </c>
      <c r="AK165" t="b">
        <f t="shared" si="179"/>
        <v>1</v>
      </c>
      <c r="AL165" t="b">
        <f t="shared" si="180"/>
        <v>1</v>
      </c>
      <c r="AM165">
        <f t="shared" si="181"/>
        <v>4798.4726868175539</v>
      </c>
      <c r="AN165" t="b">
        <f t="shared" si="182"/>
        <v>1</v>
      </c>
      <c r="AO165">
        <f t="shared" si="183"/>
        <v>59.750609760831736</v>
      </c>
      <c r="AP165">
        <f>SUM(AO166:$AO$210)</f>
        <v>3316.6966240578081</v>
      </c>
      <c r="AQ165" t="b">
        <f t="shared" si="144"/>
        <v>1</v>
      </c>
      <c r="AR165" t="b">
        <f t="shared" si="184"/>
        <v>1</v>
      </c>
      <c r="AS165" t="b">
        <f t="shared" si="185"/>
        <v>1</v>
      </c>
      <c r="AT165" t="b">
        <f t="shared" si="187"/>
        <v>1</v>
      </c>
      <c r="AU165">
        <f t="shared" si="145"/>
        <v>2882.8443506947356</v>
      </c>
      <c r="AV165" t="b">
        <f t="shared" si="146"/>
        <v>1</v>
      </c>
      <c r="AW165" t="b">
        <f t="shared" si="147"/>
        <v>1</v>
      </c>
      <c r="AX165" t="b">
        <f t="shared" si="186"/>
        <v>1</v>
      </c>
    </row>
    <row r="166" spans="1:50" x14ac:dyDescent="0.35">
      <c r="A166">
        <v>114</v>
      </c>
      <c r="B166">
        <f t="shared" si="148"/>
        <v>16</v>
      </c>
      <c r="C166">
        <f t="shared" si="149"/>
        <v>55</v>
      </c>
      <c r="D166">
        <f t="shared" si="150"/>
        <v>3.5657808012762304E-3</v>
      </c>
      <c r="E166">
        <f t="shared" si="151"/>
        <v>2.9763514377734168E-4</v>
      </c>
      <c r="F166">
        <f t="shared" si="152"/>
        <v>0.04</v>
      </c>
      <c r="G166">
        <f t="shared" si="153"/>
        <v>3.3960531989175591E-3</v>
      </c>
      <c r="H166">
        <f t="shared" si="154"/>
        <v>0.02</v>
      </c>
      <c r="I166">
        <f t="shared" si="155"/>
        <v>1.3242001559723175</v>
      </c>
      <c r="J166">
        <f t="shared" si="156"/>
        <v>4.9541145282727781E-4</v>
      </c>
      <c r="K166">
        <f t="shared" si="157"/>
        <v>5.6510225017490073E-3</v>
      </c>
      <c r="L166">
        <f t="shared" si="158"/>
        <v>0</v>
      </c>
      <c r="M166">
        <f t="shared" si="159"/>
        <v>1.6583460266464169</v>
      </c>
      <c r="N166">
        <f t="shared" si="160"/>
        <v>105.55</v>
      </c>
      <c r="O166">
        <f t="shared" si="161"/>
        <v>2.1109999999999998</v>
      </c>
      <c r="P166">
        <f t="shared" si="162"/>
        <v>6.6210007798615873</v>
      </c>
      <c r="Q166">
        <f t="shared" si="163"/>
        <v>331.0500389930794</v>
      </c>
      <c r="R166">
        <f t="shared" si="164"/>
        <v>175.68717921643483</v>
      </c>
      <c r="S166">
        <f t="shared" si="165"/>
        <v>3.5137435843286968</v>
      </c>
      <c r="T166">
        <f t="shared" si="166"/>
        <v>11.020605879712909</v>
      </c>
      <c r="U166">
        <f t="shared" si="167"/>
        <v>247.7057264136389</v>
      </c>
      <c r="V166">
        <f t="shared" si="168"/>
        <v>0.16400598077608844</v>
      </c>
      <c r="W166">
        <f t="shared" si="169"/>
        <v>-86.716902642021765</v>
      </c>
      <c r="X166">
        <f t="shared" si="170"/>
        <v>86.15325161635505</v>
      </c>
      <c r="Y166">
        <f t="shared" si="171"/>
        <v>0.99673694261856227</v>
      </c>
      <c r="Z166">
        <f t="shared" si="172"/>
        <v>0.68894297590536269</v>
      </c>
      <c r="AA166">
        <f t="shared" si="173"/>
        <v>-59.354677552495161</v>
      </c>
      <c r="AB166">
        <f t="shared" si="174"/>
        <v>121.43469646043725</v>
      </c>
      <c r="AC166">
        <f t="shared" si="175"/>
        <v>2.4286939292087455</v>
      </c>
      <c r="AD166">
        <f t="shared" si="176"/>
        <v>7.592569011049549</v>
      </c>
      <c r="AE166">
        <f t="shared" si="177"/>
        <v>170.65512030421198</v>
      </c>
      <c r="AF166">
        <f t="shared" si="178"/>
        <v>0.11299076846215607</v>
      </c>
      <c r="AG166">
        <f t="shared" si="141"/>
        <v>4728.0283861298285</v>
      </c>
      <c r="AH166">
        <f t="shared" si="142"/>
        <v>2851.0505709662193</v>
      </c>
      <c r="AI166">
        <f t="shared" si="143"/>
        <v>4728.0283861298285</v>
      </c>
      <c r="AK166" t="b">
        <f t="shared" si="179"/>
        <v>1</v>
      </c>
      <c r="AL166" t="b">
        <f t="shared" si="180"/>
        <v>1</v>
      </c>
      <c r="AM166">
        <f t="shared" si="181"/>
        <v>4728.0283861298276</v>
      </c>
      <c r="AN166" t="b">
        <f t="shared" si="182"/>
        <v>1</v>
      </c>
      <c r="AO166">
        <f t="shared" si="183"/>
        <v>59.354677552495161</v>
      </c>
      <c r="AP166">
        <f>SUM(AO167:$AO$210)</f>
        <v>3257.341946505313</v>
      </c>
      <c r="AQ166" t="b">
        <f t="shared" si="144"/>
        <v>1</v>
      </c>
      <c r="AR166" t="b">
        <f t="shared" si="184"/>
        <v>1</v>
      </c>
      <c r="AS166" t="b">
        <f t="shared" si="185"/>
        <v>1</v>
      </c>
      <c r="AT166" t="b">
        <f t="shared" si="187"/>
        <v>1</v>
      </c>
      <c r="AU166">
        <f t="shared" si="145"/>
        <v>2851.0505709662193</v>
      </c>
      <c r="AV166" t="b">
        <f t="shared" si="146"/>
        <v>1</v>
      </c>
      <c r="AW166" t="b">
        <f t="shared" si="147"/>
        <v>1</v>
      </c>
      <c r="AX166" t="b">
        <f t="shared" si="186"/>
        <v>1</v>
      </c>
    </row>
    <row r="167" spans="1:50" x14ac:dyDescent="0.35">
      <c r="A167">
        <v>115</v>
      </c>
      <c r="B167">
        <f t="shared" si="148"/>
        <v>16</v>
      </c>
      <c r="C167">
        <f t="shared" si="149"/>
        <v>55</v>
      </c>
      <c r="D167">
        <f t="shared" si="150"/>
        <v>3.5657808012762304E-3</v>
      </c>
      <c r="E167">
        <f t="shared" si="151"/>
        <v>2.9763514377734168E-4</v>
      </c>
      <c r="F167">
        <f t="shared" si="152"/>
        <v>0.04</v>
      </c>
      <c r="G167">
        <f t="shared" si="153"/>
        <v>3.3960531989175591E-3</v>
      </c>
      <c r="H167">
        <f t="shared" si="154"/>
        <v>0.02</v>
      </c>
      <c r="I167">
        <f t="shared" si="155"/>
        <v>1.3274659907894719</v>
      </c>
      <c r="J167">
        <f t="shared" si="156"/>
        <v>4.935820580734896E-4</v>
      </c>
      <c r="K167">
        <f t="shared" si="157"/>
        <v>5.6301550977775391E-3</v>
      </c>
      <c r="L167">
        <f t="shared" si="158"/>
        <v>0</v>
      </c>
      <c r="M167">
        <f t="shared" si="159"/>
        <v>1.6522222894905658</v>
      </c>
      <c r="N167">
        <f t="shared" si="160"/>
        <v>105.55</v>
      </c>
      <c r="O167">
        <f t="shared" si="161"/>
        <v>2.1109999999999998</v>
      </c>
      <c r="P167">
        <f t="shared" si="162"/>
        <v>6.6373299539473596</v>
      </c>
      <c r="Q167">
        <f t="shared" si="163"/>
        <v>331.866497697368</v>
      </c>
      <c r="R167">
        <f t="shared" si="164"/>
        <v>175.0384231125293</v>
      </c>
      <c r="S167">
        <f t="shared" si="165"/>
        <v>3.5007684622505861</v>
      </c>
      <c r="T167">
        <f t="shared" si="166"/>
        <v>11.006989756669849</v>
      </c>
      <c r="U167">
        <f t="shared" si="167"/>
        <v>246.79102903674479</v>
      </c>
      <c r="V167">
        <f t="shared" si="168"/>
        <v>0.16380334893910789</v>
      </c>
      <c r="W167">
        <f t="shared" si="169"/>
        <v>-86.424167492075028</v>
      </c>
      <c r="X167">
        <f t="shared" si="170"/>
        <v>85.862597847901327</v>
      </c>
      <c r="Y167">
        <f t="shared" si="171"/>
        <v>0.99673694261856227</v>
      </c>
      <c r="Z167">
        <f t="shared" si="172"/>
        <v>0.68669491544244499</v>
      </c>
      <c r="AA167">
        <f t="shared" si="173"/>
        <v>-58.961409368833245</v>
      </c>
      <c r="AB167">
        <f t="shared" si="174"/>
        <v>120.59149211692795</v>
      </c>
      <c r="AC167">
        <f t="shared" si="175"/>
        <v>2.4118298423385593</v>
      </c>
      <c r="AD167">
        <f t="shared" si="176"/>
        <v>7.5584439002322608</v>
      </c>
      <c r="AE167">
        <f t="shared" si="177"/>
        <v>169.47014481634145</v>
      </c>
      <c r="AF167">
        <f t="shared" si="178"/>
        <v>0.11248292684893001</v>
      </c>
      <c r="AG167">
        <f t="shared" si="141"/>
        <v>4657.6441229009661</v>
      </c>
      <c r="AH167">
        <f t="shared" si="142"/>
        <v>2819.017847977992</v>
      </c>
      <c r="AI167">
        <f t="shared" si="143"/>
        <v>4657.6441229009661</v>
      </c>
      <c r="AK167" t="b">
        <f t="shared" si="179"/>
        <v>1</v>
      </c>
      <c r="AL167" t="b">
        <f t="shared" si="180"/>
        <v>1</v>
      </c>
      <c r="AM167">
        <f t="shared" si="181"/>
        <v>4657.6441229009661</v>
      </c>
      <c r="AN167" t="b">
        <f t="shared" si="182"/>
        <v>1</v>
      </c>
      <c r="AO167">
        <f t="shared" si="183"/>
        <v>58.961409368833245</v>
      </c>
      <c r="AP167">
        <f>SUM(AO168:$AO$210)</f>
        <v>3198.3805371364801</v>
      </c>
      <c r="AQ167" t="b">
        <f t="shared" si="144"/>
        <v>1</v>
      </c>
      <c r="AR167" t="b">
        <f t="shared" si="184"/>
        <v>1</v>
      </c>
      <c r="AS167" t="b">
        <f t="shared" si="185"/>
        <v>1</v>
      </c>
      <c r="AT167" t="b">
        <f t="shared" si="187"/>
        <v>1</v>
      </c>
      <c r="AU167">
        <f t="shared" si="145"/>
        <v>2819.0178479779925</v>
      </c>
      <c r="AV167" t="b">
        <f t="shared" si="146"/>
        <v>1</v>
      </c>
      <c r="AW167" t="b">
        <f t="shared" si="147"/>
        <v>1</v>
      </c>
      <c r="AX167" t="b">
        <f t="shared" si="186"/>
        <v>1</v>
      </c>
    </row>
    <row r="168" spans="1:50" x14ac:dyDescent="0.35">
      <c r="A168">
        <v>116</v>
      </c>
      <c r="B168">
        <f t="shared" si="148"/>
        <v>16</v>
      </c>
      <c r="C168">
        <f t="shared" si="149"/>
        <v>55</v>
      </c>
      <c r="D168">
        <f t="shared" si="150"/>
        <v>3.5657808012762304E-3</v>
      </c>
      <c r="E168">
        <f t="shared" si="151"/>
        <v>2.9763514377734168E-4</v>
      </c>
      <c r="F168">
        <f t="shared" si="152"/>
        <v>0.04</v>
      </c>
      <c r="G168">
        <f t="shared" si="153"/>
        <v>3.3960531989175591E-3</v>
      </c>
      <c r="H168">
        <f t="shared" si="154"/>
        <v>0.02</v>
      </c>
      <c r="I168">
        <f t="shared" si="155"/>
        <v>1.3307398800363173</v>
      </c>
      <c r="J168">
        <f t="shared" si="156"/>
        <v>4.9175941868465317E-4</v>
      </c>
      <c r="K168">
        <f t="shared" si="157"/>
        <v>5.609364750400408E-3</v>
      </c>
      <c r="L168">
        <f t="shared" si="158"/>
        <v>0</v>
      </c>
      <c r="M168">
        <f t="shared" si="159"/>
        <v>1.6461211653214809</v>
      </c>
      <c r="N168">
        <f t="shared" si="160"/>
        <v>105.55</v>
      </c>
      <c r="O168">
        <f t="shared" si="161"/>
        <v>2.1109999999999998</v>
      </c>
      <c r="P168">
        <f t="shared" si="162"/>
        <v>6.6536994001815861</v>
      </c>
      <c r="Q168">
        <f t="shared" si="163"/>
        <v>332.68497000907934</v>
      </c>
      <c r="R168">
        <f t="shared" si="164"/>
        <v>174.39206265572921</v>
      </c>
      <c r="S168">
        <f t="shared" si="165"/>
        <v>3.4878412531145844</v>
      </c>
      <c r="T168">
        <f t="shared" si="166"/>
        <v>10.993390456550024</v>
      </c>
      <c r="U168">
        <f t="shared" si="167"/>
        <v>245.87970934232658</v>
      </c>
      <c r="V168">
        <f t="shared" si="168"/>
        <v>0.16360096745678612</v>
      </c>
      <c r="W168">
        <f t="shared" si="169"/>
        <v>-86.132479363718787</v>
      </c>
      <c r="X168">
        <f t="shared" si="170"/>
        <v>85.572983415167272</v>
      </c>
      <c r="Y168">
        <f t="shared" si="171"/>
        <v>0.99673694261856227</v>
      </c>
      <c r="Z168">
        <f t="shared" si="172"/>
        <v>0.68445419052981482</v>
      </c>
      <c r="AA168">
        <f t="shared" si="173"/>
        <v>-58.570787094649589</v>
      </c>
      <c r="AB168">
        <f t="shared" si="174"/>
        <v>119.75414271920954</v>
      </c>
      <c r="AC168">
        <f t="shared" si="175"/>
        <v>2.3950828543841909</v>
      </c>
      <c r="AD168">
        <f t="shared" si="176"/>
        <v>7.524472166116138</v>
      </c>
      <c r="AE168">
        <f t="shared" si="177"/>
        <v>168.29339742560828</v>
      </c>
      <c r="AF168">
        <f t="shared" si="178"/>
        <v>0.11197736775052912</v>
      </c>
      <c r="AG168">
        <f t="shared" si="141"/>
        <v>4587.3190543422652</v>
      </c>
      <c r="AH168">
        <f t="shared" si="142"/>
        <v>2786.7444699590992</v>
      </c>
      <c r="AI168">
        <f t="shared" si="143"/>
        <v>4587.3190543422652</v>
      </c>
      <c r="AK168" t="b">
        <f t="shared" si="179"/>
        <v>1</v>
      </c>
      <c r="AL168" t="b">
        <f t="shared" si="180"/>
        <v>1</v>
      </c>
      <c r="AM168">
        <f t="shared" si="181"/>
        <v>4587.3190543422661</v>
      </c>
      <c r="AN168" t="b">
        <f t="shared" si="182"/>
        <v>1</v>
      </c>
      <c r="AO168">
        <f t="shared" si="183"/>
        <v>58.570787094649589</v>
      </c>
      <c r="AP168">
        <f>SUM(AO169:$AO$210)</f>
        <v>3139.8097500418303</v>
      </c>
      <c r="AQ168" t="b">
        <f t="shared" si="144"/>
        <v>1</v>
      </c>
      <c r="AR168" t="b">
        <f t="shared" si="184"/>
        <v>1</v>
      </c>
      <c r="AS168" t="b">
        <f t="shared" si="185"/>
        <v>1</v>
      </c>
      <c r="AT168" t="b">
        <f t="shared" si="187"/>
        <v>1</v>
      </c>
      <c r="AU168">
        <f t="shared" si="145"/>
        <v>2786.7444699590992</v>
      </c>
      <c r="AV168" t="b">
        <f t="shared" si="146"/>
        <v>1</v>
      </c>
      <c r="AW168" t="b">
        <f t="shared" si="147"/>
        <v>1</v>
      </c>
      <c r="AX168" t="b">
        <f t="shared" si="186"/>
        <v>1</v>
      </c>
    </row>
    <row r="169" spans="1:50" x14ac:dyDescent="0.35">
      <c r="A169">
        <v>117</v>
      </c>
      <c r="B169">
        <f t="shared" si="148"/>
        <v>16</v>
      </c>
      <c r="C169">
        <f t="shared" si="149"/>
        <v>55</v>
      </c>
      <c r="D169">
        <f t="shared" si="150"/>
        <v>3.5657808012762304E-3</v>
      </c>
      <c r="E169">
        <f t="shared" si="151"/>
        <v>2.9763514377734168E-4</v>
      </c>
      <c r="F169">
        <f t="shared" si="152"/>
        <v>0.04</v>
      </c>
      <c r="G169">
        <f t="shared" si="153"/>
        <v>3.3960531989175591E-3</v>
      </c>
      <c r="H169">
        <f t="shared" si="154"/>
        <v>0.02</v>
      </c>
      <c r="I169">
        <f t="shared" si="155"/>
        <v>1.3340218435772497</v>
      </c>
      <c r="J169">
        <f t="shared" si="156"/>
        <v>4.8994350971538422E-4</v>
      </c>
      <c r="K169">
        <f t="shared" si="157"/>
        <v>5.5886511750724574E-3</v>
      </c>
      <c r="L169">
        <f t="shared" si="158"/>
        <v>0</v>
      </c>
      <c r="M169">
        <f t="shared" si="159"/>
        <v>1.640042570636693</v>
      </c>
      <c r="N169">
        <f t="shared" si="160"/>
        <v>105.55</v>
      </c>
      <c r="O169">
        <f t="shared" si="161"/>
        <v>2.1109999999999998</v>
      </c>
      <c r="P169">
        <f t="shared" si="162"/>
        <v>6.6701092178862487</v>
      </c>
      <c r="Q169">
        <f t="shared" si="163"/>
        <v>333.50546089431242</v>
      </c>
      <c r="R169">
        <f t="shared" si="164"/>
        <v>173.7480889996823</v>
      </c>
      <c r="S169">
        <f t="shared" si="165"/>
        <v>3.4749617799936461</v>
      </c>
      <c r="T169">
        <f t="shared" si="166"/>
        <v>10.979807958568463</v>
      </c>
      <c r="U169">
        <f t="shared" si="167"/>
        <v>244.9717548576921</v>
      </c>
      <c r="V169">
        <f t="shared" si="168"/>
        <v>0.16339883601980626</v>
      </c>
      <c r="W169">
        <f t="shared" si="169"/>
        <v>-85.841834432591725</v>
      </c>
      <c r="X169">
        <f t="shared" si="170"/>
        <v>85.284404522173219</v>
      </c>
      <c r="Y169">
        <f t="shared" si="171"/>
        <v>0.99673694261856227</v>
      </c>
      <c r="Z169">
        <f t="shared" si="172"/>
        <v>0.68222077723115049</v>
      </c>
      <c r="AA169">
        <f t="shared" si="173"/>
        <v>-58.18279273881285</v>
      </c>
      <c r="AB169">
        <f t="shared" si="174"/>
        <v>118.92260761237976</v>
      </c>
      <c r="AC169">
        <f t="shared" si="175"/>
        <v>2.3784521522475957</v>
      </c>
      <c r="AD169">
        <f t="shared" si="176"/>
        <v>7.4906531193433485</v>
      </c>
      <c r="AE169">
        <f t="shared" si="177"/>
        <v>167.12482099869356</v>
      </c>
      <c r="AF169">
        <f t="shared" si="178"/>
        <v>0.11147408090809753</v>
      </c>
      <c r="AG169">
        <f t="shared" si="141"/>
        <v>4517.0523387019311</v>
      </c>
      <c r="AH169">
        <f t="shared" si="142"/>
        <v>2754.2287130683035</v>
      </c>
      <c r="AI169">
        <f t="shared" si="143"/>
        <v>4517.0523387019311</v>
      </c>
      <c r="AK169" t="b">
        <f t="shared" si="179"/>
        <v>1</v>
      </c>
      <c r="AL169" t="b">
        <f t="shared" si="180"/>
        <v>1</v>
      </c>
      <c r="AM169">
        <f t="shared" si="181"/>
        <v>4517.0523387019321</v>
      </c>
      <c r="AN169" t="b">
        <f t="shared" si="182"/>
        <v>1</v>
      </c>
      <c r="AO169">
        <f t="shared" si="183"/>
        <v>58.18279273881285</v>
      </c>
      <c r="AP169">
        <f>SUM(AO170:$AO$210)</f>
        <v>3081.6269573030172</v>
      </c>
      <c r="AQ169" t="b">
        <f t="shared" si="144"/>
        <v>1</v>
      </c>
      <c r="AR169" t="b">
        <f t="shared" si="184"/>
        <v>1</v>
      </c>
      <c r="AS169" t="b">
        <f t="shared" si="185"/>
        <v>1</v>
      </c>
      <c r="AT169" t="b">
        <f t="shared" si="187"/>
        <v>1</v>
      </c>
      <c r="AU169">
        <f t="shared" si="145"/>
        <v>2754.228713068303</v>
      </c>
      <c r="AV169" t="b">
        <f t="shared" si="146"/>
        <v>1</v>
      </c>
      <c r="AW169" t="b">
        <f t="shared" si="147"/>
        <v>1</v>
      </c>
      <c r="AX169" t="b">
        <f t="shared" si="186"/>
        <v>1</v>
      </c>
    </row>
    <row r="170" spans="1:50" x14ac:dyDescent="0.35">
      <c r="A170">
        <v>118</v>
      </c>
      <c r="B170">
        <f t="shared" si="148"/>
        <v>16</v>
      </c>
      <c r="C170">
        <f t="shared" si="149"/>
        <v>55</v>
      </c>
      <c r="D170">
        <f t="shared" si="150"/>
        <v>3.5657808012762304E-3</v>
      </c>
      <c r="E170">
        <f t="shared" si="151"/>
        <v>2.9763514377734168E-4</v>
      </c>
      <c r="F170">
        <f t="shared" si="152"/>
        <v>0.04</v>
      </c>
      <c r="G170">
        <f t="shared" si="153"/>
        <v>3.3960531989175591E-3</v>
      </c>
      <c r="H170">
        <f t="shared" si="154"/>
        <v>0.02</v>
      </c>
      <c r="I170">
        <f t="shared" si="155"/>
        <v>1.3373119013256571</v>
      </c>
      <c r="J170">
        <f t="shared" si="156"/>
        <v>4.8813430631241319E-4</v>
      </c>
      <c r="K170">
        <f t="shared" si="157"/>
        <v>5.5680140882992651E-3</v>
      </c>
      <c r="L170">
        <f t="shared" si="158"/>
        <v>0</v>
      </c>
      <c r="M170">
        <f t="shared" si="159"/>
        <v>1.6339864222420815</v>
      </c>
      <c r="N170">
        <f t="shared" si="160"/>
        <v>105.55</v>
      </c>
      <c r="O170">
        <f t="shared" si="161"/>
        <v>2.1109999999999998</v>
      </c>
      <c r="P170">
        <f t="shared" si="162"/>
        <v>6.6865595066282859</v>
      </c>
      <c r="Q170">
        <f t="shared" si="163"/>
        <v>334.32797533141428</v>
      </c>
      <c r="R170">
        <f t="shared" si="164"/>
        <v>173.10649333070293</v>
      </c>
      <c r="S170">
        <f t="shared" si="165"/>
        <v>3.4621298666140587</v>
      </c>
      <c r="T170">
        <f t="shared" si="166"/>
        <v>10.966242241965872</v>
      </c>
      <c r="U170">
        <f t="shared" si="167"/>
        <v>244.06715315620659</v>
      </c>
      <c r="V170">
        <f t="shared" si="168"/>
        <v>0.16319695431923351</v>
      </c>
      <c r="W170">
        <f t="shared" si="169"/>
        <v>-85.552228888402794</v>
      </c>
      <c r="X170">
        <f t="shared" si="170"/>
        <v>84.996857386904594</v>
      </c>
      <c r="Y170">
        <f t="shared" si="171"/>
        <v>0.99673694261856227</v>
      </c>
      <c r="Z170">
        <f t="shared" si="172"/>
        <v>0.67999465168823625</v>
      </c>
      <c r="AA170">
        <f t="shared" si="173"/>
        <v>-57.797408433402879</v>
      </c>
      <c r="AB170">
        <f t="shared" si="174"/>
        <v>118.09684642383112</v>
      </c>
      <c r="AC170">
        <f t="shared" si="175"/>
        <v>2.3619369284766227</v>
      </c>
      <c r="AD170">
        <f t="shared" si="176"/>
        <v>7.4569860736544067</v>
      </c>
      <c r="AE170">
        <f t="shared" si="177"/>
        <v>165.96435879899411</v>
      </c>
      <c r="AF170">
        <f t="shared" si="178"/>
        <v>0.11097305610888819</v>
      </c>
      <c r="AG170">
        <f t="shared" si="141"/>
        <v>4446.8431352545094</v>
      </c>
      <c r="AH170">
        <f t="shared" si="142"/>
        <v>2721.4688413094368</v>
      </c>
      <c r="AI170">
        <f t="shared" si="143"/>
        <v>4446.8431352545094</v>
      </c>
      <c r="AK170" t="b">
        <f t="shared" si="179"/>
        <v>1</v>
      </c>
      <c r="AL170" t="b">
        <f t="shared" si="180"/>
        <v>1</v>
      </c>
      <c r="AM170">
        <f t="shared" si="181"/>
        <v>4446.8431352545085</v>
      </c>
      <c r="AN170" t="b">
        <f t="shared" si="182"/>
        <v>1</v>
      </c>
      <c r="AO170">
        <f t="shared" si="183"/>
        <v>57.797408433402879</v>
      </c>
      <c r="AP170">
        <f>SUM(AO171:$AO$210)</f>
        <v>3023.8295488696144</v>
      </c>
      <c r="AQ170" t="b">
        <f t="shared" si="144"/>
        <v>1</v>
      </c>
      <c r="AR170" t="b">
        <f t="shared" si="184"/>
        <v>1</v>
      </c>
      <c r="AS170" t="b">
        <f t="shared" si="185"/>
        <v>1</v>
      </c>
      <c r="AT170" t="b">
        <f t="shared" si="187"/>
        <v>1</v>
      </c>
      <c r="AU170">
        <f t="shared" si="145"/>
        <v>2721.4688413094368</v>
      </c>
      <c r="AV170" t="b">
        <f t="shared" si="146"/>
        <v>1</v>
      </c>
      <c r="AW170" t="b">
        <f t="shared" si="147"/>
        <v>1</v>
      </c>
      <c r="AX170" t="b">
        <f t="shared" si="186"/>
        <v>1</v>
      </c>
    </row>
    <row r="171" spans="1:50" x14ac:dyDescent="0.35">
      <c r="A171">
        <v>119</v>
      </c>
      <c r="B171">
        <f t="shared" si="148"/>
        <v>16</v>
      </c>
      <c r="C171">
        <f t="shared" si="149"/>
        <v>55</v>
      </c>
      <c r="D171">
        <f t="shared" si="150"/>
        <v>3.5657808012762304E-3</v>
      </c>
      <c r="E171">
        <f t="shared" si="151"/>
        <v>2.9763514377734168E-4</v>
      </c>
      <c r="F171">
        <f t="shared" si="152"/>
        <v>0.04</v>
      </c>
      <c r="G171">
        <f t="shared" si="153"/>
        <v>3.3960531989175591E-3</v>
      </c>
      <c r="H171">
        <f t="shared" si="154"/>
        <v>0.02</v>
      </c>
      <c r="I171">
        <f t="shared" si="155"/>
        <v>1.3406100732440387</v>
      </c>
      <c r="J171">
        <f t="shared" si="156"/>
        <v>4.8633178371424606E-4</v>
      </c>
      <c r="K171">
        <f t="shared" si="157"/>
        <v>5.5474532076332603E-3</v>
      </c>
      <c r="L171">
        <f t="shared" si="158"/>
        <v>0</v>
      </c>
      <c r="M171">
        <f t="shared" si="159"/>
        <v>1.627952637250734</v>
      </c>
      <c r="N171">
        <f t="shared" si="160"/>
        <v>105.55</v>
      </c>
      <c r="O171">
        <f t="shared" si="161"/>
        <v>2.1109999999999998</v>
      </c>
      <c r="P171">
        <f t="shared" si="162"/>
        <v>6.703050366220193</v>
      </c>
      <c r="Q171">
        <f t="shared" si="163"/>
        <v>335.15251831100966</v>
      </c>
      <c r="R171">
        <f t="shared" si="164"/>
        <v>172.46726686765169</v>
      </c>
      <c r="S171">
        <f t="shared" si="165"/>
        <v>3.4493453373530336</v>
      </c>
      <c r="T171">
        <f t="shared" si="166"/>
        <v>10.952693286008607</v>
      </c>
      <c r="U171">
        <f t="shared" si="167"/>
        <v>243.16589185712303</v>
      </c>
      <c r="V171">
        <f t="shared" si="168"/>
        <v>0.16299532204651485</v>
      </c>
      <c r="W171">
        <f t="shared" si="169"/>
        <v>-85.263658934879501</v>
      </c>
      <c r="X171">
        <f t="shared" si="170"/>
        <v>84.710338241261212</v>
      </c>
      <c r="Y171">
        <f t="shared" si="171"/>
        <v>0.99673694261856227</v>
      </c>
      <c r="Z171">
        <f t="shared" si="172"/>
        <v>0.67777579012070677</v>
      </c>
      <c r="AA171">
        <f t="shared" si="173"/>
        <v>-57.414616432863127</v>
      </c>
      <c r="AB171">
        <f t="shared" si="174"/>
        <v>117.27681906129089</v>
      </c>
      <c r="AC171">
        <f t="shared" si="175"/>
        <v>2.3455363812258176</v>
      </c>
      <c r="AD171">
        <f t="shared" si="176"/>
        <v>7.4234703458742439</v>
      </c>
      <c r="AE171">
        <f t="shared" si="177"/>
        <v>164.81195448386791</v>
      </c>
      <c r="AF171">
        <f t="shared" si="178"/>
        <v>0.11047428318605565</v>
      </c>
      <c r="AG171">
        <f t="shared" si="141"/>
        <v>4376.6906042903292</v>
      </c>
      <c r="AH171">
        <f t="shared" si="142"/>
        <v>2688.4631064461614</v>
      </c>
      <c r="AI171">
        <f t="shared" si="143"/>
        <v>4376.6906042903292</v>
      </c>
      <c r="AK171" t="b">
        <f t="shared" si="179"/>
        <v>1</v>
      </c>
      <c r="AL171" t="b">
        <f t="shared" si="180"/>
        <v>1</v>
      </c>
      <c r="AM171">
        <f t="shared" si="181"/>
        <v>4376.6906042903283</v>
      </c>
      <c r="AN171" t="b">
        <f t="shared" si="182"/>
        <v>1</v>
      </c>
      <c r="AO171">
        <f t="shared" si="183"/>
        <v>57.414616432863127</v>
      </c>
      <c r="AP171">
        <f>SUM(AO172:$AO$210)</f>
        <v>2966.4149324367518</v>
      </c>
      <c r="AQ171" t="b">
        <f t="shared" si="144"/>
        <v>1</v>
      </c>
      <c r="AR171" t="b">
        <f t="shared" si="184"/>
        <v>1</v>
      </c>
      <c r="AS171" t="b">
        <f t="shared" si="185"/>
        <v>1</v>
      </c>
      <c r="AT171" t="b">
        <f t="shared" si="187"/>
        <v>1</v>
      </c>
      <c r="AU171">
        <f t="shared" si="145"/>
        <v>2688.4631064461619</v>
      </c>
      <c r="AV171" t="b">
        <f t="shared" si="146"/>
        <v>1</v>
      </c>
      <c r="AW171" t="b">
        <f t="shared" si="147"/>
        <v>1</v>
      </c>
      <c r="AX171" t="b">
        <f t="shared" si="186"/>
        <v>1</v>
      </c>
    </row>
    <row r="172" spans="1:50" x14ac:dyDescent="0.35">
      <c r="A172">
        <v>120</v>
      </c>
      <c r="B172">
        <f t="shared" si="148"/>
        <v>16</v>
      </c>
      <c r="C172">
        <f t="shared" si="149"/>
        <v>55</v>
      </c>
      <c r="D172">
        <f t="shared" si="150"/>
        <v>3.5657808012762304E-3</v>
      </c>
      <c r="E172">
        <f t="shared" si="151"/>
        <v>2.9763514377734168E-4</v>
      </c>
      <c r="F172">
        <f t="shared" si="152"/>
        <v>0.04</v>
      </c>
      <c r="G172">
        <f t="shared" si="153"/>
        <v>3.3960531989175591E-3</v>
      </c>
      <c r="H172">
        <f t="shared" si="154"/>
        <v>0.02</v>
      </c>
      <c r="I172">
        <f t="shared" si="155"/>
        <v>1.3439163793441258</v>
      </c>
      <c r="J172">
        <f t="shared" si="156"/>
        <v>4.845359172508248E-4</v>
      </c>
      <c r="K172">
        <f t="shared" si="157"/>
        <v>5.5269682516698622E-3</v>
      </c>
      <c r="L172">
        <f t="shared" si="158"/>
        <v>0</v>
      </c>
      <c r="M172">
        <f t="shared" si="159"/>
        <v>1.6219411330818134</v>
      </c>
      <c r="N172">
        <f t="shared" si="160"/>
        <v>105.55</v>
      </c>
      <c r="O172">
        <f t="shared" si="161"/>
        <v>2.1109999999999998</v>
      </c>
      <c r="P172">
        <f t="shared" si="162"/>
        <v>6.7195818967206291</v>
      </c>
      <c r="Q172">
        <f t="shared" si="163"/>
        <v>335.97909483603144</v>
      </c>
      <c r="R172">
        <f t="shared" si="164"/>
        <v>171.83040086181498</v>
      </c>
      <c r="S172">
        <f t="shared" si="165"/>
        <v>3.4366080172362996</v>
      </c>
      <c r="T172">
        <f t="shared" si="166"/>
        <v>10.939161069988637</v>
      </c>
      <c r="U172">
        <f t="shared" si="167"/>
        <v>242.2679586254124</v>
      </c>
      <c r="V172">
        <f t="shared" si="168"/>
        <v>0.16279393889347835</v>
      </c>
      <c r="W172">
        <f t="shared" si="169"/>
        <v>-84.976120789715836</v>
      </c>
      <c r="X172">
        <f t="shared" si="170"/>
        <v>84.424843331005178</v>
      </c>
      <c r="Y172">
        <f t="shared" si="171"/>
        <v>0.99673694261856227</v>
      </c>
      <c r="Z172">
        <f t="shared" si="172"/>
        <v>0.67556416882579362</v>
      </c>
      <c r="AA172">
        <f t="shared" si="173"/>
        <v>-57.034399113158372</v>
      </c>
      <c r="AB172">
        <f t="shared" si="174"/>
        <v>116.46248571087442</v>
      </c>
      <c r="AC172">
        <f t="shared" si="175"/>
        <v>2.3292497142174886</v>
      </c>
      <c r="AD172">
        <f t="shared" si="176"/>
        <v>7.3901052558983533</v>
      </c>
      <c r="AE172">
        <f t="shared" si="177"/>
        <v>163.66755210189848</v>
      </c>
      <c r="AF172">
        <f t="shared" si="178"/>
        <v>0.10997775201844974</v>
      </c>
      <c r="AG172">
        <f t="shared" si="141"/>
        <v>4306.5939071049661</v>
      </c>
      <c r="AH172">
        <f t="shared" si="142"/>
        <v>2655.2097479161312</v>
      </c>
      <c r="AI172">
        <f t="shared" si="143"/>
        <v>4306.5939071049661</v>
      </c>
      <c r="AK172" t="b">
        <f t="shared" si="179"/>
        <v>1</v>
      </c>
      <c r="AL172" t="b">
        <f t="shared" si="180"/>
        <v>1</v>
      </c>
      <c r="AM172">
        <f t="shared" si="181"/>
        <v>4306.5939071049652</v>
      </c>
      <c r="AN172" t="b">
        <f t="shared" si="182"/>
        <v>1</v>
      </c>
      <c r="AO172">
        <f t="shared" si="183"/>
        <v>57.034399113158372</v>
      </c>
      <c r="AP172">
        <f>SUM(AO173:$AO$210)</f>
        <v>2909.3805333235932</v>
      </c>
      <c r="AQ172" t="b">
        <f t="shared" si="144"/>
        <v>1</v>
      </c>
      <c r="AR172" t="b">
        <f t="shared" si="184"/>
        <v>1</v>
      </c>
      <c r="AS172" t="b">
        <f t="shared" si="185"/>
        <v>1</v>
      </c>
      <c r="AT172" t="b">
        <f t="shared" si="187"/>
        <v>1</v>
      </c>
      <c r="AU172">
        <f t="shared" si="145"/>
        <v>2655.2097479161312</v>
      </c>
      <c r="AV172" t="b">
        <f t="shared" si="146"/>
        <v>1</v>
      </c>
      <c r="AW172" t="b">
        <f t="shared" si="147"/>
        <v>1</v>
      </c>
      <c r="AX172" t="b">
        <f t="shared" si="186"/>
        <v>1</v>
      </c>
    </row>
    <row r="173" spans="1:50" x14ac:dyDescent="0.35">
      <c r="A173">
        <v>121</v>
      </c>
      <c r="B173">
        <f t="shared" si="148"/>
        <v>16</v>
      </c>
      <c r="C173">
        <f t="shared" si="149"/>
        <v>55</v>
      </c>
      <c r="D173">
        <f t="shared" si="150"/>
        <v>3.5657808012762304E-3</v>
      </c>
      <c r="E173">
        <f t="shared" si="151"/>
        <v>2.9763514377734168E-4</v>
      </c>
      <c r="F173">
        <f t="shared" si="152"/>
        <v>0.04</v>
      </c>
      <c r="G173">
        <f t="shared" si="153"/>
        <v>3.3960531989175591E-3</v>
      </c>
      <c r="H173">
        <f t="shared" si="154"/>
        <v>0.02</v>
      </c>
      <c r="I173">
        <f t="shared" si="155"/>
        <v>1.3472308396870059</v>
      </c>
      <c r="J173">
        <f t="shared" si="156"/>
        <v>4.8274668234319002E-4</v>
      </c>
      <c r="K173">
        <f t="shared" si="157"/>
        <v>5.5065589400436245E-3</v>
      </c>
      <c r="L173">
        <f t="shared" si="158"/>
        <v>0</v>
      </c>
      <c r="M173">
        <f t="shared" si="159"/>
        <v>1.6159518274594267</v>
      </c>
      <c r="N173">
        <f t="shared" si="160"/>
        <v>105.55</v>
      </c>
      <c r="O173">
        <f t="shared" si="161"/>
        <v>2.1109999999999998</v>
      </c>
      <c r="P173">
        <f t="shared" si="162"/>
        <v>6.7361541984350293</v>
      </c>
      <c r="Q173">
        <f t="shared" si="163"/>
        <v>336.80770992175144</v>
      </c>
      <c r="R173">
        <f t="shared" si="164"/>
        <v>171.19588659678541</v>
      </c>
      <c r="S173">
        <f t="shared" si="165"/>
        <v>3.4239177319357084</v>
      </c>
      <c r="T173">
        <f t="shared" si="166"/>
        <v>10.925645573223527</v>
      </c>
      <c r="U173">
        <f t="shared" si="167"/>
        <v>241.373341171595</v>
      </c>
      <c r="V173">
        <f t="shared" si="168"/>
        <v>0.16259280455233302</v>
      </c>
      <c r="W173">
        <f t="shared" si="169"/>
        <v>-84.68961068452117</v>
      </c>
      <c r="X173">
        <f t="shared" si="170"/>
        <v>84.140368915710468</v>
      </c>
      <c r="Y173">
        <f t="shared" si="171"/>
        <v>0.99673694261856227</v>
      </c>
      <c r="Z173">
        <f t="shared" si="172"/>
        <v>0.67335976417807175</v>
      </c>
      <c r="AA173">
        <f t="shared" si="173"/>
        <v>-56.656738970938761</v>
      </c>
      <c r="AB173">
        <f t="shared" si="174"/>
        <v>115.65380683515217</v>
      </c>
      <c r="AC173">
        <f t="shared" si="175"/>
        <v>2.3130761367030432</v>
      </c>
      <c r="AD173">
        <f t="shared" si="176"/>
        <v>7.3568901266789872</v>
      </c>
      <c r="AE173">
        <f t="shared" si="177"/>
        <v>162.53109609017847</v>
      </c>
      <c r="AF173">
        <f t="shared" si="178"/>
        <v>0.10948345253041028</v>
      </c>
      <c r="AG173">
        <f t="shared" si="141"/>
        <v>4236.5522059887207</v>
      </c>
      <c r="AH173">
        <f t="shared" si="142"/>
        <v>2621.7069927445546</v>
      </c>
      <c r="AI173">
        <f t="shared" si="143"/>
        <v>4236.5522059887207</v>
      </c>
      <c r="AK173" t="b">
        <f t="shared" si="179"/>
        <v>1</v>
      </c>
      <c r="AL173" t="b">
        <f t="shared" si="180"/>
        <v>1</v>
      </c>
      <c r="AM173">
        <f t="shared" si="181"/>
        <v>4236.5522059887198</v>
      </c>
      <c r="AN173" t="b">
        <f t="shared" si="182"/>
        <v>1</v>
      </c>
      <c r="AO173">
        <f t="shared" si="183"/>
        <v>56.656738970938761</v>
      </c>
      <c r="AP173">
        <f>SUM(AO174:$AO$210)</f>
        <v>2852.7237943526543</v>
      </c>
      <c r="AQ173" t="b">
        <f t="shared" si="144"/>
        <v>1</v>
      </c>
      <c r="AR173" t="b">
        <f t="shared" si="184"/>
        <v>1</v>
      </c>
      <c r="AS173" t="b">
        <f t="shared" si="185"/>
        <v>1</v>
      </c>
      <c r="AT173" t="b">
        <f t="shared" si="187"/>
        <v>1</v>
      </c>
      <c r="AU173">
        <f t="shared" si="145"/>
        <v>2621.7069927445541</v>
      </c>
      <c r="AV173" t="b">
        <f t="shared" si="146"/>
        <v>1</v>
      </c>
      <c r="AW173" t="b">
        <f t="shared" si="147"/>
        <v>1</v>
      </c>
      <c r="AX173" t="b">
        <f t="shared" si="186"/>
        <v>1</v>
      </c>
    </row>
    <row r="174" spans="1:50" x14ac:dyDescent="0.35">
      <c r="A174">
        <v>122</v>
      </c>
      <c r="B174">
        <f t="shared" si="148"/>
        <v>16</v>
      </c>
      <c r="C174">
        <f t="shared" si="149"/>
        <v>55</v>
      </c>
      <c r="D174">
        <f t="shared" si="150"/>
        <v>3.5657808012762304E-3</v>
      </c>
      <c r="E174">
        <f t="shared" si="151"/>
        <v>2.9763514377734168E-4</v>
      </c>
      <c r="F174">
        <f t="shared" si="152"/>
        <v>0.04</v>
      </c>
      <c r="G174">
        <f t="shared" si="153"/>
        <v>3.3960531989175591E-3</v>
      </c>
      <c r="H174">
        <f t="shared" si="154"/>
        <v>0.02</v>
      </c>
      <c r="I174">
        <f t="shared" si="155"/>
        <v>1.3505534743832412</v>
      </c>
      <c r="J174">
        <f t="shared" si="156"/>
        <v>4.8096405450314452E-4</v>
      </c>
      <c r="K174">
        <f t="shared" si="157"/>
        <v>5.4862249934244014E-3</v>
      </c>
      <c r="L174">
        <f t="shared" si="158"/>
        <v>0</v>
      </c>
      <c r="M174">
        <f t="shared" si="159"/>
        <v>1.6099846384114991</v>
      </c>
      <c r="N174">
        <f t="shared" si="160"/>
        <v>105.55</v>
      </c>
      <c r="O174">
        <f t="shared" si="161"/>
        <v>2.1109999999999998</v>
      </c>
      <c r="P174">
        <f t="shared" si="162"/>
        <v>6.7527673719162067</v>
      </c>
      <c r="Q174">
        <f t="shared" si="163"/>
        <v>337.63836859581033</v>
      </c>
      <c r="R174">
        <f t="shared" si="164"/>
        <v>170.56371538834247</v>
      </c>
      <c r="S174">
        <f t="shared" si="165"/>
        <v>3.4112743077668495</v>
      </c>
      <c r="T174">
        <f t="shared" si="166"/>
        <v>10.912146775056383</v>
      </c>
      <c r="U174">
        <f t="shared" si="167"/>
        <v>240.48202725157225</v>
      </c>
      <c r="V174">
        <f t="shared" si="168"/>
        <v>0.16239191871566813</v>
      </c>
      <c r="W174">
        <f t="shared" si="169"/>
        <v>-84.40412486476869</v>
      </c>
      <c r="X174">
        <f t="shared" si="170"/>
        <v>83.856911268711542</v>
      </c>
      <c r="Y174">
        <f t="shared" si="171"/>
        <v>0.99673694261856227</v>
      </c>
      <c r="Z174">
        <f t="shared" si="172"/>
        <v>0.67116255262920732</v>
      </c>
      <c r="AA174">
        <f t="shared" si="173"/>
        <v>-56.28161862270936</v>
      </c>
      <c r="AB174">
        <f t="shared" si="174"/>
        <v>114.85074317123004</v>
      </c>
      <c r="AC174">
        <f t="shared" si="175"/>
        <v>2.2970148634246006</v>
      </c>
      <c r="AD174">
        <f t="shared" si="176"/>
        <v>7.3238242842114145</v>
      </c>
      <c r="AE174">
        <f t="shared" si="177"/>
        <v>161.40253127161182</v>
      </c>
      <c r="AF174">
        <f t="shared" si="178"/>
        <v>0.10899137469156257</v>
      </c>
      <c r="AG174">
        <f t="shared" si="141"/>
        <v>4166.5646642161164</v>
      </c>
      <c r="AH174">
        <f t="shared" si="142"/>
        <v>2587.9530554571515</v>
      </c>
      <c r="AI174">
        <f t="shared" si="143"/>
        <v>4166.5646642161164</v>
      </c>
      <c r="AK174" t="b">
        <f t="shared" si="179"/>
        <v>1</v>
      </c>
      <c r="AL174" t="b">
        <f t="shared" si="180"/>
        <v>1</v>
      </c>
      <c r="AM174">
        <f t="shared" si="181"/>
        <v>4166.5646642161164</v>
      </c>
      <c r="AN174" t="b">
        <f t="shared" si="182"/>
        <v>1</v>
      </c>
      <c r="AO174">
        <f t="shared" si="183"/>
        <v>56.28161862270936</v>
      </c>
      <c r="AP174">
        <f>SUM(AO175:$AO$210)</f>
        <v>2796.4421757299456</v>
      </c>
      <c r="AQ174" t="b">
        <f t="shared" si="144"/>
        <v>1</v>
      </c>
      <c r="AR174" t="b">
        <f t="shared" si="184"/>
        <v>1</v>
      </c>
      <c r="AS174" t="b">
        <f t="shared" si="185"/>
        <v>1</v>
      </c>
      <c r="AT174" t="b">
        <f t="shared" si="187"/>
        <v>1</v>
      </c>
      <c r="AU174">
        <f t="shared" si="145"/>
        <v>2587.9530554571511</v>
      </c>
      <c r="AV174" t="b">
        <f t="shared" si="146"/>
        <v>1</v>
      </c>
      <c r="AW174" t="b">
        <f t="shared" si="147"/>
        <v>1</v>
      </c>
      <c r="AX174" t="b">
        <f t="shared" si="186"/>
        <v>1</v>
      </c>
    </row>
    <row r="175" spans="1:50" x14ac:dyDescent="0.35">
      <c r="A175">
        <v>123</v>
      </c>
      <c r="B175">
        <f t="shared" si="148"/>
        <v>17</v>
      </c>
      <c r="C175">
        <f t="shared" si="149"/>
        <v>56</v>
      </c>
      <c r="D175">
        <f t="shared" si="150"/>
        <v>3.9017370524140338E-3</v>
      </c>
      <c r="E175">
        <f t="shared" si="151"/>
        <v>3.2572766305383194E-4</v>
      </c>
      <c r="F175">
        <f t="shared" si="152"/>
        <v>0.04</v>
      </c>
      <c r="G175">
        <f t="shared" si="153"/>
        <v>3.3960531989175591E-3</v>
      </c>
      <c r="H175">
        <f t="shared" si="154"/>
        <v>0.02</v>
      </c>
      <c r="I175">
        <f t="shared" si="155"/>
        <v>1.3538843035929922</v>
      </c>
      <c r="J175">
        <f t="shared" si="156"/>
        <v>5.2441653382234623E-4</v>
      </c>
      <c r="K175">
        <f t="shared" si="157"/>
        <v>5.4658125350382485E-3</v>
      </c>
      <c r="L175">
        <f t="shared" si="158"/>
        <v>0</v>
      </c>
      <c r="M175">
        <f t="shared" si="159"/>
        <v>1.6039944093426386</v>
      </c>
      <c r="N175">
        <f t="shared" si="160"/>
        <v>105.55</v>
      </c>
      <c r="O175">
        <f t="shared" si="161"/>
        <v>2.1109999999999998</v>
      </c>
      <c r="P175">
        <f t="shared" si="162"/>
        <v>6.7694215179649611</v>
      </c>
      <c r="Q175">
        <f t="shared" si="163"/>
        <v>338.47107589824805</v>
      </c>
      <c r="R175">
        <f t="shared" si="164"/>
        <v>169.93387858433371</v>
      </c>
      <c r="S175">
        <f t="shared" si="165"/>
        <v>3.3986775716866742</v>
      </c>
      <c r="T175">
        <f t="shared" si="166"/>
        <v>10.898664654855839</v>
      </c>
      <c r="U175">
        <f t="shared" si="167"/>
        <v>262.2082669111731</v>
      </c>
      <c r="V175">
        <f t="shared" si="168"/>
        <v>0.17749982842167952</v>
      </c>
      <c r="W175">
        <f t="shared" si="169"/>
        <v>-106.74923038180359</v>
      </c>
      <c r="X175">
        <f t="shared" si="170"/>
        <v>106.204037469112</v>
      </c>
      <c r="Y175">
        <f t="shared" si="171"/>
        <v>0.99673694261856227</v>
      </c>
      <c r="Z175">
        <f t="shared" si="172"/>
        <v>0.66897251070770603</v>
      </c>
      <c r="AA175">
        <f t="shared" si="173"/>
        <v>-71.047581593007138</v>
      </c>
      <c r="AB175">
        <f t="shared" si="174"/>
        <v>114.0532557288432</v>
      </c>
      <c r="AC175">
        <f t="shared" si="175"/>
        <v>2.2810651145768639</v>
      </c>
      <c r="AD175">
        <f t="shared" si="176"/>
        <v>7.2909070575202453</v>
      </c>
      <c r="AE175">
        <f t="shared" si="177"/>
        <v>175.4101226438838</v>
      </c>
      <c r="AF175">
        <f t="shared" si="178"/>
        <v>0.11874250586943799</v>
      </c>
      <c r="AG175">
        <f t="shared" si="141"/>
        <v>4074.0008752433528</v>
      </c>
      <c r="AH175">
        <f t="shared" si="142"/>
        <v>2539.9096477605499</v>
      </c>
      <c r="AI175">
        <f t="shared" si="143"/>
        <v>4074.0008752433528</v>
      </c>
      <c r="AK175" t="b">
        <f t="shared" si="179"/>
        <v>1</v>
      </c>
      <c r="AL175" t="b">
        <f t="shared" si="180"/>
        <v>1</v>
      </c>
      <c r="AM175">
        <f t="shared" si="181"/>
        <v>4074.0008752433532</v>
      </c>
      <c r="AN175" t="b">
        <f t="shared" si="182"/>
        <v>1</v>
      </c>
      <c r="AO175">
        <f t="shared" si="183"/>
        <v>71.047581593007138</v>
      </c>
      <c r="AP175">
        <f>SUM(AO176:$AO$210)</f>
        <v>2725.3945941369384</v>
      </c>
      <c r="AQ175" t="b">
        <f t="shared" si="144"/>
        <v>1</v>
      </c>
      <c r="AR175" t="b">
        <f t="shared" si="184"/>
        <v>1</v>
      </c>
      <c r="AS175" t="b">
        <f t="shared" si="185"/>
        <v>1</v>
      </c>
      <c r="AT175" t="b">
        <f t="shared" si="187"/>
        <v>1</v>
      </c>
      <c r="AU175">
        <f t="shared" si="145"/>
        <v>2539.9096477605503</v>
      </c>
      <c r="AV175" t="b">
        <f t="shared" si="146"/>
        <v>1</v>
      </c>
      <c r="AW175" t="b">
        <f t="shared" si="147"/>
        <v>1</v>
      </c>
      <c r="AX175" t="b">
        <f t="shared" si="186"/>
        <v>1</v>
      </c>
    </row>
    <row r="176" spans="1:50" x14ac:dyDescent="0.35">
      <c r="A176">
        <v>124</v>
      </c>
      <c r="B176">
        <f t="shared" si="148"/>
        <v>17</v>
      </c>
      <c r="C176">
        <f t="shared" si="149"/>
        <v>56</v>
      </c>
      <c r="D176">
        <f t="shared" si="150"/>
        <v>3.9017370524140338E-3</v>
      </c>
      <c r="E176">
        <f t="shared" si="151"/>
        <v>3.2572766305383194E-4</v>
      </c>
      <c r="F176">
        <f t="shared" si="152"/>
        <v>0.04</v>
      </c>
      <c r="G176">
        <f t="shared" si="153"/>
        <v>3.3960531989175591E-3</v>
      </c>
      <c r="H176">
        <f t="shared" si="154"/>
        <v>0.02</v>
      </c>
      <c r="I176">
        <f t="shared" si="155"/>
        <v>1.3572233475261402</v>
      </c>
      <c r="J176">
        <f t="shared" si="156"/>
        <v>5.224653505065892E-4</v>
      </c>
      <c r="K176">
        <f t="shared" si="157"/>
        <v>5.445476024769037E-3</v>
      </c>
      <c r="L176">
        <f t="shared" si="158"/>
        <v>0</v>
      </c>
      <c r="M176">
        <f t="shared" si="159"/>
        <v>1.598026467967363</v>
      </c>
      <c r="N176">
        <f t="shared" si="160"/>
        <v>105.55</v>
      </c>
      <c r="O176">
        <f t="shared" si="161"/>
        <v>2.1109999999999998</v>
      </c>
      <c r="P176">
        <f t="shared" si="162"/>
        <v>6.7861167376307012</v>
      </c>
      <c r="Q176">
        <f t="shared" si="163"/>
        <v>339.30583688153501</v>
      </c>
      <c r="R176">
        <f t="shared" si="164"/>
        <v>169.30160990611549</v>
      </c>
      <c r="S176">
        <f t="shared" si="165"/>
        <v>3.3860321981223098</v>
      </c>
      <c r="T176">
        <f t="shared" si="166"/>
        <v>10.88489330830615</v>
      </c>
      <c r="U176">
        <f t="shared" si="167"/>
        <v>261.23267525329459</v>
      </c>
      <c r="V176">
        <f t="shared" si="168"/>
        <v>0.17727554299524279</v>
      </c>
      <c r="W176">
        <f t="shared" si="169"/>
        <v>-106.3792663966028</v>
      </c>
      <c r="X176">
        <f t="shared" si="170"/>
        <v>105.83610196937363</v>
      </c>
      <c r="Y176">
        <f t="shared" si="171"/>
        <v>0.99673694261856227</v>
      </c>
      <c r="Z176">
        <f t="shared" si="172"/>
        <v>0.6667896150186623</v>
      </c>
      <c r="AA176">
        <f t="shared" si="173"/>
        <v>-70.570413687234534</v>
      </c>
      <c r="AB176">
        <f t="shared" si="174"/>
        <v>113.25812304575071</v>
      </c>
      <c r="AC176">
        <f t="shared" si="175"/>
        <v>2.2651624609150143</v>
      </c>
      <c r="AD176">
        <f t="shared" si="176"/>
        <v>7.2579338185646716</v>
      </c>
      <c r="AE176">
        <f t="shared" si="177"/>
        <v>174.18723496243953</v>
      </c>
      <c r="AF176">
        <f t="shared" si="178"/>
        <v>0.11820549106602225</v>
      </c>
      <c r="AG176">
        <f t="shared" si="141"/>
        <v>3981.5019920119767</v>
      </c>
      <c r="AH176">
        <f t="shared" si="142"/>
        <v>2491.5119191212871</v>
      </c>
      <c r="AI176">
        <f t="shared" si="143"/>
        <v>3981.5019920119767</v>
      </c>
      <c r="AK176" t="b">
        <f t="shared" si="179"/>
        <v>1</v>
      </c>
      <c r="AL176" t="b">
        <f t="shared" si="180"/>
        <v>1</v>
      </c>
      <c r="AM176">
        <f t="shared" si="181"/>
        <v>3981.5019920119771</v>
      </c>
      <c r="AN176" t="b">
        <f t="shared" si="182"/>
        <v>1</v>
      </c>
      <c r="AO176">
        <f t="shared" si="183"/>
        <v>70.570413687234534</v>
      </c>
      <c r="AP176">
        <f>SUM(AO177:$AO$210)</f>
        <v>2654.8241804497034</v>
      </c>
      <c r="AQ176" t="b">
        <f t="shared" si="144"/>
        <v>1</v>
      </c>
      <c r="AR176" t="b">
        <f t="shared" si="184"/>
        <v>1</v>
      </c>
      <c r="AS176" t="b">
        <f t="shared" si="185"/>
        <v>1</v>
      </c>
      <c r="AT176" t="b">
        <f t="shared" si="187"/>
        <v>1</v>
      </c>
      <c r="AU176">
        <f t="shared" si="145"/>
        <v>2491.5119191212871</v>
      </c>
      <c r="AV176" t="b">
        <f t="shared" si="146"/>
        <v>1</v>
      </c>
      <c r="AW176" t="b">
        <f t="shared" si="147"/>
        <v>1</v>
      </c>
      <c r="AX176" t="b">
        <f t="shared" si="186"/>
        <v>1</v>
      </c>
    </row>
    <row r="177" spans="1:50" x14ac:dyDescent="0.35">
      <c r="A177">
        <v>125</v>
      </c>
      <c r="B177">
        <f t="shared" si="148"/>
        <v>17</v>
      </c>
      <c r="C177">
        <f t="shared" si="149"/>
        <v>56</v>
      </c>
      <c r="D177">
        <f t="shared" si="150"/>
        <v>3.9017370524140338E-3</v>
      </c>
      <c r="E177">
        <f t="shared" si="151"/>
        <v>3.2572766305383194E-4</v>
      </c>
      <c r="F177">
        <f t="shared" si="152"/>
        <v>0.04</v>
      </c>
      <c r="G177">
        <f t="shared" si="153"/>
        <v>3.3960531989175591E-3</v>
      </c>
      <c r="H177">
        <f t="shared" si="154"/>
        <v>0.02</v>
      </c>
      <c r="I177">
        <f t="shared" si="155"/>
        <v>1.3605706264424087</v>
      </c>
      <c r="J177">
        <f t="shared" si="156"/>
        <v>5.2052142690917839E-4</v>
      </c>
      <c r="K177">
        <f t="shared" si="157"/>
        <v>5.4252151800385307E-3</v>
      </c>
      <c r="L177">
        <f t="shared" si="158"/>
        <v>0</v>
      </c>
      <c r="M177">
        <f t="shared" si="159"/>
        <v>1.5920807313604153</v>
      </c>
      <c r="N177">
        <f t="shared" si="160"/>
        <v>105.55</v>
      </c>
      <c r="O177">
        <f t="shared" si="161"/>
        <v>2.1109999999999998</v>
      </c>
      <c r="P177">
        <f t="shared" si="162"/>
        <v>6.8028531322120429</v>
      </c>
      <c r="Q177">
        <f t="shared" si="163"/>
        <v>340.14265661060216</v>
      </c>
      <c r="R177">
        <f t="shared" si="164"/>
        <v>168.67169369395518</v>
      </c>
      <c r="S177">
        <f t="shared" si="165"/>
        <v>3.3734338738791037</v>
      </c>
      <c r="T177">
        <f t="shared" si="166"/>
        <v>10.871139362969524</v>
      </c>
      <c r="U177">
        <f t="shared" si="167"/>
        <v>260.26071345458922</v>
      </c>
      <c r="V177">
        <f t="shared" si="168"/>
        <v>0.17705154097162931</v>
      </c>
      <c r="W177">
        <f t="shared" si="169"/>
        <v>-106.0106445384543</v>
      </c>
      <c r="X177">
        <f t="shared" si="170"/>
        <v>105.46950104935303</v>
      </c>
      <c r="Y177">
        <f t="shared" si="171"/>
        <v>0.99673694261856227</v>
      </c>
      <c r="Z177">
        <f t="shared" si="172"/>
        <v>0.66461384224350972</v>
      </c>
      <c r="AA177">
        <f t="shared" si="173"/>
        <v>-70.096490331916414</v>
      </c>
      <c r="AB177">
        <f t="shared" si="174"/>
        <v>112.4685337027381</v>
      </c>
      <c r="AC177">
        <f t="shared" si="175"/>
        <v>2.2493706740547621</v>
      </c>
      <c r="AD177">
        <f t="shared" si="176"/>
        <v>7.2251097015878365</v>
      </c>
      <c r="AE177">
        <f t="shared" si="177"/>
        <v>172.97287275409164</v>
      </c>
      <c r="AF177">
        <f t="shared" si="178"/>
        <v>0.11767090492028874</v>
      </c>
      <c r="AG177">
        <f t="shared" si="141"/>
        <v>3889.0668924267779</v>
      </c>
      <c r="AH177">
        <f t="shared" si="142"/>
        <v>2442.7573400147953</v>
      </c>
      <c r="AI177">
        <f t="shared" si="143"/>
        <v>3889.0668924267779</v>
      </c>
      <c r="AK177" t="b">
        <f t="shared" si="179"/>
        <v>1</v>
      </c>
      <c r="AL177" t="b">
        <f t="shared" si="180"/>
        <v>1</v>
      </c>
      <c r="AM177">
        <f t="shared" si="181"/>
        <v>3889.0668924267779</v>
      </c>
      <c r="AN177" t="b">
        <f t="shared" si="182"/>
        <v>1</v>
      </c>
      <c r="AO177">
        <f t="shared" si="183"/>
        <v>70.096490331916414</v>
      </c>
      <c r="AP177">
        <f>SUM(AO178:$AO$210)</f>
        <v>2584.7276901177875</v>
      </c>
      <c r="AQ177" t="b">
        <f t="shared" si="144"/>
        <v>1</v>
      </c>
      <c r="AR177" t="b">
        <f t="shared" si="184"/>
        <v>1</v>
      </c>
      <c r="AS177" t="b">
        <f t="shared" si="185"/>
        <v>1</v>
      </c>
      <c r="AT177" t="b">
        <f t="shared" si="187"/>
        <v>1</v>
      </c>
      <c r="AU177">
        <f t="shared" si="145"/>
        <v>2442.7573400147953</v>
      </c>
      <c r="AV177" t="b">
        <f t="shared" si="146"/>
        <v>1</v>
      </c>
      <c r="AW177" t="b">
        <f t="shared" si="147"/>
        <v>1</v>
      </c>
      <c r="AX177" t="b">
        <f t="shared" si="186"/>
        <v>1</v>
      </c>
    </row>
    <row r="178" spans="1:50" x14ac:dyDescent="0.35">
      <c r="A178">
        <v>126</v>
      </c>
      <c r="B178">
        <f t="shared" si="148"/>
        <v>17</v>
      </c>
      <c r="C178">
        <f t="shared" si="149"/>
        <v>56</v>
      </c>
      <c r="D178">
        <f t="shared" si="150"/>
        <v>3.9017370524140338E-3</v>
      </c>
      <c r="E178">
        <f t="shared" si="151"/>
        <v>3.2572766305383194E-4</v>
      </c>
      <c r="F178">
        <f t="shared" si="152"/>
        <v>0.04</v>
      </c>
      <c r="G178">
        <f t="shared" si="153"/>
        <v>3.3960531989175591E-3</v>
      </c>
      <c r="H178">
        <f t="shared" si="154"/>
        <v>0.02</v>
      </c>
      <c r="I178">
        <f t="shared" si="155"/>
        <v>1.3639261606514876</v>
      </c>
      <c r="J178">
        <f t="shared" si="156"/>
        <v>5.1858473601906372E-4</v>
      </c>
      <c r="K178">
        <f t="shared" si="157"/>
        <v>5.4050297193198784E-3</v>
      </c>
      <c r="L178">
        <f t="shared" si="158"/>
        <v>0</v>
      </c>
      <c r="M178">
        <f t="shared" si="159"/>
        <v>1.5861571169050765</v>
      </c>
      <c r="N178">
        <f t="shared" si="160"/>
        <v>105.55</v>
      </c>
      <c r="O178">
        <f t="shared" si="161"/>
        <v>2.1109999999999998</v>
      </c>
      <c r="P178">
        <f t="shared" si="162"/>
        <v>6.8196308032574384</v>
      </c>
      <c r="Q178">
        <f t="shared" si="163"/>
        <v>340.98154016287191</v>
      </c>
      <c r="R178">
        <f t="shared" si="164"/>
        <v>168.04412119509183</v>
      </c>
      <c r="S178">
        <f t="shared" si="165"/>
        <v>3.3608824239018369</v>
      </c>
      <c r="T178">
        <f t="shared" si="166"/>
        <v>10.857402796858119</v>
      </c>
      <c r="U178">
        <f t="shared" si="167"/>
        <v>259.29236800953186</v>
      </c>
      <c r="V178">
        <f t="shared" si="168"/>
        <v>0.17682782199273669</v>
      </c>
      <c r="W178">
        <f t="shared" si="169"/>
        <v>-105.64335985719271</v>
      </c>
      <c r="X178">
        <f t="shared" si="170"/>
        <v>105.10422978696613</v>
      </c>
      <c r="Y178">
        <f t="shared" si="171"/>
        <v>0.99673694261856227</v>
      </c>
      <c r="Z178">
        <f t="shared" si="172"/>
        <v>0.66244516913977125</v>
      </c>
      <c r="AA178">
        <f t="shared" si="173"/>
        <v>-69.625789278532125</v>
      </c>
      <c r="AB178">
        <f t="shared" si="174"/>
        <v>111.68444905390399</v>
      </c>
      <c r="AC178">
        <f t="shared" si="175"/>
        <v>2.23368898107808</v>
      </c>
      <c r="AD178">
        <f t="shared" si="176"/>
        <v>7.1924340321833027</v>
      </c>
      <c r="AE178">
        <f t="shared" si="177"/>
        <v>171.76697658272613</v>
      </c>
      <c r="AF178">
        <f t="shared" si="178"/>
        <v>0.11713873644859582</v>
      </c>
      <c r="AG178">
        <f t="shared" si="141"/>
        <v>3796.6944556411822</v>
      </c>
      <c r="AH178">
        <f t="shared" si="142"/>
        <v>2393.6433630543015</v>
      </c>
      <c r="AI178">
        <f t="shared" si="143"/>
        <v>3796.6944556411822</v>
      </c>
      <c r="AK178" t="b">
        <f t="shared" si="179"/>
        <v>1</v>
      </c>
      <c r="AL178" t="b">
        <f t="shared" si="180"/>
        <v>1</v>
      </c>
      <c r="AM178">
        <f t="shared" si="181"/>
        <v>3796.6944556411822</v>
      </c>
      <c r="AN178" t="b">
        <f t="shared" si="182"/>
        <v>1</v>
      </c>
      <c r="AO178">
        <f t="shared" si="183"/>
        <v>69.625789278532125</v>
      </c>
      <c r="AP178">
        <f>SUM(AO179:$AO$210)</f>
        <v>2515.101900839255</v>
      </c>
      <c r="AQ178" t="b">
        <f t="shared" si="144"/>
        <v>1</v>
      </c>
      <c r="AR178" t="b">
        <f t="shared" si="184"/>
        <v>1</v>
      </c>
      <c r="AS178" t="b">
        <f t="shared" si="185"/>
        <v>1</v>
      </c>
      <c r="AT178" t="b">
        <f t="shared" si="187"/>
        <v>1</v>
      </c>
      <c r="AU178">
        <f t="shared" si="145"/>
        <v>2393.6433630543011</v>
      </c>
      <c r="AV178" t="b">
        <f t="shared" si="146"/>
        <v>1</v>
      </c>
      <c r="AW178" t="b">
        <f t="shared" si="147"/>
        <v>1</v>
      </c>
      <c r="AX178" t="b">
        <f t="shared" si="186"/>
        <v>1</v>
      </c>
    </row>
    <row r="179" spans="1:50" x14ac:dyDescent="0.35">
      <c r="A179">
        <v>127</v>
      </c>
      <c r="B179">
        <f t="shared" si="148"/>
        <v>17</v>
      </c>
      <c r="C179">
        <f t="shared" si="149"/>
        <v>56</v>
      </c>
      <c r="D179">
        <f t="shared" si="150"/>
        <v>3.9017370524140338E-3</v>
      </c>
      <c r="E179">
        <f t="shared" si="151"/>
        <v>3.2572766305383194E-4</v>
      </c>
      <c r="F179">
        <f t="shared" si="152"/>
        <v>0.04</v>
      </c>
      <c r="G179">
        <f t="shared" si="153"/>
        <v>3.3960531989175591E-3</v>
      </c>
      <c r="H179">
        <f t="shared" si="154"/>
        <v>0.02</v>
      </c>
      <c r="I179">
        <f t="shared" si="155"/>
        <v>1.3672899705131565</v>
      </c>
      <c r="J179">
        <f t="shared" si="156"/>
        <v>5.1665525092569426E-4</v>
      </c>
      <c r="K179">
        <f t="shared" si="157"/>
        <v>5.3849193621336939E-3</v>
      </c>
      <c r="L179">
        <f t="shared" si="158"/>
        <v>0</v>
      </c>
      <c r="M179">
        <f t="shared" si="159"/>
        <v>1.5802555422920173</v>
      </c>
      <c r="N179">
        <f t="shared" si="160"/>
        <v>105.55</v>
      </c>
      <c r="O179">
        <f t="shared" si="161"/>
        <v>2.1109999999999998</v>
      </c>
      <c r="P179">
        <f t="shared" si="162"/>
        <v>6.8364498525657824</v>
      </c>
      <c r="Q179">
        <f t="shared" si="163"/>
        <v>341.82249262828913</v>
      </c>
      <c r="R179">
        <f t="shared" si="164"/>
        <v>167.41888368933081</v>
      </c>
      <c r="S179">
        <f t="shared" si="165"/>
        <v>3.3483776737866164</v>
      </c>
      <c r="T179">
        <f t="shared" si="166"/>
        <v>10.843683588011878</v>
      </c>
      <c r="U179">
        <f t="shared" si="167"/>
        <v>258.32762546284715</v>
      </c>
      <c r="V179">
        <f t="shared" si="168"/>
        <v>0.176604385700915</v>
      </c>
      <c r="W179">
        <f t="shared" si="169"/>
        <v>-105.27740742101575</v>
      </c>
      <c r="X179">
        <f t="shared" si="170"/>
        <v>104.74028327838712</v>
      </c>
      <c r="Y179">
        <f t="shared" si="171"/>
        <v>0.99673694261856227</v>
      </c>
      <c r="Z179">
        <f t="shared" si="172"/>
        <v>0.66028357254081205</v>
      </c>
      <c r="AA179">
        <f t="shared" si="173"/>
        <v>-69.15828843199013</v>
      </c>
      <c r="AB179">
        <f t="shared" si="174"/>
        <v>110.90583072277045</v>
      </c>
      <c r="AC179">
        <f t="shared" si="175"/>
        <v>2.218116614455409</v>
      </c>
      <c r="AD179">
        <f t="shared" si="176"/>
        <v>7.1599061389946534</v>
      </c>
      <c r="AE179">
        <f t="shared" si="177"/>
        <v>170.56948742659355</v>
      </c>
      <c r="AF179">
        <f t="shared" si="178"/>
        <v>0.11660897471697565</v>
      </c>
      <c r="AG179">
        <f t="shared" si="141"/>
        <v>3704.3835620430814</v>
      </c>
      <c r="AH179">
        <f t="shared" si="142"/>
        <v>2344.1674228651709</v>
      </c>
      <c r="AI179">
        <f t="shared" si="143"/>
        <v>3704.3835620430814</v>
      </c>
      <c r="AK179" t="b">
        <f t="shared" si="179"/>
        <v>1</v>
      </c>
      <c r="AL179" t="b">
        <f t="shared" si="180"/>
        <v>1</v>
      </c>
      <c r="AM179">
        <f t="shared" si="181"/>
        <v>3704.3835620430814</v>
      </c>
      <c r="AN179" t="b">
        <f t="shared" si="182"/>
        <v>1</v>
      </c>
      <c r="AO179">
        <f t="shared" si="183"/>
        <v>69.15828843199013</v>
      </c>
      <c r="AP179">
        <f>SUM(AO180:$AO$210)</f>
        <v>2445.9436124072654</v>
      </c>
      <c r="AQ179" t="b">
        <f t="shared" si="144"/>
        <v>1</v>
      </c>
      <c r="AR179" t="b">
        <f t="shared" si="184"/>
        <v>1</v>
      </c>
      <c r="AS179" t="b">
        <f t="shared" si="185"/>
        <v>1</v>
      </c>
      <c r="AT179" t="b">
        <f t="shared" si="187"/>
        <v>1</v>
      </c>
      <c r="AU179">
        <f t="shared" si="145"/>
        <v>2344.1674228651709</v>
      </c>
      <c r="AV179" t="b">
        <f t="shared" si="146"/>
        <v>1</v>
      </c>
      <c r="AW179" t="b">
        <f t="shared" si="147"/>
        <v>1</v>
      </c>
      <c r="AX179" t="b">
        <f t="shared" si="186"/>
        <v>1</v>
      </c>
    </row>
    <row r="180" spans="1:50" x14ac:dyDescent="0.35">
      <c r="A180">
        <v>128</v>
      </c>
      <c r="B180">
        <f t="shared" si="148"/>
        <v>17</v>
      </c>
      <c r="C180">
        <f t="shared" si="149"/>
        <v>56</v>
      </c>
      <c r="D180">
        <f t="shared" si="150"/>
        <v>3.9017370524140338E-3</v>
      </c>
      <c r="E180">
        <f t="shared" si="151"/>
        <v>3.2572766305383194E-4</v>
      </c>
      <c r="F180">
        <f t="shared" si="152"/>
        <v>0.04</v>
      </c>
      <c r="G180">
        <f t="shared" si="153"/>
        <v>3.3960531989175591E-3</v>
      </c>
      <c r="H180">
        <f t="shared" si="154"/>
        <v>0.02</v>
      </c>
      <c r="I180">
        <f t="shared" si="155"/>
        <v>1.3706620764374067</v>
      </c>
      <c r="J180">
        <f t="shared" si="156"/>
        <v>5.1473294481864471E-4</v>
      </c>
      <c r="K180">
        <f t="shared" si="157"/>
        <v>5.3648838290441675E-3</v>
      </c>
      <c r="L180">
        <f t="shared" si="158"/>
        <v>0</v>
      </c>
      <c r="M180">
        <f t="shared" si="159"/>
        <v>1.5743759255181544</v>
      </c>
      <c r="N180">
        <f t="shared" si="160"/>
        <v>105.55</v>
      </c>
      <c r="O180">
        <f t="shared" si="161"/>
        <v>2.1109999999999998</v>
      </c>
      <c r="P180">
        <f t="shared" si="162"/>
        <v>6.8533103821870336</v>
      </c>
      <c r="Q180">
        <f t="shared" si="163"/>
        <v>342.66551910935169</v>
      </c>
      <c r="R180">
        <f t="shared" si="164"/>
        <v>166.79597248892242</v>
      </c>
      <c r="S180">
        <f t="shared" si="165"/>
        <v>3.3359194497784483</v>
      </c>
      <c r="T180">
        <f t="shared" si="166"/>
        <v>10.829981714498484</v>
      </c>
      <c r="U180">
        <f t="shared" si="167"/>
        <v>257.36647240932234</v>
      </c>
      <c r="V180">
        <f t="shared" si="168"/>
        <v>0.17638123173896617</v>
      </c>
      <c r="W180">
        <f t="shared" si="169"/>
        <v>-104.91278231641583</v>
      </c>
      <c r="X180">
        <f t="shared" si="170"/>
        <v>104.37765663798126</v>
      </c>
      <c r="Y180">
        <f t="shared" si="171"/>
        <v>0.99673694261856227</v>
      </c>
      <c r="Z180">
        <f t="shared" si="172"/>
        <v>0.65812902935559059</v>
      </c>
      <c r="AA180">
        <f t="shared" si="173"/>
        <v>-68.693965849565714</v>
      </c>
      <c r="AB180">
        <f t="shared" si="174"/>
        <v>110.1326406004047</v>
      </c>
      <c r="AC180">
        <f t="shared" si="175"/>
        <v>2.2026528120080937</v>
      </c>
      <c r="AD180">
        <f t="shared" si="176"/>
        <v>7.1275253537016816</v>
      </c>
      <c r="AE180">
        <f t="shared" si="177"/>
        <v>169.3803466754197</v>
      </c>
      <c r="AF180">
        <f t="shared" si="178"/>
        <v>0.11608160884090929</v>
      </c>
      <c r="AG180">
        <f t="shared" ref="AG180:AG209" si="188">(AG181+X181)*Y181</f>
        <v>3612.1330932406845</v>
      </c>
      <c r="AH180">
        <f t="shared" ref="AH180:AH210" si="189">IF(M180&gt;0,AG180/M180,0)</f>
        <v>2294.3269359583664</v>
      </c>
      <c r="AI180">
        <f t="shared" ref="AI180:AI210" si="190">IF(AG180&gt;0,AG180,0)</f>
        <v>3612.1330932406845</v>
      </c>
      <c r="AK180" t="b">
        <f t="shared" si="179"/>
        <v>1</v>
      </c>
      <c r="AL180" t="b">
        <f t="shared" si="180"/>
        <v>1</v>
      </c>
      <c r="AM180">
        <f t="shared" si="181"/>
        <v>3612.1330932406845</v>
      </c>
      <c r="AN180" t="b">
        <f t="shared" si="182"/>
        <v>1</v>
      </c>
      <c r="AO180">
        <f t="shared" si="183"/>
        <v>68.693965849565714</v>
      </c>
      <c r="AP180">
        <f>SUM(AO181:$AO$210)</f>
        <v>2377.2496465576996</v>
      </c>
      <c r="AQ180" t="b">
        <f t="shared" ref="AQ180:AQ209" si="191">ABS(AG180*Z180-AP180)&lt;=0.000000001*MAX(ABS(AG180*Z180),ABS(AP180),scale_money)</f>
        <v>1</v>
      </c>
      <c r="AR180" t="b">
        <f t="shared" si="184"/>
        <v>1</v>
      </c>
      <c r="AS180" t="b">
        <f t="shared" si="185"/>
        <v>1</v>
      </c>
      <c r="AT180" t="b">
        <f t="shared" si="187"/>
        <v>1</v>
      </c>
      <c r="AU180">
        <f t="shared" ref="AU180:AU209" si="192">-(N181-O181)+v_m*(E181*(sum_assured+Q181)+P181+(1-E181)*(1-G181)*AH181)</f>
        <v>2294.3269359583669</v>
      </c>
      <c r="AV180" t="b">
        <f t="shared" ref="AV180:AV209" si="193">ABS(AH180-AU180)&lt;=0.000000001*MAX(ABS(AH180),ABS(AU180),scale_pp)</f>
        <v>1</v>
      </c>
      <c r="AW180" t="b">
        <f t="shared" ref="AW180:AW210" si="194">AND(AI180&gt;=0,AI180&gt;=AG180)</f>
        <v>1</v>
      </c>
      <c r="AX180" t="b">
        <f t="shared" si="186"/>
        <v>1</v>
      </c>
    </row>
    <row r="181" spans="1:50" x14ac:dyDescent="0.35">
      <c r="A181">
        <v>129</v>
      </c>
      <c r="B181">
        <f t="shared" ref="B181:B210" si="195">MIN(INT((dur_m+A181-1)/12),dur_y_last)</f>
        <v>17</v>
      </c>
      <c r="C181">
        <f t="shared" ref="C181:C210" si="196">age_at_entry+B181</f>
        <v>56</v>
      </c>
      <c r="D181">
        <f t="shared" ref="D181:D210" si="197">INDEX(mort_table,MATCH(C181,mort_age,0),MATCH(sex,mort_sex,0))</f>
        <v>3.9017370524140338E-3</v>
      </c>
      <c r="E181">
        <f t="shared" ref="E181:E210" si="198">IF(A181&lt;=rem_m,1-(1-D181)^(1/12),0)</f>
        <v>3.2572766305383194E-4</v>
      </c>
      <c r="F181">
        <f t="shared" ref="F181:F210" si="199">IF(A181&lt;=prem_rem_m,INDEX(lapse_table,MATCH(MIN(B181,5),lapse_key,0)),0)</f>
        <v>0.04</v>
      </c>
      <c r="G181">
        <f t="shared" ref="G181:G210" si="200">1-(1-F181)^(1/12)</f>
        <v>3.3960531989175591E-3</v>
      </c>
      <c r="H181">
        <f t="shared" ref="H181:H210" si="201">INDEX(comm_table,MATCH(MIN(B181,1),comm_key,0))</f>
        <v>0.02</v>
      </c>
      <c r="I181">
        <f t="shared" ref="I181:I210" si="202">(1+e_m)^A181</f>
        <v>1.3740424988845672</v>
      </c>
      <c r="J181">
        <f t="shared" ref="J181:J210" si="203">M180*E181</f>
        <v>5.1281779098724222E-4</v>
      </c>
      <c r="K181">
        <f t="shared" ref="K181:K210" si="204">(M180-J181)*G181</f>
        <v>5.3449228416551772E-3</v>
      </c>
      <c r="L181">
        <f t="shared" ref="L181:L210" si="205">IF(A181=rem_m,M180-J181-K181,0)</f>
        <v>0</v>
      </c>
      <c r="M181">
        <f t="shared" ref="M181:M210" si="206">M180-J181-K181-L181</f>
        <v>1.5685181848855121</v>
      </c>
      <c r="N181">
        <f t="shared" ref="N181:N210" si="207">IF(A181&lt;=prem_rem_m,premium,0)</f>
        <v>105.55</v>
      </c>
      <c r="O181">
        <f t="shared" ref="O181:O210" si="208">N181*H181</f>
        <v>2.1109999999999998</v>
      </c>
      <c r="P181">
        <f t="shared" ref="P181:P210" si="209">maint_base*I181</f>
        <v>6.8702124944228355</v>
      </c>
      <c r="Q181">
        <f t="shared" ref="Q181:Q210" si="210">claim_exp_base*I181</f>
        <v>343.51062472114182</v>
      </c>
      <c r="R181">
        <f t="shared" ref="R181:R210" si="211">M180*N181</f>
        <v>166.17537893844118</v>
      </c>
      <c r="S181">
        <f t="shared" ref="S181:S210" si="212">R181*H181</f>
        <v>3.3235075787688237</v>
      </c>
      <c r="T181">
        <f t="shared" ref="T181:T210" si="213">M180*P181</f>
        <v>10.816297154413339</v>
      </c>
      <c r="U181">
        <f t="shared" ref="U181:U210" si="214">J181*sum_assured</f>
        <v>256.40889549362112</v>
      </c>
      <c r="V181">
        <f t="shared" ref="V181:V210" si="215">J181*Q181</f>
        <v>0.17615835975014352</v>
      </c>
      <c r="W181">
        <f t="shared" ref="W181:W210" si="216">R181-S181-T181-U181-V181</f>
        <v>-104.54947964811224</v>
      </c>
      <c r="X181">
        <f t="shared" ref="X181:X210" si="217">U181+V181+T181-(R181-S181)*(1+i_m)</f>
        <v>104.01634499823655</v>
      </c>
      <c r="Y181">
        <f t="shared" ref="Y181:Y210" si="218">v_m</f>
        <v>0.99673694261856227</v>
      </c>
      <c r="Z181">
        <f t="shared" ref="Z181:Z210" si="219">v_m^A181</f>
        <v>0.65598151656841341</v>
      </c>
      <c r="AA181">
        <f t="shared" ref="AA181:AA210" si="220">(R181-S181)*Z180-(T181+U181+V181)*Z181</f>
        <v>-68.232799739846513</v>
      </c>
      <c r="AB181">
        <f t="shared" ref="AB181:AB210" si="221">R181*Z180</f>
        <v>109.36484084355375</v>
      </c>
      <c r="AC181">
        <f t="shared" ref="AC181:AC210" si="222">S181*Z180</f>
        <v>2.1872968168710751</v>
      </c>
      <c r="AD181">
        <f t="shared" ref="AD181:AD210" si="223">T181*Z181</f>
        <v>7.0952910110066769</v>
      </c>
      <c r="AE181">
        <f t="shared" ref="AE181:AE210" si="224">U181*Z181</f>
        <v>168.1994961275374</v>
      </c>
      <c r="AF181">
        <f t="shared" ref="AF181:AF210" si="225">V181*Z181</f>
        <v>0.1155566279851033</v>
      </c>
      <c r="AG181">
        <f t="shared" si="188"/>
        <v>3519.9419320483876</v>
      </c>
      <c r="AH181">
        <f t="shared" si="189"/>
        <v>2244.1193006030162</v>
      </c>
      <c r="AI181">
        <f t="shared" si="190"/>
        <v>3519.9419320483876</v>
      </c>
      <c r="AK181" t="b">
        <f t="shared" ref="AK181:AK210" si="226">AND(M181&gt;=0,M181&lt;=M180)</f>
        <v>1</v>
      </c>
      <c r="AL181" t="b">
        <f t="shared" ref="AL181:AL210" si="227">AND(D181&gt;=0,D181&lt;=1,E181&gt;=0,E181&lt;=1,F181&gt;=0,F181&lt;=1,G181&gt;=0,G181&lt;=1,J181+K181+L181&lt;=M180+0.000000001*scale_count)</f>
        <v>1</v>
      </c>
      <c r="AM181">
        <f t="shared" ref="AM181:AM210" si="228">(AG180+R181-S181)*(1+i_m)-T181-U181-V181</f>
        <v>3519.9419320483876</v>
      </c>
      <c r="AN181" t="b">
        <f t="shared" ref="AN181:AN210" si="229">ABS(AM181-AG181)&lt;=0.000000001*MAX(ABS(AM181),ABS(AG181),scale_money)</f>
        <v>1</v>
      </c>
      <c r="AO181">
        <f t="shared" ref="AO181:AO210" si="230">(U181+V181+T181)*Z181-(R181-S181)*Z180</f>
        <v>68.232799739846513</v>
      </c>
      <c r="AP181">
        <f>SUM(AO182:$AO$210)</f>
        <v>2309.0168468178531</v>
      </c>
      <c r="AQ181" t="b">
        <f t="shared" si="191"/>
        <v>1</v>
      </c>
      <c r="AR181" t="b">
        <f t="shared" ref="AR181:AR210" si="231">IF(A181&lt;&gt;rem_m,L181=0,L181=M180-J181-K181)</f>
        <v>1</v>
      </c>
      <c r="AS181" t="b">
        <f t="shared" ref="AS181:AS210" si="232">IF(A181&gt;prem_rem_m,AND(R181=0,S181=0,F181=0,G181=0,K181=0),R181=M180*premium)</f>
        <v>1</v>
      </c>
      <c r="AT181" t="b">
        <f t="shared" si="187"/>
        <v>1</v>
      </c>
      <c r="AU181">
        <f t="shared" si="192"/>
        <v>2244.1193006030162</v>
      </c>
      <c r="AV181" t="b">
        <f t="shared" si="193"/>
        <v>1</v>
      </c>
      <c r="AW181" t="b">
        <f t="shared" si="194"/>
        <v>1</v>
      </c>
      <c r="AX181" t="b">
        <f t="shared" ref="AX181:AX210" si="233">AND(U181=J181*sum_assured,R181=M180*N181,T181=M180*P181)</f>
        <v>1</v>
      </c>
    </row>
    <row r="182" spans="1:50" x14ac:dyDescent="0.35">
      <c r="A182">
        <v>130</v>
      </c>
      <c r="B182">
        <f t="shared" si="195"/>
        <v>17</v>
      </c>
      <c r="C182">
        <f t="shared" si="196"/>
        <v>56</v>
      </c>
      <c r="D182">
        <f t="shared" si="197"/>
        <v>3.9017370524140338E-3</v>
      </c>
      <c r="E182">
        <f t="shared" si="198"/>
        <v>3.2572766305383194E-4</v>
      </c>
      <c r="F182">
        <f t="shared" si="199"/>
        <v>0.04</v>
      </c>
      <c r="G182">
        <f t="shared" si="200"/>
        <v>3.3960531989175591E-3</v>
      </c>
      <c r="H182">
        <f t="shared" si="201"/>
        <v>0.02</v>
      </c>
      <c r="I182">
        <f t="shared" si="202"/>
        <v>1.3774312583654269</v>
      </c>
      <c r="J182">
        <f t="shared" si="203"/>
        <v>5.1090976282019615E-4</v>
      </c>
      <c r="K182">
        <f t="shared" si="204"/>
        <v>5.3250361226064233E-3</v>
      </c>
      <c r="L182">
        <f t="shared" si="205"/>
        <v>0</v>
      </c>
      <c r="M182">
        <f t="shared" si="206"/>
        <v>1.5626822390000854</v>
      </c>
      <c r="N182">
        <f t="shared" si="207"/>
        <v>105.55</v>
      </c>
      <c r="O182">
        <f t="shared" si="208"/>
        <v>2.1109999999999998</v>
      </c>
      <c r="P182">
        <f t="shared" si="209"/>
        <v>6.8871562918271341</v>
      </c>
      <c r="Q182">
        <f t="shared" si="210"/>
        <v>344.35781459135671</v>
      </c>
      <c r="R182">
        <f t="shared" si="211"/>
        <v>165.55709441466578</v>
      </c>
      <c r="S182">
        <f t="shared" si="212"/>
        <v>3.3111418882933159</v>
      </c>
      <c r="T182">
        <f t="shared" si="213"/>
        <v>10.802629885879531</v>
      </c>
      <c r="U182">
        <f t="shared" si="214"/>
        <v>255.45488141009807</v>
      </c>
      <c r="V182">
        <f t="shared" si="215"/>
        <v>0.17593576937815114</v>
      </c>
      <c r="W182">
        <f t="shared" si="216"/>
        <v>-104.18749453898329</v>
      </c>
      <c r="X182">
        <f t="shared" si="217"/>
        <v>103.65634350969697</v>
      </c>
      <c r="Y182">
        <f t="shared" si="218"/>
        <v>0.99673694261856227</v>
      </c>
      <c r="Z182">
        <f t="shared" si="219"/>
        <v>0.6538410112386881</v>
      </c>
      <c r="AA182">
        <f t="shared" si="220"/>
        <v>-67.774768461685085</v>
      </c>
      <c r="AB182">
        <f t="shared" si="221"/>
        <v>108.60239387279246</v>
      </c>
      <c r="AC182">
        <f t="shared" si="222"/>
        <v>2.1720478774558494</v>
      </c>
      <c r="AD182">
        <f t="shared" si="223"/>
        <v>7.0632024486207463</v>
      </c>
      <c r="AE182">
        <f t="shared" si="224"/>
        <v>167.02687798703766</v>
      </c>
      <c r="AF182">
        <f t="shared" si="225"/>
        <v>0.11503402136326696</v>
      </c>
      <c r="AG182">
        <f t="shared" si="188"/>
        <v>3427.8089624726676</v>
      </c>
      <c r="AH182">
        <f t="shared" si="189"/>
        <v>2193.5418966980915</v>
      </c>
      <c r="AI182">
        <f t="shared" si="190"/>
        <v>3427.8089624726676</v>
      </c>
      <c r="AK182" t="b">
        <f t="shared" si="226"/>
        <v>1</v>
      </c>
      <c r="AL182" t="b">
        <f t="shared" si="227"/>
        <v>1</v>
      </c>
      <c r="AM182">
        <f t="shared" si="228"/>
        <v>3427.8089624726676</v>
      </c>
      <c r="AN182" t="b">
        <f t="shared" si="229"/>
        <v>1</v>
      </c>
      <c r="AO182">
        <f t="shared" si="230"/>
        <v>67.774768461685085</v>
      </c>
      <c r="AP182">
        <f>SUM(AO183:$AO$210)</f>
        <v>2241.2420783561683</v>
      </c>
      <c r="AQ182" t="b">
        <f t="shared" si="191"/>
        <v>1</v>
      </c>
      <c r="AR182" t="b">
        <f t="shared" si="231"/>
        <v>1</v>
      </c>
      <c r="AS182" t="b">
        <f t="shared" si="232"/>
        <v>1</v>
      </c>
      <c r="AT182" t="b">
        <f t="shared" ref="AT182:AT210" si="234">AND(C182&gt;=18,C182&lt;=120,OR(B182-B181=0,B182-B181=1))</f>
        <v>1</v>
      </c>
      <c r="AU182">
        <f t="shared" si="192"/>
        <v>2193.5418966980915</v>
      </c>
      <c r="AV182" t="b">
        <f t="shared" si="193"/>
        <v>1</v>
      </c>
      <c r="AW182" t="b">
        <f t="shared" si="194"/>
        <v>1</v>
      </c>
      <c r="AX182" t="b">
        <f t="shared" si="233"/>
        <v>1</v>
      </c>
    </row>
    <row r="183" spans="1:50" x14ac:dyDescent="0.35">
      <c r="A183">
        <v>131</v>
      </c>
      <c r="B183">
        <f t="shared" si="195"/>
        <v>17</v>
      </c>
      <c r="C183">
        <f t="shared" si="196"/>
        <v>56</v>
      </c>
      <c r="D183">
        <f t="shared" si="197"/>
        <v>3.9017370524140338E-3</v>
      </c>
      <c r="E183">
        <f t="shared" si="198"/>
        <v>3.2572766305383194E-4</v>
      </c>
      <c r="F183">
        <f t="shared" si="199"/>
        <v>0.04</v>
      </c>
      <c r="G183">
        <f t="shared" si="200"/>
        <v>3.3960531989175591E-3</v>
      </c>
      <c r="H183">
        <f t="shared" si="201"/>
        <v>0.02</v>
      </c>
      <c r="I183">
        <f t="shared" si="202"/>
        <v>1.3808283754413595</v>
      </c>
      <c r="J183">
        <f t="shared" si="203"/>
        <v>5.0900883380522747E-4</v>
      </c>
      <c r="K183">
        <f t="shared" si="204"/>
        <v>5.3052233955695714E-3</v>
      </c>
      <c r="L183">
        <f t="shared" si="205"/>
        <v>0</v>
      </c>
      <c r="M183">
        <f t="shared" si="206"/>
        <v>1.5568680067707106</v>
      </c>
      <c r="N183">
        <f t="shared" si="207"/>
        <v>105.55</v>
      </c>
      <c r="O183">
        <f t="shared" si="208"/>
        <v>2.1109999999999998</v>
      </c>
      <c r="P183">
        <f t="shared" si="209"/>
        <v>6.9041418772067971</v>
      </c>
      <c r="Q183">
        <f t="shared" si="210"/>
        <v>345.20709386033985</v>
      </c>
      <c r="R183">
        <f t="shared" si="211"/>
        <v>164.94111032645901</v>
      </c>
      <c r="S183">
        <f t="shared" si="212"/>
        <v>3.2988222065291803</v>
      </c>
      <c r="T183">
        <f t="shared" si="213"/>
        <v>10.78897988704777</v>
      </c>
      <c r="U183">
        <f t="shared" si="214"/>
        <v>254.50441690261374</v>
      </c>
      <c r="V183">
        <f t="shared" si="215"/>
        <v>0.1757134602671433</v>
      </c>
      <c r="W183">
        <f t="shared" si="216"/>
        <v>-103.8268221299988</v>
      </c>
      <c r="X183">
        <f t="shared" si="217"/>
        <v>103.29764734089491</v>
      </c>
      <c r="Y183">
        <f t="shared" si="218"/>
        <v>0.99673694261856227</v>
      </c>
      <c r="Z183">
        <f t="shared" si="219"/>
        <v>0.651707490500679</v>
      </c>
      <c r="AA183">
        <f t="shared" si="220"/>
        <v>-67.319850523158792</v>
      </c>
      <c r="AB183">
        <f t="shared" si="221"/>
        <v>107.84526237068398</v>
      </c>
      <c r="AC183">
        <f t="shared" si="222"/>
        <v>2.1569052474136798</v>
      </c>
      <c r="AD183">
        <f t="shared" si="223"/>
        <v>7.0312590072502008</v>
      </c>
      <c r="AE183">
        <f t="shared" si="224"/>
        <v>165.86243486094099</v>
      </c>
      <c r="AF183">
        <f t="shared" si="225"/>
        <v>0.11451377823789073</v>
      </c>
      <c r="AG183">
        <f t="shared" si="188"/>
        <v>3335.7330696979975</v>
      </c>
      <c r="AH183">
        <f t="shared" si="189"/>
        <v>2142.5920856431803</v>
      </c>
      <c r="AI183">
        <f t="shared" si="190"/>
        <v>3335.7330696979975</v>
      </c>
      <c r="AK183" t="b">
        <f t="shared" si="226"/>
        <v>1</v>
      </c>
      <c r="AL183" t="b">
        <f t="shared" si="227"/>
        <v>1</v>
      </c>
      <c r="AM183">
        <f t="shared" si="228"/>
        <v>3335.7330696979971</v>
      </c>
      <c r="AN183" t="b">
        <f t="shared" si="229"/>
        <v>1</v>
      </c>
      <c r="AO183">
        <f t="shared" si="230"/>
        <v>67.319850523158763</v>
      </c>
      <c r="AP183">
        <f>SUM(AO184:$AO$210)</f>
        <v>2173.9222278330089</v>
      </c>
      <c r="AQ183" t="b">
        <f t="shared" si="191"/>
        <v>1</v>
      </c>
      <c r="AR183" t="b">
        <f t="shared" si="231"/>
        <v>1</v>
      </c>
      <c r="AS183" t="b">
        <f t="shared" si="232"/>
        <v>1</v>
      </c>
      <c r="AT183" t="b">
        <f t="shared" si="234"/>
        <v>1</v>
      </c>
      <c r="AU183">
        <f t="shared" si="192"/>
        <v>2142.5920856431803</v>
      </c>
      <c r="AV183" t="b">
        <f t="shared" si="193"/>
        <v>1</v>
      </c>
      <c r="AW183" t="b">
        <f t="shared" si="194"/>
        <v>1</v>
      </c>
      <c r="AX183" t="b">
        <f t="shared" si="233"/>
        <v>1</v>
      </c>
    </row>
    <row r="184" spans="1:50" x14ac:dyDescent="0.35">
      <c r="A184">
        <v>132</v>
      </c>
      <c r="B184">
        <f t="shared" si="195"/>
        <v>17</v>
      </c>
      <c r="C184">
        <f t="shared" si="196"/>
        <v>56</v>
      </c>
      <c r="D184">
        <f t="shared" si="197"/>
        <v>3.9017370524140338E-3</v>
      </c>
      <c r="E184">
        <f t="shared" si="198"/>
        <v>3.2572766305383194E-4</v>
      </c>
      <c r="F184">
        <f t="shared" si="199"/>
        <v>0.04</v>
      </c>
      <c r="G184">
        <f t="shared" si="200"/>
        <v>3.3960531989175591E-3</v>
      </c>
      <c r="H184">
        <f t="shared" si="201"/>
        <v>0.02</v>
      </c>
      <c r="I184">
        <f t="shared" si="202"/>
        <v>1.3842338707244497</v>
      </c>
      <c r="J184">
        <f t="shared" si="203"/>
        <v>5.0711497752870091E-4</v>
      </c>
      <c r="K184">
        <f t="shared" si="204"/>
        <v>5.2854843852444206E-3</v>
      </c>
      <c r="L184">
        <f t="shared" si="205"/>
        <v>0</v>
      </c>
      <c r="M184">
        <f t="shared" si="206"/>
        <v>1.5510754074079376</v>
      </c>
      <c r="N184">
        <f t="shared" si="207"/>
        <v>105.55</v>
      </c>
      <c r="O184">
        <f t="shared" si="208"/>
        <v>2.1109999999999998</v>
      </c>
      <c r="P184">
        <f t="shared" si="209"/>
        <v>6.9211693536222487</v>
      </c>
      <c r="Q184">
        <f t="shared" si="210"/>
        <v>346.0584676811124</v>
      </c>
      <c r="R184">
        <f t="shared" si="211"/>
        <v>164.32741811464851</v>
      </c>
      <c r="S184">
        <f t="shared" si="212"/>
        <v>3.2865483622929701</v>
      </c>
      <c r="T184">
        <f t="shared" si="213"/>
        <v>10.775347136096398</v>
      </c>
      <c r="U184">
        <f t="shared" si="214"/>
        <v>253.55748876435047</v>
      </c>
      <c r="V184">
        <f t="shared" si="215"/>
        <v>0.17549143206172399</v>
      </c>
      <c r="W184">
        <f t="shared" si="216"/>
        <v>-103.46745758015304</v>
      </c>
      <c r="X184">
        <f t="shared" si="217"/>
        <v>102.94025167828485</v>
      </c>
      <c r="Y184">
        <f t="shared" si="218"/>
        <v>0.99673694261856227</v>
      </c>
      <c r="Z184">
        <f t="shared" si="219"/>
        <v>0.64958093156326258</v>
      </c>
      <c r="AA184">
        <f t="shared" si="220"/>
        <v>-66.868024580536982</v>
      </c>
      <c r="AB184">
        <f t="shared" si="221"/>
        <v>107.09340927995341</v>
      </c>
      <c r="AC184">
        <f t="shared" si="222"/>
        <v>2.1418681855990678</v>
      </c>
      <c r="AD184">
        <f t="shared" si="223"/>
        <v>6.9994600305830321</v>
      </c>
      <c r="AE184">
        <f t="shared" si="224"/>
        <v>164.70610975638826</v>
      </c>
      <c r="AF184">
        <f t="shared" si="225"/>
        <v>0.11399588792002567</v>
      </c>
      <c r="AG184">
        <f t="shared" si="188"/>
        <v>3243.7131400727799</v>
      </c>
      <c r="AH184">
        <f t="shared" si="189"/>
        <v>2091.2672102083516</v>
      </c>
      <c r="AI184">
        <f t="shared" si="190"/>
        <v>3243.7131400727799</v>
      </c>
      <c r="AK184" t="b">
        <f t="shared" si="226"/>
        <v>1</v>
      </c>
      <c r="AL184" t="b">
        <f t="shared" si="227"/>
        <v>1</v>
      </c>
      <c r="AM184">
        <f t="shared" si="228"/>
        <v>3243.713140072779</v>
      </c>
      <c r="AN184" t="b">
        <f t="shared" si="229"/>
        <v>1</v>
      </c>
      <c r="AO184">
        <f t="shared" si="230"/>
        <v>66.868024580536982</v>
      </c>
      <c r="AP184">
        <f>SUM(AO185:$AO$210)</f>
        <v>2107.0542032524718</v>
      </c>
      <c r="AQ184" t="b">
        <f t="shared" si="191"/>
        <v>1</v>
      </c>
      <c r="AR184" t="b">
        <f t="shared" si="231"/>
        <v>1</v>
      </c>
      <c r="AS184" t="b">
        <f t="shared" si="232"/>
        <v>1</v>
      </c>
      <c r="AT184" t="b">
        <f t="shared" si="234"/>
        <v>1</v>
      </c>
      <c r="AU184">
        <f t="shared" si="192"/>
        <v>2091.2672102083516</v>
      </c>
      <c r="AV184" t="b">
        <f t="shared" si="193"/>
        <v>1</v>
      </c>
      <c r="AW184" t="b">
        <f t="shared" si="194"/>
        <v>1</v>
      </c>
      <c r="AX184" t="b">
        <f t="shared" si="233"/>
        <v>1</v>
      </c>
    </row>
    <row r="185" spans="1:50" x14ac:dyDescent="0.35">
      <c r="A185">
        <v>133</v>
      </c>
      <c r="B185">
        <f t="shared" si="195"/>
        <v>17</v>
      </c>
      <c r="C185">
        <f t="shared" si="196"/>
        <v>56</v>
      </c>
      <c r="D185">
        <f t="shared" si="197"/>
        <v>3.9017370524140338E-3</v>
      </c>
      <c r="E185">
        <f t="shared" si="198"/>
        <v>3.2572766305383194E-4</v>
      </c>
      <c r="F185">
        <f t="shared" si="199"/>
        <v>0.04</v>
      </c>
      <c r="G185">
        <f t="shared" si="200"/>
        <v>3.3960531989175591E-3</v>
      </c>
      <c r="H185">
        <f t="shared" si="201"/>
        <v>0.02</v>
      </c>
      <c r="I185">
        <f t="shared" si="202"/>
        <v>1.3876477648776162</v>
      </c>
      <c r="J185">
        <f t="shared" si="203"/>
        <v>5.0522816767525783E-4</v>
      </c>
      <c r="K185">
        <f t="shared" si="204"/>
        <v>5.2658188173550658E-3</v>
      </c>
      <c r="L185">
        <f t="shared" si="205"/>
        <v>0</v>
      </c>
      <c r="M185">
        <f t="shared" si="206"/>
        <v>1.5453043604229073</v>
      </c>
      <c r="N185">
        <f t="shared" si="207"/>
        <v>105.55</v>
      </c>
      <c r="O185">
        <f t="shared" si="208"/>
        <v>2.1109999999999998</v>
      </c>
      <c r="P185">
        <f t="shared" si="209"/>
        <v>6.9382388243880815</v>
      </c>
      <c r="Q185">
        <f t="shared" si="210"/>
        <v>346.91194121940407</v>
      </c>
      <c r="R185">
        <f t="shared" si="211"/>
        <v>163.71600925190782</v>
      </c>
      <c r="S185">
        <f t="shared" si="212"/>
        <v>3.2743201850381567</v>
      </c>
      <c r="T185">
        <f t="shared" si="213"/>
        <v>10.761731611231314</v>
      </c>
      <c r="U185">
        <f t="shared" si="214"/>
        <v>252.61408383762893</v>
      </c>
      <c r="V185">
        <f t="shared" si="215"/>
        <v>0.17526968440694626</v>
      </c>
      <c r="W185">
        <f t="shared" si="216"/>
        <v>-103.10939606639752</v>
      </c>
      <c r="X185">
        <f t="shared" si="217"/>
        <v>102.58415172617612</v>
      </c>
      <c r="Y185">
        <f t="shared" si="218"/>
        <v>0.99673694261856227</v>
      </c>
      <c r="Z185">
        <f t="shared" si="219"/>
        <v>0.6474613117096838</v>
      </c>
      <c r="AA185">
        <f t="shared" si="220"/>
        <v>-66.419269437255195</v>
      </c>
      <c r="AB185">
        <f t="shared" si="221"/>
        <v>106.346797801674</v>
      </c>
      <c r="AC185">
        <f t="shared" si="222"/>
        <v>2.12693595603348</v>
      </c>
      <c r="AD185">
        <f t="shared" si="223"/>
        <v>6.9678048652753954</v>
      </c>
      <c r="AE185">
        <f t="shared" si="224"/>
        <v>163.55784607785125</v>
      </c>
      <c r="AF185">
        <f t="shared" si="225"/>
        <v>0.11348033976906374</v>
      </c>
      <c r="AG185">
        <f t="shared" si="188"/>
        <v>3151.7480610953016</v>
      </c>
      <c r="AH185">
        <f t="shared" si="189"/>
        <v>2039.5645944031082</v>
      </c>
      <c r="AI185">
        <f t="shared" si="190"/>
        <v>3151.7480610953016</v>
      </c>
      <c r="AK185" t="b">
        <f t="shared" si="226"/>
        <v>1</v>
      </c>
      <c r="AL185" t="b">
        <f t="shared" si="227"/>
        <v>1</v>
      </c>
      <c r="AM185">
        <f t="shared" si="228"/>
        <v>3151.7480610953012</v>
      </c>
      <c r="AN185" t="b">
        <f t="shared" si="229"/>
        <v>1</v>
      </c>
      <c r="AO185">
        <f t="shared" si="230"/>
        <v>66.419269437255195</v>
      </c>
      <c r="AP185">
        <f>SUM(AO186:$AO$210)</f>
        <v>2040.6349338152165</v>
      </c>
      <c r="AQ185" t="b">
        <f t="shared" si="191"/>
        <v>1</v>
      </c>
      <c r="AR185" t="b">
        <f t="shared" si="231"/>
        <v>1</v>
      </c>
      <c r="AS185" t="b">
        <f t="shared" si="232"/>
        <v>1</v>
      </c>
      <c r="AT185" t="b">
        <f t="shared" si="234"/>
        <v>1</v>
      </c>
      <c r="AU185">
        <f t="shared" si="192"/>
        <v>2039.5645944031082</v>
      </c>
      <c r="AV185" t="b">
        <f t="shared" si="193"/>
        <v>1</v>
      </c>
      <c r="AW185" t="b">
        <f t="shared" si="194"/>
        <v>1</v>
      </c>
      <c r="AX185" t="b">
        <f t="shared" si="233"/>
        <v>1</v>
      </c>
    </row>
    <row r="186" spans="1:50" x14ac:dyDescent="0.35">
      <c r="A186">
        <v>134</v>
      </c>
      <c r="B186">
        <f t="shared" si="195"/>
        <v>17</v>
      </c>
      <c r="C186">
        <f t="shared" si="196"/>
        <v>56</v>
      </c>
      <c r="D186">
        <f t="shared" si="197"/>
        <v>3.9017370524140338E-3</v>
      </c>
      <c r="E186">
        <f t="shared" si="198"/>
        <v>3.2572766305383194E-4</v>
      </c>
      <c r="F186">
        <f t="shared" si="199"/>
        <v>0.04</v>
      </c>
      <c r="G186">
        <f t="shared" si="200"/>
        <v>3.3960531989175591E-3</v>
      </c>
      <c r="H186">
        <f t="shared" si="201"/>
        <v>0.02</v>
      </c>
      <c r="I186">
        <f t="shared" si="202"/>
        <v>1.3910700786147387</v>
      </c>
      <c r="J186">
        <f t="shared" si="203"/>
        <v>5.0334837802744998E-4</v>
      </c>
      <c r="K186">
        <f t="shared" si="204"/>
        <v>5.2462264186460966E-3</v>
      </c>
      <c r="L186">
        <f t="shared" si="205"/>
        <v>0</v>
      </c>
      <c r="M186">
        <f t="shared" si="206"/>
        <v>1.5395547856262337</v>
      </c>
      <c r="N186">
        <f t="shared" si="207"/>
        <v>105.55</v>
      </c>
      <c r="O186">
        <f t="shared" si="208"/>
        <v>2.1109999999999998</v>
      </c>
      <c r="P186">
        <f t="shared" si="209"/>
        <v>6.9553503930736937</v>
      </c>
      <c r="Q186">
        <f t="shared" si="210"/>
        <v>347.7675196536847</v>
      </c>
      <c r="R186">
        <f t="shared" si="211"/>
        <v>163.10687524263787</v>
      </c>
      <c r="S186">
        <f t="shared" si="212"/>
        <v>3.2621375048527574</v>
      </c>
      <c r="T186">
        <f t="shared" si="213"/>
        <v>10.748133290685962</v>
      </c>
      <c r="U186">
        <f t="shared" si="214"/>
        <v>251.674189013725</v>
      </c>
      <c r="V186">
        <f t="shared" si="215"/>
        <v>0.17504821694831152</v>
      </c>
      <c r="W186">
        <f t="shared" si="216"/>
        <v>-102.75263278357414</v>
      </c>
      <c r="X186">
        <f t="shared" si="217"/>
        <v>102.22934270666681</v>
      </c>
      <c r="Y186">
        <f t="shared" si="218"/>
        <v>0.99673694261856227</v>
      </c>
      <c r="Z186">
        <f t="shared" si="219"/>
        <v>0.64534860829731422</v>
      </c>
      <c r="AA186">
        <f t="shared" si="220"/>
        <v>-65.973564042896612</v>
      </c>
      <c r="AB186">
        <f t="shared" si="221"/>
        <v>105.60539139346606</v>
      </c>
      <c r="AC186">
        <f t="shared" si="222"/>
        <v>2.1121078278693215</v>
      </c>
      <c r="AD186">
        <f t="shared" si="223"/>
        <v>6.9362928609382175</v>
      </c>
      <c r="AE186">
        <f t="shared" si="224"/>
        <v>162.41758762436262</v>
      </c>
      <c r="AF186">
        <f t="shared" si="225"/>
        <v>0.11296712319251917</v>
      </c>
      <c r="AG186">
        <f t="shared" si="188"/>
        <v>3059.8367213997108</v>
      </c>
      <c r="AH186">
        <f t="shared" si="189"/>
        <v>1987.4815433444176</v>
      </c>
      <c r="AI186">
        <f t="shared" si="190"/>
        <v>3059.8367213997108</v>
      </c>
      <c r="AK186" t="b">
        <f t="shared" si="226"/>
        <v>1</v>
      </c>
      <c r="AL186" t="b">
        <f t="shared" si="227"/>
        <v>1</v>
      </c>
      <c r="AM186">
        <f t="shared" si="228"/>
        <v>3059.8367213997103</v>
      </c>
      <c r="AN186" t="b">
        <f t="shared" si="229"/>
        <v>1</v>
      </c>
      <c r="AO186">
        <f t="shared" si="230"/>
        <v>65.973564042896612</v>
      </c>
      <c r="AP186">
        <f>SUM(AO187:$AO$210)</f>
        <v>1974.6613697723199</v>
      </c>
      <c r="AQ186" t="b">
        <f t="shared" si="191"/>
        <v>1</v>
      </c>
      <c r="AR186" t="b">
        <f t="shared" si="231"/>
        <v>1</v>
      </c>
      <c r="AS186" t="b">
        <f t="shared" si="232"/>
        <v>1</v>
      </c>
      <c r="AT186" t="b">
        <f t="shared" si="234"/>
        <v>1</v>
      </c>
      <c r="AU186">
        <f t="shared" si="192"/>
        <v>1987.4815433444171</v>
      </c>
      <c r="AV186" t="b">
        <f t="shared" si="193"/>
        <v>1</v>
      </c>
      <c r="AW186" t="b">
        <f t="shared" si="194"/>
        <v>1</v>
      </c>
      <c r="AX186" t="b">
        <f t="shared" si="233"/>
        <v>1</v>
      </c>
    </row>
    <row r="187" spans="1:50" x14ac:dyDescent="0.35">
      <c r="A187">
        <v>135</v>
      </c>
      <c r="B187">
        <f t="shared" si="195"/>
        <v>18</v>
      </c>
      <c r="C187">
        <f t="shared" si="196"/>
        <v>57</v>
      </c>
      <c r="D187">
        <f t="shared" si="197"/>
        <v>4.2711581027080614E-3</v>
      </c>
      <c r="E187">
        <f t="shared" si="198"/>
        <v>3.5662852247342336E-4</v>
      </c>
      <c r="F187">
        <f t="shared" si="199"/>
        <v>0.04</v>
      </c>
      <c r="G187">
        <f t="shared" si="200"/>
        <v>3.3960531989175591E-3</v>
      </c>
      <c r="H187">
        <f t="shared" si="201"/>
        <v>0.02</v>
      </c>
      <c r="I187">
        <f t="shared" si="202"/>
        <v>1.3945008327007824</v>
      </c>
      <c r="J187">
        <f t="shared" si="203"/>
        <v>5.4904914846477175E-4</v>
      </c>
      <c r="K187">
        <f t="shared" si="204"/>
        <v>5.2265453545178014E-3</v>
      </c>
      <c r="L187">
        <f t="shared" si="205"/>
        <v>0</v>
      </c>
      <c r="M187">
        <f t="shared" si="206"/>
        <v>1.5337791911232512</v>
      </c>
      <c r="N187">
        <f t="shared" si="207"/>
        <v>105.55</v>
      </c>
      <c r="O187">
        <f t="shared" si="208"/>
        <v>2.1109999999999998</v>
      </c>
      <c r="P187">
        <f t="shared" si="209"/>
        <v>6.9725041635039116</v>
      </c>
      <c r="Q187">
        <f t="shared" si="210"/>
        <v>348.62520817519561</v>
      </c>
      <c r="R187">
        <f t="shared" si="211"/>
        <v>162.50000762284895</v>
      </c>
      <c r="S187">
        <f t="shared" si="212"/>
        <v>3.250000152456979</v>
      </c>
      <c r="T187">
        <f t="shared" si="213"/>
        <v>10.734552152721287</v>
      </c>
      <c r="U187">
        <f t="shared" si="214"/>
        <v>274.52457423238587</v>
      </c>
      <c r="V187">
        <f t="shared" si="215"/>
        <v>0.19141237368194494</v>
      </c>
      <c r="W187">
        <f t="shared" si="216"/>
        <v>-126.20053128839712</v>
      </c>
      <c r="X187">
        <f t="shared" si="217"/>
        <v>125.67918820362581</v>
      </c>
      <c r="Y187">
        <f t="shared" si="218"/>
        <v>0.99673694261856227</v>
      </c>
      <c r="Z187">
        <f t="shared" si="219"/>
        <v>0.64324279875740908</v>
      </c>
      <c r="AA187">
        <f t="shared" si="220"/>
        <v>-80.842232765659418</v>
      </c>
      <c r="AB187">
        <f t="shared" si="221"/>
        <v>104.86915376770853</v>
      </c>
      <c r="AC187">
        <f t="shared" si="222"/>
        <v>2.0973830753541707</v>
      </c>
      <c r="AD187">
        <f t="shared" si="223"/>
        <v>6.9049233701238117</v>
      </c>
      <c r="AE187">
        <f t="shared" si="224"/>
        <v>176.585955456926</v>
      </c>
      <c r="AF187">
        <f t="shared" si="225"/>
        <v>0.1231246309639733</v>
      </c>
      <c r="AG187">
        <f t="shared" si="188"/>
        <v>2944.1746423979644</v>
      </c>
      <c r="AH187">
        <f t="shared" si="189"/>
        <v>1919.5557349045928</v>
      </c>
      <c r="AI187">
        <f t="shared" si="190"/>
        <v>2944.1746423979644</v>
      </c>
      <c r="AK187" t="b">
        <f t="shared" si="226"/>
        <v>1</v>
      </c>
      <c r="AL187" t="b">
        <f t="shared" si="227"/>
        <v>1</v>
      </c>
      <c r="AM187">
        <f t="shared" si="228"/>
        <v>2944.1746423979644</v>
      </c>
      <c r="AN187" t="b">
        <f t="shared" si="229"/>
        <v>1</v>
      </c>
      <c r="AO187">
        <f t="shared" si="230"/>
        <v>80.842232765659418</v>
      </c>
      <c r="AP187">
        <f>SUM(AO188:$AO$210)</f>
        <v>1893.8191370066604</v>
      </c>
      <c r="AQ187" t="b">
        <f t="shared" si="191"/>
        <v>1</v>
      </c>
      <c r="AR187" t="b">
        <f t="shared" si="231"/>
        <v>1</v>
      </c>
      <c r="AS187" t="b">
        <f t="shared" si="232"/>
        <v>1</v>
      </c>
      <c r="AT187" t="b">
        <f t="shared" si="234"/>
        <v>1</v>
      </c>
      <c r="AU187">
        <f t="shared" si="192"/>
        <v>1919.5557349045928</v>
      </c>
      <c r="AV187" t="b">
        <f t="shared" si="193"/>
        <v>1</v>
      </c>
      <c r="AW187" t="b">
        <f t="shared" si="194"/>
        <v>1</v>
      </c>
      <c r="AX187" t="b">
        <f t="shared" si="233"/>
        <v>1</v>
      </c>
    </row>
    <row r="188" spans="1:50" x14ac:dyDescent="0.35">
      <c r="A188">
        <v>136</v>
      </c>
      <c r="B188">
        <f t="shared" si="195"/>
        <v>18</v>
      </c>
      <c r="C188">
        <f t="shared" si="196"/>
        <v>57</v>
      </c>
      <c r="D188">
        <f t="shared" si="197"/>
        <v>4.2711581027080614E-3</v>
      </c>
      <c r="E188">
        <f t="shared" si="198"/>
        <v>3.5662852247342336E-4</v>
      </c>
      <c r="F188">
        <f t="shared" si="199"/>
        <v>0.04</v>
      </c>
      <c r="G188">
        <f t="shared" si="200"/>
        <v>3.3960531989175591E-3</v>
      </c>
      <c r="H188">
        <f t="shared" si="201"/>
        <v>0.02</v>
      </c>
      <c r="I188">
        <f t="shared" si="202"/>
        <v>1.3979400479519244</v>
      </c>
      <c r="J188">
        <f t="shared" si="203"/>
        <v>5.4698940673076745E-4</v>
      </c>
      <c r="K188">
        <f t="shared" si="204"/>
        <v>5.206938123322802E-3</v>
      </c>
      <c r="L188">
        <f t="shared" si="205"/>
        <v>0</v>
      </c>
      <c r="M188">
        <f t="shared" si="206"/>
        <v>1.5280252635931977</v>
      </c>
      <c r="N188">
        <f t="shared" si="207"/>
        <v>105.55</v>
      </c>
      <c r="O188">
        <f t="shared" si="208"/>
        <v>2.1109999999999998</v>
      </c>
      <c r="P188">
        <f t="shared" si="209"/>
        <v>6.989700239759622</v>
      </c>
      <c r="Q188">
        <f t="shared" si="210"/>
        <v>349.48501198798112</v>
      </c>
      <c r="R188">
        <f t="shared" si="211"/>
        <v>161.89039362305917</v>
      </c>
      <c r="S188">
        <f t="shared" si="212"/>
        <v>3.2378078724611834</v>
      </c>
      <c r="T188">
        <f t="shared" si="213"/>
        <v>10.720656779932508</v>
      </c>
      <c r="U188">
        <f t="shared" si="214"/>
        <v>273.49470336538371</v>
      </c>
      <c r="V188">
        <f t="shared" si="215"/>
        <v>0.19116459936860095</v>
      </c>
      <c r="W188">
        <f t="shared" si="216"/>
        <v>-125.75393899408685</v>
      </c>
      <c r="X188">
        <f t="shared" si="217"/>
        <v>125.23455171256637</v>
      </c>
      <c r="Y188">
        <f t="shared" si="218"/>
        <v>0.99673694261856227</v>
      </c>
      <c r="Z188">
        <f t="shared" si="219"/>
        <v>0.64114386059486705</v>
      </c>
      <c r="AA188">
        <f t="shared" si="220"/>
        <v>-80.293363964862323</v>
      </c>
      <c r="AB188">
        <f t="shared" si="221"/>
        <v>104.13482988603519</v>
      </c>
      <c r="AC188">
        <f t="shared" si="222"/>
        <v>2.0826965977207039</v>
      </c>
      <c r="AD188">
        <f t="shared" si="223"/>
        <v>6.8734832759984643</v>
      </c>
      <c r="AE188">
        <f t="shared" si="224"/>
        <v>175.3494499679301</v>
      </c>
      <c r="AF188">
        <f t="shared" si="225"/>
        <v>0.12256400924825589</v>
      </c>
      <c r="AG188">
        <f t="shared" si="188"/>
        <v>2828.5785523379577</v>
      </c>
      <c r="AH188">
        <f t="shared" si="189"/>
        <v>1851.1333678387421</v>
      </c>
      <c r="AI188">
        <f t="shared" si="190"/>
        <v>2828.5785523379577</v>
      </c>
      <c r="AK188" t="b">
        <f t="shared" si="226"/>
        <v>1</v>
      </c>
      <c r="AL188" t="b">
        <f t="shared" si="227"/>
        <v>1</v>
      </c>
      <c r="AM188">
        <f t="shared" si="228"/>
        <v>2828.5785523379573</v>
      </c>
      <c r="AN188" t="b">
        <f t="shared" si="229"/>
        <v>1</v>
      </c>
      <c r="AO188">
        <f t="shared" si="230"/>
        <v>80.293363964862323</v>
      </c>
      <c r="AP188">
        <f>SUM(AO189:$AO$210)</f>
        <v>1813.5257730417979</v>
      </c>
      <c r="AQ188" t="b">
        <f t="shared" si="191"/>
        <v>1</v>
      </c>
      <c r="AR188" t="b">
        <f t="shared" si="231"/>
        <v>1</v>
      </c>
      <c r="AS188" t="b">
        <f t="shared" si="232"/>
        <v>1</v>
      </c>
      <c r="AT188" t="b">
        <f t="shared" si="234"/>
        <v>1</v>
      </c>
      <c r="AU188">
        <f t="shared" si="192"/>
        <v>1851.1333678387418</v>
      </c>
      <c r="AV188" t="b">
        <f t="shared" si="193"/>
        <v>1</v>
      </c>
      <c r="AW188" t="b">
        <f t="shared" si="194"/>
        <v>1</v>
      </c>
      <c r="AX188" t="b">
        <f t="shared" si="233"/>
        <v>1</v>
      </c>
    </row>
    <row r="189" spans="1:50" x14ac:dyDescent="0.35">
      <c r="A189">
        <v>137</v>
      </c>
      <c r="B189">
        <f t="shared" si="195"/>
        <v>18</v>
      </c>
      <c r="C189">
        <f t="shared" si="196"/>
        <v>57</v>
      </c>
      <c r="D189">
        <f t="shared" si="197"/>
        <v>4.2711581027080614E-3</v>
      </c>
      <c r="E189">
        <f t="shared" si="198"/>
        <v>3.5662852247342336E-4</v>
      </c>
      <c r="F189">
        <f t="shared" si="199"/>
        <v>0.04</v>
      </c>
      <c r="G189">
        <f t="shared" si="200"/>
        <v>3.3960531989175591E-3</v>
      </c>
      <c r="H189">
        <f t="shared" si="201"/>
        <v>0.02</v>
      </c>
      <c r="I189">
        <f t="shared" si="202"/>
        <v>1.4013877452356811</v>
      </c>
      <c r="J189">
        <f t="shared" si="203"/>
        <v>5.4493739205730535E-4</v>
      </c>
      <c r="K189">
        <f t="shared" si="204"/>
        <v>5.1874044480790188E-3</v>
      </c>
      <c r="L189">
        <f t="shared" si="205"/>
        <v>0</v>
      </c>
      <c r="M189">
        <f t="shared" si="206"/>
        <v>1.5222929217530612</v>
      </c>
      <c r="N189">
        <f t="shared" si="207"/>
        <v>105.55</v>
      </c>
      <c r="O189">
        <f t="shared" si="208"/>
        <v>2.1109999999999998</v>
      </c>
      <c r="P189">
        <f t="shared" si="209"/>
        <v>7.0069387261784053</v>
      </c>
      <c r="Q189">
        <f t="shared" si="210"/>
        <v>350.34693630892025</v>
      </c>
      <c r="R189">
        <f t="shared" si="211"/>
        <v>161.28306657226202</v>
      </c>
      <c r="S189">
        <f t="shared" si="212"/>
        <v>3.2256613314452403</v>
      </c>
      <c r="T189">
        <f t="shared" si="213"/>
        <v>10.706779394050143</v>
      </c>
      <c r="U189">
        <f t="shared" si="214"/>
        <v>272.46869602865269</v>
      </c>
      <c r="V189">
        <f t="shared" si="215"/>
        <v>0.19091714578744987</v>
      </c>
      <c r="W189">
        <f t="shared" si="216"/>
        <v>-125.30898732767351</v>
      </c>
      <c r="X189">
        <f t="shared" si="217"/>
        <v>124.79154851226556</v>
      </c>
      <c r="Y189">
        <f t="shared" si="218"/>
        <v>0.99673694261856227</v>
      </c>
      <c r="Z189">
        <f t="shared" si="219"/>
        <v>0.63905177138798952</v>
      </c>
      <c r="AA189">
        <f t="shared" si="220"/>
        <v>-79.748260131013538</v>
      </c>
      <c r="AB189">
        <f t="shared" si="221"/>
        <v>103.40564795071901</v>
      </c>
      <c r="AC189">
        <f t="shared" si="222"/>
        <v>2.0681129590143805</v>
      </c>
      <c r="AD189">
        <f t="shared" si="223"/>
        <v>6.8421863376281689</v>
      </c>
      <c r="AE189">
        <f t="shared" si="224"/>
        <v>174.12160284488616</v>
      </c>
      <c r="AF189">
        <f t="shared" si="225"/>
        <v>0.12200594020380888</v>
      </c>
      <c r="AG189">
        <f t="shared" si="188"/>
        <v>2713.0470339595554</v>
      </c>
      <c r="AH189">
        <f t="shared" si="189"/>
        <v>1782.2108972530928</v>
      </c>
      <c r="AI189">
        <f t="shared" si="190"/>
        <v>2713.0470339595554</v>
      </c>
      <c r="AK189" t="b">
        <f t="shared" si="226"/>
        <v>1</v>
      </c>
      <c r="AL189" t="b">
        <f t="shared" si="227"/>
        <v>1</v>
      </c>
      <c r="AM189">
        <f t="shared" si="228"/>
        <v>2713.0470339595558</v>
      </c>
      <c r="AN189" t="b">
        <f t="shared" si="229"/>
        <v>1</v>
      </c>
      <c r="AO189">
        <f t="shared" si="230"/>
        <v>79.748260131013538</v>
      </c>
      <c r="AP189">
        <f>SUM(AO190:$AO$210)</f>
        <v>1733.7775129107845</v>
      </c>
      <c r="AQ189" t="b">
        <f t="shared" si="191"/>
        <v>1</v>
      </c>
      <c r="AR189" t="b">
        <f t="shared" si="231"/>
        <v>1</v>
      </c>
      <c r="AS189" t="b">
        <f t="shared" si="232"/>
        <v>1</v>
      </c>
      <c r="AT189" t="b">
        <f t="shared" si="234"/>
        <v>1</v>
      </c>
      <c r="AU189">
        <f t="shared" si="192"/>
        <v>1782.2108972530928</v>
      </c>
      <c r="AV189" t="b">
        <f t="shared" si="193"/>
        <v>1</v>
      </c>
      <c r="AW189" t="b">
        <f t="shared" si="194"/>
        <v>1</v>
      </c>
      <c r="AX189" t="b">
        <f t="shared" si="233"/>
        <v>1</v>
      </c>
    </row>
    <row r="190" spans="1:50" x14ac:dyDescent="0.35">
      <c r="A190">
        <v>138</v>
      </c>
      <c r="B190">
        <f t="shared" si="195"/>
        <v>18</v>
      </c>
      <c r="C190">
        <f t="shared" si="196"/>
        <v>57</v>
      </c>
      <c r="D190">
        <f t="shared" si="197"/>
        <v>4.2711581027080614E-3</v>
      </c>
      <c r="E190">
        <f t="shared" si="198"/>
        <v>3.5662852247342336E-4</v>
      </c>
      <c r="F190">
        <f t="shared" si="199"/>
        <v>0.04</v>
      </c>
      <c r="G190">
        <f t="shared" si="200"/>
        <v>3.3960531989175591E-3</v>
      </c>
      <c r="H190">
        <f t="shared" si="201"/>
        <v>0.02</v>
      </c>
      <c r="I190">
        <f t="shared" si="202"/>
        <v>1.4048439454710324</v>
      </c>
      <c r="J190">
        <f t="shared" si="203"/>
        <v>5.428930754565449E-4</v>
      </c>
      <c r="K190">
        <f t="shared" si="204"/>
        <v>5.1679440528434664E-3</v>
      </c>
      <c r="L190">
        <f t="shared" si="205"/>
        <v>0</v>
      </c>
      <c r="M190">
        <f t="shared" si="206"/>
        <v>1.5165820846247613</v>
      </c>
      <c r="N190">
        <f t="shared" si="207"/>
        <v>105.55</v>
      </c>
      <c r="O190">
        <f t="shared" si="208"/>
        <v>2.1109999999999998</v>
      </c>
      <c r="P190">
        <f t="shared" si="209"/>
        <v>7.0242197273551623</v>
      </c>
      <c r="Q190">
        <f t="shared" si="210"/>
        <v>351.2109863677581</v>
      </c>
      <c r="R190">
        <f t="shared" si="211"/>
        <v>160.67801789103561</v>
      </c>
      <c r="S190">
        <f t="shared" si="212"/>
        <v>3.2135603578207124</v>
      </c>
      <c r="T190">
        <f t="shared" si="213"/>
        <v>10.692919971790982</v>
      </c>
      <c r="U190">
        <f t="shared" si="214"/>
        <v>271.44653772827246</v>
      </c>
      <c r="V190">
        <f t="shared" si="215"/>
        <v>0.19067001252331886</v>
      </c>
      <c r="W190">
        <f t="shared" si="216"/>
        <v>-124.86567017937186</v>
      </c>
      <c r="X190">
        <f t="shared" si="217"/>
        <v>124.35017252046296</v>
      </c>
      <c r="Y190">
        <f t="shared" si="218"/>
        <v>0.99673694261856227</v>
      </c>
      <c r="Z190">
        <f t="shared" si="219"/>
        <v>0.63696650878824101</v>
      </c>
      <c r="AA190">
        <f t="shared" si="220"/>
        <v>-79.206895257574743</v>
      </c>
      <c r="AB190">
        <f t="shared" si="221"/>
        <v>102.68157195637738</v>
      </c>
      <c r="AC190">
        <f t="shared" si="222"/>
        <v>2.0536314391275479</v>
      </c>
      <c r="AD190">
        <f t="shared" si="223"/>
        <v>6.8110319031837578</v>
      </c>
      <c r="AE190">
        <f t="shared" si="224"/>
        <v>172.90235345943324</v>
      </c>
      <c r="AF190">
        <f t="shared" si="225"/>
        <v>0.12145041220758861</v>
      </c>
      <c r="AG190">
        <f t="shared" si="188"/>
        <v>2597.5786714451428</v>
      </c>
      <c r="AH190">
        <f t="shared" si="189"/>
        <v>1712.7847531496102</v>
      </c>
      <c r="AI190">
        <f t="shared" si="190"/>
        <v>2597.5786714451428</v>
      </c>
      <c r="AK190" t="b">
        <f t="shared" si="226"/>
        <v>1</v>
      </c>
      <c r="AL190" t="b">
        <f t="shared" si="227"/>
        <v>1</v>
      </c>
      <c r="AM190">
        <f t="shared" si="228"/>
        <v>2597.5786714451428</v>
      </c>
      <c r="AN190" t="b">
        <f t="shared" si="229"/>
        <v>1</v>
      </c>
      <c r="AO190">
        <f t="shared" si="230"/>
        <v>79.206895257574743</v>
      </c>
      <c r="AP190">
        <f>SUM(AO191:$AO$210)</f>
        <v>1654.5706176532096</v>
      </c>
      <c r="AQ190" t="b">
        <f t="shared" si="191"/>
        <v>1</v>
      </c>
      <c r="AR190" t="b">
        <f t="shared" si="231"/>
        <v>1</v>
      </c>
      <c r="AS190" t="b">
        <f t="shared" si="232"/>
        <v>1</v>
      </c>
      <c r="AT190" t="b">
        <f t="shared" si="234"/>
        <v>1</v>
      </c>
      <c r="AU190">
        <f t="shared" si="192"/>
        <v>1712.7847531496097</v>
      </c>
      <c r="AV190" t="b">
        <f t="shared" si="193"/>
        <v>1</v>
      </c>
      <c r="AW190" t="b">
        <f t="shared" si="194"/>
        <v>1</v>
      </c>
      <c r="AX190" t="b">
        <f t="shared" si="233"/>
        <v>1</v>
      </c>
    </row>
    <row r="191" spans="1:50" x14ac:dyDescent="0.35">
      <c r="A191">
        <v>139</v>
      </c>
      <c r="B191">
        <f t="shared" si="195"/>
        <v>18</v>
      </c>
      <c r="C191">
        <f t="shared" si="196"/>
        <v>57</v>
      </c>
      <c r="D191">
        <f t="shared" si="197"/>
        <v>4.2711581027080614E-3</v>
      </c>
      <c r="E191">
        <f t="shared" si="198"/>
        <v>3.5662852247342336E-4</v>
      </c>
      <c r="F191">
        <f t="shared" si="199"/>
        <v>0.04</v>
      </c>
      <c r="G191">
        <f t="shared" si="200"/>
        <v>3.3960531989175591E-3</v>
      </c>
      <c r="H191">
        <f t="shared" si="201"/>
        <v>0.02</v>
      </c>
      <c r="I191">
        <f t="shared" si="202"/>
        <v>1.4083086696285516</v>
      </c>
      <c r="J191">
        <f t="shared" si="203"/>
        <v>5.4085642804939296E-4</v>
      </c>
      <c r="K191">
        <f t="shared" si="204"/>
        <v>5.1485566627083486E-3</v>
      </c>
      <c r="L191">
        <f t="shared" si="205"/>
        <v>0</v>
      </c>
      <c r="M191">
        <f t="shared" si="206"/>
        <v>1.5108926715340036</v>
      </c>
      <c r="N191">
        <f t="shared" si="207"/>
        <v>105.55</v>
      </c>
      <c r="O191">
        <f t="shared" si="208"/>
        <v>2.1109999999999998</v>
      </c>
      <c r="P191">
        <f t="shared" si="209"/>
        <v>7.0415433481427581</v>
      </c>
      <c r="Q191">
        <f t="shared" si="210"/>
        <v>352.07716740713789</v>
      </c>
      <c r="R191">
        <f t="shared" si="211"/>
        <v>160.07523903214354</v>
      </c>
      <c r="S191">
        <f t="shared" si="212"/>
        <v>3.2015047806428711</v>
      </c>
      <c r="T191">
        <f t="shared" si="213"/>
        <v>10.679078489901965</v>
      </c>
      <c r="U191">
        <f t="shared" si="214"/>
        <v>270.4282140246965</v>
      </c>
      <c r="V191">
        <f t="shared" si="215"/>
        <v>0.19042319916157274</v>
      </c>
      <c r="W191">
        <f t="shared" si="216"/>
        <v>-124.42398146225936</v>
      </c>
      <c r="X191">
        <f t="shared" si="217"/>
        <v>123.91041767765807</v>
      </c>
      <c r="Y191">
        <f t="shared" si="218"/>
        <v>0.99673694261856227</v>
      </c>
      <c r="Z191">
        <f t="shared" si="219"/>
        <v>0.63488805052001096</v>
      </c>
      <c r="AA191">
        <f t="shared" si="220"/>
        <v>-78.669243518488656</v>
      </c>
      <c r="AB191">
        <f t="shared" si="221"/>
        <v>101.96256614974764</v>
      </c>
      <c r="AC191">
        <f t="shared" si="222"/>
        <v>2.0392513229949532</v>
      </c>
      <c r="AD191">
        <f t="shared" si="223"/>
        <v>6.7800193238040407</v>
      </c>
      <c r="AE191">
        <f t="shared" si="224"/>
        <v>171.69164160774784</v>
      </c>
      <c r="AF191">
        <f t="shared" si="225"/>
        <v>0.12089741368947471</v>
      </c>
      <c r="AG191">
        <f t="shared" si="188"/>
        <v>2482.1720504015861</v>
      </c>
      <c r="AH191">
        <f t="shared" si="189"/>
        <v>1642.8513402487063</v>
      </c>
      <c r="AI191">
        <f t="shared" si="190"/>
        <v>2482.1720504015861</v>
      </c>
      <c r="AK191" t="b">
        <f t="shared" si="226"/>
        <v>1</v>
      </c>
      <c r="AL191" t="b">
        <f t="shared" si="227"/>
        <v>1</v>
      </c>
      <c r="AM191">
        <f t="shared" si="228"/>
        <v>2482.1720504015857</v>
      </c>
      <c r="AN191" t="b">
        <f t="shared" si="229"/>
        <v>1</v>
      </c>
      <c r="AO191">
        <f t="shared" si="230"/>
        <v>78.669243518488656</v>
      </c>
      <c r="AP191">
        <f>SUM(AO192:$AO$210)</f>
        <v>1575.901374134721</v>
      </c>
      <c r="AQ191" t="b">
        <f t="shared" si="191"/>
        <v>1</v>
      </c>
      <c r="AR191" t="b">
        <f t="shared" si="231"/>
        <v>1</v>
      </c>
      <c r="AS191" t="b">
        <f t="shared" si="232"/>
        <v>1</v>
      </c>
      <c r="AT191" t="b">
        <f t="shared" si="234"/>
        <v>1</v>
      </c>
      <c r="AU191">
        <f t="shared" si="192"/>
        <v>1642.8513402487058</v>
      </c>
      <c r="AV191" t="b">
        <f t="shared" si="193"/>
        <v>1</v>
      </c>
      <c r="AW191" t="b">
        <f t="shared" si="194"/>
        <v>1</v>
      </c>
      <c r="AX191" t="b">
        <f t="shared" si="233"/>
        <v>1</v>
      </c>
    </row>
    <row r="192" spans="1:50" x14ac:dyDescent="0.35">
      <c r="A192">
        <v>140</v>
      </c>
      <c r="B192">
        <f t="shared" si="195"/>
        <v>18</v>
      </c>
      <c r="C192">
        <f t="shared" si="196"/>
        <v>57</v>
      </c>
      <c r="D192">
        <f t="shared" si="197"/>
        <v>4.2711581027080614E-3</v>
      </c>
      <c r="E192">
        <f t="shared" si="198"/>
        <v>3.5662852247342336E-4</v>
      </c>
      <c r="F192">
        <f t="shared" si="199"/>
        <v>0.04</v>
      </c>
      <c r="G192">
        <f t="shared" si="200"/>
        <v>3.3960531989175591E-3</v>
      </c>
      <c r="H192">
        <f t="shared" si="201"/>
        <v>0.02</v>
      </c>
      <c r="I192">
        <f t="shared" si="202"/>
        <v>1.4117819387305295</v>
      </c>
      <c r="J192">
        <f t="shared" si="203"/>
        <v>5.3882742106509509E-4</v>
      </c>
      <c r="K192">
        <f t="shared" si="204"/>
        <v>5.129242003797177E-3</v>
      </c>
      <c r="L192">
        <f t="shared" si="205"/>
        <v>0</v>
      </c>
      <c r="M192">
        <f t="shared" si="206"/>
        <v>1.5052246021091413</v>
      </c>
      <c r="N192">
        <f t="shared" si="207"/>
        <v>105.55</v>
      </c>
      <c r="O192">
        <f t="shared" si="208"/>
        <v>2.1109999999999998</v>
      </c>
      <c r="P192">
        <f t="shared" si="209"/>
        <v>7.0589096936526472</v>
      </c>
      <c r="Q192">
        <f t="shared" si="210"/>
        <v>352.94548468263235</v>
      </c>
      <c r="R192">
        <f t="shared" si="211"/>
        <v>159.47472148041408</v>
      </c>
      <c r="S192">
        <f t="shared" si="212"/>
        <v>3.1894944296082817</v>
      </c>
      <c r="T192">
        <f t="shared" si="213"/>
        <v>10.665254925160124</v>
      </c>
      <c r="U192">
        <f t="shared" si="214"/>
        <v>269.41371053254755</v>
      </c>
      <c r="V192">
        <f t="shared" si="215"/>
        <v>0.19017670528811281</v>
      </c>
      <c r="W192">
        <f t="shared" si="216"/>
        <v>-123.98391511219</v>
      </c>
      <c r="X192">
        <f t="shared" si="217"/>
        <v>123.47227794702383</v>
      </c>
      <c r="Y192">
        <f t="shared" si="218"/>
        <v>0.99673694261856227</v>
      </c>
      <c r="Z192">
        <f t="shared" si="219"/>
        <v>0.63281637438037508</v>
      </c>
      <c r="AA192">
        <f t="shared" si="220"/>
        <v>-78.135279266921572</v>
      </c>
      <c r="AB192">
        <f t="shared" si="221"/>
        <v>101.24859502792181</v>
      </c>
      <c r="AC192">
        <f t="shared" si="222"/>
        <v>2.0249719005584361</v>
      </c>
      <c r="AD192">
        <f t="shared" si="223"/>
        <v>6.749147953582268</v>
      </c>
      <c r="AE192">
        <f t="shared" si="224"/>
        <v>170.4894075075706</v>
      </c>
      <c r="AF192">
        <f t="shared" si="225"/>
        <v>0.12034693313202866</v>
      </c>
      <c r="AG192">
        <f t="shared" si="188"/>
        <v>2366.825757842224</v>
      </c>
      <c r="AH192">
        <f t="shared" si="189"/>
        <v>1572.4070378106996</v>
      </c>
      <c r="AI192">
        <f t="shared" si="190"/>
        <v>2366.825757842224</v>
      </c>
      <c r="AK192" t="b">
        <f t="shared" si="226"/>
        <v>1</v>
      </c>
      <c r="AL192" t="b">
        <f t="shared" si="227"/>
        <v>1</v>
      </c>
      <c r="AM192">
        <f t="shared" si="228"/>
        <v>2366.8257578422244</v>
      </c>
      <c r="AN192" t="b">
        <f t="shared" si="229"/>
        <v>1</v>
      </c>
      <c r="AO192">
        <f t="shared" si="230"/>
        <v>78.135279266921572</v>
      </c>
      <c r="AP192">
        <f>SUM(AO193:$AO$210)</f>
        <v>1497.7660948677994</v>
      </c>
      <c r="AQ192" t="b">
        <f t="shared" si="191"/>
        <v>1</v>
      </c>
      <c r="AR192" t="b">
        <f t="shared" si="231"/>
        <v>1</v>
      </c>
      <c r="AS192" t="b">
        <f t="shared" si="232"/>
        <v>1</v>
      </c>
      <c r="AT192" t="b">
        <f t="shared" si="234"/>
        <v>1</v>
      </c>
      <c r="AU192">
        <f t="shared" si="192"/>
        <v>1572.4070378106996</v>
      </c>
      <c r="AV192" t="b">
        <f t="shared" si="193"/>
        <v>1</v>
      </c>
      <c r="AW192" t="b">
        <f t="shared" si="194"/>
        <v>1</v>
      </c>
      <c r="AX192" t="b">
        <f t="shared" si="233"/>
        <v>1</v>
      </c>
    </row>
    <row r="193" spans="1:50" x14ac:dyDescent="0.35">
      <c r="A193">
        <v>141</v>
      </c>
      <c r="B193">
        <f t="shared" si="195"/>
        <v>18</v>
      </c>
      <c r="C193">
        <f t="shared" si="196"/>
        <v>57</v>
      </c>
      <c r="D193">
        <f t="shared" si="197"/>
        <v>4.2711581027080614E-3</v>
      </c>
      <c r="E193">
        <f t="shared" si="198"/>
        <v>3.5662852247342336E-4</v>
      </c>
      <c r="F193">
        <f t="shared" si="199"/>
        <v>0.04</v>
      </c>
      <c r="G193">
        <f t="shared" si="200"/>
        <v>3.3960531989175591E-3</v>
      </c>
      <c r="H193">
        <f t="shared" si="201"/>
        <v>0.02</v>
      </c>
      <c r="I193">
        <f t="shared" si="202"/>
        <v>1.4152637738511049</v>
      </c>
      <c r="J193">
        <f t="shared" si="203"/>
        <v>5.3680602584082961E-4</v>
      </c>
      <c r="K193">
        <f t="shared" si="204"/>
        <v>5.1099998032609045E-3</v>
      </c>
      <c r="L193">
        <f t="shared" si="205"/>
        <v>0</v>
      </c>
      <c r="M193">
        <f t="shared" si="206"/>
        <v>1.4995777962800396</v>
      </c>
      <c r="N193">
        <f t="shared" si="207"/>
        <v>105.55</v>
      </c>
      <c r="O193">
        <f t="shared" si="208"/>
        <v>2.1109999999999998</v>
      </c>
      <c r="P193">
        <f t="shared" si="209"/>
        <v>7.076318869255525</v>
      </c>
      <c r="Q193">
        <f t="shared" si="210"/>
        <v>353.8159434627762</v>
      </c>
      <c r="R193">
        <f t="shared" si="211"/>
        <v>158.87645675261987</v>
      </c>
      <c r="S193">
        <f t="shared" si="212"/>
        <v>3.1775291350523975</v>
      </c>
      <c r="T193">
        <f t="shared" si="213"/>
        <v>10.651449254372556</v>
      </c>
      <c r="U193">
        <f t="shared" si="214"/>
        <v>268.40301292041482</v>
      </c>
      <c r="V193">
        <f t="shared" si="215"/>
        <v>0.18993053048937655</v>
      </c>
      <c r="W193">
        <f t="shared" si="216"/>
        <v>-123.54546508770927</v>
      </c>
      <c r="X193">
        <f t="shared" si="217"/>
        <v>123.03574731432195</v>
      </c>
      <c r="Y193">
        <f t="shared" si="218"/>
        <v>0.99673694261856227</v>
      </c>
      <c r="Z193">
        <f t="shared" si="219"/>
        <v>0.63075145823885848</v>
      </c>
      <c r="AA193">
        <f t="shared" si="220"/>
        <v>-77.604977034016258</v>
      </c>
      <c r="AB193">
        <f t="shared" si="221"/>
        <v>100.53962333659337</v>
      </c>
      <c r="AC193">
        <f t="shared" si="222"/>
        <v>2.0107924667318673</v>
      </c>
      <c r="AD193">
        <f t="shared" si="223"/>
        <v>6.7184171495526916</v>
      </c>
      <c r="AE193">
        <f t="shared" si="224"/>
        <v>169.29559179525484</v>
      </c>
      <c r="AF193">
        <f t="shared" si="225"/>
        <v>0.11979895907025423</v>
      </c>
      <c r="AG193">
        <f t="shared" si="188"/>
        <v>2251.5383821688833</v>
      </c>
      <c r="AH193">
        <f t="shared" si="189"/>
        <v>1501.4481994560144</v>
      </c>
      <c r="AI193">
        <f t="shared" si="190"/>
        <v>2251.5383821688833</v>
      </c>
      <c r="AK193" t="b">
        <f t="shared" si="226"/>
        <v>1</v>
      </c>
      <c r="AL193" t="b">
        <f t="shared" si="227"/>
        <v>1</v>
      </c>
      <c r="AM193">
        <f t="shared" si="228"/>
        <v>2251.5383821688838</v>
      </c>
      <c r="AN193" t="b">
        <f t="shared" si="229"/>
        <v>1</v>
      </c>
      <c r="AO193">
        <f t="shared" si="230"/>
        <v>77.604977034016258</v>
      </c>
      <c r="AP193">
        <f>SUM(AO194:$AO$210)</f>
        <v>1420.1611178337832</v>
      </c>
      <c r="AQ193" t="b">
        <f t="shared" si="191"/>
        <v>1</v>
      </c>
      <c r="AR193" t="b">
        <f t="shared" si="231"/>
        <v>1</v>
      </c>
      <c r="AS193" t="b">
        <f t="shared" si="232"/>
        <v>1</v>
      </c>
      <c r="AT193" t="b">
        <f t="shared" si="234"/>
        <v>1</v>
      </c>
      <c r="AU193">
        <f t="shared" si="192"/>
        <v>1501.448199456014</v>
      </c>
      <c r="AV193" t="b">
        <f t="shared" si="193"/>
        <v>1</v>
      </c>
      <c r="AW193" t="b">
        <f t="shared" si="194"/>
        <v>1</v>
      </c>
      <c r="AX193" t="b">
        <f t="shared" si="233"/>
        <v>1</v>
      </c>
    </row>
    <row r="194" spans="1:50" x14ac:dyDescent="0.35">
      <c r="A194">
        <v>142</v>
      </c>
      <c r="B194">
        <f t="shared" si="195"/>
        <v>18</v>
      </c>
      <c r="C194">
        <f t="shared" si="196"/>
        <v>57</v>
      </c>
      <c r="D194">
        <f t="shared" si="197"/>
        <v>4.2711581027080614E-3</v>
      </c>
      <c r="E194">
        <f t="shared" si="198"/>
        <v>3.5662852247342336E-4</v>
      </c>
      <c r="F194">
        <f t="shared" si="199"/>
        <v>0.04</v>
      </c>
      <c r="G194">
        <f t="shared" si="200"/>
        <v>3.3960531989175591E-3</v>
      </c>
      <c r="H194">
        <f t="shared" si="201"/>
        <v>0.02</v>
      </c>
      <c r="I194">
        <f t="shared" si="202"/>
        <v>1.4187541961163901</v>
      </c>
      <c r="J194">
        <f t="shared" si="203"/>
        <v>5.3479221382130276E-4</v>
      </c>
      <c r="K194">
        <f t="shared" si="204"/>
        <v>5.0908297892740687E-3</v>
      </c>
      <c r="L194">
        <f t="shared" si="205"/>
        <v>0</v>
      </c>
      <c r="M194">
        <f t="shared" si="206"/>
        <v>1.4939521742769444</v>
      </c>
      <c r="N194">
        <f t="shared" si="207"/>
        <v>105.55</v>
      </c>
      <c r="O194">
        <f t="shared" si="208"/>
        <v>2.1109999999999998</v>
      </c>
      <c r="P194">
        <f t="shared" si="209"/>
        <v>7.0937709805819509</v>
      </c>
      <c r="Q194">
        <f t="shared" si="210"/>
        <v>354.68854902909754</v>
      </c>
      <c r="R194">
        <f t="shared" si="211"/>
        <v>158.28043639735819</v>
      </c>
      <c r="S194">
        <f t="shared" si="212"/>
        <v>3.1656087279471636</v>
      </c>
      <c r="T194">
        <f t="shared" si="213"/>
        <v>10.637661454376378</v>
      </c>
      <c r="U194">
        <f t="shared" si="214"/>
        <v>267.39610691065138</v>
      </c>
      <c r="V194">
        <f t="shared" si="215"/>
        <v>0.18968467435233677</v>
      </c>
      <c r="W194">
        <f t="shared" si="216"/>
        <v>-123.10862536996906</v>
      </c>
      <c r="X194">
        <f t="shared" si="217"/>
        <v>122.60081978781881</v>
      </c>
      <c r="Y194">
        <f t="shared" si="218"/>
        <v>0.99673694261856227</v>
      </c>
      <c r="Z194">
        <f t="shared" si="219"/>
        <v>0.6286932800371996</v>
      </c>
      <c r="AA194">
        <f t="shared" si="220"/>
        <v>-77.078311527653412</v>
      </c>
      <c r="AB194">
        <f t="shared" si="221"/>
        <v>99.835616068316568</v>
      </c>
      <c r="AC194">
        <f t="shared" si="222"/>
        <v>1.9967123213663314</v>
      </c>
      <c r="AD194">
        <f t="shared" si="223"/>
        <v>6.6878262716771717</v>
      </c>
      <c r="AE194">
        <f t="shared" si="224"/>
        <v>168.11013552283512</v>
      </c>
      <c r="AF194">
        <f t="shared" si="225"/>
        <v>0.11925348009135867</v>
      </c>
      <c r="AG194">
        <f t="shared" si="188"/>
        <v>2136.3085131539187</v>
      </c>
      <c r="AH194">
        <f t="shared" si="189"/>
        <v>1429.971152984109</v>
      </c>
      <c r="AI194">
        <f t="shared" si="190"/>
        <v>2136.3085131539187</v>
      </c>
      <c r="AK194" t="b">
        <f t="shared" si="226"/>
        <v>1</v>
      </c>
      <c r="AL194" t="b">
        <f t="shared" si="227"/>
        <v>1</v>
      </c>
      <c r="AM194">
        <f t="shared" si="228"/>
        <v>2136.3085131539187</v>
      </c>
      <c r="AN194" t="b">
        <f t="shared" si="229"/>
        <v>1</v>
      </c>
      <c r="AO194">
        <f t="shared" si="230"/>
        <v>77.078311527653412</v>
      </c>
      <c r="AP194">
        <f>SUM(AO195:$AO$210)</f>
        <v>1343.0828063061301</v>
      </c>
      <c r="AQ194" t="b">
        <f t="shared" si="191"/>
        <v>1</v>
      </c>
      <c r="AR194" t="b">
        <f t="shared" si="231"/>
        <v>1</v>
      </c>
      <c r="AS194" t="b">
        <f t="shared" si="232"/>
        <v>1</v>
      </c>
      <c r="AT194" t="b">
        <f t="shared" si="234"/>
        <v>1</v>
      </c>
      <c r="AU194">
        <f t="shared" si="192"/>
        <v>1429.9711529841086</v>
      </c>
      <c r="AV194" t="b">
        <f t="shared" si="193"/>
        <v>1</v>
      </c>
      <c r="AW194" t="b">
        <f t="shared" si="194"/>
        <v>1</v>
      </c>
      <c r="AX194" t="b">
        <f t="shared" si="233"/>
        <v>1</v>
      </c>
    </row>
    <row r="195" spans="1:50" x14ac:dyDescent="0.35">
      <c r="A195">
        <v>143</v>
      </c>
      <c r="B195">
        <f t="shared" si="195"/>
        <v>18</v>
      </c>
      <c r="C195">
        <f t="shared" si="196"/>
        <v>57</v>
      </c>
      <c r="D195">
        <f t="shared" si="197"/>
        <v>4.2711581027080614E-3</v>
      </c>
      <c r="E195">
        <f t="shared" si="198"/>
        <v>3.5662852247342336E-4</v>
      </c>
      <c r="F195">
        <f t="shared" si="199"/>
        <v>0.04</v>
      </c>
      <c r="G195">
        <f t="shared" si="200"/>
        <v>3.3960531989175591E-3</v>
      </c>
      <c r="H195">
        <f t="shared" si="201"/>
        <v>0.02</v>
      </c>
      <c r="I195">
        <f t="shared" si="202"/>
        <v>1.4222532267046009</v>
      </c>
      <c r="J195">
        <f t="shared" si="203"/>
        <v>5.3278595655834493E-4</v>
      </c>
      <c r="K195">
        <f t="shared" si="204"/>
        <v>5.0717316910309515E-3</v>
      </c>
      <c r="L195">
        <f t="shared" si="205"/>
        <v>0</v>
      </c>
      <c r="M195">
        <f t="shared" si="206"/>
        <v>1.4883476566293552</v>
      </c>
      <c r="N195">
        <f t="shared" si="207"/>
        <v>105.55</v>
      </c>
      <c r="O195">
        <f t="shared" si="208"/>
        <v>2.1109999999999998</v>
      </c>
      <c r="P195">
        <f t="shared" si="209"/>
        <v>7.1112661335230047</v>
      </c>
      <c r="Q195">
        <f t="shared" si="210"/>
        <v>355.56330667615021</v>
      </c>
      <c r="R195">
        <f t="shared" si="211"/>
        <v>157.68665199493148</v>
      </c>
      <c r="S195">
        <f t="shared" si="212"/>
        <v>3.1537330398986296</v>
      </c>
      <c r="T195">
        <f t="shared" si="213"/>
        <v>10.623891502038692</v>
      </c>
      <c r="U195">
        <f t="shared" si="214"/>
        <v>266.39297827917244</v>
      </c>
      <c r="V195">
        <f t="shared" si="215"/>
        <v>0.18943913646450083</v>
      </c>
      <c r="W195">
        <f t="shared" si="216"/>
        <v>-122.6733899626428</v>
      </c>
      <c r="X195">
        <f t="shared" si="217"/>
        <v>122.16748939820039</v>
      </c>
      <c r="Y195">
        <f t="shared" si="218"/>
        <v>0.99673694261856227</v>
      </c>
      <c r="Z195">
        <f t="shared" si="219"/>
        <v>0.62664181778911399</v>
      </c>
      <c r="AA195">
        <f t="shared" si="220"/>
        <v>-76.555257631220613</v>
      </c>
      <c r="AB195">
        <f t="shared" si="221"/>
        <v>99.136538460777899</v>
      </c>
      <c r="AC195">
        <f t="shared" si="222"/>
        <v>1.982730769215558</v>
      </c>
      <c r="AD195">
        <f t="shared" si="223"/>
        <v>6.6573746828318461</v>
      </c>
      <c r="AE195">
        <f t="shared" si="224"/>
        <v>166.93298015511658</v>
      </c>
      <c r="AF195">
        <f t="shared" si="225"/>
        <v>0.11871048483451484</v>
      </c>
      <c r="AG195">
        <f t="shared" si="188"/>
        <v>2021.1347419222805</v>
      </c>
      <c r="AH195">
        <f t="shared" si="189"/>
        <v>1357.9722001911316</v>
      </c>
      <c r="AI195">
        <f t="shared" si="190"/>
        <v>2021.1347419222805</v>
      </c>
      <c r="AK195" t="b">
        <f t="shared" si="226"/>
        <v>1</v>
      </c>
      <c r="AL195" t="b">
        <f t="shared" si="227"/>
        <v>1</v>
      </c>
      <c r="AM195">
        <f t="shared" si="228"/>
        <v>2021.1347419222807</v>
      </c>
      <c r="AN195" t="b">
        <f t="shared" si="229"/>
        <v>1</v>
      </c>
      <c r="AO195">
        <f t="shared" si="230"/>
        <v>76.555257631220613</v>
      </c>
      <c r="AP195">
        <f>SUM(AO196:$AO$210)</f>
        <v>1266.5275486749094</v>
      </c>
      <c r="AQ195" t="b">
        <f t="shared" si="191"/>
        <v>1</v>
      </c>
      <c r="AR195" t="b">
        <f t="shared" si="231"/>
        <v>1</v>
      </c>
      <c r="AS195" t="b">
        <f t="shared" si="232"/>
        <v>1</v>
      </c>
      <c r="AT195" t="b">
        <f t="shared" si="234"/>
        <v>1</v>
      </c>
      <c r="AU195">
        <f t="shared" si="192"/>
        <v>1357.9722001911316</v>
      </c>
      <c r="AV195" t="b">
        <f t="shared" si="193"/>
        <v>1</v>
      </c>
      <c r="AW195" t="b">
        <f t="shared" si="194"/>
        <v>1</v>
      </c>
      <c r="AX195" t="b">
        <f t="shared" si="233"/>
        <v>1</v>
      </c>
    </row>
    <row r="196" spans="1:50" x14ac:dyDescent="0.35">
      <c r="A196">
        <v>144</v>
      </c>
      <c r="B196">
        <f t="shared" si="195"/>
        <v>18</v>
      </c>
      <c r="C196">
        <f t="shared" si="196"/>
        <v>57</v>
      </c>
      <c r="D196">
        <f t="shared" si="197"/>
        <v>4.2711581027080614E-3</v>
      </c>
      <c r="E196">
        <f t="shared" si="198"/>
        <v>3.5662852247342336E-4</v>
      </c>
      <c r="F196">
        <f t="shared" si="199"/>
        <v>0.04</v>
      </c>
      <c r="G196">
        <f t="shared" si="200"/>
        <v>3.3960531989175591E-3</v>
      </c>
      <c r="H196">
        <f t="shared" si="201"/>
        <v>0.02</v>
      </c>
      <c r="I196">
        <f t="shared" si="202"/>
        <v>1.4257608868461835</v>
      </c>
      <c r="J196">
        <f t="shared" si="203"/>
        <v>5.30787225710509E-4</v>
      </c>
      <c r="K196">
        <f t="shared" si="204"/>
        <v>5.0527052387417557E-3</v>
      </c>
      <c r="L196">
        <f t="shared" si="205"/>
        <v>0</v>
      </c>
      <c r="M196">
        <f t="shared" si="206"/>
        <v>1.482764164164903</v>
      </c>
      <c r="N196">
        <f t="shared" si="207"/>
        <v>105.55</v>
      </c>
      <c r="O196">
        <f t="shared" si="208"/>
        <v>2.1109999999999998</v>
      </c>
      <c r="P196">
        <f t="shared" si="209"/>
        <v>7.1288044342309176</v>
      </c>
      <c r="Q196">
        <f t="shared" si="210"/>
        <v>356.44022171154586</v>
      </c>
      <c r="R196">
        <f t="shared" si="211"/>
        <v>157.09509515722843</v>
      </c>
      <c r="S196">
        <f t="shared" si="212"/>
        <v>3.1419019031445687</v>
      </c>
      <c r="T196">
        <f t="shared" si="213"/>
        <v>10.610139374256542</v>
      </c>
      <c r="U196">
        <f t="shared" si="214"/>
        <v>265.3936128552545</v>
      </c>
      <c r="V196">
        <f t="shared" si="215"/>
        <v>0.18919391641391017</v>
      </c>
      <c r="W196">
        <f t="shared" si="216"/>
        <v>-122.23975289184109</v>
      </c>
      <c r="X196">
        <f t="shared" si="217"/>
        <v>121.73575019848866</v>
      </c>
      <c r="Y196">
        <f t="shared" si="218"/>
        <v>0.99673694261856227</v>
      </c>
      <c r="Z196">
        <f t="shared" si="219"/>
        <v>0.62459704958005968</v>
      </c>
      <c r="AA196">
        <f t="shared" si="220"/>
        <v>-76.035790402391186</v>
      </c>
      <c r="AB196">
        <f t="shared" si="221"/>
        <v>98.442355995079453</v>
      </c>
      <c r="AC196">
        <f t="shared" si="222"/>
        <v>1.9688471199015893</v>
      </c>
      <c r="AD196">
        <f t="shared" si="223"/>
        <v>6.6270617487938575</v>
      </c>
      <c r="AE196">
        <f t="shared" si="224"/>
        <v>165.76406756678458</v>
      </c>
      <c r="AF196">
        <f t="shared" si="225"/>
        <v>0.11816996199062473</v>
      </c>
      <c r="AG196">
        <f t="shared" si="188"/>
        <v>1906.0156609336073</v>
      </c>
      <c r="AH196">
        <f t="shared" si="189"/>
        <v>1285.4476166862858</v>
      </c>
      <c r="AI196">
        <f t="shared" si="190"/>
        <v>1906.0156609336073</v>
      </c>
      <c r="AK196" t="b">
        <f t="shared" si="226"/>
        <v>1</v>
      </c>
      <c r="AL196" t="b">
        <f t="shared" si="227"/>
        <v>1</v>
      </c>
      <c r="AM196">
        <f t="shared" si="228"/>
        <v>1906.0156609336073</v>
      </c>
      <c r="AN196" t="b">
        <f t="shared" si="229"/>
        <v>1</v>
      </c>
      <c r="AO196">
        <f t="shared" si="230"/>
        <v>76.035790402391186</v>
      </c>
      <c r="AP196">
        <f>SUM(AO197:$AO$210)</f>
        <v>1190.4917582725186</v>
      </c>
      <c r="AQ196" t="b">
        <f t="shared" si="191"/>
        <v>1</v>
      </c>
      <c r="AR196" t="b">
        <f t="shared" si="231"/>
        <v>1</v>
      </c>
      <c r="AS196" t="b">
        <f t="shared" si="232"/>
        <v>1</v>
      </c>
      <c r="AT196" t="b">
        <f t="shared" si="234"/>
        <v>1</v>
      </c>
      <c r="AU196">
        <f t="shared" si="192"/>
        <v>1285.4476166862858</v>
      </c>
      <c r="AV196" t="b">
        <f t="shared" si="193"/>
        <v>1</v>
      </c>
      <c r="AW196" t="b">
        <f t="shared" si="194"/>
        <v>1</v>
      </c>
      <c r="AX196" t="b">
        <f t="shared" si="233"/>
        <v>1</v>
      </c>
    </row>
    <row r="197" spans="1:50" x14ac:dyDescent="0.35">
      <c r="A197">
        <v>145</v>
      </c>
      <c r="B197">
        <f t="shared" si="195"/>
        <v>18</v>
      </c>
      <c r="C197">
        <f t="shared" si="196"/>
        <v>57</v>
      </c>
      <c r="D197">
        <f t="shared" si="197"/>
        <v>4.2711581027080614E-3</v>
      </c>
      <c r="E197">
        <f t="shared" si="198"/>
        <v>3.5662852247342336E-4</v>
      </c>
      <c r="F197">
        <f t="shared" si="199"/>
        <v>0.04</v>
      </c>
      <c r="G197">
        <f t="shared" si="200"/>
        <v>3.3960531989175591E-3</v>
      </c>
      <c r="H197">
        <f t="shared" si="201"/>
        <v>0.02</v>
      </c>
      <c r="I197">
        <f t="shared" si="202"/>
        <v>1.4292771978239451</v>
      </c>
      <c r="J197">
        <f t="shared" si="203"/>
        <v>5.2879599304266989E-4</v>
      </c>
      <c r="K197">
        <f t="shared" si="204"/>
        <v>5.033750163628792E-3</v>
      </c>
      <c r="L197">
        <f t="shared" si="205"/>
        <v>0</v>
      </c>
      <c r="M197">
        <f t="shared" si="206"/>
        <v>1.4772016180082315</v>
      </c>
      <c r="N197">
        <f t="shared" si="207"/>
        <v>105.55</v>
      </c>
      <c r="O197">
        <f t="shared" si="208"/>
        <v>2.1109999999999998</v>
      </c>
      <c r="P197">
        <f t="shared" si="209"/>
        <v>7.1463859891197252</v>
      </c>
      <c r="Q197">
        <f t="shared" si="210"/>
        <v>357.31929945598631</v>
      </c>
      <c r="R197">
        <f t="shared" si="211"/>
        <v>156.50575752760551</v>
      </c>
      <c r="S197">
        <f t="shared" si="212"/>
        <v>3.1301151505521103</v>
      </c>
      <c r="T197">
        <f t="shared" si="213"/>
        <v>10.596405047956884</v>
      </c>
      <c r="U197">
        <f t="shared" si="214"/>
        <v>264.39799652133496</v>
      </c>
      <c r="V197">
        <f t="shared" si="215"/>
        <v>0.18894901378913942</v>
      </c>
      <c r="W197">
        <f t="shared" si="216"/>
        <v>-121.8077082060276</v>
      </c>
      <c r="X197">
        <f t="shared" si="217"/>
        <v>121.30559626395745</v>
      </c>
      <c r="Y197">
        <f t="shared" si="218"/>
        <v>0.99673694261856227</v>
      </c>
      <c r="Z197">
        <f t="shared" si="219"/>
        <v>0.62255895356700319</v>
      </c>
      <c r="AA197">
        <f t="shared" si="220"/>
        <v>-75.519885071910721</v>
      </c>
      <c r="AB197">
        <f t="shared" si="221"/>
        <v>97.753034394034614</v>
      </c>
      <c r="AC197">
        <f t="shared" si="222"/>
        <v>1.9550606878806924</v>
      </c>
      <c r="AD197">
        <f t="shared" si="223"/>
        <v>6.5968868382281478</v>
      </c>
      <c r="AE197">
        <f t="shared" si="224"/>
        <v>164.60334003953443</v>
      </c>
      <c r="AF197">
        <f t="shared" si="225"/>
        <v>0.1176319003020839</v>
      </c>
      <c r="AG197">
        <f t="shared" si="188"/>
        <v>1790.9498639643425</v>
      </c>
      <c r="AH197">
        <f t="shared" si="189"/>
        <v>1212.393651706901</v>
      </c>
      <c r="AI197">
        <f t="shared" si="190"/>
        <v>1790.9498639643425</v>
      </c>
      <c r="AK197" t="b">
        <f t="shared" si="226"/>
        <v>1</v>
      </c>
      <c r="AL197" t="b">
        <f t="shared" si="227"/>
        <v>1</v>
      </c>
      <c r="AM197">
        <f t="shared" si="228"/>
        <v>1790.9498639643418</v>
      </c>
      <c r="AN197" t="b">
        <f t="shared" si="229"/>
        <v>1</v>
      </c>
      <c r="AO197">
        <f t="shared" si="230"/>
        <v>75.519885071910721</v>
      </c>
      <c r="AP197">
        <f>SUM(AO198:$AO$210)</f>
        <v>1114.9718732006079</v>
      </c>
      <c r="AQ197" t="b">
        <f t="shared" si="191"/>
        <v>1</v>
      </c>
      <c r="AR197" t="b">
        <f t="shared" si="231"/>
        <v>1</v>
      </c>
      <c r="AS197" t="b">
        <f t="shared" si="232"/>
        <v>1</v>
      </c>
      <c r="AT197" t="b">
        <f t="shared" si="234"/>
        <v>1</v>
      </c>
      <c r="AU197">
        <f t="shared" si="192"/>
        <v>1212.3936517069008</v>
      </c>
      <c r="AV197" t="b">
        <f t="shared" si="193"/>
        <v>1</v>
      </c>
      <c r="AW197" t="b">
        <f t="shared" si="194"/>
        <v>1</v>
      </c>
      <c r="AX197" t="b">
        <f t="shared" si="233"/>
        <v>1</v>
      </c>
    </row>
    <row r="198" spans="1:50" x14ac:dyDescent="0.35">
      <c r="A198">
        <v>146</v>
      </c>
      <c r="B198">
        <f t="shared" si="195"/>
        <v>18</v>
      </c>
      <c r="C198">
        <f t="shared" si="196"/>
        <v>57</v>
      </c>
      <c r="D198">
        <f t="shared" si="197"/>
        <v>4.2711581027080614E-3</v>
      </c>
      <c r="E198">
        <f t="shared" si="198"/>
        <v>3.5662852247342336E-4</v>
      </c>
      <c r="F198">
        <f t="shared" si="199"/>
        <v>0.04</v>
      </c>
      <c r="G198">
        <f t="shared" si="200"/>
        <v>3.3960531989175591E-3</v>
      </c>
      <c r="H198">
        <f t="shared" si="201"/>
        <v>0.02</v>
      </c>
      <c r="I198">
        <f t="shared" si="202"/>
        <v>1.4328021809731812</v>
      </c>
      <c r="J198">
        <f t="shared" si="203"/>
        <v>5.2681223042562594E-4</v>
      </c>
      <c r="K198">
        <f t="shared" si="204"/>
        <v>5.0148661979226832E-3</v>
      </c>
      <c r="L198">
        <f t="shared" si="205"/>
        <v>0</v>
      </c>
      <c r="M198">
        <f t="shared" si="206"/>
        <v>1.4716599395798833</v>
      </c>
      <c r="N198">
        <f t="shared" si="207"/>
        <v>105.55</v>
      </c>
      <c r="O198">
        <f t="shared" si="208"/>
        <v>2.1109999999999998</v>
      </c>
      <c r="P198">
        <f t="shared" si="209"/>
        <v>7.164010904865906</v>
      </c>
      <c r="Q198">
        <f t="shared" si="210"/>
        <v>358.20054524329532</v>
      </c>
      <c r="R198">
        <f t="shared" si="211"/>
        <v>155.91863078076884</v>
      </c>
      <c r="S198">
        <f t="shared" si="212"/>
        <v>3.1183726156153768</v>
      </c>
      <c r="T198">
        <f t="shared" si="213"/>
        <v>10.582688500096531</v>
      </c>
      <c r="U198">
        <f t="shared" si="214"/>
        <v>263.40611521281295</v>
      </c>
      <c r="V198">
        <f t="shared" si="215"/>
        <v>0.18870442817929575</v>
      </c>
      <c r="W198">
        <f t="shared" si="216"/>
        <v>-121.37724997593533</v>
      </c>
      <c r="X198">
        <f t="shared" si="217"/>
        <v>120.87702169204979</v>
      </c>
      <c r="Y198">
        <f t="shared" si="218"/>
        <v>0.99673694261856227</v>
      </c>
      <c r="Z198">
        <f t="shared" si="219"/>
        <v>0.62052750797818623</v>
      </c>
      <c r="AA198">
        <f t="shared" si="220"/>
        <v>-75.007517042392806</v>
      </c>
      <c r="AB198">
        <f t="shared" si="221"/>
        <v>97.068539620475377</v>
      </c>
      <c r="AC198">
        <f t="shared" si="222"/>
        <v>1.9413707924095076</v>
      </c>
      <c r="AD198">
        <f t="shared" si="223"/>
        <v>6.5668493226743099</v>
      </c>
      <c r="AE198">
        <f t="shared" si="224"/>
        <v>163.45074025922182</v>
      </c>
      <c r="AF198">
        <f t="shared" si="225"/>
        <v>0.11709628856254702</v>
      </c>
      <c r="AG198">
        <f t="shared" si="188"/>
        <v>1675.9359460898766</v>
      </c>
      <c r="AH198">
        <f t="shared" si="189"/>
        <v>1138.8065279321988</v>
      </c>
      <c r="AI198">
        <f t="shared" si="190"/>
        <v>1675.9359460898766</v>
      </c>
      <c r="AK198" t="b">
        <f t="shared" si="226"/>
        <v>1</v>
      </c>
      <c r="AL198" t="b">
        <f t="shared" si="227"/>
        <v>1</v>
      </c>
      <c r="AM198">
        <f t="shared" si="228"/>
        <v>1675.9359460898766</v>
      </c>
      <c r="AN198" t="b">
        <f t="shared" si="229"/>
        <v>1</v>
      </c>
      <c r="AO198">
        <f t="shared" si="230"/>
        <v>75.007517042392806</v>
      </c>
      <c r="AP198">
        <f>SUM(AO199:$AO$210)</f>
        <v>1039.964356158215</v>
      </c>
      <c r="AQ198" t="b">
        <f t="shared" si="191"/>
        <v>1</v>
      </c>
      <c r="AR198" t="b">
        <f t="shared" si="231"/>
        <v>1</v>
      </c>
      <c r="AS198" t="b">
        <f t="shared" si="232"/>
        <v>1</v>
      </c>
      <c r="AT198" t="b">
        <f t="shared" si="234"/>
        <v>1</v>
      </c>
      <c r="AU198">
        <f t="shared" si="192"/>
        <v>1138.8065279321988</v>
      </c>
      <c r="AV198" t="b">
        <f t="shared" si="193"/>
        <v>1</v>
      </c>
      <c r="AW198" t="b">
        <f t="shared" si="194"/>
        <v>1</v>
      </c>
      <c r="AX198" t="b">
        <f t="shared" si="233"/>
        <v>1</v>
      </c>
    </row>
    <row r="199" spans="1:50" x14ac:dyDescent="0.35">
      <c r="A199">
        <v>147</v>
      </c>
      <c r="B199">
        <f t="shared" si="195"/>
        <v>19</v>
      </c>
      <c r="C199">
        <f t="shared" si="196"/>
        <v>58</v>
      </c>
      <c r="D199">
        <f t="shared" si="197"/>
        <v>4.6773630175085401E-3</v>
      </c>
      <c r="E199">
        <f t="shared" si="198"/>
        <v>3.9061836460996258E-4</v>
      </c>
      <c r="F199">
        <f t="shared" si="199"/>
        <v>0.04</v>
      </c>
      <c r="G199">
        <f t="shared" si="200"/>
        <v>3.3960531989175591E-3</v>
      </c>
      <c r="H199">
        <f t="shared" si="201"/>
        <v>0.02</v>
      </c>
      <c r="I199">
        <f t="shared" si="202"/>
        <v>1.4363358576818062</v>
      </c>
      <c r="J199">
        <f t="shared" si="203"/>
        <v>5.7485739886069037E-4</v>
      </c>
      <c r="K199">
        <f t="shared" si="204"/>
        <v>4.9958831992207619E-3</v>
      </c>
      <c r="L199">
        <f t="shared" si="205"/>
        <v>0</v>
      </c>
      <c r="M199">
        <f t="shared" si="206"/>
        <v>1.4660891989818019</v>
      </c>
      <c r="N199">
        <f t="shared" si="207"/>
        <v>105.55</v>
      </c>
      <c r="O199">
        <f t="shared" si="208"/>
        <v>2.1109999999999998</v>
      </c>
      <c r="P199">
        <f t="shared" si="209"/>
        <v>7.1816792884090308</v>
      </c>
      <c r="Q199">
        <f t="shared" si="210"/>
        <v>359.08396442045154</v>
      </c>
      <c r="R199">
        <f t="shared" si="211"/>
        <v>155.33370662265668</v>
      </c>
      <c r="S199">
        <f t="shared" si="212"/>
        <v>3.1066741324531337</v>
      </c>
      <c r="T199">
        <f t="shared" si="213"/>
        <v>10.568989707662134</v>
      </c>
      <c r="U199">
        <f t="shared" si="214"/>
        <v>287.4286994303452</v>
      </c>
      <c r="V199">
        <f t="shared" si="215"/>
        <v>0.20642207375932545</v>
      </c>
      <c r="W199">
        <f t="shared" si="216"/>
        <v>-145.97707872156309</v>
      </c>
      <c r="X199">
        <f t="shared" si="217"/>
        <v>145.47872702937383</v>
      </c>
      <c r="Y199">
        <f t="shared" si="218"/>
        <v>0.99673694261856227</v>
      </c>
      <c r="Z199">
        <f t="shared" si="219"/>
        <v>0.61850269111289291</v>
      </c>
      <c r="AA199">
        <f t="shared" si="220"/>
        <v>-89.978984167345658</v>
      </c>
      <c r="AB199">
        <f t="shared" si="221"/>
        <v>96.388837875571838</v>
      </c>
      <c r="AC199">
        <f t="shared" si="222"/>
        <v>1.9277767575114366</v>
      </c>
      <c r="AD199">
        <f t="shared" si="223"/>
        <v>6.5369485765334971</v>
      </c>
      <c r="AE199">
        <f t="shared" si="224"/>
        <v>177.77542410074733</v>
      </c>
      <c r="AF199">
        <f t="shared" si="225"/>
        <v>0.12767260812524686</v>
      </c>
      <c r="AG199">
        <f t="shared" si="188"/>
        <v>1535.9437972396343</v>
      </c>
      <c r="AH199">
        <f t="shared" si="189"/>
        <v>1047.6468950909307</v>
      </c>
      <c r="AI199">
        <f t="shared" si="190"/>
        <v>1535.9437972396343</v>
      </c>
      <c r="AK199" t="b">
        <f t="shared" si="226"/>
        <v>1</v>
      </c>
      <c r="AL199" t="b">
        <f t="shared" si="227"/>
        <v>1</v>
      </c>
      <c r="AM199">
        <f t="shared" si="228"/>
        <v>1535.943797239634</v>
      </c>
      <c r="AN199" t="b">
        <f t="shared" si="229"/>
        <v>1</v>
      </c>
      <c r="AO199">
        <f t="shared" si="230"/>
        <v>89.978984167345658</v>
      </c>
      <c r="AP199">
        <f>SUM(AO200:$AO$210)</f>
        <v>949.98537199086934</v>
      </c>
      <c r="AQ199" t="b">
        <f t="shared" si="191"/>
        <v>1</v>
      </c>
      <c r="AR199" t="b">
        <f t="shared" si="231"/>
        <v>1</v>
      </c>
      <c r="AS199" t="b">
        <f t="shared" si="232"/>
        <v>1</v>
      </c>
      <c r="AT199" t="b">
        <f t="shared" si="234"/>
        <v>1</v>
      </c>
      <c r="AU199">
        <f t="shared" si="192"/>
        <v>1047.6468950909305</v>
      </c>
      <c r="AV199" t="b">
        <f t="shared" si="193"/>
        <v>1</v>
      </c>
      <c r="AW199" t="b">
        <f t="shared" si="194"/>
        <v>1</v>
      </c>
      <c r="AX199" t="b">
        <f t="shared" si="233"/>
        <v>1</v>
      </c>
    </row>
    <row r="200" spans="1:50" x14ac:dyDescent="0.35">
      <c r="A200">
        <v>148</v>
      </c>
      <c r="B200">
        <f t="shared" si="195"/>
        <v>19</v>
      </c>
      <c r="C200">
        <f t="shared" si="196"/>
        <v>58</v>
      </c>
      <c r="D200">
        <f t="shared" si="197"/>
        <v>4.6773630175085401E-3</v>
      </c>
      <c r="E200">
        <f t="shared" si="198"/>
        <v>3.9061836460996258E-4</v>
      </c>
      <c r="F200">
        <f t="shared" si="199"/>
        <v>0.04</v>
      </c>
      <c r="G200">
        <f t="shared" si="200"/>
        <v>3.3960531989175591E-3</v>
      </c>
      <c r="H200">
        <f t="shared" si="201"/>
        <v>0.02</v>
      </c>
      <c r="I200">
        <f t="shared" si="202"/>
        <v>1.4398782493904827</v>
      </c>
      <c r="J200">
        <f t="shared" si="203"/>
        <v>5.7268136527860143E-4</v>
      </c>
      <c r="K200">
        <f t="shared" si="204"/>
        <v>4.9769720577181147E-3</v>
      </c>
      <c r="L200">
        <f t="shared" si="205"/>
        <v>0</v>
      </c>
      <c r="M200">
        <f t="shared" si="206"/>
        <v>1.4605395455588051</v>
      </c>
      <c r="N200">
        <f t="shared" si="207"/>
        <v>105.55</v>
      </c>
      <c r="O200">
        <f t="shared" si="208"/>
        <v>2.1109999999999998</v>
      </c>
      <c r="P200">
        <f t="shared" si="209"/>
        <v>7.1993912469524135</v>
      </c>
      <c r="Q200">
        <f t="shared" si="210"/>
        <v>359.96956234762069</v>
      </c>
      <c r="R200">
        <f t="shared" si="211"/>
        <v>154.7457149525292</v>
      </c>
      <c r="S200">
        <f t="shared" si="212"/>
        <v>3.094914299050584</v>
      </c>
      <c r="T200">
        <f t="shared" si="213"/>
        <v>10.554949746401061</v>
      </c>
      <c r="U200">
        <f t="shared" si="214"/>
        <v>286.34068263930072</v>
      </c>
      <c r="V200">
        <f t="shared" si="215"/>
        <v>0.20614786042397606</v>
      </c>
      <c r="W200">
        <f t="shared" si="216"/>
        <v>-145.45097959264714</v>
      </c>
      <c r="X200">
        <f t="shared" si="217"/>
        <v>144.95451433354555</v>
      </c>
      <c r="Y200">
        <f t="shared" si="218"/>
        <v>0.99673694261856227</v>
      </c>
      <c r="Z200">
        <f t="shared" si="219"/>
        <v>0.61648448134121792</v>
      </c>
      <c r="AA200">
        <f t="shared" si="220"/>
        <v>-89.362208586983954</v>
      </c>
      <c r="AB200">
        <f t="shared" si="221"/>
        <v>95.710641136327936</v>
      </c>
      <c r="AC200">
        <f t="shared" si="222"/>
        <v>1.9142128227265589</v>
      </c>
      <c r="AD200">
        <f t="shared" si="223"/>
        <v>6.5069627199926776</v>
      </c>
      <c r="AE200">
        <f t="shared" si="224"/>
        <v>176.52458722377958</v>
      </c>
      <c r="AF200">
        <f t="shared" si="225"/>
        <v>0.12708695681307666</v>
      </c>
      <c r="AG200">
        <f t="shared" si="188"/>
        <v>1396.0175632183336</v>
      </c>
      <c r="AH200">
        <f t="shared" si="189"/>
        <v>955.82318702929388</v>
      </c>
      <c r="AI200">
        <f t="shared" si="190"/>
        <v>1396.0175632183336</v>
      </c>
      <c r="AK200" t="b">
        <f t="shared" si="226"/>
        <v>1</v>
      </c>
      <c r="AL200" t="b">
        <f t="shared" si="227"/>
        <v>1</v>
      </c>
      <c r="AM200">
        <f t="shared" si="228"/>
        <v>1396.0175632183339</v>
      </c>
      <c r="AN200" t="b">
        <f t="shared" si="229"/>
        <v>1</v>
      </c>
      <c r="AO200">
        <f t="shared" si="230"/>
        <v>89.362208586983954</v>
      </c>
      <c r="AP200">
        <f>SUM(AO201:$AO$210)</f>
        <v>860.62316340388543</v>
      </c>
      <c r="AQ200" t="b">
        <f t="shared" si="191"/>
        <v>1</v>
      </c>
      <c r="AR200" t="b">
        <f t="shared" si="231"/>
        <v>1</v>
      </c>
      <c r="AS200" t="b">
        <f t="shared" si="232"/>
        <v>1</v>
      </c>
      <c r="AT200" t="b">
        <f t="shared" si="234"/>
        <v>1</v>
      </c>
      <c r="AU200">
        <f t="shared" si="192"/>
        <v>955.82318702929376</v>
      </c>
      <c r="AV200" t="b">
        <f t="shared" si="193"/>
        <v>1</v>
      </c>
      <c r="AW200" t="b">
        <f t="shared" si="194"/>
        <v>1</v>
      </c>
      <c r="AX200" t="b">
        <f t="shared" si="233"/>
        <v>1</v>
      </c>
    </row>
    <row r="201" spans="1:50" x14ac:dyDescent="0.35">
      <c r="A201">
        <v>149</v>
      </c>
      <c r="B201">
        <f t="shared" si="195"/>
        <v>19</v>
      </c>
      <c r="C201">
        <f t="shared" si="196"/>
        <v>58</v>
      </c>
      <c r="D201">
        <f t="shared" si="197"/>
        <v>4.6773630175085401E-3</v>
      </c>
      <c r="E201">
        <f t="shared" si="198"/>
        <v>3.9061836460996258E-4</v>
      </c>
      <c r="F201">
        <f t="shared" si="199"/>
        <v>0.04</v>
      </c>
      <c r="G201">
        <f t="shared" si="200"/>
        <v>3.3960531989175591E-3</v>
      </c>
      <c r="H201">
        <f t="shared" si="201"/>
        <v>0.02</v>
      </c>
      <c r="I201">
        <f t="shared" si="202"/>
        <v>1.4434293775927518</v>
      </c>
      <c r="J201">
        <f t="shared" si="203"/>
        <v>5.7051356873435836E-4</v>
      </c>
      <c r="K201">
        <f t="shared" si="204"/>
        <v>4.9581325014104519E-3</v>
      </c>
      <c r="L201">
        <f t="shared" si="205"/>
        <v>0</v>
      </c>
      <c r="M201">
        <f t="shared" si="206"/>
        <v>1.4550108994886601</v>
      </c>
      <c r="N201">
        <f t="shared" si="207"/>
        <v>105.55</v>
      </c>
      <c r="O201">
        <f t="shared" si="208"/>
        <v>2.1109999999999998</v>
      </c>
      <c r="P201">
        <f t="shared" si="209"/>
        <v>7.217146887963759</v>
      </c>
      <c r="Q201">
        <f t="shared" si="210"/>
        <v>360.85734439818793</v>
      </c>
      <c r="R201">
        <f t="shared" si="211"/>
        <v>154.15994903373186</v>
      </c>
      <c r="S201">
        <f t="shared" si="212"/>
        <v>3.0831989806746374</v>
      </c>
      <c r="T201">
        <f t="shared" si="213"/>
        <v>10.540928435977733</v>
      </c>
      <c r="U201">
        <f t="shared" si="214"/>
        <v>285.25678436717919</v>
      </c>
      <c r="V201">
        <f t="shared" si="215"/>
        <v>0.20587401135661362</v>
      </c>
      <c r="W201">
        <f t="shared" si="216"/>
        <v>-144.92683676145634</v>
      </c>
      <c r="X201">
        <f t="shared" si="217"/>
        <v>144.4322507946423</v>
      </c>
      <c r="Y201">
        <f t="shared" si="218"/>
        <v>0.99673694261856227</v>
      </c>
      <c r="Z201">
        <f t="shared" si="219"/>
        <v>0.61447285710383559</v>
      </c>
      <c r="AA201">
        <f t="shared" si="220"/>
        <v>-88.749697803721574</v>
      </c>
      <c r="AB201">
        <f t="shared" si="221"/>
        <v>95.03721622364877</v>
      </c>
      <c r="AC201">
        <f t="shared" si="222"/>
        <v>1.9007443244729756</v>
      </c>
      <c r="AD201">
        <f t="shared" si="223"/>
        <v>6.4771144125823028</v>
      </c>
      <c r="AE201">
        <f t="shared" si="224"/>
        <v>175.28255129835335</v>
      </c>
      <c r="AF201">
        <f t="shared" si="225"/>
        <v>0.12650399196172588</v>
      </c>
      <c r="AG201">
        <f t="shared" si="188"/>
        <v>1256.1555106570474</v>
      </c>
      <c r="AH201">
        <f t="shared" si="189"/>
        <v>863.33065346692786</v>
      </c>
      <c r="AI201">
        <f t="shared" si="190"/>
        <v>1256.1555106570474</v>
      </c>
      <c r="AK201" t="b">
        <f t="shared" si="226"/>
        <v>1</v>
      </c>
      <c r="AL201" t="b">
        <f t="shared" si="227"/>
        <v>1</v>
      </c>
      <c r="AM201">
        <f t="shared" si="228"/>
        <v>1256.1555106570477</v>
      </c>
      <c r="AN201" t="b">
        <f t="shared" si="229"/>
        <v>1</v>
      </c>
      <c r="AO201">
        <f t="shared" si="230"/>
        <v>88.749697803721574</v>
      </c>
      <c r="AP201">
        <f>SUM(AO202:$AO$210)</f>
        <v>771.87346560016385</v>
      </c>
      <c r="AQ201" t="b">
        <f t="shared" si="191"/>
        <v>1</v>
      </c>
      <c r="AR201" t="b">
        <f t="shared" si="231"/>
        <v>1</v>
      </c>
      <c r="AS201" t="b">
        <f t="shared" si="232"/>
        <v>1</v>
      </c>
      <c r="AT201" t="b">
        <f t="shared" si="234"/>
        <v>1</v>
      </c>
      <c r="AU201">
        <f t="shared" si="192"/>
        <v>863.33065346692786</v>
      </c>
      <c r="AV201" t="b">
        <f t="shared" si="193"/>
        <v>1</v>
      </c>
      <c r="AW201" t="b">
        <f t="shared" si="194"/>
        <v>1</v>
      </c>
      <c r="AX201" t="b">
        <f t="shared" si="233"/>
        <v>1</v>
      </c>
    </row>
    <row r="202" spans="1:50" x14ac:dyDescent="0.35">
      <c r="A202">
        <v>150</v>
      </c>
      <c r="B202">
        <f t="shared" si="195"/>
        <v>19</v>
      </c>
      <c r="C202">
        <f t="shared" si="196"/>
        <v>58</v>
      </c>
      <c r="D202">
        <f t="shared" si="197"/>
        <v>4.6773630175085401E-3</v>
      </c>
      <c r="E202">
        <f t="shared" si="198"/>
        <v>3.9061836460996258E-4</v>
      </c>
      <c r="F202">
        <f t="shared" si="199"/>
        <v>0.04</v>
      </c>
      <c r="G202">
        <f t="shared" si="200"/>
        <v>3.3960531989175591E-3</v>
      </c>
      <c r="H202">
        <f t="shared" si="201"/>
        <v>0.02</v>
      </c>
      <c r="I202">
        <f t="shared" si="202"/>
        <v>1.446989263835164</v>
      </c>
      <c r="J202">
        <f t="shared" si="203"/>
        <v>5.6835397804793101E-4</v>
      </c>
      <c r="K202">
        <f t="shared" si="204"/>
        <v>4.9393642593231124E-3</v>
      </c>
      <c r="L202">
        <f t="shared" si="205"/>
        <v>0</v>
      </c>
      <c r="M202">
        <f t="shared" si="206"/>
        <v>1.4495031812512891</v>
      </c>
      <c r="N202">
        <f t="shared" si="207"/>
        <v>105.55</v>
      </c>
      <c r="O202">
        <f t="shared" si="208"/>
        <v>2.1109999999999998</v>
      </c>
      <c r="P202">
        <f t="shared" si="209"/>
        <v>7.2349463191758199</v>
      </c>
      <c r="Q202">
        <f t="shared" si="210"/>
        <v>361.74731595879098</v>
      </c>
      <c r="R202">
        <f t="shared" si="211"/>
        <v>153.57640044102808</v>
      </c>
      <c r="S202">
        <f t="shared" si="212"/>
        <v>3.0715280088205619</v>
      </c>
      <c r="T202">
        <f t="shared" si="213"/>
        <v>10.526925751616181</v>
      </c>
      <c r="U202">
        <f t="shared" si="214"/>
        <v>284.17698902396552</v>
      </c>
      <c r="V202">
        <f t="shared" si="215"/>
        <v>0.20560052607334064</v>
      </c>
      <c r="W202">
        <f t="shared" si="216"/>
        <v>-144.40464286944751</v>
      </c>
      <c r="X202">
        <f t="shared" si="217"/>
        <v>143.91192908115144</v>
      </c>
      <c r="Y202">
        <f t="shared" si="218"/>
        <v>0.99673694261856227</v>
      </c>
      <c r="Z202">
        <f t="shared" si="219"/>
        <v>0.61246779691176978</v>
      </c>
      <c r="AA202">
        <f t="shared" si="220"/>
        <v>-88.141422153655682</v>
      </c>
      <c r="AB202">
        <f t="shared" si="221"/>
        <v>94.368529562721278</v>
      </c>
      <c r="AC202">
        <f t="shared" si="222"/>
        <v>1.8873705912544259</v>
      </c>
      <c r="AD202">
        <f t="shared" si="223"/>
        <v>6.4474030233461388</v>
      </c>
      <c r="AE202">
        <f t="shared" si="224"/>
        <v>174.04925440052835</v>
      </c>
      <c r="AF202">
        <f t="shared" si="225"/>
        <v>0.12592370124803984</v>
      </c>
      <c r="AG202">
        <f t="shared" si="188"/>
        <v>1116.3559078437625</v>
      </c>
      <c r="AH202">
        <f t="shared" si="189"/>
        <v>770.16451035317084</v>
      </c>
      <c r="AI202">
        <f t="shared" si="190"/>
        <v>1116.3559078437625</v>
      </c>
      <c r="AK202" t="b">
        <f t="shared" si="226"/>
        <v>1</v>
      </c>
      <c r="AL202" t="b">
        <f t="shared" si="227"/>
        <v>1</v>
      </c>
      <c r="AM202">
        <f t="shared" si="228"/>
        <v>1116.3559078437625</v>
      </c>
      <c r="AN202" t="b">
        <f t="shared" si="229"/>
        <v>1</v>
      </c>
      <c r="AO202">
        <f t="shared" si="230"/>
        <v>88.141422153655682</v>
      </c>
      <c r="AP202">
        <f>SUM(AO203:$AO$210)</f>
        <v>683.7320434465081</v>
      </c>
      <c r="AQ202" t="b">
        <f t="shared" si="191"/>
        <v>1</v>
      </c>
      <c r="AR202" t="b">
        <f t="shared" si="231"/>
        <v>1</v>
      </c>
      <c r="AS202" t="b">
        <f t="shared" si="232"/>
        <v>1</v>
      </c>
      <c r="AT202" t="b">
        <f t="shared" si="234"/>
        <v>1</v>
      </c>
      <c r="AU202">
        <f t="shared" si="192"/>
        <v>770.16451035317084</v>
      </c>
      <c r="AV202" t="b">
        <f t="shared" si="193"/>
        <v>1</v>
      </c>
      <c r="AW202" t="b">
        <f t="shared" si="194"/>
        <v>1</v>
      </c>
      <c r="AX202" t="b">
        <f t="shared" si="233"/>
        <v>1</v>
      </c>
    </row>
    <row r="203" spans="1:50" x14ac:dyDescent="0.35">
      <c r="A203">
        <v>151</v>
      </c>
      <c r="B203">
        <f t="shared" si="195"/>
        <v>19</v>
      </c>
      <c r="C203">
        <f t="shared" si="196"/>
        <v>58</v>
      </c>
      <c r="D203">
        <f t="shared" si="197"/>
        <v>4.6773630175085401E-3</v>
      </c>
      <c r="E203">
        <f t="shared" si="198"/>
        <v>3.9061836460996258E-4</v>
      </c>
      <c r="F203">
        <f t="shared" si="199"/>
        <v>0.04</v>
      </c>
      <c r="G203">
        <f t="shared" si="200"/>
        <v>3.3960531989175591E-3</v>
      </c>
      <c r="H203">
        <f t="shared" si="201"/>
        <v>0.02</v>
      </c>
      <c r="I203">
        <f t="shared" si="202"/>
        <v>1.4505579297174085</v>
      </c>
      <c r="J203">
        <f t="shared" si="203"/>
        <v>5.6620256215731671E-4</v>
      </c>
      <c r="K203">
        <f t="shared" si="204"/>
        <v>4.9206670615071692E-3</v>
      </c>
      <c r="L203">
        <f t="shared" si="205"/>
        <v>0</v>
      </c>
      <c r="M203">
        <f t="shared" si="206"/>
        <v>1.4440163116276246</v>
      </c>
      <c r="N203">
        <f t="shared" si="207"/>
        <v>105.55</v>
      </c>
      <c r="O203">
        <f t="shared" si="208"/>
        <v>2.1109999999999998</v>
      </c>
      <c r="P203">
        <f t="shared" si="209"/>
        <v>7.2527896485870427</v>
      </c>
      <c r="Q203">
        <f t="shared" si="210"/>
        <v>362.63948242935214</v>
      </c>
      <c r="R203">
        <f t="shared" si="211"/>
        <v>152.99506078107356</v>
      </c>
      <c r="S203">
        <f t="shared" si="212"/>
        <v>3.0599012156214713</v>
      </c>
      <c r="T203">
        <f t="shared" si="213"/>
        <v>10.512941668573337</v>
      </c>
      <c r="U203">
        <f t="shared" si="214"/>
        <v>283.10128107865836</v>
      </c>
      <c r="V203">
        <f t="shared" si="215"/>
        <v>0.20532740409090242</v>
      </c>
      <c r="W203">
        <f t="shared" si="216"/>
        <v>-143.88439058587051</v>
      </c>
      <c r="X203">
        <f t="shared" si="217"/>
        <v>143.39354188925071</v>
      </c>
      <c r="Y203">
        <f t="shared" si="218"/>
        <v>0.99673694261856227</v>
      </c>
      <c r="Z203">
        <f t="shared" si="219"/>
        <v>0.61046927934616402</v>
      </c>
      <c r="AA203">
        <f t="shared" si="220"/>
        <v>-87.537352180024897</v>
      </c>
      <c r="AB203">
        <f t="shared" si="221"/>
        <v>93.704547814966432</v>
      </c>
      <c r="AC203">
        <f t="shared" si="222"/>
        <v>1.8740909562993289</v>
      </c>
      <c r="AD203">
        <f t="shared" si="223"/>
        <v>6.417827924222224</v>
      </c>
      <c r="AE203">
        <f t="shared" si="224"/>
        <v>172.82463504206439</v>
      </c>
      <c r="AF203">
        <f t="shared" si="225"/>
        <v>0.12534607240539181</v>
      </c>
      <c r="AG203">
        <f t="shared" si="188"/>
        <v>976.61702470111265</v>
      </c>
      <c r="AH203">
        <f t="shared" si="189"/>
        <v>676.3199396274947</v>
      </c>
      <c r="AI203">
        <f t="shared" si="190"/>
        <v>976.61702470111265</v>
      </c>
      <c r="AK203" t="b">
        <f t="shared" si="226"/>
        <v>1</v>
      </c>
      <c r="AL203" t="b">
        <f t="shared" si="227"/>
        <v>1</v>
      </c>
      <c r="AM203">
        <f t="shared" si="228"/>
        <v>976.61702470111254</v>
      </c>
      <c r="AN203" t="b">
        <f t="shared" si="229"/>
        <v>1</v>
      </c>
      <c r="AO203">
        <f t="shared" si="230"/>
        <v>87.537352180024897</v>
      </c>
      <c r="AP203">
        <f>SUM(AO204:$AO$210)</f>
        <v>596.19469126648323</v>
      </c>
      <c r="AQ203" t="b">
        <f t="shared" si="191"/>
        <v>1</v>
      </c>
      <c r="AR203" t="b">
        <f t="shared" si="231"/>
        <v>1</v>
      </c>
      <c r="AS203" t="b">
        <f t="shared" si="232"/>
        <v>1</v>
      </c>
      <c r="AT203" t="b">
        <f t="shared" si="234"/>
        <v>1</v>
      </c>
      <c r="AU203">
        <f t="shared" si="192"/>
        <v>676.31993962749493</v>
      </c>
      <c r="AV203" t="b">
        <f t="shared" si="193"/>
        <v>1</v>
      </c>
      <c r="AW203" t="b">
        <f t="shared" si="194"/>
        <v>1</v>
      </c>
      <c r="AX203" t="b">
        <f t="shared" si="233"/>
        <v>1</v>
      </c>
    </row>
    <row r="204" spans="1:50" x14ac:dyDescent="0.35">
      <c r="A204">
        <v>152</v>
      </c>
      <c r="B204">
        <f t="shared" si="195"/>
        <v>19</v>
      </c>
      <c r="C204">
        <f t="shared" si="196"/>
        <v>58</v>
      </c>
      <c r="D204">
        <f t="shared" si="197"/>
        <v>4.6773630175085401E-3</v>
      </c>
      <c r="E204">
        <f t="shared" si="198"/>
        <v>3.9061836460996258E-4</v>
      </c>
      <c r="F204">
        <f t="shared" si="199"/>
        <v>0.04</v>
      </c>
      <c r="G204">
        <f t="shared" si="200"/>
        <v>3.3960531989175591E-3</v>
      </c>
      <c r="H204">
        <f t="shared" si="201"/>
        <v>0.02</v>
      </c>
      <c r="I204">
        <f t="shared" si="202"/>
        <v>1.4541353968924455</v>
      </c>
      <c r="J204">
        <f t="shared" si="203"/>
        <v>5.6405929011809275E-4</v>
      </c>
      <c r="K204">
        <f t="shared" si="204"/>
        <v>4.902040639035544E-3</v>
      </c>
      <c r="L204">
        <f t="shared" si="205"/>
        <v>0</v>
      </c>
      <c r="M204">
        <f t="shared" si="206"/>
        <v>1.4385502116984707</v>
      </c>
      <c r="N204">
        <f t="shared" si="207"/>
        <v>105.55</v>
      </c>
      <c r="O204">
        <f t="shared" si="208"/>
        <v>2.1109999999999998</v>
      </c>
      <c r="P204">
        <f t="shared" si="209"/>
        <v>7.2706769844622272</v>
      </c>
      <c r="Q204">
        <f t="shared" si="210"/>
        <v>363.53384922311136</v>
      </c>
      <c r="R204">
        <f t="shared" si="211"/>
        <v>152.41592169229577</v>
      </c>
      <c r="S204">
        <f t="shared" si="212"/>
        <v>3.0483184338459153</v>
      </c>
      <c r="T204">
        <f t="shared" si="213"/>
        <v>10.498976162139005</v>
      </c>
      <c r="U204">
        <f t="shared" si="214"/>
        <v>282.02964505904635</v>
      </c>
      <c r="V204">
        <f t="shared" si="215"/>
        <v>0.20505464492668596</v>
      </c>
      <c r="W204">
        <f t="shared" si="216"/>
        <v>-143.36607260766218</v>
      </c>
      <c r="X204">
        <f t="shared" si="217"/>
        <v>142.87708194270328</v>
      </c>
      <c r="Y204">
        <f t="shared" si="218"/>
        <v>0.99673694261856227</v>
      </c>
      <c r="Z204">
        <f t="shared" si="219"/>
        <v>0.60847728305805249</v>
      </c>
      <c r="AA204">
        <f t="shared" si="220"/>
        <v>-86.93745863175883</v>
      </c>
      <c r="AB204">
        <f t="shared" si="221"/>
        <v>93.045237876377172</v>
      </c>
      <c r="AC204">
        <f t="shared" si="222"/>
        <v>1.8609047575275433</v>
      </c>
      <c r="AD204">
        <f t="shared" si="223"/>
        <v>6.3883884900296009</v>
      </c>
      <c r="AE204">
        <f t="shared" si="224"/>
        <v>171.60863216735541</v>
      </c>
      <c r="AF204">
        <f t="shared" si="225"/>
        <v>0.12477109322342354</v>
      </c>
      <c r="AG204">
        <f t="shared" si="188"/>
        <v>836.93713276414621</v>
      </c>
      <c r="AH204">
        <f t="shared" si="189"/>
        <v>581.79208897824242</v>
      </c>
      <c r="AI204">
        <f t="shared" si="190"/>
        <v>836.93713276414621</v>
      </c>
      <c r="AK204" t="b">
        <f t="shared" si="226"/>
        <v>1</v>
      </c>
      <c r="AL204" t="b">
        <f t="shared" si="227"/>
        <v>1</v>
      </c>
      <c r="AM204">
        <f t="shared" si="228"/>
        <v>836.93713276414599</v>
      </c>
      <c r="AN204" t="b">
        <f t="shared" si="229"/>
        <v>1</v>
      </c>
      <c r="AO204">
        <f t="shared" si="230"/>
        <v>86.93745863175883</v>
      </c>
      <c r="AP204">
        <f>SUM(AO205:$AO$210)</f>
        <v>509.25723263472435</v>
      </c>
      <c r="AQ204" t="b">
        <f t="shared" si="191"/>
        <v>1</v>
      </c>
      <c r="AR204" t="b">
        <f t="shared" si="231"/>
        <v>1</v>
      </c>
      <c r="AS204" t="b">
        <f t="shared" si="232"/>
        <v>1</v>
      </c>
      <c r="AT204" t="b">
        <f t="shared" si="234"/>
        <v>1</v>
      </c>
      <c r="AU204">
        <f t="shared" si="192"/>
        <v>581.79208897824253</v>
      </c>
      <c r="AV204" t="b">
        <f t="shared" si="193"/>
        <v>1</v>
      </c>
      <c r="AW204" t="b">
        <f t="shared" si="194"/>
        <v>1</v>
      </c>
      <c r="AX204" t="b">
        <f t="shared" si="233"/>
        <v>1</v>
      </c>
    </row>
    <row r="205" spans="1:50" x14ac:dyDescent="0.35">
      <c r="A205">
        <v>153</v>
      </c>
      <c r="B205">
        <f t="shared" si="195"/>
        <v>19</v>
      </c>
      <c r="C205">
        <f t="shared" si="196"/>
        <v>58</v>
      </c>
      <c r="D205">
        <f t="shared" si="197"/>
        <v>4.6773630175085401E-3</v>
      </c>
      <c r="E205">
        <f t="shared" si="198"/>
        <v>3.9061836460996258E-4</v>
      </c>
      <c r="F205">
        <f t="shared" si="199"/>
        <v>0.04</v>
      </c>
      <c r="G205">
        <f t="shared" si="200"/>
        <v>3.3960531989175591E-3</v>
      </c>
      <c r="H205">
        <f t="shared" si="201"/>
        <v>0.02</v>
      </c>
      <c r="I205">
        <f t="shared" si="202"/>
        <v>1.4577216870666385</v>
      </c>
      <c r="J205">
        <f t="shared" si="203"/>
        <v>5.6192413110297212E-4</v>
      </c>
      <c r="K205">
        <f t="shared" si="204"/>
        <v>4.8834847239991423E-3</v>
      </c>
      <c r="L205">
        <f t="shared" si="205"/>
        <v>0</v>
      </c>
      <c r="M205">
        <f t="shared" si="206"/>
        <v>1.4331048028433686</v>
      </c>
      <c r="N205">
        <f t="shared" si="207"/>
        <v>105.55</v>
      </c>
      <c r="O205">
        <f t="shared" si="208"/>
        <v>2.1109999999999998</v>
      </c>
      <c r="P205">
        <f t="shared" si="209"/>
        <v>7.2886084353331926</v>
      </c>
      <c r="Q205">
        <f t="shared" si="210"/>
        <v>364.43042176665961</v>
      </c>
      <c r="R205">
        <f t="shared" si="211"/>
        <v>151.83897484477359</v>
      </c>
      <c r="S205">
        <f t="shared" si="212"/>
        <v>3.036779496895472</v>
      </c>
      <c r="T205">
        <f t="shared" si="213"/>
        <v>10.485029207635824</v>
      </c>
      <c r="U205">
        <f t="shared" si="214"/>
        <v>280.96206555148603</v>
      </c>
      <c r="V205">
        <f t="shared" si="215"/>
        <v>0.20478224809871987</v>
      </c>
      <c r="W205">
        <f t="shared" si="216"/>
        <v>-142.84968165934245</v>
      </c>
      <c r="X205">
        <f t="shared" si="217"/>
        <v>142.36254199275353</v>
      </c>
      <c r="Y205">
        <f t="shared" si="218"/>
        <v>0.99673694261856227</v>
      </c>
      <c r="Z205">
        <f t="shared" si="219"/>
        <v>0.60649178676813276</v>
      </c>
      <c r="AA205">
        <f t="shared" si="220"/>
        <v>-86.34171246203843</v>
      </c>
      <c r="AB205">
        <f t="shared" si="221"/>
        <v>92.390566875867805</v>
      </c>
      <c r="AC205">
        <f t="shared" si="222"/>
        <v>1.8478113375173564</v>
      </c>
      <c r="AD205">
        <f t="shared" si="223"/>
        <v>6.35908409845511</v>
      </c>
      <c r="AE205">
        <f t="shared" si="224"/>
        <v>170.401185150386</v>
      </c>
      <c r="AF205">
        <f t="shared" si="225"/>
        <v>0.12419875154778767</v>
      </c>
      <c r="AG205">
        <f t="shared" si="188"/>
        <v>697.31450515812219</v>
      </c>
      <c r="AH205">
        <f t="shared" si="189"/>
        <v>486.57607159965346</v>
      </c>
      <c r="AI205">
        <f t="shared" si="190"/>
        <v>697.31450515812219</v>
      </c>
      <c r="AK205" t="b">
        <f t="shared" si="226"/>
        <v>1</v>
      </c>
      <c r="AL205" t="b">
        <f t="shared" si="227"/>
        <v>1</v>
      </c>
      <c r="AM205">
        <f t="shared" si="228"/>
        <v>697.31450515812207</v>
      </c>
      <c r="AN205" t="b">
        <f t="shared" si="229"/>
        <v>1</v>
      </c>
      <c r="AO205">
        <f t="shared" si="230"/>
        <v>86.34171246203843</v>
      </c>
      <c r="AP205">
        <f>SUM(AO206:$AO$210)</f>
        <v>422.91552017268589</v>
      </c>
      <c r="AQ205" t="b">
        <f t="shared" si="191"/>
        <v>1</v>
      </c>
      <c r="AR205" t="b">
        <f t="shared" si="231"/>
        <v>1</v>
      </c>
      <c r="AS205" t="b">
        <f t="shared" si="232"/>
        <v>1</v>
      </c>
      <c r="AT205" t="b">
        <f t="shared" si="234"/>
        <v>1</v>
      </c>
      <c r="AU205">
        <f t="shared" si="192"/>
        <v>486.57607159965357</v>
      </c>
      <c r="AV205" t="b">
        <f t="shared" si="193"/>
        <v>1</v>
      </c>
      <c r="AW205" t="b">
        <f t="shared" si="194"/>
        <v>1</v>
      </c>
      <c r="AX205" t="b">
        <f t="shared" si="233"/>
        <v>1</v>
      </c>
    </row>
    <row r="206" spans="1:50" x14ac:dyDescent="0.35">
      <c r="A206">
        <v>154</v>
      </c>
      <c r="B206">
        <f t="shared" si="195"/>
        <v>19</v>
      </c>
      <c r="C206">
        <f t="shared" si="196"/>
        <v>58</v>
      </c>
      <c r="D206">
        <f t="shared" si="197"/>
        <v>4.6773630175085401E-3</v>
      </c>
      <c r="E206">
        <f t="shared" si="198"/>
        <v>3.9061836460996258E-4</v>
      </c>
      <c r="F206">
        <f t="shared" si="199"/>
        <v>0.04</v>
      </c>
      <c r="G206">
        <f t="shared" si="200"/>
        <v>3.3960531989175591E-3</v>
      </c>
      <c r="H206">
        <f t="shared" si="201"/>
        <v>0.02</v>
      </c>
      <c r="I206">
        <f t="shared" si="202"/>
        <v>1.4613168219998822</v>
      </c>
      <c r="J206">
        <f t="shared" si="203"/>
        <v>5.5979705440135951E-4</v>
      </c>
      <c r="K206">
        <f t="shared" si="204"/>
        <v>4.8649990495029955E-3</v>
      </c>
      <c r="L206">
        <f t="shared" si="205"/>
        <v>0</v>
      </c>
      <c r="M206">
        <f t="shared" si="206"/>
        <v>1.4276800067394642</v>
      </c>
      <c r="N206">
        <f t="shared" si="207"/>
        <v>105.55</v>
      </c>
      <c r="O206">
        <f t="shared" si="208"/>
        <v>2.1109999999999998</v>
      </c>
      <c r="P206">
        <f t="shared" si="209"/>
        <v>7.3065841099994113</v>
      </c>
      <c r="Q206">
        <f t="shared" si="210"/>
        <v>365.32920549997056</v>
      </c>
      <c r="R206">
        <f t="shared" si="211"/>
        <v>151.26421194011755</v>
      </c>
      <c r="S206">
        <f t="shared" si="212"/>
        <v>3.0252842388023509</v>
      </c>
      <c r="T206">
        <f t="shared" si="213"/>
        <v>10.471100780419196</v>
      </c>
      <c r="U206">
        <f t="shared" si="214"/>
        <v>279.89852720067978</v>
      </c>
      <c r="V206">
        <f t="shared" si="215"/>
        <v>0.20451021312567247</v>
      </c>
      <c r="W206">
        <f t="shared" si="216"/>
        <v>-142.33521049290945</v>
      </c>
      <c r="X206">
        <f t="shared" si="217"/>
        <v>141.84991481802314</v>
      </c>
      <c r="Y206">
        <f t="shared" si="218"/>
        <v>0.99673694261856227</v>
      </c>
      <c r="Z206">
        <f t="shared" si="219"/>
        <v>0.60451276926653763</v>
      </c>
      <c r="AA206">
        <f t="shared" si="220"/>
        <v>-85.750084826865631</v>
      </c>
      <c r="AB206">
        <f t="shared" si="221"/>
        <v>91.740502173635406</v>
      </c>
      <c r="AC206">
        <f t="shared" si="222"/>
        <v>1.8348100434727082</v>
      </c>
      <c r="AD206">
        <f t="shared" si="223"/>
        <v>6.3299141300402111</v>
      </c>
      <c r="AE206">
        <f t="shared" si="224"/>
        <v>169.20223379170824</v>
      </c>
      <c r="AF206">
        <f t="shared" si="225"/>
        <v>0.12362903527989008</v>
      </c>
      <c r="AG206">
        <f t="shared" si="188"/>
        <v>557.74741657633967</v>
      </c>
      <c r="AH206">
        <f t="shared" si="189"/>
        <v>390.66696594716859</v>
      </c>
      <c r="AI206">
        <f t="shared" si="190"/>
        <v>557.74741657633967</v>
      </c>
      <c r="AK206" t="b">
        <f t="shared" si="226"/>
        <v>1</v>
      </c>
      <c r="AL206" t="b">
        <f t="shared" si="227"/>
        <v>1</v>
      </c>
      <c r="AM206">
        <f t="shared" si="228"/>
        <v>557.74741657633956</v>
      </c>
      <c r="AN206" t="b">
        <f t="shared" si="229"/>
        <v>1</v>
      </c>
      <c r="AO206">
        <f t="shared" si="230"/>
        <v>85.750084826865631</v>
      </c>
      <c r="AP206">
        <f>SUM(AO207:$AO$210)</f>
        <v>337.1654353458203</v>
      </c>
      <c r="AQ206" t="b">
        <f t="shared" si="191"/>
        <v>1</v>
      </c>
      <c r="AR206" t="b">
        <f t="shared" si="231"/>
        <v>1</v>
      </c>
      <c r="AS206" t="b">
        <f t="shared" si="232"/>
        <v>1</v>
      </c>
      <c r="AT206" t="b">
        <f t="shared" si="234"/>
        <v>1</v>
      </c>
      <c r="AU206">
        <f t="shared" si="192"/>
        <v>390.66696594716871</v>
      </c>
      <c r="AV206" t="b">
        <f t="shared" si="193"/>
        <v>1</v>
      </c>
      <c r="AW206" t="b">
        <f t="shared" si="194"/>
        <v>1</v>
      </c>
      <c r="AX206" t="b">
        <f t="shared" si="233"/>
        <v>1</v>
      </c>
    </row>
    <row r="207" spans="1:50" x14ac:dyDescent="0.35">
      <c r="A207">
        <v>155</v>
      </c>
      <c r="B207">
        <f t="shared" si="195"/>
        <v>19</v>
      </c>
      <c r="C207">
        <f t="shared" si="196"/>
        <v>58</v>
      </c>
      <c r="D207">
        <f t="shared" si="197"/>
        <v>4.6773630175085401E-3</v>
      </c>
      <c r="E207">
        <f t="shared" si="198"/>
        <v>3.9061836460996258E-4</v>
      </c>
      <c r="F207">
        <f t="shared" si="199"/>
        <v>0.04</v>
      </c>
      <c r="G207">
        <f t="shared" si="200"/>
        <v>3.3960531989175591E-3</v>
      </c>
      <c r="H207">
        <f t="shared" si="201"/>
        <v>0.02</v>
      </c>
      <c r="I207">
        <f t="shared" si="202"/>
        <v>1.4649208235057394</v>
      </c>
      <c r="J207">
        <f t="shared" si="203"/>
        <v>5.5767802941890984E-4</v>
      </c>
      <c r="K207">
        <f t="shared" si="204"/>
        <v>4.8465833496624255E-3</v>
      </c>
      <c r="L207">
        <f t="shared" si="205"/>
        <v>0</v>
      </c>
      <c r="M207">
        <f t="shared" si="206"/>
        <v>1.4222757453603827</v>
      </c>
      <c r="N207">
        <f t="shared" si="207"/>
        <v>105.55</v>
      </c>
      <c r="O207">
        <f t="shared" si="208"/>
        <v>2.1109999999999998</v>
      </c>
      <c r="P207">
        <f t="shared" si="209"/>
        <v>7.3246041175286969</v>
      </c>
      <c r="Q207">
        <f t="shared" si="210"/>
        <v>366.23020587643487</v>
      </c>
      <c r="R207">
        <f t="shared" si="211"/>
        <v>150.69162471135044</v>
      </c>
      <c r="S207">
        <f t="shared" si="212"/>
        <v>3.0138324942270089</v>
      </c>
      <c r="T207">
        <f t="shared" si="213"/>
        <v>10.457190855877277</v>
      </c>
      <c r="U207">
        <f t="shared" si="214"/>
        <v>278.83901470945494</v>
      </c>
      <c r="V207">
        <f t="shared" si="215"/>
        <v>0.20423853952685184</v>
      </c>
      <c r="W207">
        <f t="shared" si="216"/>
        <v>-141.82265188773565</v>
      </c>
      <c r="X207">
        <f t="shared" si="217"/>
        <v>141.33919322440715</v>
      </c>
      <c r="Y207">
        <f t="shared" si="218"/>
        <v>0.99673694261856227</v>
      </c>
      <c r="Z207">
        <f t="shared" si="219"/>
        <v>0.60254020941260911</v>
      </c>
      <c r="AA207">
        <f t="shared" si="220"/>
        <v>-85.162547083643489</v>
      </c>
      <c r="AB207">
        <f t="shared" si="221"/>
        <v>91.095011359532265</v>
      </c>
      <c r="AC207">
        <f t="shared" si="222"/>
        <v>1.8219002271906455</v>
      </c>
      <c r="AD207">
        <f t="shared" si="223"/>
        <v>6.3008779681679155</v>
      </c>
      <c r="AE207">
        <f t="shared" si="224"/>
        <v>168.01171831544056</v>
      </c>
      <c r="AF207">
        <f t="shared" si="225"/>
        <v>0.12306193237663475</v>
      </c>
      <c r="AG207">
        <f t="shared" si="188"/>
        <v>418.23414325799723</v>
      </c>
      <c r="AH207">
        <f t="shared" si="189"/>
        <v>294.05981549099903</v>
      </c>
      <c r="AI207">
        <f t="shared" si="190"/>
        <v>418.23414325799723</v>
      </c>
      <c r="AK207" t="b">
        <f t="shared" si="226"/>
        <v>1</v>
      </c>
      <c r="AL207" t="b">
        <f t="shared" si="227"/>
        <v>1</v>
      </c>
      <c r="AM207">
        <f t="shared" si="228"/>
        <v>418.23414325799723</v>
      </c>
      <c r="AN207" t="b">
        <f t="shared" si="229"/>
        <v>1</v>
      </c>
      <c r="AO207">
        <f t="shared" si="230"/>
        <v>85.162547083643489</v>
      </c>
      <c r="AP207">
        <f>SUM(AO208:$AO$210)</f>
        <v>252.00288826217678</v>
      </c>
      <c r="AQ207" t="b">
        <f t="shared" si="191"/>
        <v>1</v>
      </c>
      <c r="AR207" t="b">
        <f t="shared" si="231"/>
        <v>1</v>
      </c>
      <c r="AS207" t="b">
        <f t="shared" si="232"/>
        <v>1</v>
      </c>
      <c r="AT207" t="b">
        <f t="shared" si="234"/>
        <v>1</v>
      </c>
      <c r="AU207">
        <f t="shared" si="192"/>
        <v>294.05981549099909</v>
      </c>
      <c r="AV207" t="b">
        <f t="shared" si="193"/>
        <v>1</v>
      </c>
      <c r="AW207" t="b">
        <f t="shared" si="194"/>
        <v>1</v>
      </c>
      <c r="AX207" t="b">
        <f t="shared" si="233"/>
        <v>1</v>
      </c>
    </row>
    <row r="208" spans="1:50" x14ac:dyDescent="0.35">
      <c r="A208">
        <v>156</v>
      </c>
      <c r="B208">
        <f t="shared" si="195"/>
        <v>19</v>
      </c>
      <c r="C208">
        <f t="shared" si="196"/>
        <v>58</v>
      </c>
      <c r="D208">
        <f t="shared" si="197"/>
        <v>4.6773630175085401E-3</v>
      </c>
      <c r="E208">
        <f t="shared" si="198"/>
        <v>3.9061836460996258E-4</v>
      </c>
      <c r="F208">
        <f t="shared" si="199"/>
        <v>0.04</v>
      </c>
      <c r="G208">
        <f t="shared" si="200"/>
        <v>3.3960531989175591E-3</v>
      </c>
      <c r="H208">
        <f t="shared" si="201"/>
        <v>0.02</v>
      </c>
      <c r="I208">
        <f t="shared" si="202"/>
        <v>1.4685337134515697</v>
      </c>
      <c r="J208">
        <f t="shared" si="203"/>
        <v>5.5556702567708825E-4</v>
      </c>
      <c r="K208">
        <f t="shared" si="204"/>
        <v>4.8282373595992193E-3</v>
      </c>
      <c r="L208">
        <f t="shared" si="205"/>
        <v>0</v>
      </c>
      <c r="M208">
        <f t="shared" si="206"/>
        <v>1.4168919409751064</v>
      </c>
      <c r="N208">
        <f t="shared" si="207"/>
        <v>105.55</v>
      </c>
      <c r="O208">
        <f t="shared" si="208"/>
        <v>2.1109999999999998</v>
      </c>
      <c r="P208">
        <f t="shared" si="209"/>
        <v>7.3426685672578484</v>
      </c>
      <c r="Q208">
        <f t="shared" si="210"/>
        <v>367.1334283628924</v>
      </c>
      <c r="R208">
        <f t="shared" si="211"/>
        <v>150.12120492278839</v>
      </c>
      <c r="S208">
        <f t="shared" si="212"/>
        <v>3.002424098455768</v>
      </c>
      <c r="T208">
        <f t="shared" si="213"/>
        <v>10.44329940943091</v>
      </c>
      <c r="U208">
        <f t="shared" si="214"/>
        <v>277.78351283854414</v>
      </c>
      <c r="V208">
        <f t="shared" si="215"/>
        <v>0.20396722682220447</v>
      </c>
      <c r="W208">
        <f t="shared" si="216"/>
        <v>-141.31199865046466</v>
      </c>
      <c r="X208">
        <f t="shared" si="217"/>
        <v>140.8303700449714</v>
      </c>
      <c r="Y208">
        <f t="shared" si="218"/>
        <v>0.99673694261856227</v>
      </c>
      <c r="Z208">
        <f t="shared" si="219"/>
        <v>0.60057408613467222</v>
      </c>
      <c r="AA208">
        <f t="shared" si="220"/>
        <v>-84.579070789766405</v>
      </c>
      <c r="AB208">
        <f t="shared" si="221"/>
        <v>90.454062251450125</v>
      </c>
      <c r="AC208">
        <f t="shared" si="222"/>
        <v>1.8090812450290026</v>
      </c>
      <c r="AD208">
        <f t="shared" si="223"/>
        <v>6.2719749990497311</v>
      </c>
      <c r="AE208">
        <f t="shared" si="224"/>
        <v>166.82957936628765</v>
      </c>
      <c r="AF208">
        <f t="shared" si="225"/>
        <v>0.12249743085016886</v>
      </c>
      <c r="AG208">
        <f t="shared" si="188"/>
        <v>278.77296296608341</v>
      </c>
      <c r="AH208">
        <f t="shared" si="189"/>
        <v>196.74962846794907</v>
      </c>
      <c r="AI208">
        <f t="shared" si="190"/>
        <v>278.77296296608341</v>
      </c>
      <c r="AK208" t="b">
        <f t="shared" si="226"/>
        <v>1</v>
      </c>
      <c r="AL208" t="b">
        <f t="shared" si="227"/>
        <v>1</v>
      </c>
      <c r="AM208">
        <f t="shared" si="228"/>
        <v>278.77296296608341</v>
      </c>
      <c r="AN208" t="b">
        <f t="shared" si="229"/>
        <v>1</v>
      </c>
      <c r="AO208">
        <f t="shared" si="230"/>
        <v>84.579070789766405</v>
      </c>
      <c r="AP208">
        <f>SUM(AO209:$AO$210)</f>
        <v>167.42381747241041</v>
      </c>
      <c r="AQ208" t="b">
        <f t="shared" si="191"/>
        <v>1</v>
      </c>
      <c r="AR208" t="b">
        <f t="shared" si="231"/>
        <v>1</v>
      </c>
      <c r="AS208" t="b">
        <f t="shared" si="232"/>
        <v>1</v>
      </c>
      <c r="AT208" t="b">
        <f t="shared" si="234"/>
        <v>1</v>
      </c>
      <c r="AU208">
        <f t="shared" si="192"/>
        <v>196.74962846794901</v>
      </c>
      <c r="AV208" t="b">
        <f t="shared" si="193"/>
        <v>1</v>
      </c>
      <c r="AW208" t="b">
        <f t="shared" si="194"/>
        <v>1</v>
      </c>
      <c r="AX208" t="b">
        <f t="shared" si="233"/>
        <v>1</v>
      </c>
    </row>
    <row r="209" spans="1:50" x14ac:dyDescent="0.35">
      <c r="A209">
        <v>157</v>
      </c>
      <c r="B209">
        <f t="shared" si="195"/>
        <v>19</v>
      </c>
      <c r="C209">
        <f t="shared" si="196"/>
        <v>58</v>
      </c>
      <c r="D209">
        <f t="shared" si="197"/>
        <v>4.6773630175085401E-3</v>
      </c>
      <c r="E209">
        <f t="shared" si="198"/>
        <v>3.9061836460996258E-4</v>
      </c>
      <c r="F209">
        <f t="shared" si="199"/>
        <v>0.04</v>
      </c>
      <c r="G209">
        <f t="shared" si="200"/>
        <v>3.3960531989175591E-3</v>
      </c>
      <c r="H209">
        <f t="shared" si="201"/>
        <v>0.02</v>
      </c>
      <c r="I209">
        <f t="shared" si="202"/>
        <v>1.4721555137586642</v>
      </c>
      <c r="J209">
        <f t="shared" si="203"/>
        <v>5.5346401281273171E-4</v>
      </c>
      <c r="K209">
        <f t="shared" si="204"/>
        <v>4.8099608154378208E-3</v>
      </c>
      <c r="L209">
        <f t="shared" si="205"/>
        <v>0</v>
      </c>
      <c r="M209">
        <f t="shared" si="206"/>
        <v>1.411528516146856</v>
      </c>
      <c r="N209">
        <f t="shared" si="207"/>
        <v>105.55</v>
      </c>
      <c r="O209">
        <f t="shared" si="208"/>
        <v>2.1109999999999998</v>
      </c>
      <c r="P209">
        <f t="shared" si="209"/>
        <v>7.3607775687933206</v>
      </c>
      <c r="Q209">
        <f t="shared" si="210"/>
        <v>368.03887843966606</v>
      </c>
      <c r="R209">
        <f t="shared" si="211"/>
        <v>149.55294436992247</v>
      </c>
      <c r="S209">
        <f t="shared" si="212"/>
        <v>2.9910588873984496</v>
      </c>
      <c r="T209">
        <f t="shared" si="213"/>
        <v>10.429426416533593</v>
      </c>
      <c r="U209">
        <f t="shared" si="214"/>
        <v>276.73200640636583</v>
      </c>
      <c r="V209">
        <f t="shared" si="215"/>
        <v>0.20369627453231476</v>
      </c>
      <c r="W209">
        <f t="shared" si="216"/>
        <v>-140.80324361490773</v>
      </c>
      <c r="X209">
        <f t="shared" si="217"/>
        <v>140.32343813984951</v>
      </c>
      <c r="Y209">
        <f t="shared" si="218"/>
        <v>0.99673694261856227</v>
      </c>
      <c r="Z209">
        <f t="shared" si="219"/>
        <v>0.59861437842981036</v>
      </c>
      <c r="AA209">
        <f t="shared" si="220"/>
        <v>-83.999627701219978</v>
      </c>
      <c r="AB209">
        <f t="shared" si="221"/>
        <v>89.817622893715665</v>
      </c>
      <c r="AC209">
        <f t="shared" si="222"/>
        <v>1.7963524578743133</v>
      </c>
      <c r="AD209">
        <f t="shared" si="223"/>
        <v>6.2432046117127014</v>
      </c>
      <c r="AE209">
        <f t="shared" si="224"/>
        <v>165.65575800658098</v>
      </c>
      <c r="AF209">
        <f t="shared" si="225"/>
        <v>0.12193551876762961</v>
      </c>
      <c r="AG209">
        <f t="shared" si="188"/>
        <v>139.36215496529744</v>
      </c>
      <c r="AH209">
        <f t="shared" si="189"/>
        <v>98.731377631479702</v>
      </c>
      <c r="AI209">
        <f t="shared" si="190"/>
        <v>139.36215496529744</v>
      </c>
      <c r="AK209" t="b">
        <f t="shared" si="226"/>
        <v>1</v>
      </c>
      <c r="AL209" t="b">
        <f t="shared" si="227"/>
        <v>1</v>
      </c>
      <c r="AM209">
        <f t="shared" si="228"/>
        <v>139.36215496529752</v>
      </c>
      <c r="AN209" t="b">
        <f t="shared" si="229"/>
        <v>1</v>
      </c>
      <c r="AO209">
        <f t="shared" si="230"/>
        <v>83.999627701219978</v>
      </c>
      <c r="AP209">
        <f>SUM(AO210:$AO$210)</f>
        <v>83.424189771190413</v>
      </c>
      <c r="AQ209" t="b">
        <f t="shared" si="191"/>
        <v>1</v>
      </c>
      <c r="AR209" t="b">
        <f t="shared" si="231"/>
        <v>1</v>
      </c>
      <c r="AS209" t="b">
        <f t="shared" si="232"/>
        <v>1</v>
      </c>
      <c r="AT209" t="b">
        <f t="shared" si="234"/>
        <v>1</v>
      </c>
      <c r="AU209">
        <f t="shared" si="192"/>
        <v>98.731377631479717</v>
      </c>
      <c r="AV209" t="b">
        <f t="shared" si="193"/>
        <v>1</v>
      </c>
      <c r="AW209" t="b">
        <f t="shared" si="194"/>
        <v>1</v>
      </c>
      <c r="AX209" t="b">
        <f t="shared" si="233"/>
        <v>1</v>
      </c>
    </row>
    <row r="210" spans="1:50" x14ac:dyDescent="0.35">
      <c r="A210">
        <v>158</v>
      </c>
      <c r="B210">
        <f t="shared" si="195"/>
        <v>19</v>
      </c>
      <c r="C210">
        <f t="shared" si="196"/>
        <v>58</v>
      </c>
      <c r="D210">
        <f t="shared" si="197"/>
        <v>4.6773630175085401E-3</v>
      </c>
      <c r="E210">
        <f t="shared" si="198"/>
        <v>3.9061836460996258E-4</v>
      </c>
      <c r="F210">
        <f t="shared" si="199"/>
        <v>0.04</v>
      </c>
      <c r="G210">
        <f t="shared" si="200"/>
        <v>3.3960531989175591E-3</v>
      </c>
      <c r="H210">
        <f t="shared" si="201"/>
        <v>0.02</v>
      </c>
      <c r="I210">
        <f t="shared" si="202"/>
        <v>1.4757862464023772</v>
      </c>
      <c r="J210">
        <f t="shared" si="203"/>
        <v>5.5136896057761202E-4</v>
      </c>
      <c r="K210">
        <f t="shared" si="204"/>
        <v>4.7917534543015323E-3</v>
      </c>
      <c r="L210">
        <f t="shared" si="205"/>
        <v>1.4061853937319768</v>
      </c>
      <c r="M210">
        <f t="shared" si="206"/>
        <v>0</v>
      </c>
      <c r="N210">
        <f t="shared" si="207"/>
        <v>105.55</v>
      </c>
      <c r="O210">
        <f t="shared" si="208"/>
        <v>2.1109999999999998</v>
      </c>
      <c r="P210">
        <f t="shared" si="209"/>
        <v>7.3789312320118858</v>
      </c>
      <c r="Q210">
        <f t="shared" si="210"/>
        <v>368.94656160059429</v>
      </c>
      <c r="R210">
        <f t="shared" si="211"/>
        <v>148.98683487930066</v>
      </c>
      <c r="S210">
        <f t="shared" si="212"/>
        <v>2.9797366975860133</v>
      </c>
      <c r="T210">
        <f t="shared" si="213"/>
        <v>10.41557185267143</v>
      </c>
      <c r="U210">
        <f t="shared" si="214"/>
        <v>275.68448028880601</v>
      </c>
      <c r="V210">
        <f t="shared" si="215"/>
        <v>0.20342568217840359</v>
      </c>
      <c r="W210">
        <f t="shared" si="216"/>
        <v>-140.2963796419412</v>
      </c>
      <c r="X210">
        <f t="shared" si="217"/>
        <v>139.8183903961403</v>
      </c>
      <c r="Y210">
        <f t="shared" si="218"/>
        <v>0.99673694261856227</v>
      </c>
      <c r="Z210">
        <f t="shared" si="219"/>
        <v>0.59666106536364016</v>
      </c>
      <c r="AA210">
        <f t="shared" si="220"/>
        <v>-83.424189771190413</v>
      </c>
      <c r="AB210">
        <f t="shared" si="221"/>
        <v>89.185661555497347</v>
      </c>
      <c r="AC210">
        <f t="shared" si="222"/>
        <v>1.7837132311099471</v>
      </c>
      <c r="AD210">
        <f t="shared" si="223"/>
        <v>6.2145661979864792</v>
      </c>
      <c r="AE210">
        <f t="shared" si="224"/>
        <v>164.49019571334046</v>
      </c>
      <c r="AF210">
        <f t="shared" si="225"/>
        <v>0.12137618425089156</v>
      </c>
      <c r="AG210">
        <v>0</v>
      </c>
      <c r="AH210">
        <f t="shared" si="189"/>
        <v>0</v>
      </c>
      <c r="AI210">
        <f t="shared" si="190"/>
        <v>0</v>
      </c>
      <c r="AK210" t="b">
        <f t="shared" si="226"/>
        <v>1</v>
      </c>
      <c r="AL210" t="b">
        <f t="shared" si="227"/>
        <v>1</v>
      </c>
      <c r="AM210">
        <f t="shared" si="228"/>
        <v>7.2969408293488414E-14</v>
      </c>
      <c r="AN210" t="b">
        <f t="shared" si="229"/>
        <v>1</v>
      </c>
      <c r="AO210">
        <f t="shared" si="230"/>
        <v>83.424189771190413</v>
      </c>
      <c r="AR210" t="b">
        <f t="shared" si="231"/>
        <v>1</v>
      </c>
      <c r="AS210" t="b">
        <f t="shared" si="232"/>
        <v>1</v>
      </c>
      <c r="AT210" t="b">
        <f t="shared" si="234"/>
        <v>1</v>
      </c>
      <c r="AW210" t="b">
        <f t="shared" si="194"/>
        <v>1</v>
      </c>
      <c r="AX210" t="b">
        <f t="shared" si="233"/>
        <v>1</v>
      </c>
    </row>
    <row r="212" spans="1:50" x14ac:dyDescent="0.35">
      <c r="A212" s="1" t="s">
        <v>228</v>
      </c>
    </row>
    <row r="213" spans="1:50" x14ac:dyDescent="0.35">
      <c r="A213" t="s">
        <v>198</v>
      </c>
      <c r="B213">
        <f>age_at_entry</f>
        <v>39</v>
      </c>
      <c r="C213" t="s">
        <v>35</v>
      </c>
      <c r="D213" t="s">
        <v>192</v>
      </c>
    </row>
    <row r="214" spans="1:50" x14ac:dyDescent="0.35">
      <c r="A214" t="s">
        <v>199</v>
      </c>
      <c r="B214">
        <f>dur_m</f>
        <v>82</v>
      </c>
      <c r="C214" t="s">
        <v>200</v>
      </c>
      <c r="D214" t="s">
        <v>201</v>
      </c>
    </row>
    <row r="215" spans="1:50" x14ac:dyDescent="0.35">
      <c r="A215" t="s">
        <v>202</v>
      </c>
      <c r="B215">
        <f>term_m</f>
        <v>240</v>
      </c>
      <c r="C215" t="s">
        <v>200</v>
      </c>
      <c r="D215" t="s">
        <v>201</v>
      </c>
    </row>
    <row r="216" spans="1:50" x14ac:dyDescent="0.35">
      <c r="A216" t="s">
        <v>203</v>
      </c>
      <c r="B216">
        <f>rem_m</f>
        <v>158</v>
      </c>
      <c r="C216" t="s">
        <v>200</v>
      </c>
      <c r="D216" t="s">
        <v>201</v>
      </c>
    </row>
    <row r="217" spans="1:50" x14ac:dyDescent="0.35">
      <c r="A217" t="s">
        <v>204</v>
      </c>
      <c r="B217">
        <f>prem_term_m</f>
        <v>240</v>
      </c>
      <c r="C217" t="s">
        <v>200</v>
      </c>
      <c r="D217" t="s">
        <v>201</v>
      </c>
    </row>
    <row r="218" spans="1:50" x14ac:dyDescent="0.35">
      <c r="A218" t="s">
        <v>205</v>
      </c>
      <c r="B218">
        <f>prem_rem_m</f>
        <v>158</v>
      </c>
      <c r="C218" t="s">
        <v>200</v>
      </c>
      <c r="D218" t="s">
        <v>201</v>
      </c>
    </row>
    <row r="219" spans="1:50" x14ac:dyDescent="0.35">
      <c r="A219" t="s">
        <v>206</v>
      </c>
      <c r="B219">
        <f>dur_y_last</f>
        <v>19</v>
      </c>
      <c r="C219" t="s">
        <v>200</v>
      </c>
      <c r="D219" t="s">
        <v>192</v>
      </c>
    </row>
    <row r="220" spans="1:50" x14ac:dyDescent="0.35">
      <c r="A220" t="s">
        <v>229</v>
      </c>
      <c r="B220">
        <f>SUM($AB$53:$AB$210)</f>
        <v>25545.751920519408</v>
      </c>
      <c r="C220" t="s">
        <v>84</v>
      </c>
      <c r="D220" t="s">
        <v>83</v>
      </c>
    </row>
    <row r="221" spans="1:50" x14ac:dyDescent="0.35">
      <c r="A221" t="s">
        <v>230</v>
      </c>
      <c r="B221">
        <f>SUM($AC$53:$AC$210)</f>
        <v>510.91503841038815</v>
      </c>
      <c r="C221" t="s">
        <v>84</v>
      </c>
      <c r="D221" t="s">
        <v>83</v>
      </c>
    </row>
    <row r="222" spans="1:50" x14ac:dyDescent="0.35">
      <c r="A222" t="s">
        <v>231</v>
      </c>
      <c r="B222">
        <f>SUM($AD$53:$AD$210)</f>
        <v>1425.6890771208728</v>
      </c>
      <c r="C222" t="s">
        <v>84</v>
      </c>
      <c r="D222" t="s">
        <v>83</v>
      </c>
    </row>
    <row r="223" spans="1:50" x14ac:dyDescent="0.35">
      <c r="A223" t="s">
        <v>232</v>
      </c>
      <c r="B223">
        <f>SUM($AE$53:$AE$210)</f>
        <v>26085.51838164798</v>
      </c>
      <c r="C223" t="s">
        <v>84</v>
      </c>
      <c r="D223" t="s">
        <v>83</v>
      </c>
    </row>
    <row r="224" spans="1:50" x14ac:dyDescent="0.35">
      <c r="A224" t="s">
        <v>233</v>
      </c>
      <c r="B224">
        <f>SUM($AF$53:$AF$210)</f>
        <v>15.997987145587784</v>
      </c>
      <c r="C224" t="s">
        <v>84</v>
      </c>
      <c r="D224" t="s">
        <v>83</v>
      </c>
    </row>
    <row r="225" spans="1:4" x14ac:dyDescent="0.35">
      <c r="A225" t="s">
        <v>234</v>
      </c>
      <c r="B225">
        <f>B220-B221-B222-B223-B224</f>
        <v>-2492.3685638054199</v>
      </c>
      <c r="C225" t="s">
        <v>84</v>
      </c>
      <c r="D225" t="s">
        <v>83</v>
      </c>
    </row>
    <row r="226" spans="1:4" x14ac:dyDescent="0.35">
      <c r="A226" t="s">
        <v>235</v>
      </c>
      <c r="B226">
        <f>$AG$52</f>
        <v>2492.3685638054153</v>
      </c>
      <c r="C226" t="s">
        <v>92</v>
      </c>
      <c r="D226" t="s">
        <v>236</v>
      </c>
    </row>
    <row r="227" spans="1:4" x14ac:dyDescent="0.35">
      <c r="A227" t="s">
        <v>237</v>
      </c>
      <c r="B227">
        <f>$AH$52</f>
        <v>996.9474255221661</v>
      </c>
      <c r="C227" t="s">
        <v>95</v>
      </c>
      <c r="D227" t="s">
        <v>238</v>
      </c>
    </row>
    <row r="228" spans="1:4" x14ac:dyDescent="0.35">
      <c r="A228" t="s">
        <v>239</v>
      </c>
      <c r="B228">
        <f>$AI$52</f>
        <v>2492.3685638054153</v>
      </c>
      <c r="C228" t="s">
        <v>97</v>
      </c>
      <c r="D228" t="s">
        <v>240</v>
      </c>
    </row>
    <row r="229" spans="1:4" x14ac:dyDescent="0.35">
      <c r="A229" t="s">
        <v>241</v>
      </c>
      <c r="B229">
        <f>$L$210</f>
        <v>1.4061853937319768</v>
      </c>
      <c r="C229" t="s">
        <v>53</v>
      </c>
      <c r="D229" t="s">
        <v>242</v>
      </c>
    </row>
    <row r="231" spans="1:4" x14ac:dyDescent="0.35">
      <c r="A231" s="1" t="s">
        <v>243</v>
      </c>
    </row>
    <row r="232" spans="1:4" x14ac:dyDescent="0.35">
      <c r="A232" t="s">
        <v>244</v>
      </c>
      <c r="B232">
        <f>sum_assured*pols_if_init</f>
        <v>1250000</v>
      </c>
      <c r="D232" t="s">
        <v>245</v>
      </c>
    </row>
    <row r="233" spans="1:4" x14ac:dyDescent="0.35">
      <c r="A233" t="s">
        <v>246</v>
      </c>
      <c r="B233">
        <f>sum_assured</f>
        <v>500000</v>
      </c>
      <c r="D233" t="s">
        <v>247</v>
      </c>
    </row>
    <row r="234" spans="1:4" x14ac:dyDescent="0.35">
      <c r="A234" t="s">
        <v>248</v>
      </c>
      <c r="B234">
        <f>pols_if_init</f>
        <v>2.5</v>
      </c>
      <c r="D234" t="s">
        <v>249</v>
      </c>
    </row>
    <row r="235" spans="1:4" x14ac:dyDescent="0.35">
      <c r="A235" t="s">
        <v>250</v>
      </c>
      <c r="B235">
        <f>SUMPRODUCT($J$53:$J$210+$K$53:$K$210+$L$53:$L$210)</f>
        <v>2.5000000000000018</v>
      </c>
      <c r="D235" t="s">
        <v>251</v>
      </c>
    </row>
    <row r="236" spans="1:4" x14ac:dyDescent="0.35">
      <c r="A236" t="s">
        <v>252</v>
      </c>
      <c r="B236">
        <f>SUM($AA$53:$AA$210)</f>
        <v>-2492.3685638054167</v>
      </c>
      <c r="D236" t="s">
        <v>253</v>
      </c>
    </row>
    <row r="238" spans="1:4" x14ac:dyDescent="0.35">
      <c r="A238" t="s">
        <v>128</v>
      </c>
      <c r="B238" t="b">
        <f>AND($AK$52:$AK$210)</f>
        <v>1</v>
      </c>
      <c r="D238" t="s">
        <v>129</v>
      </c>
    </row>
    <row r="239" spans="1:4" x14ac:dyDescent="0.35">
      <c r="A239" t="s">
        <v>130</v>
      </c>
      <c r="B239" t="b">
        <f>AND($AL$53:$AL$210)</f>
        <v>1</v>
      </c>
      <c r="D239" t="s">
        <v>131</v>
      </c>
    </row>
    <row r="240" spans="1:4" x14ac:dyDescent="0.35">
      <c r="A240" t="s">
        <v>132</v>
      </c>
      <c r="B240" t="b">
        <f>AND($AG$210=0,$M$210=0)</f>
        <v>1</v>
      </c>
      <c r="D240" t="s">
        <v>133</v>
      </c>
    </row>
    <row r="241" spans="1:4" x14ac:dyDescent="0.35">
      <c r="A241" t="s">
        <v>134</v>
      </c>
      <c r="B241" t="b">
        <f>AND($AN$53:$AN$210)</f>
        <v>1</v>
      </c>
      <c r="D241" t="s">
        <v>135</v>
      </c>
    </row>
    <row r="242" spans="1:4" x14ac:dyDescent="0.35">
      <c r="A242" t="s">
        <v>136</v>
      </c>
      <c r="B242" t="b">
        <f>ABS(reserve_0-(-pv_net_cf))&lt;=0.000000001*MAX(ABS(reserve_0),ABS(pv_net_cf),scale_money)</f>
        <v>1</v>
      </c>
      <c r="D242" t="s">
        <v>137</v>
      </c>
    </row>
    <row r="243" spans="1:4" x14ac:dyDescent="0.35">
      <c r="A243" t="s">
        <v>138</v>
      </c>
      <c r="B243" t="b">
        <f>AND($AQ$52:$AQ$209)</f>
        <v>1</v>
      </c>
      <c r="D243" t="s">
        <v>139</v>
      </c>
    </row>
    <row r="244" spans="1:4" x14ac:dyDescent="0.35">
      <c r="A244" t="s">
        <v>140</v>
      </c>
      <c r="B244" t="b">
        <f>AND($AR$53:$AR$210)</f>
        <v>1</v>
      </c>
      <c r="D244" t="s">
        <v>141</v>
      </c>
    </row>
    <row r="245" spans="1:4" x14ac:dyDescent="0.35">
      <c r="A245" t="s">
        <v>142</v>
      </c>
      <c r="B245" t="b">
        <f>AND($AS$53:$AS$210)</f>
        <v>1</v>
      </c>
      <c r="D245" t="s">
        <v>143</v>
      </c>
    </row>
    <row r="246" spans="1:4" x14ac:dyDescent="0.35">
      <c r="A246" t="s">
        <v>144</v>
      </c>
      <c r="B246" t="b">
        <f>SUMPRODUCT(--($N$53:$N$210&lt;&gt;0))=prem_rem_m</f>
        <v>1</v>
      </c>
      <c r="D246" t="s">
        <v>145</v>
      </c>
    </row>
    <row r="247" spans="1:4" x14ac:dyDescent="0.35">
      <c r="A247" t="s">
        <v>146</v>
      </c>
      <c r="B247" t="b">
        <f>AND($AT$53:$AT$210)</f>
        <v>1</v>
      </c>
      <c r="D247" t="s">
        <v>147</v>
      </c>
    </row>
    <row r="248" spans="1:4" x14ac:dyDescent="0.35">
      <c r="A248" t="s">
        <v>148</v>
      </c>
      <c r="B248" t="b">
        <f>AND($AV$52:$AV$209)</f>
        <v>1</v>
      </c>
      <c r="D248" t="s">
        <v>149</v>
      </c>
    </row>
    <row r="249" spans="1:4" x14ac:dyDescent="0.35">
      <c r="A249" t="s">
        <v>150</v>
      </c>
      <c r="B249" t="b">
        <f>AND($AW$52:$AW$210)</f>
        <v>1</v>
      </c>
      <c r="D249" t="s">
        <v>151</v>
      </c>
    </row>
    <row r="250" spans="1:4" x14ac:dyDescent="0.35">
      <c r="A250" t="s">
        <v>152</v>
      </c>
      <c r="B250" t="b">
        <f>ABS(exits_sum-scale_count)&lt;=0.000000001*MAX(ABS(exits_sum),ABS(scale_count),scale_count)</f>
        <v>1</v>
      </c>
      <c r="D250" t="s">
        <v>153</v>
      </c>
    </row>
    <row r="251" spans="1:4" x14ac:dyDescent="0.35">
      <c r="A251" t="s">
        <v>154</v>
      </c>
      <c r="B251" t="b">
        <f>ABS(pv_net_cf-pv_net_cf_t_sum)&lt;=0.000000001*MAX(ABS(pv_net_cf),ABS(pv_net_cf_t_sum),scale_money)</f>
        <v>1</v>
      </c>
      <c r="D251" t="s">
        <v>155</v>
      </c>
    </row>
    <row r="252" spans="1:4" x14ac:dyDescent="0.35">
      <c r="A252" t="s">
        <v>156</v>
      </c>
      <c r="B252" t="b">
        <f>AND($AX$53:$AX$210)</f>
        <v>1</v>
      </c>
      <c r="D252" t="s">
        <v>157</v>
      </c>
    </row>
    <row r="253" spans="1:4" x14ac:dyDescent="0.35">
      <c r="A253" t="s">
        <v>158</v>
      </c>
      <c r="B253" t="b">
        <f>MAX($A$52:$A$210)=rem_m</f>
        <v>1</v>
      </c>
      <c r="D253" t="s">
        <v>159</v>
      </c>
    </row>
    <row r="254" spans="1:4" x14ac:dyDescent="0.35">
      <c r="A254" s="1" t="s">
        <v>160</v>
      </c>
      <c r="B254" t="b">
        <f>AND($B$238:$B$253)</f>
        <v>1</v>
      </c>
      <c r="D254" t="s">
        <v>161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44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20" customWidth="1"/>
    <col min="2" max="50" width="15" customWidth="1"/>
  </cols>
  <sheetData>
    <row r="1" spans="1:4" x14ac:dyDescent="0.35">
      <c r="A1" s="1" t="s">
        <v>177</v>
      </c>
    </row>
    <row r="2" spans="1:4" x14ac:dyDescent="0.35">
      <c r="A2" t="s">
        <v>178</v>
      </c>
      <c r="B2" s="2">
        <v>46388</v>
      </c>
      <c r="C2" t="s">
        <v>179</v>
      </c>
      <c r="D2" t="s">
        <v>180</v>
      </c>
    </row>
    <row r="3" spans="1:4" x14ac:dyDescent="0.35">
      <c r="A3" t="s">
        <v>181</v>
      </c>
      <c r="B3" t="s">
        <v>260</v>
      </c>
      <c r="C3" t="s">
        <v>183</v>
      </c>
      <c r="D3" t="s">
        <v>184</v>
      </c>
    </row>
    <row r="4" spans="1:4" x14ac:dyDescent="0.35">
      <c r="A4" t="s">
        <v>185</v>
      </c>
      <c r="B4" t="s">
        <v>175</v>
      </c>
      <c r="C4" t="s">
        <v>183</v>
      </c>
      <c r="D4" t="s">
        <v>186</v>
      </c>
    </row>
    <row r="5" spans="1:4" x14ac:dyDescent="0.35">
      <c r="A5" t="s">
        <v>187</v>
      </c>
      <c r="B5" s="2">
        <v>21550</v>
      </c>
      <c r="C5" t="s">
        <v>183</v>
      </c>
      <c r="D5" t="s">
        <v>188</v>
      </c>
    </row>
    <row r="6" spans="1:4" x14ac:dyDescent="0.35">
      <c r="A6" t="s">
        <v>189</v>
      </c>
      <c r="B6" s="2">
        <v>40543</v>
      </c>
      <c r="C6" t="s">
        <v>183</v>
      </c>
      <c r="D6" t="s">
        <v>188</v>
      </c>
    </row>
    <row r="7" spans="1:4" x14ac:dyDescent="0.35">
      <c r="A7" t="s">
        <v>190</v>
      </c>
      <c r="B7" s="2">
        <v>47848</v>
      </c>
      <c r="C7" t="s">
        <v>183</v>
      </c>
      <c r="D7" t="s">
        <v>188</v>
      </c>
    </row>
    <row r="8" spans="1:4" x14ac:dyDescent="0.35">
      <c r="A8" t="s">
        <v>191</v>
      </c>
      <c r="B8">
        <v>10</v>
      </c>
      <c r="C8" t="s">
        <v>183</v>
      </c>
      <c r="D8" t="s">
        <v>192</v>
      </c>
    </row>
    <row r="9" spans="1:4" x14ac:dyDescent="0.35">
      <c r="A9" t="s">
        <v>193</v>
      </c>
      <c r="B9">
        <v>120000</v>
      </c>
      <c r="C9" t="s">
        <v>183</v>
      </c>
      <c r="D9" t="s">
        <v>60</v>
      </c>
    </row>
    <row r="10" spans="1:4" x14ac:dyDescent="0.35">
      <c r="A10" t="s">
        <v>194</v>
      </c>
      <c r="B10">
        <v>128.12</v>
      </c>
      <c r="C10" t="s">
        <v>183</v>
      </c>
      <c r="D10" t="s">
        <v>195</v>
      </c>
    </row>
    <row r="11" spans="1:4" x14ac:dyDescent="0.35">
      <c r="A11" t="s">
        <v>196</v>
      </c>
      <c r="B11">
        <v>1</v>
      </c>
      <c r="C11" t="s">
        <v>183</v>
      </c>
      <c r="D11" t="s">
        <v>52</v>
      </c>
    </row>
    <row r="13" spans="1:4" x14ac:dyDescent="0.35">
      <c r="A13" s="1" t="s">
        <v>197</v>
      </c>
    </row>
    <row r="14" spans="1:4" x14ac:dyDescent="0.35">
      <c r="A14" t="s">
        <v>198</v>
      </c>
      <c r="B14">
        <f>YEAR(entry_date)-YEAR(birth_date)-IF(OR(MONTH(entry_date)&lt;MONTH(birth_date),AND(MONTH(entry_date)=MONTH(birth_date),DAY(entry_date)&lt;DAY(birth_date))),1,0)</f>
        <v>52</v>
      </c>
      <c r="C14" t="s">
        <v>35</v>
      </c>
      <c r="D14" t="s">
        <v>192</v>
      </c>
    </row>
    <row r="15" spans="1:4" x14ac:dyDescent="0.35">
      <c r="A15" t="s">
        <v>199</v>
      </c>
      <c r="B15">
        <f>12*(YEAR(valuation_date)-YEAR(entry_date))+(MONTH(valuation_date)-MONTH(entry_date))-IF(DAY(valuation_date)&lt;DAY(entry_date),1,0)</f>
        <v>192</v>
      </c>
      <c r="C15" t="s">
        <v>200</v>
      </c>
      <c r="D15" t="s">
        <v>201</v>
      </c>
    </row>
    <row r="16" spans="1:4" x14ac:dyDescent="0.35">
      <c r="A16" t="s">
        <v>202</v>
      </c>
      <c r="B16">
        <f>12*(YEAR(maturity_date)-YEAR(entry_date))+(MONTH(maturity_date)-MONTH(entry_date))-IF(DAY(maturity_date)&lt;DAY(entry_date),1,0)</f>
        <v>240</v>
      </c>
      <c r="C16" t="s">
        <v>200</v>
      </c>
      <c r="D16" t="s">
        <v>201</v>
      </c>
    </row>
    <row r="17" spans="1:4" x14ac:dyDescent="0.35">
      <c r="A17" t="s">
        <v>203</v>
      </c>
      <c r="B17">
        <f>term_m-dur_m</f>
        <v>48</v>
      </c>
      <c r="C17" t="s">
        <v>200</v>
      </c>
      <c r="D17" t="s">
        <v>201</v>
      </c>
    </row>
    <row r="18" spans="1:4" x14ac:dyDescent="0.35">
      <c r="A18" t="s">
        <v>204</v>
      </c>
      <c r="B18">
        <f>12*prem_term_y</f>
        <v>120</v>
      </c>
      <c r="C18" t="s">
        <v>200</v>
      </c>
      <c r="D18" t="s">
        <v>201</v>
      </c>
    </row>
    <row r="19" spans="1:4" x14ac:dyDescent="0.35">
      <c r="A19" t="s">
        <v>205</v>
      </c>
      <c r="B19">
        <f>MAX(prem_term_m-dur_m,0)</f>
        <v>0</v>
      </c>
      <c r="C19" t="s">
        <v>200</v>
      </c>
      <c r="D19" t="s">
        <v>201</v>
      </c>
    </row>
    <row r="20" spans="1:4" x14ac:dyDescent="0.35">
      <c r="A20" t="s">
        <v>206</v>
      </c>
      <c r="B20">
        <f>INT((term_m-1)/12)</f>
        <v>19</v>
      </c>
      <c r="C20" t="s">
        <v>200</v>
      </c>
      <c r="D20" t="s">
        <v>192</v>
      </c>
    </row>
    <row r="22" spans="1:4" x14ac:dyDescent="0.35">
      <c r="A22" s="1" t="s">
        <v>207</v>
      </c>
    </row>
    <row r="23" spans="1:4" x14ac:dyDescent="0.35">
      <c r="A23" t="s">
        <v>208</v>
      </c>
      <c r="B23">
        <v>0.04</v>
      </c>
      <c r="C23" t="s">
        <v>209</v>
      </c>
      <c r="D23" t="s">
        <v>210</v>
      </c>
    </row>
    <row r="24" spans="1:4" x14ac:dyDescent="0.35">
      <c r="A24" t="s">
        <v>211</v>
      </c>
      <c r="B24">
        <v>0.03</v>
      </c>
      <c r="C24" t="s">
        <v>209</v>
      </c>
      <c r="D24" t="s">
        <v>210</v>
      </c>
    </row>
    <row r="25" spans="1:4" x14ac:dyDescent="0.35">
      <c r="A25" t="s">
        <v>212</v>
      </c>
      <c r="B25">
        <f>(1+i)^(1/12)-1</f>
        <v>3.2737397821989145E-3</v>
      </c>
      <c r="C25" t="s">
        <v>209</v>
      </c>
      <c r="D25" t="s">
        <v>213</v>
      </c>
    </row>
    <row r="26" spans="1:4" x14ac:dyDescent="0.35">
      <c r="A26" t="s">
        <v>214</v>
      </c>
      <c r="B26">
        <f>(1+i)^(-1/12)</f>
        <v>0.99673694261856227</v>
      </c>
      <c r="C26" t="s">
        <v>209</v>
      </c>
      <c r="D26" t="s">
        <v>78</v>
      </c>
    </row>
    <row r="27" spans="1:4" x14ac:dyDescent="0.35">
      <c r="A27" t="s">
        <v>215</v>
      </c>
      <c r="B27">
        <f>(1+e)^(1/12)-1</f>
        <v>2.4662697723036864E-3</v>
      </c>
      <c r="C27" t="s">
        <v>209</v>
      </c>
      <c r="D27" t="s">
        <v>213</v>
      </c>
    </row>
    <row r="28" spans="1:4" x14ac:dyDescent="0.35">
      <c r="A28" t="s">
        <v>163</v>
      </c>
      <c r="B28">
        <v>2.0000000000000001E-4</v>
      </c>
      <c r="C28" t="s">
        <v>39</v>
      </c>
      <c r="D28" t="s">
        <v>164</v>
      </c>
    </row>
    <row r="29" spans="1:4" x14ac:dyDescent="0.35">
      <c r="A29" t="s">
        <v>165</v>
      </c>
      <c r="B29">
        <v>1.4999999999999999E-4</v>
      </c>
      <c r="C29" t="s">
        <v>39</v>
      </c>
      <c r="D29" t="s">
        <v>166</v>
      </c>
    </row>
    <row r="30" spans="1:4" x14ac:dyDescent="0.35">
      <c r="A30" t="s">
        <v>167</v>
      </c>
      <c r="B30">
        <v>1.7E-5</v>
      </c>
      <c r="C30" t="s">
        <v>39</v>
      </c>
      <c r="D30" t="s">
        <v>168</v>
      </c>
    </row>
    <row r="31" spans="1:4" x14ac:dyDescent="0.35">
      <c r="A31" t="s">
        <v>169</v>
      </c>
      <c r="B31">
        <v>1.1E-5</v>
      </c>
      <c r="C31" t="s">
        <v>39</v>
      </c>
      <c r="D31" t="s">
        <v>170</v>
      </c>
    </row>
    <row r="32" spans="1:4" x14ac:dyDescent="0.35">
      <c r="A32" t="s">
        <v>171</v>
      </c>
      <c r="B32">
        <v>1.1000000000000001</v>
      </c>
      <c r="C32" t="s">
        <v>39</v>
      </c>
      <c r="D32" t="s">
        <v>172</v>
      </c>
    </row>
    <row r="33" spans="1:4" x14ac:dyDescent="0.35">
      <c r="A33" t="s">
        <v>216</v>
      </c>
      <c r="B33">
        <v>5</v>
      </c>
      <c r="C33" t="s">
        <v>217</v>
      </c>
      <c r="D33" t="s">
        <v>218</v>
      </c>
    </row>
    <row r="34" spans="1:4" x14ac:dyDescent="0.35">
      <c r="A34" t="s">
        <v>219</v>
      </c>
      <c r="B34">
        <v>250</v>
      </c>
      <c r="C34" t="s">
        <v>217</v>
      </c>
      <c r="D34" t="s">
        <v>220</v>
      </c>
    </row>
    <row r="36" spans="1:4" x14ac:dyDescent="0.35">
      <c r="A36" s="1" t="s">
        <v>221</v>
      </c>
    </row>
    <row r="37" spans="1:4" x14ac:dyDescent="0.35">
      <c r="A37" t="s">
        <v>222</v>
      </c>
      <c r="B37" t="s">
        <v>223</v>
      </c>
      <c r="D37" t="s">
        <v>224</v>
      </c>
    </row>
    <row r="38" spans="1:4" x14ac:dyDescent="0.35">
      <c r="A38">
        <v>0</v>
      </c>
      <c r="B38">
        <v>0.15</v>
      </c>
    </row>
    <row r="39" spans="1:4" x14ac:dyDescent="0.35">
      <c r="A39">
        <v>1</v>
      </c>
      <c r="B39">
        <v>0.1</v>
      </c>
    </row>
    <row r="40" spans="1:4" x14ac:dyDescent="0.35">
      <c r="A40">
        <v>2</v>
      </c>
      <c r="B40">
        <v>0.08</v>
      </c>
    </row>
    <row r="41" spans="1:4" x14ac:dyDescent="0.35">
      <c r="A41">
        <v>3</v>
      </c>
      <c r="B41">
        <v>0.06</v>
      </c>
    </row>
    <row r="42" spans="1:4" x14ac:dyDescent="0.35">
      <c r="A42">
        <v>4</v>
      </c>
      <c r="B42">
        <v>0.05</v>
      </c>
    </row>
    <row r="43" spans="1:4" x14ac:dyDescent="0.35">
      <c r="A43">
        <v>5</v>
      </c>
      <c r="B43">
        <v>0.04</v>
      </c>
    </row>
    <row r="45" spans="1:4" x14ac:dyDescent="0.35">
      <c r="A45" s="1" t="s">
        <v>225</v>
      </c>
    </row>
    <row r="46" spans="1:4" x14ac:dyDescent="0.35">
      <c r="A46" t="s">
        <v>222</v>
      </c>
      <c r="B46" t="s">
        <v>226</v>
      </c>
      <c r="D46" t="s">
        <v>46</v>
      </c>
    </row>
    <row r="47" spans="1:4" x14ac:dyDescent="0.35">
      <c r="A47">
        <v>0</v>
      </c>
      <c r="B47">
        <v>0.2</v>
      </c>
    </row>
    <row r="48" spans="1:4" x14ac:dyDescent="0.35">
      <c r="A48">
        <v>1</v>
      </c>
      <c r="B48">
        <v>0.02</v>
      </c>
    </row>
    <row r="50" spans="1:50" x14ac:dyDescent="0.35">
      <c r="A50" s="1" t="s">
        <v>227</v>
      </c>
    </row>
    <row r="51" spans="1:50" x14ac:dyDescent="0.35">
      <c r="A51" s="1" t="s">
        <v>31</v>
      </c>
      <c r="B51" s="1" t="s">
        <v>34</v>
      </c>
      <c r="C51" s="1" t="s">
        <v>36</v>
      </c>
      <c r="D51" s="1" t="s">
        <v>37</v>
      </c>
      <c r="E51" s="1" t="s">
        <v>40</v>
      </c>
      <c r="F51" s="1" t="s">
        <v>42</v>
      </c>
      <c r="G51" s="1" t="s">
        <v>44</v>
      </c>
      <c r="H51" s="1" t="s">
        <v>45</v>
      </c>
      <c r="I51" s="1" t="s">
        <v>48</v>
      </c>
      <c r="J51" s="1" t="s">
        <v>51</v>
      </c>
      <c r="K51" s="1" t="s">
        <v>54</v>
      </c>
      <c r="L51" s="1" t="s">
        <v>55</v>
      </c>
      <c r="M51" s="1" t="s">
        <v>56</v>
      </c>
      <c r="N51" s="1" t="s">
        <v>59</v>
      </c>
      <c r="O51" s="1" t="s">
        <v>62</v>
      </c>
      <c r="P51" s="1" t="s">
        <v>63</v>
      </c>
      <c r="Q51" s="1" t="s">
        <v>64</v>
      </c>
      <c r="R51" s="1" t="s">
        <v>65</v>
      </c>
      <c r="S51" s="1" t="s">
        <v>68</v>
      </c>
      <c r="T51" s="1" t="s">
        <v>69</v>
      </c>
      <c r="U51" s="1" t="s">
        <v>71</v>
      </c>
      <c r="V51" s="1" t="s">
        <v>72</v>
      </c>
      <c r="W51" s="1" t="s">
        <v>73</v>
      </c>
      <c r="X51" s="1" t="s">
        <v>76</v>
      </c>
      <c r="Y51" s="1" t="s">
        <v>77</v>
      </c>
      <c r="Z51" s="1" t="s">
        <v>80</v>
      </c>
      <c r="AA51" s="1" t="s">
        <v>82</v>
      </c>
      <c r="AB51" s="1" t="s">
        <v>85</v>
      </c>
      <c r="AC51" s="1" t="s">
        <v>86</v>
      </c>
      <c r="AD51" s="1" t="s">
        <v>87</v>
      </c>
      <c r="AE51" s="1" t="s">
        <v>88</v>
      </c>
      <c r="AF51" s="1" t="s">
        <v>89</v>
      </c>
      <c r="AG51" s="1" t="s">
        <v>90</v>
      </c>
      <c r="AH51" s="1" t="s">
        <v>93</v>
      </c>
      <c r="AI51" s="1" t="s">
        <v>96</v>
      </c>
      <c r="AK51" s="1" t="s">
        <v>99</v>
      </c>
      <c r="AL51" s="1" t="s">
        <v>101</v>
      </c>
      <c r="AM51" s="1" t="s">
        <v>103</v>
      </c>
      <c r="AN51" s="1" t="s">
        <v>105</v>
      </c>
      <c r="AO51" s="1" t="s">
        <v>107</v>
      </c>
      <c r="AP51" s="1" t="s">
        <v>109</v>
      </c>
      <c r="AQ51" s="1" t="s">
        <v>111</v>
      </c>
      <c r="AR51" s="1" t="s">
        <v>113</v>
      </c>
      <c r="AS51" s="1" t="s">
        <v>115</v>
      </c>
      <c r="AT51" s="1" t="s">
        <v>117</v>
      </c>
      <c r="AU51" s="1" t="s">
        <v>119</v>
      </c>
      <c r="AV51" s="1" t="s">
        <v>121</v>
      </c>
      <c r="AW51" s="1" t="s">
        <v>123</v>
      </c>
      <c r="AX51" s="1" t="s">
        <v>125</v>
      </c>
    </row>
    <row r="52" spans="1:50" x14ac:dyDescent="0.35">
      <c r="A52">
        <v>0</v>
      </c>
      <c r="I52">
        <v>1</v>
      </c>
      <c r="M52">
        <f>pols_if_init</f>
        <v>1</v>
      </c>
      <c r="Z52">
        <v>1</v>
      </c>
      <c r="AG52">
        <f t="shared" ref="AG52:AG99" si="0">(AG53+X53)*Y53</f>
        <v>6135.3612886337833</v>
      </c>
      <c r="AH52">
        <f t="shared" ref="AH52:AH83" si="1">IF(M52&gt;0,AG52/M52,0)</f>
        <v>6135.3612886337833</v>
      </c>
      <c r="AI52">
        <f t="shared" ref="AI52:AI83" si="2">IF(AG52&gt;0,AG52,0)</f>
        <v>6135.3612886337833</v>
      </c>
      <c r="AK52" t="b">
        <f>M52&gt;=0</f>
        <v>1</v>
      </c>
      <c r="AP52">
        <f>SUM(AO53:$AO$100)</f>
        <v>6135.3612886337842</v>
      </c>
      <c r="AQ52" t="b">
        <f t="shared" ref="AQ52:AQ99" si="3">ABS(AG52*Z52-AP52)&lt;=0.000000001*MAX(ABS(AG52*Z52),ABS(AP52),scale_money)</f>
        <v>1</v>
      </c>
      <c r="AU52">
        <f t="shared" ref="AU52:AU99" si="4">-(N53-O53)+v_m*(E53*(sum_assured+Q53)+P53+(1-E53)*(1-G53)*AH53)</f>
        <v>6135.3612886337833</v>
      </c>
      <c r="AV52" t="b">
        <f t="shared" ref="AV52:AV99" si="5">ABS(AH52-AU52)&lt;=0.000000001*MAX(ABS(AH52),ABS(AU52),scale_pp)</f>
        <v>1</v>
      </c>
      <c r="AW52" t="b">
        <f t="shared" ref="AW52:AW83" si="6">AND(AI52&gt;=0,AI52&gt;=AG52)</f>
        <v>1</v>
      </c>
    </row>
    <row r="53" spans="1:50" x14ac:dyDescent="0.35">
      <c r="A53">
        <v>1</v>
      </c>
      <c r="B53">
        <f t="shared" ref="B53:B100" si="7">MIN(INT((dur_m+A53-1)/12),dur_y_last)</f>
        <v>16</v>
      </c>
      <c r="C53">
        <f t="shared" ref="C53:C100" si="8">age_at_entry+B53</f>
        <v>68</v>
      </c>
      <c r="D53">
        <f t="shared" ref="D53:D100" si="9">INDEX(mort_table,MATCH(C53,mort_age,0),MATCH(sex,mort_sex,0))</f>
        <v>1.1771752268184055E-2</v>
      </c>
      <c r="E53">
        <f t="shared" ref="E53:E100" si="10">IF(A53&lt;=rem_m,1-(1-D53)^(1/12),0)</f>
        <v>9.8631226930145921E-4</v>
      </c>
      <c r="F53">
        <f t="shared" ref="F53:F100" si="11">IF(A53&lt;=prem_rem_m,INDEX(lapse_table,MATCH(MIN(B53,5),lapse_key,0)),0)</f>
        <v>0</v>
      </c>
      <c r="G53">
        <f t="shared" ref="G53:G100" si="12">1-(1-F53)^(1/12)</f>
        <v>0</v>
      </c>
      <c r="H53">
        <f t="shared" ref="H53:H100" si="13">INDEX(comm_table,MATCH(MIN(B53,1),comm_key,0))</f>
        <v>0.02</v>
      </c>
      <c r="I53">
        <f t="shared" ref="I53:I100" si="14">(1+e_m)^A53</f>
        <v>1.0024662697723037</v>
      </c>
      <c r="J53">
        <f t="shared" ref="J53:J100" si="15">M52*E53</f>
        <v>9.8631226930145921E-4</v>
      </c>
      <c r="K53">
        <f t="shared" ref="K53:K100" si="16">(M52-J53)*G53</f>
        <v>0</v>
      </c>
      <c r="L53">
        <f t="shared" ref="L53:L100" si="17">IF(A53=rem_m,M52-J53-K53,0)</f>
        <v>0</v>
      </c>
      <c r="M53">
        <f t="shared" ref="M53:M100" si="18">M52-J53-K53-L53</f>
        <v>0.99901368773069854</v>
      </c>
      <c r="N53">
        <f t="shared" ref="N53:N100" si="19">IF(A53&lt;=prem_rem_m,premium,0)</f>
        <v>0</v>
      </c>
      <c r="O53">
        <f t="shared" ref="O53:O100" si="20">N53*H53</f>
        <v>0</v>
      </c>
      <c r="P53">
        <f t="shared" ref="P53:P100" si="21">maint_base*I53</f>
        <v>5.0123313488615189</v>
      </c>
      <c r="Q53">
        <f t="shared" ref="Q53:Q100" si="22">claim_exp_base*I53</f>
        <v>250.61656744307592</v>
      </c>
      <c r="R53">
        <f t="shared" ref="R53:R100" si="23">M52*N53</f>
        <v>0</v>
      </c>
      <c r="S53">
        <f t="shared" ref="S53:S100" si="24">R53*H53</f>
        <v>0</v>
      </c>
      <c r="T53">
        <f t="shared" ref="T53:T100" si="25">M52*P53</f>
        <v>5.0123313488615189</v>
      </c>
      <c r="U53">
        <f t="shared" ref="U53:U100" si="26">J53*sum_assured</f>
        <v>118.35747231617511</v>
      </c>
      <c r="V53">
        <f t="shared" ref="V53:V100" si="27">J53*Q53</f>
        <v>0.2471861953593224</v>
      </c>
      <c r="W53">
        <f t="shared" ref="W53:W100" si="28">R53-S53-T53-U53-V53</f>
        <v>-123.61698986039595</v>
      </c>
      <c r="X53">
        <f t="shared" ref="X53:X100" si="29">U53+V53+T53-(R53-S53)*(1+i_m)</f>
        <v>123.61698986039595</v>
      </c>
      <c r="Y53">
        <f t="shared" ref="Y53:Y100" si="30">v_m</f>
        <v>0.99673694261856227</v>
      </c>
      <c r="Z53">
        <f t="shared" ref="Z53:Z100" si="31">v_m^A53</f>
        <v>0.99673694261856227</v>
      </c>
      <c r="AA53">
        <f t="shared" ref="AA53:AA100" si="32">(R53-S53)*Z52-(T53+U53+V53)*Z53</f>
        <v>-123.21362052916086</v>
      </c>
      <c r="AB53">
        <f t="shared" ref="AB53:AB100" si="33">R53*Z52</f>
        <v>0</v>
      </c>
      <c r="AC53">
        <f t="shared" ref="AC53:AC100" si="34">S53*Z52</f>
        <v>0</v>
      </c>
      <c r="AD53">
        <f t="shared" ref="AD53:AD100" si="35">T53*Z53</f>
        <v>4.9959758240554049</v>
      </c>
      <c r="AE53">
        <f t="shared" ref="AE53:AE100" si="36">U53*Z53</f>
        <v>117.9712650924855</v>
      </c>
      <c r="AF53">
        <f t="shared" ref="AF53:AF100" si="37">V53*Z53</f>
        <v>0.24637961261996566</v>
      </c>
      <c r="AG53">
        <f t="shared" si="0"/>
        <v>6031.8298751021512</v>
      </c>
      <c r="AH53">
        <f t="shared" si="1"/>
        <v>6037.785016543372</v>
      </c>
      <c r="AI53">
        <f t="shared" si="2"/>
        <v>6031.8298751021512</v>
      </c>
      <c r="AK53" t="b">
        <f t="shared" ref="AK53:AK100" si="38">AND(M53&gt;=0,M53&lt;=M52)</f>
        <v>1</v>
      </c>
      <c r="AL53" t="b">
        <f t="shared" ref="AL53:AL100" si="39">AND(D53&gt;=0,D53&lt;=1,E53&gt;=0,E53&lt;=1,F53&gt;=0,F53&lt;=1,G53&gt;=0,G53&lt;=1,J53+K53+L53&lt;=M52+0.000000001*scale_count)</f>
        <v>1</v>
      </c>
      <c r="AM53">
        <f t="shared" ref="AM53:AM100" si="40">(AG52+R53-S53)*(1+i_m)-T53-U53-V53</f>
        <v>6031.8298751021512</v>
      </c>
      <c r="AN53" t="b">
        <f t="shared" ref="AN53:AN100" si="41">ABS(AM53-AG53)&lt;=0.000000001*MAX(ABS(AM53),ABS(AG53),scale_money)</f>
        <v>1</v>
      </c>
      <c r="AO53">
        <f t="shared" ref="AO53:AO100" si="42">(U53+V53+T53)*Z53-(R53-S53)*Z52</f>
        <v>123.21362052916086</v>
      </c>
      <c r="AP53">
        <f>SUM(AO54:$AO$100)</f>
        <v>6012.1476681046233</v>
      </c>
      <c r="AQ53" t="b">
        <f t="shared" si="3"/>
        <v>1</v>
      </c>
      <c r="AR53" t="b">
        <f t="shared" ref="AR53:AR100" si="43">IF(A53&lt;&gt;rem_m,L53=0,L53=M52-J53-K53)</f>
        <v>1</v>
      </c>
      <c r="AS53" t="b">
        <f t="shared" ref="AS53:AS100" si="44">IF(A53&gt;prem_rem_m,AND(R53=0,S53=0,F53=0,G53=0,K53=0),R53=M52*premium)</f>
        <v>1</v>
      </c>
      <c r="AT53" t="b">
        <f>AND(C53&gt;=18,C53&lt;=120)</f>
        <v>1</v>
      </c>
      <c r="AU53">
        <f t="shared" si="4"/>
        <v>6037.785016543372</v>
      </c>
      <c r="AV53" t="b">
        <f t="shared" si="5"/>
        <v>1</v>
      </c>
      <c r="AW53" t="b">
        <f t="shared" si="6"/>
        <v>1</v>
      </c>
      <c r="AX53" t="b">
        <f t="shared" ref="AX53:AX100" si="45">AND(U53=J53*sum_assured,R53=M52*N53,T53=M52*P53)</f>
        <v>1</v>
      </c>
    </row>
    <row r="54" spans="1:50" x14ac:dyDescent="0.35">
      <c r="A54">
        <v>2</v>
      </c>
      <c r="B54">
        <f t="shared" si="7"/>
        <v>16</v>
      </c>
      <c r="C54">
        <f t="shared" si="8"/>
        <v>68</v>
      </c>
      <c r="D54">
        <f t="shared" si="9"/>
        <v>1.1771752268184055E-2</v>
      </c>
      <c r="E54">
        <f t="shared" si="10"/>
        <v>9.8631226930145921E-4</v>
      </c>
      <c r="F54">
        <f t="shared" si="11"/>
        <v>0</v>
      </c>
      <c r="G54">
        <f t="shared" si="12"/>
        <v>0</v>
      </c>
      <c r="H54">
        <f t="shared" si="13"/>
        <v>0.02</v>
      </c>
      <c r="I54">
        <f t="shared" si="14"/>
        <v>1.0049386220311971</v>
      </c>
      <c r="J54">
        <f t="shared" si="15"/>
        <v>9.8533945740888465E-4</v>
      </c>
      <c r="K54">
        <f t="shared" si="16"/>
        <v>0</v>
      </c>
      <c r="L54">
        <f t="shared" si="17"/>
        <v>0</v>
      </c>
      <c r="M54">
        <f t="shared" si="18"/>
        <v>0.99802834827328968</v>
      </c>
      <c r="N54">
        <f t="shared" si="19"/>
        <v>0</v>
      </c>
      <c r="O54">
        <f t="shared" si="20"/>
        <v>0</v>
      </c>
      <c r="P54">
        <f t="shared" si="21"/>
        <v>5.0246931101559857</v>
      </c>
      <c r="Q54">
        <f t="shared" si="22"/>
        <v>251.23465550779929</v>
      </c>
      <c r="R54">
        <f t="shared" si="23"/>
        <v>0</v>
      </c>
      <c r="S54">
        <f t="shared" si="24"/>
        <v>0</v>
      </c>
      <c r="T54">
        <f t="shared" si="25"/>
        <v>5.0197371936919648</v>
      </c>
      <c r="U54">
        <f t="shared" si="26"/>
        <v>118.24073488906616</v>
      </c>
      <c r="V54">
        <f t="shared" si="27"/>
        <v>0.24755141914036299</v>
      </c>
      <c r="W54">
        <f t="shared" si="28"/>
        <v>-123.50802350189849</v>
      </c>
      <c r="X54">
        <f t="shared" si="29"/>
        <v>123.50802350189849</v>
      </c>
      <c r="Y54">
        <f t="shared" si="30"/>
        <v>0.99673694261856227</v>
      </c>
      <c r="Z54">
        <f t="shared" si="31"/>
        <v>0.99348453278059912</v>
      </c>
      <c r="AA54">
        <f t="shared" si="32"/>
        <v>-122.70331102343889</v>
      </c>
      <c r="AB54">
        <f t="shared" si="33"/>
        <v>0</v>
      </c>
      <c r="AC54">
        <f t="shared" si="34"/>
        <v>0</v>
      </c>
      <c r="AD54">
        <f t="shared" si="35"/>
        <v>4.9870312605564573</v>
      </c>
      <c r="AE54">
        <f t="shared" si="36"/>
        <v>117.47034125689858</v>
      </c>
      <c r="AF54">
        <f t="shared" si="37"/>
        <v>0.24593850598383779</v>
      </c>
      <c r="AG54">
        <f t="shared" si="0"/>
        <v>5928.0684930218304</v>
      </c>
      <c r="AH54">
        <f t="shared" si="1"/>
        <v>5939.7796698641969</v>
      </c>
      <c r="AI54">
        <f t="shared" si="2"/>
        <v>5928.0684930218304</v>
      </c>
      <c r="AK54" t="b">
        <f t="shared" si="38"/>
        <v>1</v>
      </c>
      <c r="AL54" t="b">
        <f t="shared" si="39"/>
        <v>1</v>
      </c>
      <c r="AM54">
        <f t="shared" si="40"/>
        <v>5928.0684930218304</v>
      </c>
      <c r="AN54" t="b">
        <f t="shared" si="41"/>
        <v>1</v>
      </c>
      <c r="AO54">
        <f t="shared" si="42"/>
        <v>122.70331102343889</v>
      </c>
      <c r="AP54">
        <f>SUM(AO55:$AO$100)</f>
        <v>5889.4443570811854</v>
      </c>
      <c r="AQ54" t="b">
        <f t="shared" si="3"/>
        <v>1</v>
      </c>
      <c r="AR54" t="b">
        <f t="shared" si="43"/>
        <v>1</v>
      </c>
      <c r="AS54" t="b">
        <f t="shared" si="44"/>
        <v>1</v>
      </c>
      <c r="AT54" t="b">
        <f t="shared" ref="AT54:AT100" si="46">AND(C54&gt;=18,C54&lt;=120,OR(B54-B53=0,B54-B53=1))</f>
        <v>1</v>
      </c>
      <c r="AU54">
        <f t="shared" si="4"/>
        <v>5939.7796698641978</v>
      </c>
      <c r="AV54" t="b">
        <f t="shared" si="5"/>
        <v>1</v>
      </c>
      <c r="AW54" t="b">
        <f t="shared" si="6"/>
        <v>1</v>
      </c>
      <c r="AX54" t="b">
        <f t="shared" si="45"/>
        <v>1</v>
      </c>
    </row>
    <row r="55" spans="1:50" x14ac:dyDescent="0.35">
      <c r="A55">
        <v>3</v>
      </c>
      <c r="B55">
        <f t="shared" si="7"/>
        <v>16</v>
      </c>
      <c r="C55">
        <f t="shared" si="8"/>
        <v>68</v>
      </c>
      <c r="D55">
        <f t="shared" si="9"/>
        <v>1.1771752268184055E-2</v>
      </c>
      <c r="E55">
        <f t="shared" si="10"/>
        <v>9.8631226930145921E-4</v>
      </c>
      <c r="F55">
        <f t="shared" si="11"/>
        <v>0</v>
      </c>
      <c r="G55">
        <f t="shared" si="12"/>
        <v>0</v>
      </c>
      <c r="H55">
        <f t="shared" si="13"/>
        <v>0.02</v>
      </c>
      <c r="I55">
        <f t="shared" si="14"/>
        <v>1.0074170717777331</v>
      </c>
      <c r="J55">
        <f t="shared" si="15"/>
        <v>9.8436760501261541E-4</v>
      </c>
      <c r="K55">
        <f t="shared" si="16"/>
        <v>0</v>
      </c>
      <c r="L55">
        <f t="shared" si="17"/>
        <v>0</v>
      </c>
      <c r="M55">
        <f t="shared" si="18"/>
        <v>0.99704398066827704</v>
      </c>
      <c r="N55">
        <f t="shared" si="19"/>
        <v>0</v>
      </c>
      <c r="O55">
        <f t="shared" si="20"/>
        <v>0</v>
      </c>
      <c r="P55">
        <f t="shared" si="21"/>
        <v>5.0370853588886657</v>
      </c>
      <c r="Q55">
        <f t="shared" si="22"/>
        <v>251.85426794443327</v>
      </c>
      <c r="R55">
        <f t="shared" si="23"/>
        <v>0</v>
      </c>
      <c r="S55">
        <f t="shared" si="24"/>
        <v>0</v>
      </c>
      <c r="T55">
        <f t="shared" si="25"/>
        <v>5.0271539808432255</v>
      </c>
      <c r="U55">
        <f t="shared" si="26"/>
        <v>118.12411260151384</v>
      </c>
      <c r="V55">
        <f t="shared" si="27"/>
        <v>0.24791718254866729</v>
      </c>
      <c r="W55">
        <f t="shared" si="28"/>
        <v>-123.39918376490573</v>
      </c>
      <c r="X55">
        <f t="shared" si="29"/>
        <v>123.39918376490573</v>
      </c>
      <c r="Y55">
        <f t="shared" si="30"/>
        <v>0.99673694261856227</v>
      </c>
      <c r="Z55">
        <f t="shared" si="31"/>
        <v>0.99024273574256516</v>
      </c>
      <c r="AA55">
        <f t="shared" si="32"/>
        <v>-122.19514531975977</v>
      </c>
      <c r="AB55">
        <f t="shared" si="33"/>
        <v>0</v>
      </c>
      <c r="AC55">
        <f t="shared" si="34"/>
        <v>0</v>
      </c>
      <c r="AD55">
        <f t="shared" si="35"/>
        <v>4.9781027109893223</v>
      </c>
      <c r="AE55">
        <f t="shared" si="36"/>
        <v>116.97154441968588</v>
      </c>
      <c r="AF55">
        <f t="shared" si="37"/>
        <v>0.24549818908458124</v>
      </c>
      <c r="AG55">
        <f t="shared" si="0"/>
        <v>5824.0762629141309</v>
      </c>
      <c r="AH55">
        <f t="shared" si="1"/>
        <v>5841.343386889007</v>
      </c>
      <c r="AI55">
        <f t="shared" si="2"/>
        <v>5824.0762629141309</v>
      </c>
      <c r="AK55" t="b">
        <f t="shared" si="38"/>
        <v>1</v>
      </c>
      <c r="AL55" t="b">
        <f t="shared" si="39"/>
        <v>1</v>
      </c>
      <c r="AM55">
        <f t="shared" si="40"/>
        <v>5824.0762629141291</v>
      </c>
      <c r="AN55" t="b">
        <f t="shared" si="41"/>
        <v>1</v>
      </c>
      <c r="AO55">
        <f t="shared" si="42"/>
        <v>122.19514531975977</v>
      </c>
      <c r="AP55">
        <f>SUM(AO56:$AO$100)</f>
        <v>5767.2492117614256</v>
      </c>
      <c r="AQ55" t="b">
        <f t="shared" si="3"/>
        <v>1</v>
      </c>
      <c r="AR55" t="b">
        <f t="shared" si="43"/>
        <v>1</v>
      </c>
      <c r="AS55" t="b">
        <f t="shared" si="44"/>
        <v>1</v>
      </c>
      <c r="AT55" t="b">
        <f t="shared" si="46"/>
        <v>1</v>
      </c>
      <c r="AU55">
        <f t="shared" si="4"/>
        <v>5841.343386889007</v>
      </c>
      <c r="AV55" t="b">
        <f t="shared" si="5"/>
        <v>1</v>
      </c>
      <c r="AW55" t="b">
        <f t="shared" si="6"/>
        <v>1</v>
      </c>
      <c r="AX55" t="b">
        <f t="shared" si="45"/>
        <v>1</v>
      </c>
    </row>
    <row r="56" spans="1:50" x14ac:dyDescent="0.35">
      <c r="A56">
        <v>4</v>
      </c>
      <c r="B56">
        <f t="shared" si="7"/>
        <v>16</v>
      </c>
      <c r="C56">
        <f t="shared" si="8"/>
        <v>68</v>
      </c>
      <c r="D56">
        <f t="shared" si="9"/>
        <v>1.1771752268184055E-2</v>
      </c>
      <c r="E56">
        <f t="shared" si="10"/>
        <v>9.8631226930145921E-4</v>
      </c>
      <c r="F56">
        <f t="shared" si="11"/>
        <v>0</v>
      </c>
      <c r="G56">
        <f t="shared" si="12"/>
        <v>0</v>
      </c>
      <c r="H56">
        <f t="shared" si="13"/>
        <v>0.02</v>
      </c>
      <c r="I56">
        <f t="shared" si="14"/>
        <v>1.0099016340499611</v>
      </c>
      <c r="J56">
        <f t="shared" si="15"/>
        <v>9.833967111662885E-4</v>
      </c>
      <c r="K56">
        <f t="shared" si="16"/>
        <v>0</v>
      </c>
      <c r="L56">
        <f t="shared" si="17"/>
        <v>0</v>
      </c>
      <c r="M56">
        <f t="shared" si="18"/>
        <v>0.99606058395711072</v>
      </c>
      <c r="N56">
        <f t="shared" si="19"/>
        <v>0</v>
      </c>
      <c r="O56">
        <f t="shared" si="20"/>
        <v>0</v>
      </c>
      <c r="P56">
        <f t="shared" si="21"/>
        <v>5.0495081702498057</v>
      </c>
      <c r="Q56">
        <f t="shared" si="22"/>
        <v>252.47540851249028</v>
      </c>
      <c r="R56">
        <f t="shared" si="23"/>
        <v>0</v>
      </c>
      <c r="S56">
        <f t="shared" si="24"/>
        <v>0</v>
      </c>
      <c r="T56">
        <f t="shared" si="25"/>
        <v>5.0345817264828545</v>
      </c>
      <c r="U56">
        <f t="shared" si="26"/>
        <v>118.00760533995462</v>
      </c>
      <c r="V56">
        <f t="shared" si="27"/>
        <v>0.2482834863815481</v>
      </c>
      <c r="W56">
        <f t="shared" si="28"/>
        <v>-123.29047055281903</v>
      </c>
      <c r="X56">
        <f t="shared" si="29"/>
        <v>123.29047055281903</v>
      </c>
      <c r="Y56">
        <f t="shared" si="30"/>
        <v>0.99673694261856227</v>
      </c>
      <c r="Z56">
        <f t="shared" si="31"/>
        <v>0.98701151687428534</v>
      </c>
      <c r="AA56">
        <f t="shared" si="32"/>
        <v>-121.68911435648232</v>
      </c>
      <c r="AB56">
        <f t="shared" si="33"/>
        <v>0</v>
      </c>
      <c r="AC56">
        <f t="shared" si="34"/>
        <v>0</v>
      </c>
      <c r="AD56">
        <f t="shared" si="35"/>
        <v>4.9691901466834008</v>
      </c>
      <c r="AE56">
        <f t="shared" si="36"/>
        <v>116.47486554929063</v>
      </c>
      <c r="AF56">
        <f t="shared" si="37"/>
        <v>0.24505866050828776</v>
      </c>
      <c r="AG56">
        <f t="shared" si="0"/>
        <v>5719.8523025177747</v>
      </c>
      <c r="AH56">
        <f t="shared" si="1"/>
        <v>5742.4742978927725</v>
      </c>
      <c r="AI56">
        <f t="shared" si="2"/>
        <v>5719.8523025177747</v>
      </c>
      <c r="AK56" t="b">
        <f t="shared" si="38"/>
        <v>1</v>
      </c>
      <c r="AL56" t="b">
        <f t="shared" si="39"/>
        <v>1</v>
      </c>
      <c r="AM56">
        <f t="shared" si="40"/>
        <v>5719.8523025177756</v>
      </c>
      <c r="AN56" t="b">
        <f t="shared" si="41"/>
        <v>1</v>
      </c>
      <c r="AO56">
        <f t="shared" si="42"/>
        <v>121.68911435648232</v>
      </c>
      <c r="AP56">
        <f>SUM(AO57:$AO$100)</f>
        <v>5645.5600974049421</v>
      </c>
      <c r="AQ56" t="b">
        <f t="shared" si="3"/>
        <v>1</v>
      </c>
      <c r="AR56" t="b">
        <f t="shared" si="43"/>
        <v>1</v>
      </c>
      <c r="AS56" t="b">
        <f t="shared" si="44"/>
        <v>1</v>
      </c>
      <c r="AT56" t="b">
        <f t="shared" si="46"/>
        <v>1</v>
      </c>
      <c r="AU56">
        <f t="shared" si="4"/>
        <v>5742.4742978927716</v>
      </c>
      <c r="AV56" t="b">
        <f t="shared" si="5"/>
        <v>1</v>
      </c>
      <c r="AW56" t="b">
        <f t="shared" si="6"/>
        <v>1</v>
      </c>
      <c r="AX56" t="b">
        <f t="shared" si="45"/>
        <v>1</v>
      </c>
    </row>
    <row r="57" spans="1:50" x14ac:dyDescent="0.35">
      <c r="A57">
        <v>5</v>
      </c>
      <c r="B57">
        <f t="shared" si="7"/>
        <v>16</v>
      </c>
      <c r="C57">
        <f t="shared" si="8"/>
        <v>68</v>
      </c>
      <c r="D57">
        <f t="shared" si="9"/>
        <v>1.1771752268184055E-2</v>
      </c>
      <c r="E57">
        <f t="shared" si="10"/>
        <v>9.8631226930145921E-4</v>
      </c>
      <c r="F57">
        <f t="shared" si="11"/>
        <v>0</v>
      </c>
      <c r="G57">
        <f t="shared" si="12"/>
        <v>0</v>
      </c>
      <c r="H57">
        <f t="shared" si="13"/>
        <v>0.02</v>
      </c>
      <c r="I57">
        <f t="shared" si="14"/>
        <v>1.0123923239230186</v>
      </c>
      <c r="J57">
        <f t="shared" si="15"/>
        <v>9.8242677492447442E-4</v>
      </c>
      <c r="K57">
        <f t="shared" si="16"/>
        <v>0</v>
      </c>
      <c r="L57">
        <f t="shared" si="17"/>
        <v>0</v>
      </c>
      <c r="M57">
        <f t="shared" si="18"/>
        <v>0.99507815718218628</v>
      </c>
      <c r="N57">
        <f t="shared" si="19"/>
        <v>0</v>
      </c>
      <c r="O57">
        <f t="shared" si="20"/>
        <v>0</v>
      </c>
      <c r="P57">
        <f t="shared" si="21"/>
        <v>5.0619616196150927</v>
      </c>
      <c r="Q57">
        <f t="shared" si="22"/>
        <v>253.09808098075464</v>
      </c>
      <c r="R57">
        <f t="shared" si="23"/>
        <v>0</v>
      </c>
      <c r="S57">
        <f t="shared" si="24"/>
        <v>0</v>
      </c>
      <c r="T57">
        <f t="shared" si="25"/>
        <v>5.0420204468022911</v>
      </c>
      <c r="U57">
        <f t="shared" si="26"/>
        <v>117.89121299093694</v>
      </c>
      <c r="V57">
        <f t="shared" si="27"/>
        <v>0.24865033143749624</v>
      </c>
      <c r="W57">
        <f t="shared" si="28"/>
        <v>-123.18188376917674</v>
      </c>
      <c r="X57">
        <f t="shared" si="29"/>
        <v>123.18188376917674</v>
      </c>
      <c r="Y57">
        <f t="shared" si="30"/>
        <v>0.99673694261856227</v>
      </c>
      <c r="Z57">
        <f t="shared" si="31"/>
        <v>0.98379084165858466</v>
      </c>
      <c r="AA57">
        <f t="shared" si="32"/>
        <v>-121.18520911036833</v>
      </c>
      <c r="AB57">
        <f t="shared" si="33"/>
        <v>0</v>
      </c>
      <c r="AC57">
        <f t="shared" si="34"/>
        <v>0</v>
      </c>
      <c r="AD57">
        <f t="shared" si="35"/>
        <v>4.9602935390194194</v>
      </c>
      <c r="AE57">
        <f t="shared" si="36"/>
        <v>115.98029565250532</v>
      </c>
      <c r="AF57">
        <f t="shared" si="37"/>
        <v>0.24461991884358045</v>
      </c>
      <c r="AG57">
        <f t="shared" si="0"/>
        <v>5615.3957267796523</v>
      </c>
      <c r="AH57">
        <f t="shared" si="1"/>
        <v>5643.170525098305</v>
      </c>
      <c r="AI57">
        <f t="shared" si="2"/>
        <v>5615.3957267796523</v>
      </c>
      <c r="AK57" t="b">
        <f t="shared" si="38"/>
        <v>1</v>
      </c>
      <c r="AL57" t="b">
        <f t="shared" si="39"/>
        <v>1</v>
      </c>
      <c r="AM57">
        <f t="shared" si="40"/>
        <v>5615.3957267796532</v>
      </c>
      <c r="AN57" t="b">
        <f t="shared" si="41"/>
        <v>1</v>
      </c>
      <c r="AO57">
        <f t="shared" si="42"/>
        <v>121.18520911036833</v>
      </c>
      <c r="AP57">
        <f>SUM(AO58:$AO$100)</f>
        <v>5524.3748882945738</v>
      </c>
      <c r="AQ57" t="b">
        <f t="shared" si="3"/>
        <v>1</v>
      </c>
      <c r="AR57" t="b">
        <f t="shared" si="43"/>
        <v>1</v>
      </c>
      <c r="AS57" t="b">
        <f t="shared" si="44"/>
        <v>1</v>
      </c>
      <c r="AT57" t="b">
        <f t="shared" si="46"/>
        <v>1</v>
      </c>
      <c r="AU57">
        <f t="shared" si="4"/>
        <v>5643.170525098305</v>
      </c>
      <c r="AV57" t="b">
        <f t="shared" si="5"/>
        <v>1</v>
      </c>
      <c r="AW57" t="b">
        <f t="shared" si="6"/>
        <v>1</v>
      </c>
      <c r="AX57" t="b">
        <f t="shared" si="45"/>
        <v>1</v>
      </c>
    </row>
    <row r="58" spans="1:50" x14ac:dyDescent="0.35">
      <c r="A58">
        <v>6</v>
      </c>
      <c r="B58">
        <f t="shared" si="7"/>
        <v>16</v>
      </c>
      <c r="C58">
        <f t="shared" si="8"/>
        <v>68</v>
      </c>
      <c r="D58">
        <f t="shared" si="9"/>
        <v>1.1771752268184055E-2</v>
      </c>
      <c r="E58">
        <f t="shared" si="10"/>
        <v>9.8631226930145921E-4</v>
      </c>
      <c r="F58">
        <f t="shared" si="11"/>
        <v>0</v>
      </c>
      <c r="G58">
        <f t="shared" si="12"/>
        <v>0</v>
      </c>
      <c r="H58">
        <f t="shared" si="13"/>
        <v>0.02</v>
      </c>
      <c r="I58">
        <f t="shared" si="14"/>
        <v>1.0148891565092222</v>
      </c>
      <c r="J58">
        <f t="shared" si="15"/>
        <v>9.814577953426763E-4</v>
      </c>
      <c r="K58">
        <f t="shared" si="16"/>
        <v>0</v>
      </c>
      <c r="L58">
        <f t="shared" si="17"/>
        <v>0</v>
      </c>
      <c r="M58">
        <f t="shared" si="18"/>
        <v>0.99409669938684364</v>
      </c>
      <c r="N58">
        <f t="shared" si="19"/>
        <v>0</v>
      </c>
      <c r="O58">
        <f t="shared" si="20"/>
        <v>0</v>
      </c>
      <c r="P58">
        <f t="shared" si="21"/>
        <v>5.0744457825461105</v>
      </c>
      <c r="Q58">
        <f t="shared" si="22"/>
        <v>253.72228912730554</v>
      </c>
      <c r="R58">
        <f t="shared" si="23"/>
        <v>0</v>
      </c>
      <c r="S58">
        <f t="shared" si="24"/>
        <v>0</v>
      </c>
      <c r="T58">
        <f t="shared" si="25"/>
        <v>5.0494701580169004</v>
      </c>
      <c r="U58">
        <f t="shared" si="26"/>
        <v>117.77493544112116</v>
      </c>
      <c r="V58">
        <f t="shared" si="27"/>
        <v>0.2490177185161824</v>
      </c>
      <c r="W58">
        <f t="shared" si="28"/>
        <v>-123.07342331765425</v>
      </c>
      <c r="X58">
        <f t="shared" si="29"/>
        <v>123.07342331765425</v>
      </c>
      <c r="Y58">
        <f t="shared" si="30"/>
        <v>0.99673694261856227</v>
      </c>
      <c r="Z58">
        <f t="shared" si="31"/>
        <v>0.98058067569091978</v>
      </c>
      <c r="AA58">
        <f t="shared" si="32"/>
        <v>-120.68342059642001</v>
      </c>
      <c r="AB58">
        <f t="shared" si="33"/>
        <v>0</v>
      </c>
      <c r="AC58">
        <f t="shared" si="34"/>
        <v>0</v>
      </c>
      <c r="AD58">
        <f t="shared" si="35"/>
        <v>4.9514128594293476</v>
      </c>
      <c r="AE58">
        <f t="shared" si="36"/>
        <v>115.48782577430904</v>
      </c>
      <c r="AF58">
        <f t="shared" si="37"/>
        <v>0.24418196268160941</v>
      </c>
      <c r="AG58">
        <f t="shared" si="0"/>
        <v>5510.7056478455461</v>
      </c>
      <c r="AH58">
        <f t="shared" si="1"/>
        <v>5543.4301826417241</v>
      </c>
      <c r="AI58">
        <f t="shared" si="2"/>
        <v>5510.7056478455461</v>
      </c>
      <c r="AK58" t="b">
        <f t="shared" si="38"/>
        <v>1</v>
      </c>
      <c r="AL58" t="b">
        <f t="shared" si="39"/>
        <v>1</v>
      </c>
      <c r="AM58">
        <f t="shared" si="40"/>
        <v>5510.705647845547</v>
      </c>
      <c r="AN58" t="b">
        <f t="shared" si="41"/>
        <v>1</v>
      </c>
      <c r="AO58">
        <f t="shared" si="42"/>
        <v>120.68342059642001</v>
      </c>
      <c r="AP58">
        <f>SUM(AO59:$AO$100)</f>
        <v>5403.6914676981532</v>
      </c>
      <c r="AQ58" t="b">
        <f t="shared" si="3"/>
        <v>1</v>
      </c>
      <c r="AR58" t="b">
        <f t="shared" si="43"/>
        <v>1</v>
      </c>
      <c r="AS58" t="b">
        <f t="shared" si="44"/>
        <v>1</v>
      </c>
      <c r="AT58" t="b">
        <f t="shared" si="46"/>
        <v>1</v>
      </c>
      <c r="AU58">
        <f t="shared" si="4"/>
        <v>5543.430182641725</v>
      </c>
      <c r="AV58" t="b">
        <f t="shared" si="5"/>
        <v>1</v>
      </c>
      <c r="AW58" t="b">
        <f t="shared" si="6"/>
        <v>1</v>
      </c>
      <c r="AX58" t="b">
        <f t="shared" si="45"/>
        <v>1</v>
      </c>
    </row>
    <row r="59" spans="1:50" x14ac:dyDescent="0.35">
      <c r="A59">
        <v>7</v>
      </c>
      <c r="B59">
        <f t="shared" si="7"/>
        <v>16</v>
      </c>
      <c r="C59">
        <f t="shared" si="8"/>
        <v>68</v>
      </c>
      <c r="D59">
        <f t="shared" si="9"/>
        <v>1.1771752268184055E-2</v>
      </c>
      <c r="E59">
        <f t="shared" si="10"/>
        <v>9.8631226930145921E-4</v>
      </c>
      <c r="F59">
        <f t="shared" si="11"/>
        <v>0</v>
      </c>
      <c r="G59">
        <f t="shared" si="12"/>
        <v>0</v>
      </c>
      <c r="H59">
        <f t="shared" si="13"/>
        <v>0.02</v>
      </c>
      <c r="I59">
        <f t="shared" si="14"/>
        <v>1.0173921469581597</v>
      </c>
      <c r="J59">
        <f t="shared" si="15"/>
        <v>9.8048977147732817E-4</v>
      </c>
      <c r="K59">
        <f t="shared" si="16"/>
        <v>0</v>
      </c>
      <c r="L59">
        <f t="shared" si="17"/>
        <v>0</v>
      </c>
      <c r="M59">
        <f t="shared" si="18"/>
        <v>0.99311620961536629</v>
      </c>
      <c r="N59">
        <f t="shared" si="19"/>
        <v>0</v>
      </c>
      <c r="O59">
        <f t="shared" si="20"/>
        <v>0</v>
      </c>
      <c r="P59">
        <f t="shared" si="21"/>
        <v>5.0869607347907984</v>
      </c>
      <c r="Q59">
        <f t="shared" si="22"/>
        <v>254.34803673953994</v>
      </c>
      <c r="R59">
        <f t="shared" si="23"/>
        <v>0</v>
      </c>
      <c r="S59">
        <f t="shared" si="24"/>
        <v>0</v>
      </c>
      <c r="T59">
        <f t="shared" si="25"/>
        <v>5.0569308763660059</v>
      </c>
      <c r="U59">
        <f t="shared" si="26"/>
        <v>117.65877257727938</v>
      </c>
      <c r="V59">
        <f t="shared" si="27"/>
        <v>0.24938564841845859</v>
      </c>
      <c r="W59">
        <f t="shared" si="28"/>
        <v>-122.96508910206384</v>
      </c>
      <c r="X59">
        <f t="shared" si="29"/>
        <v>122.96508910206384</v>
      </c>
      <c r="Y59">
        <f t="shared" si="30"/>
        <v>0.99673694261856227</v>
      </c>
      <c r="Z59">
        <f t="shared" si="31"/>
        <v>0.97738098467901136</v>
      </c>
      <c r="AA59">
        <f t="shared" si="32"/>
        <v>-120.18373986771752</v>
      </c>
      <c r="AB59">
        <f t="shared" si="33"/>
        <v>0</v>
      </c>
      <c r="AC59">
        <f t="shared" si="34"/>
        <v>0</v>
      </c>
      <c r="AD59">
        <f t="shared" si="35"/>
        <v>4.9425480793963024</v>
      </c>
      <c r="AE59">
        <f t="shared" si="36"/>
        <v>114.99744699770518</v>
      </c>
      <c r="AF59">
        <f t="shared" si="37"/>
        <v>0.24374479061604679</v>
      </c>
      <c r="AG59">
        <f t="shared" si="0"/>
        <v>5405.7811750508226</v>
      </c>
      <c r="AH59">
        <f t="shared" si="1"/>
        <v>5443.251376537778</v>
      </c>
      <c r="AI59">
        <f t="shared" si="2"/>
        <v>5405.7811750508226</v>
      </c>
      <c r="AK59" t="b">
        <f t="shared" si="38"/>
        <v>1</v>
      </c>
      <c r="AL59" t="b">
        <f t="shared" si="39"/>
        <v>1</v>
      </c>
      <c r="AM59">
        <f t="shared" si="40"/>
        <v>5405.7811750508217</v>
      </c>
      <c r="AN59" t="b">
        <f t="shared" si="41"/>
        <v>1</v>
      </c>
      <c r="AO59">
        <f t="shared" si="42"/>
        <v>120.18373986771752</v>
      </c>
      <c r="AP59">
        <f>SUM(AO60:$AO$100)</f>
        <v>5283.5077278304361</v>
      </c>
      <c r="AQ59" t="b">
        <f t="shared" si="3"/>
        <v>1</v>
      </c>
      <c r="AR59" t="b">
        <f t="shared" si="43"/>
        <v>1</v>
      </c>
      <c r="AS59" t="b">
        <f t="shared" si="44"/>
        <v>1</v>
      </c>
      <c r="AT59" t="b">
        <f t="shared" si="46"/>
        <v>1</v>
      </c>
      <c r="AU59">
        <f t="shared" si="4"/>
        <v>5443.2513765377771</v>
      </c>
      <c r="AV59" t="b">
        <f t="shared" si="5"/>
        <v>1</v>
      </c>
      <c r="AW59" t="b">
        <f t="shared" si="6"/>
        <v>1</v>
      </c>
      <c r="AX59" t="b">
        <f t="shared" si="45"/>
        <v>1</v>
      </c>
    </row>
    <row r="60" spans="1:50" x14ac:dyDescent="0.35">
      <c r="A60">
        <v>8</v>
      </c>
      <c r="B60">
        <f t="shared" si="7"/>
        <v>16</v>
      </c>
      <c r="C60">
        <f t="shared" si="8"/>
        <v>68</v>
      </c>
      <c r="D60">
        <f t="shared" si="9"/>
        <v>1.1771752268184055E-2</v>
      </c>
      <c r="E60">
        <f t="shared" si="10"/>
        <v>9.8631226930145921E-4</v>
      </c>
      <c r="F60">
        <f t="shared" si="11"/>
        <v>0</v>
      </c>
      <c r="G60">
        <f t="shared" si="12"/>
        <v>0</v>
      </c>
      <c r="H60">
        <f t="shared" si="13"/>
        <v>0.02</v>
      </c>
      <c r="I60">
        <f t="shared" si="14"/>
        <v>1.0199013104567816</v>
      </c>
      <c r="J60">
        <f t="shared" si="15"/>
        <v>9.7952270238579561E-4</v>
      </c>
      <c r="K60">
        <f t="shared" si="16"/>
        <v>0</v>
      </c>
      <c r="L60">
        <f t="shared" si="17"/>
        <v>0</v>
      </c>
      <c r="M60">
        <f t="shared" si="18"/>
        <v>0.99213668691298051</v>
      </c>
      <c r="N60">
        <f t="shared" si="19"/>
        <v>0</v>
      </c>
      <c r="O60">
        <f t="shared" si="20"/>
        <v>0</v>
      </c>
      <c r="P60">
        <f t="shared" si="21"/>
        <v>5.0995065522839074</v>
      </c>
      <c r="Q60">
        <f t="shared" si="22"/>
        <v>254.97532761419538</v>
      </c>
      <c r="R60">
        <f t="shared" si="23"/>
        <v>0</v>
      </c>
      <c r="S60">
        <f t="shared" si="24"/>
        <v>0</v>
      </c>
      <c r="T60">
        <f t="shared" si="25"/>
        <v>5.0644026181129185</v>
      </c>
      <c r="U60">
        <f t="shared" si="26"/>
        <v>117.54272428629547</v>
      </c>
      <c r="V60">
        <f t="shared" si="27"/>
        <v>0.24975412194636024</v>
      </c>
      <c r="W60">
        <f t="shared" si="28"/>
        <v>-122.85688102635476</v>
      </c>
      <c r="X60">
        <f t="shared" si="29"/>
        <v>122.85688102635476</v>
      </c>
      <c r="Y60">
        <f t="shared" si="30"/>
        <v>0.99673694261856227</v>
      </c>
      <c r="Z60">
        <f t="shared" si="31"/>
        <v>0.97419173444247764</v>
      </c>
      <c r="AA60">
        <f t="shared" si="32"/>
        <v>-119.68615801525766</v>
      </c>
      <c r="AB60">
        <f t="shared" si="33"/>
        <v>0</v>
      </c>
      <c r="AC60">
        <f t="shared" si="34"/>
        <v>0</v>
      </c>
      <c r="AD60">
        <f t="shared" si="35"/>
        <v>4.9336991704544486</v>
      </c>
      <c r="AE60">
        <f t="shared" si="36"/>
        <v>114.50915044356012</v>
      </c>
      <c r="AF60">
        <f t="shared" si="37"/>
        <v>0.24330840124308276</v>
      </c>
      <c r="AG60">
        <f t="shared" si="0"/>
        <v>5300.6214149110938</v>
      </c>
      <c r="AH60">
        <f t="shared" si="1"/>
        <v>5342.6322046450105</v>
      </c>
      <c r="AI60">
        <f t="shared" si="2"/>
        <v>5300.6214149110938</v>
      </c>
      <c r="AK60" t="b">
        <f t="shared" si="38"/>
        <v>1</v>
      </c>
      <c r="AL60" t="b">
        <f t="shared" si="39"/>
        <v>1</v>
      </c>
      <c r="AM60">
        <f t="shared" si="40"/>
        <v>5300.6214149110947</v>
      </c>
      <c r="AN60" t="b">
        <f t="shared" si="41"/>
        <v>1</v>
      </c>
      <c r="AO60">
        <f t="shared" si="42"/>
        <v>119.68615801525766</v>
      </c>
      <c r="AP60">
        <f>SUM(AO61:$AO$100)</f>
        <v>5163.8215698151789</v>
      </c>
      <c r="AQ60" t="b">
        <f t="shared" si="3"/>
        <v>1</v>
      </c>
      <c r="AR60" t="b">
        <f t="shared" si="43"/>
        <v>1</v>
      </c>
      <c r="AS60" t="b">
        <f t="shared" si="44"/>
        <v>1</v>
      </c>
      <c r="AT60" t="b">
        <f t="shared" si="46"/>
        <v>1</v>
      </c>
      <c r="AU60">
        <f t="shared" si="4"/>
        <v>5342.6322046450105</v>
      </c>
      <c r="AV60" t="b">
        <f t="shared" si="5"/>
        <v>1</v>
      </c>
      <c r="AW60" t="b">
        <f t="shared" si="6"/>
        <v>1</v>
      </c>
      <c r="AX60" t="b">
        <f t="shared" si="45"/>
        <v>1</v>
      </c>
    </row>
    <row r="61" spans="1:50" x14ac:dyDescent="0.35">
      <c r="A61">
        <v>9</v>
      </c>
      <c r="B61">
        <f t="shared" si="7"/>
        <v>16</v>
      </c>
      <c r="C61">
        <f t="shared" si="8"/>
        <v>68</v>
      </c>
      <c r="D61">
        <f t="shared" si="9"/>
        <v>1.1771752268184055E-2</v>
      </c>
      <c r="E61">
        <f t="shared" si="10"/>
        <v>9.8631226930145921E-4</v>
      </c>
      <c r="F61">
        <f t="shared" si="11"/>
        <v>0</v>
      </c>
      <c r="G61">
        <f t="shared" si="12"/>
        <v>0</v>
      </c>
      <c r="H61">
        <f t="shared" si="13"/>
        <v>0.02</v>
      </c>
      <c r="I61">
        <f t="shared" si="14"/>
        <v>1.0224166622294941</v>
      </c>
      <c r="J61">
        <f t="shared" si="15"/>
        <v>9.7855658712637313E-4</v>
      </c>
      <c r="K61">
        <f t="shared" si="16"/>
        <v>0</v>
      </c>
      <c r="L61">
        <f t="shared" si="17"/>
        <v>0</v>
      </c>
      <c r="M61">
        <f t="shared" si="18"/>
        <v>0.99115813032585409</v>
      </c>
      <c r="N61">
        <f t="shared" si="19"/>
        <v>0</v>
      </c>
      <c r="O61">
        <f t="shared" si="20"/>
        <v>0</v>
      </c>
      <c r="P61">
        <f t="shared" si="21"/>
        <v>5.1120833111474706</v>
      </c>
      <c r="Q61">
        <f t="shared" si="22"/>
        <v>255.60416555737353</v>
      </c>
      <c r="R61">
        <f t="shared" si="23"/>
        <v>0</v>
      </c>
      <c r="S61">
        <f t="shared" si="24"/>
        <v>0</v>
      </c>
      <c r="T61">
        <f t="shared" si="25"/>
        <v>5.0718853995449908</v>
      </c>
      <c r="U61">
        <f t="shared" si="26"/>
        <v>117.42679045516478</v>
      </c>
      <c r="V61">
        <f t="shared" si="27"/>
        <v>0.25012313990310792</v>
      </c>
      <c r="W61">
        <f t="shared" si="28"/>
        <v>-122.74879899461288</v>
      </c>
      <c r="X61">
        <f t="shared" si="29"/>
        <v>122.74879899461288</v>
      </c>
      <c r="Y61">
        <f t="shared" si="30"/>
        <v>0.99673694261856227</v>
      </c>
      <c r="Z61">
        <f t="shared" si="31"/>
        <v>0.97101289091246945</v>
      </c>
      <c r="AA61">
        <f t="shared" si="32"/>
        <v>-119.19066616779268</v>
      </c>
      <c r="AB61">
        <f t="shared" si="33"/>
        <v>0</v>
      </c>
      <c r="AC61">
        <f t="shared" si="34"/>
        <v>0</v>
      </c>
      <c r="AD61">
        <f t="shared" si="35"/>
        <v>4.9248661041889266</v>
      </c>
      <c r="AE61">
        <f t="shared" si="36"/>
        <v>114.02292727044232</v>
      </c>
      <c r="AF61">
        <f t="shared" si="37"/>
        <v>0.24287279316142085</v>
      </c>
      <c r="AG61">
        <f t="shared" si="0"/>
        <v>5195.2254711128508</v>
      </c>
      <c r="AH61">
        <f t="shared" si="1"/>
        <v>5241.5707566307947</v>
      </c>
      <c r="AI61">
        <f t="shared" si="2"/>
        <v>5195.2254711128508</v>
      </c>
      <c r="AK61" t="b">
        <f t="shared" si="38"/>
        <v>1</v>
      </c>
      <c r="AL61" t="b">
        <f t="shared" si="39"/>
        <v>1</v>
      </c>
      <c r="AM61">
        <f t="shared" si="40"/>
        <v>5195.2254711128517</v>
      </c>
      <c r="AN61" t="b">
        <f t="shared" si="41"/>
        <v>1</v>
      </c>
      <c r="AO61">
        <f t="shared" si="42"/>
        <v>119.19066616779268</v>
      </c>
      <c r="AP61">
        <f>SUM(AO62:$AO$100)</f>
        <v>5044.6309036473858</v>
      </c>
      <c r="AQ61" t="b">
        <f t="shared" si="3"/>
        <v>1</v>
      </c>
      <c r="AR61" t="b">
        <f t="shared" si="43"/>
        <v>1</v>
      </c>
      <c r="AS61" t="b">
        <f t="shared" si="44"/>
        <v>1</v>
      </c>
      <c r="AT61" t="b">
        <f t="shared" si="46"/>
        <v>1</v>
      </c>
      <c r="AU61">
        <f t="shared" si="4"/>
        <v>5241.5707566307938</v>
      </c>
      <c r="AV61" t="b">
        <f t="shared" si="5"/>
        <v>1</v>
      </c>
      <c r="AW61" t="b">
        <f t="shared" si="6"/>
        <v>1</v>
      </c>
      <c r="AX61" t="b">
        <f t="shared" si="45"/>
        <v>1</v>
      </c>
    </row>
    <row r="62" spans="1:50" x14ac:dyDescent="0.35">
      <c r="A62">
        <v>10</v>
      </c>
      <c r="B62">
        <f t="shared" si="7"/>
        <v>16</v>
      </c>
      <c r="C62">
        <f t="shared" si="8"/>
        <v>68</v>
      </c>
      <c r="D62">
        <f t="shared" si="9"/>
        <v>1.1771752268184055E-2</v>
      </c>
      <c r="E62">
        <f t="shared" si="10"/>
        <v>9.8631226930145921E-4</v>
      </c>
      <c r="F62">
        <f t="shared" si="11"/>
        <v>0</v>
      </c>
      <c r="G62">
        <f t="shared" si="12"/>
        <v>0</v>
      </c>
      <c r="H62">
        <f t="shared" si="13"/>
        <v>0.02</v>
      </c>
      <c r="I62">
        <f t="shared" si="14"/>
        <v>1.0249382175382502</v>
      </c>
      <c r="J62">
        <f t="shared" si="15"/>
        <v>9.7759142475828463E-4</v>
      </c>
      <c r="K62">
        <f t="shared" si="16"/>
        <v>0</v>
      </c>
      <c r="L62">
        <f t="shared" si="17"/>
        <v>0</v>
      </c>
      <c r="M62">
        <f t="shared" si="18"/>
        <v>0.99018053890109581</v>
      </c>
      <c r="N62">
        <f t="shared" si="19"/>
        <v>0</v>
      </c>
      <c r="O62">
        <f t="shared" si="20"/>
        <v>0</v>
      </c>
      <c r="P62">
        <f t="shared" si="21"/>
        <v>5.124691087691251</v>
      </c>
      <c r="Q62">
        <f t="shared" si="22"/>
        <v>256.23455438456256</v>
      </c>
      <c r="R62">
        <f t="shared" si="23"/>
        <v>0</v>
      </c>
      <c r="S62">
        <f t="shared" si="24"/>
        <v>0</v>
      </c>
      <c r="T62">
        <f t="shared" si="25"/>
        <v>5.0793792369736277</v>
      </c>
      <c r="U62">
        <f t="shared" si="26"/>
        <v>117.31097097099415</v>
      </c>
      <c r="V62">
        <f t="shared" si="27"/>
        <v>0.25049270309310867</v>
      </c>
      <c r="W62">
        <f t="shared" si="28"/>
        <v>-122.64084291106089</v>
      </c>
      <c r="X62">
        <f t="shared" si="29"/>
        <v>122.64084291106089</v>
      </c>
      <c r="Y62">
        <f t="shared" si="30"/>
        <v>0.99673694261856227</v>
      </c>
      <c r="Z62">
        <f t="shared" si="31"/>
        <v>0.96784442013130634</v>
      </c>
      <c r="AA62">
        <f t="shared" si="32"/>
        <v>-118.69725549167036</v>
      </c>
      <c r="AB62">
        <f t="shared" si="33"/>
        <v>0</v>
      </c>
      <c r="AC62">
        <f t="shared" si="34"/>
        <v>0</v>
      </c>
      <c r="AD62">
        <f t="shared" si="35"/>
        <v>4.916048852235738</v>
      </c>
      <c r="AE62">
        <f t="shared" si="36"/>
        <v>113.53876867446235</v>
      </c>
      <c r="AF62">
        <f t="shared" si="37"/>
        <v>0.24243796497227324</v>
      </c>
      <c r="AG62">
        <f t="shared" si="0"/>
        <v>5089.5924445040655</v>
      </c>
      <c r="AH62">
        <f t="shared" si="1"/>
        <v>5140.0651139361962</v>
      </c>
      <c r="AI62">
        <f t="shared" si="2"/>
        <v>5089.5924445040655</v>
      </c>
      <c r="AK62" t="b">
        <f t="shared" si="38"/>
        <v>1</v>
      </c>
      <c r="AL62" t="b">
        <f t="shared" si="39"/>
        <v>1</v>
      </c>
      <c r="AM62">
        <f t="shared" si="40"/>
        <v>5089.5924445040655</v>
      </c>
      <c r="AN62" t="b">
        <f t="shared" si="41"/>
        <v>1</v>
      </c>
      <c r="AO62">
        <f t="shared" si="42"/>
        <v>118.69725549167036</v>
      </c>
      <c r="AP62">
        <f>SUM(AO63:$AO$100)</f>
        <v>4925.9336481557148</v>
      </c>
      <c r="AQ62" t="b">
        <f t="shared" si="3"/>
        <v>1</v>
      </c>
      <c r="AR62" t="b">
        <f t="shared" si="43"/>
        <v>1</v>
      </c>
      <c r="AS62" t="b">
        <f t="shared" si="44"/>
        <v>1</v>
      </c>
      <c r="AT62" t="b">
        <f t="shared" si="46"/>
        <v>1</v>
      </c>
      <c r="AU62">
        <f t="shared" si="4"/>
        <v>5140.0651139361962</v>
      </c>
      <c r="AV62" t="b">
        <f t="shared" si="5"/>
        <v>1</v>
      </c>
      <c r="AW62" t="b">
        <f t="shared" si="6"/>
        <v>1</v>
      </c>
      <c r="AX62" t="b">
        <f t="shared" si="45"/>
        <v>1</v>
      </c>
    </row>
    <row r="63" spans="1:50" x14ac:dyDescent="0.35">
      <c r="A63">
        <v>11</v>
      </c>
      <c r="B63">
        <f t="shared" si="7"/>
        <v>16</v>
      </c>
      <c r="C63">
        <f t="shared" si="8"/>
        <v>68</v>
      </c>
      <c r="D63">
        <f t="shared" si="9"/>
        <v>1.1771752268184055E-2</v>
      </c>
      <c r="E63">
        <f t="shared" si="10"/>
        <v>9.8631226930145921E-4</v>
      </c>
      <c r="F63">
        <f t="shared" si="11"/>
        <v>0</v>
      </c>
      <c r="G63">
        <f t="shared" si="12"/>
        <v>0</v>
      </c>
      <c r="H63">
        <f t="shared" si="13"/>
        <v>0.02</v>
      </c>
      <c r="I63">
        <f t="shared" si="14"/>
        <v>1.0274659916826436</v>
      </c>
      <c r="J63">
        <f t="shared" si="15"/>
        <v>9.7662721434168165E-4</v>
      </c>
      <c r="K63">
        <f t="shared" si="16"/>
        <v>0</v>
      </c>
      <c r="L63">
        <f t="shared" si="17"/>
        <v>0</v>
      </c>
      <c r="M63">
        <f t="shared" si="18"/>
        <v>0.98920391168675414</v>
      </c>
      <c r="N63">
        <f t="shared" si="19"/>
        <v>0</v>
      </c>
      <c r="O63">
        <f t="shared" si="20"/>
        <v>0</v>
      </c>
      <c r="P63">
        <f t="shared" si="21"/>
        <v>5.1373299584132184</v>
      </c>
      <c r="Q63">
        <f t="shared" si="22"/>
        <v>256.86649792066089</v>
      </c>
      <c r="R63">
        <f t="shared" si="23"/>
        <v>0</v>
      </c>
      <c r="S63">
        <f t="shared" si="24"/>
        <v>0</v>
      </c>
      <c r="T63">
        <f t="shared" si="25"/>
        <v>5.0868841467343451</v>
      </c>
      <c r="U63">
        <f t="shared" si="26"/>
        <v>117.1952657210018</v>
      </c>
      <c r="V63">
        <f t="shared" si="27"/>
        <v>0.25086281232195839</v>
      </c>
      <c r="W63">
        <f t="shared" si="28"/>
        <v>-122.53301268005811</v>
      </c>
      <c r="X63">
        <f t="shared" si="29"/>
        <v>122.53301268005811</v>
      </c>
      <c r="Y63">
        <f t="shared" si="30"/>
        <v>0.99673694261856227</v>
      </c>
      <c r="Z63">
        <f t="shared" si="31"/>
        <v>0.96468628825211356</v>
      </c>
      <c r="AA63">
        <f t="shared" si="32"/>
        <v>-118.20591719067443</v>
      </c>
      <c r="AB63">
        <f t="shared" si="33"/>
        <v>0</v>
      </c>
      <c r="AC63">
        <f t="shared" si="34"/>
        <v>0</v>
      </c>
      <c r="AD63">
        <f t="shared" si="35"/>
        <v>4.907247386281675</v>
      </c>
      <c r="AE63">
        <f t="shared" si="36"/>
        <v>113.05666588911339</v>
      </c>
      <c r="AF63">
        <f t="shared" si="37"/>
        <v>0.24200391527935661</v>
      </c>
      <c r="AG63">
        <f t="shared" si="0"/>
        <v>4983.7214330847592</v>
      </c>
      <c r="AH63">
        <f t="shared" si="1"/>
        <v>5038.1133497407027</v>
      </c>
      <c r="AI63">
        <f t="shared" si="2"/>
        <v>4983.7214330847592</v>
      </c>
      <c r="AK63" t="b">
        <f t="shared" si="38"/>
        <v>1</v>
      </c>
      <c r="AL63" t="b">
        <f t="shared" si="39"/>
        <v>1</v>
      </c>
      <c r="AM63">
        <f t="shared" si="40"/>
        <v>4983.7214330847582</v>
      </c>
      <c r="AN63" t="b">
        <f t="shared" si="41"/>
        <v>1</v>
      </c>
      <c r="AO63">
        <f t="shared" si="42"/>
        <v>118.20591719067443</v>
      </c>
      <c r="AP63">
        <f>SUM(AO64:$AO$100)</f>
        <v>4807.7277309650417</v>
      </c>
      <c r="AQ63" t="b">
        <f t="shared" si="3"/>
        <v>1</v>
      </c>
      <c r="AR63" t="b">
        <f t="shared" si="43"/>
        <v>1</v>
      </c>
      <c r="AS63" t="b">
        <f t="shared" si="44"/>
        <v>1</v>
      </c>
      <c r="AT63" t="b">
        <f t="shared" si="46"/>
        <v>1</v>
      </c>
      <c r="AU63">
        <f t="shared" si="4"/>
        <v>5038.1133497407036</v>
      </c>
      <c r="AV63" t="b">
        <f t="shared" si="5"/>
        <v>1</v>
      </c>
      <c r="AW63" t="b">
        <f t="shared" si="6"/>
        <v>1</v>
      </c>
      <c r="AX63" t="b">
        <f t="shared" si="45"/>
        <v>1</v>
      </c>
    </row>
    <row r="64" spans="1:50" x14ac:dyDescent="0.35">
      <c r="A64">
        <v>12</v>
      </c>
      <c r="B64">
        <f t="shared" si="7"/>
        <v>16</v>
      </c>
      <c r="C64">
        <f t="shared" si="8"/>
        <v>68</v>
      </c>
      <c r="D64">
        <f t="shared" si="9"/>
        <v>1.1771752268184055E-2</v>
      </c>
      <c r="E64">
        <f t="shared" si="10"/>
        <v>9.8631226930145921E-4</v>
      </c>
      <c r="F64">
        <f t="shared" si="11"/>
        <v>0</v>
      </c>
      <c r="G64">
        <f t="shared" si="12"/>
        <v>0</v>
      </c>
      <c r="H64">
        <f t="shared" si="13"/>
        <v>0.02</v>
      </c>
      <c r="I64">
        <f t="shared" si="14"/>
        <v>1.0300000000000005</v>
      </c>
      <c r="J64">
        <f t="shared" si="15"/>
        <v>9.7566395493764273E-4</v>
      </c>
      <c r="K64">
        <f t="shared" si="16"/>
        <v>0</v>
      </c>
      <c r="L64">
        <f t="shared" si="17"/>
        <v>0</v>
      </c>
      <c r="M64">
        <f t="shared" si="18"/>
        <v>0.9882282477318165</v>
      </c>
      <c r="N64">
        <f t="shared" si="19"/>
        <v>0</v>
      </c>
      <c r="O64">
        <f t="shared" si="20"/>
        <v>0</v>
      </c>
      <c r="P64">
        <f t="shared" si="21"/>
        <v>5.1500000000000021</v>
      </c>
      <c r="Q64">
        <f t="shared" si="22"/>
        <v>257.50000000000011</v>
      </c>
      <c r="R64">
        <f t="shared" si="23"/>
        <v>0</v>
      </c>
      <c r="S64">
        <f t="shared" si="24"/>
        <v>0</v>
      </c>
      <c r="T64">
        <f t="shared" si="25"/>
        <v>5.0944001451867855</v>
      </c>
      <c r="U64">
        <f t="shared" si="26"/>
        <v>117.07967459251712</v>
      </c>
      <c r="V64">
        <f t="shared" si="27"/>
        <v>0.25123346839644312</v>
      </c>
      <c r="W64">
        <f t="shared" si="28"/>
        <v>-122.42530820610035</v>
      </c>
      <c r="X64">
        <f t="shared" si="29"/>
        <v>122.42530820610035</v>
      </c>
      <c r="Y64">
        <f t="shared" si="30"/>
        <v>0.99673694261856227</v>
      </c>
      <c r="Z64">
        <f t="shared" si="31"/>
        <v>0.96153846153846079</v>
      </c>
      <c r="AA64">
        <f t="shared" si="32"/>
        <v>-117.71664250586564</v>
      </c>
      <c r="AB64">
        <f t="shared" si="33"/>
        <v>0</v>
      </c>
      <c r="AC64">
        <f t="shared" si="34"/>
        <v>0</v>
      </c>
      <c r="AD64">
        <f t="shared" si="35"/>
        <v>4.898461678064213</v>
      </c>
      <c r="AE64">
        <f t="shared" si="36"/>
        <v>112.57661018511253</v>
      </c>
      <c r="AF64">
        <f t="shared" si="37"/>
        <v>0.24157064268888742</v>
      </c>
      <c r="AG64">
        <f t="shared" si="0"/>
        <v>4877.6115319975461</v>
      </c>
      <c r="AH64">
        <f t="shared" si="1"/>
        <v>4935.7135289267944</v>
      </c>
      <c r="AI64">
        <f t="shared" si="2"/>
        <v>4877.6115319975461</v>
      </c>
      <c r="AK64" t="b">
        <f t="shared" si="38"/>
        <v>1</v>
      </c>
      <c r="AL64" t="b">
        <f t="shared" si="39"/>
        <v>1</v>
      </c>
      <c r="AM64">
        <f t="shared" si="40"/>
        <v>4877.6115319975461</v>
      </c>
      <c r="AN64" t="b">
        <f t="shared" si="41"/>
        <v>1</v>
      </c>
      <c r="AO64">
        <f t="shared" si="42"/>
        <v>117.71664250586564</v>
      </c>
      <c r="AP64">
        <f>SUM(AO65:$AO$100)</f>
        <v>4690.011088459175</v>
      </c>
      <c r="AQ64" t="b">
        <f t="shared" si="3"/>
        <v>1</v>
      </c>
      <c r="AR64" t="b">
        <f t="shared" si="43"/>
        <v>1</v>
      </c>
      <c r="AS64" t="b">
        <f t="shared" si="44"/>
        <v>1</v>
      </c>
      <c r="AT64" t="b">
        <f t="shared" si="46"/>
        <v>1</v>
      </c>
      <c r="AU64">
        <f t="shared" si="4"/>
        <v>4935.7135289267944</v>
      </c>
      <c r="AV64" t="b">
        <f t="shared" si="5"/>
        <v>1</v>
      </c>
      <c r="AW64" t="b">
        <f t="shared" si="6"/>
        <v>1</v>
      </c>
      <c r="AX64" t="b">
        <f t="shared" si="45"/>
        <v>1</v>
      </c>
    </row>
    <row r="65" spans="1:50" x14ac:dyDescent="0.35">
      <c r="A65">
        <v>13</v>
      </c>
      <c r="B65">
        <f t="shared" si="7"/>
        <v>17</v>
      </c>
      <c r="C65">
        <f t="shared" si="8"/>
        <v>69</v>
      </c>
      <c r="D65">
        <f t="shared" si="9"/>
        <v>1.2921537477498912E-2</v>
      </c>
      <c r="E65">
        <f t="shared" si="10"/>
        <v>1.0832251158343631E-3</v>
      </c>
      <c r="F65">
        <f t="shared" si="11"/>
        <v>0</v>
      </c>
      <c r="G65">
        <f t="shared" si="12"/>
        <v>0</v>
      </c>
      <c r="H65">
        <f t="shared" si="13"/>
        <v>0.02</v>
      </c>
      <c r="I65">
        <f t="shared" si="14"/>
        <v>1.0325402578654732</v>
      </c>
      <c r="J65">
        <f t="shared" si="15"/>
        <v>1.0704736581200866E-3</v>
      </c>
      <c r="K65">
        <f t="shared" si="16"/>
        <v>0</v>
      </c>
      <c r="L65">
        <f t="shared" si="17"/>
        <v>0</v>
      </c>
      <c r="M65">
        <f t="shared" si="18"/>
        <v>0.98715777407369643</v>
      </c>
      <c r="N65">
        <f t="shared" si="19"/>
        <v>0</v>
      </c>
      <c r="O65">
        <f t="shared" si="20"/>
        <v>0</v>
      </c>
      <c r="P65">
        <f t="shared" si="21"/>
        <v>5.1627012893273658</v>
      </c>
      <c r="Q65">
        <f t="shared" si="22"/>
        <v>258.13506446636831</v>
      </c>
      <c r="R65">
        <f t="shared" si="23"/>
        <v>0</v>
      </c>
      <c r="S65">
        <f t="shared" si="24"/>
        <v>0</v>
      </c>
      <c r="T65">
        <f t="shared" si="25"/>
        <v>5.1019272487147722</v>
      </c>
      <c r="U65">
        <f t="shared" si="26"/>
        <v>128.4568389744104</v>
      </c>
      <c r="V65">
        <f t="shared" si="27"/>
        <v>0.27632678674837768</v>
      </c>
      <c r="W65">
        <f t="shared" si="28"/>
        <v>-133.83509300987353</v>
      </c>
      <c r="X65">
        <f t="shared" si="29"/>
        <v>133.83509300987353</v>
      </c>
      <c r="Y65">
        <f t="shared" si="30"/>
        <v>0.99673694261856227</v>
      </c>
      <c r="Z65">
        <f t="shared" si="31"/>
        <v>0.95840090636400144</v>
      </c>
      <c r="AA65">
        <f t="shared" si="32"/>
        <v>-128.26767444397322</v>
      </c>
      <c r="AB65">
        <f t="shared" si="33"/>
        <v>0</v>
      </c>
      <c r="AC65">
        <f t="shared" si="34"/>
        <v>0</v>
      </c>
      <c r="AD65">
        <f t="shared" si="35"/>
        <v>4.8896916993714337</v>
      </c>
      <c r="AE65">
        <f t="shared" si="36"/>
        <v>123.11315090172951</v>
      </c>
      <c r="AF65">
        <f t="shared" si="37"/>
        <v>0.26483184287229733</v>
      </c>
      <c r="AG65">
        <f t="shared" si="0"/>
        <v>4759.7444699020853</v>
      </c>
      <c r="AH65">
        <f t="shared" si="1"/>
        <v>4821.6653861318282</v>
      </c>
      <c r="AI65">
        <f t="shared" si="2"/>
        <v>4759.7444699020853</v>
      </c>
      <c r="AK65" t="b">
        <f t="shared" si="38"/>
        <v>1</v>
      </c>
      <c r="AL65" t="b">
        <f t="shared" si="39"/>
        <v>1</v>
      </c>
      <c r="AM65">
        <f t="shared" si="40"/>
        <v>4759.7444699020853</v>
      </c>
      <c r="AN65" t="b">
        <f t="shared" si="41"/>
        <v>1</v>
      </c>
      <c r="AO65">
        <f t="shared" si="42"/>
        <v>128.26767444397322</v>
      </c>
      <c r="AP65">
        <f>SUM(AO66:$AO$100)</f>
        <v>4561.7434140152018</v>
      </c>
      <c r="AQ65" t="b">
        <f t="shared" si="3"/>
        <v>1</v>
      </c>
      <c r="AR65" t="b">
        <f t="shared" si="43"/>
        <v>1</v>
      </c>
      <c r="AS65" t="b">
        <f t="shared" si="44"/>
        <v>1</v>
      </c>
      <c r="AT65" t="b">
        <f t="shared" si="46"/>
        <v>1</v>
      </c>
      <c r="AU65">
        <f t="shared" si="4"/>
        <v>4821.6653861318282</v>
      </c>
      <c r="AV65" t="b">
        <f t="shared" si="5"/>
        <v>1</v>
      </c>
      <c r="AW65" t="b">
        <f t="shared" si="6"/>
        <v>1</v>
      </c>
      <c r="AX65" t="b">
        <f t="shared" si="45"/>
        <v>1</v>
      </c>
    </row>
    <row r="66" spans="1:50" x14ac:dyDescent="0.35">
      <c r="A66">
        <v>14</v>
      </c>
      <c r="B66">
        <f t="shared" si="7"/>
        <v>17</v>
      </c>
      <c r="C66">
        <f t="shared" si="8"/>
        <v>69</v>
      </c>
      <c r="D66">
        <f t="shared" si="9"/>
        <v>1.2921537477498912E-2</v>
      </c>
      <c r="E66">
        <f t="shared" si="10"/>
        <v>1.0832251158343631E-3</v>
      </c>
      <c r="F66">
        <f t="shared" si="11"/>
        <v>0</v>
      </c>
      <c r="G66">
        <f t="shared" si="12"/>
        <v>0</v>
      </c>
      <c r="H66">
        <f t="shared" si="13"/>
        <v>0.02</v>
      </c>
      <c r="I66">
        <f t="shared" si="14"/>
        <v>1.0350867806921333</v>
      </c>
      <c r="J66">
        <f t="shared" si="15"/>
        <v>1.0693140941677719E-3</v>
      </c>
      <c r="K66">
        <f t="shared" si="16"/>
        <v>0</v>
      </c>
      <c r="L66">
        <f t="shared" si="17"/>
        <v>0</v>
      </c>
      <c r="M66">
        <f t="shared" si="18"/>
        <v>0.98608845997952865</v>
      </c>
      <c r="N66">
        <f t="shared" si="19"/>
        <v>0</v>
      </c>
      <c r="O66">
        <f t="shared" si="20"/>
        <v>0</v>
      </c>
      <c r="P66">
        <f t="shared" si="21"/>
        <v>5.1754339034606662</v>
      </c>
      <c r="Q66">
        <f t="shared" si="22"/>
        <v>258.77169517303332</v>
      </c>
      <c r="R66">
        <f t="shared" si="23"/>
        <v>0</v>
      </c>
      <c r="S66">
        <f t="shared" si="24"/>
        <v>0</v>
      </c>
      <c r="T66">
        <f t="shared" si="25"/>
        <v>5.1089698120057729</v>
      </c>
      <c r="U66">
        <f t="shared" si="26"/>
        <v>128.31769130013262</v>
      </c>
      <c r="V66">
        <f t="shared" si="27"/>
        <v>0.2767082208202109</v>
      </c>
      <c r="W66">
        <f t="shared" si="28"/>
        <v>-133.7033693329586</v>
      </c>
      <c r="X66">
        <f t="shared" si="29"/>
        <v>133.7033693329586</v>
      </c>
      <c r="Y66">
        <f t="shared" si="30"/>
        <v>0.99673694261856227</v>
      </c>
      <c r="Z66">
        <f t="shared" si="31"/>
        <v>0.95527358921211381</v>
      </c>
      <c r="AA66">
        <f t="shared" si="32"/>
        <v>-127.72329751244823</v>
      </c>
      <c r="AB66">
        <f t="shared" si="33"/>
        <v>0</v>
      </c>
      <c r="AC66">
        <f t="shared" si="34"/>
        <v>0</v>
      </c>
      <c r="AD66">
        <f t="shared" si="35"/>
        <v>4.8804639294910928</v>
      </c>
      <c r="AE66">
        <f t="shared" si="36"/>
        <v>122.57850152768972</v>
      </c>
      <c r="AF66">
        <f t="shared" si="37"/>
        <v>0.26433205526742104</v>
      </c>
      <c r="AG66">
        <f t="shared" si="0"/>
        <v>4641.6232653933466</v>
      </c>
      <c r="AH66">
        <f t="shared" si="1"/>
        <v>4707.106363956138</v>
      </c>
      <c r="AI66">
        <f t="shared" si="2"/>
        <v>4641.6232653933466</v>
      </c>
      <c r="AK66" t="b">
        <f t="shared" si="38"/>
        <v>1</v>
      </c>
      <c r="AL66" t="b">
        <f t="shared" si="39"/>
        <v>1</v>
      </c>
      <c r="AM66">
        <f t="shared" si="40"/>
        <v>4641.6232653933466</v>
      </c>
      <c r="AN66" t="b">
        <f t="shared" si="41"/>
        <v>1</v>
      </c>
      <c r="AO66">
        <f t="shared" si="42"/>
        <v>127.72329751244823</v>
      </c>
      <c r="AP66">
        <f>SUM(AO67:$AO$100)</f>
        <v>4434.0201165027538</v>
      </c>
      <c r="AQ66" t="b">
        <f t="shared" si="3"/>
        <v>1</v>
      </c>
      <c r="AR66" t="b">
        <f t="shared" si="43"/>
        <v>1</v>
      </c>
      <c r="AS66" t="b">
        <f t="shared" si="44"/>
        <v>1</v>
      </c>
      <c r="AT66" t="b">
        <f t="shared" si="46"/>
        <v>1</v>
      </c>
      <c r="AU66">
        <f t="shared" si="4"/>
        <v>4707.1063639561371</v>
      </c>
      <c r="AV66" t="b">
        <f t="shared" si="5"/>
        <v>1</v>
      </c>
      <c r="AW66" t="b">
        <f t="shared" si="6"/>
        <v>1</v>
      </c>
      <c r="AX66" t="b">
        <f t="shared" si="45"/>
        <v>1</v>
      </c>
    </row>
    <row r="67" spans="1:50" x14ac:dyDescent="0.35">
      <c r="A67">
        <v>15</v>
      </c>
      <c r="B67">
        <f t="shared" si="7"/>
        <v>17</v>
      </c>
      <c r="C67">
        <f t="shared" si="8"/>
        <v>69</v>
      </c>
      <c r="D67">
        <f t="shared" si="9"/>
        <v>1.2921537477498912E-2</v>
      </c>
      <c r="E67">
        <f t="shared" si="10"/>
        <v>1.0832251158343631E-3</v>
      </c>
      <c r="F67">
        <f t="shared" si="11"/>
        <v>0</v>
      </c>
      <c r="G67">
        <f t="shared" si="12"/>
        <v>0</v>
      </c>
      <c r="H67">
        <f t="shared" si="13"/>
        <v>0.02</v>
      </c>
      <c r="I67">
        <f t="shared" si="14"/>
        <v>1.0376395839310655</v>
      </c>
      <c r="J67">
        <f t="shared" si="15"/>
        <v>1.0681557862842537E-3</v>
      </c>
      <c r="K67">
        <f t="shared" si="16"/>
        <v>0</v>
      </c>
      <c r="L67">
        <f t="shared" si="17"/>
        <v>0</v>
      </c>
      <c r="M67">
        <f t="shared" si="18"/>
        <v>0.98502030419324438</v>
      </c>
      <c r="N67">
        <f t="shared" si="19"/>
        <v>0</v>
      </c>
      <c r="O67">
        <f t="shared" si="20"/>
        <v>0</v>
      </c>
      <c r="P67">
        <f t="shared" si="21"/>
        <v>5.1881979196553276</v>
      </c>
      <c r="Q67">
        <f t="shared" si="22"/>
        <v>259.40989598276639</v>
      </c>
      <c r="R67">
        <f t="shared" si="23"/>
        <v>0</v>
      </c>
      <c r="S67">
        <f t="shared" si="24"/>
        <v>0</v>
      </c>
      <c r="T67">
        <f t="shared" si="25"/>
        <v>5.1160220966619168</v>
      </c>
      <c r="U67">
        <f t="shared" si="26"/>
        <v>128.17869435411046</v>
      </c>
      <c r="V67">
        <f t="shared" si="27"/>
        <v>0.27709018141338831</v>
      </c>
      <c r="W67">
        <f t="shared" si="28"/>
        <v>-133.57180663218577</v>
      </c>
      <c r="X67">
        <f t="shared" si="29"/>
        <v>133.57180663218577</v>
      </c>
      <c r="Y67">
        <f t="shared" si="30"/>
        <v>0.99673694261856227</v>
      </c>
      <c r="Z67">
        <f t="shared" si="31"/>
        <v>0.95215647667554271</v>
      </c>
      <c r="AA67">
        <f t="shared" si="32"/>
        <v>-127.18126078608888</v>
      </c>
      <c r="AB67">
        <f t="shared" si="33"/>
        <v>0</v>
      </c>
      <c r="AC67">
        <f t="shared" si="34"/>
        <v>0</v>
      </c>
      <c r="AD67">
        <f t="shared" si="35"/>
        <v>4.871253574151833</v>
      </c>
      <c r="AE67">
        <f t="shared" si="36"/>
        <v>122.0461740010811</v>
      </c>
      <c r="AF67">
        <f t="shared" si="37"/>
        <v>0.26383321085595879</v>
      </c>
      <c r="AG67">
        <f t="shared" si="0"/>
        <v>4523.2469254990592</v>
      </c>
      <c r="AH67">
        <f t="shared" si="1"/>
        <v>4592.0342009637134</v>
      </c>
      <c r="AI67">
        <f t="shared" si="2"/>
        <v>4523.2469254990592</v>
      </c>
      <c r="AK67" t="b">
        <f t="shared" si="38"/>
        <v>1</v>
      </c>
      <c r="AL67" t="b">
        <f t="shared" si="39"/>
        <v>1</v>
      </c>
      <c r="AM67">
        <f t="shared" si="40"/>
        <v>4523.2469254990592</v>
      </c>
      <c r="AN67" t="b">
        <f t="shared" si="41"/>
        <v>1</v>
      </c>
      <c r="AO67">
        <f t="shared" si="42"/>
        <v>127.18126078608888</v>
      </c>
      <c r="AP67">
        <f>SUM(AO68:$AO$100)</f>
        <v>4306.8388557166636</v>
      </c>
      <c r="AQ67" t="b">
        <f t="shared" si="3"/>
        <v>1</v>
      </c>
      <c r="AR67" t="b">
        <f t="shared" si="43"/>
        <v>1</v>
      </c>
      <c r="AS67" t="b">
        <f t="shared" si="44"/>
        <v>1</v>
      </c>
      <c r="AT67" t="b">
        <f t="shared" si="46"/>
        <v>1</v>
      </c>
      <c r="AU67">
        <f t="shared" si="4"/>
        <v>4592.0342009637134</v>
      </c>
      <c r="AV67" t="b">
        <f t="shared" si="5"/>
        <v>1</v>
      </c>
      <c r="AW67" t="b">
        <f t="shared" si="6"/>
        <v>1</v>
      </c>
      <c r="AX67" t="b">
        <f t="shared" si="45"/>
        <v>1</v>
      </c>
    </row>
    <row r="68" spans="1:50" x14ac:dyDescent="0.35">
      <c r="A68">
        <v>16</v>
      </c>
      <c r="B68">
        <f t="shared" si="7"/>
        <v>17</v>
      </c>
      <c r="C68">
        <f t="shared" si="8"/>
        <v>69</v>
      </c>
      <c r="D68">
        <f t="shared" si="9"/>
        <v>1.2921537477498912E-2</v>
      </c>
      <c r="E68">
        <f t="shared" si="10"/>
        <v>1.0832251158343631E-3</v>
      </c>
      <c r="F68">
        <f t="shared" si="11"/>
        <v>0</v>
      </c>
      <c r="G68">
        <f t="shared" si="12"/>
        <v>0</v>
      </c>
      <c r="H68">
        <f t="shared" si="13"/>
        <v>0.02</v>
      </c>
      <c r="I68">
        <f t="shared" si="14"/>
        <v>1.0401986830714602</v>
      </c>
      <c r="J68">
        <f t="shared" si="15"/>
        <v>1.0669987331089266E-3</v>
      </c>
      <c r="K68">
        <f t="shared" si="16"/>
        <v>0</v>
      </c>
      <c r="L68">
        <f t="shared" si="17"/>
        <v>0</v>
      </c>
      <c r="M68">
        <f t="shared" si="18"/>
        <v>0.98395330546013549</v>
      </c>
      <c r="N68">
        <f t="shared" si="19"/>
        <v>0</v>
      </c>
      <c r="O68">
        <f t="shared" si="20"/>
        <v>0</v>
      </c>
      <c r="P68">
        <f t="shared" si="21"/>
        <v>5.200993415357301</v>
      </c>
      <c r="Q68">
        <f t="shared" si="22"/>
        <v>260.04967076786505</v>
      </c>
      <c r="R68">
        <f t="shared" si="23"/>
        <v>0</v>
      </c>
      <c r="S68">
        <f t="shared" si="24"/>
        <v>0</v>
      </c>
      <c r="T68">
        <f t="shared" si="25"/>
        <v>5.1230841161023095</v>
      </c>
      <c r="U68">
        <f t="shared" si="26"/>
        <v>128.0398479730712</v>
      </c>
      <c r="V68">
        <f t="shared" si="27"/>
        <v>0.27747266925470548</v>
      </c>
      <c r="W68">
        <f t="shared" si="28"/>
        <v>-133.44040475842823</v>
      </c>
      <c r="X68">
        <f t="shared" si="29"/>
        <v>133.44040475842823</v>
      </c>
      <c r="Y68">
        <f t="shared" si="30"/>
        <v>0.99673694261856227</v>
      </c>
      <c r="Z68">
        <f t="shared" si="31"/>
        <v>0.94904953545604287</v>
      </c>
      <c r="AA68">
        <f t="shared" si="32"/>
        <v>-126.64155414705264</v>
      </c>
      <c r="AB68">
        <f t="shared" si="33"/>
        <v>0</v>
      </c>
      <c r="AC68">
        <f t="shared" si="34"/>
        <v>0</v>
      </c>
      <c r="AD68">
        <f t="shared" si="35"/>
        <v>4.8620606004891291</v>
      </c>
      <c r="AE68">
        <f t="shared" si="36"/>
        <v>121.51615823870557</v>
      </c>
      <c r="AF68">
        <f t="shared" si="37"/>
        <v>0.26333530785792647</v>
      </c>
      <c r="AG68">
        <f t="shared" si="0"/>
        <v>4404.6144541453459</v>
      </c>
      <c r="AH68">
        <f t="shared" si="1"/>
        <v>4476.4466257731347</v>
      </c>
      <c r="AI68">
        <f t="shared" si="2"/>
        <v>4404.6144541453459</v>
      </c>
      <c r="AK68" t="b">
        <f t="shared" si="38"/>
        <v>1</v>
      </c>
      <c r="AL68" t="b">
        <f t="shared" si="39"/>
        <v>1</v>
      </c>
      <c r="AM68">
        <f t="shared" si="40"/>
        <v>4404.6144541453459</v>
      </c>
      <c r="AN68" t="b">
        <f t="shared" si="41"/>
        <v>1</v>
      </c>
      <c r="AO68">
        <f t="shared" si="42"/>
        <v>126.64155414705264</v>
      </c>
      <c r="AP68">
        <f>SUM(AO69:$AO$100)</f>
        <v>4180.1973015696112</v>
      </c>
      <c r="AQ68" t="b">
        <f t="shared" si="3"/>
        <v>1</v>
      </c>
      <c r="AR68" t="b">
        <f t="shared" si="43"/>
        <v>1</v>
      </c>
      <c r="AS68" t="b">
        <f t="shared" si="44"/>
        <v>1</v>
      </c>
      <c r="AT68" t="b">
        <f t="shared" si="46"/>
        <v>1</v>
      </c>
      <c r="AU68">
        <f t="shared" si="4"/>
        <v>4476.4466257731347</v>
      </c>
      <c r="AV68" t="b">
        <f t="shared" si="5"/>
        <v>1</v>
      </c>
      <c r="AW68" t="b">
        <f t="shared" si="6"/>
        <v>1</v>
      </c>
      <c r="AX68" t="b">
        <f t="shared" si="45"/>
        <v>1</v>
      </c>
    </row>
    <row r="69" spans="1:50" x14ac:dyDescent="0.35">
      <c r="A69">
        <v>17</v>
      </c>
      <c r="B69">
        <f t="shared" si="7"/>
        <v>17</v>
      </c>
      <c r="C69">
        <f t="shared" si="8"/>
        <v>69</v>
      </c>
      <c r="D69">
        <f t="shared" si="9"/>
        <v>1.2921537477498912E-2</v>
      </c>
      <c r="E69">
        <f t="shared" si="10"/>
        <v>1.0832251158343631E-3</v>
      </c>
      <c r="F69">
        <f t="shared" si="11"/>
        <v>0</v>
      </c>
      <c r="G69">
        <f t="shared" si="12"/>
        <v>0</v>
      </c>
      <c r="H69">
        <f t="shared" si="13"/>
        <v>0.02</v>
      </c>
      <c r="I69">
        <f t="shared" si="14"/>
        <v>1.0427640936407094</v>
      </c>
      <c r="J69">
        <f t="shared" si="15"/>
        <v>1.0658429332826597E-3</v>
      </c>
      <c r="K69">
        <f t="shared" si="16"/>
        <v>0</v>
      </c>
      <c r="L69">
        <f t="shared" si="17"/>
        <v>0</v>
      </c>
      <c r="M69">
        <f t="shared" si="18"/>
        <v>0.98288746252685277</v>
      </c>
      <c r="N69">
        <f t="shared" si="19"/>
        <v>0</v>
      </c>
      <c r="O69">
        <f t="shared" si="20"/>
        <v>0</v>
      </c>
      <c r="P69">
        <f t="shared" si="21"/>
        <v>5.2138204682035472</v>
      </c>
      <c r="Q69">
        <f t="shared" si="22"/>
        <v>260.69102341017737</v>
      </c>
      <c r="R69">
        <f t="shared" si="23"/>
        <v>0</v>
      </c>
      <c r="S69">
        <f t="shared" si="24"/>
        <v>0</v>
      </c>
      <c r="T69">
        <f t="shared" si="25"/>
        <v>5.1301558837645915</v>
      </c>
      <c r="U69">
        <f t="shared" si="26"/>
        <v>127.90115199391917</v>
      </c>
      <c r="V69">
        <f t="shared" si="27"/>
        <v>0.27785568507196196</v>
      </c>
      <c r="W69">
        <f t="shared" si="28"/>
        <v>-133.30916356275571</v>
      </c>
      <c r="X69">
        <f t="shared" si="29"/>
        <v>133.30916356275571</v>
      </c>
      <c r="Y69">
        <f t="shared" si="30"/>
        <v>0.99673694261856227</v>
      </c>
      <c r="Z69">
        <f t="shared" si="31"/>
        <v>0.945952732364023</v>
      </c>
      <c r="AA69">
        <f t="shared" si="32"/>
        <v>-126.10416752135123</v>
      </c>
      <c r="AB69">
        <f t="shared" si="33"/>
        <v>0</v>
      </c>
      <c r="AC69">
        <f t="shared" si="34"/>
        <v>0</v>
      </c>
      <c r="AD69">
        <f t="shared" si="35"/>
        <v>4.8528849757004844</v>
      </c>
      <c r="AE69">
        <f t="shared" si="36"/>
        <v>120.98844420115405</v>
      </c>
      <c r="AF69">
        <f t="shared" si="37"/>
        <v>0.2628383444966999</v>
      </c>
      <c r="AG69">
        <f t="shared" si="0"/>
        <v>4285.7248521463735</v>
      </c>
      <c r="AH69">
        <f t="shared" si="1"/>
        <v>4360.3413570139892</v>
      </c>
      <c r="AI69">
        <f t="shared" si="2"/>
        <v>4285.7248521463735</v>
      </c>
      <c r="AK69" t="b">
        <f t="shared" si="38"/>
        <v>1</v>
      </c>
      <c r="AL69" t="b">
        <f t="shared" si="39"/>
        <v>1</v>
      </c>
      <c r="AM69">
        <f t="shared" si="40"/>
        <v>4285.7248521463735</v>
      </c>
      <c r="AN69" t="b">
        <f t="shared" si="41"/>
        <v>1</v>
      </c>
      <c r="AO69">
        <f t="shared" si="42"/>
        <v>126.10416752135123</v>
      </c>
      <c r="AP69">
        <f>SUM(AO70:$AO$100)</f>
        <v>4054.0931340482598</v>
      </c>
      <c r="AQ69" t="b">
        <f t="shared" si="3"/>
        <v>1</v>
      </c>
      <c r="AR69" t="b">
        <f t="shared" si="43"/>
        <v>1</v>
      </c>
      <c r="AS69" t="b">
        <f t="shared" si="44"/>
        <v>1</v>
      </c>
      <c r="AT69" t="b">
        <f t="shared" si="46"/>
        <v>1</v>
      </c>
      <c r="AU69">
        <f t="shared" si="4"/>
        <v>4360.3413570139883</v>
      </c>
      <c r="AV69" t="b">
        <f t="shared" si="5"/>
        <v>1</v>
      </c>
      <c r="AW69" t="b">
        <f t="shared" si="6"/>
        <v>1</v>
      </c>
      <c r="AX69" t="b">
        <f t="shared" si="45"/>
        <v>1</v>
      </c>
    </row>
    <row r="70" spans="1:50" x14ac:dyDescent="0.35">
      <c r="A70">
        <v>18</v>
      </c>
      <c r="B70">
        <f t="shared" si="7"/>
        <v>17</v>
      </c>
      <c r="C70">
        <f t="shared" si="8"/>
        <v>69</v>
      </c>
      <c r="D70">
        <f t="shared" si="9"/>
        <v>1.2921537477498912E-2</v>
      </c>
      <c r="E70">
        <f t="shared" si="10"/>
        <v>1.0832251158343631E-3</v>
      </c>
      <c r="F70">
        <f t="shared" si="11"/>
        <v>0</v>
      </c>
      <c r="G70">
        <f t="shared" si="12"/>
        <v>0</v>
      </c>
      <c r="H70">
        <f t="shared" si="13"/>
        <v>0.02</v>
      </c>
      <c r="I70">
        <f t="shared" si="14"/>
        <v>1.0453358312044991</v>
      </c>
      <c r="J70">
        <f t="shared" si="15"/>
        <v>1.0646883854477933E-3</v>
      </c>
      <c r="K70">
        <f t="shared" si="16"/>
        <v>0</v>
      </c>
      <c r="L70">
        <f t="shared" si="17"/>
        <v>0</v>
      </c>
      <c r="M70">
        <f t="shared" si="18"/>
        <v>0.98182277414140495</v>
      </c>
      <c r="N70">
        <f t="shared" si="19"/>
        <v>0</v>
      </c>
      <c r="O70">
        <f t="shared" si="20"/>
        <v>0</v>
      </c>
      <c r="P70">
        <f t="shared" si="21"/>
        <v>5.2266791560224952</v>
      </c>
      <c r="Q70">
        <f t="shared" si="22"/>
        <v>261.33395780112477</v>
      </c>
      <c r="R70">
        <f t="shared" si="23"/>
        <v>0</v>
      </c>
      <c r="S70">
        <f t="shared" si="24"/>
        <v>0</v>
      </c>
      <c r="T70">
        <f t="shared" si="25"/>
        <v>5.137237413104943</v>
      </c>
      <c r="U70">
        <f t="shared" si="26"/>
        <v>127.7626062537352</v>
      </c>
      <c r="V70">
        <f t="shared" si="27"/>
        <v>0.2782392295939613</v>
      </c>
      <c r="W70">
        <f t="shared" si="28"/>
        <v>-133.17808289643412</v>
      </c>
      <c r="X70">
        <f t="shared" si="29"/>
        <v>133.17808289643409</v>
      </c>
      <c r="Y70">
        <f t="shared" si="30"/>
        <v>0.99673694261856227</v>
      </c>
      <c r="Z70">
        <f t="shared" si="31"/>
        <v>0.94286603431819138</v>
      </c>
      <c r="AA70">
        <f t="shared" si="32"/>
        <v>-125.56909087866019</v>
      </c>
      <c r="AB70">
        <f t="shared" si="33"/>
        <v>0</v>
      </c>
      <c r="AC70">
        <f t="shared" si="34"/>
        <v>0</v>
      </c>
      <c r="AD70">
        <f t="shared" si="35"/>
        <v>4.8437266670453019</v>
      </c>
      <c r="AE70">
        <f t="shared" si="36"/>
        <v>120.46302189261587</v>
      </c>
      <c r="AF70">
        <f t="shared" si="37"/>
        <v>0.26234231899900706</v>
      </c>
      <c r="AG70">
        <f t="shared" si="0"/>
        <v>4166.5771171939696</v>
      </c>
      <c r="AH70">
        <f t="shared" si="1"/>
        <v>4243.7161032831036</v>
      </c>
      <c r="AI70">
        <f t="shared" si="2"/>
        <v>4166.5771171939696</v>
      </c>
      <c r="AK70" t="b">
        <f t="shared" si="38"/>
        <v>1</v>
      </c>
      <c r="AL70" t="b">
        <f t="shared" si="39"/>
        <v>1</v>
      </c>
      <c r="AM70">
        <f t="shared" si="40"/>
        <v>4166.5771171939687</v>
      </c>
      <c r="AN70" t="b">
        <f t="shared" si="41"/>
        <v>1</v>
      </c>
      <c r="AO70">
        <f t="shared" si="42"/>
        <v>125.56909087866016</v>
      </c>
      <c r="AP70">
        <f>SUM(AO71:$AO$100)</f>
        <v>3928.5240431695997</v>
      </c>
      <c r="AQ70" t="b">
        <f t="shared" si="3"/>
        <v>1</v>
      </c>
      <c r="AR70" t="b">
        <f t="shared" si="43"/>
        <v>1</v>
      </c>
      <c r="AS70" t="b">
        <f t="shared" si="44"/>
        <v>1</v>
      </c>
      <c r="AT70" t="b">
        <f t="shared" si="46"/>
        <v>1</v>
      </c>
      <c r="AU70">
        <f t="shared" si="4"/>
        <v>4243.7161032831027</v>
      </c>
      <c r="AV70" t="b">
        <f t="shared" si="5"/>
        <v>1</v>
      </c>
      <c r="AW70" t="b">
        <f t="shared" si="6"/>
        <v>1</v>
      </c>
      <c r="AX70" t="b">
        <f t="shared" si="45"/>
        <v>1</v>
      </c>
    </row>
    <row r="71" spans="1:50" x14ac:dyDescent="0.35">
      <c r="A71">
        <v>19</v>
      </c>
      <c r="B71">
        <f t="shared" si="7"/>
        <v>17</v>
      </c>
      <c r="C71">
        <f t="shared" si="8"/>
        <v>69</v>
      </c>
      <c r="D71">
        <f t="shared" si="9"/>
        <v>1.2921537477498912E-2</v>
      </c>
      <c r="E71">
        <f t="shared" si="10"/>
        <v>1.0832251158343631E-3</v>
      </c>
      <c r="F71">
        <f t="shared" si="11"/>
        <v>0</v>
      </c>
      <c r="G71">
        <f t="shared" si="12"/>
        <v>0</v>
      </c>
      <c r="H71">
        <f t="shared" si="13"/>
        <v>0.02</v>
      </c>
      <c r="I71">
        <f t="shared" si="14"/>
        <v>1.0479139113669047</v>
      </c>
      <c r="J71">
        <f t="shared" si="15"/>
        <v>1.063535088248139E-3</v>
      </c>
      <c r="K71">
        <f t="shared" si="16"/>
        <v>0</v>
      </c>
      <c r="L71">
        <f t="shared" si="17"/>
        <v>0</v>
      </c>
      <c r="M71">
        <f t="shared" si="18"/>
        <v>0.98075923905315676</v>
      </c>
      <c r="N71">
        <f t="shared" si="19"/>
        <v>0</v>
      </c>
      <c r="O71">
        <f t="shared" si="20"/>
        <v>0</v>
      </c>
      <c r="P71">
        <f t="shared" si="21"/>
        <v>5.2395695568345237</v>
      </c>
      <c r="Q71">
        <f t="shared" si="22"/>
        <v>261.9784778417262</v>
      </c>
      <c r="R71">
        <f t="shared" si="23"/>
        <v>0</v>
      </c>
      <c r="S71">
        <f t="shared" si="24"/>
        <v>0</v>
      </c>
      <c r="T71">
        <f t="shared" si="25"/>
        <v>5.1443287175981238</v>
      </c>
      <c r="U71">
        <f t="shared" si="26"/>
        <v>127.62421058977668</v>
      </c>
      <c r="V71">
        <f t="shared" si="27"/>
        <v>0.2786233035505134</v>
      </c>
      <c r="W71">
        <f t="shared" si="28"/>
        <v>-133.04716261092531</v>
      </c>
      <c r="X71">
        <f t="shared" si="29"/>
        <v>133.04716261092531</v>
      </c>
      <c r="Y71">
        <f t="shared" si="30"/>
        <v>0.99673694261856227</v>
      </c>
      <c r="Z71">
        <f t="shared" si="31"/>
        <v>0.93978940834520253</v>
      </c>
      <c r="AA71">
        <f t="shared" si="32"/>
        <v>-125.03631423212946</v>
      </c>
      <c r="AB71">
        <f t="shared" si="33"/>
        <v>0</v>
      </c>
      <c r="AC71">
        <f t="shared" si="34"/>
        <v>0</v>
      </c>
      <c r="AD71">
        <f t="shared" si="35"/>
        <v>4.8345856418447752</v>
      </c>
      <c r="AE71">
        <f t="shared" si="36"/>
        <v>119.93988136068975</v>
      </c>
      <c r="AF71">
        <f t="shared" si="37"/>
        <v>0.26184722959492274</v>
      </c>
      <c r="AG71">
        <f t="shared" si="0"/>
        <v>4047.1702438472016</v>
      </c>
      <c r="AH71">
        <f t="shared" si="1"/>
        <v>4126.5685631005781</v>
      </c>
      <c r="AI71">
        <f t="shared" si="2"/>
        <v>4047.1702438472016</v>
      </c>
      <c r="AK71" t="b">
        <f t="shared" si="38"/>
        <v>1</v>
      </c>
      <c r="AL71" t="b">
        <f t="shared" si="39"/>
        <v>1</v>
      </c>
      <c r="AM71">
        <f t="shared" si="40"/>
        <v>4047.1702438472016</v>
      </c>
      <c r="AN71" t="b">
        <f t="shared" si="41"/>
        <v>1</v>
      </c>
      <c r="AO71">
        <f t="shared" si="42"/>
        <v>125.03631423212946</v>
      </c>
      <c r="AP71">
        <f>SUM(AO72:$AO$100)</f>
        <v>3803.4877289374695</v>
      </c>
      <c r="AQ71" t="b">
        <f t="shared" si="3"/>
        <v>1</v>
      </c>
      <c r="AR71" t="b">
        <f t="shared" si="43"/>
        <v>1</v>
      </c>
      <c r="AS71" t="b">
        <f t="shared" si="44"/>
        <v>1</v>
      </c>
      <c r="AT71" t="b">
        <f t="shared" si="46"/>
        <v>1</v>
      </c>
      <c r="AU71">
        <f t="shared" si="4"/>
        <v>4126.5685631005781</v>
      </c>
      <c r="AV71" t="b">
        <f t="shared" si="5"/>
        <v>1</v>
      </c>
      <c r="AW71" t="b">
        <f t="shared" si="6"/>
        <v>1</v>
      </c>
      <c r="AX71" t="b">
        <f t="shared" si="45"/>
        <v>1</v>
      </c>
    </row>
    <row r="72" spans="1:50" x14ac:dyDescent="0.35">
      <c r="A72">
        <v>20</v>
      </c>
      <c r="B72">
        <f t="shared" si="7"/>
        <v>17</v>
      </c>
      <c r="C72">
        <f t="shared" si="8"/>
        <v>69</v>
      </c>
      <c r="D72">
        <f t="shared" si="9"/>
        <v>1.2921537477498912E-2</v>
      </c>
      <c r="E72">
        <f t="shared" si="10"/>
        <v>1.0832251158343631E-3</v>
      </c>
      <c r="F72">
        <f t="shared" si="11"/>
        <v>0</v>
      </c>
      <c r="G72">
        <f t="shared" si="12"/>
        <v>0</v>
      </c>
      <c r="H72">
        <f t="shared" si="13"/>
        <v>0.02</v>
      </c>
      <c r="I72">
        <f t="shared" si="14"/>
        <v>1.0504983497704854</v>
      </c>
      <c r="J72">
        <f t="shared" si="15"/>
        <v>1.0623830403289774E-3</v>
      </c>
      <c r="K72">
        <f t="shared" si="16"/>
        <v>0</v>
      </c>
      <c r="L72">
        <f t="shared" si="17"/>
        <v>0</v>
      </c>
      <c r="M72">
        <f t="shared" si="18"/>
        <v>0.97969685601282774</v>
      </c>
      <c r="N72">
        <f t="shared" si="19"/>
        <v>0</v>
      </c>
      <c r="O72">
        <f t="shared" si="20"/>
        <v>0</v>
      </c>
      <c r="P72">
        <f t="shared" si="21"/>
        <v>5.2524917488524272</v>
      </c>
      <c r="Q72">
        <f t="shared" si="22"/>
        <v>262.62458744262136</v>
      </c>
      <c r="R72">
        <f t="shared" si="23"/>
        <v>0</v>
      </c>
      <c r="S72">
        <f t="shared" si="24"/>
        <v>0</v>
      </c>
      <c r="T72">
        <f t="shared" si="25"/>
        <v>5.1514298107374907</v>
      </c>
      <c r="U72">
        <f t="shared" si="26"/>
        <v>127.48596483947729</v>
      </c>
      <c r="V72">
        <f t="shared" si="27"/>
        <v>0.2790079076724355</v>
      </c>
      <c r="W72">
        <f t="shared" si="28"/>
        <v>-132.91640255788721</v>
      </c>
      <c r="X72">
        <f t="shared" si="29"/>
        <v>132.91640255788721</v>
      </c>
      <c r="Y72">
        <f t="shared" si="30"/>
        <v>0.99673694261856227</v>
      </c>
      <c r="Z72">
        <f t="shared" si="31"/>
        <v>0.93672282157930475</v>
      </c>
      <c r="AA72">
        <f t="shared" si="32"/>
        <v>-124.50582763819483</v>
      </c>
      <c r="AB72">
        <f t="shared" si="33"/>
        <v>0</v>
      </c>
      <c r="AC72">
        <f t="shared" si="34"/>
        <v>0</v>
      </c>
      <c r="AD72">
        <f t="shared" si="35"/>
        <v>4.8254618674817662</v>
      </c>
      <c r="AE72">
        <f t="shared" si="36"/>
        <v>119.41901269619521</v>
      </c>
      <c r="AF72">
        <f t="shared" si="37"/>
        <v>0.26135307451786194</v>
      </c>
      <c r="AG72">
        <f t="shared" si="0"/>
        <v>3927.5032235219287</v>
      </c>
      <c r="AH72">
        <f t="shared" si="1"/>
        <v>4008.8964248656357</v>
      </c>
      <c r="AI72">
        <f t="shared" si="2"/>
        <v>3927.5032235219287</v>
      </c>
      <c r="AK72" t="b">
        <f t="shared" si="38"/>
        <v>1</v>
      </c>
      <c r="AL72" t="b">
        <f t="shared" si="39"/>
        <v>1</v>
      </c>
      <c r="AM72">
        <f t="shared" si="40"/>
        <v>3927.5032235219282</v>
      </c>
      <c r="AN72" t="b">
        <f t="shared" si="41"/>
        <v>1</v>
      </c>
      <c r="AO72">
        <f t="shared" si="42"/>
        <v>124.50582763819483</v>
      </c>
      <c r="AP72">
        <f>SUM(AO73:$AO$100)</f>
        <v>3678.9819012992753</v>
      </c>
      <c r="AQ72" t="b">
        <f t="shared" si="3"/>
        <v>1</v>
      </c>
      <c r="AR72" t="b">
        <f t="shared" si="43"/>
        <v>1</v>
      </c>
      <c r="AS72" t="b">
        <f t="shared" si="44"/>
        <v>1</v>
      </c>
      <c r="AT72" t="b">
        <f t="shared" si="46"/>
        <v>1</v>
      </c>
      <c r="AU72">
        <f t="shared" si="4"/>
        <v>4008.8964248656362</v>
      </c>
      <c r="AV72" t="b">
        <f t="shared" si="5"/>
        <v>1</v>
      </c>
      <c r="AW72" t="b">
        <f t="shared" si="6"/>
        <v>1</v>
      </c>
      <c r="AX72" t="b">
        <f t="shared" si="45"/>
        <v>1</v>
      </c>
    </row>
    <row r="73" spans="1:50" x14ac:dyDescent="0.35">
      <c r="A73">
        <v>21</v>
      </c>
      <c r="B73">
        <f t="shared" si="7"/>
        <v>17</v>
      </c>
      <c r="C73">
        <f t="shared" si="8"/>
        <v>69</v>
      </c>
      <c r="D73">
        <f t="shared" si="9"/>
        <v>1.2921537477498912E-2</v>
      </c>
      <c r="E73">
        <f t="shared" si="10"/>
        <v>1.0832251158343631E-3</v>
      </c>
      <c r="F73">
        <f t="shared" si="11"/>
        <v>0</v>
      </c>
      <c r="G73">
        <f t="shared" si="12"/>
        <v>0</v>
      </c>
      <c r="H73">
        <f t="shared" si="13"/>
        <v>0.02</v>
      </c>
      <c r="I73">
        <f t="shared" si="14"/>
        <v>1.0530891620963791</v>
      </c>
      <c r="J73">
        <f t="shared" si="15"/>
        <v>1.0612322403370567E-3</v>
      </c>
      <c r="K73">
        <f t="shared" si="16"/>
        <v>0</v>
      </c>
      <c r="L73">
        <f t="shared" si="17"/>
        <v>0</v>
      </c>
      <c r="M73">
        <f t="shared" si="18"/>
        <v>0.97863562377249069</v>
      </c>
      <c r="N73">
        <f t="shared" si="19"/>
        <v>0</v>
      </c>
      <c r="O73">
        <f t="shared" si="20"/>
        <v>0</v>
      </c>
      <c r="P73">
        <f t="shared" si="21"/>
        <v>5.2654458104818955</v>
      </c>
      <c r="Q73">
        <f t="shared" si="22"/>
        <v>263.27229052409479</v>
      </c>
      <c r="R73">
        <f t="shared" si="23"/>
        <v>0</v>
      </c>
      <c r="S73">
        <f t="shared" si="24"/>
        <v>0</v>
      </c>
      <c r="T73">
        <f t="shared" si="25"/>
        <v>5.158540706035029</v>
      </c>
      <c r="U73">
        <f t="shared" si="26"/>
        <v>127.34786884044681</v>
      </c>
      <c r="V73">
        <f t="shared" si="27"/>
        <v>0.27939304269155357</v>
      </c>
      <c r="W73">
        <f t="shared" si="28"/>
        <v>-132.78580258917341</v>
      </c>
      <c r="X73">
        <f t="shared" si="29"/>
        <v>132.78580258917339</v>
      </c>
      <c r="Y73">
        <f t="shared" si="30"/>
        <v>0.99673694261856227</v>
      </c>
      <c r="Z73">
        <f t="shared" si="31"/>
        <v>0.93366624126198916</v>
      </c>
      <c r="AA73">
        <f t="shared" si="32"/>
        <v>-123.97762119639005</v>
      </c>
      <c r="AB73">
        <f t="shared" si="33"/>
        <v>0</v>
      </c>
      <c r="AC73">
        <f t="shared" si="34"/>
        <v>0</v>
      </c>
      <c r="AD73">
        <f t="shared" si="35"/>
        <v>4.8163553114006934</v>
      </c>
      <c r="AE73">
        <f t="shared" si="36"/>
        <v>118.90040603298476</v>
      </c>
      <c r="AF73">
        <f t="shared" si="37"/>
        <v>0.26085985200457329</v>
      </c>
      <c r="AG73">
        <f t="shared" si="0"/>
        <v>3807.5750444803139</v>
      </c>
      <c r="AH73">
        <f t="shared" si="1"/>
        <v>3890.697366812271</v>
      </c>
      <c r="AI73">
        <f t="shared" si="2"/>
        <v>3807.5750444803139</v>
      </c>
      <c r="AK73" t="b">
        <f t="shared" si="38"/>
        <v>1</v>
      </c>
      <c r="AL73" t="b">
        <f t="shared" si="39"/>
        <v>1</v>
      </c>
      <c r="AM73">
        <f t="shared" si="40"/>
        <v>3807.5750444803139</v>
      </c>
      <c r="AN73" t="b">
        <f t="shared" si="41"/>
        <v>1</v>
      </c>
      <c r="AO73">
        <f t="shared" si="42"/>
        <v>123.97762119639002</v>
      </c>
      <c r="AP73">
        <f>SUM(AO74:$AO$100)</f>
        <v>3555.0042801028853</v>
      </c>
      <c r="AQ73" t="b">
        <f t="shared" si="3"/>
        <v>1</v>
      </c>
      <c r="AR73" t="b">
        <f t="shared" si="43"/>
        <v>1</v>
      </c>
      <c r="AS73" t="b">
        <f t="shared" si="44"/>
        <v>1</v>
      </c>
      <c r="AT73" t="b">
        <f t="shared" si="46"/>
        <v>1</v>
      </c>
      <c r="AU73">
        <f t="shared" si="4"/>
        <v>3890.697366812271</v>
      </c>
      <c r="AV73" t="b">
        <f t="shared" si="5"/>
        <v>1</v>
      </c>
      <c r="AW73" t="b">
        <f t="shared" si="6"/>
        <v>1</v>
      </c>
      <c r="AX73" t="b">
        <f t="shared" si="45"/>
        <v>1</v>
      </c>
    </row>
    <row r="74" spans="1:50" x14ac:dyDescent="0.35">
      <c r="A74">
        <v>22</v>
      </c>
      <c r="B74">
        <f t="shared" si="7"/>
        <v>17</v>
      </c>
      <c r="C74">
        <f t="shared" si="8"/>
        <v>69</v>
      </c>
      <c r="D74">
        <f t="shared" si="9"/>
        <v>1.2921537477498912E-2</v>
      </c>
      <c r="E74">
        <f t="shared" si="10"/>
        <v>1.0832251158343631E-3</v>
      </c>
      <c r="F74">
        <f t="shared" si="11"/>
        <v>0</v>
      </c>
      <c r="G74">
        <f t="shared" si="12"/>
        <v>0</v>
      </c>
      <c r="H74">
        <f t="shared" si="13"/>
        <v>0.02</v>
      </c>
      <c r="I74">
        <f t="shared" si="14"/>
        <v>1.0556863640643981</v>
      </c>
      <c r="J74">
        <f t="shared" si="15"/>
        <v>1.0600826869205905E-3</v>
      </c>
      <c r="K74">
        <f t="shared" si="16"/>
        <v>0</v>
      </c>
      <c r="L74">
        <f t="shared" si="17"/>
        <v>0</v>
      </c>
      <c r="M74">
        <f t="shared" si="18"/>
        <v>0.9775755410855701</v>
      </c>
      <c r="N74">
        <f t="shared" si="19"/>
        <v>0</v>
      </c>
      <c r="O74">
        <f t="shared" si="20"/>
        <v>0</v>
      </c>
      <c r="P74">
        <f t="shared" si="21"/>
        <v>5.2784318203219902</v>
      </c>
      <c r="Q74">
        <f t="shared" si="22"/>
        <v>263.92159101609951</v>
      </c>
      <c r="R74">
        <f t="shared" si="23"/>
        <v>0</v>
      </c>
      <c r="S74">
        <f t="shared" si="24"/>
        <v>0</v>
      </c>
      <c r="T74">
        <f t="shared" si="25"/>
        <v>5.1656614170213748</v>
      </c>
      <c r="U74">
        <f t="shared" si="26"/>
        <v>127.20992243047085</v>
      </c>
      <c r="V74">
        <f t="shared" si="27"/>
        <v>0.27977870934070392</v>
      </c>
      <c r="W74">
        <f t="shared" si="28"/>
        <v>-132.65536255683296</v>
      </c>
      <c r="X74">
        <f t="shared" si="29"/>
        <v>132.65536255683293</v>
      </c>
      <c r="Y74">
        <f t="shared" si="30"/>
        <v>0.99673694261856227</v>
      </c>
      <c r="Z74">
        <f t="shared" si="31"/>
        <v>0.93061963474164</v>
      </c>
      <c r="AA74">
        <f t="shared" si="32"/>
        <v>-123.45168504915971</v>
      </c>
      <c r="AB74">
        <f t="shared" si="33"/>
        <v>0</v>
      </c>
      <c r="AC74">
        <f t="shared" si="34"/>
        <v>0</v>
      </c>
      <c r="AD74">
        <f t="shared" si="35"/>
        <v>4.8072659411074143</v>
      </c>
      <c r="AE74">
        <f t="shared" si="36"/>
        <v>118.38405154775714</v>
      </c>
      <c r="AF74">
        <f t="shared" si="37"/>
        <v>0.26036756029513336</v>
      </c>
      <c r="AG74">
        <f t="shared" si="0"/>
        <v>3687.3846918203039</v>
      </c>
      <c r="AH74">
        <f t="shared" si="1"/>
        <v>3771.96905696471</v>
      </c>
      <c r="AI74">
        <f t="shared" si="2"/>
        <v>3687.3846918203039</v>
      </c>
      <c r="AK74" t="b">
        <f t="shared" si="38"/>
        <v>1</v>
      </c>
      <c r="AL74" t="b">
        <f t="shared" si="39"/>
        <v>1</v>
      </c>
      <c r="AM74">
        <f t="shared" si="40"/>
        <v>3687.3846918203039</v>
      </c>
      <c r="AN74" t="b">
        <f t="shared" si="41"/>
        <v>1</v>
      </c>
      <c r="AO74">
        <f t="shared" si="42"/>
        <v>123.45168504915969</v>
      </c>
      <c r="AP74">
        <f>SUM(AO75:$AO$100)</f>
        <v>3431.5525950537253</v>
      </c>
      <c r="AQ74" t="b">
        <f t="shared" si="3"/>
        <v>1</v>
      </c>
      <c r="AR74" t="b">
        <f t="shared" si="43"/>
        <v>1</v>
      </c>
      <c r="AS74" t="b">
        <f t="shared" si="44"/>
        <v>1</v>
      </c>
      <c r="AT74" t="b">
        <f t="shared" si="46"/>
        <v>1</v>
      </c>
      <c r="AU74">
        <f t="shared" si="4"/>
        <v>3771.9690569647105</v>
      </c>
      <c r="AV74" t="b">
        <f t="shared" si="5"/>
        <v>1</v>
      </c>
      <c r="AW74" t="b">
        <f t="shared" si="6"/>
        <v>1</v>
      </c>
      <c r="AX74" t="b">
        <f t="shared" si="45"/>
        <v>1</v>
      </c>
    </row>
    <row r="75" spans="1:50" x14ac:dyDescent="0.35">
      <c r="A75">
        <v>23</v>
      </c>
      <c r="B75">
        <f t="shared" si="7"/>
        <v>17</v>
      </c>
      <c r="C75">
        <f t="shared" si="8"/>
        <v>69</v>
      </c>
      <c r="D75">
        <f t="shared" si="9"/>
        <v>1.2921537477498912E-2</v>
      </c>
      <c r="E75">
        <f t="shared" si="10"/>
        <v>1.0832251158343631E-3</v>
      </c>
      <c r="F75">
        <f t="shared" si="11"/>
        <v>0</v>
      </c>
      <c r="G75">
        <f t="shared" si="12"/>
        <v>0</v>
      </c>
      <c r="H75">
        <f t="shared" si="13"/>
        <v>0.02</v>
      </c>
      <c r="I75">
        <f t="shared" si="14"/>
        <v>1.0582899714331233</v>
      </c>
      <c r="J75">
        <f t="shared" si="15"/>
        <v>1.0589343787292568E-3</v>
      </c>
      <c r="K75">
        <f t="shared" si="16"/>
        <v>0</v>
      </c>
      <c r="L75">
        <f t="shared" si="17"/>
        <v>0</v>
      </c>
      <c r="M75">
        <f t="shared" si="18"/>
        <v>0.97651660670684082</v>
      </c>
      <c r="N75">
        <f t="shared" si="19"/>
        <v>0</v>
      </c>
      <c r="O75">
        <f t="shared" si="20"/>
        <v>0</v>
      </c>
      <c r="P75">
        <f t="shared" si="21"/>
        <v>5.2914498571656168</v>
      </c>
      <c r="Q75">
        <f t="shared" si="22"/>
        <v>264.57249285828084</v>
      </c>
      <c r="R75">
        <f t="shared" si="23"/>
        <v>0</v>
      </c>
      <c r="S75">
        <f t="shared" si="24"/>
        <v>0</v>
      </c>
      <c r="T75">
        <f t="shared" si="25"/>
        <v>5.1727919572458401</v>
      </c>
      <c r="U75">
        <f t="shared" si="26"/>
        <v>127.07212544751081</v>
      </c>
      <c r="V75">
        <f t="shared" si="27"/>
        <v>0.28016490835373437</v>
      </c>
      <c r="W75">
        <f t="shared" si="28"/>
        <v>-132.52508231311037</v>
      </c>
      <c r="X75">
        <f t="shared" si="29"/>
        <v>132.5250823131104</v>
      </c>
      <c r="Y75">
        <f t="shared" si="30"/>
        <v>0.99673694261856227</v>
      </c>
      <c r="Z75">
        <f t="shared" si="31"/>
        <v>0.92758296947318553</v>
      </c>
      <c r="AA75">
        <f t="shared" si="32"/>
        <v>-122.92800938167326</v>
      </c>
      <c r="AB75">
        <f t="shared" si="33"/>
        <v>0</v>
      </c>
      <c r="AC75">
        <f t="shared" si="34"/>
        <v>0</v>
      </c>
      <c r="AD75">
        <f t="shared" si="35"/>
        <v>4.7981937241691073</v>
      </c>
      <c r="AE75">
        <f t="shared" si="36"/>
        <v>117.86993945987122</v>
      </c>
      <c r="AF75">
        <f t="shared" si="37"/>
        <v>0.25987619763293979</v>
      </c>
      <c r="AG75">
        <f t="shared" si="0"/>
        <v>3566.9311474650772</v>
      </c>
      <c r="AH75">
        <f t="shared" si="1"/>
        <v>3652.709153092675</v>
      </c>
      <c r="AI75">
        <f t="shared" si="2"/>
        <v>3566.9311474650772</v>
      </c>
      <c r="AK75" t="b">
        <f t="shared" si="38"/>
        <v>1</v>
      </c>
      <c r="AL75" t="b">
        <f t="shared" si="39"/>
        <v>1</v>
      </c>
      <c r="AM75">
        <f t="shared" si="40"/>
        <v>3566.9311474650772</v>
      </c>
      <c r="AN75" t="b">
        <f t="shared" si="41"/>
        <v>1</v>
      </c>
      <c r="AO75">
        <f t="shared" si="42"/>
        <v>122.92800938167329</v>
      </c>
      <c r="AP75">
        <f>SUM(AO76:$AO$100)</f>
        <v>3308.624585672052</v>
      </c>
      <c r="AQ75" t="b">
        <f t="shared" si="3"/>
        <v>1</v>
      </c>
      <c r="AR75" t="b">
        <f t="shared" si="43"/>
        <v>1</v>
      </c>
      <c r="AS75" t="b">
        <f t="shared" si="44"/>
        <v>1</v>
      </c>
      <c r="AT75" t="b">
        <f t="shared" si="46"/>
        <v>1</v>
      </c>
      <c r="AU75">
        <f t="shared" si="4"/>
        <v>3652.709153092675</v>
      </c>
      <c r="AV75" t="b">
        <f t="shared" si="5"/>
        <v>1</v>
      </c>
      <c r="AW75" t="b">
        <f t="shared" si="6"/>
        <v>1</v>
      </c>
      <c r="AX75" t="b">
        <f t="shared" si="45"/>
        <v>1</v>
      </c>
    </row>
    <row r="76" spans="1:50" x14ac:dyDescent="0.35">
      <c r="A76">
        <v>24</v>
      </c>
      <c r="B76">
        <f t="shared" si="7"/>
        <v>17</v>
      </c>
      <c r="C76">
        <f t="shared" si="8"/>
        <v>69</v>
      </c>
      <c r="D76">
        <f t="shared" si="9"/>
        <v>1.2921537477498912E-2</v>
      </c>
      <c r="E76">
        <f t="shared" si="10"/>
        <v>1.0832251158343631E-3</v>
      </c>
      <c r="F76">
        <f t="shared" si="11"/>
        <v>0</v>
      </c>
      <c r="G76">
        <f t="shared" si="12"/>
        <v>0</v>
      </c>
      <c r="H76">
        <f t="shared" si="13"/>
        <v>0.02</v>
      </c>
      <c r="I76">
        <f t="shared" si="14"/>
        <v>1.0609000000000006</v>
      </c>
      <c r="J76">
        <f t="shared" si="15"/>
        <v>1.0577873144141969E-3</v>
      </c>
      <c r="K76">
        <f t="shared" si="16"/>
        <v>0</v>
      </c>
      <c r="L76">
        <f t="shared" si="17"/>
        <v>0</v>
      </c>
      <c r="M76">
        <f t="shared" si="18"/>
        <v>0.97545881939242662</v>
      </c>
      <c r="N76">
        <f t="shared" si="19"/>
        <v>0</v>
      </c>
      <c r="O76">
        <f t="shared" si="20"/>
        <v>0</v>
      </c>
      <c r="P76">
        <f t="shared" si="21"/>
        <v>5.3045000000000027</v>
      </c>
      <c r="Q76">
        <f t="shared" si="22"/>
        <v>265.22500000000014</v>
      </c>
      <c r="R76">
        <f t="shared" si="23"/>
        <v>0</v>
      </c>
      <c r="S76">
        <f t="shared" si="24"/>
        <v>0</v>
      </c>
      <c r="T76">
        <f t="shared" si="25"/>
        <v>5.1799323402764399</v>
      </c>
      <c r="U76">
        <f t="shared" si="26"/>
        <v>126.93447772970362</v>
      </c>
      <c r="V76">
        <f t="shared" si="27"/>
        <v>0.28055164046550551</v>
      </c>
      <c r="W76">
        <f t="shared" si="28"/>
        <v>-132.39496171044559</v>
      </c>
      <c r="X76">
        <f t="shared" si="29"/>
        <v>132.39496171044556</v>
      </c>
      <c r="Y76">
        <f t="shared" si="30"/>
        <v>0.99673694261856227</v>
      </c>
      <c r="Z76">
        <f t="shared" si="31"/>
        <v>0.92455621301775004</v>
      </c>
      <c r="AA76">
        <f t="shared" si="32"/>
        <v>-122.40658442163959</v>
      </c>
      <c r="AB76">
        <f t="shared" si="33"/>
        <v>0</v>
      </c>
      <c r="AC76">
        <f t="shared" si="34"/>
        <v>0</v>
      </c>
      <c r="AD76">
        <f t="shared" si="35"/>
        <v>4.7891386282141566</v>
      </c>
      <c r="AE76">
        <f t="shared" si="36"/>
        <v>117.3580600311607</v>
      </c>
      <c r="AF76">
        <f t="shared" si="37"/>
        <v>0.25938576226470511</v>
      </c>
      <c r="AG76">
        <f t="shared" si="0"/>
        <v>3446.2133901524526</v>
      </c>
      <c r="AH76">
        <f t="shared" si="1"/>
        <v>3532.9153026664499</v>
      </c>
      <c r="AI76">
        <f t="shared" si="2"/>
        <v>3446.2133901524526</v>
      </c>
      <c r="AK76" t="b">
        <f t="shared" si="38"/>
        <v>1</v>
      </c>
      <c r="AL76" t="b">
        <f t="shared" si="39"/>
        <v>1</v>
      </c>
      <c r="AM76">
        <f t="shared" si="40"/>
        <v>3446.2133901524521</v>
      </c>
      <c r="AN76" t="b">
        <f t="shared" si="41"/>
        <v>1</v>
      </c>
      <c r="AO76">
        <f t="shared" si="42"/>
        <v>122.40658442163956</v>
      </c>
      <c r="AP76">
        <f>SUM(AO77:$AO$100)</f>
        <v>3186.2180012504118</v>
      </c>
      <c r="AQ76" t="b">
        <f t="shared" si="3"/>
        <v>1</v>
      </c>
      <c r="AR76" t="b">
        <f t="shared" si="43"/>
        <v>1</v>
      </c>
      <c r="AS76" t="b">
        <f t="shared" si="44"/>
        <v>1</v>
      </c>
      <c r="AT76" t="b">
        <f t="shared" si="46"/>
        <v>1</v>
      </c>
      <c r="AU76">
        <f t="shared" si="4"/>
        <v>3532.9153026664494</v>
      </c>
      <c r="AV76" t="b">
        <f t="shared" si="5"/>
        <v>1</v>
      </c>
      <c r="AW76" t="b">
        <f t="shared" si="6"/>
        <v>1</v>
      </c>
      <c r="AX76" t="b">
        <f t="shared" si="45"/>
        <v>1</v>
      </c>
    </row>
    <row r="77" spans="1:50" x14ac:dyDescent="0.35">
      <c r="A77">
        <v>25</v>
      </c>
      <c r="B77">
        <f t="shared" si="7"/>
        <v>18</v>
      </c>
      <c r="C77">
        <f t="shared" si="8"/>
        <v>70</v>
      </c>
      <c r="D77">
        <f t="shared" si="9"/>
        <v>1.4184756162122558E-2</v>
      </c>
      <c r="E77">
        <f t="shared" si="10"/>
        <v>1.1898183884703206E-3</v>
      </c>
      <c r="F77">
        <f t="shared" si="11"/>
        <v>0</v>
      </c>
      <c r="G77">
        <f t="shared" si="12"/>
        <v>0</v>
      </c>
      <c r="H77">
        <f t="shared" si="13"/>
        <v>0.02</v>
      </c>
      <c r="I77">
        <f t="shared" si="14"/>
        <v>1.0635164656014378</v>
      </c>
      <c r="J77">
        <f t="shared" si="15"/>
        <v>1.1606188405086585E-3</v>
      </c>
      <c r="K77">
        <f t="shared" si="16"/>
        <v>0</v>
      </c>
      <c r="L77">
        <f t="shared" si="17"/>
        <v>0</v>
      </c>
      <c r="M77">
        <f t="shared" si="18"/>
        <v>0.97429820055191796</v>
      </c>
      <c r="N77">
        <f t="shared" si="19"/>
        <v>0</v>
      </c>
      <c r="O77">
        <f t="shared" si="20"/>
        <v>0</v>
      </c>
      <c r="P77">
        <f t="shared" si="21"/>
        <v>5.3175823280071892</v>
      </c>
      <c r="Q77">
        <f t="shared" si="22"/>
        <v>265.87911640035946</v>
      </c>
      <c r="R77">
        <f t="shared" si="23"/>
        <v>0</v>
      </c>
      <c r="S77">
        <f t="shared" si="24"/>
        <v>0</v>
      </c>
      <c r="T77">
        <f t="shared" si="25"/>
        <v>5.1870825796999247</v>
      </c>
      <c r="U77">
        <f t="shared" si="26"/>
        <v>139.27426086103901</v>
      </c>
      <c r="V77">
        <f t="shared" si="27"/>
        <v>0.30858431179205187</v>
      </c>
      <c r="W77">
        <f t="shared" si="28"/>
        <v>-144.769927752531</v>
      </c>
      <c r="X77">
        <f t="shared" si="29"/>
        <v>144.769927752531</v>
      </c>
      <c r="Y77">
        <f t="shared" si="30"/>
        <v>0.99673694261856227</v>
      </c>
      <c r="Z77">
        <f t="shared" si="31"/>
        <v>0.9215393330423084</v>
      </c>
      <c r="AA77">
        <f t="shared" si="32"/>
        <v>-133.41118266565059</v>
      </c>
      <c r="AB77">
        <f t="shared" si="33"/>
        <v>0</v>
      </c>
      <c r="AC77">
        <f t="shared" si="34"/>
        <v>0</v>
      </c>
      <c r="AD77">
        <f t="shared" si="35"/>
        <v>4.7801006209320454</v>
      </c>
      <c r="AE77">
        <f t="shared" si="36"/>
        <v>128.34670946384236</v>
      </c>
      <c r="AF77">
        <f t="shared" si="37"/>
        <v>0.28437258087616724</v>
      </c>
      <c r="AG77">
        <f t="shared" si="0"/>
        <v>3312.72546827321</v>
      </c>
      <c r="AH77">
        <f t="shared" si="1"/>
        <v>3400.114530024407</v>
      </c>
      <c r="AI77">
        <f t="shared" si="2"/>
        <v>3312.72546827321</v>
      </c>
      <c r="AK77" t="b">
        <f t="shared" si="38"/>
        <v>1</v>
      </c>
      <c r="AL77" t="b">
        <f t="shared" si="39"/>
        <v>1</v>
      </c>
      <c r="AM77">
        <f t="shared" si="40"/>
        <v>3312.7254682732105</v>
      </c>
      <c r="AN77" t="b">
        <f t="shared" si="41"/>
        <v>1</v>
      </c>
      <c r="AO77">
        <f t="shared" si="42"/>
        <v>133.41118266565059</v>
      </c>
      <c r="AP77">
        <f>SUM(AO78:$AO$100)</f>
        <v>3052.8068185847619</v>
      </c>
      <c r="AQ77" t="b">
        <f t="shared" si="3"/>
        <v>1</v>
      </c>
      <c r="AR77" t="b">
        <f t="shared" si="43"/>
        <v>1</v>
      </c>
      <c r="AS77" t="b">
        <f t="shared" si="44"/>
        <v>1</v>
      </c>
      <c r="AT77" t="b">
        <f t="shared" si="46"/>
        <v>1</v>
      </c>
      <c r="AU77">
        <f t="shared" si="4"/>
        <v>3400.114530024407</v>
      </c>
      <c r="AV77" t="b">
        <f t="shared" si="5"/>
        <v>1</v>
      </c>
      <c r="AW77" t="b">
        <f t="shared" si="6"/>
        <v>1</v>
      </c>
      <c r="AX77" t="b">
        <f t="shared" si="45"/>
        <v>1</v>
      </c>
    </row>
    <row r="78" spans="1:50" x14ac:dyDescent="0.35">
      <c r="A78">
        <v>26</v>
      </c>
      <c r="B78">
        <f t="shared" si="7"/>
        <v>18</v>
      </c>
      <c r="C78">
        <f t="shared" si="8"/>
        <v>70</v>
      </c>
      <c r="D78">
        <f t="shared" si="9"/>
        <v>1.4184756162122558E-2</v>
      </c>
      <c r="E78">
        <f t="shared" si="10"/>
        <v>1.1898183884703206E-3</v>
      </c>
      <c r="F78">
        <f t="shared" si="11"/>
        <v>0</v>
      </c>
      <c r="G78">
        <f t="shared" si="12"/>
        <v>0</v>
      </c>
      <c r="H78">
        <f t="shared" si="13"/>
        <v>0.02</v>
      </c>
      <c r="I78">
        <f t="shared" si="14"/>
        <v>1.0661393841128977</v>
      </c>
      <c r="J78">
        <f t="shared" si="15"/>
        <v>1.1592379148702163E-3</v>
      </c>
      <c r="K78">
        <f t="shared" si="16"/>
        <v>0</v>
      </c>
      <c r="L78">
        <f t="shared" si="17"/>
        <v>0</v>
      </c>
      <c r="M78">
        <f t="shared" si="18"/>
        <v>0.97313896263704769</v>
      </c>
      <c r="N78">
        <f t="shared" si="19"/>
        <v>0</v>
      </c>
      <c r="O78">
        <f t="shared" si="20"/>
        <v>0</v>
      </c>
      <c r="P78">
        <f t="shared" si="21"/>
        <v>5.3306969205644883</v>
      </c>
      <c r="Q78">
        <f t="shared" si="22"/>
        <v>266.53484602822442</v>
      </c>
      <c r="R78">
        <f t="shared" si="23"/>
        <v>0</v>
      </c>
      <c r="S78">
        <f t="shared" si="24"/>
        <v>0</v>
      </c>
      <c r="T78">
        <f t="shared" si="25"/>
        <v>5.1936884173936315</v>
      </c>
      <c r="U78">
        <f t="shared" si="26"/>
        <v>139.10854978442595</v>
      </c>
      <c r="V78">
        <f t="shared" si="27"/>
        <v>0.30897729915001304</v>
      </c>
      <c r="W78">
        <f t="shared" si="28"/>
        <v>-144.61121550096959</v>
      </c>
      <c r="X78">
        <f t="shared" si="29"/>
        <v>144.61121550096959</v>
      </c>
      <c r="Y78">
        <f t="shared" si="30"/>
        <v>0.99673694261856227</v>
      </c>
      <c r="Z78">
        <f t="shared" si="31"/>
        <v>0.9185322973193395</v>
      </c>
      <c r="AA78">
        <f t="shared" si="32"/>
        <v>-132.83007199224767</v>
      </c>
      <c r="AB78">
        <f t="shared" si="33"/>
        <v>0</v>
      </c>
      <c r="AC78">
        <f t="shared" si="34"/>
        <v>0</v>
      </c>
      <c r="AD78">
        <f t="shared" si="35"/>
        <v>4.7705705535894172</v>
      </c>
      <c r="AE78">
        <f t="shared" si="36"/>
        <v>127.77569581025047</v>
      </c>
      <c r="AF78">
        <f t="shared" si="37"/>
        <v>0.28380562840778628</v>
      </c>
      <c r="AG78">
        <f t="shared" si="0"/>
        <v>3178.9592539252299</v>
      </c>
      <c r="AH78">
        <f t="shared" si="1"/>
        <v>3266.7063759432358</v>
      </c>
      <c r="AI78">
        <f t="shared" si="2"/>
        <v>3178.9592539252299</v>
      </c>
      <c r="AK78" t="b">
        <f t="shared" si="38"/>
        <v>1</v>
      </c>
      <c r="AL78" t="b">
        <f t="shared" si="39"/>
        <v>1</v>
      </c>
      <c r="AM78">
        <f t="shared" si="40"/>
        <v>3178.9592539252294</v>
      </c>
      <c r="AN78" t="b">
        <f t="shared" si="41"/>
        <v>1</v>
      </c>
      <c r="AO78">
        <f t="shared" si="42"/>
        <v>132.83007199224767</v>
      </c>
      <c r="AP78">
        <f>SUM(AO79:$AO$100)</f>
        <v>2919.9767465925138</v>
      </c>
      <c r="AQ78" t="b">
        <f t="shared" si="3"/>
        <v>1</v>
      </c>
      <c r="AR78" t="b">
        <f t="shared" si="43"/>
        <v>1</v>
      </c>
      <c r="AS78" t="b">
        <f t="shared" si="44"/>
        <v>1</v>
      </c>
      <c r="AT78" t="b">
        <f t="shared" si="46"/>
        <v>1</v>
      </c>
      <c r="AU78">
        <f t="shared" si="4"/>
        <v>3266.7063759432353</v>
      </c>
      <c r="AV78" t="b">
        <f t="shared" si="5"/>
        <v>1</v>
      </c>
      <c r="AW78" t="b">
        <f t="shared" si="6"/>
        <v>1</v>
      </c>
      <c r="AX78" t="b">
        <f t="shared" si="45"/>
        <v>1</v>
      </c>
    </row>
    <row r="79" spans="1:50" x14ac:dyDescent="0.35">
      <c r="A79">
        <v>27</v>
      </c>
      <c r="B79">
        <f t="shared" si="7"/>
        <v>18</v>
      </c>
      <c r="C79">
        <f t="shared" si="8"/>
        <v>70</v>
      </c>
      <c r="D79">
        <f t="shared" si="9"/>
        <v>1.4184756162122558E-2</v>
      </c>
      <c r="E79">
        <f t="shared" si="10"/>
        <v>1.1898183884703206E-3</v>
      </c>
      <c r="F79">
        <f t="shared" si="11"/>
        <v>0</v>
      </c>
      <c r="G79">
        <f t="shared" si="12"/>
        <v>0</v>
      </c>
      <c r="H79">
        <f t="shared" si="13"/>
        <v>0.02</v>
      </c>
      <c r="I79">
        <f t="shared" si="14"/>
        <v>1.0687687714489977</v>
      </c>
      <c r="J79">
        <f t="shared" si="15"/>
        <v>1.1578586322824917E-3</v>
      </c>
      <c r="K79">
        <f t="shared" si="16"/>
        <v>0</v>
      </c>
      <c r="L79">
        <f t="shared" si="17"/>
        <v>0</v>
      </c>
      <c r="M79">
        <f t="shared" si="18"/>
        <v>0.97198110400476523</v>
      </c>
      <c r="N79">
        <f t="shared" si="19"/>
        <v>0</v>
      </c>
      <c r="O79">
        <f t="shared" si="20"/>
        <v>0</v>
      </c>
      <c r="P79">
        <f t="shared" si="21"/>
        <v>5.3438438572449884</v>
      </c>
      <c r="Q79">
        <f t="shared" si="22"/>
        <v>267.19219286224944</v>
      </c>
      <c r="R79">
        <f t="shared" si="23"/>
        <v>0</v>
      </c>
      <c r="S79">
        <f t="shared" si="24"/>
        <v>0</v>
      </c>
      <c r="T79">
        <f t="shared" si="25"/>
        <v>5.2003026677337481</v>
      </c>
      <c r="U79">
        <f t="shared" si="26"/>
        <v>138.94303587389899</v>
      </c>
      <c r="V79">
        <f t="shared" si="27"/>
        <v>0.30937078698404386</v>
      </c>
      <c r="W79">
        <f t="shared" si="28"/>
        <v>-144.45270932861678</v>
      </c>
      <c r="X79">
        <f t="shared" si="29"/>
        <v>144.45270932861678</v>
      </c>
      <c r="Y79">
        <f t="shared" si="30"/>
        <v>0.99673694261856227</v>
      </c>
      <c r="Z79">
        <f t="shared" si="31"/>
        <v>0.91553507372648268</v>
      </c>
      <c r="AA79">
        <f t="shared" si="32"/>
        <v>-132.25152188516535</v>
      </c>
      <c r="AB79">
        <f t="shared" si="33"/>
        <v>0</v>
      </c>
      <c r="AC79">
        <f t="shared" si="34"/>
        <v>0</v>
      </c>
      <c r="AD79">
        <f t="shared" si="35"/>
        <v>4.7610594863036413</v>
      </c>
      <c r="AE79">
        <f t="shared" si="36"/>
        <v>127.20722259259145</v>
      </c>
      <c r="AF79">
        <f t="shared" si="37"/>
        <v>0.28323980627025658</v>
      </c>
      <c r="AG79">
        <f t="shared" si="0"/>
        <v>3044.9136299721772</v>
      </c>
      <c r="AH79">
        <f t="shared" si="1"/>
        <v>3132.6880918018846</v>
      </c>
      <c r="AI79">
        <f t="shared" si="2"/>
        <v>3044.9136299721772</v>
      </c>
      <c r="AK79" t="b">
        <f t="shared" si="38"/>
        <v>1</v>
      </c>
      <c r="AL79" t="b">
        <f t="shared" si="39"/>
        <v>1</v>
      </c>
      <c r="AM79">
        <f t="shared" si="40"/>
        <v>3044.9136299721772</v>
      </c>
      <c r="AN79" t="b">
        <f t="shared" si="41"/>
        <v>1</v>
      </c>
      <c r="AO79">
        <f t="shared" si="42"/>
        <v>132.25152188516535</v>
      </c>
      <c r="AP79">
        <f>SUM(AO80:$AO$100)</f>
        <v>2787.7252247073488</v>
      </c>
      <c r="AQ79" t="b">
        <f t="shared" si="3"/>
        <v>1</v>
      </c>
      <c r="AR79" t="b">
        <f t="shared" si="43"/>
        <v>1</v>
      </c>
      <c r="AS79" t="b">
        <f t="shared" si="44"/>
        <v>1</v>
      </c>
      <c r="AT79" t="b">
        <f t="shared" si="46"/>
        <v>1</v>
      </c>
      <c r="AU79">
        <f t="shared" si="4"/>
        <v>3132.6880918018846</v>
      </c>
      <c r="AV79" t="b">
        <f t="shared" si="5"/>
        <v>1</v>
      </c>
      <c r="AW79" t="b">
        <f t="shared" si="6"/>
        <v>1</v>
      </c>
      <c r="AX79" t="b">
        <f t="shared" si="45"/>
        <v>1</v>
      </c>
    </row>
    <row r="80" spans="1:50" x14ac:dyDescent="0.35">
      <c r="A80">
        <v>28</v>
      </c>
      <c r="B80">
        <f t="shared" si="7"/>
        <v>18</v>
      </c>
      <c r="C80">
        <f t="shared" si="8"/>
        <v>70</v>
      </c>
      <c r="D80">
        <f t="shared" si="9"/>
        <v>1.4184756162122558E-2</v>
      </c>
      <c r="E80">
        <f t="shared" si="10"/>
        <v>1.1898183884703206E-3</v>
      </c>
      <c r="F80">
        <f t="shared" si="11"/>
        <v>0</v>
      </c>
      <c r="G80">
        <f t="shared" si="12"/>
        <v>0</v>
      </c>
      <c r="H80">
        <f t="shared" si="13"/>
        <v>0.02</v>
      </c>
      <c r="I80">
        <f t="shared" si="14"/>
        <v>1.0714046435636044</v>
      </c>
      <c r="J80">
        <f t="shared" si="15"/>
        <v>1.1564809907905528E-3</v>
      </c>
      <c r="K80">
        <f t="shared" si="16"/>
        <v>0</v>
      </c>
      <c r="L80">
        <f t="shared" si="17"/>
        <v>0</v>
      </c>
      <c r="M80">
        <f t="shared" si="18"/>
        <v>0.97082462301397465</v>
      </c>
      <c r="N80">
        <f t="shared" si="19"/>
        <v>0</v>
      </c>
      <c r="O80">
        <f t="shared" si="20"/>
        <v>0</v>
      </c>
      <c r="P80">
        <f t="shared" si="21"/>
        <v>5.3570232178180222</v>
      </c>
      <c r="Q80">
        <f t="shared" si="22"/>
        <v>267.8511608909011</v>
      </c>
      <c r="R80">
        <f t="shared" si="23"/>
        <v>0</v>
      </c>
      <c r="S80">
        <f t="shared" si="24"/>
        <v>0</v>
      </c>
      <c r="T80">
        <f t="shared" si="25"/>
        <v>5.2069253414339212</v>
      </c>
      <c r="U80">
        <f t="shared" si="26"/>
        <v>138.77771889486633</v>
      </c>
      <c r="V80">
        <f t="shared" si="27"/>
        <v>0.30976477593150908</v>
      </c>
      <c r="W80">
        <f t="shared" si="28"/>
        <v>-144.29440901223177</v>
      </c>
      <c r="X80">
        <f t="shared" si="29"/>
        <v>144.29440901223177</v>
      </c>
      <c r="Y80">
        <f t="shared" si="30"/>
        <v>0.99673694261856227</v>
      </c>
      <c r="Z80">
        <f t="shared" si="31"/>
        <v>0.91254763024619434</v>
      </c>
      <c r="AA80">
        <f t="shared" si="32"/>
        <v>-131.6755210018872</v>
      </c>
      <c r="AB80">
        <f t="shared" si="33"/>
        <v>0</v>
      </c>
      <c r="AC80">
        <f t="shared" si="34"/>
        <v>0</v>
      </c>
      <c r="AD80">
        <f t="shared" si="35"/>
        <v>4.7515673811943815</v>
      </c>
      <c r="AE80">
        <f t="shared" si="36"/>
        <v>126.64127850848277</v>
      </c>
      <c r="AF80">
        <f t="shared" si="37"/>
        <v>0.28267511221004199</v>
      </c>
      <c r="AG80">
        <f t="shared" si="0"/>
        <v>2910.5874758437449</v>
      </c>
      <c r="AH80">
        <f t="shared" si="1"/>
        <v>2998.0569166114446</v>
      </c>
      <c r="AI80">
        <f t="shared" si="2"/>
        <v>2910.5874758437449</v>
      </c>
      <c r="AK80" t="b">
        <f t="shared" si="38"/>
        <v>1</v>
      </c>
      <c r="AL80" t="b">
        <f t="shared" si="39"/>
        <v>1</v>
      </c>
      <c r="AM80">
        <f t="shared" si="40"/>
        <v>2910.5874758437453</v>
      </c>
      <c r="AN80" t="b">
        <f t="shared" si="41"/>
        <v>1</v>
      </c>
      <c r="AO80">
        <f t="shared" si="42"/>
        <v>131.6755210018872</v>
      </c>
      <c r="AP80">
        <f>SUM(AO81:$AO$100)</f>
        <v>2656.0497037054615</v>
      </c>
      <c r="AQ80" t="b">
        <f t="shared" si="3"/>
        <v>1</v>
      </c>
      <c r="AR80" t="b">
        <f t="shared" si="43"/>
        <v>1</v>
      </c>
      <c r="AS80" t="b">
        <f t="shared" si="44"/>
        <v>1</v>
      </c>
      <c r="AT80" t="b">
        <f t="shared" si="46"/>
        <v>1</v>
      </c>
      <c r="AU80">
        <f t="shared" si="4"/>
        <v>2998.0569166114446</v>
      </c>
      <c r="AV80" t="b">
        <f t="shared" si="5"/>
        <v>1</v>
      </c>
      <c r="AW80" t="b">
        <f t="shared" si="6"/>
        <v>1</v>
      </c>
      <c r="AX80" t="b">
        <f t="shared" si="45"/>
        <v>1</v>
      </c>
    </row>
    <row r="81" spans="1:50" x14ac:dyDescent="0.35">
      <c r="A81">
        <v>29</v>
      </c>
      <c r="B81">
        <f t="shared" si="7"/>
        <v>18</v>
      </c>
      <c r="C81">
        <f t="shared" si="8"/>
        <v>70</v>
      </c>
      <c r="D81">
        <f t="shared" si="9"/>
        <v>1.4184756162122558E-2</v>
      </c>
      <c r="E81">
        <f t="shared" si="10"/>
        <v>1.1898183884703206E-3</v>
      </c>
      <c r="F81">
        <f t="shared" si="11"/>
        <v>0</v>
      </c>
      <c r="G81">
        <f t="shared" si="12"/>
        <v>0</v>
      </c>
      <c r="H81">
        <f t="shared" si="13"/>
        <v>0.02</v>
      </c>
      <c r="I81">
        <f t="shared" si="14"/>
        <v>1.0740470164499312</v>
      </c>
      <c r="J81">
        <f t="shared" si="15"/>
        <v>1.1551049884417938E-3</v>
      </c>
      <c r="K81">
        <f t="shared" si="16"/>
        <v>0</v>
      </c>
      <c r="L81">
        <f t="shared" si="17"/>
        <v>0</v>
      </c>
      <c r="M81">
        <f t="shared" si="18"/>
        <v>0.96966951802553281</v>
      </c>
      <c r="N81">
        <f t="shared" si="19"/>
        <v>0</v>
      </c>
      <c r="O81">
        <f t="shared" si="20"/>
        <v>0</v>
      </c>
      <c r="P81">
        <f t="shared" si="21"/>
        <v>5.3702350822496561</v>
      </c>
      <c r="Q81">
        <f t="shared" si="22"/>
        <v>268.51175411248278</v>
      </c>
      <c r="R81">
        <f t="shared" si="23"/>
        <v>0</v>
      </c>
      <c r="S81">
        <f t="shared" si="24"/>
        <v>0</v>
      </c>
      <c r="T81">
        <f t="shared" si="25"/>
        <v>5.2135564492214437</v>
      </c>
      <c r="U81">
        <f t="shared" si="26"/>
        <v>138.61259861301525</v>
      </c>
      <c r="V81">
        <f t="shared" si="27"/>
        <v>0.31015926663058518</v>
      </c>
      <c r="W81">
        <f t="shared" si="28"/>
        <v>-144.13631432886729</v>
      </c>
      <c r="X81">
        <f t="shared" si="29"/>
        <v>144.13631432886729</v>
      </c>
      <c r="Y81">
        <f t="shared" si="30"/>
        <v>0.99673694261856227</v>
      </c>
      <c r="Z81">
        <f t="shared" si="31"/>
        <v>0.90956993496540606</v>
      </c>
      <c r="AA81">
        <f t="shared" si="32"/>
        <v>-131.10205805026115</v>
      </c>
      <c r="AB81">
        <f t="shared" si="33"/>
        <v>0</v>
      </c>
      <c r="AC81">
        <f t="shared" si="34"/>
        <v>0</v>
      </c>
      <c r="AD81">
        <f t="shared" si="35"/>
        <v>4.7420942004568216</v>
      </c>
      <c r="AE81">
        <f t="shared" si="36"/>
        <v>126.07785230582621</v>
      </c>
      <c r="AF81">
        <f t="shared" si="37"/>
        <v>0.2821115439780994</v>
      </c>
      <c r="AG81">
        <f t="shared" si="0"/>
        <v>2775.9796675241173</v>
      </c>
      <c r="AH81">
        <f t="shared" si="1"/>
        <v>2862.8100769596654</v>
      </c>
      <c r="AI81">
        <f t="shared" si="2"/>
        <v>2775.9796675241173</v>
      </c>
      <c r="AK81" t="b">
        <f t="shared" si="38"/>
        <v>1</v>
      </c>
      <c r="AL81" t="b">
        <f t="shared" si="39"/>
        <v>1</v>
      </c>
      <c r="AM81">
        <f t="shared" si="40"/>
        <v>2775.9796675241173</v>
      </c>
      <c r="AN81" t="b">
        <f t="shared" si="41"/>
        <v>1</v>
      </c>
      <c r="AO81">
        <f t="shared" si="42"/>
        <v>131.10205805026115</v>
      </c>
      <c r="AP81">
        <f>SUM(AO82:$AO$100)</f>
        <v>2524.9476456552002</v>
      </c>
      <c r="AQ81" t="b">
        <f t="shared" si="3"/>
        <v>1</v>
      </c>
      <c r="AR81" t="b">
        <f t="shared" si="43"/>
        <v>1</v>
      </c>
      <c r="AS81" t="b">
        <f t="shared" si="44"/>
        <v>1</v>
      </c>
      <c r="AT81" t="b">
        <f t="shared" si="46"/>
        <v>1</v>
      </c>
      <c r="AU81">
        <f t="shared" si="4"/>
        <v>2862.8100769596654</v>
      </c>
      <c r="AV81" t="b">
        <f t="shared" si="5"/>
        <v>1</v>
      </c>
      <c r="AW81" t="b">
        <f t="shared" si="6"/>
        <v>1</v>
      </c>
      <c r="AX81" t="b">
        <f t="shared" si="45"/>
        <v>1</v>
      </c>
    </row>
    <row r="82" spans="1:50" x14ac:dyDescent="0.35">
      <c r="A82">
        <v>30</v>
      </c>
      <c r="B82">
        <f t="shared" si="7"/>
        <v>18</v>
      </c>
      <c r="C82">
        <f t="shared" si="8"/>
        <v>70</v>
      </c>
      <c r="D82">
        <f t="shared" si="9"/>
        <v>1.4184756162122558E-2</v>
      </c>
      <c r="E82">
        <f t="shared" si="10"/>
        <v>1.1898183884703206E-3</v>
      </c>
      <c r="F82">
        <f t="shared" si="11"/>
        <v>0</v>
      </c>
      <c r="G82">
        <f t="shared" si="12"/>
        <v>0</v>
      </c>
      <c r="H82">
        <f t="shared" si="13"/>
        <v>0.02</v>
      </c>
      <c r="I82">
        <f t="shared" si="14"/>
        <v>1.0766959061406345</v>
      </c>
      <c r="J82">
        <f t="shared" si="15"/>
        <v>1.1537306232859319E-3</v>
      </c>
      <c r="K82">
        <f t="shared" si="16"/>
        <v>0</v>
      </c>
      <c r="L82">
        <f t="shared" si="17"/>
        <v>0</v>
      </c>
      <c r="M82">
        <f t="shared" si="18"/>
        <v>0.96851578740224686</v>
      </c>
      <c r="N82">
        <f t="shared" si="19"/>
        <v>0</v>
      </c>
      <c r="O82">
        <f t="shared" si="20"/>
        <v>0</v>
      </c>
      <c r="P82">
        <f t="shared" si="21"/>
        <v>5.3834795307031724</v>
      </c>
      <c r="Q82">
        <f t="shared" si="22"/>
        <v>269.1739765351586</v>
      </c>
      <c r="R82">
        <f t="shared" si="23"/>
        <v>0</v>
      </c>
      <c r="S82">
        <f t="shared" si="24"/>
        <v>0</v>
      </c>
      <c r="T82">
        <f t="shared" si="25"/>
        <v>5.2201960018372668</v>
      </c>
      <c r="U82">
        <f t="shared" si="26"/>
        <v>138.44767479431184</v>
      </c>
      <c r="V82">
        <f t="shared" si="27"/>
        <v>0.31055425972026135</v>
      </c>
      <c r="W82">
        <f t="shared" si="28"/>
        <v>-143.97842505586937</v>
      </c>
      <c r="X82">
        <f t="shared" si="29"/>
        <v>143.97842505586937</v>
      </c>
      <c r="Y82">
        <f t="shared" si="30"/>
        <v>0.99673694261856227</v>
      </c>
      <c r="Z82">
        <f t="shared" si="31"/>
        <v>0.90660195607518335</v>
      </c>
      <c r="AA82">
        <f t="shared" si="32"/>
        <v>-130.53112178827536</v>
      </c>
      <c r="AB82">
        <f t="shared" si="33"/>
        <v>0</v>
      </c>
      <c r="AC82">
        <f t="shared" si="34"/>
        <v>0</v>
      </c>
      <c r="AD82">
        <f t="shared" si="35"/>
        <v>4.7326399063615172</v>
      </c>
      <c r="AE82">
        <f t="shared" si="36"/>
        <v>125.51693278258396</v>
      </c>
      <c r="AF82">
        <f t="shared" si="37"/>
        <v>0.28154909932986943</v>
      </c>
      <c r="AG82">
        <f t="shared" si="0"/>
        <v>2641.0890775403968</v>
      </c>
      <c r="AH82">
        <f t="shared" si="1"/>
        <v>2726.94478695523</v>
      </c>
      <c r="AI82">
        <f t="shared" si="2"/>
        <v>2641.0890775403968</v>
      </c>
      <c r="AK82" t="b">
        <f t="shared" si="38"/>
        <v>1</v>
      </c>
      <c r="AL82" t="b">
        <f t="shared" si="39"/>
        <v>1</v>
      </c>
      <c r="AM82">
        <f t="shared" si="40"/>
        <v>2641.0890775403968</v>
      </c>
      <c r="AN82" t="b">
        <f t="shared" si="41"/>
        <v>1</v>
      </c>
      <c r="AO82">
        <f t="shared" si="42"/>
        <v>130.53112178827536</v>
      </c>
      <c r="AP82">
        <f>SUM(AO83:$AO$100)</f>
        <v>2394.4165238669248</v>
      </c>
      <c r="AQ82" t="b">
        <f t="shared" si="3"/>
        <v>1</v>
      </c>
      <c r="AR82" t="b">
        <f t="shared" si="43"/>
        <v>1</v>
      </c>
      <c r="AS82" t="b">
        <f t="shared" si="44"/>
        <v>1</v>
      </c>
      <c r="AT82" t="b">
        <f t="shared" si="46"/>
        <v>1</v>
      </c>
      <c r="AU82">
        <f t="shared" si="4"/>
        <v>2726.9447869552296</v>
      </c>
      <c r="AV82" t="b">
        <f t="shared" si="5"/>
        <v>1</v>
      </c>
      <c r="AW82" t="b">
        <f t="shared" si="6"/>
        <v>1</v>
      </c>
      <c r="AX82" t="b">
        <f t="shared" si="45"/>
        <v>1</v>
      </c>
    </row>
    <row r="83" spans="1:50" x14ac:dyDescent="0.35">
      <c r="A83">
        <v>31</v>
      </c>
      <c r="B83">
        <f t="shared" si="7"/>
        <v>18</v>
      </c>
      <c r="C83">
        <f t="shared" si="8"/>
        <v>70</v>
      </c>
      <c r="D83">
        <f t="shared" si="9"/>
        <v>1.4184756162122558E-2</v>
      </c>
      <c r="E83">
        <f t="shared" si="10"/>
        <v>1.1898183884703206E-3</v>
      </c>
      <c r="F83">
        <f t="shared" si="11"/>
        <v>0</v>
      </c>
      <c r="G83">
        <f t="shared" si="12"/>
        <v>0</v>
      </c>
      <c r="H83">
        <f t="shared" si="13"/>
        <v>0.02</v>
      </c>
      <c r="I83">
        <f t="shared" si="14"/>
        <v>1.0793513287079122</v>
      </c>
      <c r="J83">
        <f t="shared" si="15"/>
        <v>1.152357893375005E-3</v>
      </c>
      <c r="K83">
        <f t="shared" si="16"/>
        <v>0</v>
      </c>
      <c r="L83">
        <f t="shared" si="17"/>
        <v>0</v>
      </c>
      <c r="M83">
        <f t="shared" si="18"/>
        <v>0.96736342950887189</v>
      </c>
      <c r="N83">
        <f t="shared" si="19"/>
        <v>0</v>
      </c>
      <c r="O83">
        <f t="shared" si="20"/>
        <v>0</v>
      </c>
      <c r="P83">
        <f t="shared" si="21"/>
        <v>5.3967566435395611</v>
      </c>
      <c r="Q83">
        <f t="shared" si="22"/>
        <v>269.83783217697805</v>
      </c>
      <c r="R83">
        <f t="shared" si="23"/>
        <v>0</v>
      </c>
      <c r="S83">
        <f t="shared" si="24"/>
        <v>0</v>
      </c>
      <c r="T83">
        <f t="shared" si="25"/>
        <v>5.2268440100360252</v>
      </c>
      <c r="U83">
        <f t="shared" si="26"/>
        <v>138.2829472050006</v>
      </c>
      <c r="V83">
        <f t="shared" si="27"/>
        <v>0.31094975584034057</v>
      </c>
      <c r="W83">
        <f t="shared" si="28"/>
        <v>-143.82074097087695</v>
      </c>
      <c r="X83">
        <f t="shared" si="29"/>
        <v>143.82074097087695</v>
      </c>
      <c r="Y83">
        <f t="shared" si="30"/>
        <v>0.99673694261856227</v>
      </c>
      <c r="Z83">
        <f t="shared" si="31"/>
        <v>0.90364366187038636</v>
      </c>
      <c r="AA83">
        <f t="shared" si="32"/>
        <v>-129.96270102383556</v>
      </c>
      <c r="AB83">
        <f t="shared" si="33"/>
        <v>0</v>
      </c>
      <c r="AC83">
        <f t="shared" si="34"/>
        <v>0</v>
      </c>
      <c r="AD83">
        <f t="shared" si="35"/>
        <v>4.7232044612542481</v>
      </c>
      <c r="AE83">
        <f t="shared" si="36"/>
        <v>124.95850878655605</v>
      </c>
      <c r="AF83">
        <f t="shared" si="37"/>
        <v>0.28098777602526792</v>
      </c>
      <c r="AG83">
        <f t="shared" si="0"/>
        <v>2505.9145749509948</v>
      </c>
      <c r="AH83">
        <f t="shared" si="1"/>
        <v>2590.4582481717771</v>
      </c>
      <c r="AI83">
        <f t="shared" si="2"/>
        <v>2505.9145749509948</v>
      </c>
      <c r="AK83" t="b">
        <f t="shared" si="38"/>
        <v>1</v>
      </c>
      <c r="AL83" t="b">
        <f t="shared" si="39"/>
        <v>1</v>
      </c>
      <c r="AM83">
        <f t="shared" si="40"/>
        <v>2505.9145749509948</v>
      </c>
      <c r="AN83" t="b">
        <f t="shared" si="41"/>
        <v>1</v>
      </c>
      <c r="AO83">
        <f t="shared" si="42"/>
        <v>129.96270102383556</v>
      </c>
      <c r="AP83">
        <f>SUM(AO84:$AO$100)</f>
        <v>2264.4538228430893</v>
      </c>
      <c r="AQ83" t="b">
        <f t="shared" si="3"/>
        <v>1</v>
      </c>
      <c r="AR83" t="b">
        <f t="shared" si="43"/>
        <v>1</v>
      </c>
      <c r="AS83" t="b">
        <f t="shared" si="44"/>
        <v>1</v>
      </c>
      <c r="AT83" t="b">
        <f t="shared" si="46"/>
        <v>1</v>
      </c>
      <c r="AU83">
        <f t="shared" si="4"/>
        <v>2590.4582481717775</v>
      </c>
      <c r="AV83" t="b">
        <f t="shared" si="5"/>
        <v>1</v>
      </c>
      <c r="AW83" t="b">
        <f t="shared" si="6"/>
        <v>1</v>
      </c>
      <c r="AX83" t="b">
        <f t="shared" si="45"/>
        <v>1</v>
      </c>
    </row>
    <row r="84" spans="1:50" x14ac:dyDescent="0.35">
      <c r="A84">
        <v>32</v>
      </c>
      <c r="B84">
        <f t="shared" si="7"/>
        <v>18</v>
      </c>
      <c r="C84">
        <f t="shared" si="8"/>
        <v>70</v>
      </c>
      <c r="D84">
        <f t="shared" si="9"/>
        <v>1.4184756162122558E-2</v>
      </c>
      <c r="E84">
        <f t="shared" si="10"/>
        <v>1.1898183884703206E-3</v>
      </c>
      <c r="F84">
        <f t="shared" si="11"/>
        <v>0</v>
      </c>
      <c r="G84">
        <f t="shared" si="12"/>
        <v>0</v>
      </c>
      <c r="H84">
        <f t="shared" si="13"/>
        <v>0.02</v>
      </c>
      <c r="I84">
        <f t="shared" si="14"/>
        <v>1.0820133002636001</v>
      </c>
      <c r="J84">
        <f t="shared" si="15"/>
        <v>1.1509867967633685E-3</v>
      </c>
      <c r="K84">
        <f t="shared" si="16"/>
        <v>0</v>
      </c>
      <c r="L84">
        <f t="shared" si="17"/>
        <v>0</v>
      </c>
      <c r="M84">
        <f t="shared" si="18"/>
        <v>0.96621244271210849</v>
      </c>
      <c r="N84">
        <f t="shared" si="19"/>
        <v>0</v>
      </c>
      <c r="O84">
        <f t="shared" si="20"/>
        <v>0</v>
      </c>
      <c r="P84">
        <f t="shared" si="21"/>
        <v>5.4100665013180009</v>
      </c>
      <c r="Q84">
        <f t="shared" si="22"/>
        <v>270.50332506590001</v>
      </c>
      <c r="R84">
        <f t="shared" si="23"/>
        <v>0</v>
      </c>
      <c r="S84">
        <f t="shared" si="24"/>
        <v>0</v>
      </c>
      <c r="T84">
        <f t="shared" si="25"/>
        <v>5.2335004845860453</v>
      </c>
      <c r="U84">
        <f t="shared" si="26"/>
        <v>138.11841561160421</v>
      </c>
      <c r="V84">
        <f t="shared" si="27"/>
        <v>0.31134575563144046</v>
      </c>
      <c r="W84">
        <f t="shared" si="28"/>
        <v>-143.66326185182169</v>
      </c>
      <c r="X84">
        <f t="shared" si="29"/>
        <v>143.66326185182169</v>
      </c>
      <c r="Y84">
        <f t="shared" si="30"/>
        <v>0.99673694261856227</v>
      </c>
      <c r="Z84">
        <f t="shared" si="31"/>
        <v>0.90069502074933072</v>
      </c>
      <c r="AA84">
        <f t="shared" si="32"/>
        <v>-129.39678461454307</v>
      </c>
      <c r="AB84">
        <f t="shared" si="33"/>
        <v>0</v>
      </c>
      <c r="AC84">
        <f t="shared" si="34"/>
        <v>0</v>
      </c>
      <c r="AD84">
        <f t="shared" si="35"/>
        <v>4.7137878275558602</v>
      </c>
      <c r="AE84">
        <f t="shared" si="36"/>
        <v>124.40256921515854</v>
      </c>
      <c r="AF84">
        <f t="shared" si="37"/>
        <v>0.28042757182867634</v>
      </c>
      <c r="AG84">
        <f t="shared" si="0"/>
        <v>2370.4550253339826</v>
      </c>
      <c r="AH84">
        <f t="shared" ref="AH84:AH100" si="47">IF(M84&gt;0,AG84/M84,0)</f>
        <v>2453.3476495916752</v>
      </c>
      <c r="AI84">
        <f t="shared" ref="AI84:AI100" si="48">IF(AG84&gt;0,AG84,0)</f>
        <v>2370.4550253339826</v>
      </c>
      <c r="AK84" t="b">
        <f t="shared" si="38"/>
        <v>1</v>
      </c>
      <c r="AL84" t="b">
        <f t="shared" si="39"/>
        <v>1</v>
      </c>
      <c r="AM84">
        <f t="shared" si="40"/>
        <v>2370.4550253339826</v>
      </c>
      <c r="AN84" t="b">
        <f t="shared" si="41"/>
        <v>1</v>
      </c>
      <c r="AO84">
        <f t="shared" si="42"/>
        <v>129.39678461454307</v>
      </c>
      <c r="AP84">
        <f>SUM(AO85:$AO$100)</f>
        <v>2135.0570382285464</v>
      </c>
      <c r="AQ84" t="b">
        <f t="shared" si="3"/>
        <v>1</v>
      </c>
      <c r="AR84" t="b">
        <f t="shared" si="43"/>
        <v>1</v>
      </c>
      <c r="AS84" t="b">
        <f t="shared" si="44"/>
        <v>1</v>
      </c>
      <c r="AT84" t="b">
        <f t="shared" si="46"/>
        <v>1</v>
      </c>
      <c r="AU84">
        <f t="shared" si="4"/>
        <v>2453.3476495916748</v>
      </c>
      <c r="AV84" t="b">
        <f t="shared" si="5"/>
        <v>1</v>
      </c>
      <c r="AW84" t="b">
        <f t="shared" ref="AW84:AW100" si="49">AND(AI84&gt;=0,AI84&gt;=AG84)</f>
        <v>1</v>
      </c>
      <c r="AX84" t="b">
        <f t="shared" si="45"/>
        <v>1</v>
      </c>
    </row>
    <row r="85" spans="1:50" x14ac:dyDescent="0.35">
      <c r="A85">
        <v>33</v>
      </c>
      <c r="B85">
        <f t="shared" si="7"/>
        <v>18</v>
      </c>
      <c r="C85">
        <f t="shared" si="8"/>
        <v>70</v>
      </c>
      <c r="D85">
        <f t="shared" si="9"/>
        <v>1.4184756162122558E-2</v>
      </c>
      <c r="E85">
        <f t="shared" si="10"/>
        <v>1.1898183884703206E-3</v>
      </c>
      <c r="F85">
        <f t="shared" si="11"/>
        <v>0</v>
      </c>
      <c r="G85">
        <f t="shared" si="12"/>
        <v>0</v>
      </c>
      <c r="H85">
        <f t="shared" si="13"/>
        <v>0.02</v>
      </c>
      <c r="I85">
        <f t="shared" si="14"/>
        <v>1.0846818369592708</v>
      </c>
      <c r="J85">
        <f t="shared" si="15"/>
        <v>1.149617331507693E-3</v>
      </c>
      <c r="K85">
        <f t="shared" si="16"/>
        <v>0</v>
      </c>
      <c r="L85">
        <f t="shared" si="17"/>
        <v>0</v>
      </c>
      <c r="M85">
        <f t="shared" si="18"/>
        <v>0.96506282538060084</v>
      </c>
      <c r="N85">
        <f t="shared" si="19"/>
        <v>0</v>
      </c>
      <c r="O85">
        <f t="shared" si="20"/>
        <v>0</v>
      </c>
      <c r="P85">
        <f t="shared" si="21"/>
        <v>5.4234091847963537</v>
      </c>
      <c r="Q85">
        <f t="shared" si="22"/>
        <v>271.17045923981772</v>
      </c>
      <c r="R85">
        <f t="shared" si="23"/>
        <v>0</v>
      </c>
      <c r="S85">
        <f t="shared" si="24"/>
        <v>0</v>
      </c>
      <c r="T85">
        <f t="shared" si="25"/>
        <v>5.2401654362693701</v>
      </c>
      <c r="U85">
        <f t="shared" si="26"/>
        <v>137.95407978092317</v>
      </c>
      <c r="V85">
        <f t="shared" si="27"/>
        <v>0.31174225973499486</v>
      </c>
      <c r="W85">
        <f t="shared" si="28"/>
        <v>-143.50598747692752</v>
      </c>
      <c r="X85">
        <f t="shared" si="29"/>
        <v>143.50598747692752</v>
      </c>
      <c r="Y85">
        <f t="shared" si="30"/>
        <v>0.99673694261856227</v>
      </c>
      <c r="Z85">
        <f t="shared" si="31"/>
        <v>0.89775600121345045</v>
      </c>
      <c r="AA85">
        <f t="shared" si="32"/>
        <v>-128.83336146747394</v>
      </c>
      <c r="AB85">
        <f t="shared" si="33"/>
        <v>0</v>
      </c>
      <c r="AC85">
        <f t="shared" si="34"/>
        <v>0</v>
      </c>
      <c r="AD85">
        <f t="shared" si="35"/>
        <v>4.7043899677621255</v>
      </c>
      <c r="AE85">
        <f t="shared" si="36"/>
        <v>123.8491030152029</v>
      </c>
      <c r="AF85">
        <f t="shared" si="37"/>
        <v>0.27986848450893381</v>
      </c>
      <c r="AG85">
        <f t="shared" si="0"/>
        <v>2234.709290775404</v>
      </c>
      <c r="AH85">
        <f t="shared" si="47"/>
        <v>2315.6101675495383</v>
      </c>
      <c r="AI85">
        <f t="shared" si="48"/>
        <v>2234.709290775404</v>
      </c>
      <c r="AK85" t="b">
        <f t="shared" si="38"/>
        <v>1</v>
      </c>
      <c r="AL85" t="b">
        <f t="shared" si="39"/>
        <v>1</v>
      </c>
      <c r="AM85">
        <f t="shared" si="40"/>
        <v>2234.709290775404</v>
      </c>
      <c r="AN85" t="b">
        <f t="shared" si="41"/>
        <v>1</v>
      </c>
      <c r="AO85">
        <f t="shared" si="42"/>
        <v>128.83336146747394</v>
      </c>
      <c r="AP85">
        <f>SUM(AO86:$AO$100)</f>
        <v>2006.2236767610725</v>
      </c>
      <c r="AQ85" t="b">
        <f t="shared" si="3"/>
        <v>1</v>
      </c>
      <c r="AR85" t="b">
        <f t="shared" si="43"/>
        <v>1</v>
      </c>
      <c r="AS85" t="b">
        <f t="shared" si="44"/>
        <v>1</v>
      </c>
      <c r="AT85" t="b">
        <f t="shared" si="46"/>
        <v>1</v>
      </c>
      <c r="AU85">
        <f t="shared" si="4"/>
        <v>2315.6101675495383</v>
      </c>
      <c r="AV85" t="b">
        <f t="shared" si="5"/>
        <v>1</v>
      </c>
      <c r="AW85" t="b">
        <f t="shared" si="49"/>
        <v>1</v>
      </c>
      <c r="AX85" t="b">
        <f t="shared" si="45"/>
        <v>1</v>
      </c>
    </row>
    <row r="86" spans="1:50" x14ac:dyDescent="0.35">
      <c r="A86">
        <v>34</v>
      </c>
      <c r="B86">
        <f t="shared" si="7"/>
        <v>18</v>
      </c>
      <c r="C86">
        <f t="shared" si="8"/>
        <v>70</v>
      </c>
      <c r="D86">
        <f t="shared" si="9"/>
        <v>1.4184756162122558E-2</v>
      </c>
      <c r="E86">
        <f t="shared" si="10"/>
        <v>1.1898183884703206E-3</v>
      </c>
      <c r="F86">
        <f t="shared" si="11"/>
        <v>0</v>
      </c>
      <c r="G86">
        <f t="shared" si="12"/>
        <v>0</v>
      </c>
      <c r="H86">
        <f t="shared" si="13"/>
        <v>0.02</v>
      </c>
      <c r="I86">
        <f t="shared" si="14"/>
        <v>1.0873569549863302</v>
      </c>
      <c r="J86">
        <f t="shared" si="15"/>
        <v>1.1482494956669609E-3</v>
      </c>
      <c r="K86">
        <f t="shared" si="16"/>
        <v>0</v>
      </c>
      <c r="L86">
        <f t="shared" si="17"/>
        <v>0</v>
      </c>
      <c r="M86">
        <f t="shared" si="18"/>
        <v>0.9639145758849339</v>
      </c>
      <c r="N86">
        <f t="shared" si="19"/>
        <v>0</v>
      </c>
      <c r="O86">
        <f t="shared" si="20"/>
        <v>0</v>
      </c>
      <c r="P86">
        <f t="shared" si="21"/>
        <v>5.4367847749316507</v>
      </c>
      <c r="Q86">
        <f t="shared" si="22"/>
        <v>271.83923874658257</v>
      </c>
      <c r="R86">
        <f t="shared" si="23"/>
        <v>0</v>
      </c>
      <c r="S86">
        <f t="shared" si="24"/>
        <v>0</v>
      </c>
      <c r="T86">
        <f t="shared" si="25"/>
        <v>5.2468388758817728</v>
      </c>
      <c r="U86">
        <f t="shared" si="26"/>
        <v>137.78993948003532</v>
      </c>
      <c r="V86">
        <f t="shared" si="27"/>
        <v>0.31213926879325399</v>
      </c>
      <c r="W86">
        <f t="shared" si="28"/>
        <v>-143.34891762471034</v>
      </c>
      <c r="X86">
        <f t="shared" si="29"/>
        <v>143.34891762471034</v>
      </c>
      <c r="Y86">
        <f t="shared" si="30"/>
        <v>0.99673694261856227</v>
      </c>
      <c r="Z86">
        <f t="shared" si="31"/>
        <v>0.89482657186696091</v>
      </c>
      <c r="AA86">
        <f t="shared" si="32"/>
        <v>-128.27242053895893</v>
      </c>
      <c r="AB86">
        <f t="shared" si="33"/>
        <v>0</v>
      </c>
      <c r="AC86">
        <f t="shared" si="34"/>
        <v>0</v>
      </c>
      <c r="AD86">
        <f t="shared" si="35"/>
        <v>4.6950108444435852</v>
      </c>
      <c r="AE86">
        <f t="shared" si="36"/>
        <v>123.29809918267601</v>
      </c>
      <c r="AF86">
        <f t="shared" si="37"/>
        <v>0.27931051183932731</v>
      </c>
      <c r="AG86">
        <f t="shared" si="0"/>
        <v>2098.6762298575545</v>
      </c>
      <c r="AH86">
        <f t="shared" si="47"/>
        <v>2177.2429656754994</v>
      </c>
      <c r="AI86">
        <f t="shared" si="48"/>
        <v>2098.6762298575545</v>
      </c>
      <c r="AK86" t="b">
        <f t="shared" si="38"/>
        <v>1</v>
      </c>
      <c r="AL86" t="b">
        <f t="shared" si="39"/>
        <v>1</v>
      </c>
      <c r="AM86">
        <f t="shared" si="40"/>
        <v>2098.676229857555</v>
      </c>
      <c r="AN86" t="b">
        <f t="shared" si="41"/>
        <v>1</v>
      </c>
      <c r="AO86">
        <f t="shared" si="42"/>
        <v>128.27242053895893</v>
      </c>
      <c r="AP86">
        <f>SUM(AO87:$AO$100)</f>
        <v>1877.9512562221137</v>
      </c>
      <c r="AQ86" t="b">
        <f t="shared" si="3"/>
        <v>1</v>
      </c>
      <c r="AR86" t="b">
        <f t="shared" si="43"/>
        <v>1</v>
      </c>
      <c r="AS86" t="b">
        <f t="shared" si="44"/>
        <v>1</v>
      </c>
      <c r="AT86" t="b">
        <f t="shared" si="46"/>
        <v>1</v>
      </c>
      <c r="AU86">
        <f t="shared" si="4"/>
        <v>2177.2429656754989</v>
      </c>
      <c r="AV86" t="b">
        <f t="shared" si="5"/>
        <v>1</v>
      </c>
      <c r="AW86" t="b">
        <f t="shared" si="49"/>
        <v>1</v>
      </c>
      <c r="AX86" t="b">
        <f t="shared" si="45"/>
        <v>1</v>
      </c>
    </row>
    <row r="87" spans="1:50" x14ac:dyDescent="0.35">
      <c r="A87">
        <v>35</v>
      </c>
      <c r="B87">
        <f t="shared" si="7"/>
        <v>18</v>
      </c>
      <c r="C87">
        <f t="shared" si="8"/>
        <v>70</v>
      </c>
      <c r="D87">
        <f t="shared" si="9"/>
        <v>1.4184756162122558E-2</v>
      </c>
      <c r="E87">
        <f t="shared" si="10"/>
        <v>1.1898183884703206E-3</v>
      </c>
      <c r="F87">
        <f t="shared" si="11"/>
        <v>0</v>
      </c>
      <c r="G87">
        <f t="shared" si="12"/>
        <v>0</v>
      </c>
      <c r="H87">
        <f t="shared" si="13"/>
        <v>0.02</v>
      </c>
      <c r="I87">
        <f t="shared" si="14"/>
        <v>1.0900386705761171</v>
      </c>
      <c r="J87">
        <f t="shared" si="15"/>
        <v>1.1468832873024646E-3</v>
      </c>
      <c r="K87">
        <f t="shared" si="16"/>
        <v>0</v>
      </c>
      <c r="L87">
        <f t="shared" si="17"/>
        <v>0</v>
      </c>
      <c r="M87">
        <f t="shared" si="18"/>
        <v>0.9627676925976314</v>
      </c>
      <c r="N87">
        <f t="shared" si="19"/>
        <v>0</v>
      </c>
      <c r="O87">
        <f t="shared" si="20"/>
        <v>0</v>
      </c>
      <c r="P87">
        <f t="shared" si="21"/>
        <v>5.4501933528805857</v>
      </c>
      <c r="Q87">
        <f t="shared" si="22"/>
        <v>272.50966764402926</v>
      </c>
      <c r="R87">
        <f t="shared" si="23"/>
        <v>0</v>
      </c>
      <c r="S87">
        <f t="shared" si="24"/>
        <v>0</v>
      </c>
      <c r="T87">
        <f t="shared" si="25"/>
        <v>5.2535208142327754</v>
      </c>
      <c r="U87">
        <f t="shared" si="26"/>
        <v>137.62599447629574</v>
      </c>
      <c r="V87">
        <f t="shared" si="27"/>
        <v>0.31253678344928637</v>
      </c>
      <c r="W87">
        <f t="shared" si="28"/>
        <v>-143.19205207397781</v>
      </c>
      <c r="X87">
        <f t="shared" si="29"/>
        <v>143.19205207397781</v>
      </c>
      <c r="Y87">
        <f t="shared" si="30"/>
        <v>0.99673694261856227</v>
      </c>
      <c r="Z87">
        <f t="shared" si="31"/>
        <v>0.89190670141652373</v>
      </c>
      <c r="AA87">
        <f t="shared" si="32"/>
        <v>-127.71395083436464</v>
      </c>
      <c r="AB87">
        <f t="shared" si="33"/>
        <v>0</v>
      </c>
      <c r="AC87">
        <f t="shared" si="34"/>
        <v>0</v>
      </c>
      <c r="AD87">
        <f t="shared" si="35"/>
        <v>4.6856504202454046</v>
      </c>
      <c r="AE87">
        <f t="shared" si="36"/>
        <v>122.74954676252165</v>
      </c>
      <c r="AF87">
        <f t="shared" si="37"/>
        <v>0.27875365159758342</v>
      </c>
      <c r="AG87">
        <f t="shared" si="0"/>
        <v>1962.3546976472164</v>
      </c>
      <c r="AH87">
        <f t="shared" si="47"/>
        <v>2038.2431948382189</v>
      </c>
      <c r="AI87">
        <f t="shared" si="48"/>
        <v>1962.3546976472164</v>
      </c>
      <c r="AK87" t="b">
        <f t="shared" si="38"/>
        <v>1</v>
      </c>
      <c r="AL87" t="b">
        <f t="shared" si="39"/>
        <v>1</v>
      </c>
      <c r="AM87">
        <f t="shared" si="40"/>
        <v>1962.3546976472167</v>
      </c>
      <c r="AN87" t="b">
        <f t="shared" si="41"/>
        <v>1</v>
      </c>
      <c r="AO87">
        <f t="shared" si="42"/>
        <v>127.71395083436464</v>
      </c>
      <c r="AP87">
        <f>SUM(AO88:$AO$100)</f>
        <v>1750.2373053877491</v>
      </c>
      <c r="AQ87" t="b">
        <f t="shared" si="3"/>
        <v>1</v>
      </c>
      <c r="AR87" t="b">
        <f t="shared" si="43"/>
        <v>1</v>
      </c>
      <c r="AS87" t="b">
        <f t="shared" si="44"/>
        <v>1</v>
      </c>
      <c r="AT87" t="b">
        <f t="shared" si="46"/>
        <v>1</v>
      </c>
      <c r="AU87">
        <f t="shared" si="4"/>
        <v>2038.2431948382186</v>
      </c>
      <c r="AV87" t="b">
        <f t="shared" si="5"/>
        <v>1</v>
      </c>
      <c r="AW87" t="b">
        <f t="shared" si="49"/>
        <v>1</v>
      </c>
      <c r="AX87" t="b">
        <f t="shared" si="45"/>
        <v>1</v>
      </c>
    </row>
    <row r="88" spans="1:50" x14ac:dyDescent="0.35">
      <c r="A88">
        <v>36</v>
      </c>
      <c r="B88">
        <f t="shared" si="7"/>
        <v>18</v>
      </c>
      <c r="C88">
        <f t="shared" si="8"/>
        <v>70</v>
      </c>
      <c r="D88">
        <f t="shared" si="9"/>
        <v>1.4184756162122558E-2</v>
      </c>
      <c r="E88">
        <f t="shared" si="10"/>
        <v>1.1898183884703206E-3</v>
      </c>
      <c r="F88">
        <f t="shared" si="11"/>
        <v>0</v>
      </c>
      <c r="G88">
        <f t="shared" si="12"/>
        <v>0</v>
      </c>
      <c r="H88">
        <f t="shared" si="13"/>
        <v>0.02</v>
      </c>
      <c r="I88">
        <f t="shared" si="14"/>
        <v>1.0927270000000009</v>
      </c>
      <c r="J88">
        <f t="shared" si="15"/>
        <v>1.1455187044778028E-3</v>
      </c>
      <c r="K88">
        <f t="shared" si="16"/>
        <v>0</v>
      </c>
      <c r="L88">
        <f t="shared" si="17"/>
        <v>0</v>
      </c>
      <c r="M88">
        <f t="shared" si="18"/>
        <v>0.96162217389315363</v>
      </c>
      <c r="N88">
        <f t="shared" si="19"/>
        <v>0</v>
      </c>
      <c r="O88">
        <f t="shared" si="20"/>
        <v>0</v>
      </c>
      <c r="P88">
        <f t="shared" si="21"/>
        <v>5.4636350000000045</v>
      </c>
      <c r="Q88">
        <f t="shared" si="22"/>
        <v>273.18175000000025</v>
      </c>
      <c r="R88">
        <f t="shared" si="23"/>
        <v>0</v>
      </c>
      <c r="S88">
        <f t="shared" si="24"/>
        <v>0</v>
      </c>
      <c r="T88">
        <f t="shared" si="25"/>
        <v>5.2602112621456643</v>
      </c>
      <c r="U88">
        <f t="shared" si="26"/>
        <v>137.46224453733635</v>
      </c>
      <c r="V88">
        <f t="shared" si="27"/>
        <v>0.31293480434697929</v>
      </c>
      <c r="W88">
        <f t="shared" si="28"/>
        <v>-143.035390603829</v>
      </c>
      <c r="X88">
        <f t="shared" si="29"/>
        <v>143.035390603829</v>
      </c>
      <c r="Y88">
        <f t="shared" si="30"/>
        <v>0.99673694261856227</v>
      </c>
      <c r="Z88">
        <f t="shared" si="31"/>
        <v>0.88899635867091287</v>
      </c>
      <c r="AA88">
        <f t="shared" si="32"/>
        <v>-127.15794140787568</v>
      </c>
      <c r="AB88">
        <f t="shared" si="33"/>
        <v>0</v>
      </c>
      <c r="AC88">
        <f t="shared" si="34"/>
        <v>0</v>
      </c>
      <c r="AD88">
        <f t="shared" si="35"/>
        <v>4.6763086578872226</v>
      </c>
      <c r="AE88">
        <f t="shared" si="36"/>
        <v>122.20343484842259</v>
      </c>
      <c r="AF88">
        <f t="shared" si="37"/>
        <v>0.27819790156585916</v>
      </c>
      <c r="AG88">
        <f t="shared" si="0"/>
        <v>1825.74354568386</v>
      </c>
      <c r="AH88">
        <f t="shared" si="47"/>
        <v>1898.6079930876463</v>
      </c>
      <c r="AI88">
        <f t="shared" si="48"/>
        <v>1825.74354568386</v>
      </c>
      <c r="AK88" t="b">
        <f t="shared" si="38"/>
        <v>1</v>
      </c>
      <c r="AL88" t="b">
        <f t="shared" si="39"/>
        <v>1</v>
      </c>
      <c r="AM88">
        <f t="shared" si="40"/>
        <v>1825.74354568386</v>
      </c>
      <c r="AN88" t="b">
        <f t="shared" si="41"/>
        <v>1</v>
      </c>
      <c r="AO88">
        <f t="shared" si="42"/>
        <v>127.15794140787568</v>
      </c>
      <c r="AP88">
        <f>SUM(AO89:$AO$100)</f>
        <v>1623.0793639798733</v>
      </c>
      <c r="AQ88" t="b">
        <f t="shared" si="3"/>
        <v>1</v>
      </c>
      <c r="AR88" t="b">
        <f t="shared" si="43"/>
        <v>1</v>
      </c>
      <c r="AS88" t="b">
        <f t="shared" si="44"/>
        <v>1</v>
      </c>
      <c r="AT88" t="b">
        <f t="shared" si="46"/>
        <v>1</v>
      </c>
      <c r="AU88">
        <f t="shared" si="4"/>
        <v>1898.6079930876467</v>
      </c>
      <c r="AV88" t="b">
        <f t="shared" si="5"/>
        <v>1</v>
      </c>
      <c r="AW88" t="b">
        <f t="shared" si="49"/>
        <v>1</v>
      </c>
      <c r="AX88" t="b">
        <f t="shared" si="45"/>
        <v>1</v>
      </c>
    </row>
    <row r="89" spans="1:50" x14ac:dyDescent="0.35">
      <c r="A89">
        <v>37</v>
      </c>
      <c r="B89">
        <f t="shared" si="7"/>
        <v>19</v>
      </c>
      <c r="C89">
        <f t="shared" si="8"/>
        <v>71</v>
      </c>
      <c r="D89">
        <f t="shared" si="9"/>
        <v>1.5572429609710503E-2</v>
      </c>
      <c r="E89">
        <f t="shared" si="10"/>
        <v>1.3070578509305486E-3</v>
      </c>
      <c r="F89">
        <f t="shared" si="11"/>
        <v>0</v>
      </c>
      <c r="G89">
        <f t="shared" si="12"/>
        <v>0</v>
      </c>
      <c r="H89">
        <f t="shared" si="13"/>
        <v>0.02</v>
      </c>
      <c r="I89">
        <f t="shared" si="14"/>
        <v>1.095421959569481</v>
      </c>
      <c r="J89">
        <f t="shared" si="15"/>
        <v>1.2568958120159476E-3</v>
      </c>
      <c r="K89">
        <f t="shared" si="16"/>
        <v>0</v>
      </c>
      <c r="L89">
        <f t="shared" si="17"/>
        <v>0</v>
      </c>
      <c r="M89">
        <f t="shared" si="18"/>
        <v>0.9603652780811377</v>
      </c>
      <c r="N89">
        <f t="shared" si="19"/>
        <v>0</v>
      </c>
      <c r="O89">
        <f t="shared" si="20"/>
        <v>0</v>
      </c>
      <c r="P89">
        <f t="shared" si="21"/>
        <v>5.4771097978474046</v>
      </c>
      <c r="Q89">
        <f t="shared" si="22"/>
        <v>273.85548989237026</v>
      </c>
      <c r="R89">
        <f t="shared" si="23"/>
        <v>0</v>
      </c>
      <c r="S89">
        <f t="shared" si="24"/>
        <v>0</v>
      </c>
      <c r="T89">
        <f t="shared" si="25"/>
        <v>5.2669102304575128</v>
      </c>
      <c r="U89">
        <f t="shared" si="26"/>
        <v>150.82749744191372</v>
      </c>
      <c r="V89">
        <f t="shared" si="27"/>
        <v>0.34420781834329583</v>
      </c>
      <c r="W89">
        <f t="shared" si="28"/>
        <v>-156.43861549071454</v>
      </c>
      <c r="X89">
        <f t="shared" si="29"/>
        <v>156.43861549071454</v>
      </c>
      <c r="Y89">
        <f t="shared" si="30"/>
        <v>0.99673694261856227</v>
      </c>
      <c r="Z89">
        <f t="shared" si="31"/>
        <v>0.88609551254068042</v>
      </c>
      <c r="AA89">
        <f t="shared" si="32"/>
        <v>-138.61955517439912</v>
      </c>
      <c r="AB89">
        <f t="shared" si="33"/>
        <v>0</v>
      </c>
      <c r="AC89">
        <f t="shared" si="34"/>
        <v>0</v>
      </c>
      <c r="AD89">
        <f t="shared" si="35"/>
        <v>4.6669855201630028</v>
      </c>
      <c r="AE89">
        <f t="shared" si="36"/>
        <v>133.64756865102069</v>
      </c>
      <c r="AF89">
        <f t="shared" si="37"/>
        <v>0.30500100321541213</v>
      </c>
      <c r="AG89">
        <f t="shared" si="0"/>
        <v>1675.2819394707437</v>
      </c>
      <c r="AH89">
        <f t="shared" si="47"/>
        <v>1744.4216046815527</v>
      </c>
      <c r="AI89">
        <f t="shared" si="48"/>
        <v>1675.2819394707437</v>
      </c>
      <c r="AK89" t="b">
        <f t="shared" si="38"/>
        <v>1</v>
      </c>
      <c r="AL89" t="b">
        <f t="shared" si="39"/>
        <v>1</v>
      </c>
      <c r="AM89">
        <f t="shared" si="40"/>
        <v>1675.2819394707437</v>
      </c>
      <c r="AN89" t="b">
        <f t="shared" si="41"/>
        <v>1</v>
      </c>
      <c r="AO89">
        <f t="shared" si="42"/>
        <v>138.61955517439912</v>
      </c>
      <c r="AP89">
        <f>SUM(AO90:$AO$100)</f>
        <v>1484.4598088054743</v>
      </c>
      <c r="AQ89" t="b">
        <f t="shared" si="3"/>
        <v>1</v>
      </c>
      <c r="AR89" t="b">
        <f t="shared" si="43"/>
        <v>1</v>
      </c>
      <c r="AS89" t="b">
        <f t="shared" si="44"/>
        <v>1</v>
      </c>
      <c r="AT89" t="b">
        <f t="shared" si="46"/>
        <v>1</v>
      </c>
      <c r="AU89">
        <f t="shared" si="4"/>
        <v>1744.4216046815527</v>
      </c>
      <c r="AV89" t="b">
        <f t="shared" si="5"/>
        <v>1</v>
      </c>
      <c r="AW89" t="b">
        <f t="shared" si="49"/>
        <v>1</v>
      </c>
      <c r="AX89" t="b">
        <f t="shared" si="45"/>
        <v>1</v>
      </c>
    </row>
    <row r="90" spans="1:50" x14ac:dyDescent="0.35">
      <c r="A90">
        <v>38</v>
      </c>
      <c r="B90">
        <f t="shared" si="7"/>
        <v>19</v>
      </c>
      <c r="C90">
        <f t="shared" si="8"/>
        <v>71</v>
      </c>
      <c r="D90">
        <f t="shared" si="9"/>
        <v>1.5572429609710503E-2</v>
      </c>
      <c r="E90">
        <f t="shared" si="10"/>
        <v>1.3070578509305486E-3</v>
      </c>
      <c r="F90">
        <f t="shared" si="11"/>
        <v>0</v>
      </c>
      <c r="G90">
        <f t="shared" si="12"/>
        <v>0</v>
      </c>
      <c r="H90">
        <f t="shared" si="13"/>
        <v>0.02</v>
      </c>
      <c r="I90">
        <f t="shared" si="14"/>
        <v>1.0981235656362849</v>
      </c>
      <c r="J90">
        <f t="shared" si="15"/>
        <v>1.2552529764770506E-3</v>
      </c>
      <c r="K90">
        <f t="shared" si="16"/>
        <v>0</v>
      </c>
      <c r="L90">
        <f t="shared" si="17"/>
        <v>0</v>
      </c>
      <c r="M90">
        <f t="shared" si="18"/>
        <v>0.95911002510466059</v>
      </c>
      <c r="N90">
        <f t="shared" si="19"/>
        <v>0</v>
      </c>
      <c r="O90">
        <f t="shared" si="20"/>
        <v>0</v>
      </c>
      <c r="P90">
        <f t="shared" si="21"/>
        <v>5.4906178281814242</v>
      </c>
      <c r="Q90">
        <f t="shared" si="22"/>
        <v>274.53089140907122</v>
      </c>
      <c r="R90">
        <f t="shared" si="23"/>
        <v>0</v>
      </c>
      <c r="S90">
        <f t="shared" si="24"/>
        <v>0</v>
      </c>
      <c r="T90">
        <f t="shared" si="25"/>
        <v>5.2729987173987061</v>
      </c>
      <c r="U90">
        <f t="shared" si="26"/>
        <v>150.63035717724608</v>
      </c>
      <c r="V90">
        <f t="shared" si="27"/>
        <v>0.34460571857613459</v>
      </c>
      <c r="W90">
        <f t="shared" si="28"/>
        <v>-156.24796161322092</v>
      </c>
      <c r="X90">
        <f t="shared" si="29"/>
        <v>156.24796161322092</v>
      </c>
      <c r="Y90">
        <f t="shared" si="30"/>
        <v>0.99673694261856227</v>
      </c>
      <c r="Z90">
        <f t="shared" si="31"/>
        <v>0.88320413203782577</v>
      </c>
      <c r="AA90">
        <f t="shared" si="32"/>
        <v>-137.9988453192843</v>
      </c>
      <c r="AB90">
        <f t="shared" si="33"/>
        <v>0</v>
      </c>
      <c r="AC90">
        <f t="shared" si="34"/>
        <v>0</v>
      </c>
      <c r="AD90">
        <f t="shared" si="35"/>
        <v>4.6571342554366923</v>
      </c>
      <c r="AE90">
        <f t="shared" si="36"/>
        <v>133.0373538692773</v>
      </c>
      <c r="AF90">
        <f t="shared" si="37"/>
        <v>0.30435719457030619</v>
      </c>
      <c r="AG90">
        <f t="shared" si="0"/>
        <v>1524.5184149891677</v>
      </c>
      <c r="AH90">
        <f t="shared" si="47"/>
        <v>1589.5135856001591</v>
      </c>
      <c r="AI90">
        <f t="shared" si="48"/>
        <v>1524.5184149891677</v>
      </c>
      <c r="AK90" t="b">
        <f t="shared" si="38"/>
        <v>1</v>
      </c>
      <c r="AL90" t="b">
        <f t="shared" si="39"/>
        <v>1</v>
      </c>
      <c r="AM90">
        <f t="shared" si="40"/>
        <v>1524.5184149891675</v>
      </c>
      <c r="AN90" t="b">
        <f t="shared" si="41"/>
        <v>1</v>
      </c>
      <c r="AO90">
        <f t="shared" si="42"/>
        <v>137.9988453192843</v>
      </c>
      <c r="AP90">
        <f>SUM(AO91:$AO$100)</f>
        <v>1346.4609634861899</v>
      </c>
      <c r="AQ90" t="b">
        <f t="shared" si="3"/>
        <v>1</v>
      </c>
      <c r="AR90" t="b">
        <f t="shared" si="43"/>
        <v>1</v>
      </c>
      <c r="AS90" t="b">
        <f t="shared" si="44"/>
        <v>1</v>
      </c>
      <c r="AT90" t="b">
        <f t="shared" si="46"/>
        <v>1</v>
      </c>
      <c r="AU90">
        <f t="shared" si="4"/>
        <v>1589.5135856001591</v>
      </c>
      <c r="AV90" t="b">
        <f t="shared" si="5"/>
        <v>1</v>
      </c>
      <c r="AW90" t="b">
        <f t="shared" si="49"/>
        <v>1</v>
      </c>
      <c r="AX90" t="b">
        <f t="shared" si="45"/>
        <v>1</v>
      </c>
    </row>
    <row r="91" spans="1:50" x14ac:dyDescent="0.35">
      <c r="A91">
        <v>39</v>
      </c>
      <c r="B91">
        <f t="shared" si="7"/>
        <v>19</v>
      </c>
      <c r="C91">
        <f t="shared" si="8"/>
        <v>71</v>
      </c>
      <c r="D91">
        <f t="shared" si="9"/>
        <v>1.5572429609710503E-2</v>
      </c>
      <c r="E91">
        <f t="shared" si="10"/>
        <v>1.3070578509305486E-3</v>
      </c>
      <c r="F91">
        <f t="shared" si="11"/>
        <v>0</v>
      </c>
      <c r="G91">
        <f t="shared" si="12"/>
        <v>0</v>
      </c>
      <c r="H91">
        <f t="shared" si="13"/>
        <v>0.02</v>
      </c>
      <c r="I91">
        <f t="shared" si="14"/>
        <v>1.1008318345924679</v>
      </c>
      <c r="J91">
        <f t="shared" si="15"/>
        <v>1.2536122882192422E-3</v>
      </c>
      <c r="K91">
        <f t="shared" si="16"/>
        <v>0</v>
      </c>
      <c r="L91">
        <f t="shared" si="17"/>
        <v>0</v>
      </c>
      <c r="M91">
        <f t="shared" si="18"/>
        <v>0.95785641281644129</v>
      </c>
      <c r="N91">
        <f t="shared" si="19"/>
        <v>0</v>
      </c>
      <c r="O91">
        <f t="shared" si="20"/>
        <v>0</v>
      </c>
      <c r="P91">
        <f t="shared" si="21"/>
        <v>5.5041591729623391</v>
      </c>
      <c r="Q91">
        <f t="shared" si="22"/>
        <v>275.20795864811697</v>
      </c>
      <c r="R91">
        <f t="shared" si="23"/>
        <v>0</v>
      </c>
      <c r="S91">
        <f t="shared" si="24"/>
        <v>0</v>
      </c>
      <c r="T91">
        <f t="shared" si="25"/>
        <v>5.2790942425599567</v>
      </c>
      <c r="U91">
        <f t="shared" si="26"/>
        <v>150.43347458630907</v>
      </c>
      <c r="V91">
        <f t="shared" si="27"/>
        <v>0.3450040787770125</v>
      </c>
      <c r="W91">
        <f t="shared" si="28"/>
        <v>-156.05757290764603</v>
      </c>
      <c r="X91">
        <f t="shared" si="29"/>
        <v>156.05757290764603</v>
      </c>
      <c r="Y91">
        <f t="shared" si="30"/>
        <v>0.99673694261856227</v>
      </c>
      <c r="Z91">
        <f t="shared" si="31"/>
        <v>0.88032218627546344</v>
      </c>
      <c r="AA91">
        <f t="shared" si="32"/>
        <v>-137.38094376690148</v>
      </c>
      <c r="AB91">
        <f t="shared" si="33"/>
        <v>0</v>
      </c>
      <c r="AC91">
        <f t="shared" si="34"/>
        <v>0</v>
      </c>
      <c r="AD91">
        <f t="shared" si="35"/>
        <v>4.6473037851645929</v>
      </c>
      <c r="AE91">
        <f t="shared" si="36"/>
        <v>132.42992523683398</v>
      </c>
      <c r="AF91">
        <f t="shared" si="37"/>
        <v>0.30371474490293188</v>
      </c>
      <c r="AG91">
        <f t="shared" si="0"/>
        <v>1373.4517186653666</v>
      </c>
      <c r="AH91">
        <f t="shared" si="47"/>
        <v>1433.8805903349605</v>
      </c>
      <c r="AI91">
        <f t="shared" si="48"/>
        <v>1373.4517186653666</v>
      </c>
      <c r="AK91" t="b">
        <f t="shared" si="38"/>
        <v>1</v>
      </c>
      <c r="AL91" t="b">
        <f t="shared" si="39"/>
        <v>1</v>
      </c>
      <c r="AM91">
        <f t="shared" si="40"/>
        <v>1373.4517186653666</v>
      </c>
      <c r="AN91" t="b">
        <f t="shared" si="41"/>
        <v>1</v>
      </c>
      <c r="AO91">
        <f t="shared" si="42"/>
        <v>137.38094376690148</v>
      </c>
      <c r="AP91">
        <f>SUM(AO92:$AO$100)</f>
        <v>1209.0800197192884</v>
      </c>
      <c r="AQ91" t="b">
        <f t="shared" si="3"/>
        <v>1</v>
      </c>
      <c r="AR91" t="b">
        <f t="shared" si="43"/>
        <v>1</v>
      </c>
      <c r="AS91" t="b">
        <f t="shared" si="44"/>
        <v>1</v>
      </c>
      <c r="AT91" t="b">
        <f t="shared" si="46"/>
        <v>1</v>
      </c>
      <c r="AU91">
        <f t="shared" si="4"/>
        <v>1433.8805903349607</v>
      </c>
      <c r="AV91" t="b">
        <f t="shared" si="5"/>
        <v>1</v>
      </c>
      <c r="AW91" t="b">
        <f t="shared" si="49"/>
        <v>1</v>
      </c>
      <c r="AX91" t="b">
        <f t="shared" si="45"/>
        <v>1</v>
      </c>
    </row>
    <row r="92" spans="1:50" x14ac:dyDescent="0.35">
      <c r="A92">
        <v>40</v>
      </c>
      <c r="B92">
        <f t="shared" si="7"/>
        <v>19</v>
      </c>
      <c r="C92">
        <f t="shared" si="8"/>
        <v>71</v>
      </c>
      <c r="D92">
        <f t="shared" si="9"/>
        <v>1.5572429609710503E-2</v>
      </c>
      <c r="E92">
        <f t="shared" si="10"/>
        <v>1.3070578509305486E-3</v>
      </c>
      <c r="F92">
        <f t="shared" si="11"/>
        <v>0</v>
      </c>
      <c r="G92">
        <f t="shared" si="12"/>
        <v>0</v>
      </c>
      <c r="H92">
        <f t="shared" si="13"/>
        <v>0.02</v>
      </c>
      <c r="I92">
        <f t="shared" si="14"/>
        <v>1.1035467828705128</v>
      </c>
      <c r="J92">
        <f t="shared" si="15"/>
        <v>1.2519737444359022E-3</v>
      </c>
      <c r="K92">
        <f t="shared" si="16"/>
        <v>0</v>
      </c>
      <c r="L92">
        <f t="shared" si="17"/>
        <v>0</v>
      </c>
      <c r="M92">
        <f t="shared" si="18"/>
        <v>0.95660443907200543</v>
      </c>
      <c r="N92">
        <f t="shared" si="19"/>
        <v>0</v>
      </c>
      <c r="O92">
        <f t="shared" si="20"/>
        <v>0</v>
      </c>
      <c r="P92">
        <f t="shared" si="21"/>
        <v>5.5177339143525641</v>
      </c>
      <c r="Q92">
        <f t="shared" si="22"/>
        <v>275.88669571762819</v>
      </c>
      <c r="R92">
        <f t="shared" si="23"/>
        <v>0</v>
      </c>
      <c r="S92">
        <f t="shared" si="24"/>
        <v>0</v>
      </c>
      <c r="T92">
        <f t="shared" si="25"/>
        <v>5.2851968140773682</v>
      </c>
      <c r="U92">
        <f t="shared" si="26"/>
        <v>150.23684933230825</v>
      </c>
      <c r="V92">
        <f t="shared" si="27"/>
        <v>0.34540289947764735</v>
      </c>
      <c r="W92">
        <f t="shared" si="28"/>
        <v>-155.86744904586328</v>
      </c>
      <c r="X92">
        <f t="shared" si="29"/>
        <v>155.86744904586328</v>
      </c>
      <c r="Y92">
        <f t="shared" si="30"/>
        <v>0.99673694261856227</v>
      </c>
      <c r="Z92">
        <f t="shared" si="31"/>
        <v>0.87744964446749385</v>
      </c>
      <c r="AA92">
        <f t="shared" si="32"/>
        <v>-136.76583774934795</v>
      </c>
      <c r="AB92">
        <f t="shared" si="33"/>
        <v>0</v>
      </c>
      <c r="AC92">
        <f t="shared" si="34"/>
        <v>0</v>
      </c>
      <c r="AD92">
        <f t="shared" si="35"/>
        <v>4.637494065452918</v>
      </c>
      <c r="AE92">
        <f t="shared" si="36"/>
        <v>131.82527003255032</v>
      </c>
      <c r="AF92">
        <f t="shared" si="37"/>
        <v>0.30307365134470321</v>
      </c>
      <c r="AG92">
        <f t="shared" si="0"/>
        <v>1222.0805931498278</v>
      </c>
      <c r="AH92">
        <f t="shared" si="47"/>
        <v>1277.5192579446514</v>
      </c>
      <c r="AI92">
        <f t="shared" si="48"/>
        <v>1222.0805931498278</v>
      </c>
      <c r="AK92" t="b">
        <f t="shared" si="38"/>
        <v>1</v>
      </c>
      <c r="AL92" t="b">
        <f t="shared" si="39"/>
        <v>1</v>
      </c>
      <c r="AM92">
        <f t="shared" si="40"/>
        <v>1222.0805931498276</v>
      </c>
      <c r="AN92" t="b">
        <f t="shared" si="41"/>
        <v>1</v>
      </c>
      <c r="AO92">
        <f t="shared" si="42"/>
        <v>136.76583774934795</v>
      </c>
      <c r="AP92">
        <f>SUM(AO93:$AO$100)</f>
        <v>1072.3141819699406</v>
      </c>
      <c r="AQ92" t="b">
        <f t="shared" si="3"/>
        <v>1</v>
      </c>
      <c r="AR92" t="b">
        <f t="shared" si="43"/>
        <v>1</v>
      </c>
      <c r="AS92" t="b">
        <f t="shared" si="44"/>
        <v>1</v>
      </c>
      <c r="AT92" t="b">
        <f t="shared" si="46"/>
        <v>1</v>
      </c>
      <c r="AU92">
        <f t="shared" si="4"/>
        <v>1277.5192579446511</v>
      </c>
      <c r="AV92" t="b">
        <f t="shared" si="5"/>
        <v>1</v>
      </c>
      <c r="AW92" t="b">
        <f t="shared" si="49"/>
        <v>1</v>
      </c>
      <c r="AX92" t="b">
        <f t="shared" si="45"/>
        <v>1</v>
      </c>
    </row>
    <row r="93" spans="1:50" x14ac:dyDescent="0.35">
      <c r="A93">
        <v>41</v>
      </c>
      <c r="B93">
        <f t="shared" si="7"/>
        <v>19</v>
      </c>
      <c r="C93">
        <f t="shared" si="8"/>
        <v>71</v>
      </c>
      <c r="D93">
        <f t="shared" si="9"/>
        <v>1.5572429609710503E-2</v>
      </c>
      <c r="E93">
        <f t="shared" si="10"/>
        <v>1.3070578509305486E-3</v>
      </c>
      <c r="F93">
        <f t="shared" si="11"/>
        <v>0</v>
      </c>
      <c r="G93">
        <f t="shared" si="12"/>
        <v>0</v>
      </c>
      <c r="H93">
        <f t="shared" si="13"/>
        <v>0.02</v>
      </c>
      <c r="I93">
        <f t="shared" si="14"/>
        <v>1.1062684269434295</v>
      </c>
      <c r="J93">
        <f t="shared" si="15"/>
        <v>1.2503373423240784E-3</v>
      </c>
      <c r="K93">
        <f t="shared" si="16"/>
        <v>0</v>
      </c>
      <c r="L93">
        <f t="shared" si="17"/>
        <v>0</v>
      </c>
      <c r="M93">
        <f t="shared" si="18"/>
        <v>0.95535410172968138</v>
      </c>
      <c r="N93">
        <f t="shared" si="19"/>
        <v>0</v>
      </c>
      <c r="O93">
        <f t="shared" si="20"/>
        <v>0</v>
      </c>
      <c r="P93">
        <f t="shared" si="21"/>
        <v>5.5313421347171481</v>
      </c>
      <c r="Q93">
        <f t="shared" si="22"/>
        <v>276.56710673585741</v>
      </c>
      <c r="R93">
        <f t="shared" si="23"/>
        <v>0</v>
      </c>
      <c r="S93">
        <f t="shared" si="24"/>
        <v>0</v>
      </c>
      <c r="T93">
        <f t="shared" si="25"/>
        <v>5.2913064400964469</v>
      </c>
      <c r="U93">
        <f t="shared" si="26"/>
        <v>150.0404810788894</v>
      </c>
      <c r="V93">
        <f t="shared" si="27"/>
        <v>0.34580218121037165</v>
      </c>
      <c r="W93">
        <f t="shared" si="28"/>
        <v>-155.67758970019619</v>
      </c>
      <c r="X93">
        <f t="shared" si="29"/>
        <v>155.67758970019619</v>
      </c>
      <c r="Y93">
        <f t="shared" si="30"/>
        <v>0.99673694261856227</v>
      </c>
      <c r="Z93">
        <f t="shared" si="31"/>
        <v>0.87458647592827432</v>
      </c>
      <c r="AA93">
        <f t="shared" si="32"/>
        <v>-136.15351455690239</v>
      </c>
      <c r="AB93">
        <f t="shared" si="33"/>
        <v>0</v>
      </c>
      <c r="AC93">
        <f t="shared" si="34"/>
        <v>0</v>
      </c>
      <c r="AD93">
        <f t="shared" si="35"/>
        <v>4.6277050525005343</v>
      </c>
      <c r="AE93">
        <f t="shared" si="36"/>
        <v>131.22337559336881</v>
      </c>
      <c r="AF93">
        <f t="shared" si="37"/>
        <v>0.30243391103308948</v>
      </c>
      <c r="AG93">
        <f t="shared" si="0"/>
        <v>1070.4037773044795</v>
      </c>
      <c r="AH93">
        <f t="shared" si="47"/>
        <v>1120.426211984121</v>
      </c>
      <c r="AI93">
        <f t="shared" si="48"/>
        <v>1070.4037773044795</v>
      </c>
      <c r="AK93" t="b">
        <f t="shared" si="38"/>
        <v>1</v>
      </c>
      <c r="AL93" t="b">
        <f t="shared" si="39"/>
        <v>1</v>
      </c>
      <c r="AM93">
        <f t="shared" si="40"/>
        <v>1070.4037773044797</v>
      </c>
      <c r="AN93" t="b">
        <f t="shared" si="41"/>
        <v>1</v>
      </c>
      <c r="AO93">
        <f t="shared" si="42"/>
        <v>136.15351455690239</v>
      </c>
      <c r="AP93">
        <f>SUM(AO94:$AO$100)</f>
        <v>936.16066741303791</v>
      </c>
      <c r="AQ93" t="b">
        <f t="shared" si="3"/>
        <v>1</v>
      </c>
      <c r="AR93" t="b">
        <f t="shared" si="43"/>
        <v>1</v>
      </c>
      <c r="AS93" t="b">
        <f t="shared" si="44"/>
        <v>1</v>
      </c>
      <c r="AT93" t="b">
        <f t="shared" si="46"/>
        <v>1</v>
      </c>
      <c r="AU93">
        <f t="shared" si="4"/>
        <v>1120.4262119841212</v>
      </c>
      <c r="AV93" t="b">
        <f t="shared" si="5"/>
        <v>1</v>
      </c>
      <c r="AW93" t="b">
        <f t="shared" si="49"/>
        <v>1</v>
      </c>
      <c r="AX93" t="b">
        <f t="shared" si="45"/>
        <v>1</v>
      </c>
    </row>
    <row r="94" spans="1:50" x14ac:dyDescent="0.35">
      <c r="A94">
        <v>42</v>
      </c>
      <c r="B94">
        <f t="shared" si="7"/>
        <v>19</v>
      </c>
      <c r="C94">
        <f t="shared" si="8"/>
        <v>71</v>
      </c>
      <c r="D94">
        <f t="shared" si="9"/>
        <v>1.5572429609710503E-2</v>
      </c>
      <c r="E94">
        <f t="shared" si="10"/>
        <v>1.3070578509305486E-3</v>
      </c>
      <c r="F94">
        <f t="shared" si="11"/>
        <v>0</v>
      </c>
      <c r="G94">
        <f t="shared" si="12"/>
        <v>0</v>
      </c>
      <c r="H94">
        <f t="shared" si="13"/>
        <v>0.02</v>
      </c>
      <c r="I94">
        <f t="shared" si="14"/>
        <v>1.1089967833248537</v>
      </c>
      <c r="J94">
        <f t="shared" si="15"/>
        <v>1.2487030790844821E-3</v>
      </c>
      <c r="K94">
        <f t="shared" si="16"/>
        <v>0</v>
      </c>
      <c r="L94">
        <f t="shared" si="17"/>
        <v>0</v>
      </c>
      <c r="M94">
        <f t="shared" si="18"/>
        <v>0.95410539865059685</v>
      </c>
      <c r="N94">
        <f t="shared" si="19"/>
        <v>0</v>
      </c>
      <c r="O94">
        <f t="shared" si="20"/>
        <v>0</v>
      </c>
      <c r="P94">
        <f t="shared" si="21"/>
        <v>5.5449839166242683</v>
      </c>
      <c r="Q94">
        <f t="shared" si="22"/>
        <v>277.24919583121346</v>
      </c>
      <c r="R94">
        <f t="shared" si="23"/>
        <v>0</v>
      </c>
      <c r="S94">
        <f t="shared" si="24"/>
        <v>0</v>
      </c>
      <c r="T94">
        <f t="shared" si="25"/>
        <v>5.2974231287721079</v>
      </c>
      <c r="U94">
        <f t="shared" si="26"/>
        <v>149.84436949013786</v>
      </c>
      <c r="V94">
        <f t="shared" si="27"/>
        <v>0.34620192450813281</v>
      </c>
      <c r="W94">
        <f t="shared" si="28"/>
        <v>-155.4879945434181</v>
      </c>
      <c r="X94">
        <f t="shared" si="29"/>
        <v>155.4879945434181</v>
      </c>
      <c r="Y94">
        <f t="shared" si="30"/>
        <v>0.99673694261856227</v>
      </c>
      <c r="Z94">
        <f t="shared" si="31"/>
        <v>0.87173265007229095</v>
      </c>
      <c r="AA94">
        <f t="shared" si="32"/>
        <v>-135.54396153775977</v>
      </c>
      <c r="AB94">
        <f t="shared" si="33"/>
        <v>0</v>
      </c>
      <c r="AC94">
        <f t="shared" si="34"/>
        <v>0</v>
      </c>
      <c r="AD94">
        <f t="shared" si="35"/>
        <v>4.6179367025987563</v>
      </c>
      <c r="AE94">
        <f t="shared" si="36"/>
        <v>130.62422931404942</v>
      </c>
      <c r="AF94">
        <f t="shared" si="37"/>
        <v>0.30179552111160185</v>
      </c>
      <c r="AG94">
        <f t="shared" si="0"/>
        <v>918.42000618983911</v>
      </c>
      <c r="AH94">
        <f t="shared" si="47"/>
        <v>962.59806043312608</v>
      </c>
      <c r="AI94">
        <f t="shared" si="48"/>
        <v>918.42000618983911</v>
      </c>
      <c r="AK94" t="b">
        <f t="shared" si="38"/>
        <v>1</v>
      </c>
      <c r="AL94" t="b">
        <f t="shared" si="39"/>
        <v>1</v>
      </c>
      <c r="AM94">
        <f t="shared" si="40"/>
        <v>918.42000618983889</v>
      </c>
      <c r="AN94" t="b">
        <f t="shared" si="41"/>
        <v>1</v>
      </c>
      <c r="AO94">
        <f t="shared" si="42"/>
        <v>135.54396153775977</v>
      </c>
      <c r="AP94">
        <f>SUM(AO95:$AO$100)</f>
        <v>800.61670587527817</v>
      </c>
      <c r="AQ94" t="b">
        <f t="shared" si="3"/>
        <v>1</v>
      </c>
      <c r="AR94" t="b">
        <f t="shared" si="43"/>
        <v>1</v>
      </c>
      <c r="AS94" t="b">
        <f t="shared" si="44"/>
        <v>1</v>
      </c>
      <c r="AT94" t="b">
        <f t="shared" si="46"/>
        <v>1</v>
      </c>
      <c r="AU94">
        <f t="shared" si="4"/>
        <v>962.59806043312608</v>
      </c>
      <c r="AV94" t="b">
        <f t="shared" si="5"/>
        <v>1</v>
      </c>
      <c r="AW94" t="b">
        <f t="shared" si="49"/>
        <v>1</v>
      </c>
      <c r="AX94" t="b">
        <f t="shared" si="45"/>
        <v>1</v>
      </c>
    </row>
    <row r="95" spans="1:50" x14ac:dyDescent="0.35">
      <c r="A95">
        <v>43</v>
      </c>
      <c r="B95">
        <f t="shared" si="7"/>
        <v>19</v>
      </c>
      <c r="C95">
        <f t="shared" si="8"/>
        <v>71</v>
      </c>
      <c r="D95">
        <f t="shared" si="9"/>
        <v>1.5572429609710503E-2</v>
      </c>
      <c r="E95">
        <f t="shared" si="10"/>
        <v>1.3070578509305486E-3</v>
      </c>
      <c r="F95">
        <f t="shared" si="11"/>
        <v>0</v>
      </c>
      <c r="G95">
        <f t="shared" si="12"/>
        <v>0</v>
      </c>
      <c r="H95">
        <f t="shared" si="13"/>
        <v>0.02</v>
      </c>
      <c r="I95">
        <f t="shared" si="14"/>
        <v>1.11173186856915</v>
      </c>
      <c r="J95">
        <f t="shared" si="15"/>
        <v>1.2470709519214836E-3</v>
      </c>
      <c r="K95">
        <f t="shared" si="16"/>
        <v>0</v>
      </c>
      <c r="L95">
        <f t="shared" si="17"/>
        <v>0</v>
      </c>
      <c r="M95">
        <f t="shared" si="18"/>
        <v>0.9528583276986754</v>
      </c>
      <c r="N95">
        <f t="shared" si="19"/>
        <v>0</v>
      </c>
      <c r="O95">
        <f t="shared" si="20"/>
        <v>0</v>
      </c>
      <c r="P95">
        <f t="shared" si="21"/>
        <v>5.5586593428457496</v>
      </c>
      <c r="Q95">
        <f t="shared" si="22"/>
        <v>277.93296714228751</v>
      </c>
      <c r="R95">
        <f t="shared" si="23"/>
        <v>0</v>
      </c>
      <c r="S95">
        <f t="shared" si="24"/>
        <v>0</v>
      </c>
      <c r="T95">
        <f t="shared" si="25"/>
        <v>5.3035468882687082</v>
      </c>
      <c r="U95">
        <f t="shared" si="26"/>
        <v>149.64851423057803</v>
      </c>
      <c r="V95">
        <f t="shared" si="27"/>
        <v>0.3466021299044949</v>
      </c>
      <c r="W95">
        <f t="shared" si="28"/>
        <v>-155.29866324875121</v>
      </c>
      <c r="X95">
        <f t="shared" si="29"/>
        <v>155.29866324875121</v>
      </c>
      <c r="Y95">
        <f t="shared" si="30"/>
        <v>0.99673694261856227</v>
      </c>
      <c r="Z95">
        <f t="shared" si="31"/>
        <v>0.86888813641383222</v>
      </c>
      <c r="AA95">
        <f t="shared" si="32"/>
        <v>-134.93716609776675</v>
      </c>
      <c r="AB95">
        <f t="shared" si="33"/>
        <v>0</v>
      </c>
      <c r="AC95">
        <f t="shared" si="34"/>
        <v>0</v>
      </c>
      <c r="AD95">
        <f t="shared" si="35"/>
        <v>4.6081889721311766</v>
      </c>
      <c r="AE95">
        <f t="shared" si="36"/>
        <v>130.02781864690579</v>
      </c>
      <c r="AF95">
        <f t="shared" si="37"/>
        <v>0.30115847872978158</v>
      </c>
      <c r="AG95">
        <f t="shared" si="0"/>
        <v>766.12801105211895</v>
      </c>
      <c r="AH95">
        <f t="shared" si="47"/>
        <v>804.03139562463207</v>
      </c>
      <c r="AI95">
        <f t="shared" si="48"/>
        <v>766.12801105211895</v>
      </c>
      <c r="AK95" t="b">
        <f t="shared" si="38"/>
        <v>1</v>
      </c>
      <c r="AL95" t="b">
        <f t="shared" si="39"/>
        <v>1</v>
      </c>
      <c r="AM95">
        <f t="shared" si="40"/>
        <v>766.12801105211906</v>
      </c>
      <c r="AN95" t="b">
        <f t="shared" si="41"/>
        <v>1</v>
      </c>
      <c r="AO95">
        <f t="shared" si="42"/>
        <v>134.93716609776675</v>
      </c>
      <c r="AP95">
        <f>SUM(AO96:$AO$100)</f>
        <v>665.67953977751154</v>
      </c>
      <c r="AQ95" t="b">
        <f t="shared" si="3"/>
        <v>1</v>
      </c>
      <c r="AR95" t="b">
        <f t="shared" si="43"/>
        <v>1</v>
      </c>
      <c r="AS95" t="b">
        <f t="shared" si="44"/>
        <v>1</v>
      </c>
      <c r="AT95" t="b">
        <f t="shared" si="46"/>
        <v>1</v>
      </c>
      <c r="AU95">
        <f t="shared" si="4"/>
        <v>804.03139562463207</v>
      </c>
      <c r="AV95" t="b">
        <f t="shared" si="5"/>
        <v>1</v>
      </c>
      <c r="AW95" t="b">
        <f t="shared" si="49"/>
        <v>1</v>
      </c>
      <c r="AX95" t="b">
        <f t="shared" si="45"/>
        <v>1</v>
      </c>
    </row>
    <row r="96" spans="1:50" x14ac:dyDescent="0.35">
      <c r="A96">
        <v>44</v>
      </c>
      <c r="B96">
        <f t="shared" si="7"/>
        <v>19</v>
      </c>
      <c r="C96">
        <f t="shared" si="8"/>
        <v>71</v>
      </c>
      <c r="D96">
        <f t="shared" si="9"/>
        <v>1.5572429609710503E-2</v>
      </c>
      <c r="E96">
        <f t="shared" si="10"/>
        <v>1.3070578509305486E-3</v>
      </c>
      <c r="F96">
        <f t="shared" si="11"/>
        <v>0</v>
      </c>
      <c r="G96">
        <f t="shared" si="12"/>
        <v>0</v>
      </c>
      <c r="H96">
        <f t="shared" si="13"/>
        <v>0.02</v>
      </c>
      <c r="I96">
        <f t="shared" si="14"/>
        <v>1.1144736992715085</v>
      </c>
      <c r="J96">
        <f t="shared" si="15"/>
        <v>1.2454409580431071E-3</v>
      </c>
      <c r="K96">
        <f t="shared" si="16"/>
        <v>0</v>
      </c>
      <c r="L96">
        <f t="shared" si="17"/>
        <v>0</v>
      </c>
      <c r="M96">
        <f t="shared" si="18"/>
        <v>0.95161288674063227</v>
      </c>
      <c r="N96">
        <f t="shared" si="19"/>
        <v>0</v>
      </c>
      <c r="O96">
        <f t="shared" si="20"/>
        <v>0</v>
      </c>
      <c r="P96">
        <f t="shared" si="21"/>
        <v>5.5723684963575426</v>
      </c>
      <c r="Q96">
        <f t="shared" si="22"/>
        <v>278.61842481787716</v>
      </c>
      <c r="R96">
        <f t="shared" si="23"/>
        <v>0</v>
      </c>
      <c r="S96">
        <f t="shared" si="24"/>
        <v>0</v>
      </c>
      <c r="T96">
        <f t="shared" si="25"/>
        <v>5.3096777267600306</v>
      </c>
      <c r="U96">
        <f t="shared" si="26"/>
        <v>149.45291496517285</v>
      </c>
      <c r="V96">
        <f t="shared" si="27"/>
        <v>0.34700279793363831</v>
      </c>
      <c r="W96">
        <f t="shared" si="28"/>
        <v>-155.10959548986654</v>
      </c>
      <c r="X96">
        <f t="shared" si="29"/>
        <v>155.10959548986654</v>
      </c>
      <c r="Y96">
        <f t="shared" si="30"/>
        <v>0.99673694261856227</v>
      </c>
      <c r="Z96">
        <f t="shared" si="31"/>
        <v>0.86605290456666351</v>
      </c>
      <c r="AA96">
        <f t="shared" si="32"/>
        <v>-134.33311570015917</v>
      </c>
      <c r="AB96">
        <f t="shared" si="33"/>
        <v>0</v>
      </c>
      <c r="AC96">
        <f t="shared" si="34"/>
        <v>0</v>
      </c>
      <c r="AD96">
        <f t="shared" si="35"/>
        <v>4.598461817573444</v>
      </c>
      <c r="AE96">
        <f t="shared" si="36"/>
        <v>129.43413110154253</v>
      </c>
      <c r="AF96">
        <f t="shared" si="37"/>
        <v>0.30052278104318647</v>
      </c>
      <c r="AG96">
        <f t="shared" si="0"/>
        <v>613.52651931029072</v>
      </c>
      <c r="AH96">
        <f t="shared" si="47"/>
        <v>644.72279417282732</v>
      </c>
      <c r="AI96">
        <f t="shared" si="48"/>
        <v>613.52651931029072</v>
      </c>
      <c r="AK96" t="b">
        <f t="shared" si="38"/>
        <v>1</v>
      </c>
      <c r="AL96" t="b">
        <f t="shared" si="39"/>
        <v>1</v>
      </c>
      <c r="AM96">
        <f t="shared" si="40"/>
        <v>613.52651931029061</v>
      </c>
      <c r="AN96" t="b">
        <f t="shared" si="41"/>
        <v>1</v>
      </c>
      <c r="AO96">
        <f t="shared" si="42"/>
        <v>134.33311570015917</v>
      </c>
      <c r="AP96">
        <f>SUM(AO97:$AO$100)</f>
        <v>531.34642407735237</v>
      </c>
      <c r="AQ96" t="b">
        <f t="shared" si="3"/>
        <v>1</v>
      </c>
      <c r="AR96" t="b">
        <f t="shared" si="43"/>
        <v>1</v>
      </c>
      <c r="AS96" t="b">
        <f t="shared" si="44"/>
        <v>1</v>
      </c>
      <c r="AT96" t="b">
        <f t="shared" si="46"/>
        <v>1</v>
      </c>
      <c r="AU96">
        <f t="shared" si="4"/>
        <v>644.72279417282743</v>
      </c>
      <c r="AV96" t="b">
        <f t="shared" si="5"/>
        <v>1</v>
      </c>
      <c r="AW96" t="b">
        <f t="shared" si="49"/>
        <v>1</v>
      </c>
      <c r="AX96" t="b">
        <f t="shared" si="45"/>
        <v>1</v>
      </c>
    </row>
    <row r="97" spans="1:50" x14ac:dyDescent="0.35">
      <c r="A97">
        <v>45</v>
      </c>
      <c r="B97">
        <f t="shared" si="7"/>
        <v>19</v>
      </c>
      <c r="C97">
        <f t="shared" si="8"/>
        <v>71</v>
      </c>
      <c r="D97">
        <f t="shared" si="9"/>
        <v>1.5572429609710503E-2</v>
      </c>
      <c r="E97">
        <f t="shared" si="10"/>
        <v>1.3070578509305486E-3</v>
      </c>
      <c r="F97">
        <f t="shared" si="11"/>
        <v>0</v>
      </c>
      <c r="G97">
        <f t="shared" si="12"/>
        <v>0</v>
      </c>
      <c r="H97">
        <f t="shared" si="13"/>
        <v>0.02</v>
      </c>
      <c r="I97">
        <f t="shared" si="14"/>
        <v>1.1172222920680492</v>
      </c>
      <c r="J97">
        <f t="shared" si="15"/>
        <v>1.2438130946610263E-3</v>
      </c>
      <c r="K97">
        <f t="shared" si="16"/>
        <v>0</v>
      </c>
      <c r="L97">
        <f t="shared" si="17"/>
        <v>0</v>
      </c>
      <c r="M97">
        <f t="shared" si="18"/>
        <v>0.95036907364597123</v>
      </c>
      <c r="N97">
        <f t="shared" si="19"/>
        <v>0</v>
      </c>
      <c r="O97">
        <f t="shared" si="20"/>
        <v>0</v>
      </c>
      <c r="P97">
        <f t="shared" si="21"/>
        <v>5.5861114603402466</v>
      </c>
      <c r="Q97">
        <f t="shared" si="22"/>
        <v>279.30557301701231</v>
      </c>
      <c r="R97">
        <f t="shared" si="23"/>
        <v>0</v>
      </c>
      <c r="S97">
        <f t="shared" si="24"/>
        <v>0</v>
      </c>
      <c r="T97">
        <f t="shared" si="25"/>
        <v>5.3158156524293112</v>
      </c>
      <c r="U97">
        <f t="shared" si="26"/>
        <v>149.25757135932315</v>
      </c>
      <c r="V97">
        <f t="shared" si="27"/>
        <v>0.34740392913036133</v>
      </c>
      <c r="W97">
        <f t="shared" si="28"/>
        <v>-154.92079094088282</v>
      </c>
      <c r="X97">
        <f t="shared" si="29"/>
        <v>154.92079094088282</v>
      </c>
      <c r="Y97">
        <f t="shared" si="30"/>
        <v>0.99673694261856227</v>
      </c>
      <c r="Z97">
        <f t="shared" si="31"/>
        <v>0.86322692424370162</v>
      </c>
      <c r="AA97">
        <f t="shared" si="32"/>
        <v>-133.7317978652998</v>
      </c>
      <c r="AB97">
        <f t="shared" si="33"/>
        <v>0</v>
      </c>
      <c r="AC97">
        <f t="shared" si="34"/>
        <v>0</v>
      </c>
      <c r="AD97">
        <f t="shared" si="35"/>
        <v>4.5887551954930803</v>
      </c>
      <c r="AE97">
        <f t="shared" si="36"/>
        <v>128.84315424459334</v>
      </c>
      <c r="AF97">
        <f t="shared" si="37"/>
        <v>0.29988842521337872</v>
      </c>
      <c r="AG97">
        <f t="shared" si="0"/>
        <v>460.61425454310807</v>
      </c>
      <c r="AH97">
        <f t="shared" si="47"/>
        <v>484.66881690080623</v>
      </c>
      <c r="AI97">
        <f t="shared" si="48"/>
        <v>460.61425454310807</v>
      </c>
      <c r="AK97" t="b">
        <f t="shared" si="38"/>
        <v>1</v>
      </c>
      <c r="AL97" t="b">
        <f t="shared" si="39"/>
        <v>1</v>
      </c>
      <c r="AM97">
        <f t="shared" si="40"/>
        <v>460.61425454310802</v>
      </c>
      <c r="AN97" t="b">
        <f t="shared" si="41"/>
        <v>1</v>
      </c>
      <c r="AO97">
        <f t="shared" si="42"/>
        <v>133.7317978652998</v>
      </c>
      <c r="AP97">
        <f>SUM(AO98:$AO$100)</f>
        <v>397.6146262120526</v>
      </c>
      <c r="AQ97" t="b">
        <f t="shared" si="3"/>
        <v>1</v>
      </c>
      <c r="AR97" t="b">
        <f t="shared" si="43"/>
        <v>1</v>
      </c>
      <c r="AS97" t="b">
        <f t="shared" si="44"/>
        <v>1</v>
      </c>
      <c r="AT97" t="b">
        <f t="shared" si="46"/>
        <v>1</v>
      </c>
      <c r="AU97">
        <f t="shared" si="4"/>
        <v>484.66881690080618</v>
      </c>
      <c r="AV97" t="b">
        <f t="shared" si="5"/>
        <v>1</v>
      </c>
      <c r="AW97" t="b">
        <f t="shared" si="49"/>
        <v>1</v>
      </c>
      <c r="AX97" t="b">
        <f t="shared" si="45"/>
        <v>1</v>
      </c>
    </row>
    <row r="98" spans="1:50" x14ac:dyDescent="0.35">
      <c r="A98">
        <v>46</v>
      </c>
      <c r="B98">
        <f t="shared" si="7"/>
        <v>19</v>
      </c>
      <c r="C98">
        <f t="shared" si="8"/>
        <v>71</v>
      </c>
      <c r="D98">
        <f t="shared" si="9"/>
        <v>1.5572429609710503E-2</v>
      </c>
      <c r="E98">
        <f t="shared" si="10"/>
        <v>1.3070578509305486E-3</v>
      </c>
      <c r="F98">
        <f t="shared" si="11"/>
        <v>0</v>
      </c>
      <c r="G98">
        <f t="shared" si="12"/>
        <v>0</v>
      </c>
      <c r="H98">
        <f t="shared" si="13"/>
        <v>0.02</v>
      </c>
      <c r="I98">
        <f t="shared" si="14"/>
        <v>1.1199776636359204</v>
      </c>
      <c r="J98">
        <f t="shared" si="15"/>
        <v>1.2421873589905593E-3</v>
      </c>
      <c r="K98">
        <f t="shared" si="16"/>
        <v>0</v>
      </c>
      <c r="L98">
        <f t="shared" si="17"/>
        <v>0</v>
      </c>
      <c r="M98">
        <f t="shared" si="18"/>
        <v>0.94912688628698072</v>
      </c>
      <c r="N98">
        <f t="shared" si="19"/>
        <v>0</v>
      </c>
      <c r="O98">
        <f t="shared" si="20"/>
        <v>0</v>
      </c>
      <c r="P98">
        <f t="shared" si="21"/>
        <v>5.5998883181796018</v>
      </c>
      <c r="Q98">
        <f t="shared" si="22"/>
        <v>279.9944159089801</v>
      </c>
      <c r="R98">
        <f t="shared" si="23"/>
        <v>0</v>
      </c>
      <c r="S98">
        <f t="shared" si="24"/>
        <v>0</v>
      </c>
      <c r="T98">
        <f t="shared" si="25"/>
        <v>5.3219606734692437</v>
      </c>
      <c r="U98">
        <f t="shared" si="26"/>
        <v>149.06248307886713</v>
      </c>
      <c r="V98">
        <f t="shared" si="27"/>
        <v>0.34780552403008025</v>
      </c>
      <c r="W98">
        <f t="shared" si="28"/>
        <v>-154.73224927636647</v>
      </c>
      <c r="X98">
        <f t="shared" si="29"/>
        <v>154.73224927636647</v>
      </c>
      <c r="Y98">
        <f t="shared" si="30"/>
        <v>0.99673694261856227</v>
      </c>
      <c r="Z98">
        <f t="shared" si="31"/>
        <v>0.86041016525669245</v>
      </c>
      <c r="AA98">
        <f t="shared" si="32"/>
        <v>-133.13320017041821</v>
      </c>
      <c r="AB98">
        <f t="shared" si="33"/>
        <v>0</v>
      </c>
      <c r="AC98">
        <f t="shared" si="34"/>
        <v>0</v>
      </c>
      <c r="AD98">
        <f t="shared" si="35"/>
        <v>4.5790690625492898</v>
      </c>
      <c r="AE98">
        <f t="shared" si="36"/>
        <v>128.254875699461</v>
      </c>
      <c r="AF98">
        <f t="shared" si="37"/>
        <v>0.29925540840791187</v>
      </c>
      <c r="AG98">
        <f t="shared" si="0"/>
        <v>307.38993647608726</v>
      </c>
      <c r="AH98">
        <f t="shared" si="47"/>
        <v>323.86600876791931</v>
      </c>
      <c r="AI98">
        <f t="shared" si="48"/>
        <v>307.38993647608726</v>
      </c>
      <c r="AK98" t="b">
        <f t="shared" si="38"/>
        <v>1</v>
      </c>
      <c r="AL98" t="b">
        <f t="shared" si="39"/>
        <v>1</v>
      </c>
      <c r="AM98">
        <f t="shared" si="40"/>
        <v>307.38993647608726</v>
      </c>
      <c r="AN98" t="b">
        <f t="shared" si="41"/>
        <v>1</v>
      </c>
      <c r="AO98">
        <f t="shared" si="42"/>
        <v>133.13320017041821</v>
      </c>
      <c r="AP98">
        <f>SUM(AO99:$AO$100)</f>
        <v>264.48142604163439</v>
      </c>
      <c r="AQ98" t="b">
        <f t="shared" si="3"/>
        <v>1</v>
      </c>
      <c r="AR98" t="b">
        <f t="shared" si="43"/>
        <v>1</v>
      </c>
      <c r="AS98" t="b">
        <f t="shared" si="44"/>
        <v>1</v>
      </c>
      <c r="AT98" t="b">
        <f t="shared" si="46"/>
        <v>1</v>
      </c>
      <c r="AU98">
        <f t="shared" si="4"/>
        <v>323.86600876791925</v>
      </c>
      <c r="AV98" t="b">
        <f t="shared" si="5"/>
        <v>1</v>
      </c>
      <c r="AW98" t="b">
        <f t="shared" si="49"/>
        <v>1</v>
      </c>
      <c r="AX98" t="b">
        <f t="shared" si="45"/>
        <v>1</v>
      </c>
    </row>
    <row r="99" spans="1:50" x14ac:dyDescent="0.35">
      <c r="A99">
        <v>47</v>
      </c>
      <c r="B99">
        <f t="shared" si="7"/>
        <v>19</v>
      </c>
      <c r="C99">
        <f t="shared" si="8"/>
        <v>71</v>
      </c>
      <c r="D99">
        <f t="shared" si="9"/>
        <v>1.5572429609710503E-2</v>
      </c>
      <c r="E99">
        <f t="shared" si="10"/>
        <v>1.3070578509305486E-3</v>
      </c>
      <c r="F99">
        <f t="shared" si="11"/>
        <v>0</v>
      </c>
      <c r="G99">
        <f t="shared" si="12"/>
        <v>0</v>
      </c>
      <c r="H99">
        <f t="shared" si="13"/>
        <v>0.02</v>
      </c>
      <c r="I99">
        <f t="shared" si="14"/>
        <v>1.1227398306934011</v>
      </c>
      <c r="J99">
        <f t="shared" si="15"/>
        <v>1.2405637482506642E-3</v>
      </c>
      <c r="K99">
        <f t="shared" si="16"/>
        <v>0</v>
      </c>
      <c r="L99">
        <f t="shared" si="17"/>
        <v>0</v>
      </c>
      <c r="M99">
        <f t="shared" si="18"/>
        <v>0.94788632253873006</v>
      </c>
      <c r="N99">
        <f t="shared" si="19"/>
        <v>0</v>
      </c>
      <c r="O99">
        <f t="shared" si="20"/>
        <v>0</v>
      </c>
      <c r="P99">
        <f t="shared" si="21"/>
        <v>5.6136991534670058</v>
      </c>
      <c r="Q99">
        <f t="shared" si="22"/>
        <v>280.68495767335025</v>
      </c>
      <c r="R99">
        <f t="shared" si="23"/>
        <v>0</v>
      </c>
      <c r="S99">
        <f t="shared" si="24"/>
        <v>0</v>
      </c>
      <c r="T99">
        <f t="shared" si="25"/>
        <v>5.3281127980819987</v>
      </c>
      <c r="U99">
        <f t="shared" si="26"/>
        <v>148.8676497900797</v>
      </c>
      <c r="V99">
        <f t="shared" si="27"/>
        <v>0.34820758316883044</v>
      </c>
      <c r="W99">
        <f t="shared" si="28"/>
        <v>-154.54397017133053</v>
      </c>
      <c r="X99">
        <f t="shared" si="29"/>
        <v>154.54397017133053</v>
      </c>
      <c r="Y99">
        <f t="shared" si="30"/>
        <v>0.99673694261856227</v>
      </c>
      <c r="Z99">
        <f t="shared" si="31"/>
        <v>0.85760259751588752</v>
      </c>
      <c r="AA99">
        <f t="shared" si="32"/>
        <v>-132.5373102493509</v>
      </c>
      <c r="AB99">
        <f t="shared" si="33"/>
        <v>0</v>
      </c>
      <c r="AC99">
        <f t="shared" si="34"/>
        <v>0</v>
      </c>
      <c r="AD99">
        <f t="shared" si="35"/>
        <v>4.5694033754927652</v>
      </c>
      <c r="AE99">
        <f t="shared" si="36"/>
        <v>127.66928314605782</v>
      </c>
      <c r="AF99">
        <f t="shared" si="37"/>
        <v>0.29862372780031843</v>
      </c>
      <c r="AG99">
        <f t="shared" si="0"/>
        <v>153.85228096844605</v>
      </c>
      <c r="AH99">
        <f t="shared" si="47"/>
        <v>162.31089879679084</v>
      </c>
      <c r="AI99">
        <f t="shared" si="48"/>
        <v>153.85228096844605</v>
      </c>
      <c r="AK99" t="b">
        <f t="shared" si="38"/>
        <v>1</v>
      </c>
      <c r="AL99" t="b">
        <f t="shared" si="39"/>
        <v>1</v>
      </c>
      <c r="AM99">
        <f t="shared" si="40"/>
        <v>153.85228096844611</v>
      </c>
      <c r="AN99" t="b">
        <f t="shared" si="41"/>
        <v>1</v>
      </c>
      <c r="AO99">
        <f t="shared" si="42"/>
        <v>132.5373102493509</v>
      </c>
      <c r="AP99">
        <f>SUM(AO100:$AO$100)</f>
        <v>131.9441157922835</v>
      </c>
      <c r="AQ99" t="b">
        <f t="shared" si="3"/>
        <v>1</v>
      </c>
      <c r="AR99" t="b">
        <f t="shared" si="43"/>
        <v>1</v>
      </c>
      <c r="AS99" t="b">
        <f t="shared" si="44"/>
        <v>1</v>
      </c>
      <c r="AT99" t="b">
        <f t="shared" si="46"/>
        <v>1</v>
      </c>
      <c r="AU99">
        <f t="shared" si="4"/>
        <v>162.31089879679084</v>
      </c>
      <c r="AV99" t="b">
        <f t="shared" si="5"/>
        <v>1</v>
      </c>
      <c r="AW99" t="b">
        <f t="shared" si="49"/>
        <v>1</v>
      </c>
      <c r="AX99" t="b">
        <f t="shared" si="45"/>
        <v>1</v>
      </c>
    </row>
    <row r="100" spans="1:50" x14ac:dyDescent="0.35">
      <c r="A100">
        <v>48</v>
      </c>
      <c r="B100">
        <f t="shared" si="7"/>
        <v>19</v>
      </c>
      <c r="C100">
        <f t="shared" si="8"/>
        <v>71</v>
      </c>
      <c r="D100">
        <f t="shared" si="9"/>
        <v>1.5572429609710503E-2</v>
      </c>
      <c r="E100">
        <f t="shared" si="10"/>
        <v>1.3070578509305486E-3</v>
      </c>
      <c r="F100">
        <f t="shared" si="11"/>
        <v>0</v>
      </c>
      <c r="G100">
        <f t="shared" si="12"/>
        <v>0</v>
      </c>
      <c r="H100">
        <f t="shared" si="13"/>
        <v>0.02</v>
      </c>
      <c r="I100">
        <f t="shared" si="14"/>
        <v>1.1255088100000012</v>
      </c>
      <c r="J100">
        <f t="shared" si="15"/>
        <v>1.2389422596639334E-3</v>
      </c>
      <c r="K100">
        <f t="shared" si="16"/>
        <v>0</v>
      </c>
      <c r="L100">
        <f t="shared" si="17"/>
        <v>0.94664738027906614</v>
      </c>
      <c r="M100">
        <f t="shared" si="18"/>
        <v>0</v>
      </c>
      <c r="N100">
        <f t="shared" si="19"/>
        <v>0</v>
      </c>
      <c r="O100">
        <f t="shared" si="20"/>
        <v>0</v>
      </c>
      <c r="P100">
        <f t="shared" si="21"/>
        <v>5.6275440500000062</v>
      </c>
      <c r="Q100">
        <f t="shared" si="22"/>
        <v>281.37720250000029</v>
      </c>
      <c r="R100">
        <f t="shared" si="23"/>
        <v>0</v>
      </c>
      <c r="S100">
        <f t="shared" si="24"/>
        <v>0</v>
      </c>
      <c r="T100">
        <f t="shared" si="25"/>
        <v>5.3342720344792172</v>
      </c>
      <c r="U100">
        <f t="shared" si="26"/>
        <v>148.67307115967202</v>
      </c>
      <c r="V100">
        <f t="shared" si="27"/>
        <v>0.34861010708326656</v>
      </c>
      <c r="W100">
        <f t="shared" si="28"/>
        <v>-154.35595330123451</v>
      </c>
      <c r="X100">
        <f t="shared" si="29"/>
        <v>154.35595330123451</v>
      </c>
      <c r="Y100">
        <f t="shared" si="30"/>
        <v>0.99673694261856227</v>
      </c>
      <c r="Z100">
        <f t="shared" si="31"/>
        <v>0.85480419102972316</v>
      </c>
      <c r="AA100">
        <f t="shared" si="32"/>
        <v>-131.9441157922835</v>
      </c>
      <c r="AB100">
        <f t="shared" si="33"/>
        <v>0</v>
      </c>
      <c r="AC100">
        <f t="shared" si="34"/>
        <v>0</v>
      </c>
      <c r="AD100">
        <f t="shared" si="35"/>
        <v>4.5597580911654827</v>
      </c>
      <c r="AE100">
        <f t="shared" si="36"/>
        <v>127.0863643205479</v>
      </c>
      <c r="AF100">
        <f t="shared" si="37"/>
        <v>0.29799338057009683</v>
      </c>
      <c r="AG100">
        <v>0</v>
      </c>
      <c r="AH100">
        <f t="shared" si="47"/>
        <v>0</v>
      </c>
      <c r="AI100">
        <f t="shared" si="48"/>
        <v>0</v>
      </c>
      <c r="AK100" t="b">
        <f t="shared" si="38"/>
        <v>1</v>
      </c>
      <c r="AL100" t="b">
        <f t="shared" si="39"/>
        <v>1</v>
      </c>
      <c r="AM100">
        <f t="shared" si="40"/>
        <v>-6.2172489379008766E-15</v>
      </c>
      <c r="AN100" t="b">
        <f t="shared" si="41"/>
        <v>1</v>
      </c>
      <c r="AO100">
        <f t="shared" si="42"/>
        <v>131.9441157922835</v>
      </c>
      <c r="AR100" t="b">
        <f t="shared" si="43"/>
        <v>1</v>
      </c>
      <c r="AS100" t="b">
        <f t="shared" si="44"/>
        <v>1</v>
      </c>
      <c r="AT100" t="b">
        <f t="shared" si="46"/>
        <v>1</v>
      </c>
      <c r="AW100" t="b">
        <f t="shared" si="49"/>
        <v>1</v>
      </c>
      <c r="AX100" t="b">
        <f t="shared" si="45"/>
        <v>1</v>
      </c>
    </row>
    <row r="102" spans="1:50" x14ac:dyDescent="0.35">
      <c r="A102" s="1" t="s">
        <v>228</v>
      </c>
    </row>
    <row r="103" spans="1:50" x14ac:dyDescent="0.35">
      <c r="A103" t="s">
        <v>198</v>
      </c>
      <c r="B103">
        <f>age_at_entry</f>
        <v>52</v>
      </c>
      <c r="C103" t="s">
        <v>35</v>
      </c>
      <c r="D103" t="s">
        <v>192</v>
      </c>
    </row>
    <row r="104" spans="1:50" x14ac:dyDescent="0.35">
      <c r="A104" t="s">
        <v>199</v>
      </c>
      <c r="B104">
        <f>dur_m</f>
        <v>192</v>
      </c>
      <c r="C104" t="s">
        <v>200</v>
      </c>
      <c r="D104" t="s">
        <v>201</v>
      </c>
    </row>
    <row r="105" spans="1:50" x14ac:dyDescent="0.35">
      <c r="A105" t="s">
        <v>202</v>
      </c>
      <c r="B105">
        <f>term_m</f>
        <v>240</v>
      </c>
      <c r="C105" t="s">
        <v>200</v>
      </c>
      <c r="D105" t="s">
        <v>201</v>
      </c>
    </row>
    <row r="106" spans="1:50" x14ac:dyDescent="0.35">
      <c r="A106" t="s">
        <v>203</v>
      </c>
      <c r="B106">
        <f>rem_m</f>
        <v>48</v>
      </c>
      <c r="C106" t="s">
        <v>200</v>
      </c>
      <c r="D106" t="s">
        <v>201</v>
      </c>
    </row>
    <row r="107" spans="1:50" x14ac:dyDescent="0.35">
      <c r="A107" t="s">
        <v>204</v>
      </c>
      <c r="B107">
        <f>prem_term_m</f>
        <v>120</v>
      </c>
      <c r="C107" t="s">
        <v>200</v>
      </c>
      <c r="D107" t="s">
        <v>201</v>
      </c>
    </row>
    <row r="108" spans="1:50" x14ac:dyDescent="0.35">
      <c r="A108" t="s">
        <v>205</v>
      </c>
      <c r="B108">
        <f>prem_rem_m</f>
        <v>0</v>
      </c>
      <c r="C108" t="s">
        <v>200</v>
      </c>
      <c r="D108" t="s">
        <v>201</v>
      </c>
    </row>
    <row r="109" spans="1:50" x14ac:dyDescent="0.35">
      <c r="A109" t="s">
        <v>206</v>
      </c>
      <c r="B109">
        <f>dur_y_last</f>
        <v>19</v>
      </c>
      <c r="C109" t="s">
        <v>200</v>
      </c>
      <c r="D109" t="s">
        <v>192</v>
      </c>
    </row>
    <row r="110" spans="1:50" x14ac:dyDescent="0.35">
      <c r="A110" t="s">
        <v>229</v>
      </c>
      <c r="B110">
        <f>SUM($AB$53:$AB$100)</f>
        <v>0</v>
      </c>
      <c r="C110" t="s">
        <v>84</v>
      </c>
      <c r="D110" t="s">
        <v>83</v>
      </c>
    </row>
    <row r="111" spans="1:50" x14ac:dyDescent="0.35">
      <c r="A111" t="s">
        <v>230</v>
      </c>
      <c r="B111">
        <f>SUM($AC$53:$AC$100)</f>
        <v>0</v>
      </c>
      <c r="C111" t="s">
        <v>84</v>
      </c>
      <c r="D111" t="s">
        <v>83</v>
      </c>
    </row>
    <row r="112" spans="1:50" x14ac:dyDescent="0.35">
      <c r="A112" t="s">
        <v>231</v>
      </c>
      <c r="B112">
        <f>SUM($AD$53:$AD$100)</f>
        <v>229.5305403955299</v>
      </c>
      <c r="C112" t="s">
        <v>84</v>
      </c>
      <c r="D112" t="s">
        <v>83</v>
      </c>
    </row>
    <row r="113" spans="1:4" x14ac:dyDescent="0.35">
      <c r="A113" t="s">
        <v>232</v>
      </c>
      <c r="B113">
        <f>SUM($AE$53:$AE$100)</f>
        <v>5892.7648122275268</v>
      </c>
      <c r="C113" t="s">
        <v>84</v>
      </c>
      <c r="D113" t="s">
        <v>83</v>
      </c>
    </row>
    <row r="114" spans="1:4" x14ac:dyDescent="0.35">
      <c r="A114" t="s">
        <v>233</v>
      </c>
      <c r="B114">
        <f>SUM($AF$53:$AF$100)</f>
        <v>13.065936010722966</v>
      </c>
      <c r="C114" t="s">
        <v>84</v>
      </c>
      <c r="D114" t="s">
        <v>83</v>
      </c>
    </row>
    <row r="115" spans="1:4" x14ac:dyDescent="0.35">
      <c r="A115" t="s">
        <v>234</v>
      </c>
      <c r="B115">
        <f>B110-B111-B112-B113-B114</f>
        <v>-6135.3612886337796</v>
      </c>
      <c r="C115" t="s">
        <v>84</v>
      </c>
      <c r="D115" t="s">
        <v>83</v>
      </c>
    </row>
    <row r="116" spans="1:4" x14ac:dyDescent="0.35">
      <c r="A116" t="s">
        <v>235</v>
      </c>
      <c r="B116">
        <f>$AG$52</f>
        <v>6135.3612886337833</v>
      </c>
      <c r="C116" t="s">
        <v>92</v>
      </c>
      <c r="D116" t="s">
        <v>236</v>
      </c>
    </row>
    <row r="117" spans="1:4" x14ac:dyDescent="0.35">
      <c r="A117" t="s">
        <v>237</v>
      </c>
      <c r="B117">
        <f>$AH$52</f>
        <v>6135.3612886337833</v>
      </c>
      <c r="C117" t="s">
        <v>95</v>
      </c>
      <c r="D117" t="s">
        <v>238</v>
      </c>
    </row>
    <row r="118" spans="1:4" x14ac:dyDescent="0.35">
      <c r="A118" t="s">
        <v>239</v>
      </c>
      <c r="B118">
        <f>$AI$52</f>
        <v>6135.3612886337833</v>
      </c>
      <c r="C118" t="s">
        <v>97</v>
      </c>
      <c r="D118" t="s">
        <v>240</v>
      </c>
    </row>
    <row r="119" spans="1:4" x14ac:dyDescent="0.35">
      <c r="A119" t="s">
        <v>241</v>
      </c>
      <c r="B119">
        <f>$L$100</f>
        <v>0.94664738027906614</v>
      </c>
      <c r="C119" t="s">
        <v>53</v>
      </c>
      <c r="D119" t="s">
        <v>242</v>
      </c>
    </row>
    <row r="121" spans="1:4" x14ac:dyDescent="0.35">
      <c r="A121" s="1" t="s">
        <v>243</v>
      </c>
    </row>
    <row r="122" spans="1:4" x14ac:dyDescent="0.35">
      <c r="A122" t="s">
        <v>244</v>
      </c>
      <c r="B122">
        <f>sum_assured*pols_if_init</f>
        <v>120000</v>
      </c>
      <c r="D122" t="s">
        <v>245</v>
      </c>
    </row>
    <row r="123" spans="1:4" x14ac:dyDescent="0.35">
      <c r="A123" t="s">
        <v>246</v>
      </c>
      <c r="B123">
        <f>sum_assured</f>
        <v>120000</v>
      </c>
      <c r="D123" t="s">
        <v>247</v>
      </c>
    </row>
    <row r="124" spans="1:4" x14ac:dyDescent="0.35">
      <c r="A124" t="s">
        <v>248</v>
      </c>
      <c r="B124">
        <f>pols_if_init</f>
        <v>1</v>
      </c>
      <c r="D124" t="s">
        <v>249</v>
      </c>
    </row>
    <row r="125" spans="1:4" x14ac:dyDescent="0.35">
      <c r="A125" t="s">
        <v>250</v>
      </c>
      <c r="B125">
        <f>SUMPRODUCT($J$53:$J$100+$K$53:$K$100+$L$53:$L$100)</f>
        <v>0.99999999999999978</v>
      </c>
      <c r="D125" t="s">
        <v>251</v>
      </c>
    </row>
    <row r="126" spans="1:4" x14ac:dyDescent="0.35">
      <c r="A126" t="s">
        <v>252</v>
      </c>
      <c r="B126">
        <f>SUM($AA$53:$AA$100)</f>
        <v>-6135.3612886337842</v>
      </c>
      <c r="D126" t="s">
        <v>253</v>
      </c>
    </row>
    <row r="128" spans="1:4" x14ac:dyDescent="0.35">
      <c r="A128" t="s">
        <v>128</v>
      </c>
      <c r="B128" t="b">
        <f>AND($AK$52:$AK$100)</f>
        <v>1</v>
      </c>
      <c r="D128" t="s">
        <v>129</v>
      </c>
    </row>
    <row r="129" spans="1:4" x14ac:dyDescent="0.35">
      <c r="A129" t="s">
        <v>130</v>
      </c>
      <c r="B129" t="b">
        <f>AND($AL$53:$AL$100)</f>
        <v>1</v>
      </c>
      <c r="D129" t="s">
        <v>131</v>
      </c>
    </row>
    <row r="130" spans="1:4" x14ac:dyDescent="0.35">
      <c r="A130" t="s">
        <v>132</v>
      </c>
      <c r="B130" t="b">
        <f>AND($AG$100=0,$M$100=0)</f>
        <v>1</v>
      </c>
      <c r="D130" t="s">
        <v>133</v>
      </c>
    </row>
    <row r="131" spans="1:4" x14ac:dyDescent="0.35">
      <c r="A131" t="s">
        <v>134</v>
      </c>
      <c r="B131" t="b">
        <f>AND($AN$53:$AN$100)</f>
        <v>1</v>
      </c>
      <c r="D131" t="s">
        <v>135</v>
      </c>
    </row>
    <row r="132" spans="1:4" x14ac:dyDescent="0.35">
      <c r="A132" t="s">
        <v>136</v>
      </c>
      <c r="B132" t="b">
        <f>ABS(reserve_0-(-pv_net_cf))&lt;=0.000000001*MAX(ABS(reserve_0),ABS(pv_net_cf),scale_money)</f>
        <v>1</v>
      </c>
      <c r="D132" t="s">
        <v>137</v>
      </c>
    </row>
    <row r="133" spans="1:4" x14ac:dyDescent="0.35">
      <c r="A133" t="s">
        <v>138</v>
      </c>
      <c r="B133" t="b">
        <f>AND($AQ$52:$AQ$99)</f>
        <v>1</v>
      </c>
      <c r="D133" t="s">
        <v>139</v>
      </c>
    </row>
    <row r="134" spans="1:4" x14ac:dyDescent="0.35">
      <c r="A134" t="s">
        <v>140</v>
      </c>
      <c r="B134" t="b">
        <f>AND($AR$53:$AR$100)</f>
        <v>1</v>
      </c>
      <c r="D134" t="s">
        <v>141</v>
      </c>
    </row>
    <row r="135" spans="1:4" x14ac:dyDescent="0.35">
      <c r="A135" t="s">
        <v>142</v>
      </c>
      <c r="B135" t="b">
        <f>AND($AS$53:$AS$100)</f>
        <v>1</v>
      </c>
      <c r="D135" t="s">
        <v>143</v>
      </c>
    </row>
    <row r="136" spans="1:4" x14ac:dyDescent="0.35">
      <c r="A136" t="s">
        <v>144</v>
      </c>
      <c r="B136" t="b">
        <f>SUMPRODUCT(--($N$53:$N$100&lt;&gt;0))=prem_rem_m</f>
        <v>1</v>
      </c>
      <c r="D136" t="s">
        <v>145</v>
      </c>
    </row>
    <row r="137" spans="1:4" x14ac:dyDescent="0.35">
      <c r="A137" t="s">
        <v>146</v>
      </c>
      <c r="B137" t="b">
        <f>AND($AT$53:$AT$100)</f>
        <v>1</v>
      </c>
      <c r="D137" t="s">
        <v>147</v>
      </c>
    </row>
    <row r="138" spans="1:4" x14ac:dyDescent="0.35">
      <c r="A138" t="s">
        <v>148</v>
      </c>
      <c r="B138" t="b">
        <f>AND($AV$52:$AV$99)</f>
        <v>1</v>
      </c>
      <c r="D138" t="s">
        <v>149</v>
      </c>
    </row>
    <row r="139" spans="1:4" x14ac:dyDescent="0.35">
      <c r="A139" t="s">
        <v>150</v>
      </c>
      <c r="B139" t="b">
        <f>AND($AW$52:$AW$100)</f>
        <v>1</v>
      </c>
      <c r="D139" t="s">
        <v>151</v>
      </c>
    </row>
    <row r="140" spans="1:4" x14ac:dyDescent="0.35">
      <c r="A140" t="s">
        <v>152</v>
      </c>
      <c r="B140" t="b">
        <f>ABS(exits_sum-scale_count)&lt;=0.000000001*MAX(ABS(exits_sum),ABS(scale_count),scale_count)</f>
        <v>1</v>
      </c>
      <c r="D140" t="s">
        <v>153</v>
      </c>
    </row>
    <row r="141" spans="1:4" x14ac:dyDescent="0.35">
      <c r="A141" t="s">
        <v>154</v>
      </c>
      <c r="B141" t="b">
        <f>ABS(pv_net_cf-pv_net_cf_t_sum)&lt;=0.000000001*MAX(ABS(pv_net_cf),ABS(pv_net_cf_t_sum),scale_money)</f>
        <v>1</v>
      </c>
      <c r="D141" t="s">
        <v>155</v>
      </c>
    </row>
    <row r="142" spans="1:4" x14ac:dyDescent="0.35">
      <c r="A142" t="s">
        <v>156</v>
      </c>
      <c r="B142" t="b">
        <f>AND($AX$53:$AX$100)</f>
        <v>1</v>
      </c>
      <c r="D142" t="s">
        <v>157</v>
      </c>
    </row>
    <row r="143" spans="1:4" x14ac:dyDescent="0.35">
      <c r="A143" t="s">
        <v>158</v>
      </c>
      <c r="B143" t="b">
        <f>MAX($A$52:$A$100)=rem_m</f>
        <v>1</v>
      </c>
      <c r="D143" t="s">
        <v>159</v>
      </c>
    </row>
    <row r="144" spans="1:4" x14ac:dyDescent="0.35">
      <c r="A144" s="1" t="s">
        <v>160</v>
      </c>
      <c r="B144" t="b">
        <f>AND($B$128:$B$143)</f>
        <v>1</v>
      </c>
      <c r="D144" t="s">
        <v>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576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20" customWidth="1"/>
    <col min="2" max="50" width="15" customWidth="1"/>
  </cols>
  <sheetData>
    <row r="1" spans="1:4" x14ac:dyDescent="0.35">
      <c r="A1" s="1" t="s">
        <v>177</v>
      </c>
    </row>
    <row r="2" spans="1:4" x14ac:dyDescent="0.35">
      <c r="A2" t="s">
        <v>178</v>
      </c>
      <c r="B2" s="2">
        <v>46388</v>
      </c>
      <c r="C2" t="s">
        <v>179</v>
      </c>
      <c r="D2" t="s">
        <v>180</v>
      </c>
    </row>
    <row r="3" spans="1:4" x14ac:dyDescent="0.35">
      <c r="A3" t="s">
        <v>181</v>
      </c>
      <c r="B3" t="s">
        <v>261</v>
      </c>
      <c r="C3" t="s">
        <v>183</v>
      </c>
      <c r="D3" t="s">
        <v>184</v>
      </c>
    </row>
    <row r="4" spans="1:4" x14ac:dyDescent="0.35">
      <c r="A4" t="s">
        <v>185</v>
      </c>
      <c r="B4" t="s">
        <v>176</v>
      </c>
      <c r="C4" t="s">
        <v>183</v>
      </c>
      <c r="D4" t="s">
        <v>186</v>
      </c>
    </row>
    <row r="5" spans="1:4" x14ac:dyDescent="0.35">
      <c r="A5" t="s">
        <v>187</v>
      </c>
      <c r="B5" s="2">
        <v>35369</v>
      </c>
      <c r="C5" t="s">
        <v>183</v>
      </c>
      <c r="D5" t="s">
        <v>188</v>
      </c>
    </row>
    <row r="6" spans="1:4" x14ac:dyDescent="0.35">
      <c r="A6" t="s">
        <v>189</v>
      </c>
      <c r="B6" s="2">
        <v>46371</v>
      </c>
      <c r="C6" t="s">
        <v>183</v>
      </c>
      <c r="D6" t="s">
        <v>188</v>
      </c>
    </row>
    <row r="7" spans="1:4" x14ac:dyDescent="0.35">
      <c r="A7" t="s">
        <v>190</v>
      </c>
      <c r="B7" s="2">
        <v>60981</v>
      </c>
      <c r="C7" t="s">
        <v>183</v>
      </c>
      <c r="D7" t="s">
        <v>188</v>
      </c>
    </row>
    <row r="8" spans="1:4" x14ac:dyDescent="0.35">
      <c r="A8" t="s">
        <v>191</v>
      </c>
      <c r="B8">
        <v>40</v>
      </c>
      <c r="C8" t="s">
        <v>183</v>
      </c>
      <c r="D8" t="s">
        <v>192</v>
      </c>
    </row>
    <row r="9" spans="1:4" x14ac:dyDescent="0.35">
      <c r="A9" t="s">
        <v>193</v>
      </c>
      <c r="B9">
        <v>1000000</v>
      </c>
      <c r="C9" t="s">
        <v>183</v>
      </c>
      <c r="D9" t="s">
        <v>60</v>
      </c>
    </row>
    <row r="10" spans="1:4" x14ac:dyDescent="0.35">
      <c r="A10" t="s">
        <v>194</v>
      </c>
      <c r="B10">
        <v>116.62</v>
      </c>
      <c r="C10" t="s">
        <v>183</v>
      </c>
      <c r="D10" t="s">
        <v>195</v>
      </c>
    </row>
    <row r="11" spans="1:4" x14ac:dyDescent="0.35">
      <c r="A11" t="s">
        <v>196</v>
      </c>
      <c r="B11">
        <v>1</v>
      </c>
      <c r="C11" t="s">
        <v>183</v>
      </c>
      <c r="D11" t="s">
        <v>52</v>
      </c>
    </row>
    <row r="13" spans="1:4" x14ac:dyDescent="0.35">
      <c r="A13" s="1" t="s">
        <v>197</v>
      </c>
    </row>
    <row r="14" spans="1:4" x14ac:dyDescent="0.35">
      <c r="A14" t="s">
        <v>198</v>
      </c>
      <c r="B14">
        <f>YEAR(entry_date)-YEAR(birth_date)-IF(OR(MONTH(entry_date)&lt;MONTH(birth_date),AND(MONTH(entry_date)=MONTH(birth_date),DAY(entry_date)&lt;DAY(birth_date))),1,0)</f>
        <v>30</v>
      </c>
      <c r="C14" t="s">
        <v>35</v>
      </c>
      <c r="D14" t="s">
        <v>192</v>
      </c>
    </row>
    <row r="15" spans="1:4" x14ac:dyDescent="0.35">
      <c r="A15" t="s">
        <v>199</v>
      </c>
      <c r="B15">
        <f>12*(YEAR(valuation_date)-YEAR(entry_date))+(MONTH(valuation_date)-MONTH(entry_date))-IF(DAY(valuation_date)&lt;DAY(entry_date),1,0)</f>
        <v>0</v>
      </c>
      <c r="C15" t="s">
        <v>200</v>
      </c>
      <c r="D15" t="s">
        <v>201</v>
      </c>
    </row>
    <row r="16" spans="1:4" x14ac:dyDescent="0.35">
      <c r="A16" t="s">
        <v>202</v>
      </c>
      <c r="B16">
        <f>12*(YEAR(maturity_date)-YEAR(entry_date))+(MONTH(maturity_date)-MONTH(entry_date))-IF(DAY(maturity_date)&lt;DAY(entry_date),1,0)</f>
        <v>480</v>
      </c>
      <c r="C16" t="s">
        <v>200</v>
      </c>
      <c r="D16" t="s">
        <v>201</v>
      </c>
    </row>
    <row r="17" spans="1:4" x14ac:dyDescent="0.35">
      <c r="A17" t="s">
        <v>203</v>
      </c>
      <c r="B17">
        <f>term_m-dur_m</f>
        <v>480</v>
      </c>
      <c r="C17" t="s">
        <v>200</v>
      </c>
      <c r="D17" t="s">
        <v>201</v>
      </c>
    </row>
    <row r="18" spans="1:4" x14ac:dyDescent="0.35">
      <c r="A18" t="s">
        <v>204</v>
      </c>
      <c r="B18">
        <f>12*prem_term_y</f>
        <v>480</v>
      </c>
      <c r="C18" t="s">
        <v>200</v>
      </c>
      <c r="D18" t="s">
        <v>201</v>
      </c>
    </row>
    <row r="19" spans="1:4" x14ac:dyDescent="0.35">
      <c r="A19" t="s">
        <v>205</v>
      </c>
      <c r="B19">
        <f>MAX(prem_term_m-dur_m,0)</f>
        <v>480</v>
      </c>
      <c r="C19" t="s">
        <v>200</v>
      </c>
      <c r="D19" t="s">
        <v>201</v>
      </c>
    </row>
    <row r="20" spans="1:4" x14ac:dyDescent="0.35">
      <c r="A20" t="s">
        <v>206</v>
      </c>
      <c r="B20">
        <f>INT((term_m-1)/12)</f>
        <v>39</v>
      </c>
      <c r="C20" t="s">
        <v>200</v>
      </c>
      <c r="D20" t="s">
        <v>192</v>
      </c>
    </row>
    <row r="22" spans="1:4" x14ac:dyDescent="0.35">
      <c r="A22" s="1" t="s">
        <v>207</v>
      </c>
    </row>
    <row r="23" spans="1:4" x14ac:dyDescent="0.35">
      <c r="A23" t="s">
        <v>208</v>
      </c>
      <c r="B23">
        <v>0.04</v>
      </c>
      <c r="C23" t="s">
        <v>209</v>
      </c>
      <c r="D23" t="s">
        <v>210</v>
      </c>
    </row>
    <row r="24" spans="1:4" x14ac:dyDescent="0.35">
      <c r="A24" t="s">
        <v>211</v>
      </c>
      <c r="B24">
        <v>0.03</v>
      </c>
      <c r="C24" t="s">
        <v>209</v>
      </c>
      <c r="D24" t="s">
        <v>210</v>
      </c>
    </row>
    <row r="25" spans="1:4" x14ac:dyDescent="0.35">
      <c r="A25" t="s">
        <v>212</v>
      </c>
      <c r="B25">
        <f>(1+i)^(1/12)-1</f>
        <v>3.2737397821989145E-3</v>
      </c>
      <c r="C25" t="s">
        <v>209</v>
      </c>
      <c r="D25" t="s">
        <v>213</v>
      </c>
    </row>
    <row r="26" spans="1:4" x14ac:dyDescent="0.35">
      <c r="A26" t="s">
        <v>214</v>
      </c>
      <c r="B26">
        <f>(1+i)^(-1/12)</f>
        <v>0.99673694261856227</v>
      </c>
      <c r="C26" t="s">
        <v>209</v>
      </c>
      <c r="D26" t="s">
        <v>78</v>
      </c>
    </row>
    <row r="27" spans="1:4" x14ac:dyDescent="0.35">
      <c r="A27" t="s">
        <v>215</v>
      </c>
      <c r="B27">
        <f>(1+e)^(1/12)-1</f>
        <v>2.4662697723036864E-3</v>
      </c>
      <c r="C27" t="s">
        <v>209</v>
      </c>
      <c r="D27" t="s">
        <v>213</v>
      </c>
    </row>
    <row r="28" spans="1:4" x14ac:dyDescent="0.35">
      <c r="A28" t="s">
        <v>163</v>
      </c>
      <c r="B28">
        <v>2.0000000000000001E-4</v>
      </c>
      <c r="C28" t="s">
        <v>39</v>
      </c>
      <c r="D28" t="s">
        <v>164</v>
      </c>
    </row>
    <row r="29" spans="1:4" x14ac:dyDescent="0.35">
      <c r="A29" t="s">
        <v>165</v>
      </c>
      <c r="B29">
        <v>1.4999999999999999E-4</v>
      </c>
      <c r="C29" t="s">
        <v>39</v>
      </c>
      <c r="D29" t="s">
        <v>166</v>
      </c>
    </row>
    <row r="30" spans="1:4" x14ac:dyDescent="0.35">
      <c r="A30" t="s">
        <v>167</v>
      </c>
      <c r="B30">
        <v>1.7E-5</v>
      </c>
      <c r="C30" t="s">
        <v>39</v>
      </c>
      <c r="D30" t="s">
        <v>168</v>
      </c>
    </row>
    <row r="31" spans="1:4" x14ac:dyDescent="0.35">
      <c r="A31" t="s">
        <v>169</v>
      </c>
      <c r="B31">
        <v>1.1E-5</v>
      </c>
      <c r="C31" t="s">
        <v>39</v>
      </c>
      <c r="D31" t="s">
        <v>170</v>
      </c>
    </row>
    <row r="32" spans="1:4" x14ac:dyDescent="0.35">
      <c r="A32" t="s">
        <v>171</v>
      </c>
      <c r="B32">
        <v>1.1000000000000001</v>
      </c>
      <c r="C32" t="s">
        <v>39</v>
      </c>
      <c r="D32" t="s">
        <v>172</v>
      </c>
    </row>
    <row r="33" spans="1:4" x14ac:dyDescent="0.35">
      <c r="A33" t="s">
        <v>216</v>
      </c>
      <c r="B33">
        <v>5</v>
      </c>
      <c r="C33" t="s">
        <v>217</v>
      </c>
      <c r="D33" t="s">
        <v>218</v>
      </c>
    </row>
    <row r="34" spans="1:4" x14ac:dyDescent="0.35">
      <c r="A34" t="s">
        <v>219</v>
      </c>
      <c r="B34">
        <v>250</v>
      </c>
      <c r="C34" t="s">
        <v>217</v>
      </c>
      <c r="D34" t="s">
        <v>220</v>
      </c>
    </row>
    <row r="36" spans="1:4" x14ac:dyDescent="0.35">
      <c r="A36" s="1" t="s">
        <v>221</v>
      </c>
    </row>
    <row r="37" spans="1:4" x14ac:dyDescent="0.35">
      <c r="A37" t="s">
        <v>222</v>
      </c>
      <c r="B37" t="s">
        <v>223</v>
      </c>
      <c r="D37" t="s">
        <v>224</v>
      </c>
    </row>
    <row r="38" spans="1:4" x14ac:dyDescent="0.35">
      <c r="A38">
        <v>0</v>
      </c>
      <c r="B38">
        <v>0.15</v>
      </c>
    </row>
    <row r="39" spans="1:4" x14ac:dyDescent="0.35">
      <c r="A39">
        <v>1</v>
      </c>
      <c r="B39">
        <v>0.1</v>
      </c>
    </row>
    <row r="40" spans="1:4" x14ac:dyDescent="0.35">
      <c r="A40">
        <v>2</v>
      </c>
      <c r="B40">
        <v>0.08</v>
      </c>
    </row>
    <row r="41" spans="1:4" x14ac:dyDescent="0.35">
      <c r="A41">
        <v>3</v>
      </c>
      <c r="B41">
        <v>0.06</v>
      </c>
    </row>
    <row r="42" spans="1:4" x14ac:dyDescent="0.35">
      <c r="A42">
        <v>4</v>
      </c>
      <c r="B42">
        <v>0.05</v>
      </c>
    </row>
    <row r="43" spans="1:4" x14ac:dyDescent="0.35">
      <c r="A43">
        <v>5</v>
      </c>
      <c r="B43">
        <v>0.04</v>
      </c>
    </row>
    <row r="45" spans="1:4" x14ac:dyDescent="0.35">
      <c r="A45" s="1" t="s">
        <v>225</v>
      </c>
    </row>
    <row r="46" spans="1:4" x14ac:dyDescent="0.35">
      <c r="A46" t="s">
        <v>222</v>
      </c>
      <c r="B46" t="s">
        <v>226</v>
      </c>
      <c r="D46" t="s">
        <v>46</v>
      </c>
    </row>
    <row r="47" spans="1:4" x14ac:dyDescent="0.35">
      <c r="A47">
        <v>0</v>
      </c>
      <c r="B47">
        <v>0.2</v>
      </c>
    </row>
    <row r="48" spans="1:4" x14ac:dyDescent="0.35">
      <c r="A48">
        <v>1</v>
      </c>
      <c r="B48">
        <v>0.02</v>
      </c>
    </row>
    <row r="50" spans="1:50" x14ac:dyDescent="0.35">
      <c r="A50" s="1" t="s">
        <v>227</v>
      </c>
    </row>
    <row r="51" spans="1:50" x14ac:dyDescent="0.35">
      <c r="A51" s="1" t="s">
        <v>31</v>
      </c>
      <c r="B51" s="1" t="s">
        <v>34</v>
      </c>
      <c r="C51" s="1" t="s">
        <v>36</v>
      </c>
      <c r="D51" s="1" t="s">
        <v>37</v>
      </c>
      <c r="E51" s="1" t="s">
        <v>40</v>
      </c>
      <c r="F51" s="1" t="s">
        <v>42</v>
      </c>
      <c r="G51" s="1" t="s">
        <v>44</v>
      </c>
      <c r="H51" s="1" t="s">
        <v>45</v>
      </c>
      <c r="I51" s="1" t="s">
        <v>48</v>
      </c>
      <c r="J51" s="1" t="s">
        <v>51</v>
      </c>
      <c r="K51" s="1" t="s">
        <v>54</v>
      </c>
      <c r="L51" s="1" t="s">
        <v>55</v>
      </c>
      <c r="M51" s="1" t="s">
        <v>56</v>
      </c>
      <c r="N51" s="1" t="s">
        <v>59</v>
      </c>
      <c r="O51" s="1" t="s">
        <v>62</v>
      </c>
      <c r="P51" s="1" t="s">
        <v>63</v>
      </c>
      <c r="Q51" s="1" t="s">
        <v>64</v>
      </c>
      <c r="R51" s="1" t="s">
        <v>65</v>
      </c>
      <c r="S51" s="1" t="s">
        <v>68</v>
      </c>
      <c r="T51" s="1" t="s">
        <v>69</v>
      </c>
      <c r="U51" s="1" t="s">
        <v>71</v>
      </c>
      <c r="V51" s="1" t="s">
        <v>72</v>
      </c>
      <c r="W51" s="1" t="s">
        <v>73</v>
      </c>
      <c r="X51" s="1" t="s">
        <v>76</v>
      </c>
      <c r="Y51" s="1" t="s">
        <v>77</v>
      </c>
      <c r="Z51" s="1" t="s">
        <v>80</v>
      </c>
      <c r="AA51" s="1" t="s">
        <v>82</v>
      </c>
      <c r="AB51" s="1" t="s">
        <v>85</v>
      </c>
      <c r="AC51" s="1" t="s">
        <v>86</v>
      </c>
      <c r="AD51" s="1" t="s">
        <v>87</v>
      </c>
      <c r="AE51" s="1" t="s">
        <v>88</v>
      </c>
      <c r="AF51" s="1" t="s">
        <v>89</v>
      </c>
      <c r="AG51" s="1" t="s">
        <v>90</v>
      </c>
      <c r="AH51" s="1" t="s">
        <v>93</v>
      </c>
      <c r="AI51" s="1" t="s">
        <v>96</v>
      </c>
      <c r="AK51" s="1" t="s">
        <v>99</v>
      </c>
      <c r="AL51" s="1" t="s">
        <v>101</v>
      </c>
      <c r="AM51" s="1" t="s">
        <v>103</v>
      </c>
      <c r="AN51" s="1" t="s">
        <v>105</v>
      </c>
      <c r="AO51" s="1" t="s">
        <v>107</v>
      </c>
      <c r="AP51" s="1" t="s">
        <v>109</v>
      </c>
      <c r="AQ51" s="1" t="s">
        <v>111</v>
      </c>
      <c r="AR51" s="1" t="s">
        <v>113</v>
      </c>
      <c r="AS51" s="1" t="s">
        <v>115</v>
      </c>
      <c r="AT51" s="1" t="s">
        <v>117</v>
      </c>
      <c r="AU51" s="1" t="s">
        <v>119</v>
      </c>
      <c r="AV51" s="1" t="s">
        <v>121</v>
      </c>
      <c r="AW51" s="1" t="s">
        <v>123</v>
      </c>
      <c r="AX51" s="1" t="s">
        <v>125</v>
      </c>
    </row>
    <row r="52" spans="1:50" x14ac:dyDescent="0.35">
      <c r="A52">
        <v>0</v>
      </c>
      <c r="I52">
        <v>1</v>
      </c>
      <c r="M52">
        <f>pols_if_init</f>
        <v>1</v>
      </c>
      <c r="Z52">
        <v>1</v>
      </c>
      <c r="AG52">
        <f t="shared" ref="AG52:AG115" si="0">(AG53+X53)*Y53</f>
        <v>-2556.6382160949947</v>
      </c>
      <c r="AH52">
        <f t="shared" ref="AH52:AH115" si="1">IF(M52&gt;0,AG52/M52,0)</f>
        <v>-2556.6382160949947</v>
      </c>
      <c r="AI52">
        <f t="shared" ref="AI52:AI115" si="2">IF(AG52&gt;0,AG52,0)</f>
        <v>0</v>
      </c>
      <c r="AK52" t="b">
        <f>M52&gt;=0</f>
        <v>1</v>
      </c>
      <c r="AP52">
        <f>SUM(AO53:$AO$532)</f>
        <v>-2556.6382160949966</v>
      </c>
      <c r="AQ52" t="b">
        <f t="shared" ref="AQ52:AQ115" si="3">ABS(AG52*Z52-AP52)&lt;=0.000000001*MAX(ABS(AG52*Z52),ABS(AP52),scale_money)</f>
        <v>1</v>
      </c>
      <c r="AU52">
        <f t="shared" ref="AU52:AU115" si="4">-(N53-O53)+v_m*(E53*(sum_assured+Q53)+P53+(1-E53)*(1-G53)*AH53)</f>
        <v>-2556.6382160949943</v>
      </c>
      <c r="AV52" t="b">
        <f t="shared" ref="AV52:AV115" si="5">ABS(AH52-AU52)&lt;=0.000000001*MAX(ABS(AH52),ABS(AU52),scale_pp)</f>
        <v>1</v>
      </c>
      <c r="AW52" t="b">
        <f t="shared" ref="AW52:AW115" si="6">AND(AI52&gt;=0,AI52&gt;=AG52)</f>
        <v>1</v>
      </c>
    </row>
    <row r="53" spans="1:50" x14ac:dyDescent="0.35">
      <c r="A53">
        <v>1</v>
      </c>
      <c r="B53">
        <f t="shared" ref="B53:B116" si="7">MIN(INT((dur_m+A53-1)/12),dur_y_last)</f>
        <v>0</v>
      </c>
      <c r="C53">
        <f t="shared" ref="C53:C116" si="8">age_at_entry+B53</f>
        <v>30</v>
      </c>
      <c r="D53">
        <f t="shared" ref="D53:D116" si="9">INDEX(mort_table,MATCH(C53,mort_age,0),MATCH(sex,mort_sex,0))</f>
        <v>3.5132643833724053E-4</v>
      </c>
      <c r="E53">
        <f t="shared" ref="E53:E116" si="10">IF(A53&lt;=rem_m,1-(1-D53)^(1/12),0)</f>
        <v>2.928191860362972E-5</v>
      </c>
      <c r="F53">
        <f t="shared" ref="F53:F116" si="11">IF(A53&lt;=prem_rem_m,INDEX(lapse_table,MATCH(MIN(B53,5),lapse_key,0)),0)</f>
        <v>0.15</v>
      </c>
      <c r="G53">
        <f t="shared" ref="G53:G116" si="12">1-(1-F53)^(1/12)</f>
        <v>1.3451947011868914E-2</v>
      </c>
      <c r="H53">
        <f t="shared" ref="H53:H116" si="13">INDEX(comm_table,MATCH(MIN(B53,1),comm_key,0))</f>
        <v>0.2</v>
      </c>
      <c r="I53">
        <f t="shared" ref="I53:I116" si="14">(1+e_m)^A53</f>
        <v>1.0024662697723037</v>
      </c>
      <c r="J53">
        <f t="shared" ref="J53:J116" si="15">M52*E53</f>
        <v>2.928191860362972E-5</v>
      </c>
      <c r="K53">
        <f t="shared" ref="K53:K116" si="16">(M52-J53)*G53</f>
        <v>1.3451553113051452E-2</v>
      </c>
      <c r="L53">
        <f t="shared" ref="L53:L116" si="17">IF(A53=rem_m,M52-J53-K53,0)</f>
        <v>0</v>
      </c>
      <c r="M53">
        <f t="shared" ref="M53:M116" si="18">M52-J53-K53-L53</f>
        <v>0.98651916496834491</v>
      </c>
      <c r="N53">
        <f t="shared" ref="N53:N116" si="19">IF(A53&lt;=prem_rem_m,premium,0)</f>
        <v>116.62</v>
      </c>
      <c r="O53">
        <f t="shared" ref="O53:O116" si="20">N53*H53</f>
        <v>23.324000000000002</v>
      </c>
      <c r="P53">
        <f t="shared" ref="P53:P116" si="21">maint_base*I53</f>
        <v>5.0123313488615189</v>
      </c>
      <c r="Q53">
        <f t="shared" ref="Q53:Q116" si="22">claim_exp_base*I53</f>
        <v>250.61656744307592</v>
      </c>
      <c r="R53">
        <f t="shared" ref="R53:R116" si="23">M52*N53</f>
        <v>116.62</v>
      </c>
      <c r="S53">
        <f t="shared" ref="S53:S116" si="24">R53*H53</f>
        <v>23.324000000000002</v>
      </c>
      <c r="T53">
        <f t="shared" ref="T53:T116" si="25">M52*P53</f>
        <v>5.0123313488615189</v>
      </c>
      <c r="U53">
        <f t="shared" ref="U53:U116" si="26">J53*sum_assured</f>
        <v>29.28191860362972</v>
      </c>
      <c r="V53">
        <f t="shared" ref="V53:V116" si="27">J53*Q53</f>
        <v>7.3385339285892276E-3</v>
      </c>
      <c r="W53">
        <f t="shared" ref="W53:W116" si="28">R53-S53-T53-U53-V53</f>
        <v>58.994411513580175</v>
      </c>
      <c r="X53">
        <f t="shared" ref="X53:X116" si="29">U53+V53+T53-(R53-S53)*(1+i_m)</f>
        <v>-59.299838340300198</v>
      </c>
      <c r="Y53">
        <f t="shared" ref="Y53:Y116" si="30">v_m</f>
        <v>0.99673694261856227</v>
      </c>
      <c r="Z53">
        <f t="shared" ref="Z53:Z116" si="31">v_m^A53</f>
        <v>0.99673694261856227</v>
      </c>
      <c r="AA53">
        <f t="shared" ref="AA53:AA116" si="32">(R53-S53)*Z52-(T53+U53+V53)*Z53</f>
        <v>59.106339565085825</v>
      </c>
      <c r="AB53">
        <f t="shared" ref="AB53:AB116" si="33">R53*Z52</f>
        <v>116.62</v>
      </c>
      <c r="AC53">
        <f t="shared" ref="AC53:AC116" si="34">S53*Z52</f>
        <v>23.324000000000002</v>
      </c>
      <c r="AD53">
        <f t="shared" ref="AD53:AD116" si="35">T53*Z53</f>
        <v>4.9959758240554049</v>
      </c>
      <c r="AE53">
        <f t="shared" ref="AE53:AE116" si="36">U53*Z53</f>
        <v>29.186370022987486</v>
      </c>
      <c r="AF53">
        <f t="shared" ref="AF53:AF116" si="37">V53*Z53</f>
        <v>7.314587871284613E-3</v>
      </c>
      <c r="AG53">
        <f t="shared" si="0"/>
        <v>-2505.7081459914148</v>
      </c>
      <c r="AH53">
        <f t="shared" si="1"/>
        <v>-2539.9487764353944</v>
      </c>
      <c r="AI53">
        <f t="shared" si="2"/>
        <v>0</v>
      </c>
      <c r="AK53" t="b">
        <f t="shared" ref="AK53:AK116" si="38">AND(M53&gt;=0,M53&lt;=M52)</f>
        <v>1</v>
      </c>
      <c r="AL53" t="b">
        <f t="shared" ref="AL53:AL116" si="39">AND(D53&gt;=0,D53&lt;=1,E53&gt;=0,E53&lt;=1,F53&gt;=0,F53&lt;=1,G53&gt;=0,G53&lt;=1,J53+K53+L53&lt;=M52+0.000000001*scale_count)</f>
        <v>1</v>
      </c>
      <c r="AM53">
        <f t="shared" ref="AM53:AM116" si="40">(AG52+R53-S53)*(1+i_m)-T53-U53-V53</f>
        <v>-2505.7081459914148</v>
      </c>
      <c r="AN53" t="b">
        <f t="shared" ref="AN53:AN116" si="41">ABS(AM53-AG53)&lt;=0.000000001*MAX(ABS(AM53),ABS(AG53),scale_money)</f>
        <v>1</v>
      </c>
      <c r="AO53">
        <f t="shared" ref="AO53:AO116" si="42">(U53+V53+T53)*Z53-(R53-S53)*Z52</f>
        <v>-59.106339565085825</v>
      </c>
      <c r="AP53">
        <f>SUM(AO54:$AO$532)</f>
        <v>-2497.5318765299112</v>
      </c>
      <c r="AQ53" t="b">
        <f t="shared" si="3"/>
        <v>1</v>
      </c>
      <c r="AR53" t="b">
        <f t="shared" ref="AR53:AR116" si="43">IF(A53&lt;&gt;rem_m,L53=0,L53=M52-J53-K53)</f>
        <v>1</v>
      </c>
      <c r="AS53" t="b">
        <f t="shared" ref="AS53:AS116" si="44">IF(A53&gt;prem_rem_m,AND(R53=0,S53=0,F53=0,G53=0,K53=0),R53=M52*premium)</f>
        <v>1</v>
      </c>
      <c r="AT53" t="b">
        <f>AND(C53&gt;=18,C53&lt;=120)</f>
        <v>1</v>
      </c>
      <c r="AU53">
        <f t="shared" si="4"/>
        <v>-2539.9487764353939</v>
      </c>
      <c r="AV53" t="b">
        <f t="shared" si="5"/>
        <v>1</v>
      </c>
      <c r="AW53" t="b">
        <f t="shared" si="6"/>
        <v>1</v>
      </c>
      <c r="AX53" t="b">
        <f t="shared" ref="AX53:AX116" si="45">AND(U53=J53*sum_assured,R53=M52*N53,T53=M52*P53)</f>
        <v>1</v>
      </c>
    </row>
    <row r="54" spans="1:50" x14ac:dyDescent="0.35">
      <c r="A54">
        <v>2</v>
      </c>
      <c r="B54">
        <f t="shared" si="7"/>
        <v>0</v>
      </c>
      <c r="C54">
        <f t="shared" si="8"/>
        <v>30</v>
      </c>
      <c r="D54">
        <f t="shared" si="9"/>
        <v>3.5132643833724053E-4</v>
      </c>
      <c r="E54">
        <f t="shared" si="10"/>
        <v>2.928191860362972E-5</v>
      </c>
      <c r="F54">
        <f t="shared" si="11"/>
        <v>0.15</v>
      </c>
      <c r="G54">
        <f t="shared" si="12"/>
        <v>1.3451947011868914E-2</v>
      </c>
      <c r="H54">
        <f t="shared" si="13"/>
        <v>0.2</v>
      </c>
      <c r="I54">
        <f t="shared" si="14"/>
        <v>1.0049386220311971</v>
      </c>
      <c r="J54">
        <f t="shared" si="15"/>
        <v>2.8887173889523836E-5</v>
      </c>
      <c r="K54">
        <f t="shared" si="16"/>
        <v>1.3270214944614859E-2</v>
      </c>
      <c r="L54">
        <f t="shared" si="17"/>
        <v>0</v>
      </c>
      <c r="M54">
        <f t="shared" si="18"/>
        <v>0.97322006284984053</v>
      </c>
      <c r="N54">
        <f t="shared" si="19"/>
        <v>116.62</v>
      </c>
      <c r="O54">
        <f t="shared" si="20"/>
        <v>23.324000000000002</v>
      </c>
      <c r="P54">
        <f t="shared" si="21"/>
        <v>5.0246931101559857</v>
      </c>
      <c r="Q54">
        <f t="shared" si="22"/>
        <v>251.23465550779929</v>
      </c>
      <c r="R54">
        <f t="shared" si="23"/>
        <v>115.04786501860839</v>
      </c>
      <c r="S54">
        <f t="shared" si="24"/>
        <v>23.00957300372168</v>
      </c>
      <c r="T54">
        <f t="shared" si="25"/>
        <v>4.9569560512532789</v>
      </c>
      <c r="U54">
        <f t="shared" si="26"/>
        <v>28.887173889523837</v>
      </c>
      <c r="V54">
        <f t="shared" si="27"/>
        <v>7.2574591807284157E-3</v>
      </c>
      <c r="W54">
        <f t="shared" si="28"/>
        <v>58.186904614928856</v>
      </c>
      <c r="X54">
        <f t="shared" si="29"/>
        <v>-58.488214032983635</v>
      </c>
      <c r="Y54">
        <f t="shared" si="30"/>
        <v>0.99673694261856227</v>
      </c>
      <c r="Z54">
        <f t="shared" si="31"/>
        <v>0.99348453278059912</v>
      </c>
      <c r="AA54">
        <f t="shared" si="32"/>
        <v>58.107135991730431</v>
      </c>
      <c r="AB54">
        <f t="shared" si="33"/>
        <v>114.67245723344077</v>
      </c>
      <c r="AC54">
        <f t="shared" si="34"/>
        <v>22.934491446688156</v>
      </c>
      <c r="AD54">
        <f t="shared" si="35"/>
        <v>4.9246591665933277</v>
      </c>
      <c r="AE54">
        <f t="shared" si="36"/>
        <v>28.69896045498551</v>
      </c>
      <c r="AF54">
        <f t="shared" si="37"/>
        <v>7.2101734433402398E-3</v>
      </c>
      <c r="AG54">
        <f t="shared" si="0"/>
        <v>-2455.4229683985432</v>
      </c>
      <c r="AH54">
        <f t="shared" si="1"/>
        <v>-2522.9884402592652</v>
      </c>
      <c r="AI54">
        <f t="shared" si="2"/>
        <v>0</v>
      </c>
      <c r="AK54" t="b">
        <f t="shared" si="38"/>
        <v>1</v>
      </c>
      <c r="AL54" t="b">
        <f t="shared" si="39"/>
        <v>1</v>
      </c>
      <c r="AM54">
        <f t="shared" si="40"/>
        <v>-2455.4229683985427</v>
      </c>
      <c r="AN54" t="b">
        <f t="shared" si="41"/>
        <v>1</v>
      </c>
      <c r="AO54">
        <f t="shared" si="42"/>
        <v>-58.107135991730431</v>
      </c>
      <c r="AP54">
        <f>SUM(AO55:$AO$532)</f>
        <v>-2439.4247405381811</v>
      </c>
      <c r="AQ54" t="b">
        <f t="shared" si="3"/>
        <v>1</v>
      </c>
      <c r="AR54" t="b">
        <f t="shared" si="43"/>
        <v>1</v>
      </c>
      <c r="AS54" t="b">
        <f t="shared" si="44"/>
        <v>1</v>
      </c>
      <c r="AT54" t="b">
        <f t="shared" ref="AT54:AT117" si="46">AND(C54&gt;=18,C54&lt;=120,OR(B54-B53=0,B54-B53=1))</f>
        <v>1</v>
      </c>
      <c r="AU54">
        <f t="shared" si="4"/>
        <v>-2522.9884402592652</v>
      </c>
      <c r="AV54" t="b">
        <f t="shared" si="5"/>
        <v>1</v>
      </c>
      <c r="AW54" t="b">
        <f t="shared" si="6"/>
        <v>1</v>
      </c>
      <c r="AX54" t="b">
        <f t="shared" si="45"/>
        <v>1</v>
      </c>
    </row>
    <row r="55" spans="1:50" x14ac:dyDescent="0.35">
      <c r="A55">
        <v>3</v>
      </c>
      <c r="B55">
        <f t="shared" si="7"/>
        <v>0</v>
      </c>
      <c r="C55">
        <f t="shared" si="8"/>
        <v>30</v>
      </c>
      <c r="D55">
        <f t="shared" si="9"/>
        <v>3.5132643833724053E-4</v>
      </c>
      <c r="E55">
        <f t="shared" si="10"/>
        <v>2.928191860362972E-5</v>
      </c>
      <c r="F55">
        <f t="shared" si="11"/>
        <v>0.15</v>
      </c>
      <c r="G55">
        <f t="shared" si="12"/>
        <v>1.3451947011868914E-2</v>
      </c>
      <c r="H55">
        <f t="shared" si="13"/>
        <v>0.2</v>
      </c>
      <c r="I55">
        <f t="shared" si="14"/>
        <v>1.0074170717777331</v>
      </c>
      <c r="J55">
        <f t="shared" si="15"/>
        <v>2.8497750663788431E-5</v>
      </c>
      <c r="K55">
        <f t="shared" si="16"/>
        <v>1.3091321366111902E-2</v>
      </c>
      <c r="L55">
        <f t="shared" si="17"/>
        <v>0</v>
      </c>
      <c r="M55">
        <f t="shared" si="18"/>
        <v>0.9601002437330648</v>
      </c>
      <c r="N55">
        <f t="shared" si="19"/>
        <v>116.62</v>
      </c>
      <c r="O55">
        <f t="shared" si="20"/>
        <v>23.324000000000002</v>
      </c>
      <c r="P55">
        <f t="shared" si="21"/>
        <v>5.0370853588886657</v>
      </c>
      <c r="Q55">
        <f t="shared" si="22"/>
        <v>251.85426794443327</v>
      </c>
      <c r="R55">
        <f t="shared" si="23"/>
        <v>113.49692372954841</v>
      </c>
      <c r="S55">
        <f t="shared" si="24"/>
        <v>22.699384745909683</v>
      </c>
      <c r="T55">
        <f t="shared" si="25"/>
        <v>4.902192529557639</v>
      </c>
      <c r="U55">
        <f t="shared" si="26"/>
        <v>28.49775066378843</v>
      </c>
      <c r="V55">
        <f t="shared" si="27"/>
        <v>7.1772801314914231E-3</v>
      </c>
      <c r="W55">
        <f t="shared" si="28"/>
        <v>57.390418510161169</v>
      </c>
      <c r="X55">
        <f t="shared" si="29"/>
        <v>-57.687666025657663</v>
      </c>
      <c r="Y55">
        <f t="shared" si="30"/>
        <v>0.99673694261856227</v>
      </c>
      <c r="Z55">
        <f t="shared" si="31"/>
        <v>0.99024273574256516</v>
      </c>
      <c r="AA55">
        <f t="shared" si="32"/>
        <v>57.124792223850683</v>
      </c>
      <c r="AB55">
        <f t="shared" si="33"/>
        <v>112.75743824348569</v>
      </c>
      <c r="AC55">
        <f t="shared" si="34"/>
        <v>22.55148764869714</v>
      </c>
      <c r="AD55">
        <f t="shared" si="35"/>
        <v>4.8543605416059226</v>
      </c>
      <c r="AE55">
        <f t="shared" si="36"/>
        <v>28.219690579819357</v>
      </c>
      <c r="AF55">
        <f t="shared" si="37"/>
        <v>7.1072495125988249E-3</v>
      </c>
      <c r="AG55">
        <f t="shared" si="0"/>
        <v>-2405.7737182266569</v>
      </c>
      <c r="AH55">
        <f t="shared" si="1"/>
        <v>-2505.752637737618</v>
      </c>
      <c r="AI55">
        <f t="shared" si="2"/>
        <v>0</v>
      </c>
      <c r="AK55" t="b">
        <f t="shared" si="38"/>
        <v>1</v>
      </c>
      <c r="AL55" t="b">
        <f t="shared" si="39"/>
        <v>1</v>
      </c>
      <c r="AM55">
        <f t="shared" si="40"/>
        <v>-2405.7737182266569</v>
      </c>
      <c r="AN55" t="b">
        <f t="shared" si="41"/>
        <v>1</v>
      </c>
      <c r="AO55">
        <f t="shared" si="42"/>
        <v>-57.124792223850683</v>
      </c>
      <c r="AP55">
        <f>SUM(AO56:$AO$532)</f>
        <v>-2382.2999483143299</v>
      </c>
      <c r="AQ55" t="b">
        <f t="shared" si="3"/>
        <v>1</v>
      </c>
      <c r="AR55" t="b">
        <f t="shared" si="43"/>
        <v>1</v>
      </c>
      <c r="AS55" t="b">
        <f t="shared" si="44"/>
        <v>1</v>
      </c>
      <c r="AT55" t="b">
        <f t="shared" si="46"/>
        <v>1</v>
      </c>
      <c r="AU55">
        <f t="shared" si="4"/>
        <v>-2505.752637737618</v>
      </c>
      <c r="AV55" t="b">
        <f t="shared" si="5"/>
        <v>1</v>
      </c>
      <c r="AW55" t="b">
        <f t="shared" si="6"/>
        <v>1</v>
      </c>
      <c r="AX55" t="b">
        <f t="shared" si="45"/>
        <v>1</v>
      </c>
    </row>
    <row r="56" spans="1:50" x14ac:dyDescent="0.35">
      <c r="A56">
        <v>4</v>
      </c>
      <c r="B56">
        <f t="shared" si="7"/>
        <v>0</v>
      </c>
      <c r="C56">
        <f t="shared" si="8"/>
        <v>30</v>
      </c>
      <c r="D56">
        <f t="shared" si="9"/>
        <v>3.5132643833724053E-4</v>
      </c>
      <c r="E56">
        <f t="shared" si="10"/>
        <v>2.928191860362972E-5</v>
      </c>
      <c r="F56">
        <f t="shared" si="11"/>
        <v>0.15</v>
      </c>
      <c r="G56">
        <f t="shared" si="12"/>
        <v>1.3451947011868914E-2</v>
      </c>
      <c r="H56">
        <f t="shared" si="13"/>
        <v>0.2</v>
      </c>
      <c r="I56">
        <f t="shared" si="14"/>
        <v>1.0099016340499611</v>
      </c>
      <c r="J56">
        <f t="shared" si="15"/>
        <v>2.8113577188316659E-5</v>
      </c>
      <c r="K56">
        <f t="shared" si="16"/>
        <v>1.2914839422428966E-2</v>
      </c>
      <c r="L56">
        <f t="shared" si="17"/>
        <v>0</v>
      </c>
      <c r="M56">
        <f t="shared" si="18"/>
        <v>0.94715729073344745</v>
      </c>
      <c r="N56">
        <f t="shared" si="19"/>
        <v>116.62</v>
      </c>
      <c r="O56">
        <f t="shared" si="20"/>
        <v>23.324000000000002</v>
      </c>
      <c r="P56">
        <f t="shared" si="21"/>
        <v>5.0495081702498057</v>
      </c>
      <c r="Q56">
        <f t="shared" si="22"/>
        <v>252.47540851249028</v>
      </c>
      <c r="R56">
        <f t="shared" si="23"/>
        <v>111.96689042415002</v>
      </c>
      <c r="S56">
        <f t="shared" si="24"/>
        <v>22.393378084830005</v>
      </c>
      <c r="T56">
        <f t="shared" si="25"/>
        <v>4.8480340249889409</v>
      </c>
      <c r="U56">
        <f t="shared" si="26"/>
        <v>28.113577188316658</v>
      </c>
      <c r="V56">
        <f t="shared" si="27"/>
        <v>7.0979868853676764E-3</v>
      </c>
      <c r="W56">
        <f t="shared" si="28"/>
        <v>56.604803139129046</v>
      </c>
      <c r="X56">
        <f t="shared" si="29"/>
        <v>-56.89804350990557</v>
      </c>
      <c r="Y56">
        <f t="shared" si="30"/>
        <v>0.99673694261856227</v>
      </c>
      <c r="Z56">
        <f t="shared" si="31"/>
        <v>0.98701151687428534</v>
      </c>
      <c r="AA56">
        <f t="shared" si="32"/>
        <v>56.159024231890982</v>
      </c>
      <c r="AB56">
        <f t="shared" si="33"/>
        <v>110.87439988619835</v>
      </c>
      <c r="AC56">
        <f t="shared" si="34"/>
        <v>22.174879977239669</v>
      </c>
      <c r="AD56">
        <f t="shared" si="35"/>
        <v>4.7850654168624818</v>
      </c>
      <c r="AE56">
        <f t="shared" si="36"/>
        <v>27.748424465402731</v>
      </c>
      <c r="AF56">
        <f t="shared" si="37"/>
        <v>7.0057948024805344E-3</v>
      </c>
      <c r="AG56">
        <f t="shared" si="0"/>
        <v>-2356.7515518450787</v>
      </c>
      <c r="AH56">
        <f t="shared" si="1"/>
        <v>-2488.2367215059789</v>
      </c>
      <c r="AI56">
        <f t="shared" si="2"/>
        <v>0</v>
      </c>
      <c r="AK56" t="b">
        <f t="shared" si="38"/>
        <v>1</v>
      </c>
      <c r="AL56" t="b">
        <f t="shared" si="39"/>
        <v>1</v>
      </c>
      <c r="AM56">
        <f t="shared" si="40"/>
        <v>-2356.7515518450791</v>
      </c>
      <c r="AN56" t="b">
        <f t="shared" si="41"/>
        <v>1</v>
      </c>
      <c r="AO56">
        <f t="shared" si="42"/>
        <v>-56.159024231890989</v>
      </c>
      <c r="AP56">
        <f>SUM(AO57:$AO$532)</f>
        <v>-2326.1409240824396</v>
      </c>
      <c r="AQ56" t="b">
        <f t="shared" si="3"/>
        <v>1</v>
      </c>
      <c r="AR56" t="b">
        <f t="shared" si="43"/>
        <v>1</v>
      </c>
      <c r="AS56" t="b">
        <f t="shared" si="44"/>
        <v>1</v>
      </c>
      <c r="AT56" t="b">
        <f t="shared" si="46"/>
        <v>1</v>
      </c>
      <c r="AU56">
        <f t="shared" si="4"/>
        <v>-2488.2367215059789</v>
      </c>
      <c r="AV56" t="b">
        <f t="shared" si="5"/>
        <v>1</v>
      </c>
      <c r="AW56" t="b">
        <f t="shared" si="6"/>
        <v>1</v>
      </c>
      <c r="AX56" t="b">
        <f t="shared" si="45"/>
        <v>1</v>
      </c>
    </row>
    <row r="57" spans="1:50" x14ac:dyDescent="0.35">
      <c r="A57">
        <v>5</v>
      </c>
      <c r="B57">
        <f t="shared" si="7"/>
        <v>0</v>
      </c>
      <c r="C57">
        <f t="shared" si="8"/>
        <v>30</v>
      </c>
      <c r="D57">
        <f t="shared" si="9"/>
        <v>3.5132643833724053E-4</v>
      </c>
      <c r="E57">
        <f t="shared" si="10"/>
        <v>2.928191860362972E-5</v>
      </c>
      <c r="F57">
        <f t="shared" si="11"/>
        <v>0.15</v>
      </c>
      <c r="G57">
        <f t="shared" si="12"/>
        <v>1.3451947011868914E-2</v>
      </c>
      <c r="H57">
        <f t="shared" si="13"/>
        <v>0.2</v>
      </c>
      <c r="I57">
        <f t="shared" si="14"/>
        <v>1.0123923239230186</v>
      </c>
      <c r="J57">
        <f t="shared" si="15"/>
        <v>2.7734582692091259E-5</v>
      </c>
      <c r="K57">
        <f t="shared" si="16"/>
        <v>1.2740736602714884E-2</v>
      </c>
      <c r="L57">
        <f t="shared" si="17"/>
        <v>0</v>
      </c>
      <c r="M57">
        <f t="shared" si="18"/>
        <v>0.93438881954804043</v>
      </c>
      <c r="N57">
        <f t="shared" si="19"/>
        <v>116.62</v>
      </c>
      <c r="O57">
        <f t="shared" si="20"/>
        <v>23.324000000000002</v>
      </c>
      <c r="P57">
        <f t="shared" si="21"/>
        <v>5.0619616196150927</v>
      </c>
      <c r="Q57">
        <f t="shared" si="22"/>
        <v>253.09808098075464</v>
      </c>
      <c r="R57">
        <f t="shared" si="23"/>
        <v>110.45748324533464</v>
      </c>
      <c r="S57">
        <f t="shared" si="24"/>
        <v>22.091496649066929</v>
      </c>
      <c r="T57">
        <f t="shared" si="25"/>
        <v>4.7944738534313247</v>
      </c>
      <c r="U57">
        <f t="shared" si="26"/>
        <v>27.734582692091259</v>
      </c>
      <c r="V57">
        <f t="shared" si="27"/>
        <v>7.0195696561703496E-3</v>
      </c>
      <c r="W57">
        <f t="shared" si="28"/>
        <v>55.829910481088959</v>
      </c>
      <c r="X57">
        <f t="shared" si="29"/>
        <v>-56.119197726802419</v>
      </c>
      <c r="Y57">
        <f t="shared" si="30"/>
        <v>0.99673694261856227</v>
      </c>
      <c r="Z57">
        <f t="shared" si="31"/>
        <v>0.98379084165858466</v>
      </c>
      <c r="AA57">
        <f t="shared" si="32"/>
        <v>55.209552764855481</v>
      </c>
      <c r="AB57">
        <f t="shared" si="33"/>
        <v>109.02280808809371</v>
      </c>
      <c r="AC57">
        <f t="shared" si="34"/>
        <v>21.804561617618742</v>
      </c>
      <c r="AD57">
        <f t="shared" si="35"/>
        <v>4.7167594675772806</v>
      </c>
      <c r="AE57">
        <f t="shared" si="36"/>
        <v>27.285028449702075</v>
      </c>
      <c r="AF57">
        <f t="shared" si="37"/>
        <v>6.9057883401248896E-3</v>
      </c>
      <c r="AG57">
        <f t="shared" si="0"/>
        <v>-2308.3477454303106</v>
      </c>
      <c r="AH57">
        <f t="shared" si="1"/>
        <v>-2470.4359653477532</v>
      </c>
      <c r="AI57">
        <f t="shared" si="2"/>
        <v>0</v>
      </c>
      <c r="AK57" t="b">
        <f t="shared" si="38"/>
        <v>1</v>
      </c>
      <c r="AL57" t="b">
        <f t="shared" si="39"/>
        <v>1</v>
      </c>
      <c r="AM57">
        <f t="shared" si="40"/>
        <v>-2308.3477454303106</v>
      </c>
      <c r="AN57" t="b">
        <f t="shared" si="41"/>
        <v>1</v>
      </c>
      <c r="AO57">
        <f t="shared" si="42"/>
        <v>-55.209552764855488</v>
      </c>
      <c r="AP57">
        <f>SUM(AO58:$AO$532)</f>
        <v>-2270.9313713175825</v>
      </c>
      <c r="AQ57" t="b">
        <f t="shared" si="3"/>
        <v>1</v>
      </c>
      <c r="AR57" t="b">
        <f t="shared" si="43"/>
        <v>1</v>
      </c>
      <c r="AS57" t="b">
        <f t="shared" si="44"/>
        <v>1</v>
      </c>
      <c r="AT57" t="b">
        <f t="shared" si="46"/>
        <v>1</v>
      </c>
      <c r="AU57">
        <f t="shared" si="4"/>
        <v>-2470.4359653477527</v>
      </c>
      <c r="AV57" t="b">
        <f t="shared" si="5"/>
        <v>1</v>
      </c>
      <c r="AW57" t="b">
        <f t="shared" si="6"/>
        <v>1</v>
      </c>
      <c r="AX57" t="b">
        <f t="shared" si="45"/>
        <v>1</v>
      </c>
    </row>
    <row r="58" spans="1:50" x14ac:dyDescent="0.35">
      <c r="A58">
        <v>6</v>
      </c>
      <c r="B58">
        <f t="shared" si="7"/>
        <v>0</v>
      </c>
      <c r="C58">
        <f t="shared" si="8"/>
        <v>30</v>
      </c>
      <c r="D58">
        <f t="shared" si="9"/>
        <v>3.5132643833724053E-4</v>
      </c>
      <c r="E58">
        <f t="shared" si="10"/>
        <v>2.928191860362972E-5</v>
      </c>
      <c r="F58">
        <f t="shared" si="11"/>
        <v>0.15</v>
      </c>
      <c r="G58">
        <f t="shared" si="12"/>
        <v>1.3451947011868914E-2</v>
      </c>
      <c r="H58">
        <f t="shared" si="13"/>
        <v>0.2</v>
      </c>
      <c r="I58">
        <f t="shared" si="14"/>
        <v>1.0148891565092222</v>
      </c>
      <c r="J58">
        <f t="shared" si="15"/>
        <v>2.7360697358147379E-5</v>
      </c>
      <c r="K58">
        <f t="shared" si="16"/>
        <v>1.2568980834391915E-2</v>
      </c>
      <c r="L58">
        <f t="shared" si="17"/>
        <v>0</v>
      </c>
      <c r="M58">
        <f t="shared" si="18"/>
        <v>0.92179247801629038</v>
      </c>
      <c r="N58">
        <f t="shared" si="19"/>
        <v>116.62</v>
      </c>
      <c r="O58">
        <f t="shared" si="20"/>
        <v>23.324000000000002</v>
      </c>
      <c r="P58">
        <f t="shared" si="21"/>
        <v>5.0744457825461105</v>
      </c>
      <c r="Q58">
        <f t="shared" si="22"/>
        <v>253.72228912730554</v>
      </c>
      <c r="R58">
        <f t="shared" si="23"/>
        <v>108.96842413569247</v>
      </c>
      <c r="S58">
        <f t="shared" si="24"/>
        <v>21.793684827138495</v>
      </c>
      <c r="T58">
        <f t="shared" si="25"/>
        <v>4.7415054046137923</v>
      </c>
      <c r="U58">
        <f t="shared" si="26"/>
        <v>27.36069735814738</v>
      </c>
      <c r="V58">
        <f t="shared" si="27"/>
        <v>6.9420187658285745E-3</v>
      </c>
      <c r="W58">
        <f t="shared" si="28"/>
        <v>55.065594527026988</v>
      </c>
      <c r="X58">
        <f t="shared" si="29"/>
        <v>-55.350981939104209</v>
      </c>
      <c r="Y58">
        <f t="shared" si="30"/>
        <v>0.99673694261856227</v>
      </c>
      <c r="Z58">
        <f t="shared" si="31"/>
        <v>0.98058067569091978</v>
      </c>
      <c r="AA58">
        <f t="shared" si="32"/>
        <v>54.276103270002707</v>
      </c>
      <c r="AB58">
        <f t="shared" si="33"/>
        <v>107.20213769466253</v>
      </c>
      <c r="AC58">
        <f t="shared" si="34"/>
        <v>21.440427538932507</v>
      </c>
      <c r="AD58">
        <f t="shared" si="35"/>
        <v>4.6494285734483407</v>
      </c>
      <c r="AE58">
        <f t="shared" si="36"/>
        <v>26.829371102826922</v>
      </c>
      <c r="AF58">
        <f t="shared" si="37"/>
        <v>6.8072094520552281E-3</v>
      </c>
      <c r="AG58">
        <f t="shared" si="0"/>
        <v>-2260.5536933365706</v>
      </c>
      <c r="AH58">
        <f t="shared" si="1"/>
        <v>-2452.3455628552233</v>
      </c>
      <c r="AI58">
        <f t="shared" si="2"/>
        <v>0</v>
      </c>
      <c r="AK58" t="b">
        <f t="shared" si="38"/>
        <v>1</v>
      </c>
      <c r="AL58" t="b">
        <f t="shared" si="39"/>
        <v>1</v>
      </c>
      <c r="AM58">
        <f t="shared" si="40"/>
        <v>-2260.5536933365706</v>
      </c>
      <c r="AN58" t="b">
        <f t="shared" si="41"/>
        <v>1</v>
      </c>
      <c r="AO58">
        <f t="shared" si="42"/>
        <v>-54.276103270002707</v>
      </c>
      <c r="AP58">
        <f>SUM(AO59:$AO$532)</f>
        <v>-2216.6552680475793</v>
      </c>
      <c r="AQ58" t="b">
        <f t="shared" si="3"/>
        <v>1</v>
      </c>
      <c r="AR58" t="b">
        <f t="shared" si="43"/>
        <v>1</v>
      </c>
      <c r="AS58" t="b">
        <f t="shared" si="44"/>
        <v>1</v>
      </c>
      <c r="AT58" t="b">
        <f t="shared" si="46"/>
        <v>1</v>
      </c>
      <c r="AU58">
        <f t="shared" si="4"/>
        <v>-2452.3455628552233</v>
      </c>
      <c r="AV58" t="b">
        <f t="shared" si="5"/>
        <v>1</v>
      </c>
      <c r="AW58" t="b">
        <f t="shared" si="6"/>
        <v>1</v>
      </c>
      <c r="AX58" t="b">
        <f t="shared" si="45"/>
        <v>1</v>
      </c>
    </row>
    <row r="59" spans="1:50" x14ac:dyDescent="0.35">
      <c r="A59">
        <v>7</v>
      </c>
      <c r="B59">
        <f t="shared" si="7"/>
        <v>0</v>
      </c>
      <c r="C59">
        <f t="shared" si="8"/>
        <v>30</v>
      </c>
      <c r="D59">
        <f t="shared" si="9"/>
        <v>3.5132643833724053E-4</v>
      </c>
      <c r="E59">
        <f t="shared" si="10"/>
        <v>2.928191860362972E-5</v>
      </c>
      <c r="F59">
        <f t="shared" si="11"/>
        <v>0.15</v>
      </c>
      <c r="G59">
        <f t="shared" si="12"/>
        <v>1.3451947011868914E-2</v>
      </c>
      <c r="H59">
        <f t="shared" si="13"/>
        <v>0.2</v>
      </c>
      <c r="I59">
        <f t="shared" si="14"/>
        <v>1.0173921469581597</v>
      </c>
      <c r="J59">
        <f t="shared" si="15"/>
        <v>2.6991852310711153E-5</v>
      </c>
      <c r="K59">
        <f t="shared" si="16"/>
        <v>1.2399540477247444E-2</v>
      </c>
      <c r="L59">
        <f t="shared" si="17"/>
        <v>0</v>
      </c>
      <c r="M59">
        <f t="shared" si="18"/>
        <v>0.90936594568673224</v>
      </c>
      <c r="N59">
        <f t="shared" si="19"/>
        <v>116.62</v>
      </c>
      <c r="O59">
        <f t="shared" si="20"/>
        <v>23.324000000000002</v>
      </c>
      <c r="P59">
        <f t="shared" si="21"/>
        <v>5.0869607347907984</v>
      </c>
      <c r="Q59">
        <f t="shared" si="22"/>
        <v>254.34803673953994</v>
      </c>
      <c r="R59">
        <f t="shared" si="23"/>
        <v>107.49943878625979</v>
      </c>
      <c r="S59">
        <f t="shared" si="24"/>
        <v>21.499887757251958</v>
      </c>
      <c r="T59">
        <f t="shared" si="25"/>
        <v>4.6891221412943791</v>
      </c>
      <c r="U59">
        <f t="shared" si="26"/>
        <v>26.991852310711153</v>
      </c>
      <c r="V59">
        <f t="shared" si="27"/>
        <v>6.8653246431929962E-3</v>
      </c>
      <c r="W59">
        <f t="shared" si="28"/>
        <v>54.31171125235911</v>
      </c>
      <c r="X59">
        <f t="shared" si="29"/>
        <v>-54.593251403814008</v>
      </c>
      <c r="Y59">
        <f t="shared" si="30"/>
        <v>0.99673694261856227</v>
      </c>
      <c r="Z59">
        <f t="shared" si="31"/>
        <v>0.97738098467901136</v>
      </c>
      <c r="AA59">
        <f t="shared" si="32"/>
        <v>53.358405813888567</v>
      </c>
      <c r="AB59">
        <f t="shared" si="33"/>
        <v>105.41187232142529</v>
      </c>
      <c r="AC59">
        <f t="shared" si="34"/>
        <v>21.08237446428506</v>
      </c>
      <c r="AD59">
        <f t="shared" si="35"/>
        <v>4.5830588157384549</v>
      </c>
      <c r="AE59">
        <f t="shared" si="36"/>
        <v>26.381323189753314</v>
      </c>
      <c r="AF59">
        <f t="shared" si="37"/>
        <v>6.7100377599050532E-3</v>
      </c>
      <c r="AG59">
        <f t="shared" si="0"/>
        <v>-2213.3609064884295</v>
      </c>
      <c r="AH59">
        <f t="shared" si="1"/>
        <v>-2433.9606260678152</v>
      </c>
      <c r="AI59">
        <f t="shared" si="2"/>
        <v>0</v>
      </c>
      <c r="AK59" t="b">
        <f t="shared" si="38"/>
        <v>1</v>
      </c>
      <c r="AL59" t="b">
        <f t="shared" si="39"/>
        <v>1</v>
      </c>
      <c r="AM59">
        <f t="shared" si="40"/>
        <v>-2213.360906488429</v>
      </c>
      <c r="AN59" t="b">
        <f t="shared" si="41"/>
        <v>1</v>
      </c>
      <c r="AO59">
        <f t="shared" si="42"/>
        <v>-53.358405813888567</v>
      </c>
      <c r="AP59">
        <f>SUM(AO60:$AO$532)</f>
        <v>-2163.2968622336916</v>
      </c>
      <c r="AQ59" t="b">
        <f t="shared" si="3"/>
        <v>1</v>
      </c>
      <c r="AR59" t="b">
        <f t="shared" si="43"/>
        <v>1</v>
      </c>
      <c r="AS59" t="b">
        <f t="shared" si="44"/>
        <v>1</v>
      </c>
      <c r="AT59" t="b">
        <f t="shared" si="46"/>
        <v>1</v>
      </c>
      <c r="AU59">
        <f t="shared" si="4"/>
        <v>-2433.9606260678142</v>
      </c>
      <c r="AV59" t="b">
        <f t="shared" si="5"/>
        <v>1</v>
      </c>
      <c r="AW59" t="b">
        <f t="shared" si="6"/>
        <v>1</v>
      </c>
      <c r="AX59" t="b">
        <f t="shared" si="45"/>
        <v>1</v>
      </c>
    </row>
    <row r="60" spans="1:50" x14ac:dyDescent="0.35">
      <c r="A60">
        <v>8</v>
      </c>
      <c r="B60">
        <f t="shared" si="7"/>
        <v>0</v>
      </c>
      <c r="C60">
        <f t="shared" si="8"/>
        <v>30</v>
      </c>
      <c r="D60">
        <f t="shared" si="9"/>
        <v>3.5132643833724053E-4</v>
      </c>
      <c r="E60">
        <f t="shared" si="10"/>
        <v>2.928191860362972E-5</v>
      </c>
      <c r="F60">
        <f t="shared" si="11"/>
        <v>0.15</v>
      </c>
      <c r="G60">
        <f t="shared" si="12"/>
        <v>1.3451947011868914E-2</v>
      </c>
      <c r="H60">
        <f t="shared" si="13"/>
        <v>0.2</v>
      </c>
      <c r="I60">
        <f t="shared" si="14"/>
        <v>1.0199013104567816</v>
      </c>
      <c r="J60">
        <f t="shared" si="15"/>
        <v>2.6627979602511658E-5</v>
      </c>
      <c r="K60">
        <f t="shared" si="16"/>
        <v>1.223238431760534E-2</v>
      </c>
      <c r="L60">
        <f t="shared" si="17"/>
        <v>0</v>
      </c>
      <c r="M60">
        <f t="shared" si="18"/>
        <v>0.89710693338952441</v>
      </c>
      <c r="N60">
        <f t="shared" si="19"/>
        <v>116.62</v>
      </c>
      <c r="O60">
        <f t="shared" si="20"/>
        <v>23.324000000000002</v>
      </c>
      <c r="P60">
        <f t="shared" si="21"/>
        <v>5.0995065522839074</v>
      </c>
      <c r="Q60">
        <f t="shared" si="22"/>
        <v>254.97532761419538</v>
      </c>
      <c r="R60">
        <f t="shared" si="23"/>
        <v>106.05025658598672</v>
      </c>
      <c r="S60">
        <f t="shared" si="24"/>
        <v>21.210051317197344</v>
      </c>
      <c r="T60">
        <f t="shared" si="25"/>
        <v>4.6373175984533432</v>
      </c>
      <c r="U60">
        <f t="shared" si="26"/>
        <v>26.627979602511658</v>
      </c>
      <c r="V60">
        <f t="shared" si="27"/>
        <v>6.7894778228545219E-3</v>
      </c>
      <c r="W60">
        <f t="shared" si="28"/>
        <v>53.568118590001511</v>
      </c>
      <c r="X60">
        <f t="shared" si="29"/>
        <v>-53.845863345119881</v>
      </c>
      <c r="Y60">
        <f t="shared" si="30"/>
        <v>0.99673694261856227</v>
      </c>
      <c r="Z60">
        <f t="shared" si="31"/>
        <v>0.97419173444247764</v>
      </c>
      <c r="AA60">
        <f t="shared" si="32"/>
        <v>52.456195004734973</v>
      </c>
      <c r="AB60">
        <f t="shared" si="33"/>
        <v>103.65150420747351</v>
      </c>
      <c r="AC60">
        <f t="shared" si="34"/>
        <v>20.730300841494703</v>
      </c>
      <c r="AD60">
        <f t="shared" si="35"/>
        <v>4.5176364743978876</v>
      </c>
      <c r="AE60">
        <f t="shared" si="36"/>
        <v>25.940757633669747</v>
      </c>
      <c r="AF60">
        <f t="shared" si="37"/>
        <v>6.6142531762053832E-3</v>
      </c>
      <c r="AG60">
        <f t="shared" si="0"/>
        <v>-2166.7610107952446</v>
      </c>
      <c r="AH60">
        <f t="shared" si="1"/>
        <v>-2415.2761840872267</v>
      </c>
      <c r="AI60">
        <f t="shared" si="2"/>
        <v>0</v>
      </c>
      <c r="AK60" t="b">
        <f t="shared" si="38"/>
        <v>1</v>
      </c>
      <c r="AL60" t="b">
        <f t="shared" si="39"/>
        <v>1</v>
      </c>
      <c r="AM60">
        <f t="shared" si="40"/>
        <v>-2166.7610107952446</v>
      </c>
      <c r="AN60" t="b">
        <f t="shared" si="41"/>
        <v>1</v>
      </c>
      <c r="AO60">
        <f t="shared" si="42"/>
        <v>-52.456195004734973</v>
      </c>
      <c r="AP60">
        <f>SUM(AO61:$AO$532)</f>
        <v>-2110.8406672289575</v>
      </c>
      <c r="AQ60" t="b">
        <f t="shared" si="3"/>
        <v>1</v>
      </c>
      <c r="AR60" t="b">
        <f t="shared" si="43"/>
        <v>1</v>
      </c>
      <c r="AS60" t="b">
        <f t="shared" si="44"/>
        <v>1</v>
      </c>
      <c r="AT60" t="b">
        <f t="shared" si="46"/>
        <v>1</v>
      </c>
      <c r="AU60">
        <f t="shared" si="4"/>
        <v>-2415.2761840872267</v>
      </c>
      <c r="AV60" t="b">
        <f t="shared" si="5"/>
        <v>1</v>
      </c>
      <c r="AW60" t="b">
        <f t="shared" si="6"/>
        <v>1</v>
      </c>
      <c r="AX60" t="b">
        <f t="shared" si="45"/>
        <v>1</v>
      </c>
    </row>
    <row r="61" spans="1:50" x14ac:dyDescent="0.35">
      <c r="A61">
        <v>9</v>
      </c>
      <c r="B61">
        <f t="shared" si="7"/>
        <v>0</v>
      </c>
      <c r="C61">
        <f t="shared" si="8"/>
        <v>30</v>
      </c>
      <c r="D61">
        <f t="shared" si="9"/>
        <v>3.5132643833724053E-4</v>
      </c>
      <c r="E61">
        <f t="shared" si="10"/>
        <v>2.928191860362972E-5</v>
      </c>
      <c r="F61">
        <f t="shared" si="11"/>
        <v>0.15</v>
      </c>
      <c r="G61">
        <f t="shared" si="12"/>
        <v>1.3451947011868914E-2</v>
      </c>
      <c r="H61">
        <f t="shared" si="13"/>
        <v>0.2</v>
      </c>
      <c r="I61">
        <f t="shared" si="14"/>
        <v>1.0224166622294941</v>
      </c>
      <c r="J61">
        <f t="shared" si="15"/>
        <v>2.6269012202263924E-5</v>
      </c>
      <c r="K61">
        <f t="shared" si="16"/>
        <v>1.2067481562575899E-2</v>
      </c>
      <c r="L61">
        <f t="shared" si="17"/>
        <v>0</v>
      </c>
      <c r="M61">
        <f t="shared" si="18"/>
        <v>0.88501318281474628</v>
      </c>
      <c r="N61">
        <f t="shared" si="19"/>
        <v>116.62</v>
      </c>
      <c r="O61">
        <f t="shared" si="20"/>
        <v>23.324000000000002</v>
      </c>
      <c r="P61">
        <f t="shared" si="21"/>
        <v>5.1120833111474706</v>
      </c>
      <c r="Q61">
        <f t="shared" si="22"/>
        <v>255.60416555737353</v>
      </c>
      <c r="R61">
        <f t="shared" si="23"/>
        <v>104.62061057188635</v>
      </c>
      <c r="S61">
        <f t="shared" si="24"/>
        <v>20.924122114377269</v>
      </c>
      <c r="T61">
        <f t="shared" si="25"/>
        <v>4.5860853824952734</v>
      </c>
      <c r="U61">
        <f t="shared" si="26"/>
        <v>26.269012202263923</v>
      </c>
      <c r="V61">
        <f t="shared" si="27"/>
        <v>6.7144689439761337E-3</v>
      </c>
      <c r="W61">
        <f t="shared" si="28"/>
        <v>52.834676403805908</v>
      </c>
      <c r="X61">
        <f t="shared" si="29"/>
        <v>-53.108676927699605</v>
      </c>
      <c r="Y61">
        <f t="shared" si="30"/>
        <v>0.99673694261856227</v>
      </c>
      <c r="Z61">
        <f t="shared" si="31"/>
        <v>0.97101289091246945</v>
      </c>
      <c r="AA61">
        <f t="shared" si="32"/>
        <v>51.569209916101954</v>
      </c>
      <c r="AB61">
        <f t="shared" si="33"/>
        <v>101.92053407145697</v>
      </c>
      <c r="AC61">
        <f t="shared" si="34"/>
        <v>20.384106814291393</v>
      </c>
      <c r="AD61">
        <f t="shared" si="35"/>
        <v>4.4531480252281535</v>
      </c>
      <c r="AE61">
        <f t="shared" si="36"/>
        <v>25.507549479935228</v>
      </c>
      <c r="AF61">
        <f t="shared" si="37"/>
        <v>6.5198359002322619E-3</v>
      </c>
      <c r="AG61">
        <f t="shared" si="0"/>
        <v>-2120.7457455871031</v>
      </c>
      <c r="AH61">
        <f t="shared" si="1"/>
        <v>-2396.287181669049</v>
      </c>
      <c r="AI61">
        <f t="shared" si="2"/>
        <v>0</v>
      </c>
      <c r="AK61" t="b">
        <f t="shared" si="38"/>
        <v>1</v>
      </c>
      <c r="AL61" t="b">
        <f t="shared" si="39"/>
        <v>1</v>
      </c>
      <c r="AM61">
        <f t="shared" si="40"/>
        <v>-2120.7457455871031</v>
      </c>
      <c r="AN61" t="b">
        <f t="shared" si="41"/>
        <v>1</v>
      </c>
      <c r="AO61">
        <f t="shared" si="42"/>
        <v>-51.569209916101954</v>
      </c>
      <c r="AP61">
        <f>SUM(AO62:$AO$532)</f>
        <v>-2059.2714573128574</v>
      </c>
      <c r="AQ61" t="b">
        <f t="shared" si="3"/>
        <v>1</v>
      </c>
      <c r="AR61" t="b">
        <f t="shared" si="43"/>
        <v>1</v>
      </c>
      <c r="AS61" t="b">
        <f t="shared" si="44"/>
        <v>1</v>
      </c>
      <c r="AT61" t="b">
        <f t="shared" si="46"/>
        <v>1</v>
      </c>
      <c r="AU61">
        <f t="shared" si="4"/>
        <v>-2396.2871816690481</v>
      </c>
      <c r="AV61" t="b">
        <f t="shared" si="5"/>
        <v>1</v>
      </c>
      <c r="AW61" t="b">
        <f t="shared" si="6"/>
        <v>1</v>
      </c>
      <c r="AX61" t="b">
        <f t="shared" si="45"/>
        <v>1</v>
      </c>
    </row>
    <row r="62" spans="1:50" x14ac:dyDescent="0.35">
      <c r="A62">
        <v>10</v>
      </c>
      <c r="B62">
        <f t="shared" si="7"/>
        <v>0</v>
      </c>
      <c r="C62">
        <f t="shared" si="8"/>
        <v>30</v>
      </c>
      <c r="D62">
        <f t="shared" si="9"/>
        <v>3.5132643833724053E-4</v>
      </c>
      <c r="E62">
        <f t="shared" si="10"/>
        <v>2.928191860362972E-5</v>
      </c>
      <c r="F62">
        <f t="shared" si="11"/>
        <v>0.15</v>
      </c>
      <c r="G62">
        <f t="shared" si="12"/>
        <v>1.3451947011868914E-2</v>
      </c>
      <c r="H62">
        <f t="shared" si="13"/>
        <v>0.2</v>
      </c>
      <c r="I62">
        <f t="shared" si="14"/>
        <v>1.0249382175382502</v>
      </c>
      <c r="J62">
        <f t="shared" si="15"/>
        <v>2.5914883982320668E-5</v>
      </c>
      <c r="K62">
        <f t="shared" si="16"/>
        <v>1.1904801834383276E-2</v>
      </c>
      <c r="L62">
        <f t="shared" si="17"/>
        <v>0</v>
      </c>
      <c r="M62">
        <f t="shared" si="18"/>
        <v>0.87308246609638074</v>
      </c>
      <c r="N62">
        <f t="shared" si="19"/>
        <v>116.62</v>
      </c>
      <c r="O62">
        <f t="shared" si="20"/>
        <v>23.324000000000002</v>
      </c>
      <c r="P62">
        <f t="shared" si="21"/>
        <v>5.124691087691251</v>
      </c>
      <c r="Q62">
        <f t="shared" si="22"/>
        <v>256.23455438456256</v>
      </c>
      <c r="R62">
        <f t="shared" si="23"/>
        <v>103.21023737985571</v>
      </c>
      <c r="S62">
        <f t="shared" si="24"/>
        <v>20.642047475971143</v>
      </c>
      <c r="T62">
        <f t="shared" si="25"/>
        <v>4.5354191704599982</v>
      </c>
      <c r="U62">
        <f t="shared" si="26"/>
        <v>25.914883982320667</v>
      </c>
      <c r="V62">
        <f t="shared" si="27"/>
        <v>6.6402887491375743E-3</v>
      </c>
      <c r="W62">
        <f t="shared" si="28"/>
        <v>52.111246462354764</v>
      </c>
      <c r="X62">
        <f t="shared" si="29"/>
        <v>-52.381553230387269</v>
      </c>
      <c r="Y62">
        <f t="shared" si="30"/>
        <v>0.99673694261856227</v>
      </c>
      <c r="Z62">
        <f t="shared" si="31"/>
        <v>0.96784442013130634</v>
      </c>
      <c r="AA62">
        <f t="shared" si="32"/>
        <v>50.697194011841319</v>
      </c>
      <c r="AB62">
        <f t="shared" si="33"/>
        <v>100.21847096997591</v>
      </c>
      <c r="AC62">
        <f t="shared" si="34"/>
        <v>20.043694193995183</v>
      </c>
      <c r="AD62">
        <f t="shared" si="35"/>
        <v>4.3895801370862673</v>
      </c>
      <c r="AE62">
        <f t="shared" si="36"/>
        <v>25.081575860639227</v>
      </c>
      <c r="AF62">
        <f t="shared" si="37"/>
        <v>6.4267664139134933E-3</v>
      </c>
      <c r="AG62">
        <f t="shared" si="0"/>
        <v>-2075.3069620719734</v>
      </c>
      <c r="AH62">
        <f t="shared" si="1"/>
        <v>-2376.9884777904558</v>
      </c>
      <c r="AI62">
        <f t="shared" si="2"/>
        <v>0</v>
      </c>
      <c r="AK62" t="b">
        <f t="shared" si="38"/>
        <v>1</v>
      </c>
      <c r="AL62" t="b">
        <f t="shared" si="39"/>
        <v>1</v>
      </c>
      <c r="AM62">
        <f t="shared" si="40"/>
        <v>-2075.3069620719734</v>
      </c>
      <c r="AN62" t="b">
        <f t="shared" si="41"/>
        <v>1</v>
      </c>
      <c r="AO62">
        <f t="shared" si="42"/>
        <v>-50.697194011841319</v>
      </c>
      <c r="AP62">
        <f>SUM(AO63:$AO$532)</f>
        <v>-2008.5742633010136</v>
      </c>
      <c r="AQ62" t="b">
        <f t="shared" si="3"/>
        <v>1</v>
      </c>
      <c r="AR62" t="b">
        <f t="shared" si="43"/>
        <v>1</v>
      </c>
      <c r="AS62" t="b">
        <f t="shared" si="44"/>
        <v>1</v>
      </c>
      <c r="AT62" t="b">
        <f t="shared" si="46"/>
        <v>1</v>
      </c>
      <c r="AU62">
        <f t="shared" si="4"/>
        <v>-2376.9884777904558</v>
      </c>
      <c r="AV62" t="b">
        <f t="shared" si="5"/>
        <v>1</v>
      </c>
      <c r="AW62" t="b">
        <f t="shared" si="6"/>
        <v>1</v>
      </c>
      <c r="AX62" t="b">
        <f t="shared" si="45"/>
        <v>1</v>
      </c>
    </row>
    <row r="63" spans="1:50" x14ac:dyDescent="0.35">
      <c r="A63">
        <v>11</v>
      </c>
      <c r="B63">
        <f t="shared" si="7"/>
        <v>0</v>
      </c>
      <c r="C63">
        <f t="shared" si="8"/>
        <v>30</v>
      </c>
      <c r="D63">
        <f t="shared" si="9"/>
        <v>3.5132643833724053E-4</v>
      </c>
      <c r="E63">
        <f t="shared" si="10"/>
        <v>2.928191860362972E-5</v>
      </c>
      <c r="F63">
        <f t="shared" si="11"/>
        <v>0.15</v>
      </c>
      <c r="G63">
        <f t="shared" si="12"/>
        <v>1.3451947011868914E-2</v>
      </c>
      <c r="H63">
        <f t="shared" si="13"/>
        <v>0.2</v>
      </c>
      <c r="I63">
        <f t="shared" si="14"/>
        <v>1.0274659916826436</v>
      </c>
      <c r="J63">
        <f t="shared" si="15"/>
        <v>2.5565529706490524E-5</v>
      </c>
      <c r="K63">
        <f t="shared" si="16"/>
        <v>1.174431516476941E-2</v>
      </c>
      <c r="L63">
        <f t="shared" si="17"/>
        <v>0</v>
      </c>
      <c r="M63">
        <f t="shared" si="18"/>
        <v>0.86131258540190492</v>
      </c>
      <c r="N63">
        <f t="shared" si="19"/>
        <v>116.62</v>
      </c>
      <c r="O63">
        <f t="shared" si="20"/>
        <v>23.324000000000002</v>
      </c>
      <c r="P63">
        <f t="shared" si="21"/>
        <v>5.1373299584132184</v>
      </c>
      <c r="Q63">
        <f t="shared" si="22"/>
        <v>256.86649792066089</v>
      </c>
      <c r="R63">
        <f t="shared" si="23"/>
        <v>101.81887719615993</v>
      </c>
      <c r="S63">
        <f t="shared" si="24"/>
        <v>20.363775439231986</v>
      </c>
      <c r="T63">
        <f t="shared" si="25"/>
        <v>4.4853127092422298</v>
      </c>
      <c r="U63">
        <f t="shared" si="26"/>
        <v>25.565529706490523</v>
      </c>
      <c r="V63">
        <f t="shared" si="27"/>
        <v>6.566928083192842E-3</v>
      </c>
      <c r="W63">
        <f t="shared" si="28"/>
        <v>51.39769241311199</v>
      </c>
      <c r="X63">
        <f t="shared" si="29"/>
        <v>-51.664355220196711</v>
      </c>
      <c r="Y63">
        <f t="shared" si="30"/>
        <v>0.99673694261856227</v>
      </c>
      <c r="Z63">
        <f t="shared" si="31"/>
        <v>0.96468628825211356</v>
      </c>
      <c r="AA63">
        <f t="shared" si="32"/>
        <v>49.839895072310277</v>
      </c>
      <c r="AB63">
        <f t="shared" si="33"/>
        <v>98.544832158338096</v>
      </c>
      <c r="AC63">
        <f t="shared" si="34"/>
        <v>19.708966431667619</v>
      </c>
      <c r="AD63">
        <f t="shared" si="35"/>
        <v>4.3269196691289178</v>
      </c>
      <c r="AE63">
        <f t="shared" si="36"/>
        <v>24.662715959753488</v>
      </c>
      <c r="AF63">
        <f t="shared" si="37"/>
        <v>6.3350254777938698E-3</v>
      </c>
      <c r="AG63">
        <f t="shared" si="0"/>
        <v>-2030.4366218137864</v>
      </c>
      <c r="AH63">
        <f t="shared" si="1"/>
        <v>-2357.3748441935813</v>
      </c>
      <c r="AI63">
        <f t="shared" si="2"/>
        <v>0</v>
      </c>
      <c r="AK63" t="b">
        <f t="shared" si="38"/>
        <v>1</v>
      </c>
      <c r="AL63" t="b">
        <f t="shared" si="39"/>
        <v>1</v>
      </c>
      <c r="AM63">
        <f t="shared" si="40"/>
        <v>-2030.4366218137861</v>
      </c>
      <c r="AN63" t="b">
        <f t="shared" si="41"/>
        <v>1</v>
      </c>
      <c r="AO63">
        <f t="shared" si="42"/>
        <v>-49.839895072310277</v>
      </c>
      <c r="AP63">
        <f>SUM(AO64:$AO$532)</f>
        <v>-1958.7343682287014</v>
      </c>
      <c r="AQ63" t="b">
        <f t="shared" si="3"/>
        <v>1</v>
      </c>
      <c r="AR63" t="b">
        <f t="shared" si="43"/>
        <v>1</v>
      </c>
      <c r="AS63" t="b">
        <f t="shared" si="44"/>
        <v>1</v>
      </c>
      <c r="AT63" t="b">
        <f t="shared" si="46"/>
        <v>1</v>
      </c>
      <c r="AU63">
        <f t="shared" si="4"/>
        <v>-2357.3748441935813</v>
      </c>
      <c r="AV63" t="b">
        <f t="shared" si="5"/>
        <v>1</v>
      </c>
      <c r="AW63" t="b">
        <f t="shared" si="6"/>
        <v>1</v>
      </c>
      <c r="AX63" t="b">
        <f t="shared" si="45"/>
        <v>1</v>
      </c>
    </row>
    <row r="64" spans="1:50" x14ac:dyDescent="0.35">
      <c r="A64">
        <v>12</v>
      </c>
      <c r="B64">
        <f t="shared" si="7"/>
        <v>0</v>
      </c>
      <c r="C64">
        <f t="shared" si="8"/>
        <v>30</v>
      </c>
      <c r="D64">
        <f t="shared" si="9"/>
        <v>3.5132643833724053E-4</v>
      </c>
      <c r="E64">
        <f t="shared" si="10"/>
        <v>2.928191860362972E-5</v>
      </c>
      <c r="F64">
        <f t="shared" si="11"/>
        <v>0.15</v>
      </c>
      <c r="G64">
        <f t="shared" si="12"/>
        <v>1.3451947011868914E-2</v>
      </c>
      <c r="H64">
        <f t="shared" si="13"/>
        <v>0.2</v>
      </c>
      <c r="I64">
        <f t="shared" si="14"/>
        <v>1.0300000000000005</v>
      </c>
      <c r="J64">
        <f t="shared" si="15"/>
        <v>2.522088501802045E-5</v>
      </c>
      <c r="K64">
        <f t="shared" si="16"/>
        <v>1.1585991989473389E-2</v>
      </c>
      <c r="L64">
        <f t="shared" si="17"/>
        <v>0</v>
      </c>
      <c r="M64">
        <f t="shared" si="18"/>
        <v>0.84970137252741351</v>
      </c>
      <c r="N64">
        <f t="shared" si="19"/>
        <v>116.62</v>
      </c>
      <c r="O64">
        <f t="shared" si="20"/>
        <v>23.324000000000002</v>
      </c>
      <c r="P64">
        <f t="shared" si="21"/>
        <v>5.1500000000000021</v>
      </c>
      <c r="Q64">
        <f t="shared" si="22"/>
        <v>257.50000000000011</v>
      </c>
      <c r="R64">
        <f t="shared" si="23"/>
        <v>100.44627370957015</v>
      </c>
      <c r="S64">
        <f t="shared" si="24"/>
        <v>20.089254741914033</v>
      </c>
      <c r="T64">
        <f t="shared" si="25"/>
        <v>4.4357598148198125</v>
      </c>
      <c r="U64">
        <f t="shared" si="26"/>
        <v>25.22088501802045</v>
      </c>
      <c r="V64">
        <f t="shared" si="27"/>
        <v>6.4943778921402687E-3</v>
      </c>
      <c r="W64">
        <f t="shared" si="28"/>
        <v>50.693879756923707</v>
      </c>
      <c r="X64">
        <f t="shared" si="29"/>
        <v>-50.956947726697045</v>
      </c>
      <c r="Y64">
        <f t="shared" si="30"/>
        <v>0.99673694261856227</v>
      </c>
      <c r="Z64">
        <f t="shared" si="31"/>
        <v>0.96153846153846079</v>
      </c>
      <c r="AA64">
        <f t="shared" si="32"/>
        <v>48.997065121824036</v>
      </c>
      <c r="AB64">
        <f t="shared" si="33"/>
        <v>96.899142953641089</v>
      </c>
      <c r="AC64">
        <f t="shared" si="34"/>
        <v>19.37982859072822</v>
      </c>
      <c r="AD64">
        <f t="shared" si="35"/>
        <v>4.2651536680959703</v>
      </c>
      <c r="AE64">
        <f t="shared" si="36"/>
        <v>24.250850978865799</v>
      </c>
      <c r="AF64">
        <f t="shared" si="37"/>
        <v>6.2445941270579458E-3</v>
      </c>
      <c r="AG64">
        <f t="shared" si="0"/>
        <v>-1986.1267952311548</v>
      </c>
      <c r="AH64">
        <f t="shared" si="1"/>
        <v>-2337.4409639041478</v>
      </c>
      <c r="AI64">
        <f t="shared" si="2"/>
        <v>0</v>
      </c>
      <c r="AK64" t="b">
        <f t="shared" si="38"/>
        <v>1</v>
      </c>
      <c r="AL64" t="b">
        <f t="shared" si="39"/>
        <v>1</v>
      </c>
      <c r="AM64">
        <f t="shared" si="40"/>
        <v>-1986.126795231155</v>
      </c>
      <c r="AN64" t="b">
        <f t="shared" si="41"/>
        <v>1</v>
      </c>
      <c r="AO64">
        <f t="shared" si="42"/>
        <v>-48.997065121824036</v>
      </c>
      <c r="AP64">
        <f>SUM(AO65:$AO$532)</f>
        <v>-1909.7373031068755</v>
      </c>
      <c r="AQ64" t="b">
        <f t="shared" si="3"/>
        <v>1</v>
      </c>
      <c r="AR64" t="b">
        <f t="shared" si="43"/>
        <v>1</v>
      </c>
      <c r="AS64" t="b">
        <f t="shared" si="44"/>
        <v>1</v>
      </c>
      <c r="AT64" t="b">
        <f t="shared" si="46"/>
        <v>1</v>
      </c>
      <c r="AU64">
        <f t="shared" si="4"/>
        <v>-2337.4409639041482</v>
      </c>
      <c r="AV64" t="b">
        <f t="shared" si="5"/>
        <v>1</v>
      </c>
      <c r="AW64" t="b">
        <f t="shared" si="6"/>
        <v>1</v>
      </c>
      <c r="AX64" t="b">
        <f t="shared" si="45"/>
        <v>1</v>
      </c>
    </row>
    <row r="65" spans="1:50" x14ac:dyDescent="0.35">
      <c r="A65">
        <v>13</v>
      </c>
      <c r="B65">
        <f t="shared" si="7"/>
        <v>1</v>
      </c>
      <c r="C65">
        <f t="shared" si="8"/>
        <v>31</v>
      </c>
      <c r="D65">
        <f t="shared" si="9"/>
        <v>3.7145797711801709E-4</v>
      </c>
      <c r="E65">
        <f t="shared" si="10"/>
        <v>3.0960102786248278E-5</v>
      </c>
      <c r="F65">
        <f t="shared" si="11"/>
        <v>0.1</v>
      </c>
      <c r="G65">
        <f t="shared" si="12"/>
        <v>8.7416109546967213E-3</v>
      </c>
      <c r="H65">
        <f t="shared" si="13"/>
        <v>0.02</v>
      </c>
      <c r="I65">
        <f t="shared" si="14"/>
        <v>1.0325402578654732</v>
      </c>
      <c r="J65">
        <f t="shared" si="15"/>
        <v>2.6306841831064962E-5</v>
      </c>
      <c r="K65">
        <f t="shared" si="16"/>
        <v>7.4275288621297444E-3</v>
      </c>
      <c r="L65">
        <f t="shared" si="17"/>
        <v>0</v>
      </c>
      <c r="M65">
        <f t="shared" si="18"/>
        <v>0.84224753682345277</v>
      </c>
      <c r="N65">
        <f t="shared" si="19"/>
        <v>116.62</v>
      </c>
      <c r="O65">
        <f t="shared" si="20"/>
        <v>2.3324000000000003</v>
      </c>
      <c r="P65">
        <f t="shared" si="21"/>
        <v>5.1627012893273658</v>
      </c>
      <c r="Q65">
        <f t="shared" si="22"/>
        <v>258.13506446636831</v>
      </c>
      <c r="R65">
        <f t="shared" si="23"/>
        <v>99.092174064146974</v>
      </c>
      <c r="S65">
        <f t="shared" si="24"/>
        <v>1.9818434812829395</v>
      </c>
      <c r="T65">
        <f t="shared" si="25"/>
        <v>4.3867543714905102</v>
      </c>
      <c r="U65">
        <f t="shared" si="26"/>
        <v>26.306841831064961</v>
      </c>
      <c r="V65">
        <f t="shared" si="27"/>
        <v>6.7907183119685086E-3</v>
      </c>
      <c r="W65">
        <f t="shared" si="28"/>
        <v>66.409943661996607</v>
      </c>
      <c r="X65">
        <f t="shared" si="29"/>
        <v>-66.727857614488201</v>
      </c>
      <c r="Y65">
        <f t="shared" si="30"/>
        <v>0.99673694261856227</v>
      </c>
      <c r="Z65">
        <f t="shared" si="31"/>
        <v>0.95840090636400144</v>
      </c>
      <c r="AA65">
        <f t="shared" si="32"/>
        <v>63.952039217453532</v>
      </c>
      <c r="AB65">
        <f t="shared" si="33"/>
        <v>95.280936600141246</v>
      </c>
      <c r="AC65">
        <f t="shared" si="34"/>
        <v>1.9056187320028251</v>
      </c>
      <c r="AD65">
        <f t="shared" si="35"/>
        <v>4.2042693656327508</v>
      </c>
      <c r="AE65">
        <f t="shared" si="36"/>
        <v>25.212501054467086</v>
      </c>
      <c r="AF65">
        <f t="shared" si="37"/>
        <v>6.5082305850532405E-3</v>
      </c>
      <c r="AG65">
        <f t="shared" si="0"/>
        <v>-1925.9009999187062</v>
      </c>
      <c r="AH65">
        <f t="shared" si="1"/>
        <v>-2286.6211128171017</v>
      </c>
      <c r="AI65">
        <f t="shared" si="2"/>
        <v>0</v>
      </c>
      <c r="AK65" t="b">
        <f t="shared" si="38"/>
        <v>1</v>
      </c>
      <c r="AL65" t="b">
        <f t="shared" si="39"/>
        <v>1</v>
      </c>
      <c r="AM65">
        <f t="shared" si="40"/>
        <v>-1925.9009999187062</v>
      </c>
      <c r="AN65" t="b">
        <f t="shared" si="41"/>
        <v>1</v>
      </c>
      <c r="AO65">
        <f t="shared" si="42"/>
        <v>-63.952039217453532</v>
      </c>
      <c r="AP65">
        <f>SUM(AO66:$AO$532)</f>
        <v>-1845.7852638894224</v>
      </c>
      <c r="AQ65" t="b">
        <f t="shared" si="3"/>
        <v>1</v>
      </c>
      <c r="AR65" t="b">
        <f t="shared" si="43"/>
        <v>1</v>
      </c>
      <c r="AS65" t="b">
        <f t="shared" si="44"/>
        <v>1</v>
      </c>
      <c r="AT65" t="b">
        <f t="shared" si="46"/>
        <v>1</v>
      </c>
      <c r="AU65">
        <f t="shared" si="4"/>
        <v>-2286.6211128171017</v>
      </c>
      <c r="AV65" t="b">
        <f t="shared" si="5"/>
        <v>1</v>
      </c>
      <c r="AW65" t="b">
        <f t="shared" si="6"/>
        <v>1</v>
      </c>
      <c r="AX65" t="b">
        <f t="shared" si="45"/>
        <v>1</v>
      </c>
    </row>
    <row r="66" spans="1:50" x14ac:dyDescent="0.35">
      <c r="A66">
        <v>14</v>
      </c>
      <c r="B66">
        <f t="shared" si="7"/>
        <v>1</v>
      </c>
      <c r="C66">
        <f t="shared" si="8"/>
        <v>31</v>
      </c>
      <c r="D66">
        <f t="shared" si="9"/>
        <v>3.7145797711801709E-4</v>
      </c>
      <c r="E66">
        <f t="shared" si="10"/>
        <v>3.0960102786248278E-5</v>
      </c>
      <c r="F66">
        <f t="shared" si="11"/>
        <v>0.1</v>
      </c>
      <c r="G66">
        <f t="shared" si="12"/>
        <v>8.7416109546967213E-3</v>
      </c>
      <c r="H66">
        <f t="shared" si="13"/>
        <v>0.02</v>
      </c>
      <c r="I66">
        <f t="shared" si="14"/>
        <v>1.0350867806921333</v>
      </c>
      <c r="J66">
        <f t="shared" si="15"/>
        <v>2.6076070311518529E-5</v>
      </c>
      <c r="K66">
        <f t="shared" si="16"/>
        <v>7.3623723476003346E-3</v>
      </c>
      <c r="L66">
        <f t="shared" si="17"/>
        <v>0</v>
      </c>
      <c r="M66">
        <f t="shared" si="18"/>
        <v>0.83485908840554102</v>
      </c>
      <c r="N66">
        <f t="shared" si="19"/>
        <v>116.62</v>
      </c>
      <c r="O66">
        <f t="shared" si="20"/>
        <v>2.3324000000000003</v>
      </c>
      <c r="P66">
        <f t="shared" si="21"/>
        <v>5.1754339034606662</v>
      </c>
      <c r="Q66">
        <f t="shared" si="22"/>
        <v>258.77169517303332</v>
      </c>
      <c r="R66">
        <f t="shared" si="23"/>
        <v>98.222907744351062</v>
      </c>
      <c r="S66">
        <f t="shared" si="24"/>
        <v>1.9644581548870212</v>
      </c>
      <c r="T66">
        <f t="shared" si="25"/>
        <v>4.3589964571823332</v>
      </c>
      <c r="U66">
        <f t="shared" si="26"/>
        <v>26.076070311518528</v>
      </c>
      <c r="V66">
        <f t="shared" si="27"/>
        <v>6.7477489179628564E-3</v>
      </c>
      <c r="W66">
        <f t="shared" si="28"/>
        <v>65.816635071845226</v>
      </c>
      <c r="X66">
        <f t="shared" si="29"/>
        <v>-66.131760187639031</v>
      </c>
      <c r="Y66">
        <f t="shared" si="30"/>
        <v>0.99673694261856227</v>
      </c>
      <c r="Z66">
        <f t="shared" si="31"/>
        <v>0.95527358921211381</v>
      </c>
      <c r="AA66">
        <f t="shared" si="32"/>
        <v>63.173923915360703</v>
      </c>
      <c r="AB66">
        <f t="shared" si="33"/>
        <v>94.136923807893751</v>
      </c>
      <c r="AC66">
        <f t="shared" si="34"/>
        <v>1.8827384761578752</v>
      </c>
      <c r="AD66">
        <f t="shared" si="35"/>
        <v>4.1640341910154559</v>
      </c>
      <c r="AE66">
        <f t="shared" si="36"/>
        <v>24.909781279031748</v>
      </c>
      <c r="AF66">
        <f t="shared" si="37"/>
        <v>6.445946327964535E-3</v>
      </c>
      <c r="AG66">
        <f t="shared" si="0"/>
        <v>-1866.0741384510779</v>
      </c>
      <c r="AH66">
        <f t="shared" si="1"/>
        <v>-2235.1965312074485</v>
      </c>
      <c r="AI66">
        <f t="shared" si="2"/>
        <v>0</v>
      </c>
      <c r="AK66" t="b">
        <f t="shared" si="38"/>
        <v>1</v>
      </c>
      <c r="AL66" t="b">
        <f t="shared" si="39"/>
        <v>1</v>
      </c>
      <c r="AM66">
        <f t="shared" si="40"/>
        <v>-1866.0741384510777</v>
      </c>
      <c r="AN66" t="b">
        <f t="shared" si="41"/>
        <v>1</v>
      </c>
      <c r="AO66">
        <f t="shared" si="42"/>
        <v>-63.173923915360703</v>
      </c>
      <c r="AP66">
        <f>SUM(AO67:$AO$532)</f>
        <v>-1782.6113399740625</v>
      </c>
      <c r="AQ66" t="b">
        <f t="shared" si="3"/>
        <v>1</v>
      </c>
      <c r="AR66" t="b">
        <f t="shared" si="43"/>
        <v>1</v>
      </c>
      <c r="AS66" t="b">
        <f t="shared" si="44"/>
        <v>1</v>
      </c>
      <c r="AT66" t="b">
        <f t="shared" si="46"/>
        <v>1</v>
      </c>
      <c r="AU66">
        <f t="shared" si="4"/>
        <v>-2235.196531207449</v>
      </c>
      <c r="AV66" t="b">
        <f t="shared" si="5"/>
        <v>1</v>
      </c>
      <c r="AW66" t="b">
        <f t="shared" si="6"/>
        <v>1</v>
      </c>
      <c r="AX66" t="b">
        <f t="shared" si="45"/>
        <v>1</v>
      </c>
    </row>
    <row r="67" spans="1:50" x14ac:dyDescent="0.35">
      <c r="A67">
        <v>15</v>
      </c>
      <c r="B67">
        <f t="shared" si="7"/>
        <v>1</v>
      </c>
      <c r="C67">
        <f t="shared" si="8"/>
        <v>31</v>
      </c>
      <c r="D67">
        <f t="shared" si="9"/>
        <v>3.7145797711801709E-4</v>
      </c>
      <c r="E67">
        <f t="shared" si="10"/>
        <v>3.0960102786248278E-5</v>
      </c>
      <c r="F67">
        <f t="shared" si="11"/>
        <v>0.1</v>
      </c>
      <c r="G67">
        <f t="shared" si="12"/>
        <v>8.7416109546967213E-3</v>
      </c>
      <c r="H67">
        <f t="shared" si="13"/>
        <v>0.02</v>
      </c>
      <c r="I67">
        <f t="shared" si="14"/>
        <v>1.0376395839310655</v>
      </c>
      <c r="J67">
        <f t="shared" si="15"/>
        <v>2.5847323189069089E-5</v>
      </c>
      <c r="K67">
        <f t="shared" si="16"/>
        <v>7.2977874055904562E-3</v>
      </c>
      <c r="L67">
        <f t="shared" si="17"/>
        <v>0</v>
      </c>
      <c r="M67">
        <f t="shared" si="18"/>
        <v>0.8275354536767614</v>
      </c>
      <c r="N67">
        <f t="shared" si="19"/>
        <v>116.62</v>
      </c>
      <c r="O67">
        <f t="shared" si="20"/>
        <v>2.3324000000000003</v>
      </c>
      <c r="P67">
        <f t="shared" si="21"/>
        <v>5.1881979196553276</v>
      </c>
      <c r="Q67">
        <f t="shared" si="22"/>
        <v>259.40989598276639</v>
      </c>
      <c r="R67">
        <f t="shared" si="23"/>
        <v>97.361266889854193</v>
      </c>
      <c r="S67">
        <f t="shared" si="24"/>
        <v>1.9472253377970838</v>
      </c>
      <c r="T67">
        <f t="shared" si="25"/>
        <v>4.3314141856709716</v>
      </c>
      <c r="U67">
        <f t="shared" si="26"/>
        <v>25.84732318906909</v>
      </c>
      <c r="V67">
        <f t="shared" si="27"/>
        <v>6.7050514199093582E-3</v>
      </c>
      <c r="W67">
        <f t="shared" si="28"/>
        <v>65.228599125897148</v>
      </c>
      <c r="X67">
        <f t="shared" si="29"/>
        <v>-65.54095986950648</v>
      </c>
      <c r="Y67">
        <f t="shared" si="30"/>
        <v>0.99673694261856227</v>
      </c>
      <c r="Z67">
        <f t="shared" si="31"/>
        <v>0.95215647667554271</v>
      </c>
      <c r="AA67">
        <f t="shared" si="32"/>
        <v>62.405249427282442</v>
      </c>
      <c r="AB67">
        <f t="shared" si="33"/>
        <v>93.006646872109556</v>
      </c>
      <c r="AC67">
        <f t="shared" si="34"/>
        <v>1.8601329374421911</v>
      </c>
      <c r="AD67">
        <f t="shared" si="35"/>
        <v>4.1241840700509371</v>
      </c>
      <c r="AE67">
        <f t="shared" si="36"/>
        <v>24.610696179198076</v>
      </c>
      <c r="AF67">
        <f t="shared" si="37"/>
        <v>6.384258135909239E-3</v>
      </c>
      <c r="AG67">
        <f t="shared" si="0"/>
        <v>-1806.6422197251513</v>
      </c>
      <c r="AH67">
        <f t="shared" si="1"/>
        <v>-2183.1599017277063</v>
      </c>
      <c r="AI67">
        <f t="shared" si="2"/>
        <v>0</v>
      </c>
      <c r="AK67" t="b">
        <f t="shared" si="38"/>
        <v>1</v>
      </c>
      <c r="AL67" t="b">
        <f t="shared" si="39"/>
        <v>1</v>
      </c>
      <c r="AM67">
        <f t="shared" si="40"/>
        <v>-1806.6422197251513</v>
      </c>
      <c r="AN67" t="b">
        <f t="shared" si="41"/>
        <v>1</v>
      </c>
      <c r="AO67">
        <f t="shared" si="42"/>
        <v>-62.405249427282442</v>
      </c>
      <c r="AP67">
        <f>SUM(AO68:$AO$532)</f>
        <v>-1720.2060905467811</v>
      </c>
      <c r="AQ67" t="b">
        <f t="shared" si="3"/>
        <v>1</v>
      </c>
      <c r="AR67" t="b">
        <f t="shared" si="43"/>
        <v>1</v>
      </c>
      <c r="AS67" t="b">
        <f t="shared" si="44"/>
        <v>1</v>
      </c>
      <c r="AT67" t="b">
        <f t="shared" si="46"/>
        <v>1</v>
      </c>
      <c r="AU67">
        <f t="shared" si="4"/>
        <v>-2183.1599017277063</v>
      </c>
      <c r="AV67" t="b">
        <f t="shared" si="5"/>
        <v>1</v>
      </c>
      <c r="AW67" t="b">
        <f t="shared" si="6"/>
        <v>1</v>
      </c>
      <c r="AX67" t="b">
        <f t="shared" si="45"/>
        <v>1</v>
      </c>
    </row>
    <row r="68" spans="1:50" x14ac:dyDescent="0.35">
      <c r="A68">
        <v>16</v>
      </c>
      <c r="B68">
        <f t="shared" si="7"/>
        <v>1</v>
      </c>
      <c r="C68">
        <f t="shared" si="8"/>
        <v>31</v>
      </c>
      <c r="D68">
        <f t="shared" si="9"/>
        <v>3.7145797711801709E-4</v>
      </c>
      <c r="E68">
        <f t="shared" si="10"/>
        <v>3.0960102786248278E-5</v>
      </c>
      <c r="F68">
        <f t="shared" si="11"/>
        <v>0.1</v>
      </c>
      <c r="G68">
        <f t="shared" si="12"/>
        <v>8.7416109546967213E-3</v>
      </c>
      <c r="H68">
        <f t="shared" si="13"/>
        <v>0.02</v>
      </c>
      <c r="I68">
        <f t="shared" si="14"/>
        <v>1.0401986830714602</v>
      </c>
      <c r="J68">
        <f t="shared" si="15"/>
        <v>2.5620582705097135E-5</v>
      </c>
      <c r="K68">
        <f t="shared" si="16"/>
        <v>7.2337690220942589E-3</v>
      </c>
      <c r="L68">
        <f t="shared" si="17"/>
        <v>0</v>
      </c>
      <c r="M68">
        <f t="shared" si="18"/>
        <v>0.82027606407196207</v>
      </c>
      <c r="N68">
        <f t="shared" si="19"/>
        <v>116.62</v>
      </c>
      <c r="O68">
        <f t="shared" si="20"/>
        <v>2.3324000000000003</v>
      </c>
      <c r="P68">
        <f t="shared" si="21"/>
        <v>5.200993415357301</v>
      </c>
      <c r="Q68">
        <f t="shared" si="22"/>
        <v>260.04967076786505</v>
      </c>
      <c r="R68">
        <f t="shared" si="23"/>
        <v>96.507184607783913</v>
      </c>
      <c r="S68">
        <f t="shared" si="24"/>
        <v>1.9301436921556783</v>
      </c>
      <c r="T68">
        <f t="shared" si="25"/>
        <v>4.3040064455475529</v>
      </c>
      <c r="U68">
        <f t="shared" si="26"/>
        <v>25.620582705097135</v>
      </c>
      <c r="V68">
        <f t="shared" si="27"/>
        <v>6.6626240973413674E-3</v>
      </c>
      <c r="W68">
        <f t="shared" si="28"/>
        <v>64.645789140886194</v>
      </c>
      <c r="X68">
        <f t="shared" si="29"/>
        <v>-64.955409762214344</v>
      </c>
      <c r="Y68">
        <f t="shared" si="30"/>
        <v>0.99673694261856227</v>
      </c>
      <c r="Z68">
        <f t="shared" si="31"/>
        <v>0.94904953545604287</v>
      </c>
      <c r="AA68">
        <f t="shared" si="32"/>
        <v>61.645901460186444</v>
      </c>
      <c r="AB68">
        <f t="shared" si="33"/>
        <v>91.889940870023693</v>
      </c>
      <c r="AC68">
        <f t="shared" si="34"/>
        <v>1.837798817400474</v>
      </c>
      <c r="AD68">
        <f t="shared" si="35"/>
        <v>4.0847153177467197</v>
      </c>
      <c r="AE68">
        <f t="shared" si="36"/>
        <v>24.315202114385563</v>
      </c>
      <c r="AF68">
        <f t="shared" si="37"/>
        <v>6.3231603045000619E-3</v>
      </c>
      <c r="AG68">
        <f t="shared" si="0"/>
        <v>-1747.6012864698514</v>
      </c>
      <c r="AH68">
        <f t="shared" si="1"/>
        <v>-2130.5038181835034</v>
      </c>
      <c r="AI68">
        <f t="shared" si="2"/>
        <v>0</v>
      </c>
      <c r="AK68" t="b">
        <f t="shared" si="38"/>
        <v>1</v>
      </c>
      <c r="AL68" t="b">
        <f t="shared" si="39"/>
        <v>1</v>
      </c>
      <c r="AM68">
        <f t="shared" si="40"/>
        <v>-1747.6012864698514</v>
      </c>
      <c r="AN68" t="b">
        <f t="shared" si="41"/>
        <v>1</v>
      </c>
      <c r="AO68">
        <f t="shared" si="42"/>
        <v>-61.645901460186444</v>
      </c>
      <c r="AP68">
        <f>SUM(AO69:$AO$532)</f>
        <v>-1658.5601890865955</v>
      </c>
      <c r="AQ68" t="b">
        <f t="shared" si="3"/>
        <v>1</v>
      </c>
      <c r="AR68" t="b">
        <f t="shared" si="43"/>
        <v>1</v>
      </c>
      <c r="AS68" t="b">
        <f t="shared" si="44"/>
        <v>1</v>
      </c>
      <c r="AT68" t="b">
        <f t="shared" si="46"/>
        <v>1</v>
      </c>
      <c r="AU68">
        <f t="shared" si="4"/>
        <v>-2130.5038181835034</v>
      </c>
      <c r="AV68" t="b">
        <f t="shared" si="5"/>
        <v>1</v>
      </c>
      <c r="AW68" t="b">
        <f t="shared" si="6"/>
        <v>1</v>
      </c>
      <c r="AX68" t="b">
        <f t="shared" si="45"/>
        <v>1</v>
      </c>
    </row>
    <row r="69" spans="1:50" x14ac:dyDescent="0.35">
      <c r="A69">
        <v>17</v>
      </c>
      <c r="B69">
        <f t="shared" si="7"/>
        <v>1</v>
      </c>
      <c r="C69">
        <f t="shared" si="8"/>
        <v>31</v>
      </c>
      <c r="D69">
        <f t="shared" si="9"/>
        <v>3.7145797711801709E-4</v>
      </c>
      <c r="E69">
        <f t="shared" si="10"/>
        <v>3.0960102786248278E-5</v>
      </c>
      <c r="F69">
        <f t="shared" si="11"/>
        <v>0.1</v>
      </c>
      <c r="G69">
        <f t="shared" si="12"/>
        <v>8.7416109546967213E-3</v>
      </c>
      <c r="H69">
        <f t="shared" si="13"/>
        <v>0.02</v>
      </c>
      <c r="I69">
        <f t="shared" si="14"/>
        <v>1.0427640936407094</v>
      </c>
      <c r="J69">
        <f t="shared" si="15"/>
        <v>2.5395831256767125E-5</v>
      </c>
      <c r="K69">
        <f t="shared" si="16"/>
        <v>7.1703122270902562E-3</v>
      </c>
      <c r="L69">
        <f t="shared" si="17"/>
        <v>0</v>
      </c>
      <c r="M69">
        <f t="shared" si="18"/>
        <v>0.81308035601361506</v>
      </c>
      <c r="N69">
        <f t="shared" si="19"/>
        <v>116.62</v>
      </c>
      <c r="O69">
        <f t="shared" si="20"/>
        <v>2.3324000000000003</v>
      </c>
      <c r="P69">
        <f t="shared" si="21"/>
        <v>5.2138204682035472</v>
      </c>
      <c r="Q69">
        <f t="shared" si="22"/>
        <v>260.69102341017737</v>
      </c>
      <c r="R69">
        <f t="shared" si="23"/>
        <v>95.660594592072215</v>
      </c>
      <c r="S69">
        <f t="shared" si="24"/>
        <v>1.9132118918414442</v>
      </c>
      <c r="T69">
        <f t="shared" si="25"/>
        <v>4.2767721324358403</v>
      </c>
      <c r="U69">
        <f t="shared" si="26"/>
        <v>25.395831256767124</v>
      </c>
      <c r="V69">
        <f t="shared" si="27"/>
        <v>6.6204652406787927E-3</v>
      </c>
      <c r="W69">
        <f t="shared" si="28"/>
        <v>64.068158845787138</v>
      </c>
      <c r="X69">
        <f t="shared" si="29"/>
        <v>-64.375063382009898</v>
      </c>
      <c r="Y69">
        <f t="shared" si="30"/>
        <v>0.99673694261856227</v>
      </c>
      <c r="Z69">
        <f t="shared" si="31"/>
        <v>0.945952732364023</v>
      </c>
      <c r="AA69">
        <f t="shared" si="32"/>
        <v>60.895767102319432</v>
      </c>
      <c r="AB69">
        <f t="shared" si="33"/>
        <v>90.786642859054979</v>
      </c>
      <c r="AC69">
        <f t="shared" si="34"/>
        <v>1.8157328571810996</v>
      </c>
      <c r="AD69">
        <f t="shared" si="35"/>
        <v>4.0456242843759922</v>
      </c>
      <c r="AE69">
        <f t="shared" si="36"/>
        <v>24.023255967994523</v>
      </c>
      <c r="AF69">
        <f t="shared" si="37"/>
        <v>6.2626471839411432E-3</v>
      </c>
      <c r="AG69">
        <f t="shared" si="0"/>
        <v>-1688.9474149427797</v>
      </c>
      <c r="AH69">
        <f t="shared" si="1"/>
        <v>-2077.2207844540499</v>
      </c>
      <c r="AI69">
        <f t="shared" si="2"/>
        <v>0</v>
      </c>
      <c r="AK69" t="b">
        <f t="shared" si="38"/>
        <v>1</v>
      </c>
      <c r="AL69" t="b">
        <f t="shared" si="39"/>
        <v>1</v>
      </c>
      <c r="AM69">
        <f t="shared" si="40"/>
        <v>-1688.9474149427801</v>
      </c>
      <c r="AN69" t="b">
        <f t="shared" si="41"/>
        <v>1</v>
      </c>
      <c r="AO69">
        <f t="shared" si="42"/>
        <v>-60.895767102319432</v>
      </c>
      <c r="AP69">
        <f>SUM(AO70:$AO$532)</f>
        <v>-1597.6644219842733</v>
      </c>
      <c r="AQ69" t="b">
        <f t="shared" si="3"/>
        <v>1</v>
      </c>
      <c r="AR69" t="b">
        <f t="shared" si="43"/>
        <v>1</v>
      </c>
      <c r="AS69" t="b">
        <f t="shared" si="44"/>
        <v>1</v>
      </c>
      <c r="AT69" t="b">
        <f t="shared" si="46"/>
        <v>1</v>
      </c>
      <c r="AU69">
        <f t="shared" si="4"/>
        <v>-2077.2207844540499</v>
      </c>
      <c r="AV69" t="b">
        <f t="shared" si="5"/>
        <v>1</v>
      </c>
      <c r="AW69" t="b">
        <f t="shared" si="6"/>
        <v>1</v>
      </c>
      <c r="AX69" t="b">
        <f t="shared" si="45"/>
        <v>1</v>
      </c>
    </row>
    <row r="70" spans="1:50" x14ac:dyDescent="0.35">
      <c r="A70">
        <v>18</v>
      </c>
      <c r="B70">
        <f t="shared" si="7"/>
        <v>1</v>
      </c>
      <c r="C70">
        <f t="shared" si="8"/>
        <v>31</v>
      </c>
      <c r="D70">
        <f t="shared" si="9"/>
        <v>3.7145797711801709E-4</v>
      </c>
      <c r="E70">
        <f t="shared" si="10"/>
        <v>3.0960102786248278E-5</v>
      </c>
      <c r="F70">
        <f t="shared" si="11"/>
        <v>0.1</v>
      </c>
      <c r="G70">
        <f t="shared" si="12"/>
        <v>8.7416109546967213E-3</v>
      </c>
      <c r="H70">
        <f t="shared" si="13"/>
        <v>0.02</v>
      </c>
      <c r="I70">
        <f t="shared" si="14"/>
        <v>1.0453358312044991</v>
      </c>
      <c r="J70">
        <f t="shared" si="15"/>
        <v>2.5173051395660864E-5</v>
      </c>
      <c r="K70">
        <f t="shared" si="16"/>
        <v>7.1074120941554833E-3</v>
      </c>
      <c r="L70">
        <f t="shared" si="17"/>
        <v>0</v>
      </c>
      <c r="M70">
        <f t="shared" si="18"/>
        <v>0.80594777086806391</v>
      </c>
      <c r="N70">
        <f t="shared" si="19"/>
        <v>116.62</v>
      </c>
      <c r="O70">
        <f t="shared" si="20"/>
        <v>2.3324000000000003</v>
      </c>
      <c r="P70">
        <f t="shared" si="21"/>
        <v>5.2266791560224952</v>
      </c>
      <c r="Q70">
        <f t="shared" si="22"/>
        <v>261.33395780112477</v>
      </c>
      <c r="R70">
        <f t="shared" si="23"/>
        <v>94.821431118307785</v>
      </c>
      <c r="S70">
        <f t="shared" si="24"/>
        <v>1.8964286223661557</v>
      </c>
      <c r="T70">
        <f t="shared" si="25"/>
        <v>4.2497101489477114</v>
      </c>
      <c r="U70">
        <f t="shared" si="26"/>
        <v>25.173051395660863</v>
      </c>
      <c r="V70">
        <f t="shared" si="27"/>
        <v>6.5785731511591814E-3</v>
      </c>
      <c r="W70">
        <f t="shared" si="28"/>
        <v>63.495662378181891</v>
      </c>
      <c r="X70">
        <f t="shared" si="29"/>
        <v>-63.799874655613792</v>
      </c>
      <c r="Y70">
        <f t="shared" si="30"/>
        <v>0.99673694261856227</v>
      </c>
      <c r="Z70">
        <f t="shared" si="31"/>
        <v>0.94286603431819138</v>
      </c>
      <c r="AA70">
        <f t="shared" si="32"/>
        <v>60.154734806536268</v>
      </c>
      <c r="AB70">
        <f t="shared" si="33"/>
        <v>89.696591853030242</v>
      </c>
      <c r="AC70">
        <f t="shared" si="34"/>
        <v>1.793931837060605</v>
      </c>
      <c r="AD70">
        <f t="shared" si="35"/>
        <v>4.0069073551400987</v>
      </c>
      <c r="AE70">
        <f t="shared" si="36"/>
        <v>23.734815141114773</v>
      </c>
      <c r="AF70">
        <f t="shared" si="37"/>
        <v>6.2027131785055848E-3</v>
      </c>
      <c r="AG70">
        <f t="shared" si="0"/>
        <v>-1630.676714629506</v>
      </c>
      <c r="AH70">
        <f t="shared" si="1"/>
        <v>-2023.3032133994857</v>
      </c>
      <c r="AI70">
        <f t="shared" si="2"/>
        <v>0</v>
      </c>
      <c r="AK70" t="b">
        <f t="shared" si="38"/>
        <v>1</v>
      </c>
      <c r="AL70" t="b">
        <f t="shared" si="39"/>
        <v>1</v>
      </c>
      <c r="AM70">
        <f t="shared" si="40"/>
        <v>-1630.676714629506</v>
      </c>
      <c r="AN70" t="b">
        <f t="shared" si="41"/>
        <v>1</v>
      </c>
      <c r="AO70">
        <f t="shared" si="42"/>
        <v>-60.154734806536268</v>
      </c>
      <c r="AP70">
        <f>SUM(AO71:$AO$532)</f>
        <v>-1537.5096871777364</v>
      </c>
      <c r="AQ70" t="b">
        <f t="shared" si="3"/>
        <v>1</v>
      </c>
      <c r="AR70" t="b">
        <f t="shared" si="43"/>
        <v>1</v>
      </c>
      <c r="AS70" t="b">
        <f t="shared" si="44"/>
        <v>1</v>
      </c>
      <c r="AT70" t="b">
        <f t="shared" si="46"/>
        <v>1</v>
      </c>
      <c r="AU70">
        <f t="shared" si="4"/>
        <v>-2023.3032133994857</v>
      </c>
      <c r="AV70" t="b">
        <f t="shared" si="5"/>
        <v>1</v>
      </c>
      <c r="AW70" t="b">
        <f t="shared" si="6"/>
        <v>1</v>
      </c>
      <c r="AX70" t="b">
        <f t="shared" si="45"/>
        <v>1</v>
      </c>
    </row>
    <row r="71" spans="1:50" x14ac:dyDescent="0.35">
      <c r="A71">
        <v>19</v>
      </c>
      <c r="B71">
        <f t="shared" si="7"/>
        <v>1</v>
      </c>
      <c r="C71">
        <f t="shared" si="8"/>
        <v>31</v>
      </c>
      <c r="D71">
        <f t="shared" si="9"/>
        <v>3.7145797711801709E-4</v>
      </c>
      <c r="E71">
        <f t="shared" si="10"/>
        <v>3.0960102786248278E-5</v>
      </c>
      <c r="F71">
        <f t="shared" si="11"/>
        <v>0.1</v>
      </c>
      <c r="G71">
        <f t="shared" si="12"/>
        <v>8.7416109546967213E-3</v>
      </c>
      <c r="H71">
        <f t="shared" si="13"/>
        <v>0.02</v>
      </c>
      <c r="I71">
        <f t="shared" si="14"/>
        <v>1.0479139113669047</v>
      </c>
      <c r="J71">
        <f t="shared" si="15"/>
        <v>2.4952225826422935E-5</v>
      </c>
      <c r="K71">
        <f t="shared" si="16"/>
        <v>7.0450637400830424E-3</v>
      </c>
      <c r="L71">
        <f t="shared" si="17"/>
        <v>0</v>
      </c>
      <c r="M71">
        <f t="shared" si="18"/>
        <v>0.7988777549021544</v>
      </c>
      <c r="N71">
        <f t="shared" si="19"/>
        <v>116.62</v>
      </c>
      <c r="O71">
        <f t="shared" si="20"/>
        <v>2.3324000000000003</v>
      </c>
      <c r="P71">
        <f t="shared" si="21"/>
        <v>5.2395695568345237</v>
      </c>
      <c r="Q71">
        <f t="shared" si="22"/>
        <v>261.9784778417262</v>
      </c>
      <c r="R71">
        <f t="shared" si="23"/>
        <v>93.989629038633623</v>
      </c>
      <c r="S71">
        <f t="shared" si="24"/>
        <v>1.8797925807726725</v>
      </c>
      <c r="T71">
        <f t="shared" si="25"/>
        <v>4.2228194046389538</v>
      </c>
      <c r="U71">
        <f t="shared" si="26"/>
        <v>24.952225826422936</v>
      </c>
      <c r="V71">
        <f t="shared" si="27"/>
        <v>6.5369461407692887E-3</v>
      </c>
      <c r="W71">
        <f t="shared" si="28"/>
        <v>62.928254280658294</v>
      </c>
      <c r="X71">
        <f t="shared" si="29"/>
        <v>-63.229797916602223</v>
      </c>
      <c r="Y71">
        <f t="shared" si="30"/>
        <v>0.99673694261856227</v>
      </c>
      <c r="Z71">
        <f t="shared" si="31"/>
        <v>0.93978940834520253</v>
      </c>
      <c r="AA71">
        <f t="shared" si="32"/>
        <v>59.422694373830332</v>
      </c>
      <c r="AB71">
        <f t="shared" si="33"/>
        <v>88.619628798694407</v>
      </c>
      <c r="AC71">
        <f t="shared" si="34"/>
        <v>1.7723925759738881</v>
      </c>
      <c r="AD71">
        <f t="shared" si="35"/>
        <v>3.9685609498342829</v>
      </c>
      <c r="AE71">
        <f t="shared" si="36"/>
        <v>23.449837546309894</v>
      </c>
      <c r="AF71">
        <f t="shared" si="37"/>
        <v>6.1433527460180246E-3</v>
      </c>
      <c r="AG71">
        <f t="shared" si="0"/>
        <v>-1572.7853279454919</v>
      </c>
      <c r="AH71">
        <f t="shared" si="1"/>
        <v>-1968.7434257549514</v>
      </c>
      <c r="AI71">
        <f t="shared" si="2"/>
        <v>0</v>
      </c>
      <c r="AK71" t="b">
        <f t="shared" si="38"/>
        <v>1</v>
      </c>
      <c r="AL71" t="b">
        <f t="shared" si="39"/>
        <v>1</v>
      </c>
      <c r="AM71">
        <f t="shared" si="40"/>
        <v>-1572.7853279454919</v>
      </c>
      <c r="AN71" t="b">
        <f t="shared" si="41"/>
        <v>1</v>
      </c>
      <c r="AO71">
        <f t="shared" si="42"/>
        <v>-59.422694373830332</v>
      </c>
      <c r="AP71">
        <f>SUM(AO72:$AO$532)</f>
        <v>-1478.0869928039065</v>
      </c>
      <c r="AQ71" t="b">
        <f t="shared" si="3"/>
        <v>1</v>
      </c>
      <c r="AR71" t="b">
        <f t="shared" si="43"/>
        <v>1</v>
      </c>
      <c r="AS71" t="b">
        <f t="shared" si="44"/>
        <v>1</v>
      </c>
      <c r="AT71" t="b">
        <f t="shared" si="46"/>
        <v>1</v>
      </c>
      <c r="AU71">
        <f t="shared" si="4"/>
        <v>-1968.7434257549512</v>
      </c>
      <c r="AV71" t="b">
        <f t="shared" si="5"/>
        <v>1</v>
      </c>
      <c r="AW71" t="b">
        <f t="shared" si="6"/>
        <v>1</v>
      </c>
      <c r="AX71" t="b">
        <f t="shared" si="45"/>
        <v>1</v>
      </c>
    </row>
    <row r="72" spans="1:50" x14ac:dyDescent="0.35">
      <c r="A72">
        <v>20</v>
      </c>
      <c r="B72">
        <f t="shared" si="7"/>
        <v>1</v>
      </c>
      <c r="C72">
        <f t="shared" si="8"/>
        <v>31</v>
      </c>
      <c r="D72">
        <f t="shared" si="9"/>
        <v>3.7145797711801709E-4</v>
      </c>
      <c r="E72">
        <f t="shared" si="10"/>
        <v>3.0960102786248278E-5</v>
      </c>
      <c r="F72">
        <f t="shared" si="11"/>
        <v>0.1</v>
      </c>
      <c r="G72">
        <f t="shared" si="12"/>
        <v>8.7416109546967213E-3</v>
      </c>
      <c r="H72">
        <f t="shared" si="13"/>
        <v>0.02</v>
      </c>
      <c r="I72">
        <f t="shared" si="14"/>
        <v>1.0504983497704854</v>
      </c>
      <c r="J72">
        <f t="shared" si="15"/>
        <v>2.4733337405417958E-5</v>
      </c>
      <c r="K72">
        <f t="shared" si="16"/>
        <v>6.9832623245029866E-3</v>
      </c>
      <c r="L72">
        <f t="shared" si="17"/>
        <v>0</v>
      </c>
      <c r="M72">
        <f t="shared" si="18"/>
        <v>0.79186975924024605</v>
      </c>
      <c r="N72">
        <f t="shared" si="19"/>
        <v>116.62</v>
      </c>
      <c r="O72">
        <f t="shared" si="20"/>
        <v>2.3324000000000003</v>
      </c>
      <c r="P72">
        <f t="shared" si="21"/>
        <v>5.2524917488524272</v>
      </c>
      <c r="Q72">
        <f t="shared" si="22"/>
        <v>262.62458744262136</v>
      </c>
      <c r="R72">
        <f t="shared" si="23"/>
        <v>93.165123776689256</v>
      </c>
      <c r="S72">
        <f t="shared" si="24"/>
        <v>1.8633024755337853</v>
      </c>
      <c r="T72">
        <f t="shared" si="25"/>
        <v>4.1960988159653176</v>
      </c>
      <c r="U72">
        <f t="shared" si="26"/>
        <v>24.733337405417959</v>
      </c>
      <c r="V72">
        <f t="shared" si="27"/>
        <v>6.4955825321770461E-3</v>
      </c>
      <c r="W72">
        <f t="shared" si="28"/>
        <v>62.365889497240026</v>
      </c>
      <c r="X72">
        <f t="shared" si="29"/>
        <v>-62.66478790182083</v>
      </c>
      <c r="Y72">
        <f t="shared" si="30"/>
        <v>0.99673694261856227</v>
      </c>
      <c r="Z72">
        <f t="shared" si="31"/>
        <v>0.93672282157930475</v>
      </c>
      <c r="AA72">
        <f t="shared" si="32"/>
        <v>58.699536937062277</v>
      </c>
      <c r="AB72">
        <f t="shared" si="33"/>
        <v>87.555596552502351</v>
      </c>
      <c r="AC72">
        <f t="shared" si="34"/>
        <v>1.7511119310500471</v>
      </c>
      <c r="AD72">
        <f t="shared" si="35"/>
        <v>3.9305815225166123</v>
      </c>
      <c r="AE72">
        <f t="shared" si="36"/>
        <v>23.168281601476071</v>
      </c>
      <c r="AF72">
        <f t="shared" si="37"/>
        <v>6.0845603973421281E-3</v>
      </c>
      <c r="AG72">
        <f t="shared" si="0"/>
        <v>-1515.2694299406251</v>
      </c>
      <c r="AH72">
        <f t="shared" si="1"/>
        <v>-1913.5336490112211</v>
      </c>
      <c r="AI72">
        <f t="shared" si="2"/>
        <v>0</v>
      </c>
      <c r="AK72" t="b">
        <f t="shared" si="38"/>
        <v>1</v>
      </c>
      <c r="AL72" t="b">
        <f t="shared" si="39"/>
        <v>1</v>
      </c>
      <c r="AM72">
        <f t="shared" si="40"/>
        <v>-1515.2694299406251</v>
      </c>
      <c r="AN72" t="b">
        <f t="shared" si="41"/>
        <v>1</v>
      </c>
      <c r="AO72">
        <f t="shared" si="42"/>
        <v>-58.699536937062277</v>
      </c>
      <c r="AP72">
        <f>SUM(AO73:$AO$532)</f>
        <v>-1419.3874558668422</v>
      </c>
      <c r="AQ72" t="b">
        <f t="shared" si="3"/>
        <v>1</v>
      </c>
      <c r="AR72" t="b">
        <f t="shared" si="43"/>
        <v>1</v>
      </c>
      <c r="AS72" t="b">
        <f t="shared" si="44"/>
        <v>1</v>
      </c>
      <c r="AT72" t="b">
        <f t="shared" si="46"/>
        <v>1</v>
      </c>
      <c r="AU72">
        <f t="shared" si="4"/>
        <v>-1913.5336490112209</v>
      </c>
      <c r="AV72" t="b">
        <f t="shared" si="5"/>
        <v>1</v>
      </c>
      <c r="AW72" t="b">
        <f t="shared" si="6"/>
        <v>1</v>
      </c>
      <c r="AX72" t="b">
        <f t="shared" si="45"/>
        <v>1</v>
      </c>
    </row>
    <row r="73" spans="1:50" x14ac:dyDescent="0.35">
      <c r="A73">
        <v>21</v>
      </c>
      <c r="B73">
        <f t="shared" si="7"/>
        <v>1</v>
      </c>
      <c r="C73">
        <f t="shared" si="8"/>
        <v>31</v>
      </c>
      <c r="D73">
        <f t="shared" si="9"/>
        <v>3.7145797711801709E-4</v>
      </c>
      <c r="E73">
        <f t="shared" si="10"/>
        <v>3.0960102786248278E-5</v>
      </c>
      <c r="F73">
        <f t="shared" si="11"/>
        <v>0.1</v>
      </c>
      <c r="G73">
        <f t="shared" si="12"/>
        <v>8.7416109546967213E-3</v>
      </c>
      <c r="H73">
        <f t="shared" si="13"/>
        <v>0.02</v>
      </c>
      <c r="I73">
        <f t="shared" si="14"/>
        <v>1.0530891620963791</v>
      </c>
      <c r="J73">
        <f t="shared" si="15"/>
        <v>2.4516369139399695E-5</v>
      </c>
      <c r="K73">
        <f t="shared" si="16"/>
        <v>6.922003049506552E-3</v>
      </c>
      <c r="L73">
        <f t="shared" si="17"/>
        <v>0</v>
      </c>
      <c r="M73">
        <f t="shared" si="18"/>
        <v>0.78492323982160017</v>
      </c>
      <c r="N73">
        <f t="shared" si="19"/>
        <v>116.62</v>
      </c>
      <c r="O73">
        <f t="shared" si="20"/>
        <v>2.3324000000000003</v>
      </c>
      <c r="P73">
        <f t="shared" si="21"/>
        <v>5.2654458104818955</v>
      </c>
      <c r="Q73">
        <f t="shared" si="22"/>
        <v>263.27229052409479</v>
      </c>
      <c r="R73">
        <f t="shared" si="23"/>
        <v>92.347851322597492</v>
      </c>
      <c r="S73">
        <f t="shared" si="24"/>
        <v>1.8469570264519499</v>
      </c>
      <c r="T73">
        <f t="shared" si="25"/>
        <v>4.1695473062388606</v>
      </c>
      <c r="U73">
        <f t="shared" si="26"/>
        <v>24.516369139399696</v>
      </c>
      <c r="V73">
        <f t="shared" si="27"/>
        <v>6.4544806586639882E-3</v>
      </c>
      <c r="W73">
        <f t="shared" si="28"/>
        <v>61.808523369848331</v>
      </c>
      <c r="X73">
        <f t="shared" si="29"/>
        <v>-62.104799747830192</v>
      </c>
      <c r="Y73">
        <f t="shared" si="30"/>
        <v>0.99673694261856227</v>
      </c>
      <c r="Z73">
        <f t="shared" si="31"/>
        <v>0.93366624126198916</v>
      </c>
      <c r="AA73">
        <f t="shared" si="32"/>
        <v>57.985154944885167</v>
      </c>
      <c r="AB73">
        <f t="shared" si="33"/>
        <v>86.504339857689658</v>
      </c>
      <c r="AC73">
        <f t="shared" si="34"/>
        <v>1.7300867971537932</v>
      </c>
      <c r="AD73">
        <f t="shared" si="35"/>
        <v>3.8929655611800889</v>
      </c>
      <c r="AE73">
        <f t="shared" si="36"/>
        <v>22.890106223774744</v>
      </c>
      <c r="AF73">
        <f t="shared" si="37"/>
        <v>6.0263306958730136E-3</v>
      </c>
      <c r="AG73">
        <f t="shared" si="0"/>
        <v>-1458.1252280063413</v>
      </c>
      <c r="AH73">
        <f t="shared" si="1"/>
        <v>-1857.6660162817304</v>
      </c>
      <c r="AI73">
        <f t="shared" si="2"/>
        <v>0</v>
      </c>
      <c r="AK73" t="b">
        <f t="shared" si="38"/>
        <v>1</v>
      </c>
      <c r="AL73" t="b">
        <f t="shared" si="39"/>
        <v>1</v>
      </c>
      <c r="AM73">
        <f t="shared" si="40"/>
        <v>-1458.1252280063416</v>
      </c>
      <c r="AN73" t="b">
        <f t="shared" si="41"/>
        <v>1</v>
      </c>
      <c r="AO73">
        <f t="shared" si="42"/>
        <v>-57.985154944885167</v>
      </c>
      <c r="AP73">
        <f>SUM(AO74:$AO$532)</f>
        <v>-1361.402300921955</v>
      </c>
      <c r="AQ73" t="b">
        <f t="shared" si="3"/>
        <v>1</v>
      </c>
      <c r="AR73" t="b">
        <f t="shared" si="43"/>
        <v>1</v>
      </c>
      <c r="AS73" t="b">
        <f t="shared" si="44"/>
        <v>1</v>
      </c>
      <c r="AT73" t="b">
        <f t="shared" si="46"/>
        <v>1</v>
      </c>
      <c r="AU73">
        <f t="shared" si="4"/>
        <v>-1857.6660162817307</v>
      </c>
      <c r="AV73" t="b">
        <f t="shared" si="5"/>
        <v>1</v>
      </c>
      <c r="AW73" t="b">
        <f t="shared" si="6"/>
        <v>1</v>
      </c>
      <c r="AX73" t="b">
        <f t="shared" si="45"/>
        <v>1</v>
      </c>
    </row>
    <row r="74" spans="1:50" x14ac:dyDescent="0.35">
      <c r="A74">
        <v>22</v>
      </c>
      <c r="B74">
        <f t="shared" si="7"/>
        <v>1</v>
      </c>
      <c r="C74">
        <f t="shared" si="8"/>
        <v>31</v>
      </c>
      <c r="D74">
        <f t="shared" si="9"/>
        <v>3.7145797711801709E-4</v>
      </c>
      <c r="E74">
        <f t="shared" si="10"/>
        <v>3.0960102786248278E-5</v>
      </c>
      <c r="F74">
        <f t="shared" si="11"/>
        <v>0.1</v>
      </c>
      <c r="G74">
        <f t="shared" si="12"/>
        <v>8.7416109546967213E-3</v>
      </c>
      <c r="H74">
        <f t="shared" si="13"/>
        <v>0.02</v>
      </c>
      <c r="I74">
        <f t="shared" si="14"/>
        <v>1.0556863640643981</v>
      </c>
      <c r="J74">
        <f t="shared" si="15"/>
        <v>2.4301304184191748E-5</v>
      </c>
      <c r="K74">
        <f t="shared" si="16"/>
        <v>6.8612811592736718E-3</v>
      </c>
      <c r="L74">
        <f t="shared" si="17"/>
        <v>0</v>
      </c>
      <c r="M74">
        <f t="shared" si="18"/>
        <v>0.77803765735814234</v>
      </c>
      <c r="N74">
        <f t="shared" si="19"/>
        <v>116.62</v>
      </c>
      <c r="O74">
        <f t="shared" si="20"/>
        <v>2.3324000000000003</v>
      </c>
      <c r="P74">
        <f t="shared" si="21"/>
        <v>5.2784318203219902</v>
      </c>
      <c r="Q74">
        <f t="shared" si="22"/>
        <v>263.92159101609951</v>
      </c>
      <c r="R74">
        <f t="shared" si="23"/>
        <v>91.53774822799501</v>
      </c>
      <c r="S74">
        <f t="shared" si="24"/>
        <v>1.8307549645599002</v>
      </c>
      <c r="T74">
        <f t="shared" si="25"/>
        <v>4.143163805584563</v>
      </c>
      <c r="U74">
        <f t="shared" si="26"/>
        <v>24.301304184191746</v>
      </c>
      <c r="V74">
        <f t="shared" si="27"/>
        <v>6.4136388640580822E-3</v>
      </c>
      <c r="W74">
        <f t="shared" si="28"/>
        <v>61.256111634794735</v>
      </c>
      <c r="X74">
        <f t="shared" si="29"/>
        <v>-61.549788987382705</v>
      </c>
      <c r="Y74">
        <f t="shared" si="30"/>
        <v>0.99673694261856227</v>
      </c>
      <c r="Z74">
        <f t="shared" si="31"/>
        <v>0.93061963474164</v>
      </c>
      <c r="AA74">
        <f t="shared" si="32"/>
        <v>57.279442145863108</v>
      </c>
      <c r="AB74">
        <f t="shared" si="33"/>
        <v>85.465705321618415</v>
      </c>
      <c r="AC74">
        <f t="shared" si="34"/>
        <v>1.7093141064323683</v>
      </c>
      <c r="AD74">
        <f t="shared" si="35"/>
        <v>3.8557095874278891</v>
      </c>
      <c r="AE74">
        <f t="shared" si="36"/>
        <v>22.61527082363801</v>
      </c>
      <c r="AF74">
        <f t="shared" si="37"/>
        <v>5.9686582570345195E-3</v>
      </c>
      <c r="AG74">
        <f t="shared" si="0"/>
        <v>-1401.3489615853109</v>
      </c>
      <c r="AH74">
        <f t="shared" si="1"/>
        <v>-1801.1325651558393</v>
      </c>
      <c r="AI74">
        <f t="shared" si="2"/>
        <v>0</v>
      </c>
      <c r="AK74" t="b">
        <f t="shared" si="38"/>
        <v>1</v>
      </c>
      <c r="AL74" t="b">
        <f t="shared" si="39"/>
        <v>1</v>
      </c>
      <c r="AM74">
        <f t="shared" si="40"/>
        <v>-1401.3489615853111</v>
      </c>
      <c r="AN74" t="b">
        <f t="shared" si="41"/>
        <v>1</v>
      </c>
      <c r="AO74">
        <f t="shared" si="42"/>
        <v>-57.279442145863108</v>
      </c>
      <c r="AP74">
        <f>SUM(AO75:$AO$532)</f>
        <v>-1304.1228587760897</v>
      </c>
      <c r="AQ74" t="b">
        <f t="shared" si="3"/>
        <v>1</v>
      </c>
      <c r="AR74" t="b">
        <f t="shared" si="43"/>
        <v>1</v>
      </c>
      <c r="AS74" t="b">
        <f t="shared" si="44"/>
        <v>1</v>
      </c>
      <c r="AT74" t="b">
        <f t="shared" si="46"/>
        <v>1</v>
      </c>
      <c r="AU74">
        <f t="shared" si="4"/>
        <v>-1801.1325651558395</v>
      </c>
      <c r="AV74" t="b">
        <f t="shared" si="5"/>
        <v>1</v>
      </c>
      <c r="AW74" t="b">
        <f t="shared" si="6"/>
        <v>1</v>
      </c>
      <c r="AX74" t="b">
        <f t="shared" si="45"/>
        <v>1</v>
      </c>
    </row>
    <row r="75" spans="1:50" x14ac:dyDescent="0.35">
      <c r="A75">
        <v>23</v>
      </c>
      <c r="B75">
        <f t="shared" si="7"/>
        <v>1</v>
      </c>
      <c r="C75">
        <f t="shared" si="8"/>
        <v>31</v>
      </c>
      <c r="D75">
        <f t="shared" si="9"/>
        <v>3.7145797711801709E-4</v>
      </c>
      <c r="E75">
        <f t="shared" si="10"/>
        <v>3.0960102786248278E-5</v>
      </c>
      <c r="F75">
        <f t="shared" si="11"/>
        <v>0.1</v>
      </c>
      <c r="G75">
        <f t="shared" si="12"/>
        <v>8.7416109546967213E-3</v>
      </c>
      <c r="H75">
        <f t="shared" si="13"/>
        <v>0.02</v>
      </c>
      <c r="I75">
        <f t="shared" si="14"/>
        <v>1.0582899714331233</v>
      </c>
      <c r="J75">
        <f t="shared" si="15"/>
        <v>2.4088125843379907E-5</v>
      </c>
      <c r="K75">
        <f t="shared" si="16"/>
        <v>6.8010919397037605E-3</v>
      </c>
      <c r="L75">
        <f t="shared" si="17"/>
        <v>0</v>
      </c>
      <c r="M75">
        <f t="shared" si="18"/>
        <v>0.77121247729259512</v>
      </c>
      <c r="N75">
        <f t="shared" si="19"/>
        <v>116.62</v>
      </c>
      <c r="O75">
        <f t="shared" si="20"/>
        <v>2.3324000000000003</v>
      </c>
      <c r="P75">
        <f t="shared" si="21"/>
        <v>5.2914498571656168</v>
      </c>
      <c r="Q75">
        <f t="shared" si="22"/>
        <v>264.57249285828084</v>
      </c>
      <c r="R75">
        <f t="shared" si="23"/>
        <v>90.734751601106566</v>
      </c>
      <c r="S75">
        <f t="shared" si="24"/>
        <v>1.8146950320221313</v>
      </c>
      <c r="T75">
        <f t="shared" si="25"/>
        <v>4.1169472508972138</v>
      </c>
      <c r="U75">
        <f t="shared" si="26"/>
        <v>24.088125843379906</v>
      </c>
      <c r="V75">
        <f t="shared" si="27"/>
        <v>6.3730555026670008E-3</v>
      </c>
      <c r="W75">
        <f t="shared" si="28"/>
        <v>60.708610419304655</v>
      </c>
      <c r="X75">
        <f t="shared" si="29"/>
        <v>-60.999711545930239</v>
      </c>
      <c r="Y75">
        <f t="shared" si="30"/>
        <v>0.99673694261856227</v>
      </c>
      <c r="Z75">
        <f t="shared" si="31"/>
        <v>0.92758296947318553</v>
      </c>
      <c r="AA75">
        <f t="shared" si="32"/>
        <v>56.582293572781722</v>
      </c>
      <c r="AB75">
        <f t="shared" si="33"/>
        <v>84.439541393395231</v>
      </c>
      <c r="AC75">
        <f t="shared" si="34"/>
        <v>1.6887908278679045</v>
      </c>
      <c r="AD75">
        <f t="shared" si="35"/>
        <v>3.8188101561517054</v>
      </c>
      <c r="AE75">
        <f t="shared" si="36"/>
        <v>22.343735298846116</v>
      </c>
      <c r="AF75">
        <f t="shared" si="37"/>
        <v>5.9115377477812819E-3</v>
      </c>
      <c r="AG75">
        <f t="shared" si="0"/>
        <v>-1344.9369018836655</v>
      </c>
      <c r="AH75">
        <f t="shared" si="1"/>
        <v>-1743.9252365381551</v>
      </c>
      <c r="AI75">
        <f t="shared" si="2"/>
        <v>0</v>
      </c>
      <c r="AK75" t="b">
        <f t="shared" si="38"/>
        <v>1</v>
      </c>
      <c r="AL75" t="b">
        <f t="shared" si="39"/>
        <v>1</v>
      </c>
      <c r="AM75">
        <f t="shared" si="40"/>
        <v>-1344.9369018836658</v>
      </c>
      <c r="AN75" t="b">
        <f t="shared" si="41"/>
        <v>1</v>
      </c>
      <c r="AO75">
        <f t="shared" si="42"/>
        <v>-56.582293572781722</v>
      </c>
      <c r="AP75">
        <f>SUM(AO76:$AO$532)</f>
        <v>-1247.540565203306</v>
      </c>
      <c r="AQ75" t="b">
        <f t="shared" si="3"/>
        <v>1</v>
      </c>
      <c r="AR75" t="b">
        <f t="shared" si="43"/>
        <v>1</v>
      </c>
      <c r="AS75" t="b">
        <f t="shared" si="44"/>
        <v>1</v>
      </c>
      <c r="AT75" t="b">
        <f t="shared" si="46"/>
        <v>1</v>
      </c>
      <c r="AU75">
        <f t="shared" si="4"/>
        <v>-1743.9252365381549</v>
      </c>
      <c r="AV75" t="b">
        <f t="shared" si="5"/>
        <v>1</v>
      </c>
      <c r="AW75" t="b">
        <f t="shared" si="6"/>
        <v>1</v>
      </c>
      <c r="AX75" t="b">
        <f t="shared" si="45"/>
        <v>1</v>
      </c>
    </row>
    <row r="76" spans="1:50" x14ac:dyDescent="0.35">
      <c r="A76">
        <v>24</v>
      </c>
      <c r="B76">
        <f t="shared" si="7"/>
        <v>1</v>
      </c>
      <c r="C76">
        <f t="shared" si="8"/>
        <v>31</v>
      </c>
      <c r="D76">
        <f t="shared" si="9"/>
        <v>3.7145797711801709E-4</v>
      </c>
      <c r="E76">
        <f t="shared" si="10"/>
        <v>3.0960102786248278E-5</v>
      </c>
      <c r="F76">
        <f t="shared" si="11"/>
        <v>0.1</v>
      </c>
      <c r="G76">
        <f t="shared" si="12"/>
        <v>8.7416109546967213E-3</v>
      </c>
      <c r="H76">
        <f t="shared" si="13"/>
        <v>0.02</v>
      </c>
      <c r="I76">
        <f t="shared" si="14"/>
        <v>1.0609000000000006</v>
      </c>
      <c r="J76">
        <f t="shared" si="15"/>
        <v>2.3876817567015911E-5</v>
      </c>
      <c r="K76">
        <f t="shared" si="16"/>
        <v>6.7414307180497391E-3</v>
      </c>
      <c r="L76">
        <f t="shared" si="17"/>
        <v>0</v>
      </c>
      <c r="M76">
        <f t="shared" si="18"/>
        <v>0.76444716975697835</v>
      </c>
      <c r="N76">
        <f t="shared" si="19"/>
        <v>116.62</v>
      </c>
      <c r="O76">
        <f t="shared" si="20"/>
        <v>2.3324000000000003</v>
      </c>
      <c r="P76">
        <f t="shared" si="21"/>
        <v>5.3045000000000027</v>
      </c>
      <c r="Q76">
        <f t="shared" si="22"/>
        <v>265.22500000000014</v>
      </c>
      <c r="R76">
        <f t="shared" si="23"/>
        <v>89.938799101862443</v>
      </c>
      <c r="S76">
        <f t="shared" si="24"/>
        <v>1.7987759820372489</v>
      </c>
      <c r="T76">
        <f t="shared" si="25"/>
        <v>4.0908965857985731</v>
      </c>
      <c r="U76">
        <f t="shared" si="26"/>
        <v>23.876817567015912</v>
      </c>
      <c r="V76">
        <f t="shared" si="27"/>
        <v>6.3327289392117979E-3</v>
      </c>
      <c r="W76">
        <f t="shared" si="28"/>
        <v>60.165976238071501</v>
      </c>
      <c r="X76">
        <f t="shared" si="29"/>
        <v>-60.454523738162798</v>
      </c>
      <c r="Y76">
        <f t="shared" si="30"/>
        <v>0.99673694261856227</v>
      </c>
      <c r="Z76">
        <f t="shared" si="31"/>
        <v>0.92455621301775004</v>
      </c>
      <c r="AA76">
        <f t="shared" si="32"/>
        <v>55.893605527147486</v>
      </c>
      <c r="AB76">
        <f t="shared" si="33"/>
        <v>83.425698341757837</v>
      </c>
      <c r="AC76">
        <f t="shared" si="34"/>
        <v>1.6685139668351567</v>
      </c>
      <c r="AD76">
        <f t="shared" si="35"/>
        <v>3.7822638552131718</v>
      </c>
      <c r="AE76">
        <f t="shared" si="36"/>
        <v>22.07546002867592</v>
      </c>
      <c r="AF76">
        <f t="shared" si="37"/>
        <v>5.854963886105573E-3</v>
      </c>
      <c r="AG76">
        <f t="shared" si="0"/>
        <v>-1288.8853515857465</v>
      </c>
      <c r="AH76">
        <f t="shared" si="1"/>
        <v>-1686.0358734737547</v>
      </c>
      <c r="AI76">
        <f t="shared" si="2"/>
        <v>0</v>
      </c>
      <c r="AK76" t="b">
        <f t="shared" si="38"/>
        <v>1</v>
      </c>
      <c r="AL76" t="b">
        <f t="shared" si="39"/>
        <v>1</v>
      </c>
      <c r="AM76">
        <f t="shared" si="40"/>
        <v>-1288.8853515857468</v>
      </c>
      <c r="AN76" t="b">
        <f t="shared" si="41"/>
        <v>1</v>
      </c>
      <c r="AO76">
        <f t="shared" si="42"/>
        <v>-55.893605527147486</v>
      </c>
      <c r="AP76">
        <f>SUM(AO77:$AO$532)</f>
        <v>-1191.646959676159</v>
      </c>
      <c r="AQ76" t="b">
        <f t="shared" si="3"/>
        <v>1</v>
      </c>
      <c r="AR76" t="b">
        <f t="shared" si="43"/>
        <v>1</v>
      </c>
      <c r="AS76" t="b">
        <f t="shared" si="44"/>
        <v>1</v>
      </c>
      <c r="AT76" t="b">
        <f t="shared" si="46"/>
        <v>1</v>
      </c>
      <c r="AU76">
        <f t="shared" si="4"/>
        <v>-1686.0358734737551</v>
      </c>
      <c r="AV76" t="b">
        <f t="shared" si="5"/>
        <v>1</v>
      </c>
      <c r="AW76" t="b">
        <f t="shared" si="6"/>
        <v>1</v>
      </c>
      <c r="AX76" t="b">
        <f t="shared" si="45"/>
        <v>1</v>
      </c>
    </row>
    <row r="77" spans="1:50" x14ac:dyDescent="0.35">
      <c r="A77">
        <v>25</v>
      </c>
      <c r="B77">
        <f t="shared" si="7"/>
        <v>2</v>
      </c>
      <c r="C77">
        <f t="shared" si="8"/>
        <v>32</v>
      </c>
      <c r="D77">
        <f t="shared" si="9"/>
        <v>3.9360220151563041E-4</v>
      </c>
      <c r="E77">
        <f t="shared" si="10"/>
        <v>3.2806102134186332E-5</v>
      </c>
      <c r="F77">
        <f t="shared" si="11"/>
        <v>0.08</v>
      </c>
      <c r="G77">
        <f t="shared" si="12"/>
        <v>6.9243826282994192E-3</v>
      </c>
      <c r="H77">
        <f t="shared" si="13"/>
        <v>0.02</v>
      </c>
      <c r="I77">
        <f t="shared" si="14"/>
        <v>1.0635164656014378</v>
      </c>
      <c r="J77">
        <f t="shared" si="15"/>
        <v>2.507853192723711E-5</v>
      </c>
      <c r="K77">
        <f t="shared" si="16"/>
        <v>5.2931510491670579E-3</v>
      </c>
      <c r="L77">
        <f t="shared" si="17"/>
        <v>0</v>
      </c>
      <c r="M77">
        <f t="shared" si="18"/>
        <v>0.75912894017588406</v>
      </c>
      <c r="N77">
        <f t="shared" si="19"/>
        <v>116.62</v>
      </c>
      <c r="O77">
        <f t="shared" si="20"/>
        <v>2.3324000000000003</v>
      </c>
      <c r="P77">
        <f t="shared" si="21"/>
        <v>5.3175823280071892</v>
      </c>
      <c r="Q77">
        <f t="shared" si="22"/>
        <v>265.87911640035946</v>
      </c>
      <c r="R77">
        <f t="shared" si="23"/>
        <v>89.149828937058814</v>
      </c>
      <c r="S77">
        <f t="shared" si="24"/>
        <v>1.7829965787411763</v>
      </c>
      <c r="T77">
        <f t="shared" si="25"/>
        <v>4.06501076059482</v>
      </c>
      <c r="U77">
        <f t="shared" si="26"/>
        <v>25.078531927237108</v>
      </c>
      <c r="V77">
        <f t="shared" si="27"/>
        <v>6.6678579094320064E-3</v>
      </c>
      <c r="W77">
        <f t="shared" si="28"/>
        <v>58.216621812576278</v>
      </c>
      <c r="X77">
        <f t="shared" si="29"/>
        <v>-58.502638087312405</v>
      </c>
      <c r="Y77">
        <f t="shared" si="30"/>
        <v>0.99673694261856227</v>
      </c>
      <c r="Z77">
        <f t="shared" si="31"/>
        <v>0.9215393330423084</v>
      </c>
      <c r="AA77">
        <f t="shared" si="32"/>
        <v>53.912482084197421</v>
      </c>
      <c r="AB77">
        <f t="shared" si="33"/>
        <v>82.424028233227332</v>
      </c>
      <c r="AC77">
        <f t="shared" si="34"/>
        <v>1.6484805646645466</v>
      </c>
      <c r="AD77">
        <f t="shared" si="35"/>
        <v>3.7460673051283573</v>
      </c>
      <c r="AE77">
        <f t="shared" si="36"/>
        <v>23.110853585906323</v>
      </c>
      <c r="AF77">
        <f t="shared" si="37"/>
        <v>6.144693330678852E-3</v>
      </c>
      <c r="AG77">
        <f t="shared" si="0"/>
        <v>-1234.602188748614</v>
      </c>
      <c r="AH77">
        <f t="shared" si="1"/>
        <v>-1626.3405640451103</v>
      </c>
      <c r="AI77">
        <f t="shared" si="2"/>
        <v>0</v>
      </c>
      <c r="AK77" t="b">
        <f t="shared" si="38"/>
        <v>1</v>
      </c>
      <c r="AL77" t="b">
        <f t="shared" si="39"/>
        <v>1</v>
      </c>
      <c r="AM77">
        <f t="shared" si="40"/>
        <v>-1234.6021887486136</v>
      </c>
      <c r="AN77" t="b">
        <f t="shared" si="41"/>
        <v>1</v>
      </c>
      <c r="AO77">
        <f t="shared" si="42"/>
        <v>-53.912482084197421</v>
      </c>
      <c r="AP77">
        <f>SUM(AO78:$AO$532)</f>
        <v>-1137.734477591961</v>
      </c>
      <c r="AQ77" t="b">
        <f t="shared" si="3"/>
        <v>1</v>
      </c>
      <c r="AR77" t="b">
        <f t="shared" si="43"/>
        <v>1</v>
      </c>
      <c r="AS77" t="b">
        <f t="shared" si="44"/>
        <v>1</v>
      </c>
      <c r="AT77" t="b">
        <f t="shared" si="46"/>
        <v>1</v>
      </c>
      <c r="AU77">
        <f t="shared" si="4"/>
        <v>-1626.3405640451101</v>
      </c>
      <c r="AV77" t="b">
        <f t="shared" si="5"/>
        <v>1</v>
      </c>
      <c r="AW77" t="b">
        <f t="shared" si="6"/>
        <v>1</v>
      </c>
      <c r="AX77" t="b">
        <f t="shared" si="45"/>
        <v>1</v>
      </c>
    </row>
    <row r="78" spans="1:50" x14ac:dyDescent="0.35">
      <c r="A78">
        <v>26</v>
      </c>
      <c r="B78">
        <f t="shared" si="7"/>
        <v>2</v>
      </c>
      <c r="C78">
        <f t="shared" si="8"/>
        <v>32</v>
      </c>
      <c r="D78">
        <f t="shared" si="9"/>
        <v>3.9360220151563041E-4</v>
      </c>
      <c r="E78">
        <f t="shared" si="10"/>
        <v>3.2806102134186332E-5</v>
      </c>
      <c r="F78">
        <f t="shared" si="11"/>
        <v>0.08</v>
      </c>
      <c r="G78">
        <f t="shared" si="12"/>
        <v>6.9243826282994192E-3</v>
      </c>
      <c r="H78">
        <f t="shared" si="13"/>
        <v>0.02</v>
      </c>
      <c r="I78">
        <f t="shared" si="14"/>
        <v>1.0661393841128977</v>
      </c>
      <c r="J78">
        <f t="shared" si="15"/>
        <v>2.4904061544426677E-5</v>
      </c>
      <c r="K78">
        <f t="shared" si="16"/>
        <v>5.2563268007421084E-3</v>
      </c>
      <c r="L78">
        <f t="shared" si="17"/>
        <v>0</v>
      </c>
      <c r="M78">
        <f t="shared" si="18"/>
        <v>0.75384770931359757</v>
      </c>
      <c r="N78">
        <f t="shared" si="19"/>
        <v>116.62</v>
      </c>
      <c r="O78">
        <f t="shared" si="20"/>
        <v>2.3324000000000003</v>
      </c>
      <c r="P78">
        <f t="shared" si="21"/>
        <v>5.3306969205644883</v>
      </c>
      <c r="Q78">
        <f t="shared" si="22"/>
        <v>266.53484602822442</v>
      </c>
      <c r="R78">
        <f t="shared" si="23"/>
        <v>88.5296170033116</v>
      </c>
      <c r="S78">
        <f t="shared" si="24"/>
        <v>1.770592340066232</v>
      </c>
      <c r="T78">
        <f t="shared" si="25"/>
        <v>4.0466863037069691</v>
      </c>
      <c r="U78">
        <f t="shared" si="26"/>
        <v>24.904061544426678</v>
      </c>
      <c r="V78">
        <f t="shared" si="27"/>
        <v>6.6378002092211891E-3</v>
      </c>
      <c r="W78">
        <f t="shared" si="28"/>
        <v>57.801639014902506</v>
      </c>
      <c r="X78">
        <f t="shared" si="29"/>
        <v>-58.08566548540734</v>
      </c>
      <c r="Y78">
        <f t="shared" si="30"/>
        <v>0.99673694261856227</v>
      </c>
      <c r="Z78">
        <f t="shared" si="31"/>
        <v>0.9185322973193395</v>
      </c>
      <c r="AA78">
        <f t="shared" si="32"/>
        <v>53.353559759633868</v>
      </c>
      <c r="AB78">
        <f t="shared" si="33"/>
        <v>81.583524207722775</v>
      </c>
      <c r="AC78">
        <f t="shared" si="34"/>
        <v>1.6316704841544556</v>
      </c>
      <c r="AD78">
        <f t="shared" si="35"/>
        <v>3.7170120670746689</v>
      </c>
      <c r="AE78">
        <f t="shared" si="36"/>
        <v>22.875184862984455</v>
      </c>
      <c r="AF78">
        <f t="shared" si="37"/>
        <v>6.0970338753227309E-3</v>
      </c>
      <c r="AG78">
        <f t="shared" si="0"/>
        <v>-1180.5582895637028</v>
      </c>
      <c r="AH78">
        <f t="shared" si="1"/>
        <v>-1566.0434793104814</v>
      </c>
      <c r="AI78">
        <f t="shared" si="2"/>
        <v>0</v>
      </c>
      <c r="AK78" t="b">
        <f t="shared" si="38"/>
        <v>1</v>
      </c>
      <c r="AL78" t="b">
        <f t="shared" si="39"/>
        <v>1</v>
      </c>
      <c r="AM78">
        <f t="shared" si="40"/>
        <v>-1180.5582895637031</v>
      </c>
      <c r="AN78" t="b">
        <f t="shared" si="41"/>
        <v>1</v>
      </c>
      <c r="AO78">
        <f t="shared" si="42"/>
        <v>-53.353559759633868</v>
      </c>
      <c r="AP78">
        <f>SUM(AO79:$AO$532)</f>
        <v>-1084.3809178323268</v>
      </c>
      <c r="AQ78" t="b">
        <f t="shared" si="3"/>
        <v>1</v>
      </c>
      <c r="AR78" t="b">
        <f t="shared" si="43"/>
        <v>1</v>
      </c>
      <c r="AS78" t="b">
        <f t="shared" si="44"/>
        <v>1</v>
      </c>
      <c r="AT78" t="b">
        <f t="shared" si="46"/>
        <v>1</v>
      </c>
      <c r="AU78">
        <f t="shared" si="4"/>
        <v>-1566.0434793104814</v>
      </c>
      <c r="AV78" t="b">
        <f t="shared" si="5"/>
        <v>1</v>
      </c>
      <c r="AW78" t="b">
        <f t="shared" si="6"/>
        <v>1</v>
      </c>
      <c r="AX78" t="b">
        <f t="shared" si="45"/>
        <v>1</v>
      </c>
    </row>
    <row r="79" spans="1:50" x14ac:dyDescent="0.35">
      <c r="A79">
        <v>27</v>
      </c>
      <c r="B79">
        <f t="shared" si="7"/>
        <v>2</v>
      </c>
      <c r="C79">
        <f t="shared" si="8"/>
        <v>32</v>
      </c>
      <c r="D79">
        <f t="shared" si="9"/>
        <v>3.9360220151563041E-4</v>
      </c>
      <c r="E79">
        <f t="shared" si="10"/>
        <v>3.2806102134186332E-5</v>
      </c>
      <c r="F79">
        <f t="shared" si="11"/>
        <v>0.08</v>
      </c>
      <c r="G79">
        <f t="shared" si="12"/>
        <v>6.9243826282994192E-3</v>
      </c>
      <c r="H79">
        <f t="shared" si="13"/>
        <v>0.02</v>
      </c>
      <c r="I79">
        <f t="shared" si="14"/>
        <v>1.0687687714489977</v>
      </c>
      <c r="J79">
        <f t="shared" si="15"/>
        <v>2.4730804945364292E-5</v>
      </c>
      <c r="K79">
        <f t="shared" si="16"/>
        <v>5.2197587371982379E-3</v>
      </c>
      <c r="L79">
        <f t="shared" si="17"/>
        <v>0</v>
      </c>
      <c r="M79">
        <f t="shared" si="18"/>
        <v>0.74860321977145394</v>
      </c>
      <c r="N79">
        <f t="shared" si="19"/>
        <v>116.62</v>
      </c>
      <c r="O79">
        <f t="shared" si="20"/>
        <v>2.3324000000000003</v>
      </c>
      <c r="P79">
        <f t="shared" si="21"/>
        <v>5.3438438572449884</v>
      </c>
      <c r="Q79">
        <f t="shared" si="22"/>
        <v>267.19219286224944</v>
      </c>
      <c r="R79">
        <f t="shared" si="23"/>
        <v>87.913719860151758</v>
      </c>
      <c r="S79">
        <f t="shared" si="24"/>
        <v>1.7582743972030352</v>
      </c>
      <c r="T79">
        <f t="shared" si="25"/>
        <v>4.0284444507136739</v>
      </c>
      <c r="U79">
        <f t="shared" si="26"/>
        <v>24.730804945364291</v>
      </c>
      <c r="V79">
        <f t="shared" si="27"/>
        <v>6.6078780046004478E-3</v>
      </c>
      <c r="W79">
        <f t="shared" si="28"/>
        <v>57.389588188866149</v>
      </c>
      <c r="X79">
        <f t="shared" si="29"/>
        <v>-57.671638698131275</v>
      </c>
      <c r="Y79">
        <f t="shared" si="30"/>
        <v>0.99673694261856227</v>
      </c>
      <c r="Z79">
        <f t="shared" si="31"/>
        <v>0.91553507372648268</v>
      </c>
      <c r="AA79">
        <f t="shared" si="32"/>
        <v>52.800407987420691</v>
      </c>
      <c r="AB79">
        <f t="shared" si="33"/>
        <v>80.751591069034035</v>
      </c>
      <c r="AC79">
        <f t="shared" si="34"/>
        <v>1.6150318213806809</v>
      </c>
      <c r="AD79">
        <f t="shared" si="35"/>
        <v>3.6881821871871834</v>
      </c>
      <c r="AE79">
        <f t="shared" si="36"/>
        <v>22.641919328969358</v>
      </c>
      <c r="AF79">
        <f t="shared" si="37"/>
        <v>6.0497440761174744E-3</v>
      </c>
      <c r="AG79">
        <f t="shared" si="0"/>
        <v>-1126.7514915033209</v>
      </c>
      <c r="AH79">
        <f t="shared" si="1"/>
        <v>-1505.1384521793993</v>
      </c>
      <c r="AI79">
        <f t="shared" si="2"/>
        <v>0</v>
      </c>
      <c r="AK79" t="b">
        <f t="shared" si="38"/>
        <v>1</v>
      </c>
      <c r="AL79" t="b">
        <f t="shared" si="39"/>
        <v>1</v>
      </c>
      <c r="AM79">
        <f t="shared" si="40"/>
        <v>-1126.7514915033209</v>
      </c>
      <c r="AN79" t="b">
        <f t="shared" si="41"/>
        <v>1</v>
      </c>
      <c r="AO79">
        <f t="shared" si="42"/>
        <v>-52.800407987420691</v>
      </c>
      <c r="AP79">
        <f>SUM(AO80:$AO$532)</f>
        <v>-1031.5805098449059</v>
      </c>
      <c r="AQ79" t="b">
        <f t="shared" si="3"/>
        <v>1</v>
      </c>
      <c r="AR79" t="b">
        <f t="shared" si="43"/>
        <v>1</v>
      </c>
      <c r="AS79" t="b">
        <f t="shared" si="44"/>
        <v>1</v>
      </c>
      <c r="AT79" t="b">
        <f t="shared" si="46"/>
        <v>1</v>
      </c>
      <c r="AU79">
        <f t="shared" si="4"/>
        <v>-1505.1384521793993</v>
      </c>
      <c r="AV79" t="b">
        <f t="shared" si="5"/>
        <v>1</v>
      </c>
      <c r="AW79" t="b">
        <f t="shared" si="6"/>
        <v>1</v>
      </c>
      <c r="AX79" t="b">
        <f t="shared" si="45"/>
        <v>1</v>
      </c>
    </row>
    <row r="80" spans="1:50" x14ac:dyDescent="0.35">
      <c r="A80">
        <v>28</v>
      </c>
      <c r="B80">
        <f t="shared" si="7"/>
        <v>2</v>
      </c>
      <c r="C80">
        <f t="shared" si="8"/>
        <v>32</v>
      </c>
      <c r="D80">
        <f t="shared" si="9"/>
        <v>3.9360220151563041E-4</v>
      </c>
      <c r="E80">
        <f t="shared" si="10"/>
        <v>3.2806102134186332E-5</v>
      </c>
      <c r="F80">
        <f t="shared" si="11"/>
        <v>0.08</v>
      </c>
      <c r="G80">
        <f t="shared" si="12"/>
        <v>6.9243826282994192E-3</v>
      </c>
      <c r="H80">
        <f t="shared" si="13"/>
        <v>0.02</v>
      </c>
      <c r="I80">
        <f t="shared" si="14"/>
        <v>1.0714046435636044</v>
      </c>
      <c r="J80">
        <f t="shared" si="15"/>
        <v>2.4558753685803056E-5</v>
      </c>
      <c r="K80">
        <f t="shared" si="16"/>
        <v>5.1834450762670735E-3</v>
      </c>
      <c r="L80">
        <f t="shared" si="17"/>
        <v>0</v>
      </c>
      <c r="M80">
        <f t="shared" si="18"/>
        <v>0.74339521594150104</v>
      </c>
      <c r="N80">
        <f t="shared" si="19"/>
        <v>116.62</v>
      </c>
      <c r="O80">
        <f t="shared" si="20"/>
        <v>2.3324000000000003</v>
      </c>
      <c r="P80">
        <f t="shared" si="21"/>
        <v>5.3570232178180222</v>
      </c>
      <c r="Q80">
        <f t="shared" si="22"/>
        <v>267.8511608909011</v>
      </c>
      <c r="R80">
        <f t="shared" si="23"/>
        <v>87.302107489746959</v>
      </c>
      <c r="S80">
        <f t="shared" si="24"/>
        <v>1.7460421497949392</v>
      </c>
      <c r="T80">
        <f t="shared" si="25"/>
        <v>4.0102848292490059</v>
      </c>
      <c r="U80">
        <f t="shared" si="26"/>
        <v>24.558753685803055</v>
      </c>
      <c r="V80">
        <f t="shared" si="27"/>
        <v>6.5780906847760449E-3</v>
      </c>
      <c r="W80">
        <f t="shared" si="28"/>
        <v>56.98044873421518</v>
      </c>
      <c r="X80">
        <f t="shared" si="29"/>
        <v>-57.26053702892699</v>
      </c>
      <c r="Y80">
        <f t="shared" si="30"/>
        <v>0.99673694261856227</v>
      </c>
      <c r="Z80">
        <f t="shared" si="31"/>
        <v>0.91254763024619434</v>
      </c>
      <c r="AA80">
        <f t="shared" si="32"/>
        <v>52.252967372371785</v>
      </c>
      <c r="AB80">
        <f t="shared" si="33"/>
        <v>79.928141417102793</v>
      </c>
      <c r="AC80">
        <f t="shared" si="34"/>
        <v>1.5985628283420561</v>
      </c>
      <c r="AD80">
        <f t="shared" si="35"/>
        <v>3.6595759175434446</v>
      </c>
      <c r="AE80">
        <f t="shared" si="36"/>
        <v>22.411032477779568</v>
      </c>
      <c r="AF80">
        <f t="shared" si="37"/>
        <v>6.0028210659369453E-3</v>
      </c>
      <c r="AG80">
        <f t="shared" si="0"/>
        <v>-1073.1796456567804</v>
      </c>
      <c r="AH80">
        <f t="shared" si="1"/>
        <v>-1443.619252106178</v>
      </c>
      <c r="AI80">
        <f t="shared" si="2"/>
        <v>0</v>
      </c>
      <c r="AK80" t="b">
        <f t="shared" si="38"/>
        <v>1</v>
      </c>
      <c r="AL80" t="b">
        <f t="shared" si="39"/>
        <v>1</v>
      </c>
      <c r="AM80">
        <f t="shared" si="40"/>
        <v>-1073.1796456567804</v>
      </c>
      <c r="AN80" t="b">
        <f t="shared" si="41"/>
        <v>1</v>
      </c>
      <c r="AO80">
        <f t="shared" si="42"/>
        <v>-52.252967372371785</v>
      </c>
      <c r="AP80">
        <f>SUM(AO81:$AO$532)</f>
        <v>-979.32754247253411</v>
      </c>
      <c r="AQ80" t="b">
        <f t="shared" si="3"/>
        <v>1</v>
      </c>
      <c r="AR80" t="b">
        <f t="shared" si="43"/>
        <v>1</v>
      </c>
      <c r="AS80" t="b">
        <f t="shared" si="44"/>
        <v>1</v>
      </c>
      <c r="AT80" t="b">
        <f t="shared" si="46"/>
        <v>1</v>
      </c>
      <c r="AU80">
        <f t="shared" si="4"/>
        <v>-1443.619252106178</v>
      </c>
      <c r="AV80" t="b">
        <f t="shared" si="5"/>
        <v>1</v>
      </c>
      <c r="AW80" t="b">
        <f t="shared" si="6"/>
        <v>1</v>
      </c>
      <c r="AX80" t="b">
        <f t="shared" si="45"/>
        <v>1</v>
      </c>
    </row>
    <row r="81" spans="1:50" x14ac:dyDescent="0.35">
      <c r="A81">
        <v>29</v>
      </c>
      <c r="B81">
        <f t="shared" si="7"/>
        <v>2</v>
      </c>
      <c r="C81">
        <f t="shared" si="8"/>
        <v>32</v>
      </c>
      <c r="D81">
        <f t="shared" si="9"/>
        <v>3.9360220151563041E-4</v>
      </c>
      <c r="E81">
        <f t="shared" si="10"/>
        <v>3.2806102134186332E-5</v>
      </c>
      <c r="F81">
        <f t="shared" si="11"/>
        <v>0.08</v>
      </c>
      <c r="G81">
        <f t="shared" si="12"/>
        <v>6.9243826282994192E-3</v>
      </c>
      <c r="H81">
        <f t="shared" si="13"/>
        <v>0.02</v>
      </c>
      <c r="I81">
        <f t="shared" si="14"/>
        <v>1.0740470164499312</v>
      </c>
      <c r="J81">
        <f t="shared" si="15"/>
        <v>2.4387899380242388E-5</v>
      </c>
      <c r="K81">
        <f t="shared" si="16"/>
        <v>5.147384048079416E-3</v>
      </c>
      <c r="L81">
        <f t="shared" si="17"/>
        <v>0</v>
      </c>
      <c r="M81">
        <f t="shared" si="18"/>
        <v>0.73822344399404138</v>
      </c>
      <c r="N81">
        <f t="shared" si="19"/>
        <v>116.62</v>
      </c>
      <c r="O81">
        <f t="shared" si="20"/>
        <v>2.3324000000000003</v>
      </c>
      <c r="P81">
        <f t="shared" si="21"/>
        <v>5.3702350822496561</v>
      </c>
      <c r="Q81">
        <f t="shared" si="22"/>
        <v>268.51175411248278</v>
      </c>
      <c r="R81">
        <f t="shared" si="23"/>
        <v>86.694750083097858</v>
      </c>
      <c r="S81">
        <f t="shared" si="24"/>
        <v>1.7338950016619572</v>
      </c>
      <c r="T81">
        <f t="shared" si="25"/>
        <v>3.9922070686256075</v>
      </c>
      <c r="U81">
        <f t="shared" si="26"/>
        <v>24.387899380242388</v>
      </c>
      <c r="V81">
        <f t="shared" si="27"/>
        <v>6.5484376417076157E-3</v>
      </c>
      <c r="W81">
        <f t="shared" si="28"/>
        <v>56.574200194926199</v>
      </c>
      <c r="X81">
        <f t="shared" si="29"/>
        <v>-56.852339926135926</v>
      </c>
      <c r="Y81">
        <f t="shared" si="30"/>
        <v>0.99673694261856227</v>
      </c>
      <c r="Z81">
        <f t="shared" si="31"/>
        <v>0.90956993496540606</v>
      </c>
      <c r="AA81">
        <f t="shared" si="32"/>
        <v>51.711179129246602</v>
      </c>
      <c r="AB81">
        <f t="shared" si="33"/>
        <v>79.113088743117004</v>
      </c>
      <c r="AC81">
        <f t="shared" si="34"/>
        <v>1.5822617748623402</v>
      </c>
      <c r="AD81">
        <f t="shared" si="35"/>
        <v>3.6311915237782282</v>
      </c>
      <c r="AE81">
        <f t="shared" si="36"/>
        <v>22.182500053229937</v>
      </c>
      <c r="AF81">
        <f t="shared" si="37"/>
        <v>5.956261999893013E-3</v>
      </c>
      <c r="AG81">
        <f t="shared" si="0"/>
        <v>-1019.8406166300772</v>
      </c>
      <c r="AH81">
        <f t="shared" si="1"/>
        <v>-1381.4795844363741</v>
      </c>
      <c r="AI81">
        <f t="shared" si="2"/>
        <v>0</v>
      </c>
      <c r="AK81" t="b">
        <f t="shared" si="38"/>
        <v>1</v>
      </c>
      <c r="AL81" t="b">
        <f t="shared" si="39"/>
        <v>1</v>
      </c>
      <c r="AM81">
        <f t="shared" si="40"/>
        <v>-1019.8406166300772</v>
      </c>
      <c r="AN81" t="b">
        <f t="shared" si="41"/>
        <v>1</v>
      </c>
      <c r="AO81">
        <f t="shared" si="42"/>
        <v>-51.711179129246602</v>
      </c>
      <c r="AP81">
        <f>SUM(AO82:$AO$532)</f>
        <v>-927.61636334328773</v>
      </c>
      <c r="AQ81" t="b">
        <f t="shared" si="3"/>
        <v>1</v>
      </c>
      <c r="AR81" t="b">
        <f t="shared" si="43"/>
        <v>1</v>
      </c>
      <c r="AS81" t="b">
        <f t="shared" si="44"/>
        <v>1</v>
      </c>
      <c r="AT81" t="b">
        <f t="shared" si="46"/>
        <v>1</v>
      </c>
      <c r="AU81">
        <f t="shared" si="4"/>
        <v>-1381.4795844363739</v>
      </c>
      <c r="AV81" t="b">
        <f t="shared" si="5"/>
        <v>1</v>
      </c>
      <c r="AW81" t="b">
        <f t="shared" si="6"/>
        <v>1</v>
      </c>
      <c r="AX81" t="b">
        <f t="shared" si="45"/>
        <v>1</v>
      </c>
    </row>
    <row r="82" spans="1:50" x14ac:dyDescent="0.35">
      <c r="A82">
        <v>30</v>
      </c>
      <c r="B82">
        <f t="shared" si="7"/>
        <v>2</v>
      </c>
      <c r="C82">
        <f t="shared" si="8"/>
        <v>32</v>
      </c>
      <c r="D82">
        <f t="shared" si="9"/>
        <v>3.9360220151563041E-4</v>
      </c>
      <c r="E82">
        <f t="shared" si="10"/>
        <v>3.2806102134186332E-5</v>
      </c>
      <c r="F82">
        <f t="shared" si="11"/>
        <v>0.08</v>
      </c>
      <c r="G82">
        <f t="shared" si="12"/>
        <v>6.9243826282994192E-3</v>
      </c>
      <c r="H82">
        <f t="shared" si="13"/>
        <v>0.02</v>
      </c>
      <c r="I82">
        <f t="shared" si="14"/>
        <v>1.0766959061406345</v>
      </c>
      <c r="J82">
        <f t="shared" si="15"/>
        <v>2.4218233701519306E-5</v>
      </c>
      <c r="K82">
        <f t="shared" si="16"/>
        <v>5.1115738950789791E-3</v>
      </c>
      <c r="L82">
        <f t="shared" si="17"/>
        <v>0</v>
      </c>
      <c r="M82">
        <f t="shared" si="18"/>
        <v>0.73308765186526093</v>
      </c>
      <c r="N82">
        <f t="shared" si="19"/>
        <v>116.62</v>
      </c>
      <c r="O82">
        <f t="shared" si="20"/>
        <v>2.3324000000000003</v>
      </c>
      <c r="P82">
        <f t="shared" si="21"/>
        <v>5.3834795307031724</v>
      </c>
      <c r="Q82">
        <f t="shared" si="22"/>
        <v>269.1739765351586</v>
      </c>
      <c r="R82">
        <f t="shared" si="23"/>
        <v>86.091618038585111</v>
      </c>
      <c r="S82">
        <f t="shared" si="24"/>
        <v>1.7218323607717023</v>
      </c>
      <c r="T82">
        <f t="shared" si="25"/>
        <v>3.9742107998271217</v>
      </c>
      <c r="U82">
        <f t="shared" si="26"/>
        <v>24.218233701519306</v>
      </c>
      <c r="V82">
        <f t="shared" si="27"/>
        <v>6.5189182700957447E-3</v>
      </c>
      <c r="W82">
        <f t="shared" si="28"/>
        <v>56.170822258196885</v>
      </c>
      <c r="X82">
        <f t="shared" si="29"/>
        <v>-56.447026981985935</v>
      </c>
      <c r="Y82">
        <f t="shared" si="30"/>
        <v>0.99673694261856227</v>
      </c>
      <c r="Z82">
        <f t="shared" si="31"/>
        <v>0.90660195607518335</v>
      </c>
      <c r="AA82">
        <f t="shared" si="32"/>
        <v>51.174985076497109</v>
      </c>
      <c r="AB82">
        <f t="shared" si="33"/>
        <v>78.306347420422441</v>
      </c>
      <c r="AC82">
        <f t="shared" si="34"/>
        <v>1.5661269484084488</v>
      </c>
      <c r="AD82">
        <f t="shared" si="35"/>
        <v>3.6030272849783875</v>
      </c>
      <c r="AE82">
        <f t="shared" si="36"/>
        <v>21.95629804648333</v>
      </c>
      <c r="AF82">
        <f t="shared" si="37"/>
        <v>5.9100640551630525E-3</v>
      </c>
      <c r="AG82">
        <f t="shared" si="0"/>
        <v>-966.73228244625545</v>
      </c>
      <c r="AH82">
        <f t="shared" si="1"/>
        <v>-1318.7130897465145</v>
      </c>
      <c r="AI82">
        <f t="shared" si="2"/>
        <v>0</v>
      </c>
      <c r="AK82" t="b">
        <f t="shared" si="38"/>
        <v>1</v>
      </c>
      <c r="AL82" t="b">
        <f t="shared" si="39"/>
        <v>1</v>
      </c>
      <c r="AM82">
        <f t="shared" si="40"/>
        <v>-966.73228244625545</v>
      </c>
      <c r="AN82" t="b">
        <f t="shared" si="41"/>
        <v>1</v>
      </c>
      <c r="AO82">
        <f t="shared" si="42"/>
        <v>-51.174985076497109</v>
      </c>
      <c r="AP82">
        <f>SUM(AO83:$AO$532)</f>
        <v>-876.44137826679048</v>
      </c>
      <c r="AQ82" t="b">
        <f t="shared" si="3"/>
        <v>1</v>
      </c>
      <c r="AR82" t="b">
        <f t="shared" si="43"/>
        <v>1</v>
      </c>
      <c r="AS82" t="b">
        <f t="shared" si="44"/>
        <v>1</v>
      </c>
      <c r="AT82" t="b">
        <f t="shared" si="46"/>
        <v>1</v>
      </c>
      <c r="AU82">
        <f t="shared" si="4"/>
        <v>-1318.7130897465145</v>
      </c>
      <c r="AV82" t="b">
        <f t="shared" si="5"/>
        <v>1</v>
      </c>
      <c r="AW82" t="b">
        <f t="shared" si="6"/>
        <v>1</v>
      </c>
      <c r="AX82" t="b">
        <f t="shared" si="45"/>
        <v>1</v>
      </c>
    </row>
    <row r="83" spans="1:50" x14ac:dyDescent="0.35">
      <c r="A83">
        <v>31</v>
      </c>
      <c r="B83">
        <f t="shared" si="7"/>
        <v>2</v>
      </c>
      <c r="C83">
        <f t="shared" si="8"/>
        <v>32</v>
      </c>
      <c r="D83">
        <f t="shared" si="9"/>
        <v>3.9360220151563041E-4</v>
      </c>
      <c r="E83">
        <f t="shared" si="10"/>
        <v>3.2806102134186332E-5</v>
      </c>
      <c r="F83">
        <f t="shared" si="11"/>
        <v>0.08</v>
      </c>
      <c r="G83">
        <f t="shared" si="12"/>
        <v>6.9243826282994192E-3</v>
      </c>
      <c r="H83">
        <f t="shared" si="13"/>
        <v>0.02</v>
      </c>
      <c r="I83">
        <f t="shared" si="14"/>
        <v>1.0793513287079122</v>
      </c>
      <c r="J83">
        <f t="shared" si="15"/>
        <v>2.4049748380402584E-5</v>
      </c>
      <c r="K83">
        <f t="shared" si="16"/>
        <v>5.0760128719367246E-3</v>
      </c>
      <c r="L83">
        <f t="shared" si="17"/>
        <v>0</v>
      </c>
      <c r="M83">
        <f t="shared" si="18"/>
        <v>0.72798758924494378</v>
      </c>
      <c r="N83">
        <f t="shared" si="19"/>
        <v>116.62</v>
      </c>
      <c r="O83">
        <f t="shared" si="20"/>
        <v>2.3324000000000003</v>
      </c>
      <c r="P83">
        <f t="shared" si="21"/>
        <v>5.3967566435395611</v>
      </c>
      <c r="Q83">
        <f t="shared" si="22"/>
        <v>269.83783217697805</v>
      </c>
      <c r="R83">
        <f t="shared" si="23"/>
        <v>85.492681960526738</v>
      </c>
      <c r="S83">
        <f t="shared" si="24"/>
        <v>1.7098536392105348</v>
      </c>
      <c r="T83">
        <f t="shared" si="25"/>
        <v>3.9562956555006639</v>
      </c>
      <c r="U83">
        <f t="shared" si="26"/>
        <v>24.049748380402583</v>
      </c>
      <c r="V83">
        <f t="shared" si="27"/>
        <v>6.4895319673696225E-3</v>
      </c>
      <c r="W83">
        <f t="shared" si="28"/>
        <v>55.770294753445583</v>
      </c>
      <c r="X83">
        <f t="shared" si="29"/>
        <v>-56.044577931586218</v>
      </c>
      <c r="Y83">
        <f t="shared" si="30"/>
        <v>0.99673694261856227</v>
      </c>
      <c r="Z83">
        <f t="shared" si="31"/>
        <v>0.90364366187038636</v>
      </c>
      <c r="AA83">
        <f t="shared" si="32"/>
        <v>50.64432763007882</v>
      </c>
      <c r="AB83">
        <f t="shared" si="33"/>
        <v>77.507832695527085</v>
      </c>
      <c r="AC83">
        <f t="shared" si="34"/>
        <v>1.5501566539105416</v>
      </c>
      <c r="AD83">
        <f t="shared" si="35"/>
        <v>3.5750814935785207</v>
      </c>
      <c r="AE83">
        <f t="shared" si="36"/>
        <v>21.732402693528385</v>
      </c>
      <c r="AF83">
        <f t="shared" si="37"/>
        <v>5.8642244308188185E-3</v>
      </c>
      <c r="AG83">
        <f t="shared" si="0"/>
        <v>-913.85253444644957</v>
      </c>
      <c r="AH83">
        <f t="shared" si="1"/>
        <v>-1255.31334317702</v>
      </c>
      <c r="AI83">
        <f t="shared" si="2"/>
        <v>0</v>
      </c>
      <c r="AK83" t="b">
        <f t="shared" si="38"/>
        <v>1</v>
      </c>
      <c r="AL83" t="b">
        <f t="shared" si="39"/>
        <v>1</v>
      </c>
      <c r="AM83">
        <f t="shared" si="40"/>
        <v>-913.85253444644957</v>
      </c>
      <c r="AN83" t="b">
        <f t="shared" si="41"/>
        <v>1</v>
      </c>
      <c r="AO83">
        <f t="shared" si="42"/>
        <v>-50.64432763007882</v>
      </c>
      <c r="AP83">
        <f>SUM(AO84:$AO$532)</f>
        <v>-825.79705063671304</v>
      </c>
      <c r="AQ83" t="b">
        <f t="shared" si="3"/>
        <v>1</v>
      </c>
      <c r="AR83" t="b">
        <f t="shared" si="43"/>
        <v>1</v>
      </c>
      <c r="AS83" t="b">
        <f t="shared" si="44"/>
        <v>1</v>
      </c>
      <c r="AT83" t="b">
        <f t="shared" si="46"/>
        <v>1</v>
      </c>
      <c r="AU83">
        <f t="shared" si="4"/>
        <v>-1255.3133431770202</v>
      </c>
      <c r="AV83" t="b">
        <f t="shared" si="5"/>
        <v>1</v>
      </c>
      <c r="AW83" t="b">
        <f t="shared" si="6"/>
        <v>1</v>
      </c>
      <c r="AX83" t="b">
        <f t="shared" si="45"/>
        <v>1</v>
      </c>
    </row>
    <row r="84" spans="1:50" x14ac:dyDescent="0.35">
      <c r="A84">
        <v>32</v>
      </c>
      <c r="B84">
        <f t="shared" si="7"/>
        <v>2</v>
      </c>
      <c r="C84">
        <f t="shared" si="8"/>
        <v>32</v>
      </c>
      <c r="D84">
        <f t="shared" si="9"/>
        <v>3.9360220151563041E-4</v>
      </c>
      <c r="E84">
        <f t="shared" si="10"/>
        <v>3.2806102134186332E-5</v>
      </c>
      <c r="F84">
        <f t="shared" si="11"/>
        <v>0.08</v>
      </c>
      <c r="G84">
        <f t="shared" si="12"/>
        <v>6.9243826282994192E-3</v>
      </c>
      <c r="H84">
        <f t="shared" si="13"/>
        <v>0.02</v>
      </c>
      <c r="I84">
        <f t="shared" si="14"/>
        <v>1.0820133002636001</v>
      </c>
      <c r="J84">
        <f t="shared" si="15"/>
        <v>2.3882435205189712E-5</v>
      </c>
      <c r="K84">
        <f t="shared" si="16"/>
        <v>5.0406992454658048E-3</v>
      </c>
      <c r="L84">
        <f t="shared" si="17"/>
        <v>0</v>
      </c>
      <c r="M84">
        <f t="shared" si="18"/>
        <v>0.72292300756427275</v>
      </c>
      <c r="N84">
        <f t="shared" si="19"/>
        <v>116.62</v>
      </c>
      <c r="O84">
        <f t="shared" si="20"/>
        <v>2.3324000000000003</v>
      </c>
      <c r="P84">
        <f t="shared" si="21"/>
        <v>5.4100665013180009</v>
      </c>
      <c r="Q84">
        <f t="shared" si="22"/>
        <v>270.50332506590001</v>
      </c>
      <c r="R84">
        <f t="shared" si="23"/>
        <v>84.897912657745351</v>
      </c>
      <c r="S84">
        <f t="shared" si="24"/>
        <v>1.6979582531549071</v>
      </c>
      <c r="T84">
        <f t="shared" si="25"/>
        <v>3.9384612699493191</v>
      </c>
      <c r="U84">
        <f t="shared" si="26"/>
        <v>23.882435205189712</v>
      </c>
      <c r="V84">
        <f t="shared" si="27"/>
        <v>6.4602781336747274E-3</v>
      </c>
      <c r="W84">
        <f t="shared" si="28"/>
        <v>55.372597651317747</v>
      </c>
      <c r="X84">
        <f t="shared" si="29"/>
        <v>-55.644972651929187</v>
      </c>
      <c r="Y84">
        <f t="shared" si="30"/>
        <v>0.99673694261856227</v>
      </c>
      <c r="Z84">
        <f t="shared" si="31"/>
        <v>0.90069502074933072</v>
      </c>
      <c r="AA84">
        <f t="shared" si="32"/>
        <v>50.119149797325306</v>
      </c>
      <c r="AB84">
        <f t="shared" si="33"/>
        <v>76.717460679197231</v>
      </c>
      <c r="AC84">
        <f t="shared" si="34"/>
        <v>1.5343492135839447</v>
      </c>
      <c r="AD84">
        <f t="shared" si="35"/>
        <v>3.5473524552574376</v>
      </c>
      <c r="AE84">
        <f t="shared" si="36"/>
        <v>21.510790472682892</v>
      </c>
      <c r="AF84">
        <f t="shared" si="37"/>
        <v>5.818740347656606E-3</v>
      </c>
      <c r="AG84">
        <f t="shared" si="0"/>
        <v>-861.19927719160114</v>
      </c>
      <c r="AH84">
        <f t="shared" si="1"/>
        <v>-1191.2738537582575</v>
      </c>
      <c r="AI84">
        <f t="shared" si="2"/>
        <v>0</v>
      </c>
      <c r="AK84" t="b">
        <f t="shared" si="38"/>
        <v>1</v>
      </c>
      <c r="AL84" t="b">
        <f t="shared" si="39"/>
        <v>1</v>
      </c>
      <c r="AM84">
        <f t="shared" si="40"/>
        <v>-861.19927719160103</v>
      </c>
      <c r="AN84" t="b">
        <f t="shared" si="41"/>
        <v>1</v>
      </c>
      <c r="AO84">
        <f t="shared" si="42"/>
        <v>-50.119149797325306</v>
      </c>
      <c r="AP84">
        <f>SUM(AO85:$AO$532)</f>
        <v>-775.67790083938803</v>
      </c>
      <c r="AQ84" t="b">
        <f t="shared" si="3"/>
        <v>1</v>
      </c>
      <c r="AR84" t="b">
        <f t="shared" si="43"/>
        <v>1</v>
      </c>
      <c r="AS84" t="b">
        <f t="shared" si="44"/>
        <v>1</v>
      </c>
      <c r="AT84" t="b">
        <f t="shared" si="46"/>
        <v>1</v>
      </c>
      <c r="AU84">
        <f t="shared" si="4"/>
        <v>-1191.2738537582577</v>
      </c>
      <c r="AV84" t="b">
        <f t="shared" si="5"/>
        <v>1</v>
      </c>
      <c r="AW84" t="b">
        <f t="shared" si="6"/>
        <v>1</v>
      </c>
      <c r="AX84" t="b">
        <f t="shared" si="45"/>
        <v>1</v>
      </c>
    </row>
    <row r="85" spans="1:50" x14ac:dyDescent="0.35">
      <c r="A85">
        <v>33</v>
      </c>
      <c r="B85">
        <f t="shared" si="7"/>
        <v>2</v>
      </c>
      <c r="C85">
        <f t="shared" si="8"/>
        <v>32</v>
      </c>
      <c r="D85">
        <f t="shared" si="9"/>
        <v>3.9360220151563041E-4</v>
      </c>
      <c r="E85">
        <f t="shared" si="10"/>
        <v>3.2806102134186332E-5</v>
      </c>
      <c r="F85">
        <f t="shared" si="11"/>
        <v>0.08</v>
      </c>
      <c r="G85">
        <f t="shared" si="12"/>
        <v>6.9243826282994192E-3</v>
      </c>
      <c r="H85">
        <f t="shared" si="13"/>
        <v>0.02</v>
      </c>
      <c r="I85">
        <f t="shared" si="14"/>
        <v>1.0846818369592708</v>
      </c>
      <c r="J85">
        <f t="shared" si="15"/>
        <v>2.3716286021306691E-5</v>
      </c>
      <c r="K85">
        <f t="shared" si="16"/>
        <v>5.0056312945370865E-3</v>
      </c>
      <c r="L85">
        <f t="shared" si="17"/>
        <v>0</v>
      </c>
      <c r="M85">
        <f t="shared" si="18"/>
        <v>0.71789365998371435</v>
      </c>
      <c r="N85">
        <f t="shared" si="19"/>
        <v>116.62</v>
      </c>
      <c r="O85">
        <f t="shared" si="20"/>
        <v>2.3324000000000003</v>
      </c>
      <c r="P85">
        <f t="shared" si="21"/>
        <v>5.4234091847963537</v>
      </c>
      <c r="Q85">
        <f t="shared" si="22"/>
        <v>271.17045923981772</v>
      </c>
      <c r="R85">
        <f t="shared" si="23"/>
        <v>84.307281142145484</v>
      </c>
      <c r="S85">
        <f t="shared" si="24"/>
        <v>1.6861456228429097</v>
      </c>
      <c r="T85">
        <f t="shared" si="25"/>
        <v>3.9207072791246809</v>
      </c>
      <c r="U85">
        <f t="shared" si="26"/>
        <v>23.71628602130669</v>
      </c>
      <c r="V85">
        <f t="shared" si="27"/>
        <v>6.4311561718606042E-3</v>
      </c>
      <c r="W85">
        <f t="shared" si="28"/>
        <v>54.977711062699335</v>
      </c>
      <c r="X85">
        <f t="shared" si="29"/>
        <v>-55.248191160899324</v>
      </c>
      <c r="Y85">
        <f t="shared" si="30"/>
        <v>0.99673694261856227</v>
      </c>
      <c r="Z85">
        <f t="shared" si="31"/>
        <v>0.89775600121345045</v>
      </c>
      <c r="AA85">
        <f t="shared" si="32"/>
        <v>49.599395170885273</v>
      </c>
      <c r="AB85">
        <f t="shared" si="33"/>
        <v>75.935148337644392</v>
      </c>
      <c r="AC85">
        <f t="shared" si="34"/>
        <v>1.5187029667528877</v>
      </c>
      <c r="AD85">
        <f t="shared" si="35"/>
        <v>3.519838488835441</v>
      </c>
      <c r="AE85">
        <f t="shared" si="36"/>
        <v>21.291438102122747</v>
      </c>
      <c r="AF85">
        <f t="shared" si="37"/>
        <v>5.7736090480287779E-3</v>
      </c>
      <c r="AG85">
        <f t="shared" si="0"/>
        <v>-808.77042836484497</v>
      </c>
      <c r="AH85">
        <f t="shared" si="1"/>
        <v>-1126.5880637296507</v>
      </c>
      <c r="AI85">
        <f t="shared" si="2"/>
        <v>0</v>
      </c>
      <c r="AK85" t="b">
        <f t="shared" si="38"/>
        <v>1</v>
      </c>
      <c r="AL85" t="b">
        <f t="shared" si="39"/>
        <v>1</v>
      </c>
      <c r="AM85">
        <f t="shared" si="40"/>
        <v>-808.77042836484497</v>
      </c>
      <c r="AN85" t="b">
        <f t="shared" si="41"/>
        <v>1</v>
      </c>
      <c r="AO85">
        <f t="shared" si="42"/>
        <v>-49.599395170885273</v>
      </c>
      <c r="AP85">
        <f>SUM(AO86:$AO$532)</f>
        <v>-726.07850566850198</v>
      </c>
      <c r="AQ85" t="b">
        <f t="shared" si="3"/>
        <v>1</v>
      </c>
      <c r="AR85" t="b">
        <f t="shared" si="43"/>
        <v>1</v>
      </c>
      <c r="AS85" t="b">
        <f t="shared" si="44"/>
        <v>1</v>
      </c>
      <c r="AT85" t="b">
        <f t="shared" si="46"/>
        <v>1</v>
      </c>
      <c r="AU85">
        <f t="shared" si="4"/>
        <v>-1126.5880637296509</v>
      </c>
      <c r="AV85" t="b">
        <f t="shared" si="5"/>
        <v>1</v>
      </c>
      <c r="AW85" t="b">
        <f t="shared" si="6"/>
        <v>1</v>
      </c>
      <c r="AX85" t="b">
        <f t="shared" si="45"/>
        <v>1</v>
      </c>
    </row>
    <row r="86" spans="1:50" x14ac:dyDescent="0.35">
      <c r="A86">
        <v>34</v>
      </c>
      <c r="B86">
        <f t="shared" si="7"/>
        <v>2</v>
      </c>
      <c r="C86">
        <f t="shared" si="8"/>
        <v>32</v>
      </c>
      <c r="D86">
        <f t="shared" si="9"/>
        <v>3.9360220151563041E-4</v>
      </c>
      <c r="E86">
        <f t="shared" si="10"/>
        <v>3.2806102134186332E-5</v>
      </c>
      <c r="F86">
        <f t="shared" si="11"/>
        <v>0.08</v>
      </c>
      <c r="G86">
        <f t="shared" si="12"/>
        <v>6.9243826282994192E-3</v>
      </c>
      <c r="H86">
        <f t="shared" si="13"/>
        <v>0.02</v>
      </c>
      <c r="I86">
        <f t="shared" si="14"/>
        <v>1.0873569549863302</v>
      </c>
      <c r="J86">
        <f t="shared" si="15"/>
        <v>2.3551292730910569E-5</v>
      </c>
      <c r="K86">
        <f t="shared" si="16"/>
        <v>4.9708073099952619E-3</v>
      </c>
      <c r="L86">
        <f t="shared" si="17"/>
        <v>0</v>
      </c>
      <c r="M86">
        <f t="shared" si="18"/>
        <v>0.71289930138098823</v>
      </c>
      <c r="N86">
        <f t="shared" si="19"/>
        <v>116.62</v>
      </c>
      <c r="O86">
        <f t="shared" si="20"/>
        <v>2.3324000000000003</v>
      </c>
      <c r="P86">
        <f t="shared" si="21"/>
        <v>5.4367847749316507</v>
      </c>
      <c r="Q86">
        <f t="shared" si="22"/>
        <v>271.83923874658257</v>
      </c>
      <c r="R86">
        <f t="shared" si="23"/>
        <v>83.720758627300768</v>
      </c>
      <c r="S86">
        <f t="shared" si="24"/>
        <v>1.6744151725460155</v>
      </c>
      <c r="T86">
        <f t="shared" si="25"/>
        <v>3.9030333206194174</v>
      </c>
      <c r="U86">
        <f t="shared" si="26"/>
        <v>23.551292730910568</v>
      </c>
      <c r="V86">
        <f t="shared" si="27"/>
        <v>6.4021654874686527E-3</v>
      </c>
      <c r="W86">
        <f t="shared" si="28"/>
        <v>54.585615237737294</v>
      </c>
      <c r="X86">
        <f t="shared" si="29"/>
        <v>-54.85421361628908</v>
      </c>
      <c r="Y86">
        <f t="shared" si="30"/>
        <v>0.99673694261856227</v>
      </c>
      <c r="Z86">
        <f t="shared" si="31"/>
        <v>0.89482657186696091</v>
      </c>
      <c r="AA86">
        <f t="shared" si="32"/>
        <v>49.085007922721921</v>
      </c>
      <c r="AB86">
        <f t="shared" si="33"/>
        <v>75.160813483802016</v>
      </c>
      <c r="AC86">
        <f t="shared" si="34"/>
        <v>1.5032162696760405</v>
      </c>
      <c r="AD86">
        <f t="shared" si="35"/>
        <v>3.4925379261723943</v>
      </c>
      <c r="AE86">
        <f t="shared" si="36"/>
        <v>21.074322537435979</v>
      </c>
      <c r="AF86">
        <f t="shared" si="37"/>
        <v>5.7288277956765452E-3</v>
      </c>
      <c r="AG86">
        <f t="shared" si="0"/>
        <v>-756.56391867456</v>
      </c>
      <c r="AH86">
        <f t="shared" si="1"/>
        <v>-1061.2493478517754</v>
      </c>
      <c r="AI86">
        <f t="shared" si="2"/>
        <v>0</v>
      </c>
      <c r="AK86" t="b">
        <f t="shared" si="38"/>
        <v>1</v>
      </c>
      <c r="AL86" t="b">
        <f t="shared" si="39"/>
        <v>1</v>
      </c>
      <c r="AM86">
        <f t="shared" si="40"/>
        <v>-756.56391867455989</v>
      </c>
      <c r="AN86" t="b">
        <f t="shared" si="41"/>
        <v>1</v>
      </c>
      <c r="AO86">
        <f t="shared" si="42"/>
        <v>-49.085007922721921</v>
      </c>
      <c r="AP86">
        <f>SUM(AO87:$AO$532)</f>
        <v>-676.99349774577991</v>
      </c>
      <c r="AQ86" t="b">
        <f t="shared" si="3"/>
        <v>1</v>
      </c>
      <c r="AR86" t="b">
        <f t="shared" si="43"/>
        <v>1</v>
      </c>
      <c r="AS86" t="b">
        <f t="shared" si="44"/>
        <v>1</v>
      </c>
      <c r="AT86" t="b">
        <f t="shared" si="46"/>
        <v>1</v>
      </c>
      <c r="AU86">
        <f t="shared" si="4"/>
        <v>-1061.2493478517754</v>
      </c>
      <c r="AV86" t="b">
        <f t="shared" si="5"/>
        <v>1</v>
      </c>
      <c r="AW86" t="b">
        <f t="shared" si="6"/>
        <v>1</v>
      </c>
      <c r="AX86" t="b">
        <f t="shared" si="45"/>
        <v>1</v>
      </c>
    </row>
    <row r="87" spans="1:50" x14ac:dyDescent="0.35">
      <c r="A87">
        <v>35</v>
      </c>
      <c r="B87">
        <f t="shared" si="7"/>
        <v>2</v>
      </c>
      <c r="C87">
        <f t="shared" si="8"/>
        <v>32</v>
      </c>
      <c r="D87">
        <f t="shared" si="9"/>
        <v>3.9360220151563041E-4</v>
      </c>
      <c r="E87">
        <f t="shared" si="10"/>
        <v>3.2806102134186332E-5</v>
      </c>
      <c r="F87">
        <f t="shared" si="11"/>
        <v>0.08</v>
      </c>
      <c r="G87">
        <f t="shared" si="12"/>
        <v>6.9243826282994192E-3</v>
      </c>
      <c r="H87">
        <f t="shared" si="13"/>
        <v>0.02</v>
      </c>
      <c r="I87">
        <f t="shared" si="14"/>
        <v>1.0900386705761171</v>
      </c>
      <c r="J87">
        <f t="shared" si="15"/>
        <v>2.3387447292494782E-5</v>
      </c>
      <c r="K87">
        <f t="shared" si="16"/>
        <v>4.9362255945755544E-3</v>
      </c>
      <c r="L87">
        <f t="shared" si="17"/>
        <v>0</v>
      </c>
      <c r="M87">
        <f t="shared" si="18"/>
        <v>0.70793968833912024</v>
      </c>
      <c r="N87">
        <f t="shared" si="19"/>
        <v>116.62</v>
      </c>
      <c r="O87">
        <f t="shared" si="20"/>
        <v>2.3324000000000003</v>
      </c>
      <c r="P87">
        <f t="shared" si="21"/>
        <v>5.4501933528805857</v>
      </c>
      <c r="Q87">
        <f t="shared" si="22"/>
        <v>272.50966764402926</v>
      </c>
      <c r="R87">
        <f t="shared" si="23"/>
        <v>83.138316527050847</v>
      </c>
      <c r="S87">
        <f t="shared" si="24"/>
        <v>1.662766330541017</v>
      </c>
      <c r="T87">
        <f t="shared" si="25"/>
        <v>3.8854390336598752</v>
      </c>
      <c r="U87">
        <f t="shared" si="26"/>
        <v>23.387447292494784</v>
      </c>
      <c r="V87">
        <f t="shared" si="27"/>
        <v>6.3733054887200056E-3</v>
      </c>
      <c r="W87">
        <f t="shared" si="28"/>
        <v>54.196290564866445</v>
      </c>
      <c r="X87">
        <f t="shared" si="29"/>
        <v>-54.463020314821314</v>
      </c>
      <c r="Y87">
        <f t="shared" si="30"/>
        <v>0.99673694261856227</v>
      </c>
      <c r="Z87">
        <f t="shared" si="31"/>
        <v>0.89190670141652373</v>
      </c>
      <c r="AA87">
        <f t="shared" si="32"/>
        <v>48.575932798173397</v>
      </c>
      <c r="AB87">
        <f t="shared" si="33"/>
        <v>74.394374768691208</v>
      </c>
      <c r="AC87">
        <f t="shared" si="34"/>
        <v>1.4878874953738241</v>
      </c>
      <c r="AD87">
        <f t="shared" si="35"/>
        <v>3.4654491120665849</v>
      </c>
      <c r="AE87">
        <f t="shared" si="36"/>
        <v>20.859420969201832</v>
      </c>
      <c r="AF87">
        <f t="shared" si="37"/>
        <v>5.6843938755640859E-3</v>
      </c>
      <c r="AG87">
        <f t="shared" si="0"/>
        <v>-704.57769175807994</v>
      </c>
      <c r="AH87">
        <f t="shared" si="1"/>
        <v>-995.25101271136839</v>
      </c>
      <c r="AI87">
        <f t="shared" si="2"/>
        <v>0</v>
      </c>
      <c r="AK87" t="b">
        <f t="shared" si="38"/>
        <v>1</v>
      </c>
      <c r="AL87" t="b">
        <f t="shared" si="39"/>
        <v>1</v>
      </c>
      <c r="AM87">
        <f t="shared" si="40"/>
        <v>-704.57769175807994</v>
      </c>
      <c r="AN87" t="b">
        <f t="shared" si="41"/>
        <v>1</v>
      </c>
      <c r="AO87">
        <f t="shared" si="42"/>
        <v>-48.575932798173397</v>
      </c>
      <c r="AP87">
        <f>SUM(AO88:$AO$532)</f>
        <v>-628.41756494760648</v>
      </c>
      <c r="AQ87" t="b">
        <f t="shared" si="3"/>
        <v>1</v>
      </c>
      <c r="AR87" t="b">
        <f t="shared" si="43"/>
        <v>1</v>
      </c>
      <c r="AS87" t="b">
        <f t="shared" si="44"/>
        <v>1</v>
      </c>
      <c r="AT87" t="b">
        <f t="shared" si="46"/>
        <v>1</v>
      </c>
      <c r="AU87">
        <f t="shared" si="4"/>
        <v>-995.25101271136828</v>
      </c>
      <c r="AV87" t="b">
        <f t="shared" si="5"/>
        <v>1</v>
      </c>
      <c r="AW87" t="b">
        <f t="shared" si="6"/>
        <v>1</v>
      </c>
      <c r="AX87" t="b">
        <f t="shared" si="45"/>
        <v>1</v>
      </c>
    </row>
    <row r="88" spans="1:50" x14ac:dyDescent="0.35">
      <c r="A88">
        <v>36</v>
      </c>
      <c r="B88">
        <f t="shared" si="7"/>
        <v>2</v>
      </c>
      <c r="C88">
        <f t="shared" si="8"/>
        <v>32</v>
      </c>
      <c r="D88">
        <f t="shared" si="9"/>
        <v>3.9360220151563041E-4</v>
      </c>
      <c r="E88">
        <f t="shared" si="10"/>
        <v>3.2806102134186332E-5</v>
      </c>
      <c r="F88">
        <f t="shared" si="11"/>
        <v>0.08</v>
      </c>
      <c r="G88">
        <f t="shared" si="12"/>
        <v>6.9243826282994192E-3</v>
      </c>
      <c r="H88">
        <f t="shared" si="13"/>
        <v>0.02</v>
      </c>
      <c r="I88">
        <f t="shared" si="14"/>
        <v>1.0927270000000009</v>
      </c>
      <c r="J88">
        <f t="shared" si="15"/>
        <v>2.322474172049722E-5</v>
      </c>
      <c r="K88">
        <f t="shared" si="16"/>
        <v>4.9018844628209929E-3</v>
      </c>
      <c r="L88">
        <f t="shared" si="17"/>
        <v>0</v>
      </c>
      <c r="M88">
        <f t="shared" si="18"/>
        <v>0.70301457913457877</v>
      </c>
      <c r="N88">
        <f t="shared" si="19"/>
        <v>116.62</v>
      </c>
      <c r="O88">
        <f t="shared" si="20"/>
        <v>2.3324000000000003</v>
      </c>
      <c r="P88">
        <f t="shared" si="21"/>
        <v>5.4636350000000045</v>
      </c>
      <c r="Q88">
        <f t="shared" si="22"/>
        <v>273.18175000000025</v>
      </c>
      <c r="R88">
        <f t="shared" si="23"/>
        <v>82.559926454108208</v>
      </c>
      <c r="S88">
        <f t="shared" si="24"/>
        <v>1.6511985290821642</v>
      </c>
      <c r="T88">
        <f t="shared" si="25"/>
        <v>3.8679240590987125</v>
      </c>
      <c r="U88">
        <f t="shared" si="26"/>
        <v>23.224741720497221</v>
      </c>
      <c r="V88">
        <f t="shared" si="27"/>
        <v>6.3445755865034472E-3</v>
      </c>
      <c r="W88">
        <f t="shared" si="28"/>
        <v>53.809717569843606</v>
      </c>
      <c r="X88">
        <f t="shared" si="29"/>
        <v>-54.074591691178874</v>
      </c>
      <c r="Y88">
        <f t="shared" si="30"/>
        <v>0.99673694261856227</v>
      </c>
      <c r="Z88">
        <f t="shared" si="31"/>
        <v>0.88899635867091287</v>
      </c>
      <c r="AA88">
        <f t="shared" si="32"/>
        <v>48.072115110074407</v>
      </c>
      <c r="AB88">
        <f t="shared" si="33"/>
        <v>73.635751672874449</v>
      </c>
      <c r="AC88">
        <f t="shared" si="34"/>
        <v>1.472715033457489</v>
      </c>
      <c r="AD88">
        <f t="shared" si="35"/>
        <v>3.4385704041543721</v>
      </c>
      <c r="AE88">
        <f t="shared" si="36"/>
        <v>20.646710820594461</v>
      </c>
      <c r="AF88">
        <f t="shared" si="37"/>
        <v>5.6403045937139362E-3</v>
      </c>
      <c r="AG88">
        <f t="shared" si="0"/>
        <v>-652.80970408605936</v>
      </c>
      <c r="AH88">
        <f t="shared" si="1"/>
        <v>-928.58629601917733</v>
      </c>
      <c r="AI88">
        <f t="shared" si="2"/>
        <v>0</v>
      </c>
      <c r="AK88" t="b">
        <f t="shared" si="38"/>
        <v>1</v>
      </c>
      <c r="AL88" t="b">
        <f t="shared" si="39"/>
        <v>1</v>
      </c>
      <c r="AM88">
        <f t="shared" si="40"/>
        <v>-652.80970408605947</v>
      </c>
      <c r="AN88" t="b">
        <f t="shared" si="41"/>
        <v>1</v>
      </c>
      <c r="AO88">
        <f t="shared" si="42"/>
        <v>-48.072115110074407</v>
      </c>
      <c r="AP88">
        <f>SUM(AO89:$AO$532)</f>
        <v>-580.34544983753176</v>
      </c>
      <c r="AQ88" t="b">
        <f t="shared" si="3"/>
        <v>1</v>
      </c>
      <c r="AR88" t="b">
        <f t="shared" si="43"/>
        <v>1</v>
      </c>
      <c r="AS88" t="b">
        <f t="shared" si="44"/>
        <v>1</v>
      </c>
      <c r="AT88" t="b">
        <f t="shared" si="46"/>
        <v>1</v>
      </c>
      <c r="AU88">
        <f t="shared" si="4"/>
        <v>-928.58629601917733</v>
      </c>
      <c r="AV88" t="b">
        <f t="shared" si="5"/>
        <v>1</v>
      </c>
      <c r="AW88" t="b">
        <f t="shared" si="6"/>
        <v>1</v>
      </c>
      <c r="AX88" t="b">
        <f t="shared" si="45"/>
        <v>1</v>
      </c>
    </row>
    <row r="89" spans="1:50" x14ac:dyDescent="0.35">
      <c r="A89">
        <v>37</v>
      </c>
      <c r="B89">
        <f t="shared" si="7"/>
        <v>3</v>
      </c>
      <c r="C89">
        <f t="shared" si="8"/>
        <v>33</v>
      </c>
      <c r="D89">
        <f t="shared" si="9"/>
        <v>4.1796028176932509E-4</v>
      </c>
      <c r="E89">
        <f t="shared" si="10"/>
        <v>3.4836697480944423E-5</v>
      </c>
      <c r="F89">
        <f t="shared" si="11"/>
        <v>0.06</v>
      </c>
      <c r="G89">
        <f t="shared" si="12"/>
        <v>5.1430128318229462E-3</v>
      </c>
      <c r="H89">
        <f t="shared" si="13"/>
        <v>0.02</v>
      </c>
      <c r="I89">
        <f t="shared" si="14"/>
        <v>1.095421959569481</v>
      </c>
      <c r="J89">
        <f t="shared" si="15"/>
        <v>2.4490706218004785E-5</v>
      </c>
      <c r="K89">
        <f t="shared" si="16"/>
        <v>3.615487045431407E-3</v>
      </c>
      <c r="L89">
        <f t="shared" si="17"/>
        <v>0</v>
      </c>
      <c r="M89">
        <f t="shared" si="18"/>
        <v>0.6993746013829294</v>
      </c>
      <c r="N89">
        <f t="shared" si="19"/>
        <v>116.62</v>
      </c>
      <c r="O89">
        <f t="shared" si="20"/>
        <v>2.3324000000000003</v>
      </c>
      <c r="P89">
        <f t="shared" si="21"/>
        <v>5.4771097978474046</v>
      </c>
      <c r="Q89">
        <f t="shared" si="22"/>
        <v>273.85548989237026</v>
      </c>
      <c r="R89">
        <f t="shared" si="23"/>
        <v>81.985560218674578</v>
      </c>
      <c r="S89">
        <f t="shared" si="24"/>
        <v>1.6397112043734916</v>
      </c>
      <c r="T89">
        <f t="shared" si="25"/>
        <v>3.8504880394075709</v>
      </c>
      <c r="U89">
        <f t="shared" si="26"/>
        <v>24.490706218004785</v>
      </c>
      <c r="V89">
        <f t="shared" si="27"/>
        <v>6.7069143491418192E-3</v>
      </c>
      <c r="W89">
        <f t="shared" si="28"/>
        <v>51.997947842539581</v>
      </c>
      <c r="X89">
        <f t="shared" si="29"/>
        <v>-52.260979244792246</v>
      </c>
      <c r="Y89">
        <f t="shared" si="30"/>
        <v>0.99673694261856227</v>
      </c>
      <c r="Z89">
        <f t="shared" si="31"/>
        <v>0.88609551254068042</v>
      </c>
      <c r="AA89">
        <f t="shared" si="32"/>
        <v>46.308219189792062</v>
      </c>
      <c r="AB89">
        <f t="shared" si="33"/>
        <v>72.884864497996546</v>
      </c>
      <c r="AC89">
        <f t="shared" si="34"/>
        <v>1.457697289959931</v>
      </c>
      <c r="AD89">
        <f t="shared" si="35"/>
        <v>3.4119001728106113</v>
      </c>
      <c r="AE89">
        <f t="shared" si="36"/>
        <v>21.701104878726181</v>
      </c>
      <c r="AF89">
        <f t="shared" si="37"/>
        <v>5.9429667077692643E-3</v>
      </c>
      <c r="AG89">
        <f t="shared" si="0"/>
        <v>-602.68585393973922</v>
      </c>
      <c r="AH89">
        <f t="shared" si="1"/>
        <v>-861.74970144469103</v>
      </c>
      <c r="AI89">
        <f t="shared" si="2"/>
        <v>0</v>
      </c>
      <c r="AK89" t="b">
        <f t="shared" si="38"/>
        <v>1</v>
      </c>
      <c r="AL89" t="b">
        <f t="shared" si="39"/>
        <v>1</v>
      </c>
      <c r="AM89">
        <f t="shared" si="40"/>
        <v>-602.6858539397391</v>
      </c>
      <c r="AN89" t="b">
        <f t="shared" si="41"/>
        <v>1</v>
      </c>
      <c r="AO89">
        <f t="shared" si="42"/>
        <v>-46.308219189792062</v>
      </c>
      <c r="AP89">
        <f>SUM(AO90:$AO$532)</f>
        <v>-534.03723064774044</v>
      </c>
      <c r="AQ89" t="b">
        <f t="shared" si="3"/>
        <v>1</v>
      </c>
      <c r="AR89" t="b">
        <f t="shared" si="43"/>
        <v>1</v>
      </c>
      <c r="AS89" t="b">
        <f t="shared" si="44"/>
        <v>1</v>
      </c>
      <c r="AT89" t="b">
        <f t="shared" si="46"/>
        <v>1</v>
      </c>
      <c r="AU89">
        <f t="shared" si="4"/>
        <v>-861.74970144469103</v>
      </c>
      <c r="AV89" t="b">
        <f t="shared" si="5"/>
        <v>1</v>
      </c>
      <c r="AW89" t="b">
        <f t="shared" si="6"/>
        <v>1</v>
      </c>
      <c r="AX89" t="b">
        <f t="shared" si="45"/>
        <v>1</v>
      </c>
    </row>
    <row r="90" spans="1:50" x14ac:dyDescent="0.35">
      <c r="A90">
        <v>38</v>
      </c>
      <c r="B90">
        <f t="shared" si="7"/>
        <v>3</v>
      </c>
      <c r="C90">
        <f t="shared" si="8"/>
        <v>33</v>
      </c>
      <c r="D90">
        <f t="shared" si="9"/>
        <v>4.1796028176932509E-4</v>
      </c>
      <c r="E90">
        <f t="shared" si="10"/>
        <v>3.4836697480944423E-5</v>
      </c>
      <c r="F90">
        <f t="shared" si="11"/>
        <v>0.06</v>
      </c>
      <c r="G90">
        <f t="shared" si="12"/>
        <v>5.1430128318229462E-3</v>
      </c>
      <c r="H90">
        <f t="shared" si="13"/>
        <v>0.02</v>
      </c>
      <c r="I90">
        <f t="shared" si="14"/>
        <v>1.0981235656362849</v>
      </c>
      <c r="J90">
        <f t="shared" si="15"/>
        <v>2.4363901414233208E-5</v>
      </c>
      <c r="K90">
        <f t="shared" si="16"/>
        <v>3.5967672453058571E-3</v>
      </c>
      <c r="L90">
        <f t="shared" si="17"/>
        <v>0</v>
      </c>
      <c r="M90">
        <f t="shared" si="18"/>
        <v>0.69575347023620926</v>
      </c>
      <c r="N90">
        <f t="shared" si="19"/>
        <v>116.62</v>
      </c>
      <c r="O90">
        <f t="shared" si="20"/>
        <v>2.3324000000000003</v>
      </c>
      <c r="P90">
        <f t="shared" si="21"/>
        <v>5.4906178281814242</v>
      </c>
      <c r="Q90">
        <f t="shared" si="22"/>
        <v>274.53089140907122</v>
      </c>
      <c r="R90">
        <f t="shared" si="23"/>
        <v>81.561066013277227</v>
      </c>
      <c r="S90">
        <f t="shared" si="24"/>
        <v>1.6312213202655446</v>
      </c>
      <c r="T90">
        <f t="shared" si="25"/>
        <v>3.8399986549303891</v>
      </c>
      <c r="U90">
        <f t="shared" si="26"/>
        <v>24.363901414233208</v>
      </c>
      <c r="V90">
        <f t="shared" si="27"/>
        <v>6.6886435734521731E-3</v>
      </c>
      <c r="W90">
        <f t="shared" si="28"/>
        <v>51.719255980274639</v>
      </c>
      <c r="X90">
        <f t="shared" si="29"/>
        <v>-51.98092549263113</v>
      </c>
      <c r="Y90">
        <f t="shared" si="30"/>
        <v>0.99673694261856227</v>
      </c>
      <c r="Z90">
        <f t="shared" si="31"/>
        <v>0.88320413203782577</v>
      </c>
      <c r="AA90">
        <f t="shared" si="32"/>
        <v>45.909768182242168</v>
      </c>
      <c r="AB90">
        <f t="shared" si="33"/>
        <v>72.270894592399159</v>
      </c>
      <c r="AC90">
        <f t="shared" si="34"/>
        <v>1.4454178918479832</v>
      </c>
      <c r="AD90">
        <f t="shared" si="35"/>
        <v>3.3915026790542129</v>
      </c>
      <c r="AE90">
        <f t="shared" si="36"/>
        <v>21.518298401612995</v>
      </c>
      <c r="AF90">
        <f t="shared" si="37"/>
        <v>5.9074376418012083E-3</v>
      </c>
      <c r="AG90">
        <f t="shared" si="0"/>
        <v>-552.67796510331914</v>
      </c>
      <c r="AH90">
        <f t="shared" si="1"/>
        <v>-794.35890548369696</v>
      </c>
      <c r="AI90">
        <f t="shared" si="2"/>
        <v>0</v>
      </c>
      <c r="AK90" t="b">
        <f t="shared" si="38"/>
        <v>1</v>
      </c>
      <c r="AL90" t="b">
        <f t="shared" si="39"/>
        <v>1</v>
      </c>
      <c r="AM90">
        <f t="shared" si="40"/>
        <v>-552.67796510331902</v>
      </c>
      <c r="AN90" t="b">
        <f t="shared" si="41"/>
        <v>1</v>
      </c>
      <c r="AO90">
        <f t="shared" si="42"/>
        <v>-45.909768182242168</v>
      </c>
      <c r="AP90">
        <f>SUM(AO91:$AO$532)</f>
        <v>-488.12746246549818</v>
      </c>
      <c r="AQ90" t="b">
        <f t="shared" si="3"/>
        <v>1</v>
      </c>
      <c r="AR90" t="b">
        <f t="shared" si="43"/>
        <v>1</v>
      </c>
      <c r="AS90" t="b">
        <f t="shared" si="44"/>
        <v>1</v>
      </c>
      <c r="AT90" t="b">
        <f t="shared" si="46"/>
        <v>1</v>
      </c>
      <c r="AU90">
        <f t="shared" si="4"/>
        <v>-794.35890548369707</v>
      </c>
      <c r="AV90" t="b">
        <f t="shared" si="5"/>
        <v>1</v>
      </c>
      <c r="AW90" t="b">
        <f t="shared" si="6"/>
        <v>1</v>
      </c>
      <c r="AX90" t="b">
        <f t="shared" si="45"/>
        <v>1</v>
      </c>
    </row>
    <row r="91" spans="1:50" x14ac:dyDescent="0.35">
      <c r="A91">
        <v>39</v>
      </c>
      <c r="B91">
        <f t="shared" si="7"/>
        <v>3</v>
      </c>
      <c r="C91">
        <f t="shared" si="8"/>
        <v>33</v>
      </c>
      <c r="D91">
        <f t="shared" si="9"/>
        <v>4.1796028176932509E-4</v>
      </c>
      <c r="E91">
        <f t="shared" si="10"/>
        <v>3.4836697480944423E-5</v>
      </c>
      <c r="F91">
        <f t="shared" si="11"/>
        <v>0.06</v>
      </c>
      <c r="G91">
        <f t="shared" si="12"/>
        <v>5.1430128318229462E-3</v>
      </c>
      <c r="H91">
        <f t="shared" si="13"/>
        <v>0.02</v>
      </c>
      <c r="I91">
        <f t="shared" si="14"/>
        <v>1.1008318345924679</v>
      </c>
      <c r="J91">
        <f t="shared" si="15"/>
        <v>2.4237753163936093E-5</v>
      </c>
      <c r="K91">
        <f t="shared" si="16"/>
        <v>3.5781443701346318E-3</v>
      </c>
      <c r="L91">
        <f t="shared" si="17"/>
        <v>0</v>
      </c>
      <c r="M91">
        <f t="shared" si="18"/>
        <v>0.69215108811291071</v>
      </c>
      <c r="N91">
        <f t="shared" si="19"/>
        <v>116.62</v>
      </c>
      <c r="O91">
        <f t="shared" si="20"/>
        <v>2.3324000000000003</v>
      </c>
      <c r="P91">
        <f t="shared" si="21"/>
        <v>5.5041591729623391</v>
      </c>
      <c r="Q91">
        <f t="shared" si="22"/>
        <v>275.20795864811697</v>
      </c>
      <c r="R91">
        <f t="shared" si="23"/>
        <v>81.138769698946732</v>
      </c>
      <c r="S91">
        <f t="shared" si="24"/>
        <v>1.6227753939789347</v>
      </c>
      <c r="T91">
        <f t="shared" si="25"/>
        <v>3.8295378453210112</v>
      </c>
      <c r="U91">
        <f t="shared" si="26"/>
        <v>24.237753163936095</v>
      </c>
      <c r="V91">
        <f t="shared" si="27"/>
        <v>6.6704225704637904E-3</v>
      </c>
      <c r="W91">
        <f t="shared" si="28"/>
        <v>51.442032873140221</v>
      </c>
      <c r="X91">
        <f t="shared" si="29"/>
        <v>-51.702347547017496</v>
      </c>
      <c r="Y91">
        <f t="shared" si="30"/>
        <v>0.99673694261856227</v>
      </c>
      <c r="Z91">
        <f t="shared" si="31"/>
        <v>0.88032218627546344</v>
      </c>
      <c r="AA91">
        <f t="shared" si="32"/>
        <v>45.51472362816429</v>
      </c>
      <c r="AB91">
        <f t="shared" si="33"/>
        <v>71.66209666657528</v>
      </c>
      <c r="AC91">
        <f t="shared" si="34"/>
        <v>1.4332419333315058</v>
      </c>
      <c r="AD91">
        <f t="shared" si="35"/>
        <v>3.3712271284176203</v>
      </c>
      <c r="AE91">
        <f t="shared" si="36"/>
        <v>21.337031855681253</v>
      </c>
      <c r="AF91">
        <f t="shared" si="37"/>
        <v>5.8721209806118805E-3</v>
      </c>
      <c r="AG91">
        <f t="shared" si="0"/>
        <v>-502.78494139740513</v>
      </c>
      <c r="AH91">
        <f t="shared" si="1"/>
        <v>-726.40923352183734</v>
      </c>
      <c r="AI91">
        <f t="shared" si="2"/>
        <v>0</v>
      </c>
      <c r="AK91" t="b">
        <f t="shared" si="38"/>
        <v>1</v>
      </c>
      <c r="AL91" t="b">
        <f t="shared" si="39"/>
        <v>1</v>
      </c>
      <c r="AM91">
        <f t="shared" si="40"/>
        <v>-502.78494139740508</v>
      </c>
      <c r="AN91" t="b">
        <f t="shared" si="41"/>
        <v>1</v>
      </c>
      <c r="AO91">
        <f t="shared" si="42"/>
        <v>-45.51472362816429</v>
      </c>
      <c r="AP91">
        <f>SUM(AO92:$AO$532)</f>
        <v>-442.61273883733384</v>
      </c>
      <c r="AQ91" t="b">
        <f t="shared" si="3"/>
        <v>1</v>
      </c>
      <c r="AR91" t="b">
        <f t="shared" si="43"/>
        <v>1</v>
      </c>
      <c r="AS91" t="b">
        <f t="shared" si="44"/>
        <v>1</v>
      </c>
      <c r="AT91" t="b">
        <f t="shared" si="46"/>
        <v>1</v>
      </c>
      <c r="AU91">
        <f t="shared" si="4"/>
        <v>-726.40923352183722</v>
      </c>
      <c r="AV91" t="b">
        <f t="shared" si="5"/>
        <v>1</v>
      </c>
      <c r="AW91" t="b">
        <f t="shared" si="6"/>
        <v>1</v>
      </c>
      <c r="AX91" t="b">
        <f t="shared" si="45"/>
        <v>1</v>
      </c>
    </row>
    <row r="92" spans="1:50" x14ac:dyDescent="0.35">
      <c r="A92">
        <v>40</v>
      </c>
      <c r="B92">
        <f t="shared" si="7"/>
        <v>3</v>
      </c>
      <c r="C92">
        <f t="shared" si="8"/>
        <v>33</v>
      </c>
      <c r="D92">
        <f t="shared" si="9"/>
        <v>4.1796028176932509E-4</v>
      </c>
      <c r="E92">
        <f t="shared" si="10"/>
        <v>3.4836697480944423E-5</v>
      </c>
      <c r="F92">
        <f t="shared" si="11"/>
        <v>0.06</v>
      </c>
      <c r="G92">
        <f t="shared" si="12"/>
        <v>5.1430128318229462E-3</v>
      </c>
      <c r="H92">
        <f t="shared" si="13"/>
        <v>0.02</v>
      </c>
      <c r="I92">
        <f t="shared" si="14"/>
        <v>1.1035467828705128</v>
      </c>
      <c r="J92">
        <f t="shared" si="15"/>
        <v>2.4112258067695979E-5</v>
      </c>
      <c r="K92">
        <f t="shared" si="16"/>
        <v>3.5596179180722685E-3</v>
      </c>
      <c r="L92">
        <f t="shared" si="17"/>
        <v>0</v>
      </c>
      <c r="M92">
        <f t="shared" si="18"/>
        <v>0.68856735793677082</v>
      </c>
      <c r="N92">
        <f t="shared" si="19"/>
        <v>116.62</v>
      </c>
      <c r="O92">
        <f t="shared" si="20"/>
        <v>2.3324000000000003</v>
      </c>
      <c r="P92">
        <f t="shared" si="21"/>
        <v>5.5177339143525641</v>
      </c>
      <c r="Q92">
        <f t="shared" si="22"/>
        <v>275.88669571762819</v>
      </c>
      <c r="R92">
        <f t="shared" si="23"/>
        <v>80.718659895727654</v>
      </c>
      <c r="S92">
        <f t="shared" si="24"/>
        <v>1.614373197914553</v>
      </c>
      <c r="T92">
        <f t="shared" si="25"/>
        <v>3.8191055327366374</v>
      </c>
      <c r="U92">
        <f t="shared" si="26"/>
        <v>24.112258067695979</v>
      </c>
      <c r="V92">
        <f t="shared" si="27"/>
        <v>6.6522512045873658E-3</v>
      </c>
      <c r="W92">
        <f t="shared" si="28"/>
        <v>51.166270846175891</v>
      </c>
      <c r="X92">
        <f t="shared" si="29"/>
        <v>-51.425237696480991</v>
      </c>
      <c r="Y92">
        <f t="shared" si="30"/>
        <v>0.99673694261856227</v>
      </c>
      <c r="Z92">
        <f t="shared" si="31"/>
        <v>0.87744964446749385</v>
      </c>
      <c r="AA92">
        <f t="shared" si="32"/>
        <v>45.123056533433612</v>
      </c>
      <c r="AB92">
        <f t="shared" si="33"/>
        <v>71.058427152632547</v>
      </c>
      <c r="AC92">
        <f t="shared" si="34"/>
        <v>1.4211685430526508</v>
      </c>
      <c r="AD92">
        <f t="shared" si="35"/>
        <v>3.3510727918836012</v>
      </c>
      <c r="AE92">
        <f t="shared" si="36"/>
        <v>21.157292268808298</v>
      </c>
      <c r="AF92">
        <f t="shared" si="37"/>
        <v>5.8370154543736421E-3</v>
      </c>
      <c r="AG92">
        <f t="shared" si="0"/>
        <v>-453.00569076546736</v>
      </c>
      <c r="AH92">
        <f t="shared" si="1"/>
        <v>-657.89597131478547</v>
      </c>
      <c r="AI92">
        <f t="shared" si="2"/>
        <v>0</v>
      </c>
      <c r="AK92" t="b">
        <f t="shared" si="38"/>
        <v>1</v>
      </c>
      <c r="AL92" t="b">
        <f t="shared" si="39"/>
        <v>1</v>
      </c>
      <c r="AM92">
        <f t="shared" si="40"/>
        <v>-453.00569076546736</v>
      </c>
      <c r="AN92" t="b">
        <f t="shared" si="41"/>
        <v>1</v>
      </c>
      <c r="AO92">
        <f t="shared" si="42"/>
        <v>-45.123056533433612</v>
      </c>
      <c r="AP92">
        <f>SUM(AO93:$AO$532)</f>
        <v>-397.48968230390085</v>
      </c>
      <c r="AQ92" t="b">
        <f t="shared" si="3"/>
        <v>1</v>
      </c>
      <c r="AR92" t="b">
        <f t="shared" si="43"/>
        <v>1</v>
      </c>
      <c r="AS92" t="b">
        <f t="shared" si="44"/>
        <v>1</v>
      </c>
      <c r="AT92" t="b">
        <f t="shared" si="46"/>
        <v>1</v>
      </c>
      <c r="AU92">
        <f t="shared" si="4"/>
        <v>-657.89597131478536</v>
      </c>
      <c r="AV92" t="b">
        <f t="shared" si="5"/>
        <v>1</v>
      </c>
      <c r="AW92" t="b">
        <f t="shared" si="6"/>
        <v>1</v>
      </c>
      <c r="AX92" t="b">
        <f t="shared" si="45"/>
        <v>1</v>
      </c>
    </row>
    <row r="93" spans="1:50" x14ac:dyDescent="0.35">
      <c r="A93">
        <v>41</v>
      </c>
      <c r="B93">
        <f t="shared" si="7"/>
        <v>3</v>
      </c>
      <c r="C93">
        <f t="shared" si="8"/>
        <v>33</v>
      </c>
      <c r="D93">
        <f t="shared" si="9"/>
        <v>4.1796028176932509E-4</v>
      </c>
      <c r="E93">
        <f t="shared" si="10"/>
        <v>3.4836697480944423E-5</v>
      </c>
      <c r="F93">
        <f t="shared" si="11"/>
        <v>0.06</v>
      </c>
      <c r="G93">
        <f t="shared" si="12"/>
        <v>5.1430128318229462E-3</v>
      </c>
      <c r="H93">
        <f t="shared" si="13"/>
        <v>0.02</v>
      </c>
      <c r="I93">
        <f t="shared" si="14"/>
        <v>1.1062684269434295</v>
      </c>
      <c r="J93">
        <f t="shared" si="15"/>
        <v>2.3987412743696462E-5</v>
      </c>
      <c r="K93">
        <f t="shared" si="16"/>
        <v>3.541187389871693E-3</v>
      </c>
      <c r="L93">
        <f t="shared" si="17"/>
        <v>0</v>
      </c>
      <c r="M93">
        <f t="shared" si="18"/>
        <v>0.6850021831341554</v>
      </c>
      <c r="N93">
        <f t="shared" si="19"/>
        <v>116.62</v>
      </c>
      <c r="O93">
        <f t="shared" si="20"/>
        <v>2.3324000000000003</v>
      </c>
      <c r="P93">
        <f t="shared" si="21"/>
        <v>5.5313421347171481</v>
      </c>
      <c r="Q93">
        <f t="shared" si="22"/>
        <v>276.56710673585741</v>
      </c>
      <c r="R93">
        <f t="shared" si="23"/>
        <v>80.300725282586214</v>
      </c>
      <c r="S93">
        <f t="shared" si="24"/>
        <v>1.6060145056517243</v>
      </c>
      <c r="T93">
        <f t="shared" si="25"/>
        <v>3.8087016395465243</v>
      </c>
      <c r="U93">
        <f t="shared" si="26"/>
        <v>23.987412743696463</v>
      </c>
      <c r="V93">
        <f t="shared" si="27"/>
        <v>6.6341293406029659E-3</v>
      </c>
      <c r="W93">
        <f t="shared" si="28"/>
        <v>50.891962264350887</v>
      </c>
      <c r="X93">
        <f t="shared" si="29"/>
        <v>-51.149588269669977</v>
      </c>
      <c r="Y93">
        <f t="shared" si="30"/>
        <v>0.99673694261856227</v>
      </c>
      <c r="Z93">
        <f t="shared" si="31"/>
        <v>0.87458647592827432</v>
      </c>
      <c r="AA93">
        <f t="shared" si="32"/>
        <v>44.734738149952861</v>
      </c>
      <c r="AB93">
        <f t="shared" si="33"/>
        <v>70.459842849687163</v>
      </c>
      <c r="AC93">
        <f t="shared" si="34"/>
        <v>1.4091968569937434</v>
      </c>
      <c r="AD93">
        <f t="shared" si="35"/>
        <v>3.3310389447932351</v>
      </c>
      <c r="AE93">
        <f t="shared" si="36"/>
        <v>20.979066778146468</v>
      </c>
      <c r="AF93">
        <f t="shared" si="37"/>
        <v>5.8021198008503146E-3</v>
      </c>
      <c r="AG93">
        <f t="shared" si="0"/>
        <v>-403.33912524721876</v>
      </c>
      <c r="AH93">
        <f t="shared" si="1"/>
        <v>-588.81436465177831</v>
      </c>
      <c r="AI93">
        <f t="shared" si="2"/>
        <v>0</v>
      </c>
      <c r="AK93" t="b">
        <f t="shared" si="38"/>
        <v>1</v>
      </c>
      <c r="AL93" t="b">
        <f t="shared" si="39"/>
        <v>1</v>
      </c>
      <c r="AM93">
        <f t="shared" si="40"/>
        <v>-403.33912524721882</v>
      </c>
      <c r="AN93" t="b">
        <f t="shared" si="41"/>
        <v>1</v>
      </c>
      <c r="AO93">
        <f t="shared" si="42"/>
        <v>-44.734738149952861</v>
      </c>
      <c r="AP93">
        <f>SUM(AO94:$AO$532)</f>
        <v>-352.7549441539478</v>
      </c>
      <c r="AQ93" t="b">
        <f t="shared" si="3"/>
        <v>1</v>
      </c>
      <c r="AR93" t="b">
        <f t="shared" si="43"/>
        <v>1</v>
      </c>
      <c r="AS93" t="b">
        <f t="shared" si="44"/>
        <v>1</v>
      </c>
      <c r="AT93" t="b">
        <f t="shared" si="46"/>
        <v>1</v>
      </c>
      <c r="AU93">
        <f t="shared" si="4"/>
        <v>-588.81436465177819</v>
      </c>
      <c r="AV93" t="b">
        <f t="shared" si="5"/>
        <v>1</v>
      </c>
      <c r="AW93" t="b">
        <f t="shared" si="6"/>
        <v>1</v>
      </c>
      <c r="AX93" t="b">
        <f t="shared" si="45"/>
        <v>1</v>
      </c>
    </row>
    <row r="94" spans="1:50" x14ac:dyDescent="0.35">
      <c r="A94">
        <v>42</v>
      </c>
      <c r="B94">
        <f t="shared" si="7"/>
        <v>3</v>
      </c>
      <c r="C94">
        <f t="shared" si="8"/>
        <v>33</v>
      </c>
      <c r="D94">
        <f t="shared" si="9"/>
        <v>4.1796028176932509E-4</v>
      </c>
      <c r="E94">
        <f t="shared" si="10"/>
        <v>3.4836697480944423E-5</v>
      </c>
      <c r="F94">
        <f t="shared" si="11"/>
        <v>0.06</v>
      </c>
      <c r="G94">
        <f t="shared" si="12"/>
        <v>5.1430128318229462E-3</v>
      </c>
      <c r="H94">
        <f t="shared" si="13"/>
        <v>0.02</v>
      </c>
      <c r="I94">
        <f t="shared" si="14"/>
        <v>1.1089967833248537</v>
      </c>
      <c r="J94">
        <f t="shared" si="15"/>
        <v>2.3863213827631062E-5</v>
      </c>
      <c r="K94">
        <f t="shared" si="16"/>
        <v>3.5228522888707688E-3</v>
      </c>
      <c r="L94">
        <f t="shared" si="17"/>
        <v>0</v>
      </c>
      <c r="M94">
        <f t="shared" si="18"/>
        <v>0.68145546763145703</v>
      </c>
      <c r="N94">
        <f t="shared" si="19"/>
        <v>116.62</v>
      </c>
      <c r="O94">
        <f t="shared" si="20"/>
        <v>2.3324000000000003</v>
      </c>
      <c r="P94">
        <f t="shared" si="21"/>
        <v>5.5449839166242683</v>
      </c>
      <c r="Q94">
        <f t="shared" si="22"/>
        <v>277.24919583121346</v>
      </c>
      <c r="R94">
        <f t="shared" si="23"/>
        <v>79.884954597105207</v>
      </c>
      <c r="S94">
        <f t="shared" si="24"/>
        <v>1.5976990919421041</v>
      </c>
      <c r="T94">
        <f t="shared" si="25"/>
        <v>3.7983260883314034</v>
      </c>
      <c r="U94">
        <f t="shared" si="26"/>
        <v>23.863213827631061</v>
      </c>
      <c r="V94">
        <f t="shared" si="27"/>
        <v>6.616056843659005E-3</v>
      </c>
      <c r="W94">
        <f t="shared" si="28"/>
        <v>50.619099532356977</v>
      </c>
      <c r="X94">
        <f t="shared" si="29"/>
        <v>-50.875391635143401</v>
      </c>
      <c r="Y94">
        <f t="shared" si="30"/>
        <v>0.99673694261856227</v>
      </c>
      <c r="Z94">
        <f t="shared" si="31"/>
        <v>0.87173265007229095</v>
      </c>
      <c r="AA94">
        <f t="shared" si="32"/>
        <v>44.349739973569228</v>
      </c>
      <c r="AB94">
        <f t="shared" si="33"/>
        <v>69.866300920772446</v>
      </c>
      <c r="AC94">
        <f t="shared" si="34"/>
        <v>1.3973260184154488</v>
      </c>
      <c r="AD94">
        <f t="shared" si="35"/>
        <v>3.3111248668198527</v>
      </c>
      <c r="AE94">
        <f t="shared" si="36"/>
        <v>20.802342629202563</v>
      </c>
      <c r="AF94">
        <f t="shared" si="37"/>
        <v>5.7674327653517814E-3</v>
      </c>
      <c r="AG94">
        <f t="shared" si="0"/>
        <v>-353.78416095211452</v>
      </c>
      <c r="AH94">
        <f t="shared" si="1"/>
        <v>-519.1596190162893</v>
      </c>
      <c r="AI94">
        <f t="shared" si="2"/>
        <v>0</v>
      </c>
      <c r="AK94" t="b">
        <f t="shared" si="38"/>
        <v>1</v>
      </c>
      <c r="AL94" t="b">
        <f t="shared" si="39"/>
        <v>1</v>
      </c>
      <c r="AM94">
        <f t="shared" si="40"/>
        <v>-353.78416095211446</v>
      </c>
      <c r="AN94" t="b">
        <f t="shared" si="41"/>
        <v>1</v>
      </c>
      <c r="AO94">
        <f t="shared" si="42"/>
        <v>-44.349739973569228</v>
      </c>
      <c r="AP94">
        <f>SUM(AO95:$AO$532)</f>
        <v>-308.40520418037897</v>
      </c>
      <c r="AQ94" t="b">
        <f t="shared" si="3"/>
        <v>1</v>
      </c>
      <c r="AR94" t="b">
        <f t="shared" si="43"/>
        <v>1</v>
      </c>
      <c r="AS94" t="b">
        <f t="shared" si="44"/>
        <v>1</v>
      </c>
      <c r="AT94" t="b">
        <f t="shared" si="46"/>
        <v>1</v>
      </c>
      <c r="AU94">
        <f t="shared" si="4"/>
        <v>-519.15961901628941</v>
      </c>
      <c r="AV94" t="b">
        <f t="shared" si="5"/>
        <v>1</v>
      </c>
      <c r="AW94" t="b">
        <f t="shared" si="6"/>
        <v>1</v>
      </c>
      <c r="AX94" t="b">
        <f t="shared" si="45"/>
        <v>1</v>
      </c>
    </row>
    <row r="95" spans="1:50" x14ac:dyDescent="0.35">
      <c r="A95">
        <v>43</v>
      </c>
      <c r="B95">
        <f t="shared" si="7"/>
        <v>3</v>
      </c>
      <c r="C95">
        <f t="shared" si="8"/>
        <v>33</v>
      </c>
      <c r="D95">
        <f t="shared" si="9"/>
        <v>4.1796028176932509E-4</v>
      </c>
      <c r="E95">
        <f t="shared" si="10"/>
        <v>3.4836697480944423E-5</v>
      </c>
      <c r="F95">
        <f t="shared" si="11"/>
        <v>0.06</v>
      </c>
      <c r="G95">
        <f t="shared" si="12"/>
        <v>5.1430128318229462E-3</v>
      </c>
      <c r="H95">
        <f t="shared" si="13"/>
        <v>0.02</v>
      </c>
      <c r="I95">
        <f t="shared" si="14"/>
        <v>1.11173186856915</v>
      </c>
      <c r="J95">
        <f t="shared" si="15"/>
        <v>2.3739657972612583E-5</v>
      </c>
      <c r="K95">
        <f t="shared" si="16"/>
        <v>3.5046121209789134E-3</v>
      </c>
      <c r="L95">
        <f t="shared" si="17"/>
        <v>0</v>
      </c>
      <c r="M95">
        <f t="shared" si="18"/>
        <v>0.67792711585250542</v>
      </c>
      <c r="N95">
        <f t="shared" si="19"/>
        <v>116.62</v>
      </c>
      <c r="O95">
        <f t="shared" si="20"/>
        <v>2.3324000000000003</v>
      </c>
      <c r="P95">
        <f t="shared" si="21"/>
        <v>5.5586593428457496</v>
      </c>
      <c r="Q95">
        <f t="shared" si="22"/>
        <v>277.93296714228751</v>
      </c>
      <c r="R95">
        <f t="shared" si="23"/>
        <v>79.471336635180521</v>
      </c>
      <c r="S95">
        <f t="shared" si="24"/>
        <v>1.5894267327036105</v>
      </c>
      <c r="T95">
        <f t="shared" si="25"/>
        <v>3.7879788018829181</v>
      </c>
      <c r="U95">
        <f t="shared" si="26"/>
        <v>23.739657972612584</v>
      </c>
      <c r="V95">
        <f t="shared" si="27"/>
        <v>6.5980335792712765E-3</v>
      </c>
      <c r="W95">
        <f t="shared" si="28"/>
        <v>50.347675094402135</v>
      </c>
      <c r="X95">
        <f t="shared" si="29"/>
        <v>-50.60264020116351</v>
      </c>
      <c r="Y95">
        <f t="shared" si="30"/>
        <v>0.99673694261856227</v>
      </c>
      <c r="Z95">
        <f t="shared" si="31"/>
        <v>0.86888813641383222</v>
      </c>
      <c r="AA95">
        <f t="shared" si="32"/>
        <v>43.968033742008629</v>
      </c>
      <c r="AB95">
        <f t="shared" si="33"/>
        <v>69.277758889773054</v>
      </c>
      <c r="AC95">
        <f t="shared" si="34"/>
        <v>1.3855551777954611</v>
      </c>
      <c r="AD95">
        <f t="shared" si="35"/>
        <v>3.2913298419431496</v>
      </c>
      <c r="AE95">
        <f t="shared" si="36"/>
        <v>20.627107174925122</v>
      </c>
      <c r="AF95">
        <f t="shared" si="37"/>
        <v>5.7329531006889067E-3</v>
      </c>
      <c r="AG95">
        <f t="shared" si="0"/>
        <v>-304.3397180329718</v>
      </c>
      <c r="AH95">
        <f t="shared" si="1"/>
        <v>-448.92689924382091</v>
      </c>
      <c r="AI95">
        <f t="shared" si="2"/>
        <v>0</v>
      </c>
      <c r="AK95" t="b">
        <f t="shared" si="38"/>
        <v>1</v>
      </c>
      <c r="AL95" t="b">
        <f t="shared" si="39"/>
        <v>1</v>
      </c>
      <c r="AM95">
        <f t="shared" si="40"/>
        <v>-304.33971803297175</v>
      </c>
      <c r="AN95" t="b">
        <f t="shared" si="41"/>
        <v>1</v>
      </c>
      <c r="AO95">
        <f t="shared" si="42"/>
        <v>-43.968033742008629</v>
      </c>
      <c r="AP95">
        <f>SUM(AO96:$AO$532)</f>
        <v>-264.43717043837069</v>
      </c>
      <c r="AQ95" t="b">
        <f t="shared" si="3"/>
        <v>1</v>
      </c>
      <c r="AR95" t="b">
        <f t="shared" si="43"/>
        <v>1</v>
      </c>
      <c r="AS95" t="b">
        <f t="shared" si="44"/>
        <v>1</v>
      </c>
      <c r="AT95" t="b">
        <f t="shared" si="46"/>
        <v>1</v>
      </c>
      <c r="AU95">
        <f t="shared" si="4"/>
        <v>-448.9268992438208</v>
      </c>
      <c r="AV95" t="b">
        <f t="shared" si="5"/>
        <v>1</v>
      </c>
      <c r="AW95" t="b">
        <f t="shared" si="6"/>
        <v>1</v>
      </c>
      <c r="AX95" t="b">
        <f t="shared" si="45"/>
        <v>1</v>
      </c>
    </row>
    <row r="96" spans="1:50" x14ac:dyDescent="0.35">
      <c r="A96">
        <v>44</v>
      </c>
      <c r="B96">
        <f t="shared" si="7"/>
        <v>3</v>
      </c>
      <c r="C96">
        <f t="shared" si="8"/>
        <v>33</v>
      </c>
      <c r="D96">
        <f t="shared" si="9"/>
        <v>4.1796028176932509E-4</v>
      </c>
      <c r="E96">
        <f t="shared" si="10"/>
        <v>3.4836697480944423E-5</v>
      </c>
      <c r="F96">
        <f t="shared" si="11"/>
        <v>0.06</v>
      </c>
      <c r="G96">
        <f t="shared" si="12"/>
        <v>5.1430128318229462E-3</v>
      </c>
      <c r="H96">
        <f t="shared" si="13"/>
        <v>0.02</v>
      </c>
      <c r="I96">
        <f t="shared" si="14"/>
        <v>1.1144736992715085</v>
      </c>
      <c r="J96">
        <f t="shared" si="15"/>
        <v>2.3616741849082895E-5</v>
      </c>
      <c r="K96">
        <f t="shared" si="16"/>
        <v>3.486466394663781E-3</v>
      </c>
      <c r="L96">
        <f t="shared" si="17"/>
        <v>0</v>
      </c>
      <c r="M96">
        <f t="shared" si="18"/>
        <v>0.67441703271599263</v>
      </c>
      <c r="N96">
        <f t="shared" si="19"/>
        <v>116.62</v>
      </c>
      <c r="O96">
        <f t="shared" si="20"/>
        <v>2.3324000000000003</v>
      </c>
      <c r="P96">
        <f t="shared" si="21"/>
        <v>5.5723684963575426</v>
      </c>
      <c r="Q96">
        <f t="shared" si="22"/>
        <v>278.61842481787716</v>
      </c>
      <c r="R96">
        <f t="shared" si="23"/>
        <v>79.059860250719183</v>
      </c>
      <c r="S96">
        <f t="shared" si="24"/>
        <v>1.5811972050143837</v>
      </c>
      <c r="T96">
        <f t="shared" si="25"/>
        <v>3.7776597032030312</v>
      </c>
      <c r="U96">
        <f t="shared" si="26"/>
        <v>23.616741849082896</v>
      </c>
      <c r="V96">
        <f t="shared" si="27"/>
        <v>6.5800594133219158E-3</v>
      </c>
      <c r="W96">
        <f t="shared" si="28"/>
        <v>50.077681434005541</v>
      </c>
      <c r="X96">
        <f t="shared" si="29"/>
        <v>-50.331326415489855</v>
      </c>
      <c r="Y96">
        <f t="shared" si="30"/>
        <v>0.99673694261856227</v>
      </c>
      <c r="Z96">
        <f t="shared" si="31"/>
        <v>0.86605290456666351</v>
      </c>
      <c r="AA96">
        <f t="shared" si="32"/>
        <v>43.589591432827817</v>
      </c>
      <c r="AB96">
        <f t="shared" si="33"/>
        <v>68.694174638385405</v>
      </c>
      <c r="AC96">
        <f t="shared" si="34"/>
        <v>1.3738834927677079</v>
      </c>
      <c r="AD96">
        <f t="shared" si="35"/>
        <v>3.2716531584234252</v>
      </c>
      <c r="AE96">
        <f t="shared" si="36"/>
        <v>20.453347874799316</v>
      </c>
      <c r="AF96">
        <f t="shared" si="37"/>
        <v>5.6986795671286608E-3</v>
      </c>
      <c r="AG96">
        <f t="shared" si="0"/>
        <v>-255.00472065970965</v>
      </c>
      <c r="AH96">
        <f t="shared" si="1"/>
        <v>-378.11132917678856</v>
      </c>
      <c r="AI96">
        <f t="shared" si="2"/>
        <v>0</v>
      </c>
      <c r="AK96" t="b">
        <f t="shared" si="38"/>
        <v>1</v>
      </c>
      <c r="AL96" t="b">
        <f t="shared" si="39"/>
        <v>1</v>
      </c>
      <c r="AM96">
        <f t="shared" si="40"/>
        <v>-255.0047206597097</v>
      </c>
      <c r="AN96" t="b">
        <f t="shared" si="41"/>
        <v>1</v>
      </c>
      <c r="AO96">
        <f t="shared" si="42"/>
        <v>-43.589591432827817</v>
      </c>
      <c r="AP96">
        <f>SUM(AO97:$AO$532)</f>
        <v>-220.84757900554283</v>
      </c>
      <c r="AQ96" t="b">
        <f t="shared" si="3"/>
        <v>1</v>
      </c>
      <c r="AR96" t="b">
        <f t="shared" si="43"/>
        <v>1</v>
      </c>
      <c r="AS96" t="b">
        <f t="shared" si="44"/>
        <v>1</v>
      </c>
      <c r="AT96" t="b">
        <f t="shared" si="46"/>
        <v>1</v>
      </c>
      <c r="AU96">
        <f t="shared" si="4"/>
        <v>-378.11132917678856</v>
      </c>
      <c r="AV96" t="b">
        <f t="shared" si="5"/>
        <v>1</v>
      </c>
      <c r="AW96" t="b">
        <f t="shared" si="6"/>
        <v>1</v>
      </c>
      <c r="AX96" t="b">
        <f t="shared" si="45"/>
        <v>1</v>
      </c>
    </row>
    <row r="97" spans="1:50" x14ac:dyDescent="0.35">
      <c r="A97">
        <v>45</v>
      </c>
      <c r="B97">
        <f t="shared" si="7"/>
        <v>3</v>
      </c>
      <c r="C97">
        <f t="shared" si="8"/>
        <v>33</v>
      </c>
      <c r="D97">
        <f t="shared" si="9"/>
        <v>4.1796028176932509E-4</v>
      </c>
      <c r="E97">
        <f t="shared" si="10"/>
        <v>3.4836697480944423E-5</v>
      </c>
      <c r="F97">
        <f t="shared" si="11"/>
        <v>0.06</v>
      </c>
      <c r="G97">
        <f t="shared" si="12"/>
        <v>5.1430128318229462E-3</v>
      </c>
      <c r="H97">
        <f t="shared" si="13"/>
        <v>0.02</v>
      </c>
      <c r="I97">
        <f t="shared" si="14"/>
        <v>1.1172222920680492</v>
      </c>
      <c r="J97">
        <f t="shared" si="15"/>
        <v>2.3494462144723232E-5</v>
      </c>
      <c r="K97">
        <f t="shared" si="16"/>
        <v>3.4684146209380188E-3</v>
      </c>
      <c r="L97">
        <f t="shared" si="17"/>
        <v>0</v>
      </c>
      <c r="M97">
        <f t="shared" si="18"/>
        <v>0.6709251236329099</v>
      </c>
      <c r="N97">
        <f t="shared" si="19"/>
        <v>116.62</v>
      </c>
      <c r="O97">
        <f t="shared" si="20"/>
        <v>2.3324000000000003</v>
      </c>
      <c r="P97">
        <f t="shared" si="21"/>
        <v>5.5861114603402466</v>
      </c>
      <c r="Q97">
        <f t="shared" si="22"/>
        <v>279.30557301701231</v>
      </c>
      <c r="R97">
        <f t="shared" si="23"/>
        <v>78.65051435533907</v>
      </c>
      <c r="S97">
        <f t="shared" si="24"/>
        <v>1.5730102871067815</v>
      </c>
      <c r="T97">
        <f t="shared" si="25"/>
        <v>3.7673687155034696</v>
      </c>
      <c r="U97">
        <f t="shared" si="26"/>
        <v>23.494462144723233</v>
      </c>
      <c r="V97">
        <f t="shared" si="27"/>
        <v>6.5621342120584262E-3</v>
      </c>
      <c r="W97">
        <f t="shared" si="28"/>
        <v>49.809111073793531</v>
      </c>
      <c r="X97">
        <f t="shared" si="29"/>
        <v>-50.061442765174306</v>
      </c>
      <c r="Y97">
        <f t="shared" si="30"/>
        <v>0.99673694261856227</v>
      </c>
      <c r="Z97">
        <f t="shared" si="31"/>
        <v>0.86322692424370162</v>
      </c>
      <c r="AA97">
        <f t="shared" si="32"/>
        <v>43.214385261383519</v>
      </c>
      <c r="AB97">
        <f t="shared" si="33"/>
        <v>68.115506403103467</v>
      </c>
      <c r="AC97">
        <f t="shared" si="34"/>
        <v>1.3623101280620693</v>
      </c>
      <c r="AD97">
        <f t="shared" si="35"/>
        <v>3.2520941087760051</v>
      </c>
      <c r="AE97">
        <f t="shared" si="36"/>
        <v>20.281052293949518</v>
      </c>
      <c r="AF97">
        <f t="shared" si="37"/>
        <v>5.6646109323495617E-3</v>
      </c>
      <c r="AG97">
        <f t="shared" si="0"/>
        <v>-205.77809699320758</v>
      </c>
      <c r="AH97">
        <f t="shared" si="1"/>
        <v>-306.70799131647522</v>
      </c>
      <c r="AI97">
        <f t="shared" si="2"/>
        <v>0</v>
      </c>
      <c r="AK97" t="b">
        <f t="shared" si="38"/>
        <v>1</v>
      </c>
      <c r="AL97" t="b">
        <f t="shared" si="39"/>
        <v>1</v>
      </c>
      <c r="AM97">
        <f t="shared" si="40"/>
        <v>-205.77809699320753</v>
      </c>
      <c r="AN97" t="b">
        <f t="shared" si="41"/>
        <v>1</v>
      </c>
      <c r="AO97">
        <f t="shared" si="42"/>
        <v>-43.214385261383519</v>
      </c>
      <c r="AP97">
        <f>SUM(AO98:$AO$532)</f>
        <v>-177.63319374415929</v>
      </c>
      <c r="AQ97" t="b">
        <f t="shared" si="3"/>
        <v>1</v>
      </c>
      <c r="AR97" t="b">
        <f t="shared" si="43"/>
        <v>1</v>
      </c>
      <c r="AS97" t="b">
        <f t="shared" si="44"/>
        <v>1</v>
      </c>
      <c r="AT97" t="b">
        <f t="shared" si="46"/>
        <v>1</v>
      </c>
      <c r="AU97">
        <f t="shared" si="4"/>
        <v>-306.70799131647516</v>
      </c>
      <c r="AV97" t="b">
        <f t="shared" si="5"/>
        <v>1</v>
      </c>
      <c r="AW97" t="b">
        <f t="shared" si="6"/>
        <v>1</v>
      </c>
      <c r="AX97" t="b">
        <f t="shared" si="45"/>
        <v>1</v>
      </c>
    </row>
    <row r="98" spans="1:50" x14ac:dyDescent="0.35">
      <c r="A98">
        <v>46</v>
      </c>
      <c r="B98">
        <f t="shared" si="7"/>
        <v>3</v>
      </c>
      <c r="C98">
        <f t="shared" si="8"/>
        <v>33</v>
      </c>
      <c r="D98">
        <f t="shared" si="9"/>
        <v>4.1796028176932509E-4</v>
      </c>
      <c r="E98">
        <f t="shared" si="10"/>
        <v>3.4836697480944423E-5</v>
      </c>
      <c r="F98">
        <f t="shared" si="11"/>
        <v>0.06</v>
      </c>
      <c r="G98">
        <f t="shared" si="12"/>
        <v>5.1430128318229462E-3</v>
      </c>
      <c r="H98">
        <f t="shared" si="13"/>
        <v>0.02</v>
      </c>
      <c r="I98">
        <f t="shared" si="14"/>
        <v>1.1199776636359204</v>
      </c>
      <c r="J98">
        <f t="shared" si="15"/>
        <v>2.3372815564364919E-5</v>
      </c>
      <c r="K98">
        <f t="shared" si="16"/>
        <v>3.4504563133460888E-3</v>
      </c>
      <c r="L98">
        <f t="shared" si="17"/>
        <v>0</v>
      </c>
      <c r="M98">
        <f t="shared" si="18"/>
        <v>0.66745129450399943</v>
      </c>
      <c r="N98">
        <f t="shared" si="19"/>
        <v>116.62</v>
      </c>
      <c r="O98">
        <f t="shared" si="20"/>
        <v>2.3324000000000003</v>
      </c>
      <c r="P98">
        <f t="shared" si="21"/>
        <v>5.5998883181796018</v>
      </c>
      <c r="Q98">
        <f t="shared" si="22"/>
        <v>279.9944159089801</v>
      </c>
      <c r="R98">
        <f t="shared" si="23"/>
        <v>78.243287918069953</v>
      </c>
      <c r="S98">
        <f t="shared" si="24"/>
        <v>1.5648657583613992</v>
      </c>
      <c r="T98">
        <f t="shared" si="25"/>
        <v>3.7571057622051374</v>
      </c>
      <c r="U98">
        <f t="shared" si="26"/>
        <v>23.37281556436492</v>
      </c>
      <c r="V98">
        <f t="shared" si="27"/>
        <v>6.5442578420926746E-3</v>
      </c>
      <c r="W98">
        <f t="shared" si="28"/>
        <v>49.541956575296403</v>
      </c>
      <c r="X98">
        <f t="shared" si="29"/>
        <v>-49.792981776356896</v>
      </c>
      <c r="Y98">
        <f t="shared" si="30"/>
        <v>0.99673694261856227</v>
      </c>
      <c r="Z98">
        <f t="shared" si="31"/>
        <v>0.86041016525669245</v>
      </c>
      <c r="AA98">
        <f t="shared" si="32"/>
        <v>42.84238767881871</v>
      </c>
      <c r="AB98">
        <f t="shared" si="33"/>
        <v>67.5417127722299</v>
      </c>
      <c r="AC98">
        <f t="shared" si="34"/>
        <v>1.3508342554445982</v>
      </c>
      <c r="AD98">
        <f t="shared" si="35"/>
        <v>3.2326519897457935</v>
      </c>
      <c r="AE98">
        <f t="shared" si="36"/>
        <v>20.110208102249416</v>
      </c>
      <c r="AF98">
        <f t="shared" si="37"/>
        <v>5.630745971397364E-3</v>
      </c>
      <c r="AG98">
        <f t="shared" si="0"/>
        <v>-156.65877915928255</v>
      </c>
      <c r="AH98">
        <f t="shared" si="1"/>
        <v>-234.7119264720279</v>
      </c>
      <c r="AI98">
        <f t="shared" si="2"/>
        <v>0</v>
      </c>
      <c r="AK98" t="b">
        <f t="shared" si="38"/>
        <v>1</v>
      </c>
      <c r="AL98" t="b">
        <f t="shared" si="39"/>
        <v>1</v>
      </c>
      <c r="AM98">
        <f t="shared" si="40"/>
        <v>-156.65877915928252</v>
      </c>
      <c r="AN98" t="b">
        <f t="shared" si="41"/>
        <v>1</v>
      </c>
      <c r="AO98">
        <f t="shared" si="42"/>
        <v>-42.84238767881871</v>
      </c>
      <c r="AP98">
        <f>SUM(AO99:$AO$532)</f>
        <v>-134.79080606534083</v>
      </c>
      <c r="AQ98" t="b">
        <f t="shared" si="3"/>
        <v>1</v>
      </c>
      <c r="AR98" t="b">
        <f t="shared" si="43"/>
        <v>1</v>
      </c>
      <c r="AS98" t="b">
        <f t="shared" si="44"/>
        <v>1</v>
      </c>
      <c r="AT98" t="b">
        <f t="shared" si="46"/>
        <v>1</v>
      </c>
      <c r="AU98">
        <f t="shared" si="4"/>
        <v>-234.71192647202793</v>
      </c>
      <c r="AV98" t="b">
        <f t="shared" si="5"/>
        <v>1</v>
      </c>
      <c r="AW98" t="b">
        <f t="shared" si="6"/>
        <v>1</v>
      </c>
      <c r="AX98" t="b">
        <f t="shared" si="45"/>
        <v>1</v>
      </c>
    </row>
    <row r="99" spans="1:50" x14ac:dyDescent="0.35">
      <c r="A99">
        <v>47</v>
      </c>
      <c r="B99">
        <f t="shared" si="7"/>
        <v>3</v>
      </c>
      <c r="C99">
        <f t="shared" si="8"/>
        <v>33</v>
      </c>
      <c r="D99">
        <f t="shared" si="9"/>
        <v>4.1796028176932509E-4</v>
      </c>
      <c r="E99">
        <f t="shared" si="10"/>
        <v>3.4836697480944423E-5</v>
      </c>
      <c r="F99">
        <f t="shared" si="11"/>
        <v>0.06</v>
      </c>
      <c r="G99">
        <f t="shared" si="12"/>
        <v>5.1430128318229462E-3</v>
      </c>
      <c r="H99">
        <f t="shared" si="13"/>
        <v>0.02</v>
      </c>
      <c r="I99">
        <f t="shared" si="14"/>
        <v>1.1227398306934011</v>
      </c>
      <c r="J99">
        <f t="shared" si="15"/>
        <v>2.3251798829900572E-5</v>
      </c>
      <c r="K99">
        <f t="shared" si="16"/>
        <v>3.4325909879511602E-3</v>
      </c>
      <c r="L99">
        <f t="shared" si="17"/>
        <v>0</v>
      </c>
      <c r="M99">
        <f t="shared" si="18"/>
        <v>0.66399545171721841</v>
      </c>
      <c r="N99">
        <f t="shared" si="19"/>
        <v>116.62</v>
      </c>
      <c r="O99">
        <f t="shared" si="20"/>
        <v>2.3324000000000003</v>
      </c>
      <c r="P99">
        <f t="shared" si="21"/>
        <v>5.6136991534670058</v>
      </c>
      <c r="Q99">
        <f t="shared" si="22"/>
        <v>280.68495767335025</v>
      </c>
      <c r="R99">
        <f t="shared" si="23"/>
        <v>77.838169965056423</v>
      </c>
      <c r="S99">
        <f t="shared" si="24"/>
        <v>1.5567633993011285</v>
      </c>
      <c r="T99">
        <f t="shared" si="25"/>
        <v>3.7468707669375587</v>
      </c>
      <c r="U99">
        <f t="shared" si="26"/>
        <v>23.251798829900572</v>
      </c>
      <c r="V99">
        <f t="shared" si="27"/>
        <v>6.526430170399897E-3</v>
      </c>
      <c r="W99">
        <f t="shared" si="28"/>
        <v>49.276210538746753</v>
      </c>
      <c r="X99">
        <f t="shared" si="29"/>
        <v>-49.525936014063156</v>
      </c>
      <c r="Y99">
        <f t="shared" si="30"/>
        <v>0.99673694261856227</v>
      </c>
      <c r="Z99">
        <f t="shared" si="31"/>
        <v>0.85760259751588752</v>
      </c>
      <c r="AA99">
        <f t="shared" si="32"/>
        <v>42.473571370066217</v>
      </c>
      <c r="AB99">
        <f t="shared" si="33"/>
        <v>66.972752682912713</v>
      </c>
      <c r="AC99">
        <f t="shared" si="34"/>
        <v>1.3394550536582543</v>
      </c>
      <c r="AD99">
        <f t="shared" si="35"/>
        <v>3.2133261022819961</v>
      </c>
      <c r="AE99">
        <f t="shared" si="36"/>
        <v>19.940803073439604</v>
      </c>
      <c r="AF99">
        <f t="shared" si="37"/>
        <v>5.597083466641008E-3</v>
      </c>
      <c r="AG99">
        <f t="shared" si="0"/>
        <v>-107.64570322278385</v>
      </c>
      <c r="AH99">
        <f t="shared" si="1"/>
        <v>-162.11813340647382</v>
      </c>
      <c r="AI99">
        <f t="shared" si="2"/>
        <v>0</v>
      </c>
      <c r="AK99" t="b">
        <f t="shared" si="38"/>
        <v>1</v>
      </c>
      <c r="AL99" t="b">
        <f t="shared" si="39"/>
        <v>1</v>
      </c>
      <c r="AM99">
        <f t="shared" si="40"/>
        <v>-107.64570322278385</v>
      </c>
      <c r="AN99" t="b">
        <f t="shared" si="41"/>
        <v>1</v>
      </c>
      <c r="AO99">
        <f t="shared" si="42"/>
        <v>-42.473571370066217</v>
      </c>
      <c r="AP99">
        <f>SUM(AO100:$AO$532)</f>
        <v>-92.317234695274266</v>
      </c>
      <c r="AQ99" t="b">
        <f t="shared" si="3"/>
        <v>1</v>
      </c>
      <c r="AR99" t="b">
        <f t="shared" si="43"/>
        <v>1</v>
      </c>
      <c r="AS99" t="b">
        <f t="shared" si="44"/>
        <v>1</v>
      </c>
      <c r="AT99" t="b">
        <f t="shared" si="46"/>
        <v>1</v>
      </c>
      <c r="AU99">
        <f t="shared" si="4"/>
        <v>-162.11813340647382</v>
      </c>
      <c r="AV99" t="b">
        <f t="shared" si="5"/>
        <v>1</v>
      </c>
      <c r="AW99" t="b">
        <f t="shared" si="6"/>
        <v>1</v>
      </c>
      <c r="AX99" t="b">
        <f t="shared" si="45"/>
        <v>1</v>
      </c>
    </row>
    <row r="100" spans="1:50" x14ac:dyDescent="0.35">
      <c r="A100">
        <v>48</v>
      </c>
      <c r="B100">
        <f t="shared" si="7"/>
        <v>3</v>
      </c>
      <c r="C100">
        <f t="shared" si="8"/>
        <v>33</v>
      </c>
      <c r="D100">
        <f t="shared" si="9"/>
        <v>4.1796028176932509E-4</v>
      </c>
      <c r="E100">
        <f t="shared" si="10"/>
        <v>3.4836697480944423E-5</v>
      </c>
      <c r="F100">
        <f t="shared" si="11"/>
        <v>0.06</v>
      </c>
      <c r="G100">
        <f t="shared" si="12"/>
        <v>5.1430128318229462E-3</v>
      </c>
      <c r="H100">
        <f t="shared" si="13"/>
        <v>0.02</v>
      </c>
      <c r="I100">
        <f t="shared" si="14"/>
        <v>1.1255088100000012</v>
      </c>
      <c r="J100">
        <f t="shared" si="15"/>
        <v>2.3131408680195777E-5</v>
      </c>
      <c r="K100">
        <f t="shared" si="16"/>
        <v>3.4148181633220677E-3</v>
      </c>
      <c r="L100">
        <f t="shared" si="17"/>
        <v>0</v>
      </c>
      <c r="M100">
        <f t="shared" si="18"/>
        <v>0.66055750214521614</v>
      </c>
      <c r="N100">
        <f t="shared" si="19"/>
        <v>116.62</v>
      </c>
      <c r="O100">
        <f t="shared" si="20"/>
        <v>2.3324000000000003</v>
      </c>
      <c r="P100">
        <f t="shared" si="21"/>
        <v>5.6275440500000062</v>
      </c>
      <c r="Q100">
        <f t="shared" si="22"/>
        <v>281.37720250000029</v>
      </c>
      <c r="R100">
        <f t="shared" si="23"/>
        <v>77.435149579262017</v>
      </c>
      <c r="S100">
        <f t="shared" si="24"/>
        <v>1.5487029915852404</v>
      </c>
      <c r="T100">
        <f t="shared" si="25"/>
        <v>3.7366636535382991</v>
      </c>
      <c r="U100">
        <f t="shared" si="26"/>
        <v>23.131408680195776</v>
      </c>
      <c r="V100">
        <f t="shared" si="27"/>
        <v>6.5086510643177116E-3</v>
      </c>
      <c r="W100">
        <f t="shared" si="28"/>
        <v>49.01186560287838</v>
      </c>
      <c r="X100">
        <f t="shared" si="29"/>
        <v>-49.260298082002173</v>
      </c>
      <c r="Y100">
        <f t="shared" si="30"/>
        <v>0.99673694261856227</v>
      </c>
      <c r="Z100">
        <f t="shared" si="31"/>
        <v>0.85480419102972316</v>
      </c>
      <c r="AA100">
        <f t="shared" si="32"/>
        <v>42.10790925186889</v>
      </c>
      <c r="AB100">
        <f t="shared" si="33"/>
        <v>66.408585418206385</v>
      </c>
      <c r="AC100">
        <f t="shared" si="34"/>
        <v>1.3281717083641278</v>
      </c>
      <c r="AD100">
        <f t="shared" si="35"/>
        <v>3.1941157515129754</v>
      </c>
      <c r="AE100">
        <f t="shared" si="36"/>
        <v>19.772825084252666</v>
      </c>
      <c r="AF100">
        <f t="shared" si="37"/>
        <v>5.5636222077288479E-3</v>
      </c>
      <c r="AG100">
        <f t="shared" si="0"/>
        <v>-58.737809161804883</v>
      </c>
      <c r="AH100">
        <f t="shared" si="1"/>
        <v>-88.921568479729473</v>
      </c>
      <c r="AI100">
        <f t="shared" si="2"/>
        <v>0</v>
      </c>
      <c r="AK100" t="b">
        <f t="shared" si="38"/>
        <v>1</v>
      </c>
      <c r="AL100" t="b">
        <f t="shared" si="39"/>
        <v>1</v>
      </c>
      <c r="AM100">
        <f t="shared" si="40"/>
        <v>-58.737809161804883</v>
      </c>
      <c r="AN100" t="b">
        <f t="shared" si="41"/>
        <v>1</v>
      </c>
      <c r="AO100">
        <f t="shared" si="42"/>
        <v>-42.10790925186889</v>
      </c>
      <c r="AP100">
        <f>SUM(AO101:$AO$532)</f>
        <v>-50.209325443404495</v>
      </c>
      <c r="AQ100" t="b">
        <f t="shared" si="3"/>
        <v>1</v>
      </c>
      <c r="AR100" t="b">
        <f t="shared" si="43"/>
        <v>1</v>
      </c>
      <c r="AS100" t="b">
        <f t="shared" si="44"/>
        <v>1</v>
      </c>
      <c r="AT100" t="b">
        <f t="shared" si="46"/>
        <v>1</v>
      </c>
      <c r="AU100">
        <f t="shared" si="4"/>
        <v>-88.921568479729459</v>
      </c>
      <c r="AV100" t="b">
        <f t="shared" si="5"/>
        <v>1</v>
      </c>
      <c r="AW100" t="b">
        <f t="shared" si="6"/>
        <v>1</v>
      </c>
      <c r="AX100" t="b">
        <f t="shared" si="45"/>
        <v>1</v>
      </c>
    </row>
    <row r="101" spans="1:50" x14ac:dyDescent="0.35">
      <c r="A101">
        <v>49</v>
      </c>
      <c r="B101">
        <f t="shared" si="7"/>
        <v>4</v>
      </c>
      <c r="C101">
        <f t="shared" si="8"/>
        <v>34</v>
      </c>
      <c r="D101">
        <f t="shared" si="9"/>
        <v>4.4475348449912744E-4</v>
      </c>
      <c r="E101">
        <f t="shared" si="10"/>
        <v>3.7070347599699183E-5</v>
      </c>
      <c r="F101">
        <f t="shared" si="11"/>
        <v>0.05</v>
      </c>
      <c r="G101">
        <f t="shared" si="12"/>
        <v>4.2653187775606449E-3</v>
      </c>
      <c r="H101">
        <f t="shared" si="13"/>
        <v>0.02</v>
      </c>
      <c r="I101">
        <f t="shared" si="14"/>
        <v>1.1282846183565658</v>
      </c>
      <c r="J101">
        <f t="shared" si="15"/>
        <v>2.4487096214112199E-5</v>
      </c>
      <c r="K101">
        <f t="shared" si="16"/>
        <v>2.817383872287256E-3</v>
      </c>
      <c r="L101">
        <f t="shared" si="17"/>
        <v>0</v>
      </c>
      <c r="M101">
        <f t="shared" si="18"/>
        <v>0.65771563117671472</v>
      </c>
      <c r="N101">
        <f t="shared" si="19"/>
        <v>116.62</v>
      </c>
      <c r="O101">
        <f t="shared" si="20"/>
        <v>2.3324000000000003</v>
      </c>
      <c r="P101">
        <f t="shared" si="21"/>
        <v>5.641423091782829</v>
      </c>
      <c r="Q101">
        <f t="shared" si="22"/>
        <v>282.07115458914143</v>
      </c>
      <c r="R101">
        <f t="shared" si="23"/>
        <v>77.034215900175113</v>
      </c>
      <c r="S101">
        <f t="shared" si="24"/>
        <v>1.5406843180035024</v>
      </c>
      <c r="T101">
        <f t="shared" si="25"/>
        <v>3.7264843460524077</v>
      </c>
      <c r="U101">
        <f t="shared" si="26"/>
        <v>24.487096214112199</v>
      </c>
      <c r="V101">
        <f t="shared" si="27"/>
        <v>6.9071035016500222E-3</v>
      </c>
      <c r="W101">
        <f t="shared" si="28"/>
        <v>47.273043918505358</v>
      </c>
      <c r="X101">
        <f t="shared" si="29"/>
        <v>-47.520190096144603</v>
      </c>
      <c r="Y101">
        <f t="shared" si="30"/>
        <v>0.99673694261856227</v>
      </c>
      <c r="Z101">
        <f t="shared" si="31"/>
        <v>0.85201491590449974</v>
      </c>
      <c r="AA101">
        <f t="shared" si="32"/>
        <v>40.487910768532473</v>
      </c>
      <c r="AB101">
        <f t="shared" si="33"/>
        <v>65.849170604158218</v>
      </c>
      <c r="AC101">
        <f t="shared" si="34"/>
        <v>1.3169834120831645</v>
      </c>
      <c r="AD101">
        <f t="shared" si="35"/>
        <v>3.1750202467212767</v>
      </c>
      <c r="AE101">
        <f t="shared" si="36"/>
        <v>20.863371221612198</v>
      </c>
      <c r="AF101">
        <f t="shared" si="37"/>
        <v>5.8849552091020194E-3</v>
      </c>
      <c r="AG101">
        <f t="shared" si="0"/>
        <v>-11.409911368232494</v>
      </c>
      <c r="AH101">
        <f t="shared" si="1"/>
        <v>-17.347788052139034</v>
      </c>
      <c r="AI101">
        <f t="shared" si="2"/>
        <v>0</v>
      </c>
      <c r="AK101" t="b">
        <f t="shared" si="38"/>
        <v>1</v>
      </c>
      <c r="AL101" t="b">
        <f t="shared" si="39"/>
        <v>1</v>
      </c>
      <c r="AM101">
        <f t="shared" si="40"/>
        <v>-11.409911368232494</v>
      </c>
      <c r="AN101" t="b">
        <f t="shared" si="41"/>
        <v>1</v>
      </c>
      <c r="AO101">
        <f t="shared" si="42"/>
        <v>-40.487910768532473</v>
      </c>
      <c r="AP101">
        <f>SUM(AO102:$AO$532)</f>
        <v>-9.721414674872829</v>
      </c>
      <c r="AQ101" t="b">
        <f t="shared" si="3"/>
        <v>1</v>
      </c>
      <c r="AR101" t="b">
        <f t="shared" si="43"/>
        <v>1</v>
      </c>
      <c r="AS101" t="b">
        <f t="shared" si="44"/>
        <v>1</v>
      </c>
      <c r="AT101" t="b">
        <f t="shared" si="46"/>
        <v>1</v>
      </c>
      <c r="AU101">
        <f t="shared" si="4"/>
        <v>-17.347788052139052</v>
      </c>
      <c r="AV101" t="b">
        <f t="shared" si="5"/>
        <v>1</v>
      </c>
      <c r="AW101" t="b">
        <f t="shared" si="6"/>
        <v>1</v>
      </c>
      <c r="AX101" t="b">
        <f t="shared" si="45"/>
        <v>1</v>
      </c>
    </row>
    <row r="102" spans="1:50" x14ac:dyDescent="0.35">
      <c r="A102">
        <v>50</v>
      </c>
      <c r="B102">
        <f t="shared" si="7"/>
        <v>4</v>
      </c>
      <c r="C102">
        <f t="shared" si="8"/>
        <v>34</v>
      </c>
      <c r="D102">
        <f t="shared" si="9"/>
        <v>4.4475348449912744E-4</v>
      </c>
      <c r="E102">
        <f t="shared" si="10"/>
        <v>3.7070347599699183E-5</v>
      </c>
      <c r="F102">
        <f t="shared" si="11"/>
        <v>0.05</v>
      </c>
      <c r="G102">
        <f t="shared" si="12"/>
        <v>4.2653187775606449E-3</v>
      </c>
      <c r="H102">
        <f t="shared" si="13"/>
        <v>0.02</v>
      </c>
      <c r="I102">
        <f t="shared" si="14"/>
        <v>1.1310672726053737</v>
      </c>
      <c r="J102">
        <f t="shared" si="15"/>
        <v>2.4381747069476359E-5</v>
      </c>
      <c r="K102">
        <f t="shared" si="16"/>
        <v>2.8052628360295878E-3</v>
      </c>
      <c r="L102">
        <f t="shared" si="17"/>
        <v>0</v>
      </c>
      <c r="M102">
        <f t="shared" si="18"/>
        <v>0.65488598659361574</v>
      </c>
      <c r="N102">
        <f t="shared" si="19"/>
        <v>116.62</v>
      </c>
      <c r="O102">
        <f t="shared" si="20"/>
        <v>2.3324000000000003</v>
      </c>
      <c r="P102">
        <f t="shared" si="21"/>
        <v>5.6553363630268683</v>
      </c>
      <c r="Q102">
        <f t="shared" si="22"/>
        <v>282.76681815134339</v>
      </c>
      <c r="R102">
        <f t="shared" si="23"/>
        <v>76.702796907828471</v>
      </c>
      <c r="S102">
        <f t="shared" si="24"/>
        <v>1.5340559381565695</v>
      </c>
      <c r="T102">
        <f t="shared" si="25"/>
        <v>3.7196031255248427</v>
      </c>
      <c r="U102">
        <f t="shared" si="26"/>
        <v>24.381747069476358</v>
      </c>
      <c r="V102">
        <f t="shared" si="27"/>
        <v>6.8943490398066711E-3</v>
      </c>
      <c r="W102">
        <f t="shared" si="28"/>
        <v>47.060496425630895</v>
      </c>
      <c r="X102">
        <f t="shared" si="29"/>
        <v>-47.30657932332111</v>
      </c>
      <c r="Y102">
        <f t="shared" si="30"/>
        <v>0.99673694261856227</v>
      </c>
      <c r="Z102">
        <f t="shared" si="31"/>
        <v>0.8492347423440626</v>
      </c>
      <c r="AA102">
        <f t="shared" si="32"/>
        <v>40.174390702819558</v>
      </c>
      <c r="AB102">
        <f t="shared" si="33"/>
        <v>65.351927057063392</v>
      </c>
      <c r="AC102">
        <f t="shared" si="34"/>
        <v>1.3070385411412679</v>
      </c>
      <c r="AD102">
        <f t="shared" si="35"/>
        <v>3.1588162019272596</v>
      </c>
      <c r="AE102">
        <f t="shared" si="36"/>
        <v>20.705826690444859</v>
      </c>
      <c r="AF102">
        <f t="shared" si="37"/>
        <v>5.8549207304502537E-3</v>
      </c>
      <c r="AG102">
        <f t="shared" si="0"/>
        <v>35.859314874331069</v>
      </c>
      <c r="AH102">
        <f t="shared" si="1"/>
        <v>54.756576882722761</v>
      </c>
      <c r="AI102">
        <f t="shared" si="2"/>
        <v>35.859314874331069</v>
      </c>
      <c r="AK102" t="b">
        <f t="shared" si="38"/>
        <v>1</v>
      </c>
      <c r="AL102" t="b">
        <f t="shared" si="39"/>
        <v>1</v>
      </c>
      <c r="AM102">
        <f t="shared" si="40"/>
        <v>35.859314874331069</v>
      </c>
      <c r="AN102" t="b">
        <f t="shared" si="41"/>
        <v>1</v>
      </c>
      <c r="AO102">
        <f t="shared" si="42"/>
        <v>-40.174390702819558</v>
      </c>
      <c r="AP102">
        <f>SUM(AO103:$AO$532)</f>
        <v>30.452976027947113</v>
      </c>
      <c r="AQ102" t="b">
        <f t="shared" si="3"/>
        <v>1</v>
      </c>
      <c r="AR102" t="b">
        <f t="shared" si="43"/>
        <v>1</v>
      </c>
      <c r="AS102" t="b">
        <f t="shared" si="44"/>
        <v>1</v>
      </c>
      <c r="AT102" t="b">
        <f t="shared" si="46"/>
        <v>1</v>
      </c>
      <c r="AU102">
        <f t="shared" si="4"/>
        <v>54.756576882722754</v>
      </c>
      <c r="AV102" t="b">
        <f t="shared" si="5"/>
        <v>1</v>
      </c>
      <c r="AW102" t="b">
        <f t="shared" si="6"/>
        <v>1</v>
      </c>
      <c r="AX102" t="b">
        <f t="shared" si="45"/>
        <v>1</v>
      </c>
    </row>
    <row r="103" spans="1:50" x14ac:dyDescent="0.35">
      <c r="A103">
        <v>51</v>
      </c>
      <c r="B103">
        <f t="shared" si="7"/>
        <v>4</v>
      </c>
      <c r="C103">
        <f t="shared" si="8"/>
        <v>34</v>
      </c>
      <c r="D103">
        <f t="shared" si="9"/>
        <v>4.4475348449912744E-4</v>
      </c>
      <c r="E103">
        <f t="shared" si="10"/>
        <v>3.7070347599699183E-5</v>
      </c>
      <c r="F103">
        <f t="shared" si="11"/>
        <v>0.05</v>
      </c>
      <c r="G103">
        <f t="shared" si="12"/>
        <v>4.2653187775606449E-3</v>
      </c>
      <c r="H103">
        <f t="shared" si="13"/>
        <v>0.02</v>
      </c>
      <c r="I103">
        <f t="shared" si="14"/>
        <v>1.1338567896302423</v>
      </c>
      <c r="J103">
        <f t="shared" si="15"/>
        <v>2.4276851161197275E-5</v>
      </c>
      <c r="K103">
        <f t="shared" si="16"/>
        <v>2.7931939472699598E-3</v>
      </c>
      <c r="L103">
        <f t="shared" si="17"/>
        <v>0</v>
      </c>
      <c r="M103">
        <f t="shared" si="18"/>
        <v>0.65206851579518454</v>
      </c>
      <c r="N103">
        <f t="shared" si="19"/>
        <v>116.62</v>
      </c>
      <c r="O103">
        <f t="shared" si="20"/>
        <v>2.3324000000000003</v>
      </c>
      <c r="P103">
        <f t="shared" si="21"/>
        <v>5.669283948151211</v>
      </c>
      <c r="Q103">
        <f t="shared" si="22"/>
        <v>283.46419740756056</v>
      </c>
      <c r="R103">
        <f t="shared" si="23"/>
        <v>76.372803756547469</v>
      </c>
      <c r="S103">
        <f t="shared" si="24"/>
        <v>1.5274560751309494</v>
      </c>
      <c r="T103">
        <f t="shared" si="25"/>
        <v>3.7127346116643549</v>
      </c>
      <c r="U103">
        <f t="shared" si="26"/>
        <v>24.276851161197275</v>
      </c>
      <c r="V103">
        <f t="shared" si="27"/>
        <v>6.8816181299915903E-3</v>
      </c>
      <c r="W103">
        <f t="shared" si="28"/>
        <v>46.848880290424887</v>
      </c>
      <c r="X103">
        <f t="shared" si="29"/>
        <v>-47.093904482642046</v>
      </c>
      <c r="Y103">
        <f t="shared" si="30"/>
        <v>0.99673694261856227</v>
      </c>
      <c r="Z103">
        <f t="shared" si="31"/>
        <v>0.84646364064948343</v>
      </c>
      <c r="AA103">
        <f t="shared" si="32"/>
        <v>39.86327784077622</v>
      </c>
      <c r="AB103">
        <f t="shared" si="33"/>
        <v>64.858438320285245</v>
      </c>
      <c r="AC103">
        <f t="shared" si="34"/>
        <v>1.297168766405705</v>
      </c>
      <c r="AD103">
        <f t="shared" si="35"/>
        <v>3.1426948561547561</v>
      </c>
      <c r="AE103">
        <f t="shared" si="36"/>
        <v>20.549471817412684</v>
      </c>
      <c r="AF103">
        <f t="shared" si="37"/>
        <v>5.8250395358721719E-3</v>
      </c>
      <c r="AG103">
        <f t="shared" si="0"/>
        <v>83.07061342263961</v>
      </c>
      <c r="AH103">
        <f t="shared" si="1"/>
        <v>127.39552885993376</v>
      </c>
      <c r="AI103">
        <f t="shared" si="2"/>
        <v>83.07061342263961</v>
      </c>
      <c r="AK103" t="b">
        <f t="shared" si="38"/>
        <v>1</v>
      </c>
      <c r="AL103" t="b">
        <f t="shared" si="39"/>
        <v>1</v>
      </c>
      <c r="AM103">
        <f t="shared" si="40"/>
        <v>83.070613422639639</v>
      </c>
      <c r="AN103" t="b">
        <f t="shared" si="41"/>
        <v>1</v>
      </c>
      <c r="AO103">
        <f t="shared" si="42"/>
        <v>-39.86327784077622</v>
      </c>
      <c r="AP103">
        <f>SUM(AO104:$AO$532)</f>
        <v>70.316253868722811</v>
      </c>
      <c r="AQ103" t="b">
        <f t="shared" si="3"/>
        <v>1</v>
      </c>
      <c r="AR103" t="b">
        <f t="shared" si="43"/>
        <v>1</v>
      </c>
      <c r="AS103" t="b">
        <f t="shared" si="44"/>
        <v>1</v>
      </c>
      <c r="AT103" t="b">
        <f t="shared" si="46"/>
        <v>1</v>
      </c>
      <c r="AU103">
        <f t="shared" si="4"/>
        <v>127.39552885993379</v>
      </c>
      <c r="AV103" t="b">
        <f t="shared" si="5"/>
        <v>1</v>
      </c>
      <c r="AW103" t="b">
        <f t="shared" si="6"/>
        <v>1</v>
      </c>
      <c r="AX103" t="b">
        <f t="shared" si="45"/>
        <v>1</v>
      </c>
    </row>
    <row r="104" spans="1:50" x14ac:dyDescent="0.35">
      <c r="A104">
        <v>52</v>
      </c>
      <c r="B104">
        <f t="shared" si="7"/>
        <v>4</v>
      </c>
      <c r="C104">
        <f t="shared" si="8"/>
        <v>34</v>
      </c>
      <c r="D104">
        <f t="shared" si="9"/>
        <v>4.4475348449912744E-4</v>
      </c>
      <c r="E104">
        <f t="shared" si="10"/>
        <v>3.7070347599699183E-5</v>
      </c>
      <c r="F104">
        <f t="shared" si="11"/>
        <v>0.05</v>
      </c>
      <c r="G104">
        <f t="shared" si="12"/>
        <v>4.2653187775606449E-3</v>
      </c>
      <c r="H104">
        <f t="shared" si="13"/>
        <v>0.02</v>
      </c>
      <c r="I104">
        <f t="shared" si="14"/>
        <v>1.1366531863566287</v>
      </c>
      <c r="J104">
        <f t="shared" si="15"/>
        <v>2.4172406539347428E-5</v>
      </c>
      <c r="K104">
        <f t="shared" si="16"/>
        <v>2.7811769816577891E-3</v>
      </c>
      <c r="L104">
        <f t="shared" si="17"/>
        <v>0</v>
      </c>
      <c r="M104">
        <f t="shared" si="18"/>
        <v>0.64926316640698734</v>
      </c>
      <c r="N104">
        <f t="shared" si="19"/>
        <v>116.62</v>
      </c>
      <c r="O104">
        <f t="shared" si="20"/>
        <v>2.3324000000000003</v>
      </c>
      <c r="P104">
        <f t="shared" si="21"/>
        <v>5.6832659317831435</v>
      </c>
      <c r="Q104">
        <f t="shared" si="22"/>
        <v>284.1632965891572</v>
      </c>
      <c r="R104">
        <f t="shared" si="23"/>
        <v>76.044230312034429</v>
      </c>
      <c r="S104">
        <f t="shared" si="24"/>
        <v>1.5208846062406887</v>
      </c>
      <c r="T104">
        <f t="shared" si="25"/>
        <v>3.7058787810071712</v>
      </c>
      <c r="U104">
        <f t="shared" si="26"/>
        <v>24.172406539347428</v>
      </c>
      <c r="V104">
        <f t="shared" si="27"/>
        <v>6.8689107287142667E-3</v>
      </c>
      <c r="W104">
        <f t="shared" si="28"/>
        <v>46.638191474710432</v>
      </c>
      <c r="X104">
        <f t="shared" si="29"/>
        <v>-46.882161516250058</v>
      </c>
      <c r="Y104">
        <f t="shared" si="30"/>
        <v>0.99673694261856227</v>
      </c>
      <c r="Z104">
        <f t="shared" si="31"/>
        <v>0.8437015812187435</v>
      </c>
      <c r="AA104">
        <f t="shared" si="32"/>
        <v>39.554553802212695</v>
      </c>
      <c r="AB104">
        <f t="shared" si="33"/>
        <v>64.368676040312465</v>
      </c>
      <c r="AC104">
        <f t="shared" si="34"/>
        <v>1.2873735208062493</v>
      </c>
      <c r="AD104">
        <f t="shared" si="35"/>
        <v>3.1266557873407401</v>
      </c>
      <c r="AE104">
        <f t="shared" si="36"/>
        <v>20.394297619109722</v>
      </c>
      <c r="AF104">
        <f t="shared" si="37"/>
        <v>5.7953108430666188E-3</v>
      </c>
      <c r="AG104">
        <f t="shared" si="0"/>
        <v>130.22472651078303</v>
      </c>
      <c r="AH104">
        <f t="shared" si="1"/>
        <v>200.57310078353083</v>
      </c>
      <c r="AI104">
        <f t="shared" si="2"/>
        <v>130.22472651078303</v>
      </c>
      <c r="AK104" t="b">
        <f t="shared" si="38"/>
        <v>1</v>
      </c>
      <c r="AL104" t="b">
        <f t="shared" si="39"/>
        <v>1</v>
      </c>
      <c r="AM104">
        <f t="shared" si="40"/>
        <v>130.22472651078303</v>
      </c>
      <c r="AN104" t="b">
        <f t="shared" si="41"/>
        <v>1</v>
      </c>
      <c r="AO104">
        <f t="shared" si="42"/>
        <v>-39.554553802212695</v>
      </c>
      <c r="AP104">
        <f>SUM(AO105:$AO$532)</f>
        <v>109.87080767093538</v>
      </c>
      <c r="AQ104" t="b">
        <f t="shared" si="3"/>
        <v>1</v>
      </c>
      <c r="AR104" t="b">
        <f t="shared" si="43"/>
        <v>1</v>
      </c>
      <c r="AS104" t="b">
        <f t="shared" si="44"/>
        <v>1</v>
      </c>
      <c r="AT104" t="b">
        <f t="shared" si="46"/>
        <v>1</v>
      </c>
      <c r="AU104">
        <f t="shared" si="4"/>
        <v>200.57310078353078</v>
      </c>
      <c r="AV104" t="b">
        <f t="shared" si="5"/>
        <v>1</v>
      </c>
      <c r="AW104" t="b">
        <f t="shared" si="6"/>
        <v>1</v>
      </c>
      <c r="AX104" t="b">
        <f t="shared" si="45"/>
        <v>1</v>
      </c>
    </row>
    <row r="105" spans="1:50" x14ac:dyDescent="0.35">
      <c r="A105">
        <v>53</v>
      </c>
      <c r="B105">
        <f t="shared" si="7"/>
        <v>4</v>
      </c>
      <c r="C105">
        <f t="shared" si="8"/>
        <v>34</v>
      </c>
      <c r="D105">
        <f t="shared" si="9"/>
        <v>4.4475348449912744E-4</v>
      </c>
      <c r="E105">
        <f t="shared" si="10"/>
        <v>3.7070347599699183E-5</v>
      </c>
      <c r="F105">
        <f t="shared" si="11"/>
        <v>0.05</v>
      </c>
      <c r="G105">
        <f t="shared" si="12"/>
        <v>4.2653187775606449E-3</v>
      </c>
      <c r="H105">
        <f t="shared" si="13"/>
        <v>0.02</v>
      </c>
      <c r="I105">
        <f t="shared" si="14"/>
        <v>1.1394564797517326</v>
      </c>
      <c r="J105">
        <f t="shared" si="15"/>
        <v>2.4068411262388356E-5</v>
      </c>
      <c r="K105">
        <f t="shared" si="16"/>
        <v>2.7692117158077015E-3</v>
      </c>
      <c r="L105">
        <f t="shared" si="17"/>
        <v>0</v>
      </c>
      <c r="M105">
        <f t="shared" si="18"/>
        <v>0.64646988627991731</v>
      </c>
      <c r="N105">
        <f t="shared" si="19"/>
        <v>116.62</v>
      </c>
      <c r="O105">
        <f t="shared" si="20"/>
        <v>2.3324000000000003</v>
      </c>
      <c r="P105">
        <f t="shared" si="21"/>
        <v>5.6972823987586629</v>
      </c>
      <c r="Q105">
        <f t="shared" si="22"/>
        <v>284.86411993793314</v>
      </c>
      <c r="R105">
        <f t="shared" si="23"/>
        <v>75.717070466382864</v>
      </c>
      <c r="S105">
        <f t="shared" si="24"/>
        <v>1.5143414093276573</v>
      </c>
      <c r="T105">
        <f t="shared" si="25"/>
        <v>3.6990356101328459</v>
      </c>
      <c r="U105">
        <f t="shared" si="26"/>
        <v>24.068411262388356</v>
      </c>
      <c r="V105">
        <f t="shared" si="27"/>
        <v>6.8562267925644975E-3</v>
      </c>
      <c r="W105">
        <f t="shared" si="28"/>
        <v>46.428425957741453</v>
      </c>
      <c r="X105">
        <f t="shared" si="29"/>
        <v>-46.671346383803254</v>
      </c>
      <c r="Y105">
        <f t="shared" si="30"/>
        <v>0.99673694261856227</v>
      </c>
      <c r="Z105">
        <f t="shared" si="31"/>
        <v>0.84094853454641694</v>
      </c>
      <c r="AA105">
        <f t="shared" si="32"/>
        <v>39.248200346767561</v>
      </c>
      <c r="AB105">
        <f t="shared" si="33"/>
        <v>63.882612077738244</v>
      </c>
      <c r="AC105">
        <f t="shared" si="34"/>
        <v>1.2776522415547649</v>
      </c>
      <c r="AD105">
        <f t="shared" si="35"/>
        <v>3.1106985755762282</v>
      </c>
      <c r="AE105">
        <f t="shared" si="36"/>
        <v>20.240295179965965</v>
      </c>
      <c r="AF105">
        <f t="shared" si="37"/>
        <v>5.7657338737249946E-3</v>
      </c>
      <c r="AG105">
        <f t="shared" si="0"/>
        <v>177.32239476239059</v>
      </c>
      <c r="AH105">
        <f t="shared" si="1"/>
        <v>274.29335615736807</v>
      </c>
      <c r="AI105">
        <f t="shared" si="2"/>
        <v>177.32239476239059</v>
      </c>
      <c r="AK105" t="b">
        <f t="shared" si="38"/>
        <v>1</v>
      </c>
      <c r="AL105" t="b">
        <f t="shared" si="39"/>
        <v>1</v>
      </c>
      <c r="AM105">
        <f t="shared" si="40"/>
        <v>177.32239476239056</v>
      </c>
      <c r="AN105" t="b">
        <f t="shared" si="41"/>
        <v>1</v>
      </c>
      <c r="AO105">
        <f t="shared" si="42"/>
        <v>-39.248200346767561</v>
      </c>
      <c r="AP105">
        <f>SUM(AO106:$AO$532)</f>
        <v>149.11900801770204</v>
      </c>
      <c r="AQ105" t="b">
        <f t="shared" si="3"/>
        <v>1</v>
      </c>
      <c r="AR105" t="b">
        <f t="shared" si="43"/>
        <v>1</v>
      </c>
      <c r="AS105" t="b">
        <f t="shared" si="44"/>
        <v>1</v>
      </c>
      <c r="AT105" t="b">
        <f t="shared" si="46"/>
        <v>1</v>
      </c>
      <c r="AU105">
        <f t="shared" si="4"/>
        <v>274.29335615736812</v>
      </c>
      <c r="AV105" t="b">
        <f t="shared" si="5"/>
        <v>1</v>
      </c>
      <c r="AW105" t="b">
        <f t="shared" si="6"/>
        <v>1</v>
      </c>
      <c r="AX105" t="b">
        <f t="shared" si="45"/>
        <v>1</v>
      </c>
    </row>
    <row r="106" spans="1:50" x14ac:dyDescent="0.35">
      <c r="A106">
        <v>54</v>
      </c>
      <c r="B106">
        <f t="shared" si="7"/>
        <v>4</v>
      </c>
      <c r="C106">
        <f t="shared" si="8"/>
        <v>34</v>
      </c>
      <c r="D106">
        <f t="shared" si="9"/>
        <v>4.4475348449912744E-4</v>
      </c>
      <c r="E106">
        <f t="shared" si="10"/>
        <v>3.7070347599699183E-5</v>
      </c>
      <c r="F106">
        <f t="shared" si="11"/>
        <v>0.05</v>
      </c>
      <c r="G106">
        <f t="shared" si="12"/>
        <v>4.2653187775606449E-3</v>
      </c>
      <c r="H106">
        <f t="shared" si="13"/>
        <v>0.02</v>
      </c>
      <c r="I106">
        <f t="shared" si="14"/>
        <v>1.1422666868245999</v>
      </c>
      <c r="J106">
        <f t="shared" si="15"/>
        <v>2.3964863397134535E-5</v>
      </c>
      <c r="K106">
        <f t="shared" si="16"/>
        <v>2.7572979272953765E-3</v>
      </c>
      <c r="L106">
        <f t="shared" si="17"/>
        <v>0</v>
      </c>
      <c r="M106">
        <f t="shared" si="18"/>
        <v>0.64368862348922473</v>
      </c>
      <c r="N106">
        <f t="shared" si="19"/>
        <v>116.62</v>
      </c>
      <c r="O106">
        <f t="shared" si="20"/>
        <v>2.3324000000000003</v>
      </c>
      <c r="P106">
        <f t="shared" si="21"/>
        <v>5.7113334341229995</v>
      </c>
      <c r="Q106">
        <f t="shared" si="22"/>
        <v>285.56667170614998</v>
      </c>
      <c r="R106">
        <f t="shared" si="23"/>
        <v>75.391318137963964</v>
      </c>
      <c r="S106">
        <f t="shared" si="24"/>
        <v>1.5078263627592794</v>
      </c>
      <c r="T106">
        <f t="shared" si="25"/>
        <v>3.6922050756641851</v>
      </c>
      <c r="U106">
        <f t="shared" si="26"/>
        <v>23.964863397134536</v>
      </c>
      <c r="V106">
        <f t="shared" si="27"/>
        <v>6.8435662782122481E-3</v>
      </c>
      <c r="W106">
        <f t="shared" si="28"/>
        <v>46.219579736127749</v>
      </c>
      <c r="X106">
        <f t="shared" si="29"/>
        <v>-46.461455062400006</v>
      </c>
      <c r="Y106">
        <f t="shared" si="30"/>
        <v>0.99673694261856227</v>
      </c>
      <c r="Z106">
        <f t="shared" si="31"/>
        <v>0.83820447122335606</v>
      </c>
      <c r="AA106">
        <f t="shared" si="32"/>
        <v>38.944199372846718</v>
      </c>
      <c r="AB106">
        <f t="shared" si="33"/>
        <v>63.400218505643501</v>
      </c>
      <c r="AC106">
        <f t="shared" si="34"/>
        <v>1.26800437011287</v>
      </c>
      <c r="AD106">
        <f t="shared" si="35"/>
        <v>3.0948228030952896</v>
      </c>
      <c r="AE106">
        <f t="shared" si="36"/>
        <v>20.087455651735116</v>
      </c>
      <c r="AF106">
        <f t="shared" si="37"/>
        <v>5.7363078535108882E-3</v>
      </c>
      <c r="AG106">
        <f t="shared" si="0"/>
        <v>224.36435720279903</v>
      </c>
      <c r="AH106">
        <f t="shared" si="1"/>
        <v>348.56038931773173</v>
      </c>
      <c r="AI106">
        <f t="shared" si="2"/>
        <v>224.36435720279903</v>
      </c>
      <c r="AK106" t="b">
        <f t="shared" si="38"/>
        <v>1</v>
      </c>
      <c r="AL106" t="b">
        <f t="shared" si="39"/>
        <v>1</v>
      </c>
      <c r="AM106">
        <f t="shared" si="40"/>
        <v>224.364357202799</v>
      </c>
      <c r="AN106" t="b">
        <f t="shared" si="41"/>
        <v>1</v>
      </c>
      <c r="AO106">
        <f t="shared" si="42"/>
        <v>-38.944199372846718</v>
      </c>
      <c r="AP106">
        <f>SUM(AO107:$AO$532)</f>
        <v>188.06320739054919</v>
      </c>
      <c r="AQ106" t="b">
        <f t="shared" si="3"/>
        <v>1</v>
      </c>
      <c r="AR106" t="b">
        <f t="shared" si="43"/>
        <v>1</v>
      </c>
      <c r="AS106" t="b">
        <f t="shared" si="44"/>
        <v>1</v>
      </c>
      <c r="AT106" t="b">
        <f t="shared" si="46"/>
        <v>1</v>
      </c>
      <c r="AU106">
        <f t="shared" si="4"/>
        <v>348.56038931773185</v>
      </c>
      <c r="AV106" t="b">
        <f t="shared" si="5"/>
        <v>1</v>
      </c>
      <c r="AW106" t="b">
        <f t="shared" si="6"/>
        <v>1</v>
      </c>
      <c r="AX106" t="b">
        <f t="shared" si="45"/>
        <v>1</v>
      </c>
    </row>
    <row r="107" spans="1:50" x14ac:dyDescent="0.35">
      <c r="A107">
        <v>55</v>
      </c>
      <c r="B107">
        <f t="shared" si="7"/>
        <v>4</v>
      </c>
      <c r="C107">
        <f t="shared" si="8"/>
        <v>34</v>
      </c>
      <c r="D107">
        <f t="shared" si="9"/>
        <v>4.4475348449912744E-4</v>
      </c>
      <c r="E107">
        <f t="shared" si="10"/>
        <v>3.7070347599699183E-5</v>
      </c>
      <c r="F107">
        <f t="shared" si="11"/>
        <v>0.05</v>
      </c>
      <c r="G107">
        <f t="shared" si="12"/>
        <v>4.2653187775606449E-3</v>
      </c>
      <c r="H107">
        <f t="shared" si="13"/>
        <v>0.02</v>
      </c>
      <c r="I107">
        <f t="shared" si="14"/>
        <v>1.1450838246262249</v>
      </c>
      <c r="J107">
        <f t="shared" si="15"/>
        <v>2.3861761018717452E-5</v>
      </c>
      <c r="K107">
        <f t="shared" si="16"/>
        <v>2.7454353946534155E-3</v>
      </c>
      <c r="L107">
        <f t="shared" si="17"/>
        <v>0</v>
      </c>
      <c r="M107">
        <f t="shared" si="18"/>
        <v>0.64091932633355253</v>
      </c>
      <c r="N107">
        <f t="shared" si="19"/>
        <v>116.62</v>
      </c>
      <c r="O107">
        <f t="shared" si="20"/>
        <v>2.3324000000000003</v>
      </c>
      <c r="P107">
        <f t="shared" si="21"/>
        <v>5.7254191231311244</v>
      </c>
      <c r="Q107">
        <f t="shared" si="22"/>
        <v>286.27095615655622</v>
      </c>
      <c r="R107">
        <f t="shared" si="23"/>
        <v>75.066967271313388</v>
      </c>
      <c r="S107">
        <f t="shared" si="24"/>
        <v>1.5013393454262678</v>
      </c>
      <c r="T107">
        <f t="shared" si="25"/>
        <v>3.6853871542671577</v>
      </c>
      <c r="U107">
        <f t="shared" si="26"/>
        <v>23.861761018717452</v>
      </c>
      <c r="V107">
        <f t="shared" si="27"/>
        <v>6.8309291424074863E-3</v>
      </c>
      <c r="W107">
        <f t="shared" si="28"/>
        <v>46.01164882376009</v>
      </c>
      <c r="X107">
        <f t="shared" si="29"/>
        <v>-46.252483546503512</v>
      </c>
      <c r="Y107">
        <f t="shared" si="30"/>
        <v>0.99673694261856227</v>
      </c>
      <c r="Z107">
        <f t="shared" si="31"/>
        <v>0.83546936193637666</v>
      </c>
      <c r="AA107">
        <f t="shared" si="32"/>
        <v>38.642532916570048</v>
      </c>
      <c r="AB107">
        <f t="shared" si="33"/>
        <v>62.921467607992213</v>
      </c>
      <c r="AC107">
        <f t="shared" si="34"/>
        <v>1.2584293521598444</v>
      </c>
      <c r="AD107">
        <f t="shared" si="35"/>
        <v>3.0790280542641013</v>
      </c>
      <c r="AE107">
        <f t="shared" si="36"/>
        <v>19.935770252986174</v>
      </c>
      <c r="AF107">
        <f t="shared" si="37"/>
        <v>5.7070320120397831E-3</v>
      </c>
      <c r="AG107">
        <f t="shared" si="0"/>
        <v>271.35135127118485</v>
      </c>
      <c r="AH107">
        <f t="shared" si="1"/>
        <v>423.37832566772363</v>
      </c>
      <c r="AI107">
        <f t="shared" si="2"/>
        <v>271.35135127118485</v>
      </c>
      <c r="AK107" t="b">
        <f t="shared" si="38"/>
        <v>1</v>
      </c>
      <c r="AL107" t="b">
        <f t="shared" si="39"/>
        <v>1</v>
      </c>
      <c r="AM107">
        <f t="shared" si="40"/>
        <v>271.35135127118485</v>
      </c>
      <c r="AN107" t="b">
        <f t="shared" si="41"/>
        <v>1</v>
      </c>
      <c r="AO107">
        <f t="shared" si="42"/>
        <v>-38.642532916570048</v>
      </c>
      <c r="AP107">
        <f>SUM(AO108:$AO$532)</f>
        <v>226.70574030711938</v>
      </c>
      <c r="AQ107" t="b">
        <f t="shared" si="3"/>
        <v>1</v>
      </c>
      <c r="AR107" t="b">
        <f t="shared" si="43"/>
        <v>1</v>
      </c>
      <c r="AS107" t="b">
        <f t="shared" si="44"/>
        <v>1</v>
      </c>
      <c r="AT107" t="b">
        <f t="shared" si="46"/>
        <v>1</v>
      </c>
      <c r="AU107">
        <f t="shared" si="4"/>
        <v>423.37832566772374</v>
      </c>
      <c r="AV107" t="b">
        <f t="shared" si="5"/>
        <v>1</v>
      </c>
      <c r="AW107" t="b">
        <f t="shared" si="6"/>
        <v>1</v>
      </c>
      <c r="AX107" t="b">
        <f t="shared" si="45"/>
        <v>1</v>
      </c>
    </row>
    <row r="108" spans="1:50" x14ac:dyDescent="0.35">
      <c r="A108">
        <v>56</v>
      </c>
      <c r="B108">
        <f t="shared" si="7"/>
        <v>4</v>
      </c>
      <c r="C108">
        <f t="shared" si="8"/>
        <v>34</v>
      </c>
      <c r="D108">
        <f t="shared" si="9"/>
        <v>4.4475348449912744E-4</v>
      </c>
      <c r="E108">
        <f t="shared" si="10"/>
        <v>3.7070347599699183E-5</v>
      </c>
      <c r="F108">
        <f t="shared" si="11"/>
        <v>0.05</v>
      </c>
      <c r="G108">
        <f t="shared" si="12"/>
        <v>4.2653187775606449E-3</v>
      </c>
      <c r="H108">
        <f t="shared" si="13"/>
        <v>0.02</v>
      </c>
      <c r="I108">
        <f t="shared" si="14"/>
        <v>1.1479079102496541</v>
      </c>
      <c r="J108">
        <f t="shared" si="15"/>
        <v>2.3759102210549825E-5</v>
      </c>
      <c r="K108">
        <f t="shared" si="16"/>
        <v>2.7336238973672236E-3</v>
      </c>
      <c r="L108">
        <f t="shared" si="17"/>
        <v>0</v>
      </c>
      <c r="M108">
        <f t="shared" si="18"/>
        <v>0.6381619433339748</v>
      </c>
      <c r="N108">
        <f t="shared" si="19"/>
        <v>116.62</v>
      </c>
      <c r="O108">
        <f t="shared" si="20"/>
        <v>2.3324000000000003</v>
      </c>
      <c r="P108">
        <f t="shared" si="21"/>
        <v>5.7395395512482708</v>
      </c>
      <c r="Q108">
        <f t="shared" si="22"/>
        <v>286.97697756241354</v>
      </c>
      <c r="R108">
        <f t="shared" si="23"/>
        <v>74.744011837018903</v>
      </c>
      <c r="S108">
        <f t="shared" si="24"/>
        <v>1.4948802367403782</v>
      </c>
      <c r="T108">
        <f t="shared" si="25"/>
        <v>3.678581822650822</v>
      </c>
      <c r="U108">
        <f t="shared" si="26"/>
        <v>23.759102210549827</v>
      </c>
      <c r="V108">
        <f t="shared" si="27"/>
        <v>6.8183153419800469E-3</v>
      </c>
      <c r="W108">
        <f t="shared" si="28"/>
        <v>45.804629251735896</v>
      </c>
      <c r="X108">
        <f t="shared" si="29"/>
        <v>-46.044427847867254</v>
      </c>
      <c r="Y108">
        <f t="shared" si="30"/>
        <v>0.99673694261856227</v>
      </c>
      <c r="Z108">
        <f t="shared" si="31"/>
        <v>0.83274317746794502</v>
      </c>
      <c r="AA108">
        <f t="shared" si="32"/>
        <v>38.343183150726517</v>
      </c>
      <c r="AB108">
        <f t="shared" si="33"/>
        <v>62.446331878039167</v>
      </c>
      <c r="AC108">
        <f t="shared" si="34"/>
        <v>1.2489266375607835</v>
      </c>
      <c r="AD108">
        <f t="shared" si="35"/>
        <v>3.0633139155700699</v>
      </c>
      <c r="AE108">
        <f t="shared" si="36"/>
        <v>19.785230268598941</v>
      </c>
      <c r="AF108">
        <f t="shared" si="37"/>
        <v>5.6779055828589022E-3</v>
      </c>
      <c r="AG108">
        <f t="shared" si="0"/>
        <v>318.28411283266206</v>
      </c>
      <c r="AH108">
        <f t="shared" si="1"/>
        <v>498.751321913428</v>
      </c>
      <c r="AI108">
        <f t="shared" si="2"/>
        <v>318.28411283266206</v>
      </c>
      <c r="AK108" t="b">
        <f t="shared" si="38"/>
        <v>1</v>
      </c>
      <c r="AL108" t="b">
        <f t="shared" si="39"/>
        <v>1</v>
      </c>
      <c r="AM108">
        <f t="shared" si="40"/>
        <v>318.284112832662</v>
      </c>
      <c r="AN108" t="b">
        <f t="shared" si="41"/>
        <v>1</v>
      </c>
      <c r="AO108">
        <f t="shared" si="42"/>
        <v>-38.343183150726517</v>
      </c>
      <c r="AP108">
        <f>SUM(AO109:$AO$532)</f>
        <v>265.04892345784526</v>
      </c>
      <c r="AQ108" t="b">
        <f t="shared" si="3"/>
        <v>1</v>
      </c>
      <c r="AR108" t="b">
        <f t="shared" si="43"/>
        <v>1</v>
      </c>
      <c r="AS108" t="b">
        <f t="shared" si="44"/>
        <v>1</v>
      </c>
      <c r="AT108" t="b">
        <f t="shared" si="46"/>
        <v>1</v>
      </c>
      <c r="AU108">
        <f t="shared" si="4"/>
        <v>498.75132191342789</v>
      </c>
      <c r="AV108" t="b">
        <f t="shared" si="5"/>
        <v>1</v>
      </c>
      <c r="AW108" t="b">
        <f t="shared" si="6"/>
        <v>1</v>
      </c>
      <c r="AX108" t="b">
        <f t="shared" si="45"/>
        <v>1</v>
      </c>
    </row>
    <row r="109" spans="1:50" x14ac:dyDescent="0.35">
      <c r="A109">
        <v>57</v>
      </c>
      <c r="B109">
        <f t="shared" si="7"/>
        <v>4</v>
      </c>
      <c r="C109">
        <f t="shared" si="8"/>
        <v>34</v>
      </c>
      <c r="D109">
        <f t="shared" si="9"/>
        <v>4.4475348449912744E-4</v>
      </c>
      <c r="E109">
        <f t="shared" si="10"/>
        <v>3.7070347599699183E-5</v>
      </c>
      <c r="F109">
        <f t="shared" si="11"/>
        <v>0.05</v>
      </c>
      <c r="G109">
        <f t="shared" si="12"/>
        <v>4.2653187775606449E-3</v>
      </c>
      <c r="H109">
        <f t="shared" si="13"/>
        <v>0.02</v>
      </c>
      <c r="I109">
        <f t="shared" si="14"/>
        <v>1.1507389608300911</v>
      </c>
      <c r="J109">
        <f t="shared" si="15"/>
        <v>2.365688506428998E-5</v>
      </c>
      <c r="K109">
        <f t="shared" si="16"/>
        <v>2.7218632158709116E-3</v>
      </c>
      <c r="L109">
        <f t="shared" si="17"/>
        <v>0</v>
      </c>
      <c r="M109">
        <f t="shared" si="18"/>
        <v>0.6354164232330396</v>
      </c>
      <c r="N109">
        <f t="shared" si="19"/>
        <v>116.62</v>
      </c>
      <c r="O109">
        <f t="shared" si="20"/>
        <v>2.3324000000000003</v>
      </c>
      <c r="P109">
        <f t="shared" si="21"/>
        <v>5.7536948041504559</v>
      </c>
      <c r="Q109">
        <f t="shared" si="22"/>
        <v>287.68474020752279</v>
      </c>
      <c r="R109">
        <f t="shared" si="23"/>
        <v>74.422445831608144</v>
      </c>
      <c r="S109">
        <f t="shared" si="24"/>
        <v>1.4884489166321628</v>
      </c>
      <c r="T109">
        <f t="shared" si="25"/>
        <v>3.6717890575672483</v>
      </c>
      <c r="U109">
        <f t="shared" si="26"/>
        <v>23.65688506428998</v>
      </c>
      <c r="V109">
        <f t="shared" si="27"/>
        <v>6.8057248338394888E-3</v>
      </c>
      <c r="W109">
        <f t="shared" si="28"/>
        <v>45.598517068284906</v>
      </c>
      <c r="X109">
        <f t="shared" si="29"/>
        <v>-45.83728399546024</v>
      </c>
      <c r="Y109">
        <f t="shared" si="30"/>
        <v>0.99673694261856227</v>
      </c>
      <c r="Z109">
        <f t="shared" si="31"/>
        <v>0.83002588869586635</v>
      </c>
      <c r="AA109">
        <f t="shared" si="32"/>
        <v>38.04613238373669</v>
      </c>
      <c r="AB109">
        <f t="shared" si="33"/>
        <v>61.974784016749382</v>
      </c>
      <c r="AC109">
        <f t="shared" si="34"/>
        <v>1.2394956803349877</v>
      </c>
      <c r="AD109">
        <f t="shared" si="35"/>
        <v>3.0476799756110129</v>
      </c>
      <c r="AE109">
        <f t="shared" si="36"/>
        <v>19.635827049263259</v>
      </c>
      <c r="AF109">
        <f t="shared" si="37"/>
        <v>5.6489278034271492E-3</v>
      </c>
      <c r="AG109">
        <f t="shared" si="0"/>
        <v>365.16337619034448</v>
      </c>
      <c r="AH109">
        <f t="shared" si="1"/>
        <v>574.68356630187452</v>
      </c>
      <c r="AI109">
        <f t="shared" si="2"/>
        <v>365.16337619034448</v>
      </c>
      <c r="AK109" t="b">
        <f t="shared" si="38"/>
        <v>1</v>
      </c>
      <c r="AL109" t="b">
        <f t="shared" si="39"/>
        <v>1</v>
      </c>
      <c r="AM109">
        <f t="shared" si="40"/>
        <v>365.16337619034448</v>
      </c>
      <c r="AN109" t="b">
        <f t="shared" si="41"/>
        <v>1</v>
      </c>
      <c r="AO109">
        <f t="shared" si="42"/>
        <v>-38.04613238373669</v>
      </c>
      <c r="AP109">
        <f>SUM(AO110:$AO$532)</f>
        <v>303.09505584158183</v>
      </c>
      <c r="AQ109" t="b">
        <f t="shared" si="3"/>
        <v>1</v>
      </c>
      <c r="AR109" t="b">
        <f t="shared" si="43"/>
        <v>1</v>
      </c>
      <c r="AS109" t="b">
        <f t="shared" si="44"/>
        <v>1</v>
      </c>
      <c r="AT109" t="b">
        <f t="shared" si="46"/>
        <v>1</v>
      </c>
      <c r="AU109">
        <f t="shared" si="4"/>
        <v>574.68356630187463</v>
      </c>
      <c r="AV109" t="b">
        <f t="shared" si="5"/>
        <v>1</v>
      </c>
      <c r="AW109" t="b">
        <f t="shared" si="6"/>
        <v>1</v>
      </c>
      <c r="AX109" t="b">
        <f t="shared" si="45"/>
        <v>1</v>
      </c>
    </row>
    <row r="110" spans="1:50" x14ac:dyDescent="0.35">
      <c r="A110">
        <v>58</v>
      </c>
      <c r="B110">
        <f t="shared" si="7"/>
        <v>4</v>
      </c>
      <c r="C110">
        <f t="shared" si="8"/>
        <v>34</v>
      </c>
      <c r="D110">
        <f t="shared" si="9"/>
        <v>4.4475348449912744E-4</v>
      </c>
      <c r="E110">
        <f t="shared" si="10"/>
        <v>3.7070347599699183E-5</v>
      </c>
      <c r="F110">
        <f t="shared" si="11"/>
        <v>0.05</v>
      </c>
      <c r="G110">
        <f t="shared" si="12"/>
        <v>4.2653187775606449E-3</v>
      </c>
      <c r="H110">
        <f t="shared" si="13"/>
        <v>0.02</v>
      </c>
      <c r="I110">
        <f t="shared" si="14"/>
        <v>1.1535769935449984</v>
      </c>
      <c r="J110">
        <f t="shared" si="15"/>
        <v>2.355510767980635E-5</v>
      </c>
      <c r="K110">
        <f t="shared" si="16"/>
        <v>2.7101531315432115E-3</v>
      </c>
      <c r="L110">
        <f t="shared" si="17"/>
        <v>0</v>
      </c>
      <c r="M110">
        <f t="shared" si="18"/>
        <v>0.63268271499381656</v>
      </c>
      <c r="N110">
        <f t="shared" si="19"/>
        <v>116.62</v>
      </c>
      <c r="O110">
        <f t="shared" si="20"/>
        <v>2.3324000000000003</v>
      </c>
      <c r="P110">
        <f t="shared" si="21"/>
        <v>5.7678849677249922</v>
      </c>
      <c r="Q110">
        <f t="shared" si="22"/>
        <v>288.39424838624961</v>
      </c>
      <c r="R110">
        <f t="shared" si="23"/>
        <v>74.102263277437075</v>
      </c>
      <c r="S110">
        <f t="shared" si="24"/>
        <v>1.4820452655487415</v>
      </c>
      <c r="T110">
        <f t="shared" si="25"/>
        <v>3.6650088358114306</v>
      </c>
      <c r="U110">
        <f t="shared" si="26"/>
        <v>23.555107679806351</v>
      </c>
      <c r="V110">
        <f t="shared" si="27"/>
        <v>6.7931575749749281E-3</v>
      </c>
      <c r="W110">
        <f t="shared" si="28"/>
        <v>45.393308338695576</v>
      </c>
      <c r="X110">
        <f t="shared" si="29"/>
        <v>-45.631048035393057</v>
      </c>
      <c r="Y110">
        <f t="shared" si="30"/>
        <v>0.99673694261856227</v>
      </c>
      <c r="Z110">
        <f t="shared" si="31"/>
        <v>0.82731746659297289</v>
      </c>
      <c r="AA110">
        <f t="shared" si="32"/>
        <v>37.751363058623639</v>
      </c>
      <c r="AB110">
        <f t="shared" si="33"/>
        <v>61.506796931229772</v>
      </c>
      <c r="AC110">
        <f t="shared" si="34"/>
        <v>1.2301359386245954</v>
      </c>
      <c r="AD110">
        <f t="shared" si="35"/>
        <v>3.0321258250843739</v>
      </c>
      <c r="AE110">
        <f t="shared" si="36"/>
        <v>19.487552010982071</v>
      </c>
      <c r="AF110">
        <f t="shared" si="37"/>
        <v>5.6200979150951205E-3</v>
      </c>
      <c r="AG110">
        <f t="shared" si="0"/>
        <v>411.98987409737396</v>
      </c>
      <c r="AH110">
        <f t="shared" si="1"/>
        <v>651.17927886081179</v>
      </c>
      <c r="AI110">
        <f t="shared" si="2"/>
        <v>411.98987409737396</v>
      </c>
      <c r="AK110" t="b">
        <f t="shared" si="38"/>
        <v>1</v>
      </c>
      <c r="AL110" t="b">
        <f t="shared" si="39"/>
        <v>1</v>
      </c>
      <c r="AM110">
        <f t="shared" si="40"/>
        <v>411.98987409737401</v>
      </c>
      <c r="AN110" t="b">
        <f t="shared" si="41"/>
        <v>1</v>
      </c>
      <c r="AO110">
        <f t="shared" si="42"/>
        <v>-37.751363058623639</v>
      </c>
      <c r="AP110">
        <f>SUM(AO111:$AO$532)</f>
        <v>340.84641890020487</v>
      </c>
      <c r="AQ110" t="b">
        <f t="shared" si="3"/>
        <v>1</v>
      </c>
      <c r="AR110" t="b">
        <f t="shared" si="43"/>
        <v>1</v>
      </c>
      <c r="AS110" t="b">
        <f t="shared" si="44"/>
        <v>1</v>
      </c>
      <c r="AT110" t="b">
        <f t="shared" si="46"/>
        <v>1</v>
      </c>
      <c r="AU110">
        <f t="shared" si="4"/>
        <v>651.17927886081168</v>
      </c>
      <c r="AV110" t="b">
        <f t="shared" si="5"/>
        <v>1</v>
      </c>
      <c r="AW110" t="b">
        <f t="shared" si="6"/>
        <v>1</v>
      </c>
      <c r="AX110" t="b">
        <f t="shared" si="45"/>
        <v>1</v>
      </c>
    </row>
    <row r="111" spans="1:50" x14ac:dyDescent="0.35">
      <c r="A111">
        <v>59</v>
      </c>
      <c r="B111">
        <f t="shared" si="7"/>
        <v>4</v>
      </c>
      <c r="C111">
        <f t="shared" si="8"/>
        <v>34</v>
      </c>
      <c r="D111">
        <f t="shared" si="9"/>
        <v>4.4475348449912744E-4</v>
      </c>
      <c r="E111">
        <f t="shared" si="10"/>
        <v>3.7070347599699183E-5</v>
      </c>
      <c r="F111">
        <f t="shared" si="11"/>
        <v>0.05</v>
      </c>
      <c r="G111">
        <f t="shared" si="12"/>
        <v>4.2653187775606449E-3</v>
      </c>
      <c r="H111">
        <f t="shared" si="13"/>
        <v>0.02</v>
      </c>
      <c r="I111">
        <f t="shared" si="14"/>
        <v>1.1564220256142033</v>
      </c>
      <c r="J111">
        <f t="shared" si="15"/>
        <v>2.345376816514219E-5</v>
      </c>
      <c r="K111">
        <f t="shared" si="16"/>
        <v>2.6984934267034162E-3</v>
      </c>
      <c r="L111">
        <f t="shared" si="17"/>
        <v>0</v>
      </c>
      <c r="M111">
        <f t="shared" si="18"/>
        <v>0.62996076779894805</v>
      </c>
      <c r="N111">
        <f t="shared" si="19"/>
        <v>116.62</v>
      </c>
      <c r="O111">
        <f t="shared" si="20"/>
        <v>2.3324000000000003</v>
      </c>
      <c r="P111">
        <f t="shared" si="21"/>
        <v>5.7821101280710163</v>
      </c>
      <c r="Q111">
        <f t="shared" si="22"/>
        <v>289.10550640355081</v>
      </c>
      <c r="R111">
        <f t="shared" si="23"/>
        <v>73.783458222578886</v>
      </c>
      <c r="S111">
        <f t="shared" si="24"/>
        <v>1.4756691644515778</v>
      </c>
      <c r="T111">
        <f t="shared" si="25"/>
        <v>3.6582411342212149</v>
      </c>
      <c r="U111">
        <f t="shared" si="26"/>
        <v>23.45376816514219</v>
      </c>
      <c r="V111">
        <f t="shared" si="27"/>
        <v>6.7806135224549114E-3</v>
      </c>
      <c r="W111">
        <f t="shared" si="28"/>
        <v>45.188999145241453</v>
      </c>
      <c r="X111">
        <f t="shared" si="29"/>
        <v>-45.425716030843887</v>
      </c>
      <c r="Y111">
        <f t="shared" si="30"/>
        <v>0.99673694261856227</v>
      </c>
      <c r="Z111">
        <f t="shared" si="31"/>
        <v>0.82461788222681431</v>
      </c>
      <c r="AA111">
        <f t="shared" si="32"/>
        <v>37.45885775199114</v>
      </c>
      <c r="AB111">
        <f t="shared" si="33"/>
        <v>61.042343733172416</v>
      </c>
      <c r="AC111">
        <f t="shared" si="34"/>
        <v>1.2208468746634484</v>
      </c>
      <c r="AD111">
        <f t="shared" si="35"/>
        <v>3.0166510567765172</v>
      </c>
      <c r="AE111">
        <f t="shared" si="36"/>
        <v>19.34039663457823</v>
      </c>
      <c r="AF111">
        <f t="shared" si="37"/>
        <v>5.591415163085269E-3</v>
      </c>
      <c r="AG111">
        <f t="shared" si="0"/>
        <v>458.76433776891355</v>
      </c>
      <c r="AH111">
        <f t="shared" si="1"/>
        <v>728.24271164030358</v>
      </c>
      <c r="AI111">
        <f t="shared" si="2"/>
        <v>458.76433776891355</v>
      </c>
      <c r="AK111" t="b">
        <f t="shared" si="38"/>
        <v>1</v>
      </c>
      <c r="AL111" t="b">
        <f t="shared" si="39"/>
        <v>1</v>
      </c>
      <c r="AM111">
        <f t="shared" si="40"/>
        <v>458.76433776891355</v>
      </c>
      <c r="AN111" t="b">
        <f t="shared" si="41"/>
        <v>1</v>
      </c>
      <c r="AO111">
        <f t="shared" si="42"/>
        <v>-37.45885775199114</v>
      </c>
      <c r="AP111">
        <f>SUM(AO112:$AO$532)</f>
        <v>378.30527665219597</v>
      </c>
      <c r="AQ111" t="b">
        <f t="shared" si="3"/>
        <v>1</v>
      </c>
      <c r="AR111" t="b">
        <f t="shared" si="43"/>
        <v>1</v>
      </c>
      <c r="AS111" t="b">
        <f t="shared" si="44"/>
        <v>1</v>
      </c>
      <c r="AT111" t="b">
        <f t="shared" si="46"/>
        <v>1</v>
      </c>
      <c r="AU111">
        <f t="shared" si="4"/>
        <v>728.2427116403037</v>
      </c>
      <c r="AV111" t="b">
        <f t="shared" si="5"/>
        <v>1</v>
      </c>
      <c r="AW111" t="b">
        <f t="shared" si="6"/>
        <v>1</v>
      </c>
      <c r="AX111" t="b">
        <f t="shared" si="45"/>
        <v>1</v>
      </c>
    </row>
    <row r="112" spans="1:50" x14ac:dyDescent="0.35">
      <c r="A112">
        <v>60</v>
      </c>
      <c r="B112">
        <f t="shared" si="7"/>
        <v>4</v>
      </c>
      <c r="C112">
        <f t="shared" si="8"/>
        <v>34</v>
      </c>
      <c r="D112">
        <f t="shared" si="9"/>
        <v>4.4475348449912744E-4</v>
      </c>
      <c r="E112">
        <f t="shared" si="10"/>
        <v>3.7070347599699183E-5</v>
      </c>
      <c r="F112">
        <f t="shared" si="11"/>
        <v>0.05</v>
      </c>
      <c r="G112">
        <f t="shared" si="12"/>
        <v>4.2653187775606449E-3</v>
      </c>
      <c r="H112">
        <f t="shared" si="13"/>
        <v>0.02</v>
      </c>
      <c r="I112">
        <f t="shared" si="14"/>
        <v>1.1592740743000018</v>
      </c>
      <c r="J112">
        <f t="shared" si="15"/>
        <v>2.3352864636480387E-5</v>
      </c>
      <c r="K112">
        <f t="shared" si="16"/>
        <v>2.6868838846073307E-3</v>
      </c>
      <c r="L112">
        <f t="shared" si="17"/>
        <v>0</v>
      </c>
      <c r="M112">
        <f t="shared" si="18"/>
        <v>0.62725053104970419</v>
      </c>
      <c r="N112">
        <f t="shared" si="19"/>
        <v>116.62</v>
      </c>
      <c r="O112">
        <f t="shared" si="20"/>
        <v>2.3324000000000003</v>
      </c>
      <c r="P112">
        <f t="shared" si="21"/>
        <v>5.796370371500009</v>
      </c>
      <c r="Q112">
        <f t="shared" si="22"/>
        <v>289.81851857500044</v>
      </c>
      <c r="R112">
        <f t="shared" si="23"/>
        <v>73.466024740713323</v>
      </c>
      <c r="S112">
        <f t="shared" si="24"/>
        <v>1.4693204948142664</v>
      </c>
      <c r="T112">
        <f t="shared" si="25"/>
        <v>3.6514859296772193</v>
      </c>
      <c r="U112">
        <f t="shared" si="26"/>
        <v>23.352864636480387</v>
      </c>
      <c r="V112">
        <f t="shared" si="27"/>
        <v>6.7680926334272619E-3</v>
      </c>
      <c r="W112">
        <f t="shared" si="28"/>
        <v>44.985585587108012</v>
      </c>
      <c r="X112">
        <f t="shared" si="29"/>
        <v>-45.221284061985031</v>
      </c>
      <c r="Y112">
        <f t="shared" si="30"/>
        <v>0.99673694261856227</v>
      </c>
      <c r="Z112">
        <f t="shared" si="31"/>
        <v>0.82192710675934855</v>
      </c>
      <c r="AA112">
        <f t="shared" si="32"/>
        <v>37.168599173009994</v>
      </c>
      <c r="AB112">
        <f t="shared" si="33"/>
        <v>60.581397737309764</v>
      </c>
      <c r="AC112">
        <f t="shared" si="34"/>
        <v>1.2116279547461952</v>
      </c>
      <c r="AD112">
        <f t="shared" si="35"/>
        <v>3.001255265552067</v>
      </c>
      <c r="AE112">
        <f t="shared" si="36"/>
        <v>19.194352465205029</v>
      </c>
      <c r="AF112">
        <f t="shared" si="37"/>
        <v>5.5628787964721298E-3</v>
      </c>
      <c r="AG112">
        <f t="shared" si="0"/>
        <v>505.48749689410681</v>
      </c>
      <c r="AH112">
        <f t="shared" si="1"/>
        <v>805.87814895616452</v>
      </c>
      <c r="AI112">
        <f t="shared" si="2"/>
        <v>505.48749689410681</v>
      </c>
      <c r="AK112" t="b">
        <f t="shared" si="38"/>
        <v>1</v>
      </c>
      <c r="AL112" t="b">
        <f t="shared" si="39"/>
        <v>1</v>
      </c>
      <c r="AM112">
        <f t="shared" si="40"/>
        <v>505.48749689410687</v>
      </c>
      <c r="AN112" t="b">
        <f t="shared" si="41"/>
        <v>1</v>
      </c>
      <c r="AO112">
        <f t="shared" si="42"/>
        <v>-37.168599173009994</v>
      </c>
      <c r="AP112">
        <f>SUM(AO113:$AO$532)</f>
        <v>415.47387582520582</v>
      </c>
      <c r="AQ112" t="b">
        <f t="shared" si="3"/>
        <v>1</v>
      </c>
      <c r="AR112" t="b">
        <f t="shared" si="43"/>
        <v>1</v>
      </c>
      <c r="AS112" t="b">
        <f t="shared" si="44"/>
        <v>1</v>
      </c>
      <c r="AT112" t="b">
        <f t="shared" si="46"/>
        <v>1</v>
      </c>
      <c r="AU112">
        <f t="shared" si="4"/>
        <v>805.87814895616452</v>
      </c>
      <c r="AV112" t="b">
        <f t="shared" si="5"/>
        <v>1</v>
      </c>
      <c r="AW112" t="b">
        <f t="shared" si="6"/>
        <v>1</v>
      </c>
      <c r="AX112" t="b">
        <f t="shared" si="45"/>
        <v>1</v>
      </c>
    </row>
    <row r="113" spans="1:50" x14ac:dyDescent="0.35">
      <c r="A113">
        <v>61</v>
      </c>
      <c r="B113">
        <f t="shared" si="7"/>
        <v>5</v>
      </c>
      <c r="C113">
        <f t="shared" si="8"/>
        <v>35</v>
      </c>
      <c r="D113">
        <f t="shared" si="9"/>
        <v>4.7422517800954633E-4</v>
      </c>
      <c r="E113">
        <f t="shared" si="10"/>
        <v>3.952735696777232E-5</v>
      </c>
      <c r="F113">
        <f t="shared" si="11"/>
        <v>0.04</v>
      </c>
      <c r="G113">
        <f t="shared" si="12"/>
        <v>3.3960531989175591E-3</v>
      </c>
      <c r="H113">
        <f t="shared" si="13"/>
        <v>0.02</v>
      </c>
      <c r="I113">
        <f t="shared" si="14"/>
        <v>1.1621331569072633</v>
      </c>
      <c r="J113">
        <f t="shared" si="15"/>
        <v>2.4793555649026412E-5</v>
      </c>
      <c r="K113">
        <f t="shared" si="16"/>
        <v>2.1300919722601112E-3</v>
      </c>
      <c r="L113">
        <f t="shared" si="17"/>
        <v>0</v>
      </c>
      <c r="M113">
        <f t="shared" si="18"/>
        <v>0.62509564552179508</v>
      </c>
      <c r="N113">
        <f t="shared" si="19"/>
        <v>116.62</v>
      </c>
      <c r="O113">
        <f t="shared" si="20"/>
        <v>2.3324000000000003</v>
      </c>
      <c r="P113">
        <f t="shared" si="21"/>
        <v>5.8106657845363161</v>
      </c>
      <c r="Q113">
        <f t="shared" si="22"/>
        <v>290.53328922681584</v>
      </c>
      <c r="R113">
        <f t="shared" si="23"/>
        <v>73.149956931016504</v>
      </c>
      <c r="S113">
        <f t="shared" si="24"/>
        <v>1.46299913862033</v>
      </c>
      <c r="T113">
        <f t="shared" si="25"/>
        <v>3.6447431991027504</v>
      </c>
      <c r="U113">
        <f t="shared" si="26"/>
        <v>24.793555649026413</v>
      </c>
      <c r="V113">
        <f t="shared" si="27"/>
        <v>7.2033532743397445E-3</v>
      </c>
      <c r="W113">
        <f t="shared" si="28"/>
        <v>43.241455590992665</v>
      </c>
      <c r="X113">
        <f t="shared" si="29"/>
        <v>-43.47614003658245</v>
      </c>
      <c r="Y113">
        <f t="shared" si="30"/>
        <v>0.99673694261856227</v>
      </c>
      <c r="Z113">
        <f t="shared" si="31"/>
        <v>0.81924511144663381</v>
      </c>
      <c r="AA113">
        <f t="shared" si="32"/>
        <v>35.617615189539443</v>
      </c>
      <c r="AB113">
        <f t="shared" si="33"/>
        <v>60.123932459881352</v>
      </c>
      <c r="AC113">
        <f t="shared" si="34"/>
        <v>1.2024786491976269</v>
      </c>
      <c r="AD113">
        <f t="shared" si="35"/>
        <v>2.9859380483432933</v>
      </c>
      <c r="AE113">
        <f t="shared" si="36"/>
        <v>20.31199926084496</v>
      </c>
      <c r="AF113">
        <f t="shared" si="37"/>
        <v>5.9013119560259383E-3</v>
      </c>
      <c r="AG113">
        <f t="shared" si="0"/>
        <v>550.61847145867569</v>
      </c>
      <c r="AH113">
        <f t="shared" si="1"/>
        <v>880.8547546336689</v>
      </c>
      <c r="AI113">
        <f t="shared" si="2"/>
        <v>550.61847145867569</v>
      </c>
      <c r="AK113" t="b">
        <f t="shared" si="38"/>
        <v>1</v>
      </c>
      <c r="AL113" t="b">
        <f t="shared" si="39"/>
        <v>1</v>
      </c>
      <c r="AM113">
        <f t="shared" si="40"/>
        <v>550.61847145867557</v>
      </c>
      <c r="AN113" t="b">
        <f t="shared" si="41"/>
        <v>1</v>
      </c>
      <c r="AO113">
        <f t="shared" si="42"/>
        <v>-35.61761518953945</v>
      </c>
      <c r="AP113">
        <f>SUM(AO114:$AO$532)</f>
        <v>451.09149101474532</v>
      </c>
      <c r="AQ113" t="b">
        <f t="shared" si="3"/>
        <v>1</v>
      </c>
      <c r="AR113" t="b">
        <f t="shared" si="43"/>
        <v>1</v>
      </c>
      <c r="AS113" t="b">
        <f t="shared" si="44"/>
        <v>1</v>
      </c>
      <c r="AT113" t="b">
        <f t="shared" si="46"/>
        <v>1</v>
      </c>
      <c r="AU113">
        <f t="shared" si="4"/>
        <v>880.85475463366879</v>
      </c>
      <c r="AV113" t="b">
        <f t="shared" si="5"/>
        <v>1</v>
      </c>
      <c r="AW113" t="b">
        <f t="shared" si="6"/>
        <v>1</v>
      </c>
      <c r="AX113" t="b">
        <f t="shared" si="45"/>
        <v>1</v>
      </c>
    </row>
    <row r="114" spans="1:50" x14ac:dyDescent="0.35">
      <c r="A114">
        <v>62</v>
      </c>
      <c r="B114">
        <f t="shared" si="7"/>
        <v>5</v>
      </c>
      <c r="C114">
        <f t="shared" si="8"/>
        <v>35</v>
      </c>
      <c r="D114">
        <f t="shared" si="9"/>
        <v>4.7422517800954633E-4</v>
      </c>
      <c r="E114">
        <f t="shared" si="10"/>
        <v>3.952735696777232E-5</v>
      </c>
      <c r="F114">
        <f t="shared" si="11"/>
        <v>0.04</v>
      </c>
      <c r="G114">
        <f t="shared" si="12"/>
        <v>3.3960531989175591E-3</v>
      </c>
      <c r="H114">
        <f t="shared" si="13"/>
        <v>0.02</v>
      </c>
      <c r="I114">
        <f t="shared" si="14"/>
        <v>1.1649992907835354</v>
      </c>
      <c r="J114">
        <f t="shared" si="15"/>
        <v>2.4708378719540064E-5</v>
      </c>
      <c r="K114">
        <f t="shared" si="16"/>
        <v>2.1227741556351385E-3</v>
      </c>
      <c r="L114">
        <f t="shared" si="17"/>
        <v>0</v>
      </c>
      <c r="M114">
        <f t="shared" si="18"/>
        <v>0.62294816298744049</v>
      </c>
      <c r="N114">
        <f t="shared" si="19"/>
        <v>116.62</v>
      </c>
      <c r="O114">
        <f t="shared" si="20"/>
        <v>2.3324000000000003</v>
      </c>
      <c r="P114">
        <f t="shared" si="21"/>
        <v>5.8249964539176773</v>
      </c>
      <c r="Q114">
        <f t="shared" si="22"/>
        <v>291.24982269588384</v>
      </c>
      <c r="R114">
        <f t="shared" si="23"/>
        <v>72.898654180751748</v>
      </c>
      <c r="S114">
        <f t="shared" si="24"/>
        <v>1.4579730836150351</v>
      </c>
      <c r="T114">
        <f t="shared" si="25"/>
        <v>3.6411799185238376</v>
      </c>
      <c r="U114">
        <f t="shared" si="26"/>
        <v>24.708378719540065</v>
      </c>
      <c r="V114">
        <f t="shared" si="27"/>
        <v>7.1963109211687932E-3</v>
      </c>
      <c r="W114">
        <f t="shared" si="28"/>
        <v>43.083926148151654</v>
      </c>
      <c r="X114">
        <f t="shared" si="29"/>
        <v>-43.317804347926725</v>
      </c>
      <c r="Y114">
        <f t="shared" si="30"/>
        <v>0.99673694261856227</v>
      </c>
      <c r="Z114">
        <f t="shared" si="31"/>
        <v>0.81657186763852108</v>
      </c>
      <c r="AA114">
        <f t="shared" si="32"/>
        <v>35.372100398386578</v>
      </c>
      <c r="AB114">
        <f t="shared" si="33"/>
        <v>59.721866068619583</v>
      </c>
      <c r="AC114">
        <f t="shared" si="34"/>
        <v>1.1944373213723918</v>
      </c>
      <c r="AD114">
        <f t="shared" si="35"/>
        <v>2.9732850864768881</v>
      </c>
      <c r="AE114">
        <f t="shared" si="36"/>
        <v>20.176166957334722</v>
      </c>
      <c r="AF114">
        <f t="shared" si="37"/>
        <v>5.8763050490062878E-3</v>
      </c>
      <c r="AG114">
        <f t="shared" si="0"/>
        <v>595.73885740143032</v>
      </c>
      <c r="AH114">
        <f t="shared" si="1"/>
        <v>956.3217179170673</v>
      </c>
      <c r="AI114">
        <f t="shared" si="2"/>
        <v>595.73885740143032</v>
      </c>
      <c r="AK114" t="b">
        <f t="shared" si="38"/>
        <v>1</v>
      </c>
      <c r="AL114" t="b">
        <f t="shared" si="39"/>
        <v>1</v>
      </c>
      <c r="AM114">
        <f t="shared" si="40"/>
        <v>595.73885740143032</v>
      </c>
      <c r="AN114" t="b">
        <f t="shared" si="41"/>
        <v>1</v>
      </c>
      <c r="AO114">
        <f t="shared" si="42"/>
        <v>-35.372100398386578</v>
      </c>
      <c r="AP114">
        <f>SUM(AO115:$AO$532)</f>
        <v>486.46359141313212</v>
      </c>
      <c r="AQ114" t="b">
        <f t="shared" si="3"/>
        <v>1</v>
      </c>
      <c r="AR114" t="b">
        <f t="shared" si="43"/>
        <v>1</v>
      </c>
      <c r="AS114" t="b">
        <f t="shared" si="44"/>
        <v>1</v>
      </c>
      <c r="AT114" t="b">
        <f t="shared" si="46"/>
        <v>1</v>
      </c>
      <c r="AU114">
        <f t="shared" si="4"/>
        <v>956.32171791706708</v>
      </c>
      <c r="AV114" t="b">
        <f t="shared" si="5"/>
        <v>1</v>
      </c>
      <c r="AW114" t="b">
        <f t="shared" si="6"/>
        <v>1</v>
      </c>
      <c r="AX114" t="b">
        <f t="shared" si="45"/>
        <v>1</v>
      </c>
    </row>
    <row r="115" spans="1:50" x14ac:dyDescent="0.35">
      <c r="A115">
        <v>63</v>
      </c>
      <c r="B115">
        <f t="shared" si="7"/>
        <v>5</v>
      </c>
      <c r="C115">
        <f t="shared" si="8"/>
        <v>35</v>
      </c>
      <c r="D115">
        <f t="shared" si="9"/>
        <v>4.7422517800954633E-4</v>
      </c>
      <c r="E115">
        <f t="shared" si="10"/>
        <v>3.952735696777232E-5</v>
      </c>
      <c r="F115">
        <f t="shared" si="11"/>
        <v>0.04</v>
      </c>
      <c r="G115">
        <f t="shared" si="12"/>
        <v>3.3960531989175591E-3</v>
      </c>
      <c r="H115">
        <f t="shared" si="13"/>
        <v>0.02</v>
      </c>
      <c r="I115">
        <f t="shared" si="14"/>
        <v>1.16787249331915</v>
      </c>
      <c r="J115">
        <f t="shared" si="15"/>
        <v>2.4623494410822573E-5</v>
      </c>
      <c r="K115">
        <f t="shared" si="16"/>
        <v>2.1154814789763519E-3</v>
      </c>
      <c r="L115">
        <f t="shared" si="17"/>
        <v>0</v>
      </c>
      <c r="M115">
        <f t="shared" si="18"/>
        <v>0.62080805801405337</v>
      </c>
      <c r="N115">
        <f t="shared" si="19"/>
        <v>116.62</v>
      </c>
      <c r="O115">
        <f t="shared" si="20"/>
        <v>2.3324000000000003</v>
      </c>
      <c r="P115">
        <f t="shared" si="21"/>
        <v>5.83936246659575</v>
      </c>
      <c r="Q115">
        <f t="shared" si="22"/>
        <v>291.96812332978749</v>
      </c>
      <c r="R115">
        <f t="shared" si="23"/>
        <v>72.648214767595306</v>
      </c>
      <c r="S115">
        <f t="shared" si="24"/>
        <v>1.4529642953519062</v>
      </c>
      <c r="T115">
        <f t="shared" si="25"/>
        <v>3.6376201215836317</v>
      </c>
      <c r="U115">
        <f t="shared" si="26"/>
        <v>24.623494410822573</v>
      </c>
      <c r="V115">
        <f t="shared" si="27"/>
        <v>7.1892754529493778E-3</v>
      </c>
      <c r="W115">
        <f t="shared" si="28"/>
        <v>42.926946664384239</v>
      </c>
      <c r="X115">
        <f t="shared" si="29"/>
        <v>-43.160021388158839</v>
      </c>
      <c r="Y115">
        <f t="shared" si="30"/>
        <v>0.99673694261856227</v>
      </c>
      <c r="Z115">
        <f t="shared" si="31"/>
        <v>0.81390734677834886</v>
      </c>
      <c r="AA115">
        <f t="shared" si="32"/>
        <v>35.128258494933156</v>
      </c>
      <c r="AB115">
        <f t="shared" si="33"/>
        <v>59.322488413379688</v>
      </c>
      <c r="AC115">
        <f t="shared" si="34"/>
        <v>1.1864497682675939</v>
      </c>
      <c r="AD115">
        <f t="shared" si="35"/>
        <v>2.9606857417456687</v>
      </c>
      <c r="AE115">
        <f t="shared" si="36"/>
        <v>20.041243004324102</v>
      </c>
      <c r="AF115">
        <f t="shared" si="37"/>
        <v>5.8514041091687402E-3</v>
      </c>
      <c r="AG115">
        <f t="shared" si="0"/>
        <v>640.84917278686601</v>
      </c>
      <c r="AH115">
        <f t="shared" si="1"/>
        <v>1032.2823045128048</v>
      </c>
      <c r="AI115">
        <f t="shared" si="2"/>
        <v>640.84917278686601</v>
      </c>
      <c r="AK115" t="b">
        <f t="shared" si="38"/>
        <v>1</v>
      </c>
      <c r="AL115" t="b">
        <f t="shared" si="39"/>
        <v>1</v>
      </c>
      <c r="AM115">
        <f t="shared" si="40"/>
        <v>640.84917278686601</v>
      </c>
      <c r="AN115" t="b">
        <f t="shared" si="41"/>
        <v>1</v>
      </c>
      <c r="AO115">
        <f t="shared" si="42"/>
        <v>-35.128258494933156</v>
      </c>
      <c r="AP115">
        <f>SUM(AO116:$AO$532)</f>
        <v>521.59184990806511</v>
      </c>
      <c r="AQ115" t="b">
        <f t="shared" si="3"/>
        <v>1</v>
      </c>
      <c r="AR115" t="b">
        <f t="shared" si="43"/>
        <v>1</v>
      </c>
      <c r="AS115" t="b">
        <f t="shared" si="44"/>
        <v>1</v>
      </c>
      <c r="AT115" t="b">
        <f t="shared" si="46"/>
        <v>1</v>
      </c>
      <c r="AU115">
        <f t="shared" si="4"/>
        <v>1032.2823045128048</v>
      </c>
      <c r="AV115" t="b">
        <f t="shared" si="5"/>
        <v>1</v>
      </c>
      <c r="AW115" t="b">
        <f t="shared" si="6"/>
        <v>1</v>
      </c>
      <c r="AX115" t="b">
        <f t="shared" si="45"/>
        <v>1</v>
      </c>
    </row>
    <row r="116" spans="1:50" x14ac:dyDescent="0.35">
      <c r="A116">
        <v>64</v>
      </c>
      <c r="B116">
        <f t="shared" si="7"/>
        <v>5</v>
      </c>
      <c r="C116">
        <f t="shared" si="8"/>
        <v>35</v>
      </c>
      <c r="D116">
        <f t="shared" si="9"/>
        <v>4.7422517800954633E-4</v>
      </c>
      <c r="E116">
        <f t="shared" si="10"/>
        <v>3.952735696777232E-5</v>
      </c>
      <c r="F116">
        <f t="shared" si="11"/>
        <v>0.04</v>
      </c>
      <c r="G116">
        <f t="shared" si="12"/>
        <v>3.3960531989175591E-3</v>
      </c>
      <c r="H116">
        <f t="shared" si="13"/>
        <v>0.02</v>
      </c>
      <c r="I116">
        <f t="shared" si="14"/>
        <v>1.1707527819473276</v>
      </c>
      <c r="J116">
        <f t="shared" si="15"/>
        <v>2.4538901717590994E-5</v>
      </c>
      <c r="K116">
        <f t="shared" si="16"/>
        <v>2.1082138559167475E-3</v>
      </c>
      <c r="L116">
        <f t="shared" si="17"/>
        <v>0</v>
      </c>
      <c r="M116">
        <f t="shared" si="18"/>
        <v>0.61867530525641901</v>
      </c>
      <c r="N116">
        <f t="shared" si="19"/>
        <v>116.62</v>
      </c>
      <c r="O116">
        <f t="shared" si="20"/>
        <v>2.3324000000000003</v>
      </c>
      <c r="P116">
        <f t="shared" si="21"/>
        <v>5.8537639097366378</v>
      </c>
      <c r="Q116">
        <f t="shared" si="22"/>
        <v>292.68819548683189</v>
      </c>
      <c r="R116">
        <f t="shared" si="23"/>
        <v>72.398635725598908</v>
      </c>
      <c r="S116">
        <f t="shared" si="24"/>
        <v>1.4479727145119783</v>
      </c>
      <c r="T116">
        <f t="shared" si="25"/>
        <v>3.6340638048763547</v>
      </c>
      <c r="U116">
        <f t="shared" si="26"/>
        <v>24.538901717590996</v>
      </c>
      <c r="V116">
        <f t="shared" si="27"/>
        <v>7.1822468629504279E-3</v>
      </c>
      <c r="W116">
        <f t="shared" si="28"/>
        <v>42.770515241756634</v>
      </c>
      <c r="X116">
        <f t="shared" si="29"/>
        <v>-43.002789249829405</v>
      </c>
      <c r="Y116">
        <f t="shared" si="30"/>
        <v>0.99673694261856227</v>
      </c>
      <c r="Z116">
        <f t="shared" si="31"/>
        <v>0.81125152040263726</v>
      </c>
      <c r="AA116">
        <f t="shared" si="32"/>
        <v>34.886078160478306</v>
      </c>
      <c r="AB116">
        <f t="shared" si="33"/>
        <v>58.925781513794384</v>
      </c>
      <c r="AC116">
        <f t="shared" si="34"/>
        <v>1.1785156302758879</v>
      </c>
      <c r="AD116">
        <f t="shared" si="35"/>
        <v>2.9481397869461357</v>
      </c>
      <c r="AE116">
        <f t="shared" si="36"/>
        <v>19.907221327406582</v>
      </c>
      <c r="AF116">
        <f t="shared" si="37"/>
        <v>5.8266086874756064E-3</v>
      </c>
      <c r="AG116">
        <f t="shared" ref="AG116:AG179" si="47">(AG117+X117)*Y117</f>
        <v>685.9499354680371</v>
      </c>
      <c r="AH116">
        <f t="shared" ref="AH116:AH179" si="48">IF(M116&gt;0,AG116/M116,0)</f>
        <v>1108.7398020254504</v>
      </c>
      <c r="AI116">
        <f t="shared" ref="AI116:AI179" si="49">IF(AG116&gt;0,AG116,0)</f>
        <v>685.9499354680371</v>
      </c>
      <c r="AK116" t="b">
        <f t="shared" si="38"/>
        <v>1</v>
      </c>
      <c r="AL116" t="b">
        <f t="shared" si="39"/>
        <v>1</v>
      </c>
      <c r="AM116">
        <f t="shared" si="40"/>
        <v>685.94993546803698</v>
      </c>
      <c r="AN116" t="b">
        <f t="shared" si="41"/>
        <v>1</v>
      </c>
      <c r="AO116">
        <f t="shared" si="42"/>
        <v>-34.886078160478306</v>
      </c>
      <c r="AP116">
        <f>SUM(AO117:$AO$532)</f>
        <v>556.47792806854375</v>
      </c>
      <c r="AQ116" t="b">
        <f t="shared" ref="AQ116:AQ179" si="50">ABS(AG116*Z116-AP116)&lt;=0.000000001*MAX(ABS(AG116*Z116),ABS(AP116),scale_money)</f>
        <v>1</v>
      </c>
      <c r="AR116" t="b">
        <f t="shared" si="43"/>
        <v>1</v>
      </c>
      <c r="AS116" t="b">
        <f t="shared" si="44"/>
        <v>1</v>
      </c>
      <c r="AT116" t="b">
        <f t="shared" si="46"/>
        <v>1</v>
      </c>
      <c r="AU116">
        <f t="shared" ref="AU116:AU179" si="51">-(N117-O117)+v_m*(E117*(sum_assured+Q117)+P117+(1-E117)*(1-G117)*AH117)</f>
        <v>1108.7398020254504</v>
      </c>
      <c r="AV116" t="b">
        <f t="shared" ref="AV116:AV179" si="52">ABS(AH116-AU116)&lt;=0.000000001*MAX(ABS(AH116),ABS(AU116),scale_pp)</f>
        <v>1</v>
      </c>
      <c r="AW116" t="b">
        <f t="shared" ref="AW116:AW179" si="53">AND(AI116&gt;=0,AI116&gt;=AG116)</f>
        <v>1</v>
      </c>
      <c r="AX116" t="b">
        <f t="shared" si="45"/>
        <v>1</v>
      </c>
    </row>
    <row r="117" spans="1:50" x14ac:dyDescent="0.35">
      <c r="A117">
        <v>65</v>
      </c>
      <c r="B117">
        <f t="shared" ref="B117:B180" si="54">MIN(INT((dur_m+A117-1)/12),dur_y_last)</f>
        <v>5</v>
      </c>
      <c r="C117">
        <f t="shared" ref="C117:C180" si="55">age_at_entry+B117</f>
        <v>35</v>
      </c>
      <c r="D117">
        <f t="shared" ref="D117:D180" si="56">INDEX(mort_table,MATCH(C117,mort_age,0),MATCH(sex,mort_sex,0))</f>
        <v>4.7422517800954633E-4</v>
      </c>
      <c r="E117">
        <f t="shared" ref="E117:E180" si="57">IF(A117&lt;=rem_m,1-(1-D117)^(1/12),0)</f>
        <v>3.952735696777232E-5</v>
      </c>
      <c r="F117">
        <f t="shared" ref="F117:F180" si="58">IF(A117&lt;=prem_rem_m,INDEX(lapse_table,MATCH(MIN(B117,5),lapse_key,0)),0)</f>
        <v>0.04</v>
      </c>
      <c r="G117">
        <f t="shared" ref="G117:G180" si="59">1-(1-F117)^(1/12)</f>
        <v>3.3960531989175591E-3</v>
      </c>
      <c r="H117">
        <f t="shared" ref="H117:H180" si="60">INDEX(comm_table,MATCH(MIN(B117,1),comm_key,0))</f>
        <v>0.02</v>
      </c>
      <c r="I117">
        <f t="shared" ref="I117:I180" si="61">(1+e_m)^A117</f>
        <v>1.1736401741442848</v>
      </c>
      <c r="J117">
        <f t="shared" ref="J117:J180" si="62">M116*E117</f>
        <v>2.4454599638015982E-5</v>
      </c>
      <c r="K117">
        <f t="shared" ref="K117:K180" si="63">(M116-J117)*G117</f>
        <v>2.1009712003860299E-3</v>
      </c>
      <c r="L117">
        <f t="shared" ref="L117:L180" si="64">IF(A117=rem_m,M116-J117-K117,0)</f>
        <v>0</v>
      </c>
      <c r="M117">
        <f t="shared" ref="M117:M180" si="65">M116-J117-K117-L117</f>
        <v>0.61654987945639494</v>
      </c>
      <c r="N117">
        <f t="shared" ref="N117:N180" si="66">IF(A117&lt;=prem_rem_m,premium,0)</f>
        <v>116.62</v>
      </c>
      <c r="O117">
        <f t="shared" ref="O117:O180" si="67">N117*H117</f>
        <v>2.3324000000000003</v>
      </c>
      <c r="P117">
        <f t="shared" ref="P117:P180" si="68">maint_base*I117</f>
        <v>5.8682008707214237</v>
      </c>
      <c r="Q117">
        <f t="shared" ref="Q117:Q180" si="69">claim_exp_base*I117</f>
        <v>293.41004353607121</v>
      </c>
      <c r="R117">
        <f t="shared" ref="R117:R180" si="70">M116*N117</f>
        <v>72.149914099003581</v>
      </c>
      <c r="S117">
        <f t="shared" ref="S117:S180" si="71">R117*H117</f>
        <v>1.4429982819800717</v>
      </c>
      <c r="T117">
        <f t="shared" ref="T117:T180" si="72">M116*P117</f>
        <v>3.6305109649995608</v>
      </c>
      <c r="U117">
        <f t="shared" ref="U117:U180" si="73">J117*sum_assured</f>
        <v>24.454599638015981</v>
      </c>
      <c r="V117">
        <f t="shared" ref="V117:V180" si="74">J117*Q117</f>
        <v>7.1752251444474604E-3</v>
      </c>
      <c r="W117">
        <f t="shared" ref="W117:W180" si="75">R117-S117-T117-U117-V117</f>
        <v>42.614629988863527</v>
      </c>
      <c r="X117">
        <f t="shared" ref="X117:X180" si="76">U117+V117+T117-(R117-S117)*(1+i_m)</f>
        <v>-42.846106032050301</v>
      </c>
      <c r="Y117">
        <f t="shared" ref="Y117:Y180" si="77">v_m</f>
        <v>0.99673694261856227</v>
      </c>
      <c r="Z117">
        <f t="shared" ref="Z117:Z180" si="78">v_m^A117</f>
        <v>0.80860436014078485</v>
      </c>
      <c r="AA117">
        <f t="shared" ref="AA117:AA180" si="79">(R117-S117)*Z116-(T117+U117+V117)*Z117</f>
        <v>34.645548152570257</v>
      </c>
      <c r="AB117">
        <f t="shared" ref="AB117:AB180" si="80">R117*Z116</f>
        <v>58.531727509736328</v>
      </c>
      <c r="AC117">
        <f t="shared" ref="AC117:AC180" si="81">S117*Z116</f>
        <v>1.1706345501947266</v>
      </c>
      <c r="AD117">
        <f t="shared" ref="AD117:AD180" si="82">T117*Z117</f>
        <v>2.935646995837573</v>
      </c>
      <c r="AE117">
        <f t="shared" ref="AE117:AE180" si="83">U117*Z117</f>
        <v>19.774095892796982</v>
      </c>
      <c r="AF117">
        <f t="shared" ref="AF117:AF180" si="84">V117*Z117</f>
        <v>5.8019183367920089E-3</v>
      </c>
      <c r="AG117">
        <f t="shared" si="47"/>
        <v>731.04166309242589</v>
      </c>
      <c r="AH117">
        <f t="shared" si="48"/>
        <v>1185.6975201049054</v>
      </c>
      <c r="AI117">
        <f t="shared" si="49"/>
        <v>731.04166309242589</v>
      </c>
      <c r="AK117" t="b">
        <f t="shared" ref="AK117:AK180" si="85">AND(M117&gt;=0,M117&lt;=M116)</f>
        <v>1</v>
      </c>
      <c r="AL117" t="b">
        <f t="shared" ref="AL117:AL180" si="86">AND(D117&gt;=0,D117&lt;=1,E117&gt;=0,E117&lt;=1,F117&gt;=0,F117&lt;=1,G117&gt;=0,G117&lt;=1,J117+K117+L117&lt;=M116+0.000000001*scale_count)</f>
        <v>1</v>
      </c>
      <c r="AM117">
        <f t="shared" ref="AM117:AM180" si="87">(AG116+R117-S117)*(1+i_m)-T117-U117-V117</f>
        <v>731.04166309242589</v>
      </c>
      <c r="AN117" t="b">
        <f t="shared" ref="AN117:AN180" si="88">ABS(AM117-AG117)&lt;=0.000000001*MAX(ABS(AM117),ABS(AG117),scale_money)</f>
        <v>1</v>
      </c>
      <c r="AO117">
        <f t="shared" ref="AO117:AO180" si="89">(U117+V117+T117)*Z117-(R117-S117)*Z116</f>
        <v>-34.645548152570257</v>
      </c>
      <c r="AP117">
        <f>SUM(AO118:$AO$532)</f>
        <v>591.12347622111372</v>
      </c>
      <c r="AQ117" t="b">
        <f t="shared" si="50"/>
        <v>1</v>
      </c>
      <c r="AR117" t="b">
        <f t="shared" ref="AR117:AR180" si="90">IF(A117&lt;&gt;rem_m,L117=0,L117=M116-J117-K117)</f>
        <v>1</v>
      </c>
      <c r="AS117" t="b">
        <f t="shared" ref="AS117:AS180" si="91">IF(A117&gt;prem_rem_m,AND(R117=0,S117=0,F117=0,G117=0,K117=0),R117=M116*premium)</f>
        <v>1</v>
      </c>
      <c r="AT117" t="b">
        <f t="shared" si="46"/>
        <v>1</v>
      </c>
      <c r="AU117">
        <f t="shared" si="51"/>
        <v>1185.6975201049058</v>
      </c>
      <c r="AV117" t="b">
        <f t="shared" si="52"/>
        <v>1</v>
      </c>
      <c r="AW117" t="b">
        <f t="shared" si="53"/>
        <v>1</v>
      </c>
      <c r="AX117" t="b">
        <f t="shared" ref="AX117:AX180" si="92">AND(U117=J117*sum_assured,R117=M116*N117,T117=M116*P117)</f>
        <v>1</v>
      </c>
    </row>
    <row r="118" spans="1:50" x14ac:dyDescent="0.35">
      <c r="A118">
        <v>66</v>
      </c>
      <c r="B118">
        <f t="shared" si="54"/>
        <v>5</v>
      </c>
      <c r="C118">
        <f t="shared" si="55"/>
        <v>35</v>
      </c>
      <c r="D118">
        <f t="shared" si="56"/>
        <v>4.7422517800954633E-4</v>
      </c>
      <c r="E118">
        <f t="shared" si="57"/>
        <v>3.952735696777232E-5</v>
      </c>
      <c r="F118">
        <f t="shared" si="58"/>
        <v>0.04</v>
      </c>
      <c r="G118">
        <f t="shared" si="59"/>
        <v>3.3960531989175591E-3</v>
      </c>
      <c r="H118">
        <f t="shared" si="60"/>
        <v>0.02</v>
      </c>
      <c r="I118">
        <f t="shared" si="61"/>
        <v>1.1765346874293379</v>
      </c>
      <c r="J118">
        <f t="shared" si="62"/>
        <v>2.4370587173709918E-5</v>
      </c>
      <c r="K118">
        <f t="shared" si="63"/>
        <v>2.0937534266095947E-3</v>
      </c>
      <c r="L118">
        <f t="shared" si="64"/>
        <v>0</v>
      </c>
      <c r="M118">
        <f t="shared" si="65"/>
        <v>0.61443175544261164</v>
      </c>
      <c r="N118">
        <f t="shared" si="66"/>
        <v>116.62</v>
      </c>
      <c r="O118">
        <f t="shared" si="67"/>
        <v>2.3324000000000003</v>
      </c>
      <c r="P118">
        <f t="shared" si="68"/>
        <v>5.8826734371466891</v>
      </c>
      <c r="Q118">
        <f t="shared" si="69"/>
        <v>294.13367185733449</v>
      </c>
      <c r="R118">
        <f t="shared" si="70"/>
        <v>71.902046942204777</v>
      </c>
      <c r="S118">
        <f t="shared" si="71"/>
        <v>1.4380409388440956</v>
      </c>
      <c r="T118">
        <f t="shared" si="72"/>
        <v>3.6269615985541277</v>
      </c>
      <c r="U118">
        <f t="shared" si="73"/>
        <v>24.370587173709918</v>
      </c>
      <c r="V118">
        <f t="shared" si="74"/>
        <v>7.1682102907225575E-3</v>
      </c>
      <c r="W118">
        <f t="shared" si="75"/>
        <v>42.459289020805905</v>
      </c>
      <c r="X118">
        <f t="shared" si="76"/>
        <v>-42.689969840472216</v>
      </c>
      <c r="Y118">
        <f t="shared" si="77"/>
        <v>0.99673694261856227</v>
      </c>
      <c r="Z118">
        <f t="shared" si="78"/>
        <v>0.80596583771476471</v>
      </c>
      <c r="AA118">
        <f t="shared" si="79"/>
        <v>34.406657304494232</v>
      </c>
      <c r="AB118">
        <f t="shared" si="80"/>
        <v>58.140308660514172</v>
      </c>
      <c r="AC118">
        <f t="shared" si="81"/>
        <v>1.1628061732102835</v>
      </c>
      <c r="AD118">
        <f t="shared" si="82"/>
        <v>2.9232071431379598</v>
      </c>
      <c r="AE118">
        <f t="shared" si="83"/>
        <v>19.641860707059813</v>
      </c>
      <c r="AF118">
        <f t="shared" si="84"/>
        <v>5.7773326118778032E-3</v>
      </c>
      <c r="AG118">
        <f t="shared" si="47"/>
        <v>776.12487310780875</v>
      </c>
      <c r="AH118">
        <f t="shared" si="48"/>
        <v>1263.1587905946039</v>
      </c>
      <c r="AI118">
        <f t="shared" si="49"/>
        <v>776.12487310780875</v>
      </c>
      <c r="AK118" t="b">
        <f t="shared" si="85"/>
        <v>1</v>
      </c>
      <c r="AL118" t="b">
        <f t="shared" si="86"/>
        <v>1</v>
      </c>
      <c r="AM118">
        <f t="shared" si="87"/>
        <v>776.12487310780853</v>
      </c>
      <c r="AN118" t="b">
        <f t="shared" si="88"/>
        <v>1</v>
      </c>
      <c r="AO118">
        <f t="shared" si="89"/>
        <v>-34.406657304494232</v>
      </c>
      <c r="AP118">
        <f>SUM(AO119:$AO$532)</f>
        <v>625.53013352560765</v>
      </c>
      <c r="AQ118" t="b">
        <f t="shared" si="50"/>
        <v>1</v>
      </c>
      <c r="AR118" t="b">
        <f t="shared" si="90"/>
        <v>1</v>
      </c>
      <c r="AS118" t="b">
        <f t="shared" si="91"/>
        <v>1</v>
      </c>
      <c r="AT118" t="b">
        <f t="shared" ref="AT118:AT181" si="93">AND(C118&gt;=18,C118&lt;=120,OR(B118-B117=0,B118-B117=1))</f>
        <v>1</v>
      </c>
      <c r="AU118">
        <f t="shared" si="51"/>
        <v>1263.1587905946039</v>
      </c>
      <c r="AV118" t="b">
        <f t="shared" si="52"/>
        <v>1</v>
      </c>
      <c r="AW118" t="b">
        <f t="shared" si="53"/>
        <v>1</v>
      </c>
      <c r="AX118" t="b">
        <f t="shared" si="92"/>
        <v>1</v>
      </c>
    </row>
    <row r="119" spans="1:50" x14ac:dyDescent="0.35">
      <c r="A119">
        <v>67</v>
      </c>
      <c r="B119">
        <f t="shared" si="54"/>
        <v>5</v>
      </c>
      <c r="C119">
        <f t="shared" si="55"/>
        <v>35</v>
      </c>
      <c r="D119">
        <f t="shared" si="56"/>
        <v>4.7422517800954633E-4</v>
      </c>
      <c r="E119">
        <f t="shared" si="57"/>
        <v>3.952735696777232E-5</v>
      </c>
      <c r="F119">
        <f t="shared" si="58"/>
        <v>0.04</v>
      </c>
      <c r="G119">
        <f t="shared" si="59"/>
        <v>3.3960531989175591E-3</v>
      </c>
      <c r="H119">
        <f t="shared" si="60"/>
        <v>0.02</v>
      </c>
      <c r="I119">
        <f t="shared" si="61"/>
        <v>1.1794363393650116</v>
      </c>
      <c r="J119">
        <f t="shared" si="62"/>
        <v>2.4286863329715095E-5</v>
      </c>
      <c r="K119">
        <f t="shared" si="63"/>
        <v>2.0865604491075102E-3</v>
      </c>
      <c r="L119">
        <f t="shared" si="64"/>
        <v>0</v>
      </c>
      <c r="M119">
        <f t="shared" si="65"/>
        <v>0.61232090813017448</v>
      </c>
      <c r="N119">
        <f t="shared" si="66"/>
        <v>116.62</v>
      </c>
      <c r="O119">
        <f t="shared" si="67"/>
        <v>2.3324000000000003</v>
      </c>
      <c r="P119">
        <f t="shared" si="68"/>
        <v>5.8971816968250579</v>
      </c>
      <c r="Q119">
        <f t="shared" si="69"/>
        <v>294.85908484125287</v>
      </c>
      <c r="R119">
        <f t="shared" si="70"/>
        <v>71.655031319717367</v>
      </c>
      <c r="S119">
        <f t="shared" si="71"/>
        <v>1.4331006263943473</v>
      </c>
      <c r="T119">
        <f t="shared" si="72"/>
        <v>3.6234157021442597</v>
      </c>
      <c r="U119">
        <f t="shared" si="73"/>
        <v>24.286863329715093</v>
      </c>
      <c r="V119">
        <f t="shared" si="74"/>
        <v>7.1612022950643759E-3</v>
      </c>
      <c r="W119">
        <f t="shared" si="75"/>
        <v>42.304490459168605</v>
      </c>
      <c r="X119">
        <f t="shared" si="76"/>
        <v>-42.534378787262149</v>
      </c>
      <c r="Y119">
        <f t="shared" si="77"/>
        <v>0.99673694261856227</v>
      </c>
      <c r="Z119">
        <f t="shared" si="78"/>
        <v>0.80333592493882289</v>
      </c>
      <c r="AA119">
        <f t="shared" si="79"/>
        <v>34.16939452476349</v>
      </c>
      <c r="AB119">
        <f t="shared" si="80"/>
        <v>57.751507344073708</v>
      </c>
      <c r="AC119">
        <f t="shared" si="81"/>
        <v>1.1550301468814741</v>
      </c>
      <c r="AD119">
        <f t="shared" si="82"/>
        <v>2.9108200045199131</v>
      </c>
      <c r="AE119">
        <f t="shared" si="83"/>
        <v>19.510509816839456</v>
      </c>
      <c r="AF119">
        <f t="shared" si="84"/>
        <v>5.7528510693795618E-3</v>
      </c>
      <c r="AG119">
        <f t="shared" si="47"/>
        <v>821.20008276811814</v>
      </c>
      <c r="AH119">
        <f t="shared" si="48"/>
        <v>1341.1269676807078</v>
      </c>
      <c r="AI119">
        <f t="shared" si="49"/>
        <v>821.20008276811814</v>
      </c>
      <c r="AK119" t="b">
        <f t="shared" si="85"/>
        <v>1</v>
      </c>
      <c r="AL119" t="b">
        <f t="shared" si="86"/>
        <v>1</v>
      </c>
      <c r="AM119">
        <f t="shared" si="87"/>
        <v>821.20008276811814</v>
      </c>
      <c r="AN119" t="b">
        <f t="shared" si="88"/>
        <v>1</v>
      </c>
      <c r="AO119">
        <f t="shared" si="89"/>
        <v>-34.16939452476349</v>
      </c>
      <c r="AP119">
        <f>SUM(AO120:$AO$532)</f>
        <v>659.69952805037087</v>
      </c>
      <c r="AQ119" t="b">
        <f t="shared" si="50"/>
        <v>1</v>
      </c>
      <c r="AR119" t="b">
        <f t="shared" si="90"/>
        <v>1</v>
      </c>
      <c r="AS119" t="b">
        <f t="shared" si="91"/>
        <v>1</v>
      </c>
      <c r="AT119" t="b">
        <f t="shared" si="93"/>
        <v>1</v>
      </c>
      <c r="AU119">
        <f t="shared" si="51"/>
        <v>1341.1269676807078</v>
      </c>
      <c r="AV119" t="b">
        <f t="shared" si="52"/>
        <v>1</v>
      </c>
      <c r="AW119" t="b">
        <f t="shared" si="53"/>
        <v>1</v>
      </c>
      <c r="AX119" t="b">
        <f t="shared" si="92"/>
        <v>1</v>
      </c>
    </row>
    <row r="120" spans="1:50" x14ac:dyDescent="0.35">
      <c r="A120">
        <v>68</v>
      </c>
      <c r="B120">
        <f t="shared" si="54"/>
        <v>5</v>
      </c>
      <c r="C120">
        <f t="shared" si="55"/>
        <v>35</v>
      </c>
      <c r="D120">
        <f t="shared" si="56"/>
        <v>4.7422517800954633E-4</v>
      </c>
      <c r="E120">
        <f t="shared" si="57"/>
        <v>3.952735696777232E-5</v>
      </c>
      <c r="F120">
        <f t="shared" si="58"/>
        <v>0.04</v>
      </c>
      <c r="G120">
        <f t="shared" si="59"/>
        <v>3.3960531989175591E-3</v>
      </c>
      <c r="H120">
        <f t="shared" si="60"/>
        <v>0.02</v>
      </c>
      <c r="I120">
        <f t="shared" si="61"/>
        <v>1.182345147557144</v>
      </c>
      <c r="J120">
        <f t="shared" si="62"/>
        <v>2.4203427114491926E-5</v>
      </c>
      <c r="K120">
        <f t="shared" si="63"/>
        <v>2.0793921826935068E-3</v>
      </c>
      <c r="L120">
        <f t="shared" si="64"/>
        <v>0</v>
      </c>
      <c r="M120">
        <f t="shared" si="65"/>
        <v>0.61021731252036648</v>
      </c>
      <c r="N120">
        <f t="shared" si="66"/>
        <v>116.62</v>
      </c>
      <c r="O120">
        <f t="shared" si="67"/>
        <v>2.3324000000000003</v>
      </c>
      <c r="P120">
        <f t="shared" si="68"/>
        <v>5.9117257377857202</v>
      </c>
      <c r="Q120">
        <f t="shared" si="69"/>
        <v>295.58628688928599</v>
      </c>
      <c r="R120">
        <f t="shared" si="70"/>
        <v>71.408864306140956</v>
      </c>
      <c r="S120">
        <f t="shared" si="71"/>
        <v>1.4281772861228192</v>
      </c>
      <c r="T120">
        <f t="shared" si="72"/>
        <v>3.619873272377478</v>
      </c>
      <c r="U120">
        <f t="shared" si="73"/>
        <v>24.203427114491927</v>
      </c>
      <c r="V120">
        <f t="shared" si="74"/>
        <v>7.1542011507681339E-3</v>
      </c>
      <c r="W120">
        <f t="shared" si="75"/>
        <v>42.150232431997964</v>
      </c>
      <c r="X120">
        <f t="shared" si="76"/>
        <v>-42.379330991081005</v>
      </c>
      <c r="Y120">
        <f t="shared" si="77"/>
        <v>0.99673694261856227</v>
      </c>
      <c r="Z120">
        <f t="shared" si="78"/>
        <v>0.80071459371917719</v>
      </c>
      <c r="AA120">
        <f t="shared" si="79"/>
        <v>33.933748796613969</v>
      </c>
      <c r="AB120">
        <f t="shared" si="80"/>
        <v>57.365306056204638</v>
      </c>
      <c r="AC120">
        <f t="shared" si="81"/>
        <v>1.1473061211240929</v>
      </c>
      <c r="AD120">
        <f t="shared" si="82"/>
        <v>2.8984853566066406</v>
      </c>
      <c r="AE120">
        <f t="shared" si="83"/>
        <v>19.380037308592119</v>
      </c>
      <c r="AF120">
        <f t="shared" si="84"/>
        <v>5.7284732678225762E-3</v>
      </c>
      <c r="AG120">
        <f t="shared" si="47"/>
        <v>866.26780913930224</v>
      </c>
      <c r="AH120">
        <f t="shared" si="48"/>
        <v>1419.6054280423089</v>
      </c>
      <c r="AI120">
        <f t="shared" si="49"/>
        <v>866.26780913930224</v>
      </c>
      <c r="AK120" t="b">
        <f t="shared" si="85"/>
        <v>1</v>
      </c>
      <c r="AL120" t="b">
        <f t="shared" si="86"/>
        <v>1</v>
      </c>
      <c r="AM120">
        <f t="shared" si="87"/>
        <v>866.26780913930213</v>
      </c>
      <c r="AN120" t="b">
        <f t="shared" si="88"/>
        <v>1</v>
      </c>
      <c r="AO120">
        <f t="shared" si="89"/>
        <v>-33.933748796613969</v>
      </c>
      <c r="AP120">
        <f>SUM(AO121:$AO$532)</f>
        <v>693.63327684698515</v>
      </c>
      <c r="AQ120" t="b">
        <f t="shared" si="50"/>
        <v>1</v>
      </c>
      <c r="AR120" t="b">
        <f t="shared" si="90"/>
        <v>1</v>
      </c>
      <c r="AS120" t="b">
        <f t="shared" si="91"/>
        <v>1</v>
      </c>
      <c r="AT120" t="b">
        <f t="shared" si="93"/>
        <v>1</v>
      </c>
      <c r="AU120">
        <f t="shared" si="51"/>
        <v>1419.6054280423091</v>
      </c>
      <c r="AV120" t="b">
        <f t="shared" si="52"/>
        <v>1</v>
      </c>
      <c r="AW120" t="b">
        <f t="shared" si="53"/>
        <v>1</v>
      </c>
      <c r="AX120" t="b">
        <f t="shared" si="92"/>
        <v>1</v>
      </c>
    </row>
    <row r="121" spans="1:50" x14ac:dyDescent="0.35">
      <c r="A121">
        <v>69</v>
      </c>
      <c r="B121">
        <f t="shared" si="54"/>
        <v>5</v>
      </c>
      <c r="C121">
        <f t="shared" si="55"/>
        <v>35</v>
      </c>
      <c r="D121">
        <f t="shared" si="56"/>
        <v>4.7422517800954633E-4</v>
      </c>
      <c r="E121">
        <f t="shared" si="57"/>
        <v>3.952735696777232E-5</v>
      </c>
      <c r="F121">
        <f t="shared" si="58"/>
        <v>0.04</v>
      </c>
      <c r="G121">
        <f t="shared" si="59"/>
        <v>3.3960531989175591E-3</v>
      </c>
      <c r="H121">
        <f t="shared" si="60"/>
        <v>0.02</v>
      </c>
      <c r="I121">
        <f t="shared" si="61"/>
        <v>1.185261129654994</v>
      </c>
      <c r="J121">
        <f t="shared" si="62"/>
        <v>2.4120277539907207E-5</v>
      </c>
      <c r="K121">
        <f t="shared" si="63"/>
        <v>2.0722485424739681E-3</v>
      </c>
      <c r="L121">
        <f t="shared" si="64"/>
        <v>0</v>
      </c>
      <c r="M121">
        <f t="shared" si="65"/>
        <v>0.60812094370035252</v>
      </c>
      <c r="N121">
        <f t="shared" si="66"/>
        <v>116.62</v>
      </c>
      <c r="O121">
        <f t="shared" si="67"/>
        <v>2.3324000000000003</v>
      </c>
      <c r="P121">
        <f t="shared" si="68"/>
        <v>5.9263056482749699</v>
      </c>
      <c r="Q121">
        <f t="shared" si="69"/>
        <v>296.31528241374849</v>
      </c>
      <c r="R121">
        <f t="shared" si="70"/>
        <v>71.163542986125137</v>
      </c>
      <c r="S121">
        <f t="shared" si="71"/>
        <v>1.4232708597225028</v>
      </c>
      <c r="T121">
        <f t="shared" si="72"/>
        <v>3.6163343058646205</v>
      </c>
      <c r="U121">
        <f t="shared" si="73"/>
        <v>24.120277539907207</v>
      </c>
      <c r="V121">
        <f t="shared" si="74"/>
        <v>7.1472068511355983E-3</v>
      </c>
      <c r="W121">
        <f t="shared" si="75"/>
        <v>41.99651307377966</v>
      </c>
      <c r="X121">
        <f t="shared" si="76"/>
        <v>-42.224824577061256</v>
      </c>
      <c r="Y121">
        <f t="shared" si="77"/>
        <v>0.99673694261856227</v>
      </c>
      <c r="Z121">
        <f t="shared" si="78"/>
        <v>0.79810181605371699</v>
      </c>
      <c r="AA121">
        <f t="shared" si="79"/>
        <v>33.6997091775022</v>
      </c>
      <c r="AB121">
        <f t="shared" si="80"/>
        <v>56.981687409752389</v>
      </c>
      <c r="AC121">
        <f t="shared" si="81"/>
        <v>1.1396337481950478</v>
      </c>
      <c r="AD121">
        <f t="shared" si="82"/>
        <v>2.8862029769679118</v>
      </c>
      <c r="AE121">
        <f t="shared" si="83"/>
        <v>19.250437308319622</v>
      </c>
      <c r="AF121">
        <f t="shared" si="84"/>
        <v>5.704198767602889E-3</v>
      </c>
      <c r="AG121">
        <f t="shared" si="47"/>
        <v>911.32856910518115</v>
      </c>
      <c r="AH121">
        <f t="shared" si="48"/>
        <v>1498.5975710026394</v>
      </c>
      <c r="AI121">
        <f t="shared" si="49"/>
        <v>911.32856910518115</v>
      </c>
      <c r="AK121" t="b">
        <f t="shared" si="85"/>
        <v>1</v>
      </c>
      <c r="AL121" t="b">
        <f t="shared" si="86"/>
        <v>1</v>
      </c>
      <c r="AM121">
        <f t="shared" si="87"/>
        <v>911.32856910518103</v>
      </c>
      <c r="AN121" t="b">
        <f t="shared" si="88"/>
        <v>1</v>
      </c>
      <c r="AO121">
        <f t="shared" si="89"/>
        <v>-33.6997091775022</v>
      </c>
      <c r="AP121">
        <f>SUM(AO122:$AO$532)</f>
        <v>727.33298602448713</v>
      </c>
      <c r="AQ121" t="b">
        <f t="shared" si="50"/>
        <v>1</v>
      </c>
      <c r="AR121" t="b">
        <f t="shared" si="90"/>
        <v>1</v>
      </c>
      <c r="AS121" t="b">
        <f t="shared" si="91"/>
        <v>1</v>
      </c>
      <c r="AT121" t="b">
        <f t="shared" si="93"/>
        <v>1</v>
      </c>
      <c r="AU121">
        <f t="shared" si="51"/>
        <v>1498.5975710026391</v>
      </c>
      <c r="AV121" t="b">
        <f t="shared" si="52"/>
        <v>1</v>
      </c>
      <c r="AW121" t="b">
        <f t="shared" si="53"/>
        <v>1</v>
      </c>
      <c r="AX121" t="b">
        <f t="shared" si="92"/>
        <v>1</v>
      </c>
    </row>
    <row r="122" spans="1:50" x14ac:dyDescent="0.35">
      <c r="A122">
        <v>70</v>
      </c>
      <c r="B122">
        <f t="shared" si="54"/>
        <v>5</v>
      </c>
      <c r="C122">
        <f t="shared" si="55"/>
        <v>35</v>
      </c>
      <c r="D122">
        <f t="shared" si="56"/>
        <v>4.7422517800954633E-4</v>
      </c>
      <c r="E122">
        <f t="shared" si="57"/>
        <v>3.952735696777232E-5</v>
      </c>
      <c r="F122">
        <f t="shared" si="58"/>
        <v>0.04</v>
      </c>
      <c r="G122">
        <f t="shared" si="59"/>
        <v>3.3960531989175591E-3</v>
      </c>
      <c r="H122">
        <f t="shared" si="60"/>
        <v>0.02</v>
      </c>
      <c r="I122">
        <f t="shared" si="61"/>
        <v>1.1881843033513486</v>
      </c>
      <c r="J122">
        <f t="shared" si="62"/>
        <v>2.4037413621222407E-5</v>
      </c>
      <c r="K122">
        <f t="shared" si="63"/>
        <v>2.0651294438469251E-3</v>
      </c>
      <c r="L122">
        <f t="shared" si="64"/>
        <v>0</v>
      </c>
      <c r="M122">
        <f t="shared" si="65"/>
        <v>0.60603177684288434</v>
      </c>
      <c r="N122">
        <f t="shared" si="66"/>
        <v>116.62</v>
      </c>
      <c r="O122">
        <f t="shared" si="67"/>
        <v>2.3324000000000003</v>
      </c>
      <c r="P122">
        <f t="shared" si="68"/>
        <v>5.9409215167567435</v>
      </c>
      <c r="Q122">
        <f t="shared" si="69"/>
        <v>297.04607583783718</v>
      </c>
      <c r="R122">
        <f t="shared" si="70"/>
        <v>70.919064454335114</v>
      </c>
      <c r="S122">
        <f t="shared" si="71"/>
        <v>1.4183812890867022</v>
      </c>
      <c r="T122">
        <f t="shared" si="72"/>
        <v>3.6127987992198407</v>
      </c>
      <c r="U122">
        <f t="shared" si="73"/>
        <v>24.037413621222406</v>
      </c>
      <c r="V122">
        <f t="shared" si="74"/>
        <v>7.1402193894750917E-3</v>
      </c>
      <c r="W122">
        <f t="shared" si="75"/>
        <v>41.84333052541669</v>
      </c>
      <c r="X122">
        <f t="shared" si="76"/>
        <v>-42.070857676784776</v>
      </c>
      <c r="Y122">
        <f t="shared" si="77"/>
        <v>0.99673694261856227</v>
      </c>
      <c r="Z122">
        <f t="shared" si="78"/>
        <v>0.79549756403170402</v>
      </c>
      <c r="AA122">
        <f t="shared" si="79"/>
        <v>33.467264798606806</v>
      </c>
      <c r="AB122">
        <f t="shared" si="80"/>
        <v>56.600634133835463</v>
      </c>
      <c r="AC122">
        <f t="shared" si="81"/>
        <v>1.1320126826767092</v>
      </c>
      <c r="AD122">
        <f t="shared" si="82"/>
        <v>2.8739726441160487</v>
      </c>
      <c r="AE122">
        <f t="shared" si="83"/>
        <v>19.121703981304925</v>
      </c>
      <c r="AF122">
        <f t="shared" si="84"/>
        <v>5.6800271309793765E-3</v>
      </c>
      <c r="AG122">
        <f t="shared" si="47"/>
        <v>956.38287937329994</v>
      </c>
      <c r="AH122">
        <f t="shared" si="48"/>
        <v>1578.1068186813004</v>
      </c>
      <c r="AI122">
        <f t="shared" si="49"/>
        <v>956.38287937329994</v>
      </c>
      <c r="AK122" t="b">
        <f t="shared" si="85"/>
        <v>1</v>
      </c>
      <c r="AL122" t="b">
        <f t="shared" si="86"/>
        <v>1</v>
      </c>
      <c r="AM122">
        <f t="shared" si="87"/>
        <v>956.38287937329994</v>
      </c>
      <c r="AN122" t="b">
        <f t="shared" si="88"/>
        <v>1</v>
      </c>
      <c r="AO122">
        <f t="shared" si="89"/>
        <v>-33.467264798606806</v>
      </c>
      <c r="AP122">
        <f>SUM(AO123:$AO$532)</f>
        <v>760.80025082309248</v>
      </c>
      <c r="AQ122" t="b">
        <f t="shared" si="50"/>
        <v>1</v>
      </c>
      <c r="AR122" t="b">
        <f t="shared" si="90"/>
        <v>1</v>
      </c>
      <c r="AS122" t="b">
        <f t="shared" si="91"/>
        <v>1</v>
      </c>
      <c r="AT122" t="b">
        <f t="shared" si="93"/>
        <v>1</v>
      </c>
      <c r="AU122">
        <f t="shared" si="51"/>
        <v>1578.1068186813009</v>
      </c>
      <c r="AV122" t="b">
        <f t="shared" si="52"/>
        <v>1</v>
      </c>
      <c r="AW122" t="b">
        <f t="shared" si="53"/>
        <v>1</v>
      </c>
      <c r="AX122" t="b">
        <f t="shared" si="92"/>
        <v>1</v>
      </c>
    </row>
    <row r="123" spans="1:50" x14ac:dyDescent="0.35">
      <c r="A123">
        <v>71</v>
      </c>
      <c r="B123">
        <f t="shared" si="54"/>
        <v>5</v>
      </c>
      <c r="C123">
        <f t="shared" si="55"/>
        <v>35</v>
      </c>
      <c r="D123">
        <f t="shared" si="56"/>
        <v>4.7422517800954633E-4</v>
      </c>
      <c r="E123">
        <f t="shared" si="57"/>
        <v>3.952735696777232E-5</v>
      </c>
      <c r="F123">
        <f t="shared" si="58"/>
        <v>0.04</v>
      </c>
      <c r="G123">
        <f t="shared" si="59"/>
        <v>3.3960531989175591E-3</v>
      </c>
      <c r="H123">
        <f t="shared" si="60"/>
        <v>0.02</v>
      </c>
      <c r="I123">
        <f t="shared" si="61"/>
        <v>1.1911146863826299</v>
      </c>
      <c r="J123">
        <f t="shared" si="62"/>
        <v>2.3954834377082025E-5</v>
      </c>
      <c r="K123">
        <f t="shared" si="63"/>
        <v>2.0580348025010537E-3</v>
      </c>
      <c r="L123">
        <f t="shared" si="64"/>
        <v>0</v>
      </c>
      <c r="M123">
        <f t="shared" si="65"/>
        <v>0.60394978720600612</v>
      </c>
      <c r="N123">
        <f t="shared" si="66"/>
        <v>116.62</v>
      </c>
      <c r="O123">
        <f t="shared" si="67"/>
        <v>2.3324000000000003</v>
      </c>
      <c r="P123">
        <f t="shared" si="68"/>
        <v>5.955573431913149</v>
      </c>
      <c r="Q123">
        <f t="shared" si="69"/>
        <v>297.77867159565744</v>
      </c>
      <c r="R123">
        <f t="shared" si="70"/>
        <v>70.675425815417171</v>
      </c>
      <c r="S123">
        <f t="shared" si="71"/>
        <v>1.4135085163083434</v>
      </c>
      <c r="T123">
        <f t="shared" si="72"/>
        <v>3.6092667490606005</v>
      </c>
      <c r="U123">
        <f t="shared" si="73"/>
        <v>23.954834377082026</v>
      </c>
      <c r="V123">
        <f t="shared" si="74"/>
        <v>7.1332387591014736E-3</v>
      </c>
      <c r="W123">
        <f t="shared" si="75"/>
        <v>41.690682934207111</v>
      </c>
      <c r="X123">
        <f t="shared" si="76"/>
        <v>-41.917428428260564</v>
      </c>
      <c r="Y123">
        <f t="shared" si="77"/>
        <v>0.99673694261856227</v>
      </c>
      <c r="Z123">
        <f t="shared" si="78"/>
        <v>0.79290180983347469</v>
      </c>
      <c r="AA123">
        <f t="shared" si="79"/>
        <v>33.23640486433294</v>
      </c>
      <c r="AB123">
        <f t="shared" si="80"/>
        <v>56.222129073067769</v>
      </c>
      <c r="AC123">
        <f t="shared" si="81"/>
        <v>1.1244425814613555</v>
      </c>
      <c r="AD123">
        <f t="shared" si="82"/>
        <v>2.8617941375019318</v>
      </c>
      <c r="AE123">
        <f t="shared" si="83"/>
        <v>18.993831531849473</v>
      </c>
      <c r="AF123">
        <f t="shared" si="84"/>
        <v>5.6559579220658478E-3</v>
      </c>
      <c r="AG123">
        <f t="shared" si="47"/>
        <v>1001.4312564807789</v>
      </c>
      <c r="AH123">
        <f t="shared" si="48"/>
        <v>1658.1366161475153</v>
      </c>
      <c r="AI123">
        <f t="shared" si="49"/>
        <v>1001.4312564807789</v>
      </c>
      <c r="AK123" t="b">
        <f t="shared" si="85"/>
        <v>1</v>
      </c>
      <c r="AL123" t="b">
        <f t="shared" si="86"/>
        <v>1</v>
      </c>
      <c r="AM123">
        <f t="shared" si="87"/>
        <v>1001.4312564807786</v>
      </c>
      <c r="AN123" t="b">
        <f t="shared" si="88"/>
        <v>1</v>
      </c>
      <c r="AO123">
        <f t="shared" si="89"/>
        <v>-33.23640486433294</v>
      </c>
      <c r="AP123">
        <f>SUM(AO124:$AO$532)</f>
        <v>794.03665568742531</v>
      </c>
      <c r="AQ123" t="b">
        <f t="shared" si="50"/>
        <v>1</v>
      </c>
      <c r="AR123" t="b">
        <f t="shared" si="90"/>
        <v>1</v>
      </c>
      <c r="AS123" t="b">
        <f t="shared" si="91"/>
        <v>1</v>
      </c>
      <c r="AT123" t="b">
        <f t="shared" si="93"/>
        <v>1</v>
      </c>
      <c r="AU123">
        <f t="shared" si="51"/>
        <v>1658.1366161475153</v>
      </c>
      <c r="AV123" t="b">
        <f t="shared" si="52"/>
        <v>1</v>
      </c>
      <c r="AW123" t="b">
        <f t="shared" si="53"/>
        <v>1</v>
      </c>
      <c r="AX123" t="b">
        <f t="shared" si="92"/>
        <v>1</v>
      </c>
    </row>
    <row r="124" spans="1:50" x14ac:dyDescent="0.35">
      <c r="A124">
        <v>72</v>
      </c>
      <c r="B124">
        <f t="shared" si="54"/>
        <v>5</v>
      </c>
      <c r="C124">
        <f t="shared" si="55"/>
        <v>35</v>
      </c>
      <c r="D124">
        <f t="shared" si="56"/>
        <v>4.7422517800954633E-4</v>
      </c>
      <c r="E124">
        <f t="shared" si="57"/>
        <v>3.952735696777232E-5</v>
      </c>
      <c r="F124">
        <f t="shared" si="58"/>
        <v>0.04</v>
      </c>
      <c r="G124">
        <f t="shared" si="59"/>
        <v>3.3960531989175591E-3</v>
      </c>
      <c r="H124">
        <f t="shared" si="60"/>
        <v>0.02</v>
      </c>
      <c r="I124">
        <f t="shared" si="61"/>
        <v>1.1940522965290021</v>
      </c>
      <c r="J124">
        <f t="shared" si="62"/>
        <v>2.3872538829501936E-5</v>
      </c>
      <c r="K124">
        <f t="shared" si="63"/>
        <v>2.050964534414678E-3</v>
      </c>
      <c r="L124">
        <f t="shared" si="64"/>
        <v>0</v>
      </c>
      <c r="M124">
        <f t="shared" si="65"/>
        <v>0.60187495013276193</v>
      </c>
      <c r="N124">
        <f t="shared" si="66"/>
        <v>116.62</v>
      </c>
      <c r="O124">
        <f t="shared" si="67"/>
        <v>2.3324000000000003</v>
      </c>
      <c r="P124">
        <f t="shared" si="68"/>
        <v>5.9702614826450109</v>
      </c>
      <c r="Q124">
        <f t="shared" si="69"/>
        <v>298.51307413225055</v>
      </c>
      <c r="R124">
        <f t="shared" si="70"/>
        <v>70.432624183964435</v>
      </c>
      <c r="S124">
        <f t="shared" si="71"/>
        <v>1.4086524836792886</v>
      </c>
      <c r="T124">
        <f t="shared" si="72"/>
        <v>3.6057381520076688</v>
      </c>
      <c r="U124">
        <f t="shared" si="73"/>
        <v>23.872538829501938</v>
      </c>
      <c r="V124">
        <f t="shared" si="74"/>
        <v>7.1262649533361411E-3</v>
      </c>
      <c r="W124">
        <f t="shared" si="75"/>
        <v>41.538568453822201</v>
      </c>
      <c r="X124">
        <f t="shared" si="76"/>
        <v>-41.764534975902805</v>
      </c>
      <c r="Y124">
        <f t="shared" si="77"/>
        <v>0.99673694261856227</v>
      </c>
      <c r="Z124">
        <f t="shared" si="78"/>
        <v>0.79031452573014227</v>
      </c>
      <c r="AA124">
        <f t="shared" si="79"/>
        <v>33.007118651820562</v>
      </c>
      <c r="AB124">
        <f t="shared" si="80"/>
        <v>55.846155186786362</v>
      </c>
      <c r="AC124">
        <f t="shared" si="81"/>
        <v>1.1169231037357272</v>
      </c>
      <c r="AD124">
        <f t="shared" si="82"/>
        <v>2.8496672375110204</v>
      </c>
      <c r="AE124">
        <f t="shared" si="83"/>
        <v>18.866814203012229</v>
      </c>
      <c r="AF124">
        <f t="shared" si="84"/>
        <v>5.6319907068231867E-3</v>
      </c>
      <c r="AG124">
        <f t="shared" si="47"/>
        <v>1046.4742168001603</v>
      </c>
      <c r="AH124">
        <f t="shared" si="48"/>
        <v>1738.6904315744132</v>
      </c>
      <c r="AI124">
        <f t="shared" si="49"/>
        <v>1046.4742168001603</v>
      </c>
      <c r="AK124" t="b">
        <f t="shared" si="85"/>
        <v>1</v>
      </c>
      <c r="AL124" t="b">
        <f t="shared" si="86"/>
        <v>1</v>
      </c>
      <c r="AM124">
        <f t="shared" si="87"/>
        <v>1046.4742168001601</v>
      </c>
      <c r="AN124" t="b">
        <f t="shared" si="88"/>
        <v>1</v>
      </c>
      <c r="AO124">
        <f t="shared" si="89"/>
        <v>-33.007118651820562</v>
      </c>
      <c r="AP124">
        <f>SUM(AO125:$AO$532)</f>
        <v>827.04377433924697</v>
      </c>
      <c r="AQ124" t="b">
        <f t="shared" si="50"/>
        <v>1</v>
      </c>
      <c r="AR124" t="b">
        <f t="shared" si="90"/>
        <v>1</v>
      </c>
      <c r="AS124" t="b">
        <f t="shared" si="91"/>
        <v>1</v>
      </c>
      <c r="AT124" t="b">
        <f t="shared" si="93"/>
        <v>1</v>
      </c>
      <c r="AU124">
        <f t="shared" si="51"/>
        <v>1738.6904315744132</v>
      </c>
      <c r="AV124" t="b">
        <f t="shared" si="52"/>
        <v>1</v>
      </c>
      <c r="AW124" t="b">
        <f t="shared" si="53"/>
        <v>1</v>
      </c>
      <c r="AX124" t="b">
        <f t="shared" si="92"/>
        <v>1</v>
      </c>
    </row>
    <row r="125" spans="1:50" x14ac:dyDescent="0.35">
      <c r="A125">
        <v>73</v>
      </c>
      <c r="B125">
        <f t="shared" si="54"/>
        <v>6</v>
      </c>
      <c r="C125">
        <f t="shared" si="55"/>
        <v>36</v>
      </c>
      <c r="D125">
        <f t="shared" si="56"/>
        <v>5.0664303721481563E-4</v>
      </c>
      <c r="E125">
        <f t="shared" si="57"/>
        <v>4.2230060299575101E-5</v>
      </c>
      <c r="F125">
        <f t="shared" si="58"/>
        <v>0.04</v>
      </c>
      <c r="G125">
        <f t="shared" si="59"/>
        <v>3.3960531989175591E-3</v>
      </c>
      <c r="H125">
        <f t="shared" si="60"/>
        <v>0.02</v>
      </c>
      <c r="I125">
        <f t="shared" si="61"/>
        <v>1.1969971516144815</v>
      </c>
      <c r="J125">
        <f t="shared" si="62"/>
        <v>2.5417215436910293E-5</v>
      </c>
      <c r="K125">
        <f t="shared" si="63"/>
        <v>2.0439130315309203E-3</v>
      </c>
      <c r="L125">
        <f t="shared" si="64"/>
        <v>0</v>
      </c>
      <c r="M125">
        <f t="shared" si="65"/>
        <v>0.59980561988579406</v>
      </c>
      <c r="N125">
        <f t="shared" si="66"/>
        <v>116.62</v>
      </c>
      <c r="O125">
        <f t="shared" si="67"/>
        <v>2.3324000000000003</v>
      </c>
      <c r="P125">
        <f t="shared" si="68"/>
        <v>5.9849857580724075</v>
      </c>
      <c r="Q125">
        <f t="shared" si="69"/>
        <v>299.24928790362037</v>
      </c>
      <c r="R125">
        <f t="shared" si="70"/>
        <v>70.190656684482704</v>
      </c>
      <c r="S125">
        <f t="shared" si="71"/>
        <v>1.4038131336896542</v>
      </c>
      <c r="T125">
        <f t="shared" si="72"/>
        <v>3.6022130046851206</v>
      </c>
      <c r="U125">
        <f t="shared" si="73"/>
        <v>25.417215436910293</v>
      </c>
      <c r="V125">
        <f t="shared" si="74"/>
        <v>7.606083619988312E-3</v>
      </c>
      <c r="W125">
        <f t="shared" si="75"/>
        <v>39.759809025577638</v>
      </c>
      <c r="X125">
        <f t="shared" si="76"/>
        <v>-39.984999251801774</v>
      </c>
      <c r="Y125">
        <f t="shared" si="77"/>
        <v>0.99673694261856227</v>
      </c>
      <c r="Z125">
        <f t="shared" si="78"/>
        <v>0.78773568408330097</v>
      </c>
      <c r="AA125">
        <f t="shared" si="79"/>
        <v>31.497610738688348</v>
      </c>
      <c r="AB125">
        <f t="shared" si="80"/>
        <v>55.472695548284186</v>
      </c>
      <c r="AC125">
        <f t="shared" si="81"/>
        <v>1.1094539109656838</v>
      </c>
      <c r="AD125">
        <f t="shared" si="82"/>
        <v>2.8375917254593968</v>
      </c>
      <c r="AE125">
        <f t="shared" si="83"/>
        <v>20.022047589687169</v>
      </c>
      <c r="AF125">
        <f t="shared" si="84"/>
        <v>5.991583483586283E-3</v>
      </c>
      <c r="AG125">
        <f t="shared" si="47"/>
        <v>1089.8851003265463</v>
      </c>
      <c r="AH125">
        <f t="shared" si="48"/>
        <v>1817.0638356707391</v>
      </c>
      <c r="AI125">
        <f t="shared" si="49"/>
        <v>1089.8851003265463</v>
      </c>
      <c r="AK125" t="b">
        <f t="shared" si="85"/>
        <v>1</v>
      </c>
      <c r="AL125" t="b">
        <f t="shared" si="86"/>
        <v>1</v>
      </c>
      <c r="AM125">
        <f t="shared" si="87"/>
        <v>1089.8851003265463</v>
      </c>
      <c r="AN125" t="b">
        <f t="shared" si="88"/>
        <v>1</v>
      </c>
      <c r="AO125">
        <f t="shared" si="89"/>
        <v>-31.497610738688348</v>
      </c>
      <c r="AP125">
        <f>SUM(AO126:$AO$532)</f>
        <v>858.54138507793596</v>
      </c>
      <c r="AQ125" t="b">
        <f t="shared" si="50"/>
        <v>1</v>
      </c>
      <c r="AR125" t="b">
        <f t="shared" si="90"/>
        <v>1</v>
      </c>
      <c r="AS125" t="b">
        <f t="shared" si="91"/>
        <v>1</v>
      </c>
      <c r="AT125" t="b">
        <f t="shared" si="93"/>
        <v>1</v>
      </c>
      <c r="AU125">
        <f t="shared" si="51"/>
        <v>1817.0638356707391</v>
      </c>
      <c r="AV125" t="b">
        <f t="shared" si="52"/>
        <v>1</v>
      </c>
      <c r="AW125" t="b">
        <f t="shared" si="53"/>
        <v>1</v>
      </c>
      <c r="AX125" t="b">
        <f t="shared" si="92"/>
        <v>1</v>
      </c>
    </row>
    <row r="126" spans="1:50" x14ac:dyDescent="0.35">
      <c r="A126">
        <v>74</v>
      </c>
      <c r="B126">
        <f t="shared" si="54"/>
        <v>6</v>
      </c>
      <c r="C126">
        <f t="shared" si="55"/>
        <v>36</v>
      </c>
      <c r="D126">
        <f t="shared" si="56"/>
        <v>5.0664303721481563E-4</v>
      </c>
      <c r="E126">
        <f t="shared" si="57"/>
        <v>4.2230060299575101E-5</v>
      </c>
      <c r="F126">
        <f t="shared" si="58"/>
        <v>0.04</v>
      </c>
      <c r="G126">
        <f t="shared" si="59"/>
        <v>3.3960531989175591E-3</v>
      </c>
      <c r="H126">
        <f t="shared" si="60"/>
        <v>0.02</v>
      </c>
      <c r="I126">
        <f t="shared" si="61"/>
        <v>1.1999492695070417</v>
      </c>
      <c r="J126">
        <f t="shared" si="62"/>
        <v>2.5329827495801106E-5</v>
      </c>
      <c r="K126">
        <f t="shared" si="63"/>
        <v>2.0368857727001851E-3</v>
      </c>
      <c r="L126">
        <f t="shared" si="64"/>
        <v>0</v>
      </c>
      <c r="M126">
        <f t="shared" si="65"/>
        <v>0.59774340428559802</v>
      </c>
      <c r="N126">
        <f t="shared" si="66"/>
        <v>116.62</v>
      </c>
      <c r="O126">
        <f t="shared" si="67"/>
        <v>2.3324000000000003</v>
      </c>
      <c r="P126">
        <f t="shared" si="68"/>
        <v>5.9997463475352086</v>
      </c>
      <c r="Q126">
        <f t="shared" si="69"/>
        <v>299.98731737676042</v>
      </c>
      <c r="R126">
        <f t="shared" si="70"/>
        <v>69.949331391081301</v>
      </c>
      <c r="S126">
        <f t="shared" si="71"/>
        <v>1.3989866278216261</v>
      </c>
      <c r="T126">
        <f t="shared" si="72"/>
        <v>3.5986815771408844</v>
      </c>
      <c r="U126">
        <f t="shared" si="73"/>
        <v>25.329827495801105</v>
      </c>
      <c r="V126">
        <f t="shared" si="74"/>
        <v>7.5986270000814793E-3</v>
      </c>
      <c r="W126">
        <f t="shared" si="75"/>
        <v>39.61423706331761</v>
      </c>
      <c r="X126">
        <f t="shared" si="76"/>
        <v>-39.838653054052543</v>
      </c>
      <c r="Y126">
        <f t="shared" si="77"/>
        <v>0.99673694261856227</v>
      </c>
      <c r="Z126">
        <f t="shared" si="78"/>
        <v>0.78516525734473108</v>
      </c>
      <c r="AA126">
        <f t="shared" si="79"/>
        <v>31.279926277452617</v>
      </c>
      <c r="AB126">
        <f t="shared" si="80"/>
        <v>55.101584414522947</v>
      </c>
      <c r="AC126">
        <f t="shared" si="81"/>
        <v>1.1020316882904591</v>
      </c>
      <c r="AD126">
        <f t="shared" si="82"/>
        <v>2.8255597466175653</v>
      </c>
      <c r="AE126">
        <f t="shared" si="83"/>
        <v>19.888100524238318</v>
      </c>
      <c r="AF126">
        <f t="shared" si="84"/>
        <v>5.9661779239855968E-3</v>
      </c>
      <c r="AG126">
        <f t="shared" si="47"/>
        <v>1133.2917535915635</v>
      </c>
      <c r="AH126">
        <f t="shared" si="48"/>
        <v>1895.9502446472566</v>
      </c>
      <c r="AI126">
        <f t="shared" si="49"/>
        <v>1133.2917535915635</v>
      </c>
      <c r="AK126" t="b">
        <f t="shared" si="85"/>
        <v>1</v>
      </c>
      <c r="AL126" t="b">
        <f t="shared" si="86"/>
        <v>1</v>
      </c>
      <c r="AM126">
        <f t="shared" si="87"/>
        <v>1133.2917535915637</v>
      </c>
      <c r="AN126" t="b">
        <f t="shared" si="88"/>
        <v>1</v>
      </c>
      <c r="AO126">
        <f t="shared" si="89"/>
        <v>-31.279926277452617</v>
      </c>
      <c r="AP126">
        <f>SUM(AO127:$AO$532)</f>
        <v>889.82131135538839</v>
      </c>
      <c r="AQ126" t="b">
        <f t="shared" si="50"/>
        <v>1</v>
      </c>
      <c r="AR126" t="b">
        <f t="shared" si="90"/>
        <v>1</v>
      </c>
      <c r="AS126" t="b">
        <f t="shared" si="91"/>
        <v>1</v>
      </c>
      <c r="AT126" t="b">
        <f t="shared" si="93"/>
        <v>1</v>
      </c>
      <c r="AU126">
        <f t="shared" si="51"/>
        <v>1895.950244647257</v>
      </c>
      <c r="AV126" t="b">
        <f t="shared" si="52"/>
        <v>1</v>
      </c>
      <c r="AW126" t="b">
        <f t="shared" si="53"/>
        <v>1</v>
      </c>
      <c r="AX126" t="b">
        <f t="shared" si="92"/>
        <v>1</v>
      </c>
    </row>
    <row r="127" spans="1:50" x14ac:dyDescent="0.35">
      <c r="A127">
        <v>75</v>
      </c>
      <c r="B127">
        <f t="shared" si="54"/>
        <v>6</v>
      </c>
      <c r="C127">
        <f t="shared" si="55"/>
        <v>36</v>
      </c>
      <c r="D127">
        <f t="shared" si="56"/>
        <v>5.0664303721481563E-4</v>
      </c>
      <c r="E127">
        <f t="shared" si="57"/>
        <v>4.2230060299575101E-5</v>
      </c>
      <c r="F127">
        <f t="shared" si="58"/>
        <v>0.04</v>
      </c>
      <c r="G127">
        <f t="shared" si="59"/>
        <v>3.3960531989175591E-3</v>
      </c>
      <c r="H127">
        <f t="shared" si="60"/>
        <v>0.02</v>
      </c>
      <c r="I127">
        <f t="shared" si="61"/>
        <v>1.2029086681187247</v>
      </c>
      <c r="J127">
        <f t="shared" si="62"/>
        <v>2.5242740006654102E-5</v>
      </c>
      <c r="K127">
        <f t="shared" si="63"/>
        <v>2.029882674568028E-3</v>
      </c>
      <c r="L127">
        <f t="shared" si="64"/>
        <v>0</v>
      </c>
      <c r="M127">
        <f t="shared" si="65"/>
        <v>0.59568827887102327</v>
      </c>
      <c r="N127">
        <f t="shared" si="66"/>
        <v>116.62</v>
      </c>
      <c r="O127">
        <f t="shared" si="67"/>
        <v>2.3324000000000003</v>
      </c>
      <c r="P127">
        <f t="shared" si="68"/>
        <v>6.0145433405936233</v>
      </c>
      <c r="Q127">
        <f t="shared" si="69"/>
        <v>300.72716702968114</v>
      </c>
      <c r="R127">
        <f t="shared" si="70"/>
        <v>69.708835807786443</v>
      </c>
      <c r="S127">
        <f t="shared" si="71"/>
        <v>1.3941767161557288</v>
      </c>
      <c r="T127">
        <f t="shared" si="72"/>
        <v>3.5951536116297054</v>
      </c>
      <c r="U127">
        <f t="shared" si="73"/>
        <v>25.242740006654103</v>
      </c>
      <c r="V127">
        <f t="shared" si="74"/>
        <v>7.591177690267883E-3</v>
      </c>
      <c r="W127">
        <f t="shared" si="75"/>
        <v>39.469174295656636</v>
      </c>
      <c r="X127">
        <f t="shared" si="76"/>
        <v>-39.692818712832278</v>
      </c>
      <c r="Y127">
        <f t="shared" si="77"/>
        <v>0.99673694261856227</v>
      </c>
      <c r="Z127">
        <f t="shared" si="78"/>
        <v>0.78260321805610389</v>
      </c>
      <c r="AA127">
        <f t="shared" si="79"/>
        <v>31.063727658380074</v>
      </c>
      <c r="AB127">
        <f t="shared" si="80"/>
        <v>54.732956006222246</v>
      </c>
      <c r="AC127">
        <f t="shared" si="81"/>
        <v>1.0946591201244449</v>
      </c>
      <c r="AD127">
        <f t="shared" si="82"/>
        <v>2.8135787858674317</v>
      </c>
      <c r="AE127">
        <f t="shared" si="83"/>
        <v>19.755049561761059</v>
      </c>
      <c r="AF127">
        <f t="shared" si="84"/>
        <v>5.9408800892393468E-3</v>
      </c>
      <c r="AG127">
        <f t="shared" si="47"/>
        <v>1176.6946746029666</v>
      </c>
      <c r="AH127">
        <f t="shared" si="48"/>
        <v>1975.3530770037885</v>
      </c>
      <c r="AI127">
        <f t="shared" si="49"/>
        <v>1176.6946746029666</v>
      </c>
      <c r="AK127" t="b">
        <f t="shared" si="85"/>
        <v>1</v>
      </c>
      <c r="AL127" t="b">
        <f t="shared" si="86"/>
        <v>1</v>
      </c>
      <c r="AM127">
        <f t="shared" si="87"/>
        <v>1176.6946746029666</v>
      </c>
      <c r="AN127" t="b">
        <f t="shared" si="88"/>
        <v>1</v>
      </c>
      <c r="AO127">
        <f t="shared" si="89"/>
        <v>-31.063727658380074</v>
      </c>
      <c r="AP127">
        <f>SUM(AO128:$AO$532)</f>
        <v>920.88503901376816</v>
      </c>
      <c r="AQ127" t="b">
        <f t="shared" si="50"/>
        <v>1</v>
      </c>
      <c r="AR127" t="b">
        <f t="shared" si="90"/>
        <v>1</v>
      </c>
      <c r="AS127" t="b">
        <f t="shared" si="91"/>
        <v>1</v>
      </c>
      <c r="AT127" t="b">
        <f t="shared" si="93"/>
        <v>1</v>
      </c>
      <c r="AU127">
        <f t="shared" si="51"/>
        <v>1975.3530770037887</v>
      </c>
      <c r="AV127" t="b">
        <f t="shared" si="52"/>
        <v>1</v>
      </c>
      <c r="AW127" t="b">
        <f t="shared" si="53"/>
        <v>1</v>
      </c>
      <c r="AX127" t="b">
        <f t="shared" si="92"/>
        <v>1</v>
      </c>
    </row>
    <row r="128" spans="1:50" x14ac:dyDescent="0.35">
      <c r="A128">
        <v>76</v>
      </c>
      <c r="B128">
        <f t="shared" si="54"/>
        <v>6</v>
      </c>
      <c r="C128">
        <f t="shared" si="55"/>
        <v>36</v>
      </c>
      <c r="D128">
        <f t="shared" si="56"/>
        <v>5.0664303721481563E-4</v>
      </c>
      <c r="E128">
        <f t="shared" si="57"/>
        <v>4.2230060299575101E-5</v>
      </c>
      <c r="F128">
        <f t="shared" si="58"/>
        <v>0.04</v>
      </c>
      <c r="G128">
        <f t="shared" si="59"/>
        <v>3.3960531989175591E-3</v>
      </c>
      <c r="H128">
        <f t="shared" si="60"/>
        <v>0.02</v>
      </c>
      <c r="I128">
        <f t="shared" si="61"/>
        <v>1.2058753654057479</v>
      </c>
      <c r="J128">
        <f t="shared" si="62"/>
        <v>2.515595193647342E-5</v>
      </c>
      <c r="K128">
        <f t="shared" si="63"/>
        <v>2.0229036540665877E-3</v>
      </c>
      <c r="L128">
        <f t="shared" si="64"/>
        <v>0</v>
      </c>
      <c r="M128">
        <f t="shared" si="65"/>
        <v>0.5936402192650202</v>
      </c>
      <c r="N128">
        <f t="shared" si="66"/>
        <v>116.62</v>
      </c>
      <c r="O128">
        <f t="shared" si="67"/>
        <v>2.3324000000000003</v>
      </c>
      <c r="P128">
        <f t="shared" si="68"/>
        <v>6.0293768270287398</v>
      </c>
      <c r="Q128">
        <f t="shared" si="69"/>
        <v>301.46884135143699</v>
      </c>
      <c r="R128">
        <f t="shared" si="70"/>
        <v>69.469167081938735</v>
      </c>
      <c r="S128">
        <f t="shared" si="71"/>
        <v>1.3893833416387746</v>
      </c>
      <c r="T128">
        <f t="shared" si="72"/>
        <v>3.5916291047575815</v>
      </c>
      <c r="U128">
        <f t="shared" si="73"/>
        <v>25.155951936473421</v>
      </c>
      <c r="V128">
        <f t="shared" si="74"/>
        <v>7.5837356833810795E-3</v>
      </c>
      <c r="W128">
        <f t="shared" si="75"/>
        <v>39.324618963385568</v>
      </c>
      <c r="X128">
        <f t="shared" si="76"/>
        <v>-39.547494459779699</v>
      </c>
      <c r="Y128">
        <f t="shared" si="77"/>
        <v>0.99673694261856227</v>
      </c>
      <c r="Z128">
        <f t="shared" si="78"/>
        <v>0.78004953884868911</v>
      </c>
      <c r="AA128">
        <f t="shared" si="79"/>
        <v>30.849004815972233</v>
      </c>
      <c r="AB128">
        <f t="shared" si="80"/>
        <v>54.366793714002412</v>
      </c>
      <c r="AC128">
        <f t="shared" si="81"/>
        <v>1.0873358742800483</v>
      </c>
      <c r="AD128">
        <f t="shared" si="82"/>
        <v>2.8016486268816814</v>
      </c>
      <c r="AE128">
        <f t="shared" si="83"/>
        <v>19.622888707345879</v>
      </c>
      <c r="AF128">
        <f t="shared" si="84"/>
        <v>5.9156895225717593E-3</v>
      </c>
      <c r="AG128">
        <f t="shared" si="47"/>
        <v>1220.0943612304957</v>
      </c>
      <c r="AH128">
        <f t="shared" si="48"/>
        <v>2055.2757741735927</v>
      </c>
      <c r="AI128">
        <f t="shared" si="49"/>
        <v>1220.0943612304957</v>
      </c>
      <c r="AK128" t="b">
        <f t="shared" si="85"/>
        <v>1</v>
      </c>
      <c r="AL128" t="b">
        <f t="shared" si="86"/>
        <v>1</v>
      </c>
      <c r="AM128">
        <f t="shared" si="87"/>
        <v>1220.0943612304959</v>
      </c>
      <c r="AN128" t="b">
        <f t="shared" si="88"/>
        <v>1</v>
      </c>
      <c r="AO128">
        <f t="shared" si="89"/>
        <v>-30.849004815972229</v>
      </c>
      <c r="AP128">
        <f>SUM(AO129:$AO$532)</f>
        <v>951.73404382974013</v>
      </c>
      <c r="AQ128" t="b">
        <f t="shared" si="50"/>
        <v>1</v>
      </c>
      <c r="AR128" t="b">
        <f t="shared" si="90"/>
        <v>1</v>
      </c>
      <c r="AS128" t="b">
        <f t="shared" si="91"/>
        <v>1</v>
      </c>
      <c r="AT128" t="b">
        <f t="shared" si="93"/>
        <v>1</v>
      </c>
      <c r="AU128">
        <f t="shared" si="51"/>
        <v>2055.2757741735923</v>
      </c>
      <c r="AV128" t="b">
        <f t="shared" si="52"/>
        <v>1</v>
      </c>
      <c r="AW128" t="b">
        <f t="shared" si="53"/>
        <v>1</v>
      </c>
      <c r="AX128" t="b">
        <f t="shared" si="92"/>
        <v>1</v>
      </c>
    </row>
    <row r="129" spans="1:50" x14ac:dyDescent="0.35">
      <c r="A129">
        <v>77</v>
      </c>
      <c r="B129">
        <f t="shared" si="54"/>
        <v>6</v>
      </c>
      <c r="C129">
        <f t="shared" si="55"/>
        <v>36</v>
      </c>
      <c r="D129">
        <f t="shared" si="56"/>
        <v>5.0664303721481563E-4</v>
      </c>
      <c r="E129">
        <f t="shared" si="57"/>
        <v>4.2230060299575101E-5</v>
      </c>
      <c r="F129">
        <f t="shared" si="58"/>
        <v>0.04</v>
      </c>
      <c r="G129">
        <f t="shared" si="59"/>
        <v>3.3960531989175591E-3</v>
      </c>
      <c r="H129">
        <f t="shared" si="60"/>
        <v>0.02</v>
      </c>
      <c r="I129">
        <f t="shared" si="61"/>
        <v>1.2088493793686137</v>
      </c>
      <c r="J129">
        <f t="shared" si="62"/>
        <v>2.5069462255814786E-5</v>
      </c>
      <c r="K129">
        <f t="shared" si="63"/>
        <v>2.0159486284136042E-3</v>
      </c>
      <c r="L129">
        <f t="shared" si="64"/>
        <v>0</v>
      </c>
      <c r="M129">
        <f t="shared" si="65"/>
        <v>0.59159920117435083</v>
      </c>
      <c r="N129">
        <f t="shared" si="66"/>
        <v>116.62</v>
      </c>
      <c r="O129">
        <f t="shared" si="67"/>
        <v>2.3324000000000003</v>
      </c>
      <c r="P129">
        <f t="shared" si="68"/>
        <v>6.0442468968430685</v>
      </c>
      <c r="Q129">
        <f t="shared" si="69"/>
        <v>302.21234484215341</v>
      </c>
      <c r="R129">
        <f t="shared" si="70"/>
        <v>69.230322370686665</v>
      </c>
      <c r="S129">
        <f t="shared" si="71"/>
        <v>1.3846064474137334</v>
      </c>
      <c r="T129">
        <f t="shared" si="72"/>
        <v>3.588108053133837</v>
      </c>
      <c r="U129">
        <f t="shared" si="73"/>
        <v>25.069462255814784</v>
      </c>
      <c r="V129">
        <f t="shared" si="74"/>
        <v>7.5763009722616473E-3</v>
      </c>
      <c r="W129">
        <f t="shared" si="75"/>
        <v>39.180569313352052</v>
      </c>
      <c r="X129">
        <f t="shared" si="76"/>
        <v>-39.402678532621835</v>
      </c>
      <c r="Y129">
        <f t="shared" si="77"/>
        <v>0.99673694261856227</v>
      </c>
      <c r="Z129">
        <f t="shared" si="78"/>
        <v>0.77750419244306179</v>
      </c>
      <c r="AA129">
        <f t="shared" si="79"/>
        <v>30.635747752599713</v>
      </c>
      <c r="AB129">
        <f t="shared" si="80"/>
        <v>54.003081039600218</v>
      </c>
      <c r="AC129">
        <f t="shared" si="81"/>
        <v>1.0800616207920044</v>
      </c>
      <c r="AD129">
        <f t="shared" si="82"/>
        <v>2.7897690542502707</v>
      </c>
      <c r="AE129">
        <f t="shared" si="83"/>
        <v>19.491612006189094</v>
      </c>
      <c r="AF129">
        <f t="shared" si="84"/>
        <v>5.8906057691438763E-3</v>
      </c>
      <c r="AG129">
        <f t="shared" si="47"/>
        <v>1263.4913112115144</v>
      </c>
      <c r="AH129">
        <f t="shared" si="48"/>
        <v>2135.7218006776002</v>
      </c>
      <c r="AI129">
        <f t="shared" si="49"/>
        <v>1263.4913112115144</v>
      </c>
      <c r="AK129" t="b">
        <f t="shared" si="85"/>
        <v>1</v>
      </c>
      <c r="AL129" t="b">
        <f t="shared" si="86"/>
        <v>1</v>
      </c>
      <c r="AM129">
        <f t="shared" si="87"/>
        <v>1263.4913112115146</v>
      </c>
      <c r="AN129" t="b">
        <f t="shared" si="88"/>
        <v>1</v>
      </c>
      <c r="AO129">
        <f t="shared" si="89"/>
        <v>-30.635747752599713</v>
      </c>
      <c r="AP129">
        <f>SUM(AO130:$AO$532)</f>
        <v>982.36979158233953</v>
      </c>
      <c r="AQ129" t="b">
        <f t="shared" si="50"/>
        <v>1</v>
      </c>
      <c r="AR129" t="b">
        <f t="shared" si="90"/>
        <v>1</v>
      </c>
      <c r="AS129" t="b">
        <f t="shared" si="91"/>
        <v>1</v>
      </c>
      <c r="AT129" t="b">
        <f t="shared" si="93"/>
        <v>1</v>
      </c>
      <c r="AU129">
        <f t="shared" si="51"/>
        <v>2135.7218006775997</v>
      </c>
      <c r="AV129" t="b">
        <f t="shared" si="52"/>
        <v>1</v>
      </c>
      <c r="AW129" t="b">
        <f t="shared" si="53"/>
        <v>1</v>
      </c>
      <c r="AX129" t="b">
        <f t="shared" si="92"/>
        <v>1</v>
      </c>
    </row>
    <row r="130" spans="1:50" x14ac:dyDescent="0.35">
      <c r="A130">
        <v>78</v>
      </c>
      <c r="B130">
        <f t="shared" si="54"/>
        <v>6</v>
      </c>
      <c r="C130">
        <f t="shared" si="55"/>
        <v>36</v>
      </c>
      <c r="D130">
        <f t="shared" si="56"/>
        <v>5.0664303721481563E-4</v>
      </c>
      <c r="E130">
        <f t="shared" si="57"/>
        <v>4.2230060299575101E-5</v>
      </c>
      <c r="F130">
        <f t="shared" si="58"/>
        <v>0.04</v>
      </c>
      <c r="G130">
        <f t="shared" si="59"/>
        <v>3.3960531989175591E-3</v>
      </c>
      <c r="H130">
        <f t="shared" si="60"/>
        <v>0.02</v>
      </c>
      <c r="I130">
        <f t="shared" si="61"/>
        <v>1.2118307280522185</v>
      </c>
      <c r="J130">
        <f t="shared" si="62"/>
        <v>2.4983269938773297E-5</v>
      </c>
      <c r="K130">
        <f t="shared" si="63"/>
        <v>2.0090175151114315E-3</v>
      </c>
      <c r="L130">
        <f t="shared" si="64"/>
        <v>0</v>
      </c>
      <c r="M130">
        <f t="shared" si="65"/>
        <v>0.5895652003893006</v>
      </c>
      <c r="N130">
        <f t="shared" si="66"/>
        <v>116.62</v>
      </c>
      <c r="O130">
        <f t="shared" si="67"/>
        <v>2.3324000000000003</v>
      </c>
      <c r="P130">
        <f t="shared" si="68"/>
        <v>6.0591536402610924</v>
      </c>
      <c r="Q130">
        <f t="shared" si="69"/>
        <v>302.95768201305464</v>
      </c>
      <c r="R130">
        <f t="shared" si="70"/>
        <v>68.992298840952799</v>
      </c>
      <c r="S130">
        <f t="shared" si="71"/>
        <v>1.3798459768190561</v>
      </c>
      <c r="T130">
        <f t="shared" si="72"/>
        <v>3.5845904533711224</v>
      </c>
      <c r="U130">
        <f t="shared" si="73"/>
        <v>24.983269938773297</v>
      </c>
      <c r="V130">
        <f t="shared" si="74"/>
        <v>7.568873549757188E-3</v>
      </c>
      <c r="W130">
        <f t="shared" si="75"/>
        <v>39.037023598439568</v>
      </c>
      <c r="X130">
        <f t="shared" si="76"/>
        <v>-39.258369175152929</v>
      </c>
      <c r="Y130">
        <f t="shared" si="77"/>
        <v>0.99673694261856227</v>
      </c>
      <c r="Z130">
        <f t="shared" si="78"/>
        <v>0.77496715164881169</v>
      </c>
      <c r="AA130">
        <f t="shared" si="79"/>
        <v>30.423946538045779</v>
      </c>
      <c r="AB130">
        <f t="shared" si="80"/>
        <v>53.641801595125393</v>
      </c>
      <c r="AC130">
        <f t="shared" si="81"/>
        <v>1.0728360319025079</v>
      </c>
      <c r="AD130">
        <f t="shared" si="82"/>
        <v>2.7779398534765414</v>
      </c>
      <c r="AE130">
        <f t="shared" si="83"/>
        <v>19.361213543324524</v>
      </c>
      <c r="AF130">
        <f t="shared" si="84"/>
        <v>5.8656283760453584E-3</v>
      </c>
      <c r="AG130">
        <f t="shared" si="47"/>
        <v>1306.8860221566431</v>
      </c>
      <c r="AH130">
        <f t="shared" si="48"/>
        <v>2216.6946442796871</v>
      </c>
      <c r="AI130">
        <f t="shared" si="49"/>
        <v>1306.8860221566431</v>
      </c>
      <c r="AK130" t="b">
        <f t="shared" si="85"/>
        <v>1</v>
      </c>
      <c r="AL130" t="b">
        <f t="shared" si="86"/>
        <v>1</v>
      </c>
      <c r="AM130">
        <f t="shared" si="87"/>
        <v>1306.8860221566431</v>
      </c>
      <c r="AN130" t="b">
        <f t="shared" si="88"/>
        <v>1</v>
      </c>
      <c r="AO130">
        <f t="shared" si="89"/>
        <v>-30.423946538045779</v>
      </c>
      <c r="AP130">
        <f>SUM(AO131:$AO$532)</f>
        <v>1012.7937381203858</v>
      </c>
      <c r="AQ130" t="b">
        <f t="shared" si="50"/>
        <v>1</v>
      </c>
      <c r="AR130" t="b">
        <f t="shared" si="90"/>
        <v>1</v>
      </c>
      <c r="AS130" t="b">
        <f t="shared" si="91"/>
        <v>1</v>
      </c>
      <c r="AT130" t="b">
        <f t="shared" si="93"/>
        <v>1</v>
      </c>
      <c r="AU130">
        <f t="shared" si="51"/>
        <v>2216.6946442796866</v>
      </c>
      <c r="AV130" t="b">
        <f t="shared" si="52"/>
        <v>1</v>
      </c>
      <c r="AW130" t="b">
        <f t="shared" si="53"/>
        <v>1</v>
      </c>
      <c r="AX130" t="b">
        <f t="shared" si="92"/>
        <v>1</v>
      </c>
    </row>
    <row r="131" spans="1:50" x14ac:dyDescent="0.35">
      <c r="A131">
        <v>79</v>
      </c>
      <c r="B131">
        <f t="shared" si="54"/>
        <v>6</v>
      </c>
      <c r="C131">
        <f t="shared" si="55"/>
        <v>36</v>
      </c>
      <c r="D131">
        <f t="shared" si="56"/>
        <v>5.0664303721481563E-4</v>
      </c>
      <c r="E131">
        <f t="shared" si="57"/>
        <v>4.2230060299575101E-5</v>
      </c>
      <c r="F131">
        <f t="shared" si="58"/>
        <v>0.04</v>
      </c>
      <c r="G131">
        <f t="shared" si="59"/>
        <v>3.3960531989175591E-3</v>
      </c>
      <c r="H131">
        <f t="shared" si="60"/>
        <v>0.02</v>
      </c>
      <c r="I131">
        <f t="shared" si="61"/>
        <v>1.2148194295459624</v>
      </c>
      <c r="J131">
        <f t="shared" si="62"/>
        <v>2.4897373962971242E-5</v>
      </c>
      <c r="K131">
        <f t="shared" si="63"/>
        <v>2.0021102319460644E-3</v>
      </c>
      <c r="L131">
        <f t="shared" si="64"/>
        <v>0</v>
      </c>
      <c r="M131">
        <f t="shared" si="65"/>
        <v>0.58753819278339159</v>
      </c>
      <c r="N131">
        <f t="shared" si="66"/>
        <v>116.62</v>
      </c>
      <c r="O131">
        <f t="shared" si="67"/>
        <v>2.3324000000000003</v>
      </c>
      <c r="P131">
        <f t="shared" si="68"/>
        <v>6.0740971477298125</v>
      </c>
      <c r="Q131">
        <f t="shared" si="69"/>
        <v>303.70485738649063</v>
      </c>
      <c r="R131">
        <f t="shared" si="70"/>
        <v>68.755093669400239</v>
      </c>
      <c r="S131">
        <f t="shared" si="71"/>
        <v>1.3751018733880047</v>
      </c>
      <c r="T131">
        <f t="shared" si="72"/>
        <v>3.5810763020854059</v>
      </c>
      <c r="U131">
        <f t="shared" si="73"/>
        <v>24.897373962971241</v>
      </c>
      <c r="V131">
        <f t="shared" si="74"/>
        <v>7.5614534087223061E-3</v>
      </c>
      <c r="W131">
        <f t="shared" si="75"/>
        <v>38.893980077546864</v>
      </c>
      <c r="X131">
        <f t="shared" si="76"/>
        <v>-39.114564637213711</v>
      </c>
      <c r="Y131">
        <f t="shared" si="77"/>
        <v>0.99673694261856227</v>
      </c>
      <c r="Z131">
        <f t="shared" si="78"/>
        <v>0.77243838936425224</v>
      </c>
      <c r="AA131">
        <f t="shared" si="79"/>
        <v>30.213591309053299</v>
      </c>
      <c r="AB131">
        <f t="shared" si="80"/>
        <v>53.282939102322345</v>
      </c>
      <c r="AC131">
        <f t="shared" si="81"/>
        <v>1.0656587820464469</v>
      </c>
      <c r="AD131">
        <f t="shared" si="82"/>
        <v>2.7661608109733433</v>
      </c>
      <c r="AE131">
        <f t="shared" si="83"/>
        <v>19.231687443356975</v>
      </c>
      <c r="AF131">
        <f t="shared" si="84"/>
        <v>5.8407568922862934E-3</v>
      </c>
      <c r="AG131">
        <f t="shared" si="47"/>
        <v>1350.2789915553908</v>
      </c>
      <c r="AH131">
        <f t="shared" si="48"/>
        <v>2298.197816142992</v>
      </c>
      <c r="AI131">
        <f t="shared" si="49"/>
        <v>1350.2789915553908</v>
      </c>
      <c r="AK131" t="b">
        <f t="shared" si="85"/>
        <v>1</v>
      </c>
      <c r="AL131" t="b">
        <f t="shared" si="86"/>
        <v>1</v>
      </c>
      <c r="AM131">
        <f t="shared" si="87"/>
        <v>1350.2789915553906</v>
      </c>
      <c r="AN131" t="b">
        <f t="shared" si="88"/>
        <v>1</v>
      </c>
      <c r="AO131">
        <f t="shared" si="89"/>
        <v>-30.213591309053299</v>
      </c>
      <c r="AP131">
        <f>SUM(AO132:$AO$532)</f>
        <v>1043.0073294294393</v>
      </c>
      <c r="AQ131" t="b">
        <f t="shared" si="50"/>
        <v>1</v>
      </c>
      <c r="AR131" t="b">
        <f t="shared" si="90"/>
        <v>1</v>
      </c>
      <c r="AS131" t="b">
        <f t="shared" si="91"/>
        <v>1</v>
      </c>
      <c r="AT131" t="b">
        <f t="shared" si="93"/>
        <v>1</v>
      </c>
      <c r="AU131">
        <f t="shared" si="51"/>
        <v>2298.197816142992</v>
      </c>
      <c r="AV131" t="b">
        <f t="shared" si="52"/>
        <v>1</v>
      </c>
      <c r="AW131" t="b">
        <f t="shared" si="53"/>
        <v>1</v>
      </c>
      <c r="AX131" t="b">
        <f t="shared" si="92"/>
        <v>1</v>
      </c>
    </row>
    <row r="132" spans="1:50" x14ac:dyDescent="0.35">
      <c r="A132">
        <v>80</v>
      </c>
      <c r="B132">
        <f t="shared" si="54"/>
        <v>6</v>
      </c>
      <c r="C132">
        <f t="shared" si="55"/>
        <v>36</v>
      </c>
      <c r="D132">
        <f t="shared" si="56"/>
        <v>5.0664303721481563E-4</v>
      </c>
      <c r="E132">
        <f t="shared" si="57"/>
        <v>4.2230060299575101E-5</v>
      </c>
      <c r="F132">
        <f t="shared" si="58"/>
        <v>0.04</v>
      </c>
      <c r="G132">
        <f t="shared" si="59"/>
        <v>3.3960531989175591E-3</v>
      </c>
      <c r="H132">
        <f t="shared" si="60"/>
        <v>0.02</v>
      </c>
      <c r="I132">
        <f t="shared" si="61"/>
        <v>1.2178155019838586</v>
      </c>
      <c r="J132">
        <f t="shared" si="62"/>
        <v>2.4811773309546007E-5</v>
      </c>
      <c r="K132">
        <f t="shared" si="63"/>
        <v>1.9952266969861594E-3</v>
      </c>
      <c r="L132">
        <f t="shared" si="64"/>
        <v>0</v>
      </c>
      <c r="M132">
        <f t="shared" si="65"/>
        <v>0.58551815431309584</v>
      </c>
      <c r="N132">
        <f t="shared" si="66"/>
        <v>116.62</v>
      </c>
      <c r="O132">
        <f t="shared" si="67"/>
        <v>2.3324000000000003</v>
      </c>
      <c r="P132">
        <f t="shared" si="68"/>
        <v>6.0890775099192931</v>
      </c>
      <c r="Q132">
        <f t="shared" si="69"/>
        <v>304.45387549596467</v>
      </c>
      <c r="R132">
        <f t="shared" si="70"/>
        <v>68.518704042399136</v>
      </c>
      <c r="S132">
        <f t="shared" si="71"/>
        <v>1.3703740808479827</v>
      </c>
      <c r="T132">
        <f t="shared" si="72"/>
        <v>3.5775655958959756</v>
      </c>
      <c r="U132">
        <f t="shared" si="73"/>
        <v>24.811773309546005</v>
      </c>
      <c r="V132">
        <f t="shared" si="74"/>
        <v>7.5540405420186189E-3</v>
      </c>
      <c r="W132">
        <f t="shared" si="75"/>
        <v>38.751437015567156</v>
      </c>
      <c r="X132">
        <f t="shared" si="76"/>
        <v>-38.971263174670504</v>
      </c>
      <c r="Y132">
        <f t="shared" si="77"/>
        <v>0.99673694261856227</v>
      </c>
      <c r="Z132">
        <f t="shared" si="78"/>
        <v>0.76991787857613136</v>
      </c>
      <c r="AA132">
        <f t="shared" si="79"/>
        <v>30.004672268874426</v>
      </c>
      <c r="AB132">
        <f t="shared" si="80"/>
        <v>52.92647739183667</v>
      </c>
      <c r="AC132">
        <f t="shared" si="81"/>
        <v>1.0585295478367334</v>
      </c>
      <c r="AD132">
        <f t="shared" si="82"/>
        <v>2.7544317140591827</v>
      </c>
      <c r="AE132">
        <f t="shared" si="83"/>
        <v>19.10302787019754</v>
      </c>
      <c r="AF132">
        <f t="shared" si="84"/>
        <v>5.815990868789065E-3</v>
      </c>
      <c r="AG132">
        <f t="shared" si="47"/>
        <v>1393.6707167817835</v>
      </c>
      <c r="AH132">
        <f t="shared" si="48"/>
        <v>2380.2348509872882</v>
      </c>
      <c r="AI132">
        <f t="shared" si="49"/>
        <v>1393.6707167817835</v>
      </c>
      <c r="AK132" t="b">
        <f t="shared" si="85"/>
        <v>1</v>
      </c>
      <c r="AL132" t="b">
        <f t="shared" si="86"/>
        <v>1</v>
      </c>
      <c r="AM132">
        <f t="shared" si="87"/>
        <v>1393.6707167817835</v>
      </c>
      <c r="AN132" t="b">
        <f t="shared" si="88"/>
        <v>1</v>
      </c>
      <c r="AO132">
        <f t="shared" si="89"/>
        <v>-30.004672268874426</v>
      </c>
      <c r="AP132">
        <f>SUM(AO133:$AO$532)</f>
        <v>1073.0120016983137</v>
      </c>
      <c r="AQ132" t="b">
        <f t="shared" si="50"/>
        <v>1</v>
      </c>
      <c r="AR132" t="b">
        <f t="shared" si="90"/>
        <v>1</v>
      </c>
      <c r="AS132" t="b">
        <f t="shared" si="91"/>
        <v>1</v>
      </c>
      <c r="AT132" t="b">
        <f t="shared" si="93"/>
        <v>1</v>
      </c>
      <c r="AU132">
        <f t="shared" si="51"/>
        <v>2380.2348509872877</v>
      </c>
      <c r="AV132" t="b">
        <f t="shared" si="52"/>
        <v>1</v>
      </c>
      <c r="AW132" t="b">
        <f t="shared" si="53"/>
        <v>1</v>
      </c>
      <c r="AX132" t="b">
        <f t="shared" si="92"/>
        <v>1</v>
      </c>
    </row>
    <row r="133" spans="1:50" x14ac:dyDescent="0.35">
      <c r="A133">
        <v>81</v>
      </c>
      <c r="B133">
        <f t="shared" si="54"/>
        <v>6</v>
      </c>
      <c r="C133">
        <f t="shared" si="55"/>
        <v>36</v>
      </c>
      <c r="D133">
        <f t="shared" si="56"/>
        <v>5.0664303721481563E-4</v>
      </c>
      <c r="E133">
        <f t="shared" si="57"/>
        <v>4.2230060299575101E-5</v>
      </c>
      <c r="F133">
        <f t="shared" si="58"/>
        <v>0.04</v>
      </c>
      <c r="G133">
        <f t="shared" si="59"/>
        <v>3.3960531989175591E-3</v>
      </c>
      <c r="H133">
        <f t="shared" si="60"/>
        <v>0.02</v>
      </c>
      <c r="I133">
        <f t="shared" si="61"/>
        <v>1.2208189635446443</v>
      </c>
      <c r="J133">
        <f t="shared" si="62"/>
        <v>2.4726466963137957E-5</v>
      </c>
      <c r="K133">
        <f t="shared" si="63"/>
        <v>1.9883668285820659E-3</v>
      </c>
      <c r="L133">
        <f t="shared" si="64"/>
        <v>0</v>
      </c>
      <c r="M133">
        <f t="shared" si="65"/>
        <v>0.58350506101755062</v>
      </c>
      <c r="N133">
        <f t="shared" si="66"/>
        <v>116.62</v>
      </c>
      <c r="O133">
        <f t="shared" si="67"/>
        <v>2.3324000000000003</v>
      </c>
      <c r="P133">
        <f t="shared" si="68"/>
        <v>6.1040948177232215</v>
      </c>
      <c r="Q133">
        <f t="shared" si="69"/>
        <v>305.20474088616106</v>
      </c>
      <c r="R133">
        <f t="shared" si="70"/>
        <v>68.283127155993242</v>
      </c>
      <c r="S133">
        <f t="shared" si="71"/>
        <v>1.3656625431198648</v>
      </c>
      <c r="T133">
        <f t="shared" si="72"/>
        <v>3.5740583314254337</v>
      </c>
      <c r="U133">
        <f t="shared" si="73"/>
        <v>24.726466963137955</v>
      </c>
      <c r="V133">
        <f t="shared" si="74"/>
        <v>7.5466349425147424E-3</v>
      </c>
      <c r="W133">
        <f t="shared" si="75"/>
        <v>38.609392683367474</v>
      </c>
      <c r="X133">
        <f t="shared" si="76"/>
        <v>-38.828463049394529</v>
      </c>
      <c r="Y133">
        <f t="shared" si="77"/>
        <v>0.99673694261856227</v>
      </c>
      <c r="Z133">
        <f t="shared" si="78"/>
        <v>0.76740559235934269</v>
      </c>
      <c r="AA133">
        <f t="shared" si="79"/>
        <v>29.797179686823451</v>
      </c>
      <c r="AB133">
        <f t="shared" si="80"/>
        <v>52.572400402486544</v>
      </c>
      <c r="AC133">
        <f t="shared" si="81"/>
        <v>1.0514480080497308</v>
      </c>
      <c r="AD133">
        <f t="shared" si="82"/>
        <v>2.7427523509543787</v>
      </c>
      <c r="AE133">
        <f t="shared" si="83"/>
        <v>18.975229026800601</v>
      </c>
      <c r="AF133">
        <f t="shared" si="84"/>
        <v>5.7913298583802397E-3</v>
      </c>
      <c r="AG133">
        <f t="shared" si="47"/>
        <v>1437.0616950999922</v>
      </c>
      <c r="AH133">
        <f t="shared" si="48"/>
        <v>2462.8093072474112</v>
      </c>
      <c r="AI133">
        <f t="shared" si="49"/>
        <v>1437.0616950999922</v>
      </c>
      <c r="AK133" t="b">
        <f t="shared" si="85"/>
        <v>1</v>
      </c>
      <c r="AL133" t="b">
        <f t="shared" si="86"/>
        <v>1</v>
      </c>
      <c r="AM133">
        <f t="shared" si="87"/>
        <v>1437.0616950999922</v>
      </c>
      <c r="AN133" t="b">
        <f t="shared" si="88"/>
        <v>1</v>
      </c>
      <c r="AO133">
        <f t="shared" si="89"/>
        <v>-29.797179686823451</v>
      </c>
      <c r="AP133">
        <f>SUM(AO134:$AO$532)</f>
        <v>1102.8091813851374</v>
      </c>
      <c r="AQ133" t="b">
        <f t="shared" si="50"/>
        <v>1</v>
      </c>
      <c r="AR133" t="b">
        <f t="shared" si="90"/>
        <v>1</v>
      </c>
      <c r="AS133" t="b">
        <f t="shared" si="91"/>
        <v>1</v>
      </c>
      <c r="AT133" t="b">
        <f t="shared" si="93"/>
        <v>1</v>
      </c>
      <c r="AU133">
        <f t="shared" si="51"/>
        <v>2462.8093072474112</v>
      </c>
      <c r="AV133" t="b">
        <f t="shared" si="52"/>
        <v>1</v>
      </c>
      <c r="AW133" t="b">
        <f t="shared" si="53"/>
        <v>1</v>
      </c>
      <c r="AX133" t="b">
        <f t="shared" si="92"/>
        <v>1</v>
      </c>
    </row>
    <row r="134" spans="1:50" x14ac:dyDescent="0.35">
      <c r="A134">
        <v>82</v>
      </c>
      <c r="B134">
        <f t="shared" si="54"/>
        <v>6</v>
      </c>
      <c r="C134">
        <f t="shared" si="55"/>
        <v>36</v>
      </c>
      <c r="D134">
        <f t="shared" si="56"/>
        <v>5.0664303721481563E-4</v>
      </c>
      <c r="E134">
        <f t="shared" si="57"/>
        <v>4.2230060299575101E-5</v>
      </c>
      <c r="F134">
        <f t="shared" si="58"/>
        <v>0.04</v>
      </c>
      <c r="G134">
        <f t="shared" si="59"/>
        <v>3.3960531989175591E-3</v>
      </c>
      <c r="H134">
        <f t="shared" si="60"/>
        <v>0.02</v>
      </c>
      <c r="I134">
        <f t="shared" si="61"/>
        <v>1.2238298324518895</v>
      </c>
      <c r="J134">
        <f t="shared" si="62"/>
        <v>2.4641453911878411E-5</v>
      </c>
      <c r="K134">
        <f t="shared" si="63"/>
        <v>1.9815305453648548E-3</v>
      </c>
      <c r="L134">
        <f t="shared" si="64"/>
        <v>0</v>
      </c>
      <c r="M134">
        <f t="shared" si="65"/>
        <v>0.58149888901827385</v>
      </c>
      <c r="N134">
        <f t="shared" si="66"/>
        <v>116.62</v>
      </c>
      <c r="O134">
        <f t="shared" si="67"/>
        <v>2.3324000000000003</v>
      </c>
      <c r="P134">
        <f t="shared" si="68"/>
        <v>6.1191491622594469</v>
      </c>
      <c r="Q134">
        <f t="shared" si="69"/>
        <v>305.95745811297235</v>
      </c>
      <c r="R134">
        <f t="shared" si="70"/>
        <v>68.048360215866751</v>
      </c>
      <c r="S134">
        <f t="shared" si="71"/>
        <v>1.3609672043173351</v>
      </c>
      <c r="T134">
        <f t="shared" si="72"/>
        <v>3.5705545052996923</v>
      </c>
      <c r="U134">
        <f t="shared" si="73"/>
        <v>24.641453911878411</v>
      </c>
      <c r="V134">
        <f t="shared" si="74"/>
        <v>7.5392366030862775E-3</v>
      </c>
      <c r="W134">
        <f t="shared" si="75"/>
        <v>38.467845357768233</v>
      </c>
      <c r="X134">
        <f t="shared" si="76"/>
        <v>-38.686162529241273</v>
      </c>
      <c r="Y134">
        <f t="shared" si="77"/>
        <v>0.99673694261856227</v>
      </c>
      <c r="Z134">
        <f t="shared" si="78"/>
        <v>0.76490150387663791</v>
      </c>
      <c r="AA134">
        <f t="shared" si="79"/>
        <v>29.591103897832689</v>
      </c>
      <c r="AB134">
        <f t="shared" si="80"/>
        <v>52.220692180539153</v>
      </c>
      <c r="AC134">
        <f t="shared" si="81"/>
        <v>1.044413843610783</v>
      </c>
      <c r="AD134">
        <f t="shared" si="82"/>
        <v>2.7311225107772397</v>
      </c>
      <c r="AE134">
        <f t="shared" si="83"/>
        <v>18.848285154902658</v>
      </c>
      <c r="AF134">
        <f t="shared" si="84"/>
        <v>5.7667734157824885E-3</v>
      </c>
      <c r="AG134">
        <f t="shared" si="47"/>
        <v>1480.4524236699567</v>
      </c>
      <c r="AH134">
        <f t="shared" si="48"/>
        <v>2545.9247672327588</v>
      </c>
      <c r="AI134">
        <f t="shared" si="49"/>
        <v>1480.4524236699567</v>
      </c>
      <c r="AK134" t="b">
        <f t="shared" si="85"/>
        <v>1</v>
      </c>
      <c r="AL134" t="b">
        <f t="shared" si="86"/>
        <v>1</v>
      </c>
      <c r="AM134">
        <f t="shared" si="87"/>
        <v>1480.4524236699563</v>
      </c>
      <c r="AN134" t="b">
        <f t="shared" si="88"/>
        <v>1</v>
      </c>
      <c r="AO134">
        <f t="shared" si="89"/>
        <v>-29.591103897832689</v>
      </c>
      <c r="AP134">
        <f>SUM(AO135:$AO$532)</f>
        <v>1132.4002852829703</v>
      </c>
      <c r="AQ134" t="b">
        <f t="shared" si="50"/>
        <v>1</v>
      </c>
      <c r="AR134" t="b">
        <f t="shared" si="90"/>
        <v>1</v>
      </c>
      <c r="AS134" t="b">
        <f t="shared" si="91"/>
        <v>1</v>
      </c>
      <c r="AT134" t="b">
        <f t="shared" si="93"/>
        <v>1</v>
      </c>
      <c r="AU134">
        <f t="shared" si="51"/>
        <v>2545.9247672327592</v>
      </c>
      <c r="AV134" t="b">
        <f t="shared" si="52"/>
        <v>1</v>
      </c>
      <c r="AW134" t="b">
        <f t="shared" si="53"/>
        <v>1</v>
      </c>
      <c r="AX134" t="b">
        <f t="shared" si="92"/>
        <v>1</v>
      </c>
    </row>
    <row r="135" spans="1:50" x14ac:dyDescent="0.35">
      <c r="A135">
        <v>83</v>
      </c>
      <c r="B135">
        <f t="shared" si="54"/>
        <v>6</v>
      </c>
      <c r="C135">
        <f t="shared" si="55"/>
        <v>36</v>
      </c>
      <c r="D135">
        <f t="shared" si="56"/>
        <v>5.0664303721481563E-4</v>
      </c>
      <c r="E135">
        <f t="shared" si="57"/>
        <v>4.2230060299575101E-5</v>
      </c>
      <c r="F135">
        <f t="shared" si="58"/>
        <v>0.04</v>
      </c>
      <c r="G135">
        <f t="shared" si="59"/>
        <v>3.3960531989175591E-3</v>
      </c>
      <c r="H135">
        <f t="shared" si="60"/>
        <v>0.02</v>
      </c>
      <c r="I135">
        <f t="shared" si="61"/>
        <v>1.2268481269741089</v>
      </c>
      <c r="J135">
        <f t="shared" si="62"/>
        <v>2.4556733147377633E-5</v>
      </c>
      <c r="K135">
        <f t="shared" si="63"/>
        <v>1.9747177662453553E-3</v>
      </c>
      <c r="L135">
        <f t="shared" si="64"/>
        <v>0</v>
      </c>
      <c r="M135">
        <f t="shared" si="65"/>
        <v>0.5794996145188811</v>
      </c>
      <c r="N135">
        <f t="shared" si="66"/>
        <v>116.62</v>
      </c>
      <c r="O135">
        <f t="shared" si="67"/>
        <v>2.3324000000000003</v>
      </c>
      <c r="P135">
        <f t="shared" si="68"/>
        <v>6.1342406348705447</v>
      </c>
      <c r="Q135">
        <f t="shared" si="69"/>
        <v>306.71203174352723</v>
      </c>
      <c r="R135">
        <f t="shared" si="70"/>
        <v>67.814400437311093</v>
      </c>
      <c r="S135">
        <f t="shared" si="71"/>
        <v>1.3562880087462219</v>
      </c>
      <c r="T135">
        <f t="shared" si="72"/>
        <v>3.5670541141479726</v>
      </c>
      <c r="U135">
        <f t="shared" si="73"/>
        <v>24.556733147377631</v>
      </c>
      <c r="V135">
        <f t="shared" si="74"/>
        <v>7.5318455166158158E-3</v>
      </c>
      <c r="W135">
        <f t="shared" si="75"/>
        <v>38.326793321522651</v>
      </c>
      <c r="X135">
        <f t="shared" si="76"/>
        <v>-38.544359888029902</v>
      </c>
      <c r="Y135">
        <f t="shared" si="77"/>
        <v>0.99673694261856227</v>
      </c>
      <c r="Z135">
        <f t="shared" si="78"/>
        <v>0.76240558637834044</v>
      </c>
      <c r="AA135">
        <f t="shared" si="79"/>
        <v>29.386435302011218</v>
      </c>
      <c r="AB135">
        <f t="shared" si="80"/>
        <v>51.871336878991784</v>
      </c>
      <c r="AC135">
        <f t="shared" si="81"/>
        <v>1.0374267375798358</v>
      </c>
      <c r="AD135">
        <f t="shared" si="82"/>
        <v>2.7195419835402568</v>
      </c>
      <c r="AE135">
        <f t="shared" si="83"/>
        <v>18.722190534762873</v>
      </c>
      <c r="AF135">
        <f t="shared" si="84"/>
        <v>5.7423210976065555E-3</v>
      </c>
      <c r="AG135">
        <f t="shared" si="47"/>
        <v>1523.8433995530079</v>
      </c>
      <c r="AH135">
        <f t="shared" si="48"/>
        <v>2629.5848372878572</v>
      </c>
      <c r="AI135">
        <f t="shared" si="49"/>
        <v>1523.8433995530079</v>
      </c>
      <c r="AK135" t="b">
        <f t="shared" si="85"/>
        <v>1</v>
      </c>
      <c r="AL135" t="b">
        <f t="shared" si="86"/>
        <v>1</v>
      </c>
      <c r="AM135">
        <f t="shared" si="87"/>
        <v>1523.8433995530077</v>
      </c>
      <c r="AN135" t="b">
        <f t="shared" si="88"/>
        <v>1</v>
      </c>
      <c r="AO135">
        <f t="shared" si="89"/>
        <v>-29.386435302011218</v>
      </c>
      <c r="AP135">
        <f>SUM(AO136:$AO$532)</f>
        <v>1161.7867205849811</v>
      </c>
      <c r="AQ135" t="b">
        <f t="shared" si="50"/>
        <v>1</v>
      </c>
      <c r="AR135" t="b">
        <f t="shared" si="90"/>
        <v>1</v>
      </c>
      <c r="AS135" t="b">
        <f t="shared" si="91"/>
        <v>1</v>
      </c>
      <c r="AT135" t="b">
        <f t="shared" si="93"/>
        <v>1</v>
      </c>
      <c r="AU135">
        <f t="shared" si="51"/>
        <v>2629.5848372878572</v>
      </c>
      <c r="AV135" t="b">
        <f t="shared" si="52"/>
        <v>1</v>
      </c>
      <c r="AW135" t="b">
        <f t="shared" si="53"/>
        <v>1</v>
      </c>
      <c r="AX135" t="b">
        <f t="shared" si="92"/>
        <v>1</v>
      </c>
    </row>
    <row r="136" spans="1:50" x14ac:dyDescent="0.35">
      <c r="A136">
        <v>84</v>
      </c>
      <c r="B136">
        <f t="shared" si="54"/>
        <v>6</v>
      </c>
      <c r="C136">
        <f t="shared" si="55"/>
        <v>36</v>
      </c>
      <c r="D136">
        <f t="shared" si="56"/>
        <v>5.0664303721481563E-4</v>
      </c>
      <c r="E136">
        <f t="shared" si="57"/>
        <v>4.2230060299575101E-5</v>
      </c>
      <c r="F136">
        <f t="shared" si="58"/>
        <v>0.04</v>
      </c>
      <c r="G136">
        <f t="shared" si="59"/>
        <v>3.3960531989175591E-3</v>
      </c>
      <c r="H136">
        <f t="shared" si="60"/>
        <v>0.02</v>
      </c>
      <c r="I136">
        <f t="shared" si="61"/>
        <v>1.2298738654248726</v>
      </c>
      <c r="J136">
        <f t="shared" si="62"/>
        <v>2.4472303664712874E-5</v>
      </c>
      <c r="K136">
        <f t="shared" si="63"/>
        <v>1.9679284104131929E-3</v>
      </c>
      <c r="L136">
        <f t="shared" si="64"/>
        <v>0</v>
      </c>
      <c r="M136">
        <f t="shared" si="65"/>
        <v>0.57750721380480319</v>
      </c>
      <c r="N136">
        <f t="shared" si="66"/>
        <v>116.62</v>
      </c>
      <c r="O136">
        <f t="shared" si="67"/>
        <v>2.3324000000000003</v>
      </c>
      <c r="P136">
        <f t="shared" si="68"/>
        <v>6.1493693271243632</v>
      </c>
      <c r="Q136">
        <f t="shared" si="69"/>
        <v>307.46846635621819</v>
      </c>
      <c r="R136">
        <f t="shared" si="70"/>
        <v>67.58124504519192</v>
      </c>
      <c r="S136">
        <f t="shared" si="71"/>
        <v>1.3516249009038384</v>
      </c>
      <c r="T136">
        <f t="shared" si="72"/>
        <v>3.5635571546027998</v>
      </c>
      <c r="U136">
        <f t="shared" si="73"/>
        <v>24.472303664712875</v>
      </c>
      <c r="V136">
        <f t="shared" si="74"/>
        <v>7.5244616759929253E-3</v>
      </c>
      <c r="W136">
        <f t="shared" si="75"/>
        <v>38.186234863296413</v>
      </c>
      <c r="X136">
        <f t="shared" si="76"/>
        <v>-38.403053405522684</v>
      </c>
      <c r="Y136">
        <f t="shared" si="77"/>
        <v>0.99673694261856227</v>
      </c>
      <c r="Z136">
        <f t="shared" si="78"/>
        <v>0.75991781320205931</v>
      </c>
      <c r="AA136">
        <f t="shared" si="79"/>
        <v>29.183164364206696</v>
      </c>
      <c r="AB136">
        <f t="shared" si="80"/>
        <v>51.524318756857859</v>
      </c>
      <c r="AC136">
        <f t="shared" si="81"/>
        <v>1.0304863751371571</v>
      </c>
      <c r="AD136">
        <f t="shared" si="82"/>
        <v>2.7080105601463123</v>
      </c>
      <c r="AE136">
        <f t="shared" si="83"/>
        <v>18.596939484905349</v>
      </c>
      <c r="AF136">
        <f t="shared" si="84"/>
        <v>5.7179724623432461E-3</v>
      </c>
      <c r="AG136">
        <f t="shared" si="47"/>
        <v>1567.2351197174887</v>
      </c>
      <c r="AH136">
        <f t="shared" si="48"/>
        <v>2713.7931479540143</v>
      </c>
      <c r="AI136">
        <f t="shared" si="49"/>
        <v>1567.2351197174887</v>
      </c>
      <c r="AK136" t="b">
        <f t="shared" si="85"/>
        <v>1</v>
      </c>
      <c r="AL136" t="b">
        <f t="shared" si="86"/>
        <v>1</v>
      </c>
      <c r="AM136">
        <f t="shared" si="87"/>
        <v>1567.2351197174885</v>
      </c>
      <c r="AN136" t="b">
        <f t="shared" si="88"/>
        <v>1</v>
      </c>
      <c r="AO136">
        <f t="shared" si="89"/>
        <v>-29.183164364206696</v>
      </c>
      <c r="AP136">
        <f>SUM(AO137:$AO$532)</f>
        <v>1190.9698849491883</v>
      </c>
      <c r="AQ136" t="b">
        <f t="shared" si="50"/>
        <v>1</v>
      </c>
      <c r="AR136" t="b">
        <f t="shared" si="90"/>
        <v>1</v>
      </c>
      <c r="AS136" t="b">
        <f t="shared" si="91"/>
        <v>1</v>
      </c>
      <c r="AT136" t="b">
        <f t="shared" si="93"/>
        <v>1</v>
      </c>
      <c r="AU136">
        <f t="shared" si="51"/>
        <v>2713.7931479540143</v>
      </c>
      <c r="AV136" t="b">
        <f t="shared" si="52"/>
        <v>1</v>
      </c>
      <c r="AW136" t="b">
        <f t="shared" si="53"/>
        <v>1</v>
      </c>
      <c r="AX136" t="b">
        <f t="shared" si="92"/>
        <v>1</v>
      </c>
    </row>
    <row r="137" spans="1:50" x14ac:dyDescent="0.35">
      <c r="A137">
        <v>85</v>
      </c>
      <c r="B137">
        <f t="shared" si="54"/>
        <v>7</v>
      </c>
      <c r="C137">
        <f t="shared" si="55"/>
        <v>37</v>
      </c>
      <c r="D137">
        <f t="shared" si="56"/>
        <v>5.423014679561966E-4</v>
      </c>
      <c r="E137">
        <f t="shared" si="57"/>
        <v>4.5203025527573715E-5</v>
      </c>
      <c r="F137">
        <f t="shared" si="58"/>
        <v>0.04</v>
      </c>
      <c r="G137">
        <f t="shared" si="59"/>
        <v>3.3960531989175591E-3</v>
      </c>
      <c r="H137">
        <f t="shared" si="60"/>
        <v>0.02</v>
      </c>
      <c r="I137">
        <f t="shared" si="61"/>
        <v>1.232907066162916</v>
      </c>
      <c r="J137">
        <f t="shared" si="62"/>
        <v>2.6105073327976488E-5</v>
      </c>
      <c r="K137">
        <f t="shared" si="63"/>
        <v>1.9611565666219849E-3</v>
      </c>
      <c r="L137">
        <f t="shared" si="64"/>
        <v>0</v>
      </c>
      <c r="M137">
        <f t="shared" si="65"/>
        <v>0.57551995216485319</v>
      </c>
      <c r="N137">
        <f t="shared" si="66"/>
        <v>116.62</v>
      </c>
      <c r="O137">
        <f t="shared" si="67"/>
        <v>2.3324000000000003</v>
      </c>
      <c r="P137">
        <f t="shared" si="68"/>
        <v>6.16453533081458</v>
      </c>
      <c r="Q137">
        <f t="shared" si="69"/>
        <v>308.22676654072899</v>
      </c>
      <c r="R137">
        <f t="shared" si="70"/>
        <v>67.348891273916152</v>
      </c>
      <c r="S137">
        <f t="shared" si="71"/>
        <v>1.3469778254783231</v>
      </c>
      <c r="T137">
        <f t="shared" si="72"/>
        <v>3.5600636232999987</v>
      </c>
      <c r="U137">
        <f t="shared" si="73"/>
        <v>26.105073327976488</v>
      </c>
      <c r="V137">
        <f t="shared" si="74"/>
        <v>8.0462823421908209E-3</v>
      </c>
      <c r="W137">
        <f t="shared" si="75"/>
        <v>36.32873021481916</v>
      </c>
      <c r="X137">
        <f t="shared" si="76"/>
        <v>-36.544803304576554</v>
      </c>
      <c r="Y137">
        <f t="shared" si="77"/>
        <v>0.99673694261856227</v>
      </c>
      <c r="Z137">
        <f t="shared" si="78"/>
        <v>0.7574381577724042</v>
      </c>
      <c r="AA137">
        <f t="shared" si="79"/>
        <v>27.680428491173345</v>
      </c>
      <c r="AB137">
        <f t="shared" si="80"/>
        <v>51.179622178457613</v>
      </c>
      <c r="AC137">
        <f t="shared" si="81"/>
        <v>1.0235924435691524</v>
      </c>
      <c r="AD137">
        <f t="shared" si="82"/>
        <v>2.6965280323849012</v>
      </c>
      <c r="AE137">
        <f t="shared" si="83"/>
        <v>19.772978650056036</v>
      </c>
      <c r="AF137">
        <f t="shared" si="84"/>
        <v>6.0945612741856413E-3</v>
      </c>
      <c r="AG137">
        <f t="shared" si="47"/>
        <v>1608.9106429815438</v>
      </c>
      <c r="AH137">
        <f t="shared" si="48"/>
        <v>2795.5775241666756</v>
      </c>
      <c r="AI137">
        <f t="shared" si="49"/>
        <v>1608.9106429815438</v>
      </c>
      <c r="AK137" t="b">
        <f t="shared" si="85"/>
        <v>1</v>
      </c>
      <c r="AL137" t="b">
        <f t="shared" si="86"/>
        <v>1</v>
      </c>
      <c r="AM137">
        <f t="shared" si="87"/>
        <v>1608.910642981544</v>
      </c>
      <c r="AN137" t="b">
        <f t="shared" si="88"/>
        <v>1</v>
      </c>
      <c r="AO137">
        <f t="shared" si="89"/>
        <v>-27.680428491173345</v>
      </c>
      <c r="AP137">
        <f>SUM(AO138:$AO$532)</f>
        <v>1218.650313440362</v>
      </c>
      <c r="AQ137" t="b">
        <f t="shared" si="50"/>
        <v>1</v>
      </c>
      <c r="AR137" t="b">
        <f t="shared" si="90"/>
        <v>1</v>
      </c>
      <c r="AS137" t="b">
        <f t="shared" si="91"/>
        <v>1</v>
      </c>
      <c r="AT137" t="b">
        <f t="shared" si="93"/>
        <v>1</v>
      </c>
      <c r="AU137">
        <f t="shared" si="51"/>
        <v>2795.5775241666747</v>
      </c>
      <c r="AV137" t="b">
        <f t="shared" si="52"/>
        <v>1</v>
      </c>
      <c r="AW137" t="b">
        <f t="shared" si="53"/>
        <v>1</v>
      </c>
      <c r="AX137" t="b">
        <f t="shared" si="92"/>
        <v>1</v>
      </c>
    </row>
    <row r="138" spans="1:50" x14ac:dyDescent="0.35">
      <c r="A138">
        <v>86</v>
      </c>
      <c r="B138">
        <f t="shared" si="54"/>
        <v>7</v>
      </c>
      <c r="C138">
        <f t="shared" si="55"/>
        <v>37</v>
      </c>
      <c r="D138">
        <f t="shared" si="56"/>
        <v>5.423014679561966E-4</v>
      </c>
      <c r="E138">
        <f t="shared" si="57"/>
        <v>4.5203025527573715E-5</v>
      </c>
      <c r="F138">
        <f t="shared" si="58"/>
        <v>0.04</v>
      </c>
      <c r="G138">
        <f t="shared" si="59"/>
        <v>3.3960531989175591E-3</v>
      </c>
      <c r="H138">
        <f t="shared" si="60"/>
        <v>0.02</v>
      </c>
      <c r="I138">
        <f t="shared" si="61"/>
        <v>1.2359477475922533</v>
      </c>
      <c r="J138">
        <f t="shared" si="62"/>
        <v>2.6015243089335862E-5</v>
      </c>
      <c r="K138">
        <f t="shared" si="63"/>
        <v>1.954408025440816E-3</v>
      </c>
      <c r="L138">
        <f t="shared" si="64"/>
        <v>0</v>
      </c>
      <c r="M138">
        <f t="shared" si="65"/>
        <v>0.57353952889632309</v>
      </c>
      <c r="N138">
        <f t="shared" si="66"/>
        <v>116.62</v>
      </c>
      <c r="O138">
        <f t="shared" si="67"/>
        <v>2.3324000000000003</v>
      </c>
      <c r="P138">
        <f t="shared" si="68"/>
        <v>6.1797387379612667</v>
      </c>
      <c r="Q138">
        <f t="shared" si="69"/>
        <v>308.98693689806333</v>
      </c>
      <c r="R138">
        <f t="shared" si="70"/>
        <v>67.117136821465181</v>
      </c>
      <c r="S138">
        <f t="shared" si="71"/>
        <v>1.3423427364293037</v>
      </c>
      <c r="T138">
        <f t="shared" si="72"/>
        <v>3.5565629428627585</v>
      </c>
      <c r="U138">
        <f t="shared" si="73"/>
        <v>26.015243089335861</v>
      </c>
      <c r="V138">
        <f t="shared" si="74"/>
        <v>8.0383702748323977E-3</v>
      </c>
      <c r="W138">
        <f t="shared" si="75"/>
        <v>36.194949682562424</v>
      </c>
      <c r="X138">
        <f t="shared" si="76"/>
        <v>-36.410279242624554</v>
      </c>
      <c r="Y138">
        <f t="shared" si="77"/>
        <v>0.99673694261856227</v>
      </c>
      <c r="Z138">
        <f t="shared" si="78"/>
        <v>0.7549665936007024</v>
      </c>
      <c r="AA138">
        <f t="shared" si="79"/>
        <v>27.488544491854618</v>
      </c>
      <c r="AB138">
        <f t="shared" si="80"/>
        <v>50.837080469008981</v>
      </c>
      <c r="AC138">
        <f t="shared" si="81"/>
        <v>1.0167416093801798</v>
      </c>
      <c r="AD138">
        <f t="shared" si="82"/>
        <v>2.6850862098995862</v>
      </c>
      <c r="AE138">
        <f t="shared" si="83"/>
        <v>19.64063945685011</v>
      </c>
      <c r="AF138">
        <f t="shared" si="84"/>
        <v>6.068701024491357E-3</v>
      </c>
      <c r="AG138">
        <f t="shared" si="47"/>
        <v>1650.5880770021001</v>
      </c>
      <c r="AH138">
        <f t="shared" si="48"/>
        <v>2877.8976754721148</v>
      </c>
      <c r="AI138">
        <f t="shared" si="49"/>
        <v>1650.5880770021001</v>
      </c>
      <c r="AK138" t="b">
        <f t="shared" si="85"/>
        <v>1</v>
      </c>
      <c r="AL138" t="b">
        <f t="shared" si="86"/>
        <v>1</v>
      </c>
      <c r="AM138">
        <f t="shared" si="87"/>
        <v>1650.5880770021004</v>
      </c>
      <c r="AN138" t="b">
        <f t="shared" si="88"/>
        <v>1</v>
      </c>
      <c r="AO138">
        <f t="shared" si="89"/>
        <v>-27.488544491854618</v>
      </c>
      <c r="AP138">
        <f>SUM(AO139:$AO$532)</f>
        <v>1246.1388579322161</v>
      </c>
      <c r="AQ138" t="b">
        <f t="shared" si="50"/>
        <v>1</v>
      </c>
      <c r="AR138" t="b">
        <f t="shared" si="90"/>
        <v>1</v>
      </c>
      <c r="AS138" t="b">
        <f t="shared" si="91"/>
        <v>1</v>
      </c>
      <c r="AT138" t="b">
        <f t="shared" si="93"/>
        <v>1</v>
      </c>
      <c r="AU138">
        <f t="shared" si="51"/>
        <v>2877.8976754721148</v>
      </c>
      <c r="AV138" t="b">
        <f t="shared" si="52"/>
        <v>1</v>
      </c>
      <c r="AW138" t="b">
        <f t="shared" si="53"/>
        <v>1</v>
      </c>
      <c r="AX138" t="b">
        <f t="shared" si="92"/>
        <v>1</v>
      </c>
    </row>
    <row r="139" spans="1:50" x14ac:dyDescent="0.35">
      <c r="A139">
        <v>87</v>
      </c>
      <c r="B139">
        <f t="shared" si="54"/>
        <v>7</v>
      </c>
      <c r="C139">
        <f t="shared" si="55"/>
        <v>37</v>
      </c>
      <c r="D139">
        <f t="shared" si="56"/>
        <v>5.423014679561966E-4</v>
      </c>
      <c r="E139">
        <f t="shared" si="57"/>
        <v>4.5203025527573715E-5</v>
      </c>
      <c r="F139">
        <f t="shared" si="58"/>
        <v>0.04</v>
      </c>
      <c r="G139">
        <f t="shared" si="59"/>
        <v>3.3960531989175591E-3</v>
      </c>
      <c r="H139">
        <f t="shared" si="60"/>
        <v>0.02</v>
      </c>
      <c r="I139">
        <f t="shared" si="61"/>
        <v>1.2389959281622869</v>
      </c>
      <c r="J139">
        <f t="shared" si="62"/>
        <v>2.5925721965773094E-5</v>
      </c>
      <c r="K139">
        <f t="shared" si="63"/>
        <v>1.9476827066830116E-3</v>
      </c>
      <c r="L139">
        <f t="shared" si="64"/>
        <v>0</v>
      </c>
      <c r="M139">
        <f t="shared" si="65"/>
        <v>0.57156592046767429</v>
      </c>
      <c r="N139">
        <f t="shared" si="66"/>
        <v>116.62</v>
      </c>
      <c r="O139">
        <f t="shared" si="67"/>
        <v>2.3324000000000003</v>
      </c>
      <c r="P139">
        <f t="shared" si="68"/>
        <v>6.1949796408114342</v>
      </c>
      <c r="Q139">
        <f t="shared" si="69"/>
        <v>309.74898204057172</v>
      </c>
      <c r="R139">
        <f t="shared" si="70"/>
        <v>66.886179859889197</v>
      </c>
      <c r="S139">
        <f t="shared" si="71"/>
        <v>1.3377235971977839</v>
      </c>
      <c r="T139">
        <f t="shared" si="72"/>
        <v>3.553065704713303</v>
      </c>
      <c r="U139">
        <f t="shared" si="73"/>
        <v>25.925721965773093</v>
      </c>
      <c r="V139">
        <f t="shared" si="74"/>
        <v>8.0304659875651066E-3</v>
      </c>
      <c r="W139">
        <f t="shared" si="75"/>
        <v>36.061638126217453</v>
      </c>
      <c r="X139">
        <f t="shared" si="76"/>
        <v>-36.276226715146358</v>
      </c>
      <c r="Y139">
        <f t="shared" si="77"/>
        <v>0.99673694261856227</v>
      </c>
      <c r="Z139">
        <f t="shared" si="78"/>
        <v>0.75250309428471485</v>
      </c>
      <c r="AA139">
        <f t="shared" si="79"/>
        <v>27.297972852121461</v>
      </c>
      <c r="AB139">
        <f t="shared" si="80"/>
        <v>50.496831367784452</v>
      </c>
      <c r="AC139">
        <f t="shared" si="81"/>
        <v>1.0099366273556891</v>
      </c>
      <c r="AD139">
        <f t="shared" si="82"/>
        <v>2.6736929369936613</v>
      </c>
      <c r="AE139">
        <f t="shared" si="83"/>
        <v>19.509186000809454</v>
      </c>
      <c r="AF139">
        <f t="shared" si="84"/>
        <v>6.0429505041909009E-3</v>
      </c>
      <c r="AG139">
        <f t="shared" si="47"/>
        <v>1692.2678995689514</v>
      </c>
      <c r="AH139">
        <f t="shared" si="48"/>
        <v>2960.7571742280948</v>
      </c>
      <c r="AI139">
        <f t="shared" si="49"/>
        <v>1692.2678995689514</v>
      </c>
      <c r="AK139" t="b">
        <f t="shared" si="85"/>
        <v>1</v>
      </c>
      <c r="AL139" t="b">
        <f t="shared" si="86"/>
        <v>1</v>
      </c>
      <c r="AM139">
        <f t="shared" si="87"/>
        <v>1692.2678995689514</v>
      </c>
      <c r="AN139" t="b">
        <f t="shared" si="88"/>
        <v>1</v>
      </c>
      <c r="AO139">
        <f t="shared" si="89"/>
        <v>-27.297972852121461</v>
      </c>
      <c r="AP139">
        <f>SUM(AO140:$AO$532)</f>
        <v>1273.4368307843379</v>
      </c>
      <c r="AQ139" t="b">
        <f t="shared" si="50"/>
        <v>1</v>
      </c>
      <c r="AR139" t="b">
        <f t="shared" si="90"/>
        <v>1</v>
      </c>
      <c r="AS139" t="b">
        <f t="shared" si="91"/>
        <v>1</v>
      </c>
      <c r="AT139" t="b">
        <f t="shared" si="93"/>
        <v>1</v>
      </c>
      <c r="AU139">
        <f t="shared" si="51"/>
        <v>2960.7571742280948</v>
      </c>
      <c r="AV139" t="b">
        <f t="shared" si="52"/>
        <v>1</v>
      </c>
      <c r="AW139" t="b">
        <f t="shared" si="53"/>
        <v>1</v>
      </c>
      <c r="AX139" t="b">
        <f t="shared" si="92"/>
        <v>1</v>
      </c>
    </row>
    <row r="140" spans="1:50" x14ac:dyDescent="0.35">
      <c r="A140">
        <v>88</v>
      </c>
      <c r="B140">
        <f t="shared" si="54"/>
        <v>7</v>
      </c>
      <c r="C140">
        <f t="shared" si="55"/>
        <v>37</v>
      </c>
      <c r="D140">
        <f t="shared" si="56"/>
        <v>5.423014679561966E-4</v>
      </c>
      <c r="E140">
        <f t="shared" si="57"/>
        <v>4.5203025527573715E-5</v>
      </c>
      <c r="F140">
        <f t="shared" si="58"/>
        <v>0.04</v>
      </c>
      <c r="G140">
        <f t="shared" si="59"/>
        <v>3.3960531989175591E-3</v>
      </c>
      <c r="H140">
        <f t="shared" si="60"/>
        <v>0.02</v>
      </c>
      <c r="I140">
        <f t="shared" si="61"/>
        <v>1.2420516263679204</v>
      </c>
      <c r="J140">
        <f t="shared" si="62"/>
        <v>2.5836508893591449E-5</v>
      </c>
      <c r="K140">
        <f t="shared" si="63"/>
        <v>1.9409805304378277E-3</v>
      </c>
      <c r="L140">
        <f t="shared" si="64"/>
        <v>0</v>
      </c>
      <c r="M140">
        <f t="shared" si="65"/>
        <v>0.56959910342834297</v>
      </c>
      <c r="N140">
        <f t="shared" si="66"/>
        <v>116.62</v>
      </c>
      <c r="O140">
        <f t="shared" si="67"/>
        <v>2.3324000000000003</v>
      </c>
      <c r="P140">
        <f t="shared" si="68"/>
        <v>6.210258131839602</v>
      </c>
      <c r="Q140">
        <f t="shared" si="69"/>
        <v>310.51290659198008</v>
      </c>
      <c r="R140">
        <f t="shared" si="70"/>
        <v>66.656017644940178</v>
      </c>
      <c r="S140">
        <f t="shared" si="71"/>
        <v>1.3331203528988036</v>
      </c>
      <c r="T140">
        <f t="shared" si="72"/>
        <v>3.5495719054667614</v>
      </c>
      <c r="U140">
        <f t="shared" si="73"/>
        <v>25.83650889359145</v>
      </c>
      <c r="V140">
        <f t="shared" si="74"/>
        <v>8.0225694727386245E-3</v>
      </c>
      <c r="W140">
        <f t="shared" si="75"/>
        <v>35.928793923510426</v>
      </c>
      <c r="X140">
        <f t="shared" si="76"/>
        <v>-36.142644091063872</v>
      </c>
      <c r="Y140">
        <f t="shared" si="77"/>
        <v>0.99673694261856227</v>
      </c>
      <c r="Z140">
        <f t="shared" si="78"/>
        <v>0.75004763350835424</v>
      </c>
      <c r="AA140">
        <f t="shared" si="79"/>
        <v>27.10870466923717</v>
      </c>
      <c r="AB140">
        <f t="shared" si="80"/>
        <v>50.158859530514036</v>
      </c>
      <c r="AC140">
        <f t="shared" si="81"/>
        <v>1.0031771906102807</v>
      </c>
      <c r="AD140">
        <f t="shared" si="82"/>
        <v>2.6623480076630841</v>
      </c>
      <c r="AE140">
        <f t="shared" si="83"/>
        <v>19.378612353755816</v>
      </c>
      <c r="AF140">
        <f t="shared" si="84"/>
        <v>6.0173092476839708E-3</v>
      </c>
      <c r="AG140">
        <f t="shared" si="47"/>
        <v>1733.9505884049725</v>
      </c>
      <c r="AH140">
        <f t="shared" si="48"/>
        <v>3044.1596167700218</v>
      </c>
      <c r="AI140">
        <f t="shared" si="49"/>
        <v>1733.9505884049725</v>
      </c>
      <c r="AK140" t="b">
        <f t="shared" si="85"/>
        <v>1</v>
      </c>
      <c r="AL140" t="b">
        <f t="shared" si="86"/>
        <v>1</v>
      </c>
      <c r="AM140">
        <f t="shared" si="87"/>
        <v>1733.9505884049725</v>
      </c>
      <c r="AN140" t="b">
        <f t="shared" si="88"/>
        <v>1</v>
      </c>
      <c r="AO140">
        <f t="shared" si="89"/>
        <v>-27.108704669237174</v>
      </c>
      <c r="AP140">
        <f>SUM(AO141:$AO$532)</f>
        <v>1300.5455354535752</v>
      </c>
      <c r="AQ140" t="b">
        <f t="shared" si="50"/>
        <v>1</v>
      </c>
      <c r="AR140" t="b">
        <f t="shared" si="90"/>
        <v>1</v>
      </c>
      <c r="AS140" t="b">
        <f t="shared" si="91"/>
        <v>1</v>
      </c>
      <c r="AT140" t="b">
        <f t="shared" si="93"/>
        <v>1</v>
      </c>
      <c r="AU140">
        <f t="shared" si="51"/>
        <v>3044.1596167700209</v>
      </c>
      <c r="AV140" t="b">
        <f t="shared" si="52"/>
        <v>1</v>
      </c>
      <c r="AW140" t="b">
        <f t="shared" si="53"/>
        <v>1</v>
      </c>
      <c r="AX140" t="b">
        <f t="shared" si="92"/>
        <v>1</v>
      </c>
    </row>
    <row r="141" spans="1:50" x14ac:dyDescent="0.35">
      <c r="A141">
        <v>89</v>
      </c>
      <c r="B141">
        <f t="shared" si="54"/>
        <v>7</v>
      </c>
      <c r="C141">
        <f t="shared" si="55"/>
        <v>37</v>
      </c>
      <c r="D141">
        <f t="shared" si="56"/>
        <v>5.423014679561966E-4</v>
      </c>
      <c r="E141">
        <f t="shared" si="57"/>
        <v>4.5203025527573715E-5</v>
      </c>
      <c r="F141">
        <f t="shared" si="58"/>
        <v>0.04</v>
      </c>
      <c r="G141">
        <f t="shared" si="59"/>
        <v>3.3960531989175591E-3</v>
      </c>
      <c r="H141">
        <f t="shared" si="60"/>
        <v>0.02</v>
      </c>
      <c r="I141">
        <f t="shared" si="61"/>
        <v>1.2451148607496725</v>
      </c>
      <c r="J141">
        <f t="shared" si="62"/>
        <v>2.5747602812754489E-5</v>
      </c>
      <c r="K141">
        <f t="shared" si="63"/>
        <v>1.9343014170695011E-3</v>
      </c>
      <c r="L141">
        <f t="shared" si="64"/>
        <v>0</v>
      </c>
      <c r="M141">
        <f t="shared" si="65"/>
        <v>0.56763905440846074</v>
      </c>
      <c r="N141">
        <f t="shared" si="66"/>
        <v>116.62</v>
      </c>
      <c r="O141">
        <f t="shared" si="67"/>
        <v>2.3324000000000003</v>
      </c>
      <c r="P141">
        <f t="shared" si="68"/>
        <v>6.2255743037483624</v>
      </c>
      <c r="Q141">
        <f t="shared" si="69"/>
        <v>311.27871518741813</v>
      </c>
      <c r="R141">
        <f t="shared" si="70"/>
        <v>66.426647441813358</v>
      </c>
      <c r="S141">
        <f t="shared" si="71"/>
        <v>1.3285329488362672</v>
      </c>
      <c r="T141">
        <f t="shared" si="72"/>
        <v>3.5460815417415978</v>
      </c>
      <c r="U141">
        <f t="shared" si="73"/>
        <v>25.74760281275449</v>
      </c>
      <c r="V141">
        <f t="shared" si="74"/>
        <v>8.0146807227101709E-3</v>
      </c>
      <c r="W141">
        <f t="shared" si="75"/>
        <v>35.796415457758286</v>
      </c>
      <c r="X141">
        <f t="shared" si="76"/>
        <v>-36.009529744920094</v>
      </c>
      <c r="Y141">
        <f t="shared" si="77"/>
        <v>0.99673694261856227</v>
      </c>
      <c r="Z141">
        <f t="shared" si="78"/>
        <v>0.74760018504140502</v>
      </c>
      <c r="AA141">
        <f t="shared" si="79"/>
        <v>26.920731100556235</v>
      </c>
      <c r="AB141">
        <f t="shared" si="80"/>
        <v>49.823149715625881</v>
      </c>
      <c r="AC141">
        <f t="shared" si="81"/>
        <v>0.99646299431251761</v>
      </c>
      <c r="AD141">
        <f t="shared" si="82"/>
        <v>2.6510512167779292</v>
      </c>
      <c r="AE141">
        <f t="shared" si="83"/>
        <v>19.248912627187856</v>
      </c>
      <c r="AF141">
        <f t="shared" si="84"/>
        <v>5.9917767913459053E-3</v>
      </c>
      <c r="AG141">
        <f t="shared" si="47"/>
        <v>1775.6366211715213</v>
      </c>
      <c r="AH141">
        <f t="shared" si="48"/>
        <v>3128.108623572281</v>
      </c>
      <c r="AI141">
        <f t="shared" si="49"/>
        <v>1775.6366211715213</v>
      </c>
      <c r="AK141" t="b">
        <f t="shared" si="85"/>
        <v>1</v>
      </c>
      <c r="AL141" t="b">
        <f t="shared" si="86"/>
        <v>1</v>
      </c>
      <c r="AM141">
        <f t="shared" si="87"/>
        <v>1775.6366211715213</v>
      </c>
      <c r="AN141" t="b">
        <f t="shared" si="88"/>
        <v>1</v>
      </c>
      <c r="AO141">
        <f t="shared" si="89"/>
        <v>-26.920731100556235</v>
      </c>
      <c r="AP141">
        <f>SUM(AO142:$AO$532)</f>
        <v>1327.4662665541309</v>
      </c>
      <c r="AQ141" t="b">
        <f t="shared" si="50"/>
        <v>1</v>
      </c>
      <c r="AR141" t="b">
        <f t="shared" si="90"/>
        <v>1</v>
      </c>
      <c r="AS141" t="b">
        <f t="shared" si="91"/>
        <v>1</v>
      </c>
      <c r="AT141" t="b">
        <f t="shared" si="93"/>
        <v>1</v>
      </c>
      <c r="AU141">
        <f t="shared" si="51"/>
        <v>3128.1086235722805</v>
      </c>
      <c r="AV141" t="b">
        <f t="shared" si="52"/>
        <v>1</v>
      </c>
      <c r="AW141" t="b">
        <f t="shared" si="53"/>
        <v>1</v>
      </c>
      <c r="AX141" t="b">
        <f t="shared" si="92"/>
        <v>1</v>
      </c>
    </row>
    <row r="142" spans="1:50" x14ac:dyDescent="0.35">
      <c r="A142">
        <v>90</v>
      </c>
      <c r="B142">
        <f t="shared" si="54"/>
        <v>7</v>
      </c>
      <c r="C142">
        <f t="shared" si="55"/>
        <v>37</v>
      </c>
      <c r="D142">
        <f t="shared" si="56"/>
        <v>5.423014679561966E-4</v>
      </c>
      <c r="E142">
        <f t="shared" si="57"/>
        <v>4.5203025527573715E-5</v>
      </c>
      <c r="F142">
        <f t="shared" si="58"/>
        <v>0.04</v>
      </c>
      <c r="G142">
        <f t="shared" si="59"/>
        <v>3.3960531989175591E-3</v>
      </c>
      <c r="H142">
        <f t="shared" si="60"/>
        <v>0.02</v>
      </c>
      <c r="I142">
        <f t="shared" si="61"/>
        <v>1.2481856498937853</v>
      </c>
      <c r="J142">
        <f t="shared" si="62"/>
        <v>2.5659002666873456E-5</v>
      </c>
      <c r="K142">
        <f t="shared" si="63"/>
        <v>1.9276452872163039E-3</v>
      </c>
      <c r="L142">
        <f t="shared" si="64"/>
        <v>0</v>
      </c>
      <c r="M142">
        <f t="shared" si="65"/>
        <v>0.56568575011857758</v>
      </c>
      <c r="N142">
        <f t="shared" si="66"/>
        <v>116.62</v>
      </c>
      <c r="O142">
        <f t="shared" si="67"/>
        <v>2.3324000000000003</v>
      </c>
      <c r="P142">
        <f t="shared" si="68"/>
        <v>6.2409282494689267</v>
      </c>
      <c r="Q142">
        <f t="shared" si="69"/>
        <v>312.04641247344631</v>
      </c>
      <c r="R142">
        <f t="shared" si="70"/>
        <v>66.198066525114697</v>
      </c>
      <c r="S142">
        <f t="shared" si="71"/>
        <v>1.3239613305022939</v>
      </c>
      <c r="T142">
        <f t="shared" si="72"/>
        <v>3.5425946101595915</v>
      </c>
      <c r="U142">
        <f t="shared" si="73"/>
        <v>25.659002666873455</v>
      </c>
      <c r="V142">
        <f t="shared" si="74"/>
        <v>8.0067997298444524E-3</v>
      </c>
      <c r="W142">
        <f t="shared" si="75"/>
        <v>35.664501117849511</v>
      </c>
      <c r="X142">
        <f t="shared" si="76"/>
        <v>-35.876882056859664</v>
      </c>
      <c r="Y142">
        <f t="shared" si="77"/>
        <v>0.99673694261856227</v>
      </c>
      <c r="Z142">
        <f t="shared" si="78"/>
        <v>0.74516072273924139</v>
      </c>
      <c r="AA142">
        <f t="shared" si="79"/>
        <v>26.734043363120076</v>
      </c>
      <c r="AB142">
        <f t="shared" si="80"/>
        <v>49.489686783558987</v>
      </c>
      <c r="AC142">
        <f t="shared" si="81"/>
        <v>0.98979373567117968</v>
      </c>
      <c r="AD142">
        <f t="shared" si="82"/>
        <v>2.6398023600786624</v>
      </c>
      <c r="AE142">
        <f t="shared" si="83"/>
        <v>19.120080972015547</v>
      </c>
      <c r="AF142">
        <f t="shared" si="84"/>
        <v>5.9663526735192545E-3</v>
      </c>
      <c r="AG142">
        <f t="shared" si="47"/>
        <v>1817.3264754738393</v>
      </c>
      <c r="AH142">
        <f t="shared" si="48"/>
        <v>3212.6078394106553</v>
      </c>
      <c r="AI142">
        <f t="shared" si="49"/>
        <v>1817.3264754738393</v>
      </c>
      <c r="AK142" t="b">
        <f t="shared" si="85"/>
        <v>1</v>
      </c>
      <c r="AL142" t="b">
        <f t="shared" si="86"/>
        <v>1</v>
      </c>
      <c r="AM142">
        <f t="shared" si="87"/>
        <v>1817.3264754738395</v>
      </c>
      <c r="AN142" t="b">
        <f t="shared" si="88"/>
        <v>1</v>
      </c>
      <c r="AO142">
        <f t="shared" si="89"/>
        <v>-26.734043363120072</v>
      </c>
      <c r="AP142">
        <f>SUM(AO143:$AO$532)</f>
        <v>1354.2003099172512</v>
      </c>
      <c r="AQ142" t="b">
        <f t="shared" si="50"/>
        <v>1</v>
      </c>
      <c r="AR142" t="b">
        <f t="shared" si="90"/>
        <v>1</v>
      </c>
      <c r="AS142" t="b">
        <f t="shared" si="91"/>
        <v>1</v>
      </c>
      <c r="AT142" t="b">
        <f t="shared" si="93"/>
        <v>1</v>
      </c>
      <c r="AU142">
        <f t="shared" si="51"/>
        <v>3212.6078394106548</v>
      </c>
      <c r="AV142" t="b">
        <f t="shared" si="52"/>
        <v>1</v>
      </c>
      <c r="AW142" t="b">
        <f t="shared" si="53"/>
        <v>1</v>
      </c>
      <c r="AX142" t="b">
        <f t="shared" si="92"/>
        <v>1</v>
      </c>
    </row>
    <row r="143" spans="1:50" x14ac:dyDescent="0.35">
      <c r="A143">
        <v>91</v>
      </c>
      <c r="B143">
        <f t="shared" si="54"/>
        <v>7</v>
      </c>
      <c r="C143">
        <f t="shared" si="55"/>
        <v>37</v>
      </c>
      <c r="D143">
        <f t="shared" si="56"/>
        <v>5.423014679561966E-4</v>
      </c>
      <c r="E143">
        <f t="shared" si="57"/>
        <v>4.5203025527573715E-5</v>
      </c>
      <c r="F143">
        <f t="shared" si="58"/>
        <v>0.04</v>
      </c>
      <c r="G143">
        <f t="shared" si="59"/>
        <v>3.3960531989175591E-3</v>
      </c>
      <c r="H143">
        <f t="shared" si="60"/>
        <v>0.02</v>
      </c>
      <c r="I143">
        <f t="shared" si="61"/>
        <v>1.2512640124323415</v>
      </c>
      <c r="J143">
        <f t="shared" si="62"/>
        <v>2.5570707403194749E-5</v>
      </c>
      <c r="K143">
        <f t="shared" si="63"/>
        <v>1.9210120617895992E-3</v>
      </c>
      <c r="L143">
        <f t="shared" si="64"/>
        <v>0</v>
      </c>
      <c r="M143">
        <f t="shared" si="65"/>
        <v>0.56373916734938478</v>
      </c>
      <c r="N143">
        <f t="shared" si="66"/>
        <v>116.62</v>
      </c>
      <c r="O143">
        <f t="shared" si="67"/>
        <v>2.3324000000000003</v>
      </c>
      <c r="P143">
        <f t="shared" si="68"/>
        <v>6.2563200621617074</v>
      </c>
      <c r="Q143">
        <f t="shared" si="69"/>
        <v>312.8160031080854</v>
      </c>
      <c r="R143">
        <f t="shared" si="70"/>
        <v>65.970272178828523</v>
      </c>
      <c r="S143">
        <f t="shared" si="71"/>
        <v>1.3194054435765705</v>
      </c>
      <c r="T143">
        <f t="shared" si="72"/>
        <v>3.5391111073458514</v>
      </c>
      <c r="U143">
        <f t="shared" si="73"/>
        <v>25.570707403194749</v>
      </c>
      <c r="V143">
        <f t="shared" si="74"/>
        <v>7.9989264865137112E-3</v>
      </c>
      <c r="W143">
        <f t="shared" si="75"/>
        <v>35.533049298224832</v>
      </c>
      <c r="X143">
        <f t="shared" si="76"/>
        <v>-35.744699412609677</v>
      </c>
      <c r="Y143">
        <f t="shared" si="77"/>
        <v>0.99673694261856227</v>
      </c>
      <c r="Z143">
        <f t="shared" si="78"/>
        <v>0.74272922054254964</v>
      </c>
      <c r="AA143">
        <f t="shared" si="79"/>
        <v>26.548632733255317</v>
      </c>
      <c r="AB143">
        <f t="shared" si="80"/>
        <v>49.158455696080331</v>
      </c>
      <c r="AC143">
        <f t="shared" si="81"/>
        <v>0.98316911392160666</v>
      </c>
      <c r="AD143">
        <f t="shared" si="82"/>
        <v>2.6286012341724638</v>
      </c>
      <c r="AE143">
        <f t="shared" si="83"/>
        <v>18.992111578296441</v>
      </c>
      <c r="AF143">
        <f t="shared" si="84"/>
        <v>5.9410364345054839E-3</v>
      </c>
      <c r="AG143">
        <f t="shared" si="47"/>
        <v>1859.020628866451</v>
      </c>
      <c r="AH143">
        <f t="shared" si="48"/>
        <v>3297.6609335258381</v>
      </c>
      <c r="AI143">
        <f t="shared" si="49"/>
        <v>1859.020628866451</v>
      </c>
      <c r="AK143" t="b">
        <f t="shared" si="85"/>
        <v>1</v>
      </c>
      <c r="AL143" t="b">
        <f t="shared" si="86"/>
        <v>1</v>
      </c>
      <c r="AM143">
        <f t="shared" si="87"/>
        <v>1859.0206288664508</v>
      </c>
      <c r="AN143" t="b">
        <f t="shared" si="88"/>
        <v>1</v>
      </c>
      <c r="AO143">
        <f t="shared" si="89"/>
        <v>-26.548632733255317</v>
      </c>
      <c r="AP143">
        <f>SUM(AO144:$AO$532)</f>
        <v>1380.7489426505067</v>
      </c>
      <c r="AQ143" t="b">
        <f t="shared" si="50"/>
        <v>1</v>
      </c>
      <c r="AR143" t="b">
        <f t="shared" si="90"/>
        <v>1</v>
      </c>
      <c r="AS143" t="b">
        <f t="shared" si="91"/>
        <v>1</v>
      </c>
      <c r="AT143" t="b">
        <f t="shared" si="93"/>
        <v>1</v>
      </c>
      <c r="AU143">
        <f t="shared" si="51"/>
        <v>3297.6609335258381</v>
      </c>
      <c r="AV143" t="b">
        <f t="shared" si="52"/>
        <v>1</v>
      </c>
      <c r="AW143" t="b">
        <f t="shared" si="53"/>
        <v>1</v>
      </c>
      <c r="AX143" t="b">
        <f t="shared" si="92"/>
        <v>1</v>
      </c>
    </row>
    <row r="144" spans="1:50" x14ac:dyDescent="0.35">
      <c r="A144">
        <v>92</v>
      </c>
      <c r="B144">
        <f t="shared" si="54"/>
        <v>7</v>
      </c>
      <c r="C144">
        <f t="shared" si="55"/>
        <v>37</v>
      </c>
      <c r="D144">
        <f t="shared" si="56"/>
        <v>5.423014679561966E-4</v>
      </c>
      <c r="E144">
        <f t="shared" si="57"/>
        <v>4.5203025527573715E-5</v>
      </c>
      <c r="F144">
        <f t="shared" si="58"/>
        <v>0.04</v>
      </c>
      <c r="G144">
        <f t="shared" si="59"/>
        <v>3.3960531989175591E-3</v>
      </c>
      <c r="H144">
        <f t="shared" si="60"/>
        <v>0.02</v>
      </c>
      <c r="I144">
        <f t="shared" si="61"/>
        <v>1.2543499670433749</v>
      </c>
      <c r="J144">
        <f t="shared" si="62"/>
        <v>2.5482715972587391E-5</v>
      </c>
      <c r="K144">
        <f t="shared" si="63"/>
        <v>1.9144016619729036E-3</v>
      </c>
      <c r="L144">
        <f t="shared" si="64"/>
        <v>0</v>
      </c>
      <c r="M144">
        <f t="shared" si="65"/>
        <v>0.56179928297143933</v>
      </c>
      <c r="N144">
        <f t="shared" si="66"/>
        <v>116.62</v>
      </c>
      <c r="O144">
        <f t="shared" si="67"/>
        <v>2.3324000000000003</v>
      </c>
      <c r="P144">
        <f t="shared" si="68"/>
        <v>6.2717498352168741</v>
      </c>
      <c r="Q144">
        <f t="shared" si="69"/>
        <v>313.5874917608437</v>
      </c>
      <c r="R144">
        <f t="shared" si="70"/>
        <v>65.743261696285259</v>
      </c>
      <c r="S144">
        <f t="shared" si="71"/>
        <v>1.3148652339257052</v>
      </c>
      <c r="T144">
        <f t="shared" si="72"/>
        <v>3.5356310299288016</v>
      </c>
      <c r="U144">
        <f t="shared" si="73"/>
        <v>25.482715972587393</v>
      </c>
      <c r="V144">
        <f t="shared" si="74"/>
        <v>7.9910609850976696E-3</v>
      </c>
      <c r="W144">
        <f t="shared" si="75"/>
        <v>35.402058398858266</v>
      </c>
      <c r="X144">
        <f t="shared" si="76"/>
        <v>-35.612980203460374</v>
      </c>
      <c r="Y144">
        <f t="shared" si="77"/>
        <v>0.99673694261856227</v>
      </c>
      <c r="Z144">
        <f t="shared" si="78"/>
        <v>0.74030565247704883</v>
      </c>
      <c r="AA144">
        <f t="shared" si="79"/>
        <v>26.364490546174956</v>
      </c>
      <c r="AB144">
        <f t="shared" si="80"/>
        <v>48.82944151560681</v>
      </c>
      <c r="AC144">
        <f t="shared" si="81"/>
        <v>0.97658883031213617</v>
      </c>
      <c r="AD144">
        <f t="shared" si="82"/>
        <v>2.6174476365295418</v>
      </c>
      <c r="AE144">
        <f t="shared" si="83"/>
        <v>18.864998674973624</v>
      </c>
      <c r="AF144">
        <f t="shared" si="84"/>
        <v>5.9158276165566185E-3</v>
      </c>
      <c r="AG144">
        <f t="shared" si="47"/>
        <v>1900.71955885856</v>
      </c>
      <c r="AH144">
        <f t="shared" si="48"/>
        <v>3383.2715997880482</v>
      </c>
      <c r="AI144">
        <f t="shared" si="49"/>
        <v>1900.71955885856</v>
      </c>
      <c r="AK144" t="b">
        <f t="shared" si="85"/>
        <v>1</v>
      </c>
      <c r="AL144" t="b">
        <f t="shared" si="86"/>
        <v>1</v>
      </c>
      <c r="AM144">
        <f t="shared" si="87"/>
        <v>1900.71955885856</v>
      </c>
      <c r="AN144" t="b">
        <f t="shared" si="88"/>
        <v>1</v>
      </c>
      <c r="AO144">
        <f t="shared" si="89"/>
        <v>-26.364490546174956</v>
      </c>
      <c r="AP144">
        <f>SUM(AO145:$AO$532)</f>
        <v>1407.1134331966814</v>
      </c>
      <c r="AQ144" t="b">
        <f t="shared" si="50"/>
        <v>1</v>
      </c>
      <c r="AR144" t="b">
        <f t="shared" si="90"/>
        <v>1</v>
      </c>
      <c r="AS144" t="b">
        <f t="shared" si="91"/>
        <v>1</v>
      </c>
      <c r="AT144" t="b">
        <f t="shared" si="93"/>
        <v>1</v>
      </c>
      <c r="AU144">
        <f t="shared" si="51"/>
        <v>3383.2715997880482</v>
      </c>
      <c r="AV144" t="b">
        <f t="shared" si="52"/>
        <v>1</v>
      </c>
      <c r="AW144" t="b">
        <f t="shared" si="53"/>
        <v>1</v>
      </c>
      <c r="AX144" t="b">
        <f t="shared" si="92"/>
        <v>1</v>
      </c>
    </row>
    <row r="145" spans="1:50" x14ac:dyDescent="0.35">
      <c r="A145">
        <v>93</v>
      </c>
      <c r="B145">
        <f t="shared" si="54"/>
        <v>7</v>
      </c>
      <c r="C145">
        <f t="shared" si="55"/>
        <v>37</v>
      </c>
      <c r="D145">
        <f t="shared" si="56"/>
        <v>5.423014679561966E-4</v>
      </c>
      <c r="E145">
        <f t="shared" si="57"/>
        <v>4.5203025527573715E-5</v>
      </c>
      <c r="F145">
        <f t="shared" si="58"/>
        <v>0.04</v>
      </c>
      <c r="G145">
        <f t="shared" si="59"/>
        <v>3.3960531989175591E-3</v>
      </c>
      <c r="H145">
        <f t="shared" si="60"/>
        <v>0.02</v>
      </c>
      <c r="I145">
        <f t="shared" si="61"/>
        <v>1.2574435324509841</v>
      </c>
      <c r="J145">
        <f t="shared" si="62"/>
        <v>2.5395027329530583E-5</v>
      </c>
      <c r="K145">
        <f t="shared" si="63"/>
        <v>1.9078140092209483E-3</v>
      </c>
      <c r="L145">
        <f t="shared" si="64"/>
        <v>0</v>
      </c>
      <c r="M145">
        <f t="shared" si="65"/>
        <v>0.55986607393488885</v>
      </c>
      <c r="N145">
        <f t="shared" si="66"/>
        <v>116.62</v>
      </c>
      <c r="O145">
        <f t="shared" si="67"/>
        <v>2.3324000000000003</v>
      </c>
      <c r="P145">
        <f t="shared" si="68"/>
        <v>6.2872176622549203</v>
      </c>
      <c r="Q145">
        <f t="shared" si="69"/>
        <v>314.36088311274602</v>
      </c>
      <c r="R145">
        <f t="shared" si="70"/>
        <v>65.517032380129251</v>
      </c>
      <c r="S145">
        <f t="shared" si="71"/>
        <v>1.310340647602585</v>
      </c>
      <c r="T145">
        <f t="shared" si="72"/>
        <v>3.5321543745401831</v>
      </c>
      <c r="U145">
        <f t="shared" si="73"/>
        <v>25.395027329530581</v>
      </c>
      <c r="V145">
        <f t="shared" si="74"/>
        <v>7.9832032179835543E-3</v>
      </c>
      <c r="W145">
        <f t="shared" si="75"/>
        <v>35.27152682523792</v>
      </c>
      <c r="X145">
        <f t="shared" si="76"/>
        <v>-35.48172282624607</v>
      </c>
      <c r="Y145">
        <f t="shared" si="77"/>
        <v>0.99673694261856227</v>
      </c>
      <c r="Z145">
        <f t="shared" si="78"/>
        <v>0.73788999265321353</v>
      </c>
      <c r="AA145">
        <f t="shared" si="79"/>
        <v>26.181608195582072</v>
      </c>
      <c r="AB145">
        <f t="shared" si="80"/>
        <v>48.502629404531518</v>
      </c>
      <c r="AC145">
        <f t="shared" si="81"/>
        <v>0.97005258809063033</v>
      </c>
      <c r="AD145">
        <f t="shared" si="82"/>
        <v>2.6063413654794716</v>
      </c>
      <c r="AE145">
        <f t="shared" si="83"/>
        <v>18.738736529615476</v>
      </c>
      <c r="AF145">
        <f t="shared" si="84"/>
        <v>5.8907257638669951E-3</v>
      </c>
      <c r="AG145">
        <f t="shared" si="47"/>
        <v>1942.423742919445</v>
      </c>
      <c r="AH145">
        <f t="shared" si="48"/>
        <v>3469.4435568627514</v>
      </c>
      <c r="AI145">
        <f t="shared" si="49"/>
        <v>1942.423742919445</v>
      </c>
      <c r="AK145" t="b">
        <f t="shared" si="85"/>
        <v>1</v>
      </c>
      <c r="AL145" t="b">
        <f t="shared" si="86"/>
        <v>1</v>
      </c>
      <c r="AM145">
        <f t="shared" si="87"/>
        <v>1942.423742919445</v>
      </c>
      <c r="AN145" t="b">
        <f t="shared" si="88"/>
        <v>1</v>
      </c>
      <c r="AO145">
        <f t="shared" si="89"/>
        <v>-26.181608195582072</v>
      </c>
      <c r="AP145">
        <f>SUM(AO146:$AO$532)</f>
        <v>1433.2950413922636</v>
      </c>
      <c r="AQ145" t="b">
        <f t="shared" si="50"/>
        <v>1</v>
      </c>
      <c r="AR145" t="b">
        <f t="shared" si="90"/>
        <v>1</v>
      </c>
      <c r="AS145" t="b">
        <f t="shared" si="91"/>
        <v>1</v>
      </c>
      <c r="AT145" t="b">
        <f t="shared" si="93"/>
        <v>1</v>
      </c>
      <c r="AU145">
        <f t="shared" si="51"/>
        <v>3469.4435568627514</v>
      </c>
      <c r="AV145" t="b">
        <f t="shared" si="52"/>
        <v>1</v>
      </c>
      <c r="AW145" t="b">
        <f t="shared" si="53"/>
        <v>1</v>
      </c>
      <c r="AX145" t="b">
        <f t="shared" si="92"/>
        <v>1</v>
      </c>
    </row>
    <row r="146" spans="1:50" x14ac:dyDescent="0.35">
      <c r="A146">
        <v>94</v>
      </c>
      <c r="B146">
        <f t="shared" si="54"/>
        <v>7</v>
      </c>
      <c r="C146">
        <f t="shared" si="55"/>
        <v>37</v>
      </c>
      <c r="D146">
        <f t="shared" si="56"/>
        <v>5.423014679561966E-4</v>
      </c>
      <c r="E146">
        <f t="shared" si="57"/>
        <v>4.5203025527573715E-5</v>
      </c>
      <c r="F146">
        <f t="shared" si="58"/>
        <v>0.04</v>
      </c>
      <c r="G146">
        <f t="shared" si="59"/>
        <v>3.3960531989175591E-3</v>
      </c>
      <c r="H146">
        <f t="shared" si="60"/>
        <v>0.02</v>
      </c>
      <c r="I146">
        <f t="shared" si="61"/>
        <v>1.2605447274254464</v>
      </c>
      <c r="J146">
        <f t="shared" si="62"/>
        <v>2.5307640432101255E-5</v>
      </c>
      <c r="K146">
        <f t="shared" si="63"/>
        <v>1.9012490252587476E-3</v>
      </c>
      <c r="L146">
        <f t="shared" si="64"/>
        <v>0</v>
      </c>
      <c r="M146">
        <f t="shared" si="65"/>
        <v>0.55793951726919799</v>
      </c>
      <c r="N146">
        <f t="shared" si="66"/>
        <v>116.62</v>
      </c>
      <c r="O146">
        <f t="shared" si="67"/>
        <v>2.3324000000000003</v>
      </c>
      <c r="P146">
        <f t="shared" si="68"/>
        <v>6.3027236371272322</v>
      </c>
      <c r="Q146">
        <f t="shared" si="69"/>
        <v>315.13618185636159</v>
      </c>
      <c r="R146">
        <f t="shared" si="70"/>
        <v>65.291581542286735</v>
      </c>
      <c r="S146">
        <f t="shared" si="71"/>
        <v>1.3058316308457347</v>
      </c>
      <c r="T146">
        <f t="shared" si="72"/>
        <v>3.5286811378150467</v>
      </c>
      <c r="U146">
        <f t="shared" si="73"/>
        <v>25.307640432101255</v>
      </c>
      <c r="V146">
        <f t="shared" si="74"/>
        <v>7.9753531775660705E-3</v>
      </c>
      <c r="W146">
        <f t="shared" si="75"/>
        <v>35.141452988347133</v>
      </c>
      <c r="X146">
        <f t="shared" si="76"/>
        <v>-35.350925683326054</v>
      </c>
      <c r="Y146">
        <f t="shared" si="77"/>
        <v>0.99673694261856227</v>
      </c>
      <c r="Z146">
        <f t="shared" si="78"/>
        <v>0.73548221526599744</v>
      </c>
      <c r="AA146">
        <f t="shared" si="79"/>
        <v>25.999977133276282</v>
      </c>
      <c r="AB146">
        <f t="shared" si="80"/>
        <v>48.178004624554653</v>
      </c>
      <c r="AC146">
        <f t="shared" si="81"/>
        <v>0.96356009249109309</v>
      </c>
      <c r="AD146">
        <f t="shared" si="82"/>
        <v>2.5952822202075509</v>
      </c>
      <c r="AE146">
        <f t="shared" si="83"/>
        <v>18.613319448157156</v>
      </c>
      <c r="AF146">
        <f t="shared" si="84"/>
        <v>5.8657304225650051E-3</v>
      </c>
      <c r="AG146">
        <f t="shared" si="47"/>
        <v>1984.1336584838541</v>
      </c>
      <c r="AH146">
        <f t="shared" si="48"/>
        <v>3556.1805483775001</v>
      </c>
      <c r="AI146">
        <f t="shared" si="49"/>
        <v>1984.1336584838541</v>
      </c>
      <c r="AK146" t="b">
        <f t="shared" si="85"/>
        <v>1</v>
      </c>
      <c r="AL146" t="b">
        <f t="shared" si="86"/>
        <v>1</v>
      </c>
      <c r="AM146">
        <f t="shared" si="87"/>
        <v>1984.1336584838543</v>
      </c>
      <c r="AN146" t="b">
        <f t="shared" si="88"/>
        <v>1</v>
      </c>
      <c r="AO146">
        <f t="shared" si="89"/>
        <v>-25.999977133276282</v>
      </c>
      <c r="AP146">
        <f>SUM(AO147:$AO$532)</f>
        <v>1459.2950185255404</v>
      </c>
      <c r="AQ146" t="b">
        <f t="shared" si="50"/>
        <v>1</v>
      </c>
      <c r="AR146" t="b">
        <f t="shared" si="90"/>
        <v>1</v>
      </c>
      <c r="AS146" t="b">
        <f t="shared" si="91"/>
        <v>1</v>
      </c>
      <c r="AT146" t="b">
        <f t="shared" si="93"/>
        <v>1</v>
      </c>
      <c r="AU146">
        <f t="shared" si="51"/>
        <v>3556.1805483774992</v>
      </c>
      <c r="AV146" t="b">
        <f t="shared" si="52"/>
        <v>1</v>
      </c>
      <c r="AW146" t="b">
        <f t="shared" si="53"/>
        <v>1</v>
      </c>
      <c r="AX146" t="b">
        <f t="shared" si="92"/>
        <v>1</v>
      </c>
    </row>
    <row r="147" spans="1:50" x14ac:dyDescent="0.35">
      <c r="A147">
        <v>95</v>
      </c>
      <c r="B147">
        <f t="shared" si="54"/>
        <v>7</v>
      </c>
      <c r="C147">
        <f t="shared" si="55"/>
        <v>37</v>
      </c>
      <c r="D147">
        <f t="shared" si="56"/>
        <v>5.423014679561966E-4</v>
      </c>
      <c r="E147">
        <f t="shared" si="57"/>
        <v>4.5203025527573715E-5</v>
      </c>
      <c r="F147">
        <f t="shared" si="58"/>
        <v>0.04</v>
      </c>
      <c r="G147">
        <f t="shared" si="59"/>
        <v>3.3960531989175591E-3</v>
      </c>
      <c r="H147">
        <f t="shared" si="60"/>
        <v>0.02</v>
      </c>
      <c r="I147">
        <f t="shared" si="61"/>
        <v>1.2636535707833325</v>
      </c>
      <c r="J147">
        <f t="shared" si="62"/>
        <v>2.5220554241961712E-5</v>
      </c>
      <c r="K147">
        <f t="shared" si="63"/>
        <v>1.8947066320806668E-3</v>
      </c>
      <c r="L147">
        <f t="shared" si="64"/>
        <v>0</v>
      </c>
      <c r="M147">
        <f t="shared" si="65"/>
        <v>0.55601959008287538</v>
      </c>
      <c r="N147">
        <f t="shared" si="66"/>
        <v>116.62</v>
      </c>
      <c r="O147">
        <f t="shared" si="67"/>
        <v>2.3324000000000003</v>
      </c>
      <c r="P147">
        <f t="shared" si="68"/>
        <v>6.3182678539166623</v>
      </c>
      <c r="Q147">
        <f t="shared" si="69"/>
        <v>315.91339269583312</v>
      </c>
      <c r="R147">
        <f t="shared" si="70"/>
        <v>65.066906503933879</v>
      </c>
      <c r="S147">
        <f t="shared" si="71"/>
        <v>1.3013381300786777</v>
      </c>
      <c r="T147">
        <f t="shared" si="72"/>
        <v>3.5252113163917542</v>
      </c>
      <c r="U147">
        <f t="shared" si="73"/>
        <v>25.220554241961711</v>
      </c>
      <c r="V147">
        <f t="shared" si="74"/>
        <v>7.9675108562474103E-3</v>
      </c>
      <c r="W147">
        <f t="shared" si="75"/>
        <v>35.011835304645487</v>
      </c>
      <c r="X147">
        <f t="shared" si="76"/>
        <v>-35.220587182565509</v>
      </c>
      <c r="Y147">
        <f t="shared" si="77"/>
        <v>0.99673694261856227</v>
      </c>
      <c r="Z147">
        <f t="shared" si="78"/>
        <v>0.73308229459455754</v>
      </c>
      <c r="AA147">
        <f t="shared" si="79"/>
        <v>25.819588868762782</v>
      </c>
      <c r="AB147">
        <f t="shared" si="80"/>
        <v>47.855552536018827</v>
      </c>
      <c r="AC147">
        <f t="shared" si="81"/>
        <v>0.95711105072037661</v>
      </c>
      <c r="AD147">
        <f t="shared" si="82"/>
        <v>2.5842700007511681</v>
      </c>
      <c r="AE147">
        <f t="shared" si="83"/>
        <v>18.488741774643792</v>
      </c>
      <c r="AF147">
        <f t="shared" si="84"/>
        <v>5.8408411407048994E-3</v>
      </c>
      <c r="AG147">
        <f t="shared" si="47"/>
        <v>2025.849782957398</v>
      </c>
      <c r="AH147">
        <f t="shared" si="48"/>
        <v>3643.4863430898949</v>
      </c>
      <c r="AI147">
        <f t="shared" si="49"/>
        <v>2025.849782957398</v>
      </c>
      <c r="AK147" t="b">
        <f t="shared" si="85"/>
        <v>1</v>
      </c>
      <c r="AL147" t="b">
        <f t="shared" si="86"/>
        <v>1</v>
      </c>
      <c r="AM147">
        <f t="shared" si="87"/>
        <v>2025.8497829573978</v>
      </c>
      <c r="AN147" t="b">
        <f t="shared" si="88"/>
        <v>1</v>
      </c>
      <c r="AO147">
        <f t="shared" si="89"/>
        <v>-25.819588868762782</v>
      </c>
      <c r="AP147">
        <f>SUM(AO148:$AO$532)</f>
        <v>1485.1146073943037</v>
      </c>
      <c r="AQ147" t="b">
        <f t="shared" si="50"/>
        <v>1</v>
      </c>
      <c r="AR147" t="b">
        <f t="shared" si="90"/>
        <v>1</v>
      </c>
      <c r="AS147" t="b">
        <f t="shared" si="91"/>
        <v>1</v>
      </c>
      <c r="AT147" t="b">
        <f t="shared" si="93"/>
        <v>1</v>
      </c>
      <c r="AU147">
        <f t="shared" si="51"/>
        <v>3643.4863430898949</v>
      </c>
      <c r="AV147" t="b">
        <f t="shared" si="52"/>
        <v>1</v>
      </c>
      <c r="AW147" t="b">
        <f t="shared" si="53"/>
        <v>1</v>
      </c>
      <c r="AX147" t="b">
        <f t="shared" si="92"/>
        <v>1</v>
      </c>
    </row>
    <row r="148" spans="1:50" x14ac:dyDescent="0.35">
      <c r="A148">
        <v>96</v>
      </c>
      <c r="B148">
        <f t="shared" si="54"/>
        <v>7</v>
      </c>
      <c r="C148">
        <f t="shared" si="55"/>
        <v>37</v>
      </c>
      <c r="D148">
        <f t="shared" si="56"/>
        <v>5.423014679561966E-4</v>
      </c>
      <c r="E148">
        <f t="shared" si="57"/>
        <v>4.5203025527573715E-5</v>
      </c>
      <c r="F148">
        <f t="shared" si="58"/>
        <v>0.04</v>
      </c>
      <c r="G148">
        <f t="shared" si="59"/>
        <v>3.3960531989175591E-3</v>
      </c>
      <c r="H148">
        <f t="shared" si="60"/>
        <v>0.02</v>
      </c>
      <c r="I148">
        <f t="shared" si="61"/>
        <v>1.2667700813876188</v>
      </c>
      <c r="J148">
        <f t="shared" si="62"/>
        <v>2.5133767724347289E-5</v>
      </c>
      <c r="K148">
        <f t="shared" si="63"/>
        <v>1.8881867519494975E-3</v>
      </c>
      <c r="L148">
        <f t="shared" si="64"/>
        <v>0</v>
      </c>
      <c r="M148">
        <f t="shared" si="65"/>
        <v>0.55410626956320153</v>
      </c>
      <c r="N148">
        <f t="shared" si="66"/>
        <v>116.62</v>
      </c>
      <c r="O148">
        <f t="shared" si="67"/>
        <v>2.3324000000000003</v>
      </c>
      <c r="P148">
        <f t="shared" si="68"/>
        <v>6.3338504069380939</v>
      </c>
      <c r="Q148">
        <f t="shared" si="69"/>
        <v>316.6925203469047</v>
      </c>
      <c r="R148">
        <f t="shared" si="70"/>
        <v>64.843004595464933</v>
      </c>
      <c r="S148">
        <f t="shared" si="71"/>
        <v>1.2968600919092987</v>
      </c>
      <c r="T148">
        <f t="shared" si="72"/>
        <v>3.5217449069119722</v>
      </c>
      <c r="U148">
        <f t="shared" si="73"/>
        <v>25.13376772434729</v>
      </c>
      <c r="V148">
        <f t="shared" si="74"/>
        <v>7.9596762464372306E-3</v>
      </c>
      <c r="W148">
        <f t="shared" si="75"/>
        <v>34.882672196049931</v>
      </c>
      <c r="X148">
        <f t="shared" si="76"/>
        <v>-35.090705737316583</v>
      </c>
      <c r="Y148">
        <f t="shared" si="77"/>
        <v>0.99673694261856227</v>
      </c>
      <c r="Z148">
        <f t="shared" si="78"/>
        <v>0.73069020500197945</v>
      </c>
      <c r="AA148">
        <f t="shared" si="79"/>
        <v>25.640434968863993</v>
      </c>
      <c r="AB148">
        <f t="shared" si="80"/>
        <v>47.53525859724887</v>
      </c>
      <c r="AC148">
        <f t="shared" si="81"/>
        <v>0.9507051719449775</v>
      </c>
      <c r="AD148">
        <f t="shared" si="82"/>
        <v>2.5733045079961858</v>
      </c>
      <c r="AE148">
        <f t="shared" si="83"/>
        <v>18.364997890975456</v>
      </c>
      <c r="AF148">
        <f t="shared" si="84"/>
        <v>5.8160574682586067E-3</v>
      </c>
      <c r="AG148">
        <f t="shared" si="47"/>
        <v>2067.5725937219413</v>
      </c>
      <c r="AH148">
        <f t="shared" si="48"/>
        <v>3731.3647350566812</v>
      </c>
      <c r="AI148">
        <f t="shared" si="49"/>
        <v>2067.5725937219413</v>
      </c>
      <c r="AK148" t="b">
        <f t="shared" si="85"/>
        <v>1</v>
      </c>
      <c r="AL148" t="b">
        <f t="shared" si="86"/>
        <v>1</v>
      </c>
      <c r="AM148">
        <f t="shared" si="87"/>
        <v>2067.5725937219413</v>
      </c>
      <c r="AN148" t="b">
        <f t="shared" si="88"/>
        <v>1</v>
      </c>
      <c r="AO148">
        <f t="shared" si="89"/>
        <v>-25.640434968863993</v>
      </c>
      <c r="AP148">
        <f>SUM(AO149:$AO$532)</f>
        <v>1510.7550423631674</v>
      </c>
      <c r="AQ148" t="b">
        <f t="shared" si="50"/>
        <v>1</v>
      </c>
      <c r="AR148" t="b">
        <f t="shared" si="90"/>
        <v>1</v>
      </c>
      <c r="AS148" t="b">
        <f t="shared" si="91"/>
        <v>1</v>
      </c>
      <c r="AT148" t="b">
        <f t="shared" si="93"/>
        <v>1</v>
      </c>
      <c r="AU148">
        <f t="shared" si="51"/>
        <v>3731.3647350566812</v>
      </c>
      <c r="AV148" t="b">
        <f t="shared" si="52"/>
        <v>1</v>
      </c>
      <c r="AW148" t="b">
        <f t="shared" si="53"/>
        <v>1</v>
      </c>
      <c r="AX148" t="b">
        <f t="shared" si="92"/>
        <v>1</v>
      </c>
    </row>
    <row r="149" spans="1:50" x14ac:dyDescent="0.35">
      <c r="A149">
        <v>97</v>
      </c>
      <c r="B149">
        <f t="shared" si="54"/>
        <v>8</v>
      </c>
      <c r="C149">
        <f t="shared" si="55"/>
        <v>38</v>
      </c>
      <c r="D149">
        <f t="shared" si="56"/>
        <v>5.8152427241919824E-4</v>
      </c>
      <c r="E149">
        <f t="shared" si="57"/>
        <v>4.8473277069360776E-5</v>
      </c>
      <c r="F149">
        <f t="shared" si="58"/>
        <v>0.04</v>
      </c>
      <c r="G149">
        <f t="shared" si="59"/>
        <v>3.3960531989175591E-3</v>
      </c>
      <c r="H149">
        <f t="shared" si="60"/>
        <v>0.02</v>
      </c>
      <c r="I149">
        <f t="shared" si="61"/>
        <v>1.2698942781478038</v>
      </c>
      <c r="J149">
        <f t="shared" si="62"/>
        <v>2.6859346730406978E-5</v>
      </c>
      <c r="K149">
        <f t="shared" si="63"/>
        <v>1.8816831535200013E-3</v>
      </c>
      <c r="L149">
        <f t="shared" si="64"/>
        <v>0</v>
      </c>
      <c r="M149">
        <f t="shared" si="65"/>
        <v>0.55219772706295112</v>
      </c>
      <c r="N149">
        <f t="shared" si="66"/>
        <v>116.62</v>
      </c>
      <c r="O149">
        <f t="shared" si="67"/>
        <v>2.3324000000000003</v>
      </c>
      <c r="P149">
        <f t="shared" si="68"/>
        <v>6.3494713907390192</v>
      </c>
      <c r="Q149">
        <f t="shared" si="69"/>
        <v>317.47356953695095</v>
      </c>
      <c r="R149">
        <f t="shared" si="70"/>
        <v>64.619873156460571</v>
      </c>
      <c r="S149">
        <f t="shared" si="71"/>
        <v>1.2923974631292114</v>
      </c>
      <c r="T149">
        <f t="shared" si="72"/>
        <v>3.5182819060206709</v>
      </c>
      <c r="U149">
        <f t="shared" si="73"/>
        <v>26.859346730406976</v>
      </c>
      <c r="V149">
        <f t="shared" si="74"/>
        <v>8.5271326819329352E-3</v>
      </c>
      <c r="W149">
        <f t="shared" si="75"/>
        <v>32.94131992422178</v>
      </c>
      <c r="X149">
        <f t="shared" si="76"/>
        <v>-33.148637600705271</v>
      </c>
      <c r="Y149">
        <f t="shared" si="77"/>
        <v>0.99673694261856227</v>
      </c>
      <c r="Z149">
        <f t="shared" si="78"/>
        <v>0.72830592093500357</v>
      </c>
      <c r="AA149">
        <f t="shared" si="79"/>
        <v>24.14234903552234</v>
      </c>
      <c r="AB149">
        <f t="shared" si="80"/>
        <v>47.217108363896081</v>
      </c>
      <c r="AC149">
        <f t="shared" si="81"/>
        <v>0.94434216727792164</v>
      </c>
      <c r="AD149">
        <f t="shared" si="82"/>
        <v>2.5623855436733445</v>
      </c>
      <c r="AE149">
        <f t="shared" si="83"/>
        <v>19.561821256201629</v>
      </c>
      <c r="AF149">
        <f t="shared" si="84"/>
        <v>6.2103612208501335E-3</v>
      </c>
      <c r="AG149">
        <f t="shared" si="47"/>
        <v>2107.4899259752983</v>
      </c>
      <c r="AH149">
        <f t="shared" si="48"/>
        <v>3816.5494399708791</v>
      </c>
      <c r="AI149">
        <f t="shared" si="49"/>
        <v>2107.4899259752983</v>
      </c>
      <c r="AK149" t="b">
        <f t="shared" si="85"/>
        <v>1</v>
      </c>
      <c r="AL149" t="b">
        <f t="shared" si="86"/>
        <v>1</v>
      </c>
      <c r="AM149">
        <f t="shared" si="87"/>
        <v>2107.4899259752979</v>
      </c>
      <c r="AN149" t="b">
        <f t="shared" si="88"/>
        <v>1</v>
      </c>
      <c r="AO149">
        <f t="shared" si="89"/>
        <v>-24.14234903552234</v>
      </c>
      <c r="AP149">
        <f>SUM(AO150:$AO$532)</f>
        <v>1534.8973913986897</v>
      </c>
      <c r="AQ149" t="b">
        <f t="shared" si="50"/>
        <v>1</v>
      </c>
      <c r="AR149" t="b">
        <f t="shared" si="90"/>
        <v>1</v>
      </c>
      <c r="AS149" t="b">
        <f t="shared" si="91"/>
        <v>1</v>
      </c>
      <c r="AT149" t="b">
        <f t="shared" si="93"/>
        <v>1</v>
      </c>
      <c r="AU149">
        <f t="shared" si="51"/>
        <v>3816.5494399708787</v>
      </c>
      <c r="AV149" t="b">
        <f t="shared" si="52"/>
        <v>1</v>
      </c>
      <c r="AW149" t="b">
        <f t="shared" si="53"/>
        <v>1</v>
      </c>
      <c r="AX149" t="b">
        <f t="shared" si="92"/>
        <v>1</v>
      </c>
    </row>
    <row r="150" spans="1:50" x14ac:dyDescent="0.35">
      <c r="A150">
        <v>98</v>
      </c>
      <c r="B150">
        <f t="shared" si="54"/>
        <v>8</v>
      </c>
      <c r="C150">
        <f t="shared" si="55"/>
        <v>38</v>
      </c>
      <c r="D150">
        <f t="shared" si="56"/>
        <v>5.8152427241919824E-4</v>
      </c>
      <c r="E150">
        <f t="shared" si="57"/>
        <v>4.8473277069360776E-5</v>
      </c>
      <c r="F150">
        <f t="shared" si="58"/>
        <v>0.04</v>
      </c>
      <c r="G150">
        <f t="shared" si="59"/>
        <v>3.3960531989175591E-3</v>
      </c>
      <c r="H150">
        <f t="shared" si="60"/>
        <v>0.02</v>
      </c>
      <c r="I150">
        <f t="shared" si="61"/>
        <v>1.2730261800200211</v>
      </c>
      <c r="J150">
        <f t="shared" si="62"/>
        <v>2.6766833420993687E-5</v>
      </c>
      <c r="K150">
        <f t="shared" si="63"/>
        <v>1.8752019558368762E-3</v>
      </c>
      <c r="L150">
        <f t="shared" si="64"/>
        <v>0</v>
      </c>
      <c r="M150">
        <f t="shared" si="65"/>
        <v>0.55029575827369326</v>
      </c>
      <c r="N150">
        <f t="shared" si="66"/>
        <v>116.62</v>
      </c>
      <c r="O150">
        <f t="shared" si="67"/>
        <v>2.3324000000000003</v>
      </c>
      <c r="P150">
        <f t="shared" si="68"/>
        <v>6.3651309001001053</v>
      </c>
      <c r="Q150">
        <f t="shared" si="69"/>
        <v>318.25654500500525</v>
      </c>
      <c r="R150">
        <f t="shared" si="70"/>
        <v>64.397298930081362</v>
      </c>
      <c r="S150">
        <f t="shared" si="71"/>
        <v>1.2879459786016272</v>
      </c>
      <c r="T150">
        <f t="shared" si="72"/>
        <v>3.5148108154934343</v>
      </c>
      <c r="U150">
        <f t="shared" si="73"/>
        <v>26.766833420993688</v>
      </c>
      <c r="V150">
        <f t="shared" si="74"/>
        <v>8.5187199252899568E-3</v>
      </c>
      <c r="W150">
        <f t="shared" si="75"/>
        <v>32.819189995067319</v>
      </c>
      <c r="X150">
        <f t="shared" si="76"/>
        <v>-33.025793594453418</v>
      </c>
      <c r="Y150">
        <f t="shared" si="77"/>
        <v>0.99673694261856227</v>
      </c>
      <c r="Z150">
        <f t="shared" si="78"/>
        <v>0.72592941692375179</v>
      </c>
      <c r="AA150">
        <f t="shared" si="79"/>
        <v>23.974395087465748</v>
      </c>
      <c r="AB150">
        <f t="shared" si="80"/>
        <v>46.900934102999628</v>
      </c>
      <c r="AC150">
        <f t="shared" si="81"/>
        <v>0.9380186820599925</v>
      </c>
      <c r="AD150">
        <f t="shared" si="82"/>
        <v>2.5515045658884454</v>
      </c>
      <c r="AE150">
        <f t="shared" si="83"/>
        <v>19.430831778197142</v>
      </c>
      <c r="AF150">
        <f t="shared" si="84"/>
        <v>6.1839893883024848E-3</v>
      </c>
      <c r="AG150">
        <f t="shared" si="47"/>
        <v>2147.4150931810004</v>
      </c>
      <c r="AH150">
        <f t="shared" si="48"/>
        <v>3902.292650624011</v>
      </c>
      <c r="AI150">
        <f t="shared" si="49"/>
        <v>2147.4150931810004</v>
      </c>
      <c r="AK150" t="b">
        <f t="shared" si="85"/>
        <v>1</v>
      </c>
      <c r="AL150" t="b">
        <f t="shared" si="86"/>
        <v>1</v>
      </c>
      <c r="AM150">
        <f t="shared" si="87"/>
        <v>2147.4150931810004</v>
      </c>
      <c r="AN150" t="b">
        <f t="shared" si="88"/>
        <v>1</v>
      </c>
      <c r="AO150">
        <f t="shared" si="89"/>
        <v>-23.974395087465748</v>
      </c>
      <c r="AP150">
        <f>SUM(AO151:$AO$532)</f>
        <v>1558.8717864861555</v>
      </c>
      <c r="AQ150" t="b">
        <f t="shared" si="50"/>
        <v>1</v>
      </c>
      <c r="AR150" t="b">
        <f t="shared" si="90"/>
        <v>1</v>
      </c>
      <c r="AS150" t="b">
        <f t="shared" si="91"/>
        <v>1</v>
      </c>
      <c r="AT150" t="b">
        <f t="shared" si="93"/>
        <v>1</v>
      </c>
      <c r="AU150">
        <f t="shared" si="51"/>
        <v>3902.2926506240119</v>
      </c>
      <c r="AV150" t="b">
        <f t="shared" si="52"/>
        <v>1</v>
      </c>
      <c r="AW150" t="b">
        <f t="shared" si="53"/>
        <v>1</v>
      </c>
      <c r="AX150" t="b">
        <f t="shared" si="92"/>
        <v>1</v>
      </c>
    </row>
    <row r="151" spans="1:50" x14ac:dyDescent="0.35">
      <c r="A151">
        <v>99</v>
      </c>
      <c r="B151">
        <f t="shared" si="54"/>
        <v>8</v>
      </c>
      <c r="C151">
        <f t="shared" si="55"/>
        <v>38</v>
      </c>
      <c r="D151">
        <f t="shared" si="56"/>
        <v>5.8152427241919824E-4</v>
      </c>
      <c r="E151">
        <f t="shared" si="57"/>
        <v>4.8473277069360776E-5</v>
      </c>
      <c r="F151">
        <f t="shared" si="58"/>
        <v>0.04</v>
      </c>
      <c r="G151">
        <f t="shared" si="59"/>
        <v>3.3960531989175591E-3</v>
      </c>
      <c r="H151">
        <f t="shared" si="60"/>
        <v>0.02</v>
      </c>
      <c r="I151">
        <f t="shared" si="61"/>
        <v>1.2761658060071557</v>
      </c>
      <c r="J151">
        <f t="shared" si="62"/>
        <v>2.6674638760894715E-5</v>
      </c>
      <c r="K151">
        <f t="shared" si="63"/>
        <v>1.8687430817438458E-3</v>
      </c>
      <c r="L151">
        <f t="shared" si="64"/>
        <v>0</v>
      </c>
      <c r="M151">
        <f t="shared" si="65"/>
        <v>0.54840034055318843</v>
      </c>
      <c r="N151">
        <f t="shared" si="66"/>
        <v>116.62</v>
      </c>
      <c r="O151">
        <f t="shared" si="67"/>
        <v>2.3324000000000003</v>
      </c>
      <c r="P151">
        <f t="shared" si="68"/>
        <v>6.3808290300357786</v>
      </c>
      <c r="Q151">
        <f t="shared" si="69"/>
        <v>319.04145150178891</v>
      </c>
      <c r="R151">
        <f t="shared" si="70"/>
        <v>64.175491329878113</v>
      </c>
      <c r="S151">
        <f t="shared" si="71"/>
        <v>1.2835098265975622</v>
      </c>
      <c r="T151">
        <f t="shared" si="72"/>
        <v>3.5113431494983334</v>
      </c>
      <c r="U151">
        <f t="shared" si="73"/>
        <v>26.674638760894716</v>
      </c>
      <c r="V151">
        <f t="shared" si="74"/>
        <v>8.5103154685617303E-3</v>
      </c>
      <c r="W151">
        <f t="shared" si="75"/>
        <v>32.697489277418946</v>
      </c>
      <c r="X151">
        <f t="shared" si="76"/>
        <v>-32.903381259247553</v>
      </c>
      <c r="Y151">
        <f t="shared" si="77"/>
        <v>0.99673694261856227</v>
      </c>
      <c r="Z151">
        <f t="shared" si="78"/>
        <v>0.72356066758145587</v>
      </c>
      <c r="AA151">
        <f t="shared" si="79"/>
        <v>23.807592509628332</v>
      </c>
      <c r="AB151">
        <f t="shared" si="80"/>
        <v>46.586877001893704</v>
      </c>
      <c r="AC151">
        <f t="shared" si="81"/>
        <v>0.93173754003787412</v>
      </c>
      <c r="AD151">
        <f t="shared" si="82"/>
        <v>2.5406697933585858</v>
      </c>
      <c r="AE151">
        <f t="shared" si="83"/>
        <v>19.30071942932716</v>
      </c>
      <c r="AF151">
        <f t="shared" si="84"/>
        <v>6.1577295417613162E-3</v>
      </c>
      <c r="AG151">
        <f t="shared" si="47"/>
        <v>2187.3485526596892</v>
      </c>
      <c r="AH151">
        <f t="shared" si="48"/>
        <v>3988.5980932346665</v>
      </c>
      <c r="AI151">
        <f t="shared" si="49"/>
        <v>2187.3485526596892</v>
      </c>
      <c r="AK151" t="b">
        <f t="shared" si="85"/>
        <v>1</v>
      </c>
      <c r="AL151" t="b">
        <f t="shared" si="86"/>
        <v>1</v>
      </c>
      <c r="AM151">
        <f t="shared" si="87"/>
        <v>2187.3485526596892</v>
      </c>
      <c r="AN151" t="b">
        <f t="shared" si="88"/>
        <v>1</v>
      </c>
      <c r="AO151">
        <f t="shared" si="89"/>
        <v>-23.807592509628332</v>
      </c>
      <c r="AP151">
        <f>SUM(AO152:$AO$532)</f>
        <v>1582.6793789957842</v>
      </c>
      <c r="AQ151" t="b">
        <f t="shared" si="50"/>
        <v>1</v>
      </c>
      <c r="AR151" t="b">
        <f t="shared" si="90"/>
        <v>1</v>
      </c>
      <c r="AS151" t="b">
        <f t="shared" si="91"/>
        <v>1</v>
      </c>
      <c r="AT151" t="b">
        <f t="shared" si="93"/>
        <v>1</v>
      </c>
      <c r="AU151">
        <f t="shared" si="51"/>
        <v>3988.5980932346661</v>
      </c>
      <c r="AV151" t="b">
        <f t="shared" si="52"/>
        <v>1</v>
      </c>
      <c r="AW151" t="b">
        <f t="shared" si="53"/>
        <v>1</v>
      </c>
      <c r="AX151" t="b">
        <f t="shared" si="92"/>
        <v>1</v>
      </c>
    </row>
    <row r="152" spans="1:50" x14ac:dyDescent="0.35">
      <c r="A152">
        <v>100</v>
      </c>
      <c r="B152">
        <f t="shared" si="54"/>
        <v>8</v>
      </c>
      <c r="C152">
        <f t="shared" si="55"/>
        <v>38</v>
      </c>
      <c r="D152">
        <f t="shared" si="56"/>
        <v>5.8152427241919824E-4</v>
      </c>
      <c r="E152">
        <f t="shared" si="57"/>
        <v>4.8473277069360776E-5</v>
      </c>
      <c r="F152">
        <f t="shared" si="58"/>
        <v>0.04</v>
      </c>
      <c r="G152">
        <f t="shared" si="59"/>
        <v>3.3960531989175591E-3</v>
      </c>
      <c r="H152">
        <f t="shared" si="60"/>
        <v>0.02</v>
      </c>
      <c r="I152">
        <f t="shared" si="61"/>
        <v>1.2793131751589584</v>
      </c>
      <c r="J152">
        <f t="shared" si="62"/>
        <v>2.6582761652566508E-5</v>
      </c>
      <c r="K152">
        <f t="shared" si="63"/>
        <v>1.862306454350388E-3</v>
      </c>
      <c r="L152">
        <f t="shared" si="64"/>
        <v>0</v>
      </c>
      <c r="M152">
        <f t="shared" si="65"/>
        <v>0.54651145133718548</v>
      </c>
      <c r="N152">
        <f t="shared" si="66"/>
        <v>116.62</v>
      </c>
      <c r="O152">
        <f t="shared" si="67"/>
        <v>2.3324000000000003</v>
      </c>
      <c r="P152">
        <f t="shared" si="68"/>
        <v>6.3965658757947921</v>
      </c>
      <c r="Q152">
        <f t="shared" si="69"/>
        <v>319.82829378973958</v>
      </c>
      <c r="R152">
        <f t="shared" si="70"/>
        <v>63.954447715312838</v>
      </c>
      <c r="S152">
        <f t="shared" si="71"/>
        <v>1.2790889543062567</v>
      </c>
      <c r="T152">
        <f t="shared" si="72"/>
        <v>3.507878904656768</v>
      </c>
      <c r="U152">
        <f t="shared" si="73"/>
        <v>26.582761652566507</v>
      </c>
      <c r="V152">
        <f t="shared" si="74"/>
        <v>8.5019193035596637E-3</v>
      </c>
      <c r="W152">
        <f t="shared" si="75"/>
        <v>32.576216284479749</v>
      </c>
      <c r="X152">
        <f t="shared" si="76"/>
        <v>-32.781399099819254</v>
      </c>
      <c r="Y152">
        <f t="shared" si="77"/>
        <v>0.99673694261856227</v>
      </c>
      <c r="Z152">
        <f t="shared" si="78"/>
        <v>0.72119964760418631</v>
      </c>
      <c r="AA152">
        <f t="shared" si="79"/>
        <v>23.641933478761825</v>
      </c>
      <c r="AB152">
        <f t="shared" si="80"/>
        <v>46.274922883695069</v>
      </c>
      <c r="AC152">
        <f t="shared" si="81"/>
        <v>0.92549845767390138</v>
      </c>
      <c r="AD152">
        <f t="shared" si="82"/>
        <v>2.5298810298766203</v>
      </c>
      <c r="AE152">
        <f t="shared" si="83"/>
        <v>19.171478336177042</v>
      </c>
      <c r="AF152">
        <f t="shared" si="84"/>
        <v>6.1315812056864588E-3</v>
      </c>
      <c r="AG152">
        <f t="shared" si="47"/>
        <v>2227.2907617338856</v>
      </c>
      <c r="AH152">
        <f t="shared" si="48"/>
        <v>4075.4695190452585</v>
      </c>
      <c r="AI152">
        <f t="shared" si="49"/>
        <v>2227.2907617338856</v>
      </c>
      <c r="AK152" t="b">
        <f t="shared" si="85"/>
        <v>1</v>
      </c>
      <c r="AL152" t="b">
        <f t="shared" si="86"/>
        <v>1</v>
      </c>
      <c r="AM152">
        <f t="shared" si="87"/>
        <v>2227.2907617338851</v>
      </c>
      <c r="AN152" t="b">
        <f t="shared" si="88"/>
        <v>1</v>
      </c>
      <c r="AO152">
        <f t="shared" si="89"/>
        <v>-23.641933478761825</v>
      </c>
      <c r="AP152">
        <f>SUM(AO153:$AO$532)</f>
        <v>1606.3213124745457</v>
      </c>
      <c r="AQ152" t="b">
        <f t="shared" si="50"/>
        <v>1</v>
      </c>
      <c r="AR152" t="b">
        <f t="shared" si="90"/>
        <v>1</v>
      </c>
      <c r="AS152" t="b">
        <f t="shared" si="91"/>
        <v>1</v>
      </c>
      <c r="AT152" t="b">
        <f t="shared" si="93"/>
        <v>1</v>
      </c>
      <c r="AU152">
        <f t="shared" si="51"/>
        <v>4075.4695190452589</v>
      </c>
      <c r="AV152" t="b">
        <f t="shared" si="52"/>
        <v>1</v>
      </c>
      <c r="AW152" t="b">
        <f t="shared" si="53"/>
        <v>1</v>
      </c>
      <c r="AX152" t="b">
        <f t="shared" si="92"/>
        <v>1</v>
      </c>
    </row>
    <row r="153" spans="1:50" x14ac:dyDescent="0.35">
      <c r="A153">
        <v>101</v>
      </c>
      <c r="B153">
        <f t="shared" si="54"/>
        <v>8</v>
      </c>
      <c r="C153">
        <f t="shared" si="55"/>
        <v>38</v>
      </c>
      <c r="D153">
        <f t="shared" si="56"/>
        <v>5.8152427241919824E-4</v>
      </c>
      <c r="E153">
        <f t="shared" si="57"/>
        <v>4.8473277069360776E-5</v>
      </c>
      <c r="F153">
        <f t="shared" si="58"/>
        <v>0.04</v>
      </c>
      <c r="G153">
        <f t="shared" si="59"/>
        <v>3.3960531989175591E-3</v>
      </c>
      <c r="H153">
        <f t="shared" si="60"/>
        <v>0.02</v>
      </c>
      <c r="I153">
        <f t="shared" si="61"/>
        <v>1.2824683065721629</v>
      </c>
      <c r="J153">
        <f t="shared" si="62"/>
        <v>2.6491201002245871E-5</v>
      </c>
      <c r="K153">
        <f t="shared" si="63"/>
        <v>1.8558919970308196E-3</v>
      </c>
      <c r="L153">
        <f t="shared" si="64"/>
        <v>0</v>
      </c>
      <c r="M153">
        <f t="shared" si="65"/>
        <v>0.54462906813915235</v>
      </c>
      <c r="N153">
        <f t="shared" si="66"/>
        <v>116.62</v>
      </c>
      <c r="O153">
        <f t="shared" si="67"/>
        <v>2.3324000000000003</v>
      </c>
      <c r="P153">
        <f t="shared" si="68"/>
        <v>6.4123415328608147</v>
      </c>
      <c r="Q153">
        <f t="shared" si="69"/>
        <v>320.61707664304072</v>
      </c>
      <c r="R153">
        <f t="shared" si="70"/>
        <v>63.734165454942577</v>
      </c>
      <c r="S153">
        <f t="shared" si="71"/>
        <v>1.2746833090988516</v>
      </c>
      <c r="T153">
        <f t="shared" si="72"/>
        <v>3.5044180775934763</v>
      </c>
      <c r="U153">
        <f t="shared" si="73"/>
        <v>26.491201002245873</v>
      </c>
      <c r="V153">
        <f t="shared" si="74"/>
        <v>8.4935314221032624E-3</v>
      </c>
      <c r="W153">
        <f t="shared" si="75"/>
        <v>32.455369534582267</v>
      </c>
      <c r="X153">
        <f t="shared" si="76"/>
        <v>-32.659845626058662</v>
      </c>
      <c r="Y153">
        <f t="shared" si="77"/>
        <v>0.99673694261856227</v>
      </c>
      <c r="Z153">
        <f t="shared" si="78"/>
        <v>0.7188463317705811</v>
      </c>
      <c r="AA153">
        <f t="shared" si="79"/>
        <v>23.477410224485734</v>
      </c>
      <c r="AB153">
        <f t="shared" si="80"/>
        <v>45.965057666451493</v>
      </c>
      <c r="AC153">
        <f t="shared" si="81"/>
        <v>0.91930115332902984</v>
      </c>
      <c r="AD153">
        <f t="shared" si="82"/>
        <v>2.5191380800685823</v>
      </c>
      <c r="AE153">
        <f t="shared" si="83"/>
        <v>19.043102664661589</v>
      </c>
      <c r="AF153">
        <f t="shared" si="84"/>
        <v>6.1055439065570974E-3</v>
      </c>
      <c r="AG153">
        <f t="shared" si="47"/>
        <v>2267.2421777331565</v>
      </c>
      <c r="AH153">
        <f t="shared" si="48"/>
        <v>4162.9107044904877</v>
      </c>
      <c r="AI153">
        <f t="shared" si="49"/>
        <v>2267.2421777331565</v>
      </c>
      <c r="AK153" t="b">
        <f t="shared" si="85"/>
        <v>1</v>
      </c>
      <c r="AL153" t="b">
        <f t="shared" si="86"/>
        <v>1</v>
      </c>
      <c r="AM153">
        <f t="shared" si="87"/>
        <v>2267.242177733157</v>
      </c>
      <c r="AN153" t="b">
        <f t="shared" si="88"/>
        <v>1</v>
      </c>
      <c r="AO153">
        <f t="shared" si="89"/>
        <v>-23.477410224485734</v>
      </c>
      <c r="AP153">
        <f>SUM(AO154:$AO$532)</f>
        <v>1629.7987226990317</v>
      </c>
      <c r="AQ153" t="b">
        <f t="shared" si="50"/>
        <v>1</v>
      </c>
      <c r="AR153" t="b">
        <f t="shared" si="90"/>
        <v>1</v>
      </c>
      <c r="AS153" t="b">
        <f t="shared" si="91"/>
        <v>1</v>
      </c>
      <c r="AT153" t="b">
        <f t="shared" si="93"/>
        <v>1</v>
      </c>
      <c r="AU153">
        <f t="shared" si="51"/>
        <v>4162.9107044904895</v>
      </c>
      <c r="AV153" t="b">
        <f t="shared" si="52"/>
        <v>1</v>
      </c>
      <c r="AW153" t="b">
        <f t="shared" si="53"/>
        <v>1</v>
      </c>
      <c r="AX153" t="b">
        <f t="shared" si="92"/>
        <v>1</v>
      </c>
    </row>
    <row r="154" spans="1:50" x14ac:dyDescent="0.35">
      <c r="A154">
        <v>102</v>
      </c>
      <c r="B154">
        <f t="shared" si="54"/>
        <v>8</v>
      </c>
      <c r="C154">
        <f t="shared" si="55"/>
        <v>38</v>
      </c>
      <c r="D154">
        <f t="shared" si="56"/>
        <v>5.8152427241919824E-4</v>
      </c>
      <c r="E154">
        <f t="shared" si="57"/>
        <v>4.8473277069360776E-5</v>
      </c>
      <c r="F154">
        <f t="shared" si="58"/>
        <v>0.04</v>
      </c>
      <c r="G154">
        <f t="shared" si="59"/>
        <v>3.3960531989175591E-3</v>
      </c>
      <c r="H154">
        <f t="shared" si="60"/>
        <v>0.02</v>
      </c>
      <c r="I154">
        <f t="shared" si="61"/>
        <v>1.2856312193905992</v>
      </c>
      <c r="J154">
        <f t="shared" si="62"/>
        <v>2.6399955719936902E-5</v>
      </c>
      <c r="K154">
        <f t="shared" si="63"/>
        <v>1.8494996334233835E-3</v>
      </c>
      <c r="L154">
        <f t="shared" si="64"/>
        <v>0</v>
      </c>
      <c r="M154">
        <f t="shared" si="65"/>
        <v>0.54275316855000899</v>
      </c>
      <c r="N154">
        <f t="shared" si="66"/>
        <v>116.62</v>
      </c>
      <c r="O154">
        <f t="shared" si="67"/>
        <v>2.3324000000000003</v>
      </c>
      <c r="P154">
        <f t="shared" si="68"/>
        <v>6.4281560969529963</v>
      </c>
      <c r="Q154">
        <f t="shared" si="69"/>
        <v>321.4078048476498</v>
      </c>
      <c r="R154">
        <f t="shared" si="70"/>
        <v>63.514641926387952</v>
      </c>
      <c r="S154">
        <f t="shared" si="71"/>
        <v>1.270292838527759</v>
      </c>
      <c r="T154">
        <f t="shared" si="72"/>
        <v>3.500960664936521</v>
      </c>
      <c r="U154">
        <f t="shared" si="73"/>
        <v>26.399955719936901</v>
      </c>
      <c r="V154">
        <f t="shared" si="74"/>
        <v>8.485151816020076E-3</v>
      </c>
      <c r="W154">
        <f t="shared" si="75"/>
        <v>32.334947551170757</v>
      </c>
      <c r="X154">
        <f t="shared" si="76"/>
        <v>-32.538719352996758</v>
      </c>
      <c r="Y154">
        <f t="shared" si="77"/>
        <v>0.99673694261856227</v>
      </c>
      <c r="Z154">
        <f t="shared" si="78"/>
        <v>0.71650069494157775</v>
      </c>
      <c r="AA154">
        <f t="shared" si="79"/>
        <v>23.314015028931138</v>
      </c>
      <c r="AB154">
        <f t="shared" si="80"/>
        <v>45.657267362505934</v>
      </c>
      <c r="AC154">
        <f t="shared" si="81"/>
        <v>0.91314534725011864</v>
      </c>
      <c r="AD154">
        <f t="shared" si="82"/>
        <v>2.5084407493901453</v>
      </c>
      <c r="AE154">
        <f t="shared" si="83"/>
        <v>18.915586619761669</v>
      </c>
      <c r="AF154">
        <f t="shared" si="84"/>
        <v>6.079617172863175E-3</v>
      </c>
      <c r="AG154">
        <f t="shared" si="47"/>
        <v>2307.2032579992779</v>
      </c>
      <c r="AH154">
        <f t="shared" si="48"/>
        <v>4250.9254513669293</v>
      </c>
      <c r="AI154">
        <f t="shared" si="49"/>
        <v>2307.2032579992779</v>
      </c>
      <c r="AK154" t="b">
        <f t="shared" si="85"/>
        <v>1</v>
      </c>
      <c r="AL154" t="b">
        <f t="shared" si="86"/>
        <v>1</v>
      </c>
      <c r="AM154">
        <f t="shared" si="87"/>
        <v>2307.2032579992779</v>
      </c>
      <c r="AN154" t="b">
        <f t="shared" si="88"/>
        <v>1</v>
      </c>
      <c r="AO154">
        <f t="shared" si="89"/>
        <v>-23.314015028931138</v>
      </c>
      <c r="AP154">
        <f>SUM(AO155:$AO$532)</f>
        <v>1653.1127377279631</v>
      </c>
      <c r="AQ154" t="b">
        <f t="shared" si="50"/>
        <v>1</v>
      </c>
      <c r="AR154" t="b">
        <f t="shared" si="90"/>
        <v>1</v>
      </c>
      <c r="AS154" t="b">
        <f t="shared" si="91"/>
        <v>1</v>
      </c>
      <c r="AT154" t="b">
        <f t="shared" si="93"/>
        <v>1</v>
      </c>
      <c r="AU154">
        <f t="shared" si="51"/>
        <v>4250.9254513669312</v>
      </c>
      <c r="AV154" t="b">
        <f t="shared" si="52"/>
        <v>1</v>
      </c>
      <c r="AW154" t="b">
        <f t="shared" si="53"/>
        <v>1</v>
      </c>
      <c r="AX154" t="b">
        <f t="shared" si="92"/>
        <v>1</v>
      </c>
    </row>
    <row r="155" spans="1:50" x14ac:dyDescent="0.35">
      <c r="A155">
        <v>103</v>
      </c>
      <c r="B155">
        <f t="shared" si="54"/>
        <v>8</v>
      </c>
      <c r="C155">
        <f t="shared" si="55"/>
        <v>38</v>
      </c>
      <c r="D155">
        <f t="shared" si="56"/>
        <v>5.8152427241919824E-4</v>
      </c>
      <c r="E155">
        <f t="shared" si="57"/>
        <v>4.8473277069360776E-5</v>
      </c>
      <c r="F155">
        <f t="shared" si="58"/>
        <v>0.04</v>
      </c>
      <c r="G155">
        <f t="shared" si="59"/>
        <v>3.3960531989175591E-3</v>
      </c>
      <c r="H155">
        <f t="shared" si="60"/>
        <v>0.02</v>
      </c>
      <c r="I155">
        <f t="shared" si="61"/>
        <v>1.2888019328053122</v>
      </c>
      <c r="J155">
        <f t="shared" si="62"/>
        <v>2.6309024719398056E-5</v>
      </c>
      <c r="K155">
        <f t="shared" si="63"/>
        <v>1.8431292874293403E-3</v>
      </c>
      <c r="L155">
        <f t="shared" si="64"/>
        <v>0</v>
      </c>
      <c r="M155">
        <f t="shared" si="65"/>
        <v>0.54088373023786018</v>
      </c>
      <c r="N155">
        <f t="shared" si="66"/>
        <v>116.62</v>
      </c>
      <c r="O155">
        <f t="shared" si="67"/>
        <v>2.3324000000000003</v>
      </c>
      <c r="P155">
        <f t="shared" si="68"/>
        <v>6.4440096640265612</v>
      </c>
      <c r="Q155">
        <f t="shared" si="69"/>
        <v>322.20048320132804</v>
      </c>
      <c r="R155">
        <f t="shared" si="70"/>
        <v>63.29587451630205</v>
      </c>
      <c r="S155">
        <f t="shared" si="71"/>
        <v>1.2659174903260411</v>
      </c>
      <c r="T155">
        <f t="shared" si="72"/>
        <v>3.4975066633172949</v>
      </c>
      <c r="U155">
        <f t="shared" si="73"/>
        <v>26.309024719398057</v>
      </c>
      <c r="V155">
        <f t="shared" si="74"/>
        <v>8.4767804771457376E-3</v>
      </c>
      <c r="W155">
        <f t="shared" si="75"/>
        <v>32.214948862783508</v>
      </c>
      <c r="X155">
        <f t="shared" si="76"/>
        <v>-32.418018800787536</v>
      </c>
      <c r="Y155">
        <f t="shared" si="77"/>
        <v>0.99673694261856227</v>
      </c>
      <c r="Z155">
        <f t="shared" si="78"/>
        <v>0.71416271206014337</v>
      </c>
      <c r="AA155">
        <f t="shared" si="79"/>
        <v>23.151740226387144</v>
      </c>
      <c r="AB155">
        <f t="shared" si="80"/>
        <v>45.351538077865321</v>
      </c>
      <c r="AC155">
        <f t="shared" si="81"/>
        <v>0.90703076155730644</v>
      </c>
      <c r="AD155">
        <f t="shared" si="82"/>
        <v>2.497788844123102</v>
      </c>
      <c r="AE155">
        <f t="shared" si="83"/>
        <v>18.788924445262669</v>
      </c>
      <c r="AF155">
        <f t="shared" si="84"/>
        <v>6.0538005350968763E-3</v>
      </c>
      <c r="AG155">
        <f t="shared" si="47"/>
        <v>2347.174459891397</v>
      </c>
      <c r="AH155">
        <f t="shared" si="48"/>
        <v>4339.5175870037701</v>
      </c>
      <c r="AI155">
        <f t="shared" si="49"/>
        <v>2347.174459891397</v>
      </c>
      <c r="AK155" t="b">
        <f t="shared" si="85"/>
        <v>1</v>
      </c>
      <c r="AL155" t="b">
        <f t="shared" si="86"/>
        <v>1</v>
      </c>
      <c r="AM155">
        <f t="shared" si="87"/>
        <v>2347.1744598913965</v>
      </c>
      <c r="AN155" t="b">
        <f t="shared" si="88"/>
        <v>1</v>
      </c>
      <c r="AO155">
        <f t="shared" si="89"/>
        <v>-23.151740226387144</v>
      </c>
      <c r="AP155">
        <f>SUM(AO156:$AO$532)</f>
        <v>1676.2644779543502</v>
      </c>
      <c r="AQ155" t="b">
        <f t="shared" si="50"/>
        <v>1</v>
      </c>
      <c r="AR155" t="b">
        <f t="shared" si="90"/>
        <v>1</v>
      </c>
      <c r="AS155" t="b">
        <f t="shared" si="91"/>
        <v>1</v>
      </c>
      <c r="AT155" t="b">
        <f t="shared" si="93"/>
        <v>1</v>
      </c>
      <c r="AU155">
        <f t="shared" si="51"/>
        <v>4339.5175870037701</v>
      </c>
      <c r="AV155" t="b">
        <f t="shared" si="52"/>
        <v>1</v>
      </c>
      <c r="AW155" t="b">
        <f t="shared" si="53"/>
        <v>1</v>
      </c>
      <c r="AX155" t="b">
        <f t="shared" si="92"/>
        <v>1</v>
      </c>
    </row>
    <row r="156" spans="1:50" x14ac:dyDescent="0.35">
      <c r="A156">
        <v>104</v>
      </c>
      <c r="B156">
        <f t="shared" si="54"/>
        <v>8</v>
      </c>
      <c r="C156">
        <f t="shared" si="55"/>
        <v>38</v>
      </c>
      <c r="D156">
        <f t="shared" si="56"/>
        <v>5.8152427241919824E-4</v>
      </c>
      <c r="E156">
        <f t="shared" si="57"/>
        <v>4.8473277069360776E-5</v>
      </c>
      <c r="F156">
        <f t="shared" si="58"/>
        <v>0.04</v>
      </c>
      <c r="G156">
        <f t="shared" si="59"/>
        <v>3.3960531989175591E-3</v>
      </c>
      <c r="H156">
        <f t="shared" si="60"/>
        <v>0.02</v>
      </c>
      <c r="I156">
        <f t="shared" si="61"/>
        <v>1.2919804660546763</v>
      </c>
      <c r="J156">
        <f t="shared" si="62"/>
        <v>2.6218406918129189E-5</v>
      </c>
      <c r="K156">
        <f t="shared" si="63"/>
        <v>1.8367808832120624E-3</v>
      </c>
      <c r="L156">
        <f t="shared" si="64"/>
        <v>0</v>
      </c>
      <c r="M156">
        <f t="shared" si="65"/>
        <v>0.53902073094773006</v>
      </c>
      <c r="N156">
        <f t="shared" si="66"/>
        <v>116.62</v>
      </c>
      <c r="O156">
        <f t="shared" si="67"/>
        <v>2.3324000000000003</v>
      </c>
      <c r="P156">
        <f t="shared" si="68"/>
        <v>6.4599023302733816</v>
      </c>
      <c r="Q156">
        <f t="shared" si="69"/>
        <v>322.99511651366907</v>
      </c>
      <c r="R156">
        <f t="shared" si="70"/>
        <v>63.077860620339258</v>
      </c>
      <c r="S156">
        <f t="shared" si="71"/>
        <v>1.2615572124067851</v>
      </c>
      <c r="T156">
        <f t="shared" si="72"/>
        <v>3.4940560693705121</v>
      </c>
      <c r="U156">
        <f t="shared" si="73"/>
        <v>26.21840691812919</v>
      </c>
      <c r="V156">
        <f t="shared" si="74"/>
        <v>8.4684173973239244E-3</v>
      </c>
      <c r="W156">
        <f t="shared" si="75"/>
        <v>32.095372003035443</v>
      </c>
      <c r="X156">
        <f t="shared" si="76"/>
        <v>-32.297742494690468</v>
      </c>
      <c r="Y156">
        <f t="shared" si="77"/>
        <v>0.99673694261856227</v>
      </c>
      <c r="Z156">
        <f t="shared" si="78"/>
        <v>0.71183235815100787</v>
      </c>
      <c r="AA156">
        <f t="shared" si="79"/>
        <v>22.990578202949536</v>
      </c>
      <c r="AB156">
        <f t="shared" si="80"/>
        <v>45.047856011573202</v>
      </c>
      <c r="AC156">
        <f t="shared" si="81"/>
        <v>0.90095712023146401</v>
      </c>
      <c r="AD156">
        <f t="shared" si="82"/>
        <v>2.4871821713718529</v>
      </c>
      <c r="AE156">
        <f t="shared" si="83"/>
        <v>18.663110423494601</v>
      </c>
      <c r="AF156">
        <f t="shared" si="84"/>
        <v>6.0280935257441097E-3</v>
      </c>
      <c r="AG156">
        <f t="shared" si="47"/>
        <v>2387.1562407911952</v>
      </c>
      <c r="AH156">
        <f t="shared" si="48"/>
        <v>4428.6909644346915</v>
      </c>
      <c r="AI156">
        <f t="shared" si="49"/>
        <v>2387.1562407911952</v>
      </c>
      <c r="AK156" t="b">
        <f t="shared" si="85"/>
        <v>1</v>
      </c>
      <c r="AL156" t="b">
        <f t="shared" si="86"/>
        <v>1</v>
      </c>
      <c r="AM156">
        <f t="shared" si="87"/>
        <v>2387.1562407911952</v>
      </c>
      <c r="AN156" t="b">
        <f t="shared" si="88"/>
        <v>1</v>
      </c>
      <c r="AO156">
        <f t="shared" si="89"/>
        <v>-22.990578202949536</v>
      </c>
      <c r="AP156">
        <f>SUM(AO157:$AO$532)</f>
        <v>1699.2550561573003</v>
      </c>
      <c r="AQ156" t="b">
        <f t="shared" si="50"/>
        <v>1</v>
      </c>
      <c r="AR156" t="b">
        <f t="shared" si="90"/>
        <v>1</v>
      </c>
      <c r="AS156" t="b">
        <f t="shared" si="91"/>
        <v>1</v>
      </c>
      <c r="AT156" t="b">
        <f t="shared" si="93"/>
        <v>1</v>
      </c>
      <c r="AU156">
        <f t="shared" si="51"/>
        <v>4428.6909644346924</v>
      </c>
      <c r="AV156" t="b">
        <f t="shared" si="52"/>
        <v>1</v>
      </c>
      <c r="AW156" t="b">
        <f t="shared" si="53"/>
        <v>1</v>
      </c>
      <c r="AX156" t="b">
        <f t="shared" si="92"/>
        <v>1</v>
      </c>
    </row>
    <row r="157" spans="1:50" x14ac:dyDescent="0.35">
      <c r="A157">
        <v>105</v>
      </c>
      <c r="B157">
        <f t="shared" si="54"/>
        <v>8</v>
      </c>
      <c r="C157">
        <f t="shared" si="55"/>
        <v>38</v>
      </c>
      <c r="D157">
        <f t="shared" si="56"/>
        <v>5.8152427241919824E-4</v>
      </c>
      <c r="E157">
        <f t="shared" si="57"/>
        <v>4.8473277069360776E-5</v>
      </c>
      <c r="F157">
        <f t="shared" si="58"/>
        <v>0.04</v>
      </c>
      <c r="G157">
        <f t="shared" si="59"/>
        <v>3.3960531989175591E-3</v>
      </c>
      <c r="H157">
        <f t="shared" si="60"/>
        <v>0.02</v>
      </c>
      <c r="I157">
        <f t="shared" si="61"/>
        <v>1.2951668384245141</v>
      </c>
      <c r="J157">
        <f t="shared" si="62"/>
        <v>2.6128101237358687E-5</v>
      </c>
      <c r="K157">
        <f t="shared" si="63"/>
        <v>1.8304543451961308E-3</v>
      </c>
      <c r="L157">
        <f t="shared" si="64"/>
        <v>0</v>
      </c>
      <c r="M157">
        <f t="shared" si="65"/>
        <v>0.53716414850129657</v>
      </c>
      <c r="N157">
        <f t="shared" si="66"/>
        <v>116.62</v>
      </c>
      <c r="O157">
        <f t="shared" si="67"/>
        <v>2.3324000000000003</v>
      </c>
      <c r="P157">
        <f t="shared" si="68"/>
        <v>6.4758341921225702</v>
      </c>
      <c r="Q157">
        <f t="shared" si="69"/>
        <v>323.79170960612851</v>
      </c>
      <c r="R157">
        <f t="shared" si="70"/>
        <v>62.860597643124279</v>
      </c>
      <c r="S157">
        <f t="shared" si="71"/>
        <v>1.2572119528624857</v>
      </c>
      <c r="T157">
        <f t="shared" si="72"/>
        <v>3.4906088797342107</v>
      </c>
      <c r="U157">
        <f t="shared" si="73"/>
        <v>26.128101237358688</v>
      </c>
      <c r="V157">
        <f t="shared" si="74"/>
        <v>8.4600625684063714E-3</v>
      </c>
      <c r="W157">
        <f t="shared" si="75"/>
        <v>31.97621551060049</v>
      </c>
      <c r="X157">
        <f t="shared" si="76"/>
        <v>-32.177888965052844</v>
      </c>
      <c r="Y157">
        <f t="shared" si="77"/>
        <v>0.99673694261856227</v>
      </c>
      <c r="Z157">
        <f t="shared" si="78"/>
        <v>0.70950960832039711</v>
      </c>
      <c r="AA157">
        <f t="shared" si="79"/>
        <v>22.830521396171864</v>
      </c>
      <c r="AB157">
        <f t="shared" si="80"/>
        <v>44.746207455086846</v>
      </c>
      <c r="AC157">
        <f t="shared" si="81"/>
        <v>0.8949241491017369</v>
      </c>
      <c r="AD157">
        <f t="shared" si="82"/>
        <v>2.4766205390599199</v>
      </c>
      <c r="AE157">
        <f t="shared" si="83"/>
        <v>18.538138875074047</v>
      </c>
      <c r="AF157">
        <f t="shared" si="84"/>
        <v>6.0024956792760573E-3</v>
      </c>
      <c r="AG157">
        <f t="shared" si="47"/>
        <v>2427.1490581080507</v>
      </c>
      <c r="AH157">
        <f t="shared" si="48"/>
        <v>4518.4494625709222</v>
      </c>
      <c r="AI157">
        <f t="shared" si="49"/>
        <v>2427.1490581080507</v>
      </c>
      <c r="AK157" t="b">
        <f t="shared" si="85"/>
        <v>1</v>
      </c>
      <c r="AL157" t="b">
        <f t="shared" si="86"/>
        <v>1</v>
      </c>
      <c r="AM157">
        <f t="shared" si="87"/>
        <v>2427.1490581080507</v>
      </c>
      <c r="AN157" t="b">
        <f t="shared" si="88"/>
        <v>1</v>
      </c>
      <c r="AO157">
        <f t="shared" si="89"/>
        <v>-22.830521396171864</v>
      </c>
      <c r="AP157">
        <f>SUM(AO158:$AO$532)</f>
        <v>1722.085577553471</v>
      </c>
      <c r="AQ157" t="b">
        <f t="shared" si="50"/>
        <v>1</v>
      </c>
      <c r="AR157" t="b">
        <f t="shared" si="90"/>
        <v>1</v>
      </c>
      <c r="AS157" t="b">
        <f t="shared" si="91"/>
        <v>1</v>
      </c>
      <c r="AT157" t="b">
        <f t="shared" si="93"/>
        <v>1</v>
      </c>
      <c r="AU157">
        <f t="shared" si="51"/>
        <v>4518.449462570924</v>
      </c>
      <c r="AV157" t="b">
        <f t="shared" si="52"/>
        <v>1</v>
      </c>
      <c r="AW157" t="b">
        <f t="shared" si="53"/>
        <v>1</v>
      </c>
      <c r="AX157" t="b">
        <f t="shared" si="92"/>
        <v>1</v>
      </c>
    </row>
    <row r="158" spans="1:50" x14ac:dyDescent="0.35">
      <c r="A158">
        <v>106</v>
      </c>
      <c r="B158">
        <f t="shared" si="54"/>
        <v>8</v>
      </c>
      <c r="C158">
        <f t="shared" si="55"/>
        <v>38</v>
      </c>
      <c r="D158">
        <f t="shared" si="56"/>
        <v>5.8152427241919824E-4</v>
      </c>
      <c r="E158">
        <f t="shared" si="57"/>
        <v>4.8473277069360776E-5</v>
      </c>
      <c r="F158">
        <f t="shared" si="58"/>
        <v>0.04</v>
      </c>
      <c r="G158">
        <f t="shared" si="59"/>
        <v>3.3960531989175591E-3</v>
      </c>
      <c r="H158">
        <f t="shared" si="60"/>
        <v>0.02</v>
      </c>
      <c r="I158">
        <f t="shared" si="61"/>
        <v>1.2983610692482102</v>
      </c>
      <c r="J158">
        <f t="shared" si="62"/>
        <v>2.6038106602030606E-5</v>
      </c>
      <c r="K158">
        <f t="shared" si="63"/>
        <v>1.8241495980664353E-3</v>
      </c>
      <c r="L158">
        <f t="shared" si="64"/>
        <v>0</v>
      </c>
      <c r="M158">
        <f t="shared" si="65"/>
        <v>0.53531396079662807</v>
      </c>
      <c r="N158">
        <f t="shared" si="66"/>
        <v>116.62</v>
      </c>
      <c r="O158">
        <f t="shared" si="67"/>
        <v>2.3324000000000003</v>
      </c>
      <c r="P158">
        <f t="shared" si="68"/>
        <v>6.4918053462410512</v>
      </c>
      <c r="Q158">
        <f t="shared" si="69"/>
        <v>324.59026731205256</v>
      </c>
      <c r="R158">
        <f t="shared" si="70"/>
        <v>62.644082998221208</v>
      </c>
      <c r="S158">
        <f t="shared" si="71"/>
        <v>1.2528816599644241</v>
      </c>
      <c r="T158">
        <f t="shared" si="72"/>
        <v>3.4871650910497389</v>
      </c>
      <c r="U158">
        <f t="shared" si="73"/>
        <v>26.038106602030606</v>
      </c>
      <c r="V158">
        <f t="shared" si="74"/>
        <v>8.4517159822528349E-3</v>
      </c>
      <c r="W158">
        <f t="shared" si="75"/>
        <v>31.857477929194186</v>
      </c>
      <c r="X158">
        <f t="shared" si="76"/>
        <v>-32.058456747292226</v>
      </c>
      <c r="Y158">
        <f t="shared" si="77"/>
        <v>0.99673694261856227</v>
      </c>
      <c r="Z158">
        <f t="shared" si="78"/>
        <v>0.70719443775576618</v>
      </c>
      <c r="AA158">
        <f t="shared" si="79"/>
        <v>22.671562294718878</v>
      </c>
      <c r="AB158">
        <f t="shared" si="80"/>
        <v>44.446578791658375</v>
      </c>
      <c r="AC158">
        <f t="shared" si="81"/>
        <v>0.88893157583316751</v>
      </c>
      <c r="AD158">
        <f t="shared" si="82"/>
        <v>2.4661037559264551</v>
      </c>
      <c r="AE158">
        <f t="shared" si="83"/>
        <v>18.414004158647739</v>
      </c>
      <c r="AF158">
        <f t="shared" si="84"/>
        <v>5.9770065321407169E-3</v>
      </c>
      <c r="AG158">
        <f t="shared" si="47"/>
        <v>2467.1533692841981</v>
      </c>
      <c r="AH158">
        <f t="shared" si="48"/>
        <v>4608.796986375437</v>
      </c>
      <c r="AI158">
        <f t="shared" si="49"/>
        <v>2467.1533692841981</v>
      </c>
      <c r="AK158" t="b">
        <f t="shared" si="85"/>
        <v>1</v>
      </c>
      <c r="AL158" t="b">
        <f t="shared" si="86"/>
        <v>1</v>
      </c>
      <c r="AM158">
        <f t="shared" si="87"/>
        <v>2467.1533692841986</v>
      </c>
      <c r="AN158" t="b">
        <f t="shared" si="88"/>
        <v>1</v>
      </c>
      <c r="AO158">
        <f t="shared" si="89"/>
        <v>-22.671562294718878</v>
      </c>
      <c r="AP158">
        <f>SUM(AO159:$AO$532)</f>
        <v>1744.75713984819</v>
      </c>
      <c r="AQ158" t="b">
        <f t="shared" si="50"/>
        <v>1</v>
      </c>
      <c r="AR158" t="b">
        <f t="shared" si="90"/>
        <v>1</v>
      </c>
      <c r="AS158" t="b">
        <f t="shared" si="91"/>
        <v>1</v>
      </c>
      <c r="AT158" t="b">
        <f t="shared" si="93"/>
        <v>1</v>
      </c>
      <c r="AU158">
        <f t="shared" si="51"/>
        <v>4608.796986375437</v>
      </c>
      <c r="AV158" t="b">
        <f t="shared" si="52"/>
        <v>1</v>
      </c>
      <c r="AW158" t="b">
        <f t="shared" si="53"/>
        <v>1</v>
      </c>
      <c r="AX158" t="b">
        <f t="shared" si="92"/>
        <v>1</v>
      </c>
    </row>
    <row r="159" spans="1:50" x14ac:dyDescent="0.35">
      <c r="A159">
        <v>107</v>
      </c>
      <c r="B159">
        <f t="shared" si="54"/>
        <v>8</v>
      </c>
      <c r="C159">
        <f t="shared" si="55"/>
        <v>38</v>
      </c>
      <c r="D159">
        <f t="shared" si="56"/>
        <v>5.8152427241919824E-4</v>
      </c>
      <c r="E159">
        <f t="shared" si="57"/>
        <v>4.8473277069360776E-5</v>
      </c>
      <c r="F159">
        <f t="shared" si="58"/>
        <v>0.04</v>
      </c>
      <c r="G159">
        <f t="shared" si="59"/>
        <v>3.3960531989175591E-3</v>
      </c>
      <c r="H159">
        <f t="shared" si="60"/>
        <v>0.02</v>
      </c>
      <c r="I159">
        <f t="shared" si="61"/>
        <v>1.3015631779068331</v>
      </c>
      <c r="J159">
        <f t="shared" si="62"/>
        <v>2.5948421940791886E-5</v>
      </c>
      <c r="K159">
        <f t="shared" si="63"/>
        <v>1.8178665667672785E-3</v>
      </c>
      <c r="L159">
        <f t="shared" si="64"/>
        <v>0</v>
      </c>
      <c r="M159">
        <f t="shared" si="65"/>
        <v>0.53347014580791996</v>
      </c>
      <c r="N159">
        <f t="shared" si="66"/>
        <v>116.62</v>
      </c>
      <c r="O159">
        <f t="shared" si="67"/>
        <v>2.3324000000000003</v>
      </c>
      <c r="P159">
        <f t="shared" si="68"/>
        <v>6.5078158895341653</v>
      </c>
      <c r="Q159">
        <f t="shared" si="69"/>
        <v>325.39079447670827</v>
      </c>
      <c r="R159">
        <f t="shared" si="70"/>
        <v>62.428314108102768</v>
      </c>
      <c r="S159">
        <f t="shared" si="71"/>
        <v>1.2485662821620553</v>
      </c>
      <c r="T159">
        <f t="shared" si="72"/>
        <v>3.4837246999617655</v>
      </c>
      <c r="U159">
        <f t="shared" si="73"/>
        <v>25.948421940791885</v>
      </c>
      <c r="V159">
        <f t="shared" si="74"/>
        <v>8.4433776307311203E-3</v>
      </c>
      <c r="W159">
        <f t="shared" si="75"/>
        <v>31.739157807556339</v>
      </c>
      <c r="X159">
        <f t="shared" si="76"/>
        <v>-31.939444381879017</v>
      </c>
      <c r="Y159">
        <f t="shared" si="77"/>
        <v>0.99673694261856227</v>
      </c>
      <c r="Z159">
        <f t="shared" si="78"/>
        <v>0.70488682172553552</v>
      </c>
      <c r="AA159">
        <f t="shared" si="79"/>
        <v>22.513693438022212</v>
      </c>
      <c r="AB159">
        <f t="shared" si="80"/>
        <v>44.1489564957201</v>
      </c>
      <c r="AC159">
        <f t="shared" si="81"/>
        <v>0.88297912991440208</v>
      </c>
      <c r="AD159">
        <f t="shared" si="82"/>
        <v>2.4556316315227935</v>
      </c>
      <c r="AE159">
        <f t="shared" si="83"/>
        <v>18.290700670637943</v>
      </c>
      <c r="AF159">
        <f t="shared" si="84"/>
        <v>5.9516256227545418E-3</v>
      </c>
      <c r="AG159">
        <f t="shared" si="47"/>
        <v>2507.169631799889</v>
      </c>
      <c r="AH159">
        <f t="shared" si="48"/>
        <v>4699.7374670383424</v>
      </c>
      <c r="AI159">
        <f t="shared" si="49"/>
        <v>2507.169631799889</v>
      </c>
      <c r="AK159" t="b">
        <f t="shared" si="85"/>
        <v>1</v>
      </c>
      <c r="AL159" t="b">
        <f t="shared" si="86"/>
        <v>1</v>
      </c>
      <c r="AM159">
        <f t="shared" si="87"/>
        <v>2507.1696317998894</v>
      </c>
      <c r="AN159" t="b">
        <f t="shared" si="88"/>
        <v>1</v>
      </c>
      <c r="AO159">
        <f t="shared" si="89"/>
        <v>-22.513693438022212</v>
      </c>
      <c r="AP159">
        <f>SUM(AO160:$AO$532)</f>
        <v>1767.2708332862126</v>
      </c>
      <c r="AQ159" t="b">
        <f t="shared" si="50"/>
        <v>1</v>
      </c>
      <c r="AR159" t="b">
        <f t="shared" si="90"/>
        <v>1</v>
      </c>
      <c r="AS159" t="b">
        <f t="shared" si="91"/>
        <v>1</v>
      </c>
      <c r="AT159" t="b">
        <f t="shared" si="93"/>
        <v>1</v>
      </c>
      <c r="AU159">
        <f t="shared" si="51"/>
        <v>4699.7374670383433</v>
      </c>
      <c r="AV159" t="b">
        <f t="shared" si="52"/>
        <v>1</v>
      </c>
      <c r="AW159" t="b">
        <f t="shared" si="53"/>
        <v>1</v>
      </c>
      <c r="AX159" t="b">
        <f t="shared" si="92"/>
        <v>1</v>
      </c>
    </row>
    <row r="160" spans="1:50" x14ac:dyDescent="0.35">
      <c r="A160">
        <v>108</v>
      </c>
      <c r="B160">
        <f t="shared" si="54"/>
        <v>8</v>
      </c>
      <c r="C160">
        <f t="shared" si="55"/>
        <v>38</v>
      </c>
      <c r="D160">
        <f t="shared" si="56"/>
        <v>5.8152427241919824E-4</v>
      </c>
      <c r="E160">
        <f t="shared" si="57"/>
        <v>4.8473277069360776E-5</v>
      </c>
      <c r="F160">
        <f t="shared" si="58"/>
        <v>0.04</v>
      </c>
      <c r="G160">
        <f t="shared" si="59"/>
        <v>3.3960531989175591E-3</v>
      </c>
      <c r="H160">
        <f t="shared" si="60"/>
        <v>0.02</v>
      </c>
      <c r="I160">
        <f t="shared" si="61"/>
        <v>1.304773183829248</v>
      </c>
      <c r="J160">
        <f t="shared" si="62"/>
        <v>2.5859046185979596E-5</v>
      </c>
      <c r="K160">
        <f t="shared" si="63"/>
        <v>1.8116051765014823E-3</v>
      </c>
      <c r="L160">
        <f t="shared" si="64"/>
        <v>0</v>
      </c>
      <c r="M160">
        <f t="shared" si="65"/>
        <v>0.53163268158523247</v>
      </c>
      <c r="N160">
        <f t="shared" si="66"/>
        <v>116.62</v>
      </c>
      <c r="O160">
        <f t="shared" si="67"/>
        <v>2.3324000000000003</v>
      </c>
      <c r="P160">
        <f t="shared" si="68"/>
        <v>6.5238659191462398</v>
      </c>
      <c r="Q160">
        <f t="shared" si="69"/>
        <v>326.19329595731199</v>
      </c>
      <c r="R160">
        <f t="shared" si="70"/>
        <v>62.213288404119631</v>
      </c>
      <c r="S160">
        <f t="shared" si="71"/>
        <v>1.2442657680823925</v>
      </c>
      <c r="T160">
        <f t="shared" si="72"/>
        <v>3.4802877031182642</v>
      </c>
      <c r="U160">
        <f t="shared" si="73"/>
        <v>25.859046185979597</v>
      </c>
      <c r="V160">
        <f t="shared" si="74"/>
        <v>8.4350475057170422E-3</v>
      </c>
      <c r="W160">
        <f t="shared" si="75"/>
        <v>31.621253699433659</v>
      </c>
      <c r="X160">
        <f t="shared" si="76"/>
        <v>-31.82085041431904</v>
      </c>
      <c r="Y160">
        <f t="shared" si="77"/>
        <v>0.99673694261856227</v>
      </c>
      <c r="Z160">
        <f t="shared" si="78"/>
        <v>0.70258673557882589</v>
      </c>
      <c r="AA160">
        <f t="shared" si="79"/>
        <v>22.356907415938537</v>
      </c>
      <c r="AB160">
        <f t="shared" si="80"/>
        <v>43.853327132274003</v>
      </c>
      <c r="AC160">
        <f t="shared" si="81"/>
        <v>0.8770665426454799</v>
      </c>
      <c r="AD160">
        <f t="shared" si="82"/>
        <v>2.4452039762089912</v>
      </c>
      <c r="AE160">
        <f t="shared" si="83"/>
        <v>18.168222844989494</v>
      </c>
      <c r="AF160">
        <f t="shared" si="84"/>
        <v>5.9263524914940548E-3</v>
      </c>
      <c r="AG160">
        <f t="shared" si="47"/>
        <v>2547.1983031785521</v>
      </c>
      <c r="AH160">
        <f t="shared" si="48"/>
        <v>4791.2748621534474</v>
      </c>
      <c r="AI160">
        <f t="shared" si="49"/>
        <v>2547.1983031785521</v>
      </c>
      <c r="AK160" t="b">
        <f t="shared" si="85"/>
        <v>1</v>
      </c>
      <c r="AL160" t="b">
        <f t="shared" si="86"/>
        <v>1</v>
      </c>
      <c r="AM160">
        <f t="shared" si="87"/>
        <v>2547.1983031785526</v>
      </c>
      <c r="AN160" t="b">
        <f t="shared" si="88"/>
        <v>1</v>
      </c>
      <c r="AO160">
        <f t="shared" si="89"/>
        <v>-22.356907415938537</v>
      </c>
      <c r="AP160">
        <f>SUM(AO161:$AO$532)</f>
        <v>1789.6277407021516</v>
      </c>
      <c r="AQ160" t="b">
        <f t="shared" si="50"/>
        <v>1</v>
      </c>
      <c r="AR160" t="b">
        <f t="shared" si="90"/>
        <v>1</v>
      </c>
      <c r="AS160" t="b">
        <f t="shared" si="91"/>
        <v>1</v>
      </c>
      <c r="AT160" t="b">
        <f t="shared" si="93"/>
        <v>1</v>
      </c>
      <c r="AU160">
        <f t="shared" si="51"/>
        <v>4791.2748621534456</v>
      </c>
      <c r="AV160" t="b">
        <f t="shared" si="52"/>
        <v>1</v>
      </c>
      <c r="AW160" t="b">
        <f t="shared" si="53"/>
        <v>1</v>
      </c>
      <c r="AX160" t="b">
        <f t="shared" si="92"/>
        <v>1</v>
      </c>
    </row>
    <row r="161" spans="1:50" x14ac:dyDescent="0.35">
      <c r="A161">
        <v>109</v>
      </c>
      <c r="B161">
        <f t="shared" si="54"/>
        <v>9</v>
      </c>
      <c r="C161">
        <f t="shared" si="55"/>
        <v>39</v>
      </c>
      <c r="D161">
        <f t="shared" si="56"/>
        <v>6.2466757948198559E-4</v>
      </c>
      <c r="E161">
        <f t="shared" si="57"/>
        <v>5.2070541412541083E-5</v>
      </c>
      <c r="F161">
        <f t="shared" si="58"/>
        <v>0.04</v>
      </c>
      <c r="G161">
        <f t="shared" si="59"/>
        <v>3.3960531989175591E-3</v>
      </c>
      <c r="H161">
        <f t="shared" si="60"/>
        <v>0.02</v>
      </c>
      <c r="I161">
        <f t="shared" si="61"/>
        <v>1.3079911064922383</v>
      </c>
      <c r="J161">
        <f t="shared" si="62"/>
        <v>2.7682401562744113E-5</v>
      </c>
      <c r="K161">
        <f t="shared" si="63"/>
        <v>1.805358858038268E-3</v>
      </c>
      <c r="L161">
        <f t="shared" si="64"/>
        <v>0</v>
      </c>
      <c r="M161">
        <f t="shared" si="65"/>
        <v>0.52979964032563154</v>
      </c>
      <c r="N161">
        <f t="shared" si="66"/>
        <v>116.62</v>
      </c>
      <c r="O161">
        <f t="shared" si="67"/>
        <v>2.3324000000000003</v>
      </c>
      <c r="P161">
        <f t="shared" si="68"/>
        <v>6.5399555324611915</v>
      </c>
      <c r="Q161">
        <f t="shared" si="69"/>
        <v>326.99777662305956</v>
      </c>
      <c r="R161">
        <f t="shared" si="70"/>
        <v>61.999003326469811</v>
      </c>
      <c r="S161">
        <f t="shared" si="71"/>
        <v>1.2399800665293963</v>
      </c>
      <c r="T161">
        <f t="shared" si="72"/>
        <v>3.47685409717052</v>
      </c>
      <c r="U161">
        <f t="shared" si="73"/>
        <v>27.682401562744115</v>
      </c>
      <c r="V161">
        <f t="shared" si="74"/>
        <v>9.0520837626040344E-3</v>
      </c>
      <c r="W161">
        <f t="shared" si="75"/>
        <v>29.59071551626317</v>
      </c>
      <c r="X161">
        <f t="shared" si="76"/>
        <v>-29.78962474783679</v>
      </c>
      <c r="Y161">
        <f t="shared" si="77"/>
        <v>0.99673694261856227</v>
      </c>
      <c r="Z161">
        <f t="shared" si="78"/>
        <v>0.70029415474519507</v>
      </c>
      <c r="AA161">
        <f t="shared" si="79"/>
        <v>20.861500082962916</v>
      </c>
      <c r="AB161">
        <f t="shared" si="80"/>
        <v>43.559677356285192</v>
      </c>
      <c r="AC161">
        <f t="shared" si="81"/>
        <v>0.87119354712570385</v>
      </c>
      <c r="AD161">
        <f t="shared" si="82"/>
        <v>2.4348206011503977</v>
      </c>
      <c r="AE161">
        <f t="shared" si="83"/>
        <v>19.385824003698957</v>
      </c>
      <c r="AF161">
        <f t="shared" si="84"/>
        <v>6.3391213472154973E-3</v>
      </c>
      <c r="AG161">
        <f t="shared" si="47"/>
        <v>2585.3267923446538</v>
      </c>
      <c r="AH161">
        <f t="shared" si="48"/>
        <v>4879.8198329384113</v>
      </c>
      <c r="AI161">
        <f t="shared" si="49"/>
        <v>2585.3267923446538</v>
      </c>
      <c r="AK161" t="b">
        <f t="shared" si="85"/>
        <v>1</v>
      </c>
      <c r="AL161" t="b">
        <f t="shared" si="86"/>
        <v>1</v>
      </c>
      <c r="AM161">
        <f t="shared" si="87"/>
        <v>2585.3267923446547</v>
      </c>
      <c r="AN161" t="b">
        <f t="shared" si="88"/>
        <v>1</v>
      </c>
      <c r="AO161">
        <f t="shared" si="89"/>
        <v>-20.861500082962916</v>
      </c>
      <c r="AP161">
        <f>SUM(AO162:$AO$532)</f>
        <v>1810.4892407851144</v>
      </c>
      <c r="AQ161" t="b">
        <f t="shared" si="50"/>
        <v>1</v>
      </c>
      <c r="AR161" t="b">
        <f t="shared" si="90"/>
        <v>1</v>
      </c>
      <c r="AS161" t="b">
        <f t="shared" si="91"/>
        <v>1</v>
      </c>
      <c r="AT161" t="b">
        <f t="shared" si="93"/>
        <v>1</v>
      </c>
      <c r="AU161">
        <f t="shared" si="51"/>
        <v>4879.8198329384122</v>
      </c>
      <c r="AV161" t="b">
        <f t="shared" si="52"/>
        <v>1</v>
      </c>
      <c r="AW161" t="b">
        <f t="shared" si="53"/>
        <v>1</v>
      </c>
      <c r="AX161" t="b">
        <f t="shared" si="92"/>
        <v>1</v>
      </c>
    </row>
    <row r="162" spans="1:50" x14ac:dyDescent="0.35">
      <c r="A162">
        <v>110</v>
      </c>
      <c r="B162">
        <f t="shared" si="54"/>
        <v>9</v>
      </c>
      <c r="C162">
        <f t="shared" si="55"/>
        <v>39</v>
      </c>
      <c r="D162">
        <f t="shared" si="56"/>
        <v>6.2466757948198559E-4</v>
      </c>
      <c r="E162">
        <f t="shared" si="57"/>
        <v>5.2070541412541083E-5</v>
      </c>
      <c r="F162">
        <f t="shared" si="58"/>
        <v>0.04</v>
      </c>
      <c r="G162">
        <f t="shared" si="59"/>
        <v>3.3960531989175591E-3</v>
      </c>
      <c r="H162">
        <f t="shared" si="60"/>
        <v>0.02</v>
      </c>
      <c r="I162">
        <f t="shared" si="61"/>
        <v>1.311216965420622</v>
      </c>
      <c r="J162">
        <f t="shared" si="62"/>
        <v>2.7586954111925168E-5</v>
      </c>
      <c r="K162">
        <f t="shared" si="63"/>
        <v>1.7991340765494729E-3</v>
      </c>
      <c r="L162">
        <f t="shared" si="64"/>
        <v>0</v>
      </c>
      <c r="M162">
        <f t="shared" si="65"/>
        <v>0.52797291929497003</v>
      </c>
      <c r="N162">
        <f t="shared" si="66"/>
        <v>116.62</v>
      </c>
      <c r="O162">
        <f t="shared" si="67"/>
        <v>2.3324000000000003</v>
      </c>
      <c r="P162">
        <f t="shared" si="68"/>
        <v>6.5560848271031098</v>
      </c>
      <c r="Q162">
        <f t="shared" si="69"/>
        <v>327.80424135515551</v>
      </c>
      <c r="R162">
        <f t="shared" si="70"/>
        <v>61.785234054775152</v>
      </c>
      <c r="S162">
        <f t="shared" si="71"/>
        <v>1.235704681095503</v>
      </c>
      <c r="T162">
        <f t="shared" si="72"/>
        <v>3.4734113833435578</v>
      </c>
      <c r="U162">
        <f t="shared" si="73"/>
        <v>27.586954111925166</v>
      </c>
      <c r="V162">
        <f t="shared" si="74"/>
        <v>9.0431205639591172E-3</v>
      </c>
      <c r="W162">
        <f t="shared" si="75"/>
        <v>29.480120757846962</v>
      </c>
      <c r="X162">
        <f t="shared" si="76"/>
        <v>-29.678344160951003</v>
      </c>
      <c r="Y162">
        <f t="shared" si="77"/>
        <v>0.99673694261856227</v>
      </c>
      <c r="Z162">
        <f t="shared" si="78"/>
        <v>0.69800905473437613</v>
      </c>
      <c r="AA162">
        <f t="shared" si="79"/>
        <v>20.715752953866897</v>
      </c>
      <c r="AB162">
        <f t="shared" si="80"/>
        <v>43.267838258122808</v>
      </c>
      <c r="AC162">
        <f t="shared" si="81"/>
        <v>0.86535676516245608</v>
      </c>
      <c r="AD162">
        <f t="shared" si="82"/>
        <v>2.4244725963912588</v>
      </c>
      <c r="AE162">
        <f t="shared" si="83"/>
        <v>19.255943762665495</v>
      </c>
      <c r="AF162">
        <f t="shared" si="84"/>
        <v>6.3121800366981017E-3</v>
      </c>
      <c r="AG162">
        <f t="shared" si="47"/>
        <v>2623.4688236756883</v>
      </c>
      <c r="AH162">
        <f t="shared" si="48"/>
        <v>4968.9458072564476</v>
      </c>
      <c r="AI162">
        <f t="shared" si="49"/>
        <v>2623.4688236756883</v>
      </c>
      <c r="AK162" t="b">
        <f t="shared" si="85"/>
        <v>1</v>
      </c>
      <c r="AL162" t="b">
        <f t="shared" si="86"/>
        <v>1</v>
      </c>
      <c r="AM162">
        <f t="shared" si="87"/>
        <v>2623.4688236756883</v>
      </c>
      <c r="AN162" t="b">
        <f t="shared" si="88"/>
        <v>1</v>
      </c>
      <c r="AO162">
        <f t="shared" si="89"/>
        <v>-20.715752953866897</v>
      </c>
      <c r="AP162">
        <f>SUM(AO163:$AO$532)</f>
        <v>1831.2049937389811</v>
      </c>
      <c r="AQ162" t="b">
        <f t="shared" si="50"/>
        <v>1</v>
      </c>
      <c r="AR162" t="b">
        <f t="shared" si="90"/>
        <v>1</v>
      </c>
      <c r="AS162" t="b">
        <f t="shared" si="91"/>
        <v>1</v>
      </c>
      <c r="AT162" t="b">
        <f t="shared" si="93"/>
        <v>1</v>
      </c>
      <c r="AU162">
        <f t="shared" si="51"/>
        <v>4968.9458072564494</v>
      </c>
      <c r="AV162" t="b">
        <f t="shared" si="52"/>
        <v>1</v>
      </c>
      <c r="AW162" t="b">
        <f t="shared" si="53"/>
        <v>1</v>
      </c>
      <c r="AX162" t="b">
        <f t="shared" si="92"/>
        <v>1</v>
      </c>
    </row>
    <row r="163" spans="1:50" x14ac:dyDescent="0.35">
      <c r="A163">
        <v>111</v>
      </c>
      <c r="B163">
        <f t="shared" si="54"/>
        <v>9</v>
      </c>
      <c r="C163">
        <f t="shared" si="55"/>
        <v>39</v>
      </c>
      <c r="D163">
        <f t="shared" si="56"/>
        <v>6.2466757948198559E-4</v>
      </c>
      <c r="E163">
        <f t="shared" si="57"/>
        <v>5.2070541412541083E-5</v>
      </c>
      <c r="F163">
        <f t="shared" si="58"/>
        <v>0.04</v>
      </c>
      <c r="G163">
        <f t="shared" si="59"/>
        <v>3.3960531989175591E-3</v>
      </c>
      <c r="H163">
        <f t="shared" si="60"/>
        <v>0.02</v>
      </c>
      <c r="I163">
        <f t="shared" si="61"/>
        <v>1.3144507801873708</v>
      </c>
      <c r="J163">
        <f t="shared" si="62"/>
        <v>2.7491835758848949E-5</v>
      </c>
      <c r="K163">
        <f t="shared" si="63"/>
        <v>1.792930757776752E-3</v>
      </c>
      <c r="L163">
        <f t="shared" si="64"/>
        <v>0</v>
      </c>
      <c r="M163">
        <f t="shared" si="65"/>
        <v>0.52615249670143438</v>
      </c>
      <c r="N163">
        <f t="shared" si="66"/>
        <v>116.62</v>
      </c>
      <c r="O163">
        <f t="shared" si="67"/>
        <v>2.3324000000000003</v>
      </c>
      <c r="P163">
        <f t="shared" si="68"/>
        <v>6.5722539009368539</v>
      </c>
      <c r="Q163">
        <f t="shared" si="69"/>
        <v>328.6126950468427</v>
      </c>
      <c r="R163">
        <f t="shared" si="70"/>
        <v>61.572201848179411</v>
      </c>
      <c r="S163">
        <f t="shared" si="71"/>
        <v>1.2314440369635882</v>
      </c>
      <c r="T163">
        <f t="shared" si="72"/>
        <v>3.4699720784253856</v>
      </c>
      <c r="U163">
        <f t="shared" si="73"/>
        <v>27.49183575884895</v>
      </c>
      <c r="V163">
        <f t="shared" si="74"/>
        <v>9.0341662405005151E-3</v>
      </c>
      <c r="W163">
        <f t="shared" si="75"/>
        <v>29.369915807700988</v>
      </c>
      <c r="X163">
        <f t="shared" si="76"/>
        <v>-29.567455747035591</v>
      </c>
      <c r="Y163">
        <f t="shared" si="77"/>
        <v>0.99673694261856227</v>
      </c>
      <c r="Z163">
        <f t="shared" si="78"/>
        <v>0.69573141113601478</v>
      </c>
      <c r="AA163">
        <f t="shared" si="79"/>
        <v>20.571007710586741</v>
      </c>
      <c r="AB163">
        <f t="shared" si="80"/>
        <v>42.977954409961917</v>
      </c>
      <c r="AC163">
        <f t="shared" si="81"/>
        <v>0.85955908819923832</v>
      </c>
      <c r="AD163">
        <f t="shared" si="82"/>
        <v>2.4141685707254634</v>
      </c>
      <c r="AE163">
        <f t="shared" si="83"/>
        <v>19.126933687223531</v>
      </c>
      <c r="AF163">
        <f t="shared" si="84"/>
        <v>6.2853532269407687E-3</v>
      </c>
      <c r="AG163">
        <f t="shared" si="47"/>
        <v>2661.6248336781496</v>
      </c>
      <c r="AH163">
        <f t="shared" si="48"/>
        <v>5058.6566639224566</v>
      </c>
      <c r="AI163">
        <f t="shared" si="49"/>
        <v>2661.6248336781496</v>
      </c>
      <c r="AK163" t="b">
        <f t="shared" si="85"/>
        <v>1</v>
      </c>
      <c r="AL163" t="b">
        <f t="shared" si="86"/>
        <v>1</v>
      </c>
      <c r="AM163">
        <f t="shared" si="87"/>
        <v>2661.6248336781491</v>
      </c>
      <c r="AN163" t="b">
        <f t="shared" si="88"/>
        <v>1</v>
      </c>
      <c r="AO163">
        <f t="shared" si="89"/>
        <v>-20.571007710586741</v>
      </c>
      <c r="AP163">
        <f>SUM(AO164:$AO$532)</f>
        <v>1851.7760014495675</v>
      </c>
      <c r="AQ163" t="b">
        <f t="shared" si="50"/>
        <v>1</v>
      </c>
      <c r="AR163" t="b">
        <f t="shared" si="90"/>
        <v>1</v>
      </c>
      <c r="AS163" t="b">
        <f t="shared" si="91"/>
        <v>1</v>
      </c>
      <c r="AT163" t="b">
        <f t="shared" si="93"/>
        <v>1</v>
      </c>
      <c r="AU163">
        <f t="shared" si="51"/>
        <v>5058.6566639224575</v>
      </c>
      <c r="AV163" t="b">
        <f t="shared" si="52"/>
        <v>1</v>
      </c>
      <c r="AW163" t="b">
        <f t="shared" si="53"/>
        <v>1</v>
      </c>
      <c r="AX163" t="b">
        <f t="shared" si="92"/>
        <v>1</v>
      </c>
    </row>
    <row r="164" spans="1:50" x14ac:dyDescent="0.35">
      <c r="A164">
        <v>112</v>
      </c>
      <c r="B164">
        <f t="shared" si="54"/>
        <v>9</v>
      </c>
      <c r="C164">
        <f t="shared" si="55"/>
        <v>39</v>
      </c>
      <c r="D164">
        <f t="shared" si="56"/>
        <v>6.2466757948198559E-4</v>
      </c>
      <c r="E164">
        <f t="shared" si="57"/>
        <v>5.2070541412541083E-5</v>
      </c>
      <c r="F164">
        <f t="shared" si="58"/>
        <v>0.04</v>
      </c>
      <c r="G164">
        <f t="shared" si="59"/>
        <v>3.3960531989175591E-3</v>
      </c>
      <c r="H164">
        <f t="shared" si="60"/>
        <v>0.02</v>
      </c>
      <c r="I164">
        <f t="shared" si="61"/>
        <v>1.3176925704137277</v>
      </c>
      <c r="J164">
        <f t="shared" si="62"/>
        <v>2.7397045368803924E-5</v>
      </c>
      <c r="K164">
        <f t="shared" si="63"/>
        <v>1.7867488277178011E-3</v>
      </c>
      <c r="L164">
        <f t="shared" si="64"/>
        <v>0</v>
      </c>
      <c r="M164">
        <f t="shared" si="65"/>
        <v>0.52433835082834779</v>
      </c>
      <c r="N164">
        <f t="shared" si="66"/>
        <v>116.62</v>
      </c>
      <c r="O164">
        <f t="shared" si="67"/>
        <v>2.3324000000000003</v>
      </c>
      <c r="P164">
        <f t="shared" si="68"/>
        <v>6.5884628520686386</v>
      </c>
      <c r="Q164">
        <f t="shared" si="69"/>
        <v>329.42314260343193</v>
      </c>
      <c r="R164">
        <f t="shared" si="70"/>
        <v>61.359904165321282</v>
      </c>
      <c r="S164">
        <f t="shared" si="71"/>
        <v>1.2271980833064258</v>
      </c>
      <c r="T164">
        <f t="shared" si="72"/>
        <v>3.4665361790405673</v>
      </c>
      <c r="U164">
        <f t="shared" si="73"/>
        <v>27.397045368803923</v>
      </c>
      <c r="V164">
        <f t="shared" si="74"/>
        <v>9.0252207834401899E-3</v>
      </c>
      <c r="W164">
        <f t="shared" si="75"/>
        <v>29.260099313386927</v>
      </c>
      <c r="X164">
        <f t="shared" si="76"/>
        <v>-29.456958145498891</v>
      </c>
      <c r="Y164">
        <f t="shared" si="77"/>
        <v>0.99673694261856227</v>
      </c>
      <c r="Z164">
        <f t="shared" si="78"/>
        <v>0.69346119961940933</v>
      </c>
      <c r="AA164">
        <f t="shared" si="79"/>
        <v>20.427257532716393</v>
      </c>
      <c r="AB164">
        <f t="shared" si="80"/>
        <v>42.690012712109606</v>
      </c>
      <c r="AC164">
        <f t="shared" si="81"/>
        <v>0.85380025424219219</v>
      </c>
      <c r="AD164">
        <f t="shared" si="82"/>
        <v>2.4039083372415555</v>
      </c>
      <c r="AE164">
        <f t="shared" si="83"/>
        <v>18.998787947478149</v>
      </c>
      <c r="AF164">
        <f t="shared" si="84"/>
        <v>6.2586404313144592E-3</v>
      </c>
      <c r="AG164">
        <f t="shared" si="47"/>
        <v>2699.7952589269494</v>
      </c>
      <c r="AH164">
        <f t="shared" si="48"/>
        <v>5148.9563078150259</v>
      </c>
      <c r="AI164">
        <f t="shared" si="49"/>
        <v>2699.7952589269494</v>
      </c>
      <c r="AK164" t="b">
        <f t="shared" si="85"/>
        <v>1</v>
      </c>
      <c r="AL164" t="b">
        <f t="shared" si="86"/>
        <v>1</v>
      </c>
      <c r="AM164">
        <f t="shared" si="87"/>
        <v>2699.7952589269494</v>
      </c>
      <c r="AN164" t="b">
        <f t="shared" si="88"/>
        <v>1</v>
      </c>
      <c r="AO164">
        <f t="shared" si="89"/>
        <v>-20.427257532716393</v>
      </c>
      <c r="AP164">
        <f>SUM(AO165:$AO$532)</f>
        <v>1872.2032589822834</v>
      </c>
      <c r="AQ164" t="b">
        <f t="shared" si="50"/>
        <v>1</v>
      </c>
      <c r="AR164" t="b">
        <f t="shared" si="90"/>
        <v>1</v>
      </c>
      <c r="AS164" t="b">
        <f t="shared" si="91"/>
        <v>1</v>
      </c>
      <c r="AT164" t="b">
        <f t="shared" si="93"/>
        <v>1</v>
      </c>
      <c r="AU164">
        <f t="shared" si="51"/>
        <v>5148.9563078150268</v>
      </c>
      <c r="AV164" t="b">
        <f t="shared" si="52"/>
        <v>1</v>
      </c>
      <c r="AW164" t="b">
        <f t="shared" si="53"/>
        <v>1</v>
      </c>
      <c r="AX164" t="b">
        <f t="shared" si="92"/>
        <v>1</v>
      </c>
    </row>
    <row r="165" spans="1:50" x14ac:dyDescent="0.35">
      <c r="A165">
        <v>113</v>
      </c>
      <c r="B165">
        <f t="shared" si="54"/>
        <v>9</v>
      </c>
      <c r="C165">
        <f t="shared" si="55"/>
        <v>39</v>
      </c>
      <c r="D165">
        <f t="shared" si="56"/>
        <v>6.2466757948198559E-4</v>
      </c>
      <c r="E165">
        <f t="shared" si="57"/>
        <v>5.2070541412541083E-5</v>
      </c>
      <c r="F165">
        <f t="shared" si="58"/>
        <v>0.04</v>
      </c>
      <c r="G165">
        <f t="shared" si="59"/>
        <v>3.3960531989175591E-3</v>
      </c>
      <c r="H165">
        <f t="shared" si="60"/>
        <v>0.02</v>
      </c>
      <c r="I165">
        <f t="shared" si="61"/>
        <v>1.3209423557693283</v>
      </c>
      <c r="J165">
        <f t="shared" si="62"/>
        <v>2.7302581810990977E-5</v>
      </c>
      <c r="K165">
        <f t="shared" si="63"/>
        <v>1.78058821262547E-3</v>
      </c>
      <c r="L165">
        <f t="shared" si="64"/>
        <v>0</v>
      </c>
      <c r="M165">
        <f t="shared" si="65"/>
        <v>0.52253046003391135</v>
      </c>
      <c r="N165">
        <f t="shared" si="66"/>
        <v>116.62</v>
      </c>
      <c r="O165">
        <f t="shared" si="67"/>
        <v>2.3324000000000003</v>
      </c>
      <c r="P165">
        <f t="shared" si="68"/>
        <v>6.6047117788466414</v>
      </c>
      <c r="Q165">
        <f t="shared" si="69"/>
        <v>330.23558894233207</v>
      </c>
      <c r="R165">
        <f t="shared" si="70"/>
        <v>61.148338473601925</v>
      </c>
      <c r="S165">
        <f t="shared" si="71"/>
        <v>1.2229667694720385</v>
      </c>
      <c r="T165">
        <f t="shared" si="72"/>
        <v>3.4631036818170111</v>
      </c>
      <c r="U165">
        <f t="shared" si="73"/>
        <v>27.302581810990976</v>
      </c>
      <c r="V165">
        <f t="shared" si="74"/>
        <v>9.0162841839988087E-3</v>
      </c>
      <c r="W165">
        <f t="shared" si="75"/>
        <v>29.150669927137901</v>
      </c>
      <c r="X165">
        <f t="shared" si="76"/>
        <v>-29.346850000448772</v>
      </c>
      <c r="Y165">
        <f t="shared" si="77"/>
        <v>0.99673694261856227</v>
      </c>
      <c r="Z165">
        <f t="shared" si="78"/>
        <v>0.6911983959332505</v>
      </c>
      <c r="AA165">
        <f t="shared" si="79"/>
        <v>20.284495646003908</v>
      </c>
      <c r="AB165">
        <f t="shared" si="80"/>
        <v>42.404000152637671</v>
      </c>
      <c r="AC165">
        <f t="shared" si="81"/>
        <v>0.84808000305275344</v>
      </c>
      <c r="AD165">
        <f t="shared" si="82"/>
        <v>2.3936917098224519</v>
      </c>
      <c r="AE165">
        <f t="shared" si="83"/>
        <v>18.871500752593303</v>
      </c>
      <c r="AF165">
        <f t="shared" si="84"/>
        <v>6.2320411652583129E-3</v>
      </c>
      <c r="AG165">
        <f t="shared" si="47"/>
        <v>2737.9805360703394</v>
      </c>
      <c r="AH165">
        <f t="shared" si="48"/>
        <v>5239.8486700519798</v>
      </c>
      <c r="AI165">
        <f t="shared" si="49"/>
        <v>2737.9805360703394</v>
      </c>
      <c r="AK165" t="b">
        <f t="shared" si="85"/>
        <v>1</v>
      </c>
      <c r="AL165" t="b">
        <f t="shared" si="86"/>
        <v>1</v>
      </c>
      <c r="AM165">
        <f t="shared" si="87"/>
        <v>2737.9805360703399</v>
      </c>
      <c r="AN165" t="b">
        <f t="shared" si="88"/>
        <v>1</v>
      </c>
      <c r="AO165">
        <f t="shared" si="89"/>
        <v>-20.284495646003908</v>
      </c>
      <c r="AP165">
        <f>SUM(AO166:$AO$532)</f>
        <v>1892.4877546282873</v>
      </c>
      <c r="AQ165" t="b">
        <f t="shared" si="50"/>
        <v>1</v>
      </c>
      <c r="AR165" t="b">
        <f t="shared" si="90"/>
        <v>1</v>
      </c>
      <c r="AS165" t="b">
        <f t="shared" si="91"/>
        <v>1</v>
      </c>
      <c r="AT165" t="b">
        <f t="shared" si="93"/>
        <v>1</v>
      </c>
      <c r="AU165">
        <f t="shared" si="51"/>
        <v>5239.8486700519807</v>
      </c>
      <c r="AV165" t="b">
        <f t="shared" si="52"/>
        <v>1</v>
      </c>
      <c r="AW165" t="b">
        <f t="shared" si="53"/>
        <v>1</v>
      </c>
      <c r="AX165" t="b">
        <f t="shared" si="92"/>
        <v>1</v>
      </c>
    </row>
    <row r="166" spans="1:50" x14ac:dyDescent="0.35">
      <c r="A166">
        <v>114</v>
      </c>
      <c r="B166">
        <f t="shared" si="54"/>
        <v>9</v>
      </c>
      <c r="C166">
        <f t="shared" si="55"/>
        <v>39</v>
      </c>
      <c r="D166">
        <f t="shared" si="56"/>
        <v>6.2466757948198559E-4</v>
      </c>
      <c r="E166">
        <f t="shared" si="57"/>
        <v>5.2070541412541083E-5</v>
      </c>
      <c r="F166">
        <f t="shared" si="58"/>
        <v>0.04</v>
      </c>
      <c r="G166">
        <f t="shared" si="59"/>
        <v>3.3960531989175591E-3</v>
      </c>
      <c r="H166">
        <f t="shared" si="60"/>
        <v>0.02</v>
      </c>
      <c r="I166">
        <f t="shared" si="61"/>
        <v>1.3242001559723175</v>
      </c>
      <c r="J166">
        <f t="shared" si="62"/>
        <v>2.7208443958509923E-5</v>
      </c>
      <c r="K166">
        <f t="shared" si="63"/>
        <v>1.7744488390068855E-3</v>
      </c>
      <c r="L166">
        <f t="shared" si="64"/>
        <v>0</v>
      </c>
      <c r="M166">
        <f t="shared" si="65"/>
        <v>0.52072880275094591</v>
      </c>
      <c r="N166">
        <f t="shared" si="66"/>
        <v>116.62</v>
      </c>
      <c r="O166">
        <f t="shared" si="67"/>
        <v>2.3324000000000003</v>
      </c>
      <c r="P166">
        <f t="shared" si="68"/>
        <v>6.6210007798615873</v>
      </c>
      <c r="Q166">
        <f t="shared" si="69"/>
        <v>331.0500389930794</v>
      </c>
      <c r="R166">
        <f t="shared" si="70"/>
        <v>60.937502249154747</v>
      </c>
      <c r="S166">
        <f t="shared" si="71"/>
        <v>1.218750044983095</v>
      </c>
      <c r="T166">
        <f t="shared" si="72"/>
        <v>3.459674583385961</v>
      </c>
      <c r="U166">
        <f t="shared" si="73"/>
        <v>27.208443958509925</v>
      </c>
      <c r="V166">
        <f t="shared" si="74"/>
        <v>9.0073564334057256E-3</v>
      </c>
      <c r="W166">
        <f t="shared" si="75"/>
        <v>29.04162630584236</v>
      </c>
      <c r="X166">
        <f t="shared" si="76"/>
        <v>-29.237129960676437</v>
      </c>
      <c r="Y166">
        <f t="shared" si="77"/>
        <v>0.99673694261856227</v>
      </c>
      <c r="Z166">
        <f t="shared" si="78"/>
        <v>0.68894297590536269</v>
      </c>
      <c r="AA166">
        <f t="shared" si="79"/>
        <v>20.142715322040257</v>
      </c>
      <c r="AB166">
        <f t="shared" si="80"/>
        <v>42.119903806794603</v>
      </c>
      <c r="AC166">
        <f t="shared" si="81"/>
        <v>0.84239807613589213</v>
      </c>
      <c r="AD166">
        <f t="shared" si="82"/>
        <v>2.3835185031420698</v>
      </c>
      <c r="AE166">
        <f t="shared" si="83"/>
        <v>18.745066350530113</v>
      </c>
      <c r="AF166">
        <f t="shared" si="84"/>
        <v>6.2055549462708545E-3</v>
      </c>
      <c r="AG166">
        <f t="shared" si="47"/>
        <v>2776.1811018348358</v>
      </c>
      <c r="AH166">
        <f t="shared" si="48"/>
        <v>5331.3377081671188</v>
      </c>
      <c r="AI166">
        <f t="shared" si="49"/>
        <v>2776.1811018348358</v>
      </c>
      <c r="AK166" t="b">
        <f t="shared" si="85"/>
        <v>1</v>
      </c>
      <c r="AL166" t="b">
        <f t="shared" si="86"/>
        <v>1</v>
      </c>
      <c r="AM166">
        <f t="shared" si="87"/>
        <v>2776.1811018348358</v>
      </c>
      <c r="AN166" t="b">
        <f t="shared" si="88"/>
        <v>1</v>
      </c>
      <c r="AO166">
        <f t="shared" si="89"/>
        <v>-20.142715322040257</v>
      </c>
      <c r="AP166">
        <f>SUM(AO167:$AO$532)</f>
        <v>1912.630469950328</v>
      </c>
      <c r="AQ166" t="b">
        <f t="shared" si="50"/>
        <v>1</v>
      </c>
      <c r="AR166" t="b">
        <f t="shared" si="90"/>
        <v>1</v>
      </c>
      <c r="AS166" t="b">
        <f t="shared" si="91"/>
        <v>1</v>
      </c>
      <c r="AT166" t="b">
        <f t="shared" si="93"/>
        <v>1</v>
      </c>
      <c r="AU166">
        <f t="shared" si="51"/>
        <v>5331.3377081671188</v>
      </c>
      <c r="AV166" t="b">
        <f t="shared" si="52"/>
        <v>1</v>
      </c>
      <c r="AW166" t="b">
        <f t="shared" si="53"/>
        <v>1</v>
      </c>
      <c r="AX166" t="b">
        <f t="shared" si="92"/>
        <v>1</v>
      </c>
    </row>
    <row r="167" spans="1:50" x14ac:dyDescent="0.35">
      <c r="A167">
        <v>115</v>
      </c>
      <c r="B167">
        <f t="shared" si="54"/>
        <v>9</v>
      </c>
      <c r="C167">
        <f t="shared" si="55"/>
        <v>39</v>
      </c>
      <c r="D167">
        <f t="shared" si="56"/>
        <v>6.2466757948198559E-4</v>
      </c>
      <c r="E167">
        <f t="shared" si="57"/>
        <v>5.2070541412541083E-5</v>
      </c>
      <c r="F167">
        <f t="shared" si="58"/>
        <v>0.04</v>
      </c>
      <c r="G167">
        <f t="shared" si="59"/>
        <v>3.3960531989175591E-3</v>
      </c>
      <c r="H167">
        <f t="shared" si="60"/>
        <v>0.02</v>
      </c>
      <c r="I167">
        <f t="shared" si="61"/>
        <v>1.3274659907894719</v>
      </c>
      <c r="J167">
        <f t="shared" si="62"/>
        <v>2.7114630688346066E-5</v>
      </c>
      <c r="K167">
        <f t="shared" si="63"/>
        <v>1.7683306336225737E-3</v>
      </c>
      <c r="L167">
        <f t="shared" si="64"/>
        <v>0</v>
      </c>
      <c r="M167">
        <f t="shared" si="65"/>
        <v>0.51893335748663494</v>
      </c>
      <c r="N167">
        <f t="shared" si="66"/>
        <v>116.62</v>
      </c>
      <c r="O167">
        <f t="shared" si="67"/>
        <v>2.3324000000000003</v>
      </c>
      <c r="P167">
        <f t="shared" si="68"/>
        <v>6.6373299539473596</v>
      </c>
      <c r="Q167">
        <f t="shared" si="69"/>
        <v>331.866497697368</v>
      </c>
      <c r="R167">
        <f t="shared" si="70"/>
        <v>60.727392976815317</v>
      </c>
      <c r="S167">
        <f t="shared" si="71"/>
        <v>1.2145478595363064</v>
      </c>
      <c r="T167">
        <f t="shared" si="72"/>
        <v>3.4562488803819993</v>
      </c>
      <c r="U167">
        <f t="shared" si="73"/>
        <v>27.114630688346065</v>
      </c>
      <c r="V167">
        <f t="shared" si="74"/>
        <v>8.9984375228989843E-3</v>
      </c>
      <c r="W167">
        <f t="shared" si="75"/>
        <v>28.932967111028052</v>
      </c>
      <c r="X167">
        <f t="shared" si="76"/>
        <v>-29.12779667964033</v>
      </c>
      <c r="Y167">
        <f t="shared" si="77"/>
        <v>0.99673694261856227</v>
      </c>
      <c r="Z167">
        <f t="shared" si="78"/>
        <v>0.68669491544244499</v>
      </c>
      <c r="AA167">
        <f t="shared" si="79"/>
        <v>20.001909877950347</v>
      </c>
      <c r="AB167">
        <f t="shared" si="80"/>
        <v>41.837710836421564</v>
      </c>
      <c r="AC167">
        <f t="shared" si="81"/>
        <v>0.83675421672843131</v>
      </c>
      <c r="AD167">
        <f t="shared" si="82"/>
        <v>2.3733885326619624</v>
      </c>
      <c r="AE167">
        <f t="shared" si="83"/>
        <v>18.619479027786923</v>
      </c>
      <c r="AF167">
        <f t="shared" si="84"/>
        <v>6.1791812939012425E-3</v>
      </c>
      <c r="AG167">
        <f t="shared" si="47"/>
        <v>2814.3973930301413</v>
      </c>
      <c r="AH167">
        <f t="shared" si="48"/>
        <v>5423.4274062881486</v>
      </c>
      <c r="AI167">
        <f t="shared" si="49"/>
        <v>2814.3973930301413</v>
      </c>
      <c r="AK167" t="b">
        <f t="shared" si="85"/>
        <v>1</v>
      </c>
      <c r="AL167" t="b">
        <f t="shared" si="86"/>
        <v>1</v>
      </c>
      <c r="AM167">
        <f t="shared" si="87"/>
        <v>2814.3973930301418</v>
      </c>
      <c r="AN167" t="b">
        <f t="shared" si="88"/>
        <v>1</v>
      </c>
      <c r="AO167">
        <f t="shared" si="89"/>
        <v>-20.001909877950347</v>
      </c>
      <c r="AP167">
        <f>SUM(AO168:$AO$532)</f>
        <v>1932.6323798282779</v>
      </c>
      <c r="AQ167" t="b">
        <f t="shared" si="50"/>
        <v>1</v>
      </c>
      <c r="AR167" t="b">
        <f t="shared" si="90"/>
        <v>1</v>
      </c>
      <c r="AS167" t="b">
        <f t="shared" si="91"/>
        <v>1</v>
      </c>
      <c r="AT167" t="b">
        <f t="shared" si="93"/>
        <v>1</v>
      </c>
      <c r="AU167">
        <f t="shared" si="51"/>
        <v>5423.4274062881495</v>
      </c>
      <c r="AV167" t="b">
        <f t="shared" si="52"/>
        <v>1</v>
      </c>
      <c r="AW167" t="b">
        <f t="shared" si="53"/>
        <v>1</v>
      </c>
      <c r="AX167" t="b">
        <f t="shared" si="92"/>
        <v>1</v>
      </c>
    </row>
    <row r="168" spans="1:50" x14ac:dyDescent="0.35">
      <c r="A168">
        <v>116</v>
      </c>
      <c r="B168">
        <f t="shared" si="54"/>
        <v>9</v>
      </c>
      <c r="C168">
        <f t="shared" si="55"/>
        <v>39</v>
      </c>
      <c r="D168">
        <f t="shared" si="56"/>
        <v>6.2466757948198559E-4</v>
      </c>
      <c r="E168">
        <f t="shared" si="57"/>
        <v>5.2070541412541083E-5</v>
      </c>
      <c r="F168">
        <f t="shared" si="58"/>
        <v>0.04</v>
      </c>
      <c r="G168">
        <f t="shared" si="59"/>
        <v>3.3960531989175591E-3</v>
      </c>
      <c r="H168">
        <f t="shared" si="60"/>
        <v>0.02</v>
      </c>
      <c r="I168">
        <f t="shared" si="61"/>
        <v>1.3307398800363173</v>
      </c>
      <c r="J168">
        <f t="shared" si="62"/>
        <v>2.702114088135681E-5</v>
      </c>
      <c r="K168">
        <f t="shared" si="63"/>
        <v>1.7622335234855873E-3</v>
      </c>
      <c r="L168">
        <f t="shared" si="64"/>
        <v>0</v>
      </c>
      <c r="M168">
        <f t="shared" si="65"/>
        <v>0.51714410282226797</v>
      </c>
      <c r="N168">
        <f t="shared" si="66"/>
        <v>116.62</v>
      </c>
      <c r="O168">
        <f t="shared" si="67"/>
        <v>2.3324000000000003</v>
      </c>
      <c r="P168">
        <f t="shared" si="68"/>
        <v>6.6536994001815861</v>
      </c>
      <c r="Q168">
        <f t="shared" si="69"/>
        <v>332.68497000907934</v>
      </c>
      <c r="R168">
        <f t="shared" si="70"/>
        <v>60.518008150091369</v>
      </c>
      <c r="S168">
        <f t="shared" si="71"/>
        <v>1.2103601630018275</v>
      </c>
      <c r="T168">
        <f t="shared" si="72"/>
        <v>3.4528265694430393</v>
      </c>
      <c r="U168">
        <f t="shared" si="73"/>
        <v>27.021140881356811</v>
      </c>
      <c r="V168">
        <f t="shared" si="74"/>
        <v>8.9895274437252985E-3</v>
      </c>
      <c r="W168">
        <f t="shared" si="75"/>
        <v>28.824691008845964</v>
      </c>
      <c r="X168">
        <f t="shared" si="76"/>
        <v>-29.018848815449946</v>
      </c>
      <c r="Y168">
        <f t="shared" si="77"/>
        <v>0.99673694261856227</v>
      </c>
      <c r="Z168">
        <f t="shared" si="78"/>
        <v>0.68445419052981482</v>
      </c>
      <c r="AA168">
        <f t="shared" si="79"/>
        <v>19.862072676085869</v>
      </c>
      <c r="AB168">
        <f t="shared" si="80"/>
        <v>41.557408489372186</v>
      </c>
      <c r="AC168">
        <f t="shared" si="81"/>
        <v>0.83114816978744388</v>
      </c>
      <c r="AD168">
        <f t="shared" si="82"/>
        <v>2.3633016146279728</v>
      </c>
      <c r="AE168">
        <f t="shared" si="83"/>
        <v>18.494733109141162</v>
      </c>
      <c r="AF168">
        <f t="shared" si="84"/>
        <v>6.1529197297405542E-3</v>
      </c>
      <c r="AG168">
        <f t="shared" si="47"/>
        <v>2852.6298465540708</v>
      </c>
      <c r="AH168">
        <f t="shared" si="48"/>
        <v>5516.1217753158107</v>
      </c>
      <c r="AI168">
        <f t="shared" si="49"/>
        <v>2852.6298465540708</v>
      </c>
      <c r="AK168" t="b">
        <f t="shared" si="85"/>
        <v>1</v>
      </c>
      <c r="AL168" t="b">
        <f t="shared" si="86"/>
        <v>1</v>
      </c>
      <c r="AM168">
        <f t="shared" si="87"/>
        <v>2852.6298465540708</v>
      </c>
      <c r="AN168" t="b">
        <f t="shared" si="88"/>
        <v>1</v>
      </c>
      <c r="AO168">
        <f t="shared" si="89"/>
        <v>-19.862072676085869</v>
      </c>
      <c r="AP168">
        <f>SUM(AO169:$AO$532)</f>
        <v>1952.4944525043643</v>
      </c>
      <c r="AQ168" t="b">
        <f t="shared" si="50"/>
        <v>1</v>
      </c>
      <c r="AR168" t="b">
        <f t="shared" si="90"/>
        <v>1</v>
      </c>
      <c r="AS168" t="b">
        <f t="shared" si="91"/>
        <v>1</v>
      </c>
      <c r="AT168" t="b">
        <f t="shared" si="93"/>
        <v>1</v>
      </c>
      <c r="AU168">
        <f t="shared" si="51"/>
        <v>5516.1217753158116</v>
      </c>
      <c r="AV168" t="b">
        <f t="shared" si="52"/>
        <v>1</v>
      </c>
      <c r="AW168" t="b">
        <f t="shared" si="53"/>
        <v>1</v>
      </c>
      <c r="AX168" t="b">
        <f t="shared" si="92"/>
        <v>1</v>
      </c>
    </row>
    <row r="169" spans="1:50" x14ac:dyDescent="0.35">
      <c r="A169">
        <v>117</v>
      </c>
      <c r="B169">
        <f t="shared" si="54"/>
        <v>9</v>
      </c>
      <c r="C169">
        <f t="shared" si="55"/>
        <v>39</v>
      </c>
      <c r="D169">
        <f t="shared" si="56"/>
        <v>6.2466757948198559E-4</v>
      </c>
      <c r="E169">
        <f t="shared" si="57"/>
        <v>5.2070541412541083E-5</v>
      </c>
      <c r="F169">
        <f t="shared" si="58"/>
        <v>0.04</v>
      </c>
      <c r="G169">
        <f t="shared" si="59"/>
        <v>3.3960531989175591E-3</v>
      </c>
      <c r="H169">
        <f t="shared" si="60"/>
        <v>0.02</v>
      </c>
      <c r="I169">
        <f t="shared" si="61"/>
        <v>1.3340218435772497</v>
      </c>
      <c r="J169">
        <f t="shared" si="62"/>
        <v>2.6927973422258308E-5</v>
      </c>
      <c r="K169">
        <f t="shared" si="63"/>
        <v>1.7561574358606331E-3</v>
      </c>
      <c r="L169">
        <f t="shared" si="64"/>
        <v>0</v>
      </c>
      <c r="M169">
        <f t="shared" si="65"/>
        <v>0.51536101741298501</v>
      </c>
      <c r="N169">
        <f t="shared" si="66"/>
        <v>116.62</v>
      </c>
      <c r="O169">
        <f t="shared" si="67"/>
        <v>2.3324000000000003</v>
      </c>
      <c r="P169">
        <f t="shared" si="68"/>
        <v>6.6701092178862487</v>
      </c>
      <c r="Q169">
        <f t="shared" si="69"/>
        <v>333.50546089431242</v>
      </c>
      <c r="R169">
        <f t="shared" si="70"/>
        <v>60.309345271132891</v>
      </c>
      <c r="S169">
        <f t="shared" si="71"/>
        <v>1.2061869054226579</v>
      </c>
      <c r="T169">
        <f t="shared" si="72"/>
        <v>3.4494076472103234</v>
      </c>
      <c r="U169">
        <f t="shared" si="73"/>
        <v>26.927973422258308</v>
      </c>
      <c r="V169">
        <f t="shared" si="74"/>
        <v>8.980626187140052E-3</v>
      </c>
      <c r="W169">
        <f t="shared" si="75"/>
        <v>28.716796670054467</v>
      </c>
      <c r="X169">
        <f t="shared" si="76"/>
        <v>-28.910285030849892</v>
      </c>
      <c r="Y169">
        <f t="shared" si="77"/>
        <v>0.99673694261856227</v>
      </c>
      <c r="Z169">
        <f t="shared" si="78"/>
        <v>0.68222077723115049</v>
      </c>
      <c r="AA169">
        <f t="shared" si="79"/>
        <v>19.723197123720514</v>
      </c>
      <c r="AB169">
        <f t="shared" si="80"/>
        <v>41.278984098936377</v>
      </c>
      <c r="AC169">
        <f t="shared" si="81"/>
        <v>0.82557968197872766</v>
      </c>
      <c r="AD169">
        <f t="shared" si="82"/>
        <v>2.3532575660669011</v>
      </c>
      <c r="AE169">
        <f t="shared" si="83"/>
        <v>18.370822957392825</v>
      </c>
      <c r="AF169">
        <f t="shared" si="84"/>
        <v>6.1267697774131094E-3</v>
      </c>
      <c r="AG169">
        <f t="shared" si="47"/>
        <v>2890.8788993974731</v>
      </c>
      <c r="AH169">
        <f t="shared" si="48"/>
        <v>5609.4248531042167</v>
      </c>
      <c r="AI169">
        <f t="shared" si="49"/>
        <v>2890.8788993974731</v>
      </c>
      <c r="AK169" t="b">
        <f t="shared" si="85"/>
        <v>1</v>
      </c>
      <c r="AL169" t="b">
        <f t="shared" si="86"/>
        <v>1</v>
      </c>
      <c r="AM169">
        <f t="shared" si="87"/>
        <v>2890.8788993974727</v>
      </c>
      <c r="AN169" t="b">
        <f t="shared" si="88"/>
        <v>1</v>
      </c>
      <c r="AO169">
        <f t="shared" si="89"/>
        <v>-19.723197123720514</v>
      </c>
      <c r="AP169">
        <f>SUM(AO170:$AO$532)</f>
        <v>1972.2176496280845</v>
      </c>
      <c r="AQ169" t="b">
        <f t="shared" si="50"/>
        <v>1</v>
      </c>
      <c r="AR169" t="b">
        <f t="shared" si="90"/>
        <v>1</v>
      </c>
      <c r="AS169" t="b">
        <f t="shared" si="91"/>
        <v>1</v>
      </c>
      <c r="AT169" t="b">
        <f t="shared" si="93"/>
        <v>1</v>
      </c>
      <c r="AU169">
        <f t="shared" si="51"/>
        <v>5609.4248531042167</v>
      </c>
      <c r="AV169" t="b">
        <f t="shared" si="52"/>
        <v>1</v>
      </c>
      <c r="AW169" t="b">
        <f t="shared" si="53"/>
        <v>1</v>
      </c>
      <c r="AX169" t="b">
        <f t="shared" si="92"/>
        <v>1</v>
      </c>
    </row>
    <row r="170" spans="1:50" x14ac:dyDescent="0.35">
      <c r="A170">
        <v>118</v>
      </c>
      <c r="B170">
        <f t="shared" si="54"/>
        <v>9</v>
      </c>
      <c r="C170">
        <f t="shared" si="55"/>
        <v>39</v>
      </c>
      <c r="D170">
        <f t="shared" si="56"/>
        <v>6.2466757948198559E-4</v>
      </c>
      <c r="E170">
        <f t="shared" si="57"/>
        <v>5.2070541412541083E-5</v>
      </c>
      <c r="F170">
        <f t="shared" si="58"/>
        <v>0.04</v>
      </c>
      <c r="G170">
        <f t="shared" si="59"/>
        <v>3.3960531989175591E-3</v>
      </c>
      <c r="H170">
        <f t="shared" si="60"/>
        <v>0.02</v>
      </c>
      <c r="I170">
        <f t="shared" si="61"/>
        <v>1.3373119013256571</v>
      </c>
      <c r="J170">
        <f t="shared" si="62"/>
        <v>2.6835127199612141E-5</v>
      </c>
      <c r="K170">
        <f t="shared" si="63"/>
        <v>1.7501022982632061E-3</v>
      </c>
      <c r="L170">
        <f t="shared" si="64"/>
        <v>0</v>
      </c>
      <c r="M170">
        <f t="shared" si="65"/>
        <v>0.5135840799875222</v>
      </c>
      <c r="N170">
        <f t="shared" si="66"/>
        <v>116.62</v>
      </c>
      <c r="O170">
        <f t="shared" si="67"/>
        <v>2.3324000000000003</v>
      </c>
      <c r="P170">
        <f t="shared" si="68"/>
        <v>6.6865595066282859</v>
      </c>
      <c r="Q170">
        <f t="shared" si="69"/>
        <v>334.32797533141428</v>
      </c>
      <c r="R170">
        <f t="shared" si="70"/>
        <v>60.101401850702317</v>
      </c>
      <c r="S170">
        <f t="shared" si="71"/>
        <v>1.2020280370140464</v>
      </c>
      <c r="T170">
        <f t="shared" si="72"/>
        <v>3.4459921103284206</v>
      </c>
      <c r="U170">
        <f t="shared" si="73"/>
        <v>26.835127199612142</v>
      </c>
      <c r="V170">
        <f t="shared" si="74"/>
        <v>8.9717337444072918E-3</v>
      </c>
      <c r="W170">
        <f t="shared" si="75"/>
        <v>28.609282770003304</v>
      </c>
      <c r="X170">
        <f t="shared" si="76"/>
        <v>-28.802103993203779</v>
      </c>
      <c r="Y170">
        <f t="shared" si="77"/>
        <v>0.99673694261856227</v>
      </c>
      <c r="Z170">
        <f t="shared" si="78"/>
        <v>0.67999465168823625</v>
      </c>
      <c r="AA170">
        <f t="shared" si="79"/>
        <v>19.585276672746957</v>
      </c>
      <c r="AB170">
        <f t="shared" si="80"/>
        <v>41.002425083267838</v>
      </c>
      <c r="AC170">
        <f t="shared" si="81"/>
        <v>0.82004850166535681</v>
      </c>
      <c r="AD170">
        <f t="shared" si="82"/>
        <v>2.3432562047831844</v>
      </c>
      <c r="AE170">
        <f t="shared" si="83"/>
        <v>18.247742973109773</v>
      </c>
      <c r="AF170">
        <f t="shared" si="84"/>
        <v>6.1007309625678323E-3</v>
      </c>
      <c r="AG170">
        <f t="shared" si="47"/>
        <v>2929.1449886491537</v>
      </c>
      <c r="AH170">
        <f t="shared" si="48"/>
        <v>5703.3407046423999</v>
      </c>
      <c r="AI170">
        <f t="shared" si="49"/>
        <v>2929.1449886491537</v>
      </c>
      <c r="AK170" t="b">
        <f t="shared" si="85"/>
        <v>1</v>
      </c>
      <c r="AL170" t="b">
        <f t="shared" si="86"/>
        <v>1</v>
      </c>
      <c r="AM170">
        <f t="shared" si="87"/>
        <v>2929.1449886491537</v>
      </c>
      <c r="AN170" t="b">
        <f t="shared" si="88"/>
        <v>1</v>
      </c>
      <c r="AO170">
        <f t="shared" si="89"/>
        <v>-19.585276672746961</v>
      </c>
      <c r="AP170">
        <f>SUM(AO171:$AO$532)</f>
        <v>1991.8029263008311</v>
      </c>
      <c r="AQ170" t="b">
        <f t="shared" si="50"/>
        <v>1</v>
      </c>
      <c r="AR170" t="b">
        <f t="shared" si="90"/>
        <v>1</v>
      </c>
      <c r="AS170" t="b">
        <f t="shared" si="91"/>
        <v>1</v>
      </c>
      <c r="AT170" t="b">
        <f t="shared" si="93"/>
        <v>1</v>
      </c>
      <c r="AU170">
        <f t="shared" si="51"/>
        <v>5703.3407046423999</v>
      </c>
      <c r="AV170" t="b">
        <f t="shared" si="52"/>
        <v>1</v>
      </c>
      <c r="AW170" t="b">
        <f t="shared" si="53"/>
        <v>1</v>
      </c>
      <c r="AX170" t="b">
        <f t="shared" si="92"/>
        <v>1</v>
      </c>
    </row>
    <row r="171" spans="1:50" x14ac:dyDescent="0.35">
      <c r="A171">
        <v>119</v>
      </c>
      <c r="B171">
        <f t="shared" si="54"/>
        <v>9</v>
      </c>
      <c r="C171">
        <f t="shared" si="55"/>
        <v>39</v>
      </c>
      <c r="D171">
        <f t="shared" si="56"/>
        <v>6.2466757948198559E-4</v>
      </c>
      <c r="E171">
        <f t="shared" si="57"/>
        <v>5.2070541412541083E-5</v>
      </c>
      <c r="F171">
        <f t="shared" si="58"/>
        <v>0.04</v>
      </c>
      <c r="G171">
        <f t="shared" si="59"/>
        <v>3.3960531989175591E-3</v>
      </c>
      <c r="H171">
        <f t="shared" si="60"/>
        <v>0.02</v>
      </c>
      <c r="I171">
        <f t="shared" si="61"/>
        <v>1.3406100732440387</v>
      </c>
      <c r="J171">
        <f t="shared" si="62"/>
        <v>2.6742601105812087E-5</v>
      </c>
      <c r="K171">
        <f t="shared" si="63"/>
        <v>1.7440680384587235E-3</v>
      </c>
      <c r="L171">
        <f t="shared" si="64"/>
        <v>0</v>
      </c>
      <c r="M171">
        <f t="shared" si="65"/>
        <v>0.51181326934795768</v>
      </c>
      <c r="N171">
        <f t="shared" si="66"/>
        <v>116.62</v>
      </c>
      <c r="O171">
        <f t="shared" si="67"/>
        <v>2.3324000000000003</v>
      </c>
      <c r="P171">
        <f t="shared" si="68"/>
        <v>6.703050366220193</v>
      </c>
      <c r="Q171">
        <f t="shared" si="69"/>
        <v>335.15251831100966</v>
      </c>
      <c r="R171">
        <f t="shared" si="70"/>
        <v>59.894175408144839</v>
      </c>
      <c r="S171">
        <f t="shared" si="71"/>
        <v>1.1978835081628969</v>
      </c>
      <c r="T171">
        <f t="shared" si="72"/>
        <v>3.4425799554452214</v>
      </c>
      <c r="U171">
        <f t="shared" si="73"/>
        <v>26.742601105812088</v>
      </c>
      <c r="V171">
        <f t="shared" si="74"/>
        <v>8.9628501067997128E-3</v>
      </c>
      <c r="W171">
        <f t="shared" si="75"/>
        <v>28.502147988617835</v>
      </c>
      <c r="X171">
        <f t="shared" si="76"/>
        <v>-28.69430437447836</v>
      </c>
      <c r="Y171">
        <f t="shared" si="77"/>
        <v>0.99673694261856227</v>
      </c>
      <c r="Z171">
        <f t="shared" si="78"/>
        <v>0.67777579012070677</v>
      </c>
      <c r="AA171">
        <f t="shared" si="79"/>
        <v>19.44830481937613</v>
      </c>
      <c r="AB171">
        <f t="shared" si="80"/>
        <v>40.727718944815578</v>
      </c>
      <c r="AC171">
        <f t="shared" si="81"/>
        <v>0.81455437889631155</v>
      </c>
      <c r="AD171">
        <f t="shared" si="82"/>
        <v>2.3332973493555924</v>
      </c>
      <c r="AE171">
        <f t="shared" si="83"/>
        <v>18.125487594374675</v>
      </c>
      <c r="AF171">
        <f t="shared" si="84"/>
        <v>6.074802812869636E-3</v>
      </c>
      <c r="AG171">
        <f t="shared" si="47"/>
        <v>2967.4285515008014</v>
      </c>
      <c r="AH171">
        <f t="shared" si="48"/>
        <v>5797.8734222370986</v>
      </c>
      <c r="AI171">
        <f t="shared" si="49"/>
        <v>2967.4285515008014</v>
      </c>
      <c r="AK171" t="b">
        <f t="shared" si="85"/>
        <v>1</v>
      </c>
      <c r="AL171" t="b">
        <f t="shared" si="86"/>
        <v>1</v>
      </c>
      <c r="AM171">
        <f t="shared" si="87"/>
        <v>2967.4285515008019</v>
      </c>
      <c r="AN171" t="b">
        <f t="shared" si="88"/>
        <v>1</v>
      </c>
      <c r="AO171">
        <f t="shared" si="89"/>
        <v>-19.44830481937613</v>
      </c>
      <c r="AP171">
        <f>SUM(AO172:$AO$532)</f>
        <v>2011.2512311202076</v>
      </c>
      <c r="AQ171" t="b">
        <f t="shared" si="50"/>
        <v>1</v>
      </c>
      <c r="AR171" t="b">
        <f t="shared" si="90"/>
        <v>1</v>
      </c>
      <c r="AS171" t="b">
        <f t="shared" si="91"/>
        <v>1</v>
      </c>
      <c r="AT171" t="b">
        <f t="shared" si="93"/>
        <v>1</v>
      </c>
      <c r="AU171">
        <f t="shared" si="51"/>
        <v>5797.8734222370986</v>
      </c>
      <c r="AV171" t="b">
        <f t="shared" si="52"/>
        <v>1</v>
      </c>
      <c r="AW171" t="b">
        <f t="shared" si="53"/>
        <v>1</v>
      </c>
      <c r="AX171" t="b">
        <f t="shared" si="92"/>
        <v>1</v>
      </c>
    </row>
    <row r="172" spans="1:50" x14ac:dyDescent="0.35">
      <c r="A172">
        <v>120</v>
      </c>
      <c r="B172">
        <f t="shared" si="54"/>
        <v>9</v>
      </c>
      <c r="C172">
        <f t="shared" si="55"/>
        <v>39</v>
      </c>
      <c r="D172">
        <f t="shared" si="56"/>
        <v>6.2466757948198559E-4</v>
      </c>
      <c r="E172">
        <f t="shared" si="57"/>
        <v>5.2070541412541083E-5</v>
      </c>
      <c r="F172">
        <f t="shared" si="58"/>
        <v>0.04</v>
      </c>
      <c r="G172">
        <f t="shared" si="59"/>
        <v>3.3960531989175591E-3</v>
      </c>
      <c r="H172">
        <f t="shared" si="60"/>
        <v>0.02</v>
      </c>
      <c r="I172">
        <f t="shared" si="61"/>
        <v>1.3439163793441258</v>
      </c>
      <c r="J172">
        <f t="shared" si="62"/>
        <v>2.6650394037070873E-5</v>
      </c>
      <c r="K172">
        <f t="shared" si="63"/>
        <v>1.7380545844616641E-3</v>
      </c>
      <c r="L172">
        <f t="shared" si="64"/>
        <v>0</v>
      </c>
      <c r="M172">
        <f t="shared" si="65"/>
        <v>0.510048564369459</v>
      </c>
      <c r="N172">
        <f t="shared" si="66"/>
        <v>116.62</v>
      </c>
      <c r="O172">
        <f t="shared" si="67"/>
        <v>2.3324000000000003</v>
      </c>
      <c r="P172">
        <f t="shared" si="68"/>
        <v>6.7195818967206291</v>
      </c>
      <c r="Q172">
        <f t="shared" si="69"/>
        <v>335.97909483603144</v>
      </c>
      <c r="R172">
        <f t="shared" si="70"/>
        <v>59.687663471358825</v>
      </c>
      <c r="S172">
        <f t="shared" si="71"/>
        <v>1.1937532694271764</v>
      </c>
      <c r="T172">
        <f t="shared" si="72"/>
        <v>3.4391711792119355</v>
      </c>
      <c r="U172">
        <f t="shared" si="73"/>
        <v>26.650394037070875</v>
      </c>
      <c r="V172">
        <f t="shared" si="74"/>
        <v>8.9539752655986415E-3</v>
      </c>
      <c r="W172">
        <f t="shared" si="75"/>
        <v>28.395391010383243</v>
      </c>
      <c r="X172">
        <f t="shared" si="76"/>
        <v>-28.586884851227676</v>
      </c>
      <c r="Y172">
        <f t="shared" si="77"/>
        <v>0.99673694261856227</v>
      </c>
      <c r="Z172">
        <f t="shared" si="78"/>
        <v>0.67556416882579362</v>
      </c>
      <c r="AA172">
        <f t="shared" si="79"/>
        <v>19.312275103838292</v>
      </c>
      <c r="AB172">
        <f t="shared" si="80"/>
        <v>40.454853269759077</v>
      </c>
      <c r="AC172">
        <f t="shared" si="81"/>
        <v>0.80909706539518145</v>
      </c>
      <c r="AD172">
        <f t="shared" si="82"/>
        <v>2.3233808191339356</v>
      </c>
      <c r="AE172">
        <f t="shared" si="83"/>
        <v>18.004051296533671</v>
      </c>
      <c r="AF172">
        <f t="shared" si="84"/>
        <v>6.048984857990861E-3</v>
      </c>
      <c r="AG172">
        <f t="shared" si="47"/>
        <v>3005.7300252519103</v>
      </c>
      <c r="AH172">
        <f t="shared" si="48"/>
        <v>5893.0271256967571</v>
      </c>
      <c r="AI172">
        <f t="shared" si="49"/>
        <v>3005.7300252519103</v>
      </c>
      <c r="AK172" t="b">
        <f t="shared" si="85"/>
        <v>1</v>
      </c>
      <c r="AL172" t="b">
        <f t="shared" si="86"/>
        <v>1</v>
      </c>
      <c r="AM172">
        <f t="shared" si="87"/>
        <v>3005.7300252519103</v>
      </c>
      <c r="AN172" t="b">
        <f t="shared" si="88"/>
        <v>1</v>
      </c>
      <c r="AO172">
        <f t="shared" si="89"/>
        <v>-19.312275103838292</v>
      </c>
      <c r="AP172">
        <f>SUM(AO173:$AO$532)</f>
        <v>2030.5635062240458</v>
      </c>
      <c r="AQ172" t="b">
        <f t="shared" si="50"/>
        <v>1</v>
      </c>
      <c r="AR172" t="b">
        <f t="shared" si="90"/>
        <v>1</v>
      </c>
      <c r="AS172" t="b">
        <f t="shared" si="91"/>
        <v>1</v>
      </c>
      <c r="AT172" t="b">
        <f t="shared" si="93"/>
        <v>1</v>
      </c>
      <c r="AU172">
        <f t="shared" si="51"/>
        <v>5893.027125696758</v>
      </c>
      <c r="AV172" t="b">
        <f t="shared" si="52"/>
        <v>1</v>
      </c>
      <c r="AW172" t="b">
        <f t="shared" si="53"/>
        <v>1</v>
      </c>
      <c r="AX172" t="b">
        <f t="shared" si="92"/>
        <v>1</v>
      </c>
    </row>
    <row r="173" spans="1:50" x14ac:dyDescent="0.35">
      <c r="A173">
        <v>121</v>
      </c>
      <c r="B173">
        <f t="shared" si="54"/>
        <v>10</v>
      </c>
      <c r="C173">
        <f t="shared" si="55"/>
        <v>40</v>
      </c>
      <c r="D173">
        <f t="shared" si="56"/>
        <v>6.7212306614972128E-4</v>
      </c>
      <c r="E173">
        <f t="shared" si="57"/>
        <v>5.6027517243317781E-5</v>
      </c>
      <c r="F173">
        <f t="shared" si="58"/>
        <v>0.04</v>
      </c>
      <c r="G173">
        <f t="shared" si="59"/>
        <v>3.3960531989175591E-3</v>
      </c>
      <c r="H173">
        <f t="shared" si="60"/>
        <v>0.02</v>
      </c>
      <c r="I173">
        <f t="shared" si="61"/>
        <v>1.3472308396870059</v>
      </c>
      <c r="J173">
        <f t="shared" si="62"/>
        <v>2.8576754735139344E-5</v>
      </c>
      <c r="K173">
        <f t="shared" si="63"/>
        <v>1.7320550104508768E-3</v>
      </c>
      <c r="L173">
        <f t="shared" si="64"/>
        <v>0</v>
      </c>
      <c r="M173">
        <f t="shared" si="65"/>
        <v>0.50828793260427296</v>
      </c>
      <c r="N173">
        <f t="shared" si="66"/>
        <v>116.62</v>
      </c>
      <c r="O173">
        <f t="shared" si="67"/>
        <v>2.3324000000000003</v>
      </c>
      <c r="P173">
        <f t="shared" si="68"/>
        <v>6.7361541984350293</v>
      </c>
      <c r="Q173">
        <f t="shared" si="69"/>
        <v>336.80770992175144</v>
      </c>
      <c r="R173">
        <f t="shared" si="70"/>
        <v>59.481863576766308</v>
      </c>
      <c r="S173">
        <f t="shared" si="71"/>
        <v>1.1896372715353263</v>
      </c>
      <c r="T173">
        <f t="shared" si="72"/>
        <v>3.4357657782830904</v>
      </c>
      <c r="U173">
        <f t="shared" si="73"/>
        <v>28.576754735139343</v>
      </c>
      <c r="V173">
        <f t="shared" si="74"/>
        <v>9.6248713193378497E-3</v>
      </c>
      <c r="W173">
        <f t="shared" si="75"/>
        <v>26.27008092048921</v>
      </c>
      <c r="X173">
        <f t="shared" si="76"/>
        <v>-26.460914500737587</v>
      </c>
      <c r="Y173">
        <f t="shared" si="77"/>
        <v>0.99673694261856227</v>
      </c>
      <c r="Z173">
        <f t="shared" si="78"/>
        <v>0.67335976417807175</v>
      </c>
      <c r="AA173">
        <f t="shared" si="79"/>
        <v>17.817715148152782</v>
      </c>
      <c r="AB173">
        <f t="shared" si="80"/>
        <v>40.183815727447382</v>
      </c>
      <c r="AC173">
        <f t="shared" si="81"/>
        <v>0.80367631454894761</v>
      </c>
      <c r="AD173">
        <f t="shared" si="82"/>
        <v>2.3135064342357907</v>
      </c>
      <c r="AE173">
        <f t="shared" si="83"/>
        <v>19.242436829428023</v>
      </c>
      <c r="AF173">
        <f t="shared" si="84"/>
        <v>6.4810010818336207E-3</v>
      </c>
      <c r="AG173">
        <f t="shared" si="47"/>
        <v>3042.0309177108647</v>
      </c>
      <c r="AH173">
        <f t="shared" si="48"/>
        <v>5984.857641857956</v>
      </c>
      <c r="AI173">
        <f t="shared" si="49"/>
        <v>3042.0309177108647</v>
      </c>
      <c r="AK173" t="b">
        <f t="shared" si="85"/>
        <v>1</v>
      </c>
      <c r="AL173" t="b">
        <f t="shared" si="86"/>
        <v>1</v>
      </c>
      <c r="AM173">
        <f t="shared" si="87"/>
        <v>3042.0309177108652</v>
      </c>
      <c r="AN173" t="b">
        <f t="shared" si="88"/>
        <v>1</v>
      </c>
      <c r="AO173">
        <f t="shared" si="89"/>
        <v>-17.817715148152782</v>
      </c>
      <c r="AP173">
        <f>SUM(AO174:$AO$532)</f>
        <v>2048.3812213721985</v>
      </c>
      <c r="AQ173" t="b">
        <f t="shared" si="50"/>
        <v>1</v>
      </c>
      <c r="AR173" t="b">
        <f t="shared" si="90"/>
        <v>1</v>
      </c>
      <c r="AS173" t="b">
        <f t="shared" si="91"/>
        <v>1</v>
      </c>
      <c r="AT173" t="b">
        <f t="shared" si="93"/>
        <v>1</v>
      </c>
      <c r="AU173">
        <f t="shared" si="51"/>
        <v>5984.857641857956</v>
      </c>
      <c r="AV173" t="b">
        <f t="shared" si="52"/>
        <v>1</v>
      </c>
      <c r="AW173" t="b">
        <f t="shared" si="53"/>
        <v>1</v>
      </c>
      <c r="AX173" t="b">
        <f t="shared" si="92"/>
        <v>1</v>
      </c>
    </row>
    <row r="174" spans="1:50" x14ac:dyDescent="0.35">
      <c r="A174">
        <v>122</v>
      </c>
      <c r="B174">
        <f t="shared" si="54"/>
        <v>10</v>
      </c>
      <c r="C174">
        <f t="shared" si="55"/>
        <v>40</v>
      </c>
      <c r="D174">
        <f t="shared" si="56"/>
        <v>6.7212306614972128E-4</v>
      </c>
      <c r="E174">
        <f t="shared" si="57"/>
        <v>5.6027517243317781E-5</v>
      </c>
      <c r="F174">
        <f t="shared" si="58"/>
        <v>0.04</v>
      </c>
      <c r="G174">
        <f t="shared" si="59"/>
        <v>3.3960531989175591E-3</v>
      </c>
      <c r="H174">
        <f t="shared" si="60"/>
        <v>0.02</v>
      </c>
      <c r="I174">
        <f t="shared" si="61"/>
        <v>1.3505534743832412</v>
      </c>
      <c r="J174">
        <f t="shared" si="62"/>
        <v>2.8478110908556249E-5</v>
      </c>
      <c r="K174">
        <f t="shared" si="63"/>
        <v>1.7260761463122837E-3</v>
      </c>
      <c r="L174">
        <f t="shared" si="64"/>
        <v>0</v>
      </c>
      <c r="M174">
        <f t="shared" si="65"/>
        <v>0.50653337834705214</v>
      </c>
      <c r="N174">
        <f t="shared" si="66"/>
        <v>116.62</v>
      </c>
      <c r="O174">
        <f t="shared" si="67"/>
        <v>2.3324000000000003</v>
      </c>
      <c r="P174">
        <f t="shared" si="68"/>
        <v>6.7527673719162067</v>
      </c>
      <c r="Q174">
        <f t="shared" si="69"/>
        <v>337.63836859581033</v>
      </c>
      <c r="R174">
        <f t="shared" si="70"/>
        <v>59.276538700310319</v>
      </c>
      <c r="S174">
        <f t="shared" si="71"/>
        <v>1.1855307740062064</v>
      </c>
      <c r="T174">
        <f t="shared" si="72"/>
        <v>3.4323501668288783</v>
      </c>
      <c r="U174">
        <f t="shared" si="73"/>
        <v>28.47811090855625</v>
      </c>
      <c r="V174">
        <f t="shared" si="74"/>
        <v>9.6153029078554809E-3</v>
      </c>
      <c r="W174">
        <f t="shared" si="75"/>
        <v>26.170931548011133</v>
      </c>
      <c r="X174">
        <f t="shared" si="76"/>
        <v>-26.361106391647507</v>
      </c>
      <c r="Y174">
        <f t="shared" si="77"/>
        <v>0.99673694261856227</v>
      </c>
      <c r="Z174">
        <f t="shared" si="78"/>
        <v>0.67116255262920732</v>
      </c>
      <c r="AA174">
        <f t="shared" si="79"/>
        <v>17.692587455948253</v>
      </c>
      <c r="AB174">
        <f t="shared" si="80"/>
        <v>39.914436120533303</v>
      </c>
      <c r="AC174">
        <f t="shared" si="81"/>
        <v>0.79828872241066606</v>
      </c>
      <c r="AD174">
        <f t="shared" si="82"/>
        <v>2.3036648994861557</v>
      </c>
      <c r="AE174">
        <f t="shared" si="83"/>
        <v>19.113441611444287</v>
      </c>
      <c r="AF174">
        <f t="shared" si="84"/>
        <v>6.4534312439393244E-3</v>
      </c>
      <c r="AG174">
        <f t="shared" si="47"/>
        <v>3078.3508417365015</v>
      </c>
      <c r="AH174">
        <f t="shared" si="48"/>
        <v>6077.2911980291346</v>
      </c>
      <c r="AI174">
        <f t="shared" si="49"/>
        <v>3078.3508417365015</v>
      </c>
      <c r="AK174" t="b">
        <f t="shared" si="85"/>
        <v>1</v>
      </c>
      <c r="AL174" t="b">
        <f t="shared" si="86"/>
        <v>1</v>
      </c>
      <c r="AM174">
        <f t="shared" si="87"/>
        <v>3078.3508417365019</v>
      </c>
      <c r="AN174" t="b">
        <f t="shared" si="88"/>
        <v>1</v>
      </c>
      <c r="AO174">
        <f t="shared" si="89"/>
        <v>-17.692587455948253</v>
      </c>
      <c r="AP174">
        <f>SUM(AO175:$AO$532)</f>
        <v>2066.0738088281464</v>
      </c>
      <c r="AQ174" t="b">
        <f t="shared" si="50"/>
        <v>1</v>
      </c>
      <c r="AR174" t="b">
        <f t="shared" si="90"/>
        <v>1</v>
      </c>
      <c r="AS174" t="b">
        <f t="shared" si="91"/>
        <v>1</v>
      </c>
      <c r="AT174" t="b">
        <f t="shared" si="93"/>
        <v>1</v>
      </c>
      <c r="AU174">
        <f t="shared" si="51"/>
        <v>6077.2911980291356</v>
      </c>
      <c r="AV174" t="b">
        <f t="shared" si="52"/>
        <v>1</v>
      </c>
      <c r="AW174" t="b">
        <f t="shared" si="53"/>
        <v>1</v>
      </c>
      <c r="AX174" t="b">
        <f t="shared" si="92"/>
        <v>1</v>
      </c>
    </row>
    <row r="175" spans="1:50" x14ac:dyDescent="0.35">
      <c r="A175">
        <v>123</v>
      </c>
      <c r="B175">
        <f t="shared" si="54"/>
        <v>10</v>
      </c>
      <c r="C175">
        <f t="shared" si="55"/>
        <v>40</v>
      </c>
      <c r="D175">
        <f t="shared" si="56"/>
        <v>6.7212306614972128E-4</v>
      </c>
      <c r="E175">
        <f t="shared" si="57"/>
        <v>5.6027517243317781E-5</v>
      </c>
      <c r="F175">
        <f t="shared" si="58"/>
        <v>0.04</v>
      </c>
      <c r="G175">
        <f t="shared" si="59"/>
        <v>3.3960531989175591E-3</v>
      </c>
      <c r="H175">
        <f t="shared" si="60"/>
        <v>0.02</v>
      </c>
      <c r="I175">
        <f t="shared" si="61"/>
        <v>1.3538843035929922</v>
      </c>
      <c r="J175">
        <f t="shared" si="62"/>
        <v>2.8379807589655472E-5</v>
      </c>
      <c r="K175">
        <f t="shared" si="63"/>
        <v>1.7201179205576752E-3</v>
      </c>
      <c r="L175">
        <f t="shared" si="64"/>
        <v>0</v>
      </c>
      <c r="M175">
        <f t="shared" si="65"/>
        <v>0.50478488061890481</v>
      </c>
      <c r="N175">
        <f t="shared" si="66"/>
        <v>116.62</v>
      </c>
      <c r="O175">
        <f t="shared" si="67"/>
        <v>2.3324000000000003</v>
      </c>
      <c r="P175">
        <f t="shared" si="68"/>
        <v>6.7694215179649611</v>
      </c>
      <c r="Q175">
        <f t="shared" si="69"/>
        <v>338.47107589824805</v>
      </c>
      <c r="R175">
        <f t="shared" si="70"/>
        <v>59.071922582833224</v>
      </c>
      <c r="S175">
        <f t="shared" si="71"/>
        <v>1.1814384516566645</v>
      </c>
      <c r="T175">
        <f t="shared" si="72"/>
        <v>3.4289379509500217</v>
      </c>
      <c r="U175">
        <f t="shared" si="73"/>
        <v>28.379807589655471</v>
      </c>
      <c r="V175">
        <f t="shared" si="74"/>
        <v>9.6057440086559538E-3</v>
      </c>
      <c r="W175">
        <f t="shared" si="75"/>
        <v>26.072132846562408</v>
      </c>
      <c r="X175">
        <f t="shared" si="76"/>
        <v>-26.261651227473397</v>
      </c>
      <c r="Y175">
        <f t="shared" si="77"/>
        <v>0.99673694261856227</v>
      </c>
      <c r="Z175">
        <f t="shared" si="78"/>
        <v>0.66897251070770603</v>
      </c>
      <c r="AA175">
        <f t="shared" si="79"/>
        <v>17.568322756972989</v>
      </c>
      <c r="AB175">
        <f t="shared" si="80"/>
        <v>39.646862349409261</v>
      </c>
      <c r="AC175">
        <f t="shared" si="81"/>
        <v>0.79293724698818535</v>
      </c>
      <c r="AD175">
        <f t="shared" si="82"/>
        <v>2.2938652301079729</v>
      </c>
      <c r="AE175">
        <f t="shared" si="83"/>
        <v>18.985311136653433</v>
      </c>
      <c r="AF175">
        <f t="shared" si="84"/>
        <v>6.4259786866860784E-3</v>
      </c>
      <c r="AG175">
        <f t="shared" si="47"/>
        <v>3114.6902125781335</v>
      </c>
      <c r="AH175">
        <f t="shared" si="48"/>
        <v>6170.3318228534999</v>
      </c>
      <c r="AI175">
        <f t="shared" si="49"/>
        <v>3114.6902125781335</v>
      </c>
      <c r="AK175" t="b">
        <f t="shared" si="85"/>
        <v>1</v>
      </c>
      <c r="AL175" t="b">
        <f t="shared" si="86"/>
        <v>1</v>
      </c>
      <c r="AM175">
        <f t="shared" si="87"/>
        <v>3114.690212578133</v>
      </c>
      <c r="AN175" t="b">
        <f t="shared" si="88"/>
        <v>1</v>
      </c>
      <c r="AO175">
        <f t="shared" si="89"/>
        <v>-17.568322756972989</v>
      </c>
      <c r="AP175">
        <f>SUM(AO176:$AO$532)</f>
        <v>2083.6421315851189</v>
      </c>
      <c r="AQ175" t="b">
        <f t="shared" si="50"/>
        <v>1</v>
      </c>
      <c r="AR175" t="b">
        <f t="shared" si="90"/>
        <v>1</v>
      </c>
      <c r="AS175" t="b">
        <f t="shared" si="91"/>
        <v>1</v>
      </c>
      <c r="AT175" t="b">
        <f t="shared" si="93"/>
        <v>1</v>
      </c>
      <c r="AU175">
        <f t="shared" si="51"/>
        <v>6170.3318228534999</v>
      </c>
      <c r="AV175" t="b">
        <f t="shared" si="52"/>
        <v>1</v>
      </c>
      <c r="AW175" t="b">
        <f t="shared" si="53"/>
        <v>1</v>
      </c>
      <c r="AX175" t="b">
        <f t="shared" si="92"/>
        <v>1</v>
      </c>
    </row>
    <row r="176" spans="1:50" x14ac:dyDescent="0.35">
      <c r="A176">
        <v>124</v>
      </c>
      <c r="B176">
        <f t="shared" si="54"/>
        <v>10</v>
      </c>
      <c r="C176">
        <f t="shared" si="55"/>
        <v>40</v>
      </c>
      <c r="D176">
        <f t="shared" si="56"/>
        <v>6.7212306614972128E-4</v>
      </c>
      <c r="E176">
        <f t="shared" si="57"/>
        <v>5.6027517243317781E-5</v>
      </c>
      <c r="F176">
        <f t="shared" si="58"/>
        <v>0.04</v>
      </c>
      <c r="G176">
        <f t="shared" si="59"/>
        <v>3.3960531989175591E-3</v>
      </c>
      <c r="H176">
        <f t="shared" si="60"/>
        <v>0.02</v>
      </c>
      <c r="I176">
        <f t="shared" si="61"/>
        <v>1.3572233475261402</v>
      </c>
      <c r="J176">
        <f t="shared" si="62"/>
        <v>2.8281843603041798E-5</v>
      </c>
      <c r="K176">
        <f t="shared" si="63"/>
        <v>1.7141802619456104E-3</v>
      </c>
      <c r="L176">
        <f t="shared" si="64"/>
        <v>0</v>
      </c>
      <c r="M176">
        <f t="shared" si="65"/>
        <v>0.50304241851335618</v>
      </c>
      <c r="N176">
        <f t="shared" si="66"/>
        <v>116.62</v>
      </c>
      <c r="O176">
        <f t="shared" si="67"/>
        <v>2.3324000000000003</v>
      </c>
      <c r="P176">
        <f t="shared" si="68"/>
        <v>6.7861167376307012</v>
      </c>
      <c r="Q176">
        <f t="shared" si="69"/>
        <v>339.30583688153501</v>
      </c>
      <c r="R176">
        <f t="shared" si="70"/>
        <v>58.868012777776684</v>
      </c>
      <c r="S176">
        <f t="shared" si="71"/>
        <v>1.1773602555555338</v>
      </c>
      <c r="T176">
        <f t="shared" si="72"/>
        <v>3.4255291272708654</v>
      </c>
      <c r="U176">
        <f t="shared" si="73"/>
        <v>28.2818436030418</v>
      </c>
      <c r="V176">
        <f t="shared" si="74"/>
        <v>9.5961946122827858E-3</v>
      </c>
      <c r="W176">
        <f t="shared" si="75"/>
        <v>25.973683597296205</v>
      </c>
      <c r="X176">
        <f t="shared" si="76"/>
        <v>-26.162547781519208</v>
      </c>
      <c r="Y176">
        <f t="shared" si="77"/>
        <v>0.99673694261856227</v>
      </c>
      <c r="Z176">
        <f t="shared" si="78"/>
        <v>0.6667896150186623</v>
      </c>
      <c r="AA176">
        <f t="shared" si="79"/>
        <v>17.44491516314655</v>
      </c>
      <c r="AB176">
        <f t="shared" si="80"/>
        <v>39.38108230832259</v>
      </c>
      <c r="AC176">
        <f t="shared" si="81"/>
        <v>0.78762164616645181</v>
      </c>
      <c r="AD176">
        <f t="shared" si="82"/>
        <v>2.2841072480081546</v>
      </c>
      <c r="AE176">
        <f t="shared" si="83"/>
        <v>18.858039608090259</v>
      </c>
      <c r="AF176">
        <f t="shared" si="84"/>
        <v>6.3986429111682003E-3</v>
      </c>
      <c r="AG176">
        <f t="shared" si="47"/>
        <v>3151.0494456177953</v>
      </c>
      <c r="AH176">
        <f t="shared" si="48"/>
        <v>6263.983572061592</v>
      </c>
      <c r="AI176">
        <f t="shared" si="49"/>
        <v>3151.0494456177953</v>
      </c>
      <c r="AK176" t="b">
        <f t="shared" si="85"/>
        <v>1</v>
      </c>
      <c r="AL176" t="b">
        <f t="shared" si="86"/>
        <v>1</v>
      </c>
      <c r="AM176">
        <f t="shared" si="87"/>
        <v>3151.0494456177958</v>
      </c>
      <c r="AN176" t="b">
        <f t="shared" si="88"/>
        <v>1</v>
      </c>
      <c r="AO176">
        <f t="shared" si="89"/>
        <v>-17.44491516314655</v>
      </c>
      <c r="AP176">
        <f>SUM(AO177:$AO$532)</f>
        <v>2101.0870467482664</v>
      </c>
      <c r="AQ176" t="b">
        <f t="shared" si="50"/>
        <v>1</v>
      </c>
      <c r="AR176" t="b">
        <f t="shared" si="90"/>
        <v>1</v>
      </c>
      <c r="AS176" t="b">
        <f t="shared" si="91"/>
        <v>1</v>
      </c>
      <c r="AT176" t="b">
        <f t="shared" si="93"/>
        <v>1</v>
      </c>
      <c r="AU176">
        <f t="shared" si="51"/>
        <v>6263.983572061592</v>
      </c>
      <c r="AV176" t="b">
        <f t="shared" si="52"/>
        <v>1</v>
      </c>
      <c r="AW176" t="b">
        <f t="shared" si="53"/>
        <v>1</v>
      </c>
      <c r="AX176" t="b">
        <f t="shared" si="92"/>
        <v>1</v>
      </c>
    </row>
    <row r="177" spans="1:50" x14ac:dyDescent="0.35">
      <c r="A177">
        <v>125</v>
      </c>
      <c r="B177">
        <f t="shared" si="54"/>
        <v>10</v>
      </c>
      <c r="C177">
        <f t="shared" si="55"/>
        <v>40</v>
      </c>
      <c r="D177">
        <f t="shared" si="56"/>
        <v>6.7212306614972128E-4</v>
      </c>
      <c r="E177">
        <f t="shared" si="57"/>
        <v>5.6027517243317781E-5</v>
      </c>
      <c r="F177">
        <f t="shared" si="58"/>
        <v>0.04</v>
      </c>
      <c r="G177">
        <f t="shared" si="59"/>
        <v>3.3960531989175591E-3</v>
      </c>
      <c r="H177">
        <f t="shared" si="60"/>
        <v>0.02</v>
      </c>
      <c r="I177">
        <f t="shared" si="61"/>
        <v>1.3605706264424087</v>
      </c>
      <c r="J177">
        <f t="shared" si="62"/>
        <v>2.8184217777377342E-5</v>
      </c>
      <c r="K177">
        <f t="shared" si="63"/>
        <v>1.7082630994805668E-3</v>
      </c>
      <c r="L177">
        <f t="shared" si="64"/>
        <v>0</v>
      </c>
      <c r="M177">
        <f t="shared" si="65"/>
        <v>0.50130597119609821</v>
      </c>
      <c r="N177">
        <f t="shared" si="66"/>
        <v>116.62</v>
      </c>
      <c r="O177">
        <f t="shared" si="67"/>
        <v>2.3324000000000003</v>
      </c>
      <c r="P177">
        <f t="shared" si="68"/>
        <v>6.8028531322120429</v>
      </c>
      <c r="Q177">
        <f t="shared" si="69"/>
        <v>340.14265661060216</v>
      </c>
      <c r="R177">
        <f t="shared" si="70"/>
        <v>58.664806847027599</v>
      </c>
      <c r="S177">
        <f t="shared" si="71"/>
        <v>1.1732961369405519</v>
      </c>
      <c r="T177">
        <f t="shared" si="72"/>
        <v>3.4221236924191065</v>
      </c>
      <c r="U177">
        <f t="shared" si="73"/>
        <v>28.184217777377341</v>
      </c>
      <c r="V177">
        <f t="shared" si="74"/>
        <v>9.5866547092888898E-3</v>
      </c>
      <c r="W177">
        <f t="shared" si="75"/>
        <v>25.875582585581313</v>
      </c>
      <c r="X177">
        <f t="shared" si="76"/>
        <v>-26.063794831331641</v>
      </c>
      <c r="Y177">
        <f t="shared" si="77"/>
        <v>0.99673694261856227</v>
      </c>
      <c r="Z177">
        <f t="shared" si="78"/>
        <v>0.66461384224350972</v>
      </c>
      <c r="AA177">
        <f t="shared" si="79"/>
        <v>17.322358826297847</v>
      </c>
      <c r="AB177">
        <f t="shared" si="80"/>
        <v>39.117083972673719</v>
      </c>
      <c r="AC177">
        <f t="shared" si="81"/>
        <v>0.78234167945347433</v>
      </c>
      <c r="AD177">
        <f t="shared" si="82"/>
        <v>2.274390775851209</v>
      </c>
      <c r="AE177">
        <f t="shared" si="83"/>
        <v>18.731621267650585</v>
      </c>
      <c r="AF177">
        <f t="shared" si="84"/>
        <v>6.3714234206023257E-3</v>
      </c>
      <c r="AG177">
        <f t="shared" si="47"/>
        <v>3187.4289563749217</v>
      </c>
      <c r="AH177">
        <f t="shared" si="48"/>
        <v>6358.2505286538471</v>
      </c>
      <c r="AI177">
        <f t="shared" si="49"/>
        <v>3187.4289563749217</v>
      </c>
      <c r="AK177" t="b">
        <f t="shared" si="85"/>
        <v>1</v>
      </c>
      <c r="AL177" t="b">
        <f t="shared" si="86"/>
        <v>1</v>
      </c>
      <c r="AM177">
        <f t="shared" si="87"/>
        <v>3187.4289563749217</v>
      </c>
      <c r="AN177" t="b">
        <f t="shared" si="88"/>
        <v>1</v>
      </c>
      <c r="AO177">
        <f t="shared" si="89"/>
        <v>-17.322358826297847</v>
      </c>
      <c r="AP177">
        <f>SUM(AO178:$AO$532)</f>
        <v>2118.4094055745636</v>
      </c>
      <c r="AQ177" t="b">
        <f t="shared" si="50"/>
        <v>1</v>
      </c>
      <c r="AR177" t="b">
        <f t="shared" si="90"/>
        <v>1</v>
      </c>
      <c r="AS177" t="b">
        <f t="shared" si="91"/>
        <v>1</v>
      </c>
      <c r="AT177" t="b">
        <f t="shared" si="93"/>
        <v>1</v>
      </c>
      <c r="AU177">
        <f t="shared" si="51"/>
        <v>6358.2505286538481</v>
      </c>
      <c r="AV177" t="b">
        <f t="shared" si="52"/>
        <v>1</v>
      </c>
      <c r="AW177" t="b">
        <f t="shared" si="53"/>
        <v>1</v>
      </c>
      <c r="AX177" t="b">
        <f t="shared" si="92"/>
        <v>1</v>
      </c>
    </row>
    <row r="178" spans="1:50" x14ac:dyDescent="0.35">
      <c r="A178">
        <v>126</v>
      </c>
      <c r="B178">
        <f t="shared" si="54"/>
        <v>10</v>
      </c>
      <c r="C178">
        <f t="shared" si="55"/>
        <v>40</v>
      </c>
      <c r="D178">
        <f t="shared" si="56"/>
        <v>6.7212306614972128E-4</v>
      </c>
      <c r="E178">
        <f t="shared" si="57"/>
        <v>5.6027517243317781E-5</v>
      </c>
      <c r="F178">
        <f t="shared" si="58"/>
        <v>0.04</v>
      </c>
      <c r="G178">
        <f t="shared" si="59"/>
        <v>3.3960531989175591E-3</v>
      </c>
      <c r="H178">
        <f t="shared" si="60"/>
        <v>0.02</v>
      </c>
      <c r="I178">
        <f t="shared" si="61"/>
        <v>1.3639261606514876</v>
      </c>
      <c r="J178">
        <f t="shared" si="62"/>
        <v>2.808692894536756E-5</v>
      </c>
      <c r="K178">
        <f t="shared" si="63"/>
        <v>1.7023663624120902E-3</v>
      </c>
      <c r="L178">
        <f t="shared" si="64"/>
        <v>0</v>
      </c>
      <c r="M178">
        <f t="shared" si="65"/>
        <v>0.4995755179047407</v>
      </c>
      <c r="N178">
        <f t="shared" si="66"/>
        <v>116.62</v>
      </c>
      <c r="O178">
        <f t="shared" si="67"/>
        <v>2.3324000000000003</v>
      </c>
      <c r="P178">
        <f t="shared" si="68"/>
        <v>6.8196308032574384</v>
      </c>
      <c r="Q178">
        <f t="shared" si="69"/>
        <v>340.98154016287191</v>
      </c>
      <c r="R178">
        <f t="shared" si="70"/>
        <v>58.462302360888977</v>
      </c>
      <c r="S178">
        <f t="shared" si="71"/>
        <v>1.1692460472177795</v>
      </c>
      <c r="T178">
        <f t="shared" si="72"/>
        <v>3.4187216430257976</v>
      </c>
      <c r="U178">
        <f t="shared" si="73"/>
        <v>28.086928945367561</v>
      </c>
      <c r="V178">
        <f t="shared" si="74"/>
        <v>9.5771242902365789E-3</v>
      </c>
      <c r="W178">
        <f t="shared" si="75"/>
        <v>25.777828600987601</v>
      </c>
      <c r="X178">
        <f t="shared" si="76"/>
        <v>-25.965391158685431</v>
      </c>
      <c r="Y178">
        <f t="shared" si="77"/>
        <v>0.99673694261856227</v>
      </c>
      <c r="Z178">
        <f t="shared" si="78"/>
        <v>0.66244516913977125</v>
      </c>
      <c r="AA178">
        <f t="shared" si="79"/>
        <v>17.200647937895695</v>
      </c>
      <c r="AB178">
        <f t="shared" si="80"/>
        <v>38.854855398472232</v>
      </c>
      <c r="AC178">
        <f t="shared" si="81"/>
        <v>0.77709710796944464</v>
      </c>
      <c r="AD178">
        <f t="shared" si="82"/>
        <v>2.2647156370560211</v>
      </c>
      <c r="AE178">
        <f t="shared" si="83"/>
        <v>18.606050395830749</v>
      </c>
      <c r="AF178">
        <f t="shared" si="84"/>
        <v>6.3443197203183824E-3</v>
      </c>
      <c r="AG178">
        <f t="shared" si="47"/>
        <v>3223.8291605110248</v>
      </c>
      <c r="AH178">
        <f t="shared" si="48"/>
        <v>6453.136803084386</v>
      </c>
      <c r="AI178">
        <f t="shared" si="49"/>
        <v>3223.8291605110248</v>
      </c>
      <c r="AK178" t="b">
        <f t="shared" si="85"/>
        <v>1</v>
      </c>
      <c r="AL178" t="b">
        <f t="shared" si="86"/>
        <v>1</v>
      </c>
      <c r="AM178">
        <f t="shared" si="87"/>
        <v>3223.8291605110239</v>
      </c>
      <c r="AN178" t="b">
        <f t="shared" si="88"/>
        <v>1</v>
      </c>
      <c r="AO178">
        <f t="shared" si="89"/>
        <v>-17.200647937895695</v>
      </c>
      <c r="AP178">
        <f>SUM(AO179:$AO$532)</f>
        <v>2135.6100535124592</v>
      </c>
      <c r="AQ178" t="b">
        <f t="shared" si="50"/>
        <v>1</v>
      </c>
      <c r="AR178" t="b">
        <f t="shared" si="90"/>
        <v>1</v>
      </c>
      <c r="AS178" t="b">
        <f t="shared" si="91"/>
        <v>1</v>
      </c>
      <c r="AT178" t="b">
        <f t="shared" si="93"/>
        <v>1</v>
      </c>
      <c r="AU178">
        <f t="shared" si="51"/>
        <v>6453.1368030843869</v>
      </c>
      <c r="AV178" t="b">
        <f t="shared" si="52"/>
        <v>1</v>
      </c>
      <c r="AW178" t="b">
        <f t="shared" si="53"/>
        <v>1</v>
      </c>
      <c r="AX178" t="b">
        <f t="shared" si="92"/>
        <v>1</v>
      </c>
    </row>
    <row r="179" spans="1:50" x14ac:dyDescent="0.35">
      <c r="A179">
        <v>127</v>
      </c>
      <c r="B179">
        <f t="shared" si="54"/>
        <v>10</v>
      </c>
      <c r="C179">
        <f t="shared" si="55"/>
        <v>40</v>
      </c>
      <c r="D179">
        <f t="shared" si="56"/>
        <v>6.7212306614972128E-4</v>
      </c>
      <c r="E179">
        <f t="shared" si="57"/>
        <v>5.6027517243317781E-5</v>
      </c>
      <c r="F179">
        <f t="shared" si="58"/>
        <v>0.04</v>
      </c>
      <c r="G179">
        <f t="shared" si="59"/>
        <v>3.3960531989175591E-3</v>
      </c>
      <c r="H179">
        <f t="shared" si="60"/>
        <v>0.02</v>
      </c>
      <c r="I179">
        <f t="shared" si="61"/>
        <v>1.3672899705131565</v>
      </c>
      <c r="J179">
        <f t="shared" si="62"/>
        <v>2.798997594374727E-5</v>
      </c>
      <c r="K179">
        <f t="shared" si="63"/>
        <v>1.6964899802339496E-3</v>
      </c>
      <c r="L179">
        <f t="shared" si="64"/>
        <v>0</v>
      </c>
      <c r="M179">
        <f t="shared" si="65"/>
        <v>0.497851037948563</v>
      </c>
      <c r="N179">
        <f t="shared" si="66"/>
        <v>116.62</v>
      </c>
      <c r="O179">
        <f t="shared" si="67"/>
        <v>2.3324000000000003</v>
      </c>
      <c r="P179">
        <f t="shared" si="68"/>
        <v>6.8364498525657824</v>
      </c>
      <c r="Q179">
        <f t="shared" si="69"/>
        <v>341.82249262828913</v>
      </c>
      <c r="R179">
        <f t="shared" si="70"/>
        <v>58.26049689805086</v>
      </c>
      <c r="S179">
        <f t="shared" si="71"/>
        <v>1.1652099379610172</v>
      </c>
      <c r="T179">
        <f t="shared" si="72"/>
        <v>3.4153229757253389</v>
      </c>
      <c r="U179">
        <f t="shared" si="73"/>
        <v>27.989975943747272</v>
      </c>
      <c r="V179">
        <f t="shared" si="74"/>
        <v>9.567603345697541E-3</v>
      </c>
      <c r="W179">
        <f t="shared" si="75"/>
        <v>25.680420437271536</v>
      </c>
      <c r="X179">
        <f t="shared" si="76"/>
        <v>-25.867335549568843</v>
      </c>
      <c r="Y179">
        <f t="shared" si="77"/>
        <v>0.99673694261856227</v>
      </c>
      <c r="Z179">
        <f t="shared" si="78"/>
        <v>0.66028357254081205</v>
      </c>
      <c r="AA179">
        <f t="shared" si="79"/>
        <v>17.079776728781262</v>
      </c>
      <c r="AB179">
        <f t="shared" si="80"/>
        <v>38.594384721796423</v>
      </c>
      <c r="AC179">
        <f t="shared" si="81"/>
        <v>0.77188769443592842</v>
      </c>
      <c r="AD179">
        <f t="shared" si="82"/>
        <v>2.2550816557926439</v>
      </c>
      <c r="AE179">
        <f t="shared" si="83"/>
        <v>18.481321311468836</v>
      </c>
      <c r="AF179">
        <f t="shared" si="84"/>
        <v>6.3173313177505982E-3</v>
      </c>
      <c r="AG179">
        <f t="shared" si="47"/>
        <v>3260.2504738343719</v>
      </c>
      <c r="AH179">
        <f t="shared" si="48"/>
        <v>6548.6465334460436</v>
      </c>
      <c r="AI179">
        <f t="shared" si="49"/>
        <v>3260.2504738343719</v>
      </c>
      <c r="AK179" t="b">
        <f t="shared" si="85"/>
        <v>1</v>
      </c>
      <c r="AL179" t="b">
        <f t="shared" si="86"/>
        <v>1</v>
      </c>
      <c r="AM179">
        <f t="shared" si="87"/>
        <v>3260.2504738343714</v>
      </c>
      <c r="AN179" t="b">
        <f t="shared" si="88"/>
        <v>1</v>
      </c>
      <c r="AO179">
        <f t="shared" si="89"/>
        <v>-17.079776728781262</v>
      </c>
      <c r="AP179">
        <f>SUM(AO180:$AO$532)</f>
        <v>2152.6898302412401</v>
      </c>
      <c r="AQ179" t="b">
        <f t="shared" si="50"/>
        <v>1</v>
      </c>
      <c r="AR179" t="b">
        <f t="shared" si="90"/>
        <v>1</v>
      </c>
      <c r="AS179" t="b">
        <f t="shared" si="91"/>
        <v>1</v>
      </c>
      <c r="AT179" t="b">
        <f t="shared" si="93"/>
        <v>1</v>
      </c>
      <c r="AU179">
        <f t="shared" si="51"/>
        <v>6548.6465334460445</v>
      </c>
      <c r="AV179" t="b">
        <f t="shared" si="52"/>
        <v>1</v>
      </c>
      <c r="AW179" t="b">
        <f t="shared" si="53"/>
        <v>1</v>
      </c>
      <c r="AX179" t="b">
        <f t="shared" si="92"/>
        <v>1</v>
      </c>
    </row>
    <row r="180" spans="1:50" x14ac:dyDescent="0.35">
      <c r="A180">
        <v>128</v>
      </c>
      <c r="B180">
        <f t="shared" si="54"/>
        <v>10</v>
      </c>
      <c r="C180">
        <f t="shared" si="55"/>
        <v>40</v>
      </c>
      <c r="D180">
        <f t="shared" si="56"/>
        <v>6.7212306614972128E-4</v>
      </c>
      <c r="E180">
        <f t="shared" si="57"/>
        <v>5.6027517243317781E-5</v>
      </c>
      <c r="F180">
        <f t="shared" si="58"/>
        <v>0.04</v>
      </c>
      <c r="G180">
        <f t="shared" si="59"/>
        <v>3.3960531989175591E-3</v>
      </c>
      <c r="H180">
        <f t="shared" si="60"/>
        <v>0.02</v>
      </c>
      <c r="I180">
        <f t="shared" si="61"/>
        <v>1.3706620764374067</v>
      </c>
      <c r="J180">
        <f t="shared" si="62"/>
        <v>2.789335761326677E-5</v>
      </c>
      <c r="K180">
        <f t="shared" si="63"/>
        <v>1.6906338826832934E-3</v>
      </c>
      <c r="L180">
        <f t="shared" si="64"/>
        <v>0</v>
      </c>
      <c r="M180">
        <f t="shared" si="65"/>
        <v>0.49613251070826642</v>
      </c>
      <c r="N180">
        <f t="shared" si="66"/>
        <v>116.62</v>
      </c>
      <c r="O180">
        <f t="shared" si="67"/>
        <v>2.3324000000000003</v>
      </c>
      <c r="P180">
        <f t="shared" si="68"/>
        <v>6.8533103821870336</v>
      </c>
      <c r="Q180">
        <f t="shared" si="69"/>
        <v>342.66551910935169</v>
      </c>
      <c r="R180">
        <f t="shared" si="70"/>
        <v>58.05938804556142</v>
      </c>
      <c r="S180">
        <f t="shared" si="71"/>
        <v>1.1611877609112284</v>
      </c>
      <c r="T180">
        <f t="shared" si="72"/>
        <v>3.4119276871554778</v>
      </c>
      <c r="U180">
        <f t="shared" si="73"/>
        <v>27.893357613266769</v>
      </c>
      <c r="V180">
        <f t="shared" si="74"/>
        <v>9.558091866252845E-3</v>
      </c>
      <c r="W180">
        <f t="shared" si="75"/>
        <v>25.583356892361696</v>
      </c>
      <c r="X180">
        <f t="shared" si="76"/>
        <v>-25.769626794169071</v>
      </c>
      <c r="Y180">
        <f t="shared" si="77"/>
        <v>0.99673694261856227</v>
      </c>
      <c r="Z180">
        <f t="shared" si="78"/>
        <v>0.65812902935559059</v>
      </c>
      <c r="AA180">
        <f t="shared" si="79"/>
        <v>16.959739468902313</v>
      </c>
      <c r="AB180">
        <f t="shared" si="80"/>
        <v>38.335660158256609</v>
      </c>
      <c r="AC180">
        <f t="shared" si="81"/>
        <v>0.76671320316513225</v>
      </c>
      <c r="AD180">
        <f t="shared" si="82"/>
        <v>2.2454886569790999</v>
      </c>
      <c r="AE180">
        <f t="shared" si="83"/>
        <v>18.357428371487632</v>
      </c>
      <c r="AF180">
        <f t="shared" si="84"/>
        <v>6.2904577224285503E-3</v>
      </c>
      <c r="AG180">
        <f t="shared" ref="AG180:AG243" si="94">(AG181+X181)*Y181</f>
        <v>3296.6933123046656</v>
      </c>
      <c r="AH180">
        <f t="shared" ref="AH180:AH243" si="95">IF(M180&gt;0,AG180/M180,0)</f>
        <v>6644.7838856566532</v>
      </c>
      <c r="AI180">
        <f t="shared" ref="AI180:AI243" si="96">IF(AG180&gt;0,AG180,0)</f>
        <v>3296.6933123046656</v>
      </c>
      <c r="AK180" t="b">
        <f t="shared" si="85"/>
        <v>1</v>
      </c>
      <c r="AL180" t="b">
        <f t="shared" si="86"/>
        <v>1</v>
      </c>
      <c r="AM180">
        <f t="shared" si="87"/>
        <v>3296.6933123046651</v>
      </c>
      <c r="AN180" t="b">
        <f t="shared" si="88"/>
        <v>1</v>
      </c>
      <c r="AO180">
        <f t="shared" si="89"/>
        <v>-16.959739468902313</v>
      </c>
      <c r="AP180">
        <f>SUM(AO181:$AO$532)</f>
        <v>2169.6495697101423</v>
      </c>
      <c r="AQ180" t="b">
        <f t="shared" ref="AQ180:AQ243" si="97">ABS(AG180*Z180-AP180)&lt;=0.000000001*MAX(ABS(AG180*Z180),ABS(AP180),scale_money)</f>
        <v>1</v>
      </c>
      <c r="AR180" t="b">
        <f t="shared" si="90"/>
        <v>1</v>
      </c>
      <c r="AS180" t="b">
        <f t="shared" si="91"/>
        <v>1</v>
      </c>
      <c r="AT180" t="b">
        <f t="shared" si="93"/>
        <v>1</v>
      </c>
      <c r="AU180">
        <f t="shared" ref="AU180:AU243" si="98">-(N181-O181)+v_m*(E181*(sum_assured+Q181)+P181+(1-E181)*(1-G181)*AH181)</f>
        <v>6644.7838856566532</v>
      </c>
      <c r="AV180" t="b">
        <f t="shared" ref="AV180:AV243" si="99">ABS(AH180-AU180)&lt;=0.000000001*MAX(ABS(AH180),ABS(AU180),scale_pp)</f>
        <v>1</v>
      </c>
      <c r="AW180" t="b">
        <f t="shared" ref="AW180:AW243" si="100">AND(AI180&gt;=0,AI180&gt;=AG180)</f>
        <v>1</v>
      </c>
      <c r="AX180" t="b">
        <f t="shared" si="92"/>
        <v>1</v>
      </c>
    </row>
    <row r="181" spans="1:50" x14ac:dyDescent="0.35">
      <c r="A181">
        <v>129</v>
      </c>
      <c r="B181">
        <f t="shared" ref="B181:B244" si="101">MIN(INT((dur_m+A181-1)/12),dur_y_last)</f>
        <v>10</v>
      </c>
      <c r="C181">
        <f t="shared" ref="C181:C244" si="102">age_at_entry+B181</f>
        <v>40</v>
      </c>
      <c r="D181">
        <f t="shared" ref="D181:D244" si="103">INDEX(mort_table,MATCH(C181,mort_age,0),MATCH(sex,mort_sex,0))</f>
        <v>6.7212306614972128E-4</v>
      </c>
      <c r="E181">
        <f t="shared" ref="E181:E244" si="104">IF(A181&lt;=rem_m,1-(1-D181)^(1/12),0)</f>
        <v>5.6027517243317781E-5</v>
      </c>
      <c r="F181">
        <f t="shared" ref="F181:F244" si="105">IF(A181&lt;=prem_rem_m,INDEX(lapse_table,MATCH(MIN(B181,5),lapse_key,0)),0)</f>
        <v>0.04</v>
      </c>
      <c r="G181">
        <f t="shared" ref="G181:G244" si="106">1-(1-F181)^(1/12)</f>
        <v>3.3960531989175591E-3</v>
      </c>
      <c r="H181">
        <f t="shared" ref="H181:H244" si="107">INDEX(comm_table,MATCH(MIN(B181,1),comm_key,0))</f>
        <v>0.02</v>
      </c>
      <c r="I181">
        <f t="shared" ref="I181:I244" si="108">(1+e_m)^A181</f>
        <v>1.3740424988845672</v>
      </c>
      <c r="J181">
        <f t="shared" ref="J181:J244" si="109">M180*E181</f>
        <v>2.7797072798677939E-5</v>
      </c>
      <c r="K181">
        <f t="shared" ref="K181:K244" si="110">(M180-J181)*G181</f>
        <v>1.6847979997398098E-3</v>
      </c>
      <c r="L181">
        <f t="shared" ref="L181:L244" si="111">IF(A181=rem_m,M180-J181-K181,0)</f>
        <v>0</v>
      </c>
      <c r="M181">
        <f t="shared" ref="M181:M244" si="112">M180-J181-K181-L181</f>
        <v>0.49441991563572796</v>
      </c>
      <c r="N181">
        <f t="shared" ref="N181:N244" si="113">IF(A181&lt;=prem_rem_m,premium,0)</f>
        <v>116.62</v>
      </c>
      <c r="O181">
        <f t="shared" ref="O181:O244" si="114">N181*H181</f>
        <v>2.3324000000000003</v>
      </c>
      <c r="P181">
        <f t="shared" ref="P181:P244" si="115">maint_base*I181</f>
        <v>6.8702124944228355</v>
      </c>
      <c r="Q181">
        <f t="shared" ref="Q181:Q244" si="116">claim_exp_base*I181</f>
        <v>343.51062472114182</v>
      </c>
      <c r="R181">
        <f t="shared" ref="R181:R244" si="117">M180*N181</f>
        <v>57.858973398798035</v>
      </c>
      <c r="S181">
        <f t="shared" ref="S181:S244" si="118">R181*H181</f>
        <v>1.1571794679759608</v>
      </c>
      <c r="T181">
        <f t="shared" ref="T181:T244" si="119">M180*P181</f>
        <v>3.4085357739573032</v>
      </c>
      <c r="U181">
        <f t="shared" ref="U181:U244" si="120">J181*sum_assured</f>
        <v>27.797072798677938</v>
      </c>
      <c r="V181">
        <f t="shared" ref="V181:V244" si="121">J181*Q181</f>
        <v>9.5485898424929171E-3</v>
      </c>
      <c r="W181">
        <f t="shared" ref="W181:W244" si="122">R181-S181-T181-U181-V181</f>
        <v>25.486636768344344</v>
      </c>
      <c r="X181">
        <f t="shared" ref="X181:X244" si="123">U181+V181+T181-(R181-S181)*(1+i_m)</f>
        <v>-25.672263686857722</v>
      </c>
      <c r="Y181">
        <f t="shared" ref="Y181:Y244" si="124">v_m</f>
        <v>0.99673694261856227</v>
      </c>
      <c r="Z181">
        <f t="shared" ref="Z181:Z244" si="125">v_m^A181</f>
        <v>0.65598151656841341</v>
      </c>
      <c r="AA181">
        <f t="shared" ref="AA181:AA244" si="126">(R181-S181)*Z180-(T181+U181+V181)*Z181</f>
        <v>16.840530467049138</v>
      </c>
      <c r="AB181">
        <f t="shared" ref="AB181:AB244" si="127">R181*Z180</f>
        <v>38.078670002461884</v>
      </c>
      <c r="AC181">
        <f t="shared" ref="AC181:AC244" si="128">S181*Z180</f>
        <v>0.76157340004923779</v>
      </c>
      <c r="AD181">
        <f t="shared" ref="AD181:AD244" si="129">T181*Z181</f>
        <v>2.2359364662782024</v>
      </c>
      <c r="AE181">
        <f t="shared" ref="AE181:AE244" si="130">U181*Z181</f>
        <v>18.234365970639345</v>
      </c>
      <c r="AF181">
        <f t="shared" ref="AF181:AF244" si="131">V181*Z181</f>
        <v>6.2636984459682517E-3</v>
      </c>
      <c r="AG181">
        <f t="shared" si="94"/>
        <v>3333.1580920377241</v>
      </c>
      <c r="AH181">
        <f t="shared" si="95"/>
        <v>6741.5530536465758</v>
      </c>
      <c r="AI181">
        <f t="shared" si="96"/>
        <v>3333.1580920377241</v>
      </c>
      <c r="AK181" t="b">
        <f t="shared" ref="AK181:AK244" si="132">AND(M181&gt;=0,M181&lt;=M180)</f>
        <v>1</v>
      </c>
      <c r="AL181" t="b">
        <f t="shared" ref="AL181:AL244" si="133">AND(D181&gt;=0,D181&lt;=1,E181&gt;=0,E181&lt;=1,F181&gt;=0,F181&lt;=1,G181&gt;=0,G181&lt;=1,J181+K181+L181&lt;=M180+0.000000001*scale_count)</f>
        <v>1</v>
      </c>
      <c r="AM181">
        <f t="shared" ref="AM181:AM244" si="134">(AG180+R181-S181)*(1+i_m)-T181-U181-V181</f>
        <v>3333.1580920377241</v>
      </c>
      <c r="AN181" t="b">
        <f t="shared" ref="AN181:AN244" si="135">ABS(AM181-AG181)&lt;=0.000000001*MAX(ABS(AM181),ABS(AG181),scale_money)</f>
        <v>1</v>
      </c>
      <c r="AO181">
        <f t="shared" ref="AO181:AO244" si="136">(U181+V181+T181)*Z181-(R181-S181)*Z180</f>
        <v>-16.840530467049138</v>
      </c>
      <c r="AP181">
        <f>SUM(AO182:$AO$532)</f>
        <v>2186.4901001771914</v>
      </c>
      <c r="AQ181" t="b">
        <f t="shared" si="97"/>
        <v>1</v>
      </c>
      <c r="AR181" t="b">
        <f t="shared" ref="AR181:AR244" si="137">IF(A181&lt;&gt;rem_m,L181=0,L181=M180-J181-K181)</f>
        <v>1</v>
      </c>
      <c r="AS181" t="b">
        <f t="shared" ref="AS181:AS244" si="138">IF(A181&gt;prem_rem_m,AND(R181=0,S181=0,F181=0,G181=0,K181=0),R181=M180*premium)</f>
        <v>1</v>
      </c>
      <c r="AT181" t="b">
        <f t="shared" si="93"/>
        <v>1</v>
      </c>
      <c r="AU181">
        <f t="shared" si="98"/>
        <v>6741.5530536465749</v>
      </c>
      <c r="AV181" t="b">
        <f t="shared" si="99"/>
        <v>1</v>
      </c>
      <c r="AW181" t="b">
        <f t="shared" si="100"/>
        <v>1</v>
      </c>
      <c r="AX181" t="b">
        <f t="shared" ref="AX181:AX244" si="139">AND(U181=J181*sum_assured,R181=M180*N181,T181=M180*P181)</f>
        <v>1</v>
      </c>
    </row>
    <row r="182" spans="1:50" x14ac:dyDescent="0.35">
      <c r="A182">
        <v>130</v>
      </c>
      <c r="B182">
        <f t="shared" si="101"/>
        <v>10</v>
      </c>
      <c r="C182">
        <f t="shared" si="102"/>
        <v>40</v>
      </c>
      <c r="D182">
        <f t="shared" si="103"/>
        <v>6.7212306614972128E-4</v>
      </c>
      <c r="E182">
        <f t="shared" si="104"/>
        <v>5.6027517243317781E-5</v>
      </c>
      <c r="F182">
        <f t="shared" si="105"/>
        <v>0.04</v>
      </c>
      <c r="G182">
        <f t="shared" si="106"/>
        <v>3.3960531989175591E-3</v>
      </c>
      <c r="H182">
        <f t="shared" si="107"/>
        <v>0.02</v>
      </c>
      <c r="I182">
        <f t="shared" si="108"/>
        <v>1.3774312583654269</v>
      </c>
      <c r="J182">
        <f t="shared" si="109"/>
        <v>2.7701120348720472E-5</v>
      </c>
      <c r="K182">
        <f t="shared" si="110"/>
        <v>1.6789822616248898E-3</v>
      </c>
      <c r="L182">
        <f t="shared" si="111"/>
        <v>0</v>
      </c>
      <c r="M182">
        <f t="shared" si="112"/>
        <v>0.49271323225375435</v>
      </c>
      <c r="N182">
        <f t="shared" si="113"/>
        <v>116.62</v>
      </c>
      <c r="O182">
        <f t="shared" si="114"/>
        <v>2.3324000000000003</v>
      </c>
      <c r="P182">
        <f t="shared" si="115"/>
        <v>6.8871562918271341</v>
      </c>
      <c r="Q182">
        <f t="shared" si="116"/>
        <v>344.35781459135671</v>
      </c>
      <c r="R182">
        <f t="shared" si="117"/>
        <v>57.659250561438597</v>
      </c>
      <c r="S182">
        <f t="shared" si="118"/>
        <v>1.153185011228772</v>
      </c>
      <c r="T182">
        <f t="shared" si="119"/>
        <v>3.4051472327752448</v>
      </c>
      <c r="U182">
        <f t="shared" si="120"/>
        <v>27.701120348720472</v>
      </c>
      <c r="V182">
        <f t="shared" si="121"/>
        <v>9.5390972650175425E-3</v>
      </c>
      <c r="W182">
        <f t="shared" si="122"/>
        <v>25.390258871449095</v>
      </c>
      <c r="X182">
        <f t="shared" si="123"/>
        <v>-25.575245026176354</v>
      </c>
      <c r="Y182">
        <f t="shared" si="124"/>
        <v>0.99673694261856227</v>
      </c>
      <c r="Z182">
        <f t="shared" si="125"/>
        <v>0.6538410112386881</v>
      </c>
      <c r="AA182">
        <f t="shared" si="126"/>
        <v>16.722144070592382</v>
      </c>
      <c r="AB182">
        <f t="shared" si="127"/>
        <v>37.823402627490637</v>
      </c>
      <c r="AC182">
        <f t="shared" si="128"/>
        <v>0.75646805254981275</v>
      </c>
      <c r="AD182">
        <f t="shared" si="129"/>
        <v>2.2264249100943867</v>
      </c>
      <c r="AE182">
        <f t="shared" si="130"/>
        <v>18.112128541251995</v>
      </c>
      <c r="AF182">
        <f t="shared" si="131"/>
        <v>6.2370530020632742E-3</v>
      </c>
      <c r="AG182">
        <f t="shared" si="94"/>
        <v>3369.6452293101624</v>
      </c>
      <c r="AH182">
        <f t="shared" si="95"/>
        <v>6838.9582595475067</v>
      </c>
      <c r="AI182">
        <f t="shared" si="96"/>
        <v>3369.6452293101624</v>
      </c>
      <c r="AK182" t="b">
        <f t="shared" si="132"/>
        <v>1</v>
      </c>
      <c r="AL182" t="b">
        <f t="shared" si="133"/>
        <v>1</v>
      </c>
      <c r="AM182">
        <f t="shared" si="134"/>
        <v>3369.6452293101624</v>
      </c>
      <c r="AN182" t="b">
        <f t="shared" si="135"/>
        <v>1</v>
      </c>
      <c r="AO182">
        <f t="shared" si="136"/>
        <v>-16.722144070592382</v>
      </c>
      <c r="AP182">
        <f>SUM(AO183:$AO$532)</f>
        <v>2203.2122442477835</v>
      </c>
      <c r="AQ182" t="b">
        <f t="shared" si="97"/>
        <v>1</v>
      </c>
      <c r="AR182" t="b">
        <f t="shared" si="137"/>
        <v>1</v>
      </c>
      <c r="AS182" t="b">
        <f t="shared" si="138"/>
        <v>1</v>
      </c>
      <c r="AT182" t="b">
        <f t="shared" ref="AT182:AT245" si="140">AND(C182&gt;=18,C182&lt;=120,OR(B182-B181=0,B182-B181=1))</f>
        <v>1</v>
      </c>
      <c r="AU182">
        <f t="shared" si="98"/>
        <v>6838.9582595475067</v>
      </c>
      <c r="AV182" t="b">
        <f t="shared" si="99"/>
        <v>1</v>
      </c>
      <c r="AW182" t="b">
        <f t="shared" si="100"/>
        <v>1</v>
      </c>
      <c r="AX182" t="b">
        <f t="shared" si="139"/>
        <v>1</v>
      </c>
    </row>
    <row r="183" spans="1:50" x14ac:dyDescent="0.35">
      <c r="A183">
        <v>131</v>
      </c>
      <c r="B183">
        <f t="shared" si="101"/>
        <v>10</v>
      </c>
      <c r="C183">
        <f t="shared" si="102"/>
        <v>40</v>
      </c>
      <c r="D183">
        <f t="shared" si="103"/>
        <v>6.7212306614972128E-4</v>
      </c>
      <c r="E183">
        <f t="shared" si="104"/>
        <v>5.6027517243317781E-5</v>
      </c>
      <c r="F183">
        <f t="shared" si="105"/>
        <v>0.04</v>
      </c>
      <c r="G183">
        <f t="shared" si="106"/>
        <v>3.3960531989175591E-3</v>
      </c>
      <c r="H183">
        <f t="shared" si="107"/>
        <v>0.02</v>
      </c>
      <c r="I183">
        <f t="shared" si="108"/>
        <v>1.3808283754413595</v>
      </c>
      <c r="J183">
        <f t="shared" si="109"/>
        <v>2.760549911610806E-5</v>
      </c>
      <c r="K183">
        <f t="shared" si="110"/>
        <v>1.6731865988007916E-3</v>
      </c>
      <c r="L183">
        <f t="shared" si="111"/>
        <v>0</v>
      </c>
      <c r="M183">
        <f t="shared" si="112"/>
        <v>0.49101244015583745</v>
      </c>
      <c r="N183">
        <f t="shared" si="113"/>
        <v>116.62</v>
      </c>
      <c r="O183">
        <f t="shared" si="114"/>
        <v>2.3324000000000003</v>
      </c>
      <c r="P183">
        <f t="shared" si="115"/>
        <v>6.9041418772067971</v>
      </c>
      <c r="Q183">
        <f t="shared" si="116"/>
        <v>345.20709386033985</v>
      </c>
      <c r="R183">
        <f t="shared" si="117"/>
        <v>57.460217145432836</v>
      </c>
      <c r="S183">
        <f t="shared" si="118"/>
        <v>1.1492043429086567</v>
      </c>
      <c r="T183">
        <f t="shared" si="119"/>
        <v>3.401762060257064</v>
      </c>
      <c r="U183">
        <f t="shared" si="120"/>
        <v>27.60549911610806</v>
      </c>
      <c r="V183">
        <f t="shared" si="121"/>
        <v>9.5296141244358441E-3</v>
      </c>
      <c r="W183">
        <f t="shared" si="122"/>
        <v>25.294222012034624</v>
      </c>
      <c r="X183">
        <f t="shared" si="123"/>
        <v>-25.478569614822156</v>
      </c>
      <c r="Y183">
        <f t="shared" si="124"/>
        <v>0.99673694261856227</v>
      </c>
      <c r="Z183">
        <f t="shared" si="125"/>
        <v>0.651707490500679</v>
      </c>
      <c r="AA183">
        <f t="shared" si="126"/>
        <v>16.6045746652226</v>
      </c>
      <c r="AB183">
        <f t="shared" si="127"/>
        <v>37.569846484364412</v>
      </c>
      <c r="AC183">
        <f t="shared" si="128"/>
        <v>0.75139692968728822</v>
      </c>
      <c r="AD183">
        <f t="shared" si="129"/>
        <v>2.2169538155705508</v>
      </c>
      <c r="AE183">
        <f t="shared" si="130"/>
        <v>17.990710552977497</v>
      </c>
      <c r="AF183">
        <f t="shared" si="131"/>
        <v>6.2105209064759088E-3</v>
      </c>
      <c r="AG183">
        <f t="shared" si="94"/>
        <v>3406.1551405640739</v>
      </c>
      <c r="AH183">
        <f t="shared" si="95"/>
        <v>6937.0037538825472</v>
      </c>
      <c r="AI183">
        <f t="shared" si="96"/>
        <v>3406.1551405640739</v>
      </c>
      <c r="AK183" t="b">
        <f t="shared" si="132"/>
        <v>1</v>
      </c>
      <c r="AL183" t="b">
        <f t="shared" si="133"/>
        <v>1</v>
      </c>
      <c r="AM183">
        <f t="shared" si="134"/>
        <v>3406.1551405640744</v>
      </c>
      <c r="AN183" t="b">
        <f t="shared" si="135"/>
        <v>1</v>
      </c>
      <c r="AO183">
        <f t="shared" si="136"/>
        <v>-16.6045746652226</v>
      </c>
      <c r="AP183">
        <f>SUM(AO184:$AO$532)</f>
        <v>2219.8168189130065</v>
      </c>
      <c r="AQ183" t="b">
        <f t="shared" si="97"/>
        <v>1</v>
      </c>
      <c r="AR183" t="b">
        <f t="shared" si="137"/>
        <v>1</v>
      </c>
      <c r="AS183" t="b">
        <f t="shared" si="138"/>
        <v>1</v>
      </c>
      <c r="AT183" t="b">
        <f t="shared" si="140"/>
        <v>1</v>
      </c>
      <c r="AU183">
        <f t="shared" si="98"/>
        <v>6937.0037538825472</v>
      </c>
      <c r="AV183" t="b">
        <f t="shared" si="99"/>
        <v>1</v>
      </c>
      <c r="AW183" t="b">
        <f t="shared" si="100"/>
        <v>1</v>
      </c>
      <c r="AX183" t="b">
        <f t="shared" si="139"/>
        <v>1</v>
      </c>
    </row>
    <row r="184" spans="1:50" x14ac:dyDescent="0.35">
      <c r="A184">
        <v>132</v>
      </c>
      <c r="B184">
        <f t="shared" si="101"/>
        <v>10</v>
      </c>
      <c r="C184">
        <f t="shared" si="102"/>
        <v>40</v>
      </c>
      <c r="D184">
        <f t="shared" si="103"/>
        <v>6.7212306614972128E-4</v>
      </c>
      <c r="E184">
        <f t="shared" si="104"/>
        <v>5.6027517243317781E-5</v>
      </c>
      <c r="F184">
        <f t="shared" si="105"/>
        <v>0.04</v>
      </c>
      <c r="G184">
        <f t="shared" si="106"/>
        <v>3.3960531989175591E-3</v>
      </c>
      <c r="H184">
        <f t="shared" si="107"/>
        <v>0.02</v>
      </c>
      <c r="I184">
        <f t="shared" si="108"/>
        <v>1.3842338707244497</v>
      </c>
      <c r="J184">
        <f t="shared" si="109"/>
        <v>2.7510207957514723E-5</v>
      </c>
      <c r="K184">
        <f t="shared" si="110"/>
        <v>1.6674109419698114E-3</v>
      </c>
      <c r="L184">
        <f t="shared" si="111"/>
        <v>0</v>
      </c>
      <c r="M184">
        <f t="shared" si="112"/>
        <v>0.48931751900591014</v>
      </c>
      <c r="N184">
        <f t="shared" si="113"/>
        <v>116.62</v>
      </c>
      <c r="O184">
        <f t="shared" si="114"/>
        <v>2.3324000000000003</v>
      </c>
      <c r="P184">
        <f t="shared" si="115"/>
        <v>6.9211693536222487</v>
      </c>
      <c r="Q184">
        <f t="shared" si="116"/>
        <v>346.0584676811124</v>
      </c>
      <c r="R184">
        <f t="shared" si="117"/>
        <v>57.261870770973765</v>
      </c>
      <c r="S184">
        <f t="shared" si="118"/>
        <v>1.1452374154194753</v>
      </c>
      <c r="T184">
        <f t="shared" si="119"/>
        <v>3.3983802530538605</v>
      </c>
      <c r="U184">
        <f t="shared" si="120"/>
        <v>27.510207957514723</v>
      </c>
      <c r="V184">
        <f t="shared" si="121"/>
        <v>9.5201404113662898E-3</v>
      </c>
      <c r="W184">
        <f t="shared" si="122"/>
        <v>25.198525004574343</v>
      </c>
      <c r="X184">
        <f t="shared" si="123"/>
        <v>-25.382236259633491</v>
      </c>
      <c r="Y184">
        <f t="shared" si="124"/>
        <v>0.99673694261856227</v>
      </c>
      <c r="Z184">
        <f t="shared" si="125"/>
        <v>0.64958093156326258</v>
      </c>
      <c r="AA184">
        <f t="shared" si="126"/>
        <v>16.487816674691537</v>
      </c>
      <c r="AB184">
        <f t="shared" si="127"/>
        <v>37.317990101525496</v>
      </c>
      <c r="AC184">
        <f t="shared" si="128"/>
        <v>0.74635980203050989</v>
      </c>
      <c r="AD184">
        <f t="shared" si="129"/>
        <v>2.2075230105849228</v>
      </c>
      <c r="AE184">
        <f t="shared" si="130"/>
        <v>17.870106512541494</v>
      </c>
      <c r="AF184">
        <f t="shared" si="131"/>
        <v>6.1841016770283761E-3</v>
      </c>
      <c r="AG184">
        <f t="shared" si="94"/>
        <v>3442.6882424117134</v>
      </c>
      <c r="AH184">
        <f t="shared" si="95"/>
        <v>7035.6938157575578</v>
      </c>
      <c r="AI184">
        <f t="shared" si="96"/>
        <v>3442.6882424117134</v>
      </c>
      <c r="AK184" t="b">
        <f t="shared" si="132"/>
        <v>1</v>
      </c>
      <c r="AL184" t="b">
        <f t="shared" si="133"/>
        <v>1</v>
      </c>
      <c r="AM184">
        <f t="shared" si="134"/>
        <v>3442.688242411713</v>
      </c>
      <c r="AN184" t="b">
        <f t="shared" si="135"/>
        <v>1</v>
      </c>
      <c r="AO184">
        <f t="shared" si="136"/>
        <v>-16.487816674691537</v>
      </c>
      <c r="AP184">
        <f>SUM(AO185:$AO$532)</f>
        <v>2236.3046355876977</v>
      </c>
      <c r="AQ184" t="b">
        <f t="shared" si="97"/>
        <v>1</v>
      </c>
      <c r="AR184" t="b">
        <f t="shared" si="137"/>
        <v>1</v>
      </c>
      <c r="AS184" t="b">
        <f t="shared" si="138"/>
        <v>1</v>
      </c>
      <c r="AT184" t="b">
        <f t="shared" si="140"/>
        <v>1</v>
      </c>
      <c r="AU184">
        <f t="shared" si="98"/>
        <v>7035.6938157575578</v>
      </c>
      <c r="AV184" t="b">
        <f t="shared" si="99"/>
        <v>1</v>
      </c>
      <c r="AW184" t="b">
        <f t="shared" si="100"/>
        <v>1</v>
      </c>
      <c r="AX184" t="b">
        <f t="shared" si="139"/>
        <v>1</v>
      </c>
    </row>
    <row r="185" spans="1:50" x14ac:dyDescent="0.35">
      <c r="A185">
        <v>133</v>
      </c>
      <c r="B185">
        <f t="shared" si="101"/>
        <v>11</v>
      </c>
      <c r="C185">
        <f t="shared" si="102"/>
        <v>41</v>
      </c>
      <c r="D185">
        <f t="shared" si="103"/>
        <v>7.2432149877565966E-4</v>
      </c>
      <c r="E185">
        <f t="shared" si="104"/>
        <v>6.038017257159467E-5</v>
      </c>
      <c r="F185">
        <f t="shared" si="105"/>
        <v>0.04</v>
      </c>
      <c r="G185">
        <f t="shared" si="106"/>
        <v>3.3960531989175591E-3</v>
      </c>
      <c r="H185">
        <f t="shared" si="107"/>
        <v>0.02</v>
      </c>
      <c r="I185">
        <f t="shared" si="108"/>
        <v>1.3876477648776162</v>
      </c>
      <c r="J185">
        <f t="shared" si="109"/>
        <v>2.9545076239881408E-5</v>
      </c>
      <c r="K185">
        <f t="shared" si="110"/>
        <v>1.6616479890557479E-3</v>
      </c>
      <c r="L185">
        <f t="shared" si="111"/>
        <v>0</v>
      </c>
      <c r="M185">
        <f t="shared" si="112"/>
        <v>0.4876263259406145</v>
      </c>
      <c r="N185">
        <f t="shared" si="113"/>
        <v>116.62</v>
      </c>
      <c r="O185">
        <f t="shared" si="114"/>
        <v>2.3324000000000003</v>
      </c>
      <c r="P185">
        <f t="shared" si="115"/>
        <v>6.9382388243880815</v>
      </c>
      <c r="Q185">
        <f t="shared" si="116"/>
        <v>346.91194121940407</v>
      </c>
      <c r="R185">
        <f t="shared" si="117"/>
        <v>57.064209066469246</v>
      </c>
      <c r="S185">
        <f t="shared" si="118"/>
        <v>1.141284181329385</v>
      </c>
      <c r="T185">
        <f t="shared" si="119"/>
        <v>3.3950018078200586</v>
      </c>
      <c r="U185">
        <f t="shared" si="120"/>
        <v>29.545076239881407</v>
      </c>
      <c r="V185">
        <f t="shared" si="121"/>
        <v>1.0249539751852551E-2</v>
      </c>
      <c r="W185">
        <f t="shared" si="122"/>
        <v>22.972597297686544</v>
      </c>
      <c r="X185">
        <f t="shared" si="123"/>
        <v>-23.155674401619954</v>
      </c>
      <c r="Y185">
        <f t="shared" si="124"/>
        <v>0.99673694261856227</v>
      </c>
      <c r="Z185">
        <f t="shared" si="125"/>
        <v>0.6474613117096838</v>
      </c>
      <c r="AA185">
        <f t="shared" si="126"/>
        <v>14.992403321595205</v>
      </c>
      <c r="AB185">
        <f t="shared" si="127"/>
        <v>37.067822084317868</v>
      </c>
      <c r="AC185">
        <f t="shared" si="128"/>
        <v>0.74135644168635739</v>
      </c>
      <c r="AD185">
        <f t="shared" si="129"/>
        <v>2.1981323237479229</v>
      </c>
      <c r="AE185">
        <f t="shared" si="130"/>
        <v>19.129293816836228</v>
      </c>
      <c r="AF185">
        <f t="shared" si="131"/>
        <v>6.6361804521549994E-3</v>
      </c>
      <c r="AG185">
        <f t="shared" si="94"/>
        <v>3477.1143822702247</v>
      </c>
      <c r="AH185">
        <f t="shared" si="95"/>
        <v>7130.6945447684557</v>
      </c>
      <c r="AI185">
        <f t="shared" si="96"/>
        <v>3477.1143822702247</v>
      </c>
      <c r="AK185" t="b">
        <f t="shared" si="132"/>
        <v>1</v>
      </c>
      <c r="AL185" t="b">
        <f t="shared" si="133"/>
        <v>1</v>
      </c>
      <c r="AM185">
        <f t="shared" si="134"/>
        <v>3477.1143822702252</v>
      </c>
      <c r="AN185" t="b">
        <f t="shared" si="135"/>
        <v>1</v>
      </c>
      <c r="AO185">
        <f t="shared" si="136"/>
        <v>-14.992403321595205</v>
      </c>
      <c r="AP185">
        <f>SUM(AO186:$AO$532)</f>
        <v>2251.297038909293</v>
      </c>
      <c r="AQ185" t="b">
        <f t="shared" si="97"/>
        <v>1</v>
      </c>
      <c r="AR185" t="b">
        <f t="shared" si="137"/>
        <v>1</v>
      </c>
      <c r="AS185" t="b">
        <f t="shared" si="138"/>
        <v>1</v>
      </c>
      <c r="AT185" t="b">
        <f t="shared" si="140"/>
        <v>1</v>
      </c>
      <c r="AU185">
        <f t="shared" si="98"/>
        <v>7130.6945447684557</v>
      </c>
      <c r="AV185" t="b">
        <f t="shared" si="99"/>
        <v>1</v>
      </c>
      <c r="AW185" t="b">
        <f t="shared" si="100"/>
        <v>1</v>
      </c>
      <c r="AX185" t="b">
        <f t="shared" si="139"/>
        <v>1</v>
      </c>
    </row>
    <row r="186" spans="1:50" x14ac:dyDescent="0.35">
      <c r="A186">
        <v>134</v>
      </c>
      <c r="B186">
        <f t="shared" si="101"/>
        <v>11</v>
      </c>
      <c r="C186">
        <f t="shared" si="102"/>
        <v>41</v>
      </c>
      <c r="D186">
        <f t="shared" si="103"/>
        <v>7.2432149877565966E-4</v>
      </c>
      <c r="E186">
        <f t="shared" si="104"/>
        <v>6.038017257159467E-5</v>
      </c>
      <c r="F186">
        <f t="shared" si="105"/>
        <v>0.04</v>
      </c>
      <c r="G186">
        <f t="shared" si="106"/>
        <v>3.3960531989175591E-3</v>
      </c>
      <c r="H186">
        <f t="shared" si="107"/>
        <v>0.02</v>
      </c>
      <c r="I186">
        <f t="shared" si="108"/>
        <v>1.3910700786147387</v>
      </c>
      <c r="J186">
        <f t="shared" si="109"/>
        <v>2.9442961710746975E-5</v>
      </c>
      <c r="K186">
        <f t="shared" si="110"/>
        <v>1.6559049542227368E-3</v>
      </c>
      <c r="L186">
        <f t="shared" si="111"/>
        <v>0</v>
      </c>
      <c r="M186">
        <f t="shared" si="112"/>
        <v>0.485940978024681</v>
      </c>
      <c r="N186">
        <f t="shared" si="113"/>
        <v>116.62</v>
      </c>
      <c r="O186">
        <f t="shared" si="114"/>
        <v>2.3324000000000003</v>
      </c>
      <c r="P186">
        <f t="shared" si="115"/>
        <v>6.9553503930736937</v>
      </c>
      <c r="Q186">
        <f t="shared" si="116"/>
        <v>347.7675196536847</v>
      </c>
      <c r="R186">
        <f t="shared" si="117"/>
        <v>56.866982131194469</v>
      </c>
      <c r="S186">
        <f t="shared" si="118"/>
        <v>1.1373396426238893</v>
      </c>
      <c r="T186">
        <f t="shared" si="119"/>
        <v>3.3916119578041344</v>
      </c>
      <c r="U186">
        <f t="shared" si="120"/>
        <v>29.442961710746975</v>
      </c>
      <c r="V186">
        <f t="shared" si="121"/>
        <v>1.0239305765404884E-2</v>
      </c>
      <c r="W186">
        <f t="shared" si="122"/>
        <v>22.884829514254058</v>
      </c>
      <c r="X186">
        <f t="shared" si="123"/>
        <v>-23.067273861916611</v>
      </c>
      <c r="Y186">
        <f t="shared" si="124"/>
        <v>0.99673694261856227</v>
      </c>
      <c r="Z186">
        <f t="shared" si="125"/>
        <v>0.64534860829731422</v>
      </c>
      <c r="AA186">
        <f t="shared" si="126"/>
        <v>14.886433084000902</v>
      </c>
      <c r="AB186">
        <f t="shared" si="127"/>
        <v>36.819170843634318</v>
      </c>
      <c r="AC186">
        <f t="shared" si="128"/>
        <v>0.73638341687268638</v>
      </c>
      <c r="AD186">
        <f t="shared" si="129"/>
        <v>2.1887720568534275</v>
      </c>
      <c r="AE186">
        <f t="shared" si="130"/>
        <v>19.000974364181669</v>
      </c>
      <c r="AF186">
        <f t="shared" si="131"/>
        <v>6.6079217256347078E-3</v>
      </c>
      <c r="AG186">
        <f t="shared" si="94"/>
        <v>3511.564823812635</v>
      </c>
      <c r="AH186">
        <f t="shared" si="95"/>
        <v>7226.319620310519</v>
      </c>
      <c r="AI186">
        <f t="shared" si="96"/>
        <v>3511.564823812635</v>
      </c>
      <c r="AK186" t="b">
        <f t="shared" si="132"/>
        <v>1</v>
      </c>
      <c r="AL186" t="b">
        <f t="shared" si="133"/>
        <v>1</v>
      </c>
      <c r="AM186">
        <f t="shared" si="134"/>
        <v>3511.564823812635</v>
      </c>
      <c r="AN186" t="b">
        <f t="shared" si="135"/>
        <v>1</v>
      </c>
      <c r="AO186">
        <f t="shared" si="136"/>
        <v>-14.886433084000899</v>
      </c>
      <c r="AP186">
        <f>SUM(AO187:$AO$532)</f>
        <v>2266.1834719932945</v>
      </c>
      <c r="AQ186" t="b">
        <f t="shared" si="97"/>
        <v>1</v>
      </c>
      <c r="AR186" t="b">
        <f t="shared" si="137"/>
        <v>1</v>
      </c>
      <c r="AS186" t="b">
        <f t="shared" si="138"/>
        <v>1</v>
      </c>
      <c r="AT186" t="b">
        <f t="shared" si="140"/>
        <v>1</v>
      </c>
      <c r="AU186">
        <f t="shared" si="98"/>
        <v>7226.3196203105199</v>
      </c>
      <c r="AV186" t="b">
        <f t="shared" si="99"/>
        <v>1</v>
      </c>
      <c r="AW186" t="b">
        <f t="shared" si="100"/>
        <v>1</v>
      </c>
      <c r="AX186" t="b">
        <f t="shared" si="139"/>
        <v>1</v>
      </c>
    </row>
    <row r="187" spans="1:50" x14ac:dyDescent="0.35">
      <c r="A187">
        <v>135</v>
      </c>
      <c r="B187">
        <f t="shared" si="101"/>
        <v>11</v>
      </c>
      <c r="C187">
        <f t="shared" si="102"/>
        <v>41</v>
      </c>
      <c r="D187">
        <f t="shared" si="103"/>
        <v>7.2432149877565966E-4</v>
      </c>
      <c r="E187">
        <f t="shared" si="104"/>
        <v>6.038017257159467E-5</v>
      </c>
      <c r="F187">
        <f t="shared" si="105"/>
        <v>0.04</v>
      </c>
      <c r="G187">
        <f t="shared" si="106"/>
        <v>3.3960531989175591E-3</v>
      </c>
      <c r="H187">
        <f t="shared" si="107"/>
        <v>0.02</v>
      </c>
      <c r="I187">
        <f t="shared" si="108"/>
        <v>1.3945008327007824</v>
      </c>
      <c r="J187">
        <f t="shared" si="109"/>
        <v>2.9341200112739732E-5</v>
      </c>
      <c r="K187">
        <f t="shared" si="110"/>
        <v>1.6501817686293424E-3</v>
      </c>
      <c r="L187">
        <f t="shared" si="111"/>
        <v>0</v>
      </c>
      <c r="M187">
        <f t="shared" si="112"/>
        <v>0.48426145505593893</v>
      </c>
      <c r="N187">
        <f t="shared" si="113"/>
        <v>116.62</v>
      </c>
      <c r="O187">
        <f t="shared" si="114"/>
        <v>2.3324000000000003</v>
      </c>
      <c r="P187">
        <f t="shared" si="115"/>
        <v>6.9725041635039116</v>
      </c>
      <c r="Q187">
        <f t="shared" si="116"/>
        <v>348.62520817519561</v>
      </c>
      <c r="R187">
        <f t="shared" si="117"/>
        <v>56.6704368572383</v>
      </c>
      <c r="S187">
        <f t="shared" si="118"/>
        <v>1.1334087371447661</v>
      </c>
      <c r="T187">
        <f t="shared" si="119"/>
        <v>3.388225492494251</v>
      </c>
      <c r="U187">
        <f t="shared" si="120"/>
        <v>29.341200112739731</v>
      </c>
      <c r="V187">
        <f t="shared" si="121"/>
        <v>1.0229081997413961E-2</v>
      </c>
      <c r="W187">
        <f t="shared" si="122"/>
        <v>22.797373432862138</v>
      </c>
      <c r="X187">
        <f t="shared" si="123"/>
        <v>-22.979187211203985</v>
      </c>
      <c r="Y187">
        <f t="shared" si="124"/>
        <v>0.99673694261856227</v>
      </c>
      <c r="Z187">
        <f t="shared" si="125"/>
        <v>0.64324279875740908</v>
      </c>
      <c r="AA187">
        <f t="shared" si="126"/>
        <v>14.781196694905312</v>
      </c>
      <c r="AB187">
        <f t="shared" si="127"/>
        <v>36.572187557419561</v>
      </c>
      <c r="AC187">
        <f t="shared" si="128"/>
        <v>0.73144375114839122</v>
      </c>
      <c r="AD187">
        <f t="shared" si="129"/>
        <v>2.179451648613203</v>
      </c>
      <c r="AE187">
        <f t="shared" si="130"/>
        <v>18.87351567941991</v>
      </c>
      <c r="AF187">
        <f t="shared" si="131"/>
        <v>6.5797833327355853E-3</v>
      </c>
      <c r="AG187">
        <f t="shared" si="94"/>
        <v>3546.0399604853251</v>
      </c>
      <c r="AH187">
        <f t="shared" si="95"/>
        <v>7322.5732163128869</v>
      </c>
      <c r="AI187">
        <f t="shared" si="96"/>
        <v>3546.0399604853251</v>
      </c>
      <c r="AK187" t="b">
        <f t="shared" si="132"/>
        <v>1</v>
      </c>
      <c r="AL187" t="b">
        <f t="shared" si="133"/>
        <v>1</v>
      </c>
      <c r="AM187">
        <f t="shared" si="134"/>
        <v>3546.0399604853246</v>
      </c>
      <c r="AN187" t="b">
        <f t="shared" si="135"/>
        <v>1</v>
      </c>
      <c r="AO187">
        <f t="shared" si="136"/>
        <v>-14.781196694905315</v>
      </c>
      <c r="AP187">
        <f>SUM(AO188:$AO$532)</f>
        <v>2280.9646686881993</v>
      </c>
      <c r="AQ187" t="b">
        <f t="shared" si="97"/>
        <v>1</v>
      </c>
      <c r="AR187" t="b">
        <f t="shared" si="137"/>
        <v>1</v>
      </c>
      <c r="AS187" t="b">
        <f t="shared" si="138"/>
        <v>1</v>
      </c>
      <c r="AT187" t="b">
        <f t="shared" si="140"/>
        <v>1</v>
      </c>
      <c r="AU187">
        <f t="shared" si="98"/>
        <v>7322.5732163128878</v>
      </c>
      <c r="AV187" t="b">
        <f t="shared" si="99"/>
        <v>1</v>
      </c>
      <c r="AW187" t="b">
        <f t="shared" si="100"/>
        <v>1</v>
      </c>
      <c r="AX187" t="b">
        <f t="shared" si="139"/>
        <v>1</v>
      </c>
    </row>
    <row r="188" spans="1:50" x14ac:dyDescent="0.35">
      <c r="A188">
        <v>136</v>
      </c>
      <c r="B188">
        <f t="shared" si="101"/>
        <v>11</v>
      </c>
      <c r="C188">
        <f t="shared" si="102"/>
        <v>41</v>
      </c>
      <c r="D188">
        <f t="shared" si="103"/>
        <v>7.2432149877565966E-4</v>
      </c>
      <c r="E188">
        <f t="shared" si="104"/>
        <v>6.038017257159467E-5</v>
      </c>
      <c r="F188">
        <f t="shared" si="105"/>
        <v>0.04</v>
      </c>
      <c r="G188">
        <f t="shared" si="106"/>
        <v>3.3960531989175591E-3</v>
      </c>
      <c r="H188">
        <f t="shared" si="107"/>
        <v>0.02</v>
      </c>
      <c r="I188">
        <f t="shared" si="108"/>
        <v>1.3979400479519244</v>
      </c>
      <c r="J188">
        <f t="shared" si="109"/>
        <v>2.9239790226049129E-5</v>
      </c>
      <c r="K188">
        <f t="shared" si="110"/>
        <v>1.6444783636720603E-3</v>
      </c>
      <c r="L188">
        <f t="shared" si="111"/>
        <v>0</v>
      </c>
      <c r="M188">
        <f t="shared" si="112"/>
        <v>0.48258773690204082</v>
      </c>
      <c r="N188">
        <f t="shared" si="113"/>
        <v>116.62</v>
      </c>
      <c r="O188">
        <f t="shared" si="114"/>
        <v>2.3324000000000003</v>
      </c>
      <c r="P188">
        <f t="shared" si="115"/>
        <v>6.989700239759622</v>
      </c>
      <c r="Q188">
        <f t="shared" si="116"/>
        <v>349.48501198798112</v>
      </c>
      <c r="R188">
        <f t="shared" si="117"/>
        <v>56.474570888623603</v>
      </c>
      <c r="S188">
        <f t="shared" si="118"/>
        <v>1.1294914177724722</v>
      </c>
      <c r="T188">
        <f t="shared" si="119"/>
        <v>3.3848424085108397</v>
      </c>
      <c r="U188">
        <f t="shared" si="120"/>
        <v>29.239790226049131</v>
      </c>
      <c r="V188">
        <f t="shared" si="121"/>
        <v>1.0218868437676833E-2</v>
      </c>
      <c r="W188">
        <f t="shared" si="122"/>
        <v>22.710227967853484</v>
      </c>
      <c r="X188">
        <f t="shared" si="123"/>
        <v>-22.89141335626617</v>
      </c>
      <c r="Y188">
        <f t="shared" si="124"/>
        <v>0.99673694261856227</v>
      </c>
      <c r="Z188">
        <f t="shared" si="125"/>
        <v>0.64114386059486705</v>
      </c>
      <c r="AA188">
        <f t="shared" si="126"/>
        <v>14.676689133709399</v>
      </c>
      <c r="AB188">
        <f t="shared" si="127"/>
        <v>36.326861037021949</v>
      </c>
      <c r="AC188">
        <f t="shared" si="128"/>
        <v>0.72653722074043903</v>
      </c>
      <c r="AD188">
        <f t="shared" si="129"/>
        <v>2.1701709292978677</v>
      </c>
      <c r="AE188">
        <f t="shared" si="130"/>
        <v>18.746911988513201</v>
      </c>
      <c r="AF188">
        <f t="shared" si="131"/>
        <v>6.5517647610431624E-3</v>
      </c>
      <c r="AG188">
        <f t="shared" si="94"/>
        <v>3580.5401859294993</v>
      </c>
      <c r="AH188">
        <f t="shared" si="95"/>
        <v>7419.4595347877721</v>
      </c>
      <c r="AI188">
        <f t="shared" si="96"/>
        <v>3580.5401859294993</v>
      </c>
      <c r="AK188" t="b">
        <f t="shared" si="132"/>
        <v>1</v>
      </c>
      <c r="AL188" t="b">
        <f t="shared" si="133"/>
        <v>1</v>
      </c>
      <c r="AM188">
        <f t="shared" si="134"/>
        <v>3580.5401859294989</v>
      </c>
      <c r="AN188" t="b">
        <f t="shared" si="135"/>
        <v>1</v>
      </c>
      <c r="AO188">
        <f t="shared" si="136"/>
        <v>-14.676689133709399</v>
      </c>
      <c r="AP188">
        <f>SUM(AO189:$AO$532)</f>
        <v>2295.641357821909</v>
      </c>
      <c r="AQ188" t="b">
        <f t="shared" si="97"/>
        <v>1</v>
      </c>
      <c r="AR188" t="b">
        <f t="shared" si="137"/>
        <v>1</v>
      </c>
      <c r="AS188" t="b">
        <f t="shared" si="138"/>
        <v>1</v>
      </c>
      <c r="AT188" t="b">
        <f t="shared" si="140"/>
        <v>1</v>
      </c>
      <c r="AU188">
        <f t="shared" si="98"/>
        <v>7419.4595347877712</v>
      </c>
      <c r="AV188" t="b">
        <f t="shared" si="99"/>
        <v>1</v>
      </c>
      <c r="AW188" t="b">
        <f t="shared" si="100"/>
        <v>1</v>
      </c>
      <c r="AX188" t="b">
        <f t="shared" si="139"/>
        <v>1</v>
      </c>
    </row>
    <row r="189" spans="1:50" x14ac:dyDescent="0.35">
      <c r="A189">
        <v>137</v>
      </c>
      <c r="B189">
        <f t="shared" si="101"/>
        <v>11</v>
      </c>
      <c r="C189">
        <f t="shared" si="102"/>
        <v>41</v>
      </c>
      <c r="D189">
        <f t="shared" si="103"/>
        <v>7.2432149877565966E-4</v>
      </c>
      <c r="E189">
        <f t="shared" si="104"/>
        <v>6.038017257159467E-5</v>
      </c>
      <c r="F189">
        <f t="shared" si="105"/>
        <v>0.04</v>
      </c>
      <c r="G189">
        <f t="shared" si="106"/>
        <v>3.3960531989175591E-3</v>
      </c>
      <c r="H189">
        <f t="shared" si="107"/>
        <v>0.02</v>
      </c>
      <c r="I189">
        <f t="shared" si="108"/>
        <v>1.4013877452356811</v>
      </c>
      <c r="J189">
        <f t="shared" si="109"/>
        <v>2.9138730835080552E-5</v>
      </c>
      <c r="K189">
        <f t="shared" si="110"/>
        <v>1.6387946709844961E-3</v>
      </c>
      <c r="L189">
        <f t="shared" si="111"/>
        <v>0</v>
      </c>
      <c r="M189">
        <f t="shared" si="112"/>
        <v>0.48091980350022123</v>
      </c>
      <c r="N189">
        <f t="shared" si="113"/>
        <v>116.62</v>
      </c>
      <c r="O189">
        <f t="shared" si="114"/>
        <v>2.3324000000000003</v>
      </c>
      <c r="P189">
        <f t="shared" si="115"/>
        <v>7.0069387261784053</v>
      </c>
      <c r="Q189">
        <f t="shared" si="116"/>
        <v>350.34693630892025</v>
      </c>
      <c r="R189">
        <f t="shared" si="117"/>
        <v>56.279381877516002</v>
      </c>
      <c r="S189">
        <f t="shared" si="118"/>
        <v>1.12558763755032</v>
      </c>
      <c r="T189">
        <f t="shared" si="119"/>
        <v>3.3814627024777053</v>
      </c>
      <c r="U189">
        <f t="shared" si="120"/>
        <v>29.138730835080551</v>
      </c>
      <c r="V189">
        <f t="shared" si="121"/>
        <v>1.0208665076000736E-2</v>
      </c>
      <c r="W189">
        <f t="shared" si="122"/>
        <v>22.623392037331428</v>
      </c>
      <c r="X189">
        <f t="shared" si="123"/>
        <v>-22.803951207674018</v>
      </c>
      <c r="Y189">
        <f t="shared" si="124"/>
        <v>0.99673694261856227</v>
      </c>
      <c r="Z189">
        <f t="shared" si="125"/>
        <v>0.63905177138798952</v>
      </c>
      <c r="AA189">
        <f t="shared" si="126"/>
        <v>14.572905413909361</v>
      </c>
      <c r="AB189">
        <f t="shared" si="127"/>
        <v>36.083180168843406</v>
      </c>
      <c r="AC189">
        <f t="shared" si="128"/>
        <v>0.72166360337686808</v>
      </c>
      <c r="AD189">
        <f t="shared" si="129"/>
        <v>2.1609297299007957</v>
      </c>
      <c r="AE189">
        <f t="shared" si="130"/>
        <v>18.621157556156057</v>
      </c>
      <c r="AF189">
        <f t="shared" si="131"/>
        <v>6.5238655003249744E-3</v>
      </c>
      <c r="AG189">
        <f t="shared" si="94"/>
        <v>3615.0658939856125</v>
      </c>
      <c r="AH189">
        <f t="shared" si="95"/>
        <v>7516.9828060198597</v>
      </c>
      <c r="AI189">
        <f t="shared" si="96"/>
        <v>3615.0658939856125</v>
      </c>
      <c r="AK189" t="b">
        <f t="shared" si="132"/>
        <v>1</v>
      </c>
      <c r="AL189" t="b">
        <f t="shared" si="133"/>
        <v>1</v>
      </c>
      <c r="AM189">
        <f t="shared" si="134"/>
        <v>3615.0658939856125</v>
      </c>
      <c r="AN189" t="b">
        <f t="shared" si="135"/>
        <v>1</v>
      </c>
      <c r="AO189">
        <f t="shared" si="136"/>
        <v>-14.572905413909361</v>
      </c>
      <c r="AP189">
        <f>SUM(AO190:$AO$532)</f>
        <v>2310.2142632358182</v>
      </c>
      <c r="AQ189" t="b">
        <f t="shared" si="97"/>
        <v>1</v>
      </c>
      <c r="AR189" t="b">
        <f t="shared" si="137"/>
        <v>1</v>
      </c>
      <c r="AS189" t="b">
        <f t="shared" si="138"/>
        <v>1</v>
      </c>
      <c r="AT189" t="b">
        <f t="shared" si="140"/>
        <v>1</v>
      </c>
      <c r="AU189">
        <f t="shared" si="98"/>
        <v>7516.9828060198597</v>
      </c>
      <c r="AV189" t="b">
        <f t="shared" si="99"/>
        <v>1</v>
      </c>
      <c r="AW189" t="b">
        <f t="shared" si="100"/>
        <v>1</v>
      </c>
      <c r="AX189" t="b">
        <f t="shared" si="139"/>
        <v>1</v>
      </c>
    </row>
    <row r="190" spans="1:50" x14ac:dyDescent="0.35">
      <c r="A190">
        <v>138</v>
      </c>
      <c r="B190">
        <f t="shared" si="101"/>
        <v>11</v>
      </c>
      <c r="C190">
        <f t="shared" si="102"/>
        <v>41</v>
      </c>
      <c r="D190">
        <f t="shared" si="103"/>
        <v>7.2432149877565966E-4</v>
      </c>
      <c r="E190">
        <f t="shared" si="104"/>
        <v>6.038017257159467E-5</v>
      </c>
      <c r="F190">
        <f t="shared" si="105"/>
        <v>0.04</v>
      </c>
      <c r="G190">
        <f t="shared" si="106"/>
        <v>3.3960531989175591E-3</v>
      </c>
      <c r="H190">
        <f t="shared" si="107"/>
        <v>0.02</v>
      </c>
      <c r="I190">
        <f t="shared" si="108"/>
        <v>1.4048439454710324</v>
      </c>
      <c r="J190">
        <f t="shared" si="109"/>
        <v>2.9038020728440756E-5</v>
      </c>
      <c r="K190">
        <f t="shared" si="110"/>
        <v>1.6331306224365452E-3</v>
      </c>
      <c r="L190">
        <f t="shared" si="111"/>
        <v>0</v>
      </c>
      <c r="M190">
        <f t="shared" si="112"/>
        <v>0.47925763485705625</v>
      </c>
      <c r="N190">
        <f t="shared" si="113"/>
        <v>116.62</v>
      </c>
      <c r="O190">
        <f t="shared" si="114"/>
        <v>2.3324000000000003</v>
      </c>
      <c r="P190">
        <f t="shared" si="115"/>
        <v>7.0242197273551623</v>
      </c>
      <c r="Q190">
        <f t="shared" si="116"/>
        <v>351.2109863677581</v>
      </c>
      <c r="R190">
        <f t="shared" si="117"/>
        <v>56.084867484195804</v>
      </c>
      <c r="S190">
        <f t="shared" si="118"/>
        <v>1.1216973496839162</v>
      </c>
      <c r="T190">
        <f t="shared" si="119"/>
        <v>3.3780863710220221</v>
      </c>
      <c r="U190">
        <f t="shared" si="120"/>
        <v>29.038020728440756</v>
      </c>
      <c r="V190">
        <f t="shared" si="121"/>
        <v>1.0198471902203084E-2</v>
      </c>
      <c r="W190">
        <f t="shared" si="122"/>
        <v>22.53686456314691</v>
      </c>
      <c r="X190">
        <f t="shared" si="123"/>
        <v>-22.716799679772024</v>
      </c>
      <c r="Y190">
        <f t="shared" si="124"/>
        <v>0.99673694261856227</v>
      </c>
      <c r="Z190">
        <f t="shared" si="125"/>
        <v>0.63696650878824101</v>
      </c>
      <c r="AA190">
        <f t="shared" si="126"/>
        <v>14.46984058286623</v>
      </c>
      <c r="AB190">
        <f t="shared" si="127"/>
        <v>35.841133913835982</v>
      </c>
      <c r="AC190">
        <f t="shared" si="128"/>
        <v>0.71682267827671975</v>
      </c>
      <c r="AD190">
        <f t="shared" si="129"/>
        <v>2.1517278821350359</v>
      </c>
      <c r="AE190">
        <f t="shared" si="130"/>
        <v>18.496246685515484</v>
      </c>
      <c r="AF190">
        <f t="shared" si="131"/>
        <v>6.4960850425212699E-3</v>
      </c>
      <c r="AG190">
        <f t="shared" si="94"/>
        <v>3649.6174786977958</v>
      </c>
      <c r="AH190">
        <f t="shared" si="95"/>
        <v>7615.1472887569826</v>
      </c>
      <c r="AI190">
        <f t="shared" si="96"/>
        <v>3649.6174786977958</v>
      </c>
      <c r="AK190" t="b">
        <f t="shared" si="132"/>
        <v>1</v>
      </c>
      <c r="AL190" t="b">
        <f t="shared" si="133"/>
        <v>1</v>
      </c>
      <c r="AM190">
        <f t="shared" si="134"/>
        <v>3649.6174786977958</v>
      </c>
      <c r="AN190" t="b">
        <f t="shared" si="135"/>
        <v>1</v>
      </c>
      <c r="AO190">
        <f t="shared" si="136"/>
        <v>-14.469840582866226</v>
      </c>
      <c r="AP190">
        <f>SUM(AO191:$AO$532)</f>
        <v>2324.6841038186844</v>
      </c>
      <c r="AQ190" t="b">
        <f t="shared" si="97"/>
        <v>1</v>
      </c>
      <c r="AR190" t="b">
        <f t="shared" si="137"/>
        <v>1</v>
      </c>
      <c r="AS190" t="b">
        <f t="shared" si="138"/>
        <v>1</v>
      </c>
      <c r="AT190" t="b">
        <f t="shared" si="140"/>
        <v>1</v>
      </c>
      <c r="AU190">
        <f t="shared" si="98"/>
        <v>7615.1472887569844</v>
      </c>
      <c r="AV190" t="b">
        <f t="shared" si="99"/>
        <v>1</v>
      </c>
      <c r="AW190" t="b">
        <f t="shared" si="100"/>
        <v>1</v>
      </c>
      <c r="AX190" t="b">
        <f t="shared" si="139"/>
        <v>1</v>
      </c>
    </row>
    <row r="191" spans="1:50" x14ac:dyDescent="0.35">
      <c r="A191">
        <v>139</v>
      </c>
      <c r="B191">
        <f t="shared" si="101"/>
        <v>11</v>
      </c>
      <c r="C191">
        <f t="shared" si="102"/>
        <v>41</v>
      </c>
      <c r="D191">
        <f t="shared" si="103"/>
        <v>7.2432149877565966E-4</v>
      </c>
      <c r="E191">
        <f t="shared" si="104"/>
        <v>6.038017257159467E-5</v>
      </c>
      <c r="F191">
        <f t="shared" si="105"/>
        <v>0.04</v>
      </c>
      <c r="G191">
        <f t="shared" si="106"/>
        <v>3.3960531989175591E-3</v>
      </c>
      <c r="H191">
        <f t="shared" si="107"/>
        <v>0.02</v>
      </c>
      <c r="I191">
        <f t="shared" si="108"/>
        <v>1.4083086696285516</v>
      </c>
      <c r="J191">
        <f t="shared" si="109"/>
        <v>2.8937658698923362E-5</v>
      </c>
      <c r="K191">
        <f t="shared" si="110"/>
        <v>1.6274861501335755E-3</v>
      </c>
      <c r="L191">
        <f t="shared" si="111"/>
        <v>0</v>
      </c>
      <c r="M191">
        <f t="shared" si="112"/>
        <v>0.47760121104822373</v>
      </c>
      <c r="N191">
        <f t="shared" si="113"/>
        <v>116.62</v>
      </c>
      <c r="O191">
        <f t="shared" si="114"/>
        <v>2.3324000000000003</v>
      </c>
      <c r="P191">
        <f t="shared" si="115"/>
        <v>7.0415433481427581</v>
      </c>
      <c r="Q191">
        <f t="shared" si="116"/>
        <v>352.07716740713789</v>
      </c>
      <c r="R191">
        <f t="shared" si="117"/>
        <v>55.891025377029905</v>
      </c>
      <c r="S191">
        <f t="shared" si="118"/>
        <v>1.117820507540598</v>
      </c>
      <c r="T191">
        <f t="shared" si="119"/>
        <v>3.3747134107743353</v>
      </c>
      <c r="U191">
        <f t="shared" si="120"/>
        <v>28.937658698923361</v>
      </c>
      <c r="V191">
        <f t="shared" si="121"/>
        <v>1.018828890611146E-2</v>
      </c>
      <c r="W191">
        <f t="shared" si="122"/>
        <v>22.4506444708855</v>
      </c>
      <c r="X191">
        <f t="shared" si="123"/>
        <v>-22.629957690665279</v>
      </c>
      <c r="Y191">
        <f t="shared" si="124"/>
        <v>0.99673694261856227</v>
      </c>
      <c r="Z191">
        <f t="shared" si="125"/>
        <v>0.63488805052001096</v>
      </c>
      <c r="AA191">
        <f t="shared" si="126"/>
        <v>14.367489721576799</v>
      </c>
      <c r="AB191">
        <f t="shared" si="127"/>
        <v>35.600711307001724</v>
      </c>
      <c r="AC191">
        <f t="shared" si="128"/>
        <v>0.7120142261400344</v>
      </c>
      <c r="AD191">
        <f t="shared" si="129"/>
        <v>2.1425652184302546</v>
      </c>
      <c r="AE191">
        <f t="shared" si="130"/>
        <v>18.372173717972888</v>
      </c>
      <c r="AF191">
        <f t="shared" si="131"/>
        <v>6.4684228817357596E-3</v>
      </c>
      <c r="AG191">
        <f t="shared" si="94"/>
        <v>3684.1953343182827</v>
      </c>
      <c r="AH191">
        <f t="shared" si="95"/>
        <v>7713.9572704020784</v>
      </c>
      <c r="AI191">
        <f t="shared" si="96"/>
        <v>3684.1953343182827</v>
      </c>
      <c r="AK191" t="b">
        <f t="shared" si="132"/>
        <v>1</v>
      </c>
      <c r="AL191" t="b">
        <f t="shared" si="133"/>
        <v>1</v>
      </c>
      <c r="AM191">
        <f t="shared" si="134"/>
        <v>3684.1953343182827</v>
      </c>
      <c r="AN191" t="b">
        <f t="shared" si="135"/>
        <v>1</v>
      </c>
      <c r="AO191">
        <f t="shared" si="136"/>
        <v>-14.367489721576803</v>
      </c>
      <c r="AP191">
        <f>SUM(AO192:$AO$532)</f>
        <v>2339.0515935402614</v>
      </c>
      <c r="AQ191" t="b">
        <f t="shared" si="97"/>
        <v>1</v>
      </c>
      <c r="AR191" t="b">
        <f t="shared" si="137"/>
        <v>1</v>
      </c>
      <c r="AS191" t="b">
        <f t="shared" si="138"/>
        <v>1</v>
      </c>
      <c r="AT191" t="b">
        <f t="shared" si="140"/>
        <v>1</v>
      </c>
      <c r="AU191">
        <f t="shared" si="98"/>
        <v>7713.9572704020784</v>
      </c>
      <c r="AV191" t="b">
        <f t="shared" si="99"/>
        <v>1</v>
      </c>
      <c r="AW191" t="b">
        <f t="shared" si="100"/>
        <v>1</v>
      </c>
      <c r="AX191" t="b">
        <f t="shared" si="139"/>
        <v>1</v>
      </c>
    </row>
    <row r="192" spans="1:50" x14ac:dyDescent="0.35">
      <c r="A192">
        <v>140</v>
      </c>
      <c r="B192">
        <f t="shared" si="101"/>
        <v>11</v>
      </c>
      <c r="C192">
        <f t="shared" si="102"/>
        <v>41</v>
      </c>
      <c r="D192">
        <f t="shared" si="103"/>
        <v>7.2432149877565966E-4</v>
      </c>
      <c r="E192">
        <f t="shared" si="104"/>
        <v>6.038017257159467E-5</v>
      </c>
      <c r="F192">
        <f t="shared" si="105"/>
        <v>0.04</v>
      </c>
      <c r="G192">
        <f t="shared" si="106"/>
        <v>3.3960531989175591E-3</v>
      </c>
      <c r="H192">
        <f t="shared" si="107"/>
        <v>0.02</v>
      </c>
      <c r="I192">
        <f t="shared" si="108"/>
        <v>1.4117819387305295</v>
      </c>
      <c r="J192">
        <f t="shared" si="109"/>
        <v>2.8837643543494355E-5</v>
      </c>
      <c r="K192">
        <f t="shared" si="110"/>
        <v>1.6218611864156152E-3</v>
      </c>
      <c r="L192">
        <f t="shared" si="111"/>
        <v>0</v>
      </c>
      <c r="M192">
        <f t="shared" si="112"/>
        <v>0.47595051221826462</v>
      </c>
      <c r="N192">
        <f t="shared" si="113"/>
        <v>116.62</v>
      </c>
      <c r="O192">
        <f t="shared" si="114"/>
        <v>2.3324000000000003</v>
      </c>
      <c r="P192">
        <f t="shared" si="115"/>
        <v>7.0589096936526472</v>
      </c>
      <c r="Q192">
        <f t="shared" si="116"/>
        <v>352.94548468263235</v>
      </c>
      <c r="R192">
        <f t="shared" si="117"/>
        <v>55.697853232443855</v>
      </c>
      <c r="S192">
        <f t="shared" si="118"/>
        <v>1.1139570646488772</v>
      </c>
      <c r="T192">
        <f t="shared" si="119"/>
        <v>3.3713438183685502</v>
      </c>
      <c r="U192">
        <f t="shared" si="120"/>
        <v>28.837643543494355</v>
      </c>
      <c r="V192">
        <f t="shared" si="121"/>
        <v>1.0178116077563599E-2</v>
      </c>
      <c r="W192">
        <f t="shared" si="122"/>
        <v>22.364730689854504</v>
      </c>
      <c r="X192">
        <f t="shared" si="123"/>
        <v>-22.543424162206428</v>
      </c>
      <c r="Y192">
        <f t="shared" si="124"/>
        <v>0.99673694261856227</v>
      </c>
      <c r="Z192">
        <f t="shared" si="125"/>
        <v>0.63281637438037508</v>
      </c>
      <c r="AA192">
        <f t="shared" si="126"/>
        <v>14.265847944446424</v>
      </c>
      <c r="AB192">
        <f t="shared" si="127"/>
        <v>35.361901456895971</v>
      </c>
      <c r="AC192">
        <f t="shared" si="128"/>
        <v>0.70723802913791944</v>
      </c>
      <c r="AD192">
        <f t="shared" si="129"/>
        <v>2.1334415719296755</v>
      </c>
      <c r="AE192">
        <f t="shared" si="130"/>
        <v>18.248933032867729</v>
      </c>
      <c r="AF192">
        <f t="shared" si="131"/>
        <v>6.4408785142264008E-3</v>
      </c>
      <c r="AG192">
        <f t="shared" si="94"/>
        <v>3718.7998553118387</v>
      </c>
      <c r="AH192">
        <f t="shared" si="95"/>
        <v>7813.4170672064456</v>
      </c>
      <c r="AI192">
        <f t="shared" si="96"/>
        <v>3718.7998553118387</v>
      </c>
      <c r="AK192" t="b">
        <f t="shared" si="132"/>
        <v>1</v>
      </c>
      <c r="AL192" t="b">
        <f t="shared" si="133"/>
        <v>1</v>
      </c>
      <c r="AM192">
        <f t="shared" si="134"/>
        <v>3718.7998553118387</v>
      </c>
      <c r="AN192" t="b">
        <f t="shared" si="135"/>
        <v>1</v>
      </c>
      <c r="AO192">
        <f t="shared" si="136"/>
        <v>-14.265847944446417</v>
      </c>
      <c r="AP192">
        <f>SUM(AO193:$AO$532)</f>
        <v>2353.3174414847076</v>
      </c>
      <c r="AQ192" t="b">
        <f t="shared" si="97"/>
        <v>1</v>
      </c>
      <c r="AR192" t="b">
        <f t="shared" si="137"/>
        <v>1</v>
      </c>
      <c r="AS192" t="b">
        <f t="shared" si="138"/>
        <v>1</v>
      </c>
      <c r="AT192" t="b">
        <f t="shared" si="140"/>
        <v>1</v>
      </c>
      <c r="AU192">
        <f t="shared" si="98"/>
        <v>7813.4170672064447</v>
      </c>
      <c r="AV192" t="b">
        <f t="shared" si="99"/>
        <v>1</v>
      </c>
      <c r="AW192" t="b">
        <f t="shared" si="100"/>
        <v>1</v>
      </c>
      <c r="AX192" t="b">
        <f t="shared" si="139"/>
        <v>1</v>
      </c>
    </row>
    <row r="193" spans="1:50" x14ac:dyDescent="0.35">
      <c r="A193">
        <v>141</v>
      </c>
      <c r="B193">
        <f t="shared" si="101"/>
        <v>11</v>
      </c>
      <c r="C193">
        <f t="shared" si="102"/>
        <v>41</v>
      </c>
      <c r="D193">
        <f t="shared" si="103"/>
        <v>7.2432149877565966E-4</v>
      </c>
      <c r="E193">
        <f t="shared" si="104"/>
        <v>6.038017257159467E-5</v>
      </c>
      <c r="F193">
        <f t="shared" si="105"/>
        <v>0.04</v>
      </c>
      <c r="G193">
        <f t="shared" si="106"/>
        <v>3.3960531989175591E-3</v>
      </c>
      <c r="H193">
        <f t="shared" si="107"/>
        <v>0.02</v>
      </c>
      <c r="I193">
        <f t="shared" si="108"/>
        <v>1.4152637738511049</v>
      </c>
      <c r="J193">
        <f t="shared" si="109"/>
        <v>2.8737974063277695E-5</v>
      </c>
      <c r="K193">
        <f t="shared" si="110"/>
        <v>1.6162556638565403E-3</v>
      </c>
      <c r="L193">
        <f t="shared" si="111"/>
        <v>0</v>
      </c>
      <c r="M193">
        <f t="shared" si="112"/>
        <v>0.47430551858034481</v>
      </c>
      <c r="N193">
        <f t="shared" si="113"/>
        <v>116.62</v>
      </c>
      <c r="O193">
        <f t="shared" si="114"/>
        <v>2.3324000000000003</v>
      </c>
      <c r="P193">
        <f t="shared" si="115"/>
        <v>7.076318869255525</v>
      </c>
      <c r="Q193">
        <f t="shared" si="116"/>
        <v>353.8159434627762</v>
      </c>
      <c r="R193">
        <f t="shared" si="117"/>
        <v>55.505348734894021</v>
      </c>
      <c r="S193">
        <f t="shared" si="118"/>
        <v>1.1101069746978804</v>
      </c>
      <c r="T193">
        <f t="shared" si="119"/>
        <v>3.3679775904419382</v>
      </c>
      <c r="U193">
        <f t="shared" si="120"/>
        <v>28.737974063277694</v>
      </c>
      <c r="V193">
        <f t="shared" si="121"/>
        <v>1.0167953406407389E-2</v>
      </c>
      <c r="W193">
        <f t="shared" si="122"/>
        <v>22.279122153070102</v>
      </c>
      <c r="X193">
        <f t="shared" si="123"/>
        <v>-22.457198019982783</v>
      </c>
      <c r="Y193">
        <f t="shared" si="124"/>
        <v>0.99673694261856227</v>
      </c>
      <c r="Z193">
        <f t="shared" si="125"/>
        <v>0.63075145823885848</v>
      </c>
      <c r="AA193">
        <f t="shared" si="126"/>
        <v>14.164910399062951</v>
      </c>
      <c r="AB193">
        <f t="shared" si="127"/>
        <v>35.124693545133972</v>
      </c>
      <c r="AC193">
        <f t="shared" si="128"/>
        <v>0.70249387090267945</v>
      </c>
      <c r="AD193">
        <f t="shared" si="129"/>
        <v>2.1243567764870495</v>
      </c>
      <c r="AE193">
        <f t="shared" si="130"/>
        <v>18.126519047242898</v>
      </c>
      <c r="AF193">
        <f t="shared" si="131"/>
        <v>6.4134514383962287E-3</v>
      </c>
      <c r="AG193">
        <f t="shared" si="94"/>
        <v>3753.4314363601911</v>
      </c>
      <c r="AH193">
        <f t="shared" si="95"/>
        <v>7913.5310244643088</v>
      </c>
      <c r="AI193">
        <f t="shared" si="96"/>
        <v>3753.4314363601911</v>
      </c>
      <c r="AK193" t="b">
        <f t="shared" si="132"/>
        <v>1</v>
      </c>
      <c r="AL193" t="b">
        <f t="shared" si="133"/>
        <v>1</v>
      </c>
      <c r="AM193">
        <f t="shared" si="134"/>
        <v>3753.4314363601916</v>
      </c>
      <c r="AN193" t="b">
        <f t="shared" si="135"/>
        <v>1</v>
      </c>
      <c r="AO193">
        <f t="shared" si="136"/>
        <v>-14.164910399062951</v>
      </c>
      <c r="AP193">
        <f>SUM(AO194:$AO$532)</f>
        <v>2367.4823518837702</v>
      </c>
      <c r="AQ193" t="b">
        <f t="shared" si="97"/>
        <v>1</v>
      </c>
      <c r="AR193" t="b">
        <f t="shared" si="137"/>
        <v>1</v>
      </c>
      <c r="AS193" t="b">
        <f t="shared" si="138"/>
        <v>1</v>
      </c>
      <c r="AT193" t="b">
        <f t="shared" si="140"/>
        <v>1</v>
      </c>
      <c r="AU193">
        <f t="shared" si="98"/>
        <v>7913.5310244643088</v>
      </c>
      <c r="AV193" t="b">
        <f t="shared" si="99"/>
        <v>1</v>
      </c>
      <c r="AW193" t="b">
        <f t="shared" si="100"/>
        <v>1</v>
      </c>
      <c r="AX193" t="b">
        <f t="shared" si="139"/>
        <v>1</v>
      </c>
    </row>
    <row r="194" spans="1:50" x14ac:dyDescent="0.35">
      <c r="A194">
        <v>142</v>
      </c>
      <c r="B194">
        <f t="shared" si="101"/>
        <v>11</v>
      </c>
      <c r="C194">
        <f t="shared" si="102"/>
        <v>41</v>
      </c>
      <c r="D194">
        <f t="shared" si="103"/>
        <v>7.2432149877565966E-4</v>
      </c>
      <c r="E194">
        <f t="shared" si="104"/>
        <v>6.038017257159467E-5</v>
      </c>
      <c r="F194">
        <f t="shared" si="105"/>
        <v>0.04</v>
      </c>
      <c r="G194">
        <f t="shared" si="106"/>
        <v>3.3960531989175591E-3</v>
      </c>
      <c r="H194">
        <f t="shared" si="107"/>
        <v>0.02</v>
      </c>
      <c r="I194">
        <f t="shared" si="108"/>
        <v>1.4187541961163901</v>
      </c>
      <c r="J194">
        <f t="shared" si="109"/>
        <v>2.8638649063540923E-5</v>
      </c>
      <c r="K194">
        <f t="shared" si="110"/>
        <v>1.6106695152632669E-3</v>
      </c>
      <c r="L194">
        <f t="shared" si="111"/>
        <v>0</v>
      </c>
      <c r="M194">
        <f t="shared" si="112"/>
        <v>0.47266621041601797</v>
      </c>
      <c r="N194">
        <f t="shared" si="113"/>
        <v>116.62</v>
      </c>
      <c r="O194">
        <f t="shared" si="114"/>
        <v>2.3324000000000003</v>
      </c>
      <c r="P194">
        <f t="shared" si="115"/>
        <v>7.0937709805819509</v>
      </c>
      <c r="Q194">
        <f t="shared" si="116"/>
        <v>354.68854902909754</v>
      </c>
      <c r="R194">
        <f t="shared" si="117"/>
        <v>55.313509576839813</v>
      </c>
      <c r="S194">
        <f t="shared" si="118"/>
        <v>1.1062701915367963</v>
      </c>
      <c r="T194">
        <f t="shared" si="119"/>
        <v>3.3646147236351234</v>
      </c>
      <c r="U194">
        <f t="shared" si="120"/>
        <v>28.638649063540925</v>
      </c>
      <c r="V194">
        <f t="shared" si="121"/>
        <v>1.0157800882500853E-2</v>
      </c>
      <c r="W194">
        <f t="shared" si="122"/>
        <v>22.193817797244474</v>
      </c>
      <c r="X194">
        <f t="shared" si="123"/>
        <v>-22.371278193303318</v>
      </c>
      <c r="Y194">
        <f t="shared" si="124"/>
        <v>0.99673694261856227</v>
      </c>
      <c r="Z194">
        <f t="shared" si="125"/>
        <v>0.6286932800371996</v>
      </c>
      <c r="AA194">
        <f t="shared" si="126"/>
        <v>14.06467226597254</v>
      </c>
      <c r="AB194">
        <f t="shared" si="127"/>
        <v>34.889076825900773</v>
      </c>
      <c r="AC194">
        <f t="shared" si="128"/>
        <v>0.69778153651801555</v>
      </c>
      <c r="AD194">
        <f t="shared" si="129"/>
        <v>2.1153106666636217</v>
      </c>
      <c r="AE194">
        <f t="shared" si="130"/>
        <v>18.004926215591819</v>
      </c>
      <c r="AF194">
        <f t="shared" si="131"/>
        <v>6.3861411547842225E-3</v>
      </c>
      <c r="AG194">
        <f t="shared" si="94"/>
        <v>3788.0904723664626</v>
      </c>
      <c r="AH194">
        <f t="shared" si="95"/>
        <v>8014.30351670869</v>
      </c>
      <c r="AI194">
        <f t="shared" si="96"/>
        <v>3788.0904723664626</v>
      </c>
      <c r="AK194" t="b">
        <f t="shared" si="132"/>
        <v>1</v>
      </c>
      <c r="AL194" t="b">
        <f t="shared" si="133"/>
        <v>1</v>
      </c>
      <c r="AM194">
        <f t="shared" si="134"/>
        <v>3788.090472366463</v>
      </c>
      <c r="AN194" t="b">
        <f t="shared" si="135"/>
        <v>1</v>
      </c>
      <c r="AO194">
        <f t="shared" si="136"/>
        <v>-14.06467226597254</v>
      </c>
      <c r="AP194">
        <f>SUM(AO195:$AO$532)</f>
        <v>2381.5470241497437</v>
      </c>
      <c r="AQ194" t="b">
        <f t="shared" si="97"/>
        <v>1</v>
      </c>
      <c r="AR194" t="b">
        <f t="shared" si="137"/>
        <v>1</v>
      </c>
      <c r="AS194" t="b">
        <f t="shared" si="138"/>
        <v>1</v>
      </c>
      <c r="AT194" t="b">
        <f t="shared" si="140"/>
        <v>1</v>
      </c>
      <c r="AU194">
        <f t="shared" si="98"/>
        <v>8014.3035167086909</v>
      </c>
      <c r="AV194" t="b">
        <f t="shared" si="99"/>
        <v>1</v>
      </c>
      <c r="AW194" t="b">
        <f t="shared" si="100"/>
        <v>1</v>
      </c>
      <c r="AX194" t="b">
        <f t="shared" si="139"/>
        <v>1</v>
      </c>
    </row>
    <row r="195" spans="1:50" x14ac:dyDescent="0.35">
      <c r="A195">
        <v>143</v>
      </c>
      <c r="B195">
        <f t="shared" si="101"/>
        <v>11</v>
      </c>
      <c r="C195">
        <f t="shared" si="102"/>
        <v>41</v>
      </c>
      <c r="D195">
        <f t="shared" si="103"/>
        <v>7.2432149877565966E-4</v>
      </c>
      <c r="E195">
        <f t="shared" si="104"/>
        <v>6.038017257159467E-5</v>
      </c>
      <c r="F195">
        <f t="shared" si="105"/>
        <v>0.04</v>
      </c>
      <c r="G195">
        <f t="shared" si="106"/>
        <v>3.3960531989175591E-3</v>
      </c>
      <c r="H195">
        <f t="shared" si="107"/>
        <v>0.02</v>
      </c>
      <c r="I195">
        <f t="shared" si="108"/>
        <v>1.4222532267046009</v>
      </c>
      <c r="J195">
        <f t="shared" si="109"/>
        <v>2.8539667353680844E-5</v>
      </c>
      <c r="K195">
        <f t="shared" si="110"/>
        <v>1.6051026736749454E-3</v>
      </c>
      <c r="L195">
        <f t="shared" si="111"/>
        <v>0</v>
      </c>
      <c r="M195">
        <f t="shared" si="112"/>
        <v>0.47103256807498939</v>
      </c>
      <c r="N195">
        <f t="shared" si="113"/>
        <v>116.62</v>
      </c>
      <c r="O195">
        <f t="shared" si="114"/>
        <v>2.3324000000000003</v>
      </c>
      <c r="P195">
        <f t="shared" si="115"/>
        <v>7.1112661335230047</v>
      </c>
      <c r="Q195">
        <f t="shared" si="116"/>
        <v>355.56330667615021</v>
      </c>
      <c r="R195">
        <f t="shared" si="117"/>
        <v>55.122333458716021</v>
      </c>
      <c r="S195">
        <f t="shared" si="118"/>
        <v>1.1024466691743204</v>
      </c>
      <c r="T195">
        <f t="shared" si="119"/>
        <v>3.3612552145920871</v>
      </c>
      <c r="U195">
        <f t="shared" si="120"/>
        <v>28.539667353680844</v>
      </c>
      <c r="V195">
        <f t="shared" si="121"/>
        <v>1.0147658495712133E-2</v>
      </c>
      <c r="W195">
        <f t="shared" si="122"/>
        <v>22.108816562773061</v>
      </c>
      <c r="X195">
        <f t="shared" si="123"/>
        <v>-22.285663615185861</v>
      </c>
      <c r="Y195">
        <f t="shared" si="124"/>
        <v>0.99673694261856227</v>
      </c>
      <c r="Z195">
        <f t="shared" si="125"/>
        <v>0.62664181778911399</v>
      </c>
      <c r="AA195">
        <f t="shared" si="126"/>
        <v>13.965128758456782</v>
      </c>
      <c r="AB195">
        <f t="shared" si="127"/>
        <v>34.655040625464451</v>
      </c>
      <c r="AC195">
        <f t="shared" si="128"/>
        <v>0.69310081250928901</v>
      </c>
      <c r="AD195">
        <f t="shared" si="129"/>
        <v>2.1063030777251237</v>
      </c>
      <c r="AE195">
        <f t="shared" si="130"/>
        <v>17.884149029607197</v>
      </c>
      <c r="AF195">
        <f t="shared" si="131"/>
        <v>6.3589471660561968E-3</v>
      </c>
      <c r="AG195">
        <f t="shared" si="94"/>
        <v>3822.7773584596034</v>
      </c>
      <c r="AH195">
        <f t="shared" si="95"/>
        <v>8115.7389479086069</v>
      </c>
      <c r="AI195">
        <f t="shared" si="96"/>
        <v>3822.7773584596034</v>
      </c>
      <c r="AK195" t="b">
        <f t="shared" si="132"/>
        <v>1</v>
      </c>
      <c r="AL195" t="b">
        <f t="shared" si="133"/>
        <v>1</v>
      </c>
      <c r="AM195">
        <f t="shared" si="134"/>
        <v>3822.7773584596039</v>
      </c>
      <c r="AN195" t="b">
        <f t="shared" si="135"/>
        <v>1</v>
      </c>
      <c r="AO195">
        <f t="shared" si="136"/>
        <v>-13.965128758456782</v>
      </c>
      <c r="AP195">
        <f>SUM(AO196:$AO$532)</f>
        <v>2395.5121529081998</v>
      </c>
      <c r="AQ195" t="b">
        <f t="shared" si="97"/>
        <v>1</v>
      </c>
      <c r="AR195" t="b">
        <f t="shared" si="137"/>
        <v>1</v>
      </c>
      <c r="AS195" t="b">
        <f t="shared" si="138"/>
        <v>1</v>
      </c>
      <c r="AT195" t="b">
        <f t="shared" si="140"/>
        <v>1</v>
      </c>
      <c r="AU195">
        <f t="shared" si="98"/>
        <v>8115.7389479086069</v>
      </c>
      <c r="AV195" t="b">
        <f t="shared" si="99"/>
        <v>1</v>
      </c>
      <c r="AW195" t="b">
        <f t="shared" si="100"/>
        <v>1</v>
      </c>
      <c r="AX195" t="b">
        <f t="shared" si="139"/>
        <v>1</v>
      </c>
    </row>
    <row r="196" spans="1:50" x14ac:dyDescent="0.35">
      <c r="A196">
        <v>144</v>
      </c>
      <c r="B196">
        <f t="shared" si="101"/>
        <v>11</v>
      </c>
      <c r="C196">
        <f t="shared" si="102"/>
        <v>41</v>
      </c>
      <c r="D196">
        <f t="shared" si="103"/>
        <v>7.2432149877565966E-4</v>
      </c>
      <c r="E196">
        <f t="shared" si="104"/>
        <v>6.038017257159467E-5</v>
      </c>
      <c r="F196">
        <f t="shared" si="105"/>
        <v>0.04</v>
      </c>
      <c r="G196">
        <f t="shared" si="106"/>
        <v>3.3960531989175591E-3</v>
      </c>
      <c r="H196">
        <f t="shared" si="107"/>
        <v>0.02</v>
      </c>
      <c r="I196">
        <f t="shared" si="108"/>
        <v>1.4257608868461835</v>
      </c>
      <c r="J196">
        <f t="shared" si="109"/>
        <v>2.8441027747209272E-5</v>
      </c>
      <c r="K196">
        <f t="shared" si="110"/>
        <v>1.5995550723621594E-3</v>
      </c>
      <c r="L196">
        <f t="shared" si="111"/>
        <v>0</v>
      </c>
      <c r="M196">
        <f t="shared" si="112"/>
        <v>0.46940457197488006</v>
      </c>
      <c r="N196">
        <f t="shared" si="113"/>
        <v>116.62</v>
      </c>
      <c r="O196">
        <f t="shared" si="114"/>
        <v>2.3324000000000003</v>
      </c>
      <c r="P196">
        <f t="shared" si="115"/>
        <v>7.1288044342309176</v>
      </c>
      <c r="Q196">
        <f t="shared" si="116"/>
        <v>356.44022171154586</v>
      </c>
      <c r="R196">
        <f t="shared" si="117"/>
        <v>54.931818088905267</v>
      </c>
      <c r="S196">
        <f t="shared" si="118"/>
        <v>1.0986363617781054</v>
      </c>
      <c r="T196">
        <f t="shared" si="119"/>
        <v>3.357899059960161</v>
      </c>
      <c r="U196">
        <f t="shared" si="120"/>
        <v>28.441027747209272</v>
      </c>
      <c r="V196">
        <f t="shared" si="121"/>
        <v>1.01375262359195E-2</v>
      </c>
      <c r="W196">
        <f t="shared" si="122"/>
        <v>22.024117393721809</v>
      </c>
      <c r="X196">
        <f t="shared" si="123"/>
        <v>-22.200353222344248</v>
      </c>
      <c r="Y196">
        <f t="shared" si="124"/>
        <v>0.99673694261856227</v>
      </c>
      <c r="Z196">
        <f t="shared" si="125"/>
        <v>0.62459704958005968</v>
      </c>
      <c r="AA196">
        <f t="shared" si="126"/>
        <v>13.866275122311393</v>
      </c>
      <c r="AB196">
        <f t="shared" si="127"/>
        <v>34.422574341692531</v>
      </c>
      <c r="AC196">
        <f t="shared" si="128"/>
        <v>0.6884514868338506</v>
      </c>
      <c r="AD196">
        <f t="shared" si="129"/>
        <v>2.0973338456387727</v>
      </c>
      <c r="AE196">
        <f t="shared" si="130"/>
        <v>17.764182017931525</v>
      </c>
      <c r="AF196">
        <f t="shared" si="131"/>
        <v>6.3318689769957682E-3</v>
      </c>
      <c r="AG196">
        <f t="shared" si="94"/>
        <v>3857.4924899988264</v>
      </c>
      <c r="AH196">
        <f t="shared" si="95"/>
        <v>8217.8417516675963</v>
      </c>
      <c r="AI196">
        <f t="shared" si="96"/>
        <v>3857.4924899988264</v>
      </c>
      <c r="AK196" t="b">
        <f t="shared" si="132"/>
        <v>1</v>
      </c>
      <c r="AL196" t="b">
        <f t="shared" si="133"/>
        <v>1</v>
      </c>
      <c r="AM196">
        <f t="shared" si="134"/>
        <v>3857.4924899988259</v>
      </c>
      <c r="AN196" t="b">
        <f t="shared" si="135"/>
        <v>1</v>
      </c>
      <c r="AO196">
        <f t="shared" si="136"/>
        <v>-13.866275122311393</v>
      </c>
      <c r="AP196">
        <f>SUM(AO197:$AO$532)</f>
        <v>2409.3784280305113</v>
      </c>
      <c r="AQ196" t="b">
        <f t="shared" si="97"/>
        <v>1</v>
      </c>
      <c r="AR196" t="b">
        <f t="shared" si="137"/>
        <v>1</v>
      </c>
      <c r="AS196" t="b">
        <f t="shared" si="138"/>
        <v>1</v>
      </c>
      <c r="AT196" t="b">
        <f t="shared" si="140"/>
        <v>1</v>
      </c>
      <c r="AU196">
        <f t="shared" si="98"/>
        <v>8217.8417516675963</v>
      </c>
      <c r="AV196" t="b">
        <f t="shared" si="99"/>
        <v>1</v>
      </c>
      <c r="AW196" t="b">
        <f t="shared" si="100"/>
        <v>1</v>
      </c>
      <c r="AX196" t="b">
        <f t="shared" si="139"/>
        <v>1</v>
      </c>
    </row>
    <row r="197" spans="1:50" x14ac:dyDescent="0.35">
      <c r="A197">
        <v>145</v>
      </c>
      <c r="B197">
        <f t="shared" si="101"/>
        <v>12</v>
      </c>
      <c r="C197">
        <f t="shared" si="102"/>
        <v>42</v>
      </c>
      <c r="D197">
        <f t="shared" si="103"/>
        <v>7.8173662555192092E-4</v>
      </c>
      <c r="E197">
        <f t="shared" si="104"/>
        <v>6.5168071549326356E-5</v>
      </c>
      <c r="F197">
        <f t="shared" si="105"/>
        <v>0.04</v>
      </c>
      <c r="G197">
        <f t="shared" si="106"/>
        <v>3.3960531989175591E-3</v>
      </c>
      <c r="H197">
        <f t="shared" si="107"/>
        <v>0.02</v>
      </c>
      <c r="I197">
        <f t="shared" si="108"/>
        <v>1.4292771978239451</v>
      </c>
      <c r="J197">
        <f t="shared" si="109"/>
        <v>3.05901907320399E-5</v>
      </c>
      <c r="K197">
        <f t="shared" si="110"/>
        <v>1.5940190123267281E-3</v>
      </c>
      <c r="L197">
        <f t="shared" si="111"/>
        <v>0</v>
      </c>
      <c r="M197">
        <f t="shared" si="112"/>
        <v>0.46777996277182127</v>
      </c>
      <c r="N197">
        <f t="shared" si="113"/>
        <v>116.62</v>
      </c>
      <c r="O197">
        <f t="shared" si="114"/>
        <v>2.3324000000000003</v>
      </c>
      <c r="P197">
        <f t="shared" si="115"/>
        <v>7.1463859891197252</v>
      </c>
      <c r="Q197">
        <f t="shared" si="116"/>
        <v>357.31929945598631</v>
      </c>
      <c r="R197">
        <f t="shared" si="117"/>
        <v>54.741961183710515</v>
      </c>
      <c r="S197">
        <f t="shared" si="118"/>
        <v>1.0948392236742104</v>
      </c>
      <c r="T197">
        <f t="shared" si="119"/>
        <v>3.3545462563900244</v>
      </c>
      <c r="U197">
        <f t="shared" si="120"/>
        <v>30.5901907320399</v>
      </c>
      <c r="V197">
        <f t="shared" si="121"/>
        <v>1.0930465522597502E-2</v>
      </c>
      <c r="W197">
        <f t="shared" si="122"/>
        <v>19.69145450608378</v>
      </c>
      <c r="X197">
        <f t="shared" si="123"/>
        <v>-19.867081223444828</v>
      </c>
      <c r="Y197">
        <f t="shared" si="124"/>
        <v>0.99673694261856227</v>
      </c>
      <c r="Z197">
        <f t="shared" si="125"/>
        <v>0.62255895356700319</v>
      </c>
      <c r="AA197">
        <f t="shared" si="126"/>
        <v>12.368429296898469</v>
      </c>
      <c r="AB197">
        <f t="shared" si="127"/>
        <v>34.191667443571738</v>
      </c>
      <c r="AC197">
        <f t="shared" si="128"/>
        <v>0.68383334887143488</v>
      </c>
      <c r="AD197">
        <f t="shared" si="129"/>
        <v>2.0884028070702816</v>
      </c>
      <c r="AE197">
        <f t="shared" si="130"/>
        <v>19.044197131553801</v>
      </c>
      <c r="AF197">
        <f t="shared" si="131"/>
        <v>6.8048591777485077E-3</v>
      </c>
      <c r="AG197">
        <f t="shared" si="94"/>
        <v>3889.9879978463141</v>
      </c>
      <c r="AH197">
        <f t="shared" si="95"/>
        <v>8315.8499880932577</v>
      </c>
      <c r="AI197">
        <f t="shared" si="96"/>
        <v>3889.9879978463141</v>
      </c>
      <c r="AK197" t="b">
        <f t="shared" si="132"/>
        <v>1</v>
      </c>
      <c r="AL197" t="b">
        <f t="shared" si="133"/>
        <v>1</v>
      </c>
      <c r="AM197">
        <f t="shared" si="134"/>
        <v>3889.9879978463136</v>
      </c>
      <c r="AN197" t="b">
        <f t="shared" si="135"/>
        <v>1</v>
      </c>
      <c r="AO197">
        <f t="shared" si="136"/>
        <v>-12.368429296898469</v>
      </c>
      <c r="AP197">
        <f>SUM(AO198:$AO$532)</f>
        <v>2421.7468573274095</v>
      </c>
      <c r="AQ197" t="b">
        <f t="shared" si="97"/>
        <v>1</v>
      </c>
      <c r="AR197" t="b">
        <f t="shared" si="137"/>
        <v>1</v>
      </c>
      <c r="AS197" t="b">
        <f t="shared" si="138"/>
        <v>1</v>
      </c>
      <c r="AT197" t="b">
        <f t="shared" si="140"/>
        <v>1</v>
      </c>
      <c r="AU197">
        <f t="shared" si="98"/>
        <v>8315.8499880932559</v>
      </c>
      <c r="AV197" t="b">
        <f t="shared" si="99"/>
        <v>1</v>
      </c>
      <c r="AW197" t="b">
        <f t="shared" si="100"/>
        <v>1</v>
      </c>
      <c r="AX197" t="b">
        <f t="shared" si="139"/>
        <v>1</v>
      </c>
    </row>
    <row r="198" spans="1:50" x14ac:dyDescent="0.35">
      <c r="A198">
        <v>146</v>
      </c>
      <c r="B198">
        <f t="shared" si="101"/>
        <v>12</v>
      </c>
      <c r="C198">
        <f t="shared" si="102"/>
        <v>42</v>
      </c>
      <c r="D198">
        <f t="shared" si="103"/>
        <v>7.8173662555192092E-4</v>
      </c>
      <c r="E198">
        <f t="shared" si="104"/>
        <v>6.5168071549326356E-5</v>
      </c>
      <c r="F198">
        <f t="shared" si="105"/>
        <v>0.04</v>
      </c>
      <c r="G198">
        <f t="shared" si="106"/>
        <v>3.3960531989175591E-3</v>
      </c>
      <c r="H198">
        <f t="shared" si="107"/>
        <v>0.02</v>
      </c>
      <c r="I198">
        <f t="shared" si="108"/>
        <v>1.4328021809731812</v>
      </c>
      <c r="J198">
        <f t="shared" si="109"/>
        <v>3.0484318083255266E-5</v>
      </c>
      <c r="K198">
        <f t="shared" si="110"/>
        <v>1.5885021125948368E-3</v>
      </c>
      <c r="L198">
        <f t="shared" si="111"/>
        <v>0</v>
      </c>
      <c r="M198">
        <f t="shared" si="112"/>
        <v>0.46616097634114317</v>
      </c>
      <c r="N198">
        <f t="shared" si="113"/>
        <v>116.62</v>
      </c>
      <c r="O198">
        <f t="shared" si="114"/>
        <v>2.3324000000000003</v>
      </c>
      <c r="P198">
        <f t="shared" si="115"/>
        <v>7.164010904865906</v>
      </c>
      <c r="Q198">
        <f t="shared" si="116"/>
        <v>358.20054524329532</v>
      </c>
      <c r="R198">
        <f t="shared" si="117"/>
        <v>54.552499258449799</v>
      </c>
      <c r="S198">
        <f t="shared" si="118"/>
        <v>1.0910499851689961</v>
      </c>
      <c r="T198">
        <f t="shared" si="119"/>
        <v>3.3511807543750951</v>
      </c>
      <c r="U198">
        <f t="shared" si="120"/>
        <v>30.484318083255268</v>
      </c>
      <c r="V198">
        <f t="shared" si="121"/>
        <v>1.0919499358792084E-2</v>
      </c>
      <c r="W198">
        <f t="shared" si="122"/>
        <v>19.615030936291653</v>
      </c>
      <c r="X198">
        <f t="shared" si="123"/>
        <v>-19.790049809591601</v>
      </c>
      <c r="Y198">
        <f t="shared" si="124"/>
        <v>0.99673694261856227</v>
      </c>
      <c r="Z198">
        <f t="shared" si="125"/>
        <v>0.62052750797818623</v>
      </c>
      <c r="AA198">
        <f t="shared" si="126"/>
        <v>12.280270291110057</v>
      </c>
      <c r="AB198">
        <f t="shared" si="127"/>
        <v>33.962146852805226</v>
      </c>
      <c r="AC198">
        <f t="shared" si="128"/>
        <v>0.67924293705610461</v>
      </c>
      <c r="AD198">
        <f t="shared" si="129"/>
        <v>2.079499842296836</v>
      </c>
      <c r="AE198">
        <f t="shared" si="130"/>
        <v>18.916357932616751</v>
      </c>
      <c r="AF198">
        <f t="shared" si="131"/>
        <v>6.7758497254806543E-3</v>
      </c>
      <c r="AG198">
        <f t="shared" si="94"/>
        <v>3922.5128561167312</v>
      </c>
      <c r="AH198">
        <f t="shared" si="95"/>
        <v>8414.5028331290032</v>
      </c>
      <c r="AI198">
        <f t="shared" si="96"/>
        <v>3922.5128561167312</v>
      </c>
      <c r="AK198" t="b">
        <f t="shared" si="132"/>
        <v>1</v>
      </c>
      <c r="AL198" t="b">
        <f t="shared" si="133"/>
        <v>1</v>
      </c>
      <c r="AM198">
        <f t="shared" si="134"/>
        <v>3922.5128561167312</v>
      </c>
      <c r="AN198" t="b">
        <f t="shared" si="135"/>
        <v>1</v>
      </c>
      <c r="AO198">
        <f t="shared" si="136"/>
        <v>-12.280270291110057</v>
      </c>
      <c r="AP198">
        <f>SUM(AO199:$AO$532)</f>
        <v>2434.0271276185199</v>
      </c>
      <c r="AQ198" t="b">
        <f t="shared" si="97"/>
        <v>1</v>
      </c>
      <c r="AR198" t="b">
        <f t="shared" si="137"/>
        <v>1</v>
      </c>
      <c r="AS198" t="b">
        <f t="shared" si="138"/>
        <v>1</v>
      </c>
      <c r="AT198" t="b">
        <f t="shared" si="140"/>
        <v>1</v>
      </c>
      <c r="AU198">
        <f t="shared" si="98"/>
        <v>8414.5028331290032</v>
      </c>
      <c r="AV198" t="b">
        <f t="shared" si="99"/>
        <v>1</v>
      </c>
      <c r="AW198" t="b">
        <f t="shared" si="100"/>
        <v>1</v>
      </c>
      <c r="AX198" t="b">
        <f t="shared" si="139"/>
        <v>1</v>
      </c>
    </row>
    <row r="199" spans="1:50" x14ac:dyDescent="0.35">
      <c r="A199">
        <v>147</v>
      </c>
      <c r="B199">
        <f t="shared" si="101"/>
        <v>12</v>
      </c>
      <c r="C199">
        <f t="shared" si="102"/>
        <v>42</v>
      </c>
      <c r="D199">
        <f t="shared" si="103"/>
        <v>7.8173662555192092E-4</v>
      </c>
      <c r="E199">
        <f t="shared" si="104"/>
        <v>6.5168071549326356E-5</v>
      </c>
      <c r="F199">
        <f t="shared" si="105"/>
        <v>0.04</v>
      </c>
      <c r="G199">
        <f t="shared" si="106"/>
        <v>3.3960531989175591E-3</v>
      </c>
      <c r="H199">
        <f t="shared" si="107"/>
        <v>0.02</v>
      </c>
      <c r="I199">
        <f t="shared" si="108"/>
        <v>1.4363358576818062</v>
      </c>
      <c r="J199">
        <f t="shared" si="109"/>
        <v>3.037881185970345E-5</v>
      </c>
      <c r="K199">
        <f t="shared" si="110"/>
        <v>1.5830043068526763E-3</v>
      </c>
      <c r="L199">
        <f t="shared" si="111"/>
        <v>0</v>
      </c>
      <c r="M199">
        <f t="shared" si="112"/>
        <v>0.46454759322243083</v>
      </c>
      <c r="N199">
        <f t="shared" si="113"/>
        <v>116.62</v>
      </c>
      <c r="O199">
        <f t="shared" si="114"/>
        <v>2.3324000000000003</v>
      </c>
      <c r="P199">
        <f t="shared" si="115"/>
        <v>7.1816792884090308</v>
      </c>
      <c r="Q199">
        <f t="shared" si="116"/>
        <v>359.08396442045154</v>
      </c>
      <c r="R199">
        <f t="shared" si="117"/>
        <v>54.363693060904119</v>
      </c>
      <c r="S199">
        <f t="shared" si="118"/>
        <v>1.0872738612180823</v>
      </c>
      <c r="T199">
        <f t="shared" si="119"/>
        <v>3.3478186288537199</v>
      </c>
      <c r="U199">
        <f t="shared" si="120"/>
        <v>30.37881185970345</v>
      </c>
      <c r="V199">
        <f t="shared" si="121"/>
        <v>1.0908544196965344E-2</v>
      </c>
      <c r="W199">
        <f t="shared" si="122"/>
        <v>19.5388801669319</v>
      </c>
      <c r="X199">
        <f t="shared" si="123"/>
        <v>-19.713293299919023</v>
      </c>
      <c r="Y199">
        <f t="shared" si="124"/>
        <v>0.99673694261856227</v>
      </c>
      <c r="Z199">
        <f t="shared" si="125"/>
        <v>0.61850269111289291</v>
      </c>
      <c r="AA199">
        <f t="shared" si="126"/>
        <v>12.192724956697678</v>
      </c>
      <c r="AB199">
        <f t="shared" si="127"/>
        <v>33.73416697957385</v>
      </c>
      <c r="AC199">
        <f t="shared" si="128"/>
        <v>0.67468333959147697</v>
      </c>
      <c r="AD199">
        <f t="shared" si="129"/>
        <v>2.0706348313039009</v>
      </c>
      <c r="AE199">
        <f t="shared" si="130"/>
        <v>18.789376888038852</v>
      </c>
      <c r="AF199">
        <f t="shared" si="131"/>
        <v>6.7469639419469969E-3</v>
      </c>
      <c r="AG199">
        <f t="shared" si="94"/>
        <v>3955.067435799906</v>
      </c>
      <c r="AH199">
        <f t="shared" si="95"/>
        <v>8513.8045993624892</v>
      </c>
      <c r="AI199">
        <f t="shared" si="96"/>
        <v>3955.067435799906</v>
      </c>
      <c r="AK199" t="b">
        <f t="shared" si="132"/>
        <v>1</v>
      </c>
      <c r="AL199" t="b">
        <f t="shared" si="133"/>
        <v>1</v>
      </c>
      <c r="AM199">
        <f t="shared" si="134"/>
        <v>3955.0674357999064</v>
      </c>
      <c r="AN199" t="b">
        <f t="shared" si="135"/>
        <v>1</v>
      </c>
      <c r="AO199">
        <f t="shared" si="136"/>
        <v>-12.192724956697678</v>
      </c>
      <c r="AP199">
        <f>SUM(AO200:$AO$532)</f>
        <v>2446.2198525752169</v>
      </c>
      <c r="AQ199" t="b">
        <f t="shared" si="97"/>
        <v>1</v>
      </c>
      <c r="AR199" t="b">
        <f t="shared" si="137"/>
        <v>1</v>
      </c>
      <c r="AS199" t="b">
        <f t="shared" si="138"/>
        <v>1</v>
      </c>
      <c r="AT199" t="b">
        <f t="shared" si="140"/>
        <v>1</v>
      </c>
      <c r="AU199">
        <f t="shared" si="98"/>
        <v>8513.8045993624874</v>
      </c>
      <c r="AV199" t="b">
        <f t="shared" si="99"/>
        <v>1</v>
      </c>
      <c r="AW199" t="b">
        <f t="shared" si="100"/>
        <v>1</v>
      </c>
      <c r="AX199" t="b">
        <f t="shared" si="139"/>
        <v>1</v>
      </c>
    </row>
    <row r="200" spans="1:50" x14ac:dyDescent="0.35">
      <c r="A200">
        <v>148</v>
      </c>
      <c r="B200">
        <f t="shared" si="101"/>
        <v>12</v>
      </c>
      <c r="C200">
        <f t="shared" si="102"/>
        <v>42</v>
      </c>
      <c r="D200">
        <f t="shared" si="103"/>
        <v>7.8173662555192092E-4</v>
      </c>
      <c r="E200">
        <f t="shared" si="104"/>
        <v>6.5168071549326356E-5</v>
      </c>
      <c r="F200">
        <f t="shared" si="105"/>
        <v>0.04</v>
      </c>
      <c r="G200">
        <f t="shared" si="106"/>
        <v>3.3960531989175591E-3</v>
      </c>
      <c r="H200">
        <f t="shared" si="107"/>
        <v>0.02</v>
      </c>
      <c r="I200">
        <f t="shared" si="108"/>
        <v>1.4398782493904827</v>
      </c>
      <c r="J200">
        <f t="shared" si="109"/>
        <v>3.0273670793186726E-5</v>
      </c>
      <c r="K200">
        <f t="shared" si="110"/>
        <v>1.5775255290159491E-3</v>
      </c>
      <c r="L200">
        <f t="shared" si="111"/>
        <v>0</v>
      </c>
      <c r="M200">
        <f t="shared" si="112"/>
        <v>0.4629397940226217</v>
      </c>
      <c r="N200">
        <f t="shared" si="113"/>
        <v>116.62</v>
      </c>
      <c r="O200">
        <f t="shared" si="114"/>
        <v>2.3324000000000003</v>
      </c>
      <c r="P200">
        <f t="shared" si="115"/>
        <v>7.1993912469524135</v>
      </c>
      <c r="Q200">
        <f t="shared" si="116"/>
        <v>359.96956234762069</v>
      </c>
      <c r="R200">
        <f t="shared" si="117"/>
        <v>54.175540321599883</v>
      </c>
      <c r="S200">
        <f t="shared" si="118"/>
        <v>1.0835108064319976</v>
      </c>
      <c r="T200">
        <f t="shared" si="119"/>
        <v>3.3444598764383788</v>
      </c>
      <c r="U200">
        <f t="shared" si="120"/>
        <v>30.273670793186728</v>
      </c>
      <c r="V200">
        <f t="shared" si="121"/>
        <v>1.0897600026079373E-2</v>
      </c>
      <c r="W200">
        <f t="shared" si="122"/>
        <v>19.463001245516701</v>
      </c>
      <c r="X200">
        <f t="shared" si="123"/>
        <v>-19.636810734658184</v>
      </c>
      <c r="Y200">
        <f t="shared" si="124"/>
        <v>0.99673694261856227</v>
      </c>
      <c r="Z200">
        <f t="shared" si="125"/>
        <v>0.61648448134121792</v>
      </c>
      <c r="AA200">
        <f t="shared" si="126"/>
        <v>12.105789080951411</v>
      </c>
      <c r="AB200">
        <f t="shared" si="127"/>
        <v>33.507717481404569</v>
      </c>
      <c r="AC200">
        <f t="shared" si="128"/>
        <v>0.67015434962809128</v>
      </c>
      <c r="AD200">
        <f t="shared" si="129"/>
        <v>2.0618076122926277</v>
      </c>
      <c r="AE200">
        <f t="shared" si="130"/>
        <v>18.663248237232498</v>
      </c>
      <c r="AF200">
        <f t="shared" si="131"/>
        <v>6.7182012999415855E-3</v>
      </c>
      <c r="AG200">
        <f t="shared" si="94"/>
        <v>3987.6521081404217</v>
      </c>
      <c r="AH200">
        <f t="shared" si="95"/>
        <v>8613.759628418471</v>
      </c>
      <c r="AI200">
        <f t="shared" si="96"/>
        <v>3987.6521081404217</v>
      </c>
      <c r="AK200" t="b">
        <f t="shared" si="132"/>
        <v>1</v>
      </c>
      <c r="AL200" t="b">
        <f t="shared" si="133"/>
        <v>1</v>
      </c>
      <c r="AM200">
        <f t="shared" si="134"/>
        <v>3987.6521081404212</v>
      </c>
      <c r="AN200" t="b">
        <f t="shared" si="135"/>
        <v>1</v>
      </c>
      <c r="AO200">
        <f t="shared" si="136"/>
        <v>-12.105789080951411</v>
      </c>
      <c r="AP200">
        <f>SUM(AO201:$AO$532)</f>
        <v>2458.3256416561685</v>
      </c>
      <c r="AQ200" t="b">
        <f t="shared" si="97"/>
        <v>1</v>
      </c>
      <c r="AR200" t="b">
        <f t="shared" si="137"/>
        <v>1</v>
      </c>
      <c r="AS200" t="b">
        <f t="shared" si="138"/>
        <v>1</v>
      </c>
      <c r="AT200" t="b">
        <f t="shared" si="140"/>
        <v>1</v>
      </c>
      <c r="AU200">
        <f t="shared" si="98"/>
        <v>8613.7596284184729</v>
      </c>
      <c r="AV200" t="b">
        <f t="shared" si="99"/>
        <v>1</v>
      </c>
      <c r="AW200" t="b">
        <f t="shared" si="100"/>
        <v>1</v>
      </c>
      <c r="AX200" t="b">
        <f t="shared" si="139"/>
        <v>1</v>
      </c>
    </row>
    <row r="201" spans="1:50" x14ac:dyDescent="0.35">
      <c r="A201">
        <v>149</v>
      </c>
      <c r="B201">
        <f t="shared" si="101"/>
        <v>12</v>
      </c>
      <c r="C201">
        <f t="shared" si="102"/>
        <v>42</v>
      </c>
      <c r="D201">
        <f t="shared" si="103"/>
        <v>7.8173662555192092E-4</v>
      </c>
      <c r="E201">
        <f t="shared" si="104"/>
        <v>6.5168071549326356E-5</v>
      </c>
      <c r="F201">
        <f t="shared" si="105"/>
        <v>0.04</v>
      </c>
      <c r="G201">
        <f t="shared" si="106"/>
        <v>3.3960531989175591E-3</v>
      </c>
      <c r="H201">
        <f t="shared" si="107"/>
        <v>0.02</v>
      </c>
      <c r="I201">
        <f t="shared" si="108"/>
        <v>1.4434293775927518</v>
      </c>
      <c r="J201">
        <f t="shared" si="109"/>
        <v>3.0168893619896616E-5</v>
      </c>
      <c r="K201">
        <f t="shared" si="110"/>
        <v>1.5720657132290746E-3</v>
      </c>
      <c r="L201">
        <f t="shared" si="111"/>
        <v>0</v>
      </c>
      <c r="M201">
        <f t="shared" si="112"/>
        <v>0.4613375594157727</v>
      </c>
      <c r="N201">
        <f t="shared" si="113"/>
        <v>116.62</v>
      </c>
      <c r="O201">
        <f t="shared" si="114"/>
        <v>2.3324000000000003</v>
      </c>
      <c r="P201">
        <f t="shared" si="115"/>
        <v>7.217146887963759</v>
      </c>
      <c r="Q201">
        <f t="shared" si="116"/>
        <v>360.85734439818793</v>
      </c>
      <c r="R201">
        <f t="shared" si="117"/>
        <v>53.988038778918146</v>
      </c>
      <c r="S201">
        <f t="shared" si="118"/>
        <v>1.0797607755783629</v>
      </c>
      <c r="T201">
        <f t="shared" si="119"/>
        <v>3.3411044937449477</v>
      </c>
      <c r="U201">
        <f t="shared" si="120"/>
        <v>30.168893619896618</v>
      </c>
      <c r="V201">
        <f t="shared" si="121"/>
        <v>1.0886666835107328E-2</v>
      </c>
      <c r="W201">
        <f t="shared" si="122"/>
        <v>19.387393222863103</v>
      </c>
      <c r="X201">
        <f t="shared" si="123"/>
        <v>-19.560601157370279</v>
      </c>
      <c r="Y201">
        <f t="shared" si="124"/>
        <v>0.99673694261856227</v>
      </c>
      <c r="Z201">
        <f t="shared" si="125"/>
        <v>0.61447285710383559</v>
      </c>
      <c r="AA201">
        <f t="shared" si="126"/>
        <v>12.019458479837919</v>
      </c>
      <c r="AB201">
        <f t="shared" si="127"/>
        <v>33.282788085250914</v>
      </c>
      <c r="AC201">
        <f t="shared" si="128"/>
        <v>0.66565576170501828</v>
      </c>
      <c r="AD201">
        <f t="shared" si="129"/>
        <v>2.0530180241539222</v>
      </c>
      <c r="AE201">
        <f t="shared" si="130"/>
        <v>18.537966258279553</v>
      </c>
      <c r="AF201">
        <f t="shared" si="131"/>
        <v>6.6895612745059719E-3</v>
      </c>
      <c r="AG201">
        <f t="shared" si="94"/>
        <v>4020.267244641781</v>
      </c>
      <c r="AH201">
        <f t="shared" si="95"/>
        <v>8714.3722911547793</v>
      </c>
      <c r="AI201">
        <f t="shared" si="96"/>
        <v>4020.267244641781</v>
      </c>
      <c r="AK201" t="b">
        <f t="shared" si="132"/>
        <v>1</v>
      </c>
      <c r="AL201" t="b">
        <f t="shared" si="133"/>
        <v>1</v>
      </c>
      <c r="AM201">
        <f t="shared" si="134"/>
        <v>4020.2672446417805</v>
      </c>
      <c r="AN201" t="b">
        <f t="shared" si="135"/>
        <v>1</v>
      </c>
      <c r="AO201">
        <f t="shared" si="136"/>
        <v>-12.019458479837912</v>
      </c>
      <c r="AP201">
        <f>SUM(AO202:$AO$532)</f>
        <v>2470.3451001360063</v>
      </c>
      <c r="AQ201" t="b">
        <f t="shared" si="97"/>
        <v>1</v>
      </c>
      <c r="AR201" t="b">
        <f t="shared" si="137"/>
        <v>1</v>
      </c>
      <c r="AS201" t="b">
        <f t="shared" si="138"/>
        <v>1</v>
      </c>
      <c r="AT201" t="b">
        <f t="shared" si="140"/>
        <v>1</v>
      </c>
      <c r="AU201">
        <f t="shared" si="98"/>
        <v>8714.3722911547775</v>
      </c>
      <c r="AV201" t="b">
        <f t="shared" si="99"/>
        <v>1</v>
      </c>
      <c r="AW201" t="b">
        <f t="shared" si="100"/>
        <v>1</v>
      </c>
      <c r="AX201" t="b">
        <f t="shared" si="139"/>
        <v>1</v>
      </c>
    </row>
    <row r="202" spans="1:50" x14ac:dyDescent="0.35">
      <c r="A202">
        <v>150</v>
      </c>
      <c r="B202">
        <f t="shared" si="101"/>
        <v>12</v>
      </c>
      <c r="C202">
        <f t="shared" si="102"/>
        <v>42</v>
      </c>
      <c r="D202">
        <f t="shared" si="103"/>
        <v>7.8173662555192092E-4</v>
      </c>
      <c r="E202">
        <f t="shared" si="104"/>
        <v>6.5168071549326356E-5</v>
      </c>
      <c r="F202">
        <f t="shared" si="105"/>
        <v>0.04</v>
      </c>
      <c r="G202">
        <f t="shared" si="106"/>
        <v>3.3960531989175591E-3</v>
      </c>
      <c r="H202">
        <f t="shared" si="107"/>
        <v>0.02</v>
      </c>
      <c r="I202">
        <f t="shared" si="108"/>
        <v>1.446989263835164</v>
      </c>
      <c r="J202">
        <f t="shared" si="109"/>
        <v>3.0064479080398676E-5</v>
      </c>
      <c r="K202">
        <f t="shared" si="110"/>
        <v>1.5666247938643995E-3</v>
      </c>
      <c r="L202">
        <f t="shared" si="111"/>
        <v>0</v>
      </c>
      <c r="M202">
        <f t="shared" si="112"/>
        <v>0.45974087014282794</v>
      </c>
      <c r="N202">
        <f t="shared" si="113"/>
        <v>116.62</v>
      </c>
      <c r="O202">
        <f t="shared" si="114"/>
        <v>2.3324000000000003</v>
      </c>
      <c r="P202">
        <f t="shared" si="115"/>
        <v>7.2349463191758199</v>
      </c>
      <c r="Q202">
        <f t="shared" si="116"/>
        <v>361.74731595879098</v>
      </c>
      <c r="R202">
        <f t="shared" si="117"/>
        <v>53.801186179067415</v>
      </c>
      <c r="S202">
        <f t="shared" si="118"/>
        <v>1.0760237235813483</v>
      </c>
      <c r="T202">
        <f t="shared" si="119"/>
        <v>3.337752477392701</v>
      </c>
      <c r="U202">
        <f t="shared" si="120"/>
        <v>30.064479080398677</v>
      </c>
      <c r="V202">
        <f t="shared" si="121"/>
        <v>1.0875744613033441E-2</v>
      </c>
      <c r="W202">
        <f t="shared" si="122"/>
        <v>19.312055153081655</v>
      </c>
      <c r="X202">
        <f t="shared" si="123"/>
        <v>-19.48466361493508</v>
      </c>
      <c r="Y202">
        <f t="shared" si="124"/>
        <v>0.99673694261856227</v>
      </c>
      <c r="Z202">
        <f t="shared" si="125"/>
        <v>0.61246779691176978</v>
      </c>
      <c r="AA202">
        <f t="shared" si="126"/>
        <v>11.933728997806213</v>
      </c>
      <c r="AB202">
        <f t="shared" si="127"/>
        <v>33.059368587026945</v>
      </c>
      <c r="AC202">
        <f t="shared" si="128"/>
        <v>0.66118737174053899</v>
      </c>
      <c r="AD202">
        <f t="shared" si="129"/>
        <v>2.0442659064655091</v>
      </c>
      <c r="AE202">
        <f t="shared" si="130"/>
        <v>18.413525267671769</v>
      </c>
      <c r="AF202">
        <f t="shared" si="131"/>
        <v>6.6610433429196399E-3</v>
      </c>
      <c r="AG202">
        <f t="shared" si="94"/>
        <v>4052.9132170705711</v>
      </c>
      <c r="AH202">
        <f t="shared" si="95"/>
        <v>8815.6469878595963</v>
      </c>
      <c r="AI202">
        <f t="shared" si="96"/>
        <v>4052.9132170705711</v>
      </c>
      <c r="AK202" t="b">
        <f t="shared" si="132"/>
        <v>1</v>
      </c>
      <c r="AL202" t="b">
        <f t="shared" si="133"/>
        <v>1</v>
      </c>
      <c r="AM202">
        <f t="shared" si="134"/>
        <v>4052.9132170705707</v>
      </c>
      <c r="AN202" t="b">
        <f t="shared" si="135"/>
        <v>1</v>
      </c>
      <c r="AO202">
        <f t="shared" si="136"/>
        <v>-11.93372899780621</v>
      </c>
      <c r="AP202">
        <f>SUM(AO203:$AO$532)</f>
        <v>2482.2788291338129</v>
      </c>
      <c r="AQ202" t="b">
        <f t="shared" si="97"/>
        <v>1</v>
      </c>
      <c r="AR202" t="b">
        <f t="shared" si="137"/>
        <v>1</v>
      </c>
      <c r="AS202" t="b">
        <f t="shared" si="138"/>
        <v>1</v>
      </c>
      <c r="AT202" t="b">
        <f t="shared" si="140"/>
        <v>1</v>
      </c>
      <c r="AU202">
        <f t="shared" si="98"/>
        <v>8815.6469878595981</v>
      </c>
      <c r="AV202" t="b">
        <f t="shared" si="99"/>
        <v>1</v>
      </c>
      <c r="AW202" t="b">
        <f t="shared" si="100"/>
        <v>1</v>
      </c>
      <c r="AX202" t="b">
        <f t="shared" si="139"/>
        <v>1</v>
      </c>
    </row>
    <row r="203" spans="1:50" x14ac:dyDescent="0.35">
      <c r="A203">
        <v>151</v>
      </c>
      <c r="B203">
        <f t="shared" si="101"/>
        <v>12</v>
      </c>
      <c r="C203">
        <f t="shared" si="102"/>
        <v>42</v>
      </c>
      <c r="D203">
        <f t="shared" si="103"/>
        <v>7.8173662555192092E-4</v>
      </c>
      <c r="E203">
        <f t="shared" si="104"/>
        <v>6.5168071549326356E-5</v>
      </c>
      <c r="F203">
        <f t="shared" si="105"/>
        <v>0.04</v>
      </c>
      <c r="G203">
        <f t="shared" si="106"/>
        <v>3.3960531989175591E-3</v>
      </c>
      <c r="H203">
        <f t="shared" si="107"/>
        <v>0.02</v>
      </c>
      <c r="I203">
        <f t="shared" si="108"/>
        <v>1.4505579297174085</v>
      </c>
      <c r="J203">
        <f t="shared" si="109"/>
        <v>2.9960425919617369E-5</v>
      </c>
      <c r="K203">
        <f t="shared" si="110"/>
        <v>1.5612027055214076E-3</v>
      </c>
      <c r="L203">
        <f t="shared" si="111"/>
        <v>0</v>
      </c>
      <c r="M203">
        <f t="shared" si="112"/>
        <v>0.45814970701138691</v>
      </c>
      <c r="N203">
        <f t="shared" si="113"/>
        <v>116.62</v>
      </c>
      <c r="O203">
        <f t="shared" si="114"/>
        <v>2.3324000000000003</v>
      </c>
      <c r="P203">
        <f t="shared" si="115"/>
        <v>7.2527896485870427</v>
      </c>
      <c r="Q203">
        <f t="shared" si="116"/>
        <v>362.63948242935214</v>
      </c>
      <c r="R203">
        <f t="shared" si="117"/>
        <v>53.614980276056599</v>
      </c>
      <c r="S203">
        <f t="shared" si="118"/>
        <v>1.072299605521132</v>
      </c>
      <c r="T203">
        <f t="shared" si="119"/>
        <v>3.3344038240043021</v>
      </c>
      <c r="U203">
        <f t="shared" si="120"/>
        <v>29.960425919617368</v>
      </c>
      <c r="V203">
        <f t="shared" si="121"/>
        <v>1.0864833348852989E-2</v>
      </c>
      <c r="W203">
        <f t="shared" si="122"/>
        <v>19.236986093564941</v>
      </c>
      <c r="X203">
        <f t="shared" si="123"/>
        <v>-19.408997157539453</v>
      </c>
      <c r="Y203">
        <f t="shared" si="124"/>
        <v>0.99673694261856227</v>
      </c>
      <c r="Z203">
        <f t="shared" si="125"/>
        <v>0.61046927934616402</v>
      </c>
      <c r="AA203">
        <f t="shared" si="126"/>
        <v>11.848596507594849</v>
      </c>
      <c r="AB203">
        <f t="shared" si="127"/>
        <v>32.837448851144373</v>
      </c>
      <c r="AC203">
        <f t="shared" si="128"/>
        <v>0.65674897702288748</v>
      </c>
      <c r="AD203">
        <f t="shared" si="129"/>
        <v>2.035551099489</v>
      </c>
      <c r="AE203">
        <f t="shared" si="130"/>
        <v>18.289919620052949</v>
      </c>
      <c r="AF203">
        <f t="shared" si="131"/>
        <v>6.632646984690454E-3</v>
      </c>
      <c r="AG203">
        <f t="shared" si="94"/>
        <v>4085.5903974606344</v>
      </c>
      <c r="AH203">
        <f t="shared" si="95"/>
        <v>8917.5881484501115</v>
      </c>
      <c r="AI203">
        <f t="shared" si="96"/>
        <v>4085.5903974606344</v>
      </c>
      <c r="AK203" t="b">
        <f t="shared" si="132"/>
        <v>1</v>
      </c>
      <c r="AL203" t="b">
        <f t="shared" si="133"/>
        <v>1</v>
      </c>
      <c r="AM203">
        <f t="shared" si="134"/>
        <v>4085.5903974606344</v>
      </c>
      <c r="AN203" t="b">
        <f t="shared" si="135"/>
        <v>1</v>
      </c>
      <c r="AO203">
        <f t="shared" si="136"/>
        <v>-11.848596507594849</v>
      </c>
      <c r="AP203">
        <f>SUM(AO204:$AO$532)</f>
        <v>2494.1274256414076</v>
      </c>
      <c r="AQ203" t="b">
        <f t="shared" si="97"/>
        <v>1</v>
      </c>
      <c r="AR203" t="b">
        <f t="shared" si="137"/>
        <v>1</v>
      </c>
      <c r="AS203" t="b">
        <f t="shared" si="138"/>
        <v>1</v>
      </c>
      <c r="AT203" t="b">
        <f t="shared" si="140"/>
        <v>1</v>
      </c>
      <c r="AU203">
        <f t="shared" si="98"/>
        <v>8917.5881484501097</v>
      </c>
      <c r="AV203" t="b">
        <f t="shared" si="99"/>
        <v>1</v>
      </c>
      <c r="AW203" t="b">
        <f t="shared" si="100"/>
        <v>1</v>
      </c>
      <c r="AX203" t="b">
        <f t="shared" si="139"/>
        <v>1</v>
      </c>
    </row>
    <row r="204" spans="1:50" x14ac:dyDescent="0.35">
      <c r="A204">
        <v>152</v>
      </c>
      <c r="B204">
        <f t="shared" si="101"/>
        <v>12</v>
      </c>
      <c r="C204">
        <f t="shared" si="102"/>
        <v>42</v>
      </c>
      <c r="D204">
        <f t="shared" si="103"/>
        <v>7.8173662555192092E-4</v>
      </c>
      <c r="E204">
        <f t="shared" si="104"/>
        <v>6.5168071549326356E-5</v>
      </c>
      <c r="F204">
        <f t="shared" si="105"/>
        <v>0.04</v>
      </c>
      <c r="G204">
        <f t="shared" si="106"/>
        <v>3.3960531989175591E-3</v>
      </c>
      <c r="H204">
        <f t="shared" si="107"/>
        <v>0.02</v>
      </c>
      <c r="I204">
        <f t="shared" si="108"/>
        <v>1.4541353968924455</v>
      </c>
      <c r="J204">
        <f t="shared" si="109"/>
        <v>2.9856732886820971E-5</v>
      </c>
      <c r="K204">
        <f t="shared" si="110"/>
        <v>1.5557993830259335E-3</v>
      </c>
      <c r="L204">
        <f t="shared" si="111"/>
        <v>0</v>
      </c>
      <c r="M204">
        <f t="shared" si="112"/>
        <v>0.45656405089547419</v>
      </c>
      <c r="N204">
        <f t="shared" si="113"/>
        <v>116.62</v>
      </c>
      <c r="O204">
        <f t="shared" si="114"/>
        <v>2.3324000000000003</v>
      </c>
      <c r="P204">
        <f t="shared" si="115"/>
        <v>7.2706769844622272</v>
      </c>
      <c r="Q204">
        <f t="shared" si="116"/>
        <v>363.53384922311136</v>
      </c>
      <c r="R204">
        <f t="shared" si="117"/>
        <v>53.429418831667945</v>
      </c>
      <c r="S204">
        <f t="shared" si="118"/>
        <v>1.0685883766333588</v>
      </c>
      <c r="T204">
        <f t="shared" si="119"/>
        <v>3.3310585302058033</v>
      </c>
      <c r="U204">
        <f t="shared" si="120"/>
        <v>29.856732886820971</v>
      </c>
      <c r="V204">
        <f t="shared" si="121"/>
        <v>1.0853933031572284E-2</v>
      </c>
      <c r="W204">
        <f t="shared" si="122"/>
        <v>19.162185104976242</v>
      </c>
      <c r="X204">
        <f t="shared" si="123"/>
        <v>-19.333600838665859</v>
      </c>
      <c r="Y204">
        <f t="shared" si="124"/>
        <v>0.99673694261856227</v>
      </c>
      <c r="Z204">
        <f t="shared" si="125"/>
        <v>0.60847728305805249</v>
      </c>
      <c r="AA204">
        <f t="shared" si="126"/>
        <v>11.764056910040296</v>
      </c>
      <c r="AB204">
        <f t="shared" si="127"/>
        <v>32.617018810052699</v>
      </c>
      <c r="AC204">
        <f t="shared" si="128"/>
        <v>0.6523403762010539</v>
      </c>
      <c r="AD204">
        <f t="shared" si="129"/>
        <v>2.0268734441669767</v>
      </c>
      <c r="AE204">
        <f t="shared" si="130"/>
        <v>18.167143707962829</v>
      </c>
      <c r="AF204">
        <f t="shared" si="131"/>
        <v>6.6043716815451549E-3</v>
      </c>
      <c r="AG204">
        <f t="shared" si="94"/>
        <v>4118.2991581172373</v>
      </c>
      <c r="AH204">
        <f t="shared" si="95"/>
        <v>9020.2002326724596</v>
      </c>
      <c r="AI204">
        <f t="shared" si="96"/>
        <v>4118.2991581172373</v>
      </c>
      <c r="AK204" t="b">
        <f t="shared" si="132"/>
        <v>1</v>
      </c>
      <c r="AL204" t="b">
        <f t="shared" si="133"/>
        <v>1</v>
      </c>
      <c r="AM204">
        <f t="shared" si="134"/>
        <v>4118.2991581172364</v>
      </c>
      <c r="AN204" t="b">
        <f t="shared" si="135"/>
        <v>1</v>
      </c>
      <c r="AO204">
        <f t="shared" si="136"/>
        <v>-11.764056910040289</v>
      </c>
      <c r="AP204">
        <f>SUM(AO205:$AO$532)</f>
        <v>2505.891482551448</v>
      </c>
      <c r="AQ204" t="b">
        <f t="shared" si="97"/>
        <v>1</v>
      </c>
      <c r="AR204" t="b">
        <f t="shared" si="137"/>
        <v>1</v>
      </c>
      <c r="AS204" t="b">
        <f t="shared" si="138"/>
        <v>1</v>
      </c>
      <c r="AT204" t="b">
        <f t="shared" si="140"/>
        <v>1</v>
      </c>
      <c r="AU204">
        <f t="shared" si="98"/>
        <v>9020.2002326724596</v>
      </c>
      <c r="AV204" t="b">
        <f t="shared" si="99"/>
        <v>1</v>
      </c>
      <c r="AW204" t="b">
        <f t="shared" si="100"/>
        <v>1</v>
      </c>
      <c r="AX204" t="b">
        <f t="shared" si="139"/>
        <v>1</v>
      </c>
    </row>
    <row r="205" spans="1:50" x14ac:dyDescent="0.35">
      <c r="A205">
        <v>153</v>
      </c>
      <c r="B205">
        <f t="shared" si="101"/>
        <v>12</v>
      </c>
      <c r="C205">
        <f t="shared" si="102"/>
        <v>42</v>
      </c>
      <c r="D205">
        <f t="shared" si="103"/>
        <v>7.8173662555192092E-4</v>
      </c>
      <c r="E205">
        <f t="shared" si="104"/>
        <v>6.5168071549326356E-5</v>
      </c>
      <c r="F205">
        <f t="shared" si="105"/>
        <v>0.04</v>
      </c>
      <c r="G205">
        <f t="shared" si="106"/>
        <v>3.3960531989175591E-3</v>
      </c>
      <c r="H205">
        <f t="shared" si="107"/>
        <v>0.02</v>
      </c>
      <c r="I205">
        <f t="shared" si="108"/>
        <v>1.4577216870666385</v>
      </c>
      <c r="J205">
        <f t="shared" si="109"/>
        <v>2.9753398735606542E-5</v>
      </c>
      <c r="K205">
        <f t="shared" si="110"/>
        <v>1.5504147614293796E-3</v>
      </c>
      <c r="L205">
        <f t="shared" si="111"/>
        <v>0</v>
      </c>
      <c r="M205">
        <f t="shared" si="112"/>
        <v>0.45498388273530921</v>
      </c>
      <c r="N205">
        <f t="shared" si="113"/>
        <v>116.62</v>
      </c>
      <c r="O205">
        <f t="shared" si="114"/>
        <v>2.3324000000000003</v>
      </c>
      <c r="P205">
        <f t="shared" si="115"/>
        <v>7.2886084353331926</v>
      </c>
      <c r="Q205">
        <f t="shared" si="116"/>
        <v>364.43042176665961</v>
      </c>
      <c r="R205">
        <f t="shared" si="117"/>
        <v>53.2444996154302</v>
      </c>
      <c r="S205">
        <f t="shared" si="118"/>
        <v>1.0648899923086039</v>
      </c>
      <c r="T205">
        <f t="shared" si="119"/>
        <v>3.3277165926266461</v>
      </c>
      <c r="U205">
        <f t="shared" si="120"/>
        <v>29.753398735606542</v>
      </c>
      <c r="V205">
        <f t="shared" si="121"/>
        <v>1.0843043650208689E-2</v>
      </c>
      <c r="W205">
        <f t="shared" si="122"/>
        <v>19.087651251238206</v>
      </c>
      <c r="X205">
        <f t="shared" si="123"/>
        <v>-19.258473715081031</v>
      </c>
      <c r="Y205">
        <f t="shared" si="124"/>
        <v>0.99673694261856227</v>
      </c>
      <c r="Z205">
        <f t="shared" si="125"/>
        <v>0.60649178676813276</v>
      </c>
      <c r="AA205">
        <f t="shared" si="126"/>
        <v>11.680106133886607</v>
      </c>
      <c r="AB205">
        <f t="shared" si="127"/>
        <v>32.398068463782487</v>
      </c>
      <c r="AC205">
        <f t="shared" si="128"/>
        <v>0.64796136927564973</v>
      </c>
      <c r="AD205">
        <f t="shared" si="129"/>
        <v>2.0182327821200969</v>
      </c>
      <c r="AE205">
        <f t="shared" si="130"/>
        <v>18.045191961582713</v>
      </c>
      <c r="AF205">
        <f t="shared" si="131"/>
        <v>6.5762169174199241E-3</v>
      </c>
      <c r="AG205">
        <f t="shared" si="94"/>
        <v>4151.039871621243</v>
      </c>
      <c r="AH205">
        <f t="shared" si="95"/>
        <v>9123.4877303030662</v>
      </c>
      <c r="AI205">
        <f t="shared" si="96"/>
        <v>4151.039871621243</v>
      </c>
      <c r="AK205" t="b">
        <f t="shared" si="132"/>
        <v>1</v>
      </c>
      <c r="AL205" t="b">
        <f t="shared" si="133"/>
        <v>1</v>
      </c>
      <c r="AM205">
        <f t="shared" si="134"/>
        <v>4151.0398716212421</v>
      </c>
      <c r="AN205" t="b">
        <f t="shared" si="135"/>
        <v>1</v>
      </c>
      <c r="AO205">
        <f t="shared" si="136"/>
        <v>-11.680106133886614</v>
      </c>
      <c r="AP205">
        <f>SUM(AO206:$AO$532)</f>
        <v>2517.5715886853341</v>
      </c>
      <c r="AQ205" t="b">
        <f t="shared" si="97"/>
        <v>1</v>
      </c>
      <c r="AR205" t="b">
        <f t="shared" si="137"/>
        <v>1</v>
      </c>
      <c r="AS205" t="b">
        <f t="shared" si="138"/>
        <v>1</v>
      </c>
      <c r="AT205" t="b">
        <f t="shared" si="140"/>
        <v>1</v>
      </c>
      <c r="AU205">
        <f t="shared" si="98"/>
        <v>9123.4877303030662</v>
      </c>
      <c r="AV205" t="b">
        <f t="shared" si="99"/>
        <v>1</v>
      </c>
      <c r="AW205" t="b">
        <f t="shared" si="100"/>
        <v>1</v>
      </c>
      <c r="AX205" t="b">
        <f t="shared" si="139"/>
        <v>1</v>
      </c>
    </row>
    <row r="206" spans="1:50" x14ac:dyDescent="0.35">
      <c r="A206">
        <v>154</v>
      </c>
      <c r="B206">
        <f t="shared" si="101"/>
        <v>12</v>
      </c>
      <c r="C206">
        <f t="shared" si="102"/>
        <v>42</v>
      </c>
      <c r="D206">
        <f t="shared" si="103"/>
        <v>7.8173662555192092E-4</v>
      </c>
      <c r="E206">
        <f t="shared" si="104"/>
        <v>6.5168071549326356E-5</v>
      </c>
      <c r="F206">
        <f t="shared" si="105"/>
        <v>0.04</v>
      </c>
      <c r="G206">
        <f t="shared" si="106"/>
        <v>3.3960531989175591E-3</v>
      </c>
      <c r="H206">
        <f t="shared" si="107"/>
        <v>0.02</v>
      </c>
      <c r="I206">
        <f t="shared" si="108"/>
        <v>1.4613168219998822</v>
      </c>
      <c r="J206">
        <f t="shared" si="109"/>
        <v>2.9650422223884943E-5</v>
      </c>
      <c r="K206">
        <f t="shared" si="110"/>
        <v>1.5450487760079359E-3</v>
      </c>
      <c r="L206">
        <f t="shared" si="111"/>
        <v>0</v>
      </c>
      <c r="M206">
        <f t="shared" si="112"/>
        <v>0.45340918353707743</v>
      </c>
      <c r="N206">
        <f t="shared" si="113"/>
        <v>116.62</v>
      </c>
      <c r="O206">
        <f t="shared" si="114"/>
        <v>2.3324000000000003</v>
      </c>
      <c r="P206">
        <f t="shared" si="115"/>
        <v>7.3065841099994113</v>
      </c>
      <c r="Q206">
        <f t="shared" si="116"/>
        <v>365.32920549997056</v>
      </c>
      <c r="R206">
        <f t="shared" si="117"/>
        <v>53.06022040459176</v>
      </c>
      <c r="S206">
        <f t="shared" si="118"/>
        <v>1.0612044080918352</v>
      </c>
      <c r="T206">
        <f t="shared" si="119"/>
        <v>3.3243780078996457</v>
      </c>
      <c r="U206">
        <f t="shared" si="120"/>
        <v>29.650422223884945</v>
      </c>
      <c r="V206">
        <f t="shared" si="121"/>
        <v>1.0832165193790556E-2</v>
      </c>
      <c r="W206">
        <f t="shared" si="122"/>
        <v>19.013383599521546</v>
      </c>
      <c r="X206">
        <f t="shared" si="123"/>
        <v>-19.183614846824483</v>
      </c>
      <c r="Y206">
        <f t="shared" si="124"/>
        <v>0.99673694261856227</v>
      </c>
      <c r="Z206">
        <f t="shared" si="125"/>
        <v>0.60451276926653763</v>
      </c>
      <c r="AA206">
        <f t="shared" si="126"/>
        <v>11.596740135596537</v>
      </c>
      <c r="AB206">
        <f t="shared" si="127"/>
        <v>32.180587879491796</v>
      </c>
      <c r="AC206">
        <f t="shared" si="128"/>
        <v>0.64361175758983591</v>
      </c>
      <c r="AD206">
        <f t="shared" si="129"/>
        <v>2.0096289556441906</v>
      </c>
      <c r="AE206">
        <f t="shared" si="130"/>
        <v>17.92405884848278</v>
      </c>
      <c r="AF206">
        <f t="shared" si="131"/>
        <v>6.5481821784509299E-3</v>
      </c>
      <c r="AG206">
        <f t="shared" si="94"/>
        <v>4183.8129108332878</v>
      </c>
      <c r="AH206">
        <f t="shared" si="95"/>
        <v>9227.4551613513086</v>
      </c>
      <c r="AI206">
        <f t="shared" si="96"/>
        <v>4183.8129108332878</v>
      </c>
      <c r="AK206" t="b">
        <f t="shared" si="132"/>
        <v>1</v>
      </c>
      <c r="AL206" t="b">
        <f t="shared" si="133"/>
        <v>1</v>
      </c>
      <c r="AM206">
        <f t="shared" si="134"/>
        <v>4183.8129108332887</v>
      </c>
      <c r="AN206" t="b">
        <f t="shared" si="135"/>
        <v>1</v>
      </c>
      <c r="AO206">
        <f t="shared" si="136"/>
        <v>-11.596740135596537</v>
      </c>
      <c r="AP206">
        <f>SUM(AO207:$AO$532)</f>
        <v>2529.168328820931</v>
      </c>
      <c r="AQ206" t="b">
        <f t="shared" si="97"/>
        <v>1</v>
      </c>
      <c r="AR206" t="b">
        <f t="shared" si="137"/>
        <v>1</v>
      </c>
      <c r="AS206" t="b">
        <f t="shared" si="138"/>
        <v>1</v>
      </c>
      <c r="AT206" t="b">
        <f t="shared" si="140"/>
        <v>1</v>
      </c>
      <c r="AU206">
        <f t="shared" si="98"/>
        <v>9227.4551613513067</v>
      </c>
      <c r="AV206" t="b">
        <f t="shared" si="99"/>
        <v>1</v>
      </c>
      <c r="AW206" t="b">
        <f t="shared" si="100"/>
        <v>1</v>
      </c>
      <c r="AX206" t="b">
        <f t="shared" si="139"/>
        <v>1</v>
      </c>
    </row>
    <row r="207" spans="1:50" x14ac:dyDescent="0.35">
      <c r="A207">
        <v>155</v>
      </c>
      <c r="B207">
        <f t="shared" si="101"/>
        <v>12</v>
      </c>
      <c r="C207">
        <f t="shared" si="102"/>
        <v>42</v>
      </c>
      <c r="D207">
        <f t="shared" si="103"/>
        <v>7.8173662555192092E-4</v>
      </c>
      <c r="E207">
        <f t="shared" si="104"/>
        <v>6.5168071549326356E-5</v>
      </c>
      <c r="F207">
        <f t="shared" si="105"/>
        <v>0.04</v>
      </c>
      <c r="G207">
        <f t="shared" si="106"/>
        <v>3.3960531989175591E-3</v>
      </c>
      <c r="H207">
        <f t="shared" si="107"/>
        <v>0.02</v>
      </c>
      <c r="I207">
        <f t="shared" si="108"/>
        <v>1.4649208235057394</v>
      </c>
      <c r="J207">
        <f t="shared" si="109"/>
        <v>2.9547802113865908E-5</v>
      </c>
      <c r="K207">
        <f t="shared" si="110"/>
        <v>1.5397013622618007E-3</v>
      </c>
      <c r="L207">
        <f t="shared" si="111"/>
        <v>0</v>
      </c>
      <c r="M207">
        <f t="shared" si="112"/>
        <v>0.45183993437270181</v>
      </c>
      <c r="N207">
        <f t="shared" si="113"/>
        <v>116.62</v>
      </c>
      <c r="O207">
        <f t="shared" si="114"/>
        <v>2.3324000000000003</v>
      </c>
      <c r="P207">
        <f t="shared" si="115"/>
        <v>7.3246041175286969</v>
      </c>
      <c r="Q207">
        <f t="shared" si="116"/>
        <v>366.23020587643487</v>
      </c>
      <c r="R207">
        <f t="shared" si="117"/>
        <v>52.876578984093975</v>
      </c>
      <c r="S207">
        <f t="shared" si="118"/>
        <v>1.0575315796818796</v>
      </c>
      <c r="T207">
        <f t="shared" si="119"/>
        <v>3.3210427726610021</v>
      </c>
      <c r="U207">
        <f t="shared" si="120"/>
        <v>29.547802113865909</v>
      </c>
      <c r="V207">
        <f t="shared" si="121"/>
        <v>1.0821297651357269E-2</v>
      </c>
      <c r="W207">
        <f t="shared" si="122"/>
        <v>18.939381220233827</v>
      </c>
      <c r="X207">
        <f t="shared" si="123"/>
        <v>-19.109023297197304</v>
      </c>
      <c r="Y207">
        <f t="shared" si="124"/>
        <v>0.99673694261856227</v>
      </c>
      <c r="Z207">
        <f t="shared" si="125"/>
        <v>0.60254020941260911</v>
      </c>
      <c r="AA207">
        <f t="shared" si="126"/>
        <v>11.513954899163686</v>
      </c>
      <c r="AB207">
        <f t="shared" si="127"/>
        <v>31.964567191015455</v>
      </c>
      <c r="AC207">
        <f t="shared" si="128"/>
        <v>0.63929134382030917</v>
      </c>
      <c r="AD207">
        <f t="shared" si="129"/>
        <v>2.0010618077073921</v>
      </c>
      <c r="AE207">
        <f t="shared" si="130"/>
        <v>17.803738873371099</v>
      </c>
      <c r="AF207">
        <f t="shared" si="131"/>
        <v>6.5202669529649841E-3</v>
      </c>
      <c r="AG207">
        <f t="shared" si="94"/>
        <v>4216.6186488979574</v>
      </c>
      <c r="AH207">
        <f t="shared" si="95"/>
        <v>9332.10707626357</v>
      </c>
      <c r="AI207">
        <f t="shared" si="96"/>
        <v>4216.6186488979574</v>
      </c>
      <c r="AK207" t="b">
        <f t="shared" si="132"/>
        <v>1</v>
      </c>
      <c r="AL207" t="b">
        <f t="shared" si="133"/>
        <v>1</v>
      </c>
      <c r="AM207">
        <f t="shared" si="134"/>
        <v>4216.6186488979574</v>
      </c>
      <c r="AN207" t="b">
        <f t="shared" si="135"/>
        <v>1</v>
      </c>
      <c r="AO207">
        <f t="shared" si="136"/>
        <v>-11.513954899163686</v>
      </c>
      <c r="AP207">
        <f>SUM(AO208:$AO$532)</f>
        <v>2540.6822837200948</v>
      </c>
      <c r="AQ207" t="b">
        <f t="shared" si="97"/>
        <v>1</v>
      </c>
      <c r="AR207" t="b">
        <f t="shared" si="137"/>
        <v>1</v>
      </c>
      <c r="AS207" t="b">
        <f t="shared" si="138"/>
        <v>1</v>
      </c>
      <c r="AT207" t="b">
        <f t="shared" si="140"/>
        <v>1</v>
      </c>
      <c r="AU207">
        <f t="shared" si="98"/>
        <v>9332.10707626357</v>
      </c>
      <c r="AV207" t="b">
        <f t="shared" si="99"/>
        <v>1</v>
      </c>
      <c r="AW207" t="b">
        <f t="shared" si="100"/>
        <v>1</v>
      </c>
      <c r="AX207" t="b">
        <f t="shared" si="139"/>
        <v>1</v>
      </c>
    </row>
    <row r="208" spans="1:50" x14ac:dyDescent="0.35">
      <c r="A208">
        <v>156</v>
      </c>
      <c r="B208">
        <f t="shared" si="101"/>
        <v>12</v>
      </c>
      <c r="C208">
        <f t="shared" si="102"/>
        <v>42</v>
      </c>
      <c r="D208">
        <f t="shared" si="103"/>
        <v>7.8173662555192092E-4</v>
      </c>
      <c r="E208">
        <f t="shared" si="104"/>
        <v>6.5168071549326356E-5</v>
      </c>
      <c r="F208">
        <f t="shared" si="105"/>
        <v>0.04</v>
      </c>
      <c r="G208">
        <f t="shared" si="106"/>
        <v>3.3960531989175591E-3</v>
      </c>
      <c r="H208">
        <f t="shared" si="107"/>
        <v>0.02</v>
      </c>
      <c r="I208">
        <f t="shared" si="108"/>
        <v>1.4685337134515697</v>
      </c>
      <c r="J208">
        <f t="shared" si="109"/>
        <v>2.9445537172043158E-5</v>
      </c>
      <c r="K208">
        <f t="shared" si="110"/>
        <v>1.5343724559144069E-3</v>
      </c>
      <c r="L208">
        <f t="shared" si="111"/>
        <v>0</v>
      </c>
      <c r="M208">
        <f t="shared" si="112"/>
        <v>0.45027611637961534</v>
      </c>
      <c r="N208">
        <f t="shared" si="113"/>
        <v>116.62</v>
      </c>
      <c r="O208">
        <f t="shared" si="114"/>
        <v>2.3324000000000003</v>
      </c>
      <c r="P208">
        <f t="shared" si="115"/>
        <v>7.3426685672578484</v>
      </c>
      <c r="Q208">
        <f t="shared" si="116"/>
        <v>367.1334283628924</v>
      </c>
      <c r="R208">
        <f t="shared" si="117"/>
        <v>52.693573146544487</v>
      </c>
      <c r="S208">
        <f t="shared" si="118"/>
        <v>1.0538714629308898</v>
      </c>
      <c r="T208">
        <f t="shared" si="119"/>
        <v>3.3177108835502866</v>
      </c>
      <c r="U208">
        <f t="shared" si="120"/>
        <v>29.445537172043156</v>
      </c>
      <c r="V208">
        <f t="shared" si="121"/>
        <v>1.0810441011959193E-2</v>
      </c>
      <c r="W208">
        <f t="shared" si="122"/>
        <v>18.865643187008196</v>
      </c>
      <c r="X208">
        <f t="shared" si="123"/>
        <v>-19.034698132750727</v>
      </c>
      <c r="Y208">
        <f t="shared" si="124"/>
        <v>0.99673694261856227</v>
      </c>
      <c r="Z208">
        <f t="shared" si="125"/>
        <v>0.60057408613467222</v>
      </c>
      <c r="AA208">
        <f t="shared" si="126"/>
        <v>11.431746435926115</v>
      </c>
      <c r="AB208">
        <f t="shared" si="127"/>
        <v>31.74999659841755</v>
      </c>
      <c r="AC208">
        <f t="shared" si="128"/>
        <v>0.63499993196835114</v>
      </c>
      <c r="AD208">
        <f t="shared" si="129"/>
        <v>1.9925311819472693</v>
      </c>
      <c r="AE208">
        <f t="shared" si="130"/>
        <v>17.684226577844338</v>
      </c>
      <c r="AF208">
        <f t="shared" si="131"/>
        <v>6.4924707314701737E-3</v>
      </c>
      <c r="AG208">
        <f t="shared" si="94"/>
        <v>4249.4574592479676</v>
      </c>
      <c r="AH208">
        <f t="shared" si="95"/>
        <v>9437.4480561286691</v>
      </c>
      <c r="AI208">
        <f t="shared" si="96"/>
        <v>4249.4574592479676</v>
      </c>
      <c r="AK208" t="b">
        <f t="shared" si="132"/>
        <v>1</v>
      </c>
      <c r="AL208" t="b">
        <f t="shared" si="133"/>
        <v>1</v>
      </c>
      <c r="AM208">
        <f t="shared" si="134"/>
        <v>4249.4574592479667</v>
      </c>
      <c r="AN208" t="b">
        <f t="shared" si="135"/>
        <v>1</v>
      </c>
      <c r="AO208">
        <f t="shared" si="136"/>
        <v>-11.431746435926122</v>
      </c>
      <c r="AP208">
        <f>SUM(AO209:$AO$532)</f>
        <v>2552.1140301560208</v>
      </c>
      <c r="AQ208" t="b">
        <f t="shared" si="97"/>
        <v>1</v>
      </c>
      <c r="AR208" t="b">
        <f t="shared" si="137"/>
        <v>1</v>
      </c>
      <c r="AS208" t="b">
        <f t="shared" si="138"/>
        <v>1</v>
      </c>
      <c r="AT208" t="b">
        <f t="shared" si="140"/>
        <v>1</v>
      </c>
      <c r="AU208">
        <f t="shared" si="98"/>
        <v>9437.4480561286691</v>
      </c>
      <c r="AV208" t="b">
        <f t="shared" si="99"/>
        <v>1</v>
      </c>
      <c r="AW208" t="b">
        <f t="shared" si="100"/>
        <v>1</v>
      </c>
      <c r="AX208" t="b">
        <f t="shared" si="139"/>
        <v>1</v>
      </c>
    </row>
    <row r="209" spans="1:50" x14ac:dyDescent="0.35">
      <c r="A209">
        <v>157</v>
      </c>
      <c r="B209">
        <f t="shared" si="101"/>
        <v>13</v>
      </c>
      <c r="C209">
        <f t="shared" si="102"/>
        <v>43</v>
      </c>
      <c r="D209">
        <f t="shared" si="103"/>
        <v>8.4488945479954669E-4</v>
      </c>
      <c r="E209">
        <f t="shared" si="104"/>
        <v>7.0434733946078687E-5</v>
      </c>
      <c r="F209">
        <f t="shared" si="105"/>
        <v>0.04</v>
      </c>
      <c r="G209">
        <f t="shared" si="106"/>
        <v>3.3960531989175591E-3</v>
      </c>
      <c r="H209">
        <f t="shared" si="107"/>
        <v>0.02</v>
      </c>
      <c r="I209">
        <f t="shared" si="108"/>
        <v>1.4721555137586642</v>
      </c>
      <c r="J209">
        <f t="shared" si="109"/>
        <v>3.1715078459471772E-5</v>
      </c>
      <c r="K209">
        <f t="shared" si="110"/>
        <v>1.5290539393335116E-3</v>
      </c>
      <c r="L209">
        <f t="shared" si="111"/>
        <v>0</v>
      </c>
      <c r="M209">
        <f t="shared" si="112"/>
        <v>0.44871534736182239</v>
      </c>
      <c r="N209">
        <f t="shared" si="113"/>
        <v>116.62</v>
      </c>
      <c r="O209">
        <f t="shared" si="114"/>
        <v>2.3324000000000003</v>
      </c>
      <c r="P209">
        <f t="shared" si="115"/>
        <v>7.3607775687933206</v>
      </c>
      <c r="Q209">
        <f t="shared" si="116"/>
        <v>368.03887843966606</v>
      </c>
      <c r="R209">
        <f t="shared" si="117"/>
        <v>52.511200692190741</v>
      </c>
      <c r="S209">
        <f t="shared" si="118"/>
        <v>1.0502240138438148</v>
      </c>
      <c r="T209">
        <f t="shared" si="119"/>
        <v>3.3143823372104433</v>
      </c>
      <c r="U209">
        <f t="shared" si="120"/>
        <v>31.715078459471773</v>
      </c>
      <c r="V209">
        <f t="shared" si="121"/>
        <v>1.1672381905850003E-2</v>
      </c>
      <c r="W209">
        <f t="shared" si="122"/>
        <v>16.419843499758855</v>
      </c>
      <c r="X209">
        <f t="shared" si="123"/>
        <v>-16.588313346341572</v>
      </c>
      <c r="Y209">
        <f t="shared" si="124"/>
        <v>0.99673694261856227</v>
      </c>
      <c r="Z209">
        <f t="shared" si="125"/>
        <v>0.59861437842981036</v>
      </c>
      <c r="AA209">
        <f t="shared" si="126"/>
        <v>9.9300028830191849</v>
      </c>
      <c r="AB209">
        <f t="shared" si="127"/>
        <v>31.536866367546821</v>
      </c>
      <c r="AC209">
        <f t="shared" si="128"/>
        <v>0.63073732735093646</v>
      </c>
      <c r="AD209">
        <f t="shared" si="129"/>
        <v>1.9840369226679717</v>
      </c>
      <c r="AE209">
        <f t="shared" si="130"/>
        <v>18.985101978869363</v>
      </c>
      <c r="AF209">
        <f t="shared" si="131"/>
        <v>6.9872556393657647E-3</v>
      </c>
      <c r="AG209">
        <f t="shared" si="94"/>
        <v>4279.957390531411</v>
      </c>
      <c r="AH209">
        <f t="shared" si="95"/>
        <v>9538.2460521909888</v>
      </c>
      <c r="AI209">
        <f t="shared" si="96"/>
        <v>4279.957390531411</v>
      </c>
      <c r="AK209" t="b">
        <f t="shared" si="132"/>
        <v>1</v>
      </c>
      <c r="AL209" t="b">
        <f t="shared" si="133"/>
        <v>1</v>
      </c>
      <c r="AM209">
        <f t="shared" si="134"/>
        <v>4279.9573905314119</v>
      </c>
      <c r="AN209" t="b">
        <f t="shared" si="135"/>
        <v>1</v>
      </c>
      <c r="AO209">
        <f t="shared" si="136"/>
        <v>-9.9300028830191849</v>
      </c>
      <c r="AP209">
        <f>SUM(AO210:$AO$532)</f>
        <v>2562.0440330390397</v>
      </c>
      <c r="AQ209" t="b">
        <f t="shared" si="97"/>
        <v>1</v>
      </c>
      <c r="AR209" t="b">
        <f t="shared" si="137"/>
        <v>1</v>
      </c>
      <c r="AS209" t="b">
        <f t="shared" si="138"/>
        <v>1</v>
      </c>
      <c r="AT209" t="b">
        <f t="shared" si="140"/>
        <v>1</v>
      </c>
      <c r="AU209">
        <f t="shared" si="98"/>
        <v>9538.2460521909888</v>
      </c>
      <c r="AV209" t="b">
        <f t="shared" si="99"/>
        <v>1</v>
      </c>
      <c r="AW209" t="b">
        <f t="shared" si="100"/>
        <v>1</v>
      </c>
      <c r="AX209" t="b">
        <f t="shared" si="139"/>
        <v>1</v>
      </c>
    </row>
    <row r="210" spans="1:50" x14ac:dyDescent="0.35">
      <c r="A210">
        <v>158</v>
      </c>
      <c r="B210">
        <f t="shared" si="101"/>
        <v>13</v>
      </c>
      <c r="C210">
        <f t="shared" si="102"/>
        <v>43</v>
      </c>
      <c r="D210">
        <f t="shared" si="103"/>
        <v>8.4488945479954669E-4</v>
      </c>
      <c r="E210">
        <f t="shared" si="104"/>
        <v>7.0434733946078687E-5</v>
      </c>
      <c r="F210">
        <f t="shared" si="105"/>
        <v>0.04</v>
      </c>
      <c r="G210">
        <f t="shared" si="106"/>
        <v>3.3960531989175591E-3</v>
      </c>
      <c r="H210">
        <f t="shared" si="107"/>
        <v>0.02</v>
      </c>
      <c r="I210">
        <f t="shared" si="108"/>
        <v>1.4757862464023772</v>
      </c>
      <c r="J210">
        <f t="shared" si="109"/>
        <v>3.1605146108952241E-5</v>
      </c>
      <c r="K210">
        <f t="shared" si="110"/>
        <v>1.5237538580539752E-3</v>
      </c>
      <c r="L210">
        <f t="shared" si="111"/>
        <v>0</v>
      </c>
      <c r="M210">
        <f t="shared" si="112"/>
        <v>0.44715998835765947</v>
      </c>
      <c r="N210">
        <f t="shared" si="113"/>
        <v>116.62</v>
      </c>
      <c r="O210">
        <f t="shared" si="114"/>
        <v>2.3324000000000003</v>
      </c>
      <c r="P210">
        <f t="shared" si="115"/>
        <v>7.3789312320118858</v>
      </c>
      <c r="Q210">
        <f t="shared" si="116"/>
        <v>368.94656160059429</v>
      </c>
      <c r="R210">
        <f t="shared" si="117"/>
        <v>52.329183809335731</v>
      </c>
      <c r="S210">
        <f t="shared" si="118"/>
        <v>1.0465836761867147</v>
      </c>
      <c r="T210">
        <f t="shared" si="119"/>
        <v>3.3110396909312132</v>
      </c>
      <c r="U210">
        <f t="shared" si="120"/>
        <v>31.605146108952241</v>
      </c>
      <c r="V210">
        <f t="shared" si="121"/>
        <v>1.1660609985782331E-2</v>
      </c>
      <c r="W210">
        <f t="shared" si="122"/>
        <v>16.354753723279785</v>
      </c>
      <c r="X210">
        <f t="shared" si="123"/>
        <v>-16.522639611470275</v>
      </c>
      <c r="Y210">
        <f t="shared" si="124"/>
        <v>0.99673694261856227</v>
      </c>
      <c r="Z210">
        <f t="shared" si="125"/>
        <v>0.59666106536364016</v>
      </c>
      <c r="AA210">
        <f t="shared" si="126"/>
        <v>9.8584157531993384</v>
      </c>
      <c r="AB210">
        <f t="shared" si="127"/>
        <v>31.325001839764806</v>
      </c>
      <c r="AC210">
        <f t="shared" si="128"/>
        <v>0.62650003679529609</v>
      </c>
      <c r="AD210">
        <f t="shared" si="129"/>
        <v>1.9755684694523155</v>
      </c>
      <c r="AE210">
        <f t="shared" si="130"/>
        <v>18.857560148340951</v>
      </c>
      <c r="AF210">
        <f t="shared" si="131"/>
        <v>6.9574319769067864E-3</v>
      </c>
      <c r="AG210">
        <f t="shared" si="94"/>
        <v>4310.4914969183801</v>
      </c>
      <c r="AH210">
        <f t="shared" si="95"/>
        <v>9639.7075077089576</v>
      </c>
      <c r="AI210">
        <f t="shared" si="96"/>
        <v>4310.4914969183801</v>
      </c>
      <c r="AK210" t="b">
        <f t="shared" si="132"/>
        <v>1</v>
      </c>
      <c r="AL210" t="b">
        <f t="shared" si="133"/>
        <v>1</v>
      </c>
      <c r="AM210">
        <f t="shared" si="134"/>
        <v>4310.4914969183801</v>
      </c>
      <c r="AN210" t="b">
        <f t="shared" si="135"/>
        <v>1</v>
      </c>
      <c r="AO210">
        <f t="shared" si="136"/>
        <v>-9.8584157531993384</v>
      </c>
      <c r="AP210">
        <f>SUM(AO211:$AO$532)</f>
        <v>2571.9024487922393</v>
      </c>
      <c r="AQ210" t="b">
        <f t="shared" si="97"/>
        <v>1</v>
      </c>
      <c r="AR210" t="b">
        <f t="shared" si="137"/>
        <v>1</v>
      </c>
      <c r="AS210" t="b">
        <f t="shared" si="138"/>
        <v>1</v>
      </c>
      <c r="AT210" t="b">
        <f t="shared" si="140"/>
        <v>1</v>
      </c>
      <c r="AU210">
        <f t="shared" si="98"/>
        <v>9639.7075077089594</v>
      </c>
      <c r="AV210" t="b">
        <f t="shared" si="99"/>
        <v>1</v>
      </c>
      <c r="AW210" t="b">
        <f t="shared" si="100"/>
        <v>1</v>
      </c>
      <c r="AX210" t="b">
        <f t="shared" si="139"/>
        <v>1</v>
      </c>
    </row>
    <row r="211" spans="1:50" x14ac:dyDescent="0.35">
      <c r="A211">
        <v>159</v>
      </c>
      <c r="B211">
        <f t="shared" si="101"/>
        <v>13</v>
      </c>
      <c r="C211">
        <f t="shared" si="102"/>
        <v>43</v>
      </c>
      <c r="D211">
        <f t="shared" si="103"/>
        <v>8.4488945479954669E-4</v>
      </c>
      <c r="E211">
        <f t="shared" si="104"/>
        <v>7.0434733946078687E-5</v>
      </c>
      <c r="F211">
        <f t="shared" si="105"/>
        <v>0.04</v>
      </c>
      <c r="G211">
        <f t="shared" si="106"/>
        <v>3.3960531989175591E-3</v>
      </c>
      <c r="H211">
        <f t="shared" si="107"/>
        <v>0.02</v>
      </c>
      <c r="I211">
        <f t="shared" si="108"/>
        <v>1.4794259334122608</v>
      </c>
      <c r="J211">
        <f t="shared" si="109"/>
        <v>3.1495594811303391E-5</v>
      </c>
      <c r="K211">
        <f t="shared" si="110"/>
        <v>1.5184721481744572E-3</v>
      </c>
      <c r="L211">
        <f t="shared" si="111"/>
        <v>0</v>
      </c>
      <c r="M211">
        <f t="shared" si="112"/>
        <v>0.4456100206146737</v>
      </c>
      <c r="N211">
        <f t="shared" si="113"/>
        <v>116.62</v>
      </c>
      <c r="O211">
        <f t="shared" si="114"/>
        <v>2.3324000000000003</v>
      </c>
      <c r="P211">
        <f t="shared" si="115"/>
        <v>7.3971296670613036</v>
      </c>
      <c r="Q211">
        <f t="shared" si="116"/>
        <v>369.85648335306519</v>
      </c>
      <c r="R211">
        <f t="shared" si="117"/>
        <v>52.147797842270251</v>
      </c>
      <c r="S211">
        <f t="shared" si="118"/>
        <v>1.042955956845405</v>
      </c>
      <c r="T211">
        <f t="shared" si="119"/>
        <v>3.3077004158032302</v>
      </c>
      <c r="U211">
        <f t="shared" si="120"/>
        <v>31.495594811303391</v>
      </c>
      <c r="V211">
        <f t="shared" si="121"/>
        <v>1.1648849938021719E-2</v>
      </c>
      <c r="W211">
        <f t="shared" si="122"/>
        <v>16.2898978083802</v>
      </c>
      <c r="X211">
        <f t="shared" si="123"/>
        <v>-16.457201762323507</v>
      </c>
      <c r="Y211">
        <f t="shared" si="124"/>
        <v>0.99673694261856227</v>
      </c>
      <c r="Z211">
        <f t="shared" si="125"/>
        <v>0.59471412607008889</v>
      </c>
      <c r="AA211">
        <f t="shared" si="126"/>
        <v>9.7873303636393487</v>
      </c>
      <c r="AB211">
        <f t="shared" si="127"/>
        <v>31.114560616936703</v>
      </c>
      <c r="AC211">
        <f t="shared" si="128"/>
        <v>0.62229121233873408</v>
      </c>
      <c r="AD211">
        <f t="shared" si="129"/>
        <v>1.9671361620860877</v>
      </c>
      <c r="AE211">
        <f t="shared" si="130"/>
        <v>18.730875143261922</v>
      </c>
      <c r="AF211">
        <f t="shared" si="131"/>
        <v>6.9277356106121953E-3</v>
      </c>
      <c r="AG211">
        <f t="shared" si="94"/>
        <v>4341.0601261749953</v>
      </c>
      <c r="AH211">
        <f t="shared" si="95"/>
        <v>9741.8368648598716</v>
      </c>
      <c r="AI211">
        <f t="shared" si="96"/>
        <v>4341.0601261749953</v>
      </c>
      <c r="AK211" t="b">
        <f t="shared" si="132"/>
        <v>1</v>
      </c>
      <c r="AL211" t="b">
        <f t="shared" si="133"/>
        <v>1</v>
      </c>
      <c r="AM211">
        <f t="shared" si="134"/>
        <v>4341.0601261749944</v>
      </c>
      <c r="AN211" t="b">
        <f t="shared" si="135"/>
        <v>1</v>
      </c>
      <c r="AO211">
        <f t="shared" si="136"/>
        <v>-9.7873303636393487</v>
      </c>
      <c r="AP211">
        <f>SUM(AO212:$AO$532)</f>
        <v>2581.6897791558786</v>
      </c>
      <c r="AQ211" t="b">
        <f t="shared" si="97"/>
        <v>1</v>
      </c>
      <c r="AR211" t="b">
        <f t="shared" si="137"/>
        <v>1</v>
      </c>
      <c r="AS211" t="b">
        <f t="shared" si="138"/>
        <v>1</v>
      </c>
      <c r="AT211" t="b">
        <f t="shared" si="140"/>
        <v>1</v>
      </c>
      <c r="AU211">
        <f t="shared" si="98"/>
        <v>9741.8368648598716</v>
      </c>
      <c r="AV211" t="b">
        <f t="shared" si="99"/>
        <v>1</v>
      </c>
      <c r="AW211" t="b">
        <f t="shared" si="100"/>
        <v>1</v>
      </c>
      <c r="AX211" t="b">
        <f t="shared" si="139"/>
        <v>1</v>
      </c>
    </row>
    <row r="212" spans="1:50" x14ac:dyDescent="0.35">
      <c r="A212">
        <v>160</v>
      </c>
      <c r="B212">
        <f t="shared" si="101"/>
        <v>13</v>
      </c>
      <c r="C212">
        <f t="shared" si="102"/>
        <v>43</v>
      </c>
      <c r="D212">
        <f t="shared" si="103"/>
        <v>8.4488945479954669E-4</v>
      </c>
      <c r="E212">
        <f t="shared" si="104"/>
        <v>7.0434733946078687E-5</v>
      </c>
      <c r="F212">
        <f t="shared" si="105"/>
        <v>0.04</v>
      </c>
      <c r="G212">
        <f t="shared" si="106"/>
        <v>3.3960531989175591E-3</v>
      </c>
      <c r="H212">
        <f t="shared" si="107"/>
        <v>0.02</v>
      </c>
      <c r="I212">
        <f t="shared" si="108"/>
        <v>1.4830745968721972</v>
      </c>
      <c r="J212">
        <f t="shared" si="109"/>
        <v>3.1386423245701183E-5</v>
      </c>
      <c r="K212">
        <f t="shared" si="110"/>
        <v>1.513208746015116E-3</v>
      </c>
      <c r="L212">
        <f t="shared" si="111"/>
        <v>0</v>
      </c>
      <c r="M212">
        <f t="shared" si="112"/>
        <v>0.44406542544541289</v>
      </c>
      <c r="N212">
        <f t="shared" si="113"/>
        <v>116.62</v>
      </c>
      <c r="O212">
        <f t="shared" si="114"/>
        <v>2.3324000000000003</v>
      </c>
      <c r="P212">
        <f t="shared" si="115"/>
        <v>7.4153729843609861</v>
      </c>
      <c r="Q212">
        <f t="shared" si="116"/>
        <v>370.76864921804929</v>
      </c>
      <c r="R212">
        <f t="shared" si="117"/>
        <v>51.967040604083252</v>
      </c>
      <c r="S212">
        <f t="shared" si="118"/>
        <v>1.039340812081665</v>
      </c>
      <c r="T212">
        <f t="shared" si="119"/>
        <v>3.3043645084265933</v>
      </c>
      <c r="U212">
        <f t="shared" si="120"/>
        <v>31.386423245701181</v>
      </c>
      <c r="V212">
        <f t="shared" si="121"/>
        <v>1.1637101750594609E-2</v>
      </c>
      <c r="W212">
        <f t="shared" si="122"/>
        <v>16.22527493612322</v>
      </c>
      <c r="X212">
        <f t="shared" si="123"/>
        <v>-16.39199897294818</v>
      </c>
      <c r="Y212">
        <f t="shared" si="124"/>
        <v>0.99673694261856227</v>
      </c>
      <c r="Z212">
        <f t="shared" si="125"/>
        <v>0.59277353975117053</v>
      </c>
      <c r="AA212">
        <f t="shared" si="126"/>
        <v>9.7167432547920498</v>
      </c>
      <c r="AB212">
        <f t="shared" si="127"/>
        <v>30.905533137306197</v>
      </c>
      <c r="AC212">
        <f t="shared" si="128"/>
        <v>0.61811066274612381</v>
      </c>
      <c r="AD212">
        <f t="shared" si="129"/>
        <v>1.9587398462881682</v>
      </c>
      <c r="AE212">
        <f t="shared" si="130"/>
        <v>18.60504120748271</v>
      </c>
      <c r="AF212">
        <f t="shared" si="131"/>
        <v>6.8981659971445097E-3</v>
      </c>
      <c r="AG212">
        <f t="shared" si="94"/>
        <v>4371.6636263799201</v>
      </c>
      <c r="AH212">
        <f t="shared" si="95"/>
        <v>9844.6385957541988</v>
      </c>
      <c r="AI212">
        <f t="shared" si="96"/>
        <v>4371.6636263799201</v>
      </c>
      <c r="AK212" t="b">
        <f t="shared" si="132"/>
        <v>1</v>
      </c>
      <c r="AL212" t="b">
        <f t="shared" si="133"/>
        <v>1</v>
      </c>
      <c r="AM212">
        <f t="shared" si="134"/>
        <v>4371.663626379921</v>
      </c>
      <c r="AN212" t="b">
        <f t="shared" si="135"/>
        <v>1</v>
      </c>
      <c r="AO212">
        <f t="shared" si="136"/>
        <v>-9.7167432547920498</v>
      </c>
      <c r="AP212">
        <f>SUM(AO213:$AO$532)</f>
        <v>2591.4065224106707</v>
      </c>
      <c r="AQ212" t="b">
        <f t="shared" si="97"/>
        <v>1</v>
      </c>
      <c r="AR212" t="b">
        <f t="shared" si="137"/>
        <v>1</v>
      </c>
      <c r="AS212" t="b">
        <f t="shared" si="138"/>
        <v>1</v>
      </c>
      <c r="AT212" t="b">
        <f t="shared" si="140"/>
        <v>1</v>
      </c>
      <c r="AU212">
        <f t="shared" si="98"/>
        <v>9844.6385957542007</v>
      </c>
      <c r="AV212" t="b">
        <f t="shared" si="99"/>
        <v>1</v>
      </c>
      <c r="AW212" t="b">
        <f t="shared" si="100"/>
        <v>1</v>
      </c>
      <c r="AX212" t="b">
        <f t="shared" si="139"/>
        <v>1</v>
      </c>
    </row>
    <row r="213" spans="1:50" x14ac:dyDescent="0.35">
      <c r="A213">
        <v>161</v>
      </c>
      <c r="B213">
        <f t="shared" si="101"/>
        <v>13</v>
      </c>
      <c r="C213">
        <f t="shared" si="102"/>
        <v>43</v>
      </c>
      <c r="D213">
        <f t="shared" si="103"/>
        <v>8.4488945479954669E-4</v>
      </c>
      <c r="E213">
        <f t="shared" si="104"/>
        <v>7.0434733946078687E-5</v>
      </c>
      <c r="F213">
        <f t="shared" si="105"/>
        <v>0.04</v>
      </c>
      <c r="G213">
        <f t="shared" si="106"/>
        <v>3.3960531989175591E-3</v>
      </c>
      <c r="H213">
        <f t="shared" si="107"/>
        <v>0.02</v>
      </c>
      <c r="I213">
        <f t="shared" si="108"/>
        <v>1.4867322589205347</v>
      </c>
      <c r="J213">
        <f t="shared" si="109"/>
        <v>3.12776300958999E-5</v>
      </c>
      <c r="K213">
        <f t="shared" si="110"/>
        <v>1.5079635881168395E-3</v>
      </c>
      <c r="L213">
        <f t="shared" si="111"/>
        <v>0</v>
      </c>
      <c r="M213">
        <f t="shared" si="112"/>
        <v>0.44252618422720014</v>
      </c>
      <c r="N213">
        <f t="shared" si="113"/>
        <v>116.62</v>
      </c>
      <c r="O213">
        <f t="shared" si="114"/>
        <v>2.3324000000000003</v>
      </c>
      <c r="P213">
        <f t="shared" si="115"/>
        <v>7.4336612946026737</v>
      </c>
      <c r="Q213">
        <f t="shared" si="116"/>
        <v>371.68306473013371</v>
      </c>
      <c r="R213">
        <f t="shared" si="117"/>
        <v>51.786909915444056</v>
      </c>
      <c r="S213">
        <f t="shared" si="118"/>
        <v>1.0357381983088811</v>
      </c>
      <c r="T213">
        <f t="shared" si="119"/>
        <v>3.3010319654048352</v>
      </c>
      <c r="U213">
        <f t="shared" si="120"/>
        <v>31.277630095899902</v>
      </c>
      <c r="V213">
        <f t="shared" si="121"/>
        <v>1.1625365411539541E-2</v>
      </c>
      <c r="W213">
        <f t="shared" si="122"/>
        <v>16.160884290418892</v>
      </c>
      <c r="X213">
        <f t="shared" si="123"/>
        <v>-16.327030420262496</v>
      </c>
      <c r="Y213">
        <f t="shared" si="124"/>
        <v>0.99673694261856227</v>
      </c>
      <c r="Z213">
        <f t="shared" si="125"/>
        <v>0.59083928567676458</v>
      </c>
      <c r="AA213">
        <f t="shared" si="126"/>
        <v>9.6466509907306879</v>
      </c>
      <c r="AB213">
        <f t="shared" si="127"/>
        <v>30.697909903352766</v>
      </c>
      <c r="AC213">
        <f t="shared" si="128"/>
        <v>0.61395819806705532</v>
      </c>
      <c r="AD213">
        <f t="shared" si="129"/>
        <v>1.9503793684359592</v>
      </c>
      <c r="AE213">
        <f t="shared" si="130"/>
        <v>18.480052623523573</v>
      </c>
      <c r="AF213">
        <f t="shared" si="131"/>
        <v>6.8687225954853883E-3</v>
      </c>
      <c r="AG213">
        <f t="shared" si="94"/>
        <v>4402.3023459282549</v>
      </c>
      <c r="AH213">
        <f t="shared" si="95"/>
        <v>9948.1172026377571</v>
      </c>
      <c r="AI213">
        <f t="shared" si="96"/>
        <v>4402.3023459282549</v>
      </c>
      <c r="AK213" t="b">
        <f t="shared" si="132"/>
        <v>1</v>
      </c>
      <c r="AL213" t="b">
        <f t="shared" si="133"/>
        <v>1</v>
      </c>
      <c r="AM213">
        <f t="shared" si="134"/>
        <v>4402.302345928254</v>
      </c>
      <c r="AN213" t="b">
        <f t="shared" si="135"/>
        <v>1</v>
      </c>
      <c r="AO213">
        <f t="shared" si="136"/>
        <v>-9.6466509907306914</v>
      </c>
      <c r="AP213">
        <f>SUM(AO214:$AO$532)</f>
        <v>2601.0531734014021</v>
      </c>
      <c r="AQ213" t="b">
        <f t="shared" si="97"/>
        <v>1</v>
      </c>
      <c r="AR213" t="b">
        <f t="shared" si="137"/>
        <v>1</v>
      </c>
      <c r="AS213" t="b">
        <f t="shared" si="138"/>
        <v>1</v>
      </c>
      <c r="AT213" t="b">
        <f t="shared" si="140"/>
        <v>1</v>
      </c>
      <c r="AU213">
        <f t="shared" si="98"/>
        <v>9948.1172026377553</v>
      </c>
      <c r="AV213" t="b">
        <f t="shared" si="99"/>
        <v>1</v>
      </c>
      <c r="AW213" t="b">
        <f t="shared" si="100"/>
        <v>1</v>
      </c>
      <c r="AX213" t="b">
        <f t="shared" si="139"/>
        <v>1</v>
      </c>
    </row>
    <row r="214" spans="1:50" x14ac:dyDescent="0.35">
      <c r="A214">
        <v>162</v>
      </c>
      <c r="B214">
        <f t="shared" si="101"/>
        <v>13</v>
      </c>
      <c r="C214">
        <f t="shared" si="102"/>
        <v>43</v>
      </c>
      <c r="D214">
        <f t="shared" si="103"/>
        <v>8.4488945479954669E-4</v>
      </c>
      <c r="E214">
        <f t="shared" si="104"/>
        <v>7.0434733946078687E-5</v>
      </c>
      <c r="F214">
        <f t="shared" si="105"/>
        <v>0.04</v>
      </c>
      <c r="G214">
        <f t="shared" si="106"/>
        <v>3.3960531989175591E-3</v>
      </c>
      <c r="H214">
        <f t="shared" si="107"/>
        <v>0.02</v>
      </c>
      <c r="I214">
        <f t="shared" si="108"/>
        <v>1.490398941750219</v>
      </c>
      <c r="J214">
        <f t="shared" si="109"/>
        <v>3.1169214050216245E-5</v>
      </c>
      <c r="K214">
        <f t="shared" si="110"/>
        <v>1.5027366112404811E-3</v>
      </c>
      <c r="L214">
        <f t="shared" si="111"/>
        <v>0</v>
      </c>
      <c r="M214">
        <f t="shared" si="112"/>
        <v>0.44099227840190941</v>
      </c>
      <c r="N214">
        <f t="shared" si="113"/>
        <v>116.62</v>
      </c>
      <c r="O214">
        <f t="shared" si="114"/>
        <v>2.3324000000000003</v>
      </c>
      <c r="P214">
        <f t="shared" si="115"/>
        <v>7.4519947087510952</v>
      </c>
      <c r="Q214">
        <f t="shared" si="116"/>
        <v>372.59973543755478</v>
      </c>
      <c r="R214">
        <f t="shared" si="117"/>
        <v>51.607403604576085</v>
      </c>
      <c r="S214">
        <f t="shared" si="118"/>
        <v>1.0321480720915217</v>
      </c>
      <c r="T214">
        <f t="shared" si="119"/>
        <v>3.2977027833449077</v>
      </c>
      <c r="U214">
        <f t="shared" si="120"/>
        <v>31.169214050216244</v>
      </c>
      <c r="V214">
        <f t="shared" si="121"/>
        <v>1.1613640908907088E-2</v>
      </c>
      <c r="W214">
        <f t="shared" si="122"/>
        <v>16.096725058014499</v>
      </c>
      <c r="X214">
        <f t="shared" si="123"/>
        <v>-16.262295284046068</v>
      </c>
      <c r="Y214">
        <f t="shared" si="124"/>
        <v>0.99673694261856227</v>
      </c>
      <c r="Z214">
        <f t="shared" si="125"/>
        <v>0.58891134318439364</v>
      </c>
      <c r="AA214">
        <f t="shared" si="126"/>
        <v>9.5770501589888042</v>
      </c>
      <c r="AB214">
        <f t="shared" si="127"/>
        <v>30.491681481360221</v>
      </c>
      <c r="AC214">
        <f t="shared" si="128"/>
        <v>0.60983362962720444</v>
      </c>
      <c r="AD214">
        <f t="shared" si="129"/>
        <v>1.9420545755625631</v>
      </c>
      <c r="AE214">
        <f t="shared" si="130"/>
        <v>18.355903712314724</v>
      </c>
      <c r="AF214">
        <f t="shared" si="131"/>
        <v>6.8394048669256956E-3</v>
      </c>
      <c r="AG214">
        <f t="shared" si="94"/>
        <v>4432.9766335354334</v>
      </c>
      <c r="AH214">
        <f t="shared" si="95"/>
        <v>10052.277218095252</v>
      </c>
      <c r="AI214">
        <f t="shared" si="96"/>
        <v>4432.9766335354334</v>
      </c>
      <c r="AK214" t="b">
        <f t="shared" si="132"/>
        <v>1</v>
      </c>
      <c r="AL214" t="b">
        <f t="shared" si="133"/>
        <v>1</v>
      </c>
      <c r="AM214">
        <f t="shared" si="134"/>
        <v>4432.9766335354334</v>
      </c>
      <c r="AN214" t="b">
        <f t="shared" si="135"/>
        <v>1</v>
      </c>
      <c r="AO214">
        <f t="shared" si="136"/>
        <v>-9.5770501589888006</v>
      </c>
      <c r="AP214">
        <f>SUM(AO215:$AO$532)</f>
        <v>2610.6302235603907</v>
      </c>
      <c r="AQ214" t="b">
        <f t="shared" si="97"/>
        <v>1</v>
      </c>
      <c r="AR214" t="b">
        <f t="shared" si="137"/>
        <v>1</v>
      </c>
      <c r="AS214" t="b">
        <f t="shared" si="138"/>
        <v>1</v>
      </c>
      <c r="AT214" t="b">
        <f t="shared" si="140"/>
        <v>1</v>
      </c>
      <c r="AU214">
        <f t="shared" si="98"/>
        <v>10052.277218095252</v>
      </c>
      <c r="AV214" t="b">
        <f t="shared" si="99"/>
        <v>1</v>
      </c>
      <c r="AW214" t="b">
        <f t="shared" si="100"/>
        <v>1</v>
      </c>
      <c r="AX214" t="b">
        <f t="shared" si="139"/>
        <v>1</v>
      </c>
    </row>
    <row r="215" spans="1:50" x14ac:dyDescent="0.35">
      <c r="A215">
        <v>163</v>
      </c>
      <c r="B215">
        <f t="shared" si="101"/>
        <v>13</v>
      </c>
      <c r="C215">
        <f t="shared" si="102"/>
        <v>43</v>
      </c>
      <c r="D215">
        <f t="shared" si="103"/>
        <v>8.4488945479954669E-4</v>
      </c>
      <c r="E215">
        <f t="shared" si="104"/>
        <v>7.0434733946078687E-5</v>
      </c>
      <c r="F215">
        <f t="shared" si="105"/>
        <v>0.04</v>
      </c>
      <c r="G215">
        <f t="shared" si="106"/>
        <v>3.3960531989175591E-3</v>
      </c>
      <c r="H215">
        <f t="shared" si="107"/>
        <v>0.02</v>
      </c>
      <c r="I215">
        <f t="shared" si="108"/>
        <v>1.4940746676089309</v>
      </c>
      <c r="J215">
        <f t="shared" si="109"/>
        <v>3.1061173801513552E-5</v>
      </c>
      <c r="K215">
        <f t="shared" si="110"/>
        <v>1.4975277523660965E-3</v>
      </c>
      <c r="L215">
        <f t="shared" si="111"/>
        <v>0</v>
      </c>
      <c r="M215">
        <f t="shared" si="112"/>
        <v>0.43946368947574177</v>
      </c>
      <c r="N215">
        <f t="shared" si="113"/>
        <v>116.62</v>
      </c>
      <c r="O215">
        <f t="shared" si="114"/>
        <v>2.3324000000000003</v>
      </c>
      <c r="P215">
        <f t="shared" si="115"/>
        <v>7.4703733380446549</v>
      </c>
      <c r="Q215">
        <f t="shared" si="116"/>
        <v>373.51866690223272</v>
      </c>
      <c r="R215">
        <f t="shared" si="117"/>
        <v>51.428519507230675</v>
      </c>
      <c r="S215">
        <f t="shared" si="118"/>
        <v>1.0285703901446135</v>
      </c>
      <c r="T215">
        <f t="shared" si="119"/>
        <v>3.2943769588571898</v>
      </c>
      <c r="U215">
        <f t="shared" si="120"/>
        <v>31.061173801513551</v>
      </c>
      <c r="V215">
        <f t="shared" si="121"/>
        <v>1.1601928230759898E-2</v>
      </c>
      <c r="W215">
        <f t="shared" si="122"/>
        <v>16.032796428484556</v>
      </c>
      <c r="X215">
        <f t="shared" si="123"/>
        <v>-16.197792746929963</v>
      </c>
      <c r="Y215">
        <f t="shared" si="124"/>
        <v>0.99673694261856227</v>
      </c>
      <c r="Z215">
        <f t="shared" si="125"/>
        <v>0.58698969167900328</v>
      </c>
      <c r="AA215">
        <f t="shared" si="126"/>
        <v>9.5079373704008212</v>
      </c>
      <c r="AB215">
        <f t="shared" si="127"/>
        <v>30.286838500988008</v>
      </c>
      <c r="AC215">
        <f t="shared" si="128"/>
        <v>0.60573677001976012</v>
      </c>
      <c r="AD215">
        <f t="shared" si="129"/>
        <v>1.9337653153539944</v>
      </c>
      <c r="AE215">
        <f t="shared" si="130"/>
        <v>18.232588832938372</v>
      </c>
      <c r="AF215">
        <f t="shared" si="131"/>
        <v>6.8102122750556765E-3</v>
      </c>
      <c r="AG215">
        <f t="shared" si="94"/>
        <v>4463.6868382411267</v>
      </c>
      <c r="AH215">
        <f t="shared" si="95"/>
        <v>10157.12320525521</v>
      </c>
      <c r="AI215">
        <f t="shared" si="96"/>
        <v>4463.6868382411267</v>
      </c>
      <c r="AK215" t="b">
        <f t="shared" si="132"/>
        <v>1</v>
      </c>
      <c r="AL215" t="b">
        <f t="shared" si="133"/>
        <v>1</v>
      </c>
      <c r="AM215">
        <f t="shared" si="134"/>
        <v>4463.6868382411276</v>
      </c>
      <c r="AN215" t="b">
        <f t="shared" si="135"/>
        <v>1</v>
      </c>
      <c r="AO215">
        <f t="shared" si="136"/>
        <v>-9.5079373704008212</v>
      </c>
      <c r="AP215">
        <f>SUM(AO216:$AO$532)</f>
        <v>2620.1381609307914</v>
      </c>
      <c r="AQ215" t="b">
        <f t="shared" si="97"/>
        <v>1</v>
      </c>
      <c r="AR215" t="b">
        <f t="shared" si="137"/>
        <v>1</v>
      </c>
      <c r="AS215" t="b">
        <f t="shared" si="138"/>
        <v>1</v>
      </c>
      <c r="AT215" t="b">
        <f t="shared" si="140"/>
        <v>1</v>
      </c>
      <c r="AU215">
        <f t="shared" si="98"/>
        <v>10157.123205255208</v>
      </c>
      <c r="AV215" t="b">
        <f t="shared" si="99"/>
        <v>1</v>
      </c>
      <c r="AW215" t="b">
        <f t="shared" si="100"/>
        <v>1</v>
      </c>
      <c r="AX215" t="b">
        <f t="shared" si="139"/>
        <v>1</v>
      </c>
    </row>
    <row r="216" spans="1:50" x14ac:dyDescent="0.35">
      <c r="A216">
        <v>164</v>
      </c>
      <c r="B216">
        <f t="shared" si="101"/>
        <v>13</v>
      </c>
      <c r="C216">
        <f t="shared" si="102"/>
        <v>43</v>
      </c>
      <c r="D216">
        <f t="shared" si="103"/>
        <v>8.4488945479954669E-4</v>
      </c>
      <c r="E216">
        <f t="shared" si="104"/>
        <v>7.0434733946078687E-5</v>
      </c>
      <c r="F216">
        <f t="shared" si="105"/>
        <v>0.04</v>
      </c>
      <c r="G216">
        <f t="shared" si="106"/>
        <v>3.3960531989175591E-3</v>
      </c>
      <c r="H216">
        <f t="shared" si="107"/>
        <v>0.02</v>
      </c>
      <c r="I216">
        <f t="shared" si="108"/>
        <v>1.4977594587992193</v>
      </c>
      <c r="J216">
        <f t="shared" si="109"/>
        <v>3.0953508047186013E-5</v>
      </c>
      <c r="K216">
        <f t="shared" si="110"/>
        <v>1.4923369486921844E-3</v>
      </c>
      <c r="L216">
        <f t="shared" si="111"/>
        <v>0</v>
      </c>
      <c r="M216">
        <f t="shared" si="112"/>
        <v>0.43794039901900245</v>
      </c>
      <c r="N216">
        <f t="shared" si="113"/>
        <v>116.62</v>
      </c>
      <c r="O216">
        <f t="shared" si="114"/>
        <v>2.3324000000000003</v>
      </c>
      <c r="P216">
        <f t="shared" si="115"/>
        <v>7.4887972939960967</v>
      </c>
      <c r="Q216">
        <f t="shared" si="116"/>
        <v>374.43986469980484</v>
      </c>
      <c r="R216">
        <f t="shared" si="117"/>
        <v>51.25025546666101</v>
      </c>
      <c r="S216">
        <f t="shared" si="118"/>
        <v>1.0250051093332202</v>
      </c>
      <c r="T216">
        <f t="shared" si="119"/>
        <v>3.291054488555476</v>
      </c>
      <c r="U216">
        <f t="shared" si="120"/>
        <v>30.953508047186013</v>
      </c>
      <c r="V216">
        <f t="shared" si="121"/>
        <v>1.1590227365172651E-2</v>
      </c>
      <c r="W216">
        <f t="shared" si="122"/>
        <v>15.969097594221129</v>
      </c>
      <c r="X216">
        <f t="shared" si="123"/>
        <v>-16.133521994386811</v>
      </c>
      <c r="Y216">
        <f t="shared" si="124"/>
        <v>0.99673694261856227</v>
      </c>
      <c r="Z216">
        <f t="shared" si="125"/>
        <v>0.5850743106327424</v>
      </c>
      <c r="AA216">
        <f t="shared" si="126"/>
        <v>9.4393092589440428</v>
      </c>
      <c r="AB216">
        <f t="shared" si="127"/>
        <v>30.083371654845497</v>
      </c>
      <c r="AC216">
        <f t="shared" si="128"/>
        <v>0.60166743309690995</v>
      </c>
      <c r="AD216">
        <f t="shared" si="129"/>
        <v>1.9255114361463876</v>
      </c>
      <c r="AE216">
        <f t="shared" si="130"/>
        <v>18.1101023823724</v>
      </c>
      <c r="AF216">
        <f t="shared" si="131"/>
        <v>6.7811442857551351E-3</v>
      </c>
      <c r="AG216">
        <f t="shared" si="94"/>
        <v>4494.4333094131407</v>
      </c>
      <c r="AH216">
        <f t="shared" si="95"/>
        <v>10262.659757996258</v>
      </c>
      <c r="AI216">
        <f t="shared" si="96"/>
        <v>4494.4333094131407</v>
      </c>
      <c r="AK216" t="b">
        <f t="shared" si="132"/>
        <v>1</v>
      </c>
      <c r="AL216" t="b">
        <f t="shared" si="133"/>
        <v>1</v>
      </c>
      <c r="AM216">
        <f t="shared" si="134"/>
        <v>4494.4333094131407</v>
      </c>
      <c r="AN216" t="b">
        <f t="shared" si="135"/>
        <v>1</v>
      </c>
      <c r="AO216">
        <f t="shared" si="136"/>
        <v>-9.4393092589440428</v>
      </c>
      <c r="AP216">
        <f>SUM(AO217:$AO$532)</f>
        <v>2629.5774701897353</v>
      </c>
      <c r="AQ216" t="b">
        <f t="shared" si="97"/>
        <v>1</v>
      </c>
      <c r="AR216" t="b">
        <f t="shared" si="137"/>
        <v>1</v>
      </c>
      <c r="AS216" t="b">
        <f t="shared" si="138"/>
        <v>1</v>
      </c>
      <c r="AT216" t="b">
        <f t="shared" si="140"/>
        <v>1</v>
      </c>
      <c r="AU216">
        <f t="shared" si="98"/>
        <v>10262.659757996258</v>
      </c>
      <c r="AV216" t="b">
        <f t="shared" si="99"/>
        <v>1</v>
      </c>
      <c r="AW216" t="b">
        <f t="shared" si="100"/>
        <v>1</v>
      </c>
      <c r="AX216" t="b">
        <f t="shared" si="139"/>
        <v>1</v>
      </c>
    </row>
    <row r="217" spans="1:50" x14ac:dyDescent="0.35">
      <c r="A217">
        <v>165</v>
      </c>
      <c r="B217">
        <f t="shared" si="101"/>
        <v>13</v>
      </c>
      <c r="C217">
        <f t="shared" si="102"/>
        <v>43</v>
      </c>
      <c r="D217">
        <f t="shared" si="103"/>
        <v>8.4488945479954669E-4</v>
      </c>
      <c r="E217">
        <f t="shared" si="104"/>
        <v>7.0434733946078687E-5</v>
      </c>
      <c r="F217">
        <f t="shared" si="105"/>
        <v>0.04</v>
      </c>
      <c r="G217">
        <f t="shared" si="106"/>
        <v>3.3960531989175591E-3</v>
      </c>
      <c r="H217">
        <f t="shared" si="107"/>
        <v>0.02</v>
      </c>
      <c r="I217">
        <f t="shared" si="108"/>
        <v>1.5014533376786376</v>
      </c>
      <c r="J217">
        <f t="shared" si="109"/>
        <v>3.0846215489142978E-5</v>
      </c>
      <c r="K217">
        <f t="shared" si="110"/>
        <v>1.4871641376349291E-3</v>
      </c>
      <c r="L217">
        <f t="shared" si="111"/>
        <v>0</v>
      </c>
      <c r="M217">
        <f t="shared" si="112"/>
        <v>0.43642238866587835</v>
      </c>
      <c r="N217">
        <f t="shared" si="113"/>
        <v>116.62</v>
      </c>
      <c r="O217">
        <f t="shared" si="114"/>
        <v>2.3324000000000003</v>
      </c>
      <c r="P217">
        <f t="shared" si="115"/>
        <v>7.5072666883931882</v>
      </c>
      <c r="Q217">
        <f t="shared" si="116"/>
        <v>375.3633344196594</v>
      </c>
      <c r="R217">
        <f t="shared" si="117"/>
        <v>51.07260933359607</v>
      </c>
      <c r="S217">
        <f t="shared" si="118"/>
        <v>1.0214521866719215</v>
      </c>
      <c r="T217">
        <f t="shared" si="119"/>
        <v>3.2877353690569779</v>
      </c>
      <c r="U217">
        <f t="shared" si="120"/>
        <v>30.846215489142978</v>
      </c>
      <c r="V217">
        <f t="shared" si="121"/>
        <v>1.1578538300232054E-2</v>
      </c>
      <c r="W217">
        <f t="shared" si="122"/>
        <v>15.905627750423962</v>
      </c>
      <c r="X217">
        <f t="shared" si="123"/>
        <v>-16.069482214720935</v>
      </c>
      <c r="Y217">
        <f t="shared" si="124"/>
        <v>0.99673694261856227</v>
      </c>
      <c r="Z217">
        <f t="shared" si="125"/>
        <v>0.58316517958474257</v>
      </c>
      <c r="AA217">
        <f t="shared" si="126"/>
        <v>9.371162481581564</v>
      </c>
      <c r="AB217">
        <f t="shared" si="127"/>
        <v>29.881271698069085</v>
      </c>
      <c r="AC217">
        <f t="shared" si="128"/>
        <v>0.59762543396138179</v>
      </c>
      <c r="AD217">
        <f t="shared" si="129"/>
        <v>1.9172927869232224</v>
      </c>
      <c r="AE217">
        <f t="shared" si="130"/>
        <v>17.988438795235734</v>
      </c>
      <c r="AF217">
        <f t="shared" si="131"/>
        <v>6.7522003671836453E-3</v>
      </c>
      <c r="AG217">
        <f t="shared" si="94"/>
        <v>4525.216396751327</v>
      </c>
      <c r="AH217">
        <f t="shared" si="95"/>
        <v>10368.891501154856</v>
      </c>
      <c r="AI217">
        <f t="shared" si="96"/>
        <v>4525.216396751327</v>
      </c>
      <c r="AK217" t="b">
        <f t="shared" si="132"/>
        <v>1</v>
      </c>
      <c r="AL217" t="b">
        <f t="shared" si="133"/>
        <v>1</v>
      </c>
      <c r="AM217">
        <f t="shared" si="134"/>
        <v>4525.216396751327</v>
      </c>
      <c r="AN217" t="b">
        <f t="shared" si="135"/>
        <v>1</v>
      </c>
      <c r="AO217">
        <f t="shared" si="136"/>
        <v>-9.371162481581564</v>
      </c>
      <c r="AP217">
        <f>SUM(AO218:$AO$532)</f>
        <v>2638.9486326713168</v>
      </c>
      <c r="AQ217" t="b">
        <f t="shared" si="97"/>
        <v>1</v>
      </c>
      <c r="AR217" t="b">
        <f t="shared" si="137"/>
        <v>1</v>
      </c>
      <c r="AS217" t="b">
        <f t="shared" si="138"/>
        <v>1</v>
      </c>
      <c r="AT217" t="b">
        <f t="shared" si="140"/>
        <v>1</v>
      </c>
      <c r="AU217">
        <f t="shared" si="98"/>
        <v>10368.891501154856</v>
      </c>
      <c r="AV217" t="b">
        <f t="shared" si="99"/>
        <v>1</v>
      </c>
      <c r="AW217" t="b">
        <f t="shared" si="100"/>
        <v>1</v>
      </c>
      <c r="AX217" t="b">
        <f t="shared" si="139"/>
        <v>1</v>
      </c>
    </row>
    <row r="218" spans="1:50" x14ac:dyDescent="0.35">
      <c r="A218">
        <v>166</v>
      </c>
      <c r="B218">
        <f t="shared" si="101"/>
        <v>13</v>
      </c>
      <c r="C218">
        <f t="shared" si="102"/>
        <v>43</v>
      </c>
      <c r="D218">
        <f t="shared" si="103"/>
        <v>8.4488945479954669E-4</v>
      </c>
      <c r="E218">
        <f t="shared" si="104"/>
        <v>7.0434733946078687E-5</v>
      </c>
      <c r="F218">
        <f t="shared" si="105"/>
        <v>0.04</v>
      </c>
      <c r="G218">
        <f t="shared" si="106"/>
        <v>3.3960531989175591E-3</v>
      </c>
      <c r="H218">
        <f t="shared" si="107"/>
        <v>0.02</v>
      </c>
      <c r="I218">
        <f t="shared" si="108"/>
        <v>1.5051563266598791</v>
      </c>
      <c r="J218">
        <f t="shared" si="109"/>
        <v>3.073929483379329E-5</v>
      </c>
      <c r="K218">
        <f t="shared" si="110"/>
        <v>1.4820092568274457E-3</v>
      </c>
      <c r="L218">
        <f t="shared" si="111"/>
        <v>0</v>
      </c>
      <c r="M218">
        <f t="shared" si="112"/>
        <v>0.43490964011421712</v>
      </c>
      <c r="N218">
        <f t="shared" si="113"/>
        <v>116.62</v>
      </c>
      <c r="O218">
        <f t="shared" si="114"/>
        <v>2.3324000000000003</v>
      </c>
      <c r="P218">
        <f t="shared" si="115"/>
        <v>7.5257816332993954</v>
      </c>
      <c r="Q218">
        <f t="shared" si="116"/>
        <v>376.28908166496979</v>
      </c>
      <c r="R218">
        <f t="shared" si="117"/>
        <v>50.895578966214735</v>
      </c>
      <c r="S218">
        <f t="shared" si="118"/>
        <v>1.0179115793242948</v>
      </c>
      <c r="T218">
        <f t="shared" si="119"/>
        <v>3.2844195969823176</v>
      </c>
      <c r="U218">
        <f t="shared" si="120"/>
        <v>30.739294833793288</v>
      </c>
      <c r="V218">
        <f t="shared" si="121"/>
        <v>1.1566861024036828E-2</v>
      </c>
      <c r="W218">
        <f t="shared" si="122"/>
        <v>15.842386095090802</v>
      </c>
      <c r="X218">
        <f t="shared" si="123"/>
        <v>-16.005672599058549</v>
      </c>
      <c r="Y218">
        <f t="shared" si="124"/>
        <v>0.99673694261856227</v>
      </c>
      <c r="Z218">
        <f t="shared" si="125"/>
        <v>0.58126227814090115</v>
      </c>
      <c r="AA218">
        <f t="shared" si="126"/>
        <v>9.3034937181061714</v>
      </c>
      <c r="AB218">
        <f t="shared" si="127"/>
        <v>29.680529447902064</v>
      </c>
      <c r="AC218">
        <f t="shared" si="128"/>
        <v>0.59361058895804131</v>
      </c>
      <c r="AD218">
        <f t="shared" si="129"/>
        <v>1.9091092173125623</v>
      </c>
      <c r="AE218">
        <f t="shared" si="130"/>
        <v>17.867592543535519</v>
      </c>
      <c r="AF218">
        <f t="shared" si="131"/>
        <v>6.7233799897708432E-3</v>
      </c>
      <c r="AG218">
        <f t="shared" si="94"/>
        <v>4556.0364502914899</v>
      </c>
      <c r="AH218">
        <f t="shared" si="95"/>
        <v>10475.823090734368</v>
      </c>
      <c r="AI218">
        <f t="shared" si="96"/>
        <v>4556.0364502914899</v>
      </c>
      <c r="AK218" t="b">
        <f t="shared" si="132"/>
        <v>1</v>
      </c>
      <c r="AL218" t="b">
        <f t="shared" si="133"/>
        <v>1</v>
      </c>
      <c r="AM218">
        <f t="shared" si="134"/>
        <v>4556.0364502914899</v>
      </c>
      <c r="AN218" t="b">
        <f t="shared" si="135"/>
        <v>1</v>
      </c>
      <c r="AO218">
        <f t="shared" si="136"/>
        <v>-9.3034937181061714</v>
      </c>
      <c r="AP218">
        <f>SUM(AO219:$AO$532)</f>
        <v>2648.2521263894228</v>
      </c>
      <c r="AQ218" t="b">
        <f t="shared" si="97"/>
        <v>1</v>
      </c>
      <c r="AR218" t="b">
        <f t="shared" si="137"/>
        <v>1</v>
      </c>
      <c r="AS218" t="b">
        <f t="shared" si="138"/>
        <v>1</v>
      </c>
      <c r="AT218" t="b">
        <f t="shared" si="140"/>
        <v>1</v>
      </c>
      <c r="AU218">
        <f t="shared" si="98"/>
        <v>10475.82309073437</v>
      </c>
      <c r="AV218" t="b">
        <f t="shared" si="99"/>
        <v>1</v>
      </c>
      <c r="AW218" t="b">
        <f t="shared" si="100"/>
        <v>1</v>
      </c>
      <c r="AX218" t="b">
        <f t="shared" si="139"/>
        <v>1</v>
      </c>
    </row>
    <row r="219" spans="1:50" x14ac:dyDescent="0.35">
      <c r="A219">
        <v>167</v>
      </c>
      <c r="B219">
        <f t="shared" si="101"/>
        <v>13</v>
      </c>
      <c r="C219">
        <f t="shared" si="102"/>
        <v>43</v>
      </c>
      <c r="D219">
        <f t="shared" si="103"/>
        <v>8.4488945479954669E-4</v>
      </c>
      <c r="E219">
        <f t="shared" si="104"/>
        <v>7.0434733946078687E-5</v>
      </c>
      <c r="F219">
        <f t="shared" si="105"/>
        <v>0.04</v>
      </c>
      <c r="G219">
        <f t="shared" si="106"/>
        <v>3.3960531989175591E-3</v>
      </c>
      <c r="H219">
        <f t="shared" si="107"/>
        <v>0.02</v>
      </c>
      <c r="I219">
        <f t="shared" si="108"/>
        <v>1.5088684482109118</v>
      </c>
      <c r="J219">
        <f t="shared" si="109"/>
        <v>3.0632744792029714E-5</v>
      </c>
      <c r="K219">
        <f t="shared" si="110"/>
        <v>1.4768722441190288E-3</v>
      </c>
      <c r="L219">
        <f t="shared" si="111"/>
        <v>0</v>
      </c>
      <c r="M219">
        <f t="shared" si="112"/>
        <v>0.43340213512530606</v>
      </c>
      <c r="N219">
        <f t="shared" si="113"/>
        <v>116.62</v>
      </c>
      <c r="O219">
        <f t="shared" si="114"/>
        <v>2.3324000000000003</v>
      </c>
      <c r="P219">
        <f t="shared" si="115"/>
        <v>7.5443422410545589</v>
      </c>
      <c r="Q219">
        <f t="shared" si="116"/>
        <v>377.21711205272794</v>
      </c>
      <c r="R219">
        <f t="shared" si="117"/>
        <v>50.719162230120006</v>
      </c>
      <c r="S219">
        <f t="shared" si="118"/>
        <v>1.0143832446024001</v>
      </c>
      <c r="T219">
        <f t="shared" si="119"/>
        <v>3.2811071689555247</v>
      </c>
      <c r="U219">
        <f t="shared" si="120"/>
        <v>30.632744792029715</v>
      </c>
      <c r="V219">
        <f t="shared" si="121"/>
        <v>1.1555195524697691E-2</v>
      </c>
      <c r="W219">
        <f t="shared" si="122"/>
        <v>15.779371829007671</v>
      </c>
      <c r="X219">
        <f t="shared" si="123"/>
        <v>-15.942092341337968</v>
      </c>
      <c r="Y219">
        <f t="shared" si="124"/>
        <v>0.99673694261856227</v>
      </c>
      <c r="Z219">
        <f t="shared" si="125"/>
        <v>0.57936558597366217</v>
      </c>
      <c r="AA219">
        <f t="shared" si="126"/>
        <v>9.236299670985499</v>
      </c>
      <c r="AB219">
        <f t="shared" si="127"/>
        <v>29.481135783277502</v>
      </c>
      <c r="AC219">
        <f t="shared" si="128"/>
        <v>0.58962271566555002</v>
      </c>
      <c r="AD219">
        <f t="shared" si="129"/>
        <v>1.9009605775843013</v>
      </c>
      <c r="AE219">
        <f t="shared" si="130"/>
        <v>17.747558136415943</v>
      </c>
      <c r="AF219">
        <f t="shared" si="131"/>
        <v>6.6946826262067162E-3</v>
      </c>
      <c r="AG219">
        <f t="shared" si="94"/>
        <v>4586.8938204092956</v>
      </c>
      <c r="AH219">
        <f t="shared" si="95"/>
        <v>10583.459214115603</v>
      </c>
      <c r="AI219">
        <f t="shared" si="96"/>
        <v>4586.8938204092956</v>
      </c>
      <c r="AK219" t="b">
        <f t="shared" si="132"/>
        <v>1</v>
      </c>
      <c r="AL219" t="b">
        <f t="shared" si="133"/>
        <v>1</v>
      </c>
      <c r="AM219">
        <f t="shared" si="134"/>
        <v>4586.8938204092956</v>
      </c>
      <c r="AN219" t="b">
        <f t="shared" si="135"/>
        <v>1</v>
      </c>
      <c r="AO219">
        <f t="shared" si="136"/>
        <v>-9.2362996709855025</v>
      </c>
      <c r="AP219">
        <f>SUM(AO220:$AO$532)</f>
        <v>2657.4884260604081</v>
      </c>
      <c r="AQ219" t="b">
        <f t="shared" si="97"/>
        <v>1</v>
      </c>
      <c r="AR219" t="b">
        <f t="shared" si="137"/>
        <v>1</v>
      </c>
      <c r="AS219" t="b">
        <f t="shared" si="138"/>
        <v>1</v>
      </c>
      <c r="AT219" t="b">
        <f t="shared" si="140"/>
        <v>1</v>
      </c>
      <c r="AU219">
        <f t="shared" si="98"/>
        <v>10583.459214115601</v>
      </c>
      <c r="AV219" t="b">
        <f t="shared" si="99"/>
        <v>1</v>
      </c>
      <c r="AW219" t="b">
        <f t="shared" si="100"/>
        <v>1</v>
      </c>
      <c r="AX219" t="b">
        <f t="shared" si="139"/>
        <v>1</v>
      </c>
    </row>
    <row r="220" spans="1:50" x14ac:dyDescent="0.35">
      <c r="A220">
        <v>168</v>
      </c>
      <c r="B220">
        <f t="shared" si="101"/>
        <v>13</v>
      </c>
      <c r="C220">
        <f t="shared" si="102"/>
        <v>43</v>
      </c>
      <c r="D220">
        <f t="shared" si="103"/>
        <v>8.4488945479954669E-4</v>
      </c>
      <c r="E220">
        <f t="shared" si="104"/>
        <v>7.0434733946078687E-5</v>
      </c>
      <c r="F220">
        <f t="shared" si="105"/>
        <v>0.04</v>
      </c>
      <c r="G220">
        <f t="shared" si="106"/>
        <v>3.3960531989175591E-3</v>
      </c>
      <c r="H220">
        <f t="shared" si="107"/>
        <v>0.02</v>
      </c>
      <c r="I220">
        <f t="shared" si="108"/>
        <v>1.512589724855117</v>
      </c>
      <c r="J220">
        <f t="shared" si="109"/>
        <v>3.0526564079213378E-5</v>
      </c>
      <c r="K220">
        <f t="shared" si="110"/>
        <v>1.4717530375744027E-3</v>
      </c>
      <c r="L220">
        <f t="shared" si="111"/>
        <v>0</v>
      </c>
      <c r="M220">
        <f t="shared" si="112"/>
        <v>0.43189985552365245</v>
      </c>
      <c r="N220">
        <f t="shared" si="113"/>
        <v>116.62</v>
      </c>
      <c r="O220">
        <f t="shared" si="114"/>
        <v>2.3324000000000003</v>
      </c>
      <c r="P220">
        <f t="shared" si="115"/>
        <v>7.5629486242755846</v>
      </c>
      <c r="Q220">
        <f t="shared" si="116"/>
        <v>378.14743121377927</v>
      </c>
      <c r="R220">
        <f t="shared" si="117"/>
        <v>50.543356998313193</v>
      </c>
      <c r="S220">
        <f t="shared" si="118"/>
        <v>1.0108671399662639</v>
      </c>
      <c r="T220">
        <f t="shared" si="119"/>
        <v>3.2777980816040344</v>
      </c>
      <c r="U220">
        <f t="shared" si="120"/>
        <v>30.526564079213379</v>
      </c>
      <c r="V220">
        <f t="shared" si="121"/>
        <v>1.1543541790337366E-2</v>
      </c>
      <c r="W220">
        <f t="shared" si="122"/>
        <v>15.716584155739179</v>
      </c>
      <c r="X220">
        <f t="shared" si="123"/>
        <v>-15.87874063829981</v>
      </c>
      <c r="Y220">
        <f t="shared" si="124"/>
        <v>0.99673694261856227</v>
      </c>
      <c r="Z220">
        <f t="shared" si="125"/>
        <v>0.57747508282179982</v>
      </c>
      <c r="AA220">
        <f t="shared" si="126"/>
        <v>9.1695770652080633</v>
      </c>
      <c r="AB220">
        <f t="shared" si="127"/>
        <v>29.283081644403723</v>
      </c>
      <c r="AC220">
        <f t="shared" si="128"/>
        <v>0.58566163288807449</v>
      </c>
      <c r="AD220">
        <f t="shared" si="129"/>
        <v>1.8928467186474263</v>
      </c>
      <c r="AE220">
        <f t="shared" si="130"/>
        <v>17.628330119908725</v>
      </c>
      <c r="AF220">
        <f t="shared" si="131"/>
        <v>6.6661077514319775E-3</v>
      </c>
      <c r="AG220">
        <f t="shared" si="94"/>
        <v>4617.7888578241918</v>
      </c>
      <c r="AH220">
        <f t="shared" si="95"/>
        <v>10691.804590268737</v>
      </c>
      <c r="AI220">
        <f t="shared" si="96"/>
        <v>4617.7888578241918</v>
      </c>
      <c r="AK220" t="b">
        <f t="shared" si="132"/>
        <v>1</v>
      </c>
      <c r="AL220" t="b">
        <f t="shared" si="133"/>
        <v>1</v>
      </c>
      <c r="AM220">
        <f t="shared" si="134"/>
        <v>4617.7888578241918</v>
      </c>
      <c r="AN220" t="b">
        <f t="shared" si="135"/>
        <v>1</v>
      </c>
      <c r="AO220">
        <f t="shared" si="136"/>
        <v>-9.1695770652080633</v>
      </c>
      <c r="AP220">
        <f>SUM(AO221:$AO$532)</f>
        <v>2666.6580031256162</v>
      </c>
      <c r="AQ220" t="b">
        <f t="shared" si="97"/>
        <v>1</v>
      </c>
      <c r="AR220" t="b">
        <f t="shared" si="137"/>
        <v>1</v>
      </c>
      <c r="AS220" t="b">
        <f t="shared" si="138"/>
        <v>1</v>
      </c>
      <c r="AT220" t="b">
        <f t="shared" si="140"/>
        <v>1</v>
      </c>
      <c r="AU220">
        <f t="shared" si="98"/>
        <v>10691.804590268739</v>
      </c>
      <c r="AV220" t="b">
        <f t="shared" si="99"/>
        <v>1</v>
      </c>
      <c r="AW220" t="b">
        <f t="shared" si="100"/>
        <v>1</v>
      </c>
      <c r="AX220" t="b">
        <f t="shared" si="139"/>
        <v>1</v>
      </c>
    </row>
    <row r="221" spans="1:50" x14ac:dyDescent="0.35">
      <c r="A221">
        <v>169</v>
      </c>
      <c r="B221">
        <f t="shared" si="101"/>
        <v>14</v>
      </c>
      <c r="C221">
        <f t="shared" si="102"/>
        <v>44</v>
      </c>
      <c r="D221">
        <f t="shared" si="103"/>
        <v>9.1435295691455476E-4</v>
      </c>
      <c r="E221">
        <f t="shared" si="104"/>
        <v>7.6228030543190606E-5</v>
      </c>
      <c r="F221">
        <f t="shared" si="105"/>
        <v>0.04</v>
      </c>
      <c r="G221">
        <f t="shared" si="106"/>
        <v>3.3960531989175591E-3</v>
      </c>
      <c r="H221">
        <f t="shared" si="107"/>
        <v>0.02</v>
      </c>
      <c r="I221">
        <f t="shared" si="108"/>
        <v>1.5163201791714247</v>
      </c>
      <c r="J221">
        <f t="shared" si="109"/>
        <v>3.2922875378456592E-5</v>
      </c>
      <c r="K221">
        <f t="shared" si="110"/>
        <v>1.4666430781268848E-3</v>
      </c>
      <c r="L221">
        <f t="shared" si="111"/>
        <v>0</v>
      </c>
      <c r="M221">
        <f t="shared" si="112"/>
        <v>0.43040028957014709</v>
      </c>
      <c r="N221">
        <f t="shared" si="113"/>
        <v>116.62</v>
      </c>
      <c r="O221">
        <f t="shared" si="114"/>
        <v>2.3324000000000003</v>
      </c>
      <c r="P221">
        <f t="shared" si="115"/>
        <v>7.5816008958571235</v>
      </c>
      <c r="Q221">
        <f t="shared" si="116"/>
        <v>379.0800447928562</v>
      </c>
      <c r="R221">
        <f t="shared" si="117"/>
        <v>50.368161151168351</v>
      </c>
      <c r="S221">
        <f t="shared" si="118"/>
        <v>1.0073632230233671</v>
      </c>
      <c r="T221">
        <f t="shared" si="119"/>
        <v>3.2744923315586858</v>
      </c>
      <c r="U221">
        <f t="shared" si="120"/>
        <v>32.922875378456595</v>
      </c>
      <c r="V221">
        <f t="shared" si="121"/>
        <v>1.2480405073174947E-2</v>
      </c>
      <c r="W221">
        <f t="shared" si="122"/>
        <v>13.150949813056529</v>
      </c>
      <c r="X221">
        <f t="shared" si="123"/>
        <v>-13.31254422091498</v>
      </c>
      <c r="Y221">
        <f t="shared" si="124"/>
        <v>0.99673694261856227</v>
      </c>
      <c r="Z221">
        <f t="shared" si="125"/>
        <v>0.57559074849020175</v>
      </c>
      <c r="AA221">
        <f t="shared" si="126"/>
        <v>7.6625772924253646</v>
      </c>
      <c r="AB221">
        <f t="shared" si="127"/>
        <v>29.086358032352702</v>
      </c>
      <c r="AC221">
        <f t="shared" si="128"/>
        <v>0.5817271606470541</v>
      </c>
      <c r="AD221">
        <f t="shared" si="129"/>
        <v>1.8847674920472899</v>
      </c>
      <c r="AE221">
        <f t="shared" si="130"/>
        <v>18.950102481535467</v>
      </c>
      <c r="AF221">
        <f t="shared" si="131"/>
        <v>7.183605697529679E-3</v>
      </c>
      <c r="AG221">
        <f t="shared" si="94"/>
        <v>4646.2188411347606</v>
      </c>
      <c r="AH221">
        <f t="shared" si="95"/>
        <v>10795.110862437083</v>
      </c>
      <c r="AI221">
        <f t="shared" si="96"/>
        <v>4646.2188411347606</v>
      </c>
      <c r="AK221" t="b">
        <f t="shared" si="132"/>
        <v>1</v>
      </c>
      <c r="AL221" t="b">
        <f t="shared" si="133"/>
        <v>1</v>
      </c>
      <c r="AM221">
        <f t="shared" si="134"/>
        <v>4646.2188411347615</v>
      </c>
      <c r="AN221" t="b">
        <f t="shared" si="135"/>
        <v>1</v>
      </c>
      <c r="AO221">
        <f t="shared" si="136"/>
        <v>-7.6625772924253646</v>
      </c>
      <c r="AP221">
        <f>SUM(AO222:$AO$532)</f>
        <v>2674.3205804180416</v>
      </c>
      <c r="AQ221" t="b">
        <f t="shared" si="97"/>
        <v>1</v>
      </c>
      <c r="AR221" t="b">
        <f t="shared" si="137"/>
        <v>1</v>
      </c>
      <c r="AS221" t="b">
        <f t="shared" si="138"/>
        <v>1</v>
      </c>
      <c r="AT221" t="b">
        <f t="shared" si="140"/>
        <v>1</v>
      </c>
      <c r="AU221">
        <f t="shared" si="98"/>
        <v>10795.110862437083</v>
      </c>
      <c r="AV221" t="b">
        <f t="shared" si="99"/>
        <v>1</v>
      </c>
      <c r="AW221" t="b">
        <f t="shared" si="100"/>
        <v>1</v>
      </c>
      <c r="AX221" t="b">
        <f t="shared" si="139"/>
        <v>1</v>
      </c>
    </row>
    <row r="222" spans="1:50" x14ac:dyDescent="0.35">
      <c r="A222">
        <v>170</v>
      </c>
      <c r="B222">
        <f t="shared" si="101"/>
        <v>14</v>
      </c>
      <c r="C222">
        <f t="shared" si="102"/>
        <v>44</v>
      </c>
      <c r="D222">
        <f t="shared" si="103"/>
        <v>9.1435295691455476E-4</v>
      </c>
      <c r="E222">
        <f t="shared" si="104"/>
        <v>7.6228030543190606E-5</v>
      </c>
      <c r="F222">
        <f t="shared" si="105"/>
        <v>0.04</v>
      </c>
      <c r="G222">
        <f t="shared" si="106"/>
        <v>3.3960531989175591E-3</v>
      </c>
      <c r="H222">
        <f t="shared" si="107"/>
        <v>0.02</v>
      </c>
      <c r="I222">
        <f t="shared" si="108"/>
        <v>1.5200598337944489</v>
      </c>
      <c r="J222">
        <f t="shared" si="109"/>
        <v>3.2808566419151255E-5</v>
      </c>
      <c r="K222">
        <f t="shared" si="110"/>
        <v>1.4615508605728021E-3</v>
      </c>
      <c r="L222">
        <f t="shared" si="111"/>
        <v>0</v>
      </c>
      <c r="M222">
        <f t="shared" si="112"/>
        <v>0.42890593014315515</v>
      </c>
      <c r="N222">
        <f t="shared" si="113"/>
        <v>116.62</v>
      </c>
      <c r="O222">
        <f t="shared" si="114"/>
        <v>2.3324000000000003</v>
      </c>
      <c r="P222">
        <f t="shared" si="115"/>
        <v>7.6002991689722439</v>
      </c>
      <c r="Q222">
        <f t="shared" si="116"/>
        <v>380.01495844861222</v>
      </c>
      <c r="R222">
        <f t="shared" si="117"/>
        <v>50.193281769670556</v>
      </c>
      <c r="S222">
        <f t="shared" si="118"/>
        <v>1.0038656353934112</v>
      </c>
      <c r="T222">
        <f t="shared" si="119"/>
        <v>3.2711709631454022</v>
      </c>
      <c r="U222">
        <f t="shared" si="120"/>
        <v>32.808566419151255</v>
      </c>
      <c r="V222">
        <f t="shared" si="121"/>
        <v>1.2467746004532298E-2</v>
      </c>
      <c r="W222">
        <f t="shared" si="122"/>
        <v>13.097211005975957</v>
      </c>
      <c r="X222">
        <f t="shared" si="123"/>
        <v>-13.258244354437878</v>
      </c>
      <c r="Y222">
        <f t="shared" si="124"/>
        <v>0.99673694261856227</v>
      </c>
      <c r="Z222">
        <f t="shared" si="125"/>
        <v>0.57371256284965355</v>
      </c>
      <c r="AA222">
        <f t="shared" si="126"/>
        <v>7.6064213474715032</v>
      </c>
      <c r="AB222">
        <f t="shared" si="127"/>
        <v>28.890788622984275</v>
      </c>
      <c r="AC222">
        <f t="shared" si="128"/>
        <v>0.57781577245968552</v>
      </c>
      <c r="AD222">
        <f t="shared" si="129"/>
        <v>1.8767118767855184</v>
      </c>
      <c r="AE222">
        <f t="shared" si="130"/>
        <v>18.822686723754348</v>
      </c>
      <c r="AF222">
        <f t="shared" si="131"/>
        <v>7.1529025132187531E-3</v>
      </c>
      <c r="AG222">
        <f t="shared" si="94"/>
        <v>4674.6875969462235</v>
      </c>
      <c r="AH222">
        <f t="shared" si="95"/>
        <v>10899.097607221149</v>
      </c>
      <c r="AI222">
        <f t="shared" si="96"/>
        <v>4674.6875969462235</v>
      </c>
      <c r="AK222" t="b">
        <f t="shared" si="132"/>
        <v>1</v>
      </c>
      <c r="AL222" t="b">
        <f t="shared" si="133"/>
        <v>1</v>
      </c>
      <c r="AM222">
        <f t="shared" si="134"/>
        <v>4674.6875969462235</v>
      </c>
      <c r="AN222" t="b">
        <f t="shared" si="135"/>
        <v>1</v>
      </c>
      <c r="AO222">
        <f t="shared" si="136"/>
        <v>-7.6064213474715032</v>
      </c>
      <c r="AP222">
        <f>SUM(AO223:$AO$532)</f>
        <v>2681.9270017655131</v>
      </c>
      <c r="AQ222" t="b">
        <f t="shared" si="97"/>
        <v>1</v>
      </c>
      <c r="AR222" t="b">
        <f t="shared" si="137"/>
        <v>1</v>
      </c>
      <c r="AS222" t="b">
        <f t="shared" si="138"/>
        <v>1</v>
      </c>
      <c r="AT222" t="b">
        <f t="shared" si="140"/>
        <v>1</v>
      </c>
      <c r="AU222">
        <f t="shared" si="98"/>
        <v>10899.097607221149</v>
      </c>
      <c r="AV222" t="b">
        <f t="shared" si="99"/>
        <v>1</v>
      </c>
      <c r="AW222" t="b">
        <f t="shared" si="100"/>
        <v>1</v>
      </c>
      <c r="AX222" t="b">
        <f t="shared" si="139"/>
        <v>1</v>
      </c>
    </row>
    <row r="223" spans="1:50" x14ac:dyDescent="0.35">
      <c r="A223">
        <v>171</v>
      </c>
      <c r="B223">
        <f t="shared" si="101"/>
        <v>14</v>
      </c>
      <c r="C223">
        <f t="shared" si="102"/>
        <v>44</v>
      </c>
      <c r="D223">
        <f t="shared" si="103"/>
        <v>9.1435295691455476E-4</v>
      </c>
      <c r="E223">
        <f t="shared" si="104"/>
        <v>7.6228030543190606E-5</v>
      </c>
      <c r="F223">
        <f t="shared" si="105"/>
        <v>0.04</v>
      </c>
      <c r="G223">
        <f t="shared" si="106"/>
        <v>3.3960531989175591E-3</v>
      </c>
      <c r="H223">
        <f t="shared" si="107"/>
        <v>0.02</v>
      </c>
      <c r="I223">
        <f t="shared" si="108"/>
        <v>1.5238087114146293</v>
      </c>
      <c r="J223">
        <f t="shared" si="109"/>
        <v>3.2694654343108007E-5</v>
      </c>
      <c r="K223">
        <f t="shared" si="110"/>
        <v>1.4564763233119037E-3</v>
      </c>
      <c r="L223">
        <f t="shared" si="111"/>
        <v>0</v>
      </c>
      <c r="M223">
        <f t="shared" si="112"/>
        <v>0.42741675916550009</v>
      </c>
      <c r="N223">
        <f t="shared" si="113"/>
        <v>116.62</v>
      </c>
      <c r="O223">
        <f t="shared" si="114"/>
        <v>2.3324000000000003</v>
      </c>
      <c r="P223">
        <f t="shared" si="115"/>
        <v>7.6190435570731463</v>
      </c>
      <c r="Q223">
        <f t="shared" si="116"/>
        <v>380.9521778536573</v>
      </c>
      <c r="R223">
        <f t="shared" si="117"/>
        <v>50.019009573294753</v>
      </c>
      <c r="S223">
        <f t="shared" si="118"/>
        <v>1.000380191465895</v>
      </c>
      <c r="T223">
        <f t="shared" si="119"/>
        <v>3.267852963647671</v>
      </c>
      <c r="U223">
        <f t="shared" si="120"/>
        <v>32.694654343108006</v>
      </c>
      <c r="V223">
        <f t="shared" si="121"/>
        <v>1.2455099776179531E-2</v>
      </c>
      <c r="W223">
        <f t="shared" si="122"/>
        <v>13.043666975297004</v>
      </c>
      <c r="X223">
        <f t="shared" si="123"/>
        <v>-13.204141212373159</v>
      </c>
      <c r="Y223">
        <f t="shared" si="124"/>
        <v>0.99673694261856227</v>
      </c>
      <c r="Z223">
        <f t="shared" si="125"/>
        <v>0.57184050583662338</v>
      </c>
      <c r="AA223">
        <f t="shared" si="126"/>
        <v>7.5506627900216756</v>
      </c>
      <c r="AB223">
        <f t="shared" si="127"/>
        <v>28.696534173496289</v>
      </c>
      <c r="AC223">
        <f t="shared" si="128"/>
        <v>0.57393068346992571</v>
      </c>
      <c r="AD223">
        <f t="shared" si="129"/>
        <v>1.868690691731993</v>
      </c>
      <c r="AE223">
        <f t="shared" si="130"/>
        <v>18.696127677716436</v>
      </c>
      <c r="AF223">
        <f t="shared" si="131"/>
        <v>7.1223305562561181E-3</v>
      </c>
      <c r="AG223">
        <f t="shared" si="94"/>
        <v>4703.1954489140717</v>
      </c>
      <c r="AH223">
        <f t="shared" si="95"/>
        <v>11003.769384468489</v>
      </c>
      <c r="AI223">
        <f t="shared" si="96"/>
        <v>4703.1954489140717</v>
      </c>
      <c r="AK223" t="b">
        <f t="shared" si="132"/>
        <v>1</v>
      </c>
      <c r="AL223" t="b">
        <f t="shared" si="133"/>
        <v>1</v>
      </c>
      <c r="AM223">
        <f t="shared" si="134"/>
        <v>4703.1954489140717</v>
      </c>
      <c r="AN223" t="b">
        <f t="shared" si="135"/>
        <v>1</v>
      </c>
      <c r="AO223">
        <f t="shared" si="136"/>
        <v>-7.5506627900216756</v>
      </c>
      <c r="AP223">
        <f>SUM(AO224:$AO$532)</f>
        <v>2689.4776645555348</v>
      </c>
      <c r="AQ223" t="b">
        <f t="shared" si="97"/>
        <v>1</v>
      </c>
      <c r="AR223" t="b">
        <f t="shared" si="137"/>
        <v>1</v>
      </c>
      <c r="AS223" t="b">
        <f t="shared" si="138"/>
        <v>1</v>
      </c>
      <c r="AT223" t="b">
        <f t="shared" si="140"/>
        <v>1</v>
      </c>
      <c r="AU223">
        <f t="shared" si="98"/>
        <v>11003.769384468493</v>
      </c>
      <c r="AV223" t="b">
        <f t="shared" si="99"/>
        <v>1</v>
      </c>
      <c r="AW223" t="b">
        <f t="shared" si="100"/>
        <v>1</v>
      </c>
      <c r="AX223" t="b">
        <f t="shared" si="139"/>
        <v>1</v>
      </c>
    </row>
    <row r="224" spans="1:50" x14ac:dyDescent="0.35">
      <c r="A224">
        <v>172</v>
      </c>
      <c r="B224">
        <f t="shared" si="101"/>
        <v>14</v>
      </c>
      <c r="C224">
        <f t="shared" si="102"/>
        <v>44</v>
      </c>
      <c r="D224">
        <f t="shared" si="103"/>
        <v>9.1435295691455476E-4</v>
      </c>
      <c r="E224">
        <f t="shared" si="104"/>
        <v>7.6228030543190606E-5</v>
      </c>
      <c r="F224">
        <f t="shared" si="105"/>
        <v>0.04</v>
      </c>
      <c r="G224">
        <f t="shared" si="106"/>
        <v>3.3960531989175591E-3</v>
      </c>
      <c r="H224">
        <f t="shared" si="107"/>
        <v>0.02</v>
      </c>
      <c r="I224">
        <f t="shared" si="108"/>
        <v>1.5275668347783637</v>
      </c>
      <c r="J224">
        <f t="shared" si="109"/>
        <v>3.2581137772339285E-5</v>
      </c>
      <c r="K224">
        <f t="shared" si="110"/>
        <v>1.4514194049578164E-3</v>
      </c>
      <c r="L224">
        <f t="shared" si="111"/>
        <v>0</v>
      </c>
      <c r="M224">
        <f t="shared" si="112"/>
        <v>0.42593275862276997</v>
      </c>
      <c r="N224">
        <f t="shared" si="113"/>
        <v>116.62</v>
      </c>
      <c r="O224">
        <f t="shared" si="114"/>
        <v>2.3324000000000003</v>
      </c>
      <c r="P224">
        <f t="shared" si="115"/>
        <v>7.637834173891819</v>
      </c>
      <c r="Q224">
        <f t="shared" si="116"/>
        <v>381.89170869459093</v>
      </c>
      <c r="R224">
        <f t="shared" si="117"/>
        <v>49.845342453880626</v>
      </c>
      <c r="S224">
        <f t="shared" si="118"/>
        <v>0.99690684907761251</v>
      </c>
      <c r="T224">
        <f t="shared" si="119"/>
        <v>3.2645383296483459</v>
      </c>
      <c r="U224">
        <f t="shared" si="120"/>
        <v>32.581137772339282</v>
      </c>
      <c r="V224">
        <f t="shared" si="121"/>
        <v>1.2442466375092527E-2</v>
      </c>
      <c r="W224">
        <f t="shared" si="122"/>
        <v>12.990317036440294</v>
      </c>
      <c r="X224">
        <f t="shared" si="123"/>
        <v>-13.150234103377919</v>
      </c>
      <c r="Y224">
        <f t="shared" si="124"/>
        <v>0.99673694261856227</v>
      </c>
      <c r="Z224">
        <f t="shared" si="125"/>
        <v>0.56997455745304815</v>
      </c>
      <c r="AA224">
        <f t="shared" si="126"/>
        <v>7.4952988634768118</v>
      </c>
      <c r="AB224">
        <f t="shared" si="127"/>
        <v>28.503585842426816</v>
      </c>
      <c r="AC224">
        <f t="shared" si="128"/>
        <v>0.5700717168485363</v>
      </c>
      <c r="AD224">
        <f t="shared" si="129"/>
        <v>1.8607037897298289</v>
      </c>
      <c r="AE224">
        <f t="shared" si="130"/>
        <v>18.570419583105874</v>
      </c>
      <c r="AF224">
        <f t="shared" si="131"/>
        <v>7.0918892657677954E-3</v>
      </c>
      <c r="AG224">
        <f t="shared" si="94"/>
        <v>4731.7427210620172</v>
      </c>
      <c r="AH224">
        <f t="shared" si="95"/>
        <v>11109.130784778907</v>
      </c>
      <c r="AI224">
        <f t="shared" si="96"/>
        <v>4731.7427210620172</v>
      </c>
      <c r="AK224" t="b">
        <f t="shared" si="132"/>
        <v>1</v>
      </c>
      <c r="AL224" t="b">
        <f t="shared" si="133"/>
        <v>1</v>
      </c>
      <c r="AM224">
        <f t="shared" si="134"/>
        <v>4731.7427210620153</v>
      </c>
      <c r="AN224" t="b">
        <f t="shared" si="135"/>
        <v>1</v>
      </c>
      <c r="AO224">
        <f t="shared" si="136"/>
        <v>-7.4952988634768118</v>
      </c>
      <c r="AP224">
        <f>SUM(AO225:$AO$532)</f>
        <v>2696.9729634190112</v>
      </c>
      <c r="AQ224" t="b">
        <f t="shared" si="97"/>
        <v>1</v>
      </c>
      <c r="AR224" t="b">
        <f t="shared" si="137"/>
        <v>1</v>
      </c>
      <c r="AS224" t="b">
        <f t="shared" si="138"/>
        <v>1</v>
      </c>
      <c r="AT224" t="b">
        <f t="shared" si="140"/>
        <v>1</v>
      </c>
      <c r="AU224">
        <f t="shared" si="98"/>
        <v>11109.130784778905</v>
      </c>
      <c r="AV224" t="b">
        <f t="shared" si="99"/>
        <v>1</v>
      </c>
      <c r="AW224" t="b">
        <f t="shared" si="100"/>
        <v>1</v>
      </c>
      <c r="AX224" t="b">
        <f t="shared" si="139"/>
        <v>1</v>
      </c>
    </row>
    <row r="225" spans="1:50" x14ac:dyDescent="0.35">
      <c r="A225">
        <v>173</v>
      </c>
      <c r="B225">
        <f t="shared" si="101"/>
        <v>14</v>
      </c>
      <c r="C225">
        <f t="shared" si="102"/>
        <v>44</v>
      </c>
      <c r="D225">
        <f t="shared" si="103"/>
        <v>9.1435295691455476E-4</v>
      </c>
      <c r="E225">
        <f t="shared" si="104"/>
        <v>7.6228030543190606E-5</v>
      </c>
      <c r="F225">
        <f t="shared" si="105"/>
        <v>0.04</v>
      </c>
      <c r="G225">
        <f t="shared" si="106"/>
        <v>3.3960531989175591E-3</v>
      </c>
      <c r="H225">
        <f t="shared" si="107"/>
        <v>0.02</v>
      </c>
      <c r="I225">
        <f t="shared" si="108"/>
        <v>1.5313342266881511</v>
      </c>
      <c r="J225">
        <f t="shared" si="109"/>
        <v>3.2468015333641944E-5</v>
      </c>
      <c r="K225">
        <f t="shared" si="110"/>
        <v>1.4463800443373022E-3</v>
      </c>
      <c r="L225">
        <f t="shared" si="111"/>
        <v>0</v>
      </c>
      <c r="M225">
        <f t="shared" si="112"/>
        <v>0.42445391056309906</v>
      </c>
      <c r="N225">
        <f t="shared" si="113"/>
        <v>116.62</v>
      </c>
      <c r="O225">
        <f t="shared" si="114"/>
        <v>2.3324000000000003</v>
      </c>
      <c r="P225">
        <f t="shared" si="115"/>
        <v>7.6566711334407556</v>
      </c>
      <c r="Q225">
        <f t="shared" si="116"/>
        <v>382.83355667203779</v>
      </c>
      <c r="R225">
        <f t="shared" si="117"/>
        <v>49.672278310587437</v>
      </c>
      <c r="S225">
        <f t="shared" si="118"/>
        <v>0.99344556621174873</v>
      </c>
      <c r="T225">
        <f t="shared" si="119"/>
        <v>3.2612270577337519</v>
      </c>
      <c r="U225">
        <f t="shared" si="120"/>
        <v>32.468015333641944</v>
      </c>
      <c r="V225">
        <f t="shared" si="121"/>
        <v>1.2429845788260405E-2</v>
      </c>
      <c r="W225">
        <f t="shared" si="122"/>
        <v>12.937160507211731</v>
      </c>
      <c r="X225">
        <f t="shared" si="123"/>
        <v>-13.096522338518007</v>
      </c>
      <c r="Y225">
        <f t="shared" si="124"/>
        <v>0.99673694261856227</v>
      </c>
      <c r="Z225">
        <f t="shared" si="125"/>
        <v>0.56811469776611923</v>
      </c>
      <c r="AA225">
        <f t="shared" si="126"/>
        <v>7.4403268301343921</v>
      </c>
      <c r="AB225">
        <f t="shared" si="127"/>
        <v>28.311934847761716</v>
      </c>
      <c r="AC225">
        <f t="shared" si="128"/>
        <v>0.56623869695523432</v>
      </c>
      <c r="AD225">
        <f t="shared" si="129"/>
        <v>1.8527510242511007</v>
      </c>
      <c r="AE225">
        <f t="shared" si="130"/>
        <v>18.445556718337716</v>
      </c>
      <c r="AF225">
        <f t="shared" si="131"/>
        <v>7.06157808327703E-3</v>
      </c>
      <c r="AG225">
        <f t="shared" si="94"/>
        <v>4760.3297377856061</v>
      </c>
      <c r="AH225">
        <f t="shared" si="95"/>
        <v>11215.186429712345</v>
      </c>
      <c r="AI225">
        <f t="shared" si="96"/>
        <v>4760.3297377856061</v>
      </c>
      <c r="AK225" t="b">
        <f t="shared" si="132"/>
        <v>1</v>
      </c>
      <c r="AL225" t="b">
        <f t="shared" si="133"/>
        <v>1</v>
      </c>
      <c r="AM225">
        <f t="shared" si="134"/>
        <v>4760.3297377856052</v>
      </c>
      <c r="AN225" t="b">
        <f t="shared" si="135"/>
        <v>1</v>
      </c>
      <c r="AO225">
        <f t="shared" si="136"/>
        <v>-7.4403268301343921</v>
      </c>
      <c r="AP225">
        <f>SUM(AO226:$AO$532)</f>
        <v>2704.4132902491456</v>
      </c>
      <c r="AQ225" t="b">
        <f t="shared" si="97"/>
        <v>1</v>
      </c>
      <c r="AR225" t="b">
        <f t="shared" si="137"/>
        <v>1</v>
      </c>
      <c r="AS225" t="b">
        <f t="shared" si="138"/>
        <v>1</v>
      </c>
      <c r="AT225" t="b">
        <f t="shared" si="140"/>
        <v>1</v>
      </c>
      <c r="AU225">
        <f t="shared" si="98"/>
        <v>11215.186429712345</v>
      </c>
      <c r="AV225" t="b">
        <f t="shared" si="99"/>
        <v>1</v>
      </c>
      <c r="AW225" t="b">
        <f t="shared" si="100"/>
        <v>1</v>
      </c>
      <c r="AX225" t="b">
        <f t="shared" si="139"/>
        <v>1</v>
      </c>
    </row>
    <row r="226" spans="1:50" x14ac:dyDescent="0.35">
      <c r="A226">
        <v>174</v>
      </c>
      <c r="B226">
        <f t="shared" si="101"/>
        <v>14</v>
      </c>
      <c r="C226">
        <f t="shared" si="102"/>
        <v>44</v>
      </c>
      <c r="D226">
        <f t="shared" si="103"/>
        <v>9.1435295691455476E-4</v>
      </c>
      <c r="E226">
        <f t="shared" si="104"/>
        <v>7.6228030543190606E-5</v>
      </c>
      <c r="F226">
        <f t="shared" si="105"/>
        <v>0.04</v>
      </c>
      <c r="G226">
        <f t="shared" si="106"/>
        <v>3.3960531989175591E-3</v>
      </c>
      <c r="H226">
        <f t="shared" si="107"/>
        <v>0.02</v>
      </c>
      <c r="I226">
        <f t="shared" si="108"/>
        <v>1.535110910002726</v>
      </c>
      <c r="J226">
        <f t="shared" si="109"/>
        <v>3.2355285658580609E-5</v>
      </c>
      <c r="K226">
        <f t="shared" si="110"/>
        <v>1.4413581804895172E-3</v>
      </c>
      <c r="L226">
        <f t="shared" si="111"/>
        <v>0</v>
      </c>
      <c r="M226">
        <f t="shared" si="112"/>
        <v>0.42298019709695095</v>
      </c>
      <c r="N226">
        <f t="shared" si="113"/>
        <v>116.62</v>
      </c>
      <c r="O226">
        <f t="shared" si="114"/>
        <v>2.3324000000000003</v>
      </c>
      <c r="P226">
        <f t="shared" si="115"/>
        <v>7.6755545500136302</v>
      </c>
      <c r="Q226">
        <f t="shared" si="116"/>
        <v>383.77772750068152</v>
      </c>
      <c r="R226">
        <f t="shared" si="117"/>
        <v>49.499815049868616</v>
      </c>
      <c r="S226">
        <f t="shared" si="118"/>
        <v>0.98999630099737235</v>
      </c>
      <c r="T226">
        <f t="shared" si="119"/>
        <v>3.2579191444936733</v>
      </c>
      <c r="U226">
        <f t="shared" si="120"/>
        <v>32.355285658580613</v>
      </c>
      <c r="V226">
        <f t="shared" si="121"/>
        <v>1.2417238002685458E-2</v>
      </c>
      <c r="W226">
        <f t="shared" si="122"/>
        <v>12.884196707794272</v>
      </c>
      <c r="X226">
        <f t="shared" si="123"/>
        <v>-13.04300523125972</v>
      </c>
      <c r="Y226">
        <f t="shared" si="124"/>
        <v>0.99673694261856227</v>
      </c>
      <c r="Z226">
        <f t="shared" si="125"/>
        <v>0.56626090690807029</v>
      </c>
      <c r="AA226">
        <f t="shared" si="126"/>
        <v>7.3857439710598314</v>
      </c>
      <c r="AB226">
        <f t="shared" si="127"/>
        <v>28.121572466534907</v>
      </c>
      <c r="AC226">
        <f t="shared" si="128"/>
        <v>0.56243144933069822</v>
      </c>
      <c r="AD226">
        <f t="shared" si="129"/>
        <v>1.844832249394152</v>
      </c>
      <c r="AE226">
        <f t="shared" si="130"/>
        <v>18.32153340029754</v>
      </c>
      <c r="AF226">
        <f t="shared" si="131"/>
        <v>7.0313964526940234E-3</v>
      </c>
      <c r="AG226">
        <f t="shared" si="94"/>
        <v>4788.9568238558386</v>
      </c>
      <c r="AH226">
        <f t="shared" si="95"/>
        <v>11321.940971998189</v>
      </c>
      <c r="AI226">
        <f t="shared" si="96"/>
        <v>4788.9568238558386</v>
      </c>
      <c r="AK226" t="b">
        <f t="shared" si="132"/>
        <v>1</v>
      </c>
      <c r="AL226" t="b">
        <f t="shared" si="133"/>
        <v>1</v>
      </c>
      <c r="AM226">
        <f t="shared" si="134"/>
        <v>4788.9568238558386</v>
      </c>
      <c r="AN226" t="b">
        <f t="shared" si="135"/>
        <v>1</v>
      </c>
      <c r="AO226">
        <f t="shared" si="136"/>
        <v>-7.3857439710598314</v>
      </c>
      <c r="AP226">
        <f>SUM(AO227:$AO$532)</f>
        <v>2711.7990342202056</v>
      </c>
      <c r="AQ226" t="b">
        <f t="shared" si="97"/>
        <v>1</v>
      </c>
      <c r="AR226" t="b">
        <f t="shared" si="137"/>
        <v>1</v>
      </c>
      <c r="AS226" t="b">
        <f t="shared" si="138"/>
        <v>1</v>
      </c>
      <c r="AT226" t="b">
        <f t="shared" si="140"/>
        <v>1</v>
      </c>
      <c r="AU226">
        <f t="shared" si="98"/>
        <v>11321.94097199819</v>
      </c>
      <c r="AV226" t="b">
        <f t="shared" si="99"/>
        <v>1</v>
      </c>
      <c r="AW226" t="b">
        <f t="shared" si="100"/>
        <v>1</v>
      </c>
      <c r="AX226" t="b">
        <f t="shared" si="139"/>
        <v>1</v>
      </c>
    </row>
    <row r="227" spans="1:50" x14ac:dyDescent="0.35">
      <c r="A227">
        <v>175</v>
      </c>
      <c r="B227">
        <f t="shared" si="101"/>
        <v>14</v>
      </c>
      <c r="C227">
        <f t="shared" si="102"/>
        <v>44</v>
      </c>
      <c r="D227">
        <f t="shared" si="103"/>
        <v>9.1435295691455476E-4</v>
      </c>
      <c r="E227">
        <f t="shared" si="104"/>
        <v>7.6228030543190606E-5</v>
      </c>
      <c r="F227">
        <f t="shared" si="105"/>
        <v>0.04</v>
      </c>
      <c r="G227">
        <f t="shared" si="106"/>
        <v>3.3960531989175591E-3</v>
      </c>
      <c r="H227">
        <f t="shared" si="107"/>
        <v>0.02</v>
      </c>
      <c r="I227">
        <f t="shared" si="108"/>
        <v>1.5388969076371997</v>
      </c>
      <c r="J227">
        <f t="shared" si="109"/>
        <v>3.2242947383471159E-5</v>
      </c>
      <c r="K227">
        <f t="shared" si="110"/>
        <v>1.4363537526652758E-3</v>
      </c>
      <c r="L227">
        <f t="shared" si="111"/>
        <v>0</v>
      </c>
      <c r="M227">
        <f t="shared" si="112"/>
        <v>0.42151160039690222</v>
      </c>
      <c r="N227">
        <f t="shared" si="113"/>
        <v>116.62</v>
      </c>
      <c r="O227">
        <f t="shared" si="114"/>
        <v>2.3324000000000003</v>
      </c>
      <c r="P227">
        <f t="shared" si="115"/>
        <v>7.6944845381859981</v>
      </c>
      <c r="Q227">
        <f t="shared" si="116"/>
        <v>384.72422690929994</v>
      </c>
      <c r="R227">
        <f t="shared" si="117"/>
        <v>49.327950585446423</v>
      </c>
      <c r="S227">
        <f t="shared" si="118"/>
        <v>0.98655901170892846</v>
      </c>
      <c r="T227">
        <f t="shared" si="119"/>
        <v>3.2546145865213552</v>
      </c>
      <c r="U227">
        <f t="shared" si="120"/>
        <v>32.242947383471162</v>
      </c>
      <c r="V227">
        <f t="shared" si="121"/>
        <v>1.2404643005383176E-2</v>
      </c>
      <c r="W227">
        <f t="shared" si="122"/>
        <v>12.831424960739596</v>
      </c>
      <c r="X227">
        <f t="shared" si="123"/>
        <v>-12.989682097461397</v>
      </c>
      <c r="Y227">
        <f t="shared" si="124"/>
        <v>0.99673694261856227</v>
      </c>
      <c r="Z227">
        <f t="shared" si="125"/>
        <v>0.56441316507596428</v>
      </c>
      <c r="AA227">
        <f t="shared" si="126"/>
        <v>7.3315475859587806</v>
      </c>
      <c r="AB227">
        <f t="shared" si="127"/>
        <v>27.932490034431368</v>
      </c>
      <c r="AC227">
        <f t="shared" si="128"/>
        <v>0.55864980068862735</v>
      </c>
      <c r="AD227">
        <f t="shared" si="129"/>
        <v>1.836947319880919</v>
      </c>
      <c r="AE227">
        <f t="shared" si="130"/>
        <v>18.19834398408274</v>
      </c>
      <c r="AF227">
        <f t="shared" si="131"/>
        <v>7.0013438203057402E-3</v>
      </c>
      <c r="AG227">
        <f t="shared" si="94"/>
        <v>4817.6243044227904</v>
      </c>
      <c r="AH227">
        <f t="shared" si="95"/>
        <v>11429.399095745968</v>
      </c>
      <c r="AI227">
        <f t="shared" si="96"/>
        <v>4817.6243044227904</v>
      </c>
      <c r="AK227" t="b">
        <f t="shared" si="132"/>
        <v>1</v>
      </c>
      <c r="AL227" t="b">
        <f t="shared" si="133"/>
        <v>1</v>
      </c>
      <c r="AM227">
        <f t="shared" si="134"/>
        <v>4817.6243044227895</v>
      </c>
      <c r="AN227" t="b">
        <f t="shared" si="135"/>
        <v>1</v>
      </c>
      <c r="AO227">
        <f t="shared" si="136"/>
        <v>-7.3315475859587806</v>
      </c>
      <c r="AP227">
        <f>SUM(AO228:$AO$532)</f>
        <v>2719.1305818061646</v>
      </c>
      <c r="AQ227" t="b">
        <f t="shared" si="97"/>
        <v>1</v>
      </c>
      <c r="AR227" t="b">
        <f t="shared" si="137"/>
        <v>1</v>
      </c>
      <c r="AS227" t="b">
        <f t="shared" si="138"/>
        <v>1</v>
      </c>
      <c r="AT227" t="b">
        <f t="shared" si="140"/>
        <v>1</v>
      </c>
      <c r="AU227">
        <f t="shared" si="98"/>
        <v>11429.39909574597</v>
      </c>
      <c r="AV227" t="b">
        <f t="shared" si="99"/>
        <v>1</v>
      </c>
      <c r="AW227" t="b">
        <f t="shared" si="100"/>
        <v>1</v>
      </c>
      <c r="AX227" t="b">
        <f t="shared" si="139"/>
        <v>1</v>
      </c>
    </row>
    <row r="228" spans="1:50" x14ac:dyDescent="0.35">
      <c r="A228">
        <v>176</v>
      </c>
      <c r="B228">
        <f t="shared" si="101"/>
        <v>14</v>
      </c>
      <c r="C228">
        <f t="shared" si="102"/>
        <v>44</v>
      </c>
      <c r="D228">
        <f t="shared" si="103"/>
        <v>9.1435295691455476E-4</v>
      </c>
      <c r="E228">
        <f t="shared" si="104"/>
        <v>7.6228030543190606E-5</v>
      </c>
      <c r="F228">
        <f t="shared" si="105"/>
        <v>0.04</v>
      </c>
      <c r="G228">
        <f t="shared" si="106"/>
        <v>3.3960531989175591E-3</v>
      </c>
      <c r="H228">
        <f t="shared" si="107"/>
        <v>0.02</v>
      </c>
      <c r="I228">
        <f t="shared" si="108"/>
        <v>1.5426922425631964</v>
      </c>
      <c r="J228">
        <f t="shared" si="109"/>
        <v>3.2130999149364216E-5</v>
      </c>
      <c r="K228">
        <f t="shared" si="110"/>
        <v>1.4313667003263142E-3</v>
      </c>
      <c r="L228">
        <f t="shared" si="111"/>
        <v>0</v>
      </c>
      <c r="M228">
        <f t="shared" si="112"/>
        <v>0.42004810269742654</v>
      </c>
      <c r="N228">
        <f t="shared" si="113"/>
        <v>116.62</v>
      </c>
      <c r="O228">
        <f t="shared" si="114"/>
        <v>2.3324000000000003</v>
      </c>
      <c r="P228">
        <f t="shared" si="115"/>
        <v>7.7134612128159823</v>
      </c>
      <c r="Q228">
        <f t="shared" si="116"/>
        <v>385.67306064079906</v>
      </c>
      <c r="R228">
        <f t="shared" si="117"/>
        <v>49.156682838286741</v>
      </c>
      <c r="S228">
        <f t="shared" si="118"/>
        <v>0.98313365676573483</v>
      </c>
      <c r="T228">
        <f t="shared" si="119"/>
        <v>3.251313380413495</v>
      </c>
      <c r="U228">
        <f t="shared" si="120"/>
        <v>32.130999149364214</v>
      </c>
      <c r="V228">
        <f t="shared" si="121"/>
        <v>1.2392060783382208E-2</v>
      </c>
      <c r="W228">
        <f t="shared" si="122"/>
        <v>12.778844590959915</v>
      </c>
      <c r="X228">
        <f t="shared" si="123"/>
        <v>-12.936552255365172</v>
      </c>
      <c r="Y228">
        <f t="shared" si="124"/>
        <v>0.99673694261856227</v>
      </c>
      <c r="Z228">
        <f t="shared" si="125"/>
        <v>0.56257145253148255</v>
      </c>
      <c r="AA228">
        <f t="shared" si="126"/>
        <v>7.2777349930502133</v>
      </c>
      <c r="AB228">
        <f t="shared" si="127"/>
        <v>27.744678945392756</v>
      </c>
      <c r="AC228">
        <f t="shared" si="128"/>
        <v>0.55489357890785507</v>
      </c>
      <c r="AD228">
        <f t="shared" si="129"/>
        <v>1.8290960910542646</v>
      </c>
      <c r="AE228">
        <f t="shared" si="130"/>
        <v>18.075982862745658</v>
      </c>
      <c r="AF228">
        <f t="shared" si="131"/>
        <v>6.9714196347657499E-3</v>
      </c>
      <c r="AG228">
        <f t="shared" si="94"/>
        <v>4846.3325050192334</v>
      </c>
      <c r="AH228">
        <f t="shared" si="95"/>
        <v>11537.565516657492</v>
      </c>
      <c r="AI228">
        <f t="shared" si="96"/>
        <v>4846.3325050192334</v>
      </c>
      <c r="AK228" t="b">
        <f t="shared" si="132"/>
        <v>1</v>
      </c>
      <c r="AL228" t="b">
        <f t="shared" si="133"/>
        <v>1</v>
      </c>
      <c r="AM228">
        <f t="shared" si="134"/>
        <v>4846.3325050192325</v>
      </c>
      <c r="AN228" t="b">
        <f t="shared" si="135"/>
        <v>1</v>
      </c>
      <c r="AO228">
        <f t="shared" si="136"/>
        <v>-7.2777349930502133</v>
      </c>
      <c r="AP228">
        <f>SUM(AO229:$AO$532)</f>
        <v>2726.4083167992148</v>
      </c>
      <c r="AQ228" t="b">
        <f t="shared" si="97"/>
        <v>1</v>
      </c>
      <c r="AR228" t="b">
        <f t="shared" si="137"/>
        <v>1</v>
      </c>
      <c r="AS228" t="b">
        <f t="shared" si="138"/>
        <v>1</v>
      </c>
      <c r="AT228" t="b">
        <f t="shared" si="140"/>
        <v>1</v>
      </c>
      <c r="AU228">
        <f t="shared" si="98"/>
        <v>11537.565516657494</v>
      </c>
      <c r="AV228" t="b">
        <f t="shared" si="99"/>
        <v>1</v>
      </c>
      <c r="AW228" t="b">
        <f t="shared" si="100"/>
        <v>1</v>
      </c>
      <c r="AX228" t="b">
        <f t="shared" si="139"/>
        <v>1</v>
      </c>
    </row>
    <row r="229" spans="1:50" x14ac:dyDescent="0.35">
      <c r="A229">
        <v>177</v>
      </c>
      <c r="B229">
        <f t="shared" si="101"/>
        <v>14</v>
      </c>
      <c r="C229">
        <f t="shared" si="102"/>
        <v>44</v>
      </c>
      <c r="D229">
        <f t="shared" si="103"/>
        <v>9.1435295691455476E-4</v>
      </c>
      <c r="E229">
        <f t="shared" si="104"/>
        <v>7.6228030543190606E-5</v>
      </c>
      <c r="F229">
        <f t="shared" si="105"/>
        <v>0.04</v>
      </c>
      <c r="G229">
        <f t="shared" si="106"/>
        <v>3.3960531989175591E-3</v>
      </c>
      <c r="H229">
        <f t="shared" si="107"/>
        <v>0.02</v>
      </c>
      <c r="I229">
        <f t="shared" si="108"/>
        <v>1.5464969378089974</v>
      </c>
      <c r="J229">
        <f t="shared" si="109"/>
        <v>3.2019439602028695E-5</v>
      </c>
      <c r="K229">
        <f t="shared" si="110"/>
        <v>1.4263969631445588E-3</v>
      </c>
      <c r="L229">
        <f t="shared" si="111"/>
        <v>0</v>
      </c>
      <c r="M229">
        <f t="shared" si="112"/>
        <v>0.41858968629467996</v>
      </c>
      <c r="N229">
        <f t="shared" si="113"/>
        <v>116.62</v>
      </c>
      <c r="O229">
        <f t="shared" si="114"/>
        <v>2.3324000000000003</v>
      </c>
      <c r="P229">
        <f t="shared" si="115"/>
        <v>7.7324846890449876</v>
      </c>
      <c r="Q229">
        <f t="shared" si="116"/>
        <v>386.62423445224937</v>
      </c>
      <c r="R229">
        <f t="shared" si="117"/>
        <v>48.986009736573884</v>
      </c>
      <c r="S229">
        <f t="shared" si="118"/>
        <v>0.97972019473147764</v>
      </c>
      <c r="T229">
        <f t="shared" si="119"/>
        <v>3.2480155227702472</v>
      </c>
      <c r="U229">
        <f t="shared" si="120"/>
        <v>32.019439602028697</v>
      </c>
      <c r="V229">
        <f t="shared" si="121"/>
        <v>1.237949132372438E-2</v>
      </c>
      <c r="W229">
        <f t="shared" si="122"/>
        <v>12.726454925719739</v>
      </c>
      <c r="X229">
        <f t="shared" si="123"/>
        <v>-12.883615025588625</v>
      </c>
      <c r="Y229">
        <f t="shared" si="124"/>
        <v>0.99673694261856227</v>
      </c>
      <c r="Z229">
        <f t="shared" si="125"/>
        <v>0.5607357496007136</v>
      </c>
      <c r="AA229">
        <f t="shared" si="126"/>
        <v>7.2243035289404531</v>
      </c>
      <c r="AB229">
        <f t="shared" si="127"/>
        <v>27.558130651225717</v>
      </c>
      <c r="AC229">
        <f t="shared" si="128"/>
        <v>0.5511626130245143</v>
      </c>
      <c r="AD229">
        <f t="shared" si="129"/>
        <v>1.8212784188753282</v>
      </c>
      <c r="AE229">
        <f t="shared" si="130"/>
        <v>17.954444467038336</v>
      </c>
      <c r="AF229">
        <f t="shared" si="131"/>
        <v>6.9416233470841202E-3</v>
      </c>
      <c r="AG229">
        <f t="shared" si="94"/>
        <v>4875.0817515642675</v>
      </c>
      <c r="AH229">
        <f t="shared" si="95"/>
        <v>11646.444982240422</v>
      </c>
      <c r="AI229">
        <f t="shared" si="96"/>
        <v>4875.0817515642675</v>
      </c>
      <c r="AK229" t="b">
        <f t="shared" si="132"/>
        <v>1</v>
      </c>
      <c r="AL229" t="b">
        <f t="shared" si="133"/>
        <v>1</v>
      </c>
      <c r="AM229">
        <f t="shared" si="134"/>
        <v>4875.0817515642675</v>
      </c>
      <c r="AN229" t="b">
        <f t="shared" si="135"/>
        <v>1</v>
      </c>
      <c r="AO229">
        <f t="shared" si="136"/>
        <v>-7.2243035289404531</v>
      </c>
      <c r="AP229">
        <f>SUM(AO230:$AO$532)</f>
        <v>2733.6326203281551</v>
      </c>
      <c r="AQ229" t="b">
        <f t="shared" si="97"/>
        <v>1</v>
      </c>
      <c r="AR229" t="b">
        <f t="shared" si="137"/>
        <v>1</v>
      </c>
      <c r="AS229" t="b">
        <f t="shared" si="138"/>
        <v>1</v>
      </c>
      <c r="AT229" t="b">
        <f t="shared" si="140"/>
        <v>1</v>
      </c>
      <c r="AU229">
        <f t="shared" si="98"/>
        <v>11646.44498224042</v>
      </c>
      <c r="AV229" t="b">
        <f t="shared" si="99"/>
        <v>1</v>
      </c>
      <c r="AW229" t="b">
        <f t="shared" si="100"/>
        <v>1</v>
      </c>
      <c r="AX229" t="b">
        <f t="shared" si="139"/>
        <v>1</v>
      </c>
    </row>
    <row r="230" spans="1:50" x14ac:dyDescent="0.35">
      <c r="A230">
        <v>178</v>
      </c>
      <c r="B230">
        <f t="shared" si="101"/>
        <v>14</v>
      </c>
      <c r="C230">
        <f t="shared" si="102"/>
        <v>44</v>
      </c>
      <c r="D230">
        <f t="shared" si="103"/>
        <v>9.1435295691455476E-4</v>
      </c>
      <c r="E230">
        <f t="shared" si="104"/>
        <v>7.6228030543190606E-5</v>
      </c>
      <c r="F230">
        <f t="shared" si="105"/>
        <v>0.04</v>
      </c>
      <c r="G230">
        <f t="shared" si="106"/>
        <v>3.3960531989175591E-3</v>
      </c>
      <c r="H230">
        <f t="shared" si="107"/>
        <v>0.02</v>
      </c>
      <c r="I230">
        <f t="shared" si="108"/>
        <v>1.5503110164596758</v>
      </c>
      <c r="J230">
        <f t="shared" si="109"/>
        <v>3.1908267391935437E-5</v>
      </c>
      <c r="K230">
        <f t="shared" si="110"/>
        <v>1.4214444810013971E-3</v>
      </c>
      <c r="L230">
        <f t="shared" si="111"/>
        <v>0</v>
      </c>
      <c r="M230">
        <f t="shared" si="112"/>
        <v>0.41713633354628665</v>
      </c>
      <c r="N230">
        <f t="shared" si="113"/>
        <v>116.62</v>
      </c>
      <c r="O230">
        <f t="shared" si="114"/>
        <v>2.3324000000000003</v>
      </c>
      <c r="P230">
        <f t="shared" si="115"/>
        <v>7.7515550822983794</v>
      </c>
      <c r="Q230">
        <f t="shared" si="116"/>
        <v>387.57775411491895</v>
      </c>
      <c r="R230">
        <f t="shared" si="117"/>
        <v>48.815929215685578</v>
      </c>
      <c r="S230">
        <f t="shared" si="118"/>
        <v>0.97631858431371155</v>
      </c>
      <c r="T230">
        <f t="shared" si="119"/>
        <v>3.2447210101952106</v>
      </c>
      <c r="U230">
        <f t="shared" si="120"/>
        <v>31.908267391935436</v>
      </c>
      <c r="V230">
        <f t="shared" si="121"/>
        <v>1.2366934613464638E-2</v>
      </c>
      <c r="W230">
        <f t="shared" si="122"/>
        <v>12.674255294627756</v>
      </c>
      <c r="X230">
        <f t="shared" si="123"/>
        <v>-12.830869731116586</v>
      </c>
      <c r="Y230">
        <f t="shared" si="124"/>
        <v>0.99673694261856227</v>
      </c>
      <c r="Z230">
        <f t="shared" si="125"/>
        <v>0.55890603667394301</v>
      </c>
      <c r="AA230">
        <f t="shared" si="126"/>
        <v>7.1712505484980298</v>
      </c>
      <c r="AB230">
        <f t="shared" si="127"/>
        <v>27.372836661212826</v>
      </c>
      <c r="AC230">
        <f t="shared" si="128"/>
        <v>0.54745673322425659</v>
      </c>
      <c r="AD230">
        <f t="shared" si="129"/>
        <v>1.8134941599208778</v>
      </c>
      <c r="AE230">
        <f t="shared" si="130"/>
        <v>17.833723265159048</v>
      </c>
      <c r="AF230">
        <f t="shared" si="131"/>
        <v>6.9119544106173219E-3</v>
      </c>
      <c r="AG230">
        <f t="shared" si="94"/>
        <v>4903.8723703669521</v>
      </c>
      <c r="AH230">
        <f t="shared" si="95"/>
        <v>11756.042272023289</v>
      </c>
      <c r="AI230">
        <f t="shared" si="96"/>
        <v>4903.8723703669521</v>
      </c>
      <c r="AK230" t="b">
        <f t="shared" si="132"/>
        <v>1</v>
      </c>
      <c r="AL230" t="b">
        <f t="shared" si="133"/>
        <v>1</v>
      </c>
      <c r="AM230">
        <f t="shared" si="134"/>
        <v>4903.8723703669511</v>
      </c>
      <c r="AN230" t="b">
        <f t="shared" si="135"/>
        <v>1</v>
      </c>
      <c r="AO230">
        <f t="shared" si="136"/>
        <v>-7.1712505484980298</v>
      </c>
      <c r="AP230">
        <f>SUM(AO231:$AO$532)</f>
        <v>2740.803870876653</v>
      </c>
      <c r="AQ230" t="b">
        <f t="shared" si="97"/>
        <v>1</v>
      </c>
      <c r="AR230" t="b">
        <f t="shared" si="137"/>
        <v>1</v>
      </c>
      <c r="AS230" t="b">
        <f t="shared" si="138"/>
        <v>1</v>
      </c>
      <c r="AT230" t="b">
        <f t="shared" si="140"/>
        <v>1</v>
      </c>
      <c r="AU230">
        <f t="shared" si="98"/>
        <v>11756.042272023287</v>
      </c>
      <c r="AV230" t="b">
        <f t="shared" si="99"/>
        <v>1</v>
      </c>
      <c r="AW230" t="b">
        <f t="shared" si="100"/>
        <v>1</v>
      </c>
      <c r="AX230" t="b">
        <f t="shared" si="139"/>
        <v>1</v>
      </c>
    </row>
    <row r="231" spans="1:50" x14ac:dyDescent="0.35">
      <c r="A231">
        <v>179</v>
      </c>
      <c r="B231">
        <f t="shared" si="101"/>
        <v>14</v>
      </c>
      <c r="C231">
        <f t="shared" si="102"/>
        <v>44</v>
      </c>
      <c r="D231">
        <f t="shared" si="103"/>
        <v>9.1435295691455476E-4</v>
      </c>
      <c r="E231">
        <f t="shared" si="104"/>
        <v>7.6228030543190606E-5</v>
      </c>
      <c r="F231">
        <f t="shared" si="105"/>
        <v>0.04</v>
      </c>
      <c r="G231">
        <f t="shared" si="106"/>
        <v>3.3960531989175591E-3</v>
      </c>
      <c r="H231">
        <f t="shared" si="107"/>
        <v>0.02</v>
      </c>
      <c r="I231">
        <f t="shared" si="108"/>
        <v>1.5541345016572397</v>
      </c>
      <c r="J231">
        <f t="shared" si="109"/>
        <v>3.1797481174240881E-5</v>
      </c>
      <c r="K231">
        <f t="shared" si="110"/>
        <v>1.4165091939869494E-3</v>
      </c>
      <c r="L231">
        <f t="shared" si="111"/>
        <v>0</v>
      </c>
      <c r="M231">
        <f t="shared" si="112"/>
        <v>0.41568802687112544</v>
      </c>
      <c r="N231">
        <f t="shared" si="113"/>
        <v>116.62</v>
      </c>
      <c r="O231">
        <f t="shared" si="114"/>
        <v>2.3324000000000003</v>
      </c>
      <c r="P231">
        <f t="shared" si="115"/>
        <v>7.7706725082861983</v>
      </c>
      <c r="Q231">
        <f t="shared" si="116"/>
        <v>388.53362541430994</v>
      </c>
      <c r="R231">
        <f t="shared" si="117"/>
        <v>48.646439218167949</v>
      </c>
      <c r="S231">
        <f t="shared" si="118"/>
        <v>0.97292878436335894</v>
      </c>
      <c r="T231">
        <f t="shared" si="119"/>
        <v>3.2414298392954315</v>
      </c>
      <c r="U231">
        <f t="shared" si="120"/>
        <v>31.797481174240879</v>
      </c>
      <c r="V231">
        <f t="shared" si="121"/>
        <v>1.2354390639671078E-2</v>
      </c>
      <c r="W231">
        <f t="shared" si="122"/>
        <v>12.622245029628608</v>
      </c>
      <c r="X231">
        <f t="shared" si="123"/>
        <v>-12.778315697292832</v>
      </c>
      <c r="Y231">
        <f t="shared" si="124"/>
        <v>0.99673694261856227</v>
      </c>
      <c r="Z231">
        <f t="shared" si="125"/>
        <v>0.55708229420544397</v>
      </c>
      <c r="AA231">
        <f t="shared" si="126"/>
        <v>7.1185734247293269</v>
      </c>
      <c r="AB231">
        <f t="shared" si="127"/>
        <v>27.188788541726115</v>
      </c>
      <c r="AC231">
        <f t="shared" si="128"/>
        <v>0.54377577083452233</v>
      </c>
      <c r="AD231">
        <f t="shared" si="129"/>
        <v>1.8057431713806826</v>
      </c>
      <c r="AE231">
        <f t="shared" si="130"/>
        <v>17.713813762500525</v>
      </c>
      <c r="AF231">
        <f t="shared" si="131"/>
        <v>6.8824122810582262E-3</v>
      </c>
      <c r="AG231">
        <f t="shared" si="94"/>
        <v>4932.7046881299411</v>
      </c>
      <c r="AH231">
        <f t="shared" si="95"/>
        <v>11866.362197771969</v>
      </c>
      <c r="AI231">
        <f t="shared" si="96"/>
        <v>4932.7046881299411</v>
      </c>
      <c r="AK231" t="b">
        <f t="shared" si="132"/>
        <v>1</v>
      </c>
      <c r="AL231" t="b">
        <f t="shared" si="133"/>
        <v>1</v>
      </c>
      <c r="AM231">
        <f t="shared" si="134"/>
        <v>4932.704688129943</v>
      </c>
      <c r="AN231" t="b">
        <f t="shared" si="135"/>
        <v>1</v>
      </c>
      <c r="AO231">
        <f t="shared" si="136"/>
        <v>-7.1185734247293269</v>
      </c>
      <c r="AP231">
        <f>SUM(AO232:$AO$532)</f>
        <v>2747.9224443013832</v>
      </c>
      <c r="AQ231" t="b">
        <f t="shared" si="97"/>
        <v>1</v>
      </c>
      <c r="AR231" t="b">
        <f t="shared" si="137"/>
        <v>1</v>
      </c>
      <c r="AS231" t="b">
        <f t="shared" si="138"/>
        <v>1</v>
      </c>
      <c r="AT231" t="b">
        <f t="shared" si="140"/>
        <v>1</v>
      </c>
      <c r="AU231">
        <f t="shared" si="98"/>
        <v>11866.362197771967</v>
      </c>
      <c r="AV231" t="b">
        <f t="shared" si="99"/>
        <v>1</v>
      </c>
      <c r="AW231" t="b">
        <f t="shared" si="100"/>
        <v>1</v>
      </c>
      <c r="AX231" t="b">
        <f t="shared" si="139"/>
        <v>1</v>
      </c>
    </row>
    <row r="232" spans="1:50" x14ac:dyDescent="0.35">
      <c r="A232">
        <v>180</v>
      </c>
      <c r="B232">
        <f t="shared" si="101"/>
        <v>14</v>
      </c>
      <c r="C232">
        <f t="shared" si="102"/>
        <v>44</v>
      </c>
      <c r="D232">
        <f t="shared" si="103"/>
        <v>9.1435295691455476E-4</v>
      </c>
      <c r="E232">
        <f t="shared" si="104"/>
        <v>7.6228030543190606E-5</v>
      </c>
      <c r="F232">
        <f t="shared" si="105"/>
        <v>0.04</v>
      </c>
      <c r="G232">
        <f t="shared" si="106"/>
        <v>3.3960531989175591E-3</v>
      </c>
      <c r="H232">
        <f t="shared" si="107"/>
        <v>0.02</v>
      </c>
      <c r="I232">
        <f t="shared" si="108"/>
        <v>1.5579674166007713</v>
      </c>
      <c r="J232">
        <f t="shared" si="109"/>
        <v>3.1687079608770785E-5</v>
      </c>
      <c r="K232">
        <f t="shared" si="110"/>
        <v>1.411591042399344E-3</v>
      </c>
      <c r="L232">
        <f t="shared" si="111"/>
        <v>0</v>
      </c>
      <c r="M232">
        <f t="shared" si="112"/>
        <v>0.41424474874911732</v>
      </c>
      <c r="N232">
        <f t="shared" si="113"/>
        <v>116.62</v>
      </c>
      <c r="O232">
        <f t="shared" si="114"/>
        <v>2.3324000000000003</v>
      </c>
      <c r="P232">
        <f t="shared" si="115"/>
        <v>7.7898370830038566</v>
      </c>
      <c r="Q232">
        <f t="shared" si="116"/>
        <v>389.49185415019281</v>
      </c>
      <c r="R232">
        <f t="shared" si="117"/>
        <v>48.477537693710651</v>
      </c>
      <c r="S232">
        <f t="shared" si="118"/>
        <v>0.96955075387421308</v>
      </c>
      <c r="T232">
        <f t="shared" si="119"/>
        <v>3.2381420066813966</v>
      </c>
      <c r="U232">
        <f t="shared" si="120"/>
        <v>31.687079608770784</v>
      </c>
      <c r="V232">
        <f t="shared" si="121"/>
        <v>1.2341859389424899E-2</v>
      </c>
      <c r="W232">
        <f t="shared" si="122"/>
        <v>12.570423464994834</v>
      </c>
      <c r="X232">
        <f t="shared" si="123"/>
        <v>-12.725952251811954</v>
      </c>
      <c r="Y232">
        <f t="shared" si="124"/>
        <v>0.99673694261856227</v>
      </c>
      <c r="Z232">
        <f t="shared" si="125"/>
        <v>0.55526450271326866</v>
      </c>
      <c r="AA232">
        <f t="shared" si="126"/>
        <v>7.0662695486551677</v>
      </c>
      <c r="AB232">
        <f t="shared" si="127"/>
        <v>27.005977915843218</v>
      </c>
      <c r="AC232">
        <f t="shared" si="128"/>
        <v>0.54011955831686442</v>
      </c>
      <c r="AD232">
        <f t="shared" si="129"/>
        <v>1.7980253110548916</v>
      </c>
      <c r="AE232">
        <f t="shared" si="130"/>
        <v>17.594710501399867</v>
      </c>
      <c r="AF232">
        <f t="shared" si="131"/>
        <v>6.852996416426102E-3</v>
      </c>
      <c r="AG232">
        <f t="shared" si="94"/>
        <v>4961.5790319531225</v>
      </c>
      <c r="AH232">
        <f t="shared" si="95"/>
        <v>11977.409603707607</v>
      </c>
      <c r="AI232">
        <f t="shared" si="96"/>
        <v>4961.5790319531225</v>
      </c>
      <c r="AK232" t="b">
        <f t="shared" si="132"/>
        <v>1</v>
      </c>
      <c r="AL232" t="b">
        <f t="shared" si="133"/>
        <v>1</v>
      </c>
      <c r="AM232">
        <f t="shared" si="134"/>
        <v>4961.5790319531234</v>
      </c>
      <c r="AN232" t="b">
        <f t="shared" si="135"/>
        <v>1</v>
      </c>
      <c r="AO232">
        <f t="shared" si="136"/>
        <v>-7.0662695486551641</v>
      </c>
      <c r="AP232">
        <f>SUM(AO233:$AO$532)</f>
        <v>2754.988713850038</v>
      </c>
      <c r="AQ232" t="b">
        <f t="shared" si="97"/>
        <v>1</v>
      </c>
      <c r="AR232" t="b">
        <f t="shared" si="137"/>
        <v>1</v>
      </c>
      <c r="AS232" t="b">
        <f t="shared" si="138"/>
        <v>1</v>
      </c>
      <c r="AT232" t="b">
        <f t="shared" si="140"/>
        <v>1</v>
      </c>
      <c r="AU232">
        <f t="shared" si="98"/>
        <v>11977.409603707609</v>
      </c>
      <c r="AV232" t="b">
        <f t="shared" si="99"/>
        <v>1</v>
      </c>
      <c r="AW232" t="b">
        <f t="shared" si="100"/>
        <v>1</v>
      </c>
      <c r="AX232" t="b">
        <f t="shared" si="139"/>
        <v>1</v>
      </c>
    </row>
    <row r="233" spans="1:50" x14ac:dyDescent="0.35">
      <c r="A233">
        <v>181</v>
      </c>
      <c r="B233">
        <f t="shared" si="101"/>
        <v>15</v>
      </c>
      <c r="C233">
        <f t="shared" si="102"/>
        <v>45</v>
      </c>
      <c r="D233">
        <f t="shared" si="103"/>
        <v>9.9075723146069272E-4</v>
      </c>
      <c r="E233">
        <f t="shared" si="104"/>
        <v>8.2600618033001894E-5</v>
      </c>
      <c r="F233">
        <f t="shared" si="105"/>
        <v>0.04</v>
      </c>
      <c r="G233">
        <f t="shared" si="106"/>
        <v>3.3960531989175591E-3</v>
      </c>
      <c r="H233">
        <f t="shared" si="107"/>
        <v>0.02</v>
      </c>
      <c r="I233">
        <f t="shared" si="108"/>
        <v>1.5618097845465677</v>
      </c>
      <c r="J233">
        <f t="shared" si="109"/>
        <v>3.4216872263602682E-5</v>
      </c>
      <c r="K233">
        <f t="shared" si="110"/>
        <v>1.4066810018057326E-3</v>
      </c>
      <c r="L233">
        <f t="shared" si="111"/>
        <v>0</v>
      </c>
      <c r="M233">
        <f t="shared" si="112"/>
        <v>0.41280385087504795</v>
      </c>
      <c r="N233">
        <f t="shared" si="113"/>
        <v>116.62</v>
      </c>
      <c r="O233">
        <f t="shared" si="114"/>
        <v>2.3324000000000003</v>
      </c>
      <c r="P233">
        <f t="shared" si="115"/>
        <v>7.8090489227328383</v>
      </c>
      <c r="Q233">
        <f t="shared" si="116"/>
        <v>390.45244613664192</v>
      </c>
      <c r="R233">
        <f t="shared" si="117"/>
        <v>48.309222599122066</v>
      </c>
      <c r="S233">
        <f t="shared" si="118"/>
        <v>0.96618445198244129</v>
      </c>
      <c r="T233">
        <f t="shared" si="119"/>
        <v>3.2348575089670297</v>
      </c>
      <c r="U233">
        <f t="shared" si="120"/>
        <v>34.216872263602681</v>
      </c>
      <c r="V233">
        <f t="shared" si="121"/>
        <v>1.3360061474468683E-2</v>
      </c>
      <c r="W233">
        <f t="shared" si="122"/>
        <v>9.8779483130954411</v>
      </c>
      <c r="X233">
        <f t="shared" si="123"/>
        <v>-10.032937100487892</v>
      </c>
      <c r="Y233">
        <f t="shared" si="124"/>
        <v>0.99673694261856227</v>
      </c>
      <c r="Z233">
        <f t="shared" si="125"/>
        <v>0.55345264277903972</v>
      </c>
      <c r="AA233">
        <f t="shared" si="126"/>
        <v>5.5527555531009014</v>
      </c>
      <c r="AB233">
        <f t="shared" si="127"/>
        <v>26.824396462966114</v>
      </c>
      <c r="AC233">
        <f t="shared" si="128"/>
        <v>0.53648792925932232</v>
      </c>
      <c r="AD233">
        <f t="shared" si="129"/>
        <v>1.7903404373514238</v>
      </c>
      <c r="AE233">
        <f t="shared" si="130"/>
        <v>18.937418381923727</v>
      </c>
      <c r="AF233">
        <f t="shared" si="131"/>
        <v>7.3941613307351266E-3</v>
      </c>
      <c r="AG233">
        <f t="shared" si="94"/>
        <v>4987.8548877130397</v>
      </c>
      <c r="AH233">
        <f t="shared" si="95"/>
        <v>12082.869084529977</v>
      </c>
      <c r="AI233">
        <f t="shared" si="96"/>
        <v>4987.8548877130397</v>
      </c>
      <c r="AK233" t="b">
        <f t="shared" si="132"/>
        <v>1</v>
      </c>
      <c r="AL233" t="b">
        <f t="shared" si="133"/>
        <v>1</v>
      </c>
      <c r="AM233">
        <f t="shared" si="134"/>
        <v>4987.8548877130397</v>
      </c>
      <c r="AN233" t="b">
        <f t="shared" si="135"/>
        <v>1</v>
      </c>
      <c r="AO233">
        <f t="shared" si="136"/>
        <v>-5.5527555531009014</v>
      </c>
      <c r="AP233">
        <f>SUM(AO234:$AO$532)</f>
        <v>2760.5414694031388</v>
      </c>
      <c r="AQ233" t="b">
        <f t="shared" si="97"/>
        <v>1</v>
      </c>
      <c r="AR233" t="b">
        <f t="shared" si="137"/>
        <v>1</v>
      </c>
      <c r="AS233" t="b">
        <f t="shared" si="138"/>
        <v>1</v>
      </c>
      <c r="AT233" t="b">
        <f t="shared" si="140"/>
        <v>1</v>
      </c>
      <c r="AU233">
        <f t="shared" si="98"/>
        <v>12082.869084529977</v>
      </c>
      <c r="AV233" t="b">
        <f t="shared" si="99"/>
        <v>1</v>
      </c>
      <c r="AW233" t="b">
        <f t="shared" si="100"/>
        <v>1</v>
      </c>
      <c r="AX233" t="b">
        <f t="shared" si="139"/>
        <v>1</v>
      </c>
    </row>
    <row r="234" spans="1:50" x14ac:dyDescent="0.35">
      <c r="A234">
        <v>182</v>
      </c>
      <c r="B234">
        <f t="shared" si="101"/>
        <v>15</v>
      </c>
      <c r="C234">
        <f t="shared" si="102"/>
        <v>45</v>
      </c>
      <c r="D234">
        <f t="shared" si="103"/>
        <v>9.9075723146069272E-4</v>
      </c>
      <c r="E234">
        <f t="shared" si="104"/>
        <v>8.2600618033001894E-5</v>
      </c>
      <c r="F234">
        <f t="shared" si="105"/>
        <v>0.04</v>
      </c>
      <c r="G234">
        <f t="shared" si="106"/>
        <v>3.3960531989175591E-3</v>
      </c>
      <c r="H234">
        <f t="shared" si="107"/>
        <v>0.02</v>
      </c>
      <c r="I234">
        <f t="shared" si="108"/>
        <v>1.565661628808283</v>
      </c>
      <c r="J234">
        <f t="shared" si="109"/>
        <v>3.4097853208682107E-5</v>
      </c>
      <c r="K234">
        <f t="shared" si="110"/>
        <v>1.4017880401662281E-3</v>
      </c>
      <c r="L234">
        <f t="shared" si="111"/>
        <v>0</v>
      </c>
      <c r="M234">
        <f t="shared" si="112"/>
        <v>0.41136796498167305</v>
      </c>
      <c r="N234">
        <f t="shared" si="113"/>
        <v>116.62</v>
      </c>
      <c r="O234">
        <f t="shared" si="114"/>
        <v>2.3324000000000003</v>
      </c>
      <c r="P234">
        <f t="shared" si="115"/>
        <v>7.8283081440414151</v>
      </c>
      <c r="Q234">
        <f t="shared" si="116"/>
        <v>391.41540720207075</v>
      </c>
      <c r="R234">
        <f t="shared" si="117"/>
        <v>48.141185089048093</v>
      </c>
      <c r="S234">
        <f t="shared" si="118"/>
        <v>0.96282370178096188</v>
      </c>
      <c r="T234">
        <f t="shared" si="119"/>
        <v>3.2315557476967958</v>
      </c>
      <c r="U234">
        <f t="shared" si="120"/>
        <v>34.09785320868211</v>
      </c>
      <c r="V234">
        <f t="shared" si="121"/>
        <v>1.3346425098392742E-2</v>
      </c>
      <c r="W234">
        <f t="shared" si="122"/>
        <v>9.8356060057898329</v>
      </c>
      <c r="X234">
        <f t="shared" si="123"/>
        <v>-9.9900556843222859</v>
      </c>
      <c r="Y234">
        <f t="shared" si="124"/>
        <v>0.99673694261856227</v>
      </c>
      <c r="Z234">
        <f t="shared" si="125"/>
        <v>0.55164669504774344</v>
      </c>
      <c r="AA234">
        <f t="shared" si="126"/>
        <v>5.5109812015993107</v>
      </c>
      <c r="AB234">
        <f t="shared" si="127"/>
        <v>26.643866114048567</v>
      </c>
      <c r="AC234">
        <f t="shared" si="128"/>
        <v>0.5328773222809714</v>
      </c>
      <c r="AD234">
        <f t="shared" si="129"/>
        <v>1.7826770480794769</v>
      </c>
      <c r="AE234">
        <f t="shared" si="130"/>
        <v>18.809968030792579</v>
      </c>
      <c r="AF234">
        <f t="shared" si="131"/>
        <v>7.3625112962306099E-3</v>
      </c>
      <c r="AG234">
        <f t="shared" si="94"/>
        <v>5014.1738823711039</v>
      </c>
      <c r="AH234">
        <f t="shared" si="95"/>
        <v>12189.023718933708</v>
      </c>
      <c r="AI234">
        <f t="shared" si="96"/>
        <v>5014.1738823711039</v>
      </c>
      <c r="AK234" t="b">
        <f t="shared" si="132"/>
        <v>1</v>
      </c>
      <c r="AL234" t="b">
        <f t="shared" si="133"/>
        <v>1</v>
      </c>
      <c r="AM234">
        <f t="shared" si="134"/>
        <v>5014.1738823711039</v>
      </c>
      <c r="AN234" t="b">
        <f t="shared" si="135"/>
        <v>1</v>
      </c>
      <c r="AO234">
        <f t="shared" si="136"/>
        <v>-5.5109812015993107</v>
      </c>
      <c r="AP234">
        <f>SUM(AO235:$AO$532)</f>
        <v>2766.0524506047382</v>
      </c>
      <c r="AQ234" t="b">
        <f t="shared" si="97"/>
        <v>1</v>
      </c>
      <c r="AR234" t="b">
        <f t="shared" si="137"/>
        <v>1</v>
      </c>
      <c r="AS234" t="b">
        <f t="shared" si="138"/>
        <v>1</v>
      </c>
      <c r="AT234" t="b">
        <f t="shared" si="140"/>
        <v>1</v>
      </c>
      <c r="AU234">
        <f t="shared" si="98"/>
        <v>12189.023718933708</v>
      </c>
      <c r="AV234" t="b">
        <f t="shared" si="99"/>
        <v>1</v>
      </c>
      <c r="AW234" t="b">
        <f t="shared" si="100"/>
        <v>1</v>
      </c>
      <c r="AX234" t="b">
        <f t="shared" si="139"/>
        <v>1</v>
      </c>
    </row>
    <row r="235" spans="1:50" x14ac:dyDescent="0.35">
      <c r="A235">
        <v>183</v>
      </c>
      <c r="B235">
        <f t="shared" si="101"/>
        <v>15</v>
      </c>
      <c r="C235">
        <f t="shared" si="102"/>
        <v>45</v>
      </c>
      <c r="D235">
        <f t="shared" si="103"/>
        <v>9.9075723146069272E-4</v>
      </c>
      <c r="E235">
        <f t="shared" si="104"/>
        <v>8.2600618033001894E-5</v>
      </c>
      <c r="F235">
        <f t="shared" si="105"/>
        <v>0.04</v>
      </c>
      <c r="G235">
        <f t="shared" si="106"/>
        <v>3.3960531989175591E-3</v>
      </c>
      <c r="H235">
        <f t="shared" si="107"/>
        <v>0.02</v>
      </c>
      <c r="I235">
        <f t="shared" si="108"/>
        <v>1.5695229727570688</v>
      </c>
      <c r="J235">
        <f t="shared" si="109"/>
        <v>3.3979248146464471E-5</v>
      </c>
      <c r="K235">
        <f t="shared" si="110"/>
        <v>1.3969120980738526E-3</v>
      </c>
      <c r="L235">
        <f t="shared" si="111"/>
        <v>0</v>
      </c>
      <c r="M235">
        <f t="shared" si="112"/>
        <v>0.40993707363545273</v>
      </c>
      <c r="N235">
        <f t="shared" si="113"/>
        <v>116.62</v>
      </c>
      <c r="O235">
        <f t="shared" si="114"/>
        <v>2.3324000000000003</v>
      </c>
      <c r="P235">
        <f t="shared" si="115"/>
        <v>7.8476148637853438</v>
      </c>
      <c r="Q235">
        <f t="shared" si="116"/>
        <v>392.38074318926721</v>
      </c>
      <c r="R235">
        <f t="shared" si="117"/>
        <v>47.973732076162712</v>
      </c>
      <c r="S235">
        <f t="shared" si="118"/>
        <v>0.95947464152325423</v>
      </c>
      <c r="T235">
        <f t="shared" si="119"/>
        <v>3.2282573564753063</v>
      </c>
      <c r="U235">
        <f t="shared" si="120"/>
        <v>33.979248146464471</v>
      </c>
      <c r="V235">
        <f t="shared" si="121"/>
        <v>1.3332802640722259E-2</v>
      </c>
      <c r="W235">
        <f t="shared" si="122"/>
        <v>9.7934191290589645</v>
      </c>
      <c r="X235">
        <f t="shared" si="123"/>
        <v>-9.9473315739532779</v>
      </c>
      <c r="Y235">
        <f t="shared" si="124"/>
        <v>0.99673694261856227</v>
      </c>
      <c r="Z235">
        <f t="shared" si="125"/>
        <v>0.54984664022752217</v>
      </c>
      <c r="AA235">
        <f t="shared" si="126"/>
        <v>5.4695068451673627</v>
      </c>
      <c r="AB235">
        <f t="shared" si="127"/>
        <v>26.464550748921081</v>
      </c>
      <c r="AC235">
        <f t="shared" si="128"/>
        <v>0.52929101497842157</v>
      </c>
      <c r="AD235">
        <f t="shared" si="129"/>
        <v>1.7750464612477295</v>
      </c>
      <c r="AE235">
        <f t="shared" si="130"/>
        <v>18.68337543079075</v>
      </c>
      <c r="AF235">
        <f t="shared" si="131"/>
        <v>7.3309967368177693E-3</v>
      </c>
      <c r="AG235">
        <f t="shared" si="94"/>
        <v>5040.5363144586381</v>
      </c>
      <c r="AH235">
        <f t="shared" si="95"/>
        <v>12295.878169196931</v>
      </c>
      <c r="AI235">
        <f t="shared" si="96"/>
        <v>5040.5363144586381</v>
      </c>
      <c r="AK235" t="b">
        <f t="shared" si="132"/>
        <v>1</v>
      </c>
      <c r="AL235" t="b">
        <f t="shared" si="133"/>
        <v>1</v>
      </c>
      <c r="AM235">
        <f t="shared" si="134"/>
        <v>5040.5363144586381</v>
      </c>
      <c r="AN235" t="b">
        <f t="shared" si="135"/>
        <v>1</v>
      </c>
      <c r="AO235">
        <f t="shared" si="136"/>
        <v>-5.4695068451673627</v>
      </c>
      <c r="AP235">
        <f>SUM(AO236:$AO$532)</f>
        <v>2771.5219574499056</v>
      </c>
      <c r="AQ235" t="b">
        <f t="shared" si="97"/>
        <v>1</v>
      </c>
      <c r="AR235" t="b">
        <f t="shared" si="137"/>
        <v>1</v>
      </c>
      <c r="AS235" t="b">
        <f t="shared" si="138"/>
        <v>1</v>
      </c>
      <c r="AT235" t="b">
        <f t="shared" si="140"/>
        <v>1</v>
      </c>
      <c r="AU235">
        <f t="shared" si="98"/>
        <v>12295.878169196931</v>
      </c>
      <c r="AV235" t="b">
        <f t="shared" si="99"/>
        <v>1</v>
      </c>
      <c r="AW235" t="b">
        <f t="shared" si="100"/>
        <v>1</v>
      </c>
      <c r="AX235" t="b">
        <f t="shared" si="139"/>
        <v>1</v>
      </c>
    </row>
    <row r="236" spans="1:50" x14ac:dyDescent="0.35">
      <c r="A236">
        <v>184</v>
      </c>
      <c r="B236">
        <f t="shared" si="101"/>
        <v>15</v>
      </c>
      <c r="C236">
        <f t="shared" si="102"/>
        <v>45</v>
      </c>
      <c r="D236">
        <f t="shared" si="103"/>
        <v>9.9075723146069272E-4</v>
      </c>
      <c r="E236">
        <f t="shared" si="104"/>
        <v>8.2600618033001894E-5</v>
      </c>
      <c r="F236">
        <f t="shared" si="105"/>
        <v>0.04</v>
      </c>
      <c r="G236">
        <f t="shared" si="106"/>
        <v>3.3960531989175591E-3</v>
      </c>
      <c r="H236">
        <f t="shared" si="107"/>
        <v>0.02</v>
      </c>
      <c r="I236">
        <f t="shared" si="108"/>
        <v>1.5733938398217151</v>
      </c>
      <c r="J236">
        <f t="shared" si="109"/>
        <v>3.3861055636928604E-5</v>
      </c>
      <c r="K236">
        <f t="shared" si="110"/>
        <v>1.3920531163282678E-3</v>
      </c>
      <c r="L236">
        <f t="shared" si="111"/>
        <v>0</v>
      </c>
      <c r="M236">
        <f t="shared" si="112"/>
        <v>0.40851115946348754</v>
      </c>
      <c r="N236">
        <f t="shared" si="113"/>
        <v>116.62</v>
      </c>
      <c r="O236">
        <f t="shared" si="114"/>
        <v>2.3324000000000003</v>
      </c>
      <c r="P236">
        <f t="shared" si="115"/>
        <v>7.8669691991085759</v>
      </c>
      <c r="Q236">
        <f t="shared" si="116"/>
        <v>393.34845995542878</v>
      </c>
      <c r="R236">
        <f t="shared" si="117"/>
        <v>47.8068615273665</v>
      </c>
      <c r="S236">
        <f t="shared" si="118"/>
        <v>0.95613723054733002</v>
      </c>
      <c r="T236">
        <f t="shared" si="119"/>
        <v>3.2249623318628111</v>
      </c>
      <c r="U236">
        <f t="shared" si="120"/>
        <v>33.861055636928604</v>
      </c>
      <c r="V236">
        <f t="shared" si="121"/>
        <v>1.3319194087250956E-2</v>
      </c>
      <c r="W236">
        <f t="shared" si="122"/>
        <v>9.751387133940506</v>
      </c>
      <c r="X236">
        <f t="shared" si="123"/>
        <v>-9.9047642138958309</v>
      </c>
      <c r="Y236">
        <f t="shared" si="124"/>
        <v>0.99673694261856227</v>
      </c>
      <c r="Z236">
        <f t="shared" si="125"/>
        <v>0.54805245908946898</v>
      </c>
      <c r="AA236">
        <f t="shared" si="126"/>
        <v>5.428330384126987</v>
      </c>
      <c r="AB236">
        <f t="shared" si="127"/>
        <v>26.286442190644859</v>
      </c>
      <c r="AC236">
        <f t="shared" si="128"/>
        <v>0.5257288438128972</v>
      </c>
      <c r="AD236">
        <f t="shared" si="129"/>
        <v>1.7674485364483217</v>
      </c>
      <c r="AE236">
        <f t="shared" si="130"/>
        <v>18.557634809184048</v>
      </c>
      <c r="AF236">
        <f t="shared" si="131"/>
        <v>7.2996170726078013E-3</v>
      </c>
      <c r="AG236">
        <f t="shared" si="94"/>
        <v>5066.9424829287955</v>
      </c>
      <c r="AH236">
        <f t="shared" si="95"/>
        <v>12403.437129069849</v>
      </c>
      <c r="AI236">
        <f t="shared" si="96"/>
        <v>5066.9424829287955</v>
      </c>
      <c r="AK236" t="b">
        <f t="shared" si="132"/>
        <v>1</v>
      </c>
      <c r="AL236" t="b">
        <f t="shared" si="133"/>
        <v>1</v>
      </c>
      <c r="AM236">
        <f t="shared" si="134"/>
        <v>5066.9424829287955</v>
      </c>
      <c r="AN236" t="b">
        <f t="shared" si="135"/>
        <v>1</v>
      </c>
      <c r="AO236">
        <f t="shared" si="136"/>
        <v>-5.428330384126987</v>
      </c>
      <c r="AP236">
        <f>SUM(AO237:$AO$532)</f>
        <v>2776.9502878340327</v>
      </c>
      <c r="AQ236" t="b">
        <f t="shared" si="97"/>
        <v>1</v>
      </c>
      <c r="AR236" t="b">
        <f t="shared" si="137"/>
        <v>1</v>
      </c>
      <c r="AS236" t="b">
        <f t="shared" si="138"/>
        <v>1</v>
      </c>
      <c r="AT236" t="b">
        <f t="shared" si="140"/>
        <v>1</v>
      </c>
      <c r="AU236">
        <f t="shared" si="98"/>
        <v>12403.437129069849</v>
      </c>
      <c r="AV236" t="b">
        <f t="shared" si="99"/>
        <v>1</v>
      </c>
      <c r="AW236" t="b">
        <f t="shared" si="100"/>
        <v>1</v>
      </c>
      <c r="AX236" t="b">
        <f t="shared" si="139"/>
        <v>1</v>
      </c>
    </row>
    <row r="237" spans="1:50" x14ac:dyDescent="0.35">
      <c r="A237">
        <v>185</v>
      </c>
      <c r="B237">
        <f t="shared" si="101"/>
        <v>15</v>
      </c>
      <c r="C237">
        <f t="shared" si="102"/>
        <v>45</v>
      </c>
      <c r="D237">
        <f t="shared" si="103"/>
        <v>9.9075723146069272E-4</v>
      </c>
      <c r="E237">
        <f t="shared" si="104"/>
        <v>8.2600618033001894E-5</v>
      </c>
      <c r="F237">
        <f t="shared" si="105"/>
        <v>0.04</v>
      </c>
      <c r="G237">
        <f t="shared" si="106"/>
        <v>3.3960531989175591E-3</v>
      </c>
      <c r="H237">
        <f t="shared" si="107"/>
        <v>0.02</v>
      </c>
      <c r="I237">
        <f t="shared" si="108"/>
        <v>1.5772742534887962</v>
      </c>
      <c r="J237">
        <f t="shared" si="109"/>
        <v>3.3743274245062259E-5</v>
      </c>
      <c r="K237">
        <f t="shared" si="110"/>
        <v>1.3872110359350561E-3</v>
      </c>
      <c r="L237">
        <f t="shared" si="111"/>
        <v>0</v>
      </c>
      <c r="M237">
        <f t="shared" si="112"/>
        <v>0.40709020515330746</v>
      </c>
      <c r="N237">
        <f t="shared" si="113"/>
        <v>116.62</v>
      </c>
      <c r="O237">
        <f t="shared" si="114"/>
        <v>2.3324000000000003</v>
      </c>
      <c r="P237">
        <f t="shared" si="115"/>
        <v>7.8863712674439812</v>
      </c>
      <c r="Q237">
        <f t="shared" si="116"/>
        <v>394.31856337219904</v>
      </c>
      <c r="R237">
        <f t="shared" si="117"/>
        <v>47.640571416631921</v>
      </c>
      <c r="S237">
        <f t="shared" si="118"/>
        <v>0.95281142833263843</v>
      </c>
      <c r="T237">
        <f t="shared" si="119"/>
        <v>3.2216706704230744</v>
      </c>
      <c r="U237">
        <f t="shared" si="120"/>
        <v>33.74327424506226</v>
      </c>
      <c r="V237">
        <f t="shared" si="121"/>
        <v>1.3305599423787074E-2</v>
      </c>
      <c r="W237">
        <f t="shared" si="122"/>
        <v>9.7095094733901632</v>
      </c>
      <c r="X237">
        <f t="shared" si="123"/>
        <v>-9.8623530506056127</v>
      </c>
      <c r="Y237">
        <f t="shared" si="124"/>
        <v>0.99673694261856227</v>
      </c>
      <c r="Z237">
        <f t="shared" si="125"/>
        <v>0.546264132467422</v>
      </c>
      <c r="AA237">
        <f t="shared" si="126"/>
        <v>5.3874497332765081</v>
      </c>
      <c r="AB237">
        <f t="shared" si="127"/>
        <v>26.109532317312592</v>
      </c>
      <c r="AC237">
        <f t="shared" si="128"/>
        <v>0.52219064634625179</v>
      </c>
      <c r="AD237">
        <f t="shared" si="129"/>
        <v>1.7598831338743985</v>
      </c>
      <c r="AE237">
        <f t="shared" si="130"/>
        <v>18.43274043208924</v>
      </c>
      <c r="AF237">
        <f t="shared" si="131"/>
        <v>7.2683717261940763E-3</v>
      </c>
      <c r="AG237">
        <f t="shared" si="94"/>
        <v>5093.3926871598787</v>
      </c>
      <c r="AH237">
        <f t="shared" si="95"/>
        <v>12511.705323987691</v>
      </c>
      <c r="AI237">
        <f t="shared" si="96"/>
        <v>5093.3926871598787</v>
      </c>
      <c r="AK237" t="b">
        <f t="shared" si="132"/>
        <v>1</v>
      </c>
      <c r="AL237" t="b">
        <f t="shared" si="133"/>
        <v>1</v>
      </c>
      <c r="AM237">
        <f t="shared" si="134"/>
        <v>5093.3926871598787</v>
      </c>
      <c r="AN237" t="b">
        <f t="shared" si="135"/>
        <v>1</v>
      </c>
      <c r="AO237">
        <f t="shared" si="136"/>
        <v>-5.3874497332765081</v>
      </c>
      <c r="AP237">
        <f>SUM(AO238:$AO$532)</f>
        <v>2782.337737567309</v>
      </c>
      <c r="AQ237" t="b">
        <f t="shared" si="97"/>
        <v>1</v>
      </c>
      <c r="AR237" t="b">
        <f t="shared" si="137"/>
        <v>1</v>
      </c>
      <c r="AS237" t="b">
        <f t="shared" si="138"/>
        <v>1</v>
      </c>
      <c r="AT237" t="b">
        <f t="shared" si="140"/>
        <v>1</v>
      </c>
      <c r="AU237">
        <f t="shared" si="98"/>
        <v>12511.705323987695</v>
      </c>
      <c r="AV237" t="b">
        <f t="shared" si="99"/>
        <v>1</v>
      </c>
      <c r="AW237" t="b">
        <f t="shared" si="100"/>
        <v>1</v>
      </c>
      <c r="AX237" t="b">
        <f t="shared" si="139"/>
        <v>1</v>
      </c>
    </row>
    <row r="238" spans="1:50" x14ac:dyDescent="0.35">
      <c r="A238">
        <v>186</v>
      </c>
      <c r="B238">
        <f t="shared" si="101"/>
        <v>15</v>
      </c>
      <c r="C238">
        <f t="shared" si="102"/>
        <v>45</v>
      </c>
      <c r="D238">
        <f t="shared" si="103"/>
        <v>9.9075723146069272E-4</v>
      </c>
      <c r="E238">
        <f t="shared" si="104"/>
        <v>8.2600618033001894E-5</v>
      </c>
      <c r="F238">
        <f t="shared" si="105"/>
        <v>0.04</v>
      </c>
      <c r="G238">
        <f t="shared" si="106"/>
        <v>3.3960531989175591E-3</v>
      </c>
      <c r="H238">
        <f t="shared" si="107"/>
        <v>0.02</v>
      </c>
      <c r="I238">
        <f t="shared" si="108"/>
        <v>1.5811642373028085</v>
      </c>
      <c r="J238">
        <f t="shared" si="109"/>
        <v>3.3625902540844731E-5</v>
      </c>
      <c r="K238">
        <f t="shared" si="110"/>
        <v>1.3823857981050049E-3</v>
      </c>
      <c r="L238">
        <f t="shared" si="111"/>
        <v>0</v>
      </c>
      <c r="M238">
        <f t="shared" si="112"/>
        <v>0.40567419345266159</v>
      </c>
      <c r="N238">
        <f t="shared" si="113"/>
        <v>116.62</v>
      </c>
      <c r="O238">
        <f t="shared" si="114"/>
        <v>2.3324000000000003</v>
      </c>
      <c r="P238">
        <f t="shared" si="115"/>
        <v>7.9058211865140429</v>
      </c>
      <c r="Q238">
        <f t="shared" si="116"/>
        <v>395.29105932570212</v>
      </c>
      <c r="R238">
        <f t="shared" si="117"/>
        <v>47.474859724978721</v>
      </c>
      <c r="S238">
        <f t="shared" si="118"/>
        <v>0.94949719449957448</v>
      </c>
      <c r="T238">
        <f t="shared" si="119"/>
        <v>3.2183823687233661</v>
      </c>
      <c r="U238">
        <f t="shared" si="120"/>
        <v>33.625902540844734</v>
      </c>
      <c r="V238">
        <f t="shared" si="121"/>
        <v>1.3292018636153332E-2</v>
      </c>
      <c r="W238">
        <f t="shared" si="122"/>
        <v>9.6677856022748934</v>
      </c>
      <c r="X238">
        <f t="shared" si="123"/>
        <v>-9.820097532472154</v>
      </c>
      <c r="Y238">
        <f t="shared" si="124"/>
        <v>0.99673694261856227</v>
      </c>
      <c r="Z238">
        <f t="shared" si="125"/>
        <v>0.54448164125775944</v>
      </c>
      <c r="AA238">
        <f t="shared" si="126"/>
        <v>5.3468628217917136</v>
      </c>
      <c r="AB238">
        <f t="shared" si="127"/>
        <v>25.933813061678055</v>
      </c>
      <c r="AC238">
        <f t="shared" si="128"/>
        <v>0.51867626123356114</v>
      </c>
      <c r="AD238">
        <f t="shared" si="129"/>
        <v>1.752350114317534</v>
      </c>
      <c r="AE238">
        <f t="shared" si="130"/>
        <v>18.308686604212603</v>
      </c>
      <c r="AF238">
        <f t="shared" si="131"/>
        <v>7.2372601226414913E-3</v>
      </c>
      <c r="AG238">
        <f t="shared" si="94"/>
        <v>5119.8872269586682</v>
      </c>
      <c r="AH238">
        <f t="shared" si="95"/>
        <v>12620.687511285116</v>
      </c>
      <c r="AI238">
        <f t="shared" si="96"/>
        <v>5119.8872269586682</v>
      </c>
      <c r="AK238" t="b">
        <f t="shared" si="132"/>
        <v>1</v>
      </c>
      <c r="AL238" t="b">
        <f t="shared" si="133"/>
        <v>1</v>
      </c>
      <c r="AM238">
        <f t="shared" si="134"/>
        <v>5119.8872269586673</v>
      </c>
      <c r="AN238" t="b">
        <f t="shared" si="135"/>
        <v>1</v>
      </c>
      <c r="AO238">
        <f t="shared" si="136"/>
        <v>-5.3468628217917136</v>
      </c>
      <c r="AP238">
        <f>SUM(AO239:$AO$532)</f>
        <v>2787.6846003891005</v>
      </c>
      <c r="AQ238" t="b">
        <f t="shared" si="97"/>
        <v>1</v>
      </c>
      <c r="AR238" t="b">
        <f t="shared" si="137"/>
        <v>1</v>
      </c>
      <c r="AS238" t="b">
        <f t="shared" si="138"/>
        <v>1</v>
      </c>
      <c r="AT238" t="b">
        <f t="shared" si="140"/>
        <v>1</v>
      </c>
      <c r="AU238">
        <f t="shared" si="98"/>
        <v>12620.687511285116</v>
      </c>
      <c r="AV238" t="b">
        <f t="shared" si="99"/>
        <v>1</v>
      </c>
      <c r="AW238" t="b">
        <f t="shared" si="100"/>
        <v>1</v>
      </c>
      <c r="AX238" t="b">
        <f t="shared" si="139"/>
        <v>1</v>
      </c>
    </row>
    <row r="239" spans="1:50" x14ac:dyDescent="0.35">
      <c r="A239">
        <v>187</v>
      </c>
      <c r="B239">
        <f t="shared" si="101"/>
        <v>15</v>
      </c>
      <c r="C239">
        <f t="shared" si="102"/>
        <v>45</v>
      </c>
      <c r="D239">
        <f t="shared" si="103"/>
        <v>9.9075723146069272E-4</v>
      </c>
      <c r="E239">
        <f t="shared" si="104"/>
        <v>8.2600618033001894E-5</v>
      </c>
      <c r="F239">
        <f t="shared" si="105"/>
        <v>0.04</v>
      </c>
      <c r="G239">
        <f t="shared" si="106"/>
        <v>3.3960531989175591E-3</v>
      </c>
      <c r="H239">
        <f t="shared" si="107"/>
        <v>0.02</v>
      </c>
      <c r="I239">
        <f t="shared" si="108"/>
        <v>1.5850638148663156</v>
      </c>
      <c r="J239">
        <f t="shared" si="109"/>
        <v>3.3508939099229415E-5</v>
      </c>
      <c r="K239">
        <f t="shared" si="110"/>
        <v>1.3775773442533919E-3</v>
      </c>
      <c r="L239">
        <f t="shared" si="111"/>
        <v>0</v>
      </c>
      <c r="M239">
        <f t="shared" si="112"/>
        <v>0.40426310716930902</v>
      </c>
      <c r="N239">
        <f t="shared" si="113"/>
        <v>116.62</v>
      </c>
      <c r="O239">
        <f t="shared" si="114"/>
        <v>2.3324000000000003</v>
      </c>
      <c r="P239">
        <f t="shared" si="115"/>
        <v>7.9253190743315782</v>
      </c>
      <c r="Q239">
        <f t="shared" si="116"/>
        <v>396.26595371657891</v>
      </c>
      <c r="R239">
        <f t="shared" si="117"/>
        <v>47.309724440449394</v>
      </c>
      <c r="S239">
        <f t="shared" si="118"/>
        <v>0.94619448880898793</v>
      </c>
      <c r="T239">
        <f t="shared" si="119"/>
        <v>3.2150974233344574</v>
      </c>
      <c r="U239">
        <f t="shared" si="120"/>
        <v>33.508939099229416</v>
      </c>
      <c r="V239">
        <f t="shared" si="121"/>
        <v>1.3278451710186904E-2</v>
      </c>
      <c r="W239">
        <f t="shared" si="122"/>
        <v>9.6262149773663506</v>
      </c>
      <c r="X239">
        <f t="shared" si="123"/>
        <v>-9.7779971098122118</v>
      </c>
      <c r="Y239">
        <f t="shared" si="124"/>
        <v>0.99673694261856227</v>
      </c>
      <c r="Z239">
        <f t="shared" si="125"/>
        <v>0.54270496641919597</v>
      </c>
      <c r="AA239">
        <f t="shared" si="126"/>
        <v>5.3065675931276317</v>
      </c>
      <c r="AB239">
        <f t="shared" si="127"/>
        <v>25.759276410788221</v>
      </c>
      <c r="AC239">
        <f t="shared" si="128"/>
        <v>0.51518552821576447</v>
      </c>
      <c r="AD239">
        <f t="shared" si="129"/>
        <v>1.7448493391651703</v>
      </c>
      <c r="AE239">
        <f t="shared" si="130"/>
        <v>18.185467668590181</v>
      </c>
      <c r="AF239">
        <f t="shared" si="131"/>
        <v>7.2062816894758993E-3</v>
      </c>
      <c r="AG239">
        <f t="shared" si="94"/>
        <v>5146.4264025637476</v>
      </c>
      <c r="AH239">
        <f t="shared" si="95"/>
        <v>12730.388480412035</v>
      </c>
      <c r="AI239">
        <f t="shared" si="96"/>
        <v>5146.4264025637476</v>
      </c>
      <c r="AK239" t="b">
        <f t="shared" si="132"/>
        <v>1</v>
      </c>
      <c r="AL239" t="b">
        <f t="shared" si="133"/>
        <v>1</v>
      </c>
      <c r="AM239">
        <f t="shared" si="134"/>
        <v>5146.4264025637476</v>
      </c>
      <c r="AN239" t="b">
        <f t="shared" si="135"/>
        <v>1</v>
      </c>
      <c r="AO239">
        <f t="shared" si="136"/>
        <v>-5.3065675931276317</v>
      </c>
      <c r="AP239">
        <f>SUM(AO240:$AO$532)</f>
        <v>2792.991167982228</v>
      </c>
      <c r="AQ239" t="b">
        <f t="shared" si="97"/>
        <v>1</v>
      </c>
      <c r="AR239" t="b">
        <f t="shared" si="137"/>
        <v>1</v>
      </c>
      <c r="AS239" t="b">
        <f t="shared" si="138"/>
        <v>1</v>
      </c>
      <c r="AT239" t="b">
        <f t="shared" si="140"/>
        <v>1</v>
      </c>
      <c r="AU239">
        <f t="shared" si="98"/>
        <v>12730.388480412037</v>
      </c>
      <c r="AV239" t="b">
        <f t="shared" si="99"/>
        <v>1</v>
      </c>
      <c r="AW239" t="b">
        <f t="shared" si="100"/>
        <v>1</v>
      </c>
      <c r="AX239" t="b">
        <f t="shared" si="139"/>
        <v>1</v>
      </c>
    </row>
    <row r="240" spans="1:50" x14ac:dyDescent="0.35">
      <c r="A240">
        <v>188</v>
      </c>
      <c r="B240">
        <f t="shared" si="101"/>
        <v>15</v>
      </c>
      <c r="C240">
        <f t="shared" si="102"/>
        <v>45</v>
      </c>
      <c r="D240">
        <f t="shared" si="103"/>
        <v>9.9075723146069272E-4</v>
      </c>
      <c r="E240">
        <f t="shared" si="104"/>
        <v>8.2600618033001894E-5</v>
      </c>
      <c r="F240">
        <f t="shared" si="105"/>
        <v>0.04</v>
      </c>
      <c r="G240">
        <f t="shared" si="106"/>
        <v>3.3960531989175591E-3</v>
      </c>
      <c r="H240">
        <f t="shared" si="107"/>
        <v>0.02</v>
      </c>
      <c r="I240">
        <f t="shared" si="108"/>
        <v>1.5889730098400929</v>
      </c>
      <c r="J240">
        <f t="shared" si="109"/>
        <v>3.3392382500126605E-5</v>
      </c>
      <c r="K240">
        <f t="shared" si="110"/>
        <v>1.3727856159992749E-3</v>
      </c>
      <c r="L240">
        <f t="shared" si="111"/>
        <v>0</v>
      </c>
      <c r="M240">
        <f t="shared" si="112"/>
        <v>0.40285692917080962</v>
      </c>
      <c r="N240">
        <f t="shared" si="113"/>
        <v>116.62</v>
      </c>
      <c r="O240">
        <f t="shared" si="114"/>
        <v>2.3324000000000003</v>
      </c>
      <c r="P240">
        <f t="shared" si="115"/>
        <v>7.9448650492004642</v>
      </c>
      <c r="Q240">
        <f t="shared" si="116"/>
        <v>397.24325246002326</v>
      </c>
      <c r="R240">
        <f t="shared" si="117"/>
        <v>47.145163558084818</v>
      </c>
      <c r="S240">
        <f t="shared" si="118"/>
        <v>0.94290327116169637</v>
      </c>
      <c r="T240">
        <f t="shared" si="119"/>
        <v>3.2118158308306248</v>
      </c>
      <c r="U240">
        <f t="shared" si="120"/>
        <v>33.392382500126608</v>
      </c>
      <c r="V240">
        <f t="shared" si="121"/>
        <v>1.3264898631739457E-2</v>
      </c>
      <c r="W240">
        <f t="shared" si="122"/>
        <v>9.5847970573341499</v>
      </c>
      <c r="X240">
        <f t="shared" si="123"/>
        <v>-9.7360512348629626</v>
      </c>
      <c r="Y240">
        <f t="shared" si="124"/>
        <v>0.99673694261856227</v>
      </c>
      <c r="Z240">
        <f t="shared" si="125"/>
        <v>0.54093408897257889</v>
      </c>
      <c r="AA240">
        <f t="shared" si="126"/>
        <v>5.2665620049209494</v>
      </c>
      <c r="AB240">
        <f t="shared" si="127"/>
        <v>25.585914405617924</v>
      </c>
      <c r="AC240">
        <f t="shared" si="128"/>
        <v>0.51171828811235842</v>
      </c>
      <c r="AD240">
        <f t="shared" si="129"/>
        <v>1.7373806703980705</v>
      </c>
      <c r="AE240">
        <f t="shared" si="130"/>
        <v>18.063078006329874</v>
      </c>
      <c r="AF240">
        <f t="shared" si="131"/>
        <v>7.1754358566735914E-3</v>
      </c>
      <c r="AG240">
        <f t="shared" si="94"/>
        <v>5173.0105146488431</v>
      </c>
      <c r="AH240">
        <f t="shared" si="95"/>
        <v>12840.813053150958</v>
      </c>
      <c r="AI240">
        <f t="shared" si="96"/>
        <v>5173.0105146488431</v>
      </c>
      <c r="AK240" t="b">
        <f t="shared" si="132"/>
        <v>1</v>
      </c>
      <c r="AL240" t="b">
        <f t="shared" si="133"/>
        <v>1</v>
      </c>
      <c r="AM240">
        <f t="shared" si="134"/>
        <v>5173.0105146488431</v>
      </c>
      <c r="AN240" t="b">
        <f t="shared" si="135"/>
        <v>1</v>
      </c>
      <c r="AO240">
        <f t="shared" si="136"/>
        <v>-5.2665620049209494</v>
      </c>
      <c r="AP240">
        <f>SUM(AO241:$AO$532)</f>
        <v>2798.2577299871487</v>
      </c>
      <c r="AQ240" t="b">
        <f t="shared" si="97"/>
        <v>1</v>
      </c>
      <c r="AR240" t="b">
        <f t="shared" si="137"/>
        <v>1</v>
      </c>
      <c r="AS240" t="b">
        <f t="shared" si="138"/>
        <v>1</v>
      </c>
      <c r="AT240" t="b">
        <f t="shared" si="140"/>
        <v>1</v>
      </c>
      <c r="AU240">
        <f t="shared" si="98"/>
        <v>12840.813053150958</v>
      </c>
      <c r="AV240" t="b">
        <f t="shared" si="99"/>
        <v>1</v>
      </c>
      <c r="AW240" t="b">
        <f t="shared" si="100"/>
        <v>1</v>
      </c>
      <c r="AX240" t="b">
        <f t="shared" si="139"/>
        <v>1</v>
      </c>
    </row>
    <row r="241" spans="1:50" x14ac:dyDescent="0.35">
      <c r="A241">
        <v>189</v>
      </c>
      <c r="B241">
        <f t="shared" si="101"/>
        <v>15</v>
      </c>
      <c r="C241">
        <f t="shared" si="102"/>
        <v>45</v>
      </c>
      <c r="D241">
        <f t="shared" si="103"/>
        <v>9.9075723146069272E-4</v>
      </c>
      <c r="E241">
        <f t="shared" si="104"/>
        <v>8.2600618033001894E-5</v>
      </c>
      <c r="F241">
        <f t="shared" si="105"/>
        <v>0.04</v>
      </c>
      <c r="G241">
        <f t="shared" si="106"/>
        <v>3.3960531989175591E-3</v>
      </c>
      <c r="H241">
        <f t="shared" si="107"/>
        <v>0.02</v>
      </c>
      <c r="I241">
        <f t="shared" si="108"/>
        <v>1.5928918459432679</v>
      </c>
      <c r="J241">
        <f t="shared" si="109"/>
        <v>3.3276231328386146E-5</v>
      </c>
      <c r="K241">
        <f t="shared" si="110"/>
        <v>1.3680105551647818E-3</v>
      </c>
      <c r="L241">
        <f t="shared" si="111"/>
        <v>0</v>
      </c>
      <c r="M241">
        <f t="shared" si="112"/>
        <v>0.40145564238431647</v>
      </c>
      <c r="N241">
        <f t="shared" si="113"/>
        <v>116.62</v>
      </c>
      <c r="O241">
        <f t="shared" si="114"/>
        <v>2.3324000000000003</v>
      </c>
      <c r="P241">
        <f t="shared" si="115"/>
        <v>7.9644592297163399</v>
      </c>
      <c r="Q241">
        <f t="shared" si="116"/>
        <v>398.222961485817</v>
      </c>
      <c r="R241">
        <f t="shared" si="117"/>
        <v>46.98117507989982</v>
      </c>
      <c r="S241">
        <f t="shared" si="118"/>
        <v>0.93962350159799646</v>
      </c>
      <c r="T241">
        <f t="shared" si="119"/>
        <v>3.2085375877896363</v>
      </c>
      <c r="U241">
        <f t="shared" si="120"/>
        <v>33.276231328386146</v>
      </c>
      <c r="V241">
        <f t="shared" si="121"/>
        <v>1.3251359386677052E-2</v>
      </c>
      <c r="W241">
        <f t="shared" si="122"/>
        <v>9.5435313027393622</v>
      </c>
      <c r="X241">
        <f t="shared" si="123"/>
        <v>-9.6942593617754085</v>
      </c>
      <c r="Y241">
        <f t="shared" si="124"/>
        <v>0.99673694261856227</v>
      </c>
      <c r="Z241">
        <f t="shared" si="125"/>
        <v>0.53916899000068574</v>
      </c>
      <c r="AA241">
        <f t="shared" si="126"/>
        <v>5.226844028893133</v>
      </c>
      <c r="AB241">
        <f t="shared" si="127"/>
        <v>25.413719140706835</v>
      </c>
      <c r="AC241">
        <f t="shared" si="128"/>
        <v>0.50827438281413673</v>
      </c>
      <c r="AD241">
        <f t="shared" si="129"/>
        <v>1.7299439705877748</v>
      </c>
      <c r="AE241">
        <f t="shared" si="130"/>
        <v>17.941512036355135</v>
      </c>
      <c r="AF241">
        <f t="shared" si="131"/>
        <v>7.1447220566507727E-3</v>
      </c>
      <c r="AG241">
        <f t="shared" si="94"/>
        <v>5199.6398643261573</v>
      </c>
      <c r="AH241">
        <f t="shared" si="95"/>
        <v>12951.966083835741</v>
      </c>
      <c r="AI241">
        <f t="shared" si="96"/>
        <v>5199.6398643261573</v>
      </c>
      <c r="AK241" t="b">
        <f t="shared" si="132"/>
        <v>1</v>
      </c>
      <c r="AL241" t="b">
        <f t="shared" si="133"/>
        <v>1</v>
      </c>
      <c r="AM241">
        <f t="shared" si="134"/>
        <v>5199.6398643261573</v>
      </c>
      <c r="AN241" t="b">
        <f t="shared" si="135"/>
        <v>1</v>
      </c>
      <c r="AO241">
        <f t="shared" si="136"/>
        <v>-5.226844028893133</v>
      </c>
      <c r="AP241">
        <f>SUM(AO242:$AO$532)</f>
        <v>2803.4845740160422</v>
      </c>
      <c r="AQ241" t="b">
        <f t="shared" si="97"/>
        <v>1</v>
      </c>
      <c r="AR241" t="b">
        <f t="shared" si="137"/>
        <v>1</v>
      </c>
      <c r="AS241" t="b">
        <f t="shared" si="138"/>
        <v>1</v>
      </c>
      <c r="AT241" t="b">
        <f t="shared" si="140"/>
        <v>1</v>
      </c>
      <c r="AU241">
        <f t="shared" si="98"/>
        <v>12951.966083835743</v>
      </c>
      <c r="AV241" t="b">
        <f t="shared" si="99"/>
        <v>1</v>
      </c>
      <c r="AW241" t="b">
        <f t="shared" si="100"/>
        <v>1</v>
      </c>
      <c r="AX241" t="b">
        <f t="shared" si="139"/>
        <v>1</v>
      </c>
    </row>
    <row r="242" spans="1:50" x14ac:dyDescent="0.35">
      <c r="A242">
        <v>190</v>
      </c>
      <c r="B242">
        <f t="shared" si="101"/>
        <v>15</v>
      </c>
      <c r="C242">
        <f t="shared" si="102"/>
        <v>45</v>
      </c>
      <c r="D242">
        <f t="shared" si="103"/>
        <v>9.9075723146069272E-4</v>
      </c>
      <c r="E242">
        <f t="shared" si="104"/>
        <v>8.2600618033001894E-5</v>
      </c>
      <c r="F242">
        <f t="shared" si="105"/>
        <v>0.04</v>
      </c>
      <c r="G242">
        <f t="shared" si="106"/>
        <v>3.3960531989175591E-3</v>
      </c>
      <c r="H242">
        <f t="shared" si="107"/>
        <v>0.02</v>
      </c>
      <c r="I242">
        <f t="shared" si="108"/>
        <v>1.5968203469534668</v>
      </c>
      <c r="J242">
        <f t="shared" si="109"/>
        <v>3.3160484173780327E-5</v>
      </c>
      <c r="K242">
        <f t="shared" si="110"/>
        <v>1.3632521037744054E-3</v>
      </c>
      <c r="L242">
        <f t="shared" si="111"/>
        <v>0</v>
      </c>
      <c r="M242">
        <f t="shared" si="112"/>
        <v>0.40005922979636827</v>
      </c>
      <c r="N242">
        <f t="shared" si="113"/>
        <v>116.62</v>
      </c>
      <c r="O242">
        <f t="shared" si="114"/>
        <v>2.3324000000000003</v>
      </c>
      <c r="P242">
        <f t="shared" si="115"/>
        <v>7.984101734767334</v>
      </c>
      <c r="Q242">
        <f t="shared" si="116"/>
        <v>399.20508673836667</v>
      </c>
      <c r="R242">
        <f t="shared" si="117"/>
        <v>46.817757014858991</v>
      </c>
      <c r="S242">
        <f t="shared" si="118"/>
        <v>0.93635514029717981</v>
      </c>
      <c r="T242">
        <f t="shared" si="119"/>
        <v>3.2052626907927557</v>
      </c>
      <c r="U242">
        <f t="shared" si="120"/>
        <v>33.160484173780326</v>
      </c>
      <c r="V242">
        <f t="shared" si="121"/>
        <v>1.3237833960880211E-2</v>
      </c>
      <c r="W242">
        <f t="shared" si="122"/>
        <v>9.502417176027846</v>
      </c>
      <c r="X242">
        <f t="shared" si="123"/>
        <v>-9.6526209466076551</v>
      </c>
      <c r="Y242">
        <f t="shared" si="124"/>
        <v>0.99673694261856227</v>
      </c>
      <c r="Z242">
        <f t="shared" si="125"/>
        <v>0.53740965064802171</v>
      </c>
      <c r="AA242">
        <f t="shared" si="126"/>
        <v>5.1874116507541999</v>
      </c>
      <c r="AB242">
        <f t="shared" si="127"/>
        <v>25.242682763799042</v>
      </c>
      <c r="AC242">
        <f t="shared" si="128"/>
        <v>0.50485365527598081</v>
      </c>
      <c r="AD242">
        <f t="shared" si="129"/>
        <v>1.7225391028940729</v>
      </c>
      <c r="AE242">
        <f t="shared" si="130"/>
        <v>17.820764215150536</v>
      </c>
      <c r="AF242">
        <f t="shared" si="131"/>
        <v>7.1141397242531516E-3</v>
      </c>
      <c r="AG242">
        <f t="shared" si="94"/>
        <v>5226.314753149717</v>
      </c>
      <c r="AH242">
        <f t="shared" si="95"/>
        <v>13063.852459571879</v>
      </c>
      <c r="AI242">
        <f t="shared" si="96"/>
        <v>5226.314753149717</v>
      </c>
      <c r="AK242" t="b">
        <f t="shared" si="132"/>
        <v>1</v>
      </c>
      <c r="AL242" t="b">
        <f t="shared" si="133"/>
        <v>1</v>
      </c>
      <c r="AM242">
        <f t="shared" si="134"/>
        <v>5226.314753149717</v>
      </c>
      <c r="AN242" t="b">
        <f t="shared" si="135"/>
        <v>1</v>
      </c>
      <c r="AO242">
        <f t="shared" si="136"/>
        <v>-5.1874116507541999</v>
      </c>
      <c r="AP242">
        <f>SUM(AO243:$AO$532)</f>
        <v>2808.6719856667964</v>
      </c>
      <c r="AQ242" t="b">
        <f t="shared" si="97"/>
        <v>1</v>
      </c>
      <c r="AR242" t="b">
        <f t="shared" si="137"/>
        <v>1</v>
      </c>
      <c r="AS242" t="b">
        <f t="shared" si="138"/>
        <v>1</v>
      </c>
      <c r="AT242" t="b">
        <f t="shared" si="140"/>
        <v>1</v>
      </c>
      <c r="AU242">
        <f t="shared" si="98"/>
        <v>13063.852459571877</v>
      </c>
      <c r="AV242" t="b">
        <f t="shared" si="99"/>
        <v>1</v>
      </c>
      <c r="AW242" t="b">
        <f t="shared" si="100"/>
        <v>1</v>
      </c>
      <c r="AX242" t="b">
        <f t="shared" si="139"/>
        <v>1</v>
      </c>
    </row>
    <row r="243" spans="1:50" x14ac:dyDescent="0.35">
      <c r="A243">
        <v>191</v>
      </c>
      <c r="B243">
        <f t="shared" si="101"/>
        <v>15</v>
      </c>
      <c r="C243">
        <f t="shared" si="102"/>
        <v>45</v>
      </c>
      <c r="D243">
        <f t="shared" si="103"/>
        <v>9.9075723146069272E-4</v>
      </c>
      <c r="E243">
        <f t="shared" si="104"/>
        <v>8.2600618033001894E-5</v>
      </c>
      <c r="F243">
        <f t="shared" si="105"/>
        <v>0.04</v>
      </c>
      <c r="G243">
        <f t="shared" si="106"/>
        <v>3.3960531989175591E-3</v>
      </c>
      <c r="H243">
        <f t="shared" si="107"/>
        <v>0.02</v>
      </c>
      <c r="I243">
        <f t="shared" si="108"/>
        <v>1.6007585367069574</v>
      </c>
      <c r="J243">
        <f t="shared" si="109"/>
        <v>3.3045139630986745E-5</v>
      </c>
      <c r="K243">
        <f t="shared" si="110"/>
        <v>1.3585102040542989E-3</v>
      </c>
      <c r="L243">
        <f t="shared" si="111"/>
        <v>0</v>
      </c>
      <c r="M243">
        <f t="shared" si="112"/>
        <v>0.39866767445268297</v>
      </c>
      <c r="N243">
        <f t="shared" si="113"/>
        <v>116.62</v>
      </c>
      <c r="O243">
        <f t="shared" si="114"/>
        <v>2.3324000000000003</v>
      </c>
      <c r="P243">
        <f t="shared" si="115"/>
        <v>8.0037926835347868</v>
      </c>
      <c r="Q243">
        <f t="shared" si="116"/>
        <v>400.18963417673939</v>
      </c>
      <c r="R243">
        <f t="shared" si="117"/>
        <v>46.654907378852471</v>
      </c>
      <c r="S243">
        <f t="shared" si="118"/>
        <v>0.93309814757704945</v>
      </c>
      <c r="T243">
        <f t="shared" si="119"/>
        <v>3.2019911364247342</v>
      </c>
      <c r="U243">
        <f t="shared" si="120"/>
        <v>33.045139630986746</v>
      </c>
      <c r="V243">
        <f t="shared" si="121"/>
        <v>1.3224322340243858E-2</v>
      </c>
      <c r="W243">
        <f t="shared" si="122"/>
        <v>9.461454141523701</v>
      </c>
      <c r="X243">
        <f t="shared" si="123"/>
        <v>-9.6111354473182331</v>
      </c>
      <c r="Y243">
        <f t="shared" si="124"/>
        <v>0.99673694261856227</v>
      </c>
      <c r="Z243">
        <f t="shared" si="125"/>
        <v>0.53565605212061884</v>
      </c>
      <c r="AA243">
        <f t="shared" si="126"/>
        <v>5.1482628701070254</v>
      </c>
      <c r="AB243">
        <f t="shared" si="127"/>
        <v>25.072797475484915</v>
      </c>
      <c r="AC243">
        <f t="shared" si="128"/>
        <v>0.5014559495096983</v>
      </c>
      <c r="AD243">
        <f t="shared" si="129"/>
        <v>1.7151659310624869</v>
      </c>
      <c r="AE243">
        <f t="shared" si="130"/>
        <v>17.700829036508964</v>
      </c>
      <c r="AF243">
        <f t="shared" si="131"/>
        <v>7.0836882967455278E-3</v>
      </c>
      <c r="AG243">
        <f t="shared" si="94"/>
        <v>5253.0354831187142</v>
      </c>
      <c r="AH243">
        <f t="shared" si="95"/>
        <v>13176.477100458231</v>
      </c>
      <c r="AI243">
        <f t="shared" si="96"/>
        <v>5253.0354831187142</v>
      </c>
      <c r="AK243" t="b">
        <f t="shared" si="132"/>
        <v>1</v>
      </c>
      <c r="AL243" t="b">
        <f t="shared" si="133"/>
        <v>1</v>
      </c>
      <c r="AM243">
        <f t="shared" si="134"/>
        <v>5253.0354831187151</v>
      </c>
      <c r="AN243" t="b">
        <f t="shared" si="135"/>
        <v>1</v>
      </c>
      <c r="AO243">
        <f t="shared" si="136"/>
        <v>-5.1482628701070183</v>
      </c>
      <c r="AP243">
        <f>SUM(AO244:$AO$532)</f>
        <v>2813.8202485369034</v>
      </c>
      <c r="AQ243" t="b">
        <f t="shared" si="97"/>
        <v>1</v>
      </c>
      <c r="AR243" t="b">
        <f t="shared" si="137"/>
        <v>1</v>
      </c>
      <c r="AS243" t="b">
        <f t="shared" si="138"/>
        <v>1</v>
      </c>
      <c r="AT243" t="b">
        <f t="shared" si="140"/>
        <v>1</v>
      </c>
      <c r="AU243">
        <f t="shared" si="98"/>
        <v>13176.477100458231</v>
      </c>
      <c r="AV243" t="b">
        <f t="shared" si="99"/>
        <v>1</v>
      </c>
      <c r="AW243" t="b">
        <f t="shared" si="100"/>
        <v>1</v>
      </c>
      <c r="AX243" t="b">
        <f t="shared" si="139"/>
        <v>1</v>
      </c>
    </row>
    <row r="244" spans="1:50" x14ac:dyDescent="0.35">
      <c r="A244">
        <v>192</v>
      </c>
      <c r="B244">
        <f t="shared" si="101"/>
        <v>15</v>
      </c>
      <c r="C244">
        <f t="shared" si="102"/>
        <v>45</v>
      </c>
      <c r="D244">
        <f t="shared" si="103"/>
        <v>9.9075723146069272E-4</v>
      </c>
      <c r="E244">
        <f t="shared" si="104"/>
        <v>8.2600618033001894E-5</v>
      </c>
      <c r="F244">
        <f t="shared" si="105"/>
        <v>0.04</v>
      </c>
      <c r="G244">
        <f t="shared" si="106"/>
        <v>3.3960531989175591E-3</v>
      </c>
      <c r="H244">
        <f t="shared" si="107"/>
        <v>0.02</v>
      </c>
      <c r="I244">
        <f t="shared" si="108"/>
        <v>1.6047064390987944</v>
      </c>
      <c r="J244">
        <f t="shared" si="109"/>
        <v>3.2930196299571214E-5</v>
      </c>
      <c r="K244">
        <f t="shared" si="110"/>
        <v>1.3537847984315739E-3</v>
      </c>
      <c r="L244">
        <f t="shared" si="111"/>
        <v>0</v>
      </c>
      <c r="M244">
        <f t="shared" si="112"/>
        <v>0.39728095945795183</v>
      </c>
      <c r="N244">
        <f t="shared" si="113"/>
        <v>116.62</v>
      </c>
      <c r="O244">
        <f t="shared" si="114"/>
        <v>2.3324000000000003</v>
      </c>
      <c r="P244">
        <f t="shared" si="115"/>
        <v>8.0235321954939725</v>
      </c>
      <c r="Q244">
        <f t="shared" si="116"/>
        <v>401.17660977469859</v>
      </c>
      <c r="R244">
        <f t="shared" si="117"/>
        <v>46.49262419467189</v>
      </c>
      <c r="S244">
        <f t="shared" si="118"/>
        <v>0.92985248389343778</v>
      </c>
      <c r="T244">
        <f t="shared" si="119"/>
        <v>3.1987229212738115</v>
      </c>
      <c r="U244">
        <f t="shared" si="120"/>
        <v>32.930196299571215</v>
      </c>
      <c r="V244">
        <f t="shared" si="121"/>
        <v>1.3210824510677304E-2</v>
      </c>
      <c r="W244">
        <f t="shared" si="122"/>
        <v>9.4206416654227443</v>
      </c>
      <c r="X244">
        <f t="shared" si="123"/>
        <v>-9.5698023237595677</v>
      </c>
      <c r="Y244">
        <f t="shared" si="124"/>
        <v>0.99673694261856227</v>
      </c>
      <c r="Z244">
        <f t="shared" si="125"/>
        <v>0.53390817568583471</v>
      </c>
      <c r="AA244">
        <f t="shared" si="126"/>
        <v>5.1093957003525396</v>
      </c>
      <c r="AB244">
        <f t="shared" si="127"/>
        <v>24.904055528845511</v>
      </c>
      <c r="AC244">
        <f t="shared" si="128"/>
        <v>0.49808111057691018</v>
      </c>
      <c r="AD244">
        <f t="shared" si="129"/>
        <v>1.7078243194217646</v>
      </c>
      <c r="AE244">
        <f t="shared" si="130"/>
        <v>17.581701031280492</v>
      </c>
      <c r="AF244">
        <f t="shared" si="131"/>
        <v>7.0533672138014293E-3</v>
      </c>
      <c r="AG244">
        <f t="shared" ref="AG244:AG307" si="141">(AG245+X245)*Y245</f>
        <v>5279.8023566808615</v>
      </c>
      <c r="AH244">
        <f t="shared" ref="AH244:AH307" si="142">IF(M244&gt;0,AG244/M244,0)</f>
        <v>13289.8449598103</v>
      </c>
      <c r="AI244">
        <f t="shared" ref="AI244:AI307" si="143">IF(AG244&gt;0,AG244,0)</f>
        <v>5279.8023566808615</v>
      </c>
      <c r="AK244" t="b">
        <f t="shared" si="132"/>
        <v>1</v>
      </c>
      <c r="AL244" t="b">
        <f t="shared" si="133"/>
        <v>1</v>
      </c>
      <c r="AM244">
        <f t="shared" si="134"/>
        <v>5279.8023566808624</v>
      </c>
      <c r="AN244" t="b">
        <f t="shared" si="135"/>
        <v>1</v>
      </c>
      <c r="AO244">
        <f t="shared" si="136"/>
        <v>-5.1093957003525396</v>
      </c>
      <c r="AP244">
        <f>SUM(AO245:$AO$532)</f>
        <v>2818.9296442372556</v>
      </c>
      <c r="AQ244" t="b">
        <f t="shared" ref="AQ244:AQ307" si="144">ABS(AG244*Z244-AP244)&lt;=0.000000001*MAX(ABS(AG244*Z244),ABS(AP244),scale_money)</f>
        <v>1</v>
      </c>
      <c r="AR244" t="b">
        <f t="shared" si="137"/>
        <v>1</v>
      </c>
      <c r="AS244" t="b">
        <f t="shared" si="138"/>
        <v>1</v>
      </c>
      <c r="AT244" t="b">
        <f t="shared" si="140"/>
        <v>1</v>
      </c>
      <c r="AU244">
        <f t="shared" ref="AU244:AU307" si="145">-(N245-O245)+v_m*(E245*(sum_assured+Q245)+P245+(1-E245)*(1-G245)*AH245)</f>
        <v>13289.8449598103</v>
      </c>
      <c r="AV244" t="b">
        <f t="shared" ref="AV244:AV307" si="146">ABS(AH244-AU244)&lt;=0.000000001*MAX(ABS(AH244),ABS(AU244),scale_pp)</f>
        <v>1</v>
      </c>
      <c r="AW244" t="b">
        <f t="shared" ref="AW244:AW307" si="147">AND(AI244&gt;=0,AI244&gt;=AG244)</f>
        <v>1</v>
      </c>
      <c r="AX244" t="b">
        <f t="shared" si="139"/>
        <v>1</v>
      </c>
    </row>
    <row r="245" spans="1:50" x14ac:dyDescent="0.35">
      <c r="A245">
        <v>193</v>
      </c>
      <c r="B245">
        <f t="shared" ref="B245:B308" si="148">MIN(INT((dur_m+A245-1)/12),dur_y_last)</f>
        <v>16</v>
      </c>
      <c r="C245">
        <f t="shared" ref="C245:C308" si="149">age_at_entry+B245</f>
        <v>46</v>
      </c>
      <c r="D245">
        <f t="shared" ref="D245:D308" si="150">INDEX(mort_table,MATCH(C245,mort_age,0),MATCH(sex,mort_sex,0))</f>
        <v>1.0747951848647519E-3</v>
      </c>
      <c r="E245">
        <f t="shared" ref="E245:E308" si="151">IF(A245&lt;=rem_m,1-(1-D245)^(1/12),0)</f>
        <v>8.9610417363772399E-5</v>
      </c>
      <c r="F245">
        <f t="shared" ref="F245:F308" si="152">IF(A245&lt;=prem_rem_m,INDEX(lapse_table,MATCH(MIN(B245,5),lapse_key,0)),0)</f>
        <v>0.04</v>
      </c>
      <c r="G245">
        <f t="shared" ref="G245:G308" si="153">1-(1-F245)^(1/12)</f>
        <v>3.3960531989175591E-3</v>
      </c>
      <c r="H245">
        <f t="shared" ref="H245:H308" si="154">INDEX(comm_table,MATCH(MIN(B245,1),comm_key,0))</f>
        <v>0.02</v>
      </c>
      <c r="I245">
        <f t="shared" ref="I245:I308" si="155">(1+e_m)^A245</f>
        <v>1.6086640780829649</v>
      </c>
      <c r="J245">
        <f t="shared" ref="J245:J308" si="156">M244*E245</f>
        <v>3.5600512587707006E-5</v>
      </c>
      <c r="K245">
        <f t="shared" ref="K245:K308" si="157">(M244-J245)*G245</f>
        <v>1.3490663720015577E-3</v>
      </c>
      <c r="L245">
        <f t="shared" ref="L245:L308" si="158">IF(A245=rem_m,M244-J245-K245,0)</f>
        <v>0</v>
      </c>
      <c r="M245">
        <f t="shared" ref="M245:M308" si="159">M244-J245-K245-L245</f>
        <v>0.39589629257336256</v>
      </c>
      <c r="N245">
        <f t="shared" ref="N245:N308" si="160">IF(A245&lt;=prem_rem_m,premium,0)</f>
        <v>116.62</v>
      </c>
      <c r="O245">
        <f t="shared" ref="O245:O308" si="161">N245*H245</f>
        <v>2.3324000000000003</v>
      </c>
      <c r="P245">
        <f t="shared" ref="P245:P308" si="162">maint_base*I245</f>
        <v>8.0433203904148236</v>
      </c>
      <c r="Q245">
        <f t="shared" ref="Q245:Q308" si="163">claim_exp_base*I245</f>
        <v>402.1660195207412</v>
      </c>
      <c r="R245">
        <f t="shared" ref="R245:R308" si="164">M244*N245</f>
        <v>46.330905491986343</v>
      </c>
      <c r="S245">
        <f t="shared" ref="S245:S308" si="165">R245*H245</f>
        <v>0.92661810983972692</v>
      </c>
      <c r="T245">
        <f t="shared" ref="T245:T308" si="166">M244*P245</f>
        <v>3.1954580419317087</v>
      </c>
      <c r="U245">
        <f t="shared" ref="U245:U308" si="167">J245*sum_assured</f>
        <v>35.600512587707009</v>
      </c>
      <c r="V245">
        <f t="shared" ref="V245:V308" si="168">J245*Q245</f>
        <v>1.4317316440296168E-2</v>
      </c>
      <c r="W245">
        <f t="shared" ref="W245:W308" si="169">R245-S245-T245-U245-V245</f>
        <v>6.5939994360676</v>
      </c>
      <c r="X245">
        <f t="shared" ref="X245:X308" si="170">U245+V245+T245-(R245-S245)*(1+i_m)</f>
        <v>-6.7426412579529256</v>
      </c>
      <c r="Y245">
        <f t="shared" ref="Y245:Y308" si="171">v_m</f>
        <v>0.99673694261856227</v>
      </c>
      <c r="Z245">
        <f t="shared" ref="Z245:Z308" si="172">v_m^A245</f>
        <v>0.53216600267215308</v>
      </c>
      <c r="AA245">
        <f t="shared" ref="AA245:AA308" si="173">(R245-S245)*Z244-(T245+U245+V245)*Z245</f>
        <v>3.5882044456971443</v>
      </c>
      <c r="AB245">
        <f t="shared" ref="AB245:AB308" si="174">R245*Z244</f>
        <v>24.73644922909925</v>
      </c>
      <c r="AC245">
        <f t="shared" ref="AC245:AC308" si="175">S245*Z244</f>
        <v>0.494728984581985</v>
      </c>
      <c r="AD245">
        <f t="shared" ref="AD245:AD308" si="176">T245*Z245</f>
        <v>1.7005141328813826</v>
      </c>
      <c r="AE245">
        <f t="shared" ref="AE245:AE308" si="177">U245*Z245</f>
        <v>18.945382476879708</v>
      </c>
      <c r="AF245">
        <f t="shared" ref="AF245:AF308" si="178">V245*Z245</f>
        <v>7.6191890590247115E-3</v>
      </c>
      <c r="AG245">
        <f t="shared" si="141"/>
        <v>5303.8296969560279</v>
      </c>
      <c r="AH245">
        <f t="shared" si="142"/>
        <v>13397.017846468436</v>
      </c>
      <c r="AI245">
        <f t="shared" si="143"/>
        <v>5303.8296969560279</v>
      </c>
      <c r="AK245" t="b">
        <f t="shared" ref="AK245:AK308" si="179">AND(M245&gt;=0,M245&lt;=M244)</f>
        <v>1</v>
      </c>
      <c r="AL245" t="b">
        <f t="shared" ref="AL245:AL308" si="180">AND(D245&gt;=0,D245&lt;=1,E245&gt;=0,E245&lt;=1,F245&gt;=0,F245&lt;=1,G245&gt;=0,G245&lt;=1,J245+K245+L245&lt;=M244+0.000000001*scale_count)</f>
        <v>1</v>
      </c>
      <c r="AM245">
        <f t="shared" ref="AM245:AM308" si="181">(AG244+R245-S245)*(1+i_m)-T245-U245-V245</f>
        <v>5303.8296969560279</v>
      </c>
      <c r="AN245" t="b">
        <f t="shared" ref="AN245:AN308" si="182">ABS(AM245-AG245)&lt;=0.000000001*MAX(ABS(AM245),ABS(AG245),scale_money)</f>
        <v>1</v>
      </c>
      <c r="AO245">
        <f t="shared" ref="AO245:AO308" si="183">(U245+V245+T245)*Z245-(R245-S245)*Z244</f>
        <v>-3.5882044456971443</v>
      </c>
      <c r="AP245">
        <f>SUM(AO246:$AO$532)</f>
        <v>2822.5178486829532</v>
      </c>
      <c r="AQ245" t="b">
        <f t="shared" si="144"/>
        <v>1</v>
      </c>
      <c r="AR245" t="b">
        <f t="shared" ref="AR245:AR308" si="184">IF(A245&lt;&gt;rem_m,L245=0,L245=M244-J245-K245)</f>
        <v>1</v>
      </c>
      <c r="AS245" t="b">
        <f t="shared" ref="AS245:AS308" si="185">IF(A245&gt;prem_rem_m,AND(R245=0,S245=0,F245=0,G245=0,K245=0),R245=M244*premium)</f>
        <v>1</v>
      </c>
      <c r="AT245" t="b">
        <f t="shared" si="140"/>
        <v>1</v>
      </c>
      <c r="AU245">
        <f t="shared" si="145"/>
        <v>13397.017846468438</v>
      </c>
      <c r="AV245" t="b">
        <f t="shared" si="146"/>
        <v>1</v>
      </c>
      <c r="AW245" t="b">
        <f t="shared" si="147"/>
        <v>1</v>
      </c>
      <c r="AX245" t="b">
        <f t="shared" ref="AX245:AX308" si="186">AND(U245=J245*sum_assured,R245=M244*N245,T245=M244*P245)</f>
        <v>1</v>
      </c>
    </row>
    <row r="246" spans="1:50" x14ac:dyDescent="0.35">
      <c r="A246">
        <v>194</v>
      </c>
      <c r="B246">
        <f t="shared" si="148"/>
        <v>16</v>
      </c>
      <c r="C246">
        <f t="shared" si="149"/>
        <v>46</v>
      </c>
      <c r="D246">
        <f t="shared" si="150"/>
        <v>1.0747951848647519E-3</v>
      </c>
      <c r="E246">
        <f t="shared" si="151"/>
        <v>8.9610417363772399E-5</v>
      </c>
      <c r="F246">
        <f t="shared" si="152"/>
        <v>0.04</v>
      </c>
      <c r="G246">
        <f t="shared" si="153"/>
        <v>3.3960531989175591E-3</v>
      </c>
      <c r="H246">
        <f t="shared" si="154"/>
        <v>0.02</v>
      </c>
      <c r="I246">
        <f t="shared" si="155"/>
        <v>1.6126314776725315</v>
      </c>
      <c r="J246">
        <f t="shared" si="156"/>
        <v>3.5476432010269169E-5</v>
      </c>
      <c r="K246">
        <f t="shared" si="157"/>
        <v>1.344364390982955E-3</v>
      </c>
      <c r="L246">
        <f t="shared" si="158"/>
        <v>0</v>
      </c>
      <c r="M246">
        <f t="shared" si="159"/>
        <v>0.39451645175036931</v>
      </c>
      <c r="N246">
        <f t="shared" si="160"/>
        <v>116.62</v>
      </c>
      <c r="O246">
        <f t="shared" si="161"/>
        <v>2.3324000000000003</v>
      </c>
      <c r="P246">
        <f t="shared" si="162"/>
        <v>8.0631573883626579</v>
      </c>
      <c r="Q246">
        <f t="shared" si="163"/>
        <v>403.15786941813286</v>
      </c>
      <c r="R246">
        <f t="shared" si="164"/>
        <v>46.16942563990554</v>
      </c>
      <c r="S246">
        <f t="shared" si="165"/>
        <v>0.92338851279811085</v>
      </c>
      <c r="T246">
        <f t="shared" si="166"/>
        <v>3.1921741164882929</v>
      </c>
      <c r="U246">
        <f t="shared" si="167"/>
        <v>35.476432010269171</v>
      </c>
      <c r="V246">
        <f t="shared" si="168"/>
        <v>1.4302602743817366E-2</v>
      </c>
      <c r="W246">
        <f t="shared" si="169"/>
        <v>6.5631283976061434</v>
      </c>
      <c r="X246">
        <f t="shared" si="170"/>
        <v>-6.7112521493360049</v>
      </c>
      <c r="Y246">
        <f t="shared" si="171"/>
        <v>0.99673694261856227</v>
      </c>
      <c r="Z246">
        <f t="shared" si="172"/>
        <v>0.53042951446898357</v>
      </c>
      <c r="AA246">
        <f t="shared" si="173"/>
        <v>3.5598462190512166</v>
      </c>
      <c r="AB246">
        <f t="shared" si="174"/>
        <v>24.569798688457745</v>
      </c>
      <c r="AC246">
        <f t="shared" si="175"/>
        <v>0.49139597376915489</v>
      </c>
      <c r="AD246">
        <f t="shared" si="176"/>
        <v>1.6932233667093417</v>
      </c>
      <c r="AE246">
        <f t="shared" si="177"/>
        <v>18.817746606298982</v>
      </c>
      <c r="AF246">
        <f t="shared" si="178"/>
        <v>7.5865226290457981E-3</v>
      </c>
      <c r="AG246">
        <f t="shared" si="141"/>
        <v>5327.9043073822977</v>
      </c>
      <c r="AH246">
        <f t="shared" si="142"/>
        <v>13504.897663313504</v>
      </c>
      <c r="AI246">
        <f t="shared" si="143"/>
        <v>5327.9043073822977</v>
      </c>
      <c r="AK246" t="b">
        <f t="shared" si="179"/>
        <v>1</v>
      </c>
      <c r="AL246" t="b">
        <f t="shared" si="180"/>
        <v>1</v>
      </c>
      <c r="AM246">
        <f t="shared" si="181"/>
        <v>5327.9043073822977</v>
      </c>
      <c r="AN246" t="b">
        <f t="shared" si="182"/>
        <v>1</v>
      </c>
      <c r="AO246">
        <f t="shared" si="183"/>
        <v>-3.5598462190512166</v>
      </c>
      <c r="AP246">
        <f>SUM(AO247:$AO$532)</f>
        <v>2826.0776949020042</v>
      </c>
      <c r="AQ246" t="b">
        <f t="shared" si="144"/>
        <v>1</v>
      </c>
      <c r="AR246" t="b">
        <f t="shared" si="184"/>
        <v>1</v>
      </c>
      <c r="AS246" t="b">
        <f t="shared" si="185"/>
        <v>1</v>
      </c>
      <c r="AT246" t="b">
        <f t="shared" ref="AT246:AT309" si="187">AND(C246&gt;=18,C246&lt;=120,OR(B246-B245=0,B246-B245=1))</f>
        <v>1</v>
      </c>
      <c r="AU246">
        <f t="shared" si="145"/>
        <v>13504.897663313506</v>
      </c>
      <c r="AV246" t="b">
        <f t="shared" si="146"/>
        <v>1</v>
      </c>
      <c r="AW246" t="b">
        <f t="shared" si="147"/>
        <v>1</v>
      </c>
      <c r="AX246" t="b">
        <f t="shared" si="186"/>
        <v>1</v>
      </c>
    </row>
    <row r="247" spans="1:50" x14ac:dyDescent="0.35">
      <c r="A247">
        <v>195</v>
      </c>
      <c r="B247">
        <f t="shared" si="148"/>
        <v>16</v>
      </c>
      <c r="C247">
        <f t="shared" si="149"/>
        <v>46</v>
      </c>
      <c r="D247">
        <f t="shared" si="150"/>
        <v>1.0747951848647519E-3</v>
      </c>
      <c r="E247">
        <f t="shared" si="151"/>
        <v>8.9610417363772399E-5</v>
      </c>
      <c r="F247">
        <f t="shared" si="152"/>
        <v>0.04</v>
      </c>
      <c r="G247">
        <f t="shared" si="153"/>
        <v>3.3960531989175591E-3</v>
      </c>
      <c r="H247">
        <f t="shared" si="154"/>
        <v>0.02</v>
      </c>
      <c r="I247">
        <f t="shared" si="155"/>
        <v>1.6166086619397806</v>
      </c>
      <c r="J247">
        <f t="shared" si="156"/>
        <v>3.5352783898225171E-5</v>
      </c>
      <c r="K247">
        <f t="shared" si="157"/>
        <v>1.3396787980575985E-3</v>
      </c>
      <c r="L247">
        <f t="shared" si="158"/>
        <v>0</v>
      </c>
      <c r="M247">
        <f t="shared" si="159"/>
        <v>0.39314142016841352</v>
      </c>
      <c r="N247">
        <f t="shared" si="160"/>
        <v>116.62</v>
      </c>
      <c r="O247">
        <f t="shared" si="161"/>
        <v>2.3324000000000003</v>
      </c>
      <c r="P247">
        <f t="shared" si="162"/>
        <v>8.0830433096989029</v>
      </c>
      <c r="Q247">
        <f t="shared" si="163"/>
        <v>404.15216548494516</v>
      </c>
      <c r="R247">
        <f t="shared" si="164"/>
        <v>46.008508603128071</v>
      </c>
      <c r="S247">
        <f t="shared" si="165"/>
        <v>0.92017017206256146</v>
      </c>
      <c r="T247">
        <f t="shared" si="166"/>
        <v>3.1888935658869726</v>
      </c>
      <c r="U247">
        <f t="shared" si="167"/>
        <v>35.352783898225169</v>
      </c>
      <c r="V247">
        <f t="shared" si="168"/>
        <v>1.4287904168389003E-2</v>
      </c>
      <c r="W247">
        <f t="shared" si="169"/>
        <v>6.5323730627849788</v>
      </c>
      <c r="X247">
        <f t="shared" si="170"/>
        <v>-6.6799805500200051</v>
      </c>
      <c r="Y247">
        <f t="shared" si="171"/>
        <v>0.99673694261856227</v>
      </c>
      <c r="Z247">
        <f t="shared" si="172"/>
        <v>0.52869869252646307</v>
      </c>
      <c r="AA247">
        <f t="shared" si="173"/>
        <v>3.5316969828977847</v>
      </c>
      <c r="AB247">
        <f t="shared" si="174"/>
        <v>24.404270879799277</v>
      </c>
      <c r="AC247">
        <f t="shared" si="175"/>
        <v>0.48808541759598556</v>
      </c>
      <c r="AD247">
        <f t="shared" si="176"/>
        <v>1.6859638588904928</v>
      </c>
      <c r="AE247">
        <f t="shared" si="177"/>
        <v>18.690970624162244</v>
      </c>
      <c r="AF247">
        <f t="shared" si="178"/>
        <v>7.5539962527706676E-3</v>
      </c>
      <c r="AG247">
        <f t="shared" si="141"/>
        <v>5352.0264602191446</v>
      </c>
      <c r="AH247">
        <f t="shared" si="142"/>
        <v>13613.489155954234</v>
      </c>
      <c r="AI247">
        <f t="shared" si="143"/>
        <v>5352.0264602191446</v>
      </c>
      <c r="AK247" t="b">
        <f t="shared" si="179"/>
        <v>1</v>
      </c>
      <c r="AL247" t="b">
        <f t="shared" si="180"/>
        <v>1</v>
      </c>
      <c r="AM247">
        <f t="shared" si="181"/>
        <v>5352.0264602191437</v>
      </c>
      <c r="AN247" t="b">
        <f t="shared" si="182"/>
        <v>1</v>
      </c>
      <c r="AO247">
        <f t="shared" si="183"/>
        <v>-3.5316969828977847</v>
      </c>
      <c r="AP247">
        <f>SUM(AO248:$AO$532)</f>
        <v>2829.6093918849019</v>
      </c>
      <c r="AQ247" t="b">
        <f t="shared" si="144"/>
        <v>1</v>
      </c>
      <c r="AR247" t="b">
        <f t="shared" si="184"/>
        <v>1</v>
      </c>
      <c r="AS247" t="b">
        <f t="shared" si="185"/>
        <v>1</v>
      </c>
      <c r="AT247" t="b">
        <f t="shared" si="187"/>
        <v>1</v>
      </c>
      <c r="AU247">
        <f t="shared" si="145"/>
        <v>13613.489155954234</v>
      </c>
      <c r="AV247" t="b">
        <f t="shared" si="146"/>
        <v>1</v>
      </c>
      <c r="AW247" t="b">
        <f t="shared" si="147"/>
        <v>1</v>
      </c>
      <c r="AX247" t="b">
        <f t="shared" si="186"/>
        <v>1</v>
      </c>
    </row>
    <row r="248" spans="1:50" x14ac:dyDescent="0.35">
      <c r="A248">
        <v>196</v>
      </c>
      <c r="B248">
        <f t="shared" si="148"/>
        <v>16</v>
      </c>
      <c r="C248">
        <f t="shared" si="149"/>
        <v>46</v>
      </c>
      <c r="D248">
        <f t="shared" si="150"/>
        <v>1.0747951848647519E-3</v>
      </c>
      <c r="E248">
        <f t="shared" si="151"/>
        <v>8.9610417363772399E-5</v>
      </c>
      <c r="F248">
        <f t="shared" si="152"/>
        <v>0.04</v>
      </c>
      <c r="G248">
        <f t="shared" si="153"/>
        <v>3.3960531989175591E-3</v>
      </c>
      <c r="H248">
        <f t="shared" si="154"/>
        <v>0.02</v>
      </c>
      <c r="I248">
        <f t="shared" si="155"/>
        <v>1.6205956550163669</v>
      </c>
      <c r="J248">
        <f t="shared" si="156"/>
        <v>3.5229566744277747E-5</v>
      </c>
      <c r="K248">
        <f t="shared" si="157"/>
        <v>1.3350095361070945E-3</v>
      </c>
      <c r="L248">
        <f t="shared" si="158"/>
        <v>0</v>
      </c>
      <c r="M248">
        <f t="shared" si="159"/>
        <v>0.39177118106556214</v>
      </c>
      <c r="N248">
        <f t="shared" si="160"/>
        <v>116.62</v>
      </c>
      <c r="O248">
        <f t="shared" si="161"/>
        <v>2.3324000000000003</v>
      </c>
      <c r="P248">
        <f t="shared" si="162"/>
        <v>8.1029782750818349</v>
      </c>
      <c r="Q248">
        <f t="shared" si="163"/>
        <v>405.14891375409172</v>
      </c>
      <c r="R248">
        <f t="shared" si="164"/>
        <v>45.848152420040385</v>
      </c>
      <c r="S248">
        <f t="shared" si="165"/>
        <v>0.91696304840080778</v>
      </c>
      <c r="T248">
        <f t="shared" si="166"/>
        <v>3.1856163866594742</v>
      </c>
      <c r="U248">
        <f t="shared" si="167"/>
        <v>35.229566744277747</v>
      </c>
      <c r="V248">
        <f t="shared" si="168"/>
        <v>1.4273220698471402E-2</v>
      </c>
      <c r="W248">
        <f t="shared" si="169"/>
        <v>6.5017330200038819</v>
      </c>
      <c r="X248">
        <f t="shared" si="170"/>
        <v>-6.648826042111331</v>
      </c>
      <c r="Y248">
        <f t="shared" si="171"/>
        <v>0.99673694261856227</v>
      </c>
      <c r="Z248">
        <f t="shared" si="172"/>
        <v>0.52697351835525819</v>
      </c>
      <c r="AA248">
        <f t="shared" si="173"/>
        <v>3.5037552523434705</v>
      </c>
      <c r="AB248">
        <f t="shared" si="174"/>
        <v>24.239858239229346</v>
      </c>
      <c r="AC248">
        <f t="shared" si="175"/>
        <v>0.48479716478458695</v>
      </c>
      <c r="AD248">
        <f t="shared" si="176"/>
        <v>1.6787354754081076</v>
      </c>
      <c r="AE248">
        <f t="shared" si="177"/>
        <v>18.565048737363444</v>
      </c>
      <c r="AF248">
        <f t="shared" si="178"/>
        <v>7.5216093297345707E-3</v>
      </c>
      <c r="AG248">
        <f t="shared" si="141"/>
        <v>5376.196428199456</v>
      </c>
      <c r="AH248">
        <f t="shared" si="142"/>
        <v>13722.797102065964</v>
      </c>
      <c r="AI248">
        <f t="shared" si="143"/>
        <v>5376.196428199456</v>
      </c>
      <c r="AK248" t="b">
        <f t="shared" si="179"/>
        <v>1</v>
      </c>
      <c r="AL248" t="b">
        <f t="shared" si="180"/>
        <v>1</v>
      </c>
      <c r="AM248">
        <f t="shared" si="181"/>
        <v>5376.196428199456</v>
      </c>
      <c r="AN248" t="b">
        <f t="shared" si="182"/>
        <v>1</v>
      </c>
      <c r="AO248">
        <f t="shared" si="183"/>
        <v>-3.5037552523434705</v>
      </c>
      <c r="AP248">
        <f>SUM(AO249:$AO$532)</f>
        <v>2833.113147137246</v>
      </c>
      <c r="AQ248" t="b">
        <f t="shared" si="144"/>
        <v>1</v>
      </c>
      <c r="AR248" t="b">
        <f t="shared" si="184"/>
        <v>1</v>
      </c>
      <c r="AS248" t="b">
        <f t="shared" si="185"/>
        <v>1</v>
      </c>
      <c r="AT248" t="b">
        <f t="shared" si="187"/>
        <v>1</v>
      </c>
      <c r="AU248">
        <f t="shared" si="145"/>
        <v>13722.797102065966</v>
      </c>
      <c r="AV248" t="b">
        <f t="shared" si="146"/>
        <v>1</v>
      </c>
      <c r="AW248" t="b">
        <f t="shared" si="147"/>
        <v>1</v>
      </c>
      <c r="AX248" t="b">
        <f t="shared" si="186"/>
        <v>1</v>
      </c>
    </row>
    <row r="249" spans="1:50" x14ac:dyDescent="0.35">
      <c r="A249">
        <v>197</v>
      </c>
      <c r="B249">
        <f t="shared" si="148"/>
        <v>16</v>
      </c>
      <c r="C249">
        <f t="shared" si="149"/>
        <v>46</v>
      </c>
      <c r="D249">
        <f t="shared" si="150"/>
        <v>1.0747951848647519E-3</v>
      </c>
      <c r="E249">
        <f t="shared" si="151"/>
        <v>8.9610417363772399E-5</v>
      </c>
      <c r="F249">
        <f t="shared" si="152"/>
        <v>0.04</v>
      </c>
      <c r="G249">
        <f t="shared" si="153"/>
        <v>3.3960531989175591E-3</v>
      </c>
      <c r="H249">
        <f t="shared" si="154"/>
        <v>0.02</v>
      </c>
      <c r="I249">
        <f t="shared" si="155"/>
        <v>1.6245924810934604</v>
      </c>
      <c r="J249">
        <f t="shared" si="156"/>
        <v>3.5106779046383067E-5</v>
      </c>
      <c r="K249">
        <f t="shared" si="157"/>
        <v>1.3303565482121285E-3</v>
      </c>
      <c r="L249">
        <f t="shared" si="158"/>
        <v>0</v>
      </c>
      <c r="M249">
        <f t="shared" si="159"/>
        <v>0.39040571773830363</v>
      </c>
      <c r="N249">
        <f t="shared" si="160"/>
        <v>116.62</v>
      </c>
      <c r="O249">
        <f t="shared" si="161"/>
        <v>2.3324000000000003</v>
      </c>
      <c r="P249">
        <f t="shared" si="162"/>
        <v>8.1229624054673017</v>
      </c>
      <c r="Q249">
        <f t="shared" si="163"/>
        <v>406.14812027336512</v>
      </c>
      <c r="R249">
        <f t="shared" si="164"/>
        <v>45.688355135865855</v>
      </c>
      <c r="S249">
        <f t="shared" si="165"/>
        <v>0.91376710271731709</v>
      </c>
      <c r="T249">
        <f t="shared" si="166"/>
        <v>3.1823425753410843</v>
      </c>
      <c r="U249">
        <f t="shared" si="167"/>
        <v>35.106779046383068</v>
      </c>
      <c r="V249">
        <f t="shared" si="168"/>
        <v>1.4258552318540844E-2</v>
      </c>
      <c r="W249">
        <f t="shared" si="169"/>
        <v>6.4712078591058493</v>
      </c>
      <c r="X249">
        <f t="shared" si="170"/>
        <v>-6.6177882091815405</v>
      </c>
      <c r="Y249">
        <f t="shared" si="171"/>
        <v>0.99673694261856227</v>
      </c>
      <c r="Z249">
        <f t="shared" si="172"/>
        <v>0.52525397352636682</v>
      </c>
      <c r="AA249">
        <f t="shared" si="173"/>
        <v>3.4760195528285465</v>
      </c>
      <c r="AB249">
        <f t="shared" si="174"/>
        <v>24.07655325381176</v>
      </c>
      <c r="AC249">
        <f t="shared" si="175"/>
        <v>0.48153106507623517</v>
      </c>
      <c r="AD249">
        <f t="shared" si="176"/>
        <v>1.6715380828200359</v>
      </c>
      <c r="AE249">
        <f t="shared" si="177"/>
        <v>18.439975191824903</v>
      </c>
      <c r="AF249">
        <f t="shared" si="178"/>
        <v>7.4893612620471686E-3</v>
      </c>
      <c r="AG249">
        <f t="shared" si="141"/>
        <v>5400.41448453255</v>
      </c>
      <c r="AH249">
        <f t="shared" si="142"/>
        <v>13832.82631160784</v>
      </c>
      <c r="AI249">
        <f t="shared" si="143"/>
        <v>5400.41448453255</v>
      </c>
      <c r="AK249" t="b">
        <f t="shared" si="179"/>
        <v>1</v>
      </c>
      <c r="AL249" t="b">
        <f t="shared" si="180"/>
        <v>1</v>
      </c>
      <c r="AM249">
        <f t="shared" si="181"/>
        <v>5400.4144845325509</v>
      </c>
      <c r="AN249" t="b">
        <f t="shared" si="182"/>
        <v>1</v>
      </c>
      <c r="AO249">
        <f t="shared" si="183"/>
        <v>-3.4760195528285465</v>
      </c>
      <c r="AP249">
        <f>SUM(AO250:$AO$532)</f>
        <v>2836.5891666900743</v>
      </c>
      <c r="AQ249" t="b">
        <f t="shared" si="144"/>
        <v>1</v>
      </c>
      <c r="AR249" t="b">
        <f t="shared" si="184"/>
        <v>1</v>
      </c>
      <c r="AS249" t="b">
        <f t="shared" si="185"/>
        <v>1</v>
      </c>
      <c r="AT249" t="b">
        <f t="shared" si="187"/>
        <v>1</v>
      </c>
      <c r="AU249">
        <f t="shared" si="145"/>
        <v>13832.826311607841</v>
      </c>
      <c r="AV249" t="b">
        <f t="shared" si="146"/>
        <v>1</v>
      </c>
      <c r="AW249" t="b">
        <f t="shared" si="147"/>
        <v>1</v>
      </c>
      <c r="AX249" t="b">
        <f t="shared" si="186"/>
        <v>1</v>
      </c>
    </row>
    <row r="250" spans="1:50" x14ac:dyDescent="0.35">
      <c r="A250">
        <v>198</v>
      </c>
      <c r="B250">
        <f t="shared" si="148"/>
        <v>16</v>
      </c>
      <c r="C250">
        <f t="shared" si="149"/>
        <v>46</v>
      </c>
      <c r="D250">
        <f t="shared" si="150"/>
        <v>1.0747951848647519E-3</v>
      </c>
      <c r="E250">
        <f t="shared" si="151"/>
        <v>8.9610417363772399E-5</v>
      </c>
      <c r="F250">
        <f t="shared" si="152"/>
        <v>0.04</v>
      </c>
      <c r="G250">
        <f t="shared" si="153"/>
        <v>3.3960531989175591E-3</v>
      </c>
      <c r="H250">
        <f t="shared" si="154"/>
        <v>0.02</v>
      </c>
      <c r="I250">
        <f t="shared" si="155"/>
        <v>1.6285991644218929</v>
      </c>
      <c r="J250">
        <f t="shared" si="156"/>
        <v>3.4984419307732506E-5</v>
      </c>
      <c r="K250">
        <f t="shared" si="157"/>
        <v>1.3257197776517695E-3</v>
      </c>
      <c r="L250">
        <f t="shared" si="158"/>
        <v>0</v>
      </c>
      <c r="M250">
        <f t="shared" si="159"/>
        <v>0.38904501354134413</v>
      </c>
      <c r="N250">
        <f t="shared" si="160"/>
        <v>116.62</v>
      </c>
      <c r="O250">
        <f t="shared" si="161"/>
        <v>2.3324000000000003</v>
      </c>
      <c r="P250">
        <f t="shared" si="162"/>
        <v>8.142995822109464</v>
      </c>
      <c r="Q250">
        <f t="shared" si="163"/>
        <v>407.14979110547324</v>
      </c>
      <c r="R250">
        <f t="shared" si="164"/>
        <v>45.529114802640969</v>
      </c>
      <c r="S250">
        <f t="shared" si="165"/>
        <v>0.91058229605281937</v>
      </c>
      <c r="T250">
        <f t="shared" si="166"/>
        <v>3.1790721284706529</v>
      </c>
      <c r="U250">
        <f t="shared" si="167"/>
        <v>34.984419307732509</v>
      </c>
      <c r="V250">
        <f t="shared" si="168"/>
        <v>1.4243899013089575E-2</v>
      </c>
      <c r="W250">
        <f t="shared" si="169"/>
        <v>6.4407971713719041</v>
      </c>
      <c r="X250">
        <f t="shared" si="170"/>
        <v>-6.5868666362620587</v>
      </c>
      <c r="Y250">
        <f t="shared" si="171"/>
        <v>0.99673694261856227</v>
      </c>
      <c r="Z250">
        <f t="shared" si="172"/>
        <v>0.52354003967092211</v>
      </c>
      <c r="AA250">
        <f t="shared" si="173"/>
        <v>3.448488420055714</v>
      </c>
      <c r="AB250">
        <f t="shared" si="174"/>
        <v>23.914348461225295</v>
      </c>
      <c r="AC250">
        <f t="shared" si="175"/>
        <v>0.47828696922450592</v>
      </c>
      <c r="AD250">
        <f t="shared" si="176"/>
        <v>1.6643715482562484</v>
      </c>
      <c r="AE250">
        <f t="shared" si="177"/>
        <v>18.315744272234451</v>
      </c>
      <c r="AF250">
        <f t="shared" si="178"/>
        <v>7.4572514543815244E-3</v>
      </c>
      <c r="AG250">
        <f t="shared" si="141"/>
        <v>5424.6809029071901</v>
      </c>
      <c r="AH250">
        <f t="shared" si="142"/>
        <v>13943.581627041482</v>
      </c>
      <c r="AI250">
        <f t="shared" si="143"/>
        <v>5424.6809029071901</v>
      </c>
      <c r="AK250" t="b">
        <f t="shared" si="179"/>
        <v>1</v>
      </c>
      <c r="AL250" t="b">
        <f t="shared" si="180"/>
        <v>1</v>
      </c>
      <c r="AM250">
        <f t="shared" si="181"/>
        <v>5424.6809029071892</v>
      </c>
      <c r="AN250" t="b">
        <f t="shared" si="182"/>
        <v>1</v>
      </c>
      <c r="AO250">
        <f t="shared" si="183"/>
        <v>-3.448488420055714</v>
      </c>
      <c r="AP250">
        <f>SUM(AO251:$AO$532)</f>
        <v>2840.0376551101303</v>
      </c>
      <c r="AQ250" t="b">
        <f t="shared" si="144"/>
        <v>1</v>
      </c>
      <c r="AR250" t="b">
        <f t="shared" si="184"/>
        <v>1</v>
      </c>
      <c r="AS250" t="b">
        <f t="shared" si="185"/>
        <v>1</v>
      </c>
      <c r="AT250" t="b">
        <f t="shared" si="187"/>
        <v>1</v>
      </c>
      <c r="AU250">
        <f t="shared" si="145"/>
        <v>13943.581627041482</v>
      </c>
      <c r="AV250" t="b">
        <f t="shared" si="146"/>
        <v>1</v>
      </c>
      <c r="AW250" t="b">
        <f t="shared" si="147"/>
        <v>1</v>
      </c>
      <c r="AX250" t="b">
        <f t="shared" si="186"/>
        <v>1</v>
      </c>
    </row>
    <row r="251" spans="1:50" x14ac:dyDescent="0.35">
      <c r="A251">
        <v>199</v>
      </c>
      <c r="B251">
        <f t="shared" si="148"/>
        <v>16</v>
      </c>
      <c r="C251">
        <f t="shared" si="149"/>
        <v>46</v>
      </c>
      <c r="D251">
        <f t="shared" si="150"/>
        <v>1.0747951848647519E-3</v>
      </c>
      <c r="E251">
        <f t="shared" si="151"/>
        <v>8.9610417363772399E-5</v>
      </c>
      <c r="F251">
        <f t="shared" si="152"/>
        <v>0.04</v>
      </c>
      <c r="G251">
        <f t="shared" si="153"/>
        <v>3.3960531989175591E-3</v>
      </c>
      <c r="H251">
        <f t="shared" si="154"/>
        <v>0.02</v>
      </c>
      <c r="I251">
        <f t="shared" si="155"/>
        <v>1.6326157293123058</v>
      </c>
      <c r="J251">
        <f t="shared" si="156"/>
        <v>3.486248603673433E-5</v>
      </c>
      <c r="K251">
        <f t="shared" si="157"/>
        <v>1.3210991679027796E-3</v>
      </c>
      <c r="L251">
        <f t="shared" si="158"/>
        <v>0</v>
      </c>
      <c r="M251">
        <f t="shared" si="159"/>
        <v>0.3876890518874046</v>
      </c>
      <c r="N251">
        <f t="shared" si="160"/>
        <v>116.62</v>
      </c>
      <c r="O251">
        <f t="shared" si="161"/>
        <v>2.3324000000000003</v>
      </c>
      <c r="P251">
        <f t="shared" si="162"/>
        <v>8.1630786465615284</v>
      </c>
      <c r="Q251">
        <f t="shared" si="163"/>
        <v>408.15393232807645</v>
      </c>
      <c r="R251">
        <f t="shared" si="164"/>
        <v>45.370429479191557</v>
      </c>
      <c r="S251">
        <f t="shared" si="165"/>
        <v>0.90740858958383119</v>
      </c>
      <c r="T251">
        <f t="shared" si="166"/>
        <v>3.175805042590587</v>
      </c>
      <c r="U251">
        <f t="shared" si="167"/>
        <v>34.862486036734332</v>
      </c>
      <c r="V251">
        <f t="shared" si="168"/>
        <v>1.4229260766625774E-2</v>
      </c>
      <c r="W251">
        <f t="shared" si="169"/>
        <v>6.41050054951618</v>
      </c>
      <c r="X251">
        <f t="shared" si="170"/>
        <v>-6.556060909839232</v>
      </c>
      <c r="Y251">
        <f t="shared" si="171"/>
        <v>0.99673694261856227</v>
      </c>
      <c r="Z251">
        <f t="shared" si="172"/>
        <v>0.52183169847999578</v>
      </c>
      <c r="AA251">
        <f t="shared" si="173"/>
        <v>3.4211603999197102</v>
      </c>
      <c r="AB251">
        <f t="shared" si="174"/>
        <v>23.753236449422722</v>
      </c>
      <c r="AC251">
        <f t="shared" si="175"/>
        <v>0.47506472898845448</v>
      </c>
      <c r="AD251">
        <f t="shared" si="176"/>
        <v>1.6572357394163815</v>
      </c>
      <c r="AE251">
        <f t="shared" si="177"/>
        <v>18.192350301784213</v>
      </c>
      <c r="AF251">
        <f t="shared" si="178"/>
        <v>7.4252793139630941E-3</v>
      </c>
      <c r="AG251">
        <f t="shared" si="141"/>
        <v>5448.9959574946115</v>
      </c>
      <c r="AH251">
        <f t="shared" si="142"/>
        <v>14055.067923551134</v>
      </c>
      <c r="AI251">
        <f t="shared" si="143"/>
        <v>5448.9959574946115</v>
      </c>
      <c r="AK251" t="b">
        <f t="shared" si="179"/>
        <v>1</v>
      </c>
      <c r="AL251" t="b">
        <f t="shared" si="180"/>
        <v>1</v>
      </c>
      <c r="AM251">
        <f t="shared" si="181"/>
        <v>5448.9959574946106</v>
      </c>
      <c r="AN251" t="b">
        <f t="shared" si="182"/>
        <v>1</v>
      </c>
      <c r="AO251">
        <f t="shared" si="183"/>
        <v>-3.4211603999197102</v>
      </c>
      <c r="AP251">
        <f>SUM(AO252:$AO$532)</f>
        <v>2843.4588155100496</v>
      </c>
      <c r="AQ251" t="b">
        <f t="shared" si="144"/>
        <v>1</v>
      </c>
      <c r="AR251" t="b">
        <f t="shared" si="184"/>
        <v>1</v>
      </c>
      <c r="AS251" t="b">
        <f t="shared" si="185"/>
        <v>1</v>
      </c>
      <c r="AT251" t="b">
        <f t="shared" si="187"/>
        <v>1</v>
      </c>
      <c r="AU251">
        <f t="shared" si="145"/>
        <v>14055.067923551134</v>
      </c>
      <c r="AV251" t="b">
        <f t="shared" si="146"/>
        <v>1</v>
      </c>
      <c r="AW251" t="b">
        <f t="shared" si="147"/>
        <v>1</v>
      </c>
      <c r="AX251" t="b">
        <f t="shared" si="186"/>
        <v>1</v>
      </c>
    </row>
    <row r="252" spans="1:50" x14ac:dyDescent="0.35">
      <c r="A252">
        <v>200</v>
      </c>
      <c r="B252">
        <f t="shared" si="148"/>
        <v>16</v>
      </c>
      <c r="C252">
        <f t="shared" si="149"/>
        <v>46</v>
      </c>
      <c r="D252">
        <f t="shared" si="150"/>
        <v>1.0747951848647519E-3</v>
      </c>
      <c r="E252">
        <f t="shared" si="151"/>
        <v>8.9610417363772399E-5</v>
      </c>
      <c r="F252">
        <f t="shared" si="152"/>
        <v>0.04</v>
      </c>
      <c r="G252">
        <f t="shared" si="153"/>
        <v>3.3960531989175591E-3</v>
      </c>
      <c r="H252">
        <f t="shared" si="154"/>
        <v>0.02</v>
      </c>
      <c r="I252">
        <f t="shared" si="155"/>
        <v>1.636642200135296</v>
      </c>
      <c r="J252">
        <f t="shared" si="156"/>
        <v>3.4740977746995539E-5</v>
      </c>
      <c r="K252">
        <f t="shared" si="157"/>
        <v>1.3164946626389247E-3</v>
      </c>
      <c r="L252">
        <f t="shared" si="158"/>
        <v>0</v>
      </c>
      <c r="M252">
        <f t="shared" si="159"/>
        <v>0.38633781624701868</v>
      </c>
      <c r="N252">
        <f t="shared" si="160"/>
        <v>116.62</v>
      </c>
      <c r="O252">
        <f t="shared" si="161"/>
        <v>2.3324000000000003</v>
      </c>
      <c r="P252">
        <f t="shared" si="162"/>
        <v>8.1832110006764793</v>
      </c>
      <c r="Q252">
        <f t="shared" si="163"/>
        <v>409.16055003382399</v>
      </c>
      <c r="R252">
        <f t="shared" si="164"/>
        <v>45.212297231109126</v>
      </c>
      <c r="S252">
        <f t="shared" si="165"/>
        <v>0.90424594462218255</v>
      </c>
      <c r="T252">
        <f t="shared" si="166"/>
        <v>3.1725413142468439</v>
      </c>
      <c r="U252">
        <f t="shared" si="167"/>
        <v>34.74097774699554</v>
      </c>
      <c r="V252">
        <f t="shared" si="168"/>
        <v>1.4214637563673534E-2</v>
      </c>
      <c r="W252">
        <f t="shared" si="169"/>
        <v>6.3803175876808869</v>
      </c>
      <c r="X252">
        <f t="shared" si="170"/>
        <v>-6.5253706178491697</v>
      </c>
      <c r="Y252">
        <f t="shared" si="171"/>
        <v>0.99673694261856227</v>
      </c>
      <c r="Z252">
        <f t="shared" si="172"/>
        <v>0.52012893170440244</v>
      </c>
      <c r="AA252">
        <f t="shared" si="173"/>
        <v>3.3940340484371845</v>
      </c>
      <c r="AB252">
        <f t="shared" si="174"/>
        <v>23.593209856292084</v>
      </c>
      <c r="AC252">
        <f t="shared" si="175"/>
        <v>0.47186419712584171</v>
      </c>
      <c r="AD252">
        <f t="shared" si="176"/>
        <v>1.6501305245672919</v>
      </c>
      <c r="AE252">
        <f t="shared" si="177"/>
        <v>18.069787641911208</v>
      </c>
      <c r="AF252">
        <f t="shared" si="178"/>
        <v>7.3934442505587845E-3</v>
      </c>
      <c r="AG252">
        <f t="shared" si="141"/>
        <v>5473.3599229515521</v>
      </c>
      <c r="AH252">
        <f t="shared" si="142"/>
        <v>14167.290109265325</v>
      </c>
      <c r="AI252">
        <f t="shared" si="143"/>
        <v>5473.3599229515521</v>
      </c>
      <c r="AK252" t="b">
        <f t="shared" si="179"/>
        <v>1</v>
      </c>
      <c r="AL252" t="b">
        <f t="shared" si="180"/>
        <v>1</v>
      </c>
      <c r="AM252">
        <f t="shared" si="181"/>
        <v>5473.3599229515521</v>
      </c>
      <c r="AN252" t="b">
        <f t="shared" si="182"/>
        <v>1</v>
      </c>
      <c r="AO252">
        <f t="shared" si="183"/>
        <v>-3.3940340484371845</v>
      </c>
      <c r="AP252">
        <f>SUM(AO253:$AO$532)</f>
        <v>2846.8528495584869</v>
      </c>
      <c r="AQ252" t="b">
        <f t="shared" si="144"/>
        <v>1</v>
      </c>
      <c r="AR252" t="b">
        <f t="shared" si="184"/>
        <v>1</v>
      </c>
      <c r="AS252" t="b">
        <f t="shared" si="185"/>
        <v>1</v>
      </c>
      <c r="AT252" t="b">
        <f t="shared" si="187"/>
        <v>1</v>
      </c>
      <c r="AU252">
        <f t="shared" si="145"/>
        <v>14167.290109265326</v>
      </c>
      <c r="AV252" t="b">
        <f t="shared" si="146"/>
        <v>1</v>
      </c>
      <c r="AW252" t="b">
        <f t="shared" si="147"/>
        <v>1</v>
      </c>
      <c r="AX252" t="b">
        <f t="shared" si="186"/>
        <v>1</v>
      </c>
    </row>
    <row r="253" spans="1:50" x14ac:dyDescent="0.35">
      <c r="A253">
        <v>201</v>
      </c>
      <c r="B253">
        <f t="shared" si="148"/>
        <v>16</v>
      </c>
      <c r="C253">
        <f t="shared" si="149"/>
        <v>46</v>
      </c>
      <c r="D253">
        <f t="shared" si="150"/>
        <v>1.0747951848647519E-3</v>
      </c>
      <c r="E253">
        <f t="shared" si="151"/>
        <v>8.9610417363772399E-5</v>
      </c>
      <c r="F253">
        <f t="shared" si="152"/>
        <v>0.04</v>
      </c>
      <c r="G253">
        <f t="shared" si="153"/>
        <v>3.3960531989175591E-3</v>
      </c>
      <c r="H253">
        <f t="shared" si="154"/>
        <v>0.02</v>
      </c>
      <c r="I253">
        <f t="shared" si="155"/>
        <v>1.6406786013215666</v>
      </c>
      <c r="J253">
        <f t="shared" si="156"/>
        <v>3.461989295730375E-5</v>
      </c>
      <c r="K253">
        <f t="shared" si="157"/>
        <v>1.3119062057302881E-3</v>
      </c>
      <c r="L253">
        <f t="shared" si="158"/>
        <v>0</v>
      </c>
      <c r="M253">
        <f t="shared" si="159"/>
        <v>0.38499129014833111</v>
      </c>
      <c r="N253">
        <f t="shared" si="160"/>
        <v>116.62</v>
      </c>
      <c r="O253">
        <f t="shared" si="161"/>
        <v>2.3324000000000003</v>
      </c>
      <c r="P253">
        <f t="shared" si="162"/>
        <v>8.2033930066078327</v>
      </c>
      <c r="Q253">
        <f t="shared" si="163"/>
        <v>410.16965033039168</v>
      </c>
      <c r="R253">
        <f t="shared" si="164"/>
        <v>45.054716130727321</v>
      </c>
      <c r="S253">
        <f t="shared" si="165"/>
        <v>0.90109432261454647</v>
      </c>
      <c r="T253">
        <f t="shared" si="166"/>
        <v>3.1692809399889348</v>
      </c>
      <c r="U253">
        <f t="shared" si="167"/>
        <v>34.619892957303747</v>
      </c>
      <c r="V253">
        <f t="shared" si="168"/>
        <v>1.4200029388772869E-2</v>
      </c>
      <c r="W253">
        <f t="shared" si="169"/>
        <v>6.3502478814313168</v>
      </c>
      <c r="X253">
        <f t="shared" si="170"/>
        <v>-6.4947953496726996</v>
      </c>
      <c r="Y253">
        <f t="shared" si="171"/>
        <v>0.99673694261856227</v>
      </c>
      <c r="Z253">
        <f t="shared" si="172"/>
        <v>0.51843172115450498</v>
      </c>
      <c r="AA253">
        <f t="shared" si="173"/>
        <v>3.3671079316771007</v>
      </c>
      <c r="AB253">
        <f t="shared" si="174"/>
        <v>23.434261369320311</v>
      </c>
      <c r="AC253">
        <f t="shared" si="175"/>
        <v>0.46868522738640622</v>
      </c>
      <c r="AD253">
        <f t="shared" si="176"/>
        <v>1.643055772540631</v>
      </c>
      <c r="AE253">
        <f t="shared" si="177"/>
        <v>17.948050692039708</v>
      </c>
      <c r="AF253">
        <f t="shared" si="178"/>
        <v>7.3617456764660718E-3</v>
      </c>
      <c r="AG253">
        <f t="shared" si="141"/>
        <v>5497.7730744232849</v>
      </c>
      <c r="AH253">
        <f t="shared" si="142"/>
        <v>14280.253125480005</v>
      </c>
      <c r="AI253">
        <f t="shared" si="143"/>
        <v>5497.7730744232849</v>
      </c>
      <c r="AK253" t="b">
        <f t="shared" si="179"/>
        <v>1</v>
      </c>
      <c r="AL253" t="b">
        <f t="shared" si="180"/>
        <v>1</v>
      </c>
      <c r="AM253">
        <f t="shared" si="181"/>
        <v>5497.773074423284</v>
      </c>
      <c r="AN253" t="b">
        <f t="shared" si="182"/>
        <v>1</v>
      </c>
      <c r="AO253">
        <f t="shared" si="183"/>
        <v>-3.3671079316771007</v>
      </c>
      <c r="AP253">
        <f>SUM(AO254:$AO$532)</f>
        <v>2850.2199574901638</v>
      </c>
      <c r="AQ253" t="b">
        <f t="shared" si="144"/>
        <v>1</v>
      </c>
      <c r="AR253" t="b">
        <f t="shared" si="184"/>
        <v>1</v>
      </c>
      <c r="AS253" t="b">
        <f t="shared" si="185"/>
        <v>1</v>
      </c>
      <c r="AT253" t="b">
        <f t="shared" si="187"/>
        <v>1</v>
      </c>
      <c r="AU253">
        <f t="shared" si="145"/>
        <v>14280.253125480005</v>
      </c>
      <c r="AV253" t="b">
        <f t="shared" si="146"/>
        <v>1</v>
      </c>
      <c r="AW253" t="b">
        <f t="shared" si="147"/>
        <v>1</v>
      </c>
      <c r="AX253" t="b">
        <f t="shared" si="186"/>
        <v>1</v>
      </c>
    </row>
    <row r="254" spans="1:50" x14ac:dyDescent="0.35">
      <c r="A254">
        <v>202</v>
      </c>
      <c r="B254">
        <f t="shared" si="148"/>
        <v>16</v>
      </c>
      <c r="C254">
        <f t="shared" si="149"/>
        <v>46</v>
      </c>
      <c r="D254">
        <f t="shared" si="150"/>
        <v>1.0747951848647519E-3</v>
      </c>
      <c r="E254">
        <f t="shared" si="151"/>
        <v>8.9610417363772399E-5</v>
      </c>
      <c r="F254">
        <f t="shared" si="152"/>
        <v>0.04</v>
      </c>
      <c r="G254">
        <f t="shared" si="153"/>
        <v>3.3960531989175591E-3</v>
      </c>
      <c r="H254">
        <f t="shared" si="154"/>
        <v>0.02</v>
      </c>
      <c r="I254">
        <f t="shared" si="155"/>
        <v>1.644724957362071</v>
      </c>
      <c r="J254">
        <f t="shared" si="156"/>
        <v>3.4499230191609151E-5</v>
      </c>
      <c r="K254">
        <f t="shared" si="157"/>
        <v>1.3073337412425857E-3</v>
      </c>
      <c r="L254">
        <f t="shared" si="158"/>
        <v>0</v>
      </c>
      <c r="M254">
        <f t="shared" si="159"/>
        <v>0.38364945717689691</v>
      </c>
      <c r="N254">
        <f t="shared" si="160"/>
        <v>116.62</v>
      </c>
      <c r="O254">
        <f t="shared" si="161"/>
        <v>2.3324000000000003</v>
      </c>
      <c r="P254">
        <f t="shared" si="162"/>
        <v>8.2236247868103547</v>
      </c>
      <c r="Q254">
        <f t="shared" si="163"/>
        <v>411.18123934051778</v>
      </c>
      <c r="R254">
        <f t="shared" si="164"/>
        <v>44.897684257098376</v>
      </c>
      <c r="S254">
        <f t="shared" si="165"/>
        <v>0.89795368514196749</v>
      </c>
      <c r="T254">
        <f t="shared" si="166"/>
        <v>3.1660239163699129</v>
      </c>
      <c r="U254">
        <f t="shared" si="167"/>
        <v>34.499230191609151</v>
      </c>
      <c r="V254">
        <f t="shared" si="168"/>
        <v>1.4185436226479659E-2</v>
      </c>
      <c r="W254">
        <f t="shared" si="169"/>
        <v>6.3202910277508595</v>
      </c>
      <c r="X254">
        <f t="shared" si="170"/>
        <v>-6.4643346961303081</v>
      </c>
      <c r="Y254">
        <f t="shared" si="171"/>
        <v>0.99673694261856227</v>
      </c>
      <c r="Z254">
        <f t="shared" si="172"/>
        <v>0.51674004870002033</v>
      </c>
      <c r="AA254">
        <f t="shared" si="173"/>
        <v>3.3403806256916084</v>
      </c>
      <c r="AB254">
        <f t="shared" si="174"/>
        <v>23.276383725259034</v>
      </c>
      <c r="AC254">
        <f t="shared" si="175"/>
        <v>0.46552767450518068</v>
      </c>
      <c r="AD254">
        <f t="shared" si="176"/>
        <v>1.6360113527304179</v>
      </c>
      <c r="AE254">
        <f t="shared" si="177"/>
        <v>17.827133889325324</v>
      </c>
      <c r="AF254">
        <f t="shared" si="178"/>
        <v>7.3301830065021318E-3</v>
      </c>
      <c r="AG254">
        <f t="shared" si="141"/>
        <v>5522.2356875466567</v>
      </c>
      <c r="AH254">
        <f t="shared" si="142"/>
        <v>14393.961946883217</v>
      </c>
      <c r="AI254">
        <f t="shared" si="143"/>
        <v>5522.2356875466567</v>
      </c>
      <c r="AK254" t="b">
        <f t="shared" si="179"/>
        <v>1</v>
      </c>
      <c r="AL254" t="b">
        <f t="shared" si="180"/>
        <v>1</v>
      </c>
      <c r="AM254">
        <f t="shared" si="181"/>
        <v>5522.2356875466567</v>
      </c>
      <c r="AN254" t="b">
        <f t="shared" si="182"/>
        <v>1</v>
      </c>
      <c r="AO254">
        <f t="shared" si="183"/>
        <v>-3.3403806256916084</v>
      </c>
      <c r="AP254">
        <f>SUM(AO255:$AO$532)</f>
        <v>2853.5603381158553</v>
      </c>
      <c r="AQ254" t="b">
        <f t="shared" si="144"/>
        <v>1</v>
      </c>
      <c r="AR254" t="b">
        <f t="shared" si="184"/>
        <v>1</v>
      </c>
      <c r="AS254" t="b">
        <f t="shared" si="185"/>
        <v>1</v>
      </c>
      <c r="AT254" t="b">
        <f t="shared" si="187"/>
        <v>1</v>
      </c>
      <c r="AU254">
        <f t="shared" si="145"/>
        <v>14393.961946883217</v>
      </c>
      <c r="AV254" t="b">
        <f t="shared" si="146"/>
        <v>1</v>
      </c>
      <c r="AW254" t="b">
        <f t="shared" si="147"/>
        <v>1</v>
      </c>
      <c r="AX254" t="b">
        <f t="shared" si="186"/>
        <v>1</v>
      </c>
    </row>
    <row r="255" spans="1:50" x14ac:dyDescent="0.35">
      <c r="A255">
        <v>203</v>
      </c>
      <c r="B255">
        <f t="shared" si="148"/>
        <v>16</v>
      </c>
      <c r="C255">
        <f t="shared" si="149"/>
        <v>46</v>
      </c>
      <c r="D255">
        <f t="shared" si="150"/>
        <v>1.0747951848647519E-3</v>
      </c>
      <c r="E255">
        <f t="shared" si="151"/>
        <v>8.9610417363772399E-5</v>
      </c>
      <c r="F255">
        <f t="shared" si="152"/>
        <v>0.04</v>
      </c>
      <c r="G255">
        <f t="shared" si="153"/>
        <v>3.3960531989175591E-3</v>
      </c>
      <c r="H255">
        <f t="shared" si="154"/>
        <v>0.02</v>
      </c>
      <c r="I255">
        <f t="shared" si="155"/>
        <v>1.6487812928081664</v>
      </c>
      <c r="J255">
        <f t="shared" si="156"/>
        <v>3.4378987979006456E-5</v>
      </c>
      <c r="K255">
        <f t="shared" si="157"/>
        <v>1.3027772134364842E-3</v>
      </c>
      <c r="L255">
        <f t="shared" si="158"/>
        <v>0</v>
      </c>
      <c r="M255">
        <f t="shared" si="159"/>
        <v>0.38231230097548141</v>
      </c>
      <c r="N255">
        <f t="shared" si="160"/>
        <v>116.62</v>
      </c>
      <c r="O255">
        <f t="shared" si="161"/>
        <v>2.3324000000000003</v>
      </c>
      <c r="P255">
        <f t="shared" si="162"/>
        <v>8.2439064640408315</v>
      </c>
      <c r="Q255">
        <f t="shared" si="163"/>
        <v>412.19532320204161</v>
      </c>
      <c r="R255">
        <f t="shared" si="164"/>
        <v>44.741199695969719</v>
      </c>
      <c r="S255">
        <f t="shared" si="165"/>
        <v>0.89482399391939438</v>
      </c>
      <c r="T255">
        <f t="shared" si="166"/>
        <v>3.1627702399463766</v>
      </c>
      <c r="U255">
        <f t="shared" si="167"/>
        <v>34.378987979006453</v>
      </c>
      <c r="V255">
        <f t="shared" si="168"/>
        <v>1.4170858061365669E-2</v>
      </c>
      <c r="W255">
        <f t="shared" si="169"/>
        <v>6.2904466250361288</v>
      </c>
      <c r="X255">
        <f t="shared" si="170"/>
        <v>-6.4339882494771743</v>
      </c>
      <c r="Y255">
        <f t="shared" si="171"/>
        <v>0.99673694261856227</v>
      </c>
      <c r="Z255">
        <f t="shared" si="172"/>
        <v>0.51505389626982523</v>
      </c>
      <c r="AA255">
        <f t="shared" si="173"/>
        <v>3.3138507164474937</v>
      </c>
      <c r="AB255">
        <f t="shared" si="174"/>
        <v>23.119569709792728</v>
      </c>
      <c r="AC255">
        <f t="shared" si="175"/>
        <v>0.46239139419585457</v>
      </c>
      <c r="AD255">
        <f t="shared" si="176"/>
        <v>1.6289971350906314</v>
      </c>
      <c r="AE255">
        <f t="shared" si="177"/>
        <v>17.707031708400759</v>
      </c>
      <c r="AF255">
        <f t="shared" si="178"/>
        <v>7.2987556579930503E-3</v>
      </c>
      <c r="AG255">
        <f t="shared" si="141"/>
        <v>5546.7480384531336</v>
      </c>
      <c r="AH255">
        <f t="shared" si="142"/>
        <v>14508.421581781276</v>
      </c>
      <c r="AI255">
        <f t="shared" si="143"/>
        <v>5546.7480384531336</v>
      </c>
      <c r="AK255" t="b">
        <f t="shared" si="179"/>
        <v>1</v>
      </c>
      <c r="AL255" t="b">
        <f t="shared" si="180"/>
        <v>1</v>
      </c>
      <c r="AM255">
        <f t="shared" si="181"/>
        <v>5546.7480384531345</v>
      </c>
      <c r="AN255" t="b">
        <f t="shared" si="182"/>
        <v>1</v>
      </c>
      <c r="AO255">
        <f t="shared" si="183"/>
        <v>-3.3138507164474937</v>
      </c>
      <c r="AP255">
        <f>SUM(AO256:$AO$532)</f>
        <v>2856.8741888323029</v>
      </c>
      <c r="AQ255" t="b">
        <f t="shared" si="144"/>
        <v>1</v>
      </c>
      <c r="AR255" t="b">
        <f t="shared" si="184"/>
        <v>1</v>
      </c>
      <c r="AS255" t="b">
        <f t="shared" si="185"/>
        <v>1</v>
      </c>
      <c r="AT255" t="b">
        <f t="shared" si="187"/>
        <v>1</v>
      </c>
      <c r="AU255">
        <f t="shared" si="145"/>
        <v>14508.421581781276</v>
      </c>
      <c r="AV255" t="b">
        <f t="shared" si="146"/>
        <v>1</v>
      </c>
      <c r="AW255" t="b">
        <f t="shared" si="147"/>
        <v>1</v>
      </c>
      <c r="AX255" t="b">
        <f t="shared" si="186"/>
        <v>1</v>
      </c>
    </row>
    <row r="256" spans="1:50" x14ac:dyDescent="0.35">
      <c r="A256">
        <v>204</v>
      </c>
      <c r="B256">
        <f t="shared" si="148"/>
        <v>16</v>
      </c>
      <c r="C256">
        <f t="shared" si="149"/>
        <v>46</v>
      </c>
      <c r="D256">
        <f t="shared" si="150"/>
        <v>1.0747951848647519E-3</v>
      </c>
      <c r="E256">
        <f t="shared" si="151"/>
        <v>8.9610417363772399E-5</v>
      </c>
      <c r="F256">
        <f t="shared" si="152"/>
        <v>0.04</v>
      </c>
      <c r="G256">
        <f t="shared" si="153"/>
        <v>3.3960531989175591E-3</v>
      </c>
      <c r="H256">
        <f t="shared" si="154"/>
        <v>0.02</v>
      </c>
      <c r="I256">
        <f t="shared" si="155"/>
        <v>1.6528476322717589</v>
      </c>
      <c r="J256">
        <f t="shared" si="156"/>
        <v>3.4259164853717061E-5</v>
      </c>
      <c r="K256">
        <f t="shared" si="157"/>
        <v>1.2982365667669226E-3</v>
      </c>
      <c r="L256">
        <f t="shared" si="158"/>
        <v>0</v>
      </c>
      <c r="M256">
        <f t="shared" si="159"/>
        <v>0.38097980524386077</v>
      </c>
      <c r="N256">
        <f t="shared" si="160"/>
        <v>116.62</v>
      </c>
      <c r="O256">
        <f t="shared" si="161"/>
        <v>2.3324000000000003</v>
      </c>
      <c r="P256">
        <f t="shared" si="162"/>
        <v>8.2642381613587936</v>
      </c>
      <c r="Q256">
        <f t="shared" si="163"/>
        <v>413.2119080679397</v>
      </c>
      <c r="R256">
        <f t="shared" si="164"/>
        <v>44.585260539760647</v>
      </c>
      <c r="S256">
        <f t="shared" si="165"/>
        <v>0.89170521079521292</v>
      </c>
      <c r="T256">
        <f t="shared" si="166"/>
        <v>3.1595199072784621</v>
      </c>
      <c r="U256">
        <f t="shared" si="167"/>
        <v>34.25916485371706</v>
      </c>
      <c r="V256">
        <f t="shared" si="168"/>
        <v>1.4156294878018526E-2</v>
      </c>
      <c r="W256">
        <f t="shared" si="169"/>
        <v>6.260714273091887</v>
      </c>
      <c r="X256">
        <f t="shared" si="170"/>
        <v>-6.4037556033980252</v>
      </c>
      <c r="Y256">
        <f t="shared" si="171"/>
        <v>0.99673694261856227</v>
      </c>
      <c r="Z256">
        <f t="shared" si="172"/>
        <v>0.5133732458517638</v>
      </c>
      <c r="AA256">
        <f t="shared" si="173"/>
        <v>3.2875167997578636</v>
      </c>
      <c r="AB256">
        <f t="shared" si="174"/>
        <v>22.963812157209013</v>
      </c>
      <c r="AC256">
        <f t="shared" si="175"/>
        <v>0.45927624314418025</v>
      </c>
      <c r="AD256">
        <f t="shared" si="176"/>
        <v>1.622012990132808</v>
      </c>
      <c r="AE256">
        <f t="shared" si="177"/>
        <v>17.587738661123392</v>
      </c>
      <c r="AF256">
        <f t="shared" si="178"/>
        <v>7.2674630507630691E-3</v>
      </c>
      <c r="AG256">
        <f t="shared" si="141"/>
        <v>5571.3104037718495</v>
      </c>
      <c r="AH256">
        <f t="shared" si="142"/>
        <v>14623.637072326492</v>
      </c>
      <c r="AI256">
        <f t="shared" si="143"/>
        <v>5571.3104037718495</v>
      </c>
      <c r="AK256" t="b">
        <f t="shared" si="179"/>
        <v>1</v>
      </c>
      <c r="AL256" t="b">
        <f t="shared" si="180"/>
        <v>1</v>
      </c>
      <c r="AM256">
        <f t="shared" si="181"/>
        <v>5571.3104037718485</v>
      </c>
      <c r="AN256" t="b">
        <f t="shared" si="182"/>
        <v>1</v>
      </c>
      <c r="AO256">
        <f t="shared" si="183"/>
        <v>-3.2875167997578636</v>
      </c>
      <c r="AP256">
        <f>SUM(AO257:$AO$532)</f>
        <v>2860.1617056320606</v>
      </c>
      <c r="AQ256" t="b">
        <f t="shared" si="144"/>
        <v>1</v>
      </c>
      <c r="AR256" t="b">
        <f t="shared" si="184"/>
        <v>1</v>
      </c>
      <c r="AS256" t="b">
        <f t="shared" si="185"/>
        <v>1</v>
      </c>
      <c r="AT256" t="b">
        <f t="shared" si="187"/>
        <v>1</v>
      </c>
      <c r="AU256">
        <f t="shared" si="145"/>
        <v>14623.63707232649</v>
      </c>
      <c r="AV256" t="b">
        <f t="shared" si="146"/>
        <v>1</v>
      </c>
      <c r="AW256" t="b">
        <f t="shared" si="147"/>
        <v>1</v>
      </c>
      <c r="AX256" t="b">
        <f t="shared" si="186"/>
        <v>1</v>
      </c>
    </row>
    <row r="257" spans="1:50" x14ac:dyDescent="0.35">
      <c r="A257">
        <v>205</v>
      </c>
      <c r="B257">
        <f t="shared" si="148"/>
        <v>17</v>
      </c>
      <c r="C257">
        <f t="shared" si="149"/>
        <v>47</v>
      </c>
      <c r="D257">
        <f t="shared" si="150"/>
        <v>1.1672287684962868E-3</v>
      </c>
      <c r="E257">
        <f t="shared" si="151"/>
        <v>9.7321139869488427E-5</v>
      </c>
      <c r="F257">
        <f t="shared" si="152"/>
        <v>0.04</v>
      </c>
      <c r="G257">
        <f t="shared" si="153"/>
        <v>3.3960531989175591E-3</v>
      </c>
      <c r="H257">
        <f t="shared" si="154"/>
        <v>0.02</v>
      </c>
      <c r="I257">
        <f t="shared" si="155"/>
        <v>1.6569240004254544</v>
      </c>
      <c r="J257">
        <f t="shared" si="156"/>
        <v>3.7077388913588235E-5</v>
      </c>
      <c r="K257">
        <f t="shared" si="157"/>
        <v>1.2937017695361745E-3</v>
      </c>
      <c r="L257">
        <f t="shared" si="158"/>
        <v>0</v>
      </c>
      <c r="M257">
        <f t="shared" si="159"/>
        <v>0.37964902608541101</v>
      </c>
      <c r="N257">
        <f t="shared" si="160"/>
        <v>116.62</v>
      </c>
      <c r="O257">
        <f t="shared" si="161"/>
        <v>2.3324000000000003</v>
      </c>
      <c r="P257">
        <f t="shared" si="162"/>
        <v>8.2846200021272729</v>
      </c>
      <c r="Q257">
        <f t="shared" si="163"/>
        <v>414.23100010636358</v>
      </c>
      <c r="R257">
        <f t="shared" si="164"/>
        <v>44.429864887539047</v>
      </c>
      <c r="S257">
        <f t="shared" si="165"/>
        <v>0.888597297750781</v>
      </c>
      <c r="T257">
        <f t="shared" si="166"/>
        <v>3.1562729149298416</v>
      </c>
      <c r="U257">
        <f t="shared" si="167"/>
        <v>37.077388913588237</v>
      </c>
      <c r="V257">
        <f t="shared" si="168"/>
        <v>1.5358603891008252E-2</v>
      </c>
      <c r="W257">
        <f t="shared" si="169"/>
        <v>3.2922471573791805</v>
      </c>
      <c r="X257">
        <f t="shared" si="170"/>
        <v>-3.4347899372552391</v>
      </c>
      <c r="Y257">
        <f t="shared" si="171"/>
        <v>0.99673694261856227</v>
      </c>
      <c r="Z257">
        <f t="shared" si="172"/>
        <v>0.5116980794924546</v>
      </c>
      <c r="AA257">
        <f t="shared" si="173"/>
        <v>1.7575754143535107</v>
      </c>
      <c r="AB257">
        <f t="shared" si="174"/>
        <v>22.809103950071233</v>
      </c>
      <c r="AC257">
        <f t="shared" si="175"/>
        <v>0.45618207900142466</v>
      </c>
      <c r="AD257">
        <f t="shared" si="176"/>
        <v>1.6150587889236516</v>
      </c>
      <c r="AE257">
        <f t="shared" si="177"/>
        <v>18.972428699677931</v>
      </c>
      <c r="AF257">
        <f t="shared" si="178"/>
        <v>7.8589681147142633E-3</v>
      </c>
      <c r="AG257">
        <f t="shared" si="141"/>
        <v>5592.9842142169109</v>
      </c>
      <c r="AH257">
        <f t="shared" si="142"/>
        <v>14731.98620285315</v>
      </c>
      <c r="AI257">
        <f t="shared" si="143"/>
        <v>5592.9842142169109</v>
      </c>
      <c r="AK257" t="b">
        <f t="shared" si="179"/>
        <v>1</v>
      </c>
      <c r="AL257" t="b">
        <f t="shared" si="180"/>
        <v>1</v>
      </c>
      <c r="AM257">
        <f t="shared" si="181"/>
        <v>5592.9842142169118</v>
      </c>
      <c r="AN257" t="b">
        <f t="shared" si="182"/>
        <v>1</v>
      </c>
      <c r="AO257">
        <f t="shared" si="183"/>
        <v>-1.7575754143535107</v>
      </c>
      <c r="AP257">
        <f>SUM(AO258:$AO$532)</f>
        <v>2861.9192810464142</v>
      </c>
      <c r="AQ257" t="b">
        <f t="shared" si="144"/>
        <v>1</v>
      </c>
      <c r="AR257" t="b">
        <f t="shared" si="184"/>
        <v>1</v>
      </c>
      <c r="AS257" t="b">
        <f t="shared" si="185"/>
        <v>1</v>
      </c>
      <c r="AT257" t="b">
        <f t="shared" si="187"/>
        <v>1</v>
      </c>
      <c r="AU257">
        <f t="shared" si="145"/>
        <v>14731.986202853152</v>
      </c>
      <c r="AV257" t="b">
        <f t="shared" si="146"/>
        <v>1</v>
      </c>
      <c r="AW257" t="b">
        <f t="shared" si="147"/>
        <v>1</v>
      </c>
      <c r="AX257" t="b">
        <f t="shared" si="186"/>
        <v>1</v>
      </c>
    </row>
    <row r="258" spans="1:50" x14ac:dyDescent="0.35">
      <c r="A258">
        <v>206</v>
      </c>
      <c r="B258">
        <f t="shared" si="148"/>
        <v>17</v>
      </c>
      <c r="C258">
        <f t="shared" si="149"/>
        <v>47</v>
      </c>
      <c r="D258">
        <f t="shared" si="150"/>
        <v>1.1672287684962868E-3</v>
      </c>
      <c r="E258">
        <f t="shared" si="151"/>
        <v>9.7321139869488427E-5</v>
      </c>
      <c r="F258">
        <f t="shared" si="152"/>
        <v>0.04</v>
      </c>
      <c r="G258">
        <f t="shared" si="153"/>
        <v>3.3960531989175591E-3</v>
      </c>
      <c r="H258">
        <f t="shared" si="154"/>
        <v>0.02</v>
      </c>
      <c r="I258">
        <f t="shared" si="155"/>
        <v>1.661010422002708</v>
      </c>
      <c r="J258">
        <f t="shared" si="156"/>
        <v>3.6947875968973346E-5</v>
      </c>
      <c r="K258">
        <f t="shared" si="157"/>
        <v>1.2891828125509183E-3</v>
      </c>
      <c r="L258">
        <f t="shared" si="158"/>
        <v>0</v>
      </c>
      <c r="M258">
        <f t="shared" si="159"/>
        <v>0.37832289539689112</v>
      </c>
      <c r="N258">
        <f t="shared" si="160"/>
        <v>116.62</v>
      </c>
      <c r="O258">
        <f t="shared" si="161"/>
        <v>2.3324000000000003</v>
      </c>
      <c r="P258">
        <f t="shared" si="162"/>
        <v>8.3050521100135395</v>
      </c>
      <c r="Q258">
        <f t="shared" si="163"/>
        <v>415.25260550067702</v>
      </c>
      <c r="R258">
        <f t="shared" si="164"/>
        <v>44.274669422080635</v>
      </c>
      <c r="S258">
        <f t="shared" si="165"/>
        <v>0.88549338844161274</v>
      </c>
      <c r="T258">
        <f t="shared" si="166"/>
        <v>3.153004945155228</v>
      </c>
      <c r="U258">
        <f t="shared" si="167"/>
        <v>36.947875968973349</v>
      </c>
      <c r="V258">
        <f t="shared" si="168"/>
        <v>1.5342701763832034E-2</v>
      </c>
      <c r="W258">
        <f t="shared" si="169"/>
        <v>3.2729524177466192</v>
      </c>
      <c r="X258">
        <f t="shared" si="170"/>
        <v>-3.41499728944477</v>
      </c>
      <c r="Y258">
        <f t="shared" si="171"/>
        <v>0.99673694261856227</v>
      </c>
      <c r="Z258">
        <f t="shared" si="172"/>
        <v>0.51002837929709921</v>
      </c>
      <c r="AA258">
        <f t="shared" si="173"/>
        <v>1.7417455328395022</v>
      </c>
      <c r="AB258">
        <f t="shared" si="174"/>
        <v>22.655263313441967</v>
      </c>
      <c r="AC258">
        <f t="shared" si="175"/>
        <v>0.45310526626883935</v>
      </c>
      <c r="AD258">
        <f t="shared" si="176"/>
        <v>1.6081220020932601</v>
      </c>
      <c r="AE258">
        <f t="shared" si="177"/>
        <v>18.844465298925716</v>
      </c>
      <c r="AF258">
        <f t="shared" si="178"/>
        <v>7.8252133146459978E-3</v>
      </c>
      <c r="AG258">
        <f t="shared" si="141"/>
        <v>5614.7091864296481</v>
      </c>
      <c r="AH258">
        <f t="shared" si="142"/>
        <v>14841.050474990067</v>
      </c>
      <c r="AI258">
        <f t="shared" si="143"/>
        <v>5614.7091864296481</v>
      </c>
      <c r="AK258" t="b">
        <f t="shared" si="179"/>
        <v>1</v>
      </c>
      <c r="AL258" t="b">
        <f t="shared" si="180"/>
        <v>1</v>
      </c>
      <c r="AM258">
        <f t="shared" si="181"/>
        <v>5614.7091864296481</v>
      </c>
      <c r="AN258" t="b">
        <f t="shared" si="182"/>
        <v>1</v>
      </c>
      <c r="AO258">
        <f t="shared" si="183"/>
        <v>-1.7417455328395057</v>
      </c>
      <c r="AP258">
        <f>SUM(AO259:$AO$532)</f>
        <v>2863.6610265792538</v>
      </c>
      <c r="AQ258" t="b">
        <f t="shared" si="144"/>
        <v>1</v>
      </c>
      <c r="AR258" t="b">
        <f t="shared" si="184"/>
        <v>1</v>
      </c>
      <c r="AS258" t="b">
        <f t="shared" si="185"/>
        <v>1</v>
      </c>
      <c r="AT258" t="b">
        <f t="shared" si="187"/>
        <v>1</v>
      </c>
      <c r="AU258">
        <f t="shared" si="145"/>
        <v>14841.050474990067</v>
      </c>
      <c r="AV258" t="b">
        <f t="shared" si="146"/>
        <v>1</v>
      </c>
      <c r="AW258" t="b">
        <f t="shared" si="147"/>
        <v>1</v>
      </c>
      <c r="AX258" t="b">
        <f t="shared" si="186"/>
        <v>1</v>
      </c>
    </row>
    <row r="259" spans="1:50" x14ac:dyDescent="0.35">
      <c r="A259">
        <v>207</v>
      </c>
      <c r="B259">
        <f t="shared" si="148"/>
        <v>17</v>
      </c>
      <c r="C259">
        <f t="shared" si="149"/>
        <v>47</v>
      </c>
      <c r="D259">
        <f t="shared" si="150"/>
        <v>1.1672287684962868E-3</v>
      </c>
      <c r="E259">
        <f t="shared" si="151"/>
        <v>9.7321139869488427E-5</v>
      </c>
      <c r="F259">
        <f t="shared" si="152"/>
        <v>0.04</v>
      </c>
      <c r="G259">
        <f t="shared" si="153"/>
        <v>3.3960531989175591E-3</v>
      </c>
      <c r="H259">
        <f t="shared" si="154"/>
        <v>0.02</v>
      </c>
      <c r="I259">
        <f t="shared" si="155"/>
        <v>1.6651069217979748</v>
      </c>
      <c r="J259">
        <f t="shared" si="156"/>
        <v>3.6818815418750682E-5</v>
      </c>
      <c r="K259">
        <f t="shared" si="157"/>
        <v>1.284679640480482E-3</v>
      </c>
      <c r="L259">
        <f t="shared" si="158"/>
        <v>0</v>
      </c>
      <c r="M259">
        <f t="shared" si="159"/>
        <v>0.37700139694099194</v>
      </c>
      <c r="N259">
        <f t="shared" si="160"/>
        <v>116.62</v>
      </c>
      <c r="O259">
        <f t="shared" si="161"/>
        <v>2.3324000000000003</v>
      </c>
      <c r="P259">
        <f t="shared" si="162"/>
        <v>8.3255346089898747</v>
      </c>
      <c r="Q259">
        <f t="shared" si="163"/>
        <v>416.2767304494937</v>
      </c>
      <c r="R259">
        <f t="shared" si="164"/>
        <v>44.120016061185446</v>
      </c>
      <c r="S259">
        <f t="shared" si="165"/>
        <v>0.88240032122370893</v>
      </c>
      <c r="T259">
        <f t="shared" si="166"/>
        <v>3.1497403590000732</v>
      </c>
      <c r="U259">
        <f t="shared" si="167"/>
        <v>36.818815418750681</v>
      </c>
      <c r="V259">
        <f t="shared" si="168"/>
        <v>1.5326816101540941E-2</v>
      </c>
      <c r="W259">
        <f t="shared" si="169"/>
        <v>3.2537331461094476</v>
      </c>
      <c r="X259">
        <f t="shared" si="170"/>
        <v>-3.3952818488447889</v>
      </c>
      <c r="Y259">
        <f t="shared" si="171"/>
        <v>0.99673694261856227</v>
      </c>
      <c r="Z259">
        <f t="shared" si="172"/>
        <v>0.50836412742929105</v>
      </c>
      <c r="AA259">
        <f t="shared" si="173"/>
        <v>1.7260394944644943</v>
      </c>
      <c r="AB259">
        <f t="shared" si="174"/>
        <v>22.5024602862484</v>
      </c>
      <c r="AC259">
        <f t="shared" si="175"/>
        <v>0.45004920572496798</v>
      </c>
      <c r="AD259">
        <f t="shared" si="176"/>
        <v>1.6012150092318942</v>
      </c>
      <c r="AE259">
        <f t="shared" si="177"/>
        <v>18.717364973333318</v>
      </c>
      <c r="AF259">
        <f t="shared" si="178"/>
        <v>7.7916034937290683E-3</v>
      </c>
      <c r="AG259">
        <f t="shared" si="141"/>
        <v>5636.4855651075859</v>
      </c>
      <c r="AH259">
        <f t="shared" si="142"/>
        <v>14950.834694094796</v>
      </c>
      <c r="AI259">
        <f t="shared" si="143"/>
        <v>5636.4855651075859</v>
      </c>
      <c r="AK259" t="b">
        <f t="shared" si="179"/>
        <v>1</v>
      </c>
      <c r="AL259" t="b">
        <f t="shared" si="180"/>
        <v>1</v>
      </c>
      <c r="AM259">
        <f t="shared" si="181"/>
        <v>5636.485565107585</v>
      </c>
      <c r="AN259" t="b">
        <f t="shared" si="182"/>
        <v>1</v>
      </c>
      <c r="AO259">
        <f t="shared" si="183"/>
        <v>-1.7260394944644943</v>
      </c>
      <c r="AP259">
        <f>SUM(AO260:$AO$532)</f>
        <v>2865.3870660737184</v>
      </c>
      <c r="AQ259" t="b">
        <f t="shared" si="144"/>
        <v>1</v>
      </c>
      <c r="AR259" t="b">
        <f t="shared" si="184"/>
        <v>1</v>
      </c>
      <c r="AS259" t="b">
        <f t="shared" si="185"/>
        <v>1</v>
      </c>
      <c r="AT259" t="b">
        <f t="shared" si="187"/>
        <v>1</v>
      </c>
      <c r="AU259">
        <f t="shared" si="145"/>
        <v>14950.834694094798</v>
      </c>
      <c r="AV259" t="b">
        <f t="shared" si="146"/>
        <v>1</v>
      </c>
      <c r="AW259" t="b">
        <f t="shared" si="147"/>
        <v>1</v>
      </c>
      <c r="AX259" t="b">
        <f t="shared" si="186"/>
        <v>1</v>
      </c>
    </row>
    <row r="260" spans="1:50" x14ac:dyDescent="0.35">
      <c r="A260">
        <v>208</v>
      </c>
      <c r="B260">
        <f t="shared" si="148"/>
        <v>17</v>
      </c>
      <c r="C260">
        <f t="shared" si="149"/>
        <v>47</v>
      </c>
      <c r="D260">
        <f t="shared" si="150"/>
        <v>1.1672287684962868E-3</v>
      </c>
      <c r="E260">
        <f t="shared" si="151"/>
        <v>9.7321139869488427E-5</v>
      </c>
      <c r="F260">
        <f t="shared" si="152"/>
        <v>0.04</v>
      </c>
      <c r="G260">
        <f t="shared" si="153"/>
        <v>3.3960531989175591E-3</v>
      </c>
      <c r="H260">
        <f t="shared" si="154"/>
        <v>0.02</v>
      </c>
      <c r="I260">
        <f t="shared" si="155"/>
        <v>1.6692135246668582</v>
      </c>
      <c r="J260">
        <f t="shared" si="156"/>
        <v>3.66902056826868E-5</v>
      </c>
      <c r="K260">
        <f t="shared" si="157"/>
        <v>1.2801921981874665E-3</v>
      </c>
      <c r="L260">
        <f t="shared" si="158"/>
        <v>0</v>
      </c>
      <c r="M260">
        <f t="shared" si="159"/>
        <v>0.37568451453712176</v>
      </c>
      <c r="N260">
        <f t="shared" si="160"/>
        <v>116.62</v>
      </c>
      <c r="O260">
        <f t="shared" si="161"/>
        <v>2.3324000000000003</v>
      </c>
      <c r="P260">
        <f t="shared" si="162"/>
        <v>8.3460676233342905</v>
      </c>
      <c r="Q260">
        <f t="shared" si="163"/>
        <v>417.30338116671459</v>
      </c>
      <c r="R260">
        <f t="shared" si="164"/>
        <v>43.965902911258482</v>
      </c>
      <c r="S260">
        <f t="shared" si="165"/>
        <v>0.87931805822516962</v>
      </c>
      <c r="T260">
        <f t="shared" si="166"/>
        <v>3.1464791529610121</v>
      </c>
      <c r="U260">
        <f t="shared" si="167"/>
        <v>36.690205682686802</v>
      </c>
      <c r="V260">
        <f t="shared" si="168"/>
        <v>1.5310946887087408E-2</v>
      </c>
      <c r="W260">
        <f t="shared" si="169"/>
        <v>3.2345890704984122</v>
      </c>
      <c r="X260">
        <f t="shared" si="170"/>
        <v>-3.375643337410871</v>
      </c>
      <c r="Y260">
        <f t="shared" si="171"/>
        <v>0.99673694261856227</v>
      </c>
      <c r="Z260">
        <f t="shared" si="172"/>
        <v>0.50670530611082476</v>
      </c>
      <c r="AA260">
        <f t="shared" si="173"/>
        <v>1.710456390603742</v>
      </c>
      <c r="AB260">
        <f t="shared" si="174"/>
        <v>22.350687870122844</v>
      </c>
      <c r="AC260">
        <f t="shared" si="175"/>
        <v>0.44701375740245691</v>
      </c>
      <c r="AD260">
        <f t="shared" si="176"/>
        <v>1.5943376823724382</v>
      </c>
      <c r="AE260">
        <f t="shared" si="177"/>
        <v>18.591121901714939</v>
      </c>
      <c r="AF260">
        <f t="shared" si="178"/>
        <v>7.7581380292682045E-3</v>
      </c>
      <c r="AG260">
        <f t="shared" si="141"/>
        <v>5658.3135954712798</v>
      </c>
      <c r="AH260">
        <f t="shared" si="142"/>
        <v>15061.343698030376</v>
      </c>
      <c r="AI260">
        <f t="shared" si="143"/>
        <v>5658.3135954712798</v>
      </c>
      <c r="AK260" t="b">
        <f t="shared" si="179"/>
        <v>1</v>
      </c>
      <c r="AL260" t="b">
        <f t="shared" si="180"/>
        <v>1</v>
      </c>
      <c r="AM260">
        <f t="shared" si="181"/>
        <v>5658.3135954712789</v>
      </c>
      <c r="AN260" t="b">
        <f t="shared" si="182"/>
        <v>1</v>
      </c>
      <c r="AO260">
        <f t="shared" si="183"/>
        <v>-1.710456390603742</v>
      </c>
      <c r="AP260">
        <f>SUM(AO261:$AO$532)</f>
        <v>2867.0975224643221</v>
      </c>
      <c r="AQ260" t="b">
        <f t="shared" si="144"/>
        <v>1</v>
      </c>
      <c r="AR260" t="b">
        <f t="shared" si="184"/>
        <v>1</v>
      </c>
      <c r="AS260" t="b">
        <f t="shared" si="185"/>
        <v>1</v>
      </c>
      <c r="AT260" t="b">
        <f t="shared" si="187"/>
        <v>1</v>
      </c>
      <c r="AU260">
        <f t="shared" si="145"/>
        <v>15061.343698030376</v>
      </c>
      <c r="AV260" t="b">
        <f t="shared" si="146"/>
        <v>1</v>
      </c>
      <c r="AW260" t="b">
        <f t="shared" si="147"/>
        <v>1</v>
      </c>
      <c r="AX260" t="b">
        <f t="shared" si="186"/>
        <v>1</v>
      </c>
    </row>
    <row r="261" spans="1:50" x14ac:dyDescent="0.35">
      <c r="A261">
        <v>209</v>
      </c>
      <c r="B261">
        <f t="shared" si="148"/>
        <v>17</v>
      </c>
      <c r="C261">
        <f t="shared" si="149"/>
        <v>47</v>
      </c>
      <c r="D261">
        <f t="shared" si="150"/>
        <v>1.1672287684962868E-3</v>
      </c>
      <c r="E261">
        <f t="shared" si="151"/>
        <v>9.7321139869488427E-5</v>
      </c>
      <c r="F261">
        <f t="shared" si="152"/>
        <v>0.04</v>
      </c>
      <c r="G261">
        <f t="shared" si="153"/>
        <v>3.3960531989175591E-3</v>
      </c>
      <c r="H261">
        <f t="shared" si="154"/>
        <v>0.02</v>
      </c>
      <c r="I261">
        <f t="shared" si="155"/>
        <v>1.6733302555262648</v>
      </c>
      <c r="J261">
        <f t="shared" si="156"/>
        <v>3.6562045186068083E-5</v>
      </c>
      <c r="K261">
        <f t="shared" si="157"/>
        <v>1.2757204307270694E-3</v>
      </c>
      <c r="L261">
        <f t="shared" si="158"/>
        <v>0</v>
      </c>
      <c r="M261">
        <f t="shared" si="159"/>
        <v>0.37437223206120862</v>
      </c>
      <c r="N261">
        <f t="shared" si="160"/>
        <v>116.62</v>
      </c>
      <c r="O261">
        <f t="shared" si="161"/>
        <v>2.3324000000000003</v>
      </c>
      <c r="P261">
        <f t="shared" si="162"/>
        <v>8.3666512776313233</v>
      </c>
      <c r="Q261">
        <f t="shared" si="163"/>
        <v>418.33256388156622</v>
      </c>
      <c r="R261">
        <f t="shared" si="164"/>
        <v>43.812328085319145</v>
      </c>
      <c r="S261">
        <f t="shared" si="165"/>
        <v>0.87624656170638293</v>
      </c>
      <c r="T261">
        <f t="shared" si="166"/>
        <v>3.1432213235383131</v>
      </c>
      <c r="U261">
        <f t="shared" si="167"/>
        <v>36.562045186068083</v>
      </c>
      <c r="V261">
        <f t="shared" si="168"/>
        <v>1.5295094103441537E-2</v>
      </c>
      <c r="W261">
        <f t="shared" si="169"/>
        <v>3.2155199199029258</v>
      </c>
      <c r="X261">
        <f t="shared" si="170"/>
        <v>-3.356081478078508</v>
      </c>
      <c r="Y261">
        <f t="shared" si="171"/>
        <v>0.99673694261856227</v>
      </c>
      <c r="Z261">
        <f t="shared" si="172"/>
        <v>0.50505189762150626</v>
      </c>
      <c r="AA261">
        <f t="shared" si="173"/>
        <v>1.6949953190759359</v>
      </c>
      <c r="AB261">
        <f t="shared" si="174"/>
        <v>22.199939113899521</v>
      </c>
      <c r="AC261">
        <f t="shared" si="175"/>
        <v>0.44399878227799044</v>
      </c>
      <c r="AD261">
        <f t="shared" si="176"/>
        <v>1.5874898940974076</v>
      </c>
      <c r="AE261">
        <f t="shared" si="177"/>
        <v>18.465730302146945</v>
      </c>
      <c r="AF261">
        <f t="shared" si="178"/>
        <v>7.7248163012426591E-3</v>
      </c>
      <c r="AG261">
        <f t="shared" si="141"/>
        <v>5680.1935232670094</v>
      </c>
      <c r="AH261">
        <f t="shared" si="142"/>
        <v>15172.582357385727</v>
      </c>
      <c r="AI261">
        <f t="shared" si="143"/>
        <v>5680.1935232670094</v>
      </c>
      <c r="AK261" t="b">
        <f t="shared" si="179"/>
        <v>1</v>
      </c>
      <c r="AL261" t="b">
        <f t="shared" si="180"/>
        <v>1</v>
      </c>
      <c r="AM261">
        <f t="shared" si="181"/>
        <v>5680.1935232670094</v>
      </c>
      <c r="AN261" t="b">
        <f t="shared" si="182"/>
        <v>1</v>
      </c>
      <c r="AO261">
        <f t="shared" si="183"/>
        <v>-1.6949953190759359</v>
      </c>
      <c r="AP261">
        <f>SUM(AO262:$AO$532)</f>
        <v>2868.7925177833981</v>
      </c>
      <c r="AQ261" t="b">
        <f t="shared" si="144"/>
        <v>1</v>
      </c>
      <c r="AR261" t="b">
        <f t="shared" si="184"/>
        <v>1</v>
      </c>
      <c r="AS261" t="b">
        <f t="shared" si="185"/>
        <v>1</v>
      </c>
      <c r="AT261" t="b">
        <f t="shared" si="187"/>
        <v>1</v>
      </c>
      <c r="AU261">
        <f t="shared" si="145"/>
        <v>15172.582357385727</v>
      </c>
      <c r="AV261" t="b">
        <f t="shared" si="146"/>
        <v>1</v>
      </c>
      <c r="AW261" t="b">
        <f t="shared" si="147"/>
        <v>1</v>
      </c>
      <c r="AX261" t="b">
        <f t="shared" si="186"/>
        <v>1</v>
      </c>
    </row>
    <row r="262" spans="1:50" x14ac:dyDescent="0.35">
      <c r="A262">
        <v>210</v>
      </c>
      <c r="B262">
        <f t="shared" si="148"/>
        <v>17</v>
      </c>
      <c r="C262">
        <f t="shared" si="149"/>
        <v>47</v>
      </c>
      <c r="D262">
        <f t="shared" si="150"/>
        <v>1.1672287684962868E-3</v>
      </c>
      <c r="E262">
        <f t="shared" si="151"/>
        <v>9.7321139869488427E-5</v>
      </c>
      <c r="F262">
        <f t="shared" si="152"/>
        <v>0.04</v>
      </c>
      <c r="G262">
        <f t="shared" si="153"/>
        <v>3.3960531989175591E-3</v>
      </c>
      <c r="H262">
        <f t="shared" si="154"/>
        <v>0.02</v>
      </c>
      <c r="I262">
        <f t="shared" si="155"/>
        <v>1.6774571393545503</v>
      </c>
      <c r="J262">
        <f t="shared" si="156"/>
        <v>3.643433235968146E-5</v>
      </c>
      <c r="K262">
        <f t="shared" si="157"/>
        <v>1.2712642833464139E-3</v>
      </c>
      <c r="L262">
        <f t="shared" si="158"/>
        <v>0</v>
      </c>
      <c r="M262">
        <f t="shared" si="159"/>
        <v>0.37306453344550256</v>
      </c>
      <c r="N262">
        <f t="shared" si="160"/>
        <v>116.62</v>
      </c>
      <c r="O262">
        <f t="shared" si="161"/>
        <v>2.3324000000000003</v>
      </c>
      <c r="P262">
        <f t="shared" si="162"/>
        <v>8.3872856967727518</v>
      </c>
      <c r="Q262">
        <f t="shared" si="163"/>
        <v>419.36428483863756</v>
      </c>
      <c r="R262">
        <f t="shared" si="164"/>
        <v>43.65928970297815</v>
      </c>
      <c r="S262">
        <f t="shared" si="165"/>
        <v>0.87318579405956298</v>
      </c>
      <c r="T262">
        <f t="shared" si="166"/>
        <v>3.1399668672358643</v>
      </c>
      <c r="U262">
        <f t="shared" si="167"/>
        <v>36.434332359681463</v>
      </c>
      <c r="V262">
        <f t="shared" si="168"/>
        <v>1.5279257733591046E-2</v>
      </c>
      <c r="W262">
        <f t="shared" si="169"/>
        <v>3.1965254242676671</v>
      </c>
      <c r="X262">
        <f t="shared" si="170"/>
        <v>-3.3365959947595911</v>
      </c>
      <c r="Y262">
        <f t="shared" si="171"/>
        <v>0.99673694261856227</v>
      </c>
      <c r="Z262">
        <f t="shared" si="172"/>
        <v>0.50340388429896321</v>
      </c>
      <c r="AA262">
        <f t="shared" si="173"/>
        <v>1.6796553840983464</v>
      </c>
      <c r="AB262">
        <f t="shared" si="174"/>
        <v>22.050207113296203</v>
      </c>
      <c r="AC262">
        <f t="shared" si="175"/>
        <v>0.44100414226592405</v>
      </c>
      <c r="AD262">
        <f t="shared" si="176"/>
        <v>1.5806715175365811</v>
      </c>
      <c r="AE262">
        <f t="shared" si="177"/>
        <v>18.341184431703059</v>
      </c>
      <c r="AF262">
        <f t="shared" si="178"/>
        <v>7.6916376922947062E-3</v>
      </c>
      <c r="AG262">
        <f t="shared" si="141"/>
        <v>5702.1255947694772</v>
      </c>
      <c r="AH262">
        <f t="shared" si="142"/>
        <v>15284.555575697594</v>
      </c>
      <c r="AI262">
        <f t="shared" si="143"/>
        <v>5702.1255947694772</v>
      </c>
      <c r="AK262" t="b">
        <f t="shared" si="179"/>
        <v>1</v>
      </c>
      <c r="AL262" t="b">
        <f t="shared" si="180"/>
        <v>1</v>
      </c>
      <c r="AM262">
        <f t="shared" si="181"/>
        <v>5702.1255947694772</v>
      </c>
      <c r="AN262" t="b">
        <f t="shared" si="182"/>
        <v>1</v>
      </c>
      <c r="AO262">
        <f t="shared" si="183"/>
        <v>-1.6796553840983464</v>
      </c>
      <c r="AP262">
        <f>SUM(AO263:$AO$532)</f>
        <v>2870.4721731674967</v>
      </c>
      <c r="AQ262" t="b">
        <f t="shared" si="144"/>
        <v>1</v>
      </c>
      <c r="AR262" t="b">
        <f t="shared" si="184"/>
        <v>1</v>
      </c>
      <c r="AS262" t="b">
        <f t="shared" si="185"/>
        <v>1</v>
      </c>
      <c r="AT262" t="b">
        <f t="shared" si="187"/>
        <v>1</v>
      </c>
      <c r="AU262">
        <f t="shared" si="145"/>
        <v>15284.555575697594</v>
      </c>
      <c r="AV262" t="b">
        <f t="shared" si="146"/>
        <v>1</v>
      </c>
      <c r="AW262" t="b">
        <f t="shared" si="147"/>
        <v>1</v>
      </c>
      <c r="AX262" t="b">
        <f t="shared" si="186"/>
        <v>1</v>
      </c>
    </row>
    <row r="263" spans="1:50" x14ac:dyDescent="0.35">
      <c r="A263">
        <v>211</v>
      </c>
      <c r="B263">
        <f t="shared" si="148"/>
        <v>17</v>
      </c>
      <c r="C263">
        <f t="shared" si="149"/>
        <v>47</v>
      </c>
      <c r="D263">
        <f t="shared" si="150"/>
        <v>1.1672287684962868E-3</v>
      </c>
      <c r="E263">
        <f t="shared" si="151"/>
        <v>9.7321139869488427E-5</v>
      </c>
      <c r="F263">
        <f t="shared" si="152"/>
        <v>0.04</v>
      </c>
      <c r="G263">
        <f t="shared" si="153"/>
        <v>3.3960531989175591E-3</v>
      </c>
      <c r="H263">
        <f t="shared" si="154"/>
        <v>0.02</v>
      </c>
      <c r="I263">
        <f t="shared" si="155"/>
        <v>1.6815942011916754</v>
      </c>
      <c r="J263">
        <f t="shared" si="156"/>
        <v>3.6307065639795198E-5</v>
      </c>
      <c r="K263">
        <f t="shared" si="157"/>
        <v>1.2668237014838764E-3</v>
      </c>
      <c r="L263">
        <f t="shared" si="158"/>
        <v>0</v>
      </c>
      <c r="M263">
        <f t="shared" si="159"/>
        <v>0.37176140267837887</v>
      </c>
      <c r="N263">
        <f t="shared" si="160"/>
        <v>116.62</v>
      </c>
      <c r="O263">
        <f t="shared" si="161"/>
        <v>2.3324000000000003</v>
      </c>
      <c r="P263">
        <f t="shared" si="162"/>
        <v>8.4079710059583768</v>
      </c>
      <c r="Q263">
        <f t="shared" si="163"/>
        <v>420.39855029791886</v>
      </c>
      <c r="R263">
        <f t="shared" si="164"/>
        <v>43.506785890414513</v>
      </c>
      <c r="S263">
        <f t="shared" si="165"/>
        <v>0.87013571780829024</v>
      </c>
      <c r="T263">
        <f t="shared" si="166"/>
        <v>3.1367157805611745</v>
      </c>
      <c r="U263">
        <f t="shared" si="167"/>
        <v>36.307065639795198</v>
      </c>
      <c r="V263">
        <f t="shared" si="168"/>
        <v>1.5263437760541282E-2</v>
      </c>
      <c r="W263">
        <f t="shared" si="169"/>
        <v>3.1776053144893095</v>
      </c>
      <c r="X263">
        <f t="shared" si="170"/>
        <v>-3.3171866123390714</v>
      </c>
      <c r="Y263">
        <f t="shared" si="171"/>
        <v>0.99673694261856227</v>
      </c>
      <c r="Z263">
        <f t="shared" si="172"/>
        <v>0.50176124853845705</v>
      </c>
      <c r="AA263">
        <f t="shared" si="173"/>
        <v>1.664435696242311</v>
      </c>
      <c r="AB263">
        <f t="shared" si="174"/>
        <v>21.901485010597991</v>
      </c>
      <c r="AC263">
        <f t="shared" si="175"/>
        <v>0.43802970021195986</v>
      </c>
      <c r="AD263">
        <f t="shared" si="176"/>
        <v>1.5738824263646558</v>
      </c>
      <c r="AE263">
        <f t="shared" si="177"/>
        <v>18.217478586191351</v>
      </c>
      <c r="AF263">
        <f t="shared" si="178"/>
        <v>7.6586015877182249E-3</v>
      </c>
      <c r="AG263">
        <f t="shared" si="141"/>
        <v>5724.1100567845078</v>
      </c>
      <c r="AH263">
        <f t="shared" si="142"/>
        <v>15397.268289673941</v>
      </c>
      <c r="AI263">
        <f t="shared" si="143"/>
        <v>5724.1100567845078</v>
      </c>
      <c r="AK263" t="b">
        <f t="shared" si="179"/>
        <v>1</v>
      </c>
      <c r="AL263" t="b">
        <f t="shared" si="180"/>
        <v>1</v>
      </c>
      <c r="AM263">
        <f t="shared" si="181"/>
        <v>5724.1100567845087</v>
      </c>
      <c r="AN263" t="b">
        <f t="shared" si="182"/>
        <v>1</v>
      </c>
      <c r="AO263">
        <f t="shared" si="183"/>
        <v>-1.664435696242311</v>
      </c>
      <c r="AP263">
        <f>SUM(AO264:$AO$532)</f>
        <v>2872.1366088637387</v>
      </c>
      <c r="AQ263" t="b">
        <f t="shared" si="144"/>
        <v>1</v>
      </c>
      <c r="AR263" t="b">
        <f t="shared" si="184"/>
        <v>1</v>
      </c>
      <c r="AS263" t="b">
        <f t="shared" si="185"/>
        <v>1</v>
      </c>
      <c r="AT263" t="b">
        <f t="shared" si="187"/>
        <v>1</v>
      </c>
      <c r="AU263">
        <f t="shared" si="145"/>
        <v>15397.268289673942</v>
      </c>
      <c r="AV263" t="b">
        <f t="shared" si="146"/>
        <v>1</v>
      </c>
      <c r="AW263" t="b">
        <f t="shared" si="147"/>
        <v>1</v>
      </c>
      <c r="AX263" t="b">
        <f t="shared" si="186"/>
        <v>1</v>
      </c>
    </row>
    <row r="264" spans="1:50" x14ac:dyDescent="0.35">
      <c r="A264">
        <v>212</v>
      </c>
      <c r="B264">
        <f t="shared" si="148"/>
        <v>17</v>
      </c>
      <c r="C264">
        <f t="shared" si="149"/>
        <v>47</v>
      </c>
      <c r="D264">
        <f t="shared" si="150"/>
        <v>1.1672287684962868E-3</v>
      </c>
      <c r="E264">
        <f t="shared" si="151"/>
        <v>9.7321139869488427E-5</v>
      </c>
      <c r="F264">
        <f t="shared" si="152"/>
        <v>0.04</v>
      </c>
      <c r="G264">
        <f t="shared" si="153"/>
        <v>3.3960531989175591E-3</v>
      </c>
      <c r="H264">
        <f t="shared" si="154"/>
        <v>0.02</v>
      </c>
      <c r="I264">
        <f t="shared" si="155"/>
        <v>1.6857414661393555</v>
      </c>
      <c r="J264">
        <f t="shared" si="156"/>
        <v>3.6180243468139722E-5</v>
      </c>
      <c r="K264">
        <f t="shared" si="157"/>
        <v>1.2623986307684198E-3</v>
      </c>
      <c r="L264">
        <f t="shared" si="158"/>
        <v>0</v>
      </c>
      <c r="M264">
        <f t="shared" si="159"/>
        <v>0.3704628238041423</v>
      </c>
      <c r="N264">
        <f t="shared" si="160"/>
        <v>116.62</v>
      </c>
      <c r="O264">
        <f t="shared" si="161"/>
        <v>2.3324000000000003</v>
      </c>
      <c r="P264">
        <f t="shared" si="162"/>
        <v>8.4287073306967777</v>
      </c>
      <c r="Q264">
        <f t="shared" si="163"/>
        <v>421.43536653483886</v>
      </c>
      <c r="R264">
        <f t="shared" si="164"/>
        <v>43.354814780352548</v>
      </c>
      <c r="S264">
        <f t="shared" si="165"/>
        <v>0.86709629560705093</v>
      </c>
      <c r="T264">
        <f t="shared" si="166"/>
        <v>3.1334680600253688</v>
      </c>
      <c r="U264">
        <f t="shared" si="167"/>
        <v>36.180243468139722</v>
      </c>
      <c r="V264">
        <f t="shared" si="168"/>
        <v>1.5247634167315173E-2</v>
      </c>
      <c r="W264">
        <f t="shared" si="169"/>
        <v>3.1587593224130912</v>
      </c>
      <c r="X264">
        <f t="shared" si="170"/>
        <v>-3.297853056671471</v>
      </c>
      <c r="Y264">
        <f t="shared" si="171"/>
        <v>0.99673694261856227</v>
      </c>
      <c r="Z264">
        <f t="shared" si="172"/>
        <v>0.50012397279269427</v>
      </c>
      <c r="AA264">
        <f t="shared" si="173"/>
        <v>1.6493353723890642</v>
      </c>
      <c r="AB264">
        <f t="shared" si="174"/>
        <v>21.753765994343247</v>
      </c>
      <c r="AC264">
        <f t="shared" si="175"/>
        <v>0.43507531988686493</v>
      </c>
      <c r="AD264">
        <f t="shared" si="176"/>
        <v>1.567122494798904</v>
      </c>
      <c r="AE264">
        <f t="shared" si="177"/>
        <v>18.094607099892965</v>
      </c>
      <c r="AF264">
        <f t="shared" si="178"/>
        <v>7.6257073754472894E-3</v>
      </c>
      <c r="AG264">
        <f t="shared" si="141"/>
        <v>5746.1471566517603</v>
      </c>
      <c r="AH264">
        <f t="shared" si="142"/>
        <v>15510.725469418911</v>
      </c>
      <c r="AI264">
        <f t="shared" si="143"/>
        <v>5746.1471566517603</v>
      </c>
      <c r="AK264" t="b">
        <f t="shared" si="179"/>
        <v>1</v>
      </c>
      <c r="AL264" t="b">
        <f t="shared" si="180"/>
        <v>1</v>
      </c>
      <c r="AM264">
        <f t="shared" si="181"/>
        <v>5746.1471566517594</v>
      </c>
      <c r="AN264" t="b">
        <f t="shared" si="182"/>
        <v>1</v>
      </c>
      <c r="AO264">
        <f t="shared" si="183"/>
        <v>-1.6493353723890642</v>
      </c>
      <c r="AP264">
        <f>SUM(AO265:$AO$532)</f>
        <v>2873.7859442361282</v>
      </c>
      <c r="AQ264" t="b">
        <f t="shared" si="144"/>
        <v>1</v>
      </c>
      <c r="AR264" t="b">
        <f t="shared" si="184"/>
        <v>1</v>
      </c>
      <c r="AS264" t="b">
        <f t="shared" si="185"/>
        <v>1</v>
      </c>
      <c r="AT264" t="b">
        <f t="shared" si="187"/>
        <v>1</v>
      </c>
      <c r="AU264">
        <f t="shared" si="145"/>
        <v>15510.725469418909</v>
      </c>
      <c r="AV264" t="b">
        <f t="shared" si="146"/>
        <v>1</v>
      </c>
      <c r="AW264" t="b">
        <f t="shared" si="147"/>
        <v>1</v>
      </c>
      <c r="AX264" t="b">
        <f t="shared" si="186"/>
        <v>1</v>
      </c>
    </row>
    <row r="265" spans="1:50" x14ac:dyDescent="0.35">
      <c r="A265">
        <v>213</v>
      </c>
      <c r="B265">
        <f t="shared" si="148"/>
        <v>17</v>
      </c>
      <c r="C265">
        <f t="shared" si="149"/>
        <v>47</v>
      </c>
      <c r="D265">
        <f t="shared" si="150"/>
        <v>1.1672287684962868E-3</v>
      </c>
      <c r="E265">
        <f t="shared" si="151"/>
        <v>9.7321139869488427E-5</v>
      </c>
      <c r="F265">
        <f t="shared" si="152"/>
        <v>0.04</v>
      </c>
      <c r="G265">
        <f t="shared" si="153"/>
        <v>3.3960531989175591E-3</v>
      </c>
      <c r="H265">
        <f t="shared" si="154"/>
        <v>0.02</v>
      </c>
      <c r="I265">
        <f t="shared" si="155"/>
        <v>1.6898989593612135</v>
      </c>
      <c r="J265">
        <f t="shared" si="156"/>
        <v>3.6053864291888582E-5</v>
      </c>
      <c r="K265">
        <f t="shared" si="157"/>
        <v>1.2579890170189277E-3</v>
      </c>
      <c r="L265">
        <f t="shared" si="158"/>
        <v>0</v>
      </c>
      <c r="M265">
        <f t="shared" si="159"/>
        <v>0.36916878092283151</v>
      </c>
      <c r="N265">
        <f t="shared" si="160"/>
        <v>116.62</v>
      </c>
      <c r="O265">
        <f t="shared" si="161"/>
        <v>2.3324000000000003</v>
      </c>
      <c r="P265">
        <f t="shared" si="162"/>
        <v>8.4494947968060679</v>
      </c>
      <c r="Q265">
        <f t="shared" si="163"/>
        <v>422.47473984030336</v>
      </c>
      <c r="R265">
        <f t="shared" si="164"/>
        <v>43.203374512039076</v>
      </c>
      <c r="S265">
        <f t="shared" si="165"/>
        <v>0.86406749024078155</v>
      </c>
      <c r="T265">
        <f t="shared" si="166"/>
        <v>3.1302237021431836</v>
      </c>
      <c r="U265">
        <f t="shared" si="167"/>
        <v>36.05386429188858</v>
      </c>
      <c r="V265">
        <f t="shared" si="168"/>
        <v>1.5231846936953232E-2</v>
      </c>
      <c r="W265">
        <f t="shared" si="169"/>
        <v>3.1399871808295812</v>
      </c>
      <c r="X265">
        <f t="shared" si="170"/>
        <v>-3.2785950545775719</v>
      </c>
      <c r="Y265">
        <f t="shared" si="171"/>
        <v>0.99673694261856227</v>
      </c>
      <c r="Z265">
        <f t="shared" si="172"/>
        <v>0.49849203957163907</v>
      </c>
      <c r="AA265">
        <f t="shared" si="173"/>
        <v>1.6343535356858645</v>
      </c>
      <c r="AB265">
        <f t="shared" si="174"/>
        <v>21.607043299011611</v>
      </c>
      <c r="AC265">
        <f t="shared" si="175"/>
        <v>0.43214086598023227</v>
      </c>
      <c r="AD265">
        <f t="shared" si="176"/>
        <v>1.5603915975968423</v>
      </c>
      <c r="AE265">
        <f t="shared" si="177"/>
        <v>17.972564345302626</v>
      </c>
      <c r="AF265">
        <f t="shared" si="178"/>
        <v>7.5929544460448398E-3</v>
      </c>
      <c r="AG265">
        <f t="shared" si="141"/>
        <v>5768.237142247438</v>
      </c>
      <c r="AH265">
        <f t="shared" si="142"/>
        <v>15624.932118659272</v>
      </c>
      <c r="AI265">
        <f t="shared" si="143"/>
        <v>5768.237142247438</v>
      </c>
      <c r="AK265" t="b">
        <f t="shared" si="179"/>
        <v>1</v>
      </c>
      <c r="AL265" t="b">
        <f t="shared" si="180"/>
        <v>1</v>
      </c>
      <c r="AM265">
        <f t="shared" si="181"/>
        <v>5768.237142247438</v>
      </c>
      <c r="AN265" t="b">
        <f t="shared" si="182"/>
        <v>1</v>
      </c>
      <c r="AO265">
        <f t="shared" si="183"/>
        <v>-1.6343535356858645</v>
      </c>
      <c r="AP265">
        <f>SUM(AO266:$AO$532)</f>
        <v>2875.4202977718137</v>
      </c>
      <c r="AQ265" t="b">
        <f t="shared" si="144"/>
        <v>1</v>
      </c>
      <c r="AR265" t="b">
        <f t="shared" si="184"/>
        <v>1</v>
      </c>
      <c r="AS265" t="b">
        <f t="shared" si="185"/>
        <v>1</v>
      </c>
      <c r="AT265" t="b">
        <f t="shared" si="187"/>
        <v>1</v>
      </c>
      <c r="AU265">
        <f t="shared" si="145"/>
        <v>15624.932118659273</v>
      </c>
      <c r="AV265" t="b">
        <f t="shared" si="146"/>
        <v>1</v>
      </c>
      <c r="AW265" t="b">
        <f t="shared" si="147"/>
        <v>1</v>
      </c>
      <c r="AX265" t="b">
        <f t="shared" si="186"/>
        <v>1</v>
      </c>
    </row>
    <row r="266" spans="1:50" x14ac:dyDescent="0.35">
      <c r="A266">
        <v>214</v>
      </c>
      <c r="B266">
        <f t="shared" si="148"/>
        <v>17</v>
      </c>
      <c r="C266">
        <f t="shared" si="149"/>
        <v>47</v>
      </c>
      <c r="D266">
        <f t="shared" si="150"/>
        <v>1.1672287684962868E-3</v>
      </c>
      <c r="E266">
        <f t="shared" si="151"/>
        <v>9.7321139869488427E-5</v>
      </c>
      <c r="F266">
        <f t="shared" si="152"/>
        <v>0.04</v>
      </c>
      <c r="G266">
        <f t="shared" si="153"/>
        <v>3.3960531989175591E-3</v>
      </c>
      <c r="H266">
        <f t="shared" si="154"/>
        <v>0.02</v>
      </c>
      <c r="I266">
        <f t="shared" si="155"/>
        <v>1.6940667060829337</v>
      </c>
      <c r="J266">
        <f t="shared" si="156"/>
        <v>3.5927926563639416E-5</v>
      </c>
      <c r="K266">
        <f t="shared" si="157"/>
        <v>1.2535948062435405E-3</v>
      </c>
      <c r="L266">
        <f t="shared" si="158"/>
        <v>0</v>
      </c>
      <c r="M266">
        <f t="shared" si="159"/>
        <v>0.36787925819002432</v>
      </c>
      <c r="N266">
        <f t="shared" si="160"/>
        <v>116.62</v>
      </c>
      <c r="O266">
        <f t="shared" si="161"/>
        <v>2.3324000000000003</v>
      </c>
      <c r="P266">
        <f t="shared" si="162"/>
        <v>8.4703335304146687</v>
      </c>
      <c r="Q266">
        <f t="shared" si="163"/>
        <v>423.51667652073343</v>
      </c>
      <c r="R266">
        <f t="shared" si="164"/>
        <v>43.052463231220614</v>
      </c>
      <c r="S266">
        <f t="shared" si="165"/>
        <v>0.86104926462441234</v>
      </c>
      <c r="T266">
        <f t="shared" si="166"/>
        <v>3.1269827034329669</v>
      </c>
      <c r="U266">
        <f t="shared" si="167"/>
        <v>35.927926563639417</v>
      </c>
      <c r="V266">
        <f t="shared" si="168"/>
        <v>1.5216076052513541E-2</v>
      </c>
      <c r="W266">
        <f t="shared" si="169"/>
        <v>3.1212886234713051</v>
      </c>
      <c r="X266">
        <f t="shared" si="170"/>
        <v>-3.2594123338409773</v>
      </c>
      <c r="Y266">
        <f t="shared" si="171"/>
        <v>0.99673694261856227</v>
      </c>
      <c r="Z266">
        <f t="shared" si="172"/>
        <v>0.49686543144232692</v>
      </c>
      <c r="AA266">
        <f t="shared" si="173"/>
        <v>1.6194893155023387</v>
      </c>
      <c r="AB266">
        <f t="shared" si="174"/>
        <v>21.461310204714163</v>
      </c>
      <c r="AC266">
        <f t="shared" si="175"/>
        <v>0.42922620409428325</v>
      </c>
      <c r="AD266">
        <f t="shared" si="176"/>
        <v>1.5536896100539148</v>
      </c>
      <c r="AE266">
        <f t="shared" si="177"/>
        <v>17.851344732870938</v>
      </c>
      <c r="AF266">
        <f t="shared" si="178"/>
        <v>7.5603421926913987E-3</v>
      </c>
      <c r="AG266">
        <f t="shared" si="141"/>
        <v>5790.3802619870121</v>
      </c>
      <c r="AH266">
        <f t="shared" si="142"/>
        <v>15739.893274972435</v>
      </c>
      <c r="AI266">
        <f t="shared" si="143"/>
        <v>5790.3802619870121</v>
      </c>
      <c r="AK266" t="b">
        <f t="shared" si="179"/>
        <v>1</v>
      </c>
      <c r="AL266" t="b">
        <f t="shared" si="180"/>
        <v>1</v>
      </c>
      <c r="AM266">
        <f t="shared" si="181"/>
        <v>5790.3802619870112</v>
      </c>
      <c r="AN266" t="b">
        <f t="shared" si="182"/>
        <v>1</v>
      </c>
      <c r="AO266">
        <f t="shared" si="183"/>
        <v>-1.6194893155023387</v>
      </c>
      <c r="AP266">
        <f>SUM(AO267:$AO$532)</f>
        <v>2877.0397870873162</v>
      </c>
      <c r="AQ266" t="b">
        <f t="shared" si="144"/>
        <v>1</v>
      </c>
      <c r="AR266" t="b">
        <f t="shared" si="184"/>
        <v>1</v>
      </c>
      <c r="AS266" t="b">
        <f t="shared" si="185"/>
        <v>1</v>
      </c>
      <c r="AT266" t="b">
        <f t="shared" si="187"/>
        <v>1</v>
      </c>
      <c r="AU266">
        <f t="shared" si="145"/>
        <v>15739.893274972437</v>
      </c>
      <c r="AV266" t="b">
        <f t="shared" si="146"/>
        <v>1</v>
      </c>
      <c r="AW266" t="b">
        <f t="shared" si="147"/>
        <v>1</v>
      </c>
      <c r="AX266" t="b">
        <f t="shared" si="186"/>
        <v>1</v>
      </c>
    </row>
    <row r="267" spans="1:50" x14ac:dyDescent="0.35">
      <c r="A267">
        <v>215</v>
      </c>
      <c r="B267">
        <f t="shared" si="148"/>
        <v>17</v>
      </c>
      <c r="C267">
        <f t="shared" si="149"/>
        <v>47</v>
      </c>
      <c r="D267">
        <f t="shared" si="150"/>
        <v>1.1672287684962868E-3</v>
      </c>
      <c r="E267">
        <f t="shared" si="151"/>
        <v>9.7321139869488427E-5</v>
      </c>
      <c r="F267">
        <f t="shared" si="152"/>
        <v>0.04</v>
      </c>
      <c r="G267">
        <f t="shared" si="153"/>
        <v>3.3960531989175591E-3</v>
      </c>
      <c r="H267">
        <f t="shared" si="154"/>
        <v>0.02</v>
      </c>
      <c r="I267">
        <f t="shared" si="155"/>
        <v>1.6982447315924121</v>
      </c>
      <c r="J267">
        <f t="shared" si="156"/>
        <v>3.5802428741395001E-5</v>
      </c>
      <c r="K267">
        <f t="shared" si="157"/>
        <v>1.2492159446389945E-3</v>
      </c>
      <c r="L267">
        <f t="shared" si="158"/>
        <v>0</v>
      </c>
      <c r="M267">
        <f t="shared" si="159"/>
        <v>0.36659423981664391</v>
      </c>
      <c r="N267">
        <f t="shared" si="160"/>
        <v>116.62</v>
      </c>
      <c r="O267">
        <f t="shared" si="161"/>
        <v>2.3324000000000003</v>
      </c>
      <c r="P267">
        <f t="shared" si="162"/>
        <v>8.4912236579620597</v>
      </c>
      <c r="Q267">
        <f t="shared" si="163"/>
        <v>424.56118289810303</v>
      </c>
      <c r="R267">
        <f t="shared" si="164"/>
        <v>42.902079090120637</v>
      </c>
      <c r="S267">
        <f t="shared" si="165"/>
        <v>0.85804158180241275</v>
      </c>
      <c r="T267">
        <f t="shared" si="166"/>
        <v>3.1237450604166672</v>
      </c>
      <c r="U267">
        <f t="shared" si="167"/>
        <v>35.802428741394998</v>
      </c>
      <c r="V267">
        <f t="shared" si="168"/>
        <v>1.5200321497071704E-2</v>
      </c>
      <c r="W267">
        <f t="shared" si="169"/>
        <v>3.1026633850094898</v>
      </c>
      <c r="X267">
        <f t="shared" si="170"/>
        <v>-3.2403046232047359</v>
      </c>
      <c r="Y267">
        <f t="shared" si="171"/>
        <v>0.99673694261856227</v>
      </c>
      <c r="Z267">
        <f t="shared" si="172"/>
        <v>0.49524413102867787</v>
      </c>
      <c r="AA267">
        <f t="shared" si="173"/>
        <v>1.6047418473872348</v>
      </c>
      <c r="AB267">
        <f t="shared" si="174"/>
        <v>21.316560036885623</v>
      </c>
      <c r="AC267">
        <f t="shared" si="175"/>
        <v>0.42633120073771247</v>
      </c>
      <c r="AD267">
        <f t="shared" si="176"/>
        <v>1.5470164080011772</v>
      </c>
      <c r="AE267">
        <f t="shared" si="177"/>
        <v>17.730942710748327</v>
      </c>
      <c r="AF267">
        <f t="shared" si="178"/>
        <v>7.5278700111738083E-3</v>
      </c>
      <c r="AG267">
        <f t="shared" si="141"/>
        <v>5812.5767648279434</v>
      </c>
      <c r="AH267">
        <f t="shared" si="142"/>
        <v>15855.614010015997</v>
      </c>
      <c r="AI267">
        <f t="shared" si="143"/>
        <v>5812.5767648279434</v>
      </c>
      <c r="AK267" t="b">
        <f t="shared" si="179"/>
        <v>1</v>
      </c>
      <c r="AL267" t="b">
        <f t="shared" si="180"/>
        <v>1</v>
      </c>
      <c r="AM267">
        <f t="shared" si="181"/>
        <v>5812.5767648279434</v>
      </c>
      <c r="AN267" t="b">
        <f t="shared" si="182"/>
        <v>1</v>
      </c>
      <c r="AO267">
        <f t="shared" si="183"/>
        <v>-1.6047418473872348</v>
      </c>
      <c r="AP267">
        <f>SUM(AO268:$AO$532)</f>
        <v>2878.6445289347034</v>
      </c>
      <c r="AQ267" t="b">
        <f t="shared" si="144"/>
        <v>1</v>
      </c>
      <c r="AR267" t="b">
        <f t="shared" si="184"/>
        <v>1</v>
      </c>
      <c r="AS267" t="b">
        <f t="shared" si="185"/>
        <v>1</v>
      </c>
      <c r="AT267" t="b">
        <f t="shared" si="187"/>
        <v>1</v>
      </c>
      <c r="AU267">
        <f t="shared" si="145"/>
        <v>15855.614010015996</v>
      </c>
      <c r="AV267" t="b">
        <f t="shared" si="146"/>
        <v>1</v>
      </c>
      <c r="AW267" t="b">
        <f t="shared" si="147"/>
        <v>1</v>
      </c>
      <c r="AX267" t="b">
        <f t="shared" si="186"/>
        <v>1</v>
      </c>
    </row>
    <row r="268" spans="1:50" x14ac:dyDescent="0.35">
      <c r="A268">
        <v>216</v>
      </c>
      <c r="B268">
        <f t="shared" si="148"/>
        <v>17</v>
      </c>
      <c r="C268">
        <f t="shared" si="149"/>
        <v>47</v>
      </c>
      <c r="D268">
        <f t="shared" si="150"/>
        <v>1.1672287684962868E-3</v>
      </c>
      <c r="E268">
        <f t="shared" si="151"/>
        <v>9.7321139869488427E-5</v>
      </c>
      <c r="F268">
        <f t="shared" si="152"/>
        <v>0.04</v>
      </c>
      <c r="G268">
        <f t="shared" si="153"/>
        <v>3.3960531989175591E-3</v>
      </c>
      <c r="H268">
        <f t="shared" si="154"/>
        <v>0.02</v>
      </c>
      <c r="I268">
        <f t="shared" si="155"/>
        <v>1.7024330612399119</v>
      </c>
      <c r="J268">
        <f t="shared" si="156"/>
        <v>3.5677369288544383E-5</v>
      </c>
      <c r="K268">
        <f t="shared" si="157"/>
        <v>1.244852378589963E-3</v>
      </c>
      <c r="L268">
        <f t="shared" si="158"/>
        <v>0</v>
      </c>
      <c r="M268">
        <f t="shared" si="159"/>
        <v>0.3653137100687654</v>
      </c>
      <c r="N268">
        <f t="shared" si="160"/>
        <v>116.62</v>
      </c>
      <c r="O268">
        <f t="shared" si="161"/>
        <v>2.3324000000000003</v>
      </c>
      <c r="P268">
        <f t="shared" si="162"/>
        <v>8.5121653061995595</v>
      </c>
      <c r="Q268">
        <f t="shared" si="163"/>
        <v>425.60826530997798</v>
      </c>
      <c r="R268">
        <f t="shared" si="164"/>
        <v>42.752220247417014</v>
      </c>
      <c r="S268">
        <f t="shared" si="165"/>
        <v>0.85504440494834033</v>
      </c>
      <c r="T268">
        <f t="shared" si="166"/>
        <v>3.1205107696198375</v>
      </c>
      <c r="U268">
        <f t="shared" si="167"/>
        <v>35.677369288544384</v>
      </c>
      <c r="V268">
        <f t="shared" si="168"/>
        <v>1.5184583253720858E-2</v>
      </c>
      <c r="W268">
        <f t="shared" si="169"/>
        <v>3.0841112010507383</v>
      </c>
      <c r="X268">
        <f t="shared" si="170"/>
        <v>-3.2212716523680101</v>
      </c>
      <c r="Y268">
        <f t="shared" si="171"/>
        <v>0.99673694261856227</v>
      </c>
      <c r="Z268">
        <f t="shared" si="172"/>
        <v>0.49362812101131093</v>
      </c>
      <c r="AA268">
        <f t="shared" si="173"/>
        <v>1.5901102730254237</v>
      </c>
      <c r="AB268">
        <f t="shared" si="174"/>
        <v>21.172786165978685</v>
      </c>
      <c r="AC268">
        <f t="shared" si="175"/>
        <v>0.42345572331957376</v>
      </c>
      <c r="AD268">
        <f t="shared" si="176"/>
        <v>1.5403718678030001</v>
      </c>
      <c r="AE268">
        <f t="shared" si="177"/>
        <v>17.611352764530814</v>
      </c>
      <c r="AF268">
        <f t="shared" si="178"/>
        <v>7.4955372998740449E-3</v>
      </c>
      <c r="AG268">
        <f t="shared" si="141"/>
        <v>5834.8269002724137</v>
      </c>
      <c r="AH268">
        <f t="shared" si="142"/>
        <v>15972.099429758839</v>
      </c>
      <c r="AI268">
        <f t="shared" si="143"/>
        <v>5834.8269002724137</v>
      </c>
      <c r="AK268" t="b">
        <f t="shared" si="179"/>
        <v>1</v>
      </c>
      <c r="AL268" t="b">
        <f t="shared" si="180"/>
        <v>1</v>
      </c>
      <c r="AM268">
        <f t="shared" si="181"/>
        <v>5834.8269002724146</v>
      </c>
      <c r="AN268" t="b">
        <f t="shared" si="182"/>
        <v>1</v>
      </c>
      <c r="AO268">
        <f t="shared" si="183"/>
        <v>-1.5901102730254273</v>
      </c>
      <c r="AP268">
        <f>SUM(AO269:$AO$532)</f>
        <v>2880.2346392077288</v>
      </c>
      <c r="AQ268" t="b">
        <f t="shared" si="144"/>
        <v>1</v>
      </c>
      <c r="AR268" t="b">
        <f t="shared" si="184"/>
        <v>1</v>
      </c>
      <c r="AS268" t="b">
        <f t="shared" si="185"/>
        <v>1</v>
      </c>
      <c r="AT268" t="b">
        <f t="shared" si="187"/>
        <v>1</v>
      </c>
      <c r="AU268">
        <f t="shared" si="145"/>
        <v>15972.099429758839</v>
      </c>
      <c r="AV268" t="b">
        <f t="shared" si="146"/>
        <v>1</v>
      </c>
      <c r="AW268" t="b">
        <f t="shared" si="147"/>
        <v>1</v>
      </c>
      <c r="AX268" t="b">
        <f t="shared" si="186"/>
        <v>1</v>
      </c>
    </row>
    <row r="269" spans="1:50" x14ac:dyDescent="0.35">
      <c r="A269">
        <v>217</v>
      </c>
      <c r="B269">
        <f t="shared" si="148"/>
        <v>18</v>
      </c>
      <c r="C269">
        <f t="shared" si="149"/>
        <v>48</v>
      </c>
      <c r="D269">
        <f t="shared" si="150"/>
        <v>1.268895831621375E-3</v>
      </c>
      <c r="E269">
        <f t="shared" si="151"/>
        <v>1.0580286594874533E-4</v>
      </c>
      <c r="F269">
        <f t="shared" si="152"/>
        <v>0.04</v>
      </c>
      <c r="G269">
        <f t="shared" si="153"/>
        <v>3.3960531989175591E-3</v>
      </c>
      <c r="H269">
        <f t="shared" si="154"/>
        <v>0.02</v>
      </c>
      <c r="I269">
        <f t="shared" si="155"/>
        <v>1.7066317204382186</v>
      </c>
      <c r="J269">
        <f t="shared" si="156"/>
        <v>3.86512374956444E-5</v>
      </c>
      <c r="K269">
        <f t="shared" si="157"/>
        <v>1.2404935320287332E-3</v>
      </c>
      <c r="L269">
        <f t="shared" si="158"/>
        <v>0</v>
      </c>
      <c r="M269">
        <f t="shared" si="159"/>
        <v>0.36403456529924105</v>
      </c>
      <c r="N269">
        <f t="shared" si="160"/>
        <v>116.62</v>
      </c>
      <c r="O269">
        <f t="shared" si="161"/>
        <v>2.3324000000000003</v>
      </c>
      <c r="P269">
        <f t="shared" si="162"/>
        <v>8.5331586021910937</v>
      </c>
      <c r="Q269">
        <f t="shared" si="163"/>
        <v>426.65793010955468</v>
      </c>
      <c r="R269">
        <f t="shared" si="164"/>
        <v>42.602884868219419</v>
      </c>
      <c r="S269">
        <f t="shared" si="165"/>
        <v>0.85205769736438841</v>
      </c>
      <c r="T269">
        <f t="shared" si="166"/>
        <v>3.1172798275716285</v>
      </c>
      <c r="U269">
        <f t="shared" si="167"/>
        <v>38.651237495644402</v>
      </c>
      <c r="V269">
        <f t="shared" si="168"/>
        <v>1.6490856986064447E-2</v>
      </c>
      <c r="W269">
        <f t="shared" si="169"/>
        <v>-3.4181009347062918E-2</v>
      </c>
      <c r="X269">
        <f t="shared" si="170"/>
        <v>-0.10250033450187601</v>
      </c>
      <c r="Y269">
        <f t="shared" si="171"/>
        <v>0.99673694261856227</v>
      </c>
      <c r="Z269">
        <f t="shared" si="172"/>
        <v>0.49201738412735979</v>
      </c>
      <c r="AA269">
        <f t="shared" si="173"/>
        <v>5.0431946453787901E-2</v>
      </c>
      <c r="AB269">
        <f t="shared" si="174"/>
        <v>21.029982007160363</v>
      </c>
      <c r="AC269">
        <f t="shared" si="175"/>
        <v>0.42059964014320728</v>
      </c>
      <c r="AD269">
        <f t="shared" si="176"/>
        <v>1.5337558663547799</v>
      </c>
      <c r="AE269">
        <f t="shared" si="177"/>
        <v>19.017080765892285</v>
      </c>
      <c r="AF269">
        <f t="shared" si="178"/>
        <v>8.1137883163018253E-3</v>
      </c>
      <c r="AG269">
        <f t="shared" si="141"/>
        <v>5854.0311055525817</v>
      </c>
      <c r="AH269">
        <f t="shared" si="142"/>
        <v>16080.9759939705</v>
      </c>
      <c r="AI269">
        <f t="shared" si="143"/>
        <v>5854.0311055525817</v>
      </c>
      <c r="AK269" t="b">
        <f t="shared" si="179"/>
        <v>1</v>
      </c>
      <c r="AL269" t="b">
        <f t="shared" si="180"/>
        <v>1</v>
      </c>
      <c r="AM269">
        <f t="shared" si="181"/>
        <v>5854.0311055525808</v>
      </c>
      <c r="AN269" t="b">
        <f t="shared" si="182"/>
        <v>1</v>
      </c>
      <c r="AO269">
        <f t="shared" si="183"/>
        <v>-5.0431946453787901E-2</v>
      </c>
      <c r="AP269">
        <f>SUM(AO270:$AO$532)</f>
        <v>2880.2850711541828</v>
      </c>
      <c r="AQ269" t="b">
        <f t="shared" si="144"/>
        <v>1</v>
      </c>
      <c r="AR269" t="b">
        <f t="shared" si="184"/>
        <v>1</v>
      </c>
      <c r="AS269" t="b">
        <f t="shared" si="185"/>
        <v>1</v>
      </c>
      <c r="AT269" t="b">
        <f t="shared" si="187"/>
        <v>1</v>
      </c>
      <c r="AU269">
        <f t="shared" si="145"/>
        <v>16080.9759939705</v>
      </c>
      <c r="AV269" t="b">
        <f t="shared" si="146"/>
        <v>1</v>
      </c>
      <c r="AW269" t="b">
        <f t="shared" si="147"/>
        <v>1</v>
      </c>
      <c r="AX269" t="b">
        <f t="shared" si="186"/>
        <v>1</v>
      </c>
    </row>
    <row r="270" spans="1:50" x14ac:dyDescent="0.35">
      <c r="A270">
        <v>218</v>
      </c>
      <c r="B270">
        <f t="shared" si="148"/>
        <v>18</v>
      </c>
      <c r="C270">
        <f t="shared" si="149"/>
        <v>48</v>
      </c>
      <c r="D270">
        <f t="shared" si="150"/>
        <v>1.268895831621375E-3</v>
      </c>
      <c r="E270">
        <f t="shared" si="151"/>
        <v>1.0580286594874533E-4</v>
      </c>
      <c r="F270">
        <f t="shared" si="152"/>
        <v>0.04</v>
      </c>
      <c r="G270">
        <f t="shared" si="153"/>
        <v>3.3960531989175591E-3</v>
      </c>
      <c r="H270">
        <f t="shared" si="154"/>
        <v>0.02</v>
      </c>
      <c r="I270">
        <f t="shared" si="155"/>
        <v>1.7108407346627896</v>
      </c>
      <c r="J270">
        <f t="shared" si="156"/>
        <v>3.8515900313065378E-5</v>
      </c>
      <c r="K270">
        <f t="shared" si="157"/>
        <v>1.2361499479545833E-3</v>
      </c>
      <c r="L270">
        <f t="shared" si="158"/>
        <v>0</v>
      </c>
      <c r="M270">
        <f t="shared" si="159"/>
        <v>0.36275989945097342</v>
      </c>
      <c r="N270">
        <f t="shared" si="160"/>
        <v>116.62</v>
      </c>
      <c r="O270">
        <f t="shared" si="161"/>
        <v>2.3324000000000003</v>
      </c>
      <c r="P270">
        <f t="shared" si="162"/>
        <v>8.5542036733139479</v>
      </c>
      <c r="Q270">
        <f t="shared" si="163"/>
        <v>427.7101836656974</v>
      </c>
      <c r="R270">
        <f t="shared" si="164"/>
        <v>42.453711005197491</v>
      </c>
      <c r="S270">
        <f t="shared" si="165"/>
        <v>0.84907422010394984</v>
      </c>
      <c r="T270">
        <f t="shared" si="166"/>
        <v>3.1140258156960141</v>
      </c>
      <c r="U270">
        <f t="shared" si="167"/>
        <v>38.51590031306538</v>
      </c>
      <c r="V270">
        <f t="shared" si="168"/>
        <v>1.6473642796950884E-2</v>
      </c>
      <c r="W270">
        <f t="shared" si="169"/>
        <v>-4.1762986464808506E-2</v>
      </c>
      <c r="X270">
        <f t="shared" si="170"/>
        <v>-9.4439768102489552E-2</v>
      </c>
      <c r="Y270">
        <f t="shared" si="171"/>
        <v>0.99673694261856227</v>
      </c>
      <c r="Z270">
        <f t="shared" si="172"/>
        <v>0.49041190317028732</v>
      </c>
      <c r="AA270">
        <f t="shared" si="173"/>
        <v>4.6314386410099218E-2</v>
      </c>
      <c r="AB270">
        <f t="shared" si="174"/>
        <v>20.887963835276175</v>
      </c>
      <c r="AC270">
        <f t="shared" si="175"/>
        <v>0.41775927670552354</v>
      </c>
      <c r="AD270">
        <f t="shared" si="176"/>
        <v>1.5271553267968887</v>
      </c>
      <c r="AE270">
        <f t="shared" si="177"/>
        <v>18.88865597484746</v>
      </c>
      <c r="AF270">
        <f t="shared" si="178"/>
        <v>8.0788705162001782E-3</v>
      </c>
      <c r="AG270">
        <f t="shared" si="141"/>
        <v>5873.2901198371619</v>
      </c>
      <c r="AH270">
        <f t="shared" si="142"/>
        <v>16190.57158392153</v>
      </c>
      <c r="AI270">
        <f t="shared" si="143"/>
        <v>5873.2901198371619</v>
      </c>
      <c r="AK270" t="b">
        <f t="shared" si="179"/>
        <v>1</v>
      </c>
      <c r="AL270" t="b">
        <f t="shared" si="180"/>
        <v>1</v>
      </c>
      <c r="AM270">
        <f t="shared" si="181"/>
        <v>5873.2901198371619</v>
      </c>
      <c r="AN270" t="b">
        <f t="shared" si="182"/>
        <v>1</v>
      </c>
      <c r="AO270">
        <f t="shared" si="183"/>
        <v>-4.6314386410099218E-2</v>
      </c>
      <c r="AP270">
        <f>SUM(AO271:$AO$532)</f>
        <v>2880.3313855405927</v>
      </c>
      <c r="AQ270" t="b">
        <f t="shared" si="144"/>
        <v>1</v>
      </c>
      <c r="AR270" t="b">
        <f t="shared" si="184"/>
        <v>1</v>
      </c>
      <c r="AS270" t="b">
        <f t="shared" si="185"/>
        <v>1</v>
      </c>
      <c r="AT270" t="b">
        <f t="shared" si="187"/>
        <v>1</v>
      </c>
      <c r="AU270">
        <f t="shared" si="145"/>
        <v>16190.57158392153</v>
      </c>
      <c r="AV270" t="b">
        <f t="shared" si="146"/>
        <v>1</v>
      </c>
      <c r="AW270" t="b">
        <f t="shared" si="147"/>
        <v>1</v>
      </c>
      <c r="AX270" t="b">
        <f t="shared" si="186"/>
        <v>1</v>
      </c>
    </row>
    <row r="271" spans="1:50" x14ac:dyDescent="0.35">
      <c r="A271">
        <v>219</v>
      </c>
      <c r="B271">
        <f t="shared" si="148"/>
        <v>18</v>
      </c>
      <c r="C271">
        <f t="shared" si="149"/>
        <v>48</v>
      </c>
      <c r="D271">
        <f t="shared" si="150"/>
        <v>1.268895831621375E-3</v>
      </c>
      <c r="E271">
        <f t="shared" si="151"/>
        <v>1.0580286594874533E-4</v>
      </c>
      <c r="F271">
        <f t="shared" si="152"/>
        <v>0.04</v>
      </c>
      <c r="G271">
        <f t="shared" si="153"/>
        <v>3.3960531989175591E-3</v>
      </c>
      <c r="H271">
        <f t="shared" si="154"/>
        <v>0.02</v>
      </c>
      <c r="I271">
        <f t="shared" si="155"/>
        <v>1.7150601294519143</v>
      </c>
      <c r="J271">
        <f t="shared" si="156"/>
        <v>3.8381037013191676E-5</v>
      </c>
      <c r="K271">
        <f t="shared" si="157"/>
        <v>1.231821572925964E-3</v>
      </c>
      <c r="L271">
        <f t="shared" si="158"/>
        <v>0</v>
      </c>
      <c r="M271">
        <f t="shared" si="159"/>
        <v>0.36148969684103427</v>
      </c>
      <c r="N271">
        <f t="shared" si="160"/>
        <v>116.62</v>
      </c>
      <c r="O271">
        <f t="shared" si="161"/>
        <v>2.3324000000000003</v>
      </c>
      <c r="P271">
        <f t="shared" si="162"/>
        <v>8.5753006472595708</v>
      </c>
      <c r="Q271">
        <f t="shared" si="163"/>
        <v>428.76503236297856</v>
      </c>
      <c r="R271">
        <f t="shared" si="164"/>
        <v>42.30505947397252</v>
      </c>
      <c r="S271">
        <f t="shared" si="165"/>
        <v>0.84610118947945046</v>
      </c>
      <c r="T271">
        <f t="shared" si="166"/>
        <v>3.1107752005617493</v>
      </c>
      <c r="U271">
        <f t="shared" si="167"/>
        <v>38.381037013191673</v>
      </c>
      <c r="V271">
        <f t="shared" si="168"/>
        <v>1.6456446577085806E-2</v>
      </c>
      <c r="W271">
        <f t="shared" si="169"/>
        <v>-4.9310375837433834E-2</v>
      </c>
      <c r="X271">
        <f t="shared" si="170"/>
        <v>-8.641546522703436E-2</v>
      </c>
      <c r="Y271">
        <f t="shared" si="171"/>
        <v>0.99673694261856227</v>
      </c>
      <c r="Z271">
        <f t="shared" si="172"/>
        <v>0.48881166098970258</v>
      </c>
      <c r="AA271">
        <f t="shared" si="173"/>
        <v>4.2240887092827251E-2</v>
      </c>
      <c r="AB271">
        <f t="shared" si="174"/>
        <v>20.746904730363056</v>
      </c>
      <c r="AC271">
        <f t="shared" si="175"/>
        <v>0.41493809460726117</v>
      </c>
      <c r="AD271">
        <f t="shared" si="176"/>
        <v>1.5205831927521638</v>
      </c>
      <c r="AE271">
        <f t="shared" si="177"/>
        <v>18.761098452925474</v>
      </c>
      <c r="AF271">
        <f t="shared" si="178"/>
        <v>8.0441029853336177E-3</v>
      </c>
      <c r="AG271">
        <f t="shared" si="141"/>
        <v>5892.604158820096</v>
      </c>
      <c r="AH271">
        <f t="shared" si="142"/>
        <v>16300.891035938374</v>
      </c>
      <c r="AI271">
        <f t="shared" si="143"/>
        <v>5892.604158820096</v>
      </c>
      <c r="AK271" t="b">
        <f t="shared" si="179"/>
        <v>1</v>
      </c>
      <c r="AL271" t="b">
        <f t="shared" si="180"/>
        <v>1</v>
      </c>
      <c r="AM271">
        <f t="shared" si="181"/>
        <v>5892.604158820096</v>
      </c>
      <c r="AN271" t="b">
        <f t="shared" si="182"/>
        <v>1</v>
      </c>
      <c r="AO271">
        <f t="shared" si="183"/>
        <v>-4.2240887092827251E-2</v>
      </c>
      <c r="AP271">
        <f>SUM(AO272:$AO$532)</f>
        <v>2880.3736264276854</v>
      </c>
      <c r="AQ271" t="b">
        <f t="shared" si="144"/>
        <v>1</v>
      </c>
      <c r="AR271" t="b">
        <f t="shared" si="184"/>
        <v>1</v>
      </c>
      <c r="AS271" t="b">
        <f t="shared" si="185"/>
        <v>1</v>
      </c>
      <c r="AT271" t="b">
        <f t="shared" si="187"/>
        <v>1</v>
      </c>
      <c r="AU271">
        <f t="shared" si="145"/>
        <v>16300.891035938374</v>
      </c>
      <c r="AV271" t="b">
        <f t="shared" si="146"/>
        <v>1</v>
      </c>
      <c r="AW271" t="b">
        <f t="shared" si="147"/>
        <v>1</v>
      </c>
      <c r="AX271" t="b">
        <f t="shared" si="186"/>
        <v>1</v>
      </c>
    </row>
    <row r="272" spans="1:50" x14ac:dyDescent="0.35">
      <c r="A272">
        <v>220</v>
      </c>
      <c r="B272">
        <f t="shared" si="148"/>
        <v>18</v>
      </c>
      <c r="C272">
        <f t="shared" si="149"/>
        <v>48</v>
      </c>
      <c r="D272">
        <f t="shared" si="150"/>
        <v>1.268895831621375E-3</v>
      </c>
      <c r="E272">
        <f t="shared" si="151"/>
        <v>1.0580286594874533E-4</v>
      </c>
      <c r="F272">
        <f t="shared" si="152"/>
        <v>0.04</v>
      </c>
      <c r="G272">
        <f t="shared" si="153"/>
        <v>3.3960531989175591E-3</v>
      </c>
      <c r="H272">
        <f t="shared" si="154"/>
        <v>0.02</v>
      </c>
      <c r="I272">
        <f t="shared" si="155"/>
        <v>1.7192899304068647</v>
      </c>
      <c r="J272">
        <f t="shared" si="156"/>
        <v>3.8246645936724538E-5</v>
      </c>
      <c r="K272">
        <f t="shared" si="157"/>
        <v>1.2275083536884518E-3</v>
      </c>
      <c r="L272">
        <f t="shared" si="158"/>
        <v>0</v>
      </c>
      <c r="M272">
        <f t="shared" si="159"/>
        <v>0.3602239418414091</v>
      </c>
      <c r="N272">
        <f t="shared" si="160"/>
        <v>116.62</v>
      </c>
      <c r="O272">
        <f t="shared" si="161"/>
        <v>2.3324000000000003</v>
      </c>
      <c r="P272">
        <f t="shared" si="162"/>
        <v>8.5964496520343232</v>
      </c>
      <c r="Q272">
        <f t="shared" si="163"/>
        <v>429.82248260171616</v>
      </c>
      <c r="R272">
        <f t="shared" si="164"/>
        <v>42.156928445601416</v>
      </c>
      <c r="S272">
        <f t="shared" si="165"/>
        <v>0.84313856891202832</v>
      </c>
      <c r="T272">
        <f t="shared" si="166"/>
        <v>3.1075279786231018</v>
      </c>
      <c r="U272">
        <f t="shared" si="167"/>
        <v>38.246645936724541</v>
      </c>
      <c r="V272">
        <f t="shared" si="168"/>
        <v>1.643926830771178E-2</v>
      </c>
      <c r="W272">
        <f t="shared" si="169"/>
        <v>-5.6823306965971904E-2</v>
      </c>
      <c r="X272">
        <f t="shared" si="170"/>
        <v>-7.8427290506752456E-2</v>
      </c>
      <c r="Y272">
        <f t="shared" si="171"/>
        <v>0.99673694261856227</v>
      </c>
      <c r="Z272">
        <f t="shared" si="172"/>
        <v>0.4872166404911773</v>
      </c>
      <c r="AA272">
        <f t="shared" si="173"/>
        <v>3.8211081003524328E-2</v>
      </c>
      <c r="AB272">
        <f t="shared" si="174"/>
        <v>20.60679821571847</v>
      </c>
      <c r="AC272">
        <f t="shared" si="175"/>
        <v>0.41213596431436939</v>
      </c>
      <c r="AD272">
        <f t="shared" si="176"/>
        <v>1.5140393419770868</v>
      </c>
      <c r="AE272">
        <f t="shared" si="177"/>
        <v>18.634402343346469</v>
      </c>
      <c r="AF272">
        <f t="shared" si="178"/>
        <v>8.0094850770164143E-3</v>
      </c>
      <c r="AG272">
        <f t="shared" si="141"/>
        <v>5911.9734387660828</v>
      </c>
      <c r="AH272">
        <f t="shared" si="142"/>
        <v>16411.939219100732</v>
      </c>
      <c r="AI272">
        <f t="shared" si="143"/>
        <v>5911.9734387660828</v>
      </c>
      <c r="AK272" t="b">
        <f t="shared" si="179"/>
        <v>1</v>
      </c>
      <c r="AL272" t="b">
        <f t="shared" si="180"/>
        <v>1</v>
      </c>
      <c r="AM272">
        <f t="shared" si="181"/>
        <v>5911.9734387660847</v>
      </c>
      <c r="AN272" t="b">
        <f t="shared" si="182"/>
        <v>1</v>
      </c>
      <c r="AO272">
        <f t="shared" si="183"/>
        <v>-3.8211081003524328E-2</v>
      </c>
      <c r="AP272">
        <f>SUM(AO273:$AO$532)</f>
        <v>2880.4118375086891</v>
      </c>
      <c r="AQ272" t="b">
        <f t="shared" si="144"/>
        <v>1</v>
      </c>
      <c r="AR272" t="b">
        <f t="shared" si="184"/>
        <v>1</v>
      </c>
      <c r="AS272" t="b">
        <f t="shared" si="185"/>
        <v>1</v>
      </c>
      <c r="AT272" t="b">
        <f t="shared" si="187"/>
        <v>1</v>
      </c>
      <c r="AU272">
        <f t="shared" si="145"/>
        <v>16411.939219100732</v>
      </c>
      <c r="AV272" t="b">
        <f t="shared" si="146"/>
        <v>1</v>
      </c>
      <c r="AW272" t="b">
        <f t="shared" si="147"/>
        <v>1</v>
      </c>
      <c r="AX272" t="b">
        <f t="shared" si="186"/>
        <v>1</v>
      </c>
    </row>
    <row r="273" spans="1:50" x14ac:dyDescent="0.35">
      <c r="A273">
        <v>221</v>
      </c>
      <c r="B273">
        <f t="shared" si="148"/>
        <v>18</v>
      </c>
      <c r="C273">
        <f t="shared" si="149"/>
        <v>48</v>
      </c>
      <c r="D273">
        <f t="shared" si="150"/>
        <v>1.268895831621375E-3</v>
      </c>
      <c r="E273">
        <f t="shared" si="151"/>
        <v>1.0580286594874533E-4</v>
      </c>
      <c r="F273">
        <f t="shared" si="152"/>
        <v>0.04</v>
      </c>
      <c r="G273">
        <f t="shared" si="153"/>
        <v>3.3960531989175591E-3</v>
      </c>
      <c r="H273">
        <f t="shared" si="154"/>
        <v>0.02</v>
      </c>
      <c r="I273">
        <f t="shared" si="155"/>
        <v>1.7235301631920534</v>
      </c>
      <c r="J273">
        <f t="shared" si="156"/>
        <v>3.8112725430175244E-5</v>
      </c>
      <c r="K273">
        <f t="shared" si="157"/>
        <v>1.2232102371740935E-3</v>
      </c>
      <c r="L273">
        <f t="shared" si="158"/>
        <v>0</v>
      </c>
      <c r="M273">
        <f t="shared" si="159"/>
        <v>0.35896261887880482</v>
      </c>
      <c r="N273">
        <f t="shared" si="160"/>
        <v>116.62</v>
      </c>
      <c r="O273">
        <f t="shared" si="161"/>
        <v>2.3324000000000003</v>
      </c>
      <c r="P273">
        <f t="shared" si="162"/>
        <v>8.6176508159602676</v>
      </c>
      <c r="Q273">
        <f t="shared" si="163"/>
        <v>430.88254079801334</v>
      </c>
      <c r="R273">
        <f t="shared" si="164"/>
        <v>42.009316097545131</v>
      </c>
      <c r="S273">
        <f t="shared" si="165"/>
        <v>0.84018632195090259</v>
      </c>
      <c r="T273">
        <f t="shared" si="166"/>
        <v>3.1042841463380433</v>
      </c>
      <c r="U273">
        <f t="shared" si="167"/>
        <v>38.112725430175246</v>
      </c>
      <c r="V273">
        <f t="shared" si="168"/>
        <v>1.6422107970090964E-2</v>
      </c>
      <c r="W273">
        <f t="shared" si="169"/>
        <v>-6.4301908889153603E-2</v>
      </c>
      <c r="X273">
        <f t="shared" si="170"/>
        <v>-7.0475109055713858E-2</v>
      </c>
      <c r="Y273">
        <f t="shared" si="171"/>
        <v>0.99673694261856227</v>
      </c>
      <c r="Z273">
        <f t="shared" si="172"/>
        <v>0.48562682463606327</v>
      </c>
      <c r="AA273">
        <f t="shared" si="173"/>
        <v>3.4224603426608269E-2</v>
      </c>
      <c r="AB273">
        <f t="shared" si="174"/>
        <v>20.467637858377874</v>
      </c>
      <c r="AC273">
        <f t="shared" si="175"/>
        <v>0.40935275716755748</v>
      </c>
      <c r="AD273">
        <f t="shared" si="176"/>
        <v>1.5075236527542164</v>
      </c>
      <c r="AE273">
        <f t="shared" si="177"/>
        <v>18.508561828882144</v>
      </c>
      <c r="AF273">
        <f t="shared" si="178"/>
        <v>7.9750161473458609E-3</v>
      </c>
      <c r="AG273">
        <f t="shared" si="141"/>
        <v>5931.3981765129311</v>
      </c>
      <c r="AH273">
        <f t="shared" si="142"/>
        <v>16523.721035463936</v>
      </c>
      <c r="AI273">
        <f t="shared" si="143"/>
        <v>5931.3981765129311</v>
      </c>
      <c r="AK273" t="b">
        <f t="shared" si="179"/>
        <v>1</v>
      </c>
      <c r="AL273" t="b">
        <f t="shared" si="180"/>
        <v>1</v>
      </c>
      <c r="AM273">
        <f t="shared" si="181"/>
        <v>5931.3981765129301</v>
      </c>
      <c r="AN273" t="b">
        <f t="shared" si="182"/>
        <v>1</v>
      </c>
      <c r="AO273">
        <f t="shared" si="183"/>
        <v>-3.4224603426608269E-2</v>
      </c>
      <c r="AP273">
        <f>SUM(AO274:$AO$532)</f>
        <v>2880.4460621121157</v>
      </c>
      <c r="AQ273" t="b">
        <f t="shared" si="144"/>
        <v>1</v>
      </c>
      <c r="AR273" t="b">
        <f t="shared" si="184"/>
        <v>1</v>
      </c>
      <c r="AS273" t="b">
        <f t="shared" si="185"/>
        <v>1</v>
      </c>
      <c r="AT273" t="b">
        <f t="shared" si="187"/>
        <v>1</v>
      </c>
      <c r="AU273">
        <f t="shared" si="145"/>
        <v>16523.721035463936</v>
      </c>
      <c r="AV273" t="b">
        <f t="shared" si="146"/>
        <v>1</v>
      </c>
      <c r="AW273" t="b">
        <f t="shared" si="147"/>
        <v>1</v>
      </c>
      <c r="AX273" t="b">
        <f t="shared" si="186"/>
        <v>1</v>
      </c>
    </row>
    <row r="274" spans="1:50" x14ac:dyDescent="0.35">
      <c r="A274">
        <v>222</v>
      </c>
      <c r="B274">
        <f t="shared" si="148"/>
        <v>18</v>
      </c>
      <c r="C274">
        <f t="shared" si="149"/>
        <v>48</v>
      </c>
      <c r="D274">
        <f t="shared" si="150"/>
        <v>1.268895831621375E-3</v>
      </c>
      <c r="E274">
        <f t="shared" si="151"/>
        <v>1.0580286594874533E-4</v>
      </c>
      <c r="F274">
        <f t="shared" si="152"/>
        <v>0.04</v>
      </c>
      <c r="G274">
        <f t="shared" si="153"/>
        <v>3.3960531989175591E-3</v>
      </c>
      <c r="H274">
        <f t="shared" si="154"/>
        <v>0.02</v>
      </c>
      <c r="I274">
        <f t="shared" si="155"/>
        <v>1.7277808535351873</v>
      </c>
      <c r="J274">
        <f t="shared" si="156"/>
        <v>3.7979273845844747E-5</v>
      </c>
      <c r="K274">
        <f t="shared" si="157"/>
        <v>1.2189271705007529E-3</v>
      </c>
      <c r="L274">
        <f t="shared" si="158"/>
        <v>0</v>
      </c>
      <c r="M274">
        <f t="shared" si="159"/>
        <v>0.3577057124344582</v>
      </c>
      <c r="N274">
        <f t="shared" si="160"/>
        <v>116.62</v>
      </c>
      <c r="O274">
        <f t="shared" si="161"/>
        <v>2.3324000000000003</v>
      </c>
      <c r="P274">
        <f t="shared" si="162"/>
        <v>8.6389042676759367</v>
      </c>
      <c r="Q274">
        <f t="shared" si="163"/>
        <v>431.94521338379684</v>
      </c>
      <c r="R274">
        <f t="shared" si="164"/>
        <v>41.862220613646222</v>
      </c>
      <c r="S274">
        <f t="shared" si="165"/>
        <v>0.83724441227292445</v>
      </c>
      <c r="T274">
        <f t="shared" si="166"/>
        <v>3.1010437001682378</v>
      </c>
      <c r="U274">
        <f t="shared" si="167"/>
        <v>37.979273845844745</v>
      </c>
      <c r="V274">
        <f t="shared" si="168"/>
        <v>1.6404965545505065E-2</v>
      </c>
      <c r="W274">
        <f t="shared" si="169"/>
        <v>-7.1746310185191051E-2</v>
      </c>
      <c r="X274">
        <f t="shared" si="170"/>
        <v>-6.2558786469011807E-2</v>
      </c>
      <c r="Y274">
        <f t="shared" si="171"/>
        <v>0.99673694261856227</v>
      </c>
      <c r="Z274">
        <f t="shared" si="172"/>
        <v>0.48404219644131041</v>
      </c>
      <c r="AA274">
        <f t="shared" si="173"/>
        <v>3.0281092409161658E-2</v>
      </c>
      <c r="AB274">
        <f t="shared" si="174"/>
        <v>20.329417268819366</v>
      </c>
      <c r="AC274">
        <f t="shared" si="175"/>
        <v>0.40658834537638733</v>
      </c>
      <c r="AD274">
        <f t="shared" si="176"/>
        <v>1.5010360038899222</v>
      </c>
      <c r="AE274">
        <f t="shared" si="177"/>
        <v>18.383571131588706</v>
      </c>
      <c r="AF274">
        <f t="shared" si="178"/>
        <v>7.9406955551902924E-3</v>
      </c>
      <c r="AG274">
        <f t="shared" si="141"/>
        <v>5950.8785894739121</v>
      </c>
      <c r="AH274">
        <f t="shared" si="142"/>
        <v>16636.241420282829</v>
      </c>
      <c r="AI274">
        <f t="shared" si="143"/>
        <v>5950.8785894739121</v>
      </c>
      <c r="AK274" t="b">
        <f t="shared" si="179"/>
        <v>1</v>
      </c>
      <c r="AL274" t="b">
        <f t="shared" si="180"/>
        <v>1</v>
      </c>
      <c r="AM274">
        <f t="shared" si="181"/>
        <v>5950.8785894739121</v>
      </c>
      <c r="AN274" t="b">
        <f t="shared" si="182"/>
        <v>1</v>
      </c>
      <c r="AO274">
        <f t="shared" si="183"/>
        <v>-3.0281092409161658E-2</v>
      </c>
      <c r="AP274">
        <f>SUM(AO275:$AO$532)</f>
        <v>2880.4763432045247</v>
      </c>
      <c r="AQ274" t="b">
        <f t="shared" si="144"/>
        <v>1</v>
      </c>
      <c r="AR274" t="b">
        <f t="shared" si="184"/>
        <v>1</v>
      </c>
      <c r="AS274" t="b">
        <f t="shared" si="185"/>
        <v>1</v>
      </c>
      <c r="AT274" t="b">
        <f t="shared" si="187"/>
        <v>1</v>
      </c>
      <c r="AU274">
        <f t="shared" si="145"/>
        <v>16636.241420282829</v>
      </c>
      <c r="AV274" t="b">
        <f t="shared" si="146"/>
        <v>1</v>
      </c>
      <c r="AW274" t="b">
        <f t="shared" si="147"/>
        <v>1</v>
      </c>
      <c r="AX274" t="b">
        <f t="shared" si="186"/>
        <v>1</v>
      </c>
    </row>
    <row r="275" spans="1:50" x14ac:dyDescent="0.35">
      <c r="A275">
        <v>223</v>
      </c>
      <c r="B275">
        <f t="shared" si="148"/>
        <v>18</v>
      </c>
      <c r="C275">
        <f t="shared" si="149"/>
        <v>48</v>
      </c>
      <c r="D275">
        <f t="shared" si="150"/>
        <v>1.268895831621375E-3</v>
      </c>
      <c r="E275">
        <f t="shared" si="151"/>
        <v>1.0580286594874533E-4</v>
      </c>
      <c r="F275">
        <f t="shared" si="152"/>
        <v>0.04</v>
      </c>
      <c r="G275">
        <f t="shared" si="153"/>
        <v>3.3960531989175591E-3</v>
      </c>
      <c r="H275">
        <f t="shared" si="154"/>
        <v>0.02</v>
      </c>
      <c r="I275">
        <f t="shared" si="155"/>
        <v>1.732042027227426</v>
      </c>
      <c r="J275">
        <f t="shared" si="156"/>
        <v>3.7846289541803426E-5</v>
      </c>
      <c r="K275">
        <f t="shared" si="157"/>
        <v>1.2146591009714607E-3</v>
      </c>
      <c r="L275">
        <f t="shared" si="158"/>
        <v>0</v>
      </c>
      <c r="M275">
        <f t="shared" si="159"/>
        <v>0.35645320704394495</v>
      </c>
      <c r="N275">
        <f t="shared" si="160"/>
        <v>116.62</v>
      </c>
      <c r="O275">
        <f t="shared" si="161"/>
        <v>2.3324000000000003</v>
      </c>
      <c r="P275">
        <f t="shared" si="162"/>
        <v>8.6602101361371293</v>
      </c>
      <c r="Q275">
        <f t="shared" si="163"/>
        <v>433.01050680685648</v>
      </c>
      <c r="R275">
        <f t="shared" si="164"/>
        <v>41.715640184106519</v>
      </c>
      <c r="S275">
        <f t="shared" si="165"/>
        <v>0.83431280368213034</v>
      </c>
      <c r="T275">
        <f t="shared" si="166"/>
        <v>3.097806636579048</v>
      </c>
      <c r="U275">
        <f t="shared" si="167"/>
        <v>37.846289541803422</v>
      </c>
      <c r="V275">
        <f t="shared" si="168"/>
        <v>1.6387841015255332E-2</v>
      </c>
      <c r="W275">
        <f t="shared" si="169"/>
        <v>-7.9156638973340882E-2</v>
      </c>
      <c r="X275">
        <f t="shared" si="170"/>
        <v>-5.4678188821057461E-2</v>
      </c>
      <c r="Y275">
        <f t="shared" si="171"/>
        <v>0.99673694261856227</v>
      </c>
      <c r="Z275">
        <f t="shared" si="172"/>
        <v>0.48246273897928527</v>
      </c>
      <c r="AA275">
        <f t="shared" si="173"/>
        <v>2.6380188741033095E-2</v>
      </c>
      <c r="AB275">
        <f t="shared" si="174"/>
        <v>20.192130100670312</v>
      </c>
      <c r="AC275">
        <f t="shared" si="175"/>
        <v>0.40384260201340616</v>
      </c>
      <c r="AD275">
        <f t="shared" si="176"/>
        <v>1.4945762747121349</v>
      </c>
      <c r="AE275">
        <f t="shared" si="177"/>
        <v>18.259424512541557</v>
      </c>
      <c r="AF275">
        <f t="shared" si="178"/>
        <v>7.9065226621771578E-3</v>
      </c>
      <c r="AG275">
        <f t="shared" si="141"/>
        <v>5970.4148956401295</v>
      </c>
      <c r="AH275">
        <f t="shared" si="142"/>
        <v>16749.505342237175</v>
      </c>
      <c r="AI275">
        <f t="shared" si="143"/>
        <v>5970.4148956401295</v>
      </c>
      <c r="AK275" t="b">
        <f t="shared" si="179"/>
        <v>1</v>
      </c>
      <c r="AL275" t="b">
        <f t="shared" si="180"/>
        <v>1</v>
      </c>
      <c r="AM275">
        <f t="shared" si="181"/>
        <v>5970.4148956401305</v>
      </c>
      <c r="AN275" t="b">
        <f t="shared" si="182"/>
        <v>1</v>
      </c>
      <c r="AO275">
        <f t="shared" si="183"/>
        <v>-2.6380188741033095E-2</v>
      </c>
      <c r="AP275">
        <f>SUM(AO276:$AO$532)</f>
        <v>2880.502723393266</v>
      </c>
      <c r="AQ275" t="b">
        <f t="shared" si="144"/>
        <v>1</v>
      </c>
      <c r="AR275" t="b">
        <f t="shared" si="184"/>
        <v>1</v>
      </c>
      <c r="AS275" t="b">
        <f t="shared" si="185"/>
        <v>1</v>
      </c>
      <c r="AT275" t="b">
        <f t="shared" si="187"/>
        <v>1</v>
      </c>
      <c r="AU275">
        <f t="shared" si="145"/>
        <v>16749.505342237178</v>
      </c>
      <c r="AV275" t="b">
        <f t="shared" si="146"/>
        <v>1</v>
      </c>
      <c r="AW275" t="b">
        <f t="shared" si="147"/>
        <v>1</v>
      </c>
      <c r="AX275" t="b">
        <f t="shared" si="186"/>
        <v>1</v>
      </c>
    </row>
    <row r="276" spans="1:50" x14ac:dyDescent="0.35">
      <c r="A276">
        <v>224</v>
      </c>
      <c r="B276">
        <f t="shared" si="148"/>
        <v>18</v>
      </c>
      <c r="C276">
        <f t="shared" si="149"/>
        <v>48</v>
      </c>
      <c r="D276">
        <f t="shared" si="150"/>
        <v>1.268895831621375E-3</v>
      </c>
      <c r="E276">
        <f t="shared" si="151"/>
        <v>1.0580286594874533E-4</v>
      </c>
      <c r="F276">
        <f t="shared" si="152"/>
        <v>0.04</v>
      </c>
      <c r="G276">
        <f t="shared" si="153"/>
        <v>3.3960531989175591E-3</v>
      </c>
      <c r="H276">
        <f t="shared" si="154"/>
        <v>0.02</v>
      </c>
      <c r="I276">
        <f t="shared" si="155"/>
        <v>1.7363137101235362</v>
      </c>
      <c r="J276">
        <f t="shared" si="156"/>
        <v>3.7713770881870873E-5</v>
      </c>
      <c r="K276">
        <f t="shared" si="157"/>
        <v>1.2104059760737658E-3</v>
      </c>
      <c r="L276">
        <f t="shared" si="158"/>
        <v>0</v>
      </c>
      <c r="M276">
        <f t="shared" si="159"/>
        <v>0.35520508729698935</v>
      </c>
      <c r="N276">
        <f t="shared" si="160"/>
        <v>116.62</v>
      </c>
      <c r="O276">
        <f t="shared" si="161"/>
        <v>2.3324000000000003</v>
      </c>
      <c r="P276">
        <f t="shared" si="162"/>
        <v>8.6815685506176816</v>
      </c>
      <c r="Q276">
        <f t="shared" si="163"/>
        <v>434.07842753088403</v>
      </c>
      <c r="R276">
        <f t="shared" si="164"/>
        <v>41.569573005464861</v>
      </c>
      <c r="S276">
        <f t="shared" si="165"/>
        <v>0.83139146010929721</v>
      </c>
      <c r="T276">
        <f t="shared" si="166"/>
        <v>3.0945729520395258</v>
      </c>
      <c r="U276">
        <f t="shared" si="167"/>
        <v>37.713770881870872</v>
      </c>
      <c r="V276">
        <f t="shared" si="168"/>
        <v>1.637073436066255E-2</v>
      </c>
      <c r="W276">
        <f t="shared" si="169"/>
        <v>-8.653302291549575E-2</v>
      </c>
      <c r="X276">
        <f t="shared" si="170"/>
        <v>-4.6833182663974071E-2</v>
      </c>
      <c r="Y276">
        <f t="shared" si="171"/>
        <v>0.99673694261856227</v>
      </c>
      <c r="Z276">
        <f t="shared" si="172"/>
        <v>0.48088843537759024</v>
      </c>
      <c r="AA276">
        <f t="shared" si="173"/>
        <v>2.2521535935034365E-2</v>
      </c>
      <c r="AB276">
        <f t="shared" si="174"/>
        <v>20.055770050415937</v>
      </c>
      <c r="AC276">
        <f t="shared" si="175"/>
        <v>0.40111540100831872</v>
      </c>
      <c r="AD276">
        <f t="shared" si="176"/>
        <v>1.4881443450680982</v>
      </c>
      <c r="AE276">
        <f t="shared" si="177"/>
        <v>18.136116271571805</v>
      </c>
      <c r="AF276">
        <f t="shared" si="178"/>
        <v>7.8724968326811685E-3</v>
      </c>
      <c r="AG276">
        <f t="shared" si="141"/>
        <v>5990.0073135828843</v>
      </c>
      <c r="AH276">
        <f t="shared" si="142"/>
        <v>16863.517803658593</v>
      </c>
      <c r="AI276">
        <f t="shared" si="143"/>
        <v>5990.0073135828843</v>
      </c>
      <c r="AK276" t="b">
        <f t="shared" si="179"/>
        <v>1</v>
      </c>
      <c r="AL276" t="b">
        <f t="shared" si="180"/>
        <v>1</v>
      </c>
      <c r="AM276">
        <f t="shared" si="181"/>
        <v>5990.0073135828825</v>
      </c>
      <c r="AN276" t="b">
        <f t="shared" si="182"/>
        <v>1</v>
      </c>
      <c r="AO276">
        <f t="shared" si="183"/>
        <v>-2.2521535935034365E-2</v>
      </c>
      <c r="AP276">
        <f>SUM(AO277:$AO$532)</f>
        <v>2880.5252449292011</v>
      </c>
      <c r="AQ276" t="b">
        <f t="shared" si="144"/>
        <v>1</v>
      </c>
      <c r="AR276" t="b">
        <f t="shared" si="184"/>
        <v>1</v>
      </c>
      <c r="AS276" t="b">
        <f t="shared" si="185"/>
        <v>1</v>
      </c>
      <c r="AT276" t="b">
        <f t="shared" si="187"/>
        <v>1</v>
      </c>
      <c r="AU276">
        <f t="shared" si="145"/>
        <v>16863.517803658589</v>
      </c>
      <c r="AV276" t="b">
        <f t="shared" si="146"/>
        <v>1</v>
      </c>
      <c r="AW276" t="b">
        <f t="shared" si="147"/>
        <v>1</v>
      </c>
      <c r="AX276" t="b">
        <f t="shared" si="186"/>
        <v>1</v>
      </c>
    </row>
    <row r="277" spans="1:50" x14ac:dyDescent="0.35">
      <c r="A277">
        <v>225</v>
      </c>
      <c r="B277">
        <f t="shared" si="148"/>
        <v>18</v>
      </c>
      <c r="C277">
        <f t="shared" si="149"/>
        <v>48</v>
      </c>
      <c r="D277">
        <f t="shared" si="150"/>
        <v>1.268895831621375E-3</v>
      </c>
      <c r="E277">
        <f t="shared" si="151"/>
        <v>1.0580286594874533E-4</v>
      </c>
      <c r="F277">
        <f t="shared" si="152"/>
        <v>0.04</v>
      </c>
      <c r="G277">
        <f t="shared" si="153"/>
        <v>3.3960531989175591E-3</v>
      </c>
      <c r="H277">
        <f t="shared" si="154"/>
        <v>0.02</v>
      </c>
      <c r="I277">
        <f t="shared" si="155"/>
        <v>1.7405959281420504</v>
      </c>
      <c r="J277">
        <f t="shared" si="156"/>
        <v>3.7581716235595746E-5</v>
      </c>
      <c r="K277">
        <f t="shared" si="157"/>
        <v>1.2061677434790888E-3</v>
      </c>
      <c r="L277">
        <f t="shared" si="158"/>
        <v>0</v>
      </c>
      <c r="M277">
        <f t="shared" si="159"/>
        <v>0.35396133783727468</v>
      </c>
      <c r="N277">
        <f t="shared" si="160"/>
        <v>116.62</v>
      </c>
      <c r="O277">
        <f t="shared" si="161"/>
        <v>2.3324000000000003</v>
      </c>
      <c r="P277">
        <f t="shared" si="162"/>
        <v>8.702979640710252</v>
      </c>
      <c r="Q277">
        <f t="shared" si="163"/>
        <v>435.14898203551263</v>
      </c>
      <c r="R277">
        <f t="shared" si="164"/>
        <v>41.424017280574901</v>
      </c>
      <c r="S277">
        <f t="shared" si="165"/>
        <v>0.82848034561149808</v>
      </c>
      <c r="T277">
        <f t="shared" si="166"/>
        <v>3.091342643022406</v>
      </c>
      <c r="U277">
        <f t="shared" si="167"/>
        <v>37.581716235595749</v>
      </c>
      <c r="V277">
        <f t="shared" si="168"/>
        <v>1.6353645563066985E-2</v>
      </c>
      <c r="W277">
        <f t="shared" si="169"/>
        <v>-9.3875589217818606E-2</v>
      </c>
      <c r="X277">
        <f t="shared" si="170"/>
        <v>-3.9023635025898784E-2</v>
      </c>
      <c r="Y277">
        <f t="shared" si="171"/>
        <v>0.99673694261856227</v>
      </c>
      <c r="Z277">
        <f t="shared" si="172"/>
        <v>0.47931926881888343</v>
      </c>
      <c r="AA277">
        <f t="shared" si="173"/>
        <v>1.8704780207265514E-2</v>
      </c>
      <c r="AB277">
        <f t="shared" si="174"/>
        <v>19.920330857109924</v>
      </c>
      <c r="AC277">
        <f t="shared" si="175"/>
        <v>0.39840661714219855</v>
      </c>
      <c r="AD277">
        <f t="shared" si="176"/>
        <v>1.4817400953221342</v>
      </c>
      <c r="AE277">
        <f t="shared" si="177"/>
        <v>18.013640747004516</v>
      </c>
      <c r="AF277">
        <f t="shared" si="178"/>
        <v>7.8386174338124451E-3</v>
      </c>
      <c r="AG277">
        <f t="shared" si="141"/>
        <v>6009.6560624560489</v>
      </c>
      <c r="AH277">
        <f t="shared" si="142"/>
        <v>16978.283840759032</v>
      </c>
      <c r="AI277">
        <f t="shared" si="143"/>
        <v>6009.6560624560489</v>
      </c>
      <c r="AK277" t="b">
        <f t="shared" si="179"/>
        <v>1</v>
      </c>
      <c r="AL277" t="b">
        <f t="shared" si="180"/>
        <v>1</v>
      </c>
      <c r="AM277">
        <f t="shared" si="181"/>
        <v>6009.6560624560479</v>
      </c>
      <c r="AN277" t="b">
        <f t="shared" si="182"/>
        <v>1</v>
      </c>
      <c r="AO277">
        <f t="shared" si="183"/>
        <v>-1.8704780207265514E-2</v>
      </c>
      <c r="AP277">
        <f>SUM(AO278:$AO$532)</f>
        <v>2880.543949709408</v>
      </c>
      <c r="AQ277" t="b">
        <f t="shared" si="144"/>
        <v>1</v>
      </c>
      <c r="AR277" t="b">
        <f t="shared" si="184"/>
        <v>1</v>
      </c>
      <c r="AS277" t="b">
        <f t="shared" si="185"/>
        <v>1</v>
      </c>
      <c r="AT277" t="b">
        <f t="shared" si="187"/>
        <v>1</v>
      </c>
      <c r="AU277">
        <f t="shared" si="145"/>
        <v>16978.283840759032</v>
      </c>
      <c r="AV277" t="b">
        <f t="shared" si="146"/>
        <v>1</v>
      </c>
      <c r="AW277" t="b">
        <f t="shared" si="147"/>
        <v>1</v>
      </c>
      <c r="AX277" t="b">
        <f t="shared" si="186"/>
        <v>1</v>
      </c>
    </row>
    <row r="278" spans="1:50" x14ac:dyDescent="0.35">
      <c r="A278">
        <v>226</v>
      </c>
      <c r="B278">
        <f t="shared" si="148"/>
        <v>18</v>
      </c>
      <c r="C278">
        <f t="shared" si="149"/>
        <v>48</v>
      </c>
      <c r="D278">
        <f t="shared" si="150"/>
        <v>1.268895831621375E-3</v>
      </c>
      <c r="E278">
        <f t="shared" si="151"/>
        <v>1.0580286594874533E-4</v>
      </c>
      <c r="F278">
        <f t="shared" si="152"/>
        <v>0.04</v>
      </c>
      <c r="G278">
        <f t="shared" si="153"/>
        <v>3.3960531989175591E-3</v>
      </c>
      <c r="H278">
        <f t="shared" si="154"/>
        <v>0.02</v>
      </c>
      <c r="I278">
        <f t="shared" si="155"/>
        <v>1.744888707265422</v>
      </c>
      <c r="J278">
        <f t="shared" si="156"/>
        <v>3.7450123978235734E-5</v>
      </c>
      <c r="K278">
        <f t="shared" si="157"/>
        <v>1.2019443510420794E-3</v>
      </c>
      <c r="L278">
        <f t="shared" si="158"/>
        <v>0</v>
      </c>
      <c r="M278">
        <f t="shared" si="159"/>
        <v>0.35272194336225438</v>
      </c>
      <c r="N278">
        <f t="shared" si="160"/>
        <v>116.62</v>
      </c>
      <c r="O278">
        <f t="shared" si="161"/>
        <v>2.3324000000000003</v>
      </c>
      <c r="P278">
        <f t="shared" si="162"/>
        <v>8.7244435363271098</v>
      </c>
      <c r="Q278">
        <f t="shared" si="163"/>
        <v>436.2221768163555</v>
      </c>
      <c r="R278">
        <f t="shared" si="164"/>
        <v>41.278971218582974</v>
      </c>
      <c r="S278">
        <f t="shared" si="165"/>
        <v>0.82557942437165954</v>
      </c>
      <c r="T278">
        <f t="shared" si="166"/>
        <v>3.0881157060041073</v>
      </c>
      <c r="U278">
        <f t="shared" si="167"/>
        <v>37.450123978235737</v>
      </c>
      <c r="V278">
        <f t="shared" si="168"/>
        <v>1.6336574603828383E-2</v>
      </c>
      <c r="W278">
        <f t="shared" si="169"/>
        <v>-0.10118446463236271</v>
      </c>
      <c r="X278">
        <f t="shared" si="170"/>
        <v>-3.12494134092276E-2</v>
      </c>
      <c r="Y278">
        <f t="shared" si="171"/>
        <v>0.99673694261856227</v>
      </c>
      <c r="Z278">
        <f t="shared" si="172"/>
        <v>0.47775522254069858</v>
      </c>
      <c r="AA278">
        <f t="shared" si="173"/>
        <v>1.4929570457592689E-2</v>
      </c>
      <c r="AB278">
        <f t="shared" si="174"/>
        <v>19.785806302086925</v>
      </c>
      <c r="AC278">
        <f t="shared" si="175"/>
        <v>0.3957161260417385</v>
      </c>
      <c r="AD278">
        <f t="shared" si="176"/>
        <v>1.4753634063534189</v>
      </c>
      <c r="AE278">
        <f t="shared" si="177"/>
        <v>17.891992315398767</v>
      </c>
      <c r="AF278">
        <f t="shared" si="178"/>
        <v>7.8048838354047535E-3</v>
      </c>
      <c r="AG278">
        <f t="shared" si="141"/>
        <v>6029.3613619984535</v>
      </c>
      <c r="AH278">
        <f t="shared" si="142"/>
        <v>17093.808523860811</v>
      </c>
      <c r="AI278">
        <f t="shared" si="143"/>
        <v>6029.3613619984535</v>
      </c>
      <c r="AK278" t="b">
        <f t="shared" si="179"/>
        <v>1</v>
      </c>
      <c r="AL278" t="b">
        <f t="shared" si="180"/>
        <v>1</v>
      </c>
      <c r="AM278">
        <f t="shared" si="181"/>
        <v>6029.3613619984535</v>
      </c>
      <c r="AN278" t="b">
        <f t="shared" si="182"/>
        <v>1</v>
      </c>
      <c r="AO278">
        <f t="shared" si="183"/>
        <v>-1.4929570457592689E-2</v>
      </c>
      <c r="AP278">
        <f>SUM(AO279:$AO$532)</f>
        <v>2880.5588792798658</v>
      </c>
      <c r="AQ278" t="b">
        <f t="shared" si="144"/>
        <v>1</v>
      </c>
      <c r="AR278" t="b">
        <f t="shared" si="184"/>
        <v>1</v>
      </c>
      <c r="AS278" t="b">
        <f t="shared" si="185"/>
        <v>1</v>
      </c>
      <c r="AT278" t="b">
        <f t="shared" si="187"/>
        <v>1</v>
      </c>
      <c r="AU278">
        <f t="shared" si="145"/>
        <v>17093.808523860807</v>
      </c>
      <c r="AV278" t="b">
        <f t="shared" si="146"/>
        <v>1</v>
      </c>
      <c r="AW278" t="b">
        <f t="shared" si="147"/>
        <v>1</v>
      </c>
      <c r="AX278" t="b">
        <f t="shared" si="186"/>
        <v>1</v>
      </c>
    </row>
    <row r="279" spans="1:50" x14ac:dyDescent="0.35">
      <c r="A279">
        <v>227</v>
      </c>
      <c r="B279">
        <f t="shared" si="148"/>
        <v>18</v>
      </c>
      <c r="C279">
        <f t="shared" si="149"/>
        <v>48</v>
      </c>
      <c r="D279">
        <f t="shared" si="150"/>
        <v>1.268895831621375E-3</v>
      </c>
      <c r="E279">
        <f t="shared" si="151"/>
        <v>1.0580286594874533E-4</v>
      </c>
      <c r="F279">
        <f t="shared" si="152"/>
        <v>0.04</v>
      </c>
      <c r="G279">
        <f t="shared" si="153"/>
        <v>3.3960531989175591E-3</v>
      </c>
      <c r="H279">
        <f t="shared" si="154"/>
        <v>0.02</v>
      </c>
      <c r="I279">
        <f t="shared" si="155"/>
        <v>1.7491920735401847</v>
      </c>
      <c r="J279">
        <f t="shared" si="156"/>
        <v>3.7318992490737541E-5</v>
      </c>
      <c r="K279">
        <f t="shared" si="157"/>
        <v>1.1977357467999733E-3</v>
      </c>
      <c r="L279">
        <f t="shared" si="158"/>
        <v>0</v>
      </c>
      <c r="M279">
        <f t="shared" si="159"/>
        <v>0.35148688862296362</v>
      </c>
      <c r="N279">
        <f t="shared" si="160"/>
        <v>116.62</v>
      </c>
      <c r="O279">
        <f t="shared" si="161"/>
        <v>2.3324000000000003</v>
      </c>
      <c r="P279">
        <f t="shared" si="162"/>
        <v>8.7459603677009241</v>
      </c>
      <c r="Q279">
        <f t="shared" si="163"/>
        <v>437.29801838504619</v>
      </c>
      <c r="R279">
        <f t="shared" si="164"/>
        <v>41.13443303490611</v>
      </c>
      <c r="S279">
        <f t="shared" si="165"/>
        <v>0.82268866069812219</v>
      </c>
      <c r="T279">
        <f t="shared" si="166"/>
        <v>3.0848921374647267</v>
      </c>
      <c r="U279">
        <f t="shared" si="167"/>
        <v>37.318992490737543</v>
      </c>
      <c r="V279">
        <f t="shared" si="168"/>
        <v>1.6319521464325946E-2</v>
      </c>
      <c r="W279">
        <f t="shared" si="169"/>
        <v>-0.10845977545860633</v>
      </c>
      <c r="X279">
        <f t="shared" si="170"/>
        <v>-2.3510385789073496E-2</v>
      </c>
      <c r="Y279">
        <f t="shared" si="171"/>
        <v>0.99673694261856227</v>
      </c>
      <c r="Z279">
        <f t="shared" si="172"/>
        <v>0.47619627983526669</v>
      </c>
      <c r="AA279">
        <f t="shared" si="173"/>
        <v>1.1195558250250315E-2</v>
      </c>
      <c r="AB279">
        <f t="shared" si="174"/>
        <v>19.65219020867703</v>
      </c>
      <c r="AC279">
        <f t="shared" si="175"/>
        <v>0.39304380417354062</v>
      </c>
      <c r="AD279">
        <f t="shared" si="176"/>
        <v>1.4690141595537669</v>
      </c>
      <c r="AE279">
        <f t="shared" si="177"/>
        <v>17.771165391289472</v>
      </c>
      <c r="AF279">
        <f t="shared" si="178"/>
        <v>7.7712954100037993E-3</v>
      </c>
      <c r="AG279">
        <f t="shared" si="141"/>
        <v>6049.1234325362702</v>
      </c>
      <c r="AH279">
        <f t="shared" si="142"/>
        <v>17210.096957628204</v>
      </c>
      <c r="AI279">
        <f t="shared" si="143"/>
        <v>6049.1234325362702</v>
      </c>
      <c r="AK279" t="b">
        <f t="shared" si="179"/>
        <v>1</v>
      </c>
      <c r="AL279" t="b">
        <f t="shared" si="180"/>
        <v>1</v>
      </c>
      <c r="AM279">
        <f t="shared" si="181"/>
        <v>6049.1234325362693</v>
      </c>
      <c r="AN279" t="b">
        <f t="shared" si="182"/>
        <v>1</v>
      </c>
      <c r="AO279">
        <f t="shared" si="183"/>
        <v>-1.1195558250250315E-2</v>
      </c>
      <c r="AP279">
        <f>SUM(AO280:$AO$532)</f>
        <v>2880.5700748381159</v>
      </c>
      <c r="AQ279" t="b">
        <f t="shared" si="144"/>
        <v>1</v>
      </c>
      <c r="AR279" t="b">
        <f t="shared" si="184"/>
        <v>1</v>
      </c>
      <c r="AS279" t="b">
        <f t="shared" si="185"/>
        <v>1</v>
      </c>
      <c r="AT279" t="b">
        <f t="shared" si="187"/>
        <v>1</v>
      </c>
      <c r="AU279">
        <f t="shared" si="145"/>
        <v>17210.096957628208</v>
      </c>
      <c r="AV279" t="b">
        <f t="shared" si="146"/>
        <v>1</v>
      </c>
      <c r="AW279" t="b">
        <f t="shared" si="147"/>
        <v>1</v>
      </c>
      <c r="AX279" t="b">
        <f t="shared" si="186"/>
        <v>1</v>
      </c>
    </row>
    <row r="280" spans="1:50" x14ac:dyDescent="0.35">
      <c r="A280">
        <v>228</v>
      </c>
      <c r="B280">
        <f t="shared" si="148"/>
        <v>18</v>
      </c>
      <c r="C280">
        <f t="shared" si="149"/>
        <v>48</v>
      </c>
      <c r="D280">
        <f t="shared" si="150"/>
        <v>1.268895831621375E-3</v>
      </c>
      <c r="E280">
        <f t="shared" si="151"/>
        <v>1.0580286594874533E-4</v>
      </c>
      <c r="F280">
        <f t="shared" si="152"/>
        <v>0.04</v>
      </c>
      <c r="G280">
        <f t="shared" si="153"/>
        <v>3.3960531989175591E-3</v>
      </c>
      <c r="H280">
        <f t="shared" si="154"/>
        <v>0.02</v>
      </c>
      <c r="I280">
        <f t="shared" si="155"/>
        <v>1.7535060530771096</v>
      </c>
      <c r="J280">
        <f t="shared" si="156"/>
        <v>3.7188320159716999E-5</v>
      </c>
      <c r="K280">
        <f t="shared" si="157"/>
        <v>1.1935418789719547E-3</v>
      </c>
      <c r="L280">
        <f t="shared" si="158"/>
        <v>0</v>
      </c>
      <c r="M280">
        <f t="shared" si="159"/>
        <v>0.35025615842383195</v>
      </c>
      <c r="N280">
        <f t="shared" si="160"/>
        <v>116.62</v>
      </c>
      <c r="O280">
        <f t="shared" si="161"/>
        <v>2.3324000000000003</v>
      </c>
      <c r="P280">
        <f t="shared" si="162"/>
        <v>8.7675302653855489</v>
      </c>
      <c r="Q280">
        <f t="shared" si="163"/>
        <v>438.37651326927738</v>
      </c>
      <c r="R280">
        <f t="shared" si="164"/>
        <v>40.99040095121002</v>
      </c>
      <c r="S280">
        <f t="shared" si="165"/>
        <v>0.81980801902420042</v>
      </c>
      <c r="T280">
        <f t="shared" si="166"/>
        <v>3.0816719338880332</v>
      </c>
      <c r="U280">
        <f t="shared" si="167"/>
        <v>37.188320159717001</v>
      </c>
      <c r="V280">
        <f t="shared" si="168"/>
        <v>1.6302486125958315E-2</v>
      </c>
      <c r="W280">
        <f t="shared" si="169"/>
        <v>-0.11570164754517233</v>
      </c>
      <c r="X280">
        <f t="shared" si="170"/>
        <v>-1.5806420611440331E-2</v>
      </c>
      <c r="Y280">
        <f t="shared" si="171"/>
        <v>0.99673694261856227</v>
      </c>
      <c r="Z280">
        <f t="shared" si="172"/>
        <v>0.4746424240493371</v>
      </c>
      <c r="AA280">
        <f t="shared" si="173"/>
        <v>7.502397794553417E-3</v>
      </c>
      <c r="AB280">
        <f t="shared" si="174"/>
        <v>19.51947644192219</v>
      </c>
      <c r="AC280">
        <f t="shared" si="175"/>
        <v>0.3903895288384438</v>
      </c>
      <c r="AD280">
        <f t="shared" si="176"/>
        <v>1.4626922368254245</v>
      </c>
      <c r="AE280">
        <f t="shared" si="177"/>
        <v>17.651154426930908</v>
      </c>
      <c r="AF280">
        <f t="shared" si="178"/>
        <v>7.7378515328555414E-3</v>
      </c>
      <c r="AG280">
        <f t="shared" si="141"/>
        <v>6068.9424949854074</v>
      </c>
      <c r="AH280">
        <f t="shared" si="142"/>
        <v>17327.15428130062</v>
      </c>
      <c r="AI280">
        <f t="shared" si="143"/>
        <v>6068.9424949854074</v>
      </c>
      <c r="AK280" t="b">
        <f t="shared" si="179"/>
        <v>1</v>
      </c>
      <c r="AL280" t="b">
        <f t="shared" si="180"/>
        <v>1</v>
      </c>
      <c r="AM280">
        <f t="shared" si="181"/>
        <v>6068.9424949854083</v>
      </c>
      <c r="AN280" t="b">
        <f t="shared" si="182"/>
        <v>1</v>
      </c>
      <c r="AO280">
        <f t="shared" si="183"/>
        <v>-7.502397794553417E-3</v>
      </c>
      <c r="AP280">
        <f>SUM(AO281:$AO$532)</f>
        <v>2880.5775772359107</v>
      </c>
      <c r="AQ280" t="b">
        <f t="shared" si="144"/>
        <v>1</v>
      </c>
      <c r="AR280" t="b">
        <f t="shared" si="184"/>
        <v>1</v>
      </c>
      <c r="AS280" t="b">
        <f t="shared" si="185"/>
        <v>1</v>
      </c>
      <c r="AT280" t="b">
        <f t="shared" si="187"/>
        <v>1</v>
      </c>
      <c r="AU280">
        <f t="shared" si="145"/>
        <v>17327.15428130062</v>
      </c>
      <c r="AV280" t="b">
        <f t="shared" si="146"/>
        <v>1</v>
      </c>
      <c r="AW280" t="b">
        <f t="shared" si="147"/>
        <v>1</v>
      </c>
      <c r="AX280" t="b">
        <f t="shared" si="186"/>
        <v>1</v>
      </c>
    </row>
    <row r="281" spans="1:50" x14ac:dyDescent="0.35">
      <c r="A281">
        <v>229</v>
      </c>
      <c r="B281">
        <f t="shared" si="148"/>
        <v>19</v>
      </c>
      <c r="C281">
        <f t="shared" si="149"/>
        <v>49</v>
      </c>
      <c r="D281">
        <f t="shared" si="150"/>
        <v>1.3807176488470629E-3</v>
      </c>
      <c r="E281">
        <f t="shared" si="151"/>
        <v>1.1513268153751088E-4</v>
      </c>
      <c r="F281">
        <f t="shared" si="152"/>
        <v>0.04</v>
      </c>
      <c r="G281">
        <f t="shared" si="153"/>
        <v>3.3960531989175591E-3</v>
      </c>
      <c r="H281">
        <f t="shared" si="154"/>
        <v>0.02</v>
      </c>
      <c r="I281">
        <f t="shared" si="155"/>
        <v>1.7578306720513655</v>
      </c>
      <c r="J281">
        <f t="shared" si="156"/>
        <v>4.0325930744363001E-5</v>
      </c>
      <c r="K281">
        <f t="shared" si="157"/>
        <v>1.1893515982497262E-3</v>
      </c>
      <c r="L281">
        <f t="shared" si="158"/>
        <v>0</v>
      </c>
      <c r="M281">
        <f t="shared" si="159"/>
        <v>0.34902648089483784</v>
      </c>
      <c r="N281">
        <f t="shared" si="160"/>
        <v>116.62</v>
      </c>
      <c r="O281">
        <f t="shared" si="161"/>
        <v>2.3324000000000003</v>
      </c>
      <c r="P281">
        <f t="shared" si="162"/>
        <v>8.7891533602568277</v>
      </c>
      <c r="Q281">
        <f t="shared" si="163"/>
        <v>439.45766801284134</v>
      </c>
      <c r="R281">
        <f t="shared" si="164"/>
        <v>40.846873195387282</v>
      </c>
      <c r="S281">
        <f t="shared" si="165"/>
        <v>0.81693746390774569</v>
      </c>
      <c r="T281">
        <f t="shared" si="166"/>
        <v>3.0784550917614704</v>
      </c>
      <c r="U281">
        <f t="shared" si="167"/>
        <v>40.325930744362999</v>
      </c>
      <c r="V281">
        <f t="shared" si="168"/>
        <v>1.7721539485365107E-2</v>
      </c>
      <c r="W281">
        <f t="shared" si="169"/>
        <v>-3.3921716441303009</v>
      </c>
      <c r="X281">
        <f t="shared" si="170"/>
        <v>3.2611240510472896</v>
      </c>
      <c r="Y281">
        <f t="shared" si="171"/>
        <v>0.99673694261856227</v>
      </c>
      <c r="Z281">
        <f t="shared" si="172"/>
        <v>0.47309363858399939</v>
      </c>
      <c r="AA281">
        <f t="shared" si="173"/>
        <v>-1.5428170431837529</v>
      </c>
      <c r="AB281">
        <f t="shared" si="174"/>
        <v>19.387658908294512</v>
      </c>
      <c r="AC281">
        <f t="shared" si="175"/>
        <v>0.38775317816589022</v>
      </c>
      <c r="AD281">
        <f t="shared" si="176"/>
        <v>1.4563975205788737</v>
      </c>
      <c r="AE281">
        <f t="shared" si="177"/>
        <v>19.07794130513706</v>
      </c>
      <c r="AF281">
        <f t="shared" si="178"/>
        <v>8.3839475964413938E-3</v>
      </c>
      <c r="AG281">
        <f t="shared" si="141"/>
        <v>6085.5495094160724</v>
      </c>
      <c r="AH281">
        <f t="shared" si="142"/>
        <v>17435.781645604297</v>
      </c>
      <c r="AI281">
        <f t="shared" si="143"/>
        <v>6085.5495094160724</v>
      </c>
      <c r="AK281" t="b">
        <f t="shared" si="179"/>
        <v>1</v>
      </c>
      <c r="AL281" t="b">
        <f t="shared" si="180"/>
        <v>1</v>
      </c>
      <c r="AM281">
        <f t="shared" si="181"/>
        <v>6085.5495094160715</v>
      </c>
      <c r="AN281" t="b">
        <f t="shared" si="182"/>
        <v>1</v>
      </c>
      <c r="AO281">
        <f t="shared" si="183"/>
        <v>1.5428170431837529</v>
      </c>
      <c r="AP281">
        <f>SUM(AO282:$AO$532)</f>
        <v>2879.0347601927269</v>
      </c>
      <c r="AQ281" t="b">
        <f t="shared" si="144"/>
        <v>1</v>
      </c>
      <c r="AR281" t="b">
        <f t="shared" si="184"/>
        <v>1</v>
      </c>
      <c r="AS281" t="b">
        <f t="shared" si="185"/>
        <v>1</v>
      </c>
      <c r="AT281" t="b">
        <f t="shared" si="187"/>
        <v>1</v>
      </c>
      <c r="AU281">
        <f t="shared" si="145"/>
        <v>17435.7816456043</v>
      </c>
      <c r="AV281" t="b">
        <f t="shared" si="146"/>
        <v>1</v>
      </c>
      <c r="AW281" t="b">
        <f t="shared" si="147"/>
        <v>1</v>
      </c>
      <c r="AX281" t="b">
        <f t="shared" si="186"/>
        <v>1</v>
      </c>
    </row>
    <row r="282" spans="1:50" x14ac:dyDescent="0.35">
      <c r="A282">
        <v>230</v>
      </c>
      <c r="B282">
        <f t="shared" si="148"/>
        <v>19</v>
      </c>
      <c r="C282">
        <f t="shared" si="149"/>
        <v>49</v>
      </c>
      <c r="D282">
        <f t="shared" si="150"/>
        <v>1.3807176488470629E-3</v>
      </c>
      <c r="E282">
        <f t="shared" si="151"/>
        <v>1.1513268153751088E-4</v>
      </c>
      <c r="F282">
        <f t="shared" si="152"/>
        <v>0.04</v>
      </c>
      <c r="G282">
        <f t="shared" si="153"/>
        <v>3.3960531989175591E-3</v>
      </c>
      <c r="H282">
        <f t="shared" si="154"/>
        <v>0.02</v>
      </c>
      <c r="I282">
        <f t="shared" si="155"/>
        <v>1.762165956702674</v>
      </c>
      <c r="J282">
        <f t="shared" si="156"/>
        <v>4.0184354673023495E-5</v>
      </c>
      <c r="K282">
        <f t="shared" si="157"/>
        <v>1.1851760287436186E-3</v>
      </c>
      <c r="L282">
        <f t="shared" si="158"/>
        <v>0</v>
      </c>
      <c r="M282">
        <f t="shared" si="159"/>
        <v>0.3478011205114212</v>
      </c>
      <c r="N282">
        <f t="shared" si="160"/>
        <v>116.62</v>
      </c>
      <c r="O282">
        <f t="shared" si="161"/>
        <v>2.3324000000000003</v>
      </c>
      <c r="P282">
        <f t="shared" si="162"/>
        <v>8.8108297835133698</v>
      </c>
      <c r="Q282">
        <f t="shared" si="163"/>
        <v>440.54148917566852</v>
      </c>
      <c r="R282">
        <f t="shared" si="164"/>
        <v>40.703468201955992</v>
      </c>
      <c r="S282">
        <f t="shared" si="165"/>
        <v>0.81406936403911989</v>
      </c>
      <c r="T282">
        <f t="shared" si="166"/>
        <v>3.0752129131030972</v>
      </c>
      <c r="U282">
        <f t="shared" si="167"/>
        <v>40.184354673023492</v>
      </c>
      <c r="V282">
        <f t="shared" si="168"/>
        <v>1.7702875449217004E-2</v>
      </c>
      <c r="W282">
        <f t="shared" si="169"/>
        <v>-3.3878716236589312</v>
      </c>
      <c r="X282">
        <f t="shared" si="170"/>
        <v>3.2572841117952436</v>
      </c>
      <c r="Y282">
        <f t="shared" si="171"/>
        <v>0.99673694261856227</v>
      </c>
      <c r="Z282">
        <f t="shared" si="172"/>
        <v>0.47154990689450671</v>
      </c>
      <c r="AA282">
        <f t="shared" si="173"/>
        <v>-1.5359720196460067</v>
      </c>
      <c r="AB282">
        <f t="shared" si="174"/>
        <v>19.256551874651478</v>
      </c>
      <c r="AC282">
        <f t="shared" si="175"/>
        <v>0.38513103749302963</v>
      </c>
      <c r="AD282">
        <f t="shared" si="176"/>
        <v>1.4501163628545501</v>
      </c>
      <c r="AE282">
        <f t="shared" si="177"/>
        <v>18.948928704680064</v>
      </c>
      <c r="AF282">
        <f t="shared" si="178"/>
        <v>8.3477892698433261E-3</v>
      </c>
      <c r="AG282">
        <f t="shared" si="141"/>
        <v>6102.2147308297936</v>
      </c>
      <c r="AH282">
        <f t="shared" si="142"/>
        <v>17545.126714533995</v>
      </c>
      <c r="AI282">
        <f t="shared" si="143"/>
        <v>6102.2147308297936</v>
      </c>
      <c r="AK282" t="b">
        <f t="shared" si="179"/>
        <v>1</v>
      </c>
      <c r="AL282" t="b">
        <f t="shared" si="180"/>
        <v>1</v>
      </c>
      <c r="AM282">
        <f t="shared" si="181"/>
        <v>6102.2147308297936</v>
      </c>
      <c r="AN282" t="b">
        <f t="shared" si="182"/>
        <v>1</v>
      </c>
      <c r="AO282">
        <f t="shared" si="183"/>
        <v>1.5359720196460067</v>
      </c>
      <c r="AP282">
        <f>SUM(AO283:$AO$532)</f>
        <v>2877.4987881730808</v>
      </c>
      <c r="AQ282" t="b">
        <f t="shared" si="144"/>
        <v>1</v>
      </c>
      <c r="AR282" t="b">
        <f t="shared" si="184"/>
        <v>1</v>
      </c>
      <c r="AS282" t="b">
        <f t="shared" si="185"/>
        <v>1</v>
      </c>
      <c r="AT282" t="b">
        <f t="shared" si="187"/>
        <v>1</v>
      </c>
      <c r="AU282">
        <f t="shared" si="145"/>
        <v>17545.126714533995</v>
      </c>
      <c r="AV282" t="b">
        <f t="shared" si="146"/>
        <v>1</v>
      </c>
      <c r="AW282" t="b">
        <f t="shared" si="147"/>
        <v>1</v>
      </c>
      <c r="AX282" t="b">
        <f t="shared" si="186"/>
        <v>1</v>
      </c>
    </row>
    <row r="283" spans="1:50" x14ac:dyDescent="0.35">
      <c r="A283">
        <v>231</v>
      </c>
      <c r="B283">
        <f t="shared" si="148"/>
        <v>19</v>
      </c>
      <c r="C283">
        <f t="shared" si="149"/>
        <v>49</v>
      </c>
      <c r="D283">
        <f t="shared" si="150"/>
        <v>1.3807176488470629E-3</v>
      </c>
      <c r="E283">
        <f t="shared" si="151"/>
        <v>1.1513268153751088E-4</v>
      </c>
      <c r="F283">
        <f t="shared" si="152"/>
        <v>0.04</v>
      </c>
      <c r="G283">
        <f t="shared" si="153"/>
        <v>3.3960531989175591E-3</v>
      </c>
      <c r="H283">
        <f t="shared" si="154"/>
        <v>0.02</v>
      </c>
      <c r="I283">
        <f t="shared" si="155"/>
        <v>1.7665119333354722</v>
      </c>
      <c r="J283">
        <f t="shared" si="156"/>
        <v>4.00432756462309E-5</v>
      </c>
      <c r="K283">
        <f t="shared" si="157"/>
        <v>1.1810151188055699E-3</v>
      </c>
      <c r="L283">
        <f t="shared" si="158"/>
        <v>0</v>
      </c>
      <c r="M283">
        <f t="shared" si="159"/>
        <v>0.3465800621169694</v>
      </c>
      <c r="N283">
        <f t="shared" si="160"/>
        <v>116.62</v>
      </c>
      <c r="O283">
        <f t="shared" si="161"/>
        <v>2.3324000000000003</v>
      </c>
      <c r="P283">
        <f t="shared" si="162"/>
        <v>8.8325596666773603</v>
      </c>
      <c r="Q283">
        <f t="shared" si="163"/>
        <v>441.62798333386803</v>
      </c>
      <c r="R283">
        <f t="shared" si="164"/>
        <v>40.560566674041944</v>
      </c>
      <c r="S283">
        <f t="shared" si="165"/>
        <v>0.81121133348083885</v>
      </c>
      <c r="T283">
        <f t="shared" si="166"/>
        <v>3.0719741490543711</v>
      </c>
      <c r="U283">
        <f t="shared" si="167"/>
        <v>40.043275646230903</v>
      </c>
      <c r="V283">
        <f t="shared" si="168"/>
        <v>1.7684231069727142E-2</v>
      </c>
      <c r="W283">
        <f t="shared" si="169"/>
        <v>-3.3835786857938972</v>
      </c>
      <c r="X283">
        <f t="shared" si="170"/>
        <v>3.2534496398987471</v>
      </c>
      <c r="Y283">
        <f t="shared" si="171"/>
        <v>0.99673694261856227</v>
      </c>
      <c r="Z283">
        <f t="shared" si="172"/>
        <v>0.47001121249009831</v>
      </c>
      <c r="AA283">
        <f t="shared" si="173"/>
        <v>-1.5291578100242802</v>
      </c>
      <c r="AB283">
        <f t="shared" si="174"/>
        <v>19.126331438732912</v>
      </c>
      <c r="AC283">
        <f t="shared" si="175"/>
        <v>0.38252662877465821</v>
      </c>
      <c r="AD283">
        <f t="shared" si="176"/>
        <v>1.443862294535283</v>
      </c>
      <c r="AE283">
        <f t="shared" si="177"/>
        <v>18.820788538560212</v>
      </c>
      <c r="AF283">
        <f t="shared" si="178"/>
        <v>8.3117868870375231E-3</v>
      </c>
      <c r="AG283">
        <f t="shared" si="141"/>
        <v>6118.9383443137331</v>
      </c>
      <c r="AH283">
        <f t="shared" si="142"/>
        <v>17655.19432057986</v>
      </c>
      <c r="AI283">
        <f t="shared" si="143"/>
        <v>6118.9383443137331</v>
      </c>
      <c r="AK283" t="b">
        <f t="shared" si="179"/>
        <v>1</v>
      </c>
      <c r="AL283" t="b">
        <f t="shared" si="180"/>
        <v>1</v>
      </c>
      <c r="AM283">
        <f t="shared" si="181"/>
        <v>6118.9383443137331</v>
      </c>
      <c r="AN283" t="b">
        <f t="shared" si="182"/>
        <v>1</v>
      </c>
      <c r="AO283">
        <f t="shared" si="183"/>
        <v>1.5291578100242802</v>
      </c>
      <c r="AP283">
        <f>SUM(AO284:$AO$532)</f>
        <v>2875.9696303630567</v>
      </c>
      <c r="AQ283" t="b">
        <f t="shared" si="144"/>
        <v>1</v>
      </c>
      <c r="AR283" t="b">
        <f t="shared" si="184"/>
        <v>1</v>
      </c>
      <c r="AS283" t="b">
        <f t="shared" si="185"/>
        <v>1</v>
      </c>
      <c r="AT283" t="b">
        <f t="shared" si="187"/>
        <v>1</v>
      </c>
      <c r="AU283">
        <f t="shared" si="145"/>
        <v>17655.19432057986</v>
      </c>
      <c r="AV283" t="b">
        <f t="shared" si="146"/>
        <v>1</v>
      </c>
      <c r="AW283" t="b">
        <f t="shared" si="147"/>
        <v>1</v>
      </c>
      <c r="AX283" t="b">
        <f t="shared" si="186"/>
        <v>1</v>
      </c>
    </row>
    <row r="284" spans="1:50" x14ac:dyDescent="0.35">
      <c r="A284">
        <v>232</v>
      </c>
      <c r="B284">
        <f t="shared" si="148"/>
        <v>19</v>
      </c>
      <c r="C284">
        <f t="shared" si="149"/>
        <v>49</v>
      </c>
      <c r="D284">
        <f t="shared" si="150"/>
        <v>1.3807176488470629E-3</v>
      </c>
      <c r="E284">
        <f t="shared" si="151"/>
        <v>1.1513268153751088E-4</v>
      </c>
      <c r="F284">
        <f t="shared" si="152"/>
        <v>0.04</v>
      </c>
      <c r="G284">
        <f t="shared" si="153"/>
        <v>3.3960531989175591E-3</v>
      </c>
      <c r="H284">
        <f t="shared" si="154"/>
        <v>0.02</v>
      </c>
      <c r="I284">
        <f t="shared" si="155"/>
        <v>1.7708686283190711</v>
      </c>
      <c r="J284">
        <f t="shared" si="156"/>
        <v>3.990269191896378E-5</v>
      </c>
      <c r="K284">
        <f t="shared" si="157"/>
        <v>1.1768688169688435E-3</v>
      </c>
      <c r="L284">
        <f t="shared" si="158"/>
        <v>0</v>
      </c>
      <c r="M284">
        <f t="shared" si="159"/>
        <v>0.34536329060808163</v>
      </c>
      <c r="N284">
        <f t="shared" si="160"/>
        <v>116.62</v>
      </c>
      <c r="O284">
        <f t="shared" si="161"/>
        <v>2.3324000000000003</v>
      </c>
      <c r="P284">
        <f t="shared" si="162"/>
        <v>8.854343141595356</v>
      </c>
      <c r="Q284">
        <f t="shared" si="163"/>
        <v>442.71715707976779</v>
      </c>
      <c r="R284">
        <f t="shared" si="164"/>
        <v>40.418166844080972</v>
      </c>
      <c r="S284">
        <f t="shared" si="165"/>
        <v>0.80836333688161943</v>
      </c>
      <c r="T284">
        <f t="shared" si="166"/>
        <v>3.0687387960190806</v>
      </c>
      <c r="U284">
        <f t="shared" si="167"/>
        <v>39.902691918963782</v>
      </c>
      <c r="V284">
        <f t="shared" si="168"/>
        <v>1.7665606326193468E-2</v>
      </c>
      <c r="W284">
        <f t="shared" si="169"/>
        <v>-3.3792928141097067</v>
      </c>
      <c r="X284">
        <f t="shared" si="170"/>
        <v>3.2496206246031036</v>
      </c>
      <c r="Y284">
        <f t="shared" si="171"/>
        <v>0.99673694261856227</v>
      </c>
      <c r="Z284">
        <f t="shared" si="172"/>
        <v>0.46847753893382393</v>
      </c>
      <c r="AA284">
        <f t="shared" si="173"/>
        <v>-1.5223742726826544</v>
      </c>
      <c r="AB284">
        <f t="shared" si="174"/>
        <v>18.996991605013587</v>
      </c>
      <c r="AC284">
        <f t="shared" si="175"/>
        <v>0.37993983210027177</v>
      </c>
      <c r="AD284">
        <f t="shared" si="176"/>
        <v>1.4376351987897649</v>
      </c>
      <c r="AE284">
        <f t="shared" si="177"/>
        <v>18.693514907030735</v>
      </c>
      <c r="AF284">
        <f t="shared" si="178"/>
        <v>8.2759397754689074E-3</v>
      </c>
      <c r="AG284">
        <f t="shared" si="141"/>
        <v>6135.7205355717324</v>
      </c>
      <c r="AH284">
        <f t="shared" si="142"/>
        <v>17765.989329000662</v>
      </c>
      <c r="AI284">
        <f t="shared" si="143"/>
        <v>6135.7205355717324</v>
      </c>
      <c r="AK284" t="b">
        <f t="shared" si="179"/>
        <v>1</v>
      </c>
      <c r="AL284" t="b">
        <f t="shared" si="180"/>
        <v>1</v>
      </c>
      <c r="AM284">
        <f t="shared" si="181"/>
        <v>6135.7205355717324</v>
      </c>
      <c r="AN284" t="b">
        <f t="shared" si="182"/>
        <v>1</v>
      </c>
      <c r="AO284">
        <f t="shared" si="183"/>
        <v>1.5223742726826544</v>
      </c>
      <c r="AP284">
        <f>SUM(AO285:$AO$532)</f>
        <v>2874.4472560903737</v>
      </c>
      <c r="AQ284" t="b">
        <f t="shared" si="144"/>
        <v>1</v>
      </c>
      <c r="AR284" t="b">
        <f t="shared" si="184"/>
        <v>1</v>
      </c>
      <c r="AS284" t="b">
        <f t="shared" si="185"/>
        <v>1</v>
      </c>
      <c r="AT284" t="b">
        <f t="shared" si="187"/>
        <v>1</v>
      </c>
      <c r="AU284">
        <f t="shared" si="145"/>
        <v>17765.989329000662</v>
      </c>
      <c r="AV284" t="b">
        <f t="shared" si="146"/>
        <v>1</v>
      </c>
      <c r="AW284" t="b">
        <f t="shared" si="147"/>
        <v>1</v>
      </c>
      <c r="AX284" t="b">
        <f t="shared" si="186"/>
        <v>1</v>
      </c>
    </row>
    <row r="285" spans="1:50" x14ac:dyDescent="0.35">
      <c r="A285">
        <v>233</v>
      </c>
      <c r="B285">
        <f t="shared" si="148"/>
        <v>19</v>
      </c>
      <c r="C285">
        <f t="shared" si="149"/>
        <v>49</v>
      </c>
      <c r="D285">
        <f t="shared" si="150"/>
        <v>1.3807176488470629E-3</v>
      </c>
      <c r="E285">
        <f t="shared" si="151"/>
        <v>1.1513268153751088E-4</v>
      </c>
      <c r="F285">
        <f t="shared" si="152"/>
        <v>0.04</v>
      </c>
      <c r="G285">
        <f t="shared" si="153"/>
        <v>3.3960531989175591E-3</v>
      </c>
      <c r="H285">
        <f t="shared" si="154"/>
        <v>0.02</v>
      </c>
      <c r="I285">
        <f t="shared" si="155"/>
        <v>1.7752360680878156</v>
      </c>
      <c r="J285">
        <f t="shared" si="156"/>
        <v>3.9762601752327088E-5</v>
      </c>
      <c r="K285">
        <f t="shared" si="157"/>
        <v>1.1727370719473919E-3</v>
      </c>
      <c r="L285">
        <f t="shared" si="158"/>
        <v>0</v>
      </c>
      <c r="M285">
        <f t="shared" si="159"/>
        <v>0.34415079093438194</v>
      </c>
      <c r="N285">
        <f t="shared" si="160"/>
        <v>116.62</v>
      </c>
      <c r="O285">
        <f t="shared" si="161"/>
        <v>2.3324000000000003</v>
      </c>
      <c r="P285">
        <f t="shared" si="162"/>
        <v>8.8761803404390776</v>
      </c>
      <c r="Q285">
        <f t="shared" si="163"/>
        <v>443.80901702195393</v>
      </c>
      <c r="R285">
        <f t="shared" si="164"/>
        <v>40.276266950714479</v>
      </c>
      <c r="S285">
        <f t="shared" si="165"/>
        <v>0.80552533901428958</v>
      </c>
      <c r="T285">
        <f t="shared" si="166"/>
        <v>3.0655068504048022</v>
      </c>
      <c r="U285">
        <f t="shared" si="167"/>
        <v>39.762601752327086</v>
      </c>
      <c r="V285">
        <f t="shared" si="168"/>
        <v>1.7647001197935708E-2</v>
      </c>
      <c r="W285">
        <f t="shared" si="169"/>
        <v>-3.3750139922296323</v>
      </c>
      <c r="X285">
        <f t="shared" si="170"/>
        <v>3.2457970551825142</v>
      </c>
      <c r="Y285">
        <f t="shared" si="171"/>
        <v>0.99673694261856227</v>
      </c>
      <c r="Z285">
        <f t="shared" si="172"/>
        <v>0.46694886984236822</v>
      </c>
      <c r="AA285">
        <f t="shared" si="173"/>
        <v>-1.5156212666551632</v>
      </c>
      <c r="AB285">
        <f t="shared" si="174"/>
        <v>18.868526418512428</v>
      </c>
      <c r="AC285">
        <f t="shared" si="175"/>
        <v>0.37737052837024859</v>
      </c>
      <c r="AD285">
        <f t="shared" si="176"/>
        <v>1.4314349592905602</v>
      </c>
      <c r="AE285">
        <f t="shared" si="177"/>
        <v>18.567101950241302</v>
      </c>
      <c r="AF285">
        <f t="shared" si="178"/>
        <v>8.2402472654829976E-3</v>
      </c>
      <c r="AG285">
        <f t="shared" si="141"/>
        <v>6152.5614909263059</v>
      </c>
      <c r="AH285">
        <f t="shared" si="142"/>
        <v>17877.516638046589</v>
      </c>
      <c r="AI285">
        <f t="shared" si="143"/>
        <v>6152.5614909263059</v>
      </c>
      <c r="AK285" t="b">
        <f t="shared" si="179"/>
        <v>1</v>
      </c>
      <c r="AL285" t="b">
        <f t="shared" si="180"/>
        <v>1</v>
      </c>
      <c r="AM285">
        <f t="shared" si="181"/>
        <v>6152.5614909263059</v>
      </c>
      <c r="AN285" t="b">
        <f t="shared" si="182"/>
        <v>1</v>
      </c>
      <c r="AO285">
        <f t="shared" si="183"/>
        <v>1.5156212666551632</v>
      </c>
      <c r="AP285">
        <f>SUM(AO286:$AO$532)</f>
        <v>2872.9316348237189</v>
      </c>
      <c r="AQ285" t="b">
        <f t="shared" si="144"/>
        <v>1</v>
      </c>
      <c r="AR285" t="b">
        <f t="shared" si="184"/>
        <v>1</v>
      </c>
      <c r="AS285" t="b">
        <f t="shared" si="185"/>
        <v>1</v>
      </c>
      <c r="AT285" t="b">
        <f t="shared" si="187"/>
        <v>1</v>
      </c>
      <c r="AU285">
        <f t="shared" si="145"/>
        <v>17877.516638046589</v>
      </c>
      <c r="AV285" t="b">
        <f t="shared" si="146"/>
        <v>1</v>
      </c>
      <c r="AW285" t="b">
        <f t="shared" si="147"/>
        <v>1</v>
      </c>
      <c r="AX285" t="b">
        <f t="shared" si="186"/>
        <v>1</v>
      </c>
    </row>
    <row r="286" spans="1:50" x14ac:dyDescent="0.35">
      <c r="A286">
        <v>234</v>
      </c>
      <c r="B286">
        <f t="shared" si="148"/>
        <v>19</v>
      </c>
      <c r="C286">
        <f t="shared" si="149"/>
        <v>49</v>
      </c>
      <c r="D286">
        <f t="shared" si="150"/>
        <v>1.3807176488470629E-3</v>
      </c>
      <c r="E286">
        <f t="shared" si="151"/>
        <v>1.1513268153751088E-4</v>
      </c>
      <c r="F286">
        <f t="shared" si="152"/>
        <v>0.04</v>
      </c>
      <c r="G286">
        <f t="shared" si="153"/>
        <v>3.3960531989175591E-3</v>
      </c>
      <c r="H286">
        <f t="shared" si="154"/>
        <v>0.02</v>
      </c>
      <c r="I286">
        <f t="shared" si="155"/>
        <v>1.7796142791412433</v>
      </c>
      <c r="J286">
        <f t="shared" si="156"/>
        <v>3.9623003413530685E-5</v>
      </c>
      <c r="K286">
        <f t="shared" si="157"/>
        <v>1.1686198326352226E-3</v>
      </c>
      <c r="L286">
        <f t="shared" si="158"/>
        <v>0</v>
      </c>
      <c r="M286">
        <f t="shared" si="159"/>
        <v>0.34294254809833319</v>
      </c>
      <c r="N286">
        <f t="shared" si="160"/>
        <v>116.62</v>
      </c>
      <c r="O286">
        <f t="shared" si="161"/>
        <v>2.3324000000000003</v>
      </c>
      <c r="P286">
        <f t="shared" si="162"/>
        <v>8.8980713957062161</v>
      </c>
      <c r="Q286">
        <f t="shared" si="163"/>
        <v>444.90356978531082</v>
      </c>
      <c r="R286">
        <f t="shared" si="164"/>
        <v>40.134865238767624</v>
      </c>
      <c r="S286">
        <f t="shared" si="165"/>
        <v>0.8026973047753525</v>
      </c>
      <c r="T286">
        <f t="shared" si="166"/>
        <v>3.062278308622894</v>
      </c>
      <c r="U286">
        <f t="shared" si="167"/>
        <v>39.623003413530682</v>
      </c>
      <c r="V286">
        <f t="shared" si="168"/>
        <v>1.762841566429536E-2</v>
      </c>
      <c r="W286">
        <f t="shared" si="169"/>
        <v>-3.3707422038255972</v>
      </c>
      <c r="X286">
        <f t="shared" si="170"/>
        <v>3.2419789209399639</v>
      </c>
      <c r="Y286">
        <f t="shared" si="171"/>
        <v>0.99673694261856227</v>
      </c>
      <c r="Z286">
        <f t="shared" si="172"/>
        <v>0.46542518888587503</v>
      </c>
      <c r="AA286">
        <f t="shared" si="173"/>
        <v>-1.5088986516425038</v>
      </c>
      <c r="AB286">
        <f t="shared" si="174"/>
        <v>18.740929964518291</v>
      </c>
      <c r="AC286">
        <f t="shared" si="175"/>
        <v>0.37481859929036587</v>
      </c>
      <c r="AD286">
        <f t="shared" si="176"/>
        <v>1.4252614602119282</v>
      </c>
      <c r="AE286">
        <f t="shared" si="177"/>
        <v>18.441543847968187</v>
      </c>
      <c r="AF286">
        <f t="shared" si="178"/>
        <v>8.2047086903133861E-3</v>
      </c>
      <c r="AG286">
        <f t="shared" si="141"/>
        <v>6169.4613973206369</v>
      </c>
      <c r="AH286">
        <f t="shared" si="142"/>
        <v>17989.78117918353</v>
      </c>
      <c r="AI286">
        <f t="shared" si="143"/>
        <v>6169.4613973206369</v>
      </c>
      <c r="AK286" t="b">
        <f t="shared" si="179"/>
        <v>1</v>
      </c>
      <c r="AL286" t="b">
        <f t="shared" si="180"/>
        <v>1</v>
      </c>
      <c r="AM286">
        <f t="shared" si="181"/>
        <v>6169.4613973206369</v>
      </c>
      <c r="AN286" t="b">
        <f t="shared" si="182"/>
        <v>1</v>
      </c>
      <c r="AO286">
        <f t="shared" si="183"/>
        <v>1.5088986516425038</v>
      </c>
      <c r="AP286">
        <f>SUM(AO287:$AO$532)</f>
        <v>2871.4227361720764</v>
      </c>
      <c r="AQ286" t="b">
        <f t="shared" si="144"/>
        <v>1</v>
      </c>
      <c r="AR286" t="b">
        <f t="shared" si="184"/>
        <v>1</v>
      </c>
      <c r="AS286" t="b">
        <f t="shared" si="185"/>
        <v>1</v>
      </c>
      <c r="AT286" t="b">
        <f t="shared" si="187"/>
        <v>1</v>
      </c>
      <c r="AU286">
        <f t="shared" si="145"/>
        <v>17989.781179183527</v>
      </c>
      <c r="AV286" t="b">
        <f t="shared" si="146"/>
        <v>1</v>
      </c>
      <c r="AW286" t="b">
        <f t="shared" si="147"/>
        <v>1</v>
      </c>
      <c r="AX286" t="b">
        <f t="shared" si="186"/>
        <v>1</v>
      </c>
    </row>
    <row r="287" spans="1:50" x14ac:dyDescent="0.35">
      <c r="A287">
        <v>235</v>
      </c>
      <c r="B287">
        <f t="shared" si="148"/>
        <v>19</v>
      </c>
      <c r="C287">
        <f t="shared" si="149"/>
        <v>49</v>
      </c>
      <c r="D287">
        <f t="shared" si="150"/>
        <v>1.3807176488470629E-3</v>
      </c>
      <c r="E287">
        <f t="shared" si="151"/>
        <v>1.1513268153751088E-4</v>
      </c>
      <c r="F287">
        <f t="shared" si="152"/>
        <v>0.04</v>
      </c>
      <c r="G287">
        <f t="shared" si="153"/>
        <v>3.3960531989175591E-3</v>
      </c>
      <c r="H287">
        <f t="shared" si="154"/>
        <v>0.02</v>
      </c>
      <c r="I287">
        <f t="shared" si="155"/>
        <v>1.7840032880442496</v>
      </c>
      <c r="J287">
        <f t="shared" si="156"/>
        <v>3.9483895175867902E-5</v>
      </c>
      <c r="K287">
        <f t="shared" si="157"/>
        <v>1.1645170481057656E-3</v>
      </c>
      <c r="L287">
        <f t="shared" si="158"/>
        <v>0</v>
      </c>
      <c r="M287">
        <f t="shared" si="159"/>
        <v>0.34173854715505153</v>
      </c>
      <c r="N287">
        <f t="shared" si="160"/>
        <v>116.62</v>
      </c>
      <c r="O287">
        <f t="shared" si="161"/>
        <v>2.3324000000000003</v>
      </c>
      <c r="P287">
        <f t="shared" si="162"/>
        <v>8.9200164402212483</v>
      </c>
      <c r="Q287">
        <f t="shared" si="163"/>
        <v>446.00082201106238</v>
      </c>
      <c r="R287">
        <f t="shared" si="164"/>
        <v>39.993959959227617</v>
      </c>
      <c r="S287">
        <f t="shared" si="165"/>
        <v>0.7998791991845523</v>
      </c>
      <c r="T287">
        <f t="shared" si="166"/>
        <v>3.0590531670884982</v>
      </c>
      <c r="U287">
        <f t="shared" si="167"/>
        <v>39.4838951758679</v>
      </c>
      <c r="V287">
        <f t="shared" si="168"/>
        <v>1.7609849704635704E-2</v>
      </c>
      <c r="W287">
        <f t="shared" si="169"/>
        <v>-3.3664774326179714</v>
      </c>
      <c r="X287">
        <f t="shared" si="170"/>
        <v>3.2381662112071012</v>
      </c>
      <c r="Y287">
        <f t="shared" si="171"/>
        <v>0.99673694261856227</v>
      </c>
      <c r="Z287">
        <f t="shared" si="172"/>
        <v>0.46390647978777394</v>
      </c>
      <c r="AA287">
        <f t="shared" si="173"/>
        <v>-1.5022062880087965</v>
      </c>
      <c r="AB287">
        <f t="shared" si="174"/>
        <v>18.614196368317636</v>
      </c>
      <c r="AC287">
        <f t="shared" si="175"/>
        <v>0.37228392736635268</v>
      </c>
      <c r="AD287">
        <f t="shared" si="176"/>
        <v>1.4191145862276662</v>
      </c>
      <c r="AE287">
        <f t="shared" si="177"/>
        <v>18.316834819346347</v>
      </c>
      <c r="AF287">
        <f t="shared" si="178"/>
        <v>8.1693233860693198E-3</v>
      </c>
      <c r="AG287">
        <f t="shared" si="141"/>
        <v>6186.4204423205783</v>
      </c>
      <c r="AH287">
        <f t="shared" si="142"/>
        <v>18102.787917318889</v>
      </c>
      <c r="AI287">
        <f t="shared" si="143"/>
        <v>6186.4204423205783</v>
      </c>
      <c r="AK287" t="b">
        <f t="shared" si="179"/>
        <v>1</v>
      </c>
      <c r="AL287" t="b">
        <f t="shared" si="180"/>
        <v>1</v>
      </c>
      <c r="AM287">
        <f t="shared" si="181"/>
        <v>6186.4204423205792</v>
      </c>
      <c r="AN287" t="b">
        <f t="shared" si="182"/>
        <v>1</v>
      </c>
      <c r="AO287">
        <f t="shared" si="183"/>
        <v>1.5022062880087965</v>
      </c>
      <c r="AP287">
        <f>SUM(AO288:$AO$532)</f>
        <v>2869.9205298840675</v>
      </c>
      <c r="AQ287" t="b">
        <f t="shared" si="144"/>
        <v>1</v>
      </c>
      <c r="AR287" t="b">
        <f t="shared" si="184"/>
        <v>1</v>
      </c>
      <c r="AS287" t="b">
        <f t="shared" si="185"/>
        <v>1</v>
      </c>
      <c r="AT287" t="b">
        <f t="shared" si="187"/>
        <v>1</v>
      </c>
      <c r="AU287">
        <f t="shared" si="145"/>
        <v>18102.787917318889</v>
      </c>
      <c r="AV287" t="b">
        <f t="shared" si="146"/>
        <v>1</v>
      </c>
      <c r="AW287" t="b">
        <f t="shared" si="147"/>
        <v>1</v>
      </c>
      <c r="AX287" t="b">
        <f t="shared" si="186"/>
        <v>1</v>
      </c>
    </row>
    <row r="288" spans="1:50" x14ac:dyDescent="0.35">
      <c r="A288">
        <v>236</v>
      </c>
      <c r="B288">
        <f t="shared" si="148"/>
        <v>19</v>
      </c>
      <c r="C288">
        <f t="shared" si="149"/>
        <v>49</v>
      </c>
      <c r="D288">
        <f t="shared" si="150"/>
        <v>1.3807176488470629E-3</v>
      </c>
      <c r="E288">
        <f t="shared" si="151"/>
        <v>1.1513268153751088E-4</v>
      </c>
      <c r="F288">
        <f t="shared" si="152"/>
        <v>0.04</v>
      </c>
      <c r="G288">
        <f t="shared" si="153"/>
        <v>3.3960531989175591E-3</v>
      </c>
      <c r="H288">
        <f t="shared" si="154"/>
        <v>0.02</v>
      </c>
      <c r="I288">
        <f t="shared" si="155"/>
        <v>1.7884031214272431</v>
      </c>
      <c r="J288">
        <f t="shared" si="156"/>
        <v>3.9345275318694191E-5</v>
      </c>
      <c r="K288">
        <f t="shared" si="157"/>
        <v>1.1604286676112437E-3</v>
      </c>
      <c r="L288">
        <f t="shared" si="158"/>
        <v>0</v>
      </c>
      <c r="M288">
        <f t="shared" si="159"/>
        <v>0.34053877321212161</v>
      </c>
      <c r="N288">
        <f t="shared" si="160"/>
        <v>116.62</v>
      </c>
      <c r="O288">
        <f t="shared" si="161"/>
        <v>2.3324000000000003</v>
      </c>
      <c r="P288">
        <f t="shared" si="162"/>
        <v>8.9420156071362165</v>
      </c>
      <c r="Q288">
        <f t="shared" si="163"/>
        <v>447.10078035681079</v>
      </c>
      <c r="R288">
        <f t="shared" si="164"/>
        <v>39.853549369222108</v>
      </c>
      <c r="S288">
        <f t="shared" si="165"/>
        <v>0.79707098738444215</v>
      </c>
      <c r="T288">
        <f t="shared" si="166"/>
        <v>3.0558314222205265</v>
      </c>
      <c r="U288">
        <f t="shared" si="167"/>
        <v>39.345275318694192</v>
      </c>
      <c r="V288">
        <f t="shared" si="168"/>
        <v>1.7591303298341739E-2</v>
      </c>
      <c r="W288">
        <f t="shared" si="169"/>
        <v>-3.3622196623753982</v>
      </c>
      <c r="X288">
        <f t="shared" si="170"/>
        <v>3.2343589153441812</v>
      </c>
      <c r="Y288">
        <f t="shared" si="171"/>
        <v>0.99673694261856227</v>
      </c>
      <c r="Z288">
        <f t="shared" si="172"/>
        <v>0.46239272632460565</v>
      </c>
      <c r="AA288">
        <f t="shared" si="173"/>
        <v>-1.4955440367782913</v>
      </c>
      <c r="AB288">
        <f t="shared" si="174"/>
        <v>18.488319794924088</v>
      </c>
      <c r="AC288">
        <f t="shared" si="175"/>
        <v>0.3697663958984817</v>
      </c>
      <c r="AD288">
        <f t="shared" si="176"/>
        <v>1.4129942225089465</v>
      </c>
      <c r="AE288">
        <f t="shared" si="177"/>
        <v>18.192969122603223</v>
      </c>
      <c r="AF288">
        <f t="shared" si="178"/>
        <v>8.1340906917232638E-3</v>
      </c>
      <c r="AG288">
        <f t="shared" si="141"/>
        <v>6203.4388141166673</v>
      </c>
      <c r="AH288">
        <f t="shared" si="142"/>
        <v>18216.541851028942</v>
      </c>
      <c r="AI288">
        <f t="shared" si="143"/>
        <v>6203.4388141166673</v>
      </c>
      <c r="AK288" t="b">
        <f t="shared" si="179"/>
        <v>1</v>
      </c>
      <c r="AL288" t="b">
        <f t="shared" si="180"/>
        <v>1</v>
      </c>
      <c r="AM288">
        <f t="shared" si="181"/>
        <v>6203.4388141166683</v>
      </c>
      <c r="AN288" t="b">
        <f t="shared" si="182"/>
        <v>1</v>
      </c>
      <c r="AO288">
        <f t="shared" si="183"/>
        <v>1.4955440367782913</v>
      </c>
      <c r="AP288">
        <f>SUM(AO289:$AO$532)</f>
        <v>2868.424985847289</v>
      </c>
      <c r="AQ288" t="b">
        <f t="shared" si="144"/>
        <v>1</v>
      </c>
      <c r="AR288" t="b">
        <f t="shared" si="184"/>
        <v>1</v>
      </c>
      <c r="AS288" t="b">
        <f t="shared" si="185"/>
        <v>1</v>
      </c>
      <c r="AT288" t="b">
        <f t="shared" si="187"/>
        <v>1</v>
      </c>
      <c r="AU288">
        <f t="shared" si="145"/>
        <v>18216.541851028942</v>
      </c>
      <c r="AV288" t="b">
        <f t="shared" si="146"/>
        <v>1</v>
      </c>
      <c r="AW288" t="b">
        <f t="shared" si="147"/>
        <v>1</v>
      </c>
      <c r="AX288" t="b">
        <f t="shared" si="186"/>
        <v>1</v>
      </c>
    </row>
    <row r="289" spans="1:50" x14ac:dyDescent="0.35">
      <c r="A289">
        <v>237</v>
      </c>
      <c r="B289">
        <f t="shared" si="148"/>
        <v>19</v>
      </c>
      <c r="C289">
        <f t="shared" si="149"/>
        <v>49</v>
      </c>
      <c r="D289">
        <f t="shared" si="150"/>
        <v>1.3807176488470629E-3</v>
      </c>
      <c r="E289">
        <f t="shared" si="151"/>
        <v>1.1513268153751088E-4</v>
      </c>
      <c r="F289">
        <f t="shared" si="152"/>
        <v>0.04</v>
      </c>
      <c r="G289">
        <f t="shared" si="153"/>
        <v>3.3960531989175591E-3</v>
      </c>
      <c r="H289">
        <f t="shared" si="154"/>
        <v>0.02</v>
      </c>
      <c r="I289">
        <f t="shared" si="155"/>
        <v>1.7928138059863123</v>
      </c>
      <c r="J289">
        <f t="shared" si="156"/>
        <v>3.9207142127405838E-5</v>
      </c>
      <c r="K289">
        <f t="shared" si="157"/>
        <v>1.1563546405820445E-3</v>
      </c>
      <c r="L289">
        <f t="shared" si="158"/>
        <v>0</v>
      </c>
      <c r="M289">
        <f t="shared" si="159"/>
        <v>0.33934321142941215</v>
      </c>
      <c r="N289">
        <f t="shared" si="160"/>
        <v>116.62</v>
      </c>
      <c r="O289">
        <f t="shared" si="161"/>
        <v>2.3324000000000003</v>
      </c>
      <c r="P289">
        <f t="shared" si="162"/>
        <v>8.9640690299315615</v>
      </c>
      <c r="Q289">
        <f t="shared" si="163"/>
        <v>448.20345149657811</v>
      </c>
      <c r="R289">
        <f t="shared" si="164"/>
        <v>39.713631731997623</v>
      </c>
      <c r="S289">
        <f t="shared" si="165"/>
        <v>0.79427263463995246</v>
      </c>
      <c r="T289">
        <f t="shared" si="166"/>
        <v>3.0526130704416672</v>
      </c>
      <c r="U289">
        <f t="shared" si="167"/>
        <v>39.207142127405838</v>
      </c>
      <c r="V289">
        <f t="shared" si="168"/>
        <v>1.7572776424820188E-2</v>
      </c>
      <c r="W289">
        <f t="shared" si="169"/>
        <v>-3.3579688769146538</v>
      </c>
      <c r="X289">
        <f t="shared" si="170"/>
        <v>3.2305570227399514</v>
      </c>
      <c r="Y289">
        <f t="shared" si="171"/>
        <v>0.99673694261856227</v>
      </c>
      <c r="Z289">
        <f t="shared" si="172"/>
        <v>0.46088391232584897</v>
      </c>
      <c r="AA289">
        <f t="shared" si="173"/>
        <v>-1.4889117596321313</v>
      </c>
      <c r="AB289">
        <f t="shared" si="174"/>
        <v>18.36329444880975</v>
      </c>
      <c r="AC289">
        <f t="shared" si="175"/>
        <v>0.36726588897619505</v>
      </c>
      <c r="AD289">
        <f t="shared" si="176"/>
        <v>1.4069002547221781</v>
      </c>
      <c r="AE289">
        <f t="shared" si="177"/>
        <v>18.069941054794413</v>
      </c>
      <c r="AF289">
        <f t="shared" si="178"/>
        <v>8.0990099490985731E-3</v>
      </c>
      <c r="AG289">
        <f t="shared" si="141"/>
        <v>6220.5167015261377</v>
      </c>
      <c r="AH289">
        <f t="shared" si="142"/>
        <v>18331.048012787745</v>
      </c>
      <c r="AI289">
        <f t="shared" si="143"/>
        <v>6220.5167015261377</v>
      </c>
      <c r="AK289" t="b">
        <f t="shared" si="179"/>
        <v>1</v>
      </c>
      <c r="AL289" t="b">
        <f t="shared" si="180"/>
        <v>1</v>
      </c>
      <c r="AM289">
        <f t="shared" si="181"/>
        <v>6220.5167015261377</v>
      </c>
      <c r="AN289" t="b">
        <f t="shared" si="182"/>
        <v>1</v>
      </c>
      <c r="AO289">
        <f t="shared" si="183"/>
        <v>1.4889117596321313</v>
      </c>
      <c r="AP289">
        <f>SUM(AO290:$AO$532)</f>
        <v>2866.9360740876568</v>
      </c>
      <c r="AQ289" t="b">
        <f t="shared" si="144"/>
        <v>1</v>
      </c>
      <c r="AR289" t="b">
        <f t="shared" si="184"/>
        <v>1</v>
      </c>
      <c r="AS289" t="b">
        <f t="shared" si="185"/>
        <v>1</v>
      </c>
      <c r="AT289" t="b">
        <f t="shared" si="187"/>
        <v>1</v>
      </c>
      <c r="AU289">
        <f t="shared" si="145"/>
        <v>18331.048012787745</v>
      </c>
      <c r="AV289" t="b">
        <f t="shared" si="146"/>
        <v>1</v>
      </c>
      <c r="AW289" t="b">
        <f t="shared" si="147"/>
        <v>1</v>
      </c>
      <c r="AX289" t="b">
        <f t="shared" si="186"/>
        <v>1</v>
      </c>
    </row>
    <row r="290" spans="1:50" x14ac:dyDescent="0.35">
      <c r="A290">
        <v>238</v>
      </c>
      <c r="B290">
        <f t="shared" si="148"/>
        <v>19</v>
      </c>
      <c r="C290">
        <f t="shared" si="149"/>
        <v>49</v>
      </c>
      <c r="D290">
        <f t="shared" si="150"/>
        <v>1.3807176488470629E-3</v>
      </c>
      <c r="E290">
        <f t="shared" si="151"/>
        <v>1.1513268153751088E-4</v>
      </c>
      <c r="F290">
        <f t="shared" si="152"/>
        <v>0.04</v>
      </c>
      <c r="G290">
        <f t="shared" si="153"/>
        <v>3.3960531989175591E-3</v>
      </c>
      <c r="H290">
        <f t="shared" si="154"/>
        <v>0.02</v>
      </c>
      <c r="I290">
        <f t="shared" si="155"/>
        <v>1.7972353684833851</v>
      </c>
      <c r="J290">
        <f t="shared" si="156"/>
        <v>3.9069493893418731E-5</v>
      </c>
      <c r="K290">
        <f t="shared" si="157"/>
        <v>1.1522949166260959E-3</v>
      </c>
      <c r="L290">
        <f t="shared" si="158"/>
        <v>0</v>
      </c>
      <c r="M290">
        <f t="shared" si="159"/>
        <v>0.33815184701889262</v>
      </c>
      <c r="N290">
        <f t="shared" si="160"/>
        <v>116.62</v>
      </c>
      <c r="O290">
        <f t="shared" si="161"/>
        <v>2.3324000000000003</v>
      </c>
      <c r="P290">
        <f t="shared" si="162"/>
        <v>8.9861768424169259</v>
      </c>
      <c r="Q290">
        <f t="shared" si="163"/>
        <v>449.30884212084624</v>
      </c>
      <c r="R290">
        <f t="shared" si="164"/>
        <v>39.574205316898045</v>
      </c>
      <c r="S290">
        <f t="shared" si="165"/>
        <v>0.79148410633796096</v>
      </c>
      <c r="T290">
        <f t="shared" si="166"/>
        <v>3.0493981081783743</v>
      </c>
      <c r="U290">
        <f t="shared" si="167"/>
        <v>39.069493893418731</v>
      </c>
      <c r="V290">
        <f t="shared" si="168"/>
        <v>1.7554269063499443E-2</v>
      </c>
      <c r="W290">
        <f t="shared" si="169"/>
        <v>-3.3537250601005195</v>
      </c>
      <c r="X290">
        <f t="shared" si="170"/>
        <v>3.2267605228115812</v>
      </c>
      <c r="Y290">
        <f t="shared" si="171"/>
        <v>0.99673694261856227</v>
      </c>
      <c r="Z290">
        <f t="shared" si="172"/>
        <v>0.45938002167374825</v>
      </c>
      <c r="AA290">
        <f t="shared" si="173"/>
        <v>-1.4823093189051804</v>
      </c>
      <c r="AB290">
        <f t="shared" si="174"/>
        <v>18.239114573638386</v>
      </c>
      <c r="AC290">
        <f t="shared" si="175"/>
        <v>0.36478229147276769</v>
      </c>
      <c r="AD290">
        <f t="shared" si="176"/>
        <v>1.4008325690268686</v>
      </c>
      <c r="AE290">
        <f t="shared" si="177"/>
        <v>17.947744951541072</v>
      </c>
      <c r="AF290">
        <f t="shared" si="178"/>
        <v>8.0640805028571825E-3</v>
      </c>
      <c r="AG290">
        <f t="shared" si="141"/>
        <v>6237.654293994945</v>
      </c>
      <c r="AH290">
        <f t="shared" si="142"/>
        <v>18446.311469197582</v>
      </c>
      <c r="AI290">
        <f t="shared" si="143"/>
        <v>6237.654293994945</v>
      </c>
      <c r="AK290" t="b">
        <f t="shared" si="179"/>
        <v>1</v>
      </c>
      <c r="AL290" t="b">
        <f t="shared" si="180"/>
        <v>1</v>
      </c>
      <c r="AM290">
        <f t="shared" si="181"/>
        <v>6237.6542939949459</v>
      </c>
      <c r="AN290" t="b">
        <f t="shared" si="182"/>
        <v>1</v>
      </c>
      <c r="AO290">
        <f t="shared" si="183"/>
        <v>1.4823093189051804</v>
      </c>
      <c r="AP290">
        <f>SUM(AO291:$AO$532)</f>
        <v>2865.4537647687516</v>
      </c>
      <c r="AQ290" t="b">
        <f t="shared" si="144"/>
        <v>1</v>
      </c>
      <c r="AR290" t="b">
        <f t="shared" si="184"/>
        <v>1</v>
      </c>
      <c r="AS290" t="b">
        <f t="shared" si="185"/>
        <v>1</v>
      </c>
      <c r="AT290" t="b">
        <f t="shared" si="187"/>
        <v>1</v>
      </c>
      <c r="AU290">
        <f t="shared" si="145"/>
        <v>18446.311469197579</v>
      </c>
      <c r="AV290" t="b">
        <f t="shared" si="146"/>
        <v>1</v>
      </c>
      <c r="AW290" t="b">
        <f t="shared" si="147"/>
        <v>1</v>
      </c>
      <c r="AX290" t="b">
        <f t="shared" si="186"/>
        <v>1</v>
      </c>
    </row>
    <row r="291" spans="1:50" x14ac:dyDescent="0.35">
      <c r="A291">
        <v>239</v>
      </c>
      <c r="B291">
        <f t="shared" si="148"/>
        <v>19</v>
      </c>
      <c r="C291">
        <f t="shared" si="149"/>
        <v>49</v>
      </c>
      <c r="D291">
        <f t="shared" si="150"/>
        <v>1.3807176488470629E-3</v>
      </c>
      <c r="E291">
        <f t="shared" si="151"/>
        <v>1.1513268153751088E-4</v>
      </c>
      <c r="F291">
        <f t="shared" si="152"/>
        <v>0.04</v>
      </c>
      <c r="G291">
        <f t="shared" si="153"/>
        <v>3.3960531989175591E-3</v>
      </c>
      <c r="H291">
        <f t="shared" si="154"/>
        <v>0.02</v>
      </c>
      <c r="I291">
        <f t="shared" si="155"/>
        <v>1.8016678357463909</v>
      </c>
      <c r="J291">
        <f t="shared" si="156"/>
        <v>3.893232891414726E-5</v>
      </c>
      <c r="K291">
        <f t="shared" si="157"/>
        <v>1.1482494455282411E-3</v>
      </c>
      <c r="L291">
        <f t="shared" si="158"/>
        <v>0</v>
      </c>
      <c r="M291">
        <f t="shared" si="159"/>
        <v>0.33696466524445023</v>
      </c>
      <c r="N291">
        <f t="shared" si="160"/>
        <v>116.62</v>
      </c>
      <c r="O291">
        <f t="shared" si="161"/>
        <v>2.3324000000000003</v>
      </c>
      <c r="P291">
        <f t="shared" si="162"/>
        <v>9.0083391787319549</v>
      </c>
      <c r="Q291">
        <f t="shared" si="163"/>
        <v>450.41695893659772</v>
      </c>
      <c r="R291">
        <f t="shared" si="164"/>
        <v>39.435268399343258</v>
      </c>
      <c r="S291">
        <f t="shared" si="165"/>
        <v>0.78870536798686519</v>
      </c>
      <c r="T291">
        <f t="shared" si="166"/>
        <v>3.0461865318608647</v>
      </c>
      <c r="U291">
        <f t="shared" si="167"/>
        <v>38.932328914147263</v>
      </c>
      <c r="V291">
        <f t="shared" si="168"/>
        <v>1.7535781193829581E-2</v>
      </c>
      <c r="W291">
        <f t="shared" si="169"/>
        <v>-3.3494881958455607</v>
      </c>
      <c r="X291">
        <f t="shared" si="170"/>
        <v>3.2229694050045481</v>
      </c>
      <c r="Y291">
        <f t="shared" si="171"/>
        <v>0.99673694261856227</v>
      </c>
      <c r="Z291">
        <f t="shared" si="172"/>
        <v>0.45788103830314075</v>
      </c>
      <c r="AA291">
        <f t="shared" si="173"/>
        <v>-1.4757365775827438</v>
      </c>
      <c r="AB291">
        <f t="shared" si="174"/>
        <v>18.115774452000384</v>
      </c>
      <c r="AC291">
        <f t="shared" si="175"/>
        <v>0.36231548904000771</v>
      </c>
      <c r="AD291">
        <f t="shared" si="176"/>
        <v>1.3947910520734961</v>
      </c>
      <c r="AE291">
        <f t="shared" si="177"/>
        <v>17.826375186769138</v>
      </c>
      <c r="AF291">
        <f t="shared" si="178"/>
        <v>8.0293017004873773E-3</v>
      </c>
      <c r="AG291">
        <f t="shared" si="141"/>
        <v>6254.8517815997957</v>
      </c>
      <c r="AH291">
        <f t="shared" si="142"/>
        <v>18562.337321220988</v>
      </c>
      <c r="AI291">
        <f t="shared" si="143"/>
        <v>6254.8517815997957</v>
      </c>
      <c r="AK291" t="b">
        <f t="shared" si="179"/>
        <v>1</v>
      </c>
      <c r="AL291" t="b">
        <f t="shared" si="180"/>
        <v>1</v>
      </c>
      <c r="AM291">
        <f t="shared" si="181"/>
        <v>6254.8517815997939</v>
      </c>
      <c r="AN291" t="b">
        <f t="shared" si="182"/>
        <v>1</v>
      </c>
      <c r="AO291">
        <f t="shared" si="183"/>
        <v>1.4757365775827438</v>
      </c>
      <c r="AP291">
        <f>SUM(AO292:$AO$532)</f>
        <v>2863.978028191169</v>
      </c>
      <c r="AQ291" t="b">
        <f t="shared" si="144"/>
        <v>1</v>
      </c>
      <c r="AR291" t="b">
        <f t="shared" si="184"/>
        <v>1</v>
      </c>
      <c r="AS291" t="b">
        <f t="shared" si="185"/>
        <v>1</v>
      </c>
      <c r="AT291" t="b">
        <f t="shared" si="187"/>
        <v>1</v>
      </c>
      <c r="AU291">
        <f t="shared" si="145"/>
        <v>18562.337321220988</v>
      </c>
      <c r="AV291" t="b">
        <f t="shared" si="146"/>
        <v>1</v>
      </c>
      <c r="AW291" t="b">
        <f t="shared" si="147"/>
        <v>1</v>
      </c>
      <c r="AX291" t="b">
        <f t="shared" si="186"/>
        <v>1</v>
      </c>
    </row>
    <row r="292" spans="1:50" x14ac:dyDescent="0.35">
      <c r="A292">
        <v>240</v>
      </c>
      <c r="B292">
        <f t="shared" si="148"/>
        <v>19</v>
      </c>
      <c r="C292">
        <f t="shared" si="149"/>
        <v>49</v>
      </c>
      <c r="D292">
        <f t="shared" si="150"/>
        <v>1.3807176488470629E-3</v>
      </c>
      <c r="E292">
        <f t="shared" si="151"/>
        <v>1.1513268153751088E-4</v>
      </c>
      <c r="F292">
        <f t="shared" si="152"/>
        <v>0.04</v>
      </c>
      <c r="G292">
        <f t="shared" si="153"/>
        <v>3.3960531989175591E-3</v>
      </c>
      <c r="H292">
        <f t="shared" si="154"/>
        <v>0.02</v>
      </c>
      <c r="I292">
        <f t="shared" si="155"/>
        <v>1.8061112346694237</v>
      </c>
      <c r="J292">
        <f t="shared" si="156"/>
        <v>3.8795645492983253E-5</v>
      </c>
      <c r="K292">
        <f t="shared" si="157"/>
        <v>1.1442181772496191E-3</v>
      </c>
      <c r="L292">
        <f t="shared" si="158"/>
        <v>0</v>
      </c>
      <c r="M292">
        <f t="shared" si="159"/>
        <v>0.33578165142170763</v>
      </c>
      <c r="N292">
        <f t="shared" si="160"/>
        <v>116.62</v>
      </c>
      <c r="O292">
        <f t="shared" si="161"/>
        <v>2.3324000000000003</v>
      </c>
      <c r="P292">
        <f t="shared" si="162"/>
        <v>9.0305561733471187</v>
      </c>
      <c r="Q292">
        <f t="shared" si="163"/>
        <v>451.52780866735594</v>
      </c>
      <c r="R292">
        <f t="shared" si="164"/>
        <v>39.296819260807787</v>
      </c>
      <c r="S292">
        <f t="shared" si="165"/>
        <v>0.78593638521615572</v>
      </c>
      <c r="T292">
        <f t="shared" si="166"/>
        <v>3.0429783379231155</v>
      </c>
      <c r="U292">
        <f t="shared" si="167"/>
        <v>38.795645492983255</v>
      </c>
      <c r="V292">
        <f t="shared" si="168"/>
        <v>1.7517312795282312E-2</v>
      </c>
      <c r="W292">
        <f t="shared" si="169"/>
        <v>-3.3452582681100202</v>
      </c>
      <c r="X292">
        <f t="shared" si="170"/>
        <v>3.2191836587925948</v>
      </c>
      <c r="Y292">
        <f t="shared" si="171"/>
        <v>0.99673694261856227</v>
      </c>
      <c r="Z292">
        <f t="shared" si="172"/>
        <v>0.45638694620128528</v>
      </c>
      <c r="AA292">
        <f t="shared" si="173"/>
        <v>-1.4691933992974313</v>
      </c>
      <c r="AB292">
        <f t="shared" si="174"/>
        <v>17.993268405149529</v>
      </c>
      <c r="AC292">
        <f t="shared" si="175"/>
        <v>0.35986536810299058</v>
      </c>
      <c r="AD292">
        <f t="shared" si="176"/>
        <v>1.3887755910013935</v>
      </c>
      <c r="AE292">
        <f t="shared" si="177"/>
        <v>17.705826172450283</v>
      </c>
      <c r="AF292">
        <f t="shared" si="178"/>
        <v>7.9946728922915943E-3</v>
      </c>
      <c r="AG292">
        <f t="shared" si="141"/>
        <v>6272.1093550501846</v>
      </c>
      <c r="AH292">
        <f t="shared" si="142"/>
        <v>18679.130704414376</v>
      </c>
      <c r="AI292">
        <f t="shared" si="143"/>
        <v>6272.1093550501846</v>
      </c>
      <c r="AK292" t="b">
        <f t="shared" si="179"/>
        <v>1</v>
      </c>
      <c r="AL292" t="b">
        <f t="shared" si="180"/>
        <v>1</v>
      </c>
      <c r="AM292">
        <f t="shared" si="181"/>
        <v>6272.1093550501837</v>
      </c>
      <c r="AN292" t="b">
        <f t="shared" si="182"/>
        <v>1</v>
      </c>
      <c r="AO292">
        <f t="shared" si="183"/>
        <v>1.4691933992974313</v>
      </c>
      <c r="AP292">
        <f>SUM(AO293:$AO$532)</f>
        <v>2862.5088347918713</v>
      </c>
      <c r="AQ292" t="b">
        <f t="shared" si="144"/>
        <v>1</v>
      </c>
      <c r="AR292" t="b">
        <f t="shared" si="184"/>
        <v>1</v>
      </c>
      <c r="AS292" t="b">
        <f t="shared" si="185"/>
        <v>1</v>
      </c>
      <c r="AT292" t="b">
        <f t="shared" si="187"/>
        <v>1</v>
      </c>
      <c r="AU292">
        <f t="shared" si="145"/>
        <v>18679.13070441438</v>
      </c>
      <c r="AV292" t="b">
        <f t="shared" si="146"/>
        <v>1</v>
      </c>
      <c r="AW292" t="b">
        <f t="shared" si="147"/>
        <v>1</v>
      </c>
      <c r="AX292" t="b">
        <f t="shared" si="186"/>
        <v>1</v>
      </c>
    </row>
    <row r="293" spans="1:50" x14ac:dyDescent="0.35">
      <c r="A293">
        <v>241</v>
      </c>
      <c r="B293">
        <f t="shared" si="148"/>
        <v>20</v>
      </c>
      <c r="C293">
        <f t="shared" si="149"/>
        <v>50</v>
      </c>
      <c r="D293">
        <f t="shared" si="150"/>
        <v>1.5037071872430197E-3</v>
      </c>
      <c r="E293">
        <f t="shared" si="151"/>
        <v>1.2539537813704982E-4</v>
      </c>
      <c r="F293">
        <f t="shared" si="152"/>
        <v>0.04</v>
      </c>
      <c r="G293">
        <f t="shared" si="153"/>
        <v>3.3960531989175591E-3</v>
      </c>
      <c r="H293">
        <f t="shared" si="154"/>
        <v>0.02</v>
      </c>
      <c r="I293">
        <f t="shared" si="155"/>
        <v>1.8105655922129071</v>
      </c>
      <c r="J293">
        <f t="shared" si="156"/>
        <v>4.210546715150808E-5</v>
      </c>
      <c r="K293">
        <f t="shared" si="157"/>
        <v>1.1401893590420992E-3</v>
      </c>
      <c r="L293">
        <f t="shared" si="158"/>
        <v>0</v>
      </c>
      <c r="M293">
        <f t="shared" si="159"/>
        <v>0.33459935659551404</v>
      </c>
      <c r="N293">
        <f t="shared" si="160"/>
        <v>116.62</v>
      </c>
      <c r="O293">
        <f t="shared" si="161"/>
        <v>2.3324000000000003</v>
      </c>
      <c r="P293">
        <f t="shared" si="162"/>
        <v>9.0528279610645352</v>
      </c>
      <c r="Q293">
        <f t="shared" si="163"/>
        <v>452.64139805322679</v>
      </c>
      <c r="R293">
        <f t="shared" si="164"/>
        <v>39.158856188799547</v>
      </c>
      <c r="S293">
        <f t="shared" si="165"/>
        <v>0.78317712377599091</v>
      </c>
      <c r="T293">
        <f t="shared" si="166"/>
        <v>3.03977352280286</v>
      </c>
      <c r="U293">
        <f t="shared" si="167"/>
        <v>42.10546715150808</v>
      </c>
      <c r="V293">
        <f t="shared" si="168"/>
        <v>1.9058677517142835E-2</v>
      </c>
      <c r="W293">
        <f t="shared" si="169"/>
        <v>-6.7886202868045293</v>
      </c>
      <c r="X293">
        <f t="shared" si="170"/>
        <v>6.6629882995804621</v>
      </c>
      <c r="Y293">
        <f t="shared" si="171"/>
        <v>0.99673694261856227</v>
      </c>
      <c r="Z293">
        <f t="shared" si="172"/>
        <v>0.45489772940769135</v>
      </c>
      <c r="AA293">
        <f t="shared" si="173"/>
        <v>-3.0309782485491681</v>
      </c>
      <c r="AB293">
        <f t="shared" si="174"/>
        <v>17.871590792741525</v>
      </c>
      <c r="AC293">
        <f t="shared" si="175"/>
        <v>0.35743181585483053</v>
      </c>
      <c r="AD293">
        <f t="shared" si="176"/>
        <v>1.3827860734366402</v>
      </c>
      <c r="AE293">
        <f t="shared" si="177"/>
        <v>19.153681402871161</v>
      </c>
      <c r="AF293">
        <f t="shared" si="178"/>
        <v>8.6697491280616924E-3</v>
      </c>
      <c r="AG293">
        <f t="shared" si="141"/>
        <v>6285.9796206645342</v>
      </c>
      <c r="AH293">
        <f t="shared" si="142"/>
        <v>18786.586096946518</v>
      </c>
      <c r="AI293">
        <f t="shared" si="143"/>
        <v>6285.9796206645342</v>
      </c>
      <c r="AK293" t="b">
        <f t="shared" si="179"/>
        <v>1</v>
      </c>
      <c r="AL293" t="b">
        <f t="shared" si="180"/>
        <v>1</v>
      </c>
      <c r="AM293">
        <f t="shared" si="181"/>
        <v>6285.9796206645333</v>
      </c>
      <c r="AN293" t="b">
        <f t="shared" si="182"/>
        <v>1</v>
      </c>
      <c r="AO293">
        <f t="shared" si="183"/>
        <v>3.0309782485491681</v>
      </c>
      <c r="AP293">
        <f>SUM(AO294:$AO$532)</f>
        <v>2859.4778565433221</v>
      </c>
      <c r="AQ293" t="b">
        <f t="shared" si="144"/>
        <v>1</v>
      </c>
      <c r="AR293" t="b">
        <f t="shared" si="184"/>
        <v>1</v>
      </c>
      <c r="AS293" t="b">
        <f t="shared" si="185"/>
        <v>1</v>
      </c>
      <c r="AT293" t="b">
        <f t="shared" si="187"/>
        <v>1</v>
      </c>
      <c r="AU293">
        <f t="shared" si="145"/>
        <v>18786.586096946514</v>
      </c>
      <c r="AV293" t="b">
        <f t="shared" si="146"/>
        <v>1</v>
      </c>
      <c r="AW293" t="b">
        <f t="shared" si="147"/>
        <v>1</v>
      </c>
      <c r="AX293" t="b">
        <f t="shared" si="186"/>
        <v>1</v>
      </c>
    </row>
    <row r="294" spans="1:50" x14ac:dyDescent="0.35">
      <c r="A294">
        <v>242</v>
      </c>
      <c r="B294">
        <f t="shared" si="148"/>
        <v>20</v>
      </c>
      <c r="C294">
        <f t="shared" si="149"/>
        <v>50</v>
      </c>
      <c r="D294">
        <f t="shared" si="150"/>
        <v>1.5037071872430197E-3</v>
      </c>
      <c r="E294">
        <f t="shared" si="151"/>
        <v>1.2539537813704982E-4</v>
      </c>
      <c r="F294">
        <f t="shared" si="152"/>
        <v>0.04</v>
      </c>
      <c r="G294">
        <f t="shared" si="153"/>
        <v>3.3960531989175591E-3</v>
      </c>
      <c r="H294">
        <f t="shared" si="154"/>
        <v>0.02</v>
      </c>
      <c r="I294">
        <f t="shared" si="155"/>
        <v>1.8150309354037546</v>
      </c>
      <c r="J294">
        <f t="shared" si="156"/>
        <v>4.1957212844708057E-5</v>
      </c>
      <c r="K294">
        <f t="shared" si="157"/>
        <v>1.1361747263950535E-3</v>
      </c>
      <c r="L294">
        <f t="shared" si="158"/>
        <v>0</v>
      </c>
      <c r="M294">
        <f t="shared" si="159"/>
        <v>0.33342122465627427</v>
      </c>
      <c r="N294">
        <f t="shared" si="160"/>
        <v>116.62</v>
      </c>
      <c r="O294">
        <f t="shared" si="161"/>
        <v>2.3324000000000003</v>
      </c>
      <c r="P294">
        <f t="shared" si="162"/>
        <v>9.075154677018773</v>
      </c>
      <c r="Q294">
        <f t="shared" si="163"/>
        <v>453.75773385093862</v>
      </c>
      <c r="R294">
        <f t="shared" si="164"/>
        <v>39.020976966168845</v>
      </c>
      <c r="S294">
        <f t="shared" si="165"/>
        <v>0.78041953932337693</v>
      </c>
      <c r="T294">
        <f t="shared" si="166"/>
        <v>3.0365409159352517</v>
      </c>
      <c r="U294">
        <f t="shared" si="167"/>
        <v>41.95721284470806</v>
      </c>
      <c r="V294">
        <f t="shared" si="168"/>
        <v>1.9038409819116222E-2</v>
      </c>
      <c r="W294">
        <f t="shared" si="169"/>
        <v>-6.7722347436169548</v>
      </c>
      <c r="X294">
        <f t="shared" si="170"/>
        <v>6.6470451094752363</v>
      </c>
      <c r="Y294">
        <f t="shared" si="171"/>
        <v>0.99673694261856227</v>
      </c>
      <c r="Z294">
        <f t="shared" si="172"/>
        <v>0.45341337201394838</v>
      </c>
      <c r="AA294">
        <f t="shared" si="173"/>
        <v>-3.0138591370159915</v>
      </c>
      <c r="AB294">
        <f t="shared" si="174"/>
        <v>17.750553821180034</v>
      </c>
      <c r="AC294">
        <f t="shared" si="175"/>
        <v>0.35501107642360064</v>
      </c>
      <c r="AD294">
        <f t="shared" si="176"/>
        <v>1.3768082559525259</v>
      </c>
      <c r="AE294">
        <f t="shared" si="177"/>
        <v>19.023961356226028</v>
      </c>
      <c r="AF294">
        <f t="shared" si="178"/>
        <v>8.632269593868952E-3</v>
      </c>
      <c r="AG294">
        <f t="shared" si="141"/>
        <v>6299.9112371093197</v>
      </c>
      <c r="AH294">
        <f t="shared" si="142"/>
        <v>18894.751657168592</v>
      </c>
      <c r="AI294">
        <f t="shared" si="143"/>
        <v>6299.9112371093197</v>
      </c>
      <c r="AK294" t="b">
        <f t="shared" si="179"/>
        <v>1</v>
      </c>
      <c r="AL294" t="b">
        <f t="shared" si="180"/>
        <v>1</v>
      </c>
      <c r="AM294">
        <f t="shared" si="181"/>
        <v>6299.9112371093206</v>
      </c>
      <c r="AN294" t="b">
        <f t="shared" si="182"/>
        <v>1</v>
      </c>
      <c r="AO294">
        <f t="shared" si="183"/>
        <v>3.0138591370159915</v>
      </c>
      <c r="AP294">
        <f>SUM(AO295:$AO$532)</f>
        <v>2856.4639974063061</v>
      </c>
      <c r="AQ294" t="b">
        <f t="shared" si="144"/>
        <v>1</v>
      </c>
      <c r="AR294" t="b">
        <f t="shared" si="184"/>
        <v>1</v>
      </c>
      <c r="AS294" t="b">
        <f t="shared" si="185"/>
        <v>1</v>
      </c>
      <c r="AT294" t="b">
        <f t="shared" si="187"/>
        <v>1</v>
      </c>
      <c r="AU294">
        <f t="shared" si="145"/>
        <v>18894.751657168592</v>
      </c>
      <c r="AV294" t="b">
        <f t="shared" si="146"/>
        <v>1</v>
      </c>
      <c r="AW294" t="b">
        <f t="shared" si="147"/>
        <v>1</v>
      </c>
      <c r="AX294" t="b">
        <f t="shared" si="186"/>
        <v>1</v>
      </c>
    </row>
    <row r="295" spans="1:50" x14ac:dyDescent="0.35">
      <c r="A295">
        <v>243</v>
      </c>
      <c r="B295">
        <f t="shared" si="148"/>
        <v>20</v>
      </c>
      <c r="C295">
        <f t="shared" si="149"/>
        <v>50</v>
      </c>
      <c r="D295">
        <f t="shared" si="150"/>
        <v>1.5037071872430197E-3</v>
      </c>
      <c r="E295">
        <f t="shared" si="151"/>
        <v>1.2539537813704982E-4</v>
      </c>
      <c r="F295">
        <f t="shared" si="152"/>
        <v>0.04</v>
      </c>
      <c r="G295">
        <f t="shared" si="153"/>
        <v>3.3960531989175591E-3</v>
      </c>
      <c r="H295">
        <f t="shared" si="154"/>
        <v>0.02</v>
      </c>
      <c r="I295">
        <f t="shared" si="155"/>
        <v>1.819507291335537</v>
      </c>
      <c r="J295">
        <f t="shared" si="156"/>
        <v>4.1809480544691752E-5</v>
      </c>
      <c r="K295">
        <f t="shared" si="157"/>
        <v>1.1321742293608013E-3</v>
      </c>
      <c r="L295">
        <f t="shared" si="158"/>
        <v>0</v>
      </c>
      <c r="M295">
        <f t="shared" si="159"/>
        <v>0.33224724094636876</v>
      </c>
      <c r="N295">
        <f t="shared" si="160"/>
        <v>116.62</v>
      </c>
      <c r="O295">
        <f t="shared" si="161"/>
        <v>2.3324000000000003</v>
      </c>
      <c r="P295">
        <f t="shared" si="162"/>
        <v>9.0975364566776857</v>
      </c>
      <c r="Q295">
        <f t="shared" si="163"/>
        <v>454.87682283388426</v>
      </c>
      <c r="R295">
        <f t="shared" si="164"/>
        <v>38.88358321941471</v>
      </c>
      <c r="S295">
        <f t="shared" si="165"/>
        <v>0.77767166438829427</v>
      </c>
      <c r="T295">
        <f t="shared" si="166"/>
        <v>3.0333117467405759</v>
      </c>
      <c r="U295">
        <f t="shared" si="167"/>
        <v>41.809480544691752</v>
      </c>
      <c r="V295">
        <f t="shared" si="168"/>
        <v>1.9018163674504481E-2</v>
      </c>
      <c r="W295">
        <f t="shared" si="169"/>
        <v>-6.7558989000804122</v>
      </c>
      <c r="X295">
        <f t="shared" si="170"/>
        <v>6.6311500614857692</v>
      </c>
      <c r="Y295">
        <f t="shared" si="171"/>
        <v>0.99673694261856227</v>
      </c>
      <c r="Z295">
        <f t="shared" si="172"/>
        <v>0.45193385816355569</v>
      </c>
      <c r="AA295">
        <f t="shared" si="173"/>
        <v>-2.9968412313487605</v>
      </c>
      <c r="AB295">
        <f t="shared" si="174"/>
        <v>17.630336583499801</v>
      </c>
      <c r="AC295">
        <f t="shared" si="175"/>
        <v>0.35260673166999607</v>
      </c>
      <c r="AD295">
        <f t="shared" si="176"/>
        <v>1.3708562807173028</v>
      </c>
      <c r="AE295">
        <f t="shared" si="177"/>
        <v>18.895119850376663</v>
      </c>
      <c r="AF295">
        <f t="shared" si="178"/>
        <v>8.5949520846047948E-3</v>
      </c>
      <c r="AG295">
        <f t="shared" si="141"/>
        <v>6313.9043570890808</v>
      </c>
      <c r="AH295">
        <f t="shared" si="142"/>
        <v>19003.632171947123</v>
      </c>
      <c r="AI295">
        <f t="shared" si="143"/>
        <v>6313.9043570890808</v>
      </c>
      <c r="AK295" t="b">
        <f t="shared" si="179"/>
        <v>1</v>
      </c>
      <c r="AL295" t="b">
        <f t="shared" si="180"/>
        <v>1</v>
      </c>
      <c r="AM295">
        <f t="shared" si="181"/>
        <v>6313.9043570890799</v>
      </c>
      <c r="AN295" t="b">
        <f t="shared" si="182"/>
        <v>1</v>
      </c>
      <c r="AO295">
        <f t="shared" si="183"/>
        <v>2.9968412313487605</v>
      </c>
      <c r="AP295">
        <f>SUM(AO296:$AO$532)</f>
        <v>2853.4671561749574</v>
      </c>
      <c r="AQ295" t="b">
        <f t="shared" si="144"/>
        <v>1</v>
      </c>
      <c r="AR295" t="b">
        <f t="shared" si="184"/>
        <v>1</v>
      </c>
      <c r="AS295" t="b">
        <f t="shared" si="185"/>
        <v>1</v>
      </c>
      <c r="AT295" t="b">
        <f t="shared" si="187"/>
        <v>1</v>
      </c>
      <c r="AU295">
        <f t="shared" si="145"/>
        <v>19003.632171947127</v>
      </c>
      <c r="AV295" t="b">
        <f t="shared" si="146"/>
        <v>1</v>
      </c>
      <c r="AW295" t="b">
        <f t="shared" si="147"/>
        <v>1</v>
      </c>
      <c r="AX295" t="b">
        <f t="shared" si="186"/>
        <v>1</v>
      </c>
    </row>
    <row r="296" spans="1:50" x14ac:dyDescent="0.35">
      <c r="A296">
        <v>244</v>
      </c>
      <c r="B296">
        <f t="shared" si="148"/>
        <v>20</v>
      </c>
      <c r="C296">
        <f t="shared" si="149"/>
        <v>50</v>
      </c>
      <c r="D296">
        <f t="shared" si="150"/>
        <v>1.5037071872430197E-3</v>
      </c>
      <c r="E296">
        <f t="shared" si="151"/>
        <v>1.2539537813704982E-4</v>
      </c>
      <c r="F296">
        <f t="shared" si="152"/>
        <v>0.04</v>
      </c>
      <c r="G296">
        <f t="shared" si="153"/>
        <v>3.3960531989175591E-3</v>
      </c>
      <c r="H296">
        <f t="shared" si="154"/>
        <v>0.02</v>
      </c>
      <c r="I296">
        <f t="shared" si="155"/>
        <v>1.8239946871686441</v>
      </c>
      <c r="J296">
        <f t="shared" si="156"/>
        <v>4.1662268413461415E-5</v>
      </c>
      <c r="K296">
        <f t="shared" si="157"/>
        <v>1.1281878181675291E-3</v>
      </c>
      <c r="L296">
        <f t="shared" si="158"/>
        <v>0</v>
      </c>
      <c r="M296">
        <f t="shared" si="159"/>
        <v>0.33107739085978777</v>
      </c>
      <c r="N296">
        <f t="shared" si="160"/>
        <v>116.62</v>
      </c>
      <c r="O296">
        <f t="shared" si="161"/>
        <v>2.3324000000000003</v>
      </c>
      <c r="P296">
        <f t="shared" si="162"/>
        <v>9.119973435843221</v>
      </c>
      <c r="Q296">
        <f t="shared" si="163"/>
        <v>455.99867179216102</v>
      </c>
      <c r="R296">
        <f t="shared" si="164"/>
        <v>38.746673239165524</v>
      </c>
      <c r="S296">
        <f t="shared" si="165"/>
        <v>0.77493346478331049</v>
      </c>
      <c r="T296">
        <f t="shared" si="166"/>
        <v>3.030086011563085</v>
      </c>
      <c r="U296">
        <f t="shared" si="167"/>
        <v>41.662268413461412</v>
      </c>
      <c r="V296">
        <f t="shared" si="168"/>
        <v>1.8997939060386909E-2</v>
      </c>
      <c r="W296">
        <f t="shared" si="169"/>
        <v>-6.7396125897026691</v>
      </c>
      <c r="X296">
        <f t="shared" si="170"/>
        <v>6.6153029946039652</v>
      </c>
      <c r="Y296">
        <f t="shared" si="171"/>
        <v>0.99673694261856227</v>
      </c>
      <c r="Z296">
        <f t="shared" si="172"/>
        <v>0.45045917205175351</v>
      </c>
      <c r="AA296">
        <f t="shared" si="173"/>
        <v>-2.9799239098207906</v>
      </c>
      <c r="AB296">
        <f t="shared" si="174"/>
        <v>17.510933527978672</v>
      </c>
      <c r="AC296">
        <f t="shared" si="175"/>
        <v>0.3502186705595734</v>
      </c>
      <c r="AD296">
        <f t="shared" si="176"/>
        <v>1.3649300360143073</v>
      </c>
      <c r="AE296">
        <f t="shared" si="177"/>
        <v>18.767150935325748</v>
      </c>
      <c r="AF296">
        <f t="shared" si="178"/>
        <v>8.5577958998315547E-3</v>
      </c>
      <c r="AG296">
        <f t="shared" si="141"/>
        <v>6327.9591339692788</v>
      </c>
      <c r="AH296">
        <f t="shared" si="142"/>
        <v>19113.232460652041</v>
      </c>
      <c r="AI296">
        <f t="shared" si="143"/>
        <v>6327.9591339692788</v>
      </c>
      <c r="AK296" t="b">
        <f t="shared" si="179"/>
        <v>1</v>
      </c>
      <c r="AL296" t="b">
        <f t="shared" si="180"/>
        <v>1</v>
      </c>
      <c r="AM296">
        <f t="shared" si="181"/>
        <v>6327.9591339692779</v>
      </c>
      <c r="AN296" t="b">
        <f t="shared" si="182"/>
        <v>1</v>
      </c>
      <c r="AO296">
        <f t="shared" si="183"/>
        <v>2.9799239098207906</v>
      </c>
      <c r="AP296">
        <f>SUM(AO297:$AO$532)</f>
        <v>2850.4872322651368</v>
      </c>
      <c r="AQ296" t="b">
        <f t="shared" si="144"/>
        <v>1</v>
      </c>
      <c r="AR296" t="b">
        <f t="shared" si="184"/>
        <v>1</v>
      </c>
      <c r="AS296" t="b">
        <f t="shared" si="185"/>
        <v>1</v>
      </c>
      <c r="AT296" t="b">
        <f t="shared" si="187"/>
        <v>1</v>
      </c>
      <c r="AU296">
        <f t="shared" si="145"/>
        <v>19113.232460652041</v>
      </c>
      <c r="AV296" t="b">
        <f t="shared" si="146"/>
        <v>1</v>
      </c>
      <c r="AW296" t="b">
        <f t="shared" si="147"/>
        <v>1</v>
      </c>
      <c r="AX296" t="b">
        <f t="shared" si="186"/>
        <v>1</v>
      </c>
    </row>
    <row r="297" spans="1:50" x14ac:dyDescent="0.35">
      <c r="A297">
        <v>245</v>
      </c>
      <c r="B297">
        <f t="shared" si="148"/>
        <v>20</v>
      </c>
      <c r="C297">
        <f t="shared" si="149"/>
        <v>50</v>
      </c>
      <c r="D297">
        <f t="shared" si="150"/>
        <v>1.5037071872430197E-3</v>
      </c>
      <c r="E297">
        <f t="shared" si="151"/>
        <v>1.2539537813704982E-4</v>
      </c>
      <c r="F297">
        <f t="shared" si="152"/>
        <v>0.04</v>
      </c>
      <c r="G297">
        <f t="shared" si="153"/>
        <v>3.3960531989175591E-3</v>
      </c>
      <c r="H297">
        <f t="shared" si="154"/>
        <v>0.02</v>
      </c>
      <c r="I297">
        <f t="shared" si="155"/>
        <v>1.8284931501304504</v>
      </c>
      <c r="J297">
        <f t="shared" si="156"/>
        <v>4.1515574619490931E-5</v>
      </c>
      <c r="K297">
        <f t="shared" si="157"/>
        <v>1.1242154432186697E-3</v>
      </c>
      <c r="L297">
        <f t="shared" si="158"/>
        <v>0</v>
      </c>
      <c r="M297">
        <f t="shared" si="159"/>
        <v>0.32991165984194959</v>
      </c>
      <c r="N297">
        <f t="shared" si="160"/>
        <v>116.62</v>
      </c>
      <c r="O297">
        <f t="shared" si="161"/>
        <v>2.3324000000000003</v>
      </c>
      <c r="P297">
        <f t="shared" si="162"/>
        <v>9.1424657506522529</v>
      </c>
      <c r="Q297">
        <f t="shared" si="163"/>
        <v>457.12328753261261</v>
      </c>
      <c r="R297">
        <f t="shared" si="164"/>
        <v>38.610245322068451</v>
      </c>
      <c r="S297">
        <f t="shared" si="165"/>
        <v>0.77220490644136908</v>
      </c>
      <c r="T297">
        <f t="shared" si="166"/>
        <v>3.0268637067509188</v>
      </c>
      <c r="U297">
        <f t="shared" si="167"/>
        <v>41.515574619490934</v>
      </c>
      <c r="V297">
        <f t="shared" si="168"/>
        <v>1.8977735953867186E-2</v>
      </c>
      <c r="W297">
        <f t="shared" si="169"/>
        <v>-6.7233756465686332</v>
      </c>
      <c r="X297">
        <f t="shared" si="170"/>
        <v>6.5995037483795471</v>
      </c>
      <c r="Y297">
        <f t="shared" si="171"/>
        <v>0.99673694261856227</v>
      </c>
      <c r="Z297">
        <f t="shared" si="172"/>
        <v>0.44898929792535369</v>
      </c>
      <c r="AA297">
        <f t="shared" si="173"/>
        <v>-2.963106554640671</v>
      </c>
      <c r="AB297">
        <f t="shared" si="174"/>
        <v>17.392339140494045</v>
      </c>
      <c r="AC297">
        <f t="shared" si="175"/>
        <v>0.34784678280988091</v>
      </c>
      <c r="AD297">
        <f t="shared" si="176"/>
        <v>1.3590294106098286</v>
      </c>
      <c r="AE297">
        <f t="shared" si="177"/>
        <v>18.640048701372866</v>
      </c>
      <c r="AF297">
        <f t="shared" si="178"/>
        <v>8.5208003421395704E-3</v>
      </c>
      <c r="AG297">
        <f t="shared" si="141"/>
        <v>6342.0757217779037</v>
      </c>
      <c r="AH297">
        <f t="shared" si="142"/>
        <v>19223.557375377986</v>
      </c>
      <c r="AI297">
        <f t="shared" si="143"/>
        <v>6342.0757217779037</v>
      </c>
      <c r="AK297" t="b">
        <f t="shared" si="179"/>
        <v>1</v>
      </c>
      <c r="AL297" t="b">
        <f t="shared" si="180"/>
        <v>1</v>
      </c>
      <c r="AM297">
        <f t="shared" si="181"/>
        <v>6342.0757217779037</v>
      </c>
      <c r="AN297" t="b">
        <f t="shared" si="182"/>
        <v>1</v>
      </c>
      <c r="AO297">
        <f t="shared" si="183"/>
        <v>2.963106554640671</v>
      </c>
      <c r="AP297">
        <f>SUM(AO298:$AO$532)</f>
        <v>2847.5241257104958</v>
      </c>
      <c r="AQ297" t="b">
        <f t="shared" si="144"/>
        <v>1</v>
      </c>
      <c r="AR297" t="b">
        <f t="shared" si="184"/>
        <v>1</v>
      </c>
      <c r="AS297" t="b">
        <f t="shared" si="185"/>
        <v>1</v>
      </c>
      <c r="AT297" t="b">
        <f t="shared" si="187"/>
        <v>1</v>
      </c>
      <c r="AU297">
        <f t="shared" si="145"/>
        <v>19223.557375377986</v>
      </c>
      <c r="AV297" t="b">
        <f t="shared" si="146"/>
        <v>1</v>
      </c>
      <c r="AW297" t="b">
        <f t="shared" si="147"/>
        <v>1</v>
      </c>
      <c r="AX297" t="b">
        <f t="shared" si="186"/>
        <v>1</v>
      </c>
    </row>
    <row r="298" spans="1:50" x14ac:dyDescent="0.35">
      <c r="A298">
        <v>246</v>
      </c>
      <c r="B298">
        <f t="shared" si="148"/>
        <v>20</v>
      </c>
      <c r="C298">
        <f t="shared" si="149"/>
        <v>50</v>
      </c>
      <c r="D298">
        <f t="shared" si="150"/>
        <v>1.5037071872430197E-3</v>
      </c>
      <c r="E298">
        <f t="shared" si="151"/>
        <v>1.2539537813704982E-4</v>
      </c>
      <c r="F298">
        <f t="shared" si="152"/>
        <v>0.04</v>
      </c>
      <c r="G298">
        <f t="shared" si="153"/>
        <v>3.3960531989175591E-3</v>
      </c>
      <c r="H298">
        <f t="shared" si="154"/>
        <v>0.02</v>
      </c>
      <c r="I298">
        <f t="shared" si="155"/>
        <v>1.8330027075154816</v>
      </c>
      <c r="J298">
        <f t="shared" si="156"/>
        <v>4.1369397337703019E-5</v>
      </c>
      <c r="K298">
        <f t="shared" si="157"/>
        <v>1.1202570550922885E-3</v>
      </c>
      <c r="L298">
        <f t="shared" si="158"/>
        <v>0</v>
      </c>
      <c r="M298">
        <f t="shared" si="159"/>
        <v>0.32875003338951964</v>
      </c>
      <c r="N298">
        <f t="shared" si="160"/>
        <v>116.62</v>
      </c>
      <c r="O298">
        <f t="shared" si="161"/>
        <v>2.3324000000000003</v>
      </c>
      <c r="P298">
        <f t="shared" si="162"/>
        <v>9.1650135375774084</v>
      </c>
      <c r="Q298">
        <f t="shared" si="163"/>
        <v>458.25067687887037</v>
      </c>
      <c r="R298">
        <f t="shared" si="164"/>
        <v>38.47429777076816</v>
      </c>
      <c r="S298">
        <f t="shared" si="165"/>
        <v>0.76948595541536324</v>
      </c>
      <c r="T298">
        <f t="shared" si="166"/>
        <v>3.0236448286561011</v>
      </c>
      <c r="U298">
        <f t="shared" si="167"/>
        <v>41.36939733770302</v>
      </c>
      <c r="V298">
        <f t="shared" si="168"/>
        <v>1.8957554332073346E-2</v>
      </c>
      <c r="W298">
        <f t="shared" si="169"/>
        <v>-6.7071879053383983</v>
      </c>
      <c r="X298">
        <f t="shared" si="170"/>
        <v>6.5837521629181595</v>
      </c>
      <c r="Y298">
        <f t="shared" si="171"/>
        <v>0.99673694261856227</v>
      </c>
      <c r="Z298">
        <f t="shared" si="172"/>
        <v>0.44752422008257181</v>
      </c>
      <c r="AA298">
        <f t="shared" si="173"/>
        <v>-2.9463885519268942</v>
      </c>
      <c r="AB298">
        <f t="shared" si="174"/>
        <v>17.274547944268196</v>
      </c>
      <c r="AC298">
        <f t="shared" si="175"/>
        <v>0.34549095888536396</v>
      </c>
      <c r="AD298">
        <f t="shared" si="176"/>
        <v>1.353154293751023</v>
      </c>
      <c r="AE298">
        <f t="shared" si="177"/>
        <v>18.513807278841568</v>
      </c>
      <c r="AF298">
        <f t="shared" si="178"/>
        <v>8.4839647171341039E-3</v>
      </c>
      <c r="AG298">
        <f t="shared" si="141"/>
        <v>6356.2542752070876</v>
      </c>
      <c r="AH298">
        <f t="shared" si="142"/>
        <v>19334.61180116711</v>
      </c>
      <c r="AI298">
        <f t="shared" si="143"/>
        <v>6356.2542752070876</v>
      </c>
      <c r="AK298" t="b">
        <f t="shared" si="179"/>
        <v>1</v>
      </c>
      <c r="AL298" t="b">
        <f t="shared" si="180"/>
        <v>1</v>
      </c>
      <c r="AM298">
        <f t="shared" si="181"/>
        <v>6356.2542752070876</v>
      </c>
      <c r="AN298" t="b">
        <f t="shared" si="182"/>
        <v>1</v>
      </c>
      <c r="AO298">
        <f t="shared" si="183"/>
        <v>2.9463885519268942</v>
      </c>
      <c r="AP298">
        <f>SUM(AO299:$AO$532)</f>
        <v>2844.5777371585691</v>
      </c>
      <c r="AQ298" t="b">
        <f t="shared" si="144"/>
        <v>1</v>
      </c>
      <c r="AR298" t="b">
        <f t="shared" si="184"/>
        <v>1</v>
      </c>
      <c r="AS298" t="b">
        <f t="shared" si="185"/>
        <v>1</v>
      </c>
      <c r="AT298" t="b">
        <f t="shared" si="187"/>
        <v>1</v>
      </c>
      <c r="AU298">
        <f t="shared" si="145"/>
        <v>19334.611801167113</v>
      </c>
      <c r="AV298" t="b">
        <f t="shared" si="146"/>
        <v>1</v>
      </c>
      <c r="AW298" t="b">
        <f t="shared" si="147"/>
        <v>1</v>
      </c>
      <c r="AX298" t="b">
        <f t="shared" si="186"/>
        <v>1</v>
      </c>
    </row>
    <row r="299" spans="1:50" x14ac:dyDescent="0.35">
      <c r="A299">
        <v>247</v>
      </c>
      <c r="B299">
        <f t="shared" si="148"/>
        <v>20</v>
      </c>
      <c r="C299">
        <f t="shared" si="149"/>
        <v>50</v>
      </c>
      <c r="D299">
        <f t="shared" si="150"/>
        <v>1.5037071872430197E-3</v>
      </c>
      <c r="E299">
        <f t="shared" si="151"/>
        <v>1.2539537813704982E-4</v>
      </c>
      <c r="F299">
        <f t="shared" si="152"/>
        <v>0.04</v>
      </c>
      <c r="G299">
        <f t="shared" si="153"/>
        <v>3.3960531989175591E-3</v>
      </c>
      <c r="H299">
        <f t="shared" si="154"/>
        <v>0.02</v>
      </c>
      <c r="I299">
        <f t="shared" si="155"/>
        <v>1.837523386685578</v>
      </c>
      <c r="J299">
        <f t="shared" si="156"/>
        <v>4.1223734749446569E-5</v>
      </c>
      <c r="K299">
        <f t="shared" si="157"/>
        <v>1.1163126045404654E-3</v>
      </c>
      <c r="L299">
        <f t="shared" si="158"/>
        <v>0</v>
      </c>
      <c r="M299">
        <f t="shared" si="159"/>
        <v>0.32759249705022969</v>
      </c>
      <c r="N299">
        <f t="shared" si="160"/>
        <v>116.62</v>
      </c>
      <c r="O299">
        <f t="shared" si="161"/>
        <v>2.3324000000000003</v>
      </c>
      <c r="P299">
        <f t="shared" si="162"/>
        <v>9.1876169334278899</v>
      </c>
      <c r="Q299">
        <f t="shared" si="163"/>
        <v>459.38084667139452</v>
      </c>
      <c r="R299">
        <f t="shared" si="164"/>
        <v>38.338828893885783</v>
      </c>
      <c r="S299">
        <f t="shared" si="165"/>
        <v>0.76677657787771569</v>
      </c>
      <c r="T299">
        <f t="shared" si="166"/>
        <v>3.0204293736345349</v>
      </c>
      <c r="U299">
        <f t="shared" si="167"/>
        <v>41.223734749446571</v>
      </c>
      <c r="V299">
        <f t="shared" si="168"/>
        <v>1.8937394172157753E-2</v>
      </c>
      <c r="W299">
        <f t="shared" si="169"/>
        <v>-6.6910492012451943</v>
      </c>
      <c r="X299">
        <f t="shared" si="170"/>
        <v>6.5680480788794213</v>
      </c>
      <c r="Y299">
        <f t="shared" si="171"/>
        <v>0.99673694261856227</v>
      </c>
      <c r="Z299">
        <f t="shared" si="172"/>
        <v>0.44606392287285923</v>
      </c>
      <c r="AA299">
        <f t="shared" si="173"/>
        <v>-2.9297692916825007</v>
      </c>
      <c r="AB299">
        <f t="shared" si="174"/>
        <v>17.157554499615404</v>
      </c>
      <c r="AC299">
        <f t="shared" si="175"/>
        <v>0.34315108999230809</v>
      </c>
      <c r="AD299">
        <f t="shared" si="176"/>
        <v>1.3473045751638337</v>
      </c>
      <c r="AE299">
        <f t="shared" si="177"/>
        <v>18.388420837808344</v>
      </c>
      <c r="AF299">
        <f t="shared" si="178"/>
        <v>8.4472883334223096E-3</v>
      </c>
      <c r="AG299">
        <f t="shared" si="141"/>
        <v>6370.4949496147256</v>
      </c>
      <c r="AH299">
        <f t="shared" si="142"/>
        <v>19446.400656233403</v>
      </c>
      <c r="AI299">
        <f t="shared" si="143"/>
        <v>6370.4949496147256</v>
      </c>
      <c r="AK299" t="b">
        <f t="shared" si="179"/>
        <v>1</v>
      </c>
      <c r="AL299" t="b">
        <f t="shared" si="180"/>
        <v>1</v>
      </c>
      <c r="AM299">
        <f t="shared" si="181"/>
        <v>6370.4949496147256</v>
      </c>
      <c r="AN299" t="b">
        <f t="shared" si="182"/>
        <v>1</v>
      </c>
      <c r="AO299">
        <f t="shared" si="183"/>
        <v>2.9297692916825007</v>
      </c>
      <c r="AP299">
        <f>SUM(AO300:$AO$532)</f>
        <v>2841.6479678668866</v>
      </c>
      <c r="AQ299" t="b">
        <f t="shared" si="144"/>
        <v>1</v>
      </c>
      <c r="AR299" t="b">
        <f t="shared" si="184"/>
        <v>1</v>
      </c>
      <c r="AS299" t="b">
        <f t="shared" si="185"/>
        <v>1</v>
      </c>
      <c r="AT299" t="b">
        <f t="shared" si="187"/>
        <v>1</v>
      </c>
      <c r="AU299">
        <f t="shared" si="145"/>
        <v>19446.400656233407</v>
      </c>
      <c r="AV299" t="b">
        <f t="shared" si="146"/>
        <v>1</v>
      </c>
      <c r="AW299" t="b">
        <f t="shared" si="147"/>
        <v>1</v>
      </c>
      <c r="AX299" t="b">
        <f t="shared" si="186"/>
        <v>1</v>
      </c>
    </row>
    <row r="300" spans="1:50" x14ac:dyDescent="0.35">
      <c r="A300">
        <v>248</v>
      </c>
      <c r="B300">
        <f t="shared" si="148"/>
        <v>20</v>
      </c>
      <c r="C300">
        <f t="shared" si="149"/>
        <v>50</v>
      </c>
      <c r="D300">
        <f t="shared" si="150"/>
        <v>1.5037071872430197E-3</v>
      </c>
      <c r="E300">
        <f t="shared" si="151"/>
        <v>1.2539537813704982E-4</v>
      </c>
      <c r="F300">
        <f t="shared" si="152"/>
        <v>0.04</v>
      </c>
      <c r="G300">
        <f t="shared" si="153"/>
        <v>3.3960531989175591E-3</v>
      </c>
      <c r="H300">
        <f t="shared" si="154"/>
        <v>0.02</v>
      </c>
      <c r="I300">
        <f t="shared" si="155"/>
        <v>1.8420552150700609</v>
      </c>
      <c r="J300">
        <f t="shared" si="156"/>
        <v>4.1078585042473927E-5</v>
      </c>
      <c r="K300">
        <f t="shared" si="157"/>
        <v>1.112382042488683E-3</v>
      </c>
      <c r="L300">
        <f t="shared" si="158"/>
        <v>0</v>
      </c>
      <c r="M300">
        <f t="shared" si="159"/>
        <v>0.3264390364226985</v>
      </c>
      <c r="N300">
        <f t="shared" si="160"/>
        <v>116.62</v>
      </c>
      <c r="O300">
        <f t="shared" si="161"/>
        <v>2.3324000000000003</v>
      </c>
      <c r="P300">
        <f t="shared" si="162"/>
        <v>9.2102760753503041</v>
      </c>
      <c r="Q300">
        <f t="shared" si="163"/>
        <v>460.51380376751524</v>
      </c>
      <c r="R300">
        <f t="shared" si="164"/>
        <v>38.203837005997791</v>
      </c>
      <c r="S300">
        <f t="shared" si="165"/>
        <v>0.76407674011995586</v>
      </c>
      <c r="T300">
        <f t="shared" si="166"/>
        <v>3.0172173380459957</v>
      </c>
      <c r="U300">
        <f t="shared" si="167"/>
        <v>41.078585042473925</v>
      </c>
      <c r="V300">
        <f t="shared" si="168"/>
        <v>1.8917255451297025E-2</v>
      </c>
      <c r="W300">
        <f t="shared" si="169"/>
        <v>-6.6749593700933803</v>
      </c>
      <c r="X300">
        <f t="shared" si="170"/>
        <v>6.5523913374749867</v>
      </c>
      <c r="Y300">
        <f t="shared" si="171"/>
        <v>0.99673694261856227</v>
      </c>
      <c r="Z300">
        <f t="shared" si="172"/>
        <v>0.44460839069673591</v>
      </c>
      <c r="AA300">
        <f t="shared" si="173"/>
        <v>-2.9132481677699893</v>
      </c>
      <c r="AB300">
        <f t="shared" si="174"/>
        <v>17.041353403690685</v>
      </c>
      <c r="AC300">
        <f t="shared" si="175"/>
        <v>0.34082706807381369</v>
      </c>
      <c r="AD300">
        <f t="shared" si="176"/>
        <v>1.3414801450509195</v>
      </c>
      <c r="AE300">
        <f t="shared" si="177"/>
        <v>18.263883587833337</v>
      </c>
      <c r="AF300">
        <f t="shared" si="178"/>
        <v>8.410770502600225E-3</v>
      </c>
      <c r="AG300">
        <f t="shared" si="141"/>
        <v>6384.7979010261024</v>
      </c>
      <c r="AH300">
        <f t="shared" si="142"/>
        <v>19558.928892188531</v>
      </c>
      <c r="AI300">
        <f t="shared" si="143"/>
        <v>6384.7979010261024</v>
      </c>
      <c r="AK300" t="b">
        <f t="shared" si="179"/>
        <v>1</v>
      </c>
      <c r="AL300" t="b">
        <f t="shared" si="180"/>
        <v>1</v>
      </c>
      <c r="AM300">
        <f t="shared" si="181"/>
        <v>6384.7979010261024</v>
      </c>
      <c r="AN300" t="b">
        <f t="shared" si="182"/>
        <v>1</v>
      </c>
      <c r="AO300">
        <f t="shared" si="183"/>
        <v>2.9132481677699893</v>
      </c>
      <c r="AP300">
        <f>SUM(AO301:$AO$532)</f>
        <v>2838.7347196991168</v>
      </c>
      <c r="AQ300" t="b">
        <f t="shared" si="144"/>
        <v>1</v>
      </c>
      <c r="AR300" t="b">
        <f t="shared" si="184"/>
        <v>1</v>
      </c>
      <c r="AS300" t="b">
        <f t="shared" si="185"/>
        <v>1</v>
      </c>
      <c r="AT300" t="b">
        <f t="shared" si="187"/>
        <v>1</v>
      </c>
      <c r="AU300">
        <f t="shared" si="145"/>
        <v>19558.928892188535</v>
      </c>
      <c r="AV300" t="b">
        <f t="shared" si="146"/>
        <v>1</v>
      </c>
      <c r="AW300" t="b">
        <f t="shared" si="147"/>
        <v>1</v>
      </c>
      <c r="AX300" t="b">
        <f t="shared" si="186"/>
        <v>1</v>
      </c>
    </row>
    <row r="301" spans="1:50" x14ac:dyDescent="0.35">
      <c r="A301">
        <v>249</v>
      </c>
      <c r="B301">
        <f t="shared" si="148"/>
        <v>20</v>
      </c>
      <c r="C301">
        <f t="shared" si="149"/>
        <v>50</v>
      </c>
      <c r="D301">
        <f t="shared" si="150"/>
        <v>1.5037071872430197E-3</v>
      </c>
      <c r="E301">
        <f t="shared" si="151"/>
        <v>1.2539537813704982E-4</v>
      </c>
      <c r="F301">
        <f t="shared" si="152"/>
        <v>0.04</v>
      </c>
      <c r="G301">
        <f t="shared" si="153"/>
        <v>3.3960531989175591E-3</v>
      </c>
      <c r="H301">
        <f t="shared" si="154"/>
        <v>0.02</v>
      </c>
      <c r="I301">
        <f t="shared" si="155"/>
        <v>1.8465982201659024</v>
      </c>
      <c r="J301">
        <f t="shared" si="156"/>
        <v>4.0933946410918455E-5</v>
      </c>
      <c r="K301">
        <f t="shared" si="157"/>
        <v>1.1084653200352178E-3</v>
      </c>
      <c r="L301">
        <f t="shared" si="158"/>
        <v>0</v>
      </c>
      <c r="M301">
        <f t="shared" si="159"/>
        <v>0.32528963715625236</v>
      </c>
      <c r="N301">
        <f t="shared" si="160"/>
        <v>116.62</v>
      </c>
      <c r="O301">
        <f t="shared" si="161"/>
        <v>2.3324000000000003</v>
      </c>
      <c r="P301">
        <f t="shared" si="162"/>
        <v>9.232991100829512</v>
      </c>
      <c r="Q301">
        <f t="shared" si="163"/>
        <v>461.64955504147559</v>
      </c>
      <c r="R301">
        <f t="shared" si="164"/>
        <v>38.069320427615104</v>
      </c>
      <c r="S301">
        <f t="shared" si="165"/>
        <v>0.76138640855230211</v>
      </c>
      <c r="T301">
        <f t="shared" si="166"/>
        <v>3.0140087182541362</v>
      </c>
      <c r="U301">
        <f t="shared" si="167"/>
        <v>40.933946410918452</v>
      </c>
      <c r="V301">
        <f t="shared" si="168"/>
        <v>1.8897138146692111E-2</v>
      </c>
      <c r="W301">
        <f t="shared" si="169"/>
        <v>-6.6589182482564846</v>
      </c>
      <c r="X301">
        <f t="shared" si="170"/>
        <v>6.5367817804666259</v>
      </c>
      <c r="Y301">
        <f t="shared" si="171"/>
        <v>0.99673694261856227</v>
      </c>
      <c r="Z301">
        <f t="shared" si="172"/>
        <v>0.44315760800562376</v>
      </c>
      <c r="AA301">
        <f t="shared" si="173"/>
        <v>-2.8968245778863313</v>
      </c>
      <c r="AB301">
        <f t="shared" si="174"/>
        <v>16.925939290240326</v>
      </c>
      <c r="AC301">
        <f t="shared" si="175"/>
        <v>0.33851878580480654</v>
      </c>
      <c r="AD301">
        <f t="shared" si="176"/>
        <v>1.335680894089599</v>
      </c>
      <c r="AE301">
        <f t="shared" si="177"/>
        <v>18.14018977769301</v>
      </c>
      <c r="AF301">
        <f t="shared" si="178"/>
        <v>8.3744105392399015E-3</v>
      </c>
      <c r="AG301">
        <f t="shared" si="141"/>
        <v>6399.1632861355256</v>
      </c>
      <c r="AH301">
        <f t="shared" si="142"/>
        <v>19672.201494269237</v>
      </c>
      <c r="AI301">
        <f t="shared" si="143"/>
        <v>6399.1632861355256</v>
      </c>
      <c r="AK301" t="b">
        <f t="shared" si="179"/>
        <v>1</v>
      </c>
      <c r="AL301" t="b">
        <f t="shared" si="180"/>
        <v>1</v>
      </c>
      <c r="AM301">
        <f t="shared" si="181"/>
        <v>6399.1632861355247</v>
      </c>
      <c r="AN301" t="b">
        <f t="shared" si="182"/>
        <v>1</v>
      </c>
      <c r="AO301">
        <f t="shared" si="183"/>
        <v>2.8968245778863313</v>
      </c>
      <c r="AP301">
        <f>SUM(AO302:$AO$532)</f>
        <v>2835.8378951212308</v>
      </c>
      <c r="AQ301" t="b">
        <f t="shared" si="144"/>
        <v>1</v>
      </c>
      <c r="AR301" t="b">
        <f t="shared" si="184"/>
        <v>1</v>
      </c>
      <c r="AS301" t="b">
        <f t="shared" si="185"/>
        <v>1</v>
      </c>
      <c r="AT301" t="b">
        <f t="shared" si="187"/>
        <v>1</v>
      </c>
      <c r="AU301">
        <f t="shared" si="145"/>
        <v>19672.201494269244</v>
      </c>
      <c r="AV301" t="b">
        <f t="shared" si="146"/>
        <v>1</v>
      </c>
      <c r="AW301" t="b">
        <f t="shared" si="147"/>
        <v>1</v>
      </c>
      <c r="AX301" t="b">
        <f t="shared" si="186"/>
        <v>1</v>
      </c>
    </row>
    <row r="302" spans="1:50" x14ac:dyDescent="0.35">
      <c r="A302">
        <v>250</v>
      </c>
      <c r="B302">
        <f t="shared" si="148"/>
        <v>20</v>
      </c>
      <c r="C302">
        <f t="shared" si="149"/>
        <v>50</v>
      </c>
      <c r="D302">
        <f t="shared" si="150"/>
        <v>1.5037071872430197E-3</v>
      </c>
      <c r="E302">
        <f t="shared" si="151"/>
        <v>1.2539537813704982E-4</v>
      </c>
      <c r="F302">
        <f t="shared" si="152"/>
        <v>0.04</v>
      </c>
      <c r="G302">
        <f t="shared" si="153"/>
        <v>3.3960531989175591E-3</v>
      </c>
      <c r="H302">
        <f t="shared" si="154"/>
        <v>0.02</v>
      </c>
      <c r="I302">
        <f t="shared" si="155"/>
        <v>1.8511524295378874</v>
      </c>
      <c r="J302">
        <f t="shared" si="156"/>
        <v>4.0789817055271997E-5</v>
      </c>
      <c r="K302">
        <f t="shared" si="157"/>
        <v>1.104562388450529E-3</v>
      </c>
      <c r="L302">
        <f t="shared" si="158"/>
        <v>0</v>
      </c>
      <c r="M302">
        <f t="shared" si="159"/>
        <v>0.32414428495074654</v>
      </c>
      <c r="N302">
        <f t="shared" si="160"/>
        <v>116.62</v>
      </c>
      <c r="O302">
        <f t="shared" si="161"/>
        <v>2.3324000000000003</v>
      </c>
      <c r="P302">
        <f t="shared" si="162"/>
        <v>9.2557621476894365</v>
      </c>
      <c r="Q302">
        <f t="shared" si="163"/>
        <v>462.78810738447186</v>
      </c>
      <c r="R302">
        <f t="shared" si="164"/>
        <v>37.935277485162153</v>
      </c>
      <c r="S302">
        <f t="shared" si="165"/>
        <v>0.75870554970324311</v>
      </c>
      <c r="T302">
        <f t="shared" si="166"/>
        <v>3.0108035106264719</v>
      </c>
      <c r="U302">
        <f t="shared" si="167"/>
        <v>40.789817055271996</v>
      </c>
      <c r="V302">
        <f t="shared" si="168"/>
        <v>1.887704223556818E-2</v>
      </c>
      <c r="W302">
        <f t="shared" si="169"/>
        <v>-6.642925672675128</v>
      </c>
      <c r="X302">
        <f t="shared" si="170"/>
        <v>6.5212192501642363</v>
      </c>
      <c r="Y302">
        <f t="shared" si="171"/>
        <v>0.99673694261856227</v>
      </c>
      <c r="Z302">
        <f t="shared" si="172"/>
        <v>0.44171155930168071</v>
      </c>
      <c r="AA302">
        <f t="shared" si="173"/>
        <v>-2.8804979235381794</v>
      </c>
      <c r="AB302">
        <f t="shared" si="174"/>
        <v>16.811306829354056</v>
      </c>
      <c r="AC302">
        <f t="shared" si="175"/>
        <v>0.33622613658708111</v>
      </c>
      <c r="AD302">
        <f t="shared" si="176"/>
        <v>1.3299067134297933</v>
      </c>
      <c r="AE302">
        <f t="shared" si="177"/>
        <v>18.017333695114484</v>
      </c>
      <c r="AF302">
        <f t="shared" si="178"/>
        <v>8.3382077608765062E-3</v>
      </c>
      <c r="AG302">
        <f t="shared" si="141"/>
        <v>6413.5912623079703</v>
      </c>
      <c r="AH302">
        <f t="shared" si="142"/>
        <v>19786.223481566274</v>
      </c>
      <c r="AI302">
        <f t="shared" si="143"/>
        <v>6413.5912623079703</v>
      </c>
      <c r="AK302" t="b">
        <f t="shared" si="179"/>
        <v>1</v>
      </c>
      <c r="AL302" t="b">
        <f t="shared" si="180"/>
        <v>1</v>
      </c>
      <c r="AM302">
        <f t="shared" si="181"/>
        <v>6413.5912623079703</v>
      </c>
      <c r="AN302" t="b">
        <f t="shared" si="182"/>
        <v>1</v>
      </c>
      <c r="AO302">
        <f t="shared" si="183"/>
        <v>2.8804979235381794</v>
      </c>
      <c r="AP302">
        <f>SUM(AO303:$AO$532)</f>
        <v>2832.9573971976924</v>
      </c>
      <c r="AQ302" t="b">
        <f t="shared" si="144"/>
        <v>1</v>
      </c>
      <c r="AR302" t="b">
        <f t="shared" si="184"/>
        <v>1</v>
      </c>
      <c r="AS302" t="b">
        <f t="shared" si="185"/>
        <v>1</v>
      </c>
      <c r="AT302" t="b">
        <f t="shared" si="187"/>
        <v>1</v>
      </c>
      <c r="AU302">
        <f t="shared" si="145"/>
        <v>19786.223481566274</v>
      </c>
      <c r="AV302" t="b">
        <f t="shared" si="146"/>
        <v>1</v>
      </c>
      <c r="AW302" t="b">
        <f t="shared" si="147"/>
        <v>1</v>
      </c>
      <c r="AX302" t="b">
        <f t="shared" si="186"/>
        <v>1</v>
      </c>
    </row>
    <row r="303" spans="1:50" x14ac:dyDescent="0.35">
      <c r="A303">
        <v>251</v>
      </c>
      <c r="B303">
        <f t="shared" si="148"/>
        <v>20</v>
      </c>
      <c r="C303">
        <f t="shared" si="149"/>
        <v>50</v>
      </c>
      <c r="D303">
        <f t="shared" si="150"/>
        <v>1.5037071872430197E-3</v>
      </c>
      <c r="E303">
        <f t="shared" si="151"/>
        <v>1.2539537813704982E-4</v>
      </c>
      <c r="F303">
        <f t="shared" si="152"/>
        <v>0.04</v>
      </c>
      <c r="G303">
        <f t="shared" si="153"/>
        <v>3.3960531989175591E-3</v>
      </c>
      <c r="H303">
        <f t="shared" si="154"/>
        <v>0.02</v>
      </c>
      <c r="I303">
        <f t="shared" si="155"/>
        <v>1.8557178708187829</v>
      </c>
      <c r="J303">
        <f t="shared" si="156"/>
        <v>4.0646195182362491E-5</v>
      </c>
      <c r="K303">
        <f t="shared" si="157"/>
        <v>1.1006731991766547E-3</v>
      </c>
      <c r="L303">
        <f t="shared" si="158"/>
        <v>0</v>
      </c>
      <c r="M303">
        <f t="shared" si="159"/>
        <v>0.32300296555638752</v>
      </c>
      <c r="N303">
        <f t="shared" si="160"/>
        <v>116.62</v>
      </c>
      <c r="O303">
        <f t="shared" si="161"/>
        <v>2.3324000000000003</v>
      </c>
      <c r="P303">
        <f t="shared" si="162"/>
        <v>9.2785893540939153</v>
      </c>
      <c r="Q303">
        <f t="shared" si="163"/>
        <v>463.92946770469575</v>
      </c>
      <c r="R303">
        <f t="shared" si="164"/>
        <v>37.801706510956066</v>
      </c>
      <c r="S303">
        <f t="shared" si="165"/>
        <v>0.75603413021912136</v>
      </c>
      <c r="T303">
        <f t="shared" si="166"/>
        <v>3.0076017115343814</v>
      </c>
      <c r="U303">
        <f t="shared" si="167"/>
        <v>40.64619518236249</v>
      </c>
      <c r="V303">
        <f t="shared" si="168"/>
        <v>1.8856967695174601E-2</v>
      </c>
      <c r="W303">
        <f t="shared" si="169"/>
        <v>-6.6269814808551031</v>
      </c>
      <c r="X303">
        <f t="shared" si="170"/>
        <v>6.5057035894239732</v>
      </c>
      <c r="Y303">
        <f t="shared" si="171"/>
        <v>0.99673694261856227</v>
      </c>
      <c r="Z303">
        <f t="shared" si="172"/>
        <v>0.44027022913763497</v>
      </c>
      <c r="AA303">
        <f t="shared" si="173"/>
        <v>-2.864267610017226</v>
      </c>
      <c r="AB303">
        <f t="shared" si="174"/>
        <v>16.6974507272189</v>
      </c>
      <c r="AC303">
        <f t="shared" si="175"/>
        <v>0.33394901454437803</v>
      </c>
      <c r="AD303">
        <f t="shared" si="176"/>
        <v>1.3241574946919852</v>
      </c>
      <c r="AE303">
        <f t="shared" si="177"/>
        <v>17.895309666511768</v>
      </c>
      <c r="AF303">
        <f t="shared" si="178"/>
        <v>8.3021614879955023E-3</v>
      </c>
      <c r="AG303">
        <f t="shared" si="141"/>
        <v>6428.0819875807274</v>
      </c>
      <c r="AH303">
        <f t="shared" si="142"/>
        <v>19900.999907254904</v>
      </c>
      <c r="AI303">
        <f t="shared" si="143"/>
        <v>6428.0819875807274</v>
      </c>
      <c r="AK303" t="b">
        <f t="shared" si="179"/>
        <v>1</v>
      </c>
      <c r="AL303" t="b">
        <f t="shared" si="180"/>
        <v>1</v>
      </c>
      <c r="AM303">
        <f t="shared" si="181"/>
        <v>6428.0819875807283</v>
      </c>
      <c r="AN303" t="b">
        <f t="shared" si="182"/>
        <v>1</v>
      </c>
      <c r="AO303">
        <f t="shared" si="183"/>
        <v>2.864267610017226</v>
      </c>
      <c r="AP303">
        <f>SUM(AO304:$AO$532)</f>
        <v>2830.0931295876749</v>
      </c>
      <c r="AQ303" t="b">
        <f t="shared" si="144"/>
        <v>1</v>
      </c>
      <c r="AR303" t="b">
        <f t="shared" si="184"/>
        <v>1</v>
      </c>
      <c r="AS303" t="b">
        <f t="shared" si="185"/>
        <v>1</v>
      </c>
      <c r="AT303" t="b">
        <f t="shared" si="187"/>
        <v>1</v>
      </c>
      <c r="AU303">
        <f t="shared" si="145"/>
        <v>19900.999907254907</v>
      </c>
      <c r="AV303" t="b">
        <f t="shared" si="146"/>
        <v>1</v>
      </c>
      <c r="AW303" t="b">
        <f t="shared" si="147"/>
        <v>1</v>
      </c>
      <c r="AX303" t="b">
        <f t="shared" si="186"/>
        <v>1</v>
      </c>
    </row>
    <row r="304" spans="1:50" x14ac:dyDescent="0.35">
      <c r="A304">
        <v>252</v>
      </c>
      <c r="B304">
        <f t="shared" si="148"/>
        <v>20</v>
      </c>
      <c r="C304">
        <f t="shared" si="149"/>
        <v>50</v>
      </c>
      <c r="D304">
        <f t="shared" si="150"/>
        <v>1.5037071872430197E-3</v>
      </c>
      <c r="E304">
        <f t="shared" si="151"/>
        <v>1.2539537813704982E-4</v>
      </c>
      <c r="F304">
        <f t="shared" si="152"/>
        <v>0.04</v>
      </c>
      <c r="G304">
        <f t="shared" si="153"/>
        <v>3.3960531989175591E-3</v>
      </c>
      <c r="H304">
        <f t="shared" si="154"/>
        <v>0.02</v>
      </c>
      <c r="I304">
        <f t="shared" si="155"/>
        <v>1.8602945717095072</v>
      </c>
      <c r="J304">
        <f t="shared" si="156"/>
        <v>4.0503079005331691E-5</v>
      </c>
      <c r="K304">
        <f t="shared" si="157"/>
        <v>1.096797703826606E-3</v>
      </c>
      <c r="L304">
        <f t="shared" si="158"/>
        <v>0</v>
      </c>
      <c r="M304">
        <f t="shared" si="159"/>
        <v>0.3218656647735556</v>
      </c>
      <c r="N304">
        <f t="shared" si="160"/>
        <v>116.62</v>
      </c>
      <c r="O304">
        <f t="shared" si="161"/>
        <v>2.3324000000000003</v>
      </c>
      <c r="P304">
        <f t="shared" si="162"/>
        <v>9.3014728585475357</v>
      </c>
      <c r="Q304">
        <f t="shared" si="163"/>
        <v>465.0736429273768</v>
      </c>
      <c r="R304">
        <f t="shared" si="164"/>
        <v>37.668605843185915</v>
      </c>
      <c r="S304">
        <f t="shared" si="165"/>
        <v>0.7533721168637183</v>
      </c>
      <c r="T304">
        <f t="shared" si="166"/>
        <v>3.0044033173531028</v>
      </c>
      <c r="U304">
        <f t="shared" si="167"/>
        <v>40.503079005331692</v>
      </c>
      <c r="V304">
        <f t="shared" si="168"/>
        <v>1.8836914502784963E-2</v>
      </c>
      <c r="W304">
        <f t="shared" si="169"/>
        <v>-6.6110855108653794</v>
      </c>
      <c r="X304">
        <f t="shared" si="170"/>
        <v>6.4902346416463459</v>
      </c>
      <c r="Y304">
        <f t="shared" si="171"/>
        <v>0.99673694261856227</v>
      </c>
      <c r="Z304">
        <f t="shared" si="172"/>
        <v>0.43883360211662015</v>
      </c>
      <c r="AA304">
        <f t="shared" si="173"/>
        <v>-2.8481330463757359</v>
      </c>
      <c r="AB304">
        <f t="shared" si="174"/>
        <v>16.584365725874719</v>
      </c>
      <c r="AC304">
        <f t="shared" si="175"/>
        <v>0.33168731451749439</v>
      </c>
      <c r="AD304">
        <f t="shared" si="176"/>
        <v>1.3184331299651852</v>
      </c>
      <c r="AE304">
        <f t="shared" si="177"/>
        <v>17.774112056723759</v>
      </c>
      <c r="AF304">
        <f t="shared" si="178"/>
        <v>8.2662710440199287E-3</v>
      </c>
      <c r="AG304">
        <f t="shared" si="141"/>
        <v>6442.6356206650607</v>
      </c>
      <c r="AH304">
        <f t="shared" si="142"/>
        <v>20016.535858826985</v>
      </c>
      <c r="AI304">
        <f t="shared" si="143"/>
        <v>6442.6356206650607</v>
      </c>
      <c r="AK304" t="b">
        <f t="shared" si="179"/>
        <v>1</v>
      </c>
      <c r="AL304" t="b">
        <f t="shared" si="180"/>
        <v>1</v>
      </c>
      <c r="AM304">
        <f t="shared" si="181"/>
        <v>6442.6356206650598</v>
      </c>
      <c r="AN304" t="b">
        <f t="shared" si="182"/>
        <v>1</v>
      </c>
      <c r="AO304">
        <f t="shared" si="183"/>
        <v>2.8481330463757359</v>
      </c>
      <c r="AP304">
        <f>SUM(AO305:$AO$532)</f>
        <v>2827.2449965412989</v>
      </c>
      <c r="AQ304" t="b">
        <f t="shared" si="144"/>
        <v>1</v>
      </c>
      <c r="AR304" t="b">
        <f t="shared" si="184"/>
        <v>1</v>
      </c>
      <c r="AS304" t="b">
        <f t="shared" si="185"/>
        <v>1</v>
      </c>
      <c r="AT304" t="b">
        <f t="shared" si="187"/>
        <v>1</v>
      </c>
      <c r="AU304">
        <f t="shared" si="145"/>
        <v>20016.535858826985</v>
      </c>
      <c r="AV304" t="b">
        <f t="shared" si="146"/>
        <v>1</v>
      </c>
      <c r="AW304" t="b">
        <f t="shared" si="147"/>
        <v>1</v>
      </c>
      <c r="AX304" t="b">
        <f t="shared" si="186"/>
        <v>1</v>
      </c>
    </row>
    <row r="305" spans="1:50" x14ac:dyDescent="0.35">
      <c r="A305">
        <v>253</v>
      </c>
      <c r="B305">
        <f t="shared" si="148"/>
        <v>21</v>
      </c>
      <c r="C305">
        <f t="shared" si="149"/>
        <v>51</v>
      </c>
      <c r="D305">
        <f t="shared" si="150"/>
        <v>1.6389781843718643E-3</v>
      </c>
      <c r="E305">
        <f t="shared" si="151"/>
        <v>1.3668422273460656E-4</v>
      </c>
      <c r="F305">
        <f t="shared" si="152"/>
        <v>0.04</v>
      </c>
      <c r="G305">
        <f t="shared" si="153"/>
        <v>3.3960531989175591E-3</v>
      </c>
      <c r="H305">
        <f t="shared" si="154"/>
        <v>0.02</v>
      </c>
      <c r="I305">
        <f t="shared" si="155"/>
        <v>1.8648825599792951</v>
      </c>
      <c r="J305">
        <f t="shared" si="156"/>
        <v>4.3993958214530885E-5</v>
      </c>
      <c r="K305">
        <f t="shared" si="157"/>
        <v>1.0929235146534327E-3</v>
      </c>
      <c r="L305">
        <f t="shared" si="158"/>
        <v>0</v>
      </c>
      <c r="M305">
        <f t="shared" si="159"/>
        <v>0.32072874730068762</v>
      </c>
      <c r="N305">
        <f t="shared" si="160"/>
        <v>116.62</v>
      </c>
      <c r="O305">
        <f t="shared" si="161"/>
        <v>2.3324000000000003</v>
      </c>
      <c r="P305">
        <f t="shared" si="162"/>
        <v>9.324412799896475</v>
      </c>
      <c r="Q305">
        <f t="shared" si="163"/>
        <v>466.22063999482378</v>
      </c>
      <c r="R305">
        <f t="shared" si="164"/>
        <v>37.535973825892057</v>
      </c>
      <c r="S305">
        <f t="shared" si="165"/>
        <v>0.75071947651784121</v>
      </c>
      <c r="T305">
        <f t="shared" si="166"/>
        <v>3.00120832446173</v>
      </c>
      <c r="U305">
        <f t="shared" si="167"/>
        <v>43.993958214530885</v>
      </c>
      <c r="V305">
        <f t="shared" si="168"/>
        <v>2.0510891354684126E-2</v>
      </c>
      <c r="W305">
        <f t="shared" si="169"/>
        <v>-10.230423080973084</v>
      </c>
      <c r="X305">
        <f t="shared" si="170"/>
        <v>10.10999773041123</v>
      </c>
      <c r="Y305">
        <f t="shared" si="171"/>
        <v>0.99673694261856227</v>
      </c>
      <c r="Z305">
        <f t="shared" si="172"/>
        <v>0.43740166289201066</v>
      </c>
      <c r="AA305">
        <f t="shared" si="173"/>
        <v>-4.422129819116325</v>
      </c>
      <c r="AB305">
        <f t="shared" si="174"/>
        <v>16.472046602971382</v>
      </c>
      <c r="AC305">
        <f t="shared" si="175"/>
        <v>0.3294409320594277</v>
      </c>
      <c r="AD305">
        <f t="shared" si="176"/>
        <v>1.3127335118049057</v>
      </c>
      <c r="AE305">
        <f t="shared" si="177"/>
        <v>19.24303048023744</v>
      </c>
      <c r="AF305">
        <f t="shared" si="178"/>
        <v>8.9714979859362009E-3</v>
      </c>
      <c r="AG305">
        <f t="shared" si="141"/>
        <v>6453.6171354682328</v>
      </c>
      <c r="AH305">
        <f t="shared" si="142"/>
        <v>20121.729622876235</v>
      </c>
      <c r="AI305">
        <f t="shared" si="143"/>
        <v>6453.6171354682328</v>
      </c>
      <c r="AK305" t="b">
        <f t="shared" si="179"/>
        <v>1</v>
      </c>
      <c r="AL305" t="b">
        <f t="shared" si="180"/>
        <v>1</v>
      </c>
      <c r="AM305">
        <f t="shared" si="181"/>
        <v>6453.6171354682328</v>
      </c>
      <c r="AN305" t="b">
        <f t="shared" si="182"/>
        <v>1</v>
      </c>
      <c r="AO305">
        <f t="shared" si="183"/>
        <v>4.422129819116325</v>
      </c>
      <c r="AP305">
        <f>SUM(AO306:$AO$532)</f>
        <v>2822.8228667221829</v>
      </c>
      <c r="AQ305" t="b">
        <f t="shared" si="144"/>
        <v>1</v>
      </c>
      <c r="AR305" t="b">
        <f t="shared" si="184"/>
        <v>1</v>
      </c>
      <c r="AS305" t="b">
        <f t="shared" si="185"/>
        <v>1</v>
      </c>
      <c r="AT305" t="b">
        <f t="shared" si="187"/>
        <v>1</v>
      </c>
      <c r="AU305">
        <f t="shared" si="145"/>
        <v>20121.729622876235</v>
      </c>
      <c r="AV305" t="b">
        <f t="shared" si="146"/>
        <v>1</v>
      </c>
      <c r="AW305" t="b">
        <f t="shared" si="147"/>
        <v>1</v>
      </c>
      <c r="AX305" t="b">
        <f t="shared" si="186"/>
        <v>1</v>
      </c>
    </row>
    <row r="306" spans="1:50" x14ac:dyDescent="0.35">
      <c r="A306">
        <v>254</v>
      </c>
      <c r="B306">
        <f t="shared" si="148"/>
        <v>21</v>
      </c>
      <c r="C306">
        <f t="shared" si="149"/>
        <v>51</v>
      </c>
      <c r="D306">
        <f t="shared" si="150"/>
        <v>1.6389781843718643E-3</v>
      </c>
      <c r="E306">
        <f t="shared" si="151"/>
        <v>1.3668422273460656E-4</v>
      </c>
      <c r="F306">
        <f t="shared" si="152"/>
        <v>0.04</v>
      </c>
      <c r="G306">
        <f t="shared" si="153"/>
        <v>3.3960531989175591E-3</v>
      </c>
      <c r="H306">
        <f t="shared" si="154"/>
        <v>0.02</v>
      </c>
      <c r="I306">
        <f t="shared" si="155"/>
        <v>1.8694818634658679</v>
      </c>
      <c r="J306">
        <f t="shared" si="156"/>
        <v>4.3838559533438533E-5</v>
      </c>
      <c r="K306">
        <f t="shared" si="157"/>
        <v>1.0890630101749821E-3</v>
      </c>
      <c r="L306">
        <f t="shared" si="158"/>
        <v>0</v>
      </c>
      <c r="M306">
        <f t="shared" si="159"/>
        <v>0.31959584573097921</v>
      </c>
      <c r="N306">
        <f t="shared" si="160"/>
        <v>116.62</v>
      </c>
      <c r="O306">
        <f t="shared" si="161"/>
        <v>2.3324000000000003</v>
      </c>
      <c r="P306">
        <f t="shared" si="162"/>
        <v>9.3474093173293387</v>
      </c>
      <c r="Q306">
        <f t="shared" si="163"/>
        <v>467.37046586646699</v>
      </c>
      <c r="R306">
        <f t="shared" si="164"/>
        <v>37.40338651020619</v>
      </c>
      <c r="S306">
        <f t="shared" si="165"/>
        <v>0.74806773020412376</v>
      </c>
      <c r="T306">
        <f t="shared" si="166"/>
        <v>2.9979828808538143</v>
      </c>
      <c r="U306">
        <f t="shared" si="167"/>
        <v>43.838559533438534</v>
      </c>
      <c r="V306">
        <f t="shared" si="168"/>
        <v>2.0488847992058013E-2</v>
      </c>
      <c r="W306">
        <f t="shared" si="169"/>
        <v>-10.201712482282341</v>
      </c>
      <c r="X306">
        <f t="shared" si="170"/>
        <v>10.081712506963065</v>
      </c>
      <c r="Y306">
        <f t="shared" si="171"/>
        <v>0.99673694261856227</v>
      </c>
      <c r="Z306">
        <f t="shared" si="172"/>
        <v>0.43597439616725769</v>
      </c>
      <c r="AA306">
        <f t="shared" si="173"/>
        <v>-4.3953685225551062</v>
      </c>
      <c r="AB306">
        <f t="shared" si="174"/>
        <v>16.360303457356785</v>
      </c>
      <c r="AC306">
        <f t="shared" si="175"/>
        <v>0.32720606914713574</v>
      </c>
      <c r="AD306">
        <f t="shared" si="176"/>
        <v>1.3070437762000173</v>
      </c>
      <c r="AE306">
        <f t="shared" si="177"/>
        <v>19.112489521433243</v>
      </c>
      <c r="AF306">
        <f t="shared" si="178"/>
        <v>8.9326131315002229E-3</v>
      </c>
      <c r="AG306">
        <f t="shared" si="141"/>
        <v>6464.6628861167328</v>
      </c>
      <c r="AH306">
        <f t="shared" si="142"/>
        <v>20227.618639193399</v>
      </c>
      <c r="AI306">
        <f t="shared" si="143"/>
        <v>6464.6628861167328</v>
      </c>
      <c r="AK306" t="b">
        <f t="shared" si="179"/>
        <v>1</v>
      </c>
      <c r="AL306" t="b">
        <f t="shared" si="180"/>
        <v>1</v>
      </c>
      <c r="AM306">
        <f t="shared" si="181"/>
        <v>6464.6628861167337</v>
      </c>
      <c r="AN306" t="b">
        <f t="shared" si="182"/>
        <v>1</v>
      </c>
      <c r="AO306">
        <f t="shared" si="183"/>
        <v>4.3953685225551062</v>
      </c>
      <c r="AP306">
        <f>SUM(AO307:$AO$532)</f>
        <v>2818.4274981996277</v>
      </c>
      <c r="AQ306" t="b">
        <f t="shared" si="144"/>
        <v>1</v>
      </c>
      <c r="AR306" t="b">
        <f t="shared" si="184"/>
        <v>1</v>
      </c>
      <c r="AS306" t="b">
        <f t="shared" si="185"/>
        <v>1</v>
      </c>
      <c r="AT306" t="b">
        <f t="shared" si="187"/>
        <v>1</v>
      </c>
      <c r="AU306">
        <f t="shared" si="145"/>
        <v>20227.618639193399</v>
      </c>
      <c r="AV306" t="b">
        <f t="shared" si="146"/>
        <v>1</v>
      </c>
      <c r="AW306" t="b">
        <f t="shared" si="147"/>
        <v>1</v>
      </c>
      <c r="AX306" t="b">
        <f t="shared" si="186"/>
        <v>1</v>
      </c>
    </row>
    <row r="307" spans="1:50" x14ac:dyDescent="0.35">
      <c r="A307">
        <v>255</v>
      </c>
      <c r="B307">
        <f t="shared" si="148"/>
        <v>21</v>
      </c>
      <c r="C307">
        <f t="shared" si="149"/>
        <v>51</v>
      </c>
      <c r="D307">
        <f t="shared" si="150"/>
        <v>1.6389781843718643E-3</v>
      </c>
      <c r="E307">
        <f t="shared" si="151"/>
        <v>1.3668422273460656E-4</v>
      </c>
      <c r="F307">
        <f t="shared" si="152"/>
        <v>0.04</v>
      </c>
      <c r="G307">
        <f t="shared" si="153"/>
        <v>3.3960531989175591E-3</v>
      </c>
      <c r="H307">
        <f t="shared" si="154"/>
        <v>0.02</v>
      </c>
      <c r="I307">
        <f t="shared" si="155"/>
        <v>1.8740925100756036</v>
      </c>
      <c r="J307">
        <f t="shared" si="156"/>
        <v>4.3683709762948123E-5</v>
      </c>
      <c r="K307">
        <f t="shared" si="157"/>
        <v>1.0852161420531737E-3</v>
      </c>
      <c r="L307">
        <f t="shared" si="158"/>
        <v>0</v>
      </c>
      <c r="M307">
        <f t="shared" si="159"/>
        <v>0.31846694587916313</v>
      </c>
      <c r="N307">
        <f t="shared" si="160"/>
        <v>116.62</v>
      </c>
      <c r="O307">
        <f t="shared" si="161"/>
        <v>2.3324000000000003</v>
      </c>
      <c r="P307">
        <f t="shared" si="162"/>
        <v>9.3704625503780186</v>
      </c>
      <c r="Q307">
        <f t="shared" si="163"/>
        <v>468.52312751890088</v>
      </c>
      <c r="R307">
        <f t="shared" si="164"/>
        <v>37.271267529146797</v>
      </c>
      <c r="S307">
        <f t="shared" si="165"/>
        <v>0.74542535058293602</v>
      </c>
      <c r="T307">
        <f t="shared" si="166"/>
        <v>2.9947609036785314</v>
      </c>
      <c r="U307">
        <f t="shared" si="167"/>
        <v>43.683709762948126</v>
      </c>
      <c r="V307">
        <f t="shared" si="168"/>
        <v>2.0466828319764398E-2</v>
      </c>
      <c r="W307">
        <f t="shared" si="169"/>
        <v>-10.173095316382559</v>
      </c>
      <c r="X307">
        <f t="shared" si="170"/>
        <v>10.053519213764275</v>
      </c>
      <c r="Y307">
        <f t="shared" si="171"/>
        <v>0.99673694261856227</v>
      </c>
      <c r="Z307">
        <f t="shared" si="172"/>
        <v>0.43455178669572631</v>
      </c>
      <c r="AA307">
        <f t="shared" si="173"/>
        <v>-4.368774736921079</v>
      </c>
      <c r="AB307">
        <f t="shared" si="174"/>
        <v>16.249318355408093</v>
      </c>
      <c r="AC307">
        <f t="shared" si="175"/>
        <v>0.32498636710816192</v>
      </c>
      <c r="AD307">
        <f t="shared" si="176"/>
        <v>1.3013787014200138</v>
      </c>
      <c r="AE307">
        <f t="shared" si="177"/>
        <v>18.982834126986649</v>
      </c>
      <c r="AF307">
        <f t="shared" si="178"/>
        <v>8.8938968143483094E-3</v>
      </c>
      <c r="AG307">
        <f t="shared" si="141"/>
        <v>6475.7729909717546</v>
      </c>
      <c r="AH307">
        <f t="shared" si="142"/>
        <v>20334.207599142414</v>
      </c>
      <c r="AI307">
        <f t="shared" si="143"/>
        <v>6475.7729909717546</v>
      </c>
      <c r="AK307" t="b">
        <f t="shared" si="179"/>
        <v>1</v>
      </c>
      <c r="AL307" t="b">
        <f t="shared" si="180"/>
        <v>1</v>
      </c>
      <c r="AM307">
        <f t="shared" si="181"/>
        <v>6475.7729909717536</v>
      </c>
      <c r="AN307" t="b">
        <f t="shared" si="182"/>
        <v>1</v>
      </c>
      <c r="AO307">
        <f t="shared" si="183"/>
        <v>4.368774736921079</v>
      </c>
      <c r="AP307">
        <f>SUM(AO308:$AO$532)</f>
        <v>2814.0587234627064</v>
      </c>
      <c r="AQ307" t="b">
        <f t="shared" si="144"/>
        <v>1</v>
      </c>
      <c r="AR307" t="b">
        <f t="shared" si="184"/>
        <v>1</v>
      </c>
      <c r="AS307" t="b">
        <f t="shared" si="185"/>
        <v>1</v>
      </c>
      <c r="AT307" t="b">
        <f t="shared" si="187"/>
        <v>1</v>
      </c>
      <c r="AU307">
        <f t="shared" si="145"/>
        <v>20334.207599142414</v>
      </c>
      <c r="AV307" t="b">
        <f t="shared" si="146"/>
        <v>1</v>
      </c>
      <c r="AW307" t="b">
        <f t="shared" si="147"/>
        <v>1</v>
      </c>
      <c r="AX307" t="b">
        <f t="shared" si="186"/>
        <v>1</v>
      </c>
    </row>
    <row r="308" spans="1:50" x14ac:dyDescent="0.35">
      <c r="A308">
        <v>256</v>
      </c>
      <c r="B308">
        <f t="shared" si="148"/>
        <v>21</v>
      </c>
      <c r="C308">
        <f t="shared" si="149"/>
        <v>51</v>
      </c>
      <c r="D308">
        <f t="shared" si="150"/>
        <v>1.6389781843718643E-3</v>
      </c>
      <c r="E308">
        <f t="shared" si="151"/>
        <v>1.3668422273460656E-4</v>
      </c>
      <c r="F308">
        <f t="shared" si="152"/>
        <v>0.04</v>
      </c>
      <c r="G308">
        <f t="shared" si="153"/>
        <v>3.3960531989175591E-3</v>
      </c>
      <c r="H308">
        <f t="shared" si="154"/>
        <v>0.02</v>
      </c>
      <c r="I308">
        <f t="shared" si="155"/>
        <v>1.8787145277837032</v>
      </c>
      <c r="J308">
        <f t="shared" si="156"/>
        <v>4.3529406964157431E-5</v>
      </c>
      <c r="K308">
        <f t="shared" si="157"/>
        <v>1.0813828621206694E-3</v>
      </c>
      <c r="L308">
        <f t="shared" si="158"/>
        <v>0</v>
      </c>
      <c r="M308">
        <f t="shared" si="159"/>
        <v>0.31734203361007829</v>
      </c>
      <c r="N308">
        <f t="shared" si="160"/>
        <v>116.62</v>
      </c>
      <c r="O308">
        <f t="shared" si="161"/>
        <v>2.3324000000000003</v>
      </c>
      <c r="P308">
        <f t="shared" si="162"/>
        <v>9.3935726389185152</v>
      </c>
      <c r="Q308">
        <f t="shared" si="163"/>
        <v>469.67863194592582</v>
      </c>
      <c r="R308">
        <f t="shared" si="164"/>
        <v>37.139615228428006</v>
      </c>
      <c r="S308">
        <f t="shared" si="165"/>
        <v>0.74279230456856016</v>
      </c>
      <c r="T308">
        <f t="shared" si="166"/>
        <v>2.9915423892104505</v>
      </c>
      <c r="U308">
        <f t="shared" si="167"/>
        <v>43.529406964157431</v>
      </c>
      <c r="V308">
        <f t="shared" si="168"/>
        <v>2.0444832312342918E-2</v>
      </c>
      <c r="W308">
        <f t="shared" si="169"/>
        <v>-10.144571261820779</v>
      </c>
      <c r="X308">
        <f t="shared" si="170"/>
        <v>10.025417534669295</v>
      </c>
      <c r="Y308">
        <f t="shared" si="171"/>
        <v>0.99673694261856227</v>
      </c>
      <c r="Z308">
        <f t="shared" si="172"/>
        <v>0.4331338192805318</v>
      </c>
      <c r="AA308">
        <f t="shared" si="173"/>
        <v>-4.3423473866733211</v>
      </c>
      <c r="AB308">
        <f t="shared" si="174"/>
        <v>16.139086154705197</v>
      </c>
      <c r="AC308">
        <f t="shared" si="175"/>
        <v>0.32278172309410391</v>
      </c>
      <c r="AD308">
        <f t="shared" si="176"/>
        <v>1.2957381805783295</v>
      </c>
      <c r="AE308">
        <f t="shared" si="177"/>
        <v>18.854058289402087</v>
      </c>
      <c r="AF308">
        <f t="shared" si="178"/>
        <v>8.8553483039951145E-3</v>
      </c>
      <c r="AG308">
        <f t="shared" ref="AG308:AG371" si="188">(AG309+X309)*Y309</f>
        <v>6486.9475690981189</v>
      </c>
      <c r="AH308">
        <f t="shared" ref="AH308:AH371" si="189">IF(M308&gt;0,AG308/M308,0)</f>
        <v>20441.501225988563</v>
      </c>
      <c r="AI308">
        <f t="shared" ref="AI308:AI371" si="190">IF(AG308&gt;0,AG308,0)</f>
        <v>6486.9475690981189</v>
      </c>
      <c r="AK308" t="b">
        <f t="shared" si="179"/>
        <v>1</v>
      </c>
      <c r="AL308" t="b">
        <f t="shared" si="180"/>
        <v>1</v>
      </c>
      <c r="AM308">
        <f t="shared" si="181"/>
        <v>6486.947569098118</v>
      </c>
      <c r="AN308" t="b">
        <f t="shared" si="182"/>
        <v>1</v>
      </c>
      <c r="AO308">
        <f t="shared" si="183"/>
        <v>4.3423473866733211</v>
      </c>
      <c r="AP308">
        <f>SUM(AO309:$AO$532)</f>
        <v>2809.7163760760332</v>
      </c>
      <c r="AQ308" t="b">
        <f t="shared" ref="AQ308:AQ371" si="191">ABS(AG308*Z308-AP308)&lt;=0.000000001*MAX(ABS(AG308*Z308),ABS(AP308),scale_money)</f>
        <v>1</v>
      </c>
      <c r="AR308" t="b">
        <f t="shared" si="184"/>
        <v>1</v>
      </c>
      <c r="AS308" t="b">
        <f t="shared" si="185"/>
        <v>1</v>
      </c>
      <c r="AT308" t="b">
        <f t="shared" si="187"/>
        <v>1</v>
      </c>
      <c r="AU308">
        <f t="shared" ref="AU308:AU371" si="192">-(N309-O309)+v_m*(E309*(sum_assured+Q309)+P309+(1-E309)*(1-G309)*AH309)</f>
        <v>20441.501225988559</v>
      </c>
      <c r="AV308" t="b">
        <f t="shared" ref="AV308:AV371" si="193">ABS(AH308-AU308)&lt;=0.000000001*MAX(ABS(AH308),ABS(AU308),scale_pp)</f>
        <v>1</v>
      </c>
      <c r="AW308" t="b">
        <f t="shared" ref="AW308:AW371" si="194">AND(AI308&gt;=0,AI308&gt;=AG308)</f>
        <v>1</v>
      </c>
      <c r="AX308" t="b">
        <f t="shared" si="186"/>
        <v>1</v>
      </c>
    </row>
    <row r="309" spans="1:50" x14ac:dyDescent="0.35">
      <c r="A309">
        <v>257</v>
      </c>
      <c r="B309">
        <f t="shared" ref="B309:B372" si="195">MIN(INT((dur_m+A309-1)/12),dur_y_last)</f>
        <v>21</v>
      </c>
      <c r="C309">
        <f t="shared" ref="C309:C372" si="196">age_at_entry+B309</f>
        <v>51</v>
      </c>
      <c r="D309">
        <f t="shared" ref="D309:D372" si="197">INDEX(mort_table,MATCH(C309,mort_age,0),MATCH(sex,mort_sex,0))</f>
        <v>1.6389781843718643E-3</v>
      </c>
      <c r="E309">
        <f t="shared" ref="E309:E372" si="198">IF(A309&lt;=rem_m,1-(1-D309)^(1/12),0)</f>
        <v>1.3668422273460656E-4</v>
      </c>
      <c r="F309">
        <f t="shared" ref="F309:F372" si="199">IF(A309&lt;=prem_rem_m,INDEX(lapse_table,MATCH(MIN(B309,5),lapse_key,0)),0)</f>
        <v>0.04</v>
      </c>
      <c r="G309">
        <f t="shared" ref="G309:G372" si="200">1-(1-F309)^(1/12)</f>
        <v>3.3960531989175591E-3</v>
      </c>
      <c r="H309">
        <f t="shared" ref="H309:H372" si="201">INDEX(comm_table,MATCH(MIN(B309,1),comm_key,0))</f>
        <v>0.02</v>
      </c>
      <c r="I309">
        <f t="shared" ref="I309:I372" si="202">(1+e_m)^A309</f>
        <v>1.8833479446343639</v>
      </c>
      <c r="J309">
        <f t="shared" ref="J309:J372" si="203">M308*E309</f>
        <v>4.337564920501294E-5</v>
      </c>
      <c r="K309">
        <f t="shared" ref="K309:K372" si="204">(M308-J309)*G309</f>
        <v>1.0775631223802721E-3</v>
      </c>
      <c r="L309">
        <f t="shared" ref="L309:L372" si="205">IF(A309=rem_m,M308-J309-K309,0)</f>
        <v>0</v>
      </c>
      <c r="M309">
        <f t="shared" ref="M309:M372" si="206">M308-J309-K309-L309</f>
        <v>0.31622109483849298</v>
      </c>
      <c r="N309">
        <f t="shared" ref="N309:N372" si="207">IF(A309&lt;=prem_rem_m,premium,0)</f>
        <v>116.62</v>
      </c>
      <c r="O309">
        <f t="shared" ref="O309:O372" si="208">N309*H309</f>
        <v>2.3324000000000003</v>
      </c>
      <c r="P309">
        <f t="shared" ref="P309:P372" si="209">maint_base*I309</f>
        <v>9.4167397231718191</v>
      </c>
      <c r="Q309">
        <f t="shared" ref="Q309:Q372" si="210">claim_exp_base*I309</f>
        <v>470.836986158591</v>
      </c>
      <c r="R309">
        <f t="shared" ref="R309:R372" si="211">M308*N309</f>
        <v>37.008427959607332</v>
      </c>
      <c r="S309">
        <f t="shared" ref="S309:S372" si="212">R309*H309</f>
        <v>0.74016855919214664</v>
      </c>
      <c r="T309">
        <f t="shared" ref="T309:T372" si="213">M308*P309</f>
        <v>2.9883273337281508</v>
      </c>
      <c r="U309">
        <f t="shared" ref="U309:U372" si="214">J309*sum_assured</f>
        <v>43.375649205012941</v>
      </c>
      <c r="V309">
        <f t="shared" ref="V309:V372" si="215">J309*Q309</f>
        <v>2.0422859944360577E-2</v>
      </c>
      <c r="W309">
        <f t="shared" ref="W309:W372" si="216">R309-S309-T309-U309-V309</f>
        <v>-10.11613999827027</v>
      </c>
      <c r="X309">
        <f t="shared" ref="X309:X372" si="217">U309+V309+T309-(R309-S309)*(1+i_m)</f>
        <v>9.9974071546400225</v>
      </c>
      <c r="Y309">
        <f t="shared" ref="Y309:Y372" si="218">v_m</f>
        <v>0.99673694261856227</v>
      </c>
      <c r="Z309">
        <f t="shared" ref="Z309:Z372" si="219">v_m^A309</f>
        <v>0.43172047877437814</v>
      </c>
      <c r="AA309">
        <f t="shared" ref="AA309:AA372" si="220">(R309-S309)*Z308-(T309+U309+V309)*Z309</f>
        <v>-4.3160854033035818</v>
      </c>
      <c r="AB309">
        <f t="shared" ref="AB309:AB372" si="221">R309*Z308</f>
        <v>16.029601747713141</v>
      </c>
      <c r="AC309">
        <f t="shared" ref="AC309:AC372" si="222">S309*Z308</f>
        <v>0.32059203495426286</v>
      </c>
      <c r="AD309">
        <f t="shared" ref="AD309:AD372" si="223">T309*Z309</f>
        <v>1.2901221072516782</v>
      </c>
      <c r="AE309">
        <f t="shared" ref="AE309:AE372" si="224">U309*Z309</f>
        <v>18.72615604193766</v>
      </c>
      <c r="AF309">
        <f t="shared" ref="AF309:AF372" si="225">V309*Z309</f>
        <v>8.8169668731214179E-3</v>
      </c>
      <c r="AG309">
        <f t="shared" si="188"/>
        <v>6498.1867402654734</v>
      </c>
      <c r="AH309">
        <f t="shared" si="189"/>
        <v>20549.504275116</v>
      </c>
      <c r="AI309">
        <f t="shared" si="190"/>
        <v>6498.1867402654734</v>
      </c>
      <c r="AK309" t="b">
        <f t="shared" ref="AK309:AK372" si="226">AND(M309&gt;=0,M309&lt;=M308)</f>
        <v>1</v>
      </c>
      <c r="AL309" t="b">
        <f t="shared" ref="AL309:AL372" si="227">AND(D309&gt;=0,D309&lt;=1,E309&gt;=0,E309&lt;=1,F309&gt;=0,F309&lt;=1,G309&gt;=0,G309&lt;=1,J309+K309+L309&lt;=M308+0.000000001*scale_count)</f>
        <v>1</v>
      </c>
      <c r="AM309">
        <f t="shared" ref="AM309:AM372" si="228">(AG308+R309-S309)*(1+i_m)-T309-U309-V309</f>
        <v>6498.1867402654743</v>
      </c>
      <c r="AN309" t="b">
        <f t="shared" ref="AN309:AN372" si="229">ABS(AM309-AG309)&lt;=0.000000001*MAX(ABS(AM309),ABS(AG309),scale_money)</f>
        <v>1</v>
      </c>
      <c r="AO309">
        <f t="shared" ref="AO309:AO372" si="230">(U309+V309+T309)*Z309-(R309-S309)*Z308</f>
        <v>4.3160854033035818</v>
      </c>
      <c r="AP309">
        <f>SUM(AO310:$AO$532)</f>
        <v>2805.4002906727296</v>
      </c>
      <c r="AQ309" t="b">
        <f t="shared" si="191"/>
        <v>1</v>
      </c>
      <c r="AR309" t="b">
        <f t="shared" ref="AR309:AR372" si="231">IF(A309&lt;&gt;rem_m,L309=0,L309=M308-J309-K309)</f>
        <v>1</v>
      </c>
      <c r="AS309" t="b">
        <f t="shared" ref="AS309:AS372" si="232">IF(A309&gt;prem_rem_m,AND(R309=0,S309=0,F309=0,G309=0,K309=0),R309=M308*premium)</f>
        <v>1</v>
      </c>
      <c r="AT309" t="b">
        <f t="shared" si="187"/>
        <v>1</v>
      </c>
      <c r="AU309">
        <f t="shared" si="192"/>
        <v>20549.504275116</v>
      </c>
      <c r="AV309" t="b">
        <f t="shared" si="193"/>
        <v>1</v>
      </c>
      <c r="AW309" t="b">
        <f t="shared" si="194"/>
        <v>1</v>
      </c>
      <c r="AX309" t="b">
        <f t="shared" ref="AX309:AX372" si="233">AND(U309=J309*sum_assured,R309=M308*N309,T309=M308*P309)</f>
        <v>1</v>
      </c>
    </row>
    <row r="310" spans="1:50" x14ac:dyDescent="0.35">
      <c r="A310">
        <v>258</v>
      </c>
      <c r="B310">
        <f t="shared" si="195"/>
        <v>21</v>
      </c>
      <c r="C310">
        <f t="shared" si="196"/>
        <v>51</v>
      </c>
      <c r="D310">
        <f t="shared" si="197"/>
        <v>1.6389781843718643E-3</v>
      </c>
      <c r="E310">
        <f t="shared" si="198"/>
        <v>1.3668422273460656E-4</v>
      </c>
      <c r="F310">
        <f t="shared" si="199"/>
        <v>0.04</v>
      </c>
      <c r="G310">
        <f t="shared" si="200"/>
        <v>3.3960531989175591E-3</v>
      </c>
      <c r="H310">
        <f t="shared" si="201"/>
        <v>0.02</v>
      </c>
      <c r="I310">
        <f t="shared" si="202"/>
        <v>1.8879927887409458</v>
      </c>
      <c r="J310">
        <f t="shared" si="203"/>
        <v>4.3222434560285719E-5</v>
      </c>
      <c r="K310">
        <f t="shared" si="204"/>
        <v>1.0737568750043235E-3</v>
      </c>
      <c r="L310">
        <f t="shared" si="205"/>
        <v>0</v>
      </c>
      <c r="M310">
        <f t="shared" si="206"/>
        <v>0.31510411552892836</v>
      </c>
      <c r="N310">
        <f t="shared" si="207"/>
        <v>116.62</v>
      </c>
      <c r="O310">
        <f t="shared" si="208"/>
        <v>2.3324000000000003</v>
      </c>
      <c r="P310">
        <f t="shared" si="209"/>
        <v>9.4399639437047291</v>
      </c>
      <c r="Q310">
        <f t="shared" si="210"/>
        <v>471.99819718523645</v>
      </c>
      <c r="R310">
        <f t="shared" si="211"/>
        <v>36.877704080065051</v>
      </c>
      <c r="S310">
        <f t="shared" si="212"/>
        <v>0.73755408160130098</v>
      </c>
      <c r="T310">
        <f t="shared" si="213"/>
        <v>2.9851157335142071</v>
      </c>
      <c r="U310">
        <f t="shared" si="214"/>
        <v>43.22243456028572</v>
      </c>
      <c r="V310">
        <f t="shared" si="215"/>
        <v>2.0400911190411718E-2</v>
      </c>
      <c r="W310">
        <f t="shared" si="216"/>
        <v>-10.08780120652659</v>
      </c>
      <c r="X310">
        <f t="shared" si="217"/>
        <v>9.9694877597419875</v>
      </c>
      <c r="Y310">
        <f t="shared" si="218"/>
        <v>0.99673694261856227</v>
      </c>
      <c r="Z310">
        <f t="shared" si="219"/>
        <v>0.43031175007939559</v>
      </c>
      <c r="AA310">
        <f t="shared" si="220"/>
        <v>-4.2899877252896879</v>
      </c>
      <c r="AB310">
        <f t="shared" si="221"/>
        <v>15.920860061545522</v>
      </c>
      <c r="AC310">
        <f t="shared" si="222"/>
        <v>0.31841720123091044</v>
      </c>
      <c r="AD310">
        <f t="shared" si="223"/>
        <v>1.2845303754780371</v>
      </c>
      <c r="AE310">
        <f t="shared" si="224"/>
        <v>18.5991214583287</v>
      </c>
      <c r="AF310">
        <f t="shared" si="225"/>
        <v>8.7787517975603923E-3</v>
      </c>
      <c r="AG310">
        <f t="shared" si="188"/>
        <v>6509.4906249494961</v>
      </c>
      <c r="AH310">
        <f t="shared" si="189"/>
        <v>20658.22153424679</v>
      </c>
      <c r="AI310">
        <f t="shared" si="190"/>
        <v>6509.4906249494961</v>
      </c>
      <c r="AK310" t="b">
        <f t="shared" si="226"/>
        <v>1</v>
      </c>
      <c r="AL310" t="b">
        <f t="shared" si="227"/>
        <v>1</v>
      </c>
      <c r="AM310">
        <f t="shared" si="228"/>
        <v>6509.490624949497</v>
      </c>
      <c r="AN310" t="b">
        <f t="shared" si="229"/>
        <v>1</v>
      </c>
      <c r="AO310">
        <f t="shared" si="230"/>
        <v>4.2899877252896879</v>
      </c>
      <c r="AP310">
        <f>SUM(AO311:$AO$532)</f>
        <v>2801.1103029474398</v>
      </c>
      <c r="AQ310" t="b">
        <f t="shared" si="191"/>
        <v>1</v>
      </c>
      <c r="AR310" t="b">
        <f t="shared" si="231"/>
        <v>1</v>
      </c>
      <c r="AS310" t="b">
        <f t="shared" si="232"/>
        <v>1</v>
      </c>
      <c r="AT310" t="b">
        <f t="shared" ref="AT310:AT373" si="234">AND(C310&gt;=18,C310&lt;=120,OR(B310-B309=0,B310-B309=1))</f>
        <v>1</v>
      </c>
      <c r="AU310">
        <f t="shared" si="192"/>
        <v>20658.22153424679</v>
      </c>
      <c r="AV310" t="b">
        <f t="shared" si="193"/>
        <v>1</v>
      </c>
      <c r="AW310" t="b">
        <f t="shared" si="194"/>
        <v>1</v>
      </c>
      <c r="AX310" t="b">
        <f t="shared" si="233"/>
        <v>1</v>
      </c>
    </row>
    <row r="311" spans="1:50" x14ac:dyDescent="0.35">
      <c r="A311">
        <v>259</v>
      </c>
      <c r="B311">
        <f t="shared" si="195"/>
        <v>21</v>
      </c>
      <c r="C311">
        <f t="shared" si="196"/>
        <v>51</v>
      </c>
      <c r="D311">
        <f t="shared" si="197"/>
        <v>1.6389781843718643E-3</v>
      </c>
      <c r="E311">
        <f t="shared" si="198"/>
        <v>1.3668422273460656E-4</v>
      </c>
      <c r="F311">
        <f t="shared" si="199"/>
        <v>0.04</v>
      </c>
      <c r="G311">
        <f t="shared" si="200"/>
        <v>3.3960531989175591E-3</v>
      </c>
      <c r="H311">
        <f t="shared" si="201"/>
        <v>0.02</v>
      </c>
      <c r="I311">
        <f t="shared" si="202"/>
        <v>1.8926490882861449</v>
      </c>
      <c r="J311">
        <f t="shared" si="203"/>
        <v>4.3069761111547245E-5</v>
      </c>
      <c r="K311">
        <f t="shared" si="204"/>
        <v>1.0699640723341058E-3</v>
      </c>
      <c r="L311">
        <f t="shared" si="205"/>
        <v>0</v>
      </c>
      <c r="M311">
        <f t="shared" si="206"/>
        <v>0.31399108169548268</v>
      </c>
      <c r="N311">
        <f t="shared" si="207"/>
        <v>116.62</v>
      </c>
      <c r="O311">
        <f t="shared" si="208"/>
        <v>2.3324000000000003</v>
      </c>
      <c r="P311">
        <f t="shared" si="209"/>
        <v>9.4632454414307237</v>
      </c>
      <c r="Q311">
        <f t="shared" si="210"/>
        <v>473.16227207153622</v>
      </c>
      <c r="R311">
        <f t="shared" si="211"/>
        <v>36.747441952983628</v>
      </c>
      <c r="S311">
        <f t="shared" si="212"/>
        <v>0.73494883905967257</v>
      </c>
      <c r="T311">
        <f t="shared" si="213"/>
        <v>2.9819075848551915</v>
      </c>
      <c r="U311">
        <f t="shared" si="214"/>
        <v>43.069761111547244</v>
      </c>
      <c r="V311">
        <f t="shared" si="215"/>
        <v>2.0378986025117989E-2</v>
      </c>
      <c r="W311">
        <f t="shared" si="216"/>
        <v>-10.059554568503604</v>
      </c>
      <c r="X311">
        <f t="shared" si="217"/>
        <v>9.9416590371403828</v>
      </c>
      <c r="Y311">
        <f t="shared" si="218"/>
        <v>0.99673694261856227</v>
      </c>
      <c r="Z311">
        <f t="shared" si="219"/>
        <v>0.42890761814697964</v>
      </c>
      <c r="AA311">
        <f t="shared" si="220"/>
        <v>-4.2640532980492765</v>
      </c>
      <c r="AB311">
        <f t="shared" si="221"/>
        <v>15.812856057729388</v>
      </c>
      <c r="AC311">
        <f t="shared" si="222"/>
        <v>0.31625712115458776</v>
      </c>
      <c r="AD311">
        <f t="shared" si="223"/>
        <v>1.2789628797546528</v>
      </c>
      <c r="AE311">
        <f t="shared" si="224"/>
        <v>18.472948652513139</v>
      </c>
      <c r="AF311">
        <f t="shared" si="225"/>
        <v>8.7407023562839411E-3</v>
      </c>
      <c r="AG311">
        <f t="shared" si="188"/>
        <v>6520.8593443331038</v>
      </c>
      <c r="AH311">
        <f t="shared" si="189"/>
        <v>20767.657823661422</v>
      </c>
      <c r="AI311">
        <f t="shared" si="190"/>
        <v>6520.8593443331038</v>
      </c>
      <c r="AK311" t="b">
        <f t="shared" si="226"/>
        <v>1</v>
      </c>
      <c r="AL311" t="b">
        <f t="shared" si="227"/>
        <v>1</v>
      </c>
      <c r="AM311">
        <f t="shared" si="228"/>
        <v>6520.8593443331029</v>
      </c>
      <c r="AN311" t="b">
        <f t="shared" si="229"/>
        <v>1</v>
      </c>
      <c r="AO311">
        <f t="shared" si="230"/>
        <v>4.2640532980492765</v>
      </c>
      <c r="AP311">
        <f>SUM(AO312:$AO$532)</f>
        <v>2796.8462496493908</v>
      </c>
      <c r="AQ311" t="b">
        <f t="shared" si="191"/>
        <v>1</v>
      </c>
      <c r="AR311" t="b">
        <f t="shared" si="231"/>
        <v>1</v>
      </c>
      <c r="AS311" t="b">
        <f t="shared" si="232"/>
        <v>1</v>
      </c>
      <c r="AT311" t="b">
        <f t="shared" si="234"/>
        <v>1</v>
      </c>
      <c r="AU311">
        <f t="shared" si="192"/>
        <v>20767.657823661422</v>
      </c>
      <c r="AV311" t="b">
        <f t="shared" si="193"/>
        <v>1</v>
      </c>
      <c r="AW311" t="b">
        <f t="shared" si="194"/>
        <v>1</v>
      </c>
      <c r="AX311" t="b">
        <f t="shared" si="233"/>
        <v>1</v>
      </c>
    </row>
    <row r="312" spans="1:50" x14ac:dyDescent="0.35">
      <c r="A312">
        <v>260</v>
      </c>
      <c r="B312">
        <f t="shared" si="195"/>
        <v>21</v>
      </c>
      <c r="C312">
        <f t="shared" si="196"/>
        <v>51</v>
      </c>
      <c r="D312">
        <f t="shared" si="197"/>
        <v>1.6389781843718643E-3</v>
      </c>
      <c r="E312">
        <f t="shared" si="198"/>
        <v>1.3668422273460656E-4</v>
      </c>
      <c r="F312">
        <f t="shared" si="199"/>
        <v>0.04</v>
      </c>
      <c r="G312">
        <f t="shared" si="200"/>
        <v>3.3960531989175591E-3</v>
      </c>
      <c r="H312">
        <f t="shared" si="201"/>
        <v>0.02</v>
      </c>
      <c r="I312">
        <f t="shared" si="202"/>
        <v>1.8973168715221629</v>
      </c>
      <c r="J312">
        <f t="shared" si="203"/>
        <v>4.2917626947145399E-5</v>
      </c>
      <c r="K312">
        <f t="shared" si="204"/>
        <v>1.0661846668792447E-3</v>
      </c>
      <c r="L312">
        <f t="shared" si="205"/>
        <v>0</v>
      </c>
      <c r="M312">
        <f t="shared" si="206"/>
        <v>0.3128819794016563</v>
      </c>
      <c r="N312">
        <f t="shared" si="207"/>
        <v>116.62</v>
      </c>
      <c r="O312">
        <f t="shared" si="208"/>
        <v>2.3324000000000003</v>
      </c>
      <c r="P312">
        <f t="shared" si="209"/>
        <v>9.4865843576108144</v>
      </c>
      <c r="Q312">
        <f t="shared" si="210"/>
        <v>474.32921788054074</v>
      </c>
      <c r="R312">
        <f t="shared" si="211"/>
        <v>36.617639947327191</v>
      </c>
      <c r="S312">
        <f t="shared" si="212"/>
        <v>0.73235279894654381</v>
      </c>
      <c r="T312">
        <f t="shared" si="213"/>
        <v>2.9787028840416654</v>
      </c>
      <c r="U312">
        <f t="shared" si="214"/>
        <v>42.917626947145401</v>
      </c>
      <c r="V312">
        <f t="shared" si="215"/>
        <v>2.0357084423128297E-2</v>
      </c>
      <c r="W312">
        <f t="shared" si="216"/>
        <v>-10.031399767229548</v>
      </c>
      <c r="X312">
        <f t="shared" si="217"/>
        <v>9.9139206750962572</v>
      </c>
      <c r="Y312">
        <f t="shared" si="218"/>
        <v>0.99673694261856227</v>
      </c>
      <c r="Z312">
        <f t="shared" si="219"/>
        <v>0.42750806797763025</v>
      </c>
      <c r="AA312">
        <f t="shared" si="220"/>
        <v>-4.2382810738938854</v>
      </c>
      <c r="AB312">
        <f t="shared" si="221"/>
        <v>15.705584731971799</v>
      </c>
      <c r="AC312">
        <f t="shared" si="222"/>
        <v>0.31411169463943595</v>
      </c>
      <c r="AD312">
        <f t="shared" si="223"/>
        <v>1.2734195150360474</v>
      </c>
      <c r="AE312">
        <f t="shared" si="224"/>
        <v>18.34763177835881</v>
      </c>
      <c r="AF312">
        <f t="shared" si="225"/>
        <v>8.7028178313890894E-3</v>
      </c>
      <c r="AG312">
        <f t="shared" si="188"/>
        <v>6532.2930203076749</v>
      </c>
      <c r="AH312">
        <f t="shared" si="189"/>
        <v>20877.817996420843</v>
      </c>
      <c r="AI312">
        <f t="shared" si="190"/>
        <v>6532.2930203076749</v>
      </c>
      <c r="AK312" t="b">
        <f t="shared" si="226"/>
        <v>1</v>
      </c>
      <c r="AL312" t="b">
        <f t="shared" si="227"/>
        <v>1</v>
      </c>
      <c r="AM312">
        <f t="shared" si="228"/>
        <v>6532.2930203076739</v>
      </c>
      <c r="AN312" t="b">
        <f t="shared" si="229"/>
        <v>1</v>
      </c>
      <c r="AO312">
        <f t="shared" si="230"/>
        <v>4.2382810738938854</v>
      </c>
      <c r="AP312">
        <f>SUM(AO313:$AO$532)</f>
        <v>2792.6079685754971</v>
      </c>
      <c r="AQ312" t="b">
        <f t="shared" si="191"/>
        <v>1</v>
      </c>
      <c r="AR312" t="b">
        <f t="shared" si="231"/>
        <v>1</v>
      </c>
      <c r="AS312" t="b">
        <f t="shared" si="232"/>
        <v>1</v>
      </c>
      <c r="AT312" t="b">
        <f t="shared" si="234"/>
        <v>1</v>
      </c>
      <c r="AU312">
        <f t="shared" si="192"/>
        <v>20877.817996420836</v>
      </c>
      <c r="AV312" t="b">
        <f t="shared" si="193"/>
        <v>1</v>
      </c>
      <c r="AW312" t="b">
        <f t="shared" si="194"/>
        <v>1</v>
      </c>
      <c r="AX312" t="b">
        <f t="shared" si="233"/>
        <v>1</v>
      </c>
    </row>
    <row r="313" spans="1:50" x14ac:dyDescent="0.35">
      <c r="A313">
        <v>261</v>
      </c>
      <c r="B313">
        <f t="shared" si="195"/>
        <v>21</v>
      </c>
      <c r="C313">
        <f t="shared" si="196"/>
        <v>51</v>
      </c>
      <c r="D313">
        <f t="shared" si="197"/>
        <v>1.6389781843718643E-3</v>
      </c>
      <c r="E313">
        <f t="shared" si="198"/>
        <v>1.3668422273460656E-4</v>
      </c>
      <c r="F313">
        <f t="shared" si="199"/>
        <v>0.04</v>
      </c>
      <c r="G313">
        <f t="shared" si="200"/>
        <v>3.3960531989175591E-3</v>
      </c>
      <c r="H313">
        <f t="shared" si="201"/>
        <v>0.02</v>
      </c>
      <c r="I313">
        <f t="shared" si="202"/>
        <v>1.9019961667708798</v>
      </c>
      <c r="J313">
        <f t="shared" si="203"/>
        <v>4.2766030162180571E-5</v>
      </c>
      <c r="K313">
        <f t="shared" si="204"/>
        <v>1.0624186113171155E-3</v>
      </c>
      <c r="L313">
        <f t="shared" si="205"/>
        <v>0</v>
      </c>
      <c r="M313">
        <f t="shared" si="206"/>
        <v>0.311776794760177</v>
      </c>
      <c r="N313">
        <f t="shared" si="207"/>
        <v>116.62</v>
      </c>
      <c r="O313">
        <f t="shared" si="208"/>
        <v>2.3324000000000003</v>
      </c>
      <c r="P313">
        <f t="shared" si="209"/>
        <v>9.5099808338543994</v>
      </c>
      <c r="Q313">
        <f t="shared" si="210"/>
        <v>475.49904169271997</v>
      </c>
      <c r="R313">
        <f t="shared" si="211"/>
        <v>36.488296437821155</v>
      </c>
      <c r="S313">
        <f t="shared" si="212"/>
        <v>0.7297659287564231</v>
      </c>
      <c r="T313">
        <f t="shared" si="213"/>
        <v>2.9755016273681782</v>
      </c>
      <c r="U313">
        <f t="shared" si="214"/>
        <v>42.76603016218057</v>
      </c>
      <c r="V313">
        <f t="shared" si="215"/>
        <v>2.033520635911882E-2</v>
      </c>
      <c r="W313">
        <f t="shared" si="216"/>
        <v>-10.003336486843137</v>
      </c>
      <c r="X313">
        <f t="shared" si="217"/>
        <v>9.8862723629626359</v>
      </c>
      <c r="Y313">
        <f t="shared" si="218"/>
        <v>0.99673694261856227</v>
      </c>
      <c r="Z313">
        <f t="shared" si="219"/>
        <v>0.42611308462079167</v>
      </c>
      <c r="AA313">
        <f t="shared" si="220"/>
        <v>-4.2126700119832918</v>
      </c>
      <c r="AB313">
        <f t="shared" si="221"/>
        <v>15.599041113927971</v>
      </c>
      <c r="AC313">
        <f t="shared" si="222"/>
        <v>0.31198082227855939</v>
      </c>
      <c r="AD313">
        <f t="shared" si="223"/>
        <v>1.2679001767320399</v>
      </c>
      <c r="AE313">
        <f t="shared" si="224"/>
        <v>18.223165029392579</v>
      </c>
      <c r="AF313">
        <f t="shared" si="225"/>
        <v>8.6650975080844583E-3</v>
      </c>
      <c r="AG313">
        <f t="shared" si="188"/>
        <v>6543.7917754742739</v>
      </c>
      <c r="AH313">
        <f t="shared" si="189"/>
        <v>20988.706938589989</v>
      </c>
      <c r="AI313">
        <f t="shared" si="190"/>
        <v>6543.7917754742739</v>
      </c>
      <c r="AK313" t="b">
        <f t="shared" si="226"/>
        <v>1</v>
      </c>
      <c r="AL313" t="b">
        <f t="shared" si="227"/>
        <v>1</v>
      </c>
      <c r="AM313">
        <f t="shared" si="228"/>
        <v>6543.7917754742739</v>
      </c>
      <c r="AN313" t="b">
        <f t="shared" si="229"/>
        <v>1</v>
      </c>
      <c r="AO313">
        <f t="shared" si="230"/>
        <v>4.2126700119832918</v>
      </c>
      <c r="AP313">
        <f>SUM(AO314:$AO$532)</f>
        <v>2788.3952985635137</v>
      </c>
      <c r="AQ313" t="b">
        <f t="shared" si="191"/>
        <v>1</v>
      </c>
      <c r="AR313" t="b">
        <f t="shared" si="231"/>
        <v>1</v>
      </c>
      <c r="AS313" t="b">
        <f t="shared" si="232"/>
        <v>1</v>
      </c>
      <c r="AT313" t="b">
        <f t="shared" si="234"/>
        <v>1</v>
      </c>
      <c r="AU313">
        <f t="shared" si="192"/>
        <v>20988.706938589989</v>
      </c>
      <c r="AV313" t="b">
        <f t="shared" si="193"/>
        <v>1</v>
      </c>
      <c r="AW313" t="b">
        <f t="shared" si="194"/>
        <v>1</v>
      </c>
      <c r="AX313" t="b">
        <f t="shared" si="233"/>
        <v>1</v>
      </c>
    </row>
    <row r="314" spans="1:50" x14ac:dyDescent="0.35">
      <c r="A314">
        <v>262</v>
      </c>
      <c r="B314">
        <f t="shared" si="195"/>
        <v>21</v>
      </c>
      <c r="C314">
        <f t="shared" si="196"/>
        <v>51</v>
      </c>
      <c r="D314">
        <f t="shared" si="197"/>
        <v>1.6389781843718643E-3</v>
      </c>
      <c r="E314">
        <f t="shared" si="198"/>
        <v>1.3668422273460656E-4</v>
      </c>
      <c r="F314">
        <f t="shared" si="199"/>
        <v>0.04</v>
      </c>
      <c r="G314">
        <f t="shared" si="200"/>
        <v>3.3960531989175591E-3</v>
      </c>
      <c r="H314">
        <f t="shared" si="201"/>
        <v>0.02</v>
      </c>
      <c r="I314">
        <f t="shared" si="202"/>
        <v>1.9066870024240241</v>
      </c>
      <c r="J314">
        <f t="shared" si="203"/>
        <v>4.2614968858481753E-5</v>
      </c>
      <c r="K314">
        <f t="shared" si="204"/>
        <v>1.0586658584922487E-3</v>
      </c>
      <c r="L314">
        <f t="shared" si="205"/>
        <v>0</v>
      </c>
      <c r="M314">
        <f t="shared" si="206"/>
        <v>0.31067551393282627</v>
      </c>
      <c r="N314">
        <f t="shared" si="207"/>
        <v>116.62</v>
      </c>
      <c r="O314">
        <f t="shared" si="208"/>
        <v>2.3324000000000003</v>
      </c>
      <c r="P314">
        <f t="shared" si="209"/>
        <v>9.5334350121201208</v>
      </c>
      <c r="Q314">
        <f t="shared" si="210"/>
        <v>476.67175060600601</v>
      </c>
      <c r="R314">
        <f t="shared" si="211"/>
        <v>36.359409804931843</v>
      </c>
      <c r="S314">
        <f t="shared" si="212"/>
        <v>0.72718819609863683</v>
      </c>
      <c r="T314">
        <f t="shared" si="213"/>
        <v>2.9723038111332603</v>
      </c>
      <c r="U314">
        <f t="shared" si="214"/>
        <v>42.614968858481753</v>
      </c>
      <c r="V314">
        <f t="shared" si="215"/>
        <v>2.0313351807792927E-2</v>
      </c>
      <c r="W314">
        <f t="shared" si="216"/>
        <v>-9.9753644125895988</v>
      </c>
      <c r="X314">
        <f t="shared" si="217"/>
        <v>9.8587137911806337</v>
      </c>
      <c r="Y314">
        <f t="shared" si="218"/>
        <v>0.99673694261856227</v>
      </c>
      <c r="Z314">
        <f t="shared" si="219"/>
        <v>0.4247226531746926</v>
      </c>
      <c r="AA314">
        <f t="shared" si="220"/>
        <v>-4.1872190782801706</v>
      </c>
      <c r="AB314">
        <f t="shared" si="221"/>
        <v>15.493220266970965</v>
      </c>
      <c r="AC314">
        <f t="shared" si="222"/>
        <v>0.30986440533941928</v>
      </c>
      <c r="AD314">
        <f t="shared" si="223"/>
        <v>1.2624047607057687</v>
      </c>
      <c r="AE314">
        <f t="shared" si="224"/>
        <v>18.099542638531272</v>
      </c>
      <c r="AF314">
        <f t="shared" si="225"/>
        <v>8.6275406746767497E-3</v>
      </c>
      <c r="AG314">
        <f t="shared" si="188"/>
        <v>6555.3557331448892</v>
      </c>
      <c r="AH314">
        <f t="shared" si="189"/>
        <v>21100.329569462872</v>
      </c>
      <c r="AI314">
        <f t="shared" si="190"/>
        <v>6555.3557331448892</v>
      </c>
      <c r="AK314" t="b">
        <f t="shared" si="226"/>
        <v>1</v>
      </c>
      <c r="AL314" t="b">
        <f t="shared" si="227"/>
        <v>1</v>
      </c>
      <c r="AM314">
        <f t="shared" si="228"/>
        <v>6555.3557331448883</v>
      </c>
      <c r="AN314" t="b">
        <f t="shared" si="229"/>
        <v>1</v>
      </c>
      <c r="AO314">
        <f t="shared" si="230"/>
        <v>4.1872190782801706</v>
      </c>
      <c r="AP314">
        <f>SUM(AO315:$AO$532)</f>
        <v>2784.2080794852336</v>
      </c>
      <c r="AQ314" t="b">
        <f t="shared" si="191"/>
        <v>1</v>
      </c>
      <c r="AR314" t="b">
        <f t="shared" si="231"/>
        <v>1</v>
      </c>
      <c r="AS314" t="b">
        <f t="shared" si="232"/>
        <v>1</v>
      </c>
      <c r="AT314" t="b">
        <f t="shared" si="234"/>
        <v>1</v>
      </c>
      <c r="AU314">
        <f t="shared" si="192"/>
        <v>21100.329569462876</v>
      </c>
      <c r="AV314" t="b">
        <f t="shared" si="193"/>
        <v>1</v>
      </c>
      <c r="AW314" t="b">
        <f t="shared" si="194"/>
        <v>1</v>
      </c>
      <c r="AX314" t="b">
        <f t="shared" si="233"/>
        <v>1</v>
      </c>
    </row>
    <row r="315" spans="1:50" x14ac:dyDescent="0.35">
      <c r="A315">
        <v>263</v>
      </c>
      <c r="B315">
        <f t="shared" si="195"/>
        <v>21</v>
      </c>
      <c r="C315">
        <f t="shared" si="196"/>
        <v>51</v>
      </c>
      <c r="D315">
        <f t="shared" si="197"/>
        <v>1.6389781843718643E-3</v>
      </c>
      <c r="E315">
        <f t="shared" si="198"/>
        <v>1.3668422273460656E-4</v>
      </c>
      <c r="F315">
        <f t="shared" si="199"/>
        <v>0.04</v>
      </c>
      <c r="G315">
        <f t="shared" si="200"/>
        <v>3.3960531989175591E-3</v>
      </c>
      <c r="H315">
        <f t="shared" si="201"/>
        <v>0.02</v>
      </c>
      <c r="I315">
        <f t="shared" si="202"/>
        <v>1.911389406943347</v>
      </c>
      <c r="J315">
        <f t="shared" si="203"/>
        <v>4.246444114458279E-5</v>
      </c>
      <c r="K315">
        <f t="shared" si="204"/>
        <v>1.054926361415742E-3</v>
      </c>
      <c r="L315">
        <f t="shared" si="205"/>
        <v>0</v>
      </c>
      <c r="M315">
        <f t="shared" si="206"/>
        <v>0.30957812313026595</v>
      </c>
      <c r="N315">
        <f t="shared" si="207"/>
        <v>116.62</v>
      </c>
      <c r="O315">
        <f t="shared" si="208"/>
        <v>2.3324000000000003</v>
      </c>
      <c r="P315">
        <f t="shared" si="209"/>
        <v>9.5569470347167353</v>
      </c>
      <c r="Q315">
        <f t="shared" si="210"/>
        <v>477.84735173583675</v>
      </c>
      <c r="R315">
        <f t="shared" si="211"/>
        <v>36.2309784348462</v>
      </c>
      <c r="S315">
        <f t="shared" si="212"/>
        <v>0.72461956869692401</v>
      </c>
      <c r="T315">
        <f t="shared" si="213"/>
        <v>2.969109431639422</v>
      </c>
      <c r="U315">
        <f t="shared" si="214"/>
        <v>42.464441144582793</v>
      </c>
      <c r="V315">
        <f t="shared" si="215"/>
        <v>2.029152074388119E-2</v>
      </c>
      <c r="W315">
        <f t="shared" si="216"/>
        <v>-9.9474832308168217</v>
      </c>
      <c r="X315">
        <f t="shared" si="217"/>
        <v>9.831244651275675</v>
      </c>
      <c r="Y315">
        <f t="shared" si="218"/>
        <v>0.99673694261856227</v>
      </c>
      <c r="Z315">
        <f t="shared" si="219"/>
        <v>0.4233367587861871</v>
      </c>
      <c r="AA315">
        <f t="shared" si="220"/>
        <v>-4.1619272455050833</v>
      </c>
      <c r="AB315">
        <f t="shared" si="221"/>
        <v>15.388117287962949</v>
      </c>
      <c r="AC315">
        <f t="shared" si="222"/>
        <v>0.30776234575925898</v>
      </c>
      <c r="AD315">
        <f t="shared" si="223"/>
        <v>1.2569331632717311</v>
      </c>
      <c r="AE315">
        <f t="shared" si="224"/>
        <v>17.976758877814483</v>
      </c>
      <c r="AF315">
        <f t="shared" si="225"/>
        <v>8.5901466225573424E-3</v>
      </c>
      <c r="AG315">
        <f t="shared" si="188"/>
        <v>6566.9850173436762</v>
      </c>
      <c r="AH315">
        <f t="shared" si="189"/>
        <v>21212.690841789183</v>
      </c>
      <c r="AI315">
        <f t="shared" si="190"/>
        <v>6566.9850173436762</v>
      </c>
      <c r="AK315" t="b">
        <f t="shared" si="226"/>
        <v>1</v>
      </c>
      <c r="AL315" t="b">
        <f t="shared" si="227"/>
        <v>1</v>
      </c>
      <c r="AM315">
        <f t="shared" si="228"/>
        <v>6566.9850173436762</v>
      </c>
      <c r="AN315" t="b">
        <f t="shared" si="229"/>
        <v>1</v>
      </c>
      <c r="AO315">
        <f t="shared" si="230"/>
        <v>4.1619272455050833</v>
      </c>
      <c r="AP315">
        <f>SUM(AO316:$AO$532)</f>
        <v>2780.0461522397286</v>
      </c>
      <c r="AQ315" t="b">
        <f t="shared" si="191"/>
        <v>1</v>
      </c>
      <c r="AR315" t="b">
        <f t="shared" si="231"/>
        <v>1</v>
      </c>
      <c r="AS315" t="b">
        <f t="shared" si="232"/>
        <v>1</v>
      </c>
      <c r="AT315" t="b">
        <f t="shared" si="234"/>
        <v>1</v>
      </c>
      <c r="AU315">
        <f t="shared" si="192"/>
        <v>21212.690841789179</v>
      </c>
      <c r="AV315" t="b">
        <f t="shared" si="193"/>
        <v>1</v>
      </c>
      <c r="AW315" t="b">
        <f t="shared" si="194"/>
        <v>1</v>
      </c>
      <c r="AX315" t="b">
        <f t="shared" si="233"/>
        <v>1</v>
      </c>
    </row>
    <row r="316" spans="1:50" x14ac:dyDescent="0.35">
      <c r="A316">
        <v>264</v>
      </c>
      <c r="B316">
        <f t="shared" si="195"/>
        <v>21</v>
      </c>
      <c r="C316">
        <f t="shared" si="196"/>
        <v>51</v>
      </c>
      <c r="D316">
        <f t="shared" si="197"/>
        <v>1.6389781843718643E-3</v>
      </c>
      <c r="E316">
        <f t="shared" si="198"/>
        <v>1.3668422273460656E-4</v>
      </c>
      <c r="F316">
        <f t="shared" si="199"/>
        <v>0.04</v>
      </c>
      <c r="G316">
        <f t="shared" si="200"/>
        <v>3.3960531989175591E-3</v>
      </c>
      <c r="H316">
        <f t="shared" si="201"/>
        <v>0.02</v>
      </c>
      <c r="I316">
        <f t="shared" si="202"/>
        <v>1.9161034088607924</v>
      </c>
      <c r="J316">
        <f t="shared" si="203"/>
        <v>4.2314445135698729E-5</v>
      </c>
      <c r="K316">
        <f t="shared" si="204"/>
        <v>1.0512000732646701E-3</v>
      </c>
      <c r="L316">
        <f t="shared" si="205"/>
        <v>0</v>
      </c>
      <c r="M316">
        <f t="shared" si="206"/>
        <v>0.30848460861186561</v>
      </c>
      <c r="N316">
        <f t="shared" si="207"/>
        <v>116.62</v>
      </c>
      <c r="O316">
        <f t="shared" si="208"/>
        <v>2.3324000000000003</v>
      </c>
      <c r="P316">
        <f t="shared" si="209"/>
        <v>9.5805170443039618</v>
      </c>
      <c r="Q316">
        <f t="shared" si="210"/>
        <v>479.02585221519809</v>
      </c>
      <c r="R316">
        <f t="shared" si="211"/>
        <v>36.103000719451614</v>
      </c>
      <c r="S316">
        <f t="shared" si="212"/>
        <v>0.72206001438903233</v>
      </c>
      <c r="T316">
        <f t="shared" si="213"/>
        <v>2.9659184851931433</v>
      </c>
      <c r="U316">
        <f t="shared" si="214"/>
        <v>42.314445135698726</v>
      </c>
      <c r="V316">
        <f t="shared" si="215"/>
        <v>2.0269713142141328E-2</v>
      </c>
      <c r="W316">
        <f t="shared" si="216"/>
        <v>-9.9196926289714256</v>
      </c>
      <c r="X316">
        <f t="shared" si="217"/>
        <v>9.8038646358536425</v>
      </c>
      <c r="Y316">
        <f t="shared" si="218"/>
        <v>0.99673694261856227</v>
      </c>
      <c r="Z316">
        <f t="shared" si="219"/>
        <v>0.42195538665059595</v>
      </c>
      <c r="AA316">
        <f t="shared" si="220"/>
        <v>-4.1367934930917265</v>
      </c>
      <c r="AB316">
        <f t="shared" si="221"/>
        <v>15.283727307028027</v>
      </c>
      <c r="AC316">
        <f t="shared" si="222"/>
        <v>0.30567454614056055</v>
      </c>
      <c r="AD316">
        <f t="shared" si="223"/>
        <v>1.2514852811938226</v>
      </c>
      <c r="AE316">
        <f t="shared" si="224"/>
        <v>17.854808058139184</v>
      </c>
      <c r="AF316">
        <f t="shared" si="225"/>
        <v>8.5529146461889097E-3</v>
      </c>
      <c r="AG316">
        <f t="shared" si="188"/>
        <v>6578.6797528082052</v>
      </c>
      <c r="AH316">
        <f t="shared" si="189"/>
        <v>21325.795742002414</v>
      </c>
      <c r="AI316">
        <f t="shared" si="190"/>
        <v>6578.6797528082052</v>
      </c>
      <c r="AK316" t="b">
        <f t="shared" si="226"/>
        <v>1</v>
      </c>
      <c r="AL316" t="b">
        <f t="shared" si="227"/>
        <v>1</v>
      </c>
      <c r="AM316">
        <f t="shared" si="228"/>
        <v>6578.6797528082043</v>
      </c>
      <c r="AN316" t="b">
        <f t="shared" si="229"/>
        <v>1</v>
      </c>
      <c r="AO316">
        <f t="shared" si="230"/>
        <v>4.1367934930917265</v>
      </c>
      <c r="AP316">
        <f>SUM(AO317:$AO$532)</f>
        <v>2775.9093587466368</v>
      </c>
      <c r="AQ316" t="b">
        <f t="shared" si="191"/>
        <v>1</v>
      </c>
      <c r="AR316" t="b">
        <f t="shared" si="231"/>
        <v>1</v>
      </c>
      <c r="AS316" t="b">
        <f t="shared" si="232"/>
        <v>1</v>
      </c>
      <c r="AT316" t="b">
        <f t="shared" si="234"/>
        <v>1</v>
      </c>
      <c r="AU316">
        <f t="shared" si="192"/>
        <v>21325.795742002414</v>
      </c>
      <c r="AV316" t="b">
        <f t="shared" si="193"/>
        <v>1</v>
      </c>
      <c r="AW316" t="b">
        <f t="shared" si="194"/>
        <v>1</v>
      </c>
      <c r="AX316" t="b">
        <f t="shared" si="233"/>
        <v>1</v>
      </c>
    </row>
    <row r="317" spans="1:50" x14ac:dyDescent="0.35">
      <c r="A317">
        <v>265</v>
      </c>
      <c r="B317">
        <f t="shared" si="195"/>
        <v>22</v>
      </c>
      <c r="C317">
        <f t="shared" si="196"/>
        <v>52</v>
      </c>
      <c r="D317">
        <f t="shared" si="197"/>
        <v>1.7877551150109472E-3</v>
      </c>
      <c r="E317">
        <f t="shared" si="198"/>
        <v>1.4910180458249656E-4</v>
      </c>
      <c r="F317">
        <f t="shared" si="199"/>
        <v>0.04</v>
      </c>
      <c r="G317">
        <f t="shared" si="200"/>
        <v>3.3960531989175591E-3</v>
      </c>
      <c r="H317">
        <f t="shared" si="201"/>
        <v>0.02</v>
      </c>
      <c r="I317">
        <f t="shared" si="202"/>
        <v>1.920829036778674</v>
      </c>
      <c r="J317">
        <f t="shared" si="203"/>
        <v>4.5995611829954317E-5</v>
      </c>
      <c r="K317">
        <f t="shared" si="204"/>
        <v>1.0474739383484661E-3</v>
      </c>
      <c r="L317">
        <f t="shared" si="205"/>
        <v>0</v>
      </c>
      <c r="M317">
        <f t="shared" si="206"/>
        <v>0.30739113906168719</v>
      </c>
      <c r="N317">
        <f t="shared" si="207"/>
        <v>116.62</v>
      </c>
      <c r="O317">
        <f t="shared" si="208"/>
        <v>2.3324000000000003</v>
      </c>
      <c r="P317">
        <f t="shared" si="209"/>
        <v>9.6041451838933707</v>
      </c>
      <c r="Q317">
        <f t="shared" si="210"/>
        <v>480.2072591946685</v>
      </c>
      <c r="R317">
        <f t="shared" si="211"/>
        <v>35.975475056315766</v>
      </c>
      <c r="S317">
        <f t="shared" si="212"/>
        <v>0.71950950112631529</v>
      </c>
      <c r="T317">
        <f t="shared" si="213"/>
        <v>2.9627309681048803</v>
      </c>
      <c r="U317">
        <f t="shared" si="214"/>
        <v>45.995611829954321</v>
      </c>
      <c r="V317">
        <f t="shared" si="215"/>
        <v>2.2087426691844235E-2</v>
      </c>
      <c r="W317">
        <f t="shared" si="216"/>
        <v>-13.724464669561595</v>
      </c>
      <c r="X317">
        <f t="shared" si="217"/>
        <v>13.609045812563743</v>
      </c>
      <c r="Y317">
        <f t="shared" si="218"/>
        <v>0.99673694261856227</v>
      </c>
      <c r="Z317">
        <f t="shared" si="219"/>
        <v>0.42057852201154827</v>
      </c>
      <c r="AA317">
        <f t="shared" si="220"/>
        <v>-5.7236723738355053</v>
      </c>
      <c r="AB317">
        <f t="shared" si="221"/>
        <v>15.18004548732659</v>
      </c>
      <c r="AC317">
        <f t="shared" si="222"/>
        <v>0.30360090974653176</v>
      </c>
      <c r="AD317">
        <f t="shared" si="223"/>
        <v>1.2460610116833941</v>
      </c>
      <c r="AE317">
        <f t="shared" si="224"/>
        <v>19.344766442459072</v>
      </c>
      <c r="AF317">
        <f t="shared" si="225"/>
        <v>9.2894972730942701E-3</v>
      </c>
      <c r="AG317">
        <f t="shared" si="188"/>
        <v>6586.6075926167568</v>
      </c>
      <c r="AH317">
        <f t="shared" si="189"/>
        <v>21427.447820136927</v>
      </c>
      <c r="AI317">
        <f t="shared" si="190"/>
        <v>6586.6075926167568</v>
      </c>
      <c r="AK317" t="b">
        <f t="shared" si="226"/>
        <v>1</v>
      </c>
      <c r="AL317" t="b">
        <f t="shared" si="227"/>
        <v>1</v>
      </c>
      <c r="AM317">
        <f t="shared" si="228"/>
        <v>6586.6075926167568</v>
      </c>
      <c r="AN317" t="b">
        <f t="shared" si="229"/>
        <v>1</v>
      </c>
      <c r="AO317">
        <f t="shared" si="230"/>
        <v>5.7236723738355053</v>
      </c>
      <c r="AP317">
        <f>SUM(AO318:$AO$532)</f>
        <v>2770.1856863728012</v>
      </c>
      <c r="AQ317" t="b">
        <f t="shared" si="191"/>
        <v>1</v>
      </c>
      <c r="AR317" t="b">
        <f t="shared" si="231"/>
        <v>1</v>
      </c>
      <c r="AS317" t="b">
        <f t="shared" si="232"/>
        <v>1</v>
      </c>
      <c r="AT317" t="b">
        <f t="shared" si="234"/>
        <v>1</v>
      </c>
      <c r="AU317">
        <f t="shared" si="192"/>
        <v>21427.447820136935</v>
      </c>
      <c r="AV317" t="b">
        <f t="shared" si="193"/>
        <v>1</v>
      </c>
      <c r="AW317" t="b">
        <f t="shared" si="194"/>
        <v>1</v>
      </c>
      <c r="AX317" t="b">
        <f t="shared" si="233"/>
        <v>1</v>
      </c>
    </row>
    <row r="318" spans="1:50" x14ac:dyDescent="0.35">
      <c r="A318">
        <v>266</v>
      </c>
      <c r="B318">
        <f t="shared" si="195"/>
        <v>22</v>
      </c>
      <c r="C318">
        <f t="shared" si="196"/>
        <v>52</v>
      </c>
      <c r="D318">
        <f t="shared" si="197"/>
        <v>1.7877551150109472E-3</v>
      </c>
      <c r="E318">
        <f t="shared" si="198"/>
        <v>1.4910180458249656E-4</v>
      </c>
      <c r="F318">
        <f t="shared" si="199"/>
        <v>0.04</v>
      </c>
      <c r="G318">
        <f t="shared" si="200"/>
        <v>3.3960531989175591E-3</v>
      </c>
      <c r="H318">
        <f t="shared" si="201"/>
        <v>0.02</v>
      </c>
      <c r="I318">
        <f t="shared" si="202"/>
        <v>1.9255663193698442</v>
      </c>
      <c r="J318">
        <f t="shared" si="203"/>
        <v>4.5832573546766705E-5</v>
      </c>
      <c r="K318">
        <f t="shared" si="204"/>
        <v>1.0437610112713467E-3</v>
      </c>
      <c r="L318">
        <f t="shared" si="205"/>
        <v>0</v>
      </c>
      <c r="M318">
        <f t="shared" si="206"/>
        <v>0.30630154547686905</v>
      </c>
      <c r="N318">
        <f t="shared" si="207"/>
        <v>116.62</v>
      </c>
      <c r="O318">
        <f t="shared" si="208"/>
        <v>2.3324000000000003</v>
      </c>
      <c r="P318">
        <f t="shared" si="209"/>
        <v>9.6278315968492212</v>
      </c>
      <c r="Q318">
        <f t="shared" si="210"/>
        <v>481.39157984246106</v>
      </c>
      <c r="R318">
        <f t="shared" si="211"/>
        <v>35.847954637373959</v>
      </c>
      <c r="S318">
        <f t="shared" si="212"/>
        <v>0.71695909274747915</v>
      </c>
      <c r="T318">
        <f t="shared" si="213"/>
        <v>2.9595101212495849</v>
      </c>
      <c r="U318">
        <f t="shared" si="214"/>
        <v>45.832573546766703</v>
      </c>
      <c r="V318">
        <f t="shared" si="215"/>
        <v>2.2063414987923812E-2</v>
      </c>
      <c r="W318">
        <f t="shared" si="216"/>
        <v>-13.683151538377734</v>
      </c>
      <c r="X318">
        <f t="shared" si="217"/>
        <v>13.568141800675036</v>
      </c>
      <c r="Y318">
        <f t="shared" si="218"/>
        <v>0.99673694261856227</v>
      </c>
      <c r="Z318">
        <f t="shared" si="219"/>
        <v>0.41920615016082435</v>
      </c>
      <c r="AA318">
        <f t="shared" si="220"/>
        <v>-5.6878484890971386</v>
      </c>
      <c r="AB318">
        <f t="shared" si="221"/>
        <v>15.076879778523768</v>
      </c>
      <c r="AC318">
        <f t="shared" si="222"/>
        <v>0.30153759557047533</v>
      </c>
      <c r="AD318">
        <f t="shared" si="223"/>
        <v>1.2406448442910329</v>
      </c>
      <c r="AE318">
        <f t="shared" si="224"/>
        <v>19.213296708502909</v>
      </c>
      <c r="AF318">
        <f t="shared" si="225"/>
        <v>9.2491192564881728E-3</v>
      </c>
      <c r="AG318">
        <f t="shared" si="188"/>
        <v>6594.6022901217648</v>
      </c>
      <c r="AH318">
        <f t="shared" si="189"/>
        <v>21529.771519287908</v>
      </c>
      <c r="AI318">
        <f t="shared" si="190"/>
        <v>6594.6022901217648</v>
      </c>
      <c r="AK318" t="b">
        <f t="shared" si="226"/>
        <v>1</v>
      </c>
      <c r="AL318" t="b">
        <f t="shared" si="227"/>
        <v>1</v>
      </c>
      <c r="AM318">
        <f t="shared" si="228"/>
        <v>6594.602290121763</v>
      </c>
      <c r="AN318" t="b">
        <f t="shared" si="229"/>
        <v>1</v>
      </c>
      <c r="AO318">
        <f t="shared" si="230"/>
        <v>5.6878484890971386</v>
      </c>
      <c r="AP318">
        <f>SUM(AO319:$AO$532)</f>
        <v>2764.4978378837041</v>
      </c>
      <c r="AQ318" t="b">
        <f t="shared" si="191"/>
        <v>1</v>
      </c>
      <c r="AR318" t="b">
        <f t="shared" si="231"/>
        <v>1</v>
      </c>
      <c r="AS318" t="b">
        <f t="shared" si="232"/>
        <v>1</v>
      </c>
      <c r="AT318" t="b">
        <f t="shared" si="234"/>
        <v>1</v>
      </c>
      <c r="AU318">
        <f t="shared" si="192"/>
        <v>21529.771519287908</v>
      </c>
      <c r="AV318" t="b">
        <f t="shared" si="193"/>
        <v>1</v>
      </c>
      <c r="AW318" t="b">
        <f t="shared" si="194"/>
        <v>1</v>
      </c>
      <c r="AX318" t="b">
        <f t="shared" si="233"/>
        <v>1</v>
      </c>
    </row>
    <row r="319" spans="1:50" x14ac:dyDescent="0.35">
      <c r="A319">
        <v>267</v>
      </c>
      <c r="B319">
        <f t="shared" si="195"/>
        <v>22</v>
      </c>
      <c r="C319">
        <f t="shared" si="196"/>
        <v>52</v>
      </c>
      <c r="D319">
        <f t="shared" si="197"/>
        <v>1.7877551150109472E-3</v>
      </c>
      <c r="E319">
        <f t="shared" si="198"/>
        <v>1.4910180458249656E-4</v>
      </c>
      <c r="F319">
        <f t="shared" si="199"/>
        <v>0.04</v>
      </c>
      <c r="G319">
        <f t="shared" si="200"/>
        <v>3.3960531989175591E-3</v>
      </c>
      <c r="H319">
        <f t="shared" si="201"/>
        <v>0.02</v>
      </c>
      <c r="I319">
        <f t="shared" si="202"/>
        <v>1.9303152853778722</v>
      </c>
      <c r="J319">
        <f t="shared" si="203"/>
        <v>4.5670113177008809E-5</v>
      </c>
      <c r="K319">
        <f t="shared" si="204"/>
        <v>1.0400612452161637E-3</v>
      </c>
      <c r="L319">
        <f t="shared" si="205"/>
        <v>0</v>
      </c>
      <c r="M319">
        <f t="shared" si="206"/>
        <v>0.30521581411847587</v>
      </c>
      <c r="N319">
        <f t="shared" si="207"/>
        <v>116.62</v>
      </c>
      <c r="O319">
        <f t="shared" si="208"/>
        <v>2.3324000000000003</v>
      </c>
      <c r="P319">
        <f t="shared" si="209"/>
        <v>9.6515764268893616</v>
      </c>
      <c r="Q319">
        <f t="shared" si="210"/>
        <v>482.57882134446805</v>
      </c>
      <c r="R319">
        <f t="shared" si="211"/>
        <v>35.720886233512473</v>
      </c>
      <c r="S319">
        <f t="shared" si="212"/>
        <v>0.71441772467024944</v>
      </c>
      <c r="T319">
        <f t="shared" si="213"/>
        <v>2.9562927758443291</v>
      </c>
      <c r="U319">
        <f t="shared" si="214"/>
        <v>45.670113177008808</v>
      </c>
      <c r="V319">
        <f t="shared" si="215"/>
        <v>2.2039429387629369E-2</v>
      </c>
      <c r="W319">
        <f t="shared" si="216"/>
        <v>-13.641976873398544</v>
      </c>
      <c r="X319">
        <f t="shared" si="217"/>
        <v>13.527374804806854</v>
      </c>
      <c r="Y319">
        <f t="shared" si="218"/>
        <v>0.99673694261856227</v>
      </c>
      <c r="Z319">
        <f t="shared" si="219"/>
        <v>0.41783825643819794</v>
      </c>
      <c r="AA319">
        <f t="shared" si="220"/>
        <v>-5.652254702626502</v>
      </c>
      <c r="AB319">
        <f t="shared" si="221"/>
        <v>14.974415198283554</v>
      </c>
      <c r="AC319">
        <f t="shared" si="222"/>
        <v>0.29948830396567105</v>
      </c>
      <c r="AD319">
        <f t="shared" si="223"/>
        <v>1.2352522189796349</v>
      </c>
      <c r="AE319">
        <f t="shared" si="224"/>
        <v>19.082720461216528</v>
      </c>
      <c r="AF319">
        <f t="shared" si="225"/>
        <v>9.2089167482198361E-3</v>
      </c>
      <c r="AG319">
        <f t="shared" si="188"/>
        <v>6602.6639271819104</v>
      </c>
      <c r="AH319">
        <f t="shared" si="189"/>
        <v>21632.771376056382</v>
      </c>
      <c r="AI319">
        <f t="shared" si="190"/>
        <v>6602.6639271819104</v>
      </c>
      <c r="AK319" t="b">
        <f t="shared" si="226"/>
        <v>1</v>
      </c>
      <c r="AL319" t="b">
        <f t="shared" si="227"/>
        <v>1</v>
      </c>
      <c r="AM319">
        <f t="shared" si="228"/>
        <v>6602.6639271819104</v>
      </c>
      <c r="AN319" t="b">
        <f t="shared" si="229"/>
        <v>1</v>
      </c>
      <c r="AO319">
        <f t="shared" si="230"/>
        <v>5.652254702626502</v>
      </c>
      <c r="AP319">
        <f>SUM(AO320:$AO$532)</f>
        <v>2758.8455831810779</v>
      </c>
      <c r="AQ319" t="b">
        <f t="shared" si="191"/>
        <v>1</v>
      </c>
      <c r="AR319" t="b">
        <f t="shared" si="231"/>
        <v>1</v>
      </c>
      <c r="AS319" t="b">
        <f t="shared" si="232"/>
        <v>1</v>
      </c>
      <c r="AT319" t="b">
        <f t="shared" si="234"/>
        <v>1</v>
      </c>
      <c r="AU319">
        <f t="shared" si="192"/>
        <v>21632.771376056386</v>
      </c>
      <c r="AV319" t="b">
        <f t="shared" si="193"/>
        <v>1</v>
      </c>
      <c r="AW319" t="b">
        <f t="shared" si="194"/>
        <v>1</v>
      </c>
      <c r="AX319" t="b">
        <f t="shared" si="233"/>
        <v>1</v>
      </c>
    </row>
    <row r="320" spans="1:50" x14ac:dyDescent="0.35">
      <c r="A320">
        <v>268</v>
      </c>
      <c r="B320">
        <f t="shared" si="195"/>
        <v>22</v>
      </c>
      <c r="C320">
        <f t="shared" si="196"/>
        <v>52</v>
      </c>
      <c r="D320">
        <f t="shared" si="197"/>
        <v>1.7877551150109472E-3</v>
      </c>
      <c r="E320">
        <f t="shared" si="198"/>
        <v>1.4910180458249656E-4</v>
      </c>
      <c r="F320">
        <f t="shared" si="199"/>
        <v>0.04</v>
      </c>
      <c r="G320">
        <f t="shared" si="200"/>
        <v>3.3960531989175591E-3</v>
      </c>
      <c r="H320">
        <f t="shared" si="201"/>
        <v>0.02</v>
      </c>
      <c r="I320">
        <f t="shared" si="202"/>
        <v>1.9350759636172152</v>
      </c>
      <c r="J320">
        <f t="shared" si="203"/>
        <v>4.5508228672180582E-5</v>
      </c>
      <c r="K320">
        <f t="shared" si="204"/>
        <v>1.036374593531718E-3</v>
      </c>
      <c r="L320">
        <f t="shared" si="205"/>
        <v>0</v>
      </c>
      <c r="M320">
        <f t="shared" si="206"/>
        <v>0.30413393129627198</v>
      </c>
      <c r="N320">
        <f t="shared" si="207"/>
        <v>116.62</v>
      </c>
      <c r="O320">
        <f t="shared" si="208"/>
        <v>2.3324000000000003</v>
      </c>
      <c r="P320">
        <f t="shared" si="209"/>
        <v>9.6753798180860766</v>
      </c>
      <c r="Q320">
        <f t="shared" si="210"/>
        <v>483.76899090430379</v>
      </c>
      <c r="R320">
        <f t="shared" si="211"/>
        <v>35.594268242496661</v>
      </c>
      <c r="S320">
        <f t="shared" si="212"/>
        <v>0.71188536484993326</v>
      </c>
      <c r="T320">
        <f t="shared" si="213"/>
        <v>2.9530789280826126</v>
      </c>
      <c r="U320">
        <f t="shared" si="214"/>
        <v>45.508228672180579</v>
      </c>
      <c r="V320">
        <f t="shared" si="215"/>
        <v>2.2015469862583105E-2</v>
      </c>
      <c r="W320">
        <f t="shared" si="216"/>
        <v>-13.600940192479046</v>
      </c>
      <c r="X320">
        <f t="shared" si="217"/>
        <v>13.486744347954598</v>
      </c>
      <c r="Y320">
        <f t="shared" si="218"/>
        <v>0.99673694261856227</v>
      </c>
      <c r="Z320">
        <f t="shared" si="219"/>
        <v>0.41647482623128024</v>
      </c>
      <c r="AA320">
        <f t="shared" si="220"/>
        <v>-5.6168895087400923</v>
      </c>
      <c r="AB320">
        <f t="shared" si="221"/>
        <v>14.872646981638324</v>
      </c>
      <c r="AC320">
        <f t="shared" si="222"/>
        <v>0.29745293963276653</v>
      </c>
      <c r="AD320">
        <f t="shared" si="223"/>
        <v>1.2298830334204613</v>
      </c>
      <c r="AE320">
        <f t="shared" si="224"/>
        <v>18.953031628339772</v>
      </c>
      <c r="AF320">
        <f t="shared" si="225"/>
        <v>9.1688889854192861E-3</v>
      </c>
      <c r="AG320">
        <f t="shared" si="188"/>
        <v>6610.7925864008612</v>
      </c>
      <c r="AH320">
        <f t="shared" si="189"/>
        <v>21736.451957940069</v>
      </c>
      <c r="AI320">
        <f t="shared" si="190"/>
        <v>6610.7925864008612</v>
      </c>
      <c r="AK320" t="b">
        <f t="shared" si="226"/>
        <v>1</v>
      </c>
      <c r="AL320" t="b">
        <f t="shared" si="227"/>
        <v>1</v>
      </c>
      <c r="AM320">
        <f t="shared" si="228"/>
        <v>6610.7925864008603</v>
      </c>
      <c r="AN320" t="b">
        <f t="shared" si="229"/>
        <v>1</v>
      </c>
      <c r="AO320">
        <f t="shared" si="230"/>
        <v>5.6168895087400923</v>
      </c>
      <c r="AP320">
        <f>SUM(AO321:$AO$532)</f>
        <v>2753.2286936723376</v>
      </c>
      <c r="AQ320" t="b">
        <f t="shared" si="191"/>
        <v>1</v>
      </c>
      <c r="AR320" t="b">
        <f t="shared" si="231"/>
        <v>1</v>
      </c>
      <c r="AS320" t="b">
        <f t="shared" si="232"/>
        <v>1</v>
      </c>
      <c r="AT320" t="b">
        <f t="shared" si="234"/>
        <v>1</v>
      </c>
      <c r="AU320">
        <f t="shared" si="192"/>
        <v>21736.451957940069</v>
      </c>
      <c r="AV320" t="b">
        <f t="shared" si="193"/>
        <v>1</v>
      </c>
      <c r="AW320" t="b">
        <f t="shared" si="194"/>
        <v>1</v>
      </c>
      <c r="AX320" t="b">
        <f t="shared" si="233"/>
        <v>1</v>
      </c>
    </row>
    <row r="321" spans="1:50" x14ac:dyDescent="0.35">
      <c r="A321">
        <v>269</v>
      </c>
      <c r="B321">
        <f t="shared" si="195"/>
        <v>22</v>
      </c>
      <c r="C321">
        <f t="shared" si="196"/>
        <v>52</v>
      </c>
      <c r="D321">
        <f t="shared" si="197"/>
        <v>1.7877551150109472E-3</v>
      </c>
      <c r="E321">
        <f t="shared" si="198"/>
        <v>1.4910180458249656E-4</v>
      </c>
      <c r="F321">
        <f t="shared" si="199"/>
        <v>0.04</v>
      </c>
      <c r="G321">
        <f t="shared" si="200"/>
        <v>3.3960531989175591E-3</v>
      </c>
      <c r="H321">
        <f t="shared" si="201"/>
        <v>0.02</v>
      </c>
      <c r="I321">
        <f t="shared" si="202"/>
        <v>1.9398483829733957</v>
      </c>
      <c r="J321">
        <f t="shared" si="203"/>
        <v>4.5346917991043176E-5</v>
      </c>
      <c r="K321">
        <f t="shared" si="204"/>
        <v>1.0327010097321732E-3</v>
      </c>
      <c r="L321">
        <f t="shared" si="205"/>
        <v>0</v>
      </c>
      <c r="M321">
        <f t="shared" si="206"/>
        <v>0.30305588336854877</v>
      </c>
      <c r="N321">
        <f t="shared" si="207"/>
        <v>116.62</v>
      </c>
      <c r="O321">
        <f t="shared" si="208"/>
        <v>2.3324000000000003</v>
      </c>
      <c r="P321">
        <f t="shared" si="209"/>
        <v>9.6992419148669775</v>
      </c>
      <c r="Q321">
        <f t="shared" si="210"/>
        <v>484.96209574334893</v>
      </c>
      <c r="R321">
        <f t="shared" si="211"/>
        <v>35.468099067771242</v>
      </c>
      <c r="S321">
        <f t="shared" si="212"/>
        <v>0.70936198135542483</v>
      </c>
      <c r="T321">
        <f t="shared" si="213"/>
        <v>2.9498685741620747</v>
      </c>
      <c r="U321">
        <f t="shared" si="214"/>
        <v>45.346917991043178</v>
      </c>
      <c r="V321">
        <f t="shared" si="215"/>
        <v>2.1991536384438074E-2</v>
      </c>
      <c r="W321">
        <f t="shared" si="216"/>
        <v>-13.560041015173871</v>
      </c>
      <c r="X321">
        <f t="shared" si="217"/>
        <v>13.446249954795078</v>
      </c>
      <c r="Y321">
        <f t="shared" si="218"/>
        <v>0.99673694261856227</v>
      </c>
      <c r="Z321">
        <f t="shared" si="219"/>
        <v>0.41511584497536325</v>
      </c>
      <c r="AA321">
        <f t="shared" si="220"/>
        <v>-5.5817514117346985</v>
      </c>
      <c r="AB321">
        <f t="shared" si="221"/>
        <v>14.77157039600386</v>
      </c>
      <c r="AC321">
        <f t="shared" si="222"/>
        <v>0.29543140792007722</v>
      </c>
      <c r="AD321">
        <f t="shared" si="223"/>
        <v>1.2245371857295597</v>
      </c>
      <c r="AE321">
        <f t="shared" si="224"/>
        <v>18.824224178880389</v>
      </c>
      <c r="AF321">
        <f t="shared" si="225"/>
        <v>9.1290352085324558E-3</v>
      </c>
      <c r="AG321">
        <f t="shared" si="188"/>
        <v>6618.9883511280323</v>
      </c>
      <c r="AH321">
        <f t="shared" si="189"/>
        <v>21840.817863544413</v>
      </c>
      <c r="AI321">
        <f t="shared" si="190"/>
        <v>6618.9883511280323</v>
      </c>
      <c r="AK321" t="b">
        <f t="shared" si="226"/>
        <v>1</v>
      </c>
      <c r="AL321" t="b">
        <f t="shared" si="227"/>
        <v>1</v>
      </c>
      <c r="AM321">
        <f t="shared" si="228"/>
        <v>6618.9883511280323</v>
      </c>
      <c r="AN321" t="b">
        <f t="shared" si="229"/>
        <v>1</v>
      </c>
      <c r="AO321">
        <f t="shared" si="230"/>
        <v>5.5817514117346985</v>
      </c>
      <c r="AP321">
        <f>SUM(AO322:$AO$532)</f>
        <v>2747.6469422606024</v>
      </c>
      <c r="AQ321" t="b">
        <f t="shared" si="191"/>
        <v>1</v>
      </c>
      <c r="AR321" t="b">
        <f t="shared" si="231"/>
        <v>1</v>
      </c>
      <c r="AS321" t="b">
        <f t="shared" si="232"/>
        <v>1</v>
      </c>
      <c r="AT321" t="b">
        <f t="shared" si="234"/>
        <v>1</v>
      </c>
      <c r="AU321">
        <f t="shared" si="192"/>
        <v>21840.81786354442</v>
      </c>
      <c r="AV321" t="b">
        <f t="shared" si="193"/>
        <v>1</v>
      </c>
      <c r="AW321" t="b">
        <f t="shared" si="194"/>
        <v>1</v>
      </c>
      <c r="AX321" t="b">
        <f t="shared" si="233"/>
        <v>1</v>
      </c>
    </row>
    <row r="322" spans="1:50" x14ac:dyDescent="0.35">
      <c r="A322">
        <v>270</v>
      </c>
      <c r="B322">
        <f t="shared" si="195"/>
        <v>22</v>
      </c>
      <c r="C322">
        <f t="shared" si="196"/>
        <v>52</v>
      </c>
      <c r="D322">
        <f t="shared" si="197"/>
        <v>1.7877551150109472E-3</v>
      </c>
      <c r="E322">
        <f t="shared" si="198"/>
        <v>1.4910180458249656E-4</v>
      </c>
      <c r="F322">
        <f t="shared" si="199"/>
        <v>0.04</v>
      </c>
      <c r="G322">
        <f t="shared" si="200"/>
        <v>3.3960531989175591E-3</v>
      </c>
      <c r="H322">
        <f t="shared" si="201"/>
        <v>0.02</v>
      </c>
      <c r="I322">
        <f t="shared" si="202"/>
        <v>1.9446325724031748</v>
      </c>
      <c r="J322">
        <f t="shared" si="203"/>
        <v>4.5186179099593226E-5</v>
      </c>
      <c r="K322">
        <f t="shared" si="204"/>
        <v>1.0290404474964686E-3</v>
      </c>
      <c r="L322">
        <f t="shared" si="205"/>
        <v>0</v>
      </c>
      <c r="M322">
        <f t="shared" si="206"/>
        <v>0.30198165674195271</v>
      </c>
      <c r="N322">
        <f t="shared" si="207"/>
        <v>116.62</v>
      </c>
      <c r="O322">
        <f t="shared" si="208"/>
        <v>2.3324000000000003</v>
      </c>
      <c r="P322">
        <f t="shared" si="209"/>
        <v>9.7231628620158741</v>
      </c>
      <c r="Q322">
        <f t="shared" si="210"/>
        <v>486.15814310079367</v>
      </c>
      <c r="R322">
        <f t="shared" si="211"/>
        <v>35.342377118440162</v>
      </c>
      <c r="S322">
        <f t="shared" si="212"/>
        <v>0.70684754236880321</v>
      </c>
      <c r="T322">
        <f t="shared" si="213"/>
        <v>2.9466617102844874</v>
      </c>
      <c r="U322">
        <f t="shared" si="214"/>
        <v>45.186179099593225</v>
      </c>
      <c r="V322">
        <f t="shared" si="215"/>
        <v>2.1967628924878135E-2</v>
      </c>
      <c r="W322">
        <f t="shared" si="216"/>
        <v>-13.519278862731236</v>
      </c>
      <c r="X322">
        <f t="shared" si="217"/>
        <v>13.405891151680521</v>
      </c>
      <c r="Y322">
        <f t="shared" si="218"/>
        <v>0.99673694261856227</v>
      </c>
      <c r="Z322">
        <f t="shared" si="219"/>
        <v>0.41376129815326468</v>
      </c>
      <c r="AA322">
        <f t="shared" si="220"/>
        <v>-5.5468389258206994</v>
      </c>
      <c r="AB322">
        <f t="shared" si="221"/>
        <v>14.671180740959231</v>
      </c>
      <c r="AC322">
        <f t="shared" si="222"/>
        <v>0.29342361481918461</v>
      </c>
      <c r="AD322">
        <f t="shared" si="223"/>
        <v>1.2192145744658287</v>
      </c>
      <c r="AE322">
        <f t="shared" si="224"/>
        <v>18.696292122833608</v>
      </c>
      <c r="AF322">
        <f t="shared" si="225"/>
        <v>9.0893546613067828E-3</v>
      </c>
      <c r="AG322">
        <f t="shared" si="188"/>
        <v>6627.251305459351</v>
      </c>
      <c r="AH322">
        <f t="shared" si="189"/>
        <v>21945.873722795106</v>
      </c>
      <c r="AI322">
        <f t="shared" si="190"/>
        <v>6627.251305459351</v>
      </c>
      <c r="AK322" t="b">
        <f t="shared" si="226"/>
        <v>1</v>
      </c>
      <c r="AL322" t="b">
        <f t="shared" si="227"/>
        <v>1</v>
      </c>
      <c r="AM322">
        <f t="shared" si="228"/>
        <v>6627.2513054593501</v>
      </c>
      <c r="AN322" t="b">
        <f t="shared" si="229"/>
        <v>1</v>
      </c>
      <c r="AO322">
        <f t="shared" si="230"/>
        <v>5.5468389258206994</v>
      </c>
      <c r="AP322">
        <f>SUM(AO323:$AO$532)</f>
        <v>2742.100103334782</v>
      </c>
      <c r="AQ322" t="b">
        <f t="shared" si="191"/>
        <v>1</v>
      </c>
      <c r="AR322" t="b">
        <f t="shared" si="231"/>
        <v>1</v>
      </c>
      <c r="AS322" t="b">
        <f t="shared" si="232"/>
        <v>1</v>
      </c>
      <c r="AT322" t="b">
        <f t="shared" si="234"/>
        <v>1</v>
      </c>
      <c r="AU322">
        <f t="shared" si="192"/>
        <v>21945.873722795102</v>
      </c>
      <c r="AV322" t="b">
        <f t="shared" si="193"/>
        <v>1</v>
      </c>
      <c r="AW322" t="b">
        <f t="shared" si="194"/>
        <v>1</v>
      </c>
      <c r="AX322" t="b">
        <f t="shared" si="233"/>
        <v>1</v>
      </c>
    </row>
    <row r="323" spans="1:50" x14ac:dyDescent="0.35">
      <c r="A323">
        <v>271</v>
      </c>
      <c r="B323">
        <f t="shared" si="195"/>
        <v>22</v>
      </c>
      <c r="C323">
        <f t="shared" si="196"/>
        <v>52</v>
      </c>
      <c r="D323">
        <f t="shared" si="197"/>
        <v>1.7877551150109472E-3</v>
      </c>
      <c r="E323">
        <f t="shared" si="198"/>
        <v>1.4910180458249656E-4</v>
      </c>
      <c r="F323">
        <f t="shared" si="199"/>
        <v>0.04</v>
      </c>
      <c r="G323">
        <f t="shared" si="200"/>
        <v>3.3960531989175591E-3</v>
      </c>
      <c r="H323">
        <f t="shared" si="201"/>
        <v>0.02</v>
      </c>
      <c r="I323">
        <f t="shared" si="202"/>
        <v>1.9494285609347299</v>
      </c>
      <c r="J323">
        <f t="shared" si="203"/>
        <v>4.5026009971037185E-5</v>
      </c>
      <c r="K323">
        <f t="shared" si="204"/>
        <v>1.0253928606677363E-3</v>
      </c>
      <c r="L323">
        <f t="shared" si="205"/>
        <v>0</v>
      </c>
      <c r="M323">
        <f t="shared" si="206"/>
        <v>0.30091123787131396</v>
      </c>
      <c r="N323">
        <f t="shared" si="207"/>
        <v>116.62</v>
      </c>
      <c r="O323">
        <f t="shared" si="208"/>
        <v>2.3324000000000003</v>
      </c>
      <c r="P323">
        <f t="shared" si="209"/>
        <v>9.7471428046736506</v>
      </c>
      <c r="Q323">
        <f t="shared" si="210"/>
        <v>487.35714023368246</v>
      </c>
      <c r="R323">
        <f t="shared" si="211"/>
        <v>35.217100809246524</v>
      </c>
      <c r="S323">
        <f t="shared" si="212"/>
        <v>0.70434201618493053</v>
      </c>
      <c r="T323">
        <f t="shared" si="213"/>
        <v>2.9434583326557524</v>
      </c>
      <c r="U323">
        <f t="shared" si="214"/>
        <v>45.026009971037183</v>
      </c>
      <c r="V323">
        <f t="shared" si="215"/>
        <v>2.1943747455617953E-2</v>
      </c>
      <c r="W323">
        <f t="shared" si="216"/>
        <v>-13.478653258086959</v>
      </c>
      <c r="X323">
        <f t="shared" si="217"/>
        <v>13.365667466632679</v>
      </c>
      <c r="Y323">
        <f t="shared" si="218"/>
        <v>0.99673694261856227</v>
      </c>
      <c r="Z323">
        <f t="shared" si="219"/>
        <v>0.41241117129517241</v>
      </c>
      <c r="AA323">
        <f t="shared" si="220"/>
        <v>-5.5121505750557613</v>
      </c>
      <c r="AB323">
        <f t="shared" si="221"/>
        <v>14.571473348028229</v>
      </c>
      <c r="AC323">
        <f t="shared" si="222"/>
        <v>0.2914294669605646</v>
      </c>
      <c r="AD323">
        <f t="shared" si="223"/>
        <v>1.2139150986290941</v>
      </c>
      <c r="AE323">
        <f t="shared" si="224"/>
        <v>18.569229510903558</v>
      </c>
      <c r="AF323">
        <f t="shared" si="225"/>
        <v>9.04984659077686E-3</v>
      </c>
      <c r="AG323">
        <f t="shared" si="188"/>
        <v>6635.5815342380301</v>
      </c>
      <c r="AH323">
        <f t="shared" si="189"/>
        <v>22051.624197152007</v>
      </c>
      <c r="AI323">
        <f t="shared" si="190"/>
        <v>6635.5815342380301</v>
      </c>
      <c r="AK323" t="b">
        <f t="shared" si="226"/>
        <v>1</v>
      </c>
      <c r="AL323" t="b">
        <f t="shared" si="227"/>
        <v>1</v>
      </c>
      <c r="AM323">
        <f t="shared" si="228"/>
        <v>6635.5815342380301</v>
      </c>
      <c r="AN323" t="b">
        <f t="shared" si="229"/>
        <v>1</v>
      </c>
      <c r="AO323">
        <f t="shared" si="230"/>
        <v>5.5121505750557613</v>
      </c>
      <c r="AP323">
        <f>SUM(AO324:$AO$532)</f>
        <v>2736.5879527597258</v>
      </c>
      <c r="AQ323" t="b">
        <f t="shared" si="191"/>
        <v>1</v>
      </c>
      <c r="AR323" t="b">
        <f t="shared" si="231"/>
        <v>1</v>
      </c>
      <c r="AS323" t="b">
        <f t="shared" si="232"/>
        <v>1</v>
      </c>
      <c r="AT323" t="b">
        <f t="shared" si="234"/>
        <v>1</v>
      </c>
      <c r="AU323">
        <f t="shared" si="192"/>
        <v>22051.624197152003</v>
      </c>
      <c r="AV323" t="b">
        <f t="shared" si="193"/>
        <v>1</v>
      </c>
      <c r="AW323" t="b">
        <f t="shared" si="194"/>
        <v>1</v>
      </c>
      <c r="AX323" t="b">
        <f t="shared" si="233"/>
        <v>1</v>
      </c>
    </row>
    <row r="324" spans="1:50" x14ac:dyDescent="0.35">
      <c r="A324">
        <v>272</v>
      </c>
      <c r="B324">
        <f t="shared" si="195"/>
        <v>22</v>
      </c>
      <c r="C324">
        <f t="shared" si="196"/>
        <v>52</v>
      </c>
      <c r="D324">
        <f t="shared" si="197"/>
        <v>1.7877551150109472E-3</v>
      </c>
      <c r="E324">
        <f t="shared" si="198"/>
        <v>1.4910180458249656E-4</v>
      </c>
      <c r="F324">
        <f t="shared" si="199"/>
        <v>0.04</v>
      </c>
      <c r="G324">
        <f t="shared" si="200"/>
        <v>3.3960531989175591E-3</v>
      </c>
      <c r="H324">
        <f t="shared" si="201"/>
        <v>0.02</v>
      </c>
      <c r="I324">
        <f t="shared" si="202"/>
        <v>1.9542363776678284</v>
      </c>
      <c r="J324">
        <f t="shared" si="203"/>
        <v>4.4866408585765794E-5</v>
      </c>
      <c r="K324">
        <f t="shared" si="204"/>
        <v>1.0217582032527167E-3</v>
      </c>
      <c r="L324">
        <f t="shared" si="205"/>
        <v>0</v>
      </c>
      <c r="M324">
        <f t="shared" si="206"/>
        <v>0.29984461325947548</v>
      </c>
      <c r="N324">
        <f t="shared" si="207"/>
        <v>116.62</v>
      </c>
      <c r="O324">
        <f t="shared" si="208"/>
        <v>2.3324000000000003</v>
      </c>
      <c r="P324">
        <f t="shared" si="209"/>
        <v>9.771181888339143</v>
      </c>
      <c r="Q324">
        <f t="shared" si="210"/>
        <v>488.55909441695712</v>
      </c>
      <c r="R324">
        <f t="shared" si="211"/>
        <v>35.092268560552633</v>
      </c>
      <c r="S324">
        <f t="shared" si="212"/>
        <v>0.70184537121105262</v>
      </c>
      <c r="T324">
        <f t="shared" si="213"/>
        <v>2.9402584374858947</v>
      </c>
      <c r="U324">
        <f t="shared" si="214"/>
        <v>44.866408585765797</v>
      </c>
      <c r="V324">
        <f t="shared" si="215"/>
        <v>2.1919891948402926E-2</v>
      </c>
      <c r="W324">
        <f t="shared" si="216"/>
        <v>-13.438163725858512</v>
      </c>
      <c r="X324">
        <f t="shared" si="217"/>
        <v>13.325578429336908</v>
      </c>
      <c r="Y324">
        <f t="shared" si="218"/>
        <v>0.99673694261856227</v>
      </c>
      <c r="Z324">
        <f t="shared" si="219"/>
        <v>0.41106544997849032</v>
      </c>
      <c r="AA324">
        <f t="shared" si="220"/>
        <v>-5.4776848932790383</v>
      </c>
      <c r="AB324">
        <f t="shared" si="221"/>
        <v>14.472443580462265</v>
      </c>
      <c r="AC324">
        <f t="shared" si="222"/>
        <v>0.28944887160924526</v>
      </c>
      <c r="AD324">
        <f t="shared" si="223"/>
        <v>1.2086386576581922</v>
      </c>
      <c r="AE324">
        <f t="shared" si="224"/>
        <v>18.443030434226618</v>
      </c>
      <c r="AF324">
        <f t="shared" si="225"/>
        <v>9.0105102472501364E-3</v>
      </c>
      <c r="AG324">
        <f t="shared" si="188"/>
        <v>6643.9791230553528</v>
      </c>
      <c r="AH324">
        <f t="shared" si="189"/>
        <v>22158.073979824596</v>
      </c>
      <c r="AI324">
        <f t="shared" si="190"/>
        <v>6643.9791230553528</v>
      </c>
      <c r="AK324" t="b">
        <f t="shared" si="226"/>
        <v>1</v>
      </c>
      <c r="AL324" t="b">
        <f t="shared" si="227"/>
        <v>1</v>
      </c>
      <c r="AM324">
        <f t="shared" si="228"/>
        <v>6643.9791230553537</v>
      </c>
      <c r="AN324" t="b">
        <f t="shared" si="229"/>
        <v>1</v>
      </c>
      <c r="AO324">
        <f t="shared" si="230"/>
        <v>5.4776848932790383</v>
      </c>
      <c r="AP324">
        <f>SUM(AO325:$AO$532)</f>
        <v>2731.110267866447</v>
      </c>
      <c r="AQ324" t="b">
        <f t="shared" si="191"/>
        <v>1</v>
      </c>
      <c r="AR324" t="b">
        <f t="shared" si="231"/>
        <v>1</v>
      </c>
      <c r="AS324" t="b">
        <f t="shared" si="232"/>
        <v>1</v>
      </c>
      <c r="AT324" t="b">
        <f t="shared" si="234"/>
        <v>1</v>
      </c>
      <c r="AU324">
        <f t="shared" si="192"/>
        <v>22158.0739798246</v>
      </c>
      <c r="AV324" t="b">
        <f t="shared" si="193"/>
        <v>1</v>
      </c>
      <c r="AW324" t="b">
        <f t="shared" si="194"/>
        <v>1</v>
      </c>
      <c r="AX324" t="b">
        <f t="shared" si="233"/>
        <v>1</v>
      </c>
    </row>
    <row r="325" spans="1:50" x14ac:dyDescent="0.35">
      <c r="A325">
        <v>273</v>
      </c>
      <c r="B325">
        <f t="shared" si="195"/>
        <v>22</v>
      </c>
      <c r="C325">
        <f t="shared" si="196"/>
        <v>52</v>
      </c>
      <c r="D325">
        <f t="shared" si="197"/>
        <v>1.7877551150109472E-3</v>
      </c>
      <c r="E325">
        <f t="shared" si="198"/>
        <v>1.4910180458249656E-4</v>
      </c>
      <c r="F325">
        <f t="shared" si="199"/>
        <v>0.04</v>
      </c>
      <c r="G325">
        <f t="shared" si="200"/>
        <v>3.3960531989175591E-3</v>
      </c>
      <c r="H325">
        <f t="shared" si="201"/>
        <v>0.02</v>
      </c>
      <c r="I325">
        <f t="shared" si="202"/>
        <v>1.9590560517740068</v>
      </c>
      <c r="J325">
        <f t="shared" si="203"/>
        <v>4.470737293132857E-5</v>
      </c>
      <c r="K325">
        <f t="shared" si="204"/>
        <v>1.0181364294211813E-3</v>
      </c>
      <c r="L325">
        <f t="shared" si="205"/>
        <v>0</v>
      </c>
      <c r="M325">
        <f t="shared" si="206"/>
        <v>0.29878176945712298</v>
      </c>
      <c r="N325">
        <f t="shared" si="207"/>
        <v>116.62</v>
      </c>
      <c r="O325">
        <f t="shared" si="208"/>
        <v>2.3324000000000003</v>
      </c>
      <c r="P325">
        <f t="shared" si="209"/>
        <v>9.795280258870033</v>
      </c>
      <c r="Q325">
        <f t="shared" si="210"/>
        <v>489.76401294350171</v>
      </c>
      <c r="R325">
        <f t="shared" si="211"/>
        <v>34.967878798320029</v>
      </c>
      <c r="S325">
        <f t="shared" si="212"/>
        <v>0.69935757596640058</v>
      </c>
      <c r="T325">
        <f t="shared" si="213"/>
        <v>2.9370620209890599</v>
      </c>
      <c r="U325">
        <f t="shared" si="214"/>
        <v>44.707372931328571</v>
      </c>
      <c r="V325">
        <f t="shared" si="215"/>
        <v>2.1896062375009163E-2</v>
      </c>
      <c r="W325">
        <f t="shared" si="216"/>
        <v>-13.397809792339014</v>
      </c>
      <c r="X325">
        <f t="shared" si="217"/>
        <v>13.285623571136263</v>
      </c>
      <c r="Y325">
        <f t="shared" si="218"/>
        <v>0.99673694261856227</v>
      </c>
      <c r="Z325">
        <f t="shared" si="219"/>
        <v>0.40972411982768397</v>
      </c>
      <c r="AA325">
        <f t="shared" si="220"/>
        <v>-5.4434404240457361</v>
      </c>
      <c r="AB325">
        <f t="shared" si="221"/>
        <v>14.374086833024734</v>
      </c>
      <c r="AC325">
        <f t="shared" si="222"/>
        <v>0.2874817366604947</v>
      </c>
      <c r="AD325">
        <f t="shared" si="223"/>
        <v>1.2033851514290612</v>
      </c>
      <c r="AE325">
        <f t="shared" si="224"/>
        <v>18.317689024096623</v>
      </c>
      <c r="AF325">
        <f t="shared" si="225"/>
        <v>8.9713448842926972E-3</v>
      </c>
      <c r="AG325">
        <f t="shared" si="188"/>
        <v>6652.4441582514619</v>
      </c>
      <c r="AH325">
        <f t="shared" si="189"/>
        <v>22265.227795988834</v>
      </c>
      <c r="AI325">
        <f t="shared" si="190"/>
        <v>6652.4441582514619</v>
      </c>
      <c r="AK325" t="b">
        <f t="shared" si="226"/>
        <v>1</v>
      </c>
      <c r="AL325" t="b">
        <f t="shared" si="227"/>
        <v>1</v>
      </c>
      <c r="AM325">
        <f t="shared" si="228"/>
        <v>6652.4441582514619</v>
      </c>
      <c r="AN325" t="b">
        <f t="shared" si="229"/>
        <v>1</v>
      </c>
      <c r="AO325">
        <f t="shared" si="230"/>
        <v>5.4434404240457361</v>
      </c>
      <c r="AP325">
        <f>SUM(AO326:$AO$532)</f>
        <v>2725.6668274424014</v>
      </c>
      <c r="AQ325" t="b">
        <f t="shared" si="191"/>
        <v>1</v>
      </c>
      <c r="AR325" t="b">
        <f t="shared" si="231"/>
        <v>1</v>
      </c>
      <c r="AS325" t="b">
        <f t="shared" si="232"/>
        <v>1</v>
      </c>
      <c r="AT325" t="b">
        <f t="shared" si="234"/>
        <v>1</v>
      </c>
      <c r="AU325">
        <f t="shared" si="192"/>
        <v>22265.227795988834</v>
      </c>
      <c r="AV325" t="b">
        <f t="shared" si="193"/>
        <v>1</v>
      </c>
      <c r="AW325" t="b">
        <f t="shared" si="194"/>
        <v>1</v>
      </c>
      <c r="AX325" t="b">
        <f t="shared" si="233"/>
        <v>1</v>
      </c>
    </row>
    <row r="326" spans="1:50" x14ac:dyDescent="0.35">
      <c r="A326">
        <v>274</v>
      </c>
      <c r="B326">
        <f t="shared" si="195"/>
        <v>22</v>
      </c>
      <c r="C326">
        <f t="shared" si="196"/>
        <v>52</v>
      </c>
      <c r="D326">
        <f t="shared" si="197"/>
        <v>1.7877551150109472E-3</v>
      </c>
      <c r="E326">
        <f t="shared" si="198"/>
        <v>1.4910180458249656E-4</v>
      </c>
      <c r="F326">
        <f t="shared" si="199"/>
        <v>0.04</v>
      </c>
      <c r="G326">
        <f t="shared" si="200"/>
        <v>3.3960531989175591E-3</v>
      </c>
      <c r="H326">
        <f t="shared" si="201"/>
        <v>0.02</v>
      </c>
      <c r="I326">
        <f t="shared" si="202"/>
        <v>1.9638876124967455</v>
      </c>
      <c r="J326">
        <f t="shared" si="203"/>
        <v>4.4548901002408486E-5</v>
      </c>
      <c r="K326">
        <f t="shared" si="204"/>
        <v>1.0145274935053536E-3</v>
      </c>
      <c r="L326">
        <f t="shared" si="205"/>
        <v>0</v>
      </c>
      <c r="M326">
        <f t="shared" si="206"/>
        <v>0.29772269306261523</v>
      </c>
      <c r="N326">
        <f t="shared" si="207"/>
        <v>116.62</v>
      </c>
      <c r="O326">
        <f t="shared" si="208"/>
        <v>2.3324000000000003</v>
      </c>
      <c r="P326">
        <f t="shared" si="209"/>
        <v>9.8194380624837265</v>
      </c>
      <c r="Q326">
        <f t="shared" si="210"/>
        <v>490.97190312418638</v>
      </c>
      <c r="R326">
        <f t="shared" si="211"/>
        <v>34.843929954089681</v>
      </c>
      <c r="S326">
        <f t="shared" si="212"/>
        <v>0.69687859908179361</v>
      </c>
      <c r="T326">
        <f t="shared" si="213"/>
        <v>2.9338690793835109</v>
      </c>
      <c r="U326">
        <f t="shared" si="214"/>
        <v>44.548901002408485</v>
      </c>
      <c r="V326">
        <f t="shared" si="215"/>
        <v>2.1872258707243471E-2</v>
      </c>
      <c r="W326">
        <f t="shared" si="216"/>
        <v>-13.357590985491353</v>
      </c>
      <c r="X326">
        <f t="shared" si="217"/>
        <v>13.245802425025673</v>
      </c>
      <c r="Y326">
        <f t="shared" si="218"/>
        <v>0.99673694261856227</v>
      </c>
      <c r="Z326">
        <f t="shared" si="219"/>
        <v>0.40838716651412721</v>
      </c>
      <c r="AA326">
        <f t="shared" si="220"/>
        <v>-5.4094157205621887</v>
      </c>
      <c r="AB326">
        <f t="shared" si="221"/>
        <v>14.276398531776868</v>
      </c>
      <c r="AC326">
        <f t="shared" si="222"/>
        <v>0.28552797063553736</v>
      </c>
      <c r="AD326">
        <f t="shared" si="223"/>
        <v>1.198154480252843</v>
      </c>
      <c r="AE326">
        <f t="shared" si="224"/>
        <v>18.193199451691964</v>
      </c>
      <c r="AF326">
        <f t="shared" si="225"/>
        <v>8.9323497587151073E-3</v>
      </c>
      <c r="AG326">
        <f t="shared" si="188"/>
        <v>6660.9767269161612</v>
      </c>
      <c r="AH326">
        <f t="shared" si="189"/>
        <v>22373.090403005543</v>
      </c>
      <c r="AI326">
        <f t="shared" si="190"/>
        <v>6660.9767269161612</v>
      </c>
      <c r="AK326" t="b">
        <f t="shared" si="226"/>
        <v>1</v>
      </c>
      <c r="AL326" t="b">
        <f t="shared" si="227"/>
        <v>1</v>
      </c>
      <c r="AM326">
        <f t="shared" si="228"/>
        <v>6660.9767269161603</v>
      </c>
      <c r="AN326" t="b">
        <f t="shared" si="229"/>
        <v>1</v>
      </c>
      <c r="AO326">
        <f t="shared" si="230"/>
        <v>5.4094157205621887</v>
      </c>
      <c r="AP326">
        <f>SUM(AO327:$AO$532)</f>
        <v>2720.2574117218392</v>
      </c>
      <c r="AQ326" t="b">
        <f t="shared" si="191"/>
        <v>1</v>
      </c>
      <c r="AR326" t="b">
        <f t="shared" si="231"/>
        <v>1</v>
      </c>
      <c r="AS326" t="b">
        <f t="shared" si="232"/>
        <v>1</v>
      </c>
      <c r="AT326" t="b">
        <f t="shared" si="234"/>
        <v>1</v>
      </c>
      <c r="AU326">
        <f t="shared" si="192"/>
        <v>22373.090403005543</v>
      </c>
      <c r="AV326" t="b">
        <f t="shared" si="193"/>
        <v>1</v>
      </c>
      <c r="AW326" t="b">
        <f t="shared" si="194"/>
        <v>1</v>
      </c>
      <c r="AX326" t="b">
        <f t="shared" si="233"/>
        <v>1</v>
      </c>
    </row>
    <row r="327" spans="1:50" x14ac:dyDescent="0.35">
      <c r="A327">
        <v>275</v>
      </c>
      <c r="B327">
        <f t="shared" si="195"/>
        <v>22</v>
      </c>
      <c r="C327">
        <f t="shared" si="196"/>
        <v>52</v>
      </c>
      <c r="D327">
        <f t="shared" si="197"/>
        <v>1.7877551150109472E-3</v>
      </c>
      <c r="E327">
        <f t="shared" si="198"/>
        <v>1.4910180458249656E-4</v>
      </c>
      <c r="F327">
        <f t="shared" si="199"/>
        <v>0.04</v>
      </c>
      <c r="G327">
        <f t="shared" si="200"/>
        <v>3.3960531989175591E-3</v>
      </c>
      <c r="H327">
        <f t="shared" si="201"/>
        <v>0.02</v>
      </c>
      <c r="I327">
        <f t="shared" si="202"/>
        <v>1.9687310891516479</v>
      </c>
      <c r="J327">
        <f t="shared" si="203"/>
        <v>4.4390990800796659E-5</v>
      </c>
      <c r="K327">
        <f t="shared" si="204"/>
        <v>1.010931349999333E-3</v>
      </c>
      <c r="L327">
        <f t="shared" si="205"/>
        <v>0</v>
      </c>
      <c r="M327">
        <f t="shared" si="206"/>
        <v>0.29666737072181509</v>
      </c>
      <c r="N327">
        <f t="shared" si="207"/>
        <v>116.62</v>
      </c>
      <c r="O327">
        <f t="shared" si="208"/>
        <v>2.3324000000000003</v>
      </c>
      <c r="P327">
        <f t="shared" si="209"/>
        <v>9.8436554457582393</v>
      </c>
      <c r="Q327">
        <f t="shared" si="210"/>
        <v>492.18277228791197</v>
      </c>
      <c r="R327">
        <f t="shared" si="211"/>
        <v>34.720420464962189</v>
      </c>
      <c r="S327">
        <f t="shared" si="212"/>
        <v>0.69440840929924375</v>
      </c>
      <c r="T327">
        <f t="shared" si="213"/>
        <v>2.9306796088916212</v>
      </c>
      <c r="U327">
        <f t="shared" si="214"/>
        <v>44.390990800796658</v>
      </c>
      <c r="V327">
        <f t="shared" si="215"/>
        <v>2.1848480916943299E-2</v>
      </c>
      <c r="W327">
        <f t="shared" si="216"/>
        <v>-13.317506834942279</v>
      </c>
      <c r="X327">
        <f t="shared" si="217"/>
        <v>13.206114525646072</v>
      </c>
      <c r="Y327">
        <f t="shared" si="218"/>
        <v>0.99673694261856227</v>
      </c>
      <c r="Z327">
        <f t="shared" si="219"/>
        <v>0.40705457575594883</v>
      </c>
      <c r="AA327">
        <f t="shared" si="220"/>
        <v>-5.375609345621335</v>
      </c>
      <c r="AB327">
        <f t="shared" si="221"/>
        <v>14.179374133865023</v>
      </c>
      <c r="AC327">
        <f t="shared" si="222"/>
        <v>0.28358748267730044</v>
      </c>
      <c r="AD327">
        <f t="shared" si="223"/>
        <v>1.1929465448739889</v>
      </c>
      <c r="AE327">
        <f t="shared" si="224"/>
        <v>18.069555927804512</v>
      </c>
      <c r="AF327">
        <f t="shared" si="225"/>
        <v>8.8935241305582984E-3</v>
      </c>
      <c r="AG327">
        <f t="shared" si="188"/>
        <v>6669.5769168897223</v>
      </c>
      <c r="AH327">
        <f t="shared" si="189"/>
        <v>22481.66659064027</v>
      </c>
      <c r="AI327">
        <f t="shared" si="190"/>
        <v>6669.5769168897223</v>
      </c>
      <c r="AK327" t="b">
        <f t="shared" si="226"/>
        <v>1</v>
      </c>
      <c r="AL327" t="b">
        <f t="shared" si="227"/>
        <v>1</v>
      </c>
      <c r="AM327">
        <f t="shared" si="228"/>
        <v>6669.5769168897232</v>
      </c>
      <c r="AN327" t="b">
        <f t="shared" si="229"/>
        <v>1</v>
      </c>
      <c r="AO327">
        <f t="shared" si="230"/>
        <v>5.375609345621335</v>
      </c>
      <c r="AP327">
        <f>SUM(AO328:$AO$532)</f>
        <v>2714.8818023762178</v>
      </c>
      <c r="AQ327" t="b">
        <f t="shared" si="191"/>
        <v>1</v>
      </c>
      <c r="AR327" t="b">
        <f t="shared" si="231"/>
        <v>1</v>
      </c>
      <c r="AS327" t="b">
        <f t="shared" si="232"/>
        <v>1</v>
      </c>
      <c r="AT327" t="b">
        <f t="shared" si="234"/>
        <v>1</v>
      </c>
      <c r="AU327">
        <f t="shared" si="192"/>
        <v>22481.66659064027</v>
      </c>
      <c r="AV327" t="b">
        <f t="shared" si="193"/>
        <v>1</v>
      </c>
      <c r="AW327" t="b">
        <f t="shared" si="194"/>
        <v>1</v>
      </c>
      <c r="AX327" t="b">
        <f t="shared" si="233"/>
        <v>1</v>
      </c>
    </row>
    <row r="328" spans="1:50" x14ac:dyDescent="0.35">
      <c r="A328">
        <v>276</v>
      </c>
      <c r="B328">
        <f t="shared" si="195"/>
        <v>22</v>
      </c>
      <c r="C328">
        <f t="shared" si="196"/>
        <v>52</v>
      </c>
      <c r="D328">
        <f t="shared" si="197"/>
        <v>1.7877551150109472E-3</v>
      </c>
      <c r="E328">
        <f t="shared" si="198"/>
        <v>1.4910180458249656E-4</v>
      </c>
      <c r="F328">
        <f t="shared" si="199"/>
        <v>0.04</v>
      </c>
      <c r="G328">
        <f t="shared" si="200"/>
        <v>3.3960531989175591E-3</v>
      </c>
      <c r="H328">
        <f t="shared" si="201"/>
        <v>0.02</v>
      </c>
      <c r="I328">
        <f t="shared" si="202"/>
        <v>1.9735865111266169</v>
      </c>
      <c r="J328">
        <f t="shared" si="203"/>
        <v>4.4233640335367136E-5</v>
      </c>
      <c r="K328">
        <f t="shared" si="204"/>
        <v>1.007347953558521E-3</v>
      </c>
      <c r="L328">
        <f t="shared" si="205"/>
        <v>0</v>
      </c>
      <c r="M328">
        <f t="shared" si="206"/>
        <v>0.29561578912792125</v>
      </c>
      <c r="N328">
        <f t="shared" si="207"/>
        <v>116.62</v>
      </c>
      <c r="O328">
        <f t="shared" si="208"/>
        <v>2.3324000000000003</v>
      </c>
      <c r="P328">
        <f t="shared" si="209"/>
        <v>9.8679325556330841</v>
      </c>
      <c r="Q328">
        <f t="shared" si="210"/>
        <v>493.39662778165422</v>
      </c>
      <c r="R328">
        <f t="shared" si="211"/>
        <v>34.597348773578076</v>
      </c>
      <c r="S328">
        <f t="shared" si="212"/>
        <v>0.69194697547156159</v>
      </c>
      <c r="T328">
        <f t="shared" si="213"/>
        <v>2.9274936057398686</v>
      </c>
      <c r="U328">
        <f t="shared" si="214"/>
        <v>44.233640335367134</v>
      </c>
      <c r="V328">
        <f t="shared" si="215"/>
        <v>2.1824728975976704E-2</v>
      </c>
      <c r="W328">
        <f t="shared" si="216"/>
        <v>-13.277556871976463</v>
      </c>
      <c r="X328">
        <f t="shared" si="217"/>
        <v>13.166559409278562</v>
      </c>
      <c r="Y328">
        <f t="shared" si="218"/>
        <v>0.99673694261856227</v>
      </c>
      <c r="Z328">
        <f t="shared" si="219"/>
        <v>0.40572633331788044</v>
      </c>
      <c r="AA328">
        <f t="shared" si="220"/>
        <v>-5.342019871538632</v>
      </c>
      <c r="AB328">
        <f t="shared" si="221"/>
        <v>14.08300912730942</v>
      </c>
      <c r="AC328">
        <f t="shared" si="222"/>
        <v>0.28166018254618841</v>
      </c>
      <c r="AD328">
        <f t="shared" si="223"/>
        <v>1.1877612464683776</v>
      </c>
      <c r="AE328">
        <f t="shared" si="224"/>
        <v>17.946752702570407</v>
      </c>
      <c r="AF328">
        <f t="shared" si="225"/>
        <v>8.8548672630795276E-3</v>
      </c>
      <c r="AG328">
        <f t="shared" si="188"/>
        <v>6678.2448167637012</v>
      </c>
      <c r="AH328">
        <f t="shared" si="189"/>
        <v>22590.961181284663</v>
      </c>
      <c r="AI328">
        <f t="shared" si="190"/>
        <v>6678.2448167637012</v>
      </c>
      <c r="AK328" t="b">
        <f t="shared" si="226"/>
        <v>1</v>
      </c>
      <c r="AL328" t="b">
        <f t="shared" si="227"/>
        <v>1</v>
      </c>
      <c r="AM328">
        <f t="shared" si="228"/>
        <v>6678.2448167637012</v>
      </c>
      <c r="AN328" t="b">
        <f t="shared" si="229"/>
        <v>1</v>
      </c>
      <c r="AO328">
        <f t="shared" si="230"/>
        <v>5.342019871538632</v>
      </c>
      <c r="AP328">
        <f>SUM(AO329:$AO$532)</f>
        <v>2709.5397825046794</v>
      </c>
      <c r="AQ328" t="b">
        <f t="shared" si="191"/>
        <v>1</v>
      </c>
      <c r="AR328" t="b">
        <f t="shared" si="231"/>
        <v>1</v>
      </c>
      <c r="AS328" t="b">
        <f t="shared" si="232"/>
        <v>1</v>
      </c>
      <c r="AT328" t="b">
        <f t="shared" si="234"/>
        <v>1</v>
      </c>
      <c r="AU328">
        <f t="shared" si="192"/>
        <v>22590.961181284663</v>
      </c>
      <c r="AV328" t="b">
        <f t="shared" si="193"/>
        <v>1</v>
      </c>
      <c r="AW328" t="b">
        <f t="shared" si="194"/>
        <v>1</v>
      </c>
      <c r="AX328" t="b">
        <f t="shared" si="233"/>
        <v>1</v>
      </c>
    </row>
    <row r="329" spans="1:50" x14ac:dyDescent="0.35">
      <c r="A329">
        <v>277</v>
      </c>
      <c r="B329">
        <f t="shared" si="195"/>
        <v>23</v>
      </c>
      <c r="C329">
        <f t="shared" si="196"/>
        <v>53</v>
      </c>
      <c r="D329">
        <f t="shared" si="197"/>
        <v>1.9513841314370284E-3</v>
      </c>
      <c r="E329">
        <f t="shared" si="198"/>
        <v>1.6276096649425753E-4</v>
      </c>
      <c r="F329">
        <f t="shared" si="199"/>
        <v>0.04</v>
      </c>
      <c r="G329">
        <f t="shared" si="200"/>
        <v>3.3960531989175591E-3</v>
      </c>
      <c r="H329">
        <f t="shared" si="201"/>
        <v>0.02</v>
      </c>
      <c r="I329">
        <f t="shared" si="202"/>
        <v>1.9784539078820347</v>
      </c>
      <c r="J329">
        <f t="shared" si="203"/>
        <v>4.8114711549423088E-5</v>
      </c>
      <c r="K329">
        <f t="shared" si="204"/>
        <v>1.003763546198343E-3</v>
      </c>
      <c r="L329">
        <f t="shared" si="205"/>
        <v>0</v>
      </c>
      <c r="M329">
        <f t="shared" si="206"/>
        <v>0.29456391087017347</v>
      </c>
      <c r="N329">
        <f t="shared" si="207"/>
        <v>116.62</v>
      </c>
      <c r="O329">
        <f t="shared" si="208"/>
        <v>2.3324000000000003</v>
      </c>
      <c r="P329">
        <f t="shared" si="209"/>
        <v>9.8922695394101741</v>
      </c>
      <c r="Q329">
        <f t="shared" si="210"/>
        <v>494.61347697050866</v>
      </c>
      <c r="R329">
        <f t="shared" si="211"/>
        <v>34.474713328098176</v>
      </c>
      <c r="S329">
        <f t="shared" si="212"/>
        <v>0.68949426656196355</v>
      </c>
      <c r="T329">
        <f t="shared" si="213"/>
        <v>2.9243110661588365</v>
      </c>
      <c r="U329">
        <f t="shared" si="214"/>
        <v>48.114711549423092</v>
      </c>
      <c r="V329">
        <f t="shared" si="215"/>
        <v>2.3798184772893242E-2</v>
      </c>
      <c r="W329">
        <f t="shared" si="216"/>
        <v>-17.27760173881861</v>
      </c>
      <c r="X329">
        <f t="shared" si="217"/>
        <v>17.166997723126556</v>
      </c>
      <c r="Y329">
        <f t="shared" si="218"/>
        <v>0.99673694261856227</v>
      </c>
      <c r="Z329">
        <f t="shared" si="219"/>
        <v>0.40440242501110379</v>
      </c>
      <c r="AA329">
        <f t="shared" si="220"/>
        <v>-6.9423755093924715</v>
      </c>
      <c r="AB329">
        <f t="shared" si="221"/>
        <v>13.987299030794336</v>
      </c>
      <c r="AC329">
        <f t="shared" si="222"/>
        <v>0.27974598061588674</v>
      </c>
      <c r="AD329">
        <f t="shared" si="223"/>
        <v>1.1825984866414398</v>
      </c>
      <c r="AE329">
        <f t="shared" si="224"/>
        <v>19.45770602929646</v>
      </c>
      <c r="AF329">
        <f t="shared" si="225"/>
        <v>9.6240436330203519E-3</v>
      </c>
      <c r="AG329">
        <f t="shared" si="188"/>
        <v>6682.9406547724775</v>
      </c>
      <c r="AH329">
        <f t="shared" si="189"/>
        <v>22687.574438533058</v>
      </c>
      <c r="AI329">
        <f t="shared" si="190"/>
        <v>6682.9406547724775</v>
      </c>
      <c r="AK329" t="b">
        <f t="shared" si="226"/>
        <v>1</v>
      </c>
      <c r="AL329" t="b">
        <f t="shared" si="227"/>
        <v>1</v>
      </c>
      <c r="AM329">
        <f t="shared" si="228"/>
        <v>6682.9406547724766</v>
      </c>
      <c r="AN329" t="b">
        <f t="shared" si="229"/>
        <v>1</v>
      </c>
      <c r="AO329">
        <f t="shared" si="230"/>
        <v>6.9423755093924715</v>
      </c>
      <c r="AP329">
        <f>SUM(AO330:$AO$532)</f>
        <v>2702.5974069952863</v>
      </c>
      <c r="AQ329" t="b">
        <f t="shared" si="191"/>
        <v>1</v>
      </c>
      <c r="AR329" t="b">
        <f t="shared" si="231"/>
        <v>1</v>
      </c>
      <c r="AS329" t="b">
        <f t="shared" si="232"/>
        <v>1</v>
      </c>
      <c r="AT329" t="b">
        <f t="shared" si="234"/>
        <v>1</v>
      </c>
      <c r="AU329">
        <f t="shared" si="192"/>
        <v>22687.574438533058</v>
      </c>
      <c r="AV329" t="b">
        <f t="shared" si="193"/>
        <v>1</v>
      </c>
      <c r="AW329" t="b">
        <f t="shared" si="194"/>
        <v>1</v>
      </c>
      <c r="AX329" t="b">
        <f t="shared" si="233"/>
        <v>1</v>
      </c>
    </row>
    <row r="330" spans="1:50" x14ac:dyDescent="0.35">
      <c r="A330">
        <v>278</v>
      </c>
      <c r="B330">
        <f t="shared" si="195"/>
        <v>23</v>
      </c>
      <c r="C330">
        <f t="shared" si="196"/>
        <v>53</v>
      </c>
      <c r="D330">
        <f t="shared" si="197"/>
        <v>1.9513841314370284E-3</v>
      </c>
      <c r="E330">
        <f t="shared" si="198"/>
        <v>1.6276096649425753E-4</v>
      </c>
      <c r="F330">
        <f t="shared" si="199"/>
        <v>0.04</v>
      </c>
      <c r="G330">
        <f t="shared" si="200"/>
        <v>3.3960531989175591E-3</v>
      </c>
      <c r="H330">
        <f t="shared" si="201"/>
        <v>0.02</v>
      </c>
      <c r="I330">
        <f t="shared" si="202"/>
        <v>1.9833333089509402</v>
      </c>
      <c r="J330">
        <f t="shared" si="203"/>
        <v>4.7943506827557765E-5</v>
      </c>
      <c r="K330">
        <f t="shared" si="204"/>
        <v>1.0001918930965903E-3</v>
      </c>
      <c r="L330">
        <f t="shared" si="205"/>
        <v>0</v>
      </c>
      <c r="M330">
        <f t="shared" si="206"/>
        <v>0.29351577547024932</v>
      </c>
      <c r="N330">
        <f t="shared" si="207"/>
        <v>116.62</v>
      </c>
      <c r="O330">
        <f t="shared" si="208"/>
        <v>2.3324000000000003</v>
      </c>
      <c r="P330">
        <f t="shared" si="209"/>
        <v>9.9166665447547011</v>
      </c>
      <c r="Q330">
        <f t="shared" si="210"/>
        <v>495.83332723773503</v>
      </c>
      <c r="R330">
        <f t="shared" si="211"/>
        <v>34.352043285679635</v>
      </c>
      <c r="S330">
        <f t="shared" si="212"/>
        <v>0.68704086571359269</v>
      </c>
      <c r="T330">
        <f t="shared" si="213"/>
        <v>2.9210920802183549</v>
      </c>
      <c r="U330">
        <f t="shared" si="214"/>
        <v>47.943506827557762</v>
      </c>
      <c r="V330">
        <f t="shared" si="215"/>
        <v>2.3771988509753032E-2</v>
      </c>
      <c r="W330">
        <f t="shared" si="216"/>
        <v>-17.223368476319827</v>
      </c>
      <c r="X330">
        <f t="shared" si="217"/>
        <v>17.113158018629761</v>
      </c>
      <c r="Y330">
        <f t="shared" si="218"/>
        <v>0.99673694261856227</v>
      </c>
      <c r="Z330">
        <f t="shared" si="219"/>
        <v>0.40308283669310002</v>
      </c>
      <c r="AA330">
        <f t="shared" si="220"/>
        <v>-6.8980202789265572</v>
      </c>
      <c r="AB330">
        <f t="shared" si="221"/>
        <v>13.892049608815251</v>
      </c>
      <c r="AC330">
        <f t="shared" si="222"/>
        <v>0.27784099217630498</v>
      </c>
      <c r="AD330">
        <f t="shared" si="223"/>
        <v>1.1774420819361631</v>
      </c>
      <c r="AE330">
        <f t="shared" si="224"/>
        <v>19.32520473306699</v>
      </c>
      <c r="AF330">
        <f t="shared" si="225"/>
        <v>9.5820805623470316E-3</v>
      </c>
      <c r="AG330">
        <f t="shared" si="188"/>
        <v>6687.7057054374509</v>
      </c>
      <c r="AH330">
        <f t="shared" si="189"/>
        <v>22784.825431351695</v>
      </c>
      <c r="AI330">
        <f t="shared" si="190"/>
        <v>6687.7057054374509</v>
      </c>
      <c r="AK330" t="b">
        <f t="shared" si="226"/>
        <v>1</v>
      </c>
      <c r="AL330" t="b">
        <f t="shared" si="227"/>
        <v>1</v>
      </c>
      <c r="AM330">
        <f t="shared" si="228"/>
        <v>6687.7057054374509</v>
      </c>
      <c r="AN330" t="b">
        <f t="shared" si="229"/>
        <v>1</v>
      </c>
      <c r="AO330">
        <f t="shared" si="230"/>
        <v>6.8980202789265572</v>
      </c>
      <c r="AP330">
        <f>SUM(AO331:$AO$532)</f>
        <v>2695.6993867163601</v>
      </c>
      <c r="AQ330" t="b">
        <f t="shared" si="191"/>
        <v>1</v>
      </c>
      <c r="AR330" t="b">
        <f t="shared" si="231"/>
        <v>1</v>
      </c>
      <c r="AS330" t="b">
        <f t="shared" si="232"/>
        <v>1</v>
      </c>
      <c r="AT330" t="b">
        <f t="shared" si="234"/>
        <v>1</v>
      </c>
      <c r="AU330">
        <f t="shared" si="192"/>
        <v>22784.825431351699</v>
      </c>
      <c r="AV330" t="b">
        <f t="shared" si="193"/>
        <v>1</v>
      </c>
      <c r="AW330" t="b">
        <f t="shared" si="194"/>
        <v>1</v>
      </c>
      <c r="AX330" t="b">
        <f t="shared" si="233"/>
        <v>1</v>
      </c>
    </row>
    <row r="331" spans="1:50" x14ac:dyDescent="0.35">
      <c r="A331">
        <v>279</v>
      </c>
      <c r="B331">
        <f t="shared" si="195"/>
        <v>23</v>
      </c>
      <c r="C331">
        <f t="shared" si="196"/>
        <v>53</v>
      </c>
      <c r="D331">
        <f t="shared" si="197"/>
        <v>1.9513841314370284E-3</v>
      </c>
      <c r="E331">
        <f t="shared" si="198"/>
        <v>1.6276096649425753E-4</v>
      </c>
      <c r="F331">
        <f t="shared" si="199"/>
        <v>0.04</v>
      </c>
      <c r="G331">
        <f t="shared" si="200"/>
        <v>3.3960531989175591E-3</v>
      </c>
      <c r="H331">
        <f t="shared" si="201"/>
        <v>0.02</v>
      </c>
      <c r="I331">
        <f t="shared" si="202"/>
        <v>1.9882247439392089</v>
      </c>
      <c r="J331">
        <f t="shared" si="203"/>
        <v>4.7772911296849264E-5</v>
      </c>
      <c r="K331">
        <f t="shared" si="204"/>
        <v>9.9663294887027696E-4</v>
      </c>
      <c r="L331">
        <f t="shared" si="205"/>
        <v>0</v>
      </c>
      <c r="M331">
        <f t="shared" si="206"/>
        <v>0.29247136961008219</v>
      </c>
      <c r="N331">
        <f t="shared" si="207"/>
        <v>116.62</v>
      </c>
      <c r="O331">
        <f t="shared" si="208"/>
        <v>2.3324000000000003</v>
      </c>
      <c r="P331">
        <f t="shared" si="209"/>
        <v>9.9411237196960442</v>
      </c>
      <c r="Q331">
        <f t="shared" si="210"/>
        <v>497.0561859848022</v>
      </c>
      <c r="R331">
        <f t="shared" si="211"/>
        <v>34.229809735340474</v>
      </c>
      <c r="S331">
        <f t="shared" si="212"/>
        <v>0.68459619470680955</v>
      </c>
      <c r="T331">
        <f t="shared" si="213"/>
        <v>2.9178766376322738</v>
      </c>
      <c r="U331">
        <f t="shared" si="214"/>
        <v>47.772911296849266</v>
      </c>
      <c r="V331">
        <f t="shared" si="215"/>
        <v>2.3745821082602165E-2</v>
      </c>
      <c r="W331">
        <f t="shared" si="216"/>
        <v>-17.169320214930476</v>
      </c>
      <c r="X331">
        <f t="shared" si="217"/>
        <v>17.059501914860142</v>
      </c>
      <c r="Y331">
        <f t="shared" si="218"/>
        <v>0.99673694261856227</v>
      </c>
      <c r="Z331">
        <f t="shared" si="219"/>
        <v>0.40176755426749777</v>
      </c>
      <c r="AA331">
        <f t="shared" si="220"/>
        <v>-6.8539543613550542</v>
      </c>
      <c r="AB331">
        <f t="shared" si="221"/>
        <v>13.797448807586129</v>
      </c>
      <c r="AC331">
        <f t="shared" si="222"/>
        <v>0.27594897615172259</v>
      </c>
      <c r="AD331">
        <f t="shared" si="223"/>
        <v>1.1723081603557886</v>
      </c>
      <c r="AE331">
        <f t="shared" si="224"/>
        <v>19.193605731973246</v>
      </c>
      <c r="AF331">
        <f t="shared" si="225"/>
        <v>9.5403004604306587E-3</v>
      </c>
      <c r="AG331">
        <f t="shared" si="188"/>
        <v>6692.5400117421195</v>
      </c>
      <c r="AH331">
        <f t="shared" si="189"/>
        <v>22882.718471433629</v>
      </c>
      <c r="AI331">
        <f t="shared" si="190"/>
        <v>6692.5400117421195</v>
      </c>
      <c r="AK331" t="b">
        <f t="shared" si="226"/>
        <v>1</v>
      </c>
      <c r="AL331" t="b">
        <f t="shared" si="227"/>
        <v>1</v>
      </c>
      <c r="AM331">
        <f t="shared" si="228"/>
        <v>6692.5400117421204</v>
      </c>
      <c r="AN331" t="b">
        <f t="shared" si="229"/>
        <v>1</v>
      </c>
      <c r="AO331">
        <f t="shared" si="230"/>
        <v>6.8539543613550542</v>
      </c>
      <c r="AP331">
        <f>SUM(AO332:$AO$532)</f>
        <v>2688.845432355005</v>
      </c>
      <c r="AQ331" t="b">
        <f t="shared" si="191"/>
        <v>1</v>
      </c>
      <c r="AR331" t="b">
        <f t="shared" si="231"/>
        <v>1</v>
      </c>
      <c r="AS331" t="b">
        <f t="shared" si="232"/>
        <v>1</v>
      </c>
      <c r="AT331" t="b">
        <f t="shared" si="234"/>
        <v>1</v>
      </c>
      <c r="AU331">
        <f t="shared" si="192"/>
        <v>22882.718471433629</v>
      </c>
      <c r="AV331" t="b">
        <f t="shared" si="193"/>
        <v>1</v>
      </c>
      <c r="AW331" t="b">
        <f t="shared" si="194"/>
        <v>1</v>
      </c>
      <c r="AX331" t="b">
        <f t="shared" si="233"/>
        <v>1</v>
      </c>
    </row>
    <row r="332" spans="1:50" x14ac:dyDescent="0.35">
      <c r="A332">
        <v>280</v>
      </c>
      <c r="B332">
        <f t="shared" si="195"/>
        <v>23</v>
      </c>
      <c r="C332">
        <f t="shared" si="196"/>
        <v>53</v>
      </c>
      <c r="D332">
        <f t="shared" si="197"/>
        <v>1.9513841314370284E-3</v>
      </c>
      <c r="E332">
        <f t="shared" si="198"/>
        <v>1.6276096649425753E-4</v>
      </c>
      <c r="F332">
        <f t="shared" si="199"/>
        <v>0.04</v>
      </c>
      <c r="G332">
        <f t="shared" si="200"/>
        <v>3.3960531989175591E-3</v>
      </c>
      <c r="H332">
        <f t="shared" si="201"/>
        <v>0.02</v>
      </c>
      <c r="I332">
        <f t="shared" si="202"/>
        <v>1.993128242525732</v>
      </c>
      <c r="J332">
        <f t="shared" si="203"/>
        <v>4.7602922789636197E-5</v>
      </c>
      <c r="K332">
        <f t="shared" si="204"/>
        <v>9.9308666829790184E-4</v>
      </c>
      <c r="L332">
        <f t="shared" si="205"/>
        <v>0</v>
      </c>
      <c r="M332">
        <f t="shared" si="206"/>
        <v>0.29143068001899464</v>
      </c>
      <c r="N332">
        <f t="shared" si="207"/>
        <v>116.62</v>
      </c>
      <c r="O332">
        <f t="shared" si="208"/>
        <v>2.3324000000000003</v>
      </c>
      <c r="P332">
        <f t="shared" si="209"/>
        <v>9.9656412126286593</v>
      </c>
      <c r="Q332">
        <f t="shared" si="210"/>
        <v>498.28206063143301</v>
      </c>
      <c r="R332">
        <f t="shared" si="211"/>
        <v>34.108011123927788</v>
      </c>
      <c r="S332">
        <f t="shared" si="212"/>
        <v>0.68216022247855579</v>
      </c>
      <c r="T332">
        <f t="shared" si="213"/>
        <v>2.9146647345001844</v>
      </c>
      <c r="U332">
        <f t="shared" si="214"/>
        <v>47.602922789636196</v>
      </c>
      <c r="V332">
        <f t="shared" si="215"/>
        <v>2.3719682459698927E-2</v>
      </c>
      <c r="W332">
        <f t="shared" si="216"/>
        <v>-17.11545630514685</v>
      </c>
      <c r="X332">
        <f t="shared" si="217"/>
        <v>17.006028767296925</v>
      </c>
      <c r="Y332">
        <f t="shared" si="218"/>
        <v>0.99673694261856227</v>
      </c>
      <c r="Z332">
        <f t="shared" si="219"/>
        <v>0.40045656368392302</v>
      </c>
      <c r="AA332">
        <f t="shared" si="220"/>
        <v>-6.8101758420616676</v>
      </c>
      <c r="AB332">
        <f t="shared" si="221"/>
        <v>13.703492210189076</v>
      </c>
      <c r="AC332">
        <f t="shared" si="222"/>
        <v>0.2740698442037815</v>
      </c>
      <c r="AD332">
        <f t="shared" si="223"/>
        <v>1.1671966238686577</v>
      </c>
      <c r="AE332">
        <f t="shared" si="224"/>
        <v>19.062902881648817</v>
      </c>
      <c r="AF332">
        <f t="shared" si="225"/>
        <v>9.4987025294848548E-3</v>
      </c>
      <c r="AG332">
        <f t="shared" si="188"/>
        <v>6697.4436174552211</v>
      </c>
      <c r="AH332">
        <f t="shared" si="189"/>
        <v>22981.257899884462</v>
      </c>
      <c r="AI332">
        <f t="shared" si="190"/>
        <v>6697.4436174552211</v>
      </c>
      <c r="AK332" t="b">
        <f t="shared" si="226"/>
        <v>1</v>
      </c>
      <c r="AL332" t="b">
        <f t="shared" si="227"/>
        <v>1</v>
      </c>
      <c r="AM332">
        <f t="shared" si="228"/>
        <v>6697.4436174552211</v>
      </c>
      <c r="AN332" t="b">
        <f t="shared" si="229"/>
        <v>1</v>
      </c>
      <c r="AO332">
        <f t="shared" si="230"/>
        <v>6.8101758420616676</v>
      </c>
      <c r="AP332">
        <f>SUM(AO333:$AO$532)</f>
        <v>2682.0352565129433</v>
      </c>
      <c r="AQ332" t="b">
        <f t="shared" si="191"/>
        <v>1</v>
      </c>
      <c r="AR332" t="b">
        <f t="shared" si="231"/>
        <v>1</v>
      </c>
      <c r="AS332" t="b">
        <f t="shared" si="232"/>
        <v>1</v>
      </c>
      <c r="AT332" t="b">
        <f t="shared" si="234"/>
        <v>1</v>
      </c>
      <c r="AU332">
        <f t="shared" si="192"/>
        <v>22981.257899884462</v>
      </c>
      <c r="AV332" t="b">
        <f t="shared" si="193"/>
        <v>1</v>
      </c>
      <c r="AW332" t="b">
        <f t="shared" si="194"/>
        <v>1</v>
      </c>
      <c r="AX332" t="b">
        <f t="shared" si="233"/>
        <v>1</v>
      </c>
    </row>
    <row r="333" spans="1:50" x14ac:dyDescent="0.35">
      <c r="A333">
        <v>281</v>
      </c>
      <c r="B333">
        <f t="shared" si="195"/>
        <v>23</v>
      </c>
      <c r="C333">
        <f t="shared" si="196"/>
        <v>53</v>
      </c>
      <c r="D333">
        <f t="shared" si="197"/>
        <v>1.9513841314370284E-3</v>
      </c>
      <c r="E333">
        <f t="shared" si="198"/>
        <v>1.6276096649425753E-4</v>
      </c>
      <c r="F333">
        <f t="shared" si="199"/>
        <v>0.04</v>
      </c>
      <c r="G333">
        <f t="shared" si="200"/>
        <v>3.3960531989175591E-3</v>
      </c>
      <c r="H333">
        <f t="shared" si="201"/>
        <v>0.02</v>
      </c>
      <c r="I333">
        <f t="shared" si="202"/>
        <v>1.9980438344625981</v>
      </c>
      <c r="J333">
        <f t="shared" si="203"/>
        <v>4.7433539145970271E-5</v>
      </c>
      <c r="K333">
        <f t="shared" si="204"/>
        <v>9.895530063188736E-4</v>
      </c>
      <c r="L333">
        <f t="shared" si="205"/>
        <v>0</v>
      </c>
      <c r="M333">
        <f t="shared" si="206"/>
        <v>0.29039369347352978</v>
      </c>
      <c r="N333">
        <f t="shared" si="207"/>
        <v>116.62</v>
      </c>
      <c r="O333">
        <f t="shared" si="208"/>
        <v>2.3324000000000003</v>
      </c>
      <c r="P333">
        <f t="shared" si="209"/>
        <v>9.9902191723129903</v>
      </c>
      <c r="Q333">
        <f t="shared" si="210"/>
        <v>499.51095861564954</v>
      </c>
      <c r="R333">
        <f t="shared" si="211"/>
        <v>33.986645903815159</v>
      </c>
      <c r="S333">
        <f t="shared" si="212"/>
        <v>0.67973291807630321</v>
      </c>
      <c r="T333">
        <f t="shared" si="213"/>
        <v>2.9114563669259725</v>
      </c>
      <c r="U333">
        <f t="shared" si="214"/>
        <v>47.433539145970272</v>
      </c>
      <c r="V333">
        <f t="shared" si="215"/>
        <v>2.369357260933655E-2</v>
      </c>
      <c r="W333">
        <f t="shared" si="216"/>
        <v>-17.061776099766725</v>
      </c>
      <c r="X333">
        <f t="shared" si="217"/>
        <v>16.952737933703084</v>
      </c>
      <c r="Y333">
        <f t="shared" si="218"/>
        <v>0.99673694261856227</v>
      </c>
      <c r="Z333">
        <f t="shared" si="219"/>
        <v>0.39914985093784899</v>
      </c>
      <c r="AA333">
        <f t="shared" si="220"/>
        <v>-6.7666828192260038</v>
      </c>
      <c r="AB333">
        <f t="shared" si="221"/>
        <v>13.610175429784096</v>
      </c>
      <c r="AC333">
        <f t="shared" si="222"/>
        <v>0.27220350859568193</v>
      </c>
      <c r="AD333">
        <f t="shared" si="223"/>
        <v>1.1621073748705533</v>
      </c>
      <c r="AE333">
        <f t="shared" si="224"/>
        <v>18.933090079568657</v>
      </c>
      <c r="AF333">
        <f t="shared" si="225"/>
        <v>9.4572859752017849E-3</v>
      </c>
      <c r="AG333">
        <f t="shared" si="188"/>
        <v>6702.4165671310157</v>
      </c>
      <c r="AH333">
        <f t="shared" si="189"/>
        <v>23080.448087423636</v>
      </c>
      <c r="AI333">
        <f t="shared" si="190"/>
        <v>6702.4165671310157</v>
      </c>
      <c r="AK333" t="b">
        <f t="shared" si="226"/>
        <v>1</v>
      </c>
      <c r="AL333" t="b">
        <f t="shared" si="227"/>
        <v>1</v>
      </c>
      <c r="AM333">
        <f t="shared" si="228"/>
        <v>6702.4165671310147</v>
      </c>
      <c r="AN333" t="b">
        <f t="shared" si="229"/>
        <v>1</v>
      </c>
      <c r="AO333">
        <f t="shared" si="230"/>
        <v>6.7666828192260038</v>
      </c>
      <c r="AP333">
        <f>SUM(AO334:$AO$532)</f>
        <v>2675.2685736937174</v>
      </c>
      <c r="AQ333" t="b">
        <f t="shared" si="191"/>
        <v>1</v>
      </c>
      <c r="AR333" t="b">
        <f t="shared" si="231"/>
        <v>1</v>
      </c>
      <c r="AS333" t="b">
        <f t="shared" si="232"/>
        <v>1</v>
      </c>
      <c r="AT333" t="b">
        <f t="shared" si="234"/>
        <v>1</v>
      </c>
      <c r="AU333">
        <f t="shared" si="192"/>
        <v>23080.448087423636</v>
      </c>
      <c r="AV333" t="b">
        <f t="shared" si="193"/>
        <v>1</v>
      </c>
      <c r="AW333" t="b">
        <f t="shared" si="194"/>
        <v>1</v>
      </c>
      <c r="AX333" t="b">
        <f t="shared" si="233"/>
        <v>1</v>
      </c>
    </row>
    <row r="334" spans="1:50" x14ac:dyDescent="0.35">
      <c r="A334">
        <v>282</v>
      </c>
      <c r="B334">
        <f t="shared" si="195"/>
        <v>23</v>
      </c>
      <c r="C334">
        <f t="shared" si="196"/>
        <v>53</v>
      </c>
      <c r="D334">
        <f t="shared" si="197"/>
        <v>1.9513841314370284E-3</v>
      </c>
      <c r="E334">
        <f t="shared" si="198"/>
        <v>1.6276096649425753E-4</v>
      </c>
      <c r="F334">
        <f t="shared" si="199"/>
        <v>0.04</v>
      </c>
      <c r="G334">
        <f t="shared" si="200"/>
        <v>3.3960531989175591E-3</v>
      </c>
      <c r="H334">
        <f t="shared" si="201"/>
        <v>0.02</v>
      </c>
      <c r="I334">
        <f t="shared" si="202"/>
        <v>2.0029715495752707</v>
      </c>
      <c r="J334">
        <f t="shared" si="203"/>
        <v>4.7264758213588872E-5</v>
      </c>
      <c r="K334">
        <f t="shared" si="204"/>
        <v>9.8603191803293857E-4</v>
      </c>
      <c r="L334">
        <f t="shared" si="205"/>
        <v>0</v>
      </c>
      <c r="M334">
        <f t="shared" si="206"/>
        <v>0.28936039679728326</v>
      </c>
      <c r="N334">
        <f t="shared" si="207"/>
        <v>116.62</v>
      </c>
      <c r="O334">
        <f t="shared" si="208"/>
        <v>2.3324000000000003</v>
      </c>
      <c r="P334">
        <f t="shared" si="209"/>
        <v>10.014857747876354</v>
      </c>
      <c r="Q334">
        <f t="shared" si="210"/>
        <v>500.74288739381768</v>
      </c>
      <c r="R334">
        <f t="shared" si="211"/>
        <v>33.865712532883045</v>
      </c>
      <c r="S334">
        <f t="shared" si="212"/>
        <v>0.67731425065766093</v>
      </c>
      <c r="T334">
        <f t="shared" si="213"/>
        <v>2.9082515310178105</v>
      </c>
      <c r="U334">
        <f t="shared" si="214"/>
        <v>47.26475821358887</v>
      </c>
      <c r="V334">
        <f t="shared" si="215"/>
        <v>2.3667491499843152E-2</v>
      </c>
      <c r="W334">
        <f t="shared" si="216"/>
        <v>-17.008278953881138</v>
      </c>
      <c r="X334">
        <f t="shared" si="217"/>
        <v>16.899628774117154</v>
      </c>
      <c r="Y334">
        <f t="shared" si="218"/>
        <v>0.99673694261856227</v>
      </c>
      <c r="Z334">
        <f t="shared" si="219"/>
        <v>0.3978474020704465</v>
      </c>
      <c r="AA334">
        <f t="shared" si="220"/>
        <v>-6.7234734037374739</v>
      </c>
      <c r="AB334">
        <f t="shared" si="221"/>
        <v>13.517494109404312</v>
      </c>
      <c r="AC334">
        <f t="shared" si="222"/>
        <v>0.27034988218808625</v>
      </c>
      <c r="AD334">
        <f t="shared" si="223"/>
        <v>1.1570403161828344</v>
      </c>
      <c r="AE334">
        <f t="shared" si="224"/>
        <v>18.804161264764129</v>
      </c>
      <c r="AF334">
        <f t="shared" si="225"/>
        <v>9.4160500067369726E-3</v>
      </c>
      <c r="AG334">
        <f t="shared" si="188"/>
        <v>6707.4589061095839</v>
      </c>
      <c r="AH334">
        <f t="shared" si="189"/>
        <v>23180.293434587104</v>
      </c>
      <c r="AI334">
        <f t="shared" si="190"/>
        <v>6707.4589061095839</v>
      </c>
      <c r="AK334" t="b">
        <f t="shared" si="226"/>
        <v>1</v>
      </c>
      <c r="AL334" t="b">
        <f t="shared" si="227"/>
        <v>1</v>
      </c>
      <c r="AM334">
        <f t="shared" si="228"/>
        <v>6707.4589061095858</v>
      </c>
      <c r="AN334" t="b">
        <f t="shared" si="229"/>
        <v>1</v>
      </c>
      <c r="AO334">
        <f t="shared" si="230"/>
        <v>6.7234734037374739</v>
      </c>
      <c r="AP334">
        <f>SUM(AO335:$AO$532)</f>
        <v>2668.5451002899799</v>
      </c>
      <c r="AQ334" t="b">
        <f t="shared" si="191"/>
        <v>1</v>
      </c>
      <c r="AR334" t="b">
        <f t="shared" si="231"/>
        <v>1</v>
      </c>
      <c r="AS334" t="b">
        <f t="shared" si="232"/>
        <v>1</v>
      </c>
      <c r="AT334" t="b">
        <f t="shared" si="234"/>
        <v>1</v>
      </c>
      <c r="AU334">
        <f t="shared" si="192"/>
        <v>23180.293434587104</v>
      </c>
      <c r="AV334" t="b">
        <f t="shared" si="193"/>
        <v>1</v>
      </c>
      <c r="AW334" t="b">
        <f t="shared" si="194"/>
        <v>1</v>
      </c>
      <c r="AX334" t="b">
        <f t="shared" si="233"/>
        <v>1</v>
      </c>
    </row>
    <row r="335" spans="1:50" x14ac:dyDescent="0.35">
      <c r="A335">
        <v>283</v>
      </c>
      <c r="B335">
        <f t="shared" si="195"/>
        <v>23</v>
      </c>
      <c r="C335">
        <f t="shared" si="196"/>
        <v>53</v>
      </c>
      <c r="D335">
        <f t="shared" si="197"/>
        <v>1.9513841314370284E-3</v>
      </c>
      <c r="E335">
        <f t="shared" si="198"/>
        <v>1.6276096649425753E-4</v>
      </c>
      <c r="F335">
        <f t="shared" si="199"/>
        <v>0.04</v>
      </c>
      <c r="G335">
        <f t="shared" si="200"/>
        <v>3.3960531989175591E-3</v>
      </c>
      <c r="H335">
        <f t="shared" si="201"/>
        <v>0.02</v>
      </c>
      <c r="I335">
        <f t="shared" si="202"/>
        <v>2.0079114177627724</v>
      </c>
      <c r="J335">
        <f t="shared" si="203"/>
        <v>4.7096577847887688E-5</v>
      </c>
      <c r="K335">
        <f t="shared" si="204"/>
        <v>9.8252335869960963E-4</v>
      </c>
      <c r="L335">
        <f t="shared" si="205"/>
        <v>0</v>
      </c>
      <c r="M335">
        <f t="shared" si="206"/>
        <v>0.28833077686073577</v>
      </c>
      <c r="N335">
        <f t="shared" si="207"/>
        <v>116.62</v>
      </c>
      <c r="O335">
        <f t="shared" si="208"/>
        <v>2.3324000000000003</v>
      </c>
      <c r="P335">
        <f t="shared" si="209"/>
        <v>10.039557088813861</v>
      </c>
      <c r="Q335">
        <f t="shared" si="210"/>
        <v>501.97785444069308</v>
      </c>
      <c r="R335">
        <f t="shared" si="211"/>
        <v>33.745209474499177</v>
      </c>
      <c r="S335">
        <f t="shared" si="212"/>
        <v>0.67490418948998354</v>
      </c>
      <c r="T335">
        <f t="shared" si="213"/>
        <v>2.905050222888157</v>
      </c>
      <c r="U335">
        <f t="shared" si="214"/>
        <v>47.096577847887687</v>
      </c>
      <c r="V335">
        <f t="shared" si="215"/>
        <v>2.3641439099581735E-2</v>
      </c>
      <c r="W335">
        <f t="shared" si="216"/>
        <v>-16.954964224866234</v>
      </c>
      <c r="X335">
        <f t="shared" si="217"/>
        <v>16.846700650845243</v>
      </c>
      <c r="Y335">
        <f t="shared" si="218"/>
        <v>0.99673694261856227</v>
      </c>
      <c r="Z335">
        <f t="shared" si="219"/>
        <v>0.39654920316843473</v>
      </c>
      <c r="AA335">
        <f t="shared" si="220"/>
        <v>-6.6805457191098299</v>
      </c>
      <c r="AB335">
        <f t="shared" si="221"/>
        <v>13.425443921752514</v>
      </c>
      <c r="AC335">
        <f t="shared" si="222"/>
        <v>0.26850887843505028</v>
      </c>
      <c r="AD335">
        <f t="shared" si="223"/>
        <v>1.1519953510505823</v>
      </c>
      <c r="AE335">
        <f t="shared" si="224"/>
        <v>18.676110417540016</v>
      </c>
      <c r="AF335">
        <f t="shared" si="225"/>
        <v>9.3749938366942138E-3</v>
      </c>
      <c r="AG335">
        <f t="shared" si="188"/>
        <v>6712.570680517134</v>
      </c>
      <c r="AH335">
        <f t="shared" si="189"/>
        <v>23280.798371931403</v>
      </c>
      <c r="AI335">
        <f t="shared" si="190"/>
        <v>6712.570680517134</v>
      </c>
      <c r="AK335" t="b">
        <f t="shared" si="226"/>
        <v>1</v>
      </c>
      <c r="AL335" t="b">
        <f t="shared" si="227"/>
        <v>1</v>
      </c>
      <c r="AM335">
        <f t="shared" si="228"/>
        <v>6712.5706805171349</v>
      </c>
      <c r="AN335" t="b">
        <f t="shared" si="229"/>
        <v>1</v>
      </c>
      <c r="AO335">
        <f t="shared" si="230"/>
        <v>6.6805457191098299</v>
      </c>
      <c r="AP335">
        <f>SUM(AO336:$AO$532)</f>
        <v>2661.86455457087</v>
      </c>
      <c r="AQ335" t="b">
        <f t="shared" si="191"/>
        <v>1</v>
      </c>
      <c r="AR335" t="b">
        <f t="shared" si="231"/>
        <v>1</v>
      </c>
      <c r="AS335" t="b">
        <f t="shared" si="232"/>
        <v>1</v>
      </c>
      <c r="AT335" t="b">
        <f t="shared" si="234"/>
        <v>1</v>
      </c>
      <c r="AU335">
        <f t="shared" si="192"/>
        <v>23280.798371931403</v>
      </c>
      <c r="AV335" t="b">
        <f t="shared" si="193"/>
        <v>1</v>
      </c>
      <c r="AW335" t="b">
        <f t="shared" si="194"/>
        <v>1</v>
      </c>
      <c r="AX335" t="b">
        <f t="shared" si="233"/>
        <v>1</v>
      </c>
    </row>
    <row r="336" spans="1:50" x14ac:dyDescent="0.35">
      <c r="A336">
        <v>284</v>
      </c>
      <c r="B336">
        <f t="shared" si="195"/>
        <v>23</v>
      </c>
      <c r="C336">
        <f t="shared" si="196"/>
        <v>53</v>
      </c>
      <c r="D336">
        <f t="shared" si="197"/>
        <v>1.9513841314370284E-3</v>
      </c>
      <c r="E336">
        <f t="shared" si="198"/>
        <v>1.6276096649425753E-4</v>
      </c>
      <c r="F336">
        <f t="shared" si="199"/>
        <v>0.04</v>
      </c>
      <c r="G336">
        <f t="shared" si="200"/>
        <v>3.3960531989175591E-3</v>
      </c>
      <c r="H336">
        <f t="shared" si="201"/>
        <v>0.02</v>
      </c>
      <c r="I336">
        <f t="shared" si="202"/>
        <v>2.0128634689978639</v>
      </c>
      <c r="J336">
        <f t="shared" si="203"/>
        <v>4.6928995911893462E-5</v>
      </c>
      <c r="K336">
        <f t="shared" si="204"/>
        <v>9.7902728373759802E-4</v>
      </c>
      <c r="L336">
        <f t="shared" si="205"/>
        <v>0</v>
      </c>
      <c r="M336">
        <f t="shared" si="206"/>
        <v>0.28730482058108625</v>
      </c>
      <c r="N336">
        <f t="shared" si="207"/>
        <v>116.62</v>
      </c>
      <c r="O336">
        <f t="shared" si="208"/>
        <v>2.3324000000000003</v>
      </c>
      <c r="P336">
        <f t="shared" si="209"/>
        <v>10.06431734498932</v>
      </c>
      <c r="Q336">
        <f t="shared" si="210"/>
        <v>503.21586724946599</v>
      </c>
      <c r="R336">
        <f t="shared" si="211"/>
        <v>33.625135197499006</v>
      </c>
      <c r="S336">
        <f t="shared" si="212"/>
        <v>0.67250270394998013</v>
      </c>
      <c r="T336">
        <f t="shared" si="213"/>
        <v>2.9018524386537483</v>
      </c>
      <c r="U336">
        <f t="shared" si="214"/>
        <v>46.928995911893459</v>
      </c>
      <c r="V336">
        <f t="shared" si="215"/>
        <v>2.3615415376950114E-2</v>
      </c>
      <c r="W336">
        <f t="shared" si="216"/>
        <v>-16.901831272375134</v>
      </c>
      <c r="X336">
        <f t="shared" si="217"/>
        <v>16.793952928452825</v>
      </c>
      <c r="Y336">
        <f t="shared" si="218"/>
        <v>0.99673694261856227</v>
      </c>
      <c r="Z336">
        <f t="shared" si="219"/>
        <v>0.39525524036393267</v>
      </c>
      <c r="AA336">
        <f t="shared" si="220"/>
        <v>-6.6378979013961885</v>
      </c>
      <c r="AB336">
        <f t="shared" si="221"/>
        <v>13.334020568999119</v>
      </c>
      <c r="AC336">
        <f t="shared" si="222"/>
        <v>0.26668041137998238</v>
      </c>
      <c r="AD336">
        <f t="shared" si="223"/>
        <v>1.1469723831407515</v>
      </c>
      <c r="AE336">
        <f t="shared" si="224"/>
        <v>18.548931559193463</v>
      </c>
      <c r="AF336">
        <f t="shared" si="225"/>
        <v>9.334116681110529E-3</v>
      </c>
      <c r="AG336">
        <f t="shared" si="188"/>
        <v>6717.7519372663119</v>
      </c>
      <c r="AH336">
        <f t="shared" si="189"/>
        <v>23381.967360239109</v>
      </c>
      <c r="AI336">
        <f t="shared" si="190"/>
        <v>6717.7519372663119</v>
      </c>
      <c r="AK336" t="b">
        <f t="shared" si="226"/>
        <v>1</v>
      </c>
      <c r="AL336" t="b">
        <f t="shared" si="227"/>
        <v>1</v>
      </c>
      <c r="AM336">
        <f t="shared" si="228"/>
        <v>6717.7519372663119</v>
      </c>
      <c r="AN336" t="b">
        <f t="shared" si="229"/>
        <v>1</v>
      </c>
      <c r="AO336">
        <f t="shared" si="230"/>
        <v>6.6378979013961885</v>
      </c>
      <c r="AP336">
        <f>SUM(AO337:$AO$532)</f>
        <v>2655.2266566694739</v>
      </c>
      <c r="AQ336" t="b">
        <f t="shared" si="191"/>
        <v>1</v>
      </c>
      <c r="AR336" t="b">
        <f t="shared" si="231"/>
        <v>1</v>
      </c>
      <c r="AS336" t="b">
        <f t="shared" si="232"/>
        <v>1</v>
      </c>
      <c r="AT336" t="b">
        <f t="shared" si="234"/>
        <v>1</v>
      </c>
      <c r="AU336">
        <f t="shared" si="192"/>
        <v>23381.967360239112</v>
      </c>
      <c r="AV336" t="b">
        <f t="shared" si="193"/>
        <v>1</v>
      </c>
      <c r="AW336" t="b">
        <f t="shared" si="194"/>
        <v>1</v>
      </c>
      <c r="AX336" t="b">
        <f t="shared" si="233"/>
        <v>1</v>
      </c>
    </row>
    <row r="337" spans="1:50" x14ac:dyDescent="0.35">
      <c r="A337">
        <v>285</v>
      </c>
      <c r="B337">
        <f t="shared" si="195"/>
        <v>23</v>
      </c>
      <c r="C337">
        <f t="shared" si="196"/>
        <v>53</v>
      </c>
      <c r="D337">
        <f t="shared" si="197"/>
        <v>1.9513841314370284E-3</v>
      </c>
      <c r="E337">
        <f t="shared" si="198"/>
        <v>1.6276096649425753E-4</v>
      </c>
      <c r="F337">
        <f t="shared" si="199"/>
        <v>0.04</v>
      </c>
      <c r="G337">
        <f t="shared" si="200"/>
        <v>3.3960531989175591E-3</v>
      </c>
      <c r="H337">
        <f t="shared" si="201"/>
        <v>0.02</v>
      </c>
      <c r="I337">
        <f t="shared" si="202"/>
        <v>2.0178277333272279</v>
      </c>
      <c r="J337">
        <f t="shared" si="203"/>
        <v>4.6762010276236849E-5</v>
      </c>
      <c r="K337">
        <f t="shared" si="204"/>
        <v>9.7554364872424679E-4</v>
      </c>
      <c r="L337">
        <f t="shared" si="205"/>
        <v>0</v>
      </c>
      <c r="M337">
        <f t="shared" si="206"/>
        <v>0.28628251492208573</v>
      </c>
      <c r="N337">
        <f t="shared" si="207"/>
        <v>116.62</v>
      </c>
      <c r="O337">
        <f t="shared" si="208"/>
        <v>2.3324000000000003</v>
      </c>
      <c r="P337">
        <f t="shared" si="209"/>
        <v>10.089138666636138</v>
      </c>
      <c r="Q337">
        <f t="shared" si="210"/>
        <v>504.45693333180697</v>
      </c>
      <c r="R337">
        <f t="shared" si="211"/>
        <v>33.505488176166281</v>
      </c>
      <c r="S337">
        <f t="shared" si="212"/>
        <v>0.67010976352332563</v>
      </c>
      <c r="T337">
        <f t="shared" si="213"/>
        <v>2.8986581744355955</v>
      </c>
      <c r="U337">
        <f t="shared" si="214"/>
        <v>46.76201027623685</v>
      </c>
      <c r="V337">
        <f t="shared" si="215"/>
        <v>2.3589420300380883E-2</v>
      </c>
      <c r="W337">
        <f t="shared" si="216"/>
        <v>-16.848879458329876</v>
      </c>
      <c r="X337">
        <f t="shared" si="217"/>
        <v>16.741384973756851</v>
      </c>
      <c r="Y337">
        <f t="shared" si="218"/>
        <v>0.99673694261856227</v>
      </c>
      <c r="Z337">
        <f t="shared" si="219"/>
        <v>0.39396549983431123</v>
      </c>
      <c r="AA337">
        <f t="shared" si="220"/>
        <v>-6.5955280991047438</v>
      </c>
      <c r="AB337">
        <f t="shared" si="221"/>
        <v>13.243219782581507</v>
      </c>
      <c r="AC337">
        <f t="shared" si="222"/>
        <v>0.26486439565163017</v>
      </c>
      <c r="AD337">
        <f t="shared" si="223"/>
        <v>1.1419713165403316</v>
      </c>
      <c r="AE337">
        <f t="shared" si="224"/>
        <v>18.422618751734849</v>
      </c>
      <c r="AF337">
        <f t="shared" si="225"/>
        <v>9.2934177594412026E-3</v>
      </c>
      <c r="AG337">
        <f t="shared" si="188"/>
        <v>6723.0027240565278</v>
      </c>
      <c r="AH337">
        <f t="shared" si="189"/>
        <v>23483.804890725693</v>
      </c>
      <c r="AI337">
        <f t="shared" si="190"/>
        <v>6723.0027240565278</v>
      </c>
      <c r="AK337" t="b">
        <f t="shared" si="226"/>
        <v>1</v>
      </c>
      <c r="AL337" t="b">
        <f t="shared" si="227"/>
        <v>1</v>
      </c>
      <c r="AM337">
        <f t="shared" si="228"/>
        <v>6723.0027240565278</v>
      </c>
      <c r="AN337" t="b">
        <f t="shared" si="229"/>
        <v>1</v>
      </c>
      <c r="AO337">
        <f t="shared" si="230"/>
        <v>6.5955280991047438</v>
      </c>
      <c r="AP337">
        <f>SUM(AO338:$AO$532)</f>
        <v>2648.6311285703696</v>
      </c>
      <c r="AQ337" t="b">
        <f t="shared" si="191"/>
        <v>1</v>
      </c>
      <c r="AR337" t="b">
        <f t="shared" si="231"/>
        <v>1</v>
      </c>
      <c r="AS337" t="b">
        <f t="shared" si="232"/>
        <v>1</v>
      </c>
      <c r="AT337" t="b">
        <f t="shared" si="234"/>
        <v>1</v>
      </c>
      <c r="AU337">
        <f t="shared" si="192"/>
        <v>23483.804890725693</v>
      </c>
      <c r="AV337" t="b">
        <f t="shared" si="193"/>
        <v>1</v>
      </c>
      <c r="AW337" t="b">
        <f t="shared" si="194"/>
        <v>1</v>
      </c>
      <c r="AX337" t="b">
        <f t="shared" si="233"/>
        <v>1</v>
      </c>
    </row>
    <row r="338" spans="1:50" x14ac:dyDescent="0.35">
      <c r="A338">
        <v>286</v>
      </c>
      <c r="B338">
        <f t="shared" si="195"/>
        <v>23</v>
      </c>
      <c r="C338">
        <f t="shared" si="196"/>
        <v>53</v>
      </c>
      <c r="D338">
        <f t="shared" si="197"/>
        <v>1.9513841314370284E-3</v>
      </c>
      <c r="E338">
        <f t="shared" si="198"/>
        <v>1.6276096649425753E-4</v>
      </c>
      <c r="F338">
        <f t="shared" si="199"/>
        <v>0.04</v>
      </c>
      <c r="G338">
        <f t="shared" si="200"/>
        <v>3.3960531989175591E-3</v>
      </c>
      <c r="H338">
        <f t="shared" si="201"/>
        <v>0.02</v>
      </c>
      <c r="I338">
        <f t="shared" si="202"/>
        <v>2.0228042408716487</v>
      </c>
      <c r="J338">
        <f t="shared" si="203"/>
        <v>4.6595618819125374E-5</v>
      </c>
      <c r="K338">
        <f t="shared" si="204"/>
        <v>9.7207240939496675E-4</v>
      </c>
      <c r="L338">
        <f t="shared" si="205"/>
        <v>0</v>
      </c>
      <c r="M338">
        <f t="shared" si="206"/>
        <v>0.28526384689387163</v>
      </c>
      <c r="N338">
        <f t="shared" si="207"/>
        <v>116.62</v>
      </c>
      <c r="O338">
        <f t="shared" si="208"/>
        <v>2.3324000000000003</v>
      </c>
      <c r="P338">
        <f t="shared" si="209"/>
        <v>10.114021204358243</v>
      </c>
      <c r="Q338">
        <f t="shared" si="210"/>
        <v>505.70106021791219</v>
      </c>
      <c r="R338">
        <f t="shared" si="211"/>
        <v>33.386266890213641</v>
      </c>
      <c r="S338">
        <f t="shared" si="212"/>
        <v>0.66772533780427279</v>
      </c>
      <c r="T338">
        <f t="shared" si="213"/>
        <v>2.8954674263589801</v>
      </c>
      <c r="U338">
        <f t="shared" si="214"/>
        <v>46.595618819125377</v>
      </c>
      <c r="V338">
        <f t="shared" si="215"/>
        <v>2.3563453838341405E-2</v>
      </c>
      <c r="W338">
        <f t="shared" si="216"/>
        <v>-16.79610814691333</v>
      </c>
      <c r="X338">
        <f t="shared" si="217"/>
        <v>16.688996155817684</v>
      </c>
      <c r="Y338">
        <f t="shared" si="218"/>
        <v>0.99673694261856227</v>
      </c>
      <c r="Z338">
        <f t="shared" si="219"/>
        <v>0.39267996780204512</v>
      </c>
      <c r="AA338">
        <f t="shared" si="220"/>
        <v>-6.5534344731149421</v>
      </c>
      <c r="AB338">
        <f t="shared" si="221"/>
        <v>13.153037323004732</v>
      </c>
      <c r="AC338">
        <f t="shared" si="222"/>
        <v>0.26306074646009464</v>
      </c>
      <c r="AD338">
        <f t="shared" si="223"/>
        <v>1.1369920557545148</v>
      </c>
      <c r="AE338">
        <f t="shared" si="224"/>
        <v>18.297166097610521</v>
      </c>
      <c r="AF338">
        <f t="shared" si="225"/>
        <v>9.2528962945448798E-3</v>
      </c>
      <c r="AG338">
        <f t="shared" si="188"/>
        <v>6728.3230893742857</v>
      </c>
      <c r="AH338">
        <f t="shared" si="189"/>
        <v>23586.315485247815</v>
      </c>
      <c r="AI338">
        <f t="shared" si="190"/>
        <v>6728.3230893742857</v>
      </c>
      <c r="AK338" t="b">
        <f t="shared" si="226"/>
        <v>1</v>
      </c>
      <c r="AL338" t="b">
        <f t="shared" si="227"/>
        <v>1</v>
      </c>
      <c r="AM338">
        <f t="shared" si="228"/>
        <v>6728.3230893742857</v>
      </c>
      <c r="AN338" t="b">
        <f t="shared" si="229"/>
        <v>1</v>
      </c>
      <c r="AO338">
        <f t="shared" si="230"/>
        <v>6.5534344731149421</v>
      </c>
      <c r="AP338">
        <f>SUM(AO339:$AO$532)</f>
        <v>2642.0776940972546</v>
      </c>
      <c r="AQ338" t="b">
        <f t="shared" si="191"/>
        <v>1</v>
      </c>
      <c r="AR338" t="b">
        <f t="shared" si="231"/>
        <v>1</v>
      </c>
      <c r="AS338" t="b">
        <f t="shared" si="232"/>
        <v>1</v>
      </c>
      <c r="AT338" t="b">
        <f t="shared" si="234"/>
        <v>1</v>
      </c>
      <c r="AU338">
        <f t="shared" si="192"/>
        <v>23586.315485247815</v>
      </c>
      <c r="AV338" t="b">
        <f t="shared" si="193"/>
        <v>1</v>
      </c>
      <c r="AW338" t="b">
        <f t="shared" si="194"/>
        <v>1</v>
      </c>
      <c r="AX338" t="b">
        <f t="shared" si="233"/>
        <v>1</v>
      </c>
    </row>
    <row r="339" spans="1:50" x14ac:dyDescent="0.35">
      <c r="A339">
        <v>287</v>
      </c>
      <c r="B339">
        <f t="shared" si="195"/>
        <v>23</v>
      </c>
      <c r="C339">
        <f t="shared" si="196"/>
        <v>53</v>
      </c>
      <c r="D339">
        <f t="shared" si="197"/>
        <v>1.9513841314370284E-3</v>
      </c>
      <c r="E339">
        <f t="shared" si="198"/>
        <v>1.6276096649425753E-4</v>
      </c>
      <c r="F339">
        <f t="shared" si="199"/>
        <v>0.04</v>
      </c>
      <c r="G339">
        <f t="shared" si="200"/>
        <v>3.3960531989175591E-3</v>
      </c>
      <c r="H339">
        <f t="shared" si="201"/>
        <v>0.02</v>
      </c>
      <c r="I339">
        <f t="shared" si="202"/>
        <v>2.0277930218261977</v>
      </c>
      <c r="J339">
        <f t="shared" si="203"/>
        <v>4.6429819426316452E-5</v>
      </c>
      <c r="K339">
        <f t="shared" si="204"/>
        <v>9.6861352164267361E-4</v>
      </c>
      <c r="L339">
        <f t="shared" si="205"/>
        <v>0</v>
      </c>
      <c r="M339">
        <f t="shared" si="206"/>
        <v>0.28424880355280263</v>
      </c>
      <c r="N339">
        <f t="shared" si="207"/>
        <v>116.62</v>
      </c>
      <c r="O339">
        <f t="shared" si="208"/>
        <v>2.3324000000000003</v>
      </c>
      <c r="P339">
        <f t="shared" si="209"/>
        <v>10.138965109130989</v>
      </c>
      <c r="Q339">
        <f t="shared" si="210"/>
        <v>506.94825545654942</v>
      </c>
      <c r="R339">
        <f t="shared" si="211"/>
        <v>33.26746982476331</v>
      </c>
      <c r="S339">
        <f t="shared" si="212"/>
        <v>0.66534939649526625</v>
      </c>
      <c r="T339">
        <f t="shared" si="213"/>
        <v>2.892280190553449</v>
      </c>
      <c r="U339">
        <f t="shared" si="214"/>
        <v>46.429819426316449</v>
      </c>
      <c r="V339">
        <f t="shared" si="215"/>
        <v>2.3537515959333732E-2</v>
      </c>
      <c r="W339">
        <f t="shared" si="216"/>
        <v>-16.743516704561188</v>
      </c>
      <c r="X339">
        <f t="shared" si="217"/>
        <v>16.636785845931129</v>
      </c>
      <c r="Y339">
        <f t="shared" si="218"/>
        <v>0.99673694261856227</v>
      </c>
      <c r="Z339">
        <f t="shared" si="219"/>
        <v>0.39139863053456592</v>
      </c>
      <c r="AA339">
        <f t="shared" si="220"/>
        <v>-6.5116151965942901</v>
      </c>
      <c r="AB339">
        <f t="shared" si="221"/>
        <v>13.063468979643565</v>
      </c>
      <c r="AC339">
        <f t="shared" si="222"/>
        <v>0.26126937959287128</v>
      </c>
      <c r="AD339">
        <f t="shared" si="223"/>
        <v>1.1320345057048733</v>
      </c>
      <c r="AE339">
        <f t="shared" si="224"/>
        <v>18.172567739427443</v>
      </c>
      <c r="AF339">
        <f t="shared" si="225"/>
        <v>9.2125515126687124E-3</v>
      </c>
      <c r="AG339">
        <f t="shared" si="188"/>
        <v>6733.7130824935275</v>
      </c>
      <c r="AH339">
        <f t="shared" si="189"/>
        <v>23689.503696513042</v>
      </c>
      <c r="AI339">
        <f t="shared" si="190"/>
        <v>6733.7130824935275</v>
      </c>
      <c r="AK339" t="b">
        <f t="shared" si="226"/>
        <v>1</v>
      </c>
      <c r="AL339" t="b">
        <f t="shared" si="227"/>
        <v>1</v>
      </c>
      <c r="AM339">
        <f t="shared" si="228"/>
        <v>6733.7130824935266</v>
      </c>
      <c r="AN339" t="b">
        <f t="shared" si="229"/>
        <v>1</v>
      </c>
      <c r="AO339">
        <f t="shared" si="230"/>
        <v>6.5116151965942901</v>
      </c>
      <c r="AP339">
        <f>SUM(AO340:$AO$532)</f>
        <v>2635.5660789006602</v>
      </c>
      <c r="AQ339" t="b">
        <f t="shared" si="191"/>
        <v>1</v>
      </c>
      <c r="AR339" t="b">
        <f t="shared" si="231"/>
        <v>1</v>
      </c>
      <c r="AS339" t="b">
        <f t="shared" si="232"/>
        <v>1</v>
      </c>
      <c r="AT339" t="b">
        <f t="shared" si="234"/>
        <v>1</v>
      </c>
      <c r="AU339">
        <f t="shared" si="192"/>
        <v>23689.503696513046</v>
      </c>
      <c r="AV339" t="b">
        <f t="shared" si="193"/>
        <v>1</v>
      </c>
      <c r="AW339" t="b">
        <f t="shared" si="194"/>
        <v>1</v>
      </c>
      <c r="AX339" t="b">
        <f t="shared" si="233"/>
        <v>1</v>
      </c>
    </row>
    <row r="340" spans="1:50" x14ac:dyDescent="0.35">
      <c r="A340">
        <v>288</v>
      </c>
      <c r="B340">
        <f t="shared" si="195"/>
        <v>23</v>
      </c>
      <c r="C340">
        <f t="shared" si="196"/>
        <v>53</v>
      </c>
      <c r="D340">
        <f t="shared" si="197"/>
        <v>1.9513841314370284E-3</v>
      </c>
      <c r="E340">
        <f t="shared" si="198"/>
        <v>1.6276096649425753E-4</v>
      </c>
      <c r="F340">
        <f t="shared" si="199"/>
        <v>0.04</v>
      </c>
      <c r="G340">
        <f t="shared" si="200"/>
        <v>3.3960531989175591E-3</v>
      </c>
      <c r="H340">
        <f t="shared" si="201"/>
        <v>0.02</v>
      </c>
      <c r="I340">
        <f t="shared" si="202"/>
        <v>2.0327941064604156</v>
      </c>
      <c r="J340">
        <f t="shared" si="203"/>
        <v>4.6264609991090499E-5</v>
      </c>
      <c r="K340">
        <f t="shared" si="204"/>
        <v>9.651669415172273E-4</v>
      </c>
      <c r="L340">
        <f t="shared" si="205"/>
        <v>0</v>
      </c>
      <c r="M340">
        <f t="shared" si="206"/>
        <v>0.28323737200129434</v>
      </c>
      <c r="N340">
        <f t="shared" si="207"/>
        <v>116.62</v>
      </c>
      <c r="O340">
        <f t="shared" si="208"/>
        <v>2.3324000000000003</v>
      </c>
      <c r="P340">
        <f t="shared" si="209"/>
        <v>10.163970532302077</v>
      </c>
      <c r="Q340">
        <f t="shared" si="210"/>
        <v>508.1985266151039</v>
      </c>
      <c r="R340">
        <f t="shared" si="211"/>
        <v>33.149095470327843</v>
      </c>
      <c r="S340">
        <f t="shared" si="212"/>
        <v>0.66298190940655688</v>
      </c>
      <c r="T340">
        <f t="shared" si="213"/>
        <v>2.889096463152808</v>
      </c>
      <c r="U340">
        <f t="shared" si="214"/>
        <v>46.264609991090502</v>
      </c>
      <c r="V340">
        <f t="shared" si="215"/>
        <v>2.3511606631894607E-2</v>
      </c>
      <c r="W340">
        <f t="shared" si="216"/>
        <v>-16.691104499953916</v>
      </c>
      <c r="X340">
        <f t="shared" si="217"/>
        <v>16.584753417620497</v>
      </c>
      <c r="Y340">
        <f t="shared" si="218"/>
        <v>0.99673694261856227</v>
      </c>
      <c r="Z340">
        <f t="shared" si="219"/>
        <v>0.39012147434411543</v>
      </c>
      <c r="AA340">
        <f t="shared" si="220"/>
        <v>-6.4700684549157135</v>
      </c>
      <c r="AB340">
        <f t="shared" si="221"/>
        <v>12.974510570545901</v>
      </c>
      <c r="AC340">
        <f t="shared" si="222"/>
        <v>0.25949021141091799</v>
      </c>
      <c r="AD340">
        <f t="shared" si="223"/>
        <v>1.1270985717275428</v>
      </c>
      <c r="AE340">
        <f t="shared" si="224"/>
        <v>18.048817859679719</v>
      </c>
      <c r="AF340">
        <f t="shared" si="225"/>
        <v>9.1723826434336065E-3</v>
      </c>
      <c r="AG340">
        <f t="shared" si="188"/>
        <v>6739.1727534759802</v>
      </c>
      <c r="AH340">
        <f t="shared" si="189"/>
        <v>23793.374108290991</v>
      </c>
      <c r="AI340">
        <f t="shared" si="190"/>
        <v>6739.1727534759802</v>
      </c>
      <c r="AK340" t="b">
        <f t="shared" si="226"/>
        <v>1</v>
      </c>
      <c r="AL340" t="b">
        <f t="shared" si="227"/>
        <v>1</v>
      </c>
      <c r="AM340">
        <f t="shared" si="228"/>
        <v>6739.1727534759793</v>
      </c>
      <c r="AN340" t="b">
        <f t="shared" si="229"/>
        <v>1</v>
      </c>
      <c r="AO340">
        <f t="shared" si="230"/>
        <v>6.4700684549157135</v>
      </c>
      <c r="AP340">
        <f>SUM(AO341:$AO$532)</f>
        <v>2629.0960104457449</v>
      </c>
      <c r="AQ340" t="b">
        <f t="shared" si="191"/>
        <v>1</v>
      </c>
      <c r="AR340" t="b">
        <f t="shared" si="231"/>
        <v>1</v>
      </c>
      <c r="AS340" t="b">
        <f t="shared" si="232"/>
        <v>1</v>
      </c>
      <c r="AT340" t="b">
        <f t="shared" si="234"/>
        <v>1</v>
      </c>
      <c r="AU340">
        <f t="shared" si="192"/>
        <v>23793.374108290987</v>
      </c>
      <c r="AV340" t="b">
        <f t="shared" si="193"/>
        <v>1</v>
      </c>
      <c r="AW340" t="b">
        <f t="shared" si="194"/>
        <v>1</v>
      </c>
      <c r="AX340" t="b">
        <f t="shared" si="233"/>
        <v>1</v>
      </c>
    </row>
    <row r="341" spans="1:50" x14ac:dyDescent="0.35">
      <c r="A341">
        <v>289</v>
      </c>
      <c r="B341">
        <f t="shared" si="195"/>
        <v>24</v>
      </c>
      <c r="C341">
        <f t="shared" si="196"/>
        <v>54</v>
      </c>
      <c r="D341">
        <f t="shared" si="197"/>
        <v>2.1313450697948433E-3</v>
      </c>
      <c r="E341">
        <f t="shared" si="198"/>
        <v>1.7778582907368445E-4</v>
      </c>
      <c r="F341">
        <f t="shared" si="199"/>
        <v>0.04</v>
      </c>
      <c r="G341">
        <f t="shared" si="200"/>
        <v>3.3960531989175591E-3</v>
      </c>
      <c r="H341">
        <f t="shared" si="201"/>
        <v>0.02</v>
      </c>
      <c r="I341">
        <f t="shared" si="202"/>
        <v>2.0378075251184962</v>
      </c>
      <c r="J341">
        <f t="shared" si="203"/>
        <v>5.0355591005901697E-5</v>
      </c>
      <c r="K341">
        <f t="shared" si="204"/>
        <v>9.6171817297207934E-4</v>
      </c>
      <c r="L341">
        <f t="shared" si="205"/>
        <v>0</v>
      </c>
      <c r="M341">
        <f t="shared" si="206"/>
        <v>0.28222529823731635</v>
      </c>
      <c r="N341">
        <f t="shared" si="207"/>
        <v>116.62</v>
      </c>
      <c r="O341">
        <f t="shared" si="208"/>
        <v>2.3324000000000003</v>
      </c>
      <c r="P341">
        <f t="shared" si="209"/>
        <v>10.18903762559248</v>
      </c>
      <c r="Q341">
        <f t="shared" si="210"/>
        <v>509.45188127962405</v>
      </c>
      <c r="R341">
        <f t="shared" si="211"/>
        <v>33.031142322790949</v>
      </c>
      <c r="S341">
        <f t="shared" si="212"/>
        <v>0.66062284645581903</v>
      </c>
      <c r="T341">
        <f t="shared" si="213"/>
        <v>2.8859162402951219</v>
      </c>
      <c r="U341">
        <f t="shared" si="214"/>
        <v>50.355591005901694</v>
      </c>
      <c r="V341">
        <f t="shared" si="215"/>
        <v>2.5653750570903935E-2</v>
      </c>
      <c r="W341">
        <f t="shared" si="216"/>
        <v>-20.896641520432585</v>
      </c>
      <c r="X341">
        <f t="shared" si="217"/>
        <v>20.790668863052467</v>
      </c>
      <c r="Y341">
        <f t="shared" si="218"/>
        <v>0.99673694261856227</v>
      </c>
      <c r="Z341">
        <f t="shared" si="219"/>
        <v>0.38884848558759955</v>
      </c>
      <c r="AA341">
        <f t="shared" si="220"/>
        <v>-8.0844201017512134</v>
      </c>
      <c r="AB341">
        <f t="shared" si="221"/>
        <v>12.886157942237514</v>
      </c>
      <c r="AC341">
        <f t="shared" si="222"/>
        <v>0.25772315884475033</v>
      </c>
      <c r="AD341">
        <f t="shared" si="223"/>
        <v>1.1221841595714173</v>
      </c>
      <c r="AE341">
        <f t="shared" si="224"/>
        <v>19.580695303513423</v>
      </c>
      <c r="AF341">
        <f t="shared" si="225"/>
        <v>9.9754220591380116E-3</v>
      </c>
      <c r="AG341">
        <f t="shared" si="188"/>
        <v>6740.4443825550925</v>
      </c>
      <c r="AH341">
        <f t="shared" si="189"/>
        <v>23883.204038240463</v>
      </c>
      <c r="AI341">
        <f t="shared" si="190"/>
        <v>6740.4443825550925</v>
      </c>
      <c r="AK341" t="b">
        <f t="shared" si="226"/>
        <v>1</v>
      </c>
      <c r="AL341" t="b">
        <f t="shared" si="227"/>
        <v>1</v>
      </c>
      <c r="AM341">
        <f t="shared" si="228"/>
        <v>6740.4443825550934</v>
      </c>
      <c r="AN341" t="b">
        <f t="shared" si="229"/>
        <v>1</v>
      </c>
      <c r="AO341">
        <f t="shared" si="230"/>
        <v>8.0844201017512134</v>
      </c>
      <c r="AP341">
        <f>SUM(AO342:$AO$532)</f>
        <v>2621.0115903439937</v>
      </c>
      <c r="AQ341" t="b">
        <f t="shared" si="191"/>
        <v>1</v>
      </c>
      <c r="AR341" t="b">
        <f t="shared" si="231"/>
        <v>1</v>
      </c>
      <c r="AS341" t="b">
        <f t="shared" si="232"/>
        <v>1</v>
      </c>
      <c r="AT341" t="b">
        <f t="shared" si="234"/>
        <v>1</v>
      </c>
      <c r="AU341">
        <f t="shared" si="192"/>
        <v>23883.204038240463</v>
      </c>
      <c r="AV341" t="b">
        <f t="shared" si="193"/>
        <v>1</v>
      </c>
      <c r="AW341" t="b">
        <f t="shared" si="194"/>
        <v>1</v>
      </c>
      <c r="AX341" t="b">
        <f t="shared" si="233"/>
        <v>1</v>
      </c>
    </row>
    <row r="342" spans="1:50" x14ac:dyDescent="0.35">
      <c r="A342">
        <v>290</v>
      </c>
      <c r="B342">
        <f t="shared" si="195"/>
        <v>24</v>
      </c>
      <c r="C342">
        <f t="shared" si="196"/>
        <v>54</v>
      </c>
      <c r="D342">
        <f t="shared" si="197"/>
        <v>2.1313450697948433E-3</v>
      </c>
      <c r="E342">
        <f t="shared" si="198"/>
        <v>1.7778582907368445E-4</v>
      </c>
      <c r="F342">
        <f t="shared" si="199"/>
        <v>0.04</v>
      </c>
      <c r="G342">
        <f t="shared" si="200"/>
        <v>3.3960531989175591E-3</v>
      </c>
      <c r="H342">
        <f t="shared" si="201"/>
        <v>0.02</v>
      </c>
      <c r="I342">
        <f t="shared" si="202"/>
        <v>2.042833308219469</v>
      </c>
      <c r="J342">
        <f t="shared" si="203"/>
        <v>5.0175658632689146E-5</v>
      </c>
      <c r="K342">
        <f t="shared" si="204"/>
        <v>9.5828172768829293E-4</v>
      </c>
      <c r="L342">
        <f t="shared" si="205"/>
        <v>0</v>
      </c>
      <c r="M342">
        <f t="shared" si="206"/>
        <v>0.28121684085099535</v>
      </c>
      <c r="N342">
        <f t="shared" si="207"/>
        <v>116.62</v>
      </c>
      <c r="O342">
        <f t="shared" si="208"/>
        <v>2.3324000000000003</v>
      </c>
      <c r="P342">
        <f t="shared" si="209"/>
        <v>10.214166541097345</v>
      </c>
      <c r="Q342">
        <f t="shared" si="210"/>
        <v>510.70832705486725</v>
      </c>
      <c r="R342">
        <f t="shared" si="211"/>
        <v>32.913114280435835</v>
      </c>
      <c r="S342">
        <f t="shared" si="212"/>
        <v>0.65826228560871669</v>
      </c>
      <c r="T342">
        <f t="shared" si="213"/>
        <v>2.882696198306816</v>
      </c>
      <c r="U342">
        <f t="shared" si="214"/>
        <v>50.175658632689142</v>
      </c>
      <c r="V342">
        <f t="shared" si="215"/>
        <v>2.5625126679176782E-2</v>
      </c>
      <c r="W342">
        <f t="shared" si="216"/>
        <v>-20.829127962848016</v>
      </c>
      <c r="X342">
        <f t="shared" si="217"/>
        <v>20.723533970703606</v>
      </c>
      <c r="Y342">
        <f t="shared" si="218"/>
        <v>0.99673694261856227</v>
      </c>
      <c r="Z342">
        <f t="shared" si="219"/>
        <v>0.38757965066644207</v>
      </c>
      <c r="AA342">
        <f t="shared" si="220"/>
        <v>-8.0320200569394498</v>
      </c>
      <c r="AB342">
        <f t="shared" si="221"/>
        <v>12.798214643919071</v>
      </c>
      <c r="AC342">
        <f t="shared" si="222"/>
        <v>0.25596429287838141</v>
      </c>
      <c r="AD342">
        <f t="shared" si="223"/>
        <v>1.1172743855172365</v>
      </c>
      <c r="AE342">
        <f t="shared" si="224"/>
        <v>19.447064244816307</v>
      </c>
      <c r="AF342">
        <f t="shared" si="225"/>
        <v>9.9317776465986628E-3</v>
      </c>
      <c r="AG342">
        <f t="shared" si="188"/>
        <v>6741.7873095092582</v>
      </c>
      <c r="AH342">
        <f t="shared" si="189"/>
        <v>23973.625793916945</v>
      </c>
      <c r="AI342">
        <f t="shared" si="190"/>
        <v>6741.7873095092582</v>
      </c>
      <c r="AK342" t="b">
        <f t="shared" si="226"/>
        <v>1</v>
      </c>
      <c r="AL342" t="b">
        <f t="shared" si="227"/>
        <v>1</v>
      </c>
      <c r="AM342">
        <f t="shared" si="228"/>
        <v>6741.7873095092591</v>
      </c>
      <c r="AN342" t="b">
        <f t="shared" si="229"/>
        <v>1</v>
      </c>
      <c r="AO342">
        <f t="shared" si="230"/>
        <v>8.0320200569394498</v>
      </c>
      <c r="AP342">
        <f>SUM(AO343:$AO$532)</f>
        <v>2612.9795702870542</v>
      </c>
      <c r="AQ342" t="b">
        <f t="shared" si="191"/>
        <v>1</v>
      </c>
      <c r="AR342" t="b">
        <f t="shared" si="231"/>
        <v>1</v>
      </c>
      <c r="AS342" t="b">
        <f t="shared" si="232"/>
        <v>1</v>
      </c>
      <c r="AT342" t="b">
        <f t="shared" si="234"/>
        <v>1</v>
      </c>
      <c r="AU342">
        <f t="shared" si="192"/>
        <v>23973.625793916945</v>
      </c>
      <c r="AV342" t="b">
        <f t="shared" si="193"/>
        <v>1</v>
      </c>
      <c r="AW342" t="b">
        <f t="shared" si="194"/>
        <v>1</v>
      </c>
      <c r="AX342" t="b">
        <f t="shared" si="233"/>
        <v>1</v>
      </c>
    </row>
    <row r="343" spans="1:50" x14ac:dyDescent="0.35">
      <c r="A343">
        <v>291</v>
      </c>
      <c r="B343">
        <f t="shared" si="195"/>
        <v>24</v>
      </c>
      <c r="C343">
        <f t="shared" si="196"/>
        <v>54</v>
      </c>
      <c r="D343">
        <f t="shared" si="197"/>
        <v>2.1313450697948433E-3</v>
      </c>
      <c r="E343">
        <f t="shared" si="198"/>
        <v>1.7778582907368445E-4</v>
      </c>
      <c r="F343">
        <f t="shared" si="199"/>
        <v>0.04</v>
      </c>
      <c r="G343">
        <f t="shared" si="200"/>
        <v>3.3960531989175591E-3</v>
      </c>
      <c r="H343">
        <f t="shared" si="201"/>
        <v>0.02</v>
      </c>
      <c r="I343">
        <f t="shared" si="202"/>
        <v>2.0478714862573857</v>
      </c>
      <c r="J343">
        <f t="shared" si="203"/>
        <v>4.9996369200176582E-5</v>
      </c>
      <c r="K343">
        <f t="shared" si="204"/>
        <v>9.5485756163195636E-4</v>
      </c>
      <c r="L343">
        <f t="shared" si="205"/>
        <v>0</v>
      </c>
      <c r="M343">
        <f t="shared" si="206"/>
        <v>0.28021198692016325</v>
      </c>
      <c r="N343">
        <f t="shared" si="207"/>
        <v>116.62</v>
      </c>
      <c r="O343">
        <f t="shared" si="208"/>
        <v>2.3324000000000003</v>
      </c>
      <c r="P343">
        <f t="shared" si="209"/>
        <v>10.239357431286928</v>
      </c>
      <c r="Q343">
        <f t="shared" si="210"/>
        <v>511.96787156434641</v>
      </c>
      <c r="R343">
        <f t="shared" si="211"/>
        <v>32.795507980043077</v>
      </c>
      <c r="S343">
        <f t="shared" si="212"/>
        <v>0.65591015960086152</v>
      </c>
      <c r="T343">
        <f t="shared" si="213"/>
        <v>2.8794797491706725</v>
      </c>
      <c r="U343">
        <f t="shared" si="214"/>
        <v>49.996369200176581</v>
      </c>
      <c r="V343">
        <f t="shared" si="215"/>
        <v>2.5596534725359648E-2</v>
      </c>
      <c r="W343">
        <f t="shared" si="216"/>
        <v>-20.761847663630402</v>
      </c>
      <c r="X343">
        <f t="shared" si="217"/>
        <v>20.656630983661742</v>
      </c>
      <c r="Y343">
        <f t="shared" si="218"/>
        <v>0.99673694261856227</v>
      </c>
      <c r="Z343">
        <f t="shared" si="219"/>
        <v>0.38631495602643984</v>
      </c>
      <c r="AA343">
        <f t="shared" si="220"/>
        <v>-7.9799654901076771</v>
      </c>
      <c r="AB343">
        <f t="shared" si="221"/>
        <v>12.710871526333609</v>
      </c>
      <c r="AC343">
        <f t="shared" si="222"/>
        <v>0.25421743052667217</v>
      </c>
      <c r="AD343">
        <f t="shared" si="223"/>
        <v>1.1123860926798923</v>
      </c>
      <c r="AE343">
        <f t="shared" si="224"/>
        <v>19.314345169047868</v>
      </c>
      <c r="AF343">
        <f t="shared" si="225"/>
        <v>9.8883241868565532E-3</v>
      </c>
      <c r="AG343">
        <f t="shared" si="188"/>
        <v>6743.2015358438612</v>
      </c>
      <c r="AH343">
        <f t="shared" si="189"/>
        <v>24064.643379318044</v>
      </c>
      <c r="AI343">
        <f t="shared" si="190"/>
        <v>6743.2015358438612</v>
      </c>
      <c r="AK343" t="b">
        <f t="shared" si="226"/>
        <v>1</v>
      </c>
      <c r="AL343" t="b">
        <f t="shared" si="227"/>
        <v>1</v>
      </c>
      <c r="AM343">
        <f t="shared" si="228"/>
        <v>6743.2015358438603</v>
      </c>
      <c r="AN343" t="b">
        <f t="shared" si="229"/>
        <v>1</v>
      </c>
      <c r="AO343">
        <f t="shared" si="230"/>
        <v>7.9799654901076771</v>
      </c>
      <c r="AP343">
        <f>SUM(AO344:$AO$532)</f>
        <v>2604.9996047969471</v>
      </c>
      <c r="AQ343" t="b">
        <f t="shared" si="191"/>
        <v>1</v>
      </c>
      <c r="AR343" t="b">
        <f t="shared" si="231"/>
        <v>1</v>
      </c>
      <c r="AS343" t="b">
        <f t="shared" si="232"/>
        <v>1</v>
      </c>
      <c r="AT343" t="b">
        <f t="shared" si="234"/>
        <v>1</v>
      </c>
      <c r="AU343">
        <f t="shared" si="192"/>
        <v>24064.643379318048</v>
      </c>
      <c r="AV343" t="b">
        <f t="shared" si="193"/>
        <v>1</v>
      </c>
      <c r="AW343" t="b">
        <f t="shared" si="194"/>
        <v>1</v>
      </c>
      <c r="AX343" t="b">
        <f t="shared" si="233"/>
        <v>1</v>
      </c>
    </row>
    <row r="344" spans="1:50" x14ac:dyDescent="0.35">
      <c r="A344">
        <v>292</v>
      </c>
      <c r="B344">
        <f t="shared" si="195"/>
        <v>24</v>
      </c>
      <c r="C344">
        <f t="shared" si="196"/>
        <v>54</v>
      </c>
      <c r="D344">
        <f t="shared" si="197"/>
        <v>2.1313450697948433E-3</v>
      </c>
      <c r="E344">
        <f t="shared" si="198"/>
        <v>1.7778582907368445E-4</v>
      </c>
      <c r="F344">
        <f t="shared" si="199"/>
        <v>0.04</v>
      </c>
      <c r="G344">
        <f t="shared" si="200"/>
        <v>3.3960531989175591E-3</v>
      </c>
      <c r="H344">
        <f t="shared" si="201"/>
        <v>0.02</v>
      </c>
      <c r="I344">
        <f t="shared" si="202"/>
        <v>2.0529220898015041</v>
      </c>
      <c r="J344">
        <f t="shared" si="203"/>
        <v>4.9817720410985648E-5</v>
      </c>
      <c r="K344">
        <f t="shared" si="204"/>
        <v>9.5144563092650124E-4</v>
      </c>
      <c r="L344">
        <f t="shared" si="205"/>
        <v>0</v>
      </c>
      <c r="M344">
        <f t="shared" si="206"/>
        <v>0.27921072356882576</v>
      </c>
      <c r="N344">
        <f t="shared" si="207"/>
        <v>116.62</v>
      </c>
      <c r="O344">
        <f t="shared" si="208"/>
        <v>2.3324000000000003</v>
      </c>
      <c r="P344">
        <f t="shared" si="209"/>
        <v>10.26461044900752</v>
      </c>
      <c r="Q344">
        <f t="shared" si="210"/>
        <v>513.23052245037604</v>
      </c>
      <c r="R344">
        <f t="shared" si="211"/>
        <v>32.678321914629436</v>
      </c>
      <c r="S344">
        <f t="shared" si="212"/>
        <v>0.65356643829258876</v>
      </c>
      <c r="T344">
        <f t="shared" si="213"/>
        <v>2.8762668888778662</v>
      </c>
      <c r="U344">
        <f t="shared" si="214"/>
        <v>49.81772041098565</v>
      </c>
      <c r="V344">
        <f t="shared" si="215"/>
        <v>2.5567974673816926E-2</v>
      </c>
      <c r="W344">
        <f t="shared" si="216"/>
        <v>-20.694799798200481</v>
      </c>
      <c r="X344">
        <f t="shared" si="217"/>
        <v>20.589959082182411</v>
      </c>
      <c r="Y344">
        <f t="shared" si="218"/>
        <v>0.99673694261856227</v>
      </c>
      <c r="Z344">
        <f t="shared" si="219"/>
        <v>0.385054388157618</v>
      </c>
      <c r="AA344">
        <f t="shared" si="220"/>
        <v>-7.9282540965801367</v>
      </c>
      <c r="AB344">
        <f t="shared" si="221"/>
        <v>12.624124493467916</v>
      </c>
      <c r="AC344">
        <f t="shared" si="222"/>
        <v>0.25248248986935834</v>
      </c>
      <c r="AD344">
        <f t="shared" si="223"/>
        <v>1.1075191870748822</v>
      </c>
      <c r="AE344">
        <f t="shared" si="224"/>
        <v>19.182531852259359</v>
      </c>
      <c r="AF344">
        <f t="shared" si="225"/>
        <v>9.8450608444560495E-3</v>
      </c>
      <c r="AG344">
        <f t="shared" si="188"/>
        <v>6744.6870638889559</v>
      </c>
      <c r="AH344">
        <f t="shared" si="189"/>
        <v>24156.260825800207</v>
      </c>
      <c r="AI344">
        <f t="shared" si="190"/>
        <v>6744.6870638889559</v>
      </c>
      <c r="AK344" t="b">
        <f t="shared" si="226"/>
        <v>1</v>
      </c>
      <c r="AL344" t="b">
        <f t="shared" si="227"/>
        <v>1</v>
      </c>
      <c r="AM344">
        <f t="shared" si="228"/>
        <v>6744.6870638889559</v>
      </c>
      <c r="AN344" t="b">
        <f t="shared" si="229"/>
        <v>1</v>
      </c>
      <c r="AO344">
        <f t="shared" si="230"/>
        <v>7.9282540965801367</v>
      </c>
      <c r="AP344">
        <f>SUM(AO345:$AO$532)</f>
        <v>2597.0713507003666</v>
      </c>
      <c r="AQ344" t="b">
        <f t="shared" si="191"/>
        <v>1</v>
      </c>
      <c r="AR344" t="b">
        <f t="shared" si="231"/>
        <v>1</v>
      </c>
      <c r="AS344" t="b">
        <f t="shared" si="232"/>
        <v>1</v>
      </c>
      <c r="AT344" t="b">
        <f t="shared" si="234"/>
        <v>1</v>
      </c>
      <c r="AU344">
        <f t="shared" si="192"/>
        <v>24156.260825800211</v>
      </c>
      <c r="AV344" t="b">
        <f t="shared" si="193"/>
        <v>1</v>
      </c>
      <c r="AW344" t="b">
        <f t="shared" si="194"/>
        <v>1</v>
      </c>
      <c r="AX344" t="b">
        <f t="shared" si="233"/>
        <v>1</v>
      </c>
    </row>
    <row r="345" spans="1:50" x14ac:dyDescent="0.35">
      <c r="A345">
        <v>293</v>
      </c>
      <c r="B345">
        <f t="shared" si="195"/>
        <v>24</v>
      </c>
      <c r="C345">
        <f t="shared" si="196"/>
        <v>54</v>
      </c>
      <c r="D345">
        <f t="shared" si="197"/>
        <v>2.1313450697948433E-3</v>
      </c>
      <c r="E345">
        <f t="shared" si="198"/>
        <v>1.7778582907368445E-4</v>
      </c>
      <c r="F345">
        <f t="shared" si="199"/>
        <v>0.04</v>
      </c>
      <c r="G345">
        <f t="shared" si="200"/>
        <v>3.3960531989175591E-3</v>
      </c>
      <c r="H345">
        <f t="shared" si="201"/>
        <v>0.02</v>
      </c>
      <c r="I345">
        <f t="shared" si="202"/>
        <v>2.057985149496476</v>
      </c>
      <c r="J345">
        <f t="shared" si="203"/>
        <v>4.9639709975947015E-5</v>
      </c>
      <c r="K345">
        <f t="shared" si="204"/>
        <v>9.4804589185213978E-4</v>
      </c>
      <c r="L345">
        <f t="shared" si="205"/>
        <v>0</v>
      </c>
      <c r="M345">
        <f t="shared" si="206"/>
        <v>0.27821303796699764</v>
      </c>
      <c r="N345">
        <f t="shared" si="207"/>
        <v>116.62</v>
      </c>
      <c r="O345">
        <f t="shared" si="208"/>
        <v>2.3324000000000003</v>
      </c>
      <c r="P345">
        <f t="shared" si="209"/>
        <v>10.28992574748238</v>
      </c>
      <c r="Q345">
        <f t="shared" si="210"/>
        <v>514.49628737411899</v>
      </c>
      <c r="R345">
        <f t="shared" si="211"/>
        <v>32.561554582596465</v>
      </c>
      <c r="S345">
        <f t="shared" si="212"/>
        <v>0.65123109165192927</v>
      </c>
      <c r="T345">
        <f t="shared" si="213"/>
        <v>2.8730576134240455</v>
      </c>
      <c r="U345">
        <f t="shared" si="214"/>
        <v>49.639709975947014</v>
      </c>
      <c r="V345">
        <f t="shared" si="215"/>
        <v>2.5539446488952757E-2</v>
      </c>
      <c r="W345">
        <f t="shared" si="216"/>
        <v>-20.627983544915477</v>
      </c>
      <c r="X345">
        <f t="shared" si="217"/>
        <v>20.523517449440341</v>
      </c>
      <c r="Y345">
        <f t="shared" si="218"/>
        <v>0.99673694261856227</v>
      </c>
      <c r="Z345">
        <f t="shared" si="219"/>
        <v>0.38379793359408526</v>
      </c>
      <c r="AA345">
        <f t="shared" si="220"/>
        <v>-7.8768835871773533</v>
      </c>
      <c r="AB345">
        <f t="shared" si="221"/>
        <v>12.537969477262564</v>
      </c>
      <c r="AC345">
        <f t="shared" si="222"/>
        <v>0.25075938954525129</v>
      </c>
      <c r="AD345">
        <f t="shared" si="223"/>
        <v>1.102673575128903</v>
      </c>
      <c r="AE345">
        <f t="shared" si="224"/>
        <v>19.051618112978165</v>
      </c>
      <c r="AF345">
        <f t="shared" si="225"/>
        <v>9.801986787596785E-3</v>
      </c>
      <c r="AG345">
        <f t="shared" si="188"/>
        <v>6746.243896799052</v>
      </c>
      <c r="AH345">
        <f t="shared" si="189"/>
        <v>24248.482192266307</v>
      </c>
      <c r="AI345">
        <f t="shared" si="190"/>
        <v>6746.243896799052</v>
      </c>
      <c r="AK345" t="b">
        <f t="shared" si="226"/>
        <v>1</v>
      </c>
      <c r="AL345" t="b">
        <f t="shared" si="227"/>
        <v>1</v>
      </c>
      <c r="AM345">
        <f t="shared" si="228"/>
        <v>6746.2438967990511</v>
      </c>
      <c r="AN345" t="b">
        <f t="shared" si="229"/>
        <v>1</v>
      </c>
      <c r="AO345">
        <f t="shared" si="230"/>
        <v>7.8768835871773533</v>
      </c>
      <c r="AP345">
        <f>SUM(AO346:$AO$532)</f>
        <v>2589.1944671131887</v>
      </c>
      <c r="AQ345" t="b">
        <f t="shared" si="191"/>
        <v>1</v>
      </c>
      <c r="AR345" t="b">
        <f t="shared" si="231"/>
        <v>1</v>
      </c>
      <c r="AS345" t="b">
        <f t="shared" si="232"/>
        <v>1</v>
      </c>
      <c r="AT345" t="b">
        <f t="shared" si="234"/>
        <v>1</v>
      </c>
      <c r="AU345">
        <f t="shared" si="192"/>
        <v>24248.482192266307</v>
      </c>
      <c r="AV345" t="b">
        <f t="shared" si="193"/>
        <v>1</v>
      </c>
      <c r="AW345" t="b">
        <f t="shared" si="194"/>
        <v>1</v>
      </c>
      <c r="AX345" t="b">
        <f t="shared" si="233"/>
        <v>1</v>
      </c>
    </row>
    <row r="346" spans="1:50" x14ac:dyDescent="0.35">
      <c r="A346">
        <v>294</v>
      </c>
      <c r="B346">
        <f t="shared" si="195"/>
        <v>24</v>
      </c>
      <c r="C346">
        <f t="shared" si="196"/>
        <v>54</v>
      </c>
      <c r="D346">
        <f t="shared" si="197"/>
        <v>2.1313450697948433E-3</v>
      </c>
      <c r="E346">
        <f t="shared" si="198"/>
        <v>1.7778582907368445E-4</v>
      </c>
      <c r="F346">
        <f t="shared" si="199"/>
        <v>0.04</v>
      </c>
      <c r="G346">
        <f t="shared" si="200"/>
        <v>3.3960531989175591E-3</v>
      </c>
      <c r="H346">
        <f t="shared" si="201"/>
        <v>0.02</v>
      </c>
      <c r="I346">
        <f t="shared" si="202"/>
        <v>2.0630606960625295</v>
      </c>
      <c r="J346">
        <f t="shared" si="203"/>
        <v>4.9462335614071129E-5</v>
      </c>
      <c r="K346">
        <f t="shared" si="204"/>
        <v>9.4465830084530648E-4</v>
      </c>
      <c r="L346">
        <f t="shared" si="205"/>
        <v>0</v>
      </c>
      <c r="M346">
        <f t="shared" si="206"/>
        <v>0.27721891733053827</v>
      </c>
      <c r="N346">
        <f t="shared" si="207"/>
        <v>116.62</v>
      </c>
      <c r="O346">
        <f t="shared" si="208"/>
        <v>2.3324000000000003</v>
      </c>
      <c r="P346">
        <f t="shared" si="209"/>
        <v>10.315303480312647</v>
      </c>
      <c r="Q346">
        <f t="shared" si="210"/>
        <v>515.7651740156324</v>
      </c>
      <c r="R346">
        <f t="shared" si="211"/>
        <v>32.445204487711266</v>
      </c>
      <c r="S346">
        <f t="shared" si="212"/>
        <v>0.64890408975422531</v>
      </c>
      <c r="T346">
        <f t="shared" si="213"/>
        <v>2.8698519188093252</v>
      </c>
      <c r="U346">
        <f t="shared" si="214"/>
        <v>49.462335614071129</v>
      </c>
      <c r="V346">
        <f t="shared" si="215"/>
        <v>2.5510950135211007E-2</v>
      </c>
      <c r="W346">
        <f t="shared" si="216"/>
        <v>-20.561398085058624</v>
      </c>
      <c r="X346">
        <f t="shared" si="217"/>
        <v>20.45730527151909</v>
      </c>
      <c r="Y346">
        <f t="shared" si="218"/>
        <v>0.99673694261856227</v>
      </c>
      <c r="Z346">
        <f t="shared" si="219"/>
        <v>0.38254557891389057</v>
      </c>
      <c r="AA346">
        <f t="shared" si="220"/>
        <v>-7.8258516881114577</v>
      </c>
      <c r="AB346">
        <f t="shared" si="221"/>
        <v>12.452402437421126</v>
      </c>
      <c r="AC346">
        <f t="shared" si="222"/>
        <v>0.24904804874842251</v>
      </c>
      <c r="AD346">
        <f t="shared" si="223"/>
        <v>1.097849163678053</v>
      </c>
      <c r="AE346">
        <f t="shared" si="224"/>
        <v>18.921597811917987</v>
      </c>
      <c r="AF346">
        <f t="shared" si="225"/>
        <v>9.759101188117689E-3</v>
      </c>
      <c r="AG346">
        <f t="shared" si="188"/>
        <v>6747.8720385529014</v>
      </c>
      <c r="AH346">
        <f t="shared" si="189"/>
        <v>24341.311565354561</v>
      </c>
      <c r="AI346">
        <f t="shared" si="190"/>
        <v>6747.8720385529014</v>
      </c>
      <c r="AK346" t="b">
        <f t="shared" si="226"/>
        <v>1</v>
      </c>
      <c r="AL346" t="b">
        <f t="shared" si="227"/>
        <v>1</v>
      </c>
      <c r="AM346">
        <f t="shared" si="228"/>
        <v>6747.8720385529014</v>
      </c>
      <c r="AN346" t="b">
        <f t="shared" si="229"/>
        <v>1</v>
      </c>
      <c r="AO346">
        <f t="shared" si="230"/>
        <v>7.8258516881114577</v>
      </c>
      <c r="AP346">
        <f>SUM(AO347:$AO$532)</f>
        <v>2581.3686154250772</v>
      </c>
      <c r="AQ346" t="b">
        <f t="shared" si="191"/>
        <v>1</v>
      </c>
      <c r="AR346" t="b">
        <f t="shared" si="231"/>
        <v>1</v>
      </c>
      <c r="AS346" t="b">
        <f t="shared" si="232"/>
        <v>1</v>
      </c>
      <c r="AT346" t="b">
        <f t="shared" si="234"/>
        <v>1</v>
      </c>
      <c r="AU346">
        <f t="shared" si="192"/>
        <v>24341.311565354565</v>
      </c>
      <c r="AV346" t="b">
        <f t="shared" si="193"/>
        <v>1</v>
      </c>
      <c r="AW346" t="b">
        <f t="shared" si="194"/>
        <v>1</v>
      </c>
      <c r="AX346" t="b">
        <f t="shared" si="233"/>
        <v>1</v>
      </c>
    </row>
    <row r="347" spans="1:50" x14ac:dyDescent="0.35">
      <c r="A347">
        <v>295</v>
      </c>
      <c r="B347">
        <f t="shared" si="195"/>
        <v>24</v>
      </c>
      <c r="C347">
        <f t="shared" si="196"/>
        <v>54</v>
      </c>
      <c r="D347">
        <f t="shared" si="197"/>
        <v>2.1313450697948433E-3</v>
      </c>
      <c r="E347">
        <f t="shared" si="198"/>
        <v>1.7778582907368445E-4</v>
      </c>
      <c r="F347">
        <f t="shared" si="199"/>
        <v>0.04</v>
      </c>
      <c r="G347">
        <f t="shared" si="200"/>
        <v>3.3960531989175591E-3</v>
      </c>
      <c r="H347">
        <f t="shared" si="201"/>
        <v>0.02</v>
      </c>
      <c r="I347">
        <f t="shared" si="202"/>
        <v>2.0681487602956561</v>
      </c>
      <c r="J347">
        <f t="shared" si="203"/>
        <v>4.9285595052518937E-5</v>
      </c>
      <c r="K347">
        <f t="shared" si="204"/>
        <v>9.4128281449809819E-4</v>
      </c>
      <c r="L347">
        <f t="shared" si="205"/>
        <v>0</v>
      </c>
      <c r="M347">
        <f t="shared" si="206"/>
        <v>0.27622834892098763</v>
      </c>
      <c r="N347">
        <f t="shared" si="207"/>
        <v>116.62</v>
      </c>
      <c r="O347">
        <f t="shared" si="208"/>
        <v>2.3324000000000003</v>
      </c>
      <c r="P347">
        <f t="shared" si="209"/>
        <v>10.340743801478281</v>
      </c>
      <c r="Q347">
        <f t="shared" si="210"/>
        <v>517.03719007391408</v>
      </c>
      <c r="R347">
        <f t="shared" si="211"/>
        <v>32.329270139087377</v>
      </c>
      <c r="S347">
        <f t="shared" si="212"/>
        <v>0.64658540278174759</v>
      </c>
      <c r="T347">
        <f t="shared" si="213"/>
        <v>2.8666498010382835</v>
      </c>
      <c r="U347">
        <f t="shared" si="214"/>
        <v>49.285595052518936</v>
      </c>
      <c r="V347">
        <f t="shared" si="215"/>
        <v>2.5482485577075192E-2</v>
      </c>
      <c r="W347">
        <f t="shared" si="216"/>
        <v>-20.495042602828665</v>
      </c>
      <c r="X347">
        <f t="shared" si="217"/>
        <v>20.391321737400556</v>
      </c>
      <c r="Y347">
        <f t="shared" si="218"/>
        <v>0.99673694261856227</v>
      </c>
      <c r="Z347">
        <f t="shared" si="219"/>
        <v>0.38129731073887924</v>
      </c>
      <c r="AA347">
        <f t="shared" si="220"/>
        <v>-7.775156140882082</v>
      </c>
      <c r="AB347">
        <f t="shared" si="221"/>
        <v>12.367419361220737</v>
      </c>
      <c r="AC347">
        <f t="shared" si="222"/>
        <v>0.24734838722441474</v>
      </c>
      <c r="AD347">
        <f t="shared" si="223"/>
        <v>1.0930458599660406</v>
      </c>
      <c r="AE347">
        <f t="shared" si="224"/>
        <v>18.79246485169088</v>
      </c>
      <c r="AF347">
        <f t="shared" si="225"/>
        <v>9.7164032214810472E-3</v>
      </c>
      <c r="AG347">
        <f t="shared" si="188"/>
        <v>6749.5714939533</v>
      </c>
      <c r="AH347">
        <f t="shared" si="189"/>
        <v>24434.753059628747</v>
      </c>
      <c r="AI347">
        <f t="shared" si="190"/>
        <v>6749.5714939533</v>
      </c>
      <c r="AK347" t="b">
        <f t="shared" si="226"/>
        <v>1</v>
      </c>
      <c r="AL347" t="b">
        <f t="shared" si="227"/>
        <v>1</v>
      </c>
      <c r="AM347">
        <f t="shared" si="228"/>
        <v>6749.5714939532991</v>
      </c>
      <c r="AN347" t="b">
        <f t="shared" si="229"/>
        <v>1</v>
      </c>
      <c r="AO347">
        <f t="shared" si="230"/>
        <v>7.775156140882082</v>
      </c>
      <c r="AP347">
        <f>SUM(AO348:$AO$532)</f>
        <v>2573.593459284195</v>
      </c>
      <c r="AQ347" t="b">
        <f t="shared" si="191"/>
        <v>1</v>
      </c>
      <c r="AR347" t="b">
        <f t="shared" si="231"/>
        <v>1</v>
      </c>
      <c r="AS347" t="b">
        <f t="shared" si="232"/>
        <v>1</v>
      </c>
      <c r="AT347" t="b">
        <f t="shared" si="234"/>
        <v>1</v>
      </c>
      <c r="AU347">
        <f t="shared" si="192"/>
        <v>24434.753059628754</v>
      </c>
      <c r="AV347" t="b">
        <f t="shared" si="193"/>
        <v>1</v>
      </c>
      <c r="AW347" t="b">
        <f t="shared" si="194"/>
        <v>1</v>
      </c>
      <c r="AX347" t="b">
        <f t="shared" si="233"/>
        <v>1</v>
      </c>
    </row>
    <row r="348" spans="1:50" x14ac:dyDescent="0.35">
      <c r="A348">
        <v>296</v>
      </c>
      <c r="B348">
        <f t="shared" si="195"/>
        <v>24</v>
      </c>
      <c r="C348">
        <f t="shared" si="196"/>
        <v>54</v>
      </c>
      <c r="D348">
        <f t="shared" si="197"/>
        <v>2.1313450697948433E-3</v>
      </c>
      <c r="E348">
        <f t="shared" si="198"/>
        <v>1.7778582907368445E-4</v>
      </c>
      <c r="F348">
        <f t="shared" si="199"/>
        <v>0.04</v>
      </c>
      <c r="G348">
        <f t="shared" si="200"/>
        <v>3.3960531989175591E-3</v>
      </c>
      <c r="H348">
        <f t="shared" si="201"/>
        <v>0.02</v>
      </c>
      <c r="I348">
        <f t="shared" si="202"/>
        <v>2.0732493730678003</v>
      </c>
      <c r="J348">
        <f t="shared" si="203"/>
        <v>4.9109486026572775E-5</v>
      </c>
      <c r="K348">
        <f t="shared" si="204"/>
        <v>9.3791938955771785E-4</v>
      </c>
      <c r="L348">
        <f t="shared" si="205"/>
        <v>0</v>
      </c>
      <c r="M348">
        <f t="shared" si="206"/>
        <v>0.2752413200454033</v>
      </c>
      <c r="N348">
        <f t="shared" si="207"/>
        <v>116.62</v>
      </c>
      <c r="O348">
        <f t="shared" si="208"/>
        <v>2.3324000000000003</v>
      </c>
      <c r="P348">
        <f t="shared" si="209"/>
        <v>10.366246865339001</v>
      </c>
      <c r="Q348">
        <f t="shared" si="210"/>
        <v>518.31234326695005</v>
      </c>
      <c r="R348">
        <f t="shared" si="211"/>
        <v>32.213750051165576</v>
      </c>
      <c r="S348">
        <f t="shared" si="212"/>
        <v>0.64427500102331148</v>
      </c>
      <c r="T348">
        <f t="shared" si="213"/>
        <v>2.8634512561199559</v>
      </c>
      <c r="U348">
        <f t="shared" si="214"/>
        <v>49.109486026572775</v>
      </c>
      <c r="V348">
        <f t="shared" si="215"/>
        <v>2.5454052779068474E-2</v>
      </c>
      <c r="W348">
        <f t="shared" si="216"/>
        <v>-20.428916285329532</v>
      </c>
      <c r="X348">
        <f t="shared" si="217"/>
        <v>20.325566038954747</v>
      </c>
      <c r="Y348">
        <f t="shared" si="218"/>
        <v>0.99673694261856227</v>
      </c>
      <c r="Z348">
        <f t="shared" si="219"/>
        <v>0.38005311573455036</v>
      </c>
      <c r="AA348">
        <f t="shared" si="220"/>
        <v>-7.7247947021731136</v>
      </c>
      <c r="AB348">
        <f t="shared" si="221"/>
        <v>12.283016263323868</v>
      </c>
      <c r="AC348">
        <f t="shared" si="222"/>
        <v>0.24566032526647733</v>
      </c>
      <c r="AD348">
        <f t="shared" si="223"/>
        <v>1.0882635716424012</v>
      </c>
      <c r="AE348">
        <f t="shared" si="224"/>
        <v>18.664213176521347</v>
      </c>
      <c r="AF348">
        <f t="shared" si="225"/>
        <v>9.6738920667566643E-3</v>
      </c>
      <c r="AG348">
        <f t="shared" si="188"/>
        <v>6751.3422686268959</v>
      </c>
      <c r="AH348">
        <f t="shared" si="189"/>
        <v>24528.810817769681</v>
      </c>
      <c r="AI348">
        <f t="shared" si="190"/>
        <v>6751.3422686268959</v>
      </c>
      <c r="AK348" t="b">
        <f t="shared" si="226"/>
        <v>1</v>
      </c>
      <c r="AL348" t="b">
        <f t="shared" si="227"/>
        <v>1</v>
      </c>
      <c r="AM348">
        <f t="shared" si="228"/>
        <v>6751.3422686268941</v>
      </c>
      <c r="AN348" t="b">
        <f t="shared" si="229"/>
        <v>1</v>
      </c>
      <c r="AO348">
        <f t="shared" si="230"/>
        <v>7.7247947021731136</v>
      </c>
      <c r="AP348">
        <f>SUM(AO349:$AO$532)</f>
        <v>2565.8686645820221</v>
      </c>
      <c r="AQ348" t="b">
        <f t="shared" si="191"/>
        <v>1</v>
      </c>
      <c r="AR348" t="b">
        <f t="shared" si="231"/>
        <v>1</v>
      </c>
      <c r="AS348" t="b">
        <f t="shared" si="232"/>
        <v>1</v>
      </c>
      <c r="AT348" t="b">
        <f t="shared" si="234"/>
        <v>1</v>
      </c>
      <c r="AU348">
        <f t="shared" si="192"/>
        <v>24528.810817769685</v>
      </c>
      <c r="AV348" t="b">
        <f t="shared" si="193"/>
        <v>1</v>
      </c>
      <c r="AW348" t="b">
        <f t="shared" si="194"/>
        <v>1</v>
      </c>
      <c r="AX348" t="b">
        <f t="shared" si="233"/>
        <v>1</v>
      </c>
    </row>
    <row r="349" spans="1:50" x14ac:dyDescent="0.35">
      <c r="A349">
        <v>297</v>
      </c>
      <c r="B349">
        <f t="shared" si="195"/>
        <v>24</v>
      </c>
      <c r="C349">
        <f t="shared" si="196"/>
        <v>54</v>
      </c>
      <c r="D349">
        <f t="shared" si="197"/>
        <v>2.1313450697948433E-3</v>
      </c>
      <c r="E349">
        <f t="shared" si="198"/>
        <v>1.7778582907368445E-4</v>
      </c>
      <c r="F349">
        <f t="shared" si="199"/>
        <v>0.04</v>
      </c>
      <c r="G349">
        <f t="shared" si="200"/>
        <v>3.3960531989175591E-3</v>
      </c>
      <c r="H349">
        <f t="shared" si="201"/>
        <v>0.02</v>
      </c>
      <c r="I349">
        <f t="shared" si="202"/>
        <v>2.0783625653270454</v>
      </c>
      <c r="J349">
        <f t="shared" si="203"/>
        <v>4.893400627960735E-5</v>
      </c>
      <c r="K349">
        <f t="shared" si="204"/>
        <v>9.3456798292592194E-4</v>
      </c>
      <c r="L349">
        <f t="shared" si="205"/>
        <v>0</v>
      </c>
      <c r="M349">
        <f t="shared" si="206"/>
        <v>0.27425781805619781</v>
      </c>
      <c r="N349">
        <f t="shared" si="207"/>
        <v>116.62</v>
      </c>
      <c r="O349">
        <f t="shared" si="208"/>
        <v>2.3324000000000003</v>
      </c>
      <c r="P349">
        <f t="shared" si="209"/>
        <v>10.391812826635228</v>
      </c>
      <c r="Q349">
        <f t="shared" si="210"/>
        <v>519.59064133176139</v>
      </c>
      <c r="R349">
        <f t="shared" si="211"/>
        <v>32.098642743694931</v>
      </c>
      <c r="S349">
        <f t="shared" si="212"/>
        <v>0.64197285487389866</v>
      </c>
      <c r="T349">
        <f t="shared" si="213"/>
        <v>2.8602562800678339</v>
      </c>
      <c r="U349">
        <f t="shared" si="214"/>
        <v>48.934006279607352</v>
      </c>
      <c r="V349">
        <f t="shared" si="215"/>
        <v>2.5425651705753623E-2</v>
      </c>
      <c r="W349">
        <f t="shared" si="216"/>
        <v>-20.363018322559906</v>
      </c>
      <c r="X349">
        <f t="shared" si="217"/>
        <v>20.260037370929378</v>
      </c>
      <c r="Y349">
        <f t="shared" si="218"/>
        <v>0.99673694261856227</v>
      </c>
      <c r="Z349">
        <f t="shared" si="219"/>
        <v>0.37881298060991436</v>
      </c>
      <c r="AA349">
        <f t="shared" si="220"/>
        <v>-7.6747651437500117</v>
      </c>
      <c r="AB349">
        <f t="shared" si="221"/>
        <v>12.199189185591475</v>
      </c>
      <c r="AC349">
        <f t="shared" si="222"/>
        <v>0.24398378371182952</v>
      </c>
      <c r="AD349">
        <f t="shared" si="223"/>
        <v>1.0835022067607221</v>
      </c>
      <c r="AE349">
        <f t="shared" si="224"/>
        <v>18.536836771962328</v>
      </c>
      <c r="AF349">
        <f t="shared" si="225"/>
        <v>9.631566906606083E-3</v>
      </c>
      <c r="AG349">
        <f t="shared" si="188"/>
        <v>6753.1843690240121</v>
      </c>
      <c r="AH349">
        <f t="shared" si="189"/>
        <v>24623.489010768059</v>
      </c>
      <c r="AI349">
        <f t="shared" si="190"/>
        <v>6753.1843690240121</v>
      </c>
      <c r="AK349" t="b">
        <f t="shared" si="226"/>
        <v>1</v>
      </c>
      <c r="AL349" t="b">
        <f t="shared" si="227"/>
        <v>1</v>
      </c>
      <c r="AM349">
        <f t="shared" si="228"/>
        <v>6753.1843690240121</v>
      </c>
      <c r="AN349" t="b">
        <f t="shared" si="229"/>
        <v>1</v>
      </c>
      <c r="AO349">
        <f t="shared" si="230"/>
        <v>7.6747651437500117</v>
      </c>
      <c r="AP349">
        <f>SUM(AO350:$AO$532)</f>
        <v>2558.1938994382722</v>
      </c>
      <c r="AQ349" t="b">
        <f t="shared" si="191"/>
        <v>1</v>
      </c>
      <c r="AR349" t="b">
        <f t="shared" si="231"/>
        <v>1</v>
      </c>
      <c r="AS349" t="b">
        <f t="shared" si="232"/>
        <v>1</v>
      </c>
      <c r="AT349" t="b">
        <f t="shared" si="234"/>
        <v>1</v>
      </c>
      <c r="AU349">
        <f t="shared" si="192"/>
        <v>24623.489010768055</v>
      </c>
      <c r="AV349" t="b">
        <f t="shared" si="193"/>
        <v>1</v>
      </c>
      <c r="AW349" t="b">
        <f t="shared" si="194"/>
        <v>1</v>
      </c>
      <c r="AX349" t="b">
        <f t="shared" si="233"/>
        <v>1</v>
      </c>
    </row>
    <row r="350" spans="1:50" x14ac:dyDescent="0.35">
      <c r="A350">
        <v>298</v>
      </c>
      <c r="B350">
        <f t="shared" si="195"/>
        <v>24</v>
      </c>
      <c r="C350">
        <f t="shared" si="196"/>
        <v>54</v>
      </c>
      <c r="D350">
        <f t="shared" si="197"/>
        <v>2.1313450697948433E-3</v>
      </c>
      <c r="E350">
        <f t="shared" si="198"/>
        <v>1.7778582907368445E-4</v>
      </c>
      <c r="F350">
        <f t="shared" si="199"/>
        <v>0.04</v>
      </c>
      <c r="G350">
        <f t="shared" si="200"/>
        <v>3.3960531989175591E-3</v>
      </c>
      <c r="H350">
        <f t="shared" si="201"/>
        <v>0.02</v>
      </c>
      <c r="I350">
        <f t="shared" si="202"/>
        <v>2.0834883680977985</v>
      </c>
      <c r="J350">
        <f t="shared" si="203"/>
        <v>4.8759153563060832E-5</v>
      </c>
      <c r="K350">
        <f t="shared" si="204"/>
        <v>9.3122855165846618E-4</v>
      </c>
      <c r="L350">
        <f t="shared" si="205"/>
        <v>0</v>
      </c>
      <c r="M350">
        <f t="shared" si="206"/>
        <v>0.2732778303509763</v>
      </c>
      <c r="N350">
        <f t="shared" si="207"/>
        <v>116.62</v>
      </c>
      <c r="O350">
        <f t="shared" si="208"/>
        <v>2.3324000000000003</v>
      </c>
      <c r="P350">
        <f t="shared" si="209"/>
        <v>10.417441840488992</v>
      </c>
      <c r="Q350">
        <f t="shared" si="210"/>
        <v>520.87209202444967</v>
      </c>
      <c r="R350">
        <f t="shared" si="211"/>
        <v>31.98394674171379</v>
      </c>
      <c r="S350">
        <f t="shared" si="212"/>
        <v>0.63967893483427585</v>
      </c>
      <c r="T350">
        <f t="shared" si="213"/>
        <v>2.8570648688998523</v>
      </c>
      <c r="U350">
        <f t="shared" si="214"/>
        <v>48.759153563060835</v>
      </c>
      <c r="V350">
        <f t="shared" si="215"/>
        <v>2.5397282321732894E-2</v>
      </c>
      <c r="W350">
        <f t="shared" si="216"/>
        <v>-20.297347907402905</v>
      </c>
      <c r="X350">
        <f t="shared" si="217"/>
        <v>20.194734930939632</v>
      </c>
      <c r="Y350">
        <f t="shared" si="218"/>
        <v>0.99673694261856227</v>
      </c>
      <c r="Z350">
        <f t="shared" si="219"/>
        <v>0.37757689211735074</v>
      </c>
      <c r="AA350">
        <f t="shared" si="220"/>
        <v>-7.6250652523578868</v>
      </c>
      <c r="AB350">
        <f t="shared" si="221"/>
        <v>12.11593419689736</v>
      </c>
      <c r="AC350">
        <f t="shared" si="222"/>
        <v>0.2423186839379472</v>
      </c>
      <c r="AD350">
        <f t="shared" si="223"/>
        <v>1.0787616737768724</v>
      </c>
      <c r="AE350">
        <f t="shared" si="224"/>
        <v>18.410329664613158</v>
      </c>
      <c r="AF350">
        <f t="shared" si="225"/>
        <v>9.5894269272668396E-3</v>
      </c>
      <c r="AG350">
        <f t="shared" si="188"/>
        <v>6755.0978024184706</v>
      </c>
      <c r="AH350">
        <f t="shared" si="189"/>
        <v>24718.791838118592</v>
      </c>
      <c r="AI350">
        <f t="shared" si="190"/>
        <v>6755.0978024184706</v>
      </c>
      <c r="AK350" t="b">
        <f t="shared" si="226"/>
        <v>1</v>
      </c>
      <c r="AL350" t="b">
        <f t="shared" si="227"/>
        <v>1</v>
      </c>
      <c r="AM350">
        <f t="shared" si="228"/>
        <v>6755.0978024184697</v>
      </c>
      <c r="AN350" t="b">
        <f t="shared" si="229"/>
        <v>1</v>
      </c>
      <c r="AO350">
        <f t="shared" si="230"/>
        <v>7.6250652523578868</v>
      </c>
      <c r="AP350">
        <f>SUM(AO351:$AO$532)</f>
        <v>2550.5688341859141</v>
      </c>
      <c r="AQ350" t="b">
        <f t="shared" si="191"/>
        <v>1</v>
      </c>
      <c r="AR350" t="b">
        <f t="shared" si="231"/>
        <v>1</v>
      </c>
      <c r="AS350" t="b">
        <f t="shared" si="232"/>
        <v>1</v>
      </c>
      <c r="AT350" t="b">
        <f t="shared" si="234"/>
        <v>1</v>
      </c>
      <c r="AU350">
        <f t="shared" si="192"/>
        <v>24718.791838118592</v>
      </c>
      <c r="AV350" t="b">
        <f t="shared" si="193"/>
        <v>1</v>
      </c>
      <c r="AW350" t="b">
        <f t="shared" si="194"/>
        <v>1</v>
      </c>
      <c r="AX350" t="b">
        <f t="shared" si="233"/>
        <v>1</v>
      </c>
    </row>
    <row r="351" spans="1:50" x14ac:dyDescent="0.35">
      <c r="A351">
        <v>299</v>
      </c>
      <c r="B351">
        <f t="shared" si="195"/>
        <v>24</v>
      </c>
      <c r="C351">
        <f t="shared" si="196"/>
        <v>54</v>
      </c>
      <c r="D351">
        <f t="shared" si="197"/>
        <v>2.1313450697948433E-3</v>
      </c>
      <c r="E351">
        <f t="shared" si="198"/>
        <v>1.7778582907368445E-4</v>
      </c>
      <c r="F351">
        <f t="shared" si="199"/>
        <v>0.04</v>
      </c>
      <c r="G351">
        <f t="shared" si="200"/>
        <v>3.3960531989175591E-3</v>
      </c>
      <c r="H351">
        <f t="shared" si="201"/>
        <v>0.02</v>
      </c>
      <c r="I351">
        <f t="shared" si="202"/>
        <v>2.0886268124809844</v>
      </c>
      <c r="J351">
        <f t="shared" si="203"/>
        <v>4.8584925636406012E-5</v>
      </c>
      <c r="K351">
        <f t="shared" si="204"/>
        <v>9.2790105296455632E-4</v>
      </c>
      <c r="L351">
        <f t="shared" si="205"/>
        <v>0</v>
      </c>
      <c r="M351">
        <f t="shared" si="206"/>
        <v>0.27230134437237535</v>
      </c>
      <c r="N351">
        <f t="shared" si="207"/>
        <v>116.62</v>
      </c>
      <c r="O351">
        <f t="shared" si="208"/>
        <v>2.3324000000000003</v>
      </c>
      <c r="P351">
        <f t="shared" si="209"/>
        <v>10.443134062404923</v>
      </c>
      <c r="Q351">
        <f t="shared" si="210"/>
        <v>522.15670312024611</v>
      </c>
      <c r="R351">
        <f t="shared" si="211"/>
        <v>31.869660575530858</v>
      </c>
      <c r="S351">
        <f t="shared" si="212"/>
        <v>0.63739321151061723</v>
      </c>
      <c r="T351">
        <f t="shared" si="213"/>
        <v>2.8538770186383946</v>
      </c>
      <c r="U351">
        <f t="shared" si="214"/>
        <v>48.584925636406012</v>
      </c>
      <c r="V351">
        <f t="shared" si="215"/>
        <v>2.5368944591648089E-2</v>
      </c>
      <c r="W351">
        <f t="shared" si="216"/>
        <v>-20.231904235615815</v>
      </c>
      <c r="X351">
        <f t="shared" si="217"/>
        <v>20.129657919457944</v>
      </c>
      <c r="Y351">
        <f t="shared" si="218"/>
        <v>0.99673694261856227</v>
      </c>
      <c r="Z351">
        <f t="shared" si="219"/>
        <v>0.37634483705246685</v>
      </c>
      <c r="AA351">
        <f t="shared" si="220"/>
        <v>-7.5756928296202979</v>
      </c>
      <c r="AB351">
        <f t="shared" si="221"/>
        <v>12.033247392943801</v>
      </c>
      <c r="AC351">
        <f t="shared" si="222"/>
        <v>0.24066494785887604</v>
      </c>
      <c r="AD351">
        <f t="shared" si="223"/>
        <v>1.0740418815472466</v>
      </c>
      <c r="AE351">
        <f t="shared" si="224"/>
        <v>18.28468592183944</v>
      </c>
      <c r="AF351">
        <f t="shared" si="225"/>
        <v>9.5474713185368602E-3</v>
      </c>
      <c r="AG351">
        <f t="shared" si="188"/>
        <v>6757.0825769074345</v>
      </c>
      <c r="AH351">
        <f t="shared" si="189"/>
        <v>24814.723528015504</v>
      </c>
      <c r="AI351">
        <f t="shared" si="190"/>
        <v>6757.0825769074345</v>
      </c>
      <c r="AK351" t="b">
        <f t="shared" si="226"/>
        <v>1</v>
      </c>
      <c r="AL351" t="b">
        <f t="shared" si="227"/>
        <v>1</v>
      </c>
      <c r="AM351">
        <f t="shared" si="228"/>
        <v>6757.0825769074345</v>
      </c>
      <c r="AN351" t="b">
        <f t="shared" si="229"/>
        <v>1</v>
      </c>
      <c r="AO351">
        <f t="shared" si="230"/>
        <v>7.5756928296202979</v>
      </c>
      <c r="AP351">
        <f>SUM(AO352:$AO$532)</f>
        <v>2542.993141356294</v>
      </c>
      <c r="AQ351" t="b">
        <f t="shared" si="191"/>
        <v>1</v>
      </c>
      <c r="AR351" t="b">
        <f t="shared" si="231"/>
        <v>1</v>
      </c>
      <c r="AS351" t="b">
        <f t="shared" si="232"/>
        <v>1</v>
      </c>
      <c r="AT351" t="b">
        <f t="shared" si="234"/>
        <v>1</v>
      </c>
      <c r="AU351">
        <f t="shared" si="192"/>
        <v>24814.723528015504</v>
      </c>
      <c r="AV351" t="b">
        <f t="shared" si="193"/>
        <v>1</v>
      </c>
      <c r="AW351" t="b">
        <f t="shared" si="194"/>
        <v>1</v>
      </c>
      <c r="AX351" t="b">
        <f t="shared" si="233"/>
        <v>1</v>
      </c>
    </row>
    <row r="352" spans="1:50" x14ac:dyDescent="0.35">
      <c r="A352">
        <v>300</v>
      </c>
      <c r="B352">
        <f t="shared" si="195"/>
        <v>24</v>
      </c>
      <c r="C352">
        <f t="shared" si="196"/>
        <v>54</v>
      </c>
      <c r="D352">
        <f t="shared" si="197"/>
        <v>2.1313450697948433E-3</v>
      </c>
      <c r="E352">
        <f t="shared" si="198"/>
        <v>1.7778582907368445E-4</v>
      </c>
      <c r="F352">
        <f t="shared" si="199"/>
        <v>0.04</v>
      </c>
      <c r="G352">
        <f t="shared" si="200"/>
        <v>3.3960531989175591E-3</v>
      </c>
      <c r="H352">
        <f t="shared" si="201"/>
        <v>0.02</v>
      </c>
      <c r="I352">
        <f t="shared" si="202"/>
        <v>2.0937779296542289</v>
      </c>
      <c r="J352">
        <f t="shared" si="203"/>
        <v>4.8411320267121615E-5</v>
      </c>
      <c r="K352">
        <f t="shared" si="204"/>
        <v>9.2458544420630023E-4</v>
      </c>
      <c r="L352">
        <f t="shared" si="205"/>
        <v>0</v>
      </c>
      <c r="M352">
        <f t="shared" si="206"/>
        <v>0.27132834760790192</v>
      </c>
      <c r="N352">
        <f t="shared" si="207"/>
        <v>116.62</v>
      </c>
      <c r="O352">
        <f t="shared" si="208"/>
        <v>2.3324000000000003</v>
      </c>
      <c r="P352">
        <f t="shared" si="209"/>
        <v>10.468889648271144</v>
      </c>
      <c r="Q352">
        <f t="shared" si="210"/>
        <v>523.44448241355724</v>
      </c>
      <c r="R352">
        <f t="shared" si="211"/>
        <v>31.755782780706415</v>
      </c>
      <c r="S352">
        <f t="shared" si="212"/>
        <v>0.6351156556141283</v>
      </c>
      <c r="T352">
        <f t="shared" si="213"/>
        <v>2.8506927253102763</v>
      </c>
      <c r="U352">
        <f t="shared" si="214"/>
        <v>48.411320267121617</v>
      </c>
      <c r="V352">
        <f t="shared" si="215"/>
        <v>2.5340638480180429E-2</v>
      </c>
      <c r="W352">
        <f t="shared" si="216"/>
        <v>-20.16668650581979</v>
      </c>
      <c r="X352">
        <f t="shared" si="217"/>
        <v>20.064805539803803</v>
      </c>
      <c r="Y352">
        <f t="shared" si="218"/>
        <v>0.99673694261856227</v>
      </c>
      <c r="Z352">
        <f t="shared" si="219"/>
        <v>0.37511680225395688</v>
      </c>
      <c r="AA352">
        <f t="shared" si="220"/>
        <v>-7.5266456919386826</v>
      </c>
      <c r="AB352">
        <f t="shared" si="221"/>
        <v>11.951124896078488</v>
      </c>
      <c r="AC352">
        <f t="shared" si="222"/>
        <v>0.23902249792156977</v>
      </c>
      <c r="AD352">
        <f t="shared" si="223"/>
        <v>1.0693427393270083</v>
      </c>
      <c r="AE352">
        <f t="shared" si="224"/>
        <v>18.159899651494836</v>
      </c>
      <c r="AF352">
        <f t="shared" si="225"/>
        <v>9.5056992737588518E-3</v>
      </c>
      <c r="AG352">
        <f t="shared" si="188"/>
        <v>6759.1387014112552</v>
      </c>
      <c r="AH352">
        <f t="shared" si="189"/>
        <v>24911.288337549322</v>
      </c>
      <c r="AI352">
        <f t="shared" si="190"/>
        <v>6759.1387014112552</v>
      </c>
      <c r="AK352" t="b">
        <f t="shared" si="226"/>
        <v>1</v>
      </c>
      <c r="AL352" t="b">
        <f t="shared" si="227"/>
        <v>1</v>
      </c>
      <c r="AM352">
        <f t="shared" si="228"/>
        <v>6759.138701411257</v>
      </c>
      <c r="AN352" t="b">
        <f t="shared" si="229"/>
        <v>1</v>
      </c>
      <c r="AO352">
        <f t="shared" si="230"/>
        <v>7.5266456919386826</v>
      </c>
      <c r="AP352">
        <f>SUM(AO353:$AO$532)</f>
        <v>2535.4664956643555</v>
      </c>
      <c r="AQ352" t="b">
        <f t="shared" si="191"/>
        <v>1</v>
      </c>
      <c r="AR352" t="b">
        <f t="shared" si="231"/>
        <v>1</v>
      </c>
      <c r="AS352" t="b">
        <f t="shared" si="232"/>
        <v>1</v>
      </c>
      <c r="AT352" t="b">
        <f t="shared" si="234"/>
        <v>1</v>
      </c>
      <c r="AU352">
        <f t="shared" si="192"/>
        <v>24911.288337549318</v>
      </c>
      <c r="AV352" t="b">
        <f t="shared" si="193"/>
        <v>1</v>
      </c>
      <c r="AW352" t="b">
        <f t="shared" si="194"/>
        <v>1</v>
      </c>
      <c r="AX352" t="b">
        <f t="shared" si="233"/>
        <v>1</v>
      </c>
    </row>
    <row r="353" spans="1:50" x14ac:dyDescent="0.35">
      <c r="A353">
        <v>301</v>
      </c>
      <c r="B353">
        <f t="shared" si="195"/>
        <v>25</v>
      </c>
      <c r="C353">
        <f t="shared" si="196"/>
        <v>55</v>
      </c>
      <c r="D353">
        <f t="shared" si="197"/>
        <v>2.3292646233181724E-3</v>
      </c>
      <c r="E353">
        <f t="shared" si="198"/>
        <v>1.9431291713156718E-4</v>
      </c>
      <c r="F353">
        <f t="shared" si="199"/>
        <v>0.04</v>
      </c>
      <c r="G353">
        <f t="shared" si="200"/>
        <v>3.3960531989175591E-3</v>
      </c>
      <c r="H353">
        <f t="shared" si="201"/>
        <v>0.02</v>
      </c>
      <c r="I353">
        <f t="shared" si="202"/>
        <v>2.0989417508720516</v>
      </c>
      <c r="J353">
        <f t="shared" si="203"/>
        <v>5.2722602724179297E-5</v>
      </c>
      <c r="K353">
        <f t="shared" si="204"/>
        <v>9.2126645408719418E-4</v>
      </c>
      <c r="L353">
        <f t="shared" si="205"/>
        <v>0</v>
      </c>
      <c r="M353">
        <f t="shared" si="206"/>
        <v>0.27035435855109058</v>
      </c>
      <c r="N353">
        <f t="shared" si="207"/>
        <v>116.62</v>
      </c>
      <c r="O353">
        <f t="shared" si="208"/>
        <v>2.3324000000000003</v>
      </c>
      <c r="P353">
        <f t="shared" si="209"/>
        <v>10.494708754360257</v>
      </c>
      <c r="Q353">
        <f t="shared" si="210"/>
        <v>524.73543771801292</v>
      </c>
      <c r="R353">
        <f t="shared" si="211"/>
        <v>31.642311898033523</v>
      </c>
      <c r="S353">
        <f t="shared" si="212"/>
        <v>0.63284623796067041</v>
      </c>
      <c r="T353">
        <f t="shared" si="213"/>
        <v>2.8475119849467512</v>
      </c>
      <c r="U353">
        <f t="shared" si="214"/>
        <v>52.722602724179296</v>
      </c>
      <c r="V353">
        <f t="shared" si="215"/>
        <v>2.7665418018105122E-2</v>
      </c>
      <c r="W353">
        <f t="shared" si="216"/>
        <v>-24.588314467071303</v>
      </c>
      <c r="X353">
        <f t="shared" si="217"/>
        <v>24.486797545715184</v>
      </c>
      <c r="Y353">
        <f t="shared" si="218"/>
        <v>0.99673694261856227</v>
      </c>
      <c r="Z353">
        <f t="shared" si="219"/>
        <v>0.37389277460346076</v>
      </c>
      <c r="AA353">
        <f t="shared" si="220"/>
        <v>-9.1554366755206633</v>
      </c>
      <c r="AB353">
        <f t="shared" si="221"/>
        <v>11.869562855112667</v>
      </c>
      <c r="AC353">
        <f t="shared" si="222"/>
        <v>0.23739125710225334</v>
      </c>
      <c r="AD353">
        <f t="shared" si="223"/>
        <v>1.0646641567683488</v>
      </c>
      <c r="AE353">
        <f t="shared" si="224"/>
        <v>19.712600216859375</v>
      </c>
      <c r="AF353">
        <f t="shared" si="225"/>
        <v>1.0343899903353901E-2</v>
      </c>
      <c r="AG353">
        <f t="shared" si="188"/>
        <v>6756.7795651257502</v>
      </c>
      <c r="AH353">
        <f t="shared" si="189"/>
        <v>24992.308617983235</v>
      </c>
      <c r="AI353">
        <f t="shared" si="190"/>
        <v>6756.7795651257502</v>
      </c>
      <c r="AK353" t="b">
        <f t="shared" si="226"/>
        <v>1</v>
      </c>
      <c r="AL353" t="b">
        <f t="shared" si="227"/>
        <v>1</v>
      </c>
      <c r="AM353">
        <f t="shared" si="228"/>
        <v>6756.7795651257511</v>
      </c>
      <c r="AN353" t="b">
        <f t="shared" si="229"/>
        <v>1</v>
      </c>
      <c r="AO353">
        <f t="shared" si="230"/>
        <v>9.1554366755206633</v>
      </c>
      <c r="AP353">
        <f>SUM(AO354:$AO$532)</f>
        <v>2526.3110589888347</v>
      </c>
      <c r="AQ353" t="b">
        <f t="shared" si="191"/>
        <v>1</v>
      </c>
      <c r="AR353" t="b">
        <f t="shared" si="231"/>
        <v>1</v>
      </c>
      <c r="AS353" t="b">
        <f t="shared" si="232"/>
        <v>1</v>
      </c>
      <c r="AT353" t="b">
        <f t="shared" si="234"/>
        <v>1</v>
      </c>
      <c r="AU353">
        <f t="shared" si="192"/>
        <v>24992.308617983235</v>
      </c>
      <c r="AV353" t="b">
        <f t="shared" si="193"/>
        <v>1</v>
      </c>
      <c r="AW353" t="b">
        <f t="shared" si="194"/>
        <v>1</v>
      </c>
      <c r="AX353" t="b">
        <f t="shared" si="233"/>
        <v>1</v>
      </c>
    </row>
    <row r="354" spans="1:50" x14ac:dyDescent="0.35">
      <c r="A354">
        <v>302</v>
      </c>
      <c r="B354">
        <f t="shared" si="195"/>
        <v>25</v>
      </c>
      <c r="C354">
        <f t="shared" si="196"/>
        <v>55</v>
      </c>
      <c r="D354">
        <f t="shared" si="197"/>
        <v>2.3292646233181724E-3</v>
      </c>
      <c r="E354">
        <f t="shared" si="198"/>
        <v>1.9431291713156718E-4</v>
      </c>
      <c r="F354">
        <f t="shared" si="199"/>
        <v>0.04</v>
      </c>
      <c r="G354">
        <f t="shared" si="200"/>
        <v>3.3960531989175591E-3</v>
      </c>
      <c r="H354">
        <f t="shared" si="201"/>
        <v>0.02</v>
      </c>
      <c r="I354">
        <f t="shared" si="202"/>
        <v>2.1041183074660532</v>
      </c>
      <c r="J354">
        <f t="shared" si="203"/>
        <v>5.2533344069296065E-5</v>
      </c>
      <c r="K354">
        <f t="shared" si="204"/>
        <v>9.1795937816755953E-4</v>
      </c>
      <c r="L354">
        <f t="shared" si="205"/>
        <v>0</v>
      </c>
      <c r="M354">
        <f t="shared" si="206"/>
        <v>0.26938386582885371</v>
      </c>
      <c r="N354">
        <f t="shared" si="207"/>
        <v>116.62</v>
      </c>
      <c r="O354">
        <f t="shared" si="208"/>
        <v>2.3324000000000003</v>
      </c>
      <c r="P354">
        <f t="shared" si="209"/>
        <v>10.520591537330265</v>
      </c>
      <c r="Q354">
        <f t="shared" si="210"/>
        <v>526.02957686651325</v>
      </c>
      <c r="R354">
        <f t="shared" si="211"/>
        <v>31.528725294228185</v>
      </c>
      <c r="S354">
        <f t="shared" si="212"/>
        <v>0.63057450588456365</v>
      </c>
      <c r="T354">
        <f t="shared" si="213"/>
        <v>2.8442877766529557</v>
      </c>
      <c r="U354">
        <f t="shared" si="214"/>
        <v>52.533344069296064</v>
      </c>
      <c r="V354">
        <f t="shared" si="215"/>
        <v>2.7634092752154761E-2</v>
      </c>
      <c r="W354">
        <f t="shared" si="216"/>
        <v>-24.507115150357553</v>
      </c>
      <c r="X354">
        <f t="shared" si="217"/>
        <v>24.405962644925367</v>
      </c>
      <c r="Y354">
        <f t="shared" si="218"/>
        <v>0.99673694261856227</v>
      </c>
      <c r="Z354">
        <f t="shared" si="219"/>
        <v>0.37267274102542475</v>
      </c>
      <c r="AA354">
        <f t="shared" si="220"/>
        <v>-9.0954369962484609</v>
      </c>
      <c r="AB354">
        <f t="shared" si="221"/>
        <v>11.788362579969291</v>
      </c>
      <c r="AC354">
        <f t="shared" si="222"/>
        <v>0.2357672515993858</v>
      </c>
      <c r="AD354">
        <f t="shared" si="223"/>
        <v>1.0599885219903682</v>
      </c>
      <c r="AE354">
        <f t="shared" si="224"/>
        <v>19.577745329536306</v>
      </c>
      <c r="AF354">
        <f t="shared" si="225"/>
        <v>1.0298473091696339E-2</v>
      </c>
      <c r="AG354">
        <f t="shared" si="188"/>
        <v>6754.4935405427259</v>
      </c>
      <c r="AH354">
        <f t="shared" si="189"/>
        <v>25073.860751682969</v>
      </c>
      <c r="AI354">
        <f t="shared" si="190"/>
        <v>6754.4935405427259</v>
      </c>
      <c r="AK354" t="b">
        <f t="shared" si="226"/>
        <v>1</v>
      </c>
      <c r="AL354" t="b">
        <f t="shared" si="227"/>
        <v>1</v>
      </c>
      <c r="AM354">
        <f t="shared" si="228"/>
        <v>6754.4935405427259</v>
      </c>
      <c r="AN354" t="b">
        <f t="shared" si="229"/>
        <v>1</v>
      </c>
      <c r="AO354">
        <f t="shared" si="230"/>
        <v>9.0954369962484609</v>
      </c>
      <c r="AP354">
        <f>SUM(AO355:$AO$532)</f>
        <v>2517.215621992586</v>
      </c>
      <c r="AQ354" t="b">
        <f t="shared" si="191"/>
        <v>1</v>
      </c>
      <c r="AR354" t="b">
        <f t="shared" si="231"/>
        <v>1</v>
      </c>
      <c r="AS354" t="b">
        <f t="shared" si="232"/>
        <v>1</v>
      </c>
      <c r="AT354" t="b">
        <f t="shared" si="234"/>
        <v>1</v>
      </c>
      <c r="AU354">
        <f t="shared" si="192"/>
        <v>25073.860751682969</v>
      </c>
      <c r="AV354" t="b">
        <f t="shared" si="193"/>
        <v>1</v>
      </c>
      <c r="AW354" t="b">
        <f t="shared" si="194"/>
        <v>1</v>
      </c>
      <c r="AX354" t="b">
        <f t="shared" si="233"/>
        <v>1</v>
      </c>
    </row>
    <row r="355" spans="1:50" x14ac:dyDescent="0.35">
      <c r="A355">
        <v>303</v>
      </c>
      <c r="B355">
        <f t="shared" si="195"/>
        <v>25</v>
      </c>
      <c r="C355">
        <f t="shared" si="196"/>
        <v>55</v>
      </c>
      <c r="D355">
        <f t="shared" si="197"/>
        <v>2.3292646233181724E-3</v>
      </c>
      <c r="E355">
        <f t="shared" si="198"/>
        <v>1.9431291713156718E-4</v>
      </c>
      <c r="F355">
        <f t="shared" si="199"/>
        <v>0.04</v>
      </c>
      <c r="G355">
        <f t="shared" si="200"/>
        <v>3.3960531989175591E-3</v>
      </c>
      <c r="H355">
        <f t="shared" si="201"/>
        <v>0.02</v>
      </c>
      <c r="I355">
        <f t="shared" si="202"/>
        <v>2.109307630845108</v>
      </c>
      <c r="J355">
        <f t="shared" si="203"/>
        <v>5.2344764797383259E-5</v>
      </c>
      <c r="K355">
        <f t="shared" si="204"/>
        <v>9.1466417367892046E-4</v>
      </c>
      <c r="L355">
        <f t="shared" si="205"/>
        <v>0</v>
      </c>
      <c r="M355">
        <f t="shared" si="206"/>
        <v>0.26841685689037742</v>
      </c>
      <c r="N355">
        <f t="shared" si="207"/>
        <v>116.62</v>
      </c>
      <c r="O355">
        <f t="shared" si="208"/>
        <v>2.3324000000000003</v>
      </c>
      <c r="P355">
        <f t="shared" si="209"/>
        <v>10.546538154225541</v>
      </c>
      <c r="Q355">
        <f t="shared" si="210"/>
        <v>527.32690771127704</v>
      </c>
      <c r="R355">
        <f t="shared" si="211"/>
        <v>31.41554643296092</v>
      </c>
      <c r="S355">
        <f t="shared" si="212"/>
        <v>0.62831092865921845</v>
      </c>
      <c r="T355">
        <f t="shared" si="213"/>
        <v>2.8410672190967796</v>
      </c>
      <c r="U355">
        <f t="shared" si="214"/>
        <v>52.344764797383256</v>
      </c>
      <c r="V355">
        <f t="shared" si="215"/>
        <v>2.7602802955478227E-2</v>
      </c>
      <c r="W355">
        <f t="shared" si="216"/>
        <v>-24.426199315133811</v>
      </c>
      <c r="X355">
        <f t="shared" si="217"/>
        <v>24.325409917479451</v>
      </c>
      <c r="Y355">
        <f t="shared" si="218"/>
        <v>0.99673694261856227</v>
      </c>
      <c r="Z355">
        <f t="shared" si="219"/>
        <v>0.37145668848696106</v>
      </c>
      <c r="AA355">
        <f t="shared" si="220"/>
        <v>-9.035836214034795</v>
      </c>
      <c r="AB355">
        <f t="shared" si="221"/>
        <v>11.707717799983051</v>
      </c>
      <c r="AC355">
        <f t="shared" si="222"/>
        <v>0.23415435599966103</v>
      </c>
      <c r="AD355">
        <f t="shared" si="223"/>
        <v>1.0553334209745493</v>
      </c>
      <c r="AE355">
        <f t="shared" si="224"/>
        <v>19.443812991264839</v>
      </c>
      <c r="AF355">
        <f t="shared" si="225"/>
        <v>1.0253245778800045E-2</v>
      </c>
      <c r="AG355">
        <f t="shared" si="188"/>
        <v>6752.2805848375274</v>
      </c>
      <c r="AH355">
        <f t="shared" si="189"/>
        <v>25155.948337459249</v>
      </c>
      <c r="AI355">
        <f t="shared" si="190"/>
        <v>6752.2805848375274</v>
      </c>
      <c r="AK355" t="b">
        <f t="shared" si="226"/>
        <v>1</v>
      </c>
      <c r="AL355" t="b">
        <f t="shared" si="227"/>
        <v>1</v>
      </c>
      <c r="AM355">
        <f t="shared" si="228"/>
        <v>6752.2805848375256</v>
      </c>
      <c r="AN355" t="b">
        <f t="shared" si="229"/>
        <v>1</v>
      </c>
      <c r="AO355">
        <f t="shared" si="230"/>
        <v>9.035836214034795</v>
      </c>
      <c r="AP355">
        <f>SUM(AO356:$AO$532)</f>
        <v>2508.1797857785514</v>
      </c>
      <c r="AQ355" t="b">
        <f t="shared" si="191"/>
        <v>1</v>
      </c>
      <c r="AR355" t="b">
        <f t="shared" si="231"/>
        <v>1</v>
      </c>
      <c r="AS355" t="b">
        <f t="shared" si="232"/>
        <v>1</v>
      </c>
      <c r="AT355" t="b">
        <f t="shared" si="234"/>
        <v>1</v>
      </c>
      <c r="AU355">
        <f t="shared" si="192"/>
        <v>25155.948337459256</v>
      </c>
      <c r="AV355" t="b">
        <f t="shared" si="193"/>
        <v>1</v>
      </c>
      <c r="AW355" t="b">
        <f t="shared" si="194"/>
        <v>1</v>
      </c>
      <c r="AX355" t="b">
        <f t="shared" si="233"/>
        <v>1</v>
      </c>
    </row>
    <row r="356" spans="1:50" x14ac:dyDescent="0.35">
      <c r="A356">
        <v>304</v>
      </c>
      <c r="B356">
        <f t="shared" si="195"/>
        <v>25</v>
      </c>
      <c r="C356">
        <f t="shared" si="196"/>
        <v>55</v>
      </c>
      <c r="D356">
        <f t="shared" si="197"/>
        <v>2.3292646233181724E-3</v>
      </c>
      <c r="E356">
        <f t="shared" si="198"/>
        <v>1.9431291713156718E-4</v>
      </c>
      <c r="F356">
        <f t="shared" si="199"/>
        <v>0.04</v>
      </c>
      <c r="G356">
        <f t="shared" si="200"/>
        <v>3.3960531989175591E-3</v>
      </c>
      <c r="H356">
        <f t="shared" si="201"/>
        <v>0.02</v>
      </c>
      <c r="I356">
        <f t="shared" si="202"/>
        <v>2.1145097524955498</v>
      </c>
      <c r="J356">
        <f t="shared" si="203"/>
        <v>5.215686246965563E-5</v>
      </c>
      <c r="K356">
        <f t="shared" si="204"/>
        <v>9.113807980063273E-4</v>
      </c>
      <c r="L356">
        <f t="shared" si="205"/>
        <v>0</v>
      </c>
      <c r="M356">
        <f t="shared" si="206"/>
        <v>0.2674533192299014</v>
      </c>
      <c r="N356">
        <f t="shared" si="207"/>
        <v>116.62</v>
      </c>
      <c r="O356">
        <f t="shared" si="208"/>
        <v>2.3324000000000003</v>
      </c>
      <c r="P356">
        <f t="shared" si="209"/>
        <v>10.57254876247775</v>
      </c>
      <c r="Q356">
        <f t="shared" si="210"/>
        <v>528.62743812388749</v>
      </c>
      <c r="R356">
        <f t="shared" si="211"/>
        <v>31.302773850555816</v>
      </c>
      <c r="S356">
        <f t="shared" si="212"/>
        <v>0.6260554770111163</v>
      </c>
      <c r="T356">
        <f t="shared" si="213"/>
        <v>2.8378503081445272</v>
      </c>
      <c r="U356">
        <f t="shared" si="214"/>
        <v>52.156862469655628</v>
      </c>
      <c r="V356">
        <f t="shared" si="215"/>
        <v>2.757154858791399E-2</v>
      </c>
      <c r="W356">
        <f t="shared" si="216"/>
        <v>-24.345565952843373</v>
      </c>
      <c r="X356">
        <f t="shared" si="217"/>
        <v>24.245138359516584</v>
      </c>
      <c r="Y356">
        <f t="shared" si="218"/>
        <v>0.99673694261856227</v>
      </c>
      <c r="Z356">
        <f t="shared" si="219"/>
        <v>0.37024460399770931</v>
      </c>
      <c r="AA356">
        <f t="shared" si="220"/>
        <v>-8.9766316507888888</v>
      </c>
      <c r="AB356">
        <f t="shared" si="221"/>
        <v>11.627624714983703</v>
      </c>
      <c r="AC356">
        <f t="shared" si="222"/>
        <v>0.23255249429967403</v>
      </c>
      <c r="AD356">
        <f t="shared" si="223"/>
        <v>1.0506987635437479</v>
      </c>
      <c r="AE356">
        <f t="shared" si="224"/>
        <v>19.310796890840635</v>
      </c>
      <c r="AF356">
        <f t="shared" si="225"/>
        <v>1.0208217088535816E-2</v>
      </c>
      <c r="AG356">
        <f t="shared" si="188"/>
        <v>6750.1406560491632</v>
      </c>
      <c r="AH356">
        <f t="shared" si="189"/>
        <v>25238.574998752509</v>
      </c>
      <c r="AI356">
        <f t="shared" si="190"/>
        <v>6750.1406560491632</v>
      </c>
      <c r="AK356" t="b">
        <f t="shared" si="226"/>
        <v>1</v>
      </c>
      <c r="AL356" t="b">
        <f t="shared" si="227"/>
        <v>1</v>
      </c>
      <c r="AM356">
        <f t="shared" si="228"/>
        <v>6750.1406560491623</v>
      </c>
      <c r="AN356" t="b">
        <f t="shared" si="229"/>
        <v>1</v>
      </c>
      <c r="AO356">
        <f t="shared" si="230"/>
        <v>8.9766316507888888</v>
      </c>
      <c r="AP356">
        <f>SUM(AO357:$AO$532)</f>
        <v>2499.2031541277624</v>
      </c>
      <c r="AQ356" t="b">
        <f t="shared" si="191"/>
        <v>1</v>
      </c>
      <c r="AR356" t="b">
        <f t="shared" si="231"/>
        <v>1</v>
      </c>
      <c r="AS356" t="b">
        <f t="shared" si="232"/>
        <v>1</v>
      </c>
      <c r="AT356" t="b">
        <f t="shared" si="234"/>
        <v>1</v>
      </c>
      <c r="AU356">
        <f t="shared" si="192"/>
        <v>25238.574998752509</v>
      </c>
      <c r="AV356" t="b">
        <f t="shared" si="193"/>
        <v>1</v>
      </c>
      <c r="AW356" t="b">
        <f t="shared" si="194"/>
        <v>1</v>
      </c>
      <c r="AX356" t="b">
        <f t="shared" si="233"/>
        <v>1</v>
      </c>
    </row>
    <row r="357" spans="1:50" x14ac:dyDescent="0.35">
      <c r="A357">
        <v>305</v>
      </c>
      <c r="B357">
        <f t="shared" si="195"/>
        <v>25</v>
      </c>
      <c r="C357">
        <f t="shared" si="196"/>
        <v>55</v>
      </c>
      <c r="D357">
        <f t="shared" si="197"/>
        <v>2.3292646233181724E-3</v>
      </c>
      <c r="E357">
        <f t="shared" si="198"/>
        <v>1.9431291713156718E-4</v>
      </c>
      <c r="F357">
        <f t="shared" si="199"/>
        <v>0.04</v>
      </c>
      <c r="G357">
        <f t="shared" si="200"/>
        <v>3.3960531989175591E-3</v>
      </c>
      <c r="H357">
        <f t="shared" si="201"/>
        <v>0.02</v>
      </c>
      <c r="I357">
        <f t="shared" si="202"/>
        <v>2.1197247039813711</v>
      </c>
      <c r="J357">
        <f t="shared" si="203"/>
        <v>5.1969634656082411E-5</v>
      </c>
      <c r="K357">
        <f t="shared" si="204"/>
        <v>9.0810920868780536E-4</v>
      </c>
      <c r="L357">
        <f t="shared" si="205"/>
        <v>0</v>
      </c>
      <c r="M357">
        <f t="shared" si="206"/>
        <v>0.26649324038655753</v>
      </c>
      <c r="N357">
        <f t="shared" si="207"/>
        <v>116.62</v>
      </c>
      <c r="O357">
        <f t="shared" si="208"/>
        <v>2.3324000000000003</v>
      </c>
      <c r="P357">
        <f t="shared" si="209"/>
        <v>10.598623519906855</v>
      </c>
      <c r="Q357">
        <f t="shared" si="210"/>
        <v>529.93117599534276</v>
      </c>
      <c r="R357">
        <f t="shared" si="211"/>
        <v>31.190406088591104</v>
      </c>
      <c r="S357">
        <f t="shared" si="212"/>
        <v>0.6238081217718221</v>
      </c>
      <c r="T357">
        <f t="shared" si="213"/>
        <v>2.8346370396671894</v>
      </c>
      <c r="U357">
        <f t="shared" si="214"/>
        <v>51.969634656082413</v>
      </c>
      <c r="V357">
        <f t="shared" si="215"/>
        <v>2.7540329609346072E-2</v>
      </c>
      <c r="W357">
        <f t="shared" si="216"/>
        <v>-24.265214058539666</v>
      </c>
      <c r="X357">
        <f t="shared" si="217"/>
        <v>24.165146970769207</v>
      </c>
      <c r="Y357">
        <f t="shared" si="218"/>
        <v>0.99673694261856227</v>
      </c>
      <c r="Z357">
        <f t="shared" si="219"/>
        <v>0.36903647460969707</v>
      </c>
      <c r="AA357">
        <f t="shared" si="220"/>
        <v>-8.9178206465178711</v>
      </c>
      <c r="AB357">
        <f t="shared" si="221"/>
        <v>11.548079550798155</v>
      </c>
      <c r="AC357">
        <f t="shared" si="222"/>
        <v>0.23096159101596311</v>
      </c>
      <c r="AD357">
        <f t="shared" si="223"/>
        <v>1.0460844599168475</v>
      </c>
      <c r="AE357">
        <f t="shared" si="224"/>
        <v>19.178690760234591</v>
      </c>
      <c r="AF357">
        <f t="shared" si="225"/>
        <v>1.016338614862213E-2</v>
      </c>
      <c r="AG357">
        <f t="shared" si="188"/>
        <v>6748.0737130795405</v>
      </c>
      <c r="AH357">
        <f t="shared" si="189"/>
        <v>25321.744383802117</v>
      </c>
      <c r="AI357">
        <f t="shared" si="190"/>
        <v>6748.0737130795405</v>
      </c>
      <c r="AK357" t="b">
        <f t="shared" si="226"/>
        <v>1</v>
      </c>
      <c r="AL357" t="b">
        <f t="shared" si="227"/>
        <v>1</v>
      </c>
      <c r="AM357">
        <f t="shared" si="228"/>
        <v>6748.0737130795405</v>
      </c>
      <c r="AN357" t="b">
        <f t="shared" si="229"/>
        <v>1</v>
      </c>
      <c r="AO357">
        <f t="shared" si="230"/>
        <v>8.9178206465178675</v>
      </c>
      <c r="AP357">
        <f>SUM(AO358:$AO$532)</f>
        <v>2490.2853334812448</v>
      </c>
      <c r="AQ357" t="b">
        <f t="shared" si="191"/>
        <v>1</v>
      </c>
      <c r="AR357" t="b">
        <f t="shared" si="231"/>
        <v>1</v>
      </c>
      <c r="AS357" t="b">
        <f t="shared" si="232"/>
        <v>1</v>
      </c>
      <c r="AT357" t="b">
        <f t="shared" si="234"/>
        <v>1</v>
      </c>
      <c r="AU357">
        <f t="shared" si="192"/>
        <v>25321.744383802114</v>
      </c>
      <c r="AV357" t="b">
        <f t="shared" si="193"/>
        <v>1</v>
      </c>
      <c r="AW357" t="b">
        <f t="shared" si="194"/>
        <v>1</v>
      </c>
      <c r="AX357" t="b">
        <f t="shared" si="233"/>
        <v>1</v>
      </c>
    </row>
    <row r="358" spans="1:50" x14ac:dyDescent="0.35">
      <c r="A358">
        <v>306</v>
      </c>
      <c r="B358">
        <f t="shared" si="195"/>
        <v>25</v>
      </c>
      <c r="C358">
        <f t="shared" si="196"/>
        <v>55</v>
      </c>
      <c r="D358">
        <f t="shared" si="197"/>
        <v>2.3292646233181724E-3</v>
      </c>
      <c r="E358">
        <f t="shared" si="198"/>
        <v>1.9431291713156718E-4</v>
      </c>
      <c r="F358">
        <f t="shared" si="199"/>
        <v>0.04</v>
      </c>
      <c r="G358">
        <f t="shared" si="200"/>
        <v>3.3960531989175591E-3</v>
      </c>
      <c r="H358">
        <f t="shared" si="201"/>
        <v>0.02</v>
      </c>
      <c r="I358">
        <f t="shared" si="202"/>
        <v>2.1249525169444055</v>
      </c>
      <c r="J358">
        <f t="shared" si="203"/>
        <v>5.1783078935355961E-5</v>
      </c>
      <c r="K358">
        <f t="shared" si="204"/>
        <v>9.0484936341380664E-4</v>
      </c>
      <c r="L358">
        <f t="shared" si="205"/>
        <v>0</v>
      </c>
      <c r="M358">
        <f t="shared" si="206"/>
        <v>0.26553660794420841</v>
      </c>
      <c r="N358">
        <f t="shared" si="207"/>
        <v>116.62</v>
      </c>
      <c r="O358">
        <f t="shared" si="208"/>
        <v>2.3324000000000003</v>
      </c>
      <c r="P358">
        <f t="shared" si="209"/>
        <v>10.624762584722028</v>
      </c>
      <c r="Q358">
        <f t="shared" si="210"/>
        <v>531.23812923610137</v>
      </c>
      <c r="R358">
        <f t="shared" si="211"/>
        <v>31.07844169388034</v>
      </c>
      <c r="S358">
        <f t="shared" si="212"/>
        <v>0.62156883387760675</v>
      </c>
      <c r="T358">
        <f t="shared" si="213"/>
        <v>2.8314274095404297</v>
      </c>
      <c r="U358">
        <f t="shared" si="214"/>
        <v>51.78307893535596</v>
      </c>
      <c r="V358">
        <f t="shared" si="215"/>
        <v>2.7509145979703869E-2</v>
      </c>
      <c r="W358">
        <f t="shared" si="216"/>
        <v>-24.185142630873361</v>
      </c>
      <c r="X358">
        <f t="shared" si="217"/>
        <v>24.085434754550199</v>
      </c>
      <c r="Y358">
        <f t="shared" si="218"/>
        <v>0.99673694261856227</v>
      </c>
      <c r="Z358">
        <f t="shared" si="219"/>
        <v>0.3678322874172022</v>
      </c>
      <c r="AA358">
        <f t="shared" si="220"/>
        <v>-8.8594005592039817</v>
      </c>
      <c r="AB358">
        <f t="shared" si="221"/>
        <v>11.469078559072623</v>
      </c>
      <c r="AC358">
        <f t="shared" si="222"/>
        <v>0.22938157118145244</v>
      </c>
      <c r="AD358">
        <f t="shared" si="223"/>
        <v>1.0414904207070197</v>
      </c>
      <c r="AE358">
        <f t="shared" si="224"/>
        <v>19.047488374297522</v>
      </c>
      <c r="AF358">
        <f t="shared" si="225"/>
        <v>1.0118752090608207E-2</v>
      </c>
      <c r="AG358">
        <f t="shared" si="188"/>
        <v>6746.0797156927101</v>
      </c>
      <c r="AH358">
        <f t="shared" si="189"/>
        <v>25405.460165816839</v>
      </c>
      <c r="AI358">
        <f t="shared" si="190"/>
        <v>6746.0797156927101</v>
      </c>
      <c r="AK358" t="b">
        <f t="shared" si="226"/>
        <v>1</v>
      </c>
      <c r="AL358" t="b">
        <f t="shared" si="227"/>
        <v>1</v>
      </c>
      <c r="AM358">
        <f t="shared" si="228"/>
        <v>6746.0797156927101</v>
      </c>
      <c r="AN358" t="b">
        <f t="shared" si="229"/>
        <v>1</v>
      </c>
      <c r="AO358">
        <f t="shared" si="230"/>
        <v>8.8594005592039817</v>
      </c>
      <c r="AP358">
        <f>SUM(AO359:$AO$532)</f>
        <v>2481.4259329220408</v>
      </c>
      <c r="AQ358" t="b">
        <f t="shared" si="191"/>
        <v>1</v>
      </c>
      <c r="AR358" t="b">
        <f t="shared" si="231"/>
        <v>1</v>
      </c>
      <c r="AS358" t="b">
        <f t="shared" si="232"/>
        <v>1</v>
      </c>
      <c r="AT358" t="b">
        <f t="shared" si="234"/>
        <v>1</v>
      </c>
      <c r="AU358">
        <f t="shared" si="192"/>
        <v>25405.460165816843</v>
      </c>
      <c r="AV358" t="b">
        <f t="shared" si="193"/>
        <v>1</v>
      </c>
      <c r="AW358" t="b">
        <f t="shared" si="194"/>
        <v>1</v>
      </c>
      <c r="AX358" t="b">
        <f t="shared" si="233"/>
        <v>1</v>
      </c>
    </row>
    <row r="359" spans="1:50" x14ac:dyDescent="0.35">
      <c r="A359">
        <v>307</v>
      </c>
      <c r="B359">
        <f t="shared" si="195"/>
        <v>25</v>
      </c>
      <c r="C359">
        <f t="shared" si="196"/>
        <v>55</v>
      </c>
      <c r="D359">
        <f t="shared" si="197"/>
        <v>2.3292646233181724E-3</v>
      </c>
      <c r="E359">
        <f t="shared" si="198"/>
        <v>1.9431291713156718E-4</v>
      </c>
      <c r="F359">
        <f t="shared" si="199"/>
        <v>0.04</v>
      </c>
      <c r="G359">
        <f t="shared" si="200"/>
        <v>3.3960531989175591E-3</v>
      </c>
      <c r="H359">
        <f t="shared" si="201"/>
        <v>0.02</v>
      </c>
      <c r="I359">
        <f t="shared" si="202"/>
        <v>2.1301932231045262</v>
      </c>
      <c r="J359">
        <f t="shared" si="203"/>
        <v>5.1597192894860411E-5</v>
      </c>
      <c r="K359">
        <f t="shared" si="204"/>
        <v>9.0160122002666087E-4</v>
      </c>
      <c r="L359">
        <f t="shared" si="205"/>
        <v>0</v>
      </c>
      <c r="M359">
        <f t="shared" si="206"/>
        <v>0.26458340953128689</v>
      </c>
      <c r="N359">
        <f t="shared" si="207"/>
        <v>116.62</v>
      </c>
      <c r="O359">
        <f t="shared" si="208"/>
        <v>2.3324000000000003</v>
      </c>
      <c r="P359">
        <f t="shared" si="209"/>
        <v>10.650966115522632</v>
      </c>
      <c r="Q359">
        <f t="shared" si="210"/>
        <v>532.54830577613154</v>
      </c>
      <c r="R359">
        <f t="shared" si="211"/>
        <v>30.966879218453588</v>
      </c>
      <c r="S359">
        <f t="shared" si="212"/>
        <v>0.61933758436907183</v>
      </c>
      <c r="T359">
        <f t="shared" si="213"/>
        <v>2.8282214136445814</v>
      </c>
      <c r="U359">
        <f t="shared" si="214"/>
        <v>51.597192894860413</v>
      </c>
      <c r="V359">
        <f t="shared" si="215"/>
        <v>2.7477997658962163E-2</v>
      </c>
      <c r="W359">
        <f t="shared" si="216"/>
        <v>-24.105350672079439</v>
      </c>
      <c r="X359">
        <f t="shared" si="217"/>
        <v>24.006000717740001</v>
      </c>
      <c r="Y359">
        <f t="shared" si="218"/>
        <v>0.99673694261856227</v>
      </c>
      <c r="Z359">
        <f t="shared" si="219"/>
        <v>0.36663202955661434</v>
      </c>
      <c r="AA359">
        <f t="shared" si="220"/>
        <v>-8.8013687646825556</v>
      </c>
      <c r="AB359">
        <f t="shared" si="221"/>
        <v>11.390618017096006</v>
      </c>
      <c r="AC359">
        <f t="shared" si="222"/>
        <v>0.22781236034192015</v>
      </c>
      <c r="AD359">
        <f t="shared" si="223"/>
        <v>1.0369165569199896</v>
      </c>
      <c r="AE359">
        <f t="shared" si="224"/>
        <v>18.917183550466795</v>
      </c>
      <c r="AF359">
        <f t="shared" si="225"/>
        <v>1.0074314049857196E-2</v>
      </c>
      <c r="AG359">
        <f t="shared" si="188"/>
        <v>6744.1586245141189</v>
      </c>
      <c r="AH359">
        <f t="shared" si="189"/>
        <v>25489.726043146424</v>
      </c>
      <c r="AI359">
        <f t="shared" si="190"/>
        <v>6744.1586245141189</v>
      </c>
      <c r="AK359" t="b">
        <f t="shared" si="226"/>
        <v>1</v>
      </c>
      <c r="AL359" t="b">
        <f t="shared" si="227"/>
        <v>1</v>
      </c>
      <c r="AM359">
        <f t="shared" si="228"/>
        <v>6744.1586245141198</v>
      </c>
      <c r="AN359" t="b">
        <f t="shared" si="229"/>
        <v>1</v>
      </c>
      <c r="AO359">
        <f t="shared" si="230"/>
        <v>8.8013687646825556</v>
      </c>
      <c r="AP359">
        <f>SUM(AO360:$AO$532)</f>
        <v>2472.6245641573582</v>
      </c>
      <c r="AQ359" t="b">
        <f t="shared" si="191"/>
        <v>1</v>
      </c>
      <c r="AR359" t="b">
        <f t="shared" si="231"/>
        <v>1</v>
      </c>
      <c r="AS359" t="b">
        <f t="shared" si="232"/>
        <v>1</v>
      </c>
      <c r="AT359" t="b">
        <f t="shared" si="234"/>
        <v>1</v>
      </c>
      <c r="AU359">
        <f t="shared" si="192"/>
        <v>25489.726043146427</v>
      </c>
      <c r="AV359" t="b">
        <f t="shared" si="193"/>
        <v>1</v>
      </c>
      <c r="AW359" t="b">
        <f t="shared" si="194"/>
        <v>1</v>
      </c>
      <c r="AX359" t="b">
        <f t="shared" si="233"/>
        <v>1</v>
      </c>
    </row>
    <row r="360" spans="1:50" x14ac:dyDescent="0.35">
      <c r="A360">
        <v>308</v>
      </c>
      <c r="B360">
        <f t="shared" si="195"/>
        <v>25</v>
      </c>
      <c r="C360">
        <f t="shared" si="196"/>
        <v>55</v>
      </c>
      <c r="D360">
        <f t="shared" si="197"/>
        <v>2.3292646233181724E-3</v>
      </c>
      <c r="E360">
        <f t="shared" si="198"/>
        <v>1.9431291713156718E-4</v>
      </c>
      <c r="F360">
        <f t="shared" si="199"/>
        <v>0.04</v>
      </c>
      <c r="G360">
        <f t="shared" si="200"/>
        <v>3.3960531989175591E-3</v>
      </c>
      <c r="H360">
        <f t="shared" si="201"/>
        <v>0.02</v>
      </c>
      <c r="I360">
        <f t="shared" si="202"/>
        <v>2.1354468542598353</v>
      </c>
      <c r="J360">
        <f t="shared" si="203"/>
        <v>5.141197413064045E-5</v>
      </c>
      <c r="K360">
        <f t="shared" si="204"/>
        <v>8.9836473652003237E-4</v>
      </c>
      <c r="L360">
        <f t="shared" si="205"/>
        <v>0</v>
      </c>
      <c r="M360">
        <f t="shared" si="206"/>
        <v>0.26363363282063618</v>
      </c>
      <c r="N360">
        <f t="shared" si="207"/>
        <v>116.62</v>
      </c>
      <c r="O360">
        <f t="shared" si="208"/>
        <v>2.3324000000000003</v>
      </c>
      <c r="P360">
        <f t="shared" si="209"/>
        <v>10.677234271299177</v>
      </c>
      <c r="Q360">
        <f t="shared" si="210"/>
        <v>533.86171356495879</v>
      </c>
      <c r="R360">
        <f t="shared" si="211"/>
        <v>30.855717219538679</v>
      </c>
      <c r="S360">
        <f t="shared" si="212"/>
        <v>0.61711434439077362</v>
      </c>
      <c r="T360">
        <f t="shared" si="213"/>
        <v>2.8250190478646418</v>
      </c>
      <c r="U360">
        <f t="shared" si="214"/>
        <v>51.411974130640452</v>
      </c>
      <c r="V360">
        <f t="shared" si="215"/>
        <v>2.7446884607141044E-2</v>
      </c>
      <c r="W360">
        <f t="shared" si="216"/>
        <v>-24.025837187964331</v>
      </c>
      <c r="X360">
        <f t="shared" si="217"/>
        <v>23.926843870773848</v>
      </c>
      <c r="Y360">
        <f t="shared" si="218"/>
        <v>0.99673694261856227</v>
      </c>
      <c r="Z360">
        <f t="shared" si="219"/>
        <v>0.36543568820629818</v>
      </c>
      <c r="AA360">
        <f t="shared" si="220"/>
        <v>-8.743722656520891</v>
      </c>
      <c r="AB360">
        <f t="shared" si="221"/>
        <v>11.312694227624439</v>
      </c>
      <c r="AC360">
        <f t="shared" si="222"/>
        <v>0.22625388455248879</v>
      </c>
      <c r="AD360">
        <f t="shared" si="223"/>
        <v>1.0323627799523165</v>
      </c>
      <c r="AE360">
        <f t="shared" si="224"/>
        <v>18.787770148474991</v>
      </c>
      <c r="AF360">
        <f t="shared" si="225"/>
        <v>1.0030071165529439E-2</v>
      </c>
      <c r="AG360">
        <f t="shared" si="188"/>
        <v>6742.3104010298766</v>
      </c>
      <c r="AH360">
        <f t="shared" si="189"/>
        <v>25574.545739454363</v>
      </c>
      <c r="AI360">
        <f t="shared" si="190"/>
        <v>6742.3104010298766</v>
      </c>
      <c r="AK360" t="b">
        <f t="shared" si="226"/>
        <v>1</v>
      </c>
      <c r="AL360" t="b">
        <f t="shared" si="227"/>
        <v>1</v>
      </c>
      <c r="AM360">
        <f t="shared" si="228"/>
        <v>6742.3104010298766</v>
      </c>
      <c r="AN360" t="b">
        <f t="shared" si="229"/>
        <v>1</v>
      </c>
      <c r="AO360">
        <f t="shared" si="230"/>
        <v>8.743722656520891</v>
      </c>
      <c r="AP360">
        <f>SUM(AO361:$AO$532)</f>
        <v>2463.8808415008371</v>
      </c>
      <c r="AQ360" t="b">
        <f t="shared" si="191"/>
        <v>1</v>
      </c>
      <c r="AR360" t="b">
        <f t="shared" si="231"/>
        <v>1</v>
      </c>
      <c r="AS360" t="b">
        <f t="shared" si="232"/>
        <v>1</v>
      </c>
      <c r="AT360" t="b">
        <f t="shared" si="234"/>
        <v>1</v>
      </c>
      <c r="AU360">
        <f t="shared" si="192"/>
        <v>25574.545739454366</v>
      </c>
      <c r="AV360" t="b">
        <f t="shared" si="193"/>
        <v>1</v>
      </c>
      <c r="AW360" t="b">
        <f t="shared" si="194"/>
        <v>1</v>
      </c>
      <c r="AX360" t="b">
        <f t="shared" si="233"/>
        <v>1</v>
      </c>
    </row>
    <row r="361" spans="1:50" x14ac:dyDescent="0.35">
      <c r="A361">
        <v>309</v>
      </c>
      <c r="B361">
        <f t="shared" si="195"/>
        <v>25</v>
      </c>
      <c r="C361">
        <f t="shared" si="196"/>
        <v>55</v>
      </c>
      <c r="D361">
        <f t="shared" si="197"/>
        <v>2.3292646233181724E-3</v>
      </c>
      <c r="E361">
        <f t="shared" si="198"/>
        <v>1.9431291713156718E-4</v>
      </c>
      <c r="F361">
        <f t="shared" si="199"/>
        <v>0.04</v>
      </c>
      <c r="G361">
        <f t="shared" si="200"/>
        <v>3.3960531989175591E-3</v>
      </c>
      <c r="H361">
        <f t="shared" si="201"/>
        <v>0.02</v>
      </c>
      <c r="I361">
        <f t="shared" si="202"/>
        <v>2.1407134422868572</v>
      </c>
      <c r="J361">
        <f t="shared" si="203"/>
        <v>5.1227420247370285E-5</v>
      </c>
      <c r="K361">
        <f t="shared" si="204"/>
        <v>8.9513987103837531E-4</v>
      </c>
      <c r="L361">
        <f t="shared" si="205"/>
        <v>0</v>
      </c>
      <c r="M361">
        <f t="shared" si="206"/>
        <v>0.2626872655293504</v>
      </c>
      <c r="N361">
        <f t="shared" si="207"/>
        <v>116.62</v>
      </c>
      <c r="O361">
        <f t="shared" si="208"/>
        <v>2.3324000000000003</v>
      </c>
      <c r="P361">
        <f t="shared" si="209"/>
        <v>10.703567211434287</v>
      </c>
      <c r="Q361">
        <f t="shared" si="210"/>
        <v>535.17836057171428</v>
      </c>
      <c r="R361">
        <f t="shared" si="211"/>
        <v>30.744954259542592</v>
      </c>
      <c r="S361">
        <f t="shared" si="212"/>
        <v>0.6148990851908519</v>
      </c>
      <c r="T361">
        <f t="shared" si="213"/>
        <v>2.8218203080902673</v>
      </c>
      <c r="U361">
        <f t="shared" si="214"/>
        <v>51.227420247370283</v>
      </c>
      <c r="V361">
        <f t="shared" si="215"/>
        <v>2.7415806784305871E-2</v>
      </c>
      <c r="W361">
        <f t="shared" si="216"/>
        <v>-23.946601187893116</v>
      </c>
      <c r="X361">
        <f t="shared" si="217"/>
        <v>23.847963227628991</v>
      </c>
      <c r="Y361">
        <f t="shared" si="218"/>
        <v>0.99673694261856227</v>
      </c>
      <c r="Z361">
        <f t="shared" si="219"/>
        <v>0.36424325058645579</v>
      </c>
      <c r="AA361">
        <f t="shared" si="220"/>
        <v>-8.6864596458978482</v>
      </c>
      <c r="AB361">
        <f t="shared" si="221"/>
        <v>11.235303518707106</v>
      </c>
      <c r="AC361">
        <f t="shared" si="222"/>
        <v>0.22470607037414214</v>
      </c>
      <c r="AD361">
        <f t="shared" si="223"/>
        <v>1.0278290015896732</v>
      </c>
      <c r="AE361">
        <f t="shared" si="224"/>
        <v>18.659242070060571</v>
      </c>
      <c r="AF361">
        <f t="shared" si="225"/>
        <v>9.9860225805657784E-3</v>
      </c>
      <c r="AG361">
        <f t="shared" si="188"/>
        <v>6740.5350075860324</v>
      </c>
      <c r="AH361">
        <f t="shared" si="189"/>
        <v>25659.923003891879</v>
      </c>
      <c r="AI361">
        <f t="shared" si="190"/>
        <v>6740.5350075860324</v>
      </c>
      <c r="AK361" t="b">
        <f t="shared" si="226"/>
        <v>1</v>
      </c>
      <c r="AL361" t="b">
        <f t="shared" si="227"/>
        <v>1</v>
      </c>
      <c r="AM361">
        <f t="shared" si="228"/>
        <v>6740.5350075860324</v>
      </c>
      <c r="AN361" t="b">
        <f t="shared" si="229"/>
        <v>1</v>
      </c>
      <c r="AO361">
        <f t="shared" si="230"/>
        <v>8.6864596458978482</v>
      </c>
      <c r="AP361">
        <f>SUM(AO362:$AO$532)</f>
        <v>2455.1943818549394</v>
      </c>
      <c r="AQ361" t="b">
        <f t="shared" si="191"/>
        <v>1</v>
      </c>
      <c r="AR361" t="b">
        <f t="shared" si="231"/>
        <v>1</v>
      </c>
      <c r="AS361" t="b">
        <f t="shared" si="232"/>
        <v>1</v>
      </c>
      <c r="AT361" t="b">
        <f t="shared" si="234"/>
        <v>1</v>
      </c>
      <c r="AU361">
        <f t="shared" si="192"/>
        <v>25659.923003891876</v>
      </c>
      <c r="AV361" t="b">
        <f t="shared" si="193"/>
        <v>1</v>
      </c>
      <c r="AW361" t="b">
        <f t="shared" si="194"/>
        <v>1</v>
      </c>
      <c r="AX361" t="b">
        <f t="shared" si="233"/>
        <v>1</v>
      </c>
    </row>
    <row r="362" spans="1:50" x14ac:dyDescent="0.35">
      <c r="A362">
        <v>310</v>
      </c>
      <c r="B362">
        <f t="shared" si="195"/>
        <v>25</v>
      </c>
      <c r="C362">
        <f t="shared" si="196"/>
        <v>55</v>
      </c>
      <c r="D362">
        <f t="shared" si="197"/>
        <v>2.3292646233181724E-3</v>
      </c>
      <c r="E362">
        <f t="shared" si="198"/>
        <v>1.9431291713156718E-4</v>
      </c>
      <c r="F362">
        <f t="shared" si="199"/>
        <v>0.04</v>
      </c>
      <c r="G362">
        <f t="shared" si="200"/>
        <v>3.3960531989175591E-3</v>
      </c>
      <c r="H362">
        <f t="shared" si="201"/>
        <v>0.02</v>
      </c>
      <c r="I362">
        <f t="shared" si="202"/>
        <v>2.1459930191407333</v>
      </c>
      <c r="J362">
        <f t="shared" si="203"/>
        <v>5.1043528858322646E-5</v>
      </c>
      <c r="K362">
        <f t="shared" si="204"/>
        <v>8.9192658187639334E-4</v>
      </c>
      <c r="L362">
        <f t="shared" si="205"/>
        <v>0</v>
      </c>
      <c r="M362">
        <f t="shared" si="206"/>
        <v>0.26174429541861571</v>
      </c>
      <c r="N362">
        <f t="shared" si="207"/>
        <v>116.62</v>
      </c>
      <c r="O362">
        <f t="shared" si="208"/>
        <v>2.3324000000000003</v>
      </c>
      <c r="P362">
        <f t="shared" si="209"/>
        <v>10.729965095703665</v>
      </c>
      <c r="Q362">
        <f t="shared" si="210"/>
        <v>536.49825478518335</v>
      </c>
      <c r="R362">
        <f t="shared" si="211"/>
        <v>30.634588906032846</v>
      </c>
      <c r="S362">
        <f t="shared" si="212"/>
        <v>0.61269177812065689</v>
      </c>
      <c r="T362">
        <f t="shared" si="213"/>
        <v>2.8186251902157706</v>
      </c>
      <c r="U362">
        <f t="shared" si="214"/>
        <v>51.043528858322645</v>
      </c>
      <c r="V362">
        <f t="shared" si="215"/>
        <v>2.7384764150567242E-2</v>
      </c>
      <c r="W362">
        <f t="shared" si="216"/>
        <v>-23.867641684776792</v>
      </c>
      <c r="X362">
        <f t="shared" si="217"/>
        <v>23.769357805812064</v>
      </c>
      <c r="Y362">
        <f t="shared" si="218"/>
        <v>0.99673694261856227</v>
      </c>
      <c r="Z362">
        <f t="shared" si="219"/>
        <v>0.36305470395899081</v>
      </c>
      <c r="AA362">
        <f t="shared" si="220"/>
        <v>-8.629577161484427</v>
      </c>
      <c r="AB362">
        <f t="shared" si="221"/>
        <v>11.15844224351318</v>
      </c>
      <c r="AC362">
        <f t="shared" si="222"/>
        <v>0.22316884487026359</v>
      </c>
      <c r="AD362">
        <f t="shared" si="223"/>
        <v>1.0233151340051407</v>
      </c>
      <c r="AE362">
        <f t="shared" si="224"/>
        <v>18.531593258680534</v>
      </c>
      <c r="AF362">
        <f t="shared" si="225"/>
        <v>9.9421674416709741E-3</v>
      </c>
      <c r="AG362">
        <f t="shared" si="188"/>
        <v>6738.8324073878593</v>
      </c>
      <c r="AH362">
        <f t="shared" si="189"/>
        <v>25745.861611273082</v>
      </c>
      <c r="AI362">
        <f t="shared" si="190"/>
        <v>6738.8324073878593</v>
      </c>
      <c r="AK362" t="b">
        <f t="shared" si="226"/>
        <v>1</v>
      </c>
      <c r="AL362" t="b">
        <f t="shared" si="227"/>
        <v>1</v>
      </c>
      <c r="AM362">
        <f t="shared" si="228"/>
        <v>6738.8324073878593</v>
      </c>
      <c r="AN362" t="b">
        <f t="shared" si="229"/>
        <v>1</v>
      </c>
      <c r="AO362">
        <f t="shared" si="230"/>
        <v>8.629577161484427</v>
      </c>
      <c r="AP362">
        <f>SUM(AO363:$AO$532)</f>
        <v>2446.5648046934548</v>
      </c>
      <c r="AQ362" t="b">
        <f t="shared" si="191"/>
        <v>1</v>
      </c>
      <c r="AR362" t="b">
        <f t="shared" si="231"/>
        <v>1</v>
      </c>
      <c r="AS362" t="b">
        <f t="shared" si="232"/>
        <v>1</v>
      </c>
      <c r="AT362" t="b">
        <f t="shared" si="234"/>
        <v>1</v>
      </c>
      <c r="AU362">
        <f t="shared" si="192"/>
        <v>25745.861611273078</v>
      </c>
      <c r="AV362" t="b">
        <f t="shared" si="193"/>
        <v>1</v>
      </c>
      <c r="AW362" t="b">
        <f t="shared" si="194"/>
        <v>1</v>
      </c>
      <c r="AX362" t="b">
        <f t="shared" si="233"/>
        <v>1</v>
      </c>
    </row>
    <row r="363" spans="1:50" x14ac:dyDescent="0.35">
      <c r="A363">
        <v>311</v>
      </c>
      <c r="B363">
        <f t="shared" si="195"/>
        <v>25</v>
      </c>
      <c r="C363">
        <f t="shared" si="196"/>
        <v>55</v>
      </c>
      <c r="D363">
        <f t="shared" si="197"/>
        <v>2.3292646233181724E-3</v>
      </c>
      <c r="E363">
        <f t="shared" si="198"/>
        <v>1.9431291713156718E-4</v>
      </c>
      <c r="F363">
        <f t="shared" si="199"/>
        <v>0.04</v>
      </c>
      <c r="G363">
        <f t="shared" si="200"/>
        <v>3.3960531989175591E-3</v>
      </c>
      <c r="H363">
        <f t="shared" si="201"/>
        <v>0.02</v>
      </c>
      <c r="I363">
        <f t="shared" si="202"/>
        <v>2.1512856168554149</v>
      </c>
      <c r="J363">
        <f t="shared" si="203"/>
        <v>5.0860297585337914E-5</v>
      </c>
      <c r="K363">
        <f t="shared" si="204"/>
        <v>8.8872482747849992E-4</v>
      </c>
      <c r="L363">
        <f t="shared" si="205"/>
        <v>0</v>
      </c>
      <c r="M363">
        <f t="shared" si="206"/>
        <v>0.2608047102935519</v>
      </c>
      <c r="N363">
        <f t="shared" si="207"/>
        <v>116.62</v>
      </c>
      <c r="O363">
        <f t="shared" si="208"/>
        <v>2.3324000000000003</v>
      </c>
      <c r="P363">
        <f t="shared" si="209"/>
        <v>10.756428084277074</v>
      </c>
      <c r="Q363">
        <f t="shared" si="210"/>
        <v>537.82140421385373</v>
      </c>
      <c r="R363">
        <f t="shared" si="211"/>
        <v>30.524619731718964</v>
      </c>
      <c r="S363">
        <f t="shared" si="212"/>
        <v>0.61049239463437932</v>
      </c>
      <c r="T363">
        <f t="shared" si="213"/>
        <v>2.8154336901401131</v>
      </c>
      <c r="U363">
        <f t="shared" si="214"/>
        <v>50.860297585337911</v>
      </c>
      <c r="V363">
        <f t="shared" si="215"/>
        <v>2.7353756666080909E-2</v>
      </c>
      <c r="W363">
        <f t="shared" si="216"/>
        <v>-23.788957695059523</v>
      </c>
      <c r="X363">
        <f t="shared" si="217"/>
        <v>23.691026626346343</v>
      </c>
      <c r="Y363">
        <f t="shared" si="218"/>
        <v>0.99673694261856227</v>
      </c>
      <c r="Z363">
        <f t="shared" si="219"/>
        <v>0.3618700356273718</v>
      </c>
      <c r="AA363">
        <f t="shared" si="220"/>
        <v>-8.5730726493249652</v>
      </c>
      <c r="AB363">
        <f t="shared" si="221"/>
        <v>11.082106780159998</v>
      </c>
      <c r="AC363">
        <f t="shared" si="222"/>
        <v>0.22164213560319998</v>
      </c>
      <c r="AD363">
        <f t="shared" si="223"/>
        <v>1.0188210897575056</v>
      </c>
      <c r="AE363">
        <f t="shared" si="224"/>
        <v>18.40481769922496</v>
      </c>
      <c r="AF363">
        <f t="shared" si="225"/>
        <v>9.8985048992971583E-3</v>
      </c>
      <c r="AG363">
        <f t="shared" si="188"/>
        <v>6737.20256449915</v>
      </c>
      <c r="AH363">
        <f t="shared" si="189"/>
        <v>25832.365362251356</v>
      </c>
      <c r="AI363">
        <f t="shared" si="190"/>
        <v>6737.20256449915</v>
      </c>
      <c r="AK363" t="b">
        <f t="shared" si="226"/>
        <v>1</v>
      </c>
      <c r="AL363" t="b">
        <f t="shared" si="227"/>
        <v>1</v>
      </c>
      <c r="AM363">
        <f t="shared" si="228"/>
        <v>6737.20256449915</v>
      </c>
      <c r="AN363" t="b">
        <f t="shared" si="229"/>
        <v>1</v>
      </c>
      <c r="AO363">
        <f t="shared" si="230"/>
        <v>8.5730726493249652</v>
      </c>
      <c r="AP363">
        <f>SUM(AO364:$AO$532)</f>
        <v>2437.9917320441295</v>
      </c>
      <c r="AQ363" t="b">
        <f t="shared" si="191"/>
        <v>1</v>
      </c>
      <c r="AR363" t="b">
        <f t="shared" si="231"/>
        <v>1</v>
      </c>
      <c r="AS363" t="b">
        <f t="shared" si="232"/>
        <v>1</v>
      </c>
      <c r="AT363" t="b">
        <f t="shared" si="234"/>
        <v>1</v>
      </c>
      <c r="AU363">
        <f t="shared" si="192"/>
        <v>25832.365362251367</v>
      </c>
      <c r="AV363" t="b">
        <f t="shared" si="193"/>
        <v>1</v>
      </c>
      <c r="AW363" t="b">
        <f t="shared" si="194"/>
        <v>1</v>
      </c>
      <c r="AX363" t="b">
        <f t="shared" si="233"/>
        <v>1</v>
      </c>
    </row>
    <row r="364" spans="1:50" x14ac:dyDescent="0.35">
      <c r="A364">
        <v>312</v>
      </c>
      <c r="B364">
        <f t="shared" si="195"/>
        <v>25</v>
      </c>
      <c r="C364">
        <f t="shared" si="196"/>
        <v>55</v>
      </c>
      <c r="D364">
        <f t="shared" si="197"/>
        <v>2.3292646233181724E-3</v>
      </c>
      <c r="E364">
        <f t="shared" si="198"/>
        <v>1.9431291713156718E-4</v>
      </c>
      <c r="F364">
        <f t="shared" si="199"/>
        <v>0.04</v>
      </c>
      <c r="G364">
        <f t="shared" si="200"/>
        <v>3.3960531989175591E-3</v>
      </c>
      <c r="H364">
        <f t="shared" si="201"/>
        <v>0.02</v>
      </c>
      <c r="I364">
        <f t="shared" si="202"/>
        <v>2.1565912675438565</v>
      </c>
      <c r="J364">
        <f t="shared" si="203"/>
        <v>5.0677724058793333E-5</v>
      </c>
      <c r="K364">
        <f t="shared" si="204"/>
        <v>8.8553456643828039E-4</v>
      </c>
      <c r="L364">
        <f t="shared" si="205"/>
        <v>0</v>
      </c>
      <c r="M364">
        <f t="shared" si="206"/>
        <v>0.25986849800305478</v>
      </c>
      <c r="N364">
        <f t="shared" si="207"/>
        <v>116.62</v>
      </c>
      <c r="O364">
        <f t="shared" si="208"/>
        <v>2.3324000000000003</v>
      </c>
      <c r="P364">
        <f t="shared" si="209"/>
        <v>10.782956337719282</v>
      </c>
      <c r="Q364">
        <f t="shared" si="210"/>
        <v>539.14781688596418</v>
      </c>
      <c r="R364">
        <f t="shared" si="211"/>
        <v>30.415045314434025</v>
      </c>
      <c r="S364">
        <f t="shared" si="212"/>
        <v>0.6083009062886805</v>
      </c>
      <c r="T364">
        <f t="shared" si="213"/>
        <v>2.8122458037668969</v>
      </c>
      <c r="U364">
        <f t="shared" si="214"/>
        <v>50.677724058793331</v>
      </c>
      <c r="V364">
        <f t="shared" si="215"/>
        <v>2.732278429104773E-2</v>
      </c>
      <c r="W364">
        <f t="shared" si="216"/>
        <v>-23.710548238705929</v>
      </c>
      <c r="X364">
        <f t="shared" si="217"/>
        <v>23.612968713759148</v>
      </c>
      <c r="Y364">
        <f t="shared" si="218"/>
        <v>0.99673694261856227</v>
      </c>
      <c r="Z364">
        <f t="shared" si="219"/>
        <v>0.36068923293649674</v>
      </c>
      <c r="AA364">
        <f t="shared" si="220"/>
        <v>-8.516943572719283</v>
      </c>
      <c r="AB364">
        <f t="shared" si="221"/>
        <v>11.006293531542369</v>
      </c>
      <c r="AC364">
        <f t="shared" si="222"/>
        <v>0.22012587063084738</v>
      </c>
      <c r="AD364">
        <f t="shared" si="223"/>
        <v>1.0143467817895637</v>
      </c>
      <c r="AE364">
        <f t="shared" si="224"/>
        <v>18.278909417733612</v>
      </c>
      <c r="AF364">
        <f t="shared" si="225"/>
        <v>9.8550341076273692E-3</v>
      </c>
      <c r="AG364">
        <f t="shared" si="188"/>
        <v>6735.6454438415249</v>
      </c>
      <c r="AH364">
        <f t="shared" si="189"/>
        <v>25919.438083496934</v>
      </c>
      <c r="AI364">
        <f t="shared" si="190"/>
        <v>6735.6454438415249</v>
      </c>
      <c r="AK364" t="b">
        <f t="shared" si="226"/>
        <v>1</v>
      </c>
      <c r="AL364" t="b">
        <f t="shared" si="227"/>
        <v>1</v>
      </c>
      <c r="AM364">
        <f t="shared" si="228"/>
        <v>6735.645443841524</v>
      </c>
      <c r="AN364" t="b">
        <f t="shared" si="229"/>
        <v>1</v>
      </c>
      <c r="AO364">
        <f t="shared" si="230"/>
        <v>8.516943572719283</v>
      </c>
      <c r="AP364">
        <f>SUM(AO365:$AO$532)</f>
        <v>2429.4747884714106</v>
      </c>
      <c r="AQ364" t="b">
        <f t="shared" si="191"/>
        <v>1</v>
      </c>
      <c r="AR364" t="b">
        <f t="shared" si="231"/>
        <v>1</v>
      </c>
      <c r="AS364" t="b">
        <f t="shared" si="232"/>
        <v>1</v>
      </c>
      <c r="AT364" t="b">
        <f t="shared" si="234"/>
        <v>1</v>
      </c>
      <c r="AU364">
        <f t="shared" si="192"/>
        <v>25919.438083496934</v>
      </c>
      <c r="AV364" t="b">
        <f t="shared" si="193"/>
        <v>1</v>
      </c>
      <c r="AW364" t="b">
        <f t="shared" si="194"/>
        <v>1</v>
      </c>
      <c r="AX364" t="b">
        <f t="shared" si="233"/>
        <v>1</v>
      </c>
    </row>
    <row r="365" spans="1:50" x14ac:dyDescent="0.35">
      <c r="A365">
        <v>313</v>
      </c>
      <c r="B365">
        <f t="shared" si="195"/>
        <v>26</v>
      </c>
      <c r="C365">
        <f t="shared" si="196"/>
        <v>56</v>
      </c>
      <c r="D365">
        <f t="shared" si="197"/>
        <v>2.5469307920246154E-3</v>
      </c>
      <c r="E365">
        <f t="shared" si="198"/>
        <v>2.1249239845710921E-4</v>
      </c>
      <c r="F365">
        <f t="shared" si="199"/>
        <v>0.04</v>
      </c>
      <c r="G365">
        <f t="shared" si="200"/>
        <v>3.3960531989175591E-3</v>
      </c>
      <c r="H365">
        <f t="shared" si="201"/>
        <v>0.02</v>
      </c>
      <c r="I365">
        <f t="shared" si="202"/>
        <v>2.1619100033982139</v>
      </c>
      <c r="J365">
        <f t="shared" si="203"/>
        <v>5.5220080424115606E-5</v>
      </c>
      <c r="K365">
        <f t="shared" si="204"/>
        <v>8.8233971361040666E-4</v>
      </c>
      <c r="L365">
        <f t="shared" si="205"/>
        <v>0</v>
      </c>
      <c r="M365">
        <f t="shared" si="206"/>
        <v>0.25893093820902024</v>
      </c>
      <c r="N365">
        <f t="shared" si="207"/>
        <v>116.62</v>
      </c>
      <c r="O365">
        <f t="shared" si="208"/>
        <v>2.3324000000000003</v>
      </c>
      <c r="P365">
        <f t="shared" si="209"/>
        <v>10.80955001699107</v>
      </c>
      <c r="Q365">
        <f t="shared" si="210"/>
        <v>540.47750084955351</v>
      </c>
      <c r="R365">
        <f t="shared" si="211"/>
        <v>30.30586423711625</v>
      </c>
      <c r="S365">
        <f t="shared" si="212"/>
        <v>0.60611728474232496</v>
      </c>
      <c r="T365">
        <f t="shared" si="213"/>
        <v>2.8090615270043644</v>
      </c>
      <c r="U365">
        <f t="shared" si="214"/>
        <v>55.220080424115608</v>
      </c>
      <c r="V365">
        <f t="shared" si="215"/>
        <v>2.9845211064337355E-2</v>
      </c>
      <c r="W365">
        <f t="shared" si="216"/>
        <v>-28.359240209810384</v>
      </c>
      <c r="X365">
        <f t="shared" si="217"/>
        <v>28.262010966691157</v>
      </c>
      <c r="Y365">
        <f t="shared" si="218"/>
        <v>0.99673694261856227</v>
      </c>
      <c r="Z365">
        <f t="shared" si="219"/>
        <v>0.35951228327255819</v>
      </c>
      <c r="AA365">
        <f t="shared" si="220"/>
        <v>-10.160540092509216</v>
      </c>
      <c r="AB365">
        <f t="shared" si="221"/>
        <v>10.930998925163069</v>
      </c>
      <c r="AC365">
        <f t="shared" si="222"/>
        <v>0.21861997850326137</v>
      </c>
      <c r="AD365">
        <f t="shared" si="223"/>
        <v>1.009892123426438</v>
      </c>
      <c r="AE365">
        <f t="shared" si="224"/>
        <v>19.852297195768095</v>
      </c>
      <c r="AF365">
        <f t="shared" si="225"/>
        <v>1.0729719974491339E-2</v>
      </c>
      <c r="AG365">
        <f t="shared" si="188"/>
        <v>6729.4341833231247</v>
      </c>
      <c r="AH365">
        <f t="shared" si="189"/>
        <v>25989.301355293566</v>
      </c>
      <c r="AI365">
        <f t="shared" si="190"/>
        <v>6729.4341833231247</v>
      </c>
      <c r="AK365" t="b">
        <f t="shared" si="226"/>
        <v>1</v>
      </c>
      <c r="AL365" t="b">
        <f t="shared" si="227"/>
        <v>1</v>
      </c>
      <c r="AM365">
        <f t="shared" si="228"/>
        <v>6729.4341833231238</v>
      </c>
      <c r="AN365" t="b">
        <f t="shared" si="229"/>
        <v>1</v>
      </c>
      <c r="AO365">
        <f t="shared" si="230"/>
        <v>10.160540092509216</v>
      </c>
      <c r="AP365">
        <f>SUM(AO366:$AO$532)</f>
        <v>2419.3142483789015</v>
      </c>
      <c r="AQ365" t="b">
        <f t="shared" si="191"/>
        <v>1</v>
      </c>
      <c r="AR365" t="b">
        <f t="shared" si="231"/>
        <v>1</v>
      </c>
      <c r="AS365" t="b">
        <f t="shared" si="232"/>
        <v>1</v>
      </c>
      <c r="AT365" t="b">
        <f t="shared" si="234"/>
        <v>1</v>
      </c>
      <c r="AU365">
        <f t="shared" si="192"/>
        <v>25989.301355293559</v>
      </c>
      <c r="AV365" t="b">
        <f t="shared" si="193"/>
        <v>1</v>
      </c>
      <c r="AW365" t="b">
        <f t="shared" si="194"/>
        <v>1</v>
      </c>
      <c r="AX365" t="b">
        <f t="shared" si="233"/>
        <v>1</v>
      </c>
    </row>
    <row r="366" spans="1:50" x14ac:dyDescent="0.35">
      <c r="A366">
        <v>314</v>
      </c>
      <c r="B366">
        <f t="shared" si="195"/>
        <v>26</v>
      </c>
      <c r="C366">
        <f t="shared" si="196"/>
        <v>56</v>
      </c>
      <c r="D366">
        <f t="shared" si="197"/>
        <v>2.5469307920246154E-3</v>
      </c>
      <c r="E366">
        <f t="shared" si="198"/>
        <v>2.1249239845710921E-4</v>
      </c>
      <c r="F366">
        <f t="shared" si="199"/>
        <v>0.04</v>
      </c>
      <c r="G366">
        <f t="shared" si="200"/>
        <v>3.3960531989175591E-3</v>
      </c>
      <c r="H366">
        <f t="shared" si="201"/>
        <v>0.02</v>
      </c>
      <c r="I366">
        <f t="shared" si="202"/>
        <v>2.1672418566900356</v>
      </c>
      <c r="J366">
        <f t="shared" si="203"/>
        <v>5.5020856094784254E-5</v>
      </c>
      <c r="K366">
        <f t="shared" si="204"/>
        <v>8.7915638724912022E-4</v>
      </c>
      <c r="L366">
        <f t="shared" si="205"/>
        <v>0</v>
      </c>
      <c r="M366">
        <f t="shared" si="206"/>
        <v>0.25799676096567636</v>
      </c>
      <c r="N366">
        <f t="shared" si="207"/>
        <v>116.62</v>
      </c>
      <c r="O366">
        <f t="shared" si="208"/>
        <v>2.3324000000000003</v>
      </c>
      <c r="P366">
        <f t="shared" si="209"/>
        <v>10.836209283450177</v>
      </c>
      <c r="Q366">
        <f t="shared" si="210"/>
        <v>541.81046417250889</v>
      </c>
      <c r="R366">
        <f t="shared" si="211"/>
        <v>30.196526013935941</v>
      </c>
      <c r="S366">
        <f t="shared" si="212"/>
        <v>0.60393052027871885</v>
      </c>
      <c r="T366">
        <f t="shared" si="213"/>
        <v>2.8058298363930496</v>
      </c>
      <c r="U366">
        <f t="shared" si="214"/>
        <v>55.020856094784257</v>
      </c>
      <c r="V366">
        <f t="shared" si="215"/>
        <v>2.9810875579883871E-2</v>
      </c>
      <c r="W366">
        <f t="shared" si="216"/>
        <v>-28.263901313099968</v>
      </c>
      <c r="X366">
        <f t="shared" si="217"/>
        <v>28.167022855973865</v>
      </c>
      <c r="Y366">
        <f t="shared" si="218"/>
        <v>0.99673694261856227</v>
      </c>
      <c r="Z366">
        <f t="shared" si="219"/>
        <v>0.35833917406290811</v>
      </c>
      <c r="AA366">
        <f t="shared" si="220"/>
        <v>-10.09334770602073</v>
      </c>
      <c r="AB366">
        <f t="shared" si="221"/>
        <v>10.85602201416931</v>
      </c>
      <c r="AC366">
        <f t="shared" si="222"/>
        <v>0.21712044028338623</v>
      </c>
      <c r="AD366">
        <f t="shared" si="223"/>
        <v>1.0054387461341501</v>
      </c>
      <c r="AE366">
        <f t="shared" si="224"/>
        <v>19.716128129239113</v>
      </c>
      <c r="AF366">
        <f t="shared" si="225"/>
        <v>1.0682404533387703E-2</v>
      </c>
      <c r="AG366">
        <f t="shared" si="188"/>
        <v>6723.2975768647848</v>
      </c>
      <c r="AH366">
        <f t="shared" si="189"/>
        <v>26059.620096390456</v>
      </c>
      <c r="AI366">
        <f t="shared" si="190"/>
        <v>6723.2975768647848</v>
      </c>
      <c r="AK366" t="b">
        <f t="shared" si="226"/>
        <v>1</v>
      </c>
      <c r="AL366" t="b">
        <f t="shared" si="227"/>
        <v>1</v>
      </c>
      <c r="AM366">
        <f t="shared" si="228"/>
        <v>6723.2975768647857</v>
      </c>
      <c r="AN366" t="b">
        <f t="shared" si="229"/>
        <v>1</v>
      </c>
      <c r="AO366">
        <f t="shared" si="230"/>
        <v>10.09334770602073</v>
      </c>
      <c r="AP366">
        <f>SUM(AO367:$AO$532)</f>
        <v>2409.2209006728808</v>
      </c>
      <c r="AQ366" t="b">
        <f t="shared" si="191"/>
        <v>1</v>
      </c>
      <c r="AR366" t="b">
        <f t="shared" si="231"/>
        <v>1</v>
      </c>
      <c r="AS366" t="b">
        <f t="shared" si="232"/>
        <v>1</v>
      </c>
      <c r="AT366" t="b">
        <f t="shared" si="234"/>
        <v>1</v>
      </c>
      <c r="AU366">
        <f t="shared" si="192"/>
        <v>26059.620096390463</v>
      </c>
      <c r="AV366" t="b">
        <f t="shared" si="193"/>
        <v>1</v>
      </c>
      <c r="AW366" t="b">
        <f t="shared" si="194"/>
        <v>1</v>
      </c>
      <c r="AX366" t="b">
        <f t="shared" si="233"/>
        <v>1</v>
      </c>
    </row>
    <row r="367" spans="1:50" x14ac:dyDescent="0.35">
      <c r="A367">
        <v>315</v>
      </c>
      <c r="B367">
        <f t="shared" si="195"/>
        <v>26</v>
      </c>
      <c r="C367">
        <f t="shared" si="196"/>
        <v>56</v>
      </c>
      <c r="D367">
        <f t="shared" si="197"/>
        <v>2.5469307920246154E-3</v>
      </c>
      <c r="E367">
        <f t="shared" si="198"/>
        <v>2.1249239845710921E-4</v>
      </c>
      <c r="F367">
        <f t="shared" si="199"/>
        <v>0.04</v>
      </c>
      <c r="G367">
        <f t="shared" si="200"/>
        <v>3.3960531989175591E-3</v>
      </c>
      <c r="H367">
        <f t="shared" si="201"/>
        <v>0.02</v>
      </c>
      <c r="I367">
        <f t="shared" si="202"/>
        <v>2.1725868597704614</v>
      </c>
      <c r="J367">
        <f t="shared" si="203"/>
        <v>5.4822350531762062E-5</v>
      </c>
      <c r="K367">
        <f t="shared" si="204"/>
        <v>8.7598454576895846E-4</v>
      </c>
      <c r="L367">
        <f t="shared" si="205"/>
        <v>0</v>
      </c>
      <c r="M367">
        <f t="shared" si="206"/>
        <v>0.2570659540693756</v>
      </c>
      <c r="N367">
        <f t="shared" si="207"/>
        <v>116.62</v>
      </c>
      <c r="O367">
        <f t="shared" si="208"/>
        <v>2.3324000000000003</v>
      </c>
      <c r="P367">
        <f t="shared" si="209"/>
        <v>10.862934298852307</v>
      </c>
      <c r="Q367">
        <f t="shared" si="210"/>
        <v>543.1467149426154</v>
      </c>
      <c r="R367">
        <f t="shared" si="211"/>
        <v>30.087582263817179</v>
      </c>
      <c r="S367">
        <f t="shared" si="212"/>
        <v>0.60175164527634362</v>
      </c>
      <c r="T367">
        <f t="shared" si="213"/>
        <v>2.8026018636868457</v>
      </c>
      <c r="U367">
        <f t="shared" si="214"/>
        <v>54.822350531762062</v>
      </c>
      <c r="V367">
        <f t="shared" si="215"/>
        <v>2.9776579596759108E-2</v>
      </c>
      <c r="W367">
        <f t="shared" si="216"/>
        <v>-28.168898356504833</v>
      </c>
      <c r="X367">
        <f t="shared" si="217"/>
        <v>28.072369419797734</v>
      </c>
      <c r="Y367">
        <f t="shared" si="218"/>
        <v>0.99673694261856227</v>
      </c>
      <c r="Z367">
        <f t="shared" si="219"/>
        <v>0.35716989277592387</v>
      </c>
      <c r="AA367">
        <f t="shared" si="220"/>
        <v>-10.026605175635282</v>
      </c>
      <c r="AB367">
        <f t="shared" si="221"/>
        <v>10.781559377966051</v>
      </c>
      <c r="AC367">
        <f t="shared" si="222"/>
        <v>0.21563118755932104</v>
      </c>
      <c r="AD367">
        <f t="shared" si="223"/>
        <v>1.001005007146635</v>
      </c>
      <c r="AE367">
        <f t="shared" si="224"/>
        <v>19.580893061153567</v>
      </c>
      <c r="AF367">
        <f t="shared" si="225"/>
        <v>1.0635297741808214E-2</v>
      </c>
      <c r="AG367">
        <f t="shared" si="188"/>
        <v>6717.2355341899311</v>
      </c>
      <c r="AH367">
        <f t="shared" si="189"/>
        <v>26130.397385789638</v>
      </c>
      <c r="AI367">
        <f t="shared" si="190"/>
        <v>6717.2355341899311</v>
      </c>
      <c r="AK367" t="b">
        <f t="shared" si="226"/>
        <v>1</v>
      </c>
      <c r="AL367" t="b">
        <f t="shared" si="227"/>
        <v>1</v>
      </c>
      <c r="AM367">
        <f t="shared" si="228"/>
        <v>6717.2355341899311</v>
      </c>
      <c r="AN367" t="b">
        <f t="shared" si="229"/>
        <v>1</v>
      </c>
      <c r="AO367">
        <f t="shared" si="230"/>
        <v>10.026605175635282</v>
      </c>
      <c r="AP367">
        <f>SUM(AO368:$AO$532)</f>
        <v>2399.1942954972455</v>
      </c>
      <c r="AQ367" t="b">
        <f t="shared" si="191"/>
        <v>1</v>
      </c>
      <c r="AR367" t="b">
        <f t="shared" si="231"/>
        <v>1</v>
      </c>
      <c r="AS367" t="b">
        <f t="shared" si="232"/>
        <v>1</v>
      </c>
      <c r="AT367" t="b">
        <f t="shared" si="234"/>
        <v>1</v>
      </c>
      <c r="AU367">
        <f t="shared" si="192"/>
        <v>26130.397385789634</v>
      </c>
      <c r="AV367" t="b">
        <f t="shared" si="193"/>
        <v>1</v>
      </c>
      <c r="AW367" t="b">
        <f t="shared" si="194"/>
        <v>1</v>
      </c>
      <c r="AX367" t="b">
        <f t="shared" si="233"/>
        <v>1</v>
      </c>
    </row>
    <row r="368" spans="1:50" x14ac:dyDescent="0.35">
      <c r="A368">
        <v>316</v>
      </c>
      <c r="B368">
        <f t="shared" si="195"/>
        <v>26</v>
      </c>
      <c r="C368">
        <f t="shared" si="196"/>
        <v>56</v>
      </c>
      <c r="D368">
        <f t="shared" si="197"/>
        <v>2.5469307920246154E-3</v>
      </c>
      <c r="E368">
        <f t="shared" si="198"/>
        <v>2.1249239845710921E-4</v>
      </c>
      <c r="F368">
        <f t="shared" si="199"/>
        <v>0.04</v>
      </c>
      <c r="G368">
        <f t="shared" si="200"/>
        <v>3.3960531989175591E-3</v>
      </c>
      <c r="H368">
        <f t="shared" si="201"/>
        <v>0.02</v>
      </c>
      <c r="I368">
        <f t="shared" si="202"/>
        <v>2.1779450450704174</v>
      </c>
      <c r="J368">
        <f t="shared" si="203"/>
        <v>5.4624561141866694E-5</v>
      </c>
      <c r="K368">
        <f t="shared" si="204"/>
        <v>8.7282414773449208E-4</v>
      </c>
      <c r="L368">
        <f t="shared" si="205"/>
        <v>0</v>
      </c>
      <c r="M368">
        <f t="shared" si="206"/>
        <v>0.25613850536049926</v>
      </c>
      <c r="N368">
        <f t="shared" si="207"/>
        <v>116.62</v>
      </c>
      <c r="O368">
        <f t="shared" si="208"/>
        <v>2.3324000000000003</v>
      </c>
      <c r="P368">
        <f t="shared" si="209"/>
        <v>10.889725225352088</v>
      </c>
      <c r="Q368">
        <f t="shared" si="210"/>
        <v>544.48626126760439</v>
      </c>
      <c r="R368">
        <f t="shared" si="211"/>
        <v>29.979031563570583</v>
      </c>
      <c r="S368">
        <f t="shared" si="212"/>
        <v>0.5995806312714117</v>
      </c>
      <c r="T368">
        <f t="shared" si="213"/>
        <v>2.7993776046084804</v>
      </c>
      <c r="U368">
        <f t="shared" si="214"/>
        <v>54.624561141866693</v>
      </c>
      <c r="V368">
        <f t="shared" si="215"/>
        <v>2.9742323069518659E-2</v>
      </c>
      <c r="W368">
        <f t="shared" si="216"/>
        <v>-28.074230137245522</v>
      </c>
      <c r="X368">
        <f t="shared" si="217"/>
        <v>27.978049459949293</v>
      </c>
      <c r="Y368">
        <f t="shared" si="218"/>
        <v>0.99673694261856227</v>
      </c>
      <c r="Z368">
        <f t="shared" si="219"/>
        <v>0.35600442692087403</v>
      </c>
      <c r="AA368">
        <f t="shared" si="220"/>
        <v>-9.9603094643531147</v>
      </c>
      <c r="AB368">
        <f t="shared" si="221"/>
        <v>10.707607489086543</v>
      </c>
      <c r="AC368">
        <f t="shared" si="222"/>
        <v>0.21415214978173086</v>
      </c>
      <c r="AD368">
        <f t="shared" si="223"/>
        <v>0.99659081986377118</v>
      </c>
      <c r="AE368">
        <f t="shared" si="224"/>
        <v>19.446585585114494</v>
      </c>
      <c r="AF368">
        <f t="shared" si="225"/>
        <v>1.0588398679659482E-2</v>
      </c>
      <c r="AG368">
        <f t="shared" si="188"/>
        <v>6711.2479659246601</v>
      </c>
      <c r="AH368">
        <f t="shared" si="189"/>
        <v>26201.636323593713</v>
      </c>
      <c r="AI368">
        <f t="shared" si="190"/>
        <v>6711.2479659246601</v>
      </c>
      <c r="AK368" t="b">
        <f t="shared" si="226"/>
        <v>1</v>
      </c>
      <c r="AL368" t="b">
        <f t="shared" si="227"/>
        <v>1</v>
      </c>
      <c r="AM368">
        <f t="shared" si="228"/>
        <v>6711.2479659246601</v>
      </c>
      <c r="AN368" t="b">
        <f t="shared" si="229"/>
        <v>1</v>
      </c>
      <c r="AO368">
        <f t="shared" si="230"/>
        <v>9.9603094643531147</v>
      </c>
      <c r="AP368">
        <f>SUM(AO369:$AO$532)</f>
        <v>2389.2339860328925</v>
      </c>
      <c r="AQ368" t="b">
        <f t="shared" si="191"/>
        <v>1</v>
      </c>
      <c r="AR368" t="b">
        <f t="shared" si="231"/>
        <v>1</v>
      </c>
      <c r="AS368" t="b">
        <f t="shared" si="232"/>
        <v>1</v>
      </c>
      <c r="AT368" t="b">
        <f t="shared" si="234"/>
        <v>1</v>
      </c>
      <c r="AU368">
        <f t="shared" si="192"/>
        <v>26201.63632359371</v>
      </c>
      <c r="AV368" t="b">
        <f t="shared" si="193"/>
        <v>1</v>
      </c>
      <c r="AW368" t="b">
        <f t="shared" si="194"/>
        <v>1</v>
      </c>
      <c r="AX368" t="b">
        <f t="shared" si="233"/>
        <v>1</v>
      </c>
    </row>
    <row r="369" spans="1:50" x14ac:dyDescent="0.35">
      <c r="A369">
        <v>317</v>
      </c>
      <c r="B369">
        <f t="shared" si="195"/>
        <v>26</v>
      </c>
      <c r="C369">
        <f t="shared" si="196"/>
        <v>56</v>
      </c>
      <c r="D369">
        <f t="shared" si="197"/>
        <v>2.5469307920246154E-3</v>
      </c>
      <c r="E369">
        <f t="shared" si="198"/>
        <v>2.1249239845710921E-4</v>
      </c>
      <c r="F369">
        <f t="shared" si="199"/>
        <v>0.04</v>
      </c>
      <c r="G369">
        <f t="shared" si="200"/>
        <v>3.3960531989175591E-3</v>
      </c>
      <c r="H369">
        <f t="shared" si="201"/>
        <v>0.02</v>
      </c>
      <c r="I369">
        <f t="shared" si="202"/>
        <v>2.1833164451008131</v>
      </c>
      <c r="J369">
        <f t="shared" si="203"/>
        <v>5.4427485341271613E-5</v>
      </c>
      <c r="K369">
        <f t="shared" si="204"/>
        <v>8.6967515185978352E-4</v>
      </c>
      <c r="L369">
        <f t="shared" si="205"/>
        <v>0</v>
      </c>
      <c r="M369">
        <f t="shared" si="206"/>
        <v>0.25521440272329821</v>
      </c>
      <c r="N369">
        <f t="shared" si="207"/>
        <v>116.62</v>
      </c>
      <c r="O369">
        <f t="shared" si="208"/>
        <v>2.3324000000000003</v>
      </c>
      <c r="P369">
        <f t="shared" si="209"/>
        <v>10.916582225504065</v>
      </c>
      <c r="Q369">
        <f t="shared" si="210"/>
        <v>545.82911127520333</v>
      </c>
      <c r="R369">
        <f t="shared" si="211"/>
        <v>29.870872495141423</v>
      </c>
      <c r="S369">
        <f t="shared" si="212"/>
        <v>0.59741744990282852</v>
      </c>
      <c r="T369">
        <f t="shared" si="213"/>
        <v>2.7961570548856041</v>
      </c>
      <c r="U369">
        <f t="shared" si="214"/>
        <v>54.427485341271613</v>
      </c>
      <c r="V369">
        <f t="shared" si="215"/>
        <v>2.9708105952770441E-2</v>
      </c>
      <c r="W369">
        <f t="shared" si="216"/>
        <v>-27.979895456871393</v>
      </c>
      <c r="X369">
        <f t="shared" si="217"/>
        <v>27.884061782527382</v>
      </c>
      <c r="Y369">
        <f t="shared" si="218"/>
        <v>0.99673694261856227</v>
      </c>
      <c r="Z369">
        <f t="shared" si="219"/>
        <v>0.35484276404778542</v>
      </c>
      <c r="AA369">
        <f t="shared" si="220"/>
        <v>-9.8944575557912362</v>
      </c>
      <c r="AB369">
        <f t="shared" si="221"/>
        <v>10.63416284425932</v>
      </c>
      <c r="AC369">
        <f t="shared" si="222"/>
        <v>0.21268325688518644</v>
      </c>
      <c r="AD369">
        <f t="shared" si="223"/>
        <v>0.99219609806732301</v>
      </c>
      <c r="AE369">
        <f t="shared" si="224"/>
        <v>19.313199338667143</v>
      </c>
      <c r="AF369">
        <f t="shared" si="225"/>
        <v>1.0541706430905531E-2</v>
      </c>
      <c r="AG369">
        <f t="shared" si="188"/>
        <v>6705.3347835963823</v>
      </c>
      <c r="AH369">
        <f t="shared" si="189"/>
        <v>26273.340031151231</v>
      </c>
      <c r="AI369">
        <f t="shared" si="190"/>
        <v>6705.3347835963823</v>
      </c>
      <c r="AK369" t="b">
        <f t="shared" si="226"/>
        <v>1</v>
      </c>
      <c r="AL369" t="b">
        <f t="shared" si="227"/>
        <v>1</v>
      </c>
      <c r="AM369">
        <f t="shared" si="228"/>
        <v>6705.3347835963814</v>
      </c>
      <c r="AN369" t="b">
        <f t="shared" si="229"/>
        <v>1</v>
      </c>
      <c r="AO369">
        <f t="shared" si="230"/>
        <v>9.8944575557912362</v>
      </c>
      <c r="AP369">
        <f>SUM(AO370:$AO$532)</f>
        <v>2379.3395284771018</v>
      </c>
      <c r="AQ369" t="b">
        <f t="shared" si="191"/>
        <v>1</v>
      </c>
      <c r="AR369" t="b">
        <f t="shared" si="231"/>
        <v>1</v>
      </c>
      <c r="AS369" t="b">
        <f t="shared" si="232"/>
        <v>1</v>
      </c>
      <c r="AT369" t="b">
        <f t="shared" si="234"/>
        <v>1</v>
      </c>
      <c r="AU369">
        <f t="shared" si="192"/>
        <v>26273.340031151231</v>
      </c>
      <c r="AV369" t="b">
        <f t="shared" si="193"/>
        <v>1</v>
      </c>
      <c r="AW369" t="b">
        <f t="shared" si="194"/>
        <v>1</v>
      </c>
      <c r="AX369" t="b">
        <f t="shared" si="233"/>
        <v>1</v>
      </c>
    </row>
    <row r="370" spans="1:50" x14ac:dyDescent="0.35">
      <c r="A370">
        <v>318</v>
      </c>
      <c r="B370">
        <f t="shared" si="195"/>
        <v>26</v>
      </c>
      <c r="C370">
        <f t="shared" si="196"/>
        <v>56</v>
      </c>
      <c r="D370">
        <f t="shared" si="197"/>
        <v>2.5469307920246154E-3</v>
      </c>
      <c r="E370">
        <f t="shared" si="198"/>
        <v>2.1249239845710921E-4</v>
      </c>
      <c r="F370">
        <f t="shared" si="199"/>
        <v>0.04</v>
      </c>
      <c r="G370">
        <f t="shared" si="200"/>
        <v>3.3960531989175591E-3</v>
      </c>
      <c r="H370">
        <f t="shared" si="201"/>
        <v>0.02</v>
      </c>
      <c r="I370">
        <f t="shared" si="202"/>
        <v>2.1887010924527388</v>
      </c>
      <c r="J370">
        <f t="shared" si="203"/>
        <v>5.4231120555472217E-5</v>
      </c>
      <c r="K370">
        <f t="shared" si="204"/>
        <v>8.6653751700784779E-4</v>
      </c>
      <c r="L370">
        <f t="shared" si="205"/>
        <v>0</v>
      </c>
      <c r="M370">
        <f t="shared" si="206"/>
        <v>0.25429363408573491</v>
      </c>
      <c r="N370">
        <f t="shared" si="207"/>
        <v>116.62</v>
      </c>
      <c r="O370">
        <f t="shared" si="208"/>
        <v>2.3324000000000003</v>
      </c>
      <c r="P370">
        <f t="shared" si="209"/>
        <v>10.943505462263694</v>
      </c>
      <c r="Q370">
        <f t="shared" si="210"/>
        <v>547.17527311318474</v>
      </c>
      <c r="R370">
        <f t="shared" si="211"/>
        <v>29.763103645591038</v>
      </c>
      <c r="S370">
        <f t="shared" si="212"/>
        <v>0.59526207291182076</v>
      </c>
      <c r="T370">
        <f t="shared" si="213"/>
        <v>2.7929402102507801</v>
      </c>
      <c r="U370">
        <f t="shared" si="214"/>
        <v>54.231120555472216</v>
      </c>
      <c r="V370">
        <f t="shared" si="215"/>
        <v>2.9673928201174558E-2</v>
      </c>
      <c r="W370">
        <f t="shared" si="216"/>
        <v>-27.885893121244955</v>
      </c>
      <c r="X370">
        <f t="shared" si="217"/>
        <v>27.790405197927601</v>
      </c>
      <c r="Y370">
        <f t="shared" si="218"/>
        <v>0.99673694261856227</v>
      </c>
      <c r="Z370">
        <f t="shared" si="219"/>
        <v>0.35368489174730949</v>
      </c>
      <c r="AA370">
        <f t="shared" si="220"/>
        <v>-9.8290464540428903</v>
      </c>
      <c r="AB370">
        <f t="shared" si="221"/>
        <v>10.561221964242243</v>
      </c>
      <c r="AC370">
        <f t="shared" si="222"/>
        <v>0.21122443928484486</v>
      </c>
      <c r="AD370">
        <f t="shared" si="223"/>
        <v>0.987820755919255</v>
      </c>
      <c r="AE370">
        <f t="shared" si="224"/>
        <v>19.18072800299748</v>
      </c>
      <c r="AF370">
        <f t="shared" si="225"/>
        <v>1.0495220083549858E-2</v>
      </c>
      <c r="AG370">
        <f t="shared" si="188"/>
        <v>6699.4958996324767</v>
      </c>
      <c r="AH370">
        <f t="shared" si="189"/>
        <v>26345.511651202982</v>
      </c>
      <c r="AI370">
        <f t="shared" si="190"/>
        <v>6699.4958996324767</v>
      </c>
      <c r="AK370" t="b">
        <f t="shared" si="226"/>
        <v>1</v>
      </c>
      <c r="AL370" t="b">
        <f t="shared" si="227"/>
        <v>1</v>
      </c>
      <c r="AM370">
        <f t="shared" si="228"/>
        <v>6699.4958996324758</v>
      </c>
      <c r="AN370" t="b">
        <f t="shared" si="229"/>
        <v>1</v>
      </c>
      <c r="AO370">
        <f t="shared" si="230"/>
        <v>9.8290464540428903</v>
      </c>
      <c r="AP370">
        <f>SUM(AO371:$AO$532)</f>
        <v>2369.5104820230586</v>
      </c>
      <c r="AQ370" t="b">
        <f t="shared" si="191"/>
        <v>1</v>
      </c>
      <c r="AR370" t="b">
        <f t="shared" si="231"/>
        <v>1</v>
      </c>
      <c r="AS370" t="b">
        <f t="shared" si="232"/>
        <v>1</v>
      </c>
      <c r="AT370" t="b">
        <f t="shared" si="234"/>
        <v>1</v>
      </c>
      <c r="AU370">
        <f t="shared" si="192"/>
        <v>26345.511651202982</v>
      </c>
      <c r="AV370" t="b">
        <f t="shared" si="193"/>
        <v>1</v>
      </c>
      <c r="AW370" t="b">
        <f t="shared" si="194"/>
        <v>1</v>
      </c>
      <c r="AX370" t="b">
        <f t="shared" si="233"/>
        <v>1</v>
      </c>
    </row>
    <row r="371" spans="1:50" x14ac:dyDescent="0.35">
      <c r="A371">
        <v>319</v>
      </c>
      <c r="B371">
        <f t="shared" si="195"/>
        <v>26</v>
      </c>
      <c r="C371">
        <f t="shared" si="196"/>
        <v>56</v>
      </c>
      <c r="D371">
        <f t="shared" si="197"/>
        <v>2.5469307920246154E-3</v>
      </c>
      <c r="E371">
        <f t="shared" si="198"/>
        <v>2.1249239845710921E-4</v>
      </c>
      <c r="F371">
        <f t="shared" si="199"/>
        <v>0.04</v>
      </c>
      <c r="G371">
        <f t="shared" si="200"/>
        <v>3.3960531989175591E-3</v>
      </c>
      <c r="H371">
        <f t="shared" si="201"/>
        <v>0.02</v>
      </c>
      <c r="I371">
        <f t="shared" si="202"/>
        <v>2.1940990197976631</v>
      </c>
      <c r="J371">
        <f t="shared" si="203"/>
        <v>5.4035464219252313E-5</v>
      </c>
      <c r="K371">
        <f t="shared" si="204"/>
        <v>8.634112021901146E-4</v>
      </c>
      <c r="L371">
        <f t="shared" si="205"/>
        <v>0</v>
      </c>
      <c r="M371">
        <f t="shared" si="206"/>
        <v>0.25337618741932555</v>
      </c>
      <c r="N371">
        <f t="shared" si="207"/>
        <v>116.62</v>
      </c>
      <c r="O371">
        <f t="shared" si="208"/>
        <v>2.3324000000000003</v>
      </c>
      <c r="P371">
        <f t="shared" si="209"/>
        <v>10.970495098988316</v>
      </c>
      <c r="Q371">
        <f t="shared" si="210"/>
        <v>548.52475494941575</v>
      </c>
      <c r="R371">
        <f t="shared" si="211"/>
        <v>29.655723607078407</v>
      </c>
      <c r="S371">
        <f t="shared" si="212"/>
        <v>0.59311447214156821</v>
      </c>
      <c r="T371">
        <f t="shared" si="213"/>
        <v>2.789727066441483</v>
      </c>
      <c r="U371">
        <f t="shared" si="214"/>
        <v>54.035464219252312</v>
      </c>
      <c r="V371">
        <f t="shared" si="215"/>
        <v>2.9639789769443297E-2</v>
      </c>
      <c r="W371">
        <f t="shared" si="216"/>
        <v>-27.792221940526399</v>
      </c>
      <c r="X371">
        <f t="shared" si="217"/>
        <v>27.69707852082686</v>
      </c>
      <c r="Y371">
        <f t="shared" si="218"/>
        <v>0.99673694261856227</v>
      </c>
      <c r="Z371">
        <f t="shared" si="219"/>
        <v>0.35253079765059048</v>
      </c>
      <c r="AA371">
        <f t="shared" si="220"/>
        <v>-9.7640731835381303</v>
      </c>
      <c r="AB371">
        <f t="shared" si="221"/>
        <v>10.488781393657657</v>
      </c>
      <c r="AC371">
        <f t="shared" si="222"/>
        <v>0.20977562787315315</v>
      </c>
      <c r="AD371">
        <f t="shared" si="223"/>
        <v>0.9834647079600578</v>
      </c>
      <c r="AE371">
        <f t="shared" si="224"/>
        <v>19.049165302632957</v>
      </c>
      <c r="AF371">
        <f t="shared" si="225"/>
        <v>1.0448938729617656E-2</v>
      </c>
      <c r="AG371">
        <f t="shared" si="188"/>
        <v>6693.731227358955</v>
      </c>
      <c r="AH371">
        <f t="shared" si="189"/>
        <v>26418.154348029351</v>
      </c>
      <c r="AI371">
        <f t="shared" si="190"/>
        <v>6693.731227358955</v>
      </c>
      <c r="AK371" t="b">
        <f t="shared" si="226"/>
        <v>1</v>
      </c>
      <c r="AL371" t="b">
        <f t="shared" si="227"/>
        <v>1</v>
      </c>
      <c r="AM371">
        <f t="shared" si="228"/>
        <v>6693.731227358955</v>
      </c>
      <c r="AN371" t="b">
        <f t="shared" si="229"/>
        <v>1</v>
      </c>
      <c r="AO371">
        <f t="shared" si="230"/>
        <v>9.7640731835381303</v>
      </c>
      <c r="AP371">
        <f>SUM(AO372:$AO$532)</f>
        <v>2359.7464088395204</v>
      </c>
      <c r="AQ371" t="b">
        <f t="shared" si="191"/>
        <v>1</v>
      </c>
      <c r="AR371" t="b">
        <f t="shared" si="231"/>
        <v>1</v>
      </c>
      <c r="AS371" t="b">
        <f t="shared" si="232"/>
        <v>1</v>
      </c>
      <c r="AT371" t="b">
        <f t="shared" si="234"/>
        <v>1</v>
      </c>
      <c r="AU371">
        <f t="shared" si="192"/>
        <v>26418.154348029355</v>
      </c>
      <c r="AV371" t="b">
        <f t="shared" si="193"/>
        <v>1</v>
      </c>
      <c r="AW371" t="b">
        <f t="shared" si="194"/>
        <v>1</v>
      </c>
      <c r="AX371" t="b">
        <f t="shared" si="233"/>
        <v>1</v>
      </c>
    </row>
    <row r="372" spans="1:50" x14ac:dyDescent="0.35">
      <c r="A372">
        <v>320</v>
      </c>
      <c r="B372">
        <f t="shared" si="195"/>
        <v>26</v>
      </c>
      <c r="C372">
        <f t="shared" si="196"/>
        <v>56</v>
      </c>
      <c r="D372">
        <f t="shared" si="197"/>
        <v>2.5469307920246154E-3</v>
      </c>
      <c r="E372">
        <f t="shared" si="198"/>
        <v>2.1249239845710921E-4</v>
      </c>
      <c r="F372">
        <f t="shared" si="199"/>
        <v>0.04</v>
      </c>
      <c r="G372">
        <f t="shared" si="200"/>
        <v>3.3960531989175591E-3</v>
      </c>
      <c r="H372">
        <f t="shared" si="201"/>
        <v>0.02</v>
      </c>
      <c r="I372">
        <f t="shared" si="202"/>
        <v>2.1995102598876302</v>
      </c>
      <c r="J372">
        <f t="shared" si="203"/>
        <v>5.3840513776650509E-5</v>
      </c>
      <c r="K372">
        <f t="shared" si="204"/>
        <v>8.6029616656589289E-4</v>
      </c>
      <c r="L372">
        <f t="shared" si="205"/>
        <v>0</v>
      </c>
      <c r="M372">
        <f t="shared" si="206"/>
        <v>0.25246205073898298</v>
      </c>
      <c r="N372">
        <f t="shared" si="207"/>
        <v>116.62</v>
      </c>
      <c r="O372">
        <f t="shared" si="208"/>
        <v>2.3324000000000003</v>
      </c>
      <c r="P372">
        <f t="shared" si="209"/>
        <v>10.99755129943815</v>
      </c>
      <c r="Q372">
        <f t="shared" si="210"/>
        <v>549.87756497190753</v>
      </c>
      <c r="R372">
        <f t="shared" si="211"/>
        <v>29.548730976841746</v>
      </c>
      <c r="S372">
        <f t="shared" si="212"/>
        <v>0.59097461953683494</v>
      </c>
      <c r="T372">
        <f t="shared" si="213"/>
        <v>2.786517619200088</v>
      </c>
      <c r="U372">
        <f t="shared" si="214"/>
        <v>53.840513776650511</v>
      </c>
      <c r="V372">
        <f t="shared" si="215"/>
        <v>2.9605690612341022E-2</v>
      </c>
      <c r="W372">
        <f t="shared" si="216"/>
        <v>-27.698880729158027</v>
      </c>
      <c r="X372">
        <f t="shared" si="217"/>
        <v>27.604080570167898</v>
      </c>
      <c r="Y372">
        <f t="shared" si="218"/>
        <v>0.99673694261856227</v>
      </c>
      <c r="Z372">
        <f t="shared" si="219"/>
        <v>0.35138046942913254</v>
      </c>
      <c r="AA372">
        <f t="shared" si="220"/>
        <v>-9.6995347889051899</v>
      </c>
      <c r="AB372">
        <f t="shared" si="221"/>
        <v>10.416837700828733</v>
      </c>
      <c r="AC372">
        <f t="shared" si="222"/>
        <v>0.20833675401657464</v>
      </c>
      <c r="AD372">
        <f t="shared" si="223"/>
        <v>0.97912786910707572</v>
      </c>
      <c r="AE372">
        <f t="shared" si="224"/>
        <v>18.918505005145136</v>
      </c>
      <c r="AF372">
        <f t="shared" si="225"/>
        <v>1.0402861465138051E-2</v>
      </c>
      <c r="AG372">
        <f t="shared" ref="AG372:AG435" si="235">(AG373+X373)*Y373</f>
        <v>6688.04068099914</v>
      </c>
      <c r="AH372">
        <f t="shared" ref="AH372:AH435" si="236">IF(M372&gt;0,AG372/M372,0)</f>
        <v>26491.271307598672</v>
      </c>
      <c r="AI372">
        <f t="shared" ref="AI372:AI435" si="237">IF(AG372&gt;0,AG372,0)</f>
        <v>6688.04068099914</v>
      </c>
      <c r="AK372" t="b">
        <f t="shared" si="226"/>
        <v>1</v>
      </c>
      <c r="AL372" t="b">
        <f t="shared" si="227"/>
        <v>1</v>
      </c>
      <c r="AM372">
        <f t="shared" si="228"/>
        <v>6688.0406809991391</v>
      </c>
      <c r="AN372" t="b">
        <f t="shared" si="229"/>
        <v>1</v>
      </c>
      <c r="AO372">
        <f t="shared" si="230"/>
        <v>9.6995347889051899</v>
      </c>
      <c r="AP372">
        <f>SUM(AO373:$AO$532)</f>
        <v>2350.0468740506153</v>
      </c>
      <c r="AQ372" t="b">
        <f t="shared" ref="AQ372:AQ435" si="238">ABS(AG372*Z372-AP372)&lt;=0.000000001*MAX(ABS(AG372*Z372),ABS(AP372),scale_money)</f>
        <v>1</v>
      </c>
      <c r="AR372" t="b">
        <f t="shared" si="231"/>
        <v>1</v>
      </c>
      <c r="AS372" t="b">
        <f t="shared" si="232"/>
        <v>1</v>
      </c>
      <c r="AT372" t="b">
        <f t="shared" si="234"/>
        <v>1</v>
      </c>
      <c r="AU372">
        <f t="shared" ref="AU372:AU435" si="239">-(N373-O373)+v_m*(E373*(sum_assured+Q373)+P373+(1-E373)*(1-G373)*AH373)</f>
        <v>26491.271307598668</v>
      </c>
      <c r="AV372" t="b">
        <f t="shared" ref="AV372:AV435" si="240">ABS(AH372-AU372)&lt;=0.000000001*MAX(ABS(AH372),ABS(AU372),scale_pp)</f>
        <v>1</v>
      </c>
      <c r="AW372" t="b">
        <f t="shared" ref="AW372:AW435" si="241">AND(AI372&gt;=0,AI372&gt;=AG372)</f>
        <v>1</v>
      </c>
      <c r="AX372" t="b">
        <f t="shared" si="233"/>
        <v>1</v>
      </c>
    </row>
    <row r="373" spans="1:50" x14ac:dyDescent="0.35">
      <c r="A373">
        <v>321</v>
      </c>
      <c r="B373">
        <f t="shared" ref="B373:B436" si="242">MIN(INT((dur_m+A373-1)/12),dur_y_last)</f>
        <v>26</v>
      </c>
      <c r="C373">
        <f t="shared" ref="C373:C436" si="243">age_at_entry+B373</f>
        <v>56</v>
      </c>
      <c r="D373">
        <f t="shared" ref="D373:D436" si="244">INDEX(mort_table,MATCH(C373,mort_age,0),MATCH(sex,mort_sex,0))</f>
        <v>2.5469307920246154E-3</v>
      </c>
      <c r="E373">
        <f t="shared" ref="E373:E436" si="245">IF(A373&lt;=rem_m,1-(1-D373)^(1/12),0)</f>
        <v>2.1249239845710921E-4</v>
      </c>
      <c r="F373">
        <f t="shared" ref="F373:F436" si="246">IF(A373&lt;=prem_rem_m,INDEX(lapse_table,MATCH(MIN(B373,5),lapse_key,0)),0)</f>
        <v>0.04</v>
      </c>
      <c r="G373">
        <f t="shared" ref="G373:G436" si="247">1-(1-F373)^(1/12)</f>
        <v>3.3960531989175591E-3</v>
      </c>
      <c r="H373">
        <f t="shared" ref="H373:H436" si="248">INDEX(comm_table,MATCH(MIN(B373,1),comm_key,0))</f>
        <v>0.02</v>
      </c>
      <c r="I373">
        <f t="shared" ref="I373:I436" si="249">(1+e_m)^A373</f>
        <v>2.2049348455554632</v>
      </c>
      <c r="J373">
        <f t="shared" ref="J373:J436" si="250">M372*E373</f>
        <v>5.3646266680926895E-5</v>
      </c>
      <c r="K373">
        <f t="shared" ref="K373:K436" si="251">(M372-J373)*G373</f>
        <v>8.5719236944183856E-4</v>
      </c>
      <c r="L373">
        <f t="shared" ref="L373:L436" si="252">IF(A373=rem_m,M372-J373-K373,0)</f>
        <v>0</v>
      </c>
      <c r="M373">
        <f t="shared" ref="M373:M436" si="253">M372-J373-K373-L373</f>
        <v>0.25155121210286024</v>
      </c>
      <c r="N373">
        <f t="shared" ref="N373:N436" si="254">IF(A373&lt;=prem_rem_m,premium,0)</f>
        <v>116.62</v>
      </c>
      <c r="O373">
        <f t="shared" ref="O373:O436" si="255">N373*H373</f>
        <v>2.3324000000000003</v>
      </c>
      <c r="P373">
        <f t="shared" ref="P373:P436" si="256">maint_base*I373</f>
        <v>11.024674227777316</v>
      </c>
      <c r="Q373">
        <f t="shared" ref="Q373:Q436" si="257">claim_exp_base*I373</f>
        <v>551.2337113888658</v>
      </c>
      <c r="R373">
        <f t="shared" ref="R373:R436" si="258">M372*N373</f>
        <v>29.442124357180194</v>
      </c>
      <c r="S373">
        <f t="shared" ref="S373:S436" si="259">R373*H373</f>
        <v>0.58884248714360388</v>
      </c>
      <c r="T373">
        <f t="shared" ref="T373:T436" si="260">M372*P373</f>
        <v>2.783311864273875</v>
      </c>
      <c r="U373">
        <f t="shared" ref="U373:U436" si="261">J373*sum_assured</f>
        <v>53.646266680926892</v>
      </c>
      <c r="V373">
        <f t="shared" ref="V373:V436" si="262">J373*Q373</f>
        <v>2.9571630684684182E-2</v>
      </c>
      <c r="W373">
        <f t="shared" ref="W373:W436" si="263">R373-S373-T373-U373-V373</f>
        <v>-27.605868305848865</v>
      </c>
      <c r="X373">
        <f t="shared" ref="X373:X436" si="264">U373+V373+T373-(R373-S373)*(1+i_m)</f>
        <v>27.511410169143929</v>
      </c>
      <c r="Y373">
        <f t="shared" ref="Y373:Y436" si="265">v_m</f>
        <v>0.99673694261856227</v>
      </c>
      <c r="Z373">
        <f t="shared" ref="Z373:Z436" si="266">v_m^A373</f>
        <v>0.35023389479466877</v>
      </c>
      <c r="AA373">
        <f t="shared" ref="AA373:AA436" si="267">(R373-S373)*Z372-(T373+U373+V373)*Z373</f>
        <v>-9.6354283348329375</v>
      </c>
      <c r="AB373">
        <f t="shared" ref="AB373:AB436" si="268">R373*Z372</f>
        <v>10.345387477616875</v>
      </c>
      <c r="AC373">
        <f t="shared" ref="AC373:AC436" si="269">S373*Z372</f>
        <v>0.20690774955233748</v>
      </c>
      <c r="AD373">
        <f t="shared" ref="AD373:AD436" si="270">T373*Z373</f>
        <v>0.9748101546528497</v>
      </c>
      <c r="AE373">
        <f t="shared" ref="AE373:AE436" si="271">U373*Z373</f>
        <v>18.788740920854494</v>
      </c>
      <c r="AF373">
        <f t="shared" ref="AF373:AF436" si="272">V373*Z373</f>
        <v>1.0356987390126478E-2</v>
      </c>
      <c r="AG373">
        <f t="shared" si="235"/>
        <v>6682.4241756723477</v>
      </c>
      <c r="AH373">
        <f t="shared" si="236"/>
        <v>26564.865737716576</v>
      </c>
      <c r="AI373">
        <f t="shared" si="237"/>
        <v>6682.4241756723477</v>
      </c>
      <c r="AK373" t="b">
        <f t="shared" ref="AK373:AK436" si="273">AND(M373&gt;=0,M373&lt;=M372)</f>
        <v>1</v>
      </c>
      <c r="AL373" t="b">
        <f t="shared" ref="AL373:AL436" si="274">AND(D373&gt;=0,D373&lt;=1,E373&gt;=0,E373&lt;=1,F373&gt;=0,F373&lt;=1,G373&gt;=0,G373&lt;=1,J373+K373+L373&lt;=M372+0.000000001*scale_count)</f>
        <v>1</v>
      </c>
      <c r="AM373">
        <f t="shared" ref="AM373:AM436" si="275">(AG372+R373-S373)*(1+i_m)-T373-U373-V373</f>
        <v>6682.4241756723486</v>
      </c>
      <c r="AN373" t="b">
        <f t="shared" ref="AN373:AN436" si="276">ABS(AM373-AG373)&lt;=0.000000001*MAX(ABS(AM373),ABS(AG373),scale_money)</f>
        <v>1</v>
      </c>
      <c r="AO373">
        <f t="shared" ref="AO373:AO436" si="277">(U373+V373+T373)*Z373-(R373-S373)*Z372</f>
        <v>9.6354283348329375</v>
      </c>
      <c r="AP373">
        <f>SUM(AO374:$AO$532)</f>
        <v>2340.4114457157825</v>
      </c>
      <c r="AQ373" t="b">
        <f t="shared" si="238"/>
        <v>1</v>
      </c>
      <c r="AR373" t="b">
        <f t="shared" ref="AR373:AR436" si="278">IF(A373&lt;&gt;rem_m,L373=0,L373=M372-J373-K373)</f>
        <v>1</v>
      </c>
      <c r="AS373" t="b">
        <f t="shared" ref="AS373:AS436" si="279">IF(A373&gt;prem_rem_m,AND(R373=0,S373=0,F373=0,G373=0,K373=0),R373=M372*premium)</f>
        <v>1</v>
      </c>
      <c r="AT373" t="b">
        <f t="shared" si="234"/>
        <v>1</v>
      </c>
      <c r="AU373">
        <f t="shared" si="239"/>
        <v>26564.865737716573</v>
      </c>
      <c r="AV373" t="b">
        <f t="shared" si="240"/>
        <v>1</v>
      </c>
      <c r="AW373" t="b">
        <f t="shared" si="241"/>
        <v>1</v>
      </c>
      <c r="AX373" t="b">
        <f t="shared" ref="AX373:AX436" si="280">AND(U373=J373*sum_assured,R373=M372*N373,T373=M372*P373)</f>
        <v>1</v>
      </c>
    </row>
    <row r="374" spans="1:50" x14ac:dyDescent="0.35">
      <c r="A374">
        <v>322</v>
      </c>
      <c r="B374">
        <f t="shared" si="242"/>
        <v>26</v>
      </c>
      <c r="C374">
        <f t="shared" si="243"/>
        <v>56</v>
      </c>
      <c r="D374">
        <f t="shared" si="244"/>
        <v>2.5469307920246154E-3</v>
      </c>
      <c r="E374">
        <f t="shared" si="245"/>
        <v>2.1249239845710921E-4</v>
      </c>
      <c r="F374">
        <f t="shared" si="246"/>
        <v>0.04</v>
      </c>
      <c r="G374">
        <f t="shared" si="247"/>
        <v>3.3960531989175591E-3</v>
      </c>
      <c r="H374">
        <f t="shared" si="248"/>
        <v>0.02</v>
      </c>
      <c r="I374">
        <f t="shared" si="249"/>
        <v>2.2103728097149555</v>
      </c>
      <c r="J374">
        <f t="shared" si="250"/>
        <v>5.3452720394529772E-5</v>
      </c>
      <c r="K374">
        <f t="shared" si="251"/>
        <v>8.5409977027142128E-4</v>
      </c>
      <c r="L374">
        <f t="shared" si="252"/>
        <v>0</v>
      </c>
      <c r="M374">
        <f t="shared" si="253"/>
        <v>0.25064365961219431</v>
      </c>
      <c r="N374">
        <f t="shared" si="254"/>
        <v>116.62</v>
      </c>
      <c r="O374">
        <f t="shared" si="255"/>
        <v>2.3324000000000003</v>
      </c>
      <c r="P374">
        <f t="shared" si="256"/>
        <v>11.051864048574778</v>
      </c>
      <c r="Q374">
        <f t="shared" si="257"/>
        <v>552.59320242873889</v>
      </c>
      <c r="R374">
        <f t="shared" si="258"/>
        <v>29.335902355435564</v>
      </c>
      <c r="S374">
        <f t="shared" si="259"/>
        <v>0.58671804710871134</v>
      </c>
      <c r="T374">
        <f t="shared" si="260"/>
        <v>2.78010979741501</v>
      </c>
      <c r="U374">
        <f t="shared" si="261"/>
        <v>53.45272039452977</v>
      </c>
      <c r="V374">
        <f t="shared" si="262"/>
        <v>2.9537609941341171E-2</v>
      </c>
      <c r="W374">
        <f t="shared" si="263"/>
        <v>-27.513183493559264</v>
      </c>
      <c r="X374">
        <f t="shared" si="264"/>
        <v>27.419066145183329</v>
      </c>
      <c r="Y374">
        <f t="shared" si="265"/>
        <v>0.99673694261856227</v>
      </c>
      <c r="Z374">
        <f t="shared" si="266"/>
        <v>0.3490910614990293</v>
      </c>
      <c r="AA374">
        <f t="shared" si="267"/>
        <v>-9.5717509059341435</v>
      </c>
      <c r="AB374">
        <f t="shared" si="268"/>
        <v>10.274427339260296</v>
      </c>
      <c r="AC374">
        <f t="shared" si="269"/>
        <v>0.20548854678520592</v>
      </c>
      <c r="AD374">
        <f t="shared" si="270"/>
        <v>0.97051148026345713</v>
      </c>
      <c r="AE374">
        <f t="shared" si="271"/>
        <v>18.65986690253721</v>
      </c>
      <c r="AF374">
        <f t="shared" si="272"/>
        <v>1.031131560856707E-2</v>
      </c>
      <c r="AG374">
        <f t="shared" si="235"/>
        <v>6676.8816273925913</v>
      </c>
      <c r="AH374">
        <f t="shared" si="236"/>
        <v>26638.940868176454</v>
      </c>
      <c r="AI374">
        <f t="shared" si="237"/>
        <v>6676.8816273925913</v>
      </c>
      <c r="AK374" t="b">
        <f t="shared" si="273"/>
        <v>1</v>
      </c>
      <c r="AL374" t="b">
        <f t="shared" si="274"/>
        <v>1</v>
      </c>
      <c r="AM374">
        <f t="shared" si="275"/>
        <v>6676.8816273925904</v>
      </c>
      <c r="AN374" t="b">
        <f t="shared" si="276"/>
        <v>1</v>
      </c>
      <c r="AO374">
        <f t="shared" si="277"/>
        <v>9.5717509059341435</v>
      </c>
      <c r="AP374">
        <f>SUM(AO375:$AO$532)</f>
        <v>2330.8396948098484</v>
      </c>
      <c r="AQ374" t="b">
        <f t="shared" si="238"/>
        <v>1</v>
      </c>
      <c r="AR374" t="b">
        <f t="shared" si="278"/>
        <v>1</v>
      </c>
      <c r="AS374" t="b">
        <f t="shared" si="279"/>
        <v>1</v>
      </c>
      <c r="AT374" t="b">
        <f t="shared" ref="AT374:AT437" si="281">AND(C374&gt;=18,C374&lt;=120,OR(B374-B373=0,B374-B373=1))</f>
        <v>1</v>
      </c>
      <c r="AU374">
        <f t="shared" si="239"/>
        <v>26638.940868176454</v>
      </c>
      <c r="AV374" t="b">
        <f t="shared" si="240"/>
        <v>1</v>
      </c>
      <c r="AW374" t="b">
        <f t="shared" si="241"/>
        <v>1</v>
      </c>
      <c r="AX374" t="b">
        <f t="shared" si="280"/>
        <v>1</v>
      </c>
    </row>
    <row r="375" spans="1:50" x14ac:dyDescent="0.35">
      <c r="A375">
        <v>323</v>
      </c>
      <c r="B375">
        <f t="shared" si="242"/>
        <v>26</v>
      </c>
      <c r="C375">
        <f t="shared" si="243"/>
        <v>56</v>
      </c>
      <c r="D375">
        <f t="shared" si="244"/>
        <v>2.5469307920246154E-3</v>
      </c>
      <c r="E375">
        <f t="shared" si="245"/>
        <v>2.1249239845710921E-4</v>
      </c>
      <c r="F375">
        <f t="shared" si="246"/>
        <v>0.04</v>
      </c>
      <c r="G375">
        <f t="shared" si="247"/>
        <v>3.3960531989175591E-3</v>
      </c>
      <c r="H375">
        <f t="shared" si="248"/>
        <v>0.02</v>
      </c>
      <c r="I375">
        <f t="shared" si="249"/>
        <v>2.2158241853610772</v>
      </c>
      <c r="J375">
        <f t="shared" si="250"/>
        <v>5.3259872389062444E-5</v>
      </c>
      <c r="K375">
        <f t="shared" si="251"/>
        <v>8.5101832865439541E-4</v>
      </c>
      <c r="L375">
        <f t="shared" si="252"/>
        <v>0</v>
      </c>
      <c r="M375">
        <f t="shared" si="253"/>
        <v>0.24973938141115085</v>
      </c>
      <c r="N375">
        <f t="shared" si="254"/>
        <v>116.62</v>
      </c>
      <c r="O375">
        <f t="shared" si="255"/>
        <v>2.3324000000000003</v>
      </c>
      <c r="P375">
        <f t="shared" si="256"/>
        <v>11.079120926805386</v>
      </c>
      <c r="Q375">
        <f t="shared" si="257"/>
        <v>553.95604634026927</v>
      </c>
      <c r="R375">
        <f t="shared" si="258"/>
        <v>29.230063583974101</v>
      </c>
      <c r="S375">
        <f t="shared" si="259"/>
        <v>0.58460127167948206</v>
      </c>
      <c r="T375">
        <f t="shared" si="260"/>
        <v>2.7769114143805478</v>
      </c>
      <c r="U375">
        <f t="shared" si="261"/>
        <v>53.259872389062444</v>
      </c>
      <c r="V375">
        <f t="shared" si="262"/>
        <v>2.9503628337232302E-2</v>
      </c>
      <c r="W375">
        <f t="shared" si="263"/>
        <v>-27.420825119485606</v>
      </c>
      <c r="X375">
        <f t="shared" si="264"/>
        <v>27.327047329934366</v>
      </c>
      <c r="Y375">
        <f t="shared" si="265"/>
        <v>0.99673694261856227</v>
      </c>
      <c r="Z375">
        <f t="shared" si="266"/>
        <v>0.34795195733401096</v>
      </c>
      <c r="AA375">
        <f t="shared" si="267"/>
        <v>-9.5084996066098189</v>
      </c>
      <c r="AB375">
        <f t="shared" si="268"/>
        <v>10.203953924213639</v>
      </c>
      <c r="AC375">
        <f t="shared" si="269"/>
        <v>0.20407907848427281</v>
      </c>
      <c r="AD375">
        <f t="shared" si="270"/>
        <v>0.96623176197686844</v>
      </c>
      <c r="AE375">
        <f t="shared" si="271"/>
        <v>18.531876845133922</v>
      </c>
      <c r="AF375">
        <f t="shared" si="272"/>
        <v>1.026584522839517E-2</v>
      </c>
      <c r="AG375">
        <f t="shared" si="235"/>
        <v>6671.4129530672853</v>
      </c>
      <c r="AH375">
        <f t="shared" si="236"/>
        <v>26713.499950910853</v>
      </c>
      <c r="AI375">
        <f t="shared" si="237"/>
        <v>6671.4129530672853</v>
      </c>
      <c r="AK375" t="b">
        <f t="shared" si="273"/>
        <v>1</v>
      </c>
      <c r="AL375" t="b">
        <f t="shared" si="274"/>
        <v>1</v>
      </c>
      <c r="AM375">
        <f t="shared" si="275"/>
        <v>6671.4129530672853</v>
      </c>
      <c r="AN375" t="b">
        <f t="shared" si="276"/>
        <v>1</v>
      </c>
      <c r="AO375">
        <f t="shared" si="277"/>
        <v>9.5084996066098189</v>
      </c>
      <c r="AP375">
        <f>SUM(AO376:$AO$532)</f>
        <v>2321.3311952032386</v>
      </c>
      <c r="AQ375" t="b">
        <f t="shared" si="238"/>
        <v>1</v>
      </c>
      <c r="AR375" t="b">
        <f t="shared" si="278"/>
        <v>1</v>
      </c>
      <c r="AS375" t="b">
        <f t="shared" si="279"/>
        <v>1</v>
      </c>
      <c r="AT375" t="b">
        <f t="shared" si="281"/>
        <v>1</v>
      </c>
      <c r="AU375">
        <f t="shared" si="239"/>
        <v>26713.499950910853</v>
      </c>
      <c r="AV375" t="b">
        <f t="shared" si="240"/>
        <v>1</v>
      </c>
      <c r="AW375" t="b">
        <f t="shared" si="241"/>
        <v>1</v>
      </c>
      <c r="AX375" t="b">
        <f t="shared" si="280"/>
        <v>1</v>
      </c>
    </row>
    <row r="376" spans="1:50" x14ac:dyDescent="0.35">
      <c r="A376">
        <v>324</v>
      </c>
      <c r="B376">
        <f t="shared" si="242"/>
        <v>26</v>
      </c>
      <c r="C376">
        <f t="shared" si="243"/>
        <v>56</v>
      </c>
      <c r="D376">
        <f t="shared" si="244"/>
        <v>2.5469307920246154E-3</v>
      </c>
      <c r="E376">
        <f t="shared" si="245"/>
        <v>2.1249239845710921E-4</v>
      </c>
      <c r="F376">
        <f t="shared" si="246"/>
        <v>0.04</v>
      </c>
      <c r="G376">
        <f t="shared" si="247"/>
        <v>3.3960531989175591E-3</v>
      </c>
      <c r="H376">
        <f t="shared" si="248"/>
        <v>0.02</v>
      </c>
      <c r="I376">
        <f t="shared" si="249"/>
        <v>2.2212890055701728</v>
      </c>
      <c r="J376">
        <f t="shared" si="250"/>
        <v>5.3067720145250241E-5</v>
      </c>
      <c r="K376">
        <f t="shared" si="251"/>
        <v>8.4794800433627272E-4</v>
      </c>
      <c r="L376">
        <f t="shared" si="252"/>
        <v>0</v>
      </c>
      <c r="M376">
        <f t="shared" si="253"/>
        <v>0.24883836568666934</v>
      </c>
      <c r="N376">
        <f t="shared" si="254"/>
        <v>116.62</v>
      </c>
      <c r="O376">
        <f t="shared" si="255"/>
        <v>2.3324000000000003</v>
      </c>
      <c r="P376">
        <f t="shared" si="256"/>
        <v>11.106445027850864</v>
      </c>
      <c r="Q376">
        <f t="shared" si="257"/>
        <v>555.32225139254319</v>
      </c>
      <c r="R376">
        <f t="shared" si="258"/>
        <v>29.124606660168414</v>
      </c>
      <c r="S376">
        <f t="shared" si="259"/>
        <v>0.58249213320336835</v>
      </c>
      <c r="T376">
        <f t="shared" si="260"/>
        <v>2.7737167109324266</v>
      </c>
      <c r="U376">
        <f t="shared" si="261"/>
        <v>53.067720145250242</v>
      </c>
      <c r="V376">
        <f t="shared" si="262"/>
        <v>2.9469685827329783E-2</v>
      </c>
      <c r="W376">
        <f t="shared" si="263"/>
        <v>-27.32879201504495</v>
      </c>
      <c r="X376">
        <f t="shared" si="264"/>
        <v>27.235352559249947</v>
      </c>
      <c r="Y376">
        <f t="shared" si="265"/>
        <v>0.99673694261856227</v>
      </c>
      <c r="Z376">
        <f t="shared" si="266"/>
        <v>0.34681657013124656</v>
      </c>
      <c r="AA376">
        <f t="shared" si="267"/>
        <v>-9.4456715609143345</v>
      </c>
      <c r="AB376">
        <f t="shared" si="268"/>
        <v>10.133963893988772</v>
      </c>
      <c r="AC376">
        <f t="shared" si="269"/>
        <v>0.20267927787977547</v>
      </c>
      <c r="AD376">
        <f t="shared" si="270"/>
        <v>0.96197091620130648</v>
      </c>
      <c r="AE376">
        <f t="shared" si="271"/>
        <v>18.404764685460545</v>
      </c>
      <c r="AF376">
        <f t="shared" si="272"/>
        <v>1.0220575361479923E-2</v>
      </c>
      <c r="AG376">
        <f t="shared" si="235"/>
        <v>6666.0180704959694</v>
      </c>
      <c r="AH376">
        <f t="shared" si="236"/>
        <v>26788.546260143994</v>
      </c>
      <c r="AI376">
        <f t="shared" si="237"/>
        <v>6666.0180704959694</v>
      </c>
      <c r="AK376" t="b">
        <f t="shared" si="273"/>
        <v>1</v>
      </c>
      <c r="AL376" t="b">
        <f t="shared" si="274"/>
        <v>1</v>
      </c>
      <c r="AM376">
        <f t="shared" si="275"/>
        <v>6666.0180704959694</v>
      </c>
      <c r="AN376" t="b">
        <f t="shared" si="276"/>
        <v>1</v>
      </c>
      <c r="AO376">
        <f t="shared" si="277"/>
        <v>9.4456715609143345</v>
      </c>
      <c r="AP376">
        <f>SUM(AO377:$AO$532)</f>
        <v>2311.8855236423242</v>
      </c>
      <c r="AQ376" t="b">
        <f t="shared" si="238"/>
        <v>1</v>
      </c>
      <c r="AR376" t="b">
        <f t="shared" si="278"/>
        <v>1</v>
      </c>
      <c r="AS376" t="b">
        <f t="shared" si="279"/>
        <v>1</v>
      </c>
      <c r="AT376" t="b">
        <f t="shared" si="281"/>
        <v>1</v>
      </c>
      <c r="AU376">
        <f t="shared" si="239"/>
        <v>26788.546260143994</v>
      </c>
      <c r="AV376" t="b">
        <f t="shared" si="240"/>
        <v>1</v>
      </c>
      <c r="AW376" t="b">
        <f t="shared" si="241"/>
        <v>1</v>
      </c>
      <c r="AX376" t="b">
        <f t="shared" si="280"/>
        <v>1</v>
      </c>
    </row>
    <row r="377" spans="1:50" x14ac:dyDescent="0.35">
      <c r="A377">
        <v>325</v>
      </c>
      <c r="B377">
        <f t="shared" si="242"/>
        <v>27</v>
      </c>
      <c r="C377">
        <f t="shared" si="243"/>
        <v>57</v>
      </c>
      <c r="D377">
        <f t="shared" si="244"/>
        <v>2.7863087280024512E-3</v>
      </c>
      <c r="E377">
        <f t="shared" si="245"/>
        <v>2.3248944612130895E-4</v>
      </c>
      <c r="F377">
        <f t="shared" si="246"/>
        <v>0.04</v>
      </c>
      <c r="G377">
        <f t="shared" si="247"/>
        <v>3.3960531989175591E-3</v>
      </c>
      <c r="H377">
        <f t="shared" si="248"/>
        <v>0.02</v>
      </c>
      <c r="I377">
        <f t="shared" si="249"/>
        <v>2.2267673035001607</v>
      </c>
      <c r="J377">
        <f t="shared" si="250"/>
        <v>5.7852293812225486E-5</v>
      </c>
      <c r="K377">
        <f t="shared" si="251"/>
        <v>8.4487185833616502E-4</v>
      </c>
      <c r="L377">
        <f t="shared" si="252"/>
        <v>0</v>
      </c>
      <c r="M377">
        <f t="shared" si="253"/>
        <v>0.24793564153452094</v>
      </c>
      <c r="N377">
        <f t="shared" si="254"/>
        <v>116.62</v>
      </c>
      <c r="O377">
        <f t="shared" si="255"/>
        <v>2.3324000000000003</v>
      </c>
      <c r="P377">
        <f t="shared" si="256"/>
        <v>11.133836517500804</v>
      </c>
      <c r="Q377">
        <f t="shared" si="257"/>
        <v>556.69182587504019</v>
      </c>
      <c r="R377">
        <f t="shared" si="258"/>
        <v>29.019530206379379</v>
      </c>
      <c r="S377">
        <f t="shared" si="259"/>
        <v>0.58039060412758758</v>
      </c>
      <c r="T377">
        <f t="shared" si="260"/>
        <v>2.7705256828374578</v>
      </c>
      <c r="U377">
        <f t="shared" si="261"/>
        <v>57.852293812225483</v>
      </c>
      <c r="V377">
        <f t="shared" si="262"/>
        <v>3.2205899073387098E-2</v>
      </c>
      <c r="W377">
        <f t="shared" si="263"/>
        <v>-32.215885791884538</v>
      </c>
      <c r="X377">
        <f t="shared" si="264"/>
        <v>32.122783449197136</v>
      </c>
      <c r="Y377">
        <f t="shared" si="265"/>
        <v>0.99673694261856227</v>
      </c>
      <c r="Z377">
        <f t="shared" si="266"/>
        <v>0.3456848877620749</v>
      </c>
      <c r="AA377">
        <f t="shared" si="267"/>
        <v>-11.104360791241149</v>
      </c>
      <c r="AB377">
        <f t="shared" si="268"/>
        <v>10.064453932996601</v>
      </c>
      <c r="AC377">
        <f t="shared" si="269"/>
        <v>0.20128907865993204</v>
      </c>
      <c r="AD377">
        <f t="shared" si="270"/>
        <v>0.95772885971361255</v>
      </c>
      <c r="AE377">
        <f t="shared" si="271"/>
        <v>19.998663693257747</v>
      </c>
      <c r="AF377">
        <f t="shared" si="272"/>
        <v>1.1133092606460532E-2</v>
      </c>
      <c r="AG377">
        <f t="shared" si="235"/>
        <v>6655.7180955930116</v>
      </c>
      <c r="AH377">
        <f t="shared" si="236"/>
        <v>26844.539390946393</v>
      </c>
      <c r="AI377">
        <f t="shared" si="237"/>
        <v>6655.7180955930116</v>
      </c>
      <c r="AK377" t="b">
        <f t="shared" si="273"/>
        <v>1</v>
      </c>
      <c r="AL377" t="b">
        <f t="shared" si="274"/>
        <v>1</v>
      </c>
      <c r="AM377">
        <f t="shared" si="275"/>
        <v>6655.7180955930125</v>
      </c>
      <c r="AN377" t="b">
        <f t="shared" si="276"/>
        <v>1</v>
      </c>
      <c r="AO377">
        <f t="shared" si="277"/>
        <v>11.104360791241149</v>
      </c>
      <c r="AP377">
        <f>SUM(AO378:$AO$532)</f>
        <v>2300.7811628510831</v>
      </c>
      <c r="AQ377" t="b">
        <f t="shared" si="238"/>
        <v>1</v>
      </c>
      <c r="AR377" t="b">
        <f t="shared" si="278"/>
        <v>1</v>
      </c>
      <c r="AS377" t="b">
        <f t="shared" si="279"/>
        <v>1</v>
      </c>
      <c r="AT377" t="b">
        <f t="shared" si="281"/>
        <v>1</v>
      </c>
      <c r="AU377">
        <f t="shared" si="239"/>
        <v>26844.539390946396</v>
      </c>
      <c r="AV377" t="b">
        <f t="shared" si="240"/>
        <v>1</v>
      </c>
      <c r="AW377" t="b">
        <f t="shared" si="241"/>
        <v>1</v>
      </c>
      <c r="AX377" t="b">
        <f t="shared" si="280"/>
        <v>1</v>
      </c>
    </row>
    <row r="378" spans="1:50" x14ac:dyDescent="0.35">
      <c r="A378">
        <v>326</v>
      </c>
      <c r="B378">
        <f t="shared" si="242"/>
        <v>27</v>
      </c>
      <c r="C378">
        <f t="shared" si="243"/>
        <v>57</v>
      </c>
      <c r="D378">
        <f t="shared" si="244"/>
        <v>2.7863087280024512E-3</v>
      </c>
      <c r="E378">
        <f t="shared" si="245"/>
        <v>2.3248944612130895E-4</v>
      </c>
      <c r="F378">
        <f t="shared" si="246"/>
        <v>0.04</v>
      </c>
      <c r="G378">
        <f t="shared" si="247"/>
        <v>3.3960531989175591E-3</v>
      </c>
      <c r="H378">
        <f t="shared" si="248"/>
        <v>0.02</v>
      </c>
      <c r="I378">
        <f t="shared" si="249"/>
        <v>2.2322591123907372</v>
      </c>
      <c r="J378">
        <f t="shared" si="250"/>
        <v>5.7642419974092173E-5</v>
      </c>
      <c r="K378">
        <f t="shared" si="251"/>
        <v>8.4180687183424072E-4</v>
      </c>
      <c r="L378">
        <f t="shared" si="252"/>
        <v>0</v>
      </c>
      <c r="M378">
        <f t="shared" si="253"/>
        <v>0.24703619224271262</v>
      </c>
      <c r="N378">
        <f t="shared" si="254"/>
        <v>116.62</v>
      </c>
      <c r="O378">
        <f t="shared" si="255"/>
        <v>2.3324000000000003</v>
      </c>
      <c r="P378">
        <f t="shared" si="256"/>
        <v>11.161295561953686</v>
      </c>
      <c r="Q378">
        <f t="shared" si="257"/>
        <v>558.06477809768433</v>
      </c>
      <c r="R378">
        <f t="shared" si="258"/>
        <v>28.914254515755832</v>
      </c>
      <c r="S378">
        <f t="shared" si="259"/>
        <v>0.57828509031511666</v>
      </c>
      <c r="T378">
        <f t="shared" si="260"/>
        <v>2.7672829755093886</v>
      </c>
      <c r="U378">
        <f t="shared" si="261"/>
        <v>57.642419974092171</v>
      </c>
      <c r="V378">
        <f t="shared" si="262"/>
        <v>3.2168204311855277E-2</v>
      </c>
      <c r="W378">
        <f t="shared" si="263"/>
        <v>-32.105901728472702</v>
      </c>
      <c r="X378">
        <f t="shared" si="264"/>
        <v>32.013137138097463</v>
      </c>
      <c r="Y378">
        <f t="shared" si="265"/>
        <v>0.99673694261856227</v>
      </c>
      <c r="Z378">
        <f t="shared" si="266"/>
        <v>0.34455689813741136</v>
      </c>
      <c r="AA378">
        <f t="shared" si="267"/>
        <v>-11.030347231950428</v>
      </c>
      <c r="AB378">
        <f t="shared" si="268"/>
        <v>9.9952208270031218</v>
      </c>
      <c r="AC378">
        <f t="shared" si="269"/>
        <v>0.19990441654006244</v>
      </c>
      <c r="AD378">
        <f t="shared" si="270"/>
        <v>0.95348643830998103</v>
      </c>
      <c r="AE378">
        <f t="shared" si="271"/>
        <v>19.861093427407162</v>
      </c>
      <c r="AF378">
        <f t="shared" si="272"/>
        <v>1.1083776696343356E-2</v>
      </c>
      <c r="AG378">
        <f t="shared" si="235"/>
        <v>6645.4940475635585</v>
      </c>
      <c r="AH378">
        <f t="shared" si="236"/>
        <v>26900.892485560871</v>
      </c>
      <c r="AI378">
        <f t="shared" si="237"/>
        <v>6645.4940475635585</v>
      </c>
      <c r="AK378" t="b">
        <f t="shared" si="273"/>
        <v>1</v>
      </c>
      <c r="AL378" t="b">
        <f t="shared" si="274"/>
        <v>1</v>
      </c>
      <c r="AM378">
        <f t="shared" si="275"/>
        <v>6645.4940475635576</v>
      </c>
      <c r="AN378" t="b">
        <f t="shared" si="276"/>
        <v>1</v>
      </c>
      <c r="AO378">
        <f t="shared" si="277"/>
        <v>11.030347231950428</v>
      </c>
      <c r="AP378">
        <f>SUM(AO379:$AO$532)</f>
        <v>2289.7508156191325</v>
      </c>
      <c r="AQ378" t="b">
        <f t="shared" si="238"/>
        <v>1</v>
      </c>
      <c r="AR378" t="b">
        <f t="shared" si="278"/>
        <v>1</v>
      </c>
      <c r="AS378" t="b">
        <f t="shared" si="279"/>
        <v>1</v>
      </c>
      <c r="AT378" t="b">
        <f t="shared" si="281"/>
        <v>1</v>
      </c>
      <c r="AU378">
        <f t="shared" si="239"/>
        <v>26900.892485560875</v>
      </c>
      <c r="AV378" t="b">
        <f t="shared" si="240"/>
        <v>1</v>
      </c>
      <c r="AW378" t="b">
        <f t="shared" si="241"/>
        <v>1</v>
      </c>
      <c r="AX378" t="b">
        <f t="shared" si="280"/>
        <v>1</v>
      </c>
    </row>
    <row r="379" spans="1:50" x14ac:dyDescent="0.35">
      <c r="A379">
        <v>327</v>
      </c>
      <c r="B379">
        <f t="shared" si="242"/>
        <v>27</v>
      </c>
      <c r="C379">
        <f t="shared" si="243"/>
        <v>57</v>
      </c>
      <c r="D379">
        <f t="shared" si="244"/>
        <v>2.7863087280024512E-3</v>
      </c>
      <c r="E379">
        <f t="shared" si="245"/>
        <v>2.3248944612130895E-4</v>
      </c>
      <c r="F379">
        <f t="shared" si="246"/>
        <v>0.04</v>
      </c>
      <c r="G379">
        <f t="shared" si="247"/>
        <v>3.3960531989175591E-3</v>
      </c>
      <c r="H379">
        <f t="shared" si="248"/>
        <v>0.02</v>
      </c>
      <c r="I379">
        <f t="shared" si="249"/>
        <v>2.237764465563576</v>
      </c>
      <c r="J379">
        <f t="shared" si="250"/>
        <v>5.7433307506425458E-5</v>
      </c>
      <c r="K379">
        <f t="shared" si="251"/>
        <v>8.3875300434659559E-4</v>
      </c>
      <c r="L379">
        <f t="shared" si="252"/>
        <v>0</v>
      </c>
      <c r="M379">
        <f t="shared" si="253"/>
        <v>0.24614000593085958</v>
      </c>
      <c r="N379">
        <f t="shared" si="254"/>
        <v>116.62</v>
      </c>
      <c r="O379">
        <f t="shared" si="255"/>
        <v>2.3324000000000003</v>
      </c>
      <c r="P379">
        <f t="shared" si="256"/>
        <v>11.18882232781788</v>
      </c>
      <c r="Q379">
        <f t="shared" si="257"/>
        <v>559.44111639089397</v>
      </c>
      <c r="R379">
        <f t="shared" si="258"/>
        <v>28.809360739345145</v>
      </c>
      <c r="S379">
        <f t="shared" si="259"/>
        <v>0.57618721478690293</v>
      </c>
      <c r="T379">
        <f t="shared" si="260"/>
        <v>2.764044063544373</v>
      </c>
      <c r="U379">
        <f t="shared" si="261"/>
        <v>57.433307506425457</v>
      </c>
      <c r="V379">
        <f t="shared" si="262"/>
        <v>3.2130553669416168E-2</v>
      </c>
      <c r="W379">
        <f t="shared" si="263"/>
        <v>-31.996308599081001</v>
      </c>
      <c r="X379">
        <f t="shared" si="264"/>
        <v>31.903880535735937</v>
      </c>
      <c r="Y379">
        <f t="shared" si="265"/>
        <v>0.99673694261856227</v>
      </c>
      <c r="Z379">
        <f t="shared" si="266"/>
        <v>0.34343258920761882</v>
      </c>
      <c r="AA379">
        <f t="shared" si="267"/>
        <v>-10.956832298158346</v>
      </c>
      <c r="AB379">
        <f t="shared" si="268"/>
        <v>9.9264639736704829</v>
      </c>
      <c r="AC379">
        <f t="shared" si="269"/>
        <v>0.19852927947340968</v>
      </c>
      <c r="AD379">
        <f t="shared" si="270"/>
        <v>0.94926280942699215</v>
      </c>
      <c r="AE379">
        <f t="shared" si="271"/>
        <v>19.724469503689065</v>
      </c>
      <c r="AF379">
        <f t="shared" si="272"/>
        <v>1.1034679239361952E-2</v>
      </c>
      <c r="AG379">
        <f t="shared" si="235"/>
        <v>6635.3457852636975</v>
      </c>
      <c r="AH379">
        <f t="shared" si="236"/>
        <v>26957.607968562243</v>
      </c>
      <c r="AI379">
        <f t="shared" si="237"/>
        <v>6635.3457852636975</v>
      </c>
      <c r="AK379" t="b">
        <f t="shared" si="273"/>
        <v>1</v>
      </c>
      <c r="AL379" t="b">
        <f t="shared" si="274"/>
        <v>1</v>
      </c>
      <c r="AM379">
        <f t="shared" si="275"/>
        <v>6635.3457852636984</v>
      </c>
      <c r="AN379" t="b">
        <f t="shared" si="276"/>
        <v>1</v>
      </c>
      <c r="AO379">
        <f t="shared" si="277"/>
        <v>10.956832298158346</v>
      </c>
      <c r="AP379">
        <f>SUM(AO380:$AO$532)</f>
        <v>2278.7939833209743</v>
      </c>
      <c r="AQ379" t="b">
        <f t="shared" si="238"/>
        <v>1</v>
      </c>
      <c r="AR379" t="b">
        <f t="shared" si="278"/>
        <v>1</v>
      </c>
      <c r="AS379" t="b">
        <f t="shared" si="279"/>
        <v>1</v>
      </c>
      <c r="AT379" t="b">
        <f t="shared" si="281"/>
        <v>1</v>
      </c>
      <c r="AU379">
        <f t="shared" si="239"/>
        <v>26957.607968562239</v>
      </c>
      <c r="AV379" t="b">
        <f t="shared" si="240"/>
        <v>1</v>
      </c>
      <c r="AW379" t="b">
        <f t="shared" si="241"/>
        <v>1</v>
      </c>
      <c r="AX379" t="b">
        <f t="shared" si="280"/>
        <v>1</v>
      </c>
    </row>
    <row r="380" spans="1:50" x14ac:dyDescent="0.35">
      <c r="A380">
        <v>328</v>
      </c>
      <c r="B380">
        <f t="shared" si="242"/>
        <v>27</v>
      </c>
      <c r="C380">
        <f t="shared" si="243"/>
        <v>57</v>
      </c>
      <c r="D380">
        <f t="shared" si="244"/>
        <v>2.7863087280024512E-3</v>
      </c>
      <c r="E380">
        <f t="shared" si="245"/>
        <v>2.3248944612130895E-4</v>
      </c>
      <c r="F380">
        <f t="shared" si="246"/>
        <v>0.04</v>
      </c>
      <c r="G380">
        <f t="shared" si="247"/>
        <v>3.3960531989175591E-3</v>
      </c>
      <c r="H380">
        <f t="shared" si="248"/>
        <v>0.02</v>
      </c>
      <c r="I380">
        <f t="shared" si="249"/>
        <v>2.2432833964225307</v>
      </c>
      <c r="J380">
        <f t="shared" si="250"/>
        <v>5.7224953647161246E-5</v>
      </c>
      <c r="K380">
        <f t="shared" si="251"/>
        <v>8.3571021553619125E-4</v>
      </c>
      <c r="L380">
        <f t="shared" si="252"/>
        <v>0</v>
      </c>
      <c r="M380">
        <f t="shared" si="253"/>
        <v>0.24524707076167623</v>
      </c>
      <c r="N380">
        <f t="shared" si="254"/>
        <v>116.62</v>
      </c>
      <c r="O380">
        <f t="shared" si="255"/>
        <v>2.3324000000000003</v>
      </c>
      <c r="P380">
        <f t="shared" si="256"/>
        <v>11.216416982112653</v>
      </c>
      <c r="Q380">
        <f t="shared" si="257"/>
        <v>560.82084910563265</v>
      </c>
      <c r="R380">
        <f t="shared" si="258"/>
        <v>28.704847491656846</v>
      </c>
      <c r="S380">
        <f t="shared" si="259"/>
        <v>0.57409694983313697</v>
      </c>
      <c r="T380">
        <f t="shared" si="260"/>
        <v>2.7608089425002027</v>
      </c>
      <c r="U380">
        <f t="shared" si="261"/>
        <v>57.224953647161243</v>
      </c>
      <c r="V380">
        <f t="shared" si="262"/>
        <v>3.2092947094431439E-2</v>
      </c>
      <c r="W380">
        <f t="shared" si="263"/>
        <v>-31.887104994932166</v>
      </c>
      <c r="X380">
        <f t="shared" si="264"/>
        <v>31.795012237780291</v>
      </c>
      <c r="Y380">
        <f t="shared" si="265"/>
        <v>0.99673694261856227</v>
      </c>
      <c r="Z380">
        <f t="shared" si="266"/>
        <v>0.34231194896237865</v>
      </c>
      <c r="AA380">
        <f t="shared" si="267"/>
        <v>-10.883812606397253</v>
      </c>
      <c r="AB380">
        <f t="shared" si="268"/>
        <v>9.8581800968695337</v>
      </c>
      <c r="AC380">
        <f t="shared" si="269"/>
        <v>0.19716360193739069</v>
      </c>
      <c r="AD380">
        <f t="shared" si="270"/>
        <v>0.94505788982000793</v>
      </c>
      <c r="AE380">
        <f t="shared" si="271"/>
        <v>19.588785412241542</v>
      </c>
      <c r="AF380">
        <f t="shared" si="272"/>
        <v>1.0985799267841333E-2</v>
      </c>
      <c r="AG380">
        <f t="shared" si="235"/>
        <v>6625.2731684917808</v>
      </c>
      <c r="AH380">
        <f t="shared" si="236"/>
        <v>27014.68828114984</v>
      </c>
      <c r="AI380">
        <f t="shared" si="237"/>
        <v>6625.2731684917808</v>
      </c>
      <c r="AK380" t="b">
        <f t="shared" si="273"/>
        <v>1</v>
      </c>
      <c r="AL380" t="b">
        <f t="shared" si="274"/>
        <v>1</v>
      </c>
      <c r="AM380">
        <f t="shared" si="275"/>
        <v>6625.2731684917808</v>
      </c>
      <c r="AN380" t="b">
        <f t="shared" si="276"/>
        <v>1</v>
      </c>
      <c r="AO380">
        <f t="shared" si="277"/>
        <v>10.883812606397253</v>
      </c>
      <c r="AP380">
        <f>SUM(AO381:$AO$532)</f>
        <v>2267.9101707145769</v>
      </c>
      <c r="AQ380" t="b">
        <f t="shared" si="238"/>
        <v>1</v>
      </c>
      <c r="AR380" t="b">
        <f t="shared" si="278"/>
        <v>1</v>
      </c>
      <c r="AS380" t="b">
        <f t="shared" si="279"/>
        <v>1</v>
      </c>
      <c r="AT380" t="b">
        <f t="shared" si="281"/>
        <v>1</v>
      </c>
      <c r="AU380">
        <f t="shared" si="239"/>
        <v>27014.688281149844</v>
      </c>
      <c r="AV380" t="b">
        <f t="shared" si="240"/>
        <v>1</v>
      </c>
      <c r="AW380" t="b">
        <f t="shared" si="241"/>
        <v>1</v>
      </c>
      <c r="AX380" t="b">
        <f t="shared" si="280"/>
        <v>1</v>
      </c>
    </row>
    <row r="381" spans="1:50" x14ac:dyDescent="0.35">
      <c r="A381">
        <v>329</v>
      </c>
      <c r="B381">
        <f t="shared" si="242"/>
        <v>27</v>
      </c>
      <c r="C381">
        <f t="shared" si="243"/>
        <v>57</v>
      </c>
      <c r="D381">
        <f t="shared" si="244"/>
        <v>2.7863087280024512E-3</v>
      </c>
      <c r="E381">
        <f t="shared" si="245"/>
        <v>2.3248944612130895E-4</v>
      </c>
      <c r="F381">
        <f t="shared" si="246"/>
        <v>0.04</v>
      </c>
      <c r="G381">
        <f t="shared" si="247"/>
        <v>3.3960531989175591E-3</v>
      </c>
      <c r="H381">
        <f t="shared" si="248"/>
        <v>0.02</v>
      </c>
      <c r="I381">
        <f t="shared" si="249"/>
        <v>2.2488159384538382</v>
      </c>
      <c r="J381">
        <f t="shared" si="250"/>
        <v>5.7017355644255568E-5</v>
      </c>
      <c r="K381">
        <f t="shared" si="251"/>
        <v>8.3267846521232201E-4</v>
      </c>
      <c r="L381">
        <f t="shared" si="252"/>
        <v>0</v>
      </c>
      <c r="M381">
        <f t="shared" si="253"/>
        <v>0.24435737494081966</v>
      </c>
      <c r="N381">
        <f t="shared" si="254"/>
        <v>116.62</v>
      </c>
      <c r="O381">
        <f t="shared" si="255"/>
        <v>2.3324000000000003</v>
      </c>
      <c r="P381">
        <f t="shared" si="256"/>
        <v>11.244079692269191</v>
      </c>
      <c r="Q381">
        <f t="shared" si="257"/>
        <v>562.20398461345951</v>
      </c>
      <c r="R381">
        <f t="shared" si="258"/>
        <v>28.600713392226684</v>
      </c>
      <c r="S381">
        <f t="shared" si="259"/>
        <v>0.57201426784453369</v>
      </c>
      <c r="T381">
        <f t="shared" si="260"/>
        <v>2.7575776079398691</v>
      </c>
      <c r="U381">
        <f t="shared" si="261"/>
        <v>57.017355644255566</v>
      </c>
      <c r="V381">
        <f t="shared" si="262"/>
        <v>3.2055384535323209E-2</v>
      </c>
      <c r="W381">
        <f t="shared" si="263"/>
        <v>-31.778289512348607</v>
      </c>
      <c r="X381">
        <f t="shared" si="264"/>
        <v>31.686530844981842</v>
      </c>
      <c r="Y381">
        <f t="shared" si="265"/>
        <v>0.99673694261856227</v>
      </c>
      <c r="Z381">
        <f t="shared" si="266"/>
        <v>0.34119496543056255</v>
      </c>
      <c r="AA381">
        <f t="shared" si="267"/>
        <v>-10.811284796268032</v>
      </c>
      <c r="AB381">
        <f t="shared" si="268"/>
        <v>9.7903659430075205</v>
      </c>
      <c r="AC381">
        <f t="shared" si="269"/>
        <v>0.1958073188601504</v>
      </c>
      <c r="AD381">
        <f t="shared" si="270"/>
        <v>0.94087159661313702</v>
      </c>
      <c r="AE381">
        <f t="shared" si="271"/>
        <v>19.454034687983867</v>
      </c>
      <c r="AF381">
        <f t="shared" si="272"/>
        <v>1.0937135818392991E-2</v>
      </c>
      <c r="AG381">
        <f t="shared" si="235"/>
        <v>6615.2760579864262</v>
      </c>
      <c r="AH381">
        <f t="shared" si="236"/>
        <v>27072.135881262289</v>
      </c>
      <c r="AI381">
        <f t="shared" si="237"/>
        <v>6615.2760579864262</v>
      </c>
      <c r="AK381" t="b">
        <f t="shared" si="273"/>
        <v>1</v>
      </c>
      <c r="AL381" t="b">
        <f t="shared" si="274"/>
        <v>1</v>
      </c>
      <c r="AM381">
        <f t="shared" si="275"/>
        <v>6615.2760579864253</v>
      </c>
      <c r="AN381" t="b">
        <f t="shared" si="276"/>
        <v>1</v>
      </c>
      <c r="AO381">
        <f t="shared" si="277"/>
        <v>10.811284796268032</v>
      </c>
      <c r="AP381">
        <f>SUM(AO382:$AO$532)</f>
        <v>2257.0988859183085</v>
      </c>
      <c r="AQ381" t="b">
        <f t="shared" si="238"/>
        <v>1</v>
      </c>
      <c r="AR381" t="b">
        <f t="shared" si="278"/>
        <v>1</v>
      </c>
      <c r="AS381" t="b">
        <f t="shared" si="279"/>
        <v>1</v>
      </c>
      <c r="AT381" t="b">
        <f t="shared" si="281"/>
        <v>1</v>
      </c>
      <c r="AU381">
        <f t="shared" si="239"/>
        <v>27072.135881262289</v>
      </c>
      <c r="AV381" t="b">
        <f t="shared" si="240"/>
        <v>1</v>
      </c>
      <c r="AW381" t="b">
        <f t="shared" si="241"/>
        <v>1</v>
      </c>
      <c r="AX381" t="b">
        <f t="shared" si="280"/>
        <v>1</v>
      </c>
    </row>
    <row r="382" spans="1:50" x14ac:dyDescent="0.35">
      <c r="A382">
        <v>330</v>
      </c>
      <c r="B382">
        <f t="shared" si="242"/>
        <v>27</v>
      </c>
      <c r="C382">
        <f t="shared" si="243"/>
        <v>57</v>
      </c>
      <c r="D382">
        <f t="shared" si="244"/>
        <v>2.7863087280024512E-3</v>
      </c>
      <c r="E382">
        <f t="shared" si="245"/>
        <v>2.3248944612130895E-4</v>
      </c>
      <c r="F382">
        <f t="shared" si="246"/>
        <v>0.04</v>
      </c>
      <c r="G382">
        <f t="shared" si="247"/>
        <v>3.3960531989175591E-3</v>
      </c>
      <c r="H382">
        <f t="shared" si="248"/>
        <v>0.02</v>
      </c>
      <c r="I382">
        <f t="shared" si="249"/>
        <v>2.2543621252263213</v>
      </c>
      <c r="J382">
        <f t="shared" si="250"/>
        <v>5.6810510755648184E-5</v>
      </c>
      <c r="K382">
        <f t="shared" si="251"/>
        <v>8.2965771333008416E-4</v>
      </c>
      <c r="L382">
        <f t="shared" si="252"/>
        <v>0</v>
      </c>
      <c r="M382">
        <f t="shared" si="253"/>
        <v>0.24347090671673394</v>
      </c>
      <c r="N382">
        <f t="shared" si="254"/>
        <v>116.62</v>
      </c>
      <c r="O382">
        <f t="shared" si="255"/>
        <v>2.3324000000000003</v>
      </c>
      <c r="P382">
        <f t="shared" si="256"/>
        <v>11.271810626131607</v>
      </c>
      <c r="Q382">
        <f t="shared" si="257"/>
        <v>563.59053130658037</v>
      </c>
      <c r="R382">
        <f t="shared" si="258"/>
        <v>28.496957065598391</v>
      </c>
      <c r="S382">
        <f t="shared" si="259"/>
        <v>0.56993914131196788</v>
      </c>
      <c r="T382">
        <f t="shared" si="260"/>
        <v>2.7543500554315563</v>
      </c>
      <c r="U382">
        <f t="shared" si="261"/>
        <v>56.810510755648181</v>
      </c>
      <c r="V382">
        <f t="shared" si="262"/>
        <v>3.2017865940573959E-2</v>
      </c>
      <c r="W382">
        <f t="shared" si="263"/>
        <v>-31.669860752733886</v>
      </c>
      <c r="X382">
        <f t="shared" si="264"/>
        <v>31.578434963156969</v>
      </c>
      <c r="Y382">
        <f t="shared" si="265"/>
        <v>0.99673694261856227</v>
      </c>
      <c r="Z382">
        <f t="shared" si="266"/>
        <v>0.340081626680105</v>
      </c>
      <c r="AA382">
        <f t="shared" si="267"/>
        <v>-10.739245530282325</v>
      </c>
      <c r="AB382">
        <f t="shared" si="268"/>
        <v>9.7230182808730685</v>
      </c>
      <c r="AC382">
        <f t="shared" si="269"/>
        <v>0.19446036561746138</v>
      </c>
      <c r="AD382">
        <f t="shared" si="270"/>
        <v>0.93670384729760103</v>
      </c>
      <c r="AE382">
        <f t="shared" si="271"/>
        <v>19.320210910308436</v>
      </c>
      <c r="AF382">
        <f t="shared" si="272"/>
        <v>1.0888687931895923E-2</v>
      </c>
      <c r="AG382">
        <f t="shared" si="235"/>
        <v>6605.3543154245281</v>
      </c>
      <c r="AH382">
        <f t="shared" si="236"/>
        <v>27129.953243692984</v>
      </c>
      <c r="AI382">
        <f t="shared" si="237"/>
        <v>6605.3543154245281</v>
      </c>
      <c r="AK382" t="b">
        <f t="shared" si="273"/>
        <v>1</v>
      </c>
      <c r="AL382" t="b">
        <f t="shared" si="274"/>
        <v>1</v>
      </c>
      <c r="AM382">
        <f t="shared" si="275"/>
        <v>6605.3543154245281</v>
      </c>
      <c r="AN382" t="b">
        <f t="shared" si="276"/>
        <v>1</v>
      </c>
      <c r="AO382">
        <f t="shared" si="277"/>
        <v>10.739245530282325</v>
      </c>
      <c r="AP382">
        <f>SUM(AO383:$AO$532)</f>
        <v>2246.3596403880265</v>
      </c>
      <c r="AQ382" t="b">
        <f t="shared" si="238"/>
        <v>1</v>
      </c>
      <c r="AR382" t="b">
        <f t="shared" si="278"/>
        <v>1</v>
      </c>
      <c r="AS382" t="b">
        <f t="shared" si="279"/>
        <v>1</v>
      </c>
      <c r="AT382" t="b">
        <f t="shared" si="281"/>
        <v>1</v>
      </c>
      <c r="AU382">
        <f t="shared" si="239"/>
        <v>27129.953243692984</v>
      </c>
      <c r="AV382" t="b">
        <f t="shared" si="240"/>
        <v>1</v>
      </c>
      <c r="AW382" t="b">
        <f t="shared" si="241"/>
        <v>1</v>
      </c>
      <c r="AX382" t="b">
        <f t="shared" si="280"/>
        <v>1</v>
      </c>
    </row>
    <row r="383" spans="1:50" x14ac:dyDescent="0.35">
      <c r="A383">
        <v>331</v>
      </c>
      <c r="B383">
        <f t="shared" si="242"/>
        <v>27</v>
      </c>
      <c r="C383">
        <f t="shared" si="243"/>
        <v>57</v>
      </c>
      <c r="D383">
        <f t="shared" si="244"/>
        <v>2.7863087280024512E-3</v>
      </c>
      <c r="E383">
        <f t="shared" si="245"/>
        <v>2.3248944612130895E-4</v>
      </c>
      <c r="F383">
        <f t="shared" si="246"/>
        <v>0.04</v>
      </c>
      <c r="G383">
        <f t="shared" si="247"/>
        <v>3.3960531989175591E-3</v>
      </c>
      <c r="H383">
        <f t="shared" si="248"/>
        <v>0.02</v>
      </c>
      <c r="I383">
        <f t="shared" si="249"/>
        <v>2.259921990391593</v>
      </c>
      <c r="J383">
        <f t="shared" si="250"/>
        <v>5.6604416249226353E-5</v>
      </c>
      <c r="K383">
        <f t="shared" si="251"/>
        <v>8.2664791998984691E-4</v>
      </c>
      <c r="L383">
        <f t="shared" si="252"/>
        <v>0</v>
      </c>
      <c r="M383">
        <f t="shared" si="253"/>
        <v>0.24258765438049487</v>
      </c>
      <c r="N383">
        <f t="shared" si="254"/>
        <v>116.62</v>
      </c>
      <c r="O383">
        <f t="shared" si="255"/>
        <v>2.3324000000000003</v>
      </c>
      <c r="P383">
        <f t="shared" si="256"/>
        <v>11.299609951957965</v>
      </c>
      <c r="Q383">
        <f t="shared" si="257"/>
        <v>564.98049759789831</v>
      </c>
      <c r="R383">
        <f t="shared" si="258"/>
        <v>28.393577141305514</v>
      </c>
      <c r="S383">
        <f t="shared" si="259"/>
        <v>0.5678715428261103</v>
      </c>
      <c r="T383">
        <f t="shared" si="260"/>
        <v>2.7511262805486361</v>
      </c>
      <c r="U383">
        <f t="shared" si="261"/>
        <v>56.604416249226354</v>
      </c>
      <c r="V383">
        <f t="shared" si="262"/>
        <v>3.1980391258726468E-2</v>
      </c>
      <c r="W383">
        <f t="shared" si="263"/>
        <v>-31.561817322554315</v>
      </c>
      <c r="X383">
        <f t="shared" si="264"/>
        <v>31.47072320316882</v>
      </c>
      <c r="Y383">
        <f t="shared" si="265"/>
        <v>0.99673694261856227</v>
      </c>
      <c r="Z383">
        <f t="shared" si="266"/>
        <v>0.33897192081787514</v>
      </c>
      <c r="AA383">
        <f t="shared" si="267"/>
        <v>-10.66769149370581</v>
      </c>
      <c r="AB383">
        <f t="shared" si="268"/>
        <v>9.6561339014822245</v>
      </c>
      <c r="AC383">
        <f t="shared" si="269"/>
        <v>0.1931226780296445</v>
      </c>
      <c r="AD383">
        <f t="shared" si="270"/>
        <v>0.93255455973010759</v>
      </c>
      <c r="AE383">
        <f t="shared" si="271"/>
        <v>19.187307702774799</v>
      </c>
      <c r="AF383">
        <f t="shared" si="272"/>
        <v>1.0840454653477695E-2</v>
      </c>
      <c r="AG383">
        <f t="shared" si="235"/>
        <v>6595.5078034192838</v>
      </c>
      <c r="AH383">
        <f t="shared" si="236"/>
        <v>27188.142860206459</v>
      </c>
      <c r="AI383">
        <f t="shared" si="237"/>
        <v>6595.5078034192838</v>
      </c>
      <c r="AK383" t="b">
        <f t="shared" si="273"/>
        <v>1</v>
      </c>
      <c r="AL383" t="b">
        <f t="shared" si="274"/>
        <v>1</v>
      </c>
      <c r="AM383">
        <f t="shared" si="275"/>
        <v>6595.5078034192838</v>
      </c>
      <c r="AN383" t="b">
        <f t="shared" si="276"/>
        <v>1</v>
      </c>
      <c r="AO383">
        <f t="shared" si="277"/>
        <v>10.66769149370581</v>
      </c>
      <c r="AP383">
        <f>SUM(AO384:$AO$532)</f>
        <v>2235.6919488943208</v>
      </c>
      <c r="AQ383" t="b">
        <f t="shared" si="238"/>
        <v>1</v>
      </c>
      <c r="AR383" t="b">
        <f t="shared" si="278"/>
        <v>1</v>
      </c>
      <c r="AS383" t="b">
        <f t="shared" si="279"/>
        <v>1</v>
      </c>
      <c r="AT383" t="b">
        <f t="shared" si="281"/>
        <v>1</v>
      </c>
      <c r="AU383">
        <f t="shared" si="239"/>
        <v>27188.142860206463</v>
      </c>
      <c r="AV383" t="b">
        <f t="shared" si="240"/>
        <v>1</v>
      </c>
      <c r="AW383" t="b">
        <f t="shared" si="241"/>
        <v>1</v>
      </c>
      <c r="AX383" t="b">
        <f t="shared" si="280"/>
        <v>1</v>
      </c>
    </row>
    <row r="384" spans="1:50" x14ac:dyDescent="0.35">
      <c r="A384">
        <v>332</v>
      </c>
      <c r="B384">
        <f t="shared" si="242"/>
        <v>27</v>
      </c>
      <c r="C384">
        <f t="shared" si="243"/>
        <v>57</v>
      </c>
      <c r="D384">
        <f t="shared" si="244"/>
        <v>2.7863087280024512E-3</v>
      </c>
      <c r="E384">
        <f t="shared" si="245"/>
        <v>2.3248944612130895E-4</v>
      </c>
      <c r="F384">
        <f t="shared" si="246"/>
        <v>0.04</v>
      </c>
      <c r="G384">
        <f t="shared" si="247"/>
        <v>3.3960531989175591E-3</v>
      </c>
      <c r="H384">
        <f t="shared" si="248"/>
        <v>0.02</v>
      </c>
      <c r="I384">
        <f t="shared" si="249"/>
        <v>2.2654955676842601</v>
      </c>
      <c r="J384">
        <f t="shared" si="250"/>
        <v>5.639906940278878E-5</v>
      </c>
      <c r="K384">
        <f t="shared" si="251"/>
        <v>8.2364904543672543E-4</v>
      </c>
      <c r="L384">
        <f t="shared" si="252"/>
        <v>0</v>
      </c>
      <c r="M384">
        <f t="shared" si="253"/>
        <v>0.24170760626565535</v>
      </c>
      <c r="N384">
        <f t="shared" si="254"/>
        <v>116.62</v>
      </c>
      <c r="O384">
        <f t="shared" si="255"/>
        <v>2.3324000000000003</v>
      </c>
      <c r="P384">
        <f t="shared" si="256"/>
        <v>11.3274778384213</v>
      </c>
      <c r="Q384">
        <f t="shared" si="257"/>
        <v>566.37389192106502</v>
      </c>
      <c r="R384">
        <f t="shared" si="258"/>
        <v>28.290572253853313</v>
      </c>
      <c r="S384">
        <f t="shared" si="259"/>
        <v>0.56581144507706627</v>
      </c>
      <c r="T384">
        <f t="shared" si="260"/>
        <v>2.7479062788696615</v>
      </c>
      <c r="U384">
        <f t="shared" si="261"/>
        <v>56.399069402788783</v>
      </c>
      <c r="V384">
        <f t="shared" si="262"/>
        <v>3.1942960438383738E-2</v>
      </c>
      <c r="W384">
        <f t="shared" si="263"/>
        <v>-31.454157833320579</v>
      </c>
      <c r="X384">
        <f t="shared" si="264"/>
        <v>31.363394180908948</v>
      </c>
      <c r="Y384">
        <f t="shared" si="265"/>
        <v>0.99673694261856227</v>
      </c>
      <c r="Z384">
        <f t="shared" si="266"/>
        <v>0.33786583598955028</v>
      </c>
      <c r="AA384">
        <f t="shared" si="267"/>
        <v>-10.596619394402596</v>
      </c>
      <c r="AB384">
        <f t="shared" si="268"/>
        <v>9.589709617925541</v>
      </c>
      <c r="AC384">
        <f t="shared" si="269"/>
        <v>0.19179419235851081</v>
      </c>
      <c r="AD384">
        <f t="shared" si="270"/>
        <v>0.92842365213123246</v>
      </c>
      <c r="AE384">
        <f t="shared" si="271"/>
        <v>19.055318732805897</v>
      </c>
      <c r="AF384">
        <f t="shared" si="272"/>
        <v>1.0792435032495653E-2</v>
      </c>
      <c r="AG384">
        <f t="shared" si="235"/>
        <v>6585.7363855182321</v>
      </c>
      <c r="AH384">
        <f t="shared" si="236"/>
        <v>27246.707239655498</v>
      </c>
      <c r="AI384">
        <f t="shared" si="237"/>
        <v>6585.7363855182321</v>
      </c>
      <c r="AK384" t="b">
        <f t="shared" si="273"/>
        <v>1</v>
      </c>
      <c r="AL384" t="b">
        <f t="shared" si="274"/>
        <v>1</v>
      </c>
      <c r="AM384">
        <f t="shared" si="275"/>
        <v>6585.7363855182311</v>
      </c>
      <c r="AN384" t="b">
        <f t="shared" si="276"/>
        <v>1</v>
      </c>
      <c r="AO384">
        <f t="shared" si="277"/>
        <v>10.596619394402596</v>
      </c>
      <c r="AP384">
        <f>SUM(AO385:$AO$532)</f>
        <v>2225.0953294999181</v>
      </c>
      <c r="AQ384" t="b">
        <f t="shared" si="238"/>
        <v>1</v>
      </c>
      <c r="AR384" t="b">
        <f t="shared" si="278"/>
        <v>1</v>
      </c>
      <c r="AS384" t="b">
        <f t="shared" si="279"/>
        <v>1</v>
      </c>
      <c r="AT384" t="b">
        <f t="shared" si="281"/>
        <v>1</v>
      </c>
      <c r="AU384">
        <f t="shared" si="239"/>
        <v>27246.707239655498</v>
      </c>
      <c r="AV384" t="b">
        <f t="shared" si="240"/>
        <v>1</v>
      </c>
      <c r="AW384" t="b">
        <f t="shared" si="241"/>
        <v>1</v>
      </c>
      <c r="AX384" t="b">
        <f t="shared" si="280"/>
        <v>1</v>
      </c>
    </row>
    <row r="385" spans="1:50" x14ac:dyDescent="0.35">
      <c r="A385">
        <v>333</v>
      </c>
      <c r="B385">
        <f t="shared" si="242"/>
        <v>27</v>
      </c>
      <c r="C385">
        <f t="shared" si="243"/>
        <v>57</v>
      </c>
      <c r="D385">
        <f t="shared" si="244"/>
        <v>2.7863087280024512E-3</v>
      </c>
      <c r="E385">
        <f t="shared" si="245"/>
        <v>2.3248944612130895E-4</v>
      </c>
      <c r="F385">
        <f t="shared" si="246"/>
        <v>0.04</v>
      </c>
      <c r="G385">
        <f t="shared" si="247"/>
        <v>3.3960531989175591E-3</v>
      </c>
      <c r="H385">
        <f t="shared" si="248"/>
        <v>0.02</v>
      </c>
      <c r="I385">
        <f t="shared" si="249"/>
        <v>2.2710828909221279</v>
      </c>
      <c r="J385">
        <f t="shared" si="250"/>
        <v>5.6194467504009637E-5</v>
      </c>
      <c r="K385">
        <f t="shared" si="251"/>
        <v>8.2066105006005623E-4</v>
      </c>
      <c r="L385">
        <f t="shared" si="252"/>
        <v>0</v>
      </c>
      <c r="M385">
        <f t="shared" si="253"/>
        <v>0.24083075074809127</v>
      </c>
      <c r="N385">
        <f t="shared" si="254"/>
        <v>116.62</v>
      </c>
      <c r="O385">
        <f t="shared" si="255"/>
        <v>2.3324000000000003</v>
      </c>
      <c r="P385">
        <f t="shared" si="256"/>
        <v>11.355414454610639</v>
      </c>
      <c r="Q385">
        <f t="shared" si="257"/>
        <v>567.77072273053193</v>
      </c>
      <c r="R385">
        <f t="shared" si="258"/>
        <v>28.187941042700729</v>
      </c>
      <c r="S385">
        <f t="shared" si="259"/>
        <v>0.56375882085401463</v>
      </c>
      <c r="T385">
        <f t="shared" si="260"/>
        <v>2.7446900459783596</v>
      </c>
      <c r="U385">
        <f t="shared" si="261"/>
        <v>56.194467504009637</v>
      </c>
      <c r="V385">
        <f t="shared" si="262"/>
        <v>3.190557342820894E-2</v>
      </c>
      <c r="W385">
        <f t="shared" si="263"/>
        <v>-31.346880901569492</v>
      </c>
      <c r="X385">
        <f t="shared" si="264"/>
        <v>31.256446517279123</v>
      </c>
      <c r="Y385">
        <f t="shared" si="265"/>
        <v>0.99673694261856227</v>
      </c>
      <c r="Z385">
        <f t="shared" si="266"/>
        <v>0.33676336037948895</v>
      </c>
      <c r="AA385">
        <f t="shared" si="267"/>
        <v>-10.526025962680691</v>
      </c>
      <c r="AB385">
        <f t="shared" si="268"/>
        <v>9.5237422652162369</v>
      </c>
      <c r="AC385">
        <f t="shared" si="269"/>
        <v>0.19047484530432476</v>
      </c>
      <c r="AD385">
        <f t="shared" si="270"/>
        <v>0.92431104308380641</v>
      </c>
      <c r="AE385">
        <f t="shared" si="271"/>
        <v>18.924237711386279</v>
      </c>
      <c r="AF385">
        <f t="shared" si="272"/>
        <v>1.0744628122518174E-2</v>
      </c>
      <c r="AG385">
        <f t="shared" si="235"/>
        <v>6576.0399262012988</v>
      </c>
      <c r="AH385">
        <f t="shared" si="236"/>
        <v>27305.648908099076</v>
      </c>
      <c r="AI385">
        <f t="shared" si="237"/>
        <v>6576.0399262012988</v>
      </c>
      <c r="AK385" t="b">
        <f t="shared" si="273"/>
        <v>1</v>
      </c>
      <c r="AL385" t="b">
        <f t="shared" si="274"/>
        <v>1</v>
      </c>
      <c r="AM385">
        <f t="shared" si="275"/>
        <v>6576.0399262012997</v>
      </c>
      <c r="AN385" t="b">
        <f t="shared" si="276"/>
        <v>1</v>
      </c>
      <c r="AO385">
        <f t="shared" si="277"/>
        <v>10.526025962680691</v>
      </c>
      <c r="AP385">
        <f>SUM(AO386:$AO$532)</f>
        <v>2214.5693035372374</v>
      </c>
      <c r="AQ385" t="b">
        <f t="shared" si="238"/>
        <v>1</v>
      </c>
      <c r="AR385" t="b">
        <f t="shared" si="278"/>
        <v>1</v>
      </c>
      <c r="AS385" t="b">
        <f t="shared" si="279"/>
        <v>1</v>
      </c>
      <c r="AT385" t="b">
        <f t="shared" si="281"/>
        <v>1</v>
      </c>
      <c r="AU385">
        <f t="shared" si="239"/>
        <v>27305.648908099076</v>
      </c>
      <c r="AV385" t="b">
        <f t="shared" si="240"/>
        <v>1</v>
      </c>
      <c r="AW385" t="b">
        <f t="shared" si="241"/>
        <v>1</v>
      </c>
      <c r="AX385" t="b">
        <f t="shared" si="280"/>
        <v>1</v>
      </c>
    </row>
    <row r="386" spans="1:50" x14ac:dyDescent="0.35">
      <c r="A386">
        <v>334</v>
      </c>
      <c r="B386">
        <f t="shared" si="242"/>
        <v>27</v>
      </c>
      <c r="C386">
        <f t="shared" si="243"/>
        <v>57</v>
      </c>
      <c r="D386">
        <f t="shared" si="244"/>
        <v>2.7863087280024512E-3</v>
      </c>
      <c r="E386">
        <f t="shared" si="245"/>
        <v>2.3248944612130895E-4</v>
      </c>
      <c r="F386">
        <f t="shared" si="246"/>
        <v>0.04</v>
      </c>
      <c r="G386">
        <f t="shared" si="247"/>
        <v>3.3960531989175591E-3</v>
      </c>
      <c r="H386">
        <f t="shared" si="248"/>
        <v>0.02</v>
      </c>
      <c r="I386">
        <f t="shared" si="249"/>
        <v>2.276683994006405</v>
      </c>
      <c r="J386">
        <f t="shared" si="250"/>
        <v>5.5990607850402747E-5</v>
      </c>
      <c r="K386">
        <f t="shared" si="251"/>
        <v>8.1768389439287295E-4</v>
      </c>
      <c r="L386">
        <f t="shared" si="252"/>
        <v>0</v>
      </c>
      <c r="M386">
        <f t="shared" si="253"/>
        <v>0.23995707624584797</v>
      </c>
      <c r="N386">
        <f t="shared" si="254"/>
        <v>116.62</v>
      </c>
      <c r="O386">
        <f t="shared" si="255"/>
        <v>2.3324000000000003</v>
      </c>
      <c r="P386">
        <f t="shared" si="256"/>
        <v>11.383419970032024</v>
      </c>
      <c r="Q386">
        <f t="shared" si="257"/>
        <v>569.17099850160128</v>
      </c>
      <c r="R386">
        <f t="shared" si="258"/>
        <v>28.085682152242406</v>
      </c>
      <c r="S386">
        <f t="shared" si="259"/>
        <v>0.56171364304484817</v>
      </c>
      <c r="T386">
        <f t="shared" si="260"/>
        <v>2.7414775774636269</v>
      </c>
      <c r="U386">
        <f t="shared" si="261"/>
        <v>55.990607850402746</v>
      </c>
      <c r="V386">
        <f t="shared" si="262"/>
        <v>3.1868230176925326E-2</v>
      </c>
      <c r="W386">
        <f t="shared" si="263"/>
        <v>-31.23998514884574</v>
      </c>
      <c r="X386">
        <f t="shared" si="264"/>
        <v>31.149878838173191</v>
      </c>
      <c r="Y386">
        <f t="shared" si="265"/>
        <v>0.99673694261856227</v>
      </c>
      <c r="Z386">
        <f t="shared" si="266"/>
        <v>0.33566448221060491</v>
      </c>
      <c r="AA386">
        <f t="shared" si="267"/>
        <v>-10.455907951138483</v>
      </c>
      <c r="AB386">
        <f t="shared" si="268"/>
        <v>9.4582287001393901</v>
      </c>
      <c r="AC386">
        <f t="shared" si="269"/>
        <v>0.18916457400278783</v>
      </c>
      <c r="AD386">
        <f t="shared" si="270"/>
        <v>0.92021665153131182</v>
      </c>
      <c r="AE386">
        <f t="shared" si="271"/>
        <v>18.794058392762469</v>
      </c>
      <c r="AF386">
        <f t="shared" si="272"/>
        <v>1.0697032981306014E-2</v>
      </c>
      <c r="AG386">
        <f t="shared" si="235"/>
        <v>6566.4182908788598</v>
      </c>
      <c r="AH386">
        <f t="shared" si="236"/>
        <v>27364.970408921123</v>
      </c>
      <c r="AI386">
        <f t="shared" si="237"/>
        <v>6566.4182908788598</v>
      </c>
      <c r="AK386" t="b">
        <f t="shared" si="273"/>
        <v>1</v>
      </c>
      <c r="AL386" t="b">
        <f t="shared" si="274"/>
        <v>1</v>
      </c>
      <c r="AM386">
        <f t="shared" si="275"/>
        <v>6566.4182908788598</v>
      </c>
      <c r="AN386" t="b">
        <f t="shared" si="276"/>
        <v>1</v>
      </c>
      <c r="AO386">
        <f t="shared" si="277"/>
        <v>10.455907951138483</v>
      </c>
      <c r="AP386">
        <f>SUM(AO387:$AO$532)</f>
        <v>2204.1133955860987</v>
      </c>
      <c r="AQ386" t="b">
        <f t="shared" si="238"/>
        <v>1</v>
      </c>
      <c r="AR386" t="b">
        <f t="shared" si="278"/>
        <v>1</v>
      </c>
      <c r="AS386" t="b">
        <f t="shared" si="279"/>
        <v>1</v>
      </c>
      <c r="AT386" t="b">
        <f t="shared" si="281"/>
        <v>1</v>
      </c>
      <c r="AU386">
        <f t="shared" si="239"/>
        <v>27364.970408921126</v>
      </c>
      <c r="AV386" t="b">
        <f t="shared" si="240"/>
        <v>1</v>
      </c>
      <c r="AW386" t="b">
        <f t="shared" si="241"/>
        <v>1</v>
      </c>
      <c r="AX386" t="b">
        <f t="shared" si="280"/>
        <v>1</v>
      </c>
    </row>
    <row r="387" spans="1:50" x14ac:dyDescent="0.35">
      <c r="A387">
        <v>335</v>
      </c>
      <c r="B387">
        <f t="shared" si="242"/>
        <v>27</v>
      </c>
      <c r="C387">
        <f t="shared" si="243"/>
        <v>57</v>
      </c>
      <c r="D387">
        <f t="shared" si="244"/>
        <v>2.7863087280024512E-3</v>
      </c>
      <c r="E387">
        <f t="shared" si="245"/>
        <v>2.3248944612130895E-4</v>
      </c>
      <c r="F387">
        <f t="shared" si="246"/>
        <v>0.04</v>
      </c>
      <c r="G387">
        <f t="shared" si="247"/>
        <v>3.3960531989175591E-3</v>
      </c>
      <c r="H387">
        <f t="shared" si="248"/>
        <v>0.02</v>
      </c>
      <c r="I387">
        <f t="shared" si="249"/>
        <v>2.2822989109219107</v>
      </c>
      <c r="J387">
        <f t="shared" si="250"/>
        <v>5.5787487749285899E-5</v>
      </c>
      <c r="K387">
        <f t="shared" si="251"/>
        <v>8.1471753911138613E-4</v>
      </c>
      <c r="L387">
        <f t="shared" si="252"/>
        <v>0</v>
      </c>
      <c r="M387">
        <f t="shared" si="253"/>
        <v>0.2390865712189873</v>
      </c>
      <c r="N387">
        <f t="shared" si="254"/>
        <v>116.62</v>
      </c>
      <c r="O387">
        <f t="shared" si="255"/>
        <v>2.3324000000000003</v>
      </c>
      <c r="P387">
        <f t="shared" si="256"/>
        <v>11.411494554609554</v>
      </c>
      <c r="Q387">
        <f t="shared" si="257"/>
        <v>570.57472773047766</v>
      </c>
      <c r="R387">
        <f t="shared" si="258"/>
        <v>27.983794231790792</v>
      </c>
      <c r="S387">
        <f t="shared" si="259"/>
        <v>0.55967588463581586</v>
      </c>
      <c r="T387">
        <f t="shared" si="260"/>
        <v>2.7382688689195236</v>
      </c>
      <c r="U387">
        <f t="shared" si="261"/>
        <v>55.787487749285901</v>
      </c>
      <c r="V387">
        <f t="shared" si="262"/>
        <v>3.1830930633316157E-2</v>
      </c>
      <c r="W387">
        <f t="shared" si="263"/>
        <v>-31.133469201683763</v>
      </c>
      <c r="X387">
        <f t="shared" si="264"/>
        <v>31.043689774458958</v>
      </c>
      <c r="Y387">
        <f t="shared" si="265"/>
        <v>0.99673694261856227</v>
      </c>
      <c r="Z387">
        <f t="shared" si="266"/>
        <v>0.3345691897442411</v>
      </c>
      <c r="AA387">
        <f t="shared" si="267"/>
        <v>-10.386262134512315</v>
      </c>
      <c r="AB387">
        <f t="shared" si="268"/>
        <v>9.3931658011021693</v>
      </c>
      <c r="AC387">
        <f t="shared" si="269"/>
        <v>0.18786331602204337</v>
      </c>
      <c r="AD387">
        <f t="shared" si="270"/>
        <v>0.91614039677628456</v>
      </c>
      <c r="AE387">
        <f t="shared" si="271"/>
        <v>18.664774574145362</v>
      </c>
      <c r="AF387">
        <f t="shared" si="272"/>
        <v>1.0649648670793729E-2</v>
      </c>
      <c r="AG387">
        <f t="shared" si="235"/>
        <v>6556.8713458898092</v>
      </c>
      <c r="AH387">
        <f t="shared" si="236"/>
        <v>27424.674302950098</v>
      </c>
      <c r="AI387">
        <f t="shared" si="237"/>
        <v>6556.8713458898092</v>
      </c>
      <c r="AK387" t="b">
        <f t="shared" si="273"/>
        <v>1</v>
      </c>
      <c r="AL387" t="b">
        <f t="shared" si="274"/>
        <v>1</v>
      </c>
      <c r="AM387">
        <f t="shared" si="275"/>
        <v>6556.8713458898101</v>
      </c>
      <c r="AN387" t="b">
        <f t="shared" si="276"/>
        <v>1</v>
      </c>
      <c r="AO387">
        <f t="shared" si="277"/>
        <v>10.386262134512315</v>
      </c>
      <c r="AP387">
        <f>SUM(AO388:$AO$532)</f>
        <v>2193.7271334515867</v>
      </c>
      <c r="AQ387" t="b">
        <f t="shared" si="238"/>
        <v>1</v>
      </c>
      <c r="AR387" t="b">
        <f t="shared" si="278"/>
        <v>1</v>
      </c>
      <c r="AS387" t="b">
        <f t="shared" si="279"/>
        <v>1</v>
      </c>
      <c r="AT387" t="b">
        <f t="shared" si="281"/>
        <v>1</v>
      </c>
      <c r="AU387">
        <f t="shared" si="239"/>
        <v>27424.674302950101</v>
      </c>
      <c r="AV387" t="b">
        <f t="shared" si="240"/>
        <v>1</v>
      </c>
      <c r="AW387" t="b">
        <f t="shared" si="241"/>
        <v>1</v>
      </c>
      <c r="AX387" t="b">
        <f t="shared" si="280"/>
        <v>1</v>
      </c>
    </row>
    <row r="388" spans="1:50" x14ac:dyDescent="0.35">
      <c r="A388">
        <v>336</v>
      </c>
      <c r="B388">
        <f t="shared" si="242"/>
        <v>27</v>
      </c>
      <c r="C388">
        <f t="shared" si="243"/>
        <v>57</v>
      </c>
      <c r="D388">
        <f t="shared" si="244"/>
        <v>2.7863087280024512E-3</v>
      </c>
      <c r="E388">
        <f t="shared" si="245"/>
        <v>2.3248944612130895E-4</v>
      </c>
      <c r="F388">
        <f t="shared" si="246"/>
        <v>0.04</v>
      </c>
      <c r="G388">
        <f t="shared" si="247"/>
        <v>3.3960531989175591E-3</v>
      </c>
      <c r="H388">
        <f t="shared" si="248"/>
        <v>0.02</v>
      </c>
      <c r="I388">
        <f t="shared" si="249"/>
        <v>2.2879276757372784</v>
      </c>
      <c r="J388">
        <f t="shared" si="250"/>
        <v>5.5585104517745245E-5</v>
      </c>
      <c r="K388">
        <f t="shared" si="251"/>
        <v>8.1176194503446294E-4</v>
      </c>
      <c r="L388">
        <f t="shared" si="252"/>
        <v>0</v>
      </c>
      <c r="M388">
        <f t="shared" si="253"/>
        <v>0.23821922416943508</v>
      </c>
      <c r="N388">
        <f t="shared" si="254"/>
        <v>116.62</v>
      </c>
      <c r="O388">
        <f t="shared" si="255"/>
        <v>2.3324000000000003</v>
      </c>
      <c r="P388">
        <f t="shared" si="256"/>
        <v>11.439638378686393</v>
      </c>
      <c r="Q388">
        <f t="shared" si="257"/>
        <v>571.98191893431965</v>
      </c>
      <c r="R388">
        <f t="shared" si="258"/>
        <v>27.882275935558301</v>
      </c>
      <c r="S388">
        <f t="shared" si="259"/>
        <v>0.55764551871116608</v>
      </c>
      <c r="T388">
        <f t="shared" si="260"/>
        <v>2.7350639159452648</v>
      </c>
      <c r="U388">
        <f t="shared" si="261"/>
        <v>55.585104517745243</v>
      </c>
      <c r="V388">
        <f t="shared" si="262"/>
        <v>3.1793674746224646E-2</v>
      </c>
      <c r="W388">
        <f t="shared" si="263"/>
        <v>-31.027331691589598</v>
      </c>
      <c r="X388">
        <f t="shared" si="264"/>
        <v>30.937877961960087</v>
      </c>
      <c r="Y388">
        <f t="shared" si="265"/>
        <v>0.99673694261856227</v>
      </c>
      <c r="Z388">
        <f t="shared" si="266"/>
        <v>0.33347747128004451</v>
      </c>
      <c r="AA388">
        <f t="shared" si="267"/>
        <v>-10.317085309525067</v>
      </c>
      <c r="AB388">
        <f t="shared" si="268"/>
        <v>9.3285504679850924</v>
      </c>
      <c r="AC388">
        <f t="shared" si="269"/>
        <v>0.18657100935970186</v>
      </c>
      <c r="AD388">
        <f t="shared" si="270"/>
        <v>0.91208219847872307</v>
      </c>
      <c r="AE388">
        <f t="shared" si="271"/>
        <v>18.53638009541466</v>
      </c>
      <c r="AF388">
        <f t="shared" si="272"/>
        <v>1.0602474257071205E-2</v>
      </c>
      <c r="AG388">
        <f t="shared" si="235"/>
        <v>6547.3989584996489</v>
      </c>
      <c r="AH388">
        <f t="shared" si="236"/>
        <v>27484.7631685794</v>
      </c>
      <c r="AI388">
        <f t="shared" si="237"/>
        <v>6547.3989584996489</v>
      </c>
      <c r="AK388" t="b">
        <f t="shared" si="273"/>
        <v>1</v>
      </c>
      <c r="AL388" t="b">
        <f t="shared" si="274"/>
        <v>1</v>
      </c>
      <c r="AM388">
        <f t="shared" si="275"/>
        <v>6547.3989584996489</v>
      </c>
      <c r="AN388" t="b">
        <f t="shared" si="276"/>
        <v>1</v>
      </c>
      <c r="AO388">
        <f t="shared" si="277"/>
        <v>10.317085309525067</v>
      </c>
      <c r="AP388">
        <f>SUM(AO389:$AO$532)</f>
        <v>2183.4100481420614</v>
      </c>
      <c r="AQ388" t="b">
        <f t="shared" si="238"/>
        <v>1</v>
      </c>
      <c r="AR388" t="b">
        <f t="shared" si="278"/>
        <v>1</v>
      </c>
      <c r="AS388" t="b">
        <f t="shared" si="279"/>
        <v>1</v>
      </c>
      <c r="AT388" t="b">
        <f t="shared" si="281"/>
        <v>1</v>
      </c>
      <c r="AU388">
        <f t="shared" si="239"/>
        <v>27484.7631685794</v>
      </c>
      <c r="AV388" t="b">
        <f t="shared" si="240"/>
        <v>1</v>
      </c>
      <c r="AW388" t="b">
        <f t="shared" si="241"/>
        <v>1</v>
      </c>
      <c r="AX388" t="b">
        <f t="shared" si="280"/>
        <v>1</v>
      </c>
    </row>
    <row r="389" spans="1:50" x14ac:dyDescent="0.35">
      <c r="A389">
        <v>337</v>
      </c>
      <c r="B389">
        <f t="shared" si="242"/>
        <v>28</v>
      </c>
      <c r="C389">
        <f t="shared" si="243"/>
        <v>58</v>
      </c>
      <c r="D389">
        <f t="shared" si="244"/>
        <v>3.0495581055388632E-3</v>
      </c>
      <c r="E389">
        <f t="shared" si="245"/>
        <v>2.5448573659048179E-4</v>
      </c>
      <c r="F389">
        <f t="shared" si="246"/>
        <v>0.04</v>
      </c>
      <c r="G389">
        <f t="shared" si="247"/>
        <v>3.3960531989175591E-3</v>
      </c>
      <c r="H389">
        <f t="shared" si="248"/>
        <v>0.02</v>
      </c>
      <c r="I389">
        <f t="shared" si="249"/>
        <v>2.2935703226051665</v>
      </c>
      <c r="J389">
        <f t="shared" si="250"/>
        <v>6.0623394732771791E-5</v>
      </c>
      <c r="K389">
        <f t="shared" si="251"/>
        <v>8.0879927801065759E-4</v>
      </c>
      <c r="L389">
        <f t="shared" si="252"/>
        <v>0</v>
      </c>
      <c r="M389">
        <f t="shared" si="253"/>
        <v>0.23734980149669163</v>
      </c>
      <c r="N389">
        <f t="shared" si="254"/>
        <v>116.62</v>
      </c>
      <c r="O389">
        <f t="shared" si="255"/>
        <v>2.3324000000000003</v>
      </c>
      <c r="P389">
        <f t="shared" si="256"/>
        <v>11.467851613025832</v>
      </c>
      <c r="Q389">
        <f t="shared" si="257"/>
        <v>573.39258065129161</v>
      </c>
      <c r="R389">
        <f t="shared" si="258"/>
        <v>27.781125922639522</v>
      </c>
      <c r="S389">
        <f t="shared" si="259"/>
        <v>0.55562251845279043</v>
      </c>
      <c r="T389">
        <f t="shared" si="260"/>
        <v>2.7318627141452185</v>
      </c>
      <c r="U389">
        <f t="shared" si="261"/>
        <v>60.623394732771793</v>
      </c>
      <c r="V389">
        <f t="shared" si="262"/>
        <v>3.4761004753665933E-2</v>
      </c>
      <c r="W389">
        <f t="shared" si="263"/>
        <v>-36.164515047483953</v>
      </c>
      <c r="X389">
        <f t="shared" si="264"/>
        <v>36.075385833899269</v>
      </c>
      <c r="Y389">
        <f t="shared" si="265"/>
        <v>0.99673694261856227</v>
      </c>
      <c r="Z389">
        <f t="shared" si="266"/>
        <v>0.33238931515584097</v>
      </c>
      <c r="AA389">
        <f t="shared" si="267"/>
        <v>-11.991072791312504</v>
      </c>
      <c r="AB389">
        <f t="shared" si="268"/>
        <v>9.2643796219943209</v>
      </c>
      <c r="AC389">
        <f t="shared" si="269"/>
        <v>0.18528759243988643</v>
      </c>
      <c r="AD389">
        <f t="shared" si="270"/>
        <v>0.90804197665450614</v>
      </c>
      <c r="AE389">
        <f t="shared" si="271"/>
        <v>20.150568657648233</v>
      </c>
      <c r="AF389">
        <f t="shared" si="272"/>
        <v>1.1554186564199952E-2</v>
      </c>
      <c r="AG389">
        <f t="shared" si="235"/>
        <v>6532.7580531061176</v>
      </c>
      <c r="AH389">
        <f t="shared" si="236"/>
        <v>27523.756126660068</v>
      </c>
      <c r="AI389">
        <f t="shared" si="237"/>
        <v>6532.7580531061176</v>
      </c>
      <c r="AK389" t="b">
        <f t="shared" si="273"/>
        <v>1</v>
      </c>
      <c r="AL389" t="b">
        <f t="shared" si="274"/>
        <v>1</v>
      </c>
      <c r="AM389">
        <f t="shared" si="275"/>
        <v>6532.7580531061176</v>
      </c>
      <c r="AN389" t="b">
        <f t="shared" si="276"/>
        <v>1</v>
      </c>
      <c r="AO389">
        <f t="shared" si="277"/>
        <v>11.991072791312504</v>
      </c>
      <c r="AP389">
        <f>SUM(AO390:$AO$532)</f>
        <v>2171.4189753507494</v>
      </c>
      <c r="AQ389" t="b">
        <f t="shared" si="238"/>
        <v>1</v>
      </c>
      <c r="AR389" t="b">
        <f t="shared" si="278"/>
        <v>1</v>
      </c>
      <c r="AS389" t="b">
        <f t="shared" si="279"/>
        <v>1</v>
      </c>
      <c r="AT389" t="b">
        <f t="shared" si="281"/>
        <v>1</v>
      </c>
      <c r="AU389">
        <f t="shared" si="239"/>
        <v>27523.756126660064</v>
      </c>
      <c r="AV389" t="b">
        <f t="shared" si="240"/>
        <v>1</v>
      </c>
      <c r="AW389" t="b">
        <f t="shared" si="241"/>
        <v>1</v>
      </c>
      <c r="AX389" t="b">
        <f t="shared" si="280"/>
        <v>1</v>
      </c>
    </row>
    <row r="390" spans="1:50" x14ac:dyDescent="0.35">
      <c r="A390">
        <v>338</v>
      </c>
      <c r="B390">
        <f t="shared" si="242"/>
        <v>28</v>
      </c>
      <c r="C390">
        <f t="shared" si="243"/>
        <v>58</v>
      </c>
      <c r="D390">
        <f t="shared" si="244"/>
        <v>3.0495581055388632E-3</v>
      </c>
      <c r="E390">
        <f t="shared" si="245"/>
        <v>2.5448573659048179E-4</v>
      </c>
      <c r="F390">
        <f t="shared" si="246"/>
        <v>0.04</v>
      </c>
      <c r="G390">
        <f t="shared" si="247"/>
        <v>3.3960531989175591E-3</v>
      </c>
      <c r="H390">
        <f t="shared" si="248"/>
        <v>0.02</v>
      </c>
      <c r="I390">
        <f t="shared" si="249"/>
        <v>2.2992268857624603</v>
      </c>
      <c r="J390">
        <f t="shared" si="250"/>
        <v>6.0402139063490211E-5</v>
      </c>
      <c r="K390">
        <f t="shared" si="251"/>
        <v>8.0584742375769923E-4</v>
      </c>
      <c r="L390">
        <f t="shared" si="252"/>
        <v>0</v>
      </c>
      <c r="M390">
        <f t="shared" si="253"/>
        <v>0.23648355193387044</v>
      </c>
      <c r="N390">
        <f t="shared" si="254"/>
        <v>116.62</v>
      </c>
      <c r="O390">
        <f t="shared" si="255"/>
        <v>2.3324000000000003</v>
      </c>
      <c r="P390">
        <f t="shared" si="256"/>
        <v>11.496134428812301</v>
      </c>
      <c r="Q390">
        <f t="shared" si="257"/>
        <v>574.80672144061509</v>
      </c>
      <c r="R390">
        <f t="shared" si="258"/>
        <v>27.679733850544178</v>
      </c>
      <c r="S390">
        <f t="shared" si="259"/>
        <v>0.55359467701088361</v>
      </c>
      <c r="T390">
        <f t="shared" si="260"/>
        <v>2.728605224657882</v>
      </c>
      <c r="U390">
        <f t="shared" si="261"/>
        <v>60.40213906349021</v>
      </c>
      <c r="V390">
        <f t="shared" si="262"/>
        <v>3.4719555523084915E-2</v>
      </c>
      <c r="W390">
        <f t="shared" si="263"/>
        <v>-36.039324670137887</v>
      </c>
      <c r="X390">
        <f t="shared" si="264"/>
        <v>35.950520749188023</v>
      </c>
      <c r="Y390">
        <f t="shared" si="265"/>
        <v>0.99673694261856227</v>
      </c>
      <c r="Z390">
        <f t="shared" si="266"/>
        <v>0.3313047097475107</v>
      </c>
      <c r="AA390">
        <f t="shared" si="267"/>
        <v>-11.9105768420816</v>
      </c>
      <c r="AB390">
        <f t="shared" si="268"/>
        <v>9.2004477782783276</v>
      </c>
      <c r="AC390">
        <f t="shared" si="269"/>
        <v>0.18400895556556657</v>
      </c>
      <c r="AD390">
        <f t="shared" si="270"/>
        <v>0.90399976197082077</v>
      </c>
      <c r="AE390">
        <f t="shared" si="271"/>
        <v>20.0115131505584</v>
      </c>
      <c r="AF390">
        <f t="shared" si="272"/>
        <v>1.1502752265138229E-2</v>
      </c>
      <c r="AG390">
        <f t="shared" si="235"/>
        <v>6518.1940822828628</v>
      </c>
      <c r="AH390">
        <f t="shared" si="236"/>
        <v>27562.991290428483</v>
      </c>
      <c r="AI390">
        <f t="shared" si="237"/>
        <v>6518.1940822828628</v>
      </c>
      <c r="AK390" t="b">
        <f t="shared" si="273"/>
        <v>1</v>
      </c>
      <c r="AL390" t="b">
        <f t="shared" si="274"/>
        <v>1</v>
      </c>
      <c r="AM390">
        <f t="shared" si="275"/>
        <v>6518.1940822828637</v>
      </c>
      <c r="AN390" t="b">
        <f t="shared" si="276"/>
        <v>1</v>
      </c>
      <c r="AO390">
        <f t="shared" si="277"/>
        <v>11.9105768420816</v>
      </c>
      <c r="AP390">
        <f>SUM(AO391:$AO$532)</f>
        <v>2159.5083985086681</v>
      </c>
      <c r="AQ390" t="b">
        <f t="shared" si="238"/>
        <v>1</v>
      </c>
      <c r="AR390" t="b">
        <f t="shared" si="278"/>
        <v>1</v>
      </c>
      <c r="AS390" t="b">
        <f t="shared" si="279"/>
        <v>1</v>
      </c>
      <c r="AT390" t="b">
        <f t="shared" si="281"/>
        <v>1</v>
      </c>
      <c r="AU390">
        <f t="shared" si="239"/>
        <v>27562.991290428483</v>
      </c>
      <c r="AV390" t="b">
        <f t="shared" si="240"/>
        <v>1</v>
      </c>
      <c r="AW390" t="b">
        <f t="shared" si="241"/>
        <v>1</v>
      </c>
      <c r="AX390" t="b">
        <f t="shared" si="280"/>
        <v>1</v>
      </c>
    </row>
    <row r="391" spans="1:50" x14ac:dyDescent="0.35">
      <c r="A391">
        <v>339</v>
      </c>
      <c r="B391">
        <f t="shared" si="242"/>
        <v>28</v>
      </c>
      <c r="C391">
        <f t="shared" si="243"/>
        <v>58</v>
      </c>
      <c r="D391">
        <f t="shared" si="244"/>
        <v>3.0495581055388632E-3</v>
      </c>
      <c r="E391">
        <f t="shared" si="245"/>
        <v>2.5448573659048179E-4</v>
      </c>
      <c r="F391">
        <f t="shared" si="246"/>
        <v>0.04</v>
      </c>
      <c r="G391">
        <f t="shared" si="247"/>
        <v>3.3960531989175591E-3</v>
      </c>
      <c r="H391">
        <f t="shared" si="248"/>
        <v>0.02</v>
      </c>
      <c r="I391">
        <f t="shared" si="249"/>
        <v>2.3048973995304838</v>
      </c>
      <c r="J391">
        <f t="shared" si="250"/>
        <v>6.0181690905424471E-5</v>
      </c>
      <c r="K391">
        <f t="shared" si="251"/>
        <v>8.0290634281249176E-4</v>
      </c>
      <c r="L391">
        <f t="shared" si="252"/>
        <v>0</v>
      </c>
      <c r="M391">
        <f t="shared" si="253"/>
        <v>0.23562046390015251</v>
      </c>
      <c r="N391">
        <f t="shared" si="254"/>
        <v>116.62</v>
      </c>
      <c r="O391">
        <f t="shared" si="255"/>
        <v>2.3324000000000003</v>
      </c>
      <c r="P391">
        <f t="shared" si="256"/>
        <v>11.524486997652419</v>
      </c>
      <c r="Q391">
        <f t="shared" si="257"/>
        <v>576.22434988262091</v>
      </c>
      <c r="R391">
        <f t="shared" si="258"/>
        <v>27.578711826527972</v>
      </c>
      <c r="S391">
        <f t="shared" si="259"/>
        <v>0.55157423653055948</v>
      </c>
      <c r="T391">
        <f t="shared" si="260"/>
        <v>2.7253516194205503</v>
      </c>
      <c r="U391">
        <f t="shared" si="261"/>
        <v>60.181690905424468</v>
      </c>
      <c r="V391">
        <f t="shared" si="262"/>
        <v>3.4678155716815054E-2</v>
      </c>
      <c r="W391">
        <f t="shared" si="263"/>
        <v>-35.91458309056442</v>
      </c>
      <c r="X391">
        <f t="shared" si="264"/>
        <v>35.826103275037084</v>
      </c>
      <c r="Y391">
        <f t="shared" si="265"/>
        <v>0.99673694261856227</v>
      </c>
      <c r="Z391">
        <f t="shared" si="266"/>
        <v>0.33022364346886396</v>
      </c>
      <c r="AA391">
        <f t="shared" si="267"/>
        <v>-11.830626354774546</v>
      </c>
      <c r="AB391">
        <f t="shared" si="268"/>
        <v>9.1369571168980901</v>
      </c>
      <c r="AC391">
        <f t="shared" si="269"/>
        <v>0.18273914233796182</v>
      </c>
      <c r="AD391">
        <f t="shared" si="270"/>
        <v>0.89997554149882286</v>
      </c>
      <c r="AE391">
        <f t="shared" si="271"/>
        <v>19.873417240906264</v>
      </c>
      <c r="AF391">
        <f t="shared" si="272"/>
        <v>1.145154692958728E-2</v>
      </c>
      <c r="AG391">
        <f t="shared" si="235"/>
        <v>6503.7068502830889</v>
      </c>
      <c r="AH391">
        <f t="shared" si="236"/>
        <v>27602.470272018167</v>
      </c>
      <c r="AI391">
        <f t="shared" si="237"/>
        <v>6503.7068502830889</v>
      </c>
      <c r="AK391" t="b">
        <f t="shared" si="273"/>
        <v>1</v>
      </c>
      <c r="AL391" t="b">
        <f t="shared" si="274"/>
        <v>1</v>
      </c>
      <c r="AM391">
        <f t="shared" si="275"/>
        <v>6503.7068502830898</v>
      </c>
      <c r="AN391" t="b">
        <f t="shared" si="276"/>
        <v>1</v>
      </c>
      <c r="AO391">
        <f t="shared" si="277"/>
        <v>11.830626354774546</v>
      </c>
      <c r="AP391">
        <f>SUM(AO392:$AO$532)</f>
        <v>2147.6777721538933</v>
      </c>
      <c r="AQ391" t="b">
        <f t="shared" si="238"/>
        <v>1</v>
      </c>
      <c r="AR391" t="b">
        <f t="shared" si="278"/>
        <v>1</v>
      </c>
      <c r="AS391" t="b">
        <f t="shared" si="279"/>
        <v>1</v>
      </c>
      <c r="AT391" t="b">
        <f t="shared" si="281"/>
        <v>1</v>
      </c>
      <c r="AU391">
        <f t="shared" si="239"/>
        <v>27602.470272018167</v>
      </c>
      <c r="AV391" t="b">
        <f t="shared" si="240"/>
        <v>1</v>
      </c>
      <c r="AW391" t="b">
        <f t="shared" si="241"/>
        <v>1</v>
      </c>
      <c r="AX391" t="b">
        <f t="shared" si="280"/>
        <v>1</v>
      </c>
    </row>
    <row r="392" spans="1:50" x14ac:dyDescent="0.35">
      <c r="A392">
        <v>340</v>
      </c>
      <c r="B392">
        <f t="shared" si="242"/>
        <v>28</v>
      </c>
      <c r="C392">
        <f t="shared" si="243"/>
        <v>58</v>
      </c>
      <c r="D392">
        <f t="shared" si="244"/>
        <v>3.0495581055388632E-3</v>
      </c>
      <c r="E392">
        <f t="shared" si="245"/>
        <v>2.5448573659048179E-4</v>
      </c>
      <c r="F392">
        <f t="shared" si="246"/>
        <v>0.04</v>
      </c>
      <c r="G392">
        <f t="shared" si="247"/>
        <v>3.3960531989175591E-3</v>
      </c>
      <c r="H392">
        <f t="shared" si="248"/>
        <v>0.02</v>
      </c>
      <c r="I392">
        <f t="shared" si="249"/>
        <v>2.3105818983152075</v>
      </c>
      <c r="J392">
        <f t="shared" si="250"/>
        <v>5.9962047311421334E-5</v>
      </c>
      <c r="K392">
        <f t="shared" si="251"/>
        <v>7.9997599585596656E-4</v>
      </c>
      <c r="L392">
        <f t="shared" si="252"/>
        <v>0</v>
      </c>
      <c r="M392">
        <f t="shared" si="253"/>
        <v>0.23476052585698512</v>
      </c>
      <c r="N392">
        <f t="shared" si="254"/>
        <v>116.62</v>
      </c>
      <c r="O392">
        <f t="shared" si="255"/>
        <v>2.3324000000000003</v>
      </c>
      <c r="P392">
        <f t="shared" si="256"/>
        <v>11.552909491576038</v>
      </c>
      <c r="Q392">
        <f t="shared" si="257"/>
        <v>577.6454745788019</v>
      </c>
      <c r="R392">
        <f t="shared" si="258"/>
        <v>27.478058500035786</v>
      </c>
      <c r="S392">
        <f t="shared" si="259"/>
        <v>0.54956117000071569</v>
      </c>
      <c r="T392">
        <f t="shared" si="260"/>
        <v>2.722101893801621</v>
      </c>
      <c r="U392">
        <f t="shared" si="261"/>
        <v>59.962047311421337</v>
      </c>
      <c r="V392">
        <f t="shared" si="262"/>
        <v>3.4636805275922548E-2</v>
      </c>
      <c r="W392">
        <f t="shared" si="263"/>
        <v>-35.79028868046381</v>
      </c>
      <c r="X392">
        <f t="shared" si="264"/>
        <v>35.702131787479637</v>
      </c>
      <c r="Y392">
        <f t="shared" si="265"/>
        <v>0.99673694261856227</v>
      </c>
      <c r="Z392">
        <f t="shared" si="266"/>
        <v>0.32914610477151768</v>
      </c>
      <c r="AA392">
        <f t="shared" si="267"/>
        <v>-11.751217609888307</v>
      </c>
      <c r="AB392">
        <f t="shared" si="268"/>
        <v>9.0739045933324043</v>
      </c>
      <c r="AC392">
        <f t="shared" si="269"/>
        <v>0.18147809186664807</v>
      </c>
      <c r="AD392">
        <f t="shared" si="270"/>
        <v>0.89596923513597504</v>
      </c>
      <c r="AE392">
        <f t="shared" si="271"/>
        <v>19.736274306679789</v>
      </c>
      <c r="AF392">
        <f t="shared" si="272"/>
        <v>1.140056953829946E-2</v>
      </c>
      <c r="AG392">
        <f t="shared" si="235"/>
        <v>6489.2961623431411</v>
      </c>
      <c r="AH392">
        <f t="shared" si="236"/>
        <v>27642.194694590122</v>
      </c>
      <c r="AI392">
        <f t="shared" si="237"/>
        <v>6489.2961623431411</v>
      </c>
      <c r="AK392" t="b">
        <f t="shared" si="273"/>
        <v>1</v>
      </c>
      <c r="AL392" t="b">
        <f t="shared" si="274"/>
        <v>1</v>
      </c>
      <c r="AM392">
        <f t="shared" si="275"/>
        <v>6489.2961623431411</v>
      </c>
      <c r="AN392" t="b">
        <f t="shared" si="276"/>
        <v>1</v>
      </c>
      <c r="AO392">
        <f t="shared" si="277"/>
        <v>11.751217609888307</v>
      </c>
      <c r="AP392">
        <f>SUM(AO393:$AO$532)</f>
        <v>2135.9265545440048</v>
      </c>
      <c r="AQ392" t="b">
        <f t="shared" si="238"/>
        <v>1</v>
      </c>
      <c r="AR392" t="b">
        <f t="shared" si="278"/>
        <v>1</v>
      </c>
      <c r="AS392" t="b">
        <f t="shared" si="279"/>
        <v>1</v>
      </c>
      <c r="AT392" t="b">
        <f t="shared" si="281"/>
        <v>1</v>
      </c>
      <c r="AU392">
        <f t="shared" si="239"/>
        <v>27642.194694590118</v>
      </c>
      <c r="AV392" t="b">
        <f t="shared" si="240"/>
        <v>1</v>
      </c>
      <c r="AW392" t="b">
        <f t="shared" si="241"/>
        <v>1</v>
      </c>
      <c r="AX392" t="b">
        <f t="shared" si="280"/>
        <v>1</v>
      </c>
    </row>
    <row r="393" spans="1:50" x14ac:dyDescent="0.35">
      <c r="A393">
        <v>341</v>
      </c>
      <c r="B393">
        <f t="shared" si="242"/>
        <v>28</v>
      </c>
      <c r="C393">
        <f t="shared" si="243"/>
        <v>58</v>
      </c>
      <c r="D393">
        <f t="shared" si="244"/>
        <v>3.0495581055388632E-3</v>
      </c>
      <c r="E393">
        <f t="shared" si="245"/>
        <v>2.5448573659048179E-4</v>
      </c>
      <c r="F393">
        <f t="shared" si="246"/>
        <v>0.04</v>
      </c>
      <c r="G393">
        <f t="shared" si="247"/>
        <v>3.3960531989175591E-3</v>
      </c>
      <c r="H393">
        <f t="shared" si="248"/>
        <v>0.02</v>
      </c>
      <c r="I393">
        <f t="shared" si="249"/>
        <v>2.3162804166074538</v>
      </c>
      <c r="J393">
        <f t="shared" si="250"/>
        <v>5.9743205345083704E-5</v>
      </c>
      <c r="K393">
        <f t="shared" si="251"/>
        <v>7.9705634371255688E-4</v>
      </c>
      <c r="L393">
        <f t="shared" si="252"/>
        <v>0</v>
      </c>
      <c r="M393">
        <f t="shared" si="253"/>
        <v>0.2339037263079275</v>
      </c>
      <c r="N393">
        <f t="shared" si="254"/>
        <v>116.62</v>
      </c>
      <c r="O393">
        <f t="shared" si="255"/>
        <v>2.3324000000000003</v>
      </c>
      <c r="P393">
        <f t="shared" si="256"/>
        <v>11.581402083037268</v>
      </c>
      <c r="Q393">
        <f t="shared" si="257"/>
        <v>579.07010415186346</v>
      </c>
      <c r="R393">
        <f t="shared" si="258"/>
        <v>27.377772525441607</v>
      </c>
      <c r="S393">
        <f t="shared" si="259"/>
        <v>0.54755545050883214</v>
      </c>
      <c r="T393">
        <f t="shared" si="260"/>
        <v>2.7188560431750122</v>
      </c>
      <c r="U393">
        <f t="shared" si="261"/>
        <v>59.743205345083702</v>
      </c>
      <c r="V393">
        <f t="shared" si="262"/>
        <v>3.459550414154379E-2</v>
      </c>
      <c r="W393">
        <f t="shared" si="263"/>
        <v>-35.666439817467484</v>
      </c>
      <c r="X393">
        <f t="shared" si="264"/>
        <v>35.578604668464237</v>
      </c>
      <c r="Y393">
        <f t="shared" si="265"/>
        <v>0.99673694261856227</v>
      </c>
      <c r="Z393">
        <f t="shared" si="266"/>
        <v>0.32807208214477146</v>
      </c>
      <c r="AA393">
        <f t="shared" si="267"/>
        <v>-11.672346913388747</v>
      </c>
      <c r="AB393">
        <f t="shared" si="268"/>
        <v>9.011287184069781</v>
      </c>
      <c r="AC393">
        <f t="shared" si="269"/>
        <v>0.18022574368139563</v>
      </c>
      <c r="AD393">
        <f t="shared" si="270"/>
        <v>0.89198076313632091</v>
      </c>
      <c r="AE393">
        <f t="shared" si="271"/>
        <v>19.600077771564248</v>
      </c>
      <c r="AF393">
        <f t="shared" si="272"/>
        <v>1.1349819076564335E-2</v>
      </c>
      <c r="AG393">
        <f t="shared" si="235"/>
        <v>6474.96182467981</v>
      </c>
      <c r="AH393">
        <f t="shared" si="236"/>
        <v>27682.166192409051</v>
      </c>
      <c r="AI393">
        <f t="shared" si="237"/>
        <v>6474.96182467981</v>
      </c>
      <c r="AK393" t="b">
        <f t="shared" si="273"/>
        <v>1</v>
      </c>
      <c r="AL393" t="b">
        <f t="shared" si="274"/>
        <v>1</v>
      </c>
      <c r="AM393">
        <f t="shared" si="275"/>
        <v>6474.96182467981</v>
      </c>
      <c r="AN393" t="b">
        <f t="shared" si="276"/>
        <v>1</v>
      </c>
      <c r="AO393">
        <f t="shared" si="277"/>
        <v>11.672346913388747</v>
      </c>
      <c r="AP393">
        <f>SUM(AO394:$AO$532)</f>
        <v>2124.2542076306163</v>
      </c>
      <c r="AQ393" t="b">
        <f t="shared" si="238"/>
        <v>1</v>
      </c>
      <c r="AR393" t="b">
        <f t="shared" si="278"/>
        <v>1</v>
      </c>
      <c r="AS393" t="b">
        <f t="shared" si="279"/>
        <v>1</v>
      </c>
      <c r="AT393" t="b">
        <f t="shared" si="281"/>
        <v>1</v>
      </c>
      <c r="AU393">
        <f t="shared" si="239"/>
        <v>27682.166192409048</v>
      </c>
      <c r="AV393" t="b">
        <f t="shared" si="240"/>
        <v>1</v>
      </c>
      <c r="AW393" t="b">
        <f t="shared" si="241"/>
        <v>1</v>
      </c>
      <c r="AX393" t="b">
        <f t="shared" si="280"/>
        <v>1</v>
      </c>
    </row>
    <row r="394" spans="1:50" x14ac:dyDescent="0.35">
      <c r="A394">
        <v>342</v>
      </c>
      <c r="B394">
        <f t="shared" si="242"/>
        <v>28</v>
      </c>
      <c r="C394">
        <f t="shared" si="243"/>
        <v>58</v>
      </c>
      <c r="D394">
        <f t="shared" si="244"/>
        <v>3.0495581055388632E-3</v>
      </c>
      <c r="E394">
        <f t="shared" si="245"/>
        <v>2.5448573659048179E-4</v>
      </c>
      <c r="F394">
        <f t="shared" si="246"/>
        <v>0.04</v>
      </c>
      <c r="G394">
        <f t="shared" si="247"/>
        <v>3.3960531989175591E-3</v>
      </c>
      <c r="H394">
        <f t="shared" si="248"/>
        <v>0.02</v>
      </c>
      <c r="I394">
        <f t="shared" si="249"/>
        <v>2.3219929889831117</v>
      </c>
      <c r="J394">
        <f t="shared" si="250"/>
        <v>5.9525162080731381E-5</v>
      </c>
      <c r="K394">
        <f t="shared" si="251"/>
        <v>7.9414734734967402E-4</v>
      </c>
      <c r="L394">
        <f t="shared" si="252"/>
        <v>0</v>
      </c>
      <c r="M394">
        <f t="shared" si="253"/>
        <v>0.23305005379849708</v>
      </c>
      <c r="N394">
        <f t="shared" si="254"/>
        <v>116.62</v>
      </c>
      <c r="O394">
        <f t="shared" si="255"/>
        <v>2.3324000000000003</v>
      </c>
      <c r="P394">
        <f t="shared" si="256"/>
        <v>11.609964944915559</v>
      </c>
      <c r="Q394">
        <f t="shared" si="257"/>
        <v>580.49824724577797</v>
      </c>
      <c r="R394">
        <f t="shared" si="258"/>
        <v>27.277852562030507</v>
      </c>
      <c r="S394">
        <f t="shared" si="259"/>
        <v>0.54555705124061016</v>
      </c>
      <c r="T394">
        <f t="shared" si="260"/>
        <v>2.7156140629201615</v>
      </c>
      <c r="U394">
        <f t="shared" si="261"/>
        <v>59.525162080731384</v>
      </c>
      <c r="V394">
        <f t="shared" si="262"/>
        <v>3.4554252254885412E-2</v>
      </c>
      <c r="W394">
        <f t="shared" si="263"/>
        <v>-35.543034885116533</v>
      </c>
      <c r="X394">
        <f t="shared" si="264"/>
        <v>35.45552030583336</v>
      </c>
      <c r="Y394">
        <f t="shared" si="265"/>
        <v>0.99673694261856227</v>
      </c>
      <c r="Z394">
        <f t="shared" si="266"/>
        <v>0.32700156411548531</v>
      </c>
      <c r="AA394">
        <f t="shared" si="267"/>
        <v>-11.59401059653586</v>
      </c>
      <c r="AB394">
        <f t="shared" si="268"/>
        <v>8.9491018864634366</v>
      </c>
      <c r="AC394">
        <f t="shared" si="269"/>
        <v>0.17898203772926874</v>
      </c>
      <c r="AD394">
        <f t="shared" si="270"/>
        <v>0.88801004610890077</v>
      </c>
      <c r="AE394">
        <f t="shared" si="271"/>
        <v>19.464821104626939</v>
      </c>
      <c r="AF394">
        <f t="shared" si="272"/>
        <v>1.1299294534188565E-2</v>
      </c>
      <c r="AG394">
        <f t="shared" si="235"/>
        <v>6460.7036444876503</v>
      </c>
      <c r="AH394">
        <f t="shared" si="236"/>
        <v>27722.386410920084</v>
      </c>
      <c r="AI394">
        <f t="shared" si="237"/>
        <v>6460.7036444876503</v>
      </c>
      <c r="AK394" t="b">
        <f t="shared" si="273"/>
        <v>1</v>
      </c>
      <c r="AL394" t="b">
        <f t="shared" si="274"/>
        <v>1</v>
      </c>
      <c r="AM394">
        <f t="shared" si="275"/>
        <v>6460.7036444876503</v>
      </c>
      <c r="AN394" t="b">
        <f t="shared" si="276"/>
        <v>1</v>
      </c>
      <c r="AO394">
        <f t="shared" si="277"/>
        <v>11.59401059653586</v>
      </c>
      <c r="AP394">
        <f>SUM(AO395:$AO$532)</f>
        <v>2112.6601970340812</v>
      </c>
      <c r="AQ394" t="b">
        <f t="shared" si="238"/>
        <v>1</v>
      </c>
      <c r="AR394" t="b">
        <f t="shared" si="278"/>
        <v>1</v>
      </c>
      <c r="AS394" t="b">
        <f t="shared" si="279"/>
        <v>1</v>
      </c>
      <c r="AT394" t="b">
        <f t="shared" si="281"/>
        <v>1</v>
      </c>
      <c r="AU394">
        <f t="shared" si="239"/>
        <v>27722.386410920084</v>
      </c>
      <c r="AV394" t="b">
        <f t="shared" si="240"/>
        <v>1</v>
      </c>
      <c r="AW394" t="b">
        <f t="shared" si="241"/>
        <v>1</v>
      </c>
      <c r="AX394" t="b">
        <f t="shared" si="280"/>
        <v>1</v>
      </c>
    </row>
    <row r="395" spans="1:50" x14ac:dyDescent="0.35">
      <c r="A395">
        <v>343</v>
      </c>
      <c r="B395">
        <f t="shared" si="242"/>
        <v>28</v>
      </c>
      <c r="C395">
        <f t="shared" si="243"/>
        <v>58</v>
      </c>
      <c r="D395">
        <f t="shared" si="244"/>
        <v>3.0495581055388632E-3</v>
      </c>
      <c r="E395">
        <f t="shared" si="245"/>
        <v>2.5448573659048179E-4</v>
      </c>
      <c r="F395">
        <f t="shared" si="246"/>
        <v>0.04</v>
      </c>
      <c r="G395">
        <f t="shared" si="247"/>
        <v>3.3960531989175591E-3</v>
      </c>
      <c r="H395">
        <f t="shared" si="248"/>
        <v>0.02</v>
      </c>
      <c r="I395">
        <f t="shared" si="249"/>
        <v>2.3277196501033419</v>
      </c>
      <c r="J395">
        <f t="shared" si="250"/>
        <v>5.9307914603361938E-5</v>
      </c>
      <c r="K395">
        <f t="shared" si="251"/>
        <v>7.9124896787718534E-4</v>
      </c>
      <c r="L395">
        <f t="shared" si="252"/>
        <v>0</v>
      </c>
      <c r="M395">
        <f t="shared" si="253"/>
        <v>0.23219949691601652</v>
      </c>
      <c r="N395">
        <f t="shared" si="254"/>
        <v>116.62</v>
      </c>
      <c r="O395">
        <f t="shared" si="255"/>
        <v>2.3324000000000003</v>
      </c>
      <c r="P395">
        <f t="shared" si="256"/>
        <v>11.63859825051671</v>
      </c>
      <c r="Q395">
        <f t="shared" si="257"/>
        <v>581.92991252583545</v>
      </c>
      <c r="R395">
        <f t="shared" si="258"/>
        <v>27.178297273980732</v>
      </c>
      <c r="S395">
        <f t="shared" si="259"/>
        <v>0.54356594547961468</v>
      </c>
      <c r="T395">
        <f t="shared" si="260"/>
        <v>2.7123759484220131</v>
      </c>
      <c r="U395">
        <f t="shared" si="261"/>
        <v>59.307914603361937</v>
      </c>
      <c r="V395">
        <f t="shared" si="262"/>
        <v>3.4513049557224132E-2</v>
      </c>
      <c r="W395">
        <f t="shared" si="263"/>
        <v>-35.420072272840059</v>
      </c>
      <c r="X395">
        <f t="shared" si="264"/>
        <v>35.332877093301761</v>
      </c>
      <c r="Y395">
        <f t="shared" si="265"/>
        <v>0.99673694261856227</v>
      </c>
      <c r="Z395">
        <f t="shared" si="266"/>
        <v>0.32593453924795668</v>
      </c>
      <c r="AA395">
        <f t="shared" si="267"/>
        <v>-11.516205015709996</v>
      </c>
      <c r="AB395">
        <f t="shared" si="268"/>
        <v>8.8873457185873299</v>
      </c>
      <c r="AC395">
        <f t="shared" si="269"/>
        <v>0.17774691437174661</v>
      </c>
      <c r="AD395">
        <f t="shared" si="270"/>
        <v>0.88405700501616835</v>
      </c>
      <c r="AE395">
        <f t="shared" si="271"/>
        <v>19.330497820003934</v>
      </c>
      <c r="AF395">
        <f t="shared" si="272"/>
        <v>1.1248994905475743E-2</v>
      </c>
      <c r="AG395">
        <f t="shared" si="235"/>
        <v>6446.5214299363051</v>
      </c>
      <c r="AH395">
        <f t="shared" si="236"/>
        <v>27762.857006826016</v>
      </c>
      <c r="AI395">
        <f t="shared" si="237"/>
        <v>6446.5214299363051</v>
      </c>
      <c r="AK395" t="b">
        <f t="shared" si="273"/>
        <v>1</v>
      </c>
      <c r="AL395" t="b">
        <f t="shared" si="274"/>
        <v>1</v>
      </c>
      <c r="AM395">
        <f t="shared" si="275"/>
        <v>6446.521429936306</v>
      </c>
      <c r="AN395" t="b">
        <f t="shared" si="276"/>
        <v>1</v>
      </c>
      <c r="AO395">
        <f t="shared" si="277"/>
        <v>11.516205015709996</v>
      </c>
      <c r="AP395">
        <f>SUM(AO396:$AO$532)</f>
        <v>2101.1439920183711</v>
      </c>
      <c r="AQ395" t="b">
        <f t="shared" si="238"/>
        <v>1</v>
      </c>
      <c r="AR395" t="b">
        <f t="shared" si="278"/>
        <v>1</v>
      </c>
      <c r="AS395" t="b">
        <f t="shared" si="279"/>
        <v>1</v>
      </c>
      <c r="AT395" t="b">
        <f t="shared" si="281"/>
        <v>1</v>
      </c>
      <c r="AU395">
        <f t="shared" si="239"/>
        <v>27762.857006826016</v>
      </c>
      <c r="AV395" t="b">
        <f t="shared" si="240"/>
        <v>1</v>
      </c>
      <c r="AW395" t="b">
        <f t="shared" si="241"/>
        <v>1</v>
      </c>
      <c r="AX395" t="b">
        <f t="shared" si="280"/>
        <v>1</v>
      </c>
    </row>
    <row r="396" spans="1:50" x14ac:dyDescent="0.35">
      <c r="A396">
        <v>344</v>
      </c>
      <c r="B396">
        <f t="shared" si="242"/>
        <v>28</v>
      </c>
      <c r="C396">
        <f t="shared" si="243"/>
        <v>58</v>
      </c>
      <c r="D396">
        <f t="shared" si="244"/>
        <v>3.0495581055388632E-3</v>
      </c>
      <c r="E396">
        <f t="shared" si="245"/>
        <v>2.5448573659048179E-4</v>
      </c>
      <c r="F396">
        <f t="shared" si="246"/>
        <v>0.04</v>
      </c>
      <c r="G396">
        <f t="shared" si="247"/>
        <v>3.3960531989175591E-3</v>
      </c>
      <c r="H396">
        <f t="shared" si="248"/>
        <v>0.02</v>
      </c>
      <c r="I396">
        <f t="shared" si="249"/>
        <v>2.3334604347147883</v>
      </c>
      <c r="J396">
        <f t="shared" si="250"/>
        <v>5.9091460008611769E-5</v>
      </c>
      <c r="K396">
        <f t="shared" si="251"/>
        <v>7.8836116654689477E-4</v>
      </c>
      <c r="L396">
        <f t="shared" si="252"/>
        <v>0</v>
      </c>
      <c r="M396">
        <f t="shared" si="253"/>
        <v>0.23135204428946099</v>
      </c>
      <c r="N396">
        <f t="shared" si="254"/>
        <v>116.62</v>
      </c>
      <c r="O396">
        <f t="shared" si="255"/>
        <v>2.3324000000000003</v>
      </c>
      <c r="P396">
        <f t="shared" si="256"/>
        <v>11.66730217357394</v>
      </c>
      <c r="Q396">
        <f t="shared" si="257"/>
        <v>583.36510867869708</v>
      </c>
      <c r="R396">
        <f t="shared" si="258"/>
        <v>27.079105330345847</v>
      </c>
      <c r="S396">
        <f t="shared" si="259"/>
        <v>0.54158210660691697</v>
      </c>
      <c r="T396">
        <f t="shared" si="260"/>
        <v>2.7091416950710148</v>
      </c>
      <c r="U396">
        <f t="shared" si="261"/>
        <v>59.091460008611769</v>
      </c>
      <c r="V396">
        <f t="shared" si="262"/>
        <v>3.4471895989906687E-2</v>
      </c>
      <c r="W396">
        <f t="shared" si="263"/>
        <v>-35.297550375933767</v>
      </c>
      <c r="X396">
        <f t="shared" si="264"/>
        <v>35.210673430435186</v>
      </c>
      <c r="Y396">
        <f t="shared" si="265"/>
        <v>0.99673694261856227</v>
      </c>
      <c r="Z396">
        <f t="shared" si="266"/>
        <v>0.32487099614379805</v>
      </c>
      <c r="AA396">
        <f t="shared" si="267"/>
        <v>-11.438926552239439</v>
      </c>
      <c r="AB396">
        <f t="shared" si="268"/>
        <v>8.8260157190931618</v>
      </c>
      <c r="AC396">
        <f t="shared" si="269"/>
        <v>0.17652031438186325</v>
      </c>
      <c r="AD396">
        <f t="shared" si="270"/>
        <v>0.88012156117241813</v>
      </c>
      <c r="AE396">
        <f t="shared" si="271"/>
        <v>19.197101476589111</v>
      </c>
      <c r="AF396">
        <f t="shared" si="272"/>
        <v>1.1198919189206383E-2</v>
      </c>
      <c r="AG396">
        <f t="shared" si="235"/>
        <v>6432.4149901678502</v>
      </c>
      <c r="AH396">
        <f t="shared" si="236"/>
        <v>27803.579648165109</v>
      </c>
      <c r="AI396">
        <f t="shared" si="237"/>
        <v>6432.4149901678502</v>
      </c>
      <c r="AK396" t="b">
        <f t="shared" si="273"/>
        <v>1</v>
      </c>
      <c r="AL396" t="b">
        <f t="shared" si="274"/>
        <v>1</v>
      </c>
      <c r="AM396">
        <f t="shared" si="275"/>
        <v>6432.4149901678502</v>
      </c>
      <c r="AN396" t="b">
        <f t="shared" si="276"/>
        <v>1</v>
      </c>
      <c r="AO396">
        <f t="shared" si="277"/>
        <v>11.438926552239439</v>
      </c>
      <c r="AP396">
        <f>SUM(AO397:$AO$532)</f>
        <v>2089.7050654661311</v>
      </c>
      <c r="AQ396" t="b">
        <f t="shared" si="238"/>
        <v>1</v>
      </c>
      <c r="AR396" t="b">
        <f t="shared" si="278"/>
        <v>1</v>
      </c>
      <c r="AS396" t="b">
        <f t="shared" si="279"/>
        <v>1</v>
      </c>
      <c r="AT396" t="b">
        <f t="shared" si="281"/>
        <v>1</v>
      </c>
      <c r="AU396">
        <f t="shared" si="239"/>
        <v>27803.579648165109</v>
      </c>
      <c r="AV396" t="b">
        <f t="shared" si="240"/>
        <v>1</v>
      </c>
      <c r="AW396" t="b">
        <f t="shared" si="241"/>
        <v>1</v>
      </c>
      <c r="AX396" t="b">
        <f t="shared" si="280"/>
        <v>1</v>
      </c>
    </row>
    <row r="397" spans="1:50" x14ac:dyDescent="0.35">
      <c r="A397">
        <v>345</v>
      </c>
      <c r="B397">
        <f t="shared" si="242"/>
        <v>28</v>
      </c>
      <c r="C397">
        <f t="shared" si="243"/>
        <v>58</v>
      </c>
      <c r="D397">
        <f t="shared" si="244"/>
        <v>3.0495581055388632E-3</v>
      </c>
      <c r="E397">
        <f t="shared" si="245"/>
        <v>2.5448573659048179E-4</v>
      </c>
      <c r="F397">
        <f t="shared" si="246"/>
        <v>0.04</v>
      </c>
      <c r="G397">
        <f t="shared" si="247"/>
        <v>3.3960531989175591E-3</v>
      </c>
      <c r="H397">
        <f t="shared" si="248"/>
        <v>0.02</v>
      </c>
      <c r="I397">
        <f t="shared" si="249"/>
        <v>2.3392153776497921</v>
      </c>
      <c r="J397">
        <f t="shared" si="250"/>
        <v>5.8875795402717243E-5</v>
      </c>
      <c r="K397">
        <f t="shared" si="251"/>
        <v>7.8548390475202451E-4</v>
      </c>
      <c r="L397">
        <f t="shared" si="252"/>
        <v>0</v>
      </c>
      <c r="M397">
        <f t="shared" si="253"/>
        <v>0.23050768458930623</v>
      </c>
      <c r="N397">
        <f t="shared" si="254"/>
        <v>116.62</v>
      </c>
      <c r="O397">
        <f t="shared" si="255"/>
        <v>2.3324000000000003</v>
      </c>
      <c r="P397">
        <f t="shared" si="256"/>
        <v>11.69607688824896</v>
      </c>
      <c r="Q397">
        <f t="shared" si="257"/>
        <v>584.80384441244803</v>
      </c>
      <c r="R397">
        <f t="shared" si="258"/>
        <v>26.980275405036942</v>
      </c>
      <c r="S397">
        <f t="shared" si="259"/>
        <v>0.53960550810073882</v>
      </c>
      <c r="T397">
        <f t="shared" si="260"/>
        <v>2.7059112982631146</v>
      </c>
      <c r="U397">
        <f t="shared" si="261"/>
        <v>58.875795402717245</v>
      </c>
      <c r="V397">
        <f t="shared" si="262"/>
        <v>3.4430791494349779E-2</v>
      </c>
      <c r="W397">
        <f t="shared" si="263"/>
        <v>-35.175467595538507</v>
      </c>
      <c r="X397">
        <f t="shared" si="264"/>
        <v>35.088907722628917</v>
      </c>
      <c r="Y397">
        <f t="shared" si="265"/>
        <v>0.99673694261856227</v>
      </c>
      <c r="Z397">
        <f t="shared" si="266"/>
        <v>0.32381092344181606</v>
      </c>
      <c r="AA397">
        <f t="shared" si="267"/>
        <v>-11.362171612229144</v>
      </c>
      <c r="AB397">
        <f t="shared" si="268"/>
        <v>8.7651089470683665</v>
      </c>
      <c r="AC397">
        <f t="shared" si="269"/>
        <v>0.17530217894136732</v>
      </c>
      <c r="AD397">
        <f t="shared" si="270"/>
        <v>0.87620363624222253</v>
      </c>
      <c r="AE397">
        <f t="shared" si="271"/>
        <v>19.064625677725299</v>
      </c>
      <c r="AF397">
        <f t="shared" si="272"/>
        <v>1.1149066388618028E-2</v>
      </c>
      <c r="AG397">
        <f t="shared" si="235"/>
        <v>6418.3841352941463</v>
      </c>
      <c r="AH397">
        <f t="shared" si="236"/>
        <v>27844.556014389422</v>
      </c>
      <c r="AI397">
        <f t="shared" si="237"/>
        <v>6418.3841352941463</v>
      </c>
      <c r="AK397" t="b">
        <f t="shared" si="273"/>
        <v>1</v>
      </c>
      <c r="AL397" t="b">
        <f t="shared" si="274"/>
        <v>1</v>
      </c>
      <c r="AM397">
        <f t="shared" si="275"/>
        <v>6418.3841352941463</v>
      </c>
      <c r="AN397" t="b">
        <f t="shared" si="276"/>
        <v>1</v>
      </c>
      <c r="AO397">
        <f t="shared" si="277"/>
        <v>11.362171612229144</v>
      </c>
      <c r="AP397">
        <f>SUM(AO398:$AO$532)</f>
        <v>2078.3428938539023</v>
      </c>
      <c r="AQ397" t="b">
        <f t="shared" si="238"/>
        <v>1</v>
      </c>
      <c r="AR397" t="b">
        <f t="shared" si="278"/>
        <v>1</v>
      </c>
      <c r="AS397" t="b">
        <f t="shared" si="279"/>
        <v>1</v>
      </c>
      <c r="AT397" t="b">
        <f t="shared" si="281"/>
        <v>1</v>
      </c>
      <c r="AU397">
        <f t="shared" si="239"/>
        <v>27844.556014389418</v>
      </c>
      <c r="AV397" t="b">
        <f t="shared" si="240"/>
        <v>1</v>
      </c>
      <c r="AW397" t="b">
        <f t="shared" si="241"/>
        <v>1</v>
      </c>
      <c r="AX397" t="b">
        <f t="shared" si="280"/>
        <v>1</v>
      </c>
    </row>
    <row r="398" spans="1:50" x14ac:dyDescent="0.35">
      <c r="A398">
        <v>346</v>
      </c>
      <c r="B398">
        <f t="shared" si="242"/>
        <v>28</v>
      </c>
      <c r="C398">
        <f t="shared" si="243"/>
        <v>58</v>
      </c>
      <c r="D398">
        <f t="shared" si="244"/>
        <v>3.0495581055388632E-3</v>
      </c>
      <c r="E398">
        <f t="shared" si="245"/>
        <v>2.5448573659048179E-4</v>
      </c>
      <c r="F398">
        <f t="shared" si="246"/>
        <v>0.04</v>
      </c>
      <c r="G398">
        <f t="shared" si="247"/>
        <v>3.3960531989175591E-3</v>
      </c>
      <c r="H398">
        <f t="shared" si="248"/>
        <v>0.02</v>
      </c>
      <c r="I398">
        <f t="shared" si="249"/>
        <v>2.3449845138265974</v>
      </c>
      <c r="J398">
        <f t="shared" si="250"/>
        <v>5.8660917902476044E-5</v>
      </c>
      <c r="K398">
        <f t="shared" si="251"/>
        <v>7.8261714402669909E-4</v>
      </c>
      <c r="L398">
        <f t="shared" si="252"/>
        <v>0</v>
      </c>
      <c r="M398">
        <f t="shared" si="253"/>
        <v>0.22966640652737708</v>
      </c>
      <c r="N398">
        <f t="shared" si="254"/>
        <v>116.62</v>
      </c>
      <c r="O398">
        <f t="shared" si="255"/>
        <v>2.3324000000000003</v>
      </c>
      <c r="P398">
        <f t="shared" si="256"/>
        <v>11.724922569132987</v>
      </c>
      <c r="Q398">
        <f t="shared" si="257"/>
        <v>586.24612845664933</v>
      </c>
      <c r="R398">
        <f t="shared" si="258"/>
        <v>26.881806176804893</v>
      </c>
      <c r="S398">
        <f t="shared" si="259"/>
        <v>0.53763612353609791</v>
      </c>
      <c r="T398">
        <f t="shared" si="260"/>
        <v>2.7026847533997449</v>
      </c>
      <c r="U398">
        <f t="shared" si="261"/>
        <v>58.660917902476044</v>
      </c>
      <c r="V398">
        <f t="shared" si="262"/>
        <v>3.4389736012039929E-2</v>
      </c>
      <c r="W398">
        <f t="shared" si="263"/>
        <v>-35.053822338619035</v>
      </c>
      <c r="X398">
        <f t="shared" si="264"/>
        <v>34.967578381086632</v>
      </c>
      <c r="Y398">
        <f t="shared" si="265"/>
        <v>0.99673694261856227</v>
      </c>
      <c r="Z398">
        <f t="shared" si="266"/>
        <v>0.32275430981788905</v>
      </c>
      <c r="AA398">
        <f t="shared" si="267"/>
        <v>-11.285936626390553</v>
      </c>
      <c r="AB398">
        <f t="shared" si="268"/>
        <v>8.7046224818951075</v>
      </c>
      <c r="AC398">
        <f t="shared" si="269"/>
        <v>0.17409244963790216</v>
      </c>
      <c r="AD398">
        <f t="shared" si="270"/>
        <v>0.87230315223886634</v>
      </c>
      <c r="AE398">
        <f t="shared" si="271"/>
        <v>18.933064070897508</v>
      </c>
      <c r="AF398">
        <f t="shared" si="272"/>
        <v>1.1099435511385352E-2</v>
      </c>
      <c r="AG398">
        <f t="shared" si="235"/>
        <v>6404.4286763942073</v>
      </c>
      <c r="AH398">
        <f t="shared" si="236"/>
        <v>27885.787796443692</v>
      </c>
      <c r="AI398">
        <f t="shared" si="237"/>
        <v>6404.4286763942073</v>
      </c>
      <c r="AK398" t="b">
        <f t="shared" si="273"/>
        <v>1</v>
      </c>
      <c r="AL398" t="b">
        <f t="shared" si="274"/>
        <v>1</v>
      </c>
      <c r="AM398">
        <f t="shared" si="275"/>
        <v>6404.4286763942073</v>
      </c>
      <c r="AN398" t="b">
        <f t="shared" si="276"/>
        <v>1</v>
      </c>
      <c r="AO398">
        <f t="shared" si="277"/>
        <v>11.285936626390553</v>
      </c>
      <c r="AP398">
        <f>SUM(AO399:$AO$532)</f>
        <v>2067.0569572275117</v>
      </c>
      <c r="AQ398" t="b">
        <f t="shared" si="238"/>
        <v>1</v>
      </c>
      <c r="AR398" t="b">
        <f t="shared" si="278"/>
        <v>1</v>
      </c>
      <c r="AS398" t="b">
        <f t="shared" si="279"/>
        <v>1</v>
      </c>
      <c r="AT398" t="b">
        <f t="shared" si="281"/>
        <v>1</v>
      </c>
      <c r="AU398">
        <f t="shared" si="239"/>
        <v>27885.787796443692</v>
      </c>
      <c r="AV398" t="b">
        <f t="shared" si="240"/>
        <v>1</v>
      </c>
      <c r="AW398" t="b">
        <f t="shared" si="241"/>
        <v>1</v>
      </c>
      <c r="AX398" t="b">
        <f t="shared" si="280"/>
        <v>1</v>
      </c>
    </row>
    <row r="399" spans="1:50" x14ac:dyDescent="0.35">
      <c r="A399">
        <v>347</v>
      </c>
      <c r="B399">
        <f t="shared" si="242"/>
        <v>28</v>
      </c>
      <c r="C399">
        <f t="shared" si="243"/>
        <v>58</v>
      </c>
      <c r="D399">
        <f t="shared" si="244"/>
        <v>3.0495581055388632E-3</v>
      </c>
      <c r="E399">
        <f t="shared" si="245"/>
        <v>2.5448573659048179E-4</v>
      </c>
      <c r="F399">
        <f t="shared" si="246"/>
        <v>0.04</v>
      </c>
      <c r="G399">
        <f t="shared" si="247"/>
        <v>3.3960531989175591E-3</v>
      </c>
      <c r="H399">
        <f t="shared" si="248"/>
        <v>0.02</v>
      </c>
      <c r="I399">
        <f t="shared" si="249"/>
        <v>2.350767878249568</v>
      </c>
      <c r="J399">
        <f t="shared" si="250"/>
        <v>5.8446824635208591E-5</v>
      </c>
      <c r="K399">
        <f t="shared" si="251"/>
        <v>7.7976084604543055E-4</v>
      </c>
      <c r="L399">
        <f t="shared" si="252"/>
        <v>0</v>
      </c>
      <c r="M399">
        <f t="shared" si="253"/>
        <v>0.22882819885669645</v>
      </c>
      <c r="N399">
        <f t="shared" si="254"/>
        <v>116.62</v>
      </c>
      <c r="O399">
        <f t="shared" si="255"/>
        <v>2.3324000000000003</v>
      </c>
      <c r="P399">
        <f t="shared" si="256"/>
        <v>11.75383939124784</v>
      </c>
      <c r="Q399">
        <f t="shared" si="257"/>
        <v>587.69196956239205</v>
      </c>
      <c r="R399">
        <f t="shared" si="258"/>
        <v>26.783696329222714</v>
      </c>
      <c r="S399">
        <f t="shared" si="259"/>
        <v>0.53567392658445434</v>
      </c>
      <c r="T399">
        <f t="shared" si="260"/>
        <v>2.6994620558878246</v>
      </c>
      <c r="U399">
        <f t="shared" si="261"/>
        <v>58.446824635208593</v>
      </c>
      <c r="V399">
        <f t="shared" si="262"/>
        <v>3.434872948453347E-2</v>
      </c>
      <c r="W399">
        <f t="shared" si="263"/>
        <v>-34.932613017942693</v>
      </c>
      <c r="X399">
        <f t="shared" si="264"/>
        <v>34.846683822799136</v>
      </c>
      <c r="Y399">
        <f t="shared" si="265"/>
        <v>0.99673694261856227</v>
      </c>
      <c r="Z399">
        <f t="shared" si="266"/>
        <v>0.32170114398484695</v>
      </c>
      <c r="AA399">
        <f t="shared" si="267"/>
        <v>-11.210218049872738</v>
      </c>
      <c r="AB399">
        <f t="shared" si="268"/>
        <v>8.6445534231102048</v>
      </c>
      <c r="AC399">
        <f t="shared" si="269"/>
        <v>0.17289106846220412</v>
      </c>
      <c r="AD399">
        <f t="shared" si="270"/>
        <v>0.86842003152280001</v>
      </c>
      <c r="AE399">
        <f t="shared" si="271"/>
        <v>18.802410347428339</v>
      </c>
      <c r="AF399">
        <f t="shared" si="272"/>
        <v>1.105002556960046E-2</v>
      </c>
      <c r="AG399">
        <f t="shared" si="235"/>
        <v>6390.5484255115762</v>
      </c>
      <c r="AH399">
        <f t="shared" si="236"/>
        <v>27927.276696844754</v>
      </c>
      <c r="AI399">
        <f t="shared" si="237"/>
        <v>6390.5484255115762</v>
      </c>
      <c r="AK399" t="b">
        <f t="shared" si="273"/>
        <v>1</v>
      </c>
      <c r="AL399" t="b">
        <f t="shared" si="274"/>
        <v>1</v>
      </c>
      <c r="AM399">
        <f t="shared" si="275"/>
        <v>6390.5484255115744</v>
      </c>
      <c r="AN399" t="b">
        <f t="shared" si="276"/>
        <v>1</v>
      </c>
      <c r="AO399">
        <f t="shared" si="277"/>
        <v>11.210218049872738</v>
      </c>
      <c r="AP399">
        <f>SUM(AO400:$AO$532)</f>
        <v>2055.8467391776389</v>
      </c>
      <c r="AQ399" t="b">
        <f t="shared" si="238"/>
        <v>1</v>
      </c>
      <c r="AR399" t="b">
        <f t="shared" si="278"/>
        <v>1</v>
      </c>
      <c r="AS399" t="b">
        <f t="shared" si="279"/>
        <v>1</v>
      </c>
      <c r="AT399" t="b">
        <f t="shared" si="281"/>
        <v>1</v>
      </c>
      <c r="AU399">
        <f t="shared" si="239"/>
        <v>27927.276696844758</v>
      </c>
      <c r="AV399" t="b">
        <f t="shared" si="240"/>
        <v>1</v>
      </c>
      <c r="AW399" t="b">
        <f t="shared" si="241"/>
        <v>1</v>
      </c>
      <c r="AX399" t="b">
        <f t="shared" si="280"/>
        <v>1</v>
      </c>
    </row>
    <row r="400" spans="1:50" x14ac:dyDescent="0.35">
      <c r="A400">
        <v>348</v>
      </c>
      <c r="B400">
        <f t="shared" si="242"/>
        <v>28</v>
      </c>
      <c r="C400">
        <f t="shared" si="243"/>
        <v>58</v>
      </c>
      <c r="D400">
        <f t="shared" si="244"/>
        <v>3.0495581055388632E-3</v>
      </c>
      <c r="E400">
        <f t="shared" si="245"/>
        <v>2.5448573659048179E-4</v>
      </c>
      <c r="F400">
        <f t="shared" si="246"/>
        <v>0.04</v>
      </c>
      <c r="G400">
        <f t="shared" si="247"/>
        <v>3.3960531989175591E-3</v>
      </c>
      <c r="H400">
        <f t="shared" si="248"/>
        <v>0.02</v>
      </c>
      <c r="I400">
        <f t="shared" si="249"/>
        <v>2.3565655060093977</v>
      </c>
      <c r="J400">
        <f t="shared" si="250"/>
        <v>5.8233512738719636E-5</v>
      </c>
      <c r="K400">
        <f t="shared" si="251"/>
        <v>7.7691497262260677E-4</v>
      </c>
      <c r="L400">
        <f t="shared" si="252"/>
        <v>0</v>
      </c>
      <c r="M400">
        <f t="shared" si="253"/>
        <v>0.2279930503713351</v>
      </c>
      <c r="N400">
        <f t="shared" si="254"/>
        <v>116.62</v>
      </c>
      <c r="O400">
        <f t="shared" si="255"/>
        <v>2.3324000000000003</v>
      </c>
      <c r="P400">
        <f t="shared" si="256"/>
        <v>11.782827530046989</v>
      </c>
      <c r="Q400">
        <f t="shared" si="257"/>
        <v>589.14137650234943</v>
      </c>
      <c r="R400">
        <f t="shared" si="258"/>
        <v>26.685944550667941</v>
      </c>
      <c r="S400">
        <f t="shared" si="259"/>
        <v>0.53371889101335879</v>
      </c>
      <c r="T400">
        <f t="shared" si="260"/>
        <v>2.6962432011397497</v>
      </c>
      <c r="U400">
        <f t="shared" si="261"/>
        <v>58.233512738719639</v>
      </c>
      <c r="V400">
        <f t="shared" si="262"/>
        <v>3.430777185345639E-2</v>
      </c>
      <c r="W400">
        <f t="shared" si="263"/>
        <v>-34.811838052058263</v>
      </c>
      <c r="X400">
        <f t="shared" si="264"/>
        <v>34.726222470523211</v>
      </c>
      <c r="Y400">
        <f t="shared" si="265"/>
        <v>0.99673694261856227</v>
      </c>
      <c r="Z400">
        <f t="shared" si="266"/>
        <v>0.32065141469235026</v>
      </c>
      <c r="AA400">
        <f t="shared" si="267"/>
        <v>-11.13501236209455</v>
      </c>
      <c r="AB400">
        <f t="shared" si="268"/>
        <v>8.5848988902660697</v>
      </c>
      <c r="AC400">
        <f t="shared" si="269"/>
        <v>0.17169797780532137</v>
      </c>
      <c r="AD400">
        <f t="shared" si="270"/>
        <v>0.86455419680009182</v>
      </c>
      <c r="AE400">
        <f t="shared" si="271"/>
        <v>18.672658242175451</v>
      </c>
      <c r="AF400">
        <f t="shared" si="272"/>
        <v>1.1000835579753187E-2</v>
      </c>
      <c r="AG400">
        <f t="shared" si="235"/>
        <v>6376.7431956517194</v>
      </c>
      <c r="AH400">
        <f t="shared" si="236"/>
        <v>27969.024429761517</v>
      </c>
      <c r="AI400">
        <f t="shared" si="237"/>
        <v>6376.7431956517194</v>
      </c>
      <c r="AK400" t="b">
        <f t="shared" si="273"/>
        <v>1</v>
      </c>
      <c r="AL400" t="b">
        <f t="shared" si="274"/>
        <v>1</v>
      </c>
      <c r="AM400">
        <f t="shared" si="275"/>
        <v>6376.7431956517194</v>
      </c>
      <c r="AN400" t="b">
        <f t="shared" si="276"/>
        <v>1</v>
      </c>
      <c r="AO400">
        <f t="shared" si="277"/>
        <v>11.13501236209455</v>
      </c>
      <c r="AP400">
        <f>SUM(AO401:$AO$532)</f>
        <v>2044.7117268155448</v>
      </c>
      <c r="AQ400" t="b">
        <f t="shared" si="238"/>
        <v>1</v>
      </c>
      <c r="AR400" t="b">
        <f t="shared" si="278"/>
        <v>1</v>
      </c>
      <c r="AS400" t="b">
        <f t="shared" si="279"/>
        <v>1</v>
      </c>
      <c r="AT400" t="b">
        <f t="shared" si="281"/>
        <v>1</v>
      </c>
      <c r="AU400">
        <f t="shared" si="239"/>
        <v>27969.024429761517</v>
      </c>
      <c r="AV400" t="b">
        <f t="shared" si="240"/>
        <v>1</v>
      </c>
      <c r="AW400" t="b">
        <f t="shared" si="241"/>
        <v>1</v>
      </c>
      <c r="AX400" t="b">
        <f t="shared" si="280"/>
        <v>1</v>
      </c>
    </row>
    <row r="401" spans="1:50" x14ac:dyDescent="0.35">
      <c r="A401">
        <v>349</v>
      </c>
      <c r="B401">
        <f t="shared" si="242"/>
        <v>29</v>
      </c>
      <c r="C401">
        <f t="shared" si="243"/>
        <v>59</v>
      </c>
      <c r="D401">
        <f t="shared" si="244"/>
        <v>3.3390521561198483E-3</v>
      </c>
      <c r="E401">
        <f t="shared" si="245"/>
        <v>2.7868109714557221E-4</v>
      </c>
      <c r="F401">
        <f t="shared" si="246"/>
        <v>0.04</v>
      </c>
      <c r="G401">
        <f t="shared" si="247"/>
        <v>3.3960531989175591E-3</v>
      </c>
      <c r="H401">
        <f t="shared" si="248"/>
        <v>0.02</v>
      </c>
      <c r="I401">
        <f t="shared" si="249"/>
        <v>2.362377432283322</v>
      </c>
      <c r="J401">
        <f t="shared" si="250"/>
        <v>6.3537353419049382E-5</v>
      </c>
      <c r="K401">
        <f t="shared" si="251"/>
        <v>7.7406075181221526E-4</v>
      </c>
      <c r="L401">
        <f t="shared" si="252"/>
        <v>0</v>
      </c>
      <c r="M401">
        <f t="shared" si="253"/>
        <v>0.22715545226610384</v>
      </c>
      <c r="N401">
        <f t="shared" si="254"/>
        <v>116.62</v>
      </c>
      <c r="O401">
        <f t="shared" si="255"/>
        <v>2.3324000000000003</v>
      </c>
      <c r="P401">
        <f t="shared" si="256"/>
        <v>11.81188716141661</v>
      </c>
      <c r="Q401">
        <f t="shared" si="257"/>
        <v>590.59435807083048</v>
      </c>
      <c r="R401">
        <f t="shared" si="258"/>
        <v>26.588549534305102</v>
      </c>
      <c r="S401">
        <f t="shared" si="259"/>
        <v>0.53177099068610201</v>
      </c>
      <c r="T401">
        <f t="shared" si="260"/>
        <v>2.6930281845733837</v>
      </c>
      <c r="U401">
        <f t="shared" si="261"/>
        <v>63.537353419049381</v>
      </c>
      <c r="V401">
        <f t="shared" si="262"/>
        <v>3.7524802456042956E-2</v>
      </c>
      <c r="W401">
        <f t="shared" si="263"/>
        <v>-40.211127862459804</v>
      </c>
      <c r="X401">
        <f t="shared" si="264"/>
        <v>40.125824749945615</v>
      </c>
      <c r="Y401">
        <f t="shared" si="265"/>
        <v>0.99673694261856227</v>
      </c>
      <c r="Z401">
        <f t="shared" si="266"/>
        <v>0.31960511072676995</v>
      </c>
      <c r="AA401">
        <f t="shared" si="267"/>
        <v>-12.824418662209334</v>
      </c>
      <c r="AB401">
        <f t="shared" si="268"/>
        <v>8.5256560227925622</v>
      </c>
      <c r="AC401">
        <f t="shared" si="269"/>
        <v>0.17051312045585121</v>
      </c>
      <c r="AD401">
        <f t="shared" si="270"/>
        <v>0.86070557112088852</v>
      </c>
      <c r="AE401">
        <f t="shared" si="271"/>
        <v>20.306862874781192</v>
      </c>
      <c r="AF401">
        <f t="shared" si="272"/>
        <v>1.1993118643963779E-2</v>
      </c>
      <c r="AG401">
        <f t="shared" si="235"/>
        <v>6357.4931687822454</v>
      </c>
      <c r="AH401">
        <f t="shared" si="236"/>
        <v>27987.411727783172</v>
      </c>
      <c r="AI401">
        <f t="shared" si="237"/>
        <v>6357.4931687822454</v>
      </c>
      <c r="AK401" t="b">
        <f t="shared" si="273"/>
        <v>1</v>
      </c>
      <c r="AL401" t="b">
        <f t="shared" si="274"/>
        <v>1</v>
      </c>
      <c r="AM401">
        <f t="shared" si="275"/>
        <v>6357.4931687822464</v>
      </c>
      <c r="AN401" t="b">
        <f t="shared" si="276"/>
        <v>1</v>
      </c>
      <c r="AO401">
        <f t="shared" si="277"/>
        <v>12.824418662209334</v>
      </c>
      <c r="AP401">
        <f>SUM(AO402:$AO$532)</f>
        <v>2031.8873081533352</v>
      </c>
      <c r="AQ401" t="b">
        <f t="shared" si="238"/>
        <v>1</v>
      </c>
      <c r="AR401" t="b">
        <f t="shared" si="278"/>
        <v>1</v>
      </c>
      <c r="AS401" t="b">
        <f t="shared" si="279"/>
        <v>1</v>
      </c>
      <c r="AT401" t="b">
        <f t="shared" si="281"/>
        <v>1</v>
      </c>
      <c r="AU401">
        <f t="shared" si="239"/>
        <v>27987.411727783179</v>
      </c>
      <c r="AV401" t="b">
        <f t="shared" si="240"/>
        <v>1</v>
      </c>
      <c r="AW401" t="b">
        <f t="shared" si="241"/>
        <v>1</v>
      </c>
      <c r="AX401" t="b">
        <f t="shared" si="280"/>
        <v>1</v>
      </c>
    </row>
    <row r="402" spans="1:50" x14ac:dyDescent="0.35">
      <c r="A402">
        <v>350</v>
      </c>
      <c r="B402">
        <f t="shared" si="242"/>
        <v>29</v>
      </c>
      <c r="C402">
        <f t="shared" si="243"/>
        <v>59</v>
      </c>
      <c r="D402">
        <f t="shared" si="244"/>
        <v>3.3390521561198483E-3</v>
      </c>
      <c r="E402">
        <f t="shared" si="245"/>
        <v>2.7868109714557221E-4</v>
      </c>
      <c r="F402">
        <f t="shared" si="246"/>
        <v>0.04</v>
      </c>
      <c r="G402">
        <f t="shared" si="247"/>
        <v>3.3960531989175591E-3</v>
      </c>
      <c r="H402">
        <f t="shared" si="248"/>
        <v>0.02</v>
      </c>
      <c r="I402">
        <f t="shared" si="249"/>
        <v>2.3682036923353342</v>
      </c>
      <c r="J402">
        <f t="shared" si="250"/>
        <v>6.3303930660116477E-5</v>
      </c>
      <c r="K402">
        <f t="shared" si="251"/>
        <v>7.7121701680364445E-4</v>
      </c>
      <c r="L402">
        <f t="shared" si="252"/>
        <v>0</v>
      </c>
      <c r="M402">
        <f t="shared" si="253"/>
        <v>0.22632093131864009</v>
      </c>
      <c r="N402">
        <f t="shared" si="254"/>
        <v>116.62</v>
      </c>
      <c r="O402">
        <f t="shared" si="255"/>
        <v>2.3324000000000003</v>
      </c>
      <c r="P402">
        <f t="shared" si="256"/>
        <v>11.841018461676672</v>
      </c>
      <c r="Q402">
        <f t="shared" si="257"/>
        <v>592.0509230838336</v>
      </c>
      <c r="R402">
        <f t="shared" si="258"/>
        <v>26.490868843273031</v>
      </c>
      <c r="S402">
        <f t="shared" si="259"/>
        <v>0.5298173768654606</v>
      </c>
      <c r="T402">
        <f t="shared" si="260"/>
        <v>2.6897519039534497</v>
      </c>
      <c r="U402">
        <f t="shared" si="261"/>
        <v>63.303930660116478</v>
      </c>
      <c r="V402">
        <f t="shared" si="262"/>
        <v>3.7479150582156957E-2</v>
      </c>
      <c r="W402">
        <f t="shared" si="263"/>
        <v>-40.070110248244518</v>
      </c>
      <c r="X402">
        <f t="shared" si="264"/>
        <v>39.985120521271227</v>
      </c>
      <c r="Y402">
        <f t="shared" si="265"/>
        <v>0.99673694261856227</v>
      </c>
      <c r="Z402">
        <f t="shared" si="266"/>
        <v>0.31856222091106773</v>
      </c>
      <c r="AA402">
        <f t="shared" si="267"/>
        <v>-12.73774879665287</v>
      </c>
      <c r="AB402">
        <f t="shared" si="268"/>
        <v>8.4666170699026164</v>
      </c>
      <c r="AC402">
        <f t="shared" si="269"/>
        <v>0.16933234139805234</v>
      </c>
      <c r="AD402">
        <f t="shared" si="270"/>
        <v>0.85685334022318382</v>
      </c>
      <c r="AE402">
        <f t="shared" si="271"/>
        <v>20.166240743486938</v>
      </c>
      <c r="AF402">
        <f t="shared" si="272"/>
        <v>1.1939441447312257E-2</v>
      </c>
      <c r="AG402">
        <f t="shared" si="235"/>
        <v>6338.3208265626754</v>
      </c>
      <c r="AH402">
        <f t="shared" si="236"/>
        <v>28005.897596978662</v>
      </c>
      <c r="AI402">
        <f t="shared" si="237"/>
        <v>6338.3208265626754</v>
      </c>
      <c r="AK402" t="b">
        <f t="shared" si="273"/>
        <v>1</v>
      </c>
      <c r="AL402" t="b">
        <f t="shared" si="274"/>
        <v>1</v>
      </c>
      <c r="AM402">
        <f t="shared" si="275"/>
        <v>6338.3208265626754</v>
      </c>
      <c r="AN402" t="b">
        <f t="shared" si="276"/>
        <v>1</v>
      </c>
      <c r="AO402">
        <f t="shared" si="277"/>
        <v>12.73774879665287</v>
      </c>
      <c r="AP402">
        <f>SUM(AO403:$AO$532)</f>
        <v>2019.1495593566824</v>
      </c>
      <c r="AQ402" t="b">
        <f t="shared" si="238"/>
        <v>1</v>
      </c>
      <c r="AR402" t="b">
        <f t="shared" si="278"/>
        <v>1</v>
      </c>
      <c r="AS402" t="b">
        <f t="shared" si="279"/>
        <v>1</v>
      </c>
      <c r="AT402" t="b">
        <f t="shared" si="281"/>
        <v>1</v>
      </c>
      <c r="AU402">
        <f t="shared" si="239"/>
        <v>28005.897596978666</v>
      </c>
      <c r="AV402" t="b">
        <f t="shared" si="240"/>
        <v>1</v>
      </c>
      <c r="AW402" t="b">
        <f t="shared" si="241"/>
        <v>1</v>
      </c>
      <c r="AX402" t="b">
        <f t="shared" si="280"/>
        <v>1</v>
      </c>
    </row>
    <row r="403" spans="1:50" x14ac:dyDescent="0.35">
      <c r="A403">
        <v>351</v>
      </c>
      <c r="B403">
        <f t="shared" si="242"/>
        <v>29</v>
      </c>
      <c r="C403">
        <f t="shared" si="243"/>
        <v>59</v>
      </c>
      <c r="D403">
        <f t="shared" si="244"/>
        <v>3.3390521561198483E-3</v>
      </c>
      <c r="E403">
        <f t="shared" si="245"/>
        <v>2.7868109714557221E-4</v>
      </c>
      <c r="F403">
        <f t="shared" si="246"/>
        <v>0.04</v>
      </c>
      <c r="G403">
        <f t="shared" si="247"/>
        <v>3.3960531989175591E-3</v>
      </c>
      <c r="H403">
        <f t="shared" si="248"/>
        <v>0.02</v>
      </c>
      <c r="I403">
        <f t="shared" si="249"/>
        <v>2.3740443215163989</v>
      </c>
      <c r="J403">
        <f t="shared" si="250"/>
        <v>6.3071365446886314E-5</v>
      </c>
      <c r="K403">
        <f t="shared" si="251"/>
        <v>7.683837290742828E-4</v>
      </c>
      <c r="L403">
        <f t="shared" si="252"/>
        <v>0</v>
      </c>
      <c r="M403">
        <f t="shared" si="253"/>
        <v>0.22548947622411891</v>
      </c>
      <c r="N403">
        <f t="shared" si="254"/>
        <v>116.62</v>
      </c>
      <c r="O403">
        <f t="shared" si="255"/>
        <v>2.3324000000000003</v>
      </c>
      <c r="P403">
        <f t="shared" si="256"/>
        <v>11.870221607581994</v>
      </c>
      <c r="Q403">
        <f t="shared" si="257"/>
        <v>593.51108037909967</v>
      </c>
      <c r="R403">
        <f t="shared" si="258"/>
        <v>26.393547010379809</v>
      </c>
      <c r="S403">
        <f t="shared" si="259"/>
        <v>0.52787094020759617</v>
      </c>
      <c r="T403">
        <f t="shared" si="260"/>
        <v>2.6864796091866019</v>
      </c>
      <c r="U403">
        <f t="shared" si="261"/>
        <v>63.071365446886311</v>
      </c>
      <c r="V403">
        <f t="shared" si="262"/>
        <v>3.743355424736651E-2</v>
      </c>
      <c r="W403">
        <f t="shared" si="263"/>
        <v>-39.929602540148061</v>
      </c>
      <c r="X403">
        <f t="shared" si="264"/>
        <v>39.844925047403677</v>
      </c>
      <c r="Y403">
        <f t="shared" si="265"/>
        <v>0.99673694261856227</v>
      </c>
      <c r="Z403">
        <f t="shared" si="266"/>
        <v>0.31752273410467663</v>
      </c>
      <c r="AA403">
        <f t="shared" si="267"/>
        <v>-12.651669541247523</v>
      </c>
      <c r="AB403">
        <f t="shared" si="268"/>
        <v>8.4079869533472635</v>
      </c>
      <c r="AC403">
        <f t="shared" si="269"/>
        <v>0.16815973906694529</v>
      </c>
      <c r="AD403">
        <f t="shared" si="270"/>
        <v>0.853018350625393</v>
      </c>
      <c r="AE403">
        <f t="shared" si="271"/>
        <v>20.026592400410571</v>
      </c>
      <c r="AF403">
        <f t="shared" si="272"/>
        <v>1.1886004491879544E-2</v>
      </c>
      <c r="AG403">
        <f t="shared" si="235"/>
        <v>6319.2259145575299</v>
      </c>
      <c r="AH403">
        <f t="shared" si="236"/>
        <v>28024.482651583763</v>
      </c>
      <c r="AI403">
        <f t="shared" si="237"/>
        <v>6319.2259145575299</v>
      </c>
      <c r="AK403" t="b">
        <f t="shared" si="273"/>
        <v>1</v>
      </c>
      <c r="AL403" t="b">
        <f t="shared" si="274"/>
        <v>1</v>
      </c>
      <c r="AM403">
        <f t="shared" si="275"/>
        <v>6319.2259145575299</v>
      </c>
      <c r="AN403" t="b">
        <f t="shared" si="276"/>
        <v>1</v>
      </c>
      <c r="AO403">
        <f t="shared" si="277"/>
        <v>12.651669541247523</v>
      </c>
      <c r="AP403">
        <f>SUM(AO404:$AO$532)</f>
        <v>2006.497889815435</v>
      </c>
      <c r="AQ403" t="b">
        <f t="shared" si="238"/>
        <v>1</v>
      </c>
      <c r="AR403" t="b">
        <f t="shared" si="278"/>
        <v>1</v>
      </c>
      <c r="AS403" t="b">
        <f t="shared" si="279"/>
        <v>1</v>
      </c>
      <c r="AT403" t="b">
        <f t="shared" si="281"/>
        <v>1</v>
      </c>
      <c r="AU403">
        <f t="shared" si="239"/>
        <v>28024.482651583767</v>
      </c>
      <c r="AV403" t="b">
        <f t="shared" si="240"/>
        <v>1</v>
      </c>
      <c r="AW403" t="b">
        <f t="shared" si="241"/>
        <v>1</v>
      </c>
      <c r="AX403" t="b">
        <f t="shared" si="280"/>
        <v>1</v>
      </c>
    </row>
    <row r="404" spans="1:50" x14ac:dyDescent="0.35">
      <c r="A404">
        <v>352</v>
      </c>
      <c r="B404">
        <f t="shared" si="242"/>
        <v>29</v>
      </c>
      <c r="C404">
        <f t="shared" si="243"/>
        <v>59</v>
      </c>
      <c r="D404">
        <f t="shared" si="244"/>
        <v>3.3390521561198483E-3</v>
      </c>
      <c r="E404">
        <f t="shared" si="245"/>
        <v>2.7868109714557221E-4</v>
      </c>
      <c r="F404">
        <f t="shared" si="246"/>
        <v>0.04</v>
      </c>
      <c r="G404">
        <f t="shared" si="247"/>
        <v>3.3960531989175591E-3</v>
      </c>
      <c r="H404">
        <f t="shared" si="248"/>
        <v>0.02</v>
      </c>
      <c r="I404">
        <f t="shared" si="249"/>
        <v>2.3798993552646635</v>
      </c>
      <c r="J404">
        <f t="shared" si="250"/>
        <v>6.2839654628917872E-5</v>
      </c>
      <c r="K404">
        <f t="shared" si="251"/>
        <v>7.6556085024304251E-4</v>
      </c>
      <c r="L404">
        <f t="shared" si="252"/>
        <v>0</v>
      </c>
      <c r="M404">
        <f t="shared" si="253"/>
        <v>0.22466107571924696</v>
      </c>
      <c r="N404">
        <f t="shared" si="254"/>
        <v>116.62</v>
      </c>
      <c r="O404">
        <f t="shared" si="255"/>
        <v>2.3324000000000003</v>
      </c>
      <c r="P404">
        <f t="shared" si="256"/>
        <v>11.899496776323318</v>
      </c>
      <c r="Q404">
        <f t="shared" si="257"/>
        <v>594.97483881616586</v>
      </c>
      <c r="R404">
        <f t="shared" si="258"/>
        <v>26.296582717256747</v>
      </c>
      <c r="S404">
        <f t="shared" si="259"/>
        <v>0.525931654345135</v>
      </c>
      <c r="T404">
        <f t="shared" si="260"/>
        <v>2.6832112954237366</v>
      </c>
      <c r="U404">
        <f t="shared" si="261"/>
        <v>62.83965462891787</v>
      </c>
      <c r="V404">
        <f t="shared" si="262"/>
        <v>3.7388013384103941E-2</v>
      </c>
      <c r="W404">
        <f t="shared" si="263"/>
        <v>-39.789602874814094</v>
      </c>
      <c r="X404">
        <f t="shared" si="264"/>
        <v>39.705236469216274</v>
      </c>
      <c r="Y404">
        <f t="shared" si="265"/>
        <v>0.99673694261856227</v>
      </c>
      <c r="Z404">
        <f t="shared" si="266"/>
        <v>0.3164866392033821</v>
      </c>
      <c r="AA404">
        <f t="shared" si="267"/>
        <v>-12.56617684891782</v>
      </c>
      <c r="AB404">
        <f t="shared" si="268"/>
        <v>8.3497628419931491</v>
      </c>
      <c r="AC404">
        <f t="shared" si="269"/>
        <v>0.16699525683986299</v>
      </c>
      <c r="AD404">
        <f t="shared" si="270"/>
        <v>0.84920052516121158</v>
      </c>
      <c r="AE404">
        <f t="shared" si="271"/>
        <v>19.887911102207472</v>
      </c>
      <c r="AF404">
        <f t="shared" si="272"/>
        <v>1.1832806702426125E-2</v>
      </c>
      <c r="AG404">
        <f t="shared" si="235"/>
        <v>6300.2081793575035</v>
      </c>
      <c r="AH404">
        <f t="shared" si="236"/>
        <v>28043.167509937095</v>
      </c>
      <c r="AI404">
        <f t="shared" si="237"/>
        <v>6300.2081793575035</v>
      </c>
      <c r="AK404" t="b">
        <f t="shared" si="273"/>
        <v>1</v>
      </c>
      <c r="AL404" t="b">
        <f t="shared" si="274"/>
        <v>1</v>
      </c>
      <c r="AM404">
        <f t="shared" si="275"/>
        <v>6300.2081793575035</v>
      </c>
      <c r="AN404" t="b">
        <f t="shared" si="276"/>
        <v>1</v>
      </c>
      <c r="AO404">
        <f t="shared" si="277"/>
        <v>12.56617684891782</v>
      </c>
      <c r="AP404">
        <f>SUM(AO405:$AO$532)</f>
        <v>1993.9317129665169</v>
      </c>
      <c r="AQ404" t="b">
        <f t="shared" si="238"/>
        <v>1</v>
      </c>
      <c r="AR404" t="b">
        <f t="shared" si="278"/>
        <v>1</v>
      </c>
      <c r="AS404" t="b">
        <f t="shared" si="279"/>
        <v>1</v>
      </c>
      <c r="AT404" t="b">
        <f t="shared" si="281"/>
        <v>1</v>
      </c>
      <c r="AU404">
        <f t="shared" si="239"/>
        <v>28043.167509937095</v>
      </c>
      <c r="AV404" t="b">
        <f t="shared" si="240"/>
        <v>1</v>
      </c>
      <c r="AW404" t="b">
        <f t="shared" si="241"/>
        <v>1</v>
      </c>
      <c r="AX404" t="b">
        <f t="shared" si="280"/>
        <v>1</v>
      </c>
    </row>
    <row r="405" spans="1:50" x14ac:dyDescent="0.35">
      <c r="A405">
        <v>353</v>
      </c>
      <c r="B405">
        <f t="shared" si="242"/>
        <v>29</v>
      </c>
      <c r="C405">
        <f t="shared" si="243"/>
        <v>59</v>
      </c>
      <c r="D405">
        <f t="shared" si="244"/>
        <v>3.3390521561198483E-3</v>
      </c>
      <c r="E405">
        <f t="shared" si="245"/>
        <v>2.7868109714557221E-4</v>
      </c>
      <c r="F405">
        <f t="shared" si="246"/>
        <v>0.04</v>
      </c>
      <c r="G405">
        <f t="shared" si="247"/>
        <v>3.3960531989175591E-3</v>
      </c>
      <c r="H405">
        <f t="shared" si="248"/>
        <v>0.02</v>
      </c>
      <c r="I405">
        <f t="shared" si="249"/>
        <v>2.3857688291056776</v>
      </c>
      <c r="J405">
        <f t="shared" si="250"/>
        <v>6.2608795067344217E-5</v>
      </c>
      <c r="K405">
        <f t="shared" si="251"/>
        <v>7.6274834206983973E-4</v>
      </c>
      <c r="L405">
        <f t="shared" si="252"/>
        <v>0</v>
      </c>
      <c r="M405">
        <f t="shared" si="253"/>
        <v>0.22383571858210977</v>
      </c>
      <c r="N405">
        <f t="shared" si="254"/>
        <v>116.62</v>
      </c>
      <c r="O405">
        <f t="shared" si="255"/>
        <v>2.3324000000000003</v>
      </c>
      <c r="P405">
        <f t="shared" si="256"/>
        <v>11.928844145528387</v>
      </c>
      <c r="Q405">
        <f t="shared" si="257"/>
        <v>596.44220727641937</v>
      </c>
      <c r="R405">
        <f t="shared" si="258"/>
        <v>26.199974650378582</v>
      </c>
      <c r="S405">
        <f t="shared" si="259"/>
        <v>0.52399949300757165</v>
      </c>
      <c r="T405">
        <f t="shared" si="260"/>
        <v>2.6799469578216488</v>
      </c>
      <c r="U405">
        <f t="shared" si="261"/>
        <v>62.608795067344218</v>
      </c>
      <c r="V405">
        <f t="shared" si="262"/>
        <v>3.7342527924883781E-2</v>
      </c>
      <c r="W405">
        <f t="shared" si="263"/>
        <v>-39.650109395719745</v>
      </c>
      <c r="X405">
        <f t="shared" si="264"/>
        <v>39.566052934400304</v>
      </c>
      <c r="Y405">
        <f t="shared" si="265"/>
        <v>0.99673694261856227</v>
      </c>
      <c r="Z405">
        <f t="shared" si="266"/>
        <v>0.31545392513920312</v>
      </c>
      <c r="AA405">
        <f t="shared" si="267"/>
        <v>-12.481266700422063</v>
      </c>
      <c r="AB405">
        <f t="shared" si="268"/>
        <v>8.2919419243121233</v>
      </c>
      <c r="AC405">
        <f t="shared" si="269"/>
        <v>0.16583883848624248</v>
      </c>
      <c r="AD405">
        <f t="shared" si="270"/>
        <v>0.84539978700970553</v>
      </c>
      <c r="AE405">
        <f t="shared" si="271"/>
        <v>19.750190152229713</v>
      </c>
      <c r="AF405">
        <f t="shared" si="272"/>
        <v>1.177984700852489E-2</v>
      </c>
      <c r="AG405">
        <f t="shared" si="235"/>
        <v>6281.267368576001</v>
      </c>
      <c r="AH405">
        <f t="shared" si="236"/>
        <v>28061.952794508266</v>
      </c>
      <c r="AI405">
        <f t="shared" si="237"/>
        <v>6281.267368576001</v>
      </c>
      <c r="AK405" t="b">
        <f t="shared" si="273"/>
        <v>1</v>
      </c>
      <c r="AL405" t="b">
        <f t="shared" si="274"/>
        <v>1</v>
      </c>
      <c r="AM405">
        <f t="shared" si="275"/>
        <v>6281.2673685760001</v>
      </c>
      <c r="AN405" t="b">
        <f t="shared" si="276"/>
        <v>1</v>
      </c>
      <c r="AO405">
        <f t="shared" si="277"/>
        <v>12.481266700422063</v>
      </c>
      <c r="AP405">
        <f>SUM(AO406:$AO$532)</f>
        <v>1981.4504462660948</v>
      </c>
      <c r="AQ405" t="b">
        <f t="shared" si="238"/>
        <v>1</v>
      </c>
      <c r="AR405" t="b">
        <f t="shared" si="278"/>
        <v>1</v>
      </c>
      <c r="AS405" t="b">
        <f t="shared" si="279"/>
        <v>1</v>
      </c>
      <c r="AT405" t="b">
        <f t="shared" si="281"/>
        <v>1</v>
      </c>
      <c r="AU405">
        <f t="shared" si="239"/>
        <v>28061.952794508266</v>
      </c>
      <c r="AV405" t="b">
        <f t="shared" si="240"/>
        <v>1</v>
      </c>
      <c r="AW405" t="b">
        <f t="shared" si="241"/>
        <v>1</v>
      </c>
      <c r="AX405" t="b">
        <f t="shared" si="280"/>
        <v>1</v>
      </c>
    </row>
    <row r="406" spans="1:50" x14ac:dyDescent="0.35">
      <c r="A406">
        <v>354</v>
      </c>
      <c r="B406">
        <f t="shared" si="242"/>
        <v>29</v>
      </c>
      <c r="C406">
        <f t="shared" si="243"/>
        <v>59</v>
      </c>
      <c r="D406">
        <f t="shared" si="244"/>
        <v>3.3390521561198483E-3</v>
      </c>
      <c r="E406">
        <f t="shared" si="245"/>
        <v>2.7868109714557221E-4</v>
      </c>
      <c r="F406">
        <f t="shared" si="246"/>
        <v>0.04</v>
      </c>
      <c r="G406">
        <f t="shared" si="247"/>
        <v>3.3960531989175591E-3</v>
      </c>
      <c r="H406">
        <f t="shared" si="248"/>
        <v>0.02</v>
      </c>
      <c r="I406">
        <f t="shared" si="249"/>
        <v>2.3916527786526056</v>
      </c>
      <c r="J406">
        <f t="shared" si="250"/>
        <v>6.2378783634829896E-5</v>
      </c>
      <c r="K406">
        <f t="shared" si="251"/>
        <v>7.5994616645507678E-4</v>
      </c>
      <c r="L406">
        <f t="shared" si="252"/>
        <v>0</v>
      </c>
      <c r="M406">
        <f t="shared" si="253"/>
        <v>0.22301339363201986</v>
      </c>
      <c r="N406">
        <f t="shared" si="254"/>
        <v>116.62</v>
      </c>
      <c r="O406">
        <f t="shared" si="255"/>
        <v>2.3324000000000003</v>
      </c>
      <c r="P406">
        <f t="shared" si="256"/>
        <v>11.958263893263029</v>
      </c>
      <c r="Q406">
        <f t="shared" si="257"/>
        <v>597.91319466315144</v>
      </c>
      <c r="R406">
        <f t="shared" si="258"/>
        <v>26.103721501045641</v>
      </c>
      <c r="S406">
        <f t="shared" si="259"/>
        <v>0.52207443002091281</v>
      </c>
      <c r="T406">
        <f t="shared" si="260"/>
        <v>2.6766865915430276</v>
      </c>
      <c r="U406">
        <f t="shared" si="261"/>
        <v>62.378783634829894</v>
      </c>
      <c r="V406">
        <f t="shared" si="262"/>
        <v>3.7297097802302656E-2</v>
      </c>
      <c r="W406">
        <f t="shared" si="263"/>
        <v>-39.511120253150494</v>
      </c>
      <c r="X406">
        <f t="shared" si="264"/>
        <v>39.427372597439913</v>
      </c>
      <c r="Y406">
        <f t="shared" si="265"/>
        <v>0.99673694261856227</v>
      </c>
      <c r="Z406">
        <f t="shared" si="266"/>
        <v>0.31442458088027414</v>
      </c>
      <c r="AA406">
        <f t="shared" si="267"/>
        <v>-12.396935104160448</v>
      </c>
      <c r="AB406">
        <f t="shared" si="268"/>
        <v>8.2345214082454579</v>
      </c>
      <c r="AC406">
        <f t="shared" si="269"/>
        <v>0.16469042816490917</v>
      </c>
      <c r="AD406">
        <f t="shared" si="270"/>
        <v>0.84161605969376596</v>
      </c>
      <c r="AE406">
        <f t="shared" si="271"/>
        <v>19.613422900202693</v>
      </c>
      <c r="AF406">
        <f t="shared" si="272"/>
        <v>1.1727124344539607E-2</v>
      </c>
      <c r="AG406">
        <f t="shared" si="235"/>
        <v>6262.4032308456963</v>
      </c>
      <c r="AH406">
        <f t="shared" si="236"/>
        <v>28080.839131926252</v>
      </c>
      <c r="AI406">
        <f t="shared" si="237"/>
        <v>6262.4032308456963</v>
      </c>
      <c r="AK406" t="b">
        <f t="shared" si="273"/>
        <v>1</v>
      </c>
      <c r="AL406" t="b">
        <f t="shared" si="274"/>
        <v>1</v>
      </c>
      <c r="AM406">
        <f t="shared" si="275"/>
        <v>6262.4032308456954</v>
      </c>
      <c r="AN406" t="b">
        <f t="shared" si="276"/>
        <v>1</v>
      </c>
      <c r="AO406">
        <f t="shared" si="277"/>
        <v>12.396935104160448</v>
      </c>
      <c r="AP406">
        <f>SUM(AO407:$AO$532)</f>
        <v>1969.0535111619347</v>
      </c>
      <c r="AQ406" t="b">
        <f t="shared" si="238"/>
        <v>1</v>
      </c>
      <c r="AR406" t="b">
        <f t="shared" si="278"/>
        <v>1</v>
      </c>
      <c r="AS406" t="b">
        <f t="shared" si="279"/>
        <v>1</v>
      </c>
      <c r="AT406" t="b">
        <f t="shared" si="281"/>
        <v>1</v>
      </c>
      <c r="AU406">
        <f t="shared" si="239"/>
        <v>28080.839131926256</v>
      </c>
      <c r="AV406" t="b">
        <f t="shared" si="240"/>
        <v>1</v>
      </c>
      <c r="AW406" t="b">
        <f t="shared" si="241"/>
        <v>1</v>
      </c>
      <c r="AX406" t="b">
        <f t="shared" si="280"/>
        <v>1</v>
      </c>
    </row>
    <row r="407" spans="1:50" x14ac:dyDescent="0.35">
      <c r="A407">
        <v>355</v>
      </c>
      <c r="B407">
        <f t="shared" si="242"/>
        <v>29</v>
      </c>
      <c r="C407">
        <f t="shared" si="243"/>
        <v>59</v>
      </c>
      <c r="D407">
        <f t="shared" si="244"/>
        <v>3.3390521561198483E-3</v>
      </c>
      <c r="E407">
        <f t="shared" si="245"/>
        <v>2.7868109714557221E-4</v>
      </c>
      <c r="F407">
        <f t="shared" si="246"/>
        <v>0.04</v>
      </c>
      <c r="G407">
        <f t="shared" si="247"/>
        <v>3.3960531989175591E-3</v>
      </c>
      <c r="H407">
        <f t="shared" si="248"/>
        <v>0.02</v>
      </c>
      <c r="I407">
        <f t="shared" si="249"/>
        <v>2.3975512396064422</v>
      </c>
      <c r="J407">
        <f t="shared" si="250"/>
        <v>6.2149617215528664E-5</v>
      </c>
      <c r="K407">
        <f t="shared" si="251"/>
        <v>7.5715428543912547E-4</v>
      </c>
      <c r="L407">
        <f t="shared" si="252"/>
        <v>0</v>
      </c>
      <c r="M407">
        <f t="shared" si="253"/>
        <v>0.22219408972936519</v>
      </c>
      <c r="N407">
        <f t="shared" si="254"/>
        <v>116.62</v>
      </c>
      <c r="O407">
        <f t="shared" si="255"/>
        <v>2.3324000000000003</v>
      </c>
      <c r="P407">
        <f t="shared" si="256"/>
        <v>11.987756198032212</v>
      </c>
      <c r="Q407">
        <f t="shared" si="257"/>
        <v>599.38780990161058</v>
      </c>
      <c r="R407">
        <f t="shared" si="258"/>
        <v>26.007821965366158</v>
      </c>
      <c r="S407">
        <f t="shared" si="259"/>
        <v>0.52015643930732314</v>
      </c>
      <c r="T407">
        <f t="shared" si="260"/>
        <v>2.6734301917564434</v>
      </c>
      <c r="U407">
        <f t="shared" si="261"/>
        <v>62.149617215528664</v>
      </c>
      <c r="V407">
        <f t="shared" si="262"/>
        <v>3.7251722949039161E-2</v>
      </c>
      <c r="W407">
        <f t="shared" si="263"/>
        <v>-39.372633604175313</v>
      </c>
      <c r="X407">
        <f t="shared" si="264"/>
        <v>39.289193619587266</v>
      </c>
      <c r="Y407">
        <f t="shared" si="265"/>
        <v>0.99673694261856227</v>
      </c>
      <c r="Z407">
        <f t="shared" si="266"/>
        <v>0.31339859543072723</v>
      </c>
      <c r="AA407">
        <f t="shared" si="267"/>
        <v>-12.313178095984538</v>
      </c>
      <c r="AB407">
        <f t="shared" si="268"/>
        <v>8.1774985210690421</v>
      </c>
      <c r="AC407">
        <f t="shared" si="269"/>
        <v>0.16354997042138084</v>
      </c>
      <c r="AD407">
        <f t="shared" si="270"/>
        <v>0.8378492670785691</v>
      </c>
      <c r="AE407">
        <f t="shared" si="271"/>
        <v>19.477602741904029</v>
      </c>
      <c r="AF407">
        <f t="shared" si="272"/>
        <v>1.1674637649603461E-2</v>
      </c>
      <c r="AG407">
        <f t="shared" si="235"/>
        <v>6243.6155158150996</v>
      </c>
      <c r="AH407">
        <f t="shared" si="236"/>
        <v>28099.827153007944</v>
      </c>
      <c r="AI407">
        <f t="shared" si="237"/>
        <v>6243.6155158150996</v>
      </c>
      <c r="AK407" t="b">
        <f t="shared" si="273"/>
        <v>1</v>
      </c>
      <c r="AL407" t="b">
        <f t="shared" si="274"/>
        <v>1</v>
      </c>
      <c r="AM407">
        <f t="shared" si="275"/>
        <v>6243.6155158150996</v>
      </c>
      <c r="AN407" t="b">
        <f t="shared" si="276"/>
        <v>1</v>
      </c>
      <c r="AO407">
        <f t="shared" si="277"/>
        <v>12.313178095984538</v>
      </c>
      <c r="AP407">
        <f>SUM(AO408:$AO$532)</f>
        <v>1956.7403330659499</v>
      </c>
      <c r="AQ407" t="b">
        <f t="shared" si="238"/>
        <v>1</v>
      </c>
      <c r="AR407" t="b">
        <f t="shared" si="278"/>
        <v>1</v>
      </c>
      <c r="AS407" t="b">
        <f t="shared" si="279"/>
        <v>1</v>
      </c>
      <c r="AT407" t="b">
        <f t="shared" si="281"/>
        <v>1</v>
      </c>
      <c r="AU407">
        <f t="shared" si="239"/>
        <v>28099.827153007951</v>
      </c>
      <c r="AV407" t="b">
        <f t="shared" si="240"/>
        <v>1</v>
      </c>
      <c r="AW407" t="b">
        <f t="shared" si="241"/>
        <v>1</v>
      </c>
      <c r="AX407" t="b">
        <f t="shared" si="280"/>
        <v>1</v>
      </c>
    </row>
    <row r="408" spans="1:50" x14ac:dyDescent="0.35">
      <c r="A408">
        <v>356</v>
      </c>
      <c r="B408">
        <f t="shared" si="242"/>
        <v>29</v>
      </c>
      <c r="C408">
        <f t="shared" si="243"/>
        <v>59</v>
      </c>
      <c r="D408">
        <f t="shared" si="244"/>
        <v>3.3390521561198483E-3</v>
      </c>
      <c r="E408">
        <f t="shared" si="245"/>
        <v>2.7868109714557221E-4</v>
      </c>
      <c r="F408">
        <f t="shared" si="246"/>
        <v>0.04</v>
      </c>
      <c r="G408">
        <f t="shared" si="247"/>
        <v>3.3960531989175591E-3</v>
      </c>
      <c r="H408">
        <f t="shared" si="248"/>
        <v>0.02</v>
      </c>
      <c r="I408">
        <f t="shared" si="249"/>
        <v>2.4034642477562325</v>
      </c>
      <c r="J408">
        <f t="shared" si="250"/>
        <v>6.1921292705041214E-5</v>
      </c>
      <c r="K408">
        <f t="shared" si="251"/>
        <v>7.5437266120181369E-4</v>
      </c>
      <c r="L408">
        <f t="shared" si="252"/>
        <v>0</v>
      </c>
      <c r="M408">
        <f t="shared" si="253"/>
        <v>0.22137779577545832</v>
      </c>
      <c r="N408">
        <f t="shared" si="254"/>
        <v>116.62</v>
      </c>
      <c r="O408">
        <f t="shared" si="255"/>
        <v>2.3324000000000003</v>
      </c>
      <c r="P408">
        <f t="shared" si="256"/>
        <v>12.017321238781163</v>
      </c>
      <c r="Q408">
        <f t="shared" si="257"/>
        <v>600.86606193905811</v>
      </c>
      <c r="R408">
        <f t="shared" si="258"/>
        <v>25.912274744238569</v>
      </c>
      <c r="S408">
        <f t="shared" si="259"/>
        <v>0.51824549488477145</v>
      </c>
      <c r="T408">
        <f t="shared" si="260"/>
        <v>2.6701777536363478</v>
      </c>
      <c r="U408">
        <f t="shared" si="261"/>
        <v>61.921292705041211</v>
      </c>
      <c r="V408">
        <f t="shared" si="262"/>
        <v>3.7206403297853838E-2</v>
      </c>
      <c r="W408">
        <f t="shared" si="263"/>
        <v>-39.234647612621607</v>
      </c>
      <c r="X408">
        <f t="shared" si="264"/>
        <v>39.151514168837679</v>
      </c>
      <c r="Y408">
        <f t="shared" si="265"/>
        <v>0.99673694261856227</v>
      </c>
      <c r="Z408">
        <f t="shared" si="266"/>
        <v>0.31237595783057487</v>
      </c>
      <c r="AA408">
        <f t="shared" si="267"/>
        <v>-12.229991739007998</v>
      </c>
      <c r="AB408">
        <f t="shared" si="268"/>
        <v>8.1208705092594737</v>
      </c>
      <c r="AC408">
        <f t="shared" si="269"/>
        <v>0.16241741018518951</v>
      </c>
      <c r="AD408">
        <f t="shared" si="270"/>
        <v>0.83409933337004694</v>
      </c>
      <c r="AE408">
        <f t="shared" si="271"/>
        <v>19.342723118844635</v>
      </c>
      <c r="AF408">
        <f t="shared" si="272"/>
        <v>1.1622385867597753E-2</v>
      </c>
      <c r="AG408">
        <f t="shared" si="235"/>
        <v>6224.9039741451406</v>
      </c>
      <c r="AH408">
        <f t="shared" si="236"/>
        <v>28118.917492786899</v>
      </c>
      <c r="AI408">
        <f t="shared" si="237"/>
        <v>6224.9039741451406</v>
      </c>
      <c r="AK408" t="b">
        <f t="shared" si="273"/>
        <v>1</v>
      </c>
      <c r="AL408" t="b">
        <f t="shared" si="274"/>
        <v>1</v>
      </c>
      <c r="AM408">
        <f t="shared" si="275"/>
        <v>6224.9039741451406</v>
      </c>
      <c r="AN408" t="b">
        <f t="shared" si="276"/>
        <v>1</v>
      </c>
      <c r="AO408">
        <f t="shared" si="277"/>
        <v>12.229991739007994</v>
      </c>
      <c r="AP408">
        <f>SUM(AO409:$AO$532)</f>
        <v>1944.5103413269421</v>
      </c>
      <c r="AQ408" t="b">
        <f t="shared" si="238"/>
        <v>1</v>
      </c>
      <c r="AR408" t="b">
        <f t="shared" si="278"/>
        <v>1</v>
      </c>
      <c r="AS408" t="b">
        <f t="shared" si="279"/>
        <v>1</v>
      </c>
      <c r="AT408" t="b">
        <f t="shared" si="281"/>
        <v>1</v>
      </c>
      <c r="AU408">
        <f t="shared" si="239"/>
        <v>28118.917492786899</v>
      </c>
      <c r="AV408" t="b">
        <f t="shared" si="240"/>
        <v>1</v>
      </c>
      <c r="AW408" t="b">
        <f t="shared" si="241"/>
        <v>1</v>
      </c>
      <c r="AX408" t="b">
        <f t="shared" si="280"/>
        <v>1</v>
      </c>
    </row>
    <row r="409" spans="1:50" x14ac:dyDescent="0.35">
      <c r="A409">
        <v>357</v>
      </c>
      <c r="B409">
        <f t="shared" si="242"/>
        <v>29</v>
      </c>
      <c r="C409">
        <f t="shared" si="243"/>
        <v>59</v>
      </c>
      <c r="D409">
        <f t="shared" si="244"/>
        <v>3.3390521561198483E-3</v>
      </c>
      <c r="E409">
        <f t="shared" si="245"/>
        <v>2.7868109714557221E-4</v>
      </c>
      <c r="F409">
        <f t="shared" si="246"/>
        <v>0.04</v>
      </c>
      <c r="G409">
        <f t="shared" si="247"/>
        <v>3.3960531989175591E-3</v>
      </c>
      <c r="H409">
        <f t="shared" si="248"/>
        <v>0.02</v>
      </c>
      <c r="I409">
        <f t="shared" si="249"/>
        <v>2.4093918389792868</v>
      </c>
      <c r="J409">
        <f t="shared" si="250"/>
        <v>6.1693807010373153E-5</v>
      </c>
      <c r="K409">
        <f t="shared" si="251"/>
        <v>7.516012560619123E-4</v>
      </c>
      <c r="L409">
        <f t="shared" si="252"/>
        <v>0</v>
      </c>
      <c r="M409">
        <f t="shared" si="253"/>
        <v>0.22056450071238604</v>
      </c>
      <c r="N409">
        <f t="shared" si="254"/>
        <v>116.62</v>
      </c>
      <c r="O409">
        <f t="shared" si="255"/>
        <v>2.3324000000000003</v>
      </c>
      <c r="P409">
        <f t="shared" si="256"/>
        <v>12.046959194896434</v>
      </c>
      <c r="Q409">
        <f t="shared" si="257"/>
        <v>602.34795974482165</v>
      </c>
      <c r="R409">
        <f t="shared" si="258"/>
        <v>25.817078543333952</v>
      </c>
      <c r="S409">
        <f t="shared" si="259"/>
        <v>0.51634157086667909</v>
      </c>
      <c r="T409">
        <f t="shared" si="260"/>
        <v>2.6669292723630629</v>
      </c>
      <c r="U409">
        <f t="shared" si="261"/>
        <v>61.693807010373156</v>
      </c>
      <c r="V409">
        <f t="shared" si="262"/>
        <v>3.7161138781589047E-2</v>
      </c>
      <c r="W409">
        <f t="shared" si="263"/>
        <v>-39.097160449050541</v>
      </c>
      <c r="X409">
        <f t="shared" si="264"/>
        <v>39.014332419904818</v>
      </c>
      <c r="Y409">
        <f t="shared" si="265"/>
        <v>0.99673694261856227</v>
      </c>
      <c r="Z409">
        <f t="shared" si="266"/>
        <v>0.31135665715559208</v>
      </c>
      <c r="AA409">
        <f t="shared" si="267"/>
        <v>-12.147372123418599</v>
      </c>
      <c r="AB409">
        <f t="shared" si="268"/>
        <v>8.0646346383611256</v>
      </c>
      <c r="AC409">
        <f t="shared" si="269"/>
        <v>0.16129269276722252</v>
      </c>
      <c r="AD409">
        <f t="shared" si="270"/>
        <v>0.83036618311335886</v>
      </c>
      <c r="AE409">
        <f t="shared" si="271"/>
        <v>19.208777517952019</v>
      </c>
      <c r="AF409">
        <f t="shared" si="272"/>
        <v>1.1570367947130598E-2</v>
      </c>
      <c r="AG409">
        <f t="shared" si="235"/>
        <v>6206.2683575057627</v>
      </c>
      <c r="AH409">
        <f t="shared" si="236"/>
        <v>28138.110790542294</v>
      </c>
      <c r="AI409">
        <f t="shared" si="237"/>
        <v>6206.2683575057627</v>
      </c>
      <c r="AK409" t="b">
        <f t="shared" si="273"/>
        <v>1</v>
      </c>
      <c r="AL409" t="b">
        <f t="shared" si="274"/>
        <v>1</v>
      </c>
      <c r="AM409">
        <f t="shared" si="275"/>
        <v>6206.2683575057627</v>
      </c>
      <c r="AN409" t="b">
        <f t="shared" si="276"/>
        <v>1</v>
      </c>
      <c r="AO409">
        <f t="shared" si="277"/>
        <v>12.147372123418602</v>
      </c>
      <c r="AP409">
        <f>SUM(AO410:$AO$532)</f>
        <v>1932.3629692035233</v>
      </c>
      <c r="AQ409" t="b">
        <f t="shared" si="238"/>
        <v>1</v>
      </c>
      <c r="AR409" t="b">
        <f t="shared" si="278"/>
        <v>1</v>
      </c>
      <c r="AS409" t="b">
        <f t="shared" si="279"/>
        <v>1</v>
      </c>
      <c r="AT409" t="b">
        <f t="shared" si="281"/>
        <v>1</v>
      </c>
      <c r="AU409">
        <f t="shared" si="239"/>
        <v>28138.110790542294</v>
      </c>
      <c r="AV409" t="b">
        <f t="shared" si="240"/>
        <v>1</v>
      </c>
      <c r="AW409" t="b">
        <f t="shared" si="241"/>
        <v>1</v>
      </c>
      <c r="AX409" t="b">
        <f t="shared" si="280"/>
        <v>1</v>
      </c>
    </row>
    <row r="410" spans="1:50" x14ac:dyDescent="0.35">
      <c r="A410">
        <v>358</v>
      </c>
      <c r="B410">
        <f t="shared" si="242"/>
        <v>29</v>
      </c>
      <c r="C410">
        <f t="shared" si="243"/>
        <v>59</v>
      </c>
      <c r="D410">
        <f t="shared" si="244"/>
        <v>3.3390521561198483E-3</v>
      </c>
      <c r="E410">
        <f t="shared" si="245"/>
        <v>2.7868109714557221E-4</v>
      </c>
      <c r="F410">
        <f t="shared" si="246"/>
        <v>0.04</v>
      </c>
      <c r="G410">
        <f t="shared" si="247"/>
        <v>3.3960531989175591E-3</v>
      </c>
      <c r="H410">
        <f t="shared" si="248"/>
        <v>0.02</v>
      </c>
      <c r="I410">
        <f t="shared" si="249"/>
        <v>2.4153340492413959</v>
      </c>
      <c r="J410">
        <f t="shared" si="250"/>
        <v>6.1467157049893082E-5</v>
      </c>
      <c r="K410">
        <f t="shared" si="251"/>
        <v>7.488400324766252E-4</v>
      </c>
      <c r="L410">
        <f t="shared" si="252"/>
        <v>0</v>
      </c>
      <c r="M410">
        <f t="shared" si="253"/>
        <v>0.21975419352285952</v>
      </c>
      <c r="N410">
        <f t="shared" si="254"/>
        <v>116.62</v>
      </c>
      <c r="O410">
        <f t="shared" si="255"/>
        <v>2.3324000000000003</v>
      </c>
      <c r="P410">
        <f t="shared" si="256"/>
        <v>12.07667024620698</v>
      </c>
      <c r="Q410">
        <f t="shared" si="257"/>
        <v>603.83351231034897</v>
      </c>
      <c r="R410">
        <f t="shared" si="258"/>
        <v>25.722232073078459</v>
      </c>
      <c r="S410">
        <f t="shared" si="259"/>
        <v>0.51444464146156921</v>
      </c>
      <c r="T410">
        <f t="shared" si="260"/>
        <v>2.6636847431227708</v>
      </c>
      <c r="U410">
        <f t="shared" si="261"/>
        <v>61.467157049893082</v>
      </c>
      <c r="V410">
        <f t="shared" si="262"/>
        <v>3.7115929333168769E-2</v>
      </c>
      <c r="W410">
        <f t="shared" si="263"/>
        <v>-38.960170290732137</v>
      </c>
      <c r="X410">
        <f t="shared" si="264"/>
        <v>38.877646554196033</v>
      </c>
      <c r="Y410">
        <f t="shared" si="265"/>
        <v>0.99673694261856227</v>
      </c>
      <c r="Z410">
        <f t="shared" si="266"/>
        <v>0.31034068251720076</v>
      </c>
      <c r="AA410">
        <f t="shared" si="267"/>
        <v>-12.065315366291692</v>
      </c>
      <c r="AB410">
        <f t="shared" si="268"/>
        <v>8.0087881928540643</v>
      </c>
      <c r="AC410">
        <f t="shared" si="269"/>
        <v>0.16017576385708129</v>
      </c>
      <c r="AD410">
        <f t="shared" si="270"/>
        <v>0.82664974119137524</v>
      </c>
      <c r="AE410">
        <f t="shared" si="271"/>
        <v>19.075759471255786</v>
      </c>
      <c r="AF410">
        <f t="shared" si="272"/>
        <v>1.1518582841515789E-2</v>
      </c>
      <c r="AG410">
        <f t="shared" si="235"/>
        <v>6187.7084185725362</v>
      </c>
      <c r="AH410">
        <f t="shared" si="236"/>
        <v>28157.407689828095</v>
      </c>
      <c r="AI410">
        <f t="shared" si="237"/>
        <v>6187.7084185725362</v>
      </c>
      <c r="AK410" t="b">
        <f t="shared" si="273"/>
        <v>1</v>
      </c>
      <c r="AL410" t="b">
        <f t="shared" si="274"/>
        <v>1</v>
      </c>
      <c r="AM410">
        <f t="shared" si="275"/>
        <v>6187.7084185725353</v>
      </c>
      <c r="AN410" t="b">
        <f t="shared" si="276"/>
        <v>1</v>
      </c>
      <c r="AO410">
        <f t="shared" si="277"/>
        <v>12.065315366291692</v>
      </c>
      <c r="AP410">
        <f>SUM(AO411:$AO$532)</f>
        <v>1920.2976538372318</v>
      </c>
      <c r="AQ410" t="b">
        <f t="shared" si="238"/>
        <v>1</v>
      </c>
      <c r="AR410" t="b">
        <f t="shared" si="278"/>
        <v>1</v>
      </c>
      <c r="AS410" t="b">
        <f t="shared" si="279"/>
        <v>1</v>
      </c>
      <c r="AT410" t="b">
        <f t="shared" si="281"/>
        <v>1</v>
      </c>
      <c r="AU410">
        <f t="shared" si="239"/>
        <v>28157.407689828095</v>
      </c>
      <c r="AV410" t="b">
        <f t="shared" si="240"/>
        <v>1</v>
      </c>
      <c r="AW410" t="b">
        <f t="shared" si="241"/>
        <v>1</v>
      </c>
      <c r="AX410" t="b">
        <f t="shared" si="280"/>
        <v>1</v>
      </c>
    </row>
    <row r="411" spans="1:50" x14ac:dyDescent="0.35">
      <c r="A411">
        <v>359</v>
      </c>
      <c r="B411">
        <f t="shared" si="242"/>
        <v>29</v>
      </c>
      <c r="C411">
        <f t="shared" si="243"/>
        <v>59</v>
      </c>
      <c r="D411">
        <f t="shared" si="244"/>
        <v>3.3390521561198483E-3</v>
      </c>
      <c r="E411">
        <f t="shared" si="245"/>
        <v>2.7868109714557221E-4</v>
      </c>
      <c r="F411">
        <f t="shared" si="246"/>
        <v>0.04</v>
      </c>
      <c r="G411">
        <f t="shared" si="247"/>
        <v>3.3960531989175591E-3</v>
      </c>
      <c r="H411">
        <f t="shared" si="248"/>
        <v>0.02</v>
      </c>
      <c r="I411">
        <f t="shared" si="249"/>
        <v>2.4212909145970563</v>
      </c>
      <c r="J411">
        <f t="shared" si="250"/>
        <v>6.1241339753290895E-5</v>
      </c>
      <c r="K411">
        <f t="shared" si="251"/>
        <v>7.4608895304108019E-4</v>
      </c>
      <c r="L411">
        <f t="shared" si="252"/>
        <v>0</v>
      </c>
      <c r="M411">
        <f t="shared" si="253"/>
        <v>0.21894686323006515</v>
      </c>
      <c r="N411">
        <f t="shared" si="254"/>
        <v>116.62</v>
      </c>
      <c r="O411">
        <f t="shared" si="255"/>
        <v>2.3324000000000003</v>
      </c>
      <c r="P411">
        <f t="shared" si="256"/>
        <v>12.106454572985282</v>
      </c>
      <c r="Q411">
        <f t="shared" si="257"/>
        <v>605.32272864926404</v>
      </c>
      <c r="R411">
        <f t="shared" si="258"/>
        <v>25.62773404863588</v>
      </c>
      <c r="S411">
        <f t="shared" si="259"/>
        <v>0.51255468097271761</v>
      </c>
      <c r="T411">
        <f t="shared" si="260"/>
        <v>2.6604441611075154</v>
      </c>
      <c r="U411">
        <f t="shared" si="261"/>
        <v>61.241339753290895</v>
      </c>
      <c r="V411">
        <f t="shared" si="262"/>
        <v>3.7070774885598692E-2</v>
      </c>
      <c r="W411">
        <f t="shared" si="263"/>
        <v>-38.823675321620847</v>
      </c>
      <c r="X411">
        <f t="shared" si="264"/>
        <v>38.741454759787864</v>
      </c>
      <c r="Y411">
        <f t="shared" si="265"/>
        <v>0.99673694261856227</v>
      </c>
      <c r="Z411">
        <f t="shared" si="266"/>
        <v>0.30932802306235258</v>
      </c>
      <c r="AA411">
        <f t="shared" si="267"/>
        <v>-11.983817611404749</v>
      </c>
      <c r="AB411">
        <f t="shared" si="268"/>
        <v>7.9533284760229632</v>
      </c>
      <c r="AC411">
        <f t="shared" si="269"/>
        <v>0.15906656952045928</v>
      </c>
      <c r="AD411">
        <f t="shared" si="270"/>
        <v>0.82294993282316675</v>
      </c>
      <c r="AE411">
        <f t="shared" si="271"/>
        <v>18.943662555575337</v>
      </c>
      <c r="AF411">
        <f t="shared" si="272"/>
        <v>1.1467029508751753E-2</v>
      </c>
      <c r="AG411">
        <f t="shared" si="235"/>
        <v>6169.2239110232758</v>
      </c>
      <c r="AH411">
        <f t="shared" si="236"/>
        <v>28176.808838502398</v>
      </c>
      <c r="AI411">
        <f t="shared" si="237"/>
        <v>6169.2239110232758</v>
      </c>
      <c r="AK411" t="b">
        <f t="shared" si="273"/>
        <v>1</v>
      </c>
      <c r="AL411" t="b">
        <f t="shared" si="274"/>
        <v>1</v>
      </c>
      <c r="AM411">
        <f t="shared" si="275"/>
        <v>6169.2239110232767</v>
      </c>
      <c r="AN411" t="b">
        <f t="shared" si="276"/>
        <v>1</v>
      </c>
      <c r="AO411">
        <f t="shared" si="277"/>
        <v>11.983817611404749</v>
      </c>
      <c r="AP411">
        <f>SUM(AO412:$AO$532)</f>
        <v>1908.3138362258269</v>
      </c>
      <c r="AQ411" t="b">
        <f t="shared" si="238"/>
        <v>1</v>
      </c>
      <c r="AR411" t="b">
        <f t="shared" si="278"/>
        <v>1</v>
      </c>
      <c r="AS411" t="b">
        <f t="shared" si="279"/>
        <v>1</v>
      </c>
      <c r="AT411" t="b">
        <f t="shared" si="281"/>
        <v>1</v>
      </c>
      <c r="AU411">
        <f t="shared" si="239"/>
        <v>28176.808838502406</v>
      </c>
      <c r="AV411" t="b">
        <f t="shared" si="240"/>
        <v>1</v>
      </c>
      <c r="AW411" t="b">
        <f t="shared" si="241"/>
        <v>1</v>
      </c>
      <c r="AX411" t="b">
        <f t="shared" si="280"/>
        <v>1</v>
      </c>
    </row>
    <row r="412" spans="1:50" x14ac:dyDescent="0.35">
      <c r="A412">
        <v>360</v>
      </c>
      <c r="B412">
        <f t="shared" si="242"/>
        <v>29</v>
      </c>
      <c r="C412">
        <f t="shared" si="243"/>
        <v>59</v>
      </c>
      <c r="D412">
        <f t="shared" si="244"/>
        <v>3.3390521561198483E-3</v>
      </c>
      <c r="E412">
        <f t="shared" si="245"/>
        <v>2.7868109714557221E-4</v>
      </c>
      <c r="F412">
        <f t="shared" si="246"/>
        <v>0.04</v>
      </c>
      <c r="G412">
        <f t="shared" si="247"/>
        <v>3.3960531989175591E-3</v>
      </c>
      <c r="H412">
        <f t="shared" si="248"/>
        <v>0.02</v>
      </c>
      <c r="I412">
        <f t="shared" si="249"/>
        <v>2.42726247118968</v>
      </c>
      <c r="J412">
        <f t="shared" si="250"/>
        <v>6.1016352061536099E-5</v>
      </c>
      <c r="K412">
        <f t="shared" si="251"/>
        <v>7.433479804878232E-4</v>
      </c>
      <c r="L412">
        <f t="shared" si="252"/>
        <v>0</v>
      </c>
      <c r="M412">
        <f t="shared" si="253"/>
        <v>0.21814249889751577</v>
      </c>
      <c r="N412">
        <f t="shared" si="254"/>
        <v>116.62</v>
      </c>
      <c r="O412">
        <f t="shared" si="255"/>
        <v>2.3324000000000003</v>
      </c>
      <c r="P412">
        <f t="shared" si="256"/>
        <v>12.1363123559484</v>
      </c>
      <c r="Q412">
        <f t="shared" si="257"/>
        <v>606.81561779742003</v>
      </c>
      <c r="R412">
        <f t="shared" si="258"/>
        <v>25.533583189890198</v>
      </c>
      <c r="S412">
        <f t="shared" si="259"/>
        <v>0.51067166379780393</v>
      </c>
      <c r="T412">
        <f t="shared" si="260"/>
        <v>2.657207521515184</v>
      </c>
      <c r="U412">
        <f t="shared" si="261"/>
        <v>61.016352061536097</v>
      </c>
      <c r="V412">
        <f t="shared" si="262"/>
        <v>3.702567537196591E-2</v>
      </c>
      <c r="W412">
        <f t="shared" si="263"/>
        <v>-38.68767373233085</v>
      </c>
      <c r="X412">
        <f t="shared" si="264"/>
        <v>38.605755231401439</v>
      </c>
      <c r="Y412">
        <f t="shared" si="265"/>
        <v>0.99673694261856227</v>
      </c>
      <c r="Z412">
        <f t="shared" si="266"/>
        <v>0.30831866797341345</v>
      </c>
      <c r="AA412">
        <f t="shared" si="267"/>
        <v>-11.90287502905333</v>
      </c>
      <c r="AB412">
        <f t="shared" si="268"/>
        <v>7.898252809826853</v>
      </c>
      <c r="AC412">
        <f t="shared" si="269"/>
        <v>0.15796505619653706</v>
      </c>
      <c r="AD412">
        <f t="shared" si="270"/>
        <v>0.81926668356249688</v>
      </c>
      <c r="AE412">
        <f t="shared" si="271"/>
        <v>18.81248039220965</v>
      </c>
      <c r="AF412">
        <f t="shared" si="272"/>
        <v>1.141570691150055E-2</v>
      </c>
      <c r="AG412">
        <f t="shared" si="235"/>
        <v>6150.8145895346843</v>
      </c>
      <c r="AH412">
        <f t="shared" si="236"/>
        <v>28196.314888757013</v>
      </c>
      <c r="AI412">
        <f t="shared" si="237"/>
        <v>6150.8145895346843</v>
      </c>
      <c r="AK412" t="b">
        <f t="shared" si="273"/>
        <v>1</v>
      </c>
      <c r="AL412" t="b">
        <f t="shared" si="274"/>
        <v>1</v>
      </c>
      <c r="AM412">
        <f t="shared" si="275"/>
        <v>6150.8145895346843</v>
      </c>
      <c r="AN412" t="b">
        <f t="shared" si="276"/>
        <v>1</v>
      </c>
      <c r="AO412">
        <f t="shared" si="277"/>
        <v>11.90287502905333</v>
      </c>
      <c r="AP412">
        <f>SUM(AO413:$AO$532)</f>
        <v>1896.4109611967738</v>
      </c>
      <c r="AQ412" t="b">
        <f t="shared" si="238"/>
        <v>1</v>
      </c>
      <c r="AR412" t="b">
        <f t="shared" si="278"/>
        <v>1</v>
      </c>
      <c r="AS412" t="b">
        <f t="shared" si="279"/>
        <v>1</v>
      </c>
      <c r="AT412" t="b">
        <f t="shared" si="281"/>
        <v>1</v>
      </c>
      <c r="AU412">
        <f t="shared" si="239"/>
        <v>28196.314888757013</v>
      </c>
      <c r="AV412" t="b">
        <f t="shared" si="240"/>
        <v>1</v>
      </c>
      <c r="AW412" t="b">
        <f t="shared" si="241"/>
        <v>1</v>
      </c>
      <c r="AX412" t="b">
        <f t="shared" si="280"/>
        <v>1</v>
      </c>
    </row>
    <row r="413" spans="1:50" x14ac:dyDescent="0.35">
      <c r="A413">
        <v>361</v>
      </c>
      <c r="B413">
        <f t="shared" si="242"/>
        <v>30</v>
      </c>
      <c r="C413">
        <f t="shared" si="243"/>
        <v>60</v>
      </c>
      <c r="D413">
        <f t="shared" si="244"/>
        <v>3.6573985197480008E-3</v>
      </c>
      <c r="E413">
        <f t="shared" si="245"/>
        <v>3.0529531742962135E-4</v>
      </c>
      <c r="F413">
        <f t="shared" si="246"/>
        <v>0.04</v>
      </c>
      <c r="G413">
        <f t="shared" si="247"/>
        <v>3.3960531989175591E-3</v>
      </c>
      <c r="H413">
        <f t="shared" si="248"/>
        <v>0.02</v>
      </c>
      <c r="I413">
        <f t="shared" si="249"/>
        <v>2.4332487552518227</v>
      </c>
      <c r="J413">
        <f t="shared" si="250"/>
        <v>6.6597883445807909E-5</v>
      </c>
      <c r="K413">
        <f t="shared" si="251"/>
        <v>7.4059736124566127E-4</v>
      </c>
      <c r="L413">
        <f t="shared" si="252"/>
        <v>0</v>
      </c>
      <c r="M413">
        <f t="shared" si="253"/>
        <v>0.2173353036528243</v>
      </c>
      <c r="N413">
        <f t="shared" si="254"/>
        <v>116.62</v>
      </c>
      <c r="O413">
        <f t="shared" si="255"/>
        <v>2.3324000000000003</v>
      </c>
      <c r="P413">
        <f t="shared" si="256"/>
        <v>12.166243776259114</v>
      </c>
      <c r="Q413">
        <f t="shared" si="257"/>
        <v>608.3121888129557</v>
      </c>
      <c r="R413">
        <f t="shared" si="258"/>
        <v>25.439778221428291</v>
      </c>
      <c r="S413">
        <f t="shared" si="259"/>
        <v>0.50879556442856588</v>
      </c>
      <c r="T413">
        <f t="shared" si="260"/>
        <v>2.6539748195495116</v>
      </c>
      <c r="U413">
        <f t="shared" si="261"/>
        <v>66.597883445807909</v>
      </c>
      <c r="V413">
        <f t="shared" si="262"/>
        <v>4.0512304249229518E-2</v>
      </c>
      <c r="W413">
        <f t="shared" si="263"/>
        <v>-44.361387912606922</v>
      </c>
      <c r="X413">
        <f t="shared" si="264"/>
        <v>44.279770362873407</v>
      </c>
      <c r="Y413">
        <f t="shared" si="265"/>
        <v>0.99673694261856227</v>
      </c>
      <c r="Z413">
        <f t="shared" si="266"/>
        <v>0.30731260646804776</v>
      </c>
      <c r="AA413">
        <f t="shared" si="267"/>
        <v>-13.607731644021239</v>
      </c>
      <c r="AB413">
        <f t="shared" si="268"/>
        <v>7.8435585347698238</v>
      </c>
      <c r="AC413">
        <f t="shared" si="269"/>
        <v>0.15687117069539649</v>
      </c>
      <c r="AD413">
        <f t="shared" si="270"/>
        <v>0.81559991929632714</v>
      </c>
      <c r="AE413">
        <f t="shared" si="271"/>
        <v>20.466369146986477</v>
      </c>
      <c r="AF413">
        <f t="shared" si="272"/>
        <v>1.2449941812857289E-2</v>
      </c>
      <c r="AG413">
        <f t="shared" si="235"/>
        <v>6126.6709855865001</v>
      </c>
      <c r="AH413">
        <f t="shared" si="236"/>
        <v>28189.948354517521</v>
      </c>
      <c r="AI413">
        <f t="shared" si="237"/>
        <v>6126.6709855865001</v>
      </c>
      <c r="AK413" t="b">
        <f t="shared" si="273"/>
        <v>1</v>
      </c>
      <c r="AL413" t="b">
        <f t="shared" si="274"/>
        <v>1</v>
      </c>
      <c r="AM413">
        <f t="shared" si="275"/>
        <v>6126.6709855865001</v>
      </c>
      <c r="AN413" t="b">
        <f t="shared" si="276"/>
        <v>1</v>
      </c>
      <c r="AO413">
        <f t="shared" si="277"/>
        <v>13.607731644021239</v>
      </c>
      <c r="AP413">
        <f>SUM(AO414:$AO$532)</f>
        <v>1882.8032295527523</v>
      </c>
      <c r="AQ413" t="b">
        <f t="shared" si="238"/>
        <v>1</v>
      </c>
      <c r="AR413" t="b">
        <f t="shared" si="278"/>
        <v>1</v>
      </c>
      <c r="AS413" t="b">
        <f t="shared" si="279"/>
        <v>1</v>
      </c>
      <c r="AT413" t="b">
        <f t="shared" si="281"/>
        <v>1</v>
      </c>
      <c r="AU413">
        <f t="shared" si="239"/>
        <v>28189.948354517517</v>
      </c>
      <c r="AV413" t="b">
        <f t="shared" si="240"/>
        <v>1</v>
      </c>
      <c r="AW413" t="b">
        <f t="shared" si="241"/>
        <v>1</v>
      </c>
      <c r="AX413" t="b">
        <f t="shared" si="280"/>
        <v>1</v>
      </c>
    </row>
    <row r="414" spans="1:50" x14ac:dyDescent="0.35">
      <c r="A414">
        <v>362</v>
      </c>
      <c r="B414">
        <f t="shared" si="242"/>
        <v>30</v>
      </c>
      <c r="C414">
        <f t="shared" si="243"/>
        <v>60</v>
      </c>
      <c r="D414">
        <f t="shared" si="244"/>
        <v>3.6573985197480008E-3</v>
      </c>
      <c r="E414">
        <f t="shared" si="245"/>
        <v>3.0529531742962135E-4</v>
      </c>
      <c r="F414">
        <f t="shared" si="246"/>
        <v>0.04</v>
      </c>
      <c r="G414">
        <f t="shared" si="247"/>
        <v>3.3960531989175591E-3</v>
      </c>
      <c r="H414">
        <f t="shared" si="248"/>
        <v>0.02</v>
      </c>
      <c r="I414">
        <f t="shared" si="249"/>
        <v>2.4392498031053953</v>
      </c>
      <c r="J414">
        <f t="shared" si="250"/>
        <v>6.6351450517352145E-5</v>
      </c>
      <c r="K414">
        <f t="shared" si="251"/>
        <v>7.3785692015211071E-4</v>
      </c>
      <c r="L414">
        <f t="shared" si="252"/>
        <v>0</v>
      </c>
      <c r="M414">
        <f t="shared" si="253"/>
        <v>0.21653109528215483</v>
      </c>
      <c r="N414">
        <f t="shared" si="254"/>
        <v>116.62</v>
      </c>
      <c r="O414">
        <f t="shared" si="255"/>
        <v>2.3324000000000003</v>
      </c>
      <c r="P414">
        <f t="shared" si="256"/>
        <v>12.196249015526977</v>
      </c>
      <c r="Q414">
        <f t="shared" si="257"/>
        <v>609.81245077634878</v>
      </c>
      <c r="R414">
        <f t="shared" si="258"/>
        <v>25.34564311199237</v>
      </c>
      <c r="S414">
        <f t="shared" si="259"/>
        <v>0.50691286223984744</v>
      </c>
      <c r="T414">
        <f t="shared" si="260"/>
        <v>2.6506754832150148</v>
      </c>
      <c r="U414">
        <f t="shared" si="261"/>
        <v>66.351450517352148</v>
      </c>
      <c r="V414">
        <f t="shared" si="262"/>
        <v>4.0461940652552146E-2</v>
      </c>
      <c r="W414">
        <f t="shared" si="263"/>
        <v>-44.203857691467199</v>
      </c>
      <c r="X414">
        <f t="shared" si="264"/>
        <v>44.122542152109261</v>
      </c>
      <c r="Y414">
        <f t="shared" si="265"/>
        <v>0.99673694261856227</v>
      </c>
      <c r="Z414">
        <f t="shared" si="266"/>
        <v>0.30630982779910332</v>
      </c>
      <c r="AA414">
        <f t="shared" si="267"/>
        <v>-13.515168288671264</v>
      </c>
      <c r="AB414">
        <f t="shared" si="268"/>
        <v>7.7890356473552966</v>
      </c>
      <c r="AC414">
        <f t="shared" si="269"/>
        <v>0.15578071294710594</v>
      </c>
      <c r="AD414">
        <f t="shared" si="270"/>
        <v>0.8119279508148961</v>
      </c>
      <c r="AE414">
        <f t="shared" si="271"/>
        <v>20.324101382190861</v>
      </c>
      <c r="AF414">
        <f t="shared" si="272"/>
        <v>1.2393890073700786E-2</v>
      </c>
      <c r="AG414">
        <f t="shared" si="235"/>
        <v>6102.6055699723493</v>
      </c>
      <c r="AH414">
        <f t="shared" si="236"/>
        <v>28183.506678429887</v>
      </c>
      <c r="AI414">
        <f t="shared" si="237"/>
        <v>6102.6055699723493</v>
      </c>
      <c r="AK414" t="b">
        <f t="shared" si="273"/>
        <v>1</v>
      </c>
      <c r="AL414" t="b">
        <f t="shared" si="274"/>
        <v>1</v>
      </c>
      <c r="AM414">
        <f t="shared" si="275"/>
        <v>6102.6055699723483</v>
      </c>
      <c r="AN414" t="b">
        <f t="shared" si="276"/>
        <v>1</v>
      </c>
      <c r="AO414">
        <f t="shared" si="277"/>
        <v>13.515168288671264</v>
      </c>
      <c r="AP414">
        <f>SUM(AO415:$AO$532)</f>
        <v>1869.2880612640811</v>
      </c>
      <c r="AQ414" t="b">
        <f t="shared" si="238"/>
        <v>1</v>
      </c>
      <c r="AR414" t="b">
        <f t="shared" si="278"/>
        <v>1</v>
      </c>
      <c r="AS414" t="b">
        <f t="shared" si="279"/>
        <v>1</v>
      </c>
      <c r="AT414" t="b">
        <f t="shared" si="281"/>
        <v>1</v>
      </c>
      <c r="AU414">
        <f t="shared" si="239"/>
        <v>28183.506678429883</v>
      </c>
      <c r="AV414" t="b">
        <f t="shared" si="240"/>
        <v>1</v>
      </c>
      <c r="AW414" t="b">
        <f t="shared" si="241"/>
        <v>1</v>
      </c>
      <c r="AX414" t="b">
        <f t="shared" si="280"/>
        <v>1</v>
      </c>
    </row>
    <row r="415" spans="1:50" x14ac:dyDescent="0.35">
      <c r="A415">
        <v>363</v>
      </c>
      <c r="B415">
        <f t="shared" si="242"/>
        <v>30</v>
      </c>
      <c r="C415">
        <f t="shared" si="243"/>
        <v>60</v>
      </c>
      <c r="D415">
        <f t="shared" si="244"/>
        <v>3.6573985197480008E-3</v>
      </c>
      <c r="E415">
        <f t="shared" si="245"/>
        <v>3.0529531742962135E-4</v>
      </c>
      <c r="F415">
        <f t="shared" si="246"/>
        <v>0.04</v>
      </c>
      <c r="G415">
        <f t="shared" si="247"/>
        <v>3.3960531989175591E-3</v>
      </c>
      <c r="H415">
        <f t="shared" si="248"/>
        <v>0.02</v>
      </c>
      <c r="I415">
        <f t="shared" si="249"/>
        <v>2.445265651161892</v>
      </c>
      <c r="J415">
        <f t="shared" si="250"/>
        <v>6.6105929467549047E-5</v>
      </c>
      <c r="K415">
        <f t="shared" si="251"/>
        <v>7.3512661954484903E-4</v>
      </c>
      <c r="L415">
        <f t="shared" si="252"/>
        <v>0</v>
      </c>
      <c r="M415">
        <f t="shared" si="253"/>
        <v>0.21572986273314243</v>
      </c>
      <c r="N415">
        <f t="shared" si="254"/>
        <v>116.62</v>
      </c>
      <c r="O415">
        <f t="shared" si="255"/>
        <v>2.3324000000000003</v>
      </c>
      <c r="P415">
        <f t="shared" si="256"/>
        <v>12.226328255809459</v>
      </c>
      <c r="Q415">
        <f t="shared" si="257"/>
        <v>611.31641279047301</v>
      </c>
      <c r="R415">
        <f t="shared" si="258"/>
        <v>25.251856331804898</v>
      </c>
      <c r="S415">
        <f t="shared" si="259"/>
        <v>0.50503712663609801</v>
      </c>
      <c r="T415">
        <f t="shared" si="260"/>
        <v>2.6473802485095801</v>
      </c>
      <c r="U415">
        <f t="shared" si="261"/>
        <v>66.105929467549046</v>
      </c>
      <c r="V415">
        <f t="shared" si="262"/>
        <v>4.0411639666282105E-2</v>
      </c>
      <c r="W415">
        <f t="shared" si="263"/>
        <v>-44.046902150556107</v>
      </c>
      <c r="X415">
        <f t="shared" si="264"/>
        <v>43.965887504041262</v>
      </c>
      <c r="Y415">
        <f t="shared" si="265"/>
        <v>0.99673694261856227</v>
      </c>
      <c r="Z415">
        <f t="shared" si="266"/>
        <v>0.30531032125449653</v>
      </c>
      <c r="AA415">
        <f t="shared" si="267"/>
        <v>-13.423239238097892</v>
      </c>
      <c r="AB415">
        <f t="shared" si="268"/>
        <v>7.734891764602855</v>
      </c>
      <c r="AC415">
        <f t="shared" si="269"/>
        <v>0.15469783529205711</v>
      </c>
      <c r="AD415">
        <f t="shared" si="270"/>
        <v>0.8082725141552688</v>
      </c>
      <c r="AE415">
        <f t="shared" si="271"/>
        <v>20.182822562564489</v>
      </c>
      <c r="AF415">
        <f t="shared" si="272"/>
        <v>1.2338090688933545E-2</v>
      </c>
      <c r="AG415">
        <f t="shared" si="235"/>
        <v>6078.618025097795</v>
      </c>
      <c r="AH415">
        <f t="shared" si="236"/>
        <v>28176.989259095008</v>
      </c>
      <c r="AI415">
        <f t="shared" si="237"/>
        <v>6078.618025097795</v>
      </c>
      <c r="AK415" t="b">
        <f t="shared" si="273"/>
        <v>1</v>
      </c>
      <c r="AL415" t="b">
        <f t="shared" si="274"/>
        <v>1</v>
      </c>
      <c r="AM415">
        <f t="shared" si="275"/>
        <v>6078.6180250977941</v>
      </c>
      <c r="AN415" t="b">
        <f t="shared" si="276"/>
        <v>1</v>
      </c>
      <c r="AO415">
        <f t="shared" si="277"/>
        <v>13.423239238097892</v>
      </c>
      <c r="AP415">
        <f>SUM(AO416:$AO$532)</f>
        <v>1855.8648220259834</v>
      </c>
      <c r="AQ415" t="b">
        <f t="shared" si="238"/>
        <v>1</v>
      </c>
      <c r="AR415" t="b">
        <f t="shared" si="278"/>
        <v>1</v>
      </c>
      <c r="AS415" t="b">
        <f t="shared" si="279"/>
        <v>1</v>
      </c>
      <c r="AT415" t="b">
        <f t="shared" si="281"/>
        <v>1</v>
      </c>
      <c r="AU415">
        <f t="shared" si="239"/>
        <v>28176.989259095004</v>
      </c>
      <c r="AV415" t="b">
        <f t="shared" si="240"/>
        <v>1</v>
      </c>
      <c r="AW415" t="b">
        <f t="shared" si="241"/>
        <v>1</v>
      </c>
      <c r="AX415" t="b">
        <f t="shared" si="280"/>
        <v>1</v>
      </c>
    </row>
    <row r="416" spans="1:50" x14ac:dyDescent="0.35">
      <c r="A416">
        <v>364</v>
      </c>
      <c r="B416">
        <f t="shared" si="242"/>
        <v>30</v>
      </c>
      <c r="C416">
        <f t="shared" si="243"/>
        <v>60</v>
      </c>
      <c r="D416">
        <f t="shared" si="244"/>
        <v>3.6573985197480008E-3</v>
      </c>
      <c r="E416">
        <f t="shared" si="245"/>
        <v>3.0529531742962135E-4</v>
      </c>
      <c r="F416">
        <f t="shared" si="246"/>
        <v>0.04</v>
      </c>
      <c r="G416">
        <f t="shared" si="247"/>
        <v>3.3960531989175591E-3</v>
      </c>
      <c r="H416">
        <f t="shared" si="248"/>
        <v>0.02</v>
      </c>
      <c r="I416">
        <f t="shared" si="249"/>
        <v>2.4512963359226045</v>
      </c>
      <c r="J416">
        <f t="shared" si="250"/>
        <v>6.5861316922163356E-5</v>
      </c>
      <c r="K416">
        <f t="shared" si="251"/>
        <v>7.324064219009159E-4</v>
      </c>
      <c r="L416">
        <f t="shared" si="252"/>
        <v>0</v>
      </c>
      <c r="M416">
        <f t="shared" si="253"/>
        <v>0.21493159499431935</v>
      </c>
      <c r="N416">
        <f t="shared" si="254"/>
        <v>116.62</v>
      </c>
      <c r="O416">
        <f t="shared" si="255"/>
        <v>2.3324000000000003</v>
      </c>
      <c r="P416">
        <f t="shared" si="256"/>
        <v>12.256481679613023</v>
      </c>
      <c r="Q416">
        <f t="shared" si="257"/>
        <v>612.82408398065115</v>
      </c>
      <c r="R416">
        <f t="shared" si="258"/>
        <v>25.158416591939073</v>
      </c>
      <c r="S416">
        <f t="shared" si="259"/>
        <v>0.50316833183878151</v>
      </c>
      <c r="T416">
        <f t="shared" si="260"/>
        <v>2.6440891103341926</v>
      </c>
      <c r="U416">
        <f t="shared" si="261"/>
        <v>65.861316922163354</v>
      </c>
      <c r="V416">
        <f t="shared" si="262"/>
        <v>4.0361401212584115E-2</v>
      </c>
      <c r="W416">
        <f t="shared" si="263"/>
        <v>-43.890519173609839</v>
      </c>
      <c r="X416">
        <f t="shared" si="264"/>
        <v>43.809804306540755</v>
      </c>
      <c r="Y416">
        <f t="shared" si="265"/>
        <v>0.99673694261856227</v>
      </c>
      <c r="Z416">
        <f t="shared" si="266"/>
        <v>0.30431407615709793</v>
      </c>
      <c r="AA416">
        <f t="shared" si="267"/>
        <v>-13.331940124168201</v>
      </c>
      <c r="AB416">
        <f t="shared" si="268"/>
        <v>7.6811242519393739</v>
      </c>
      <c r="AC416">
        <f t="shared" si="269"/>
        <v>0.1536224850387875</v>
      </c>
      <c r="AD416">
        <f t="shared" si="270"/>
        <v>0.80463353488839284</v>
      </c>
      <c r="AE416">
        <f t="shared" si="271"/>
        <v>20.042525813657981</v>
      </c>
      <c r="AF416">
        <f t="shared" si="272"/>
        <v>1.2282542522413507E-2</v>
      </c>
      <c r="AG416">
        <f t="shared" si="235"/>
        <v>6054.7080344408078</v>
      </c>
      <c r="AH416">
        <f t="shared" si="236"/>
        <v>28170.39549071803</v>
      </c>
      <c r="AI416">
        <f t="shared" si="237"/>
        <v>6054.7080344408078</v>
      </c>
      <c r="AK416" t="b">
        <f t="shared" si="273"/>
        <v>1</v>
      </c>
      <c r="AL416" t="b">
        <f t="shared" si="274"/>
        <v>1</v>
      </c>
      <c r="AM416">
        <f t="shared" si="275"/>
        <v>6054.7080344408087</v>
      </c>
      <c r="AN416" t="b">
        <f t="shared" si="276"/>
        <v>1</v>
      </c>
      <c r="AO416">
        <f t="shared" si="277"/>
        <v>13.331940124168201</v>
      </c>
      <c r="AP416">
        <f>SUM(AO417:$AO$532)</f>
        <v>1842.532881901815</v>
      </c>
      <c r="AQ416" t="b">
        <f t="shared" si="238"/>
        <v>1</v>
      </c>
      <c r="AR416" t="b">
        <f t="shared" si="278"/>
        <v>1</v>
      </c>
      <c r="AS416" t="b">
        <f t="shared" si="279"/>
        <v>1</v>
      </c>
      <c r="AT416" t="b">
        <f t="shared" si="281"/>
        <v>1</v>
      </c>
      <c r="AU416">
        <f t="shared" si="239"/>
        <v>28170.39549071803</v>
      </c>
      <c r="AV416" t="b">
        <f t="shared" si="240"/>
        <v>1</v>
      </c>
      <c r="AW416" t="b">
        <f t="shared" si="241"/>
        <v>1</v>
      </c>
      <c r="AX416" t="b">
        <f t="shared" si="280"/>
        <v>1</v>
      </c>
    </row>
    <row r="417" spans="1:50" x14ac:dyDescent="0.35">
      <c r="A417">
        <v>365</v>
      </c>
      <c r="B417">
        <f t="shared" si="242"/>
        <v>30</v>
      </c>
      <c r="C417">
        <f t="shared" si="243"/>
        <v>60</v>
      </c>
      <c r="D417">
        <f t="shared" si="244"/>
        <v>3.6573985197480008E-3</v>
      </c>
      <c r="E417">
        <f t="shared" si="245"/>
        <v>3.0529531742962135E-4</v>
      </c>
      <c r="F417">
        <f t="shared" si="246"/>
        <v>0.04</v>
      </c>
      <c r="G417">
        <f t="shared" si="247"/>
        <v>3.3960531989175591E-3</v>
      </c>
      <c r="H417">
        <f t="shared" si="248"/>
        <v>0.02</v>
      </c>
      <c r="I417">
        <f t="shared" si="249"/>
        <v>2.4573418939788487</v>
      </c>
      <c r="J417">
        <f t="shared" si="250"/>
        <v>6.5617609519445541E-5</v>
      </c>
      <c r="K417">
        <f t="shared" si="251"/>
        <v>7.2969628983619763E-4</v>
      </c>
      <c r="L417">
        <f t="shared" si="252"/>
        <v>0</v>
      </c>
      <c r="M417">
        <f t="shared" si="253"/>
        <v>0.21413628109496372</v>
      </c>
      <c r="N417">
        <f t="shared" si="254"/>
        <v>116.62</v>
      </c>
      <c r="O417">
        <f t="shared" si="255"/>
        <v>2.3324000000000003</v>
      </c>
      <c r="P417">
        <f t="shared" si="256"/>
        <v>12.286709469894245</v>
      </c>
      <c r="Q417">
        <f t="shared" si="257"/>
        <v>614.33547349471223</v>
      </c>
      <c r="R417">
        <f t="shared" si="258"/>
        <v>25.065322608237523</v>
      </c>
      <c r="S417">
        <f t="shared" si="259"/>
        <v>0.50130645216475045</v>
      </c>
      <c r="T417">
        <f t="shared" si="260"/>
        <v>2.640802063596178</v>
      </c>
      <c r="U417">
        <f t="shared" si="261"/>
        <v>65.617609519445537</v>
      </c>
      <c r="V417">
        <f t="shared" si="262"/>
        <v>4.0311225213719715E-2</v>
      </c>
      <c r="W417">
        <f t="shared" si="263"/>
        <v>-43.734706652182666</v>
      </c>
      <c r="X417">
        <f t="shared" si="264"/>
        <v>43.654290455281952</v>
      </c>
      <c r="Y417">
        <f t="shared" si="265"/>
        <v>0.99673694261856227</v>
      </c>
      <c r="Z417">
        <f t="shared" si="266"/>
        <v>0.30332108186461809</v>
      </c>
      <c r="AA417">
        <f t="shared" si="267"/>
        <v>-13.241266608928392</v>
      </c>
      <c r="AB417">
        <f t="shared" si="268"/>
        <v>7.6277304931054219</v>
      </c>
      <c r="AC417">
        <f t="shared" si="269"/>
        <v>0.15255460986210845</v>
      </c>
      <c r="AD417">
        <f t="shared" si="270"/>
        <v>0.80101093892030872</v>
      </c>
      <c r="AE417">
        <f t="shared" si="271"/>
        <v>19.903204308808284</v>
      </c>
      <c r="AF417">
        <f t="shared" si="272"/>
        <v>1.2227244443113735E-2</v>
      </c>
      <c r="AG417">
        <f t="shared" si="235"/>
        <v>6030.8752825474749</v>
      </c>
      <c r="AH417">
        <f t="shared" si="236"/>
        <v>28163.724763077131</v>
      </c>
      <c r="AI417">
        <f t="shared" si="237"/>
        <v>6030.8752825474749</v>
      </c>
      <c r="AK417" t="b">
        <f t="shared" si="273"/>
        <v>1</v>
      </c>
      <c r="AL417" t="b">
        <f t="shared" si="274"/>
        <v>1</v>
      </c>
      <c r="AM417">
        <f t="shared" si="275"/>
        <v>6030.8752825474739</v>
      </c>
      <c r="AN417" t="b">
        <f t="shared" si="276"/>
        <v>1</v>
      </c>
      <c r="AO417">
        <f t="shared" si="277"/>
        <v>13.241266608928392</v>
      </c>
      <c r="AP417">
        <f>SUM(AO418:$AO$532)</f>
        <v>1829.2916152928869</v>
      </c>
      <c r="AQ417" t="b">
        <f t="shared" si="238"/>
        <v>1</v>
      </c>
      <c r="AR417" t="b">
        <f t="shared" si="278"/>
        <v>1</v>
      </c>
      <c r="AS417" t="b">
        <f t="shared" si="279"/>
        <v>1</v>
      </c>
      <c r="AT417" t="b">
        <f t="shared" si="281"/>
        <v>1</v>
      </c>
      <c r="AU417">
        <f t="shared" si="239"/>
        <v>28163.724763077131</v>
      </c>
      <c r="AV417" t="b">
        <f t="shared" si="240"/>
        <v>1</v>
      </c>
      <c r="AW417" t="b">
        <f t="shared" si="241"/>
        <v>1</v>
      </c>
      <c r="AX417" t="b">
        <f t="shared" si="280"/>
        <v>1</v>
      </c>
    </row>
    <row r="418" spans="1:50" x14ac:dyDescent="0.35">
      <c r="A418">
        <v>366</v>
      </c>
      <c r="B418">
        <f t="shared" si="242"/>
        <v>30</v>
      </c>
      <c r="C418">
        <f t="shared" si="243"/>
        <v>60</v>
      </c>
      <c r="D418">
        <f t="shared" si="244"/>
        <v>3.6573985197480008E-3</v>
      </c>
      <c r="E418">
        <f t="shared" si="245"/>
        <v>3.0529531742962135E-4</v>
      </c>
      <c r="F418">
        <f t="shared" si="246"/>
        <v>0.04</v>
      </c>
      <c r="G418">
        <f t="shared" si="247"/>
        <v>3.3960531989175591E-3</v>
      </c>
      <c r="H418">
        <f t="shared" si="248"/>
        <v>0.02</v>
      </c>
      <c r="I418">
        <f t="shared" si="249"/>
        <v>2.4634023620121841</v>
      </c>
      <c r="J418">
        <f t="shared" si="250"/>
        <v>6.5374803910085569E-5</v>
      </c>
      <c r="K418">
        <f t="shared" si="251"/>
        <v>7.2699618610491375E-4</v>
      </c>
      <c r="L418">
        <f t="shared" si="252"/>
        <v>0</v>
      </c>
      <c r="M418">
        <f t="shared" si="253"/>
        <v>0.21334391010494871</v>
      </c>
      <c r="N418">
        <f t="shared" si="254"/>
        <v>116.62</v>
      </c>
      <c r="O418">
        <f t="shared" si="255"/>
        <v>2.3324000000000003</v>
      </c>
      <c r="P418">
        <f t="shared" si="256"/>
        <v>12.31701181006092</v>
      </c>
      <c r="Q418">
        <f t="shared" si="257"/>
        <v>615.85059050304608</v>
      </c>
      <c r="R418">
        <f t="shared" si="258"/>
        <v>24.972573101294671</v>
      </c>
      <c r="S418">
        <f t="shared" si="259"/>
        <v>0.49945146202589341</v>
      </c>
      <c r="T418">
        <f t="shared" si="260"/>
        <v>2.6375191032091929</v>
      </c>
      <c r="U418">
        <f t="shared" si="261"/>
        <v>65.374803910085575</v>
      </c>
      <c r="V418">
        <f t="shared" si="262"/>
        <v>4.0261111592047046E-2</v>
      </c>
      <c r="W418">
        <f t="shared" si="263"/>
        <v>-43.579462485618038</v>
      </c>
      <c r="X418">
        <f t="shared" si="264"/>
        <v>43.499343853712958</v>
      </c>
      <c r="Y418">
        <f t="shared" si="265"/>
        <v>0.99673694261856227</v>
      </c>
      <c r="Z418">
        <f t="shared" si="266"/>
        <v>0.30233132776949412</v>
      </c>
      <c r="AA418">
        <f t="shared" si="267"/>
        <v>-13.151214384394823</v>
      </c>
      <c r="AB418">
        <f t="shared" si="268"/>
        <v>7.5747078900279607</v>
      </c>
      <c r="AC418">
        <f t="shared" si="269"/>
        <v>0.15149415780055922</v>
      </c>
      <c r="AD418">
        <f t="shared" si="270"/>
        <v>0.79740465249064074</v>
      </c>
      <c r="AE418">
        <f t="shared" si="271"/>
        <v>19.764851268806488</v>
      </c>
      <c r="AF418">
        <f t="shared" si="272"/>
        <v>1.2172195325099354E-2</v>
      </c>
      <c r="AG418">
        <f t="shared" si="235"/>
        <v>6007.1194550277178</v>
      </c>
      <c r="AH418">
        <f t="shared" si="236"/>
        <v>28156.976461492053</v>
      </c>
      <c r="AI418">
        <f t="shared" si="237"/>
        <v>6007.1194550277178</v>
      </c>
      <c r="AK418" t="b">
        <f t="shared" si="273"/>
        <v>1</v>
      </c>
      <c r="AL418" t="b">
        <f t="shared" si="274"/>
        <v>1</v>
      </c>
      <c r="AM418">
        <f t="shared" si="275"/>
        <v>6007.1194550277178</v>
      </c>
      <c r="AN418" t="b">
        <f t="shared" si="276"/>
        <v>1</v>
      </c>
      <c r="AO418">
        <f t="shared" si="277"/>
        <v>13.151214384394823</v>
      </c>
      <c r="AP418">
        <f>SUM(AO419:$AO$532)</f>
        <v>1816.1404009084922</v>
      </c>
      <c r="AQ418" t="b">
        <f t="shared" si="238"/>
        <v>1</v>
      </c>
      <c r="AR418" t="b">
        <f t="shared" si="278"/>
        <v>1</v>
      </c>
      <c r="AS418" t="b">
        <f t="shared" si="279"/>
        <v>1</v>
      </c>
      <c r="AT418" t="b">
        <f t="shared" si="281"/>
        <v>1</v>
      </c>
      <c r="AU418">
        <f t="shared" si="239"/>
        <v>28156.976461492053</v>
      </c>
      <c r="AV418" t="b">
        <f t="shared" si="240"/>
        <v>1</v>
      </c>
      <c r="AW418" t="b">
        <f t="shared" si="241"/>
        <v>1</v>
      </c>
      <c r="AX418" t="b">
        <f t="shared" si="280"/>
        <v>1</v>
      </c>
    </row>
    <row r="419" spans="1:50" x14ac:dyDescent="0.35">
      <c r="A419">
        <v>367</v>
      </c>
      <c r="B419">
        <f t="shared" si="242"/>
        <v>30</v>
      </c>
      <c r="C419">
        <f t="shared" si="243"/>
        <v>60</v>
      </c>
      <c r="D419">
        <f t="shared" si="244"/>
        <v>3.6573985197480008E-3</v>
      </c>
      <c r="E419">
        <f t="shared" si="245"/>
        <v>3.0529531742962135E-4</v>
      </c>
      <c r="F419">
        <f t="shared" si="246"/>
        <v>0.04</v>
      </c>
      <c r="G419">
        <f t="shared" si="247"/>
        <v>3.3960531989175591E-3</v>
      </c>
      <c r="H419">
        <f t="shared" si="248"/>
        <v>0.02</v>
      </c>
      <c r="I419">
        <f t="shared" si="249"/>
        <v>2.4694777767946365</v>
      </c>
      <c r="J419">
        <f t="shared" si="250"/>
        <v>6.5132896757166922E-5</v>
      </c>
      <c r="K419">
        <f t="shared" si="251"/>
        <v>7.2430607359910432E-4</v>
      </c>
      <c r="L419">
        <f t="shared" si="252"/>
        <v>0</v>
      </c>
      <c r="M419">
        <f t="shared" si="253"/>
        <v>0.21255447113459244</v>
      </c>
      <c r="N419">
        <f t="shared" si="254"/>
        <v>116.62</v>
      </c>
      <c r="O419">
        <f t="shared" si="255"/>
        <v>2.3324000000000003</v>
      </c>
      <c r="P419">
        <f t="shared" si="256"/>
        <v>12.347388883973183</v>
      </c>
      <c r="Q419">
        <f t="shared" si="257"/>
        <v>617.36944419865915</v>
      </c>
      <c r="R419">
        <f t="shared" si="258"/>
        <v>24.88016679643912</v>
      </c>
      <c r="S419">
        <f t="shared" si="259"/>
        <v>0.49760333592878242</v>
      </c>
      <c r="T419">
        <f t="shared" si="260"/>
        <v>2.6342402240932179</v>
      </c>
      <c r="U419">
        <f t="shared" si="261"/>
        <v>65.132896757166918</v>
      </c>
      <c r="V419">
        <f t="shared" si="262"/>
        <v>4.021106027002079E-2</v>
      </c>
      <c r="W419">
        <f t="shared" si="263"/>
        <v>-43.424784581019814</v>
      </c>
      <c r="X419">
        <f t="shared" si="264"/>
        <v>43.344962413027162</v>
      </c>
      <c r="Y419">
        <f t="shared" si="265"/>
        <v>0.99673694261856227</v>
      </c>
      <c r="Z419">
        <f t="shared" si="266"/>
        <v>0.301344803298776</v>
      </c>
      <c r="AA419">
        <f t="shared" si="267"/>
        <v>-13.061779172346508</v>
      </c>
      <c r="AB419">
        <f t="shared" si="268"/>
        <v>7.5220538626939204</v>
      </c>
      <c r="AC419">
        <f t="shared" si="269"/>
        <v>0.1504410772538784</v>
      </c>
      <c r="AD419">
        <f t="shared" si="270"/>
        <v>0.79381460217109434</v>
      </c>
      <c r="AE419">
        <f t="shared" si="271"/>
        <v>19.627459961567951</v>
      </c>
      <c r="AF419">
        <f t="shared" si="272"/>
        <v>1.2117394047504641E-2</v>
      </c>
      <c r="AG419">
        <f t="shared" si="235"/>
        <v>5983.4402385510357</v>
      </c>
      <c r="AH419">
        <f t="shared" si="236"/>
        <v>28150.149966792458</v>
      </c>
      <c r="AI419">
        <f t="shared" si="237"/>
        <v>5983.4402385510357</v>
      </c>
      <c r="AK419" t="b">
        <f t="shared" si="273"/>
        <v>1</v>
      </c>
      <c r="AL419" t="b">
        <f t="shared" si="274"/>
        <v>1</v>
      </c>
      <c r="AM419">
        <f t="shared" si="275"/>
        <v>5983.4402385510357</v>
      </c>
      <c r="AN419" t="b">
        <f t="shared" si="276"/>
        <v>1</v>
      </c>
      <c r="AO419">
        <f t="shared" si="277"/>
        <v>13.061779172346508</v>
      </c>
      <c r="AP419">
        <f>SUM(AO420:$AO$532)</f>
        <v>1803.0786217361456</v>
      </c>
      <c r="AQ419" t="b">
        <f t="shared" si="238"/>
        <v>1</v>
      </c>
      <c r="AR419" t="b">
        <f t="shared" si="278"/>
        <v>1</v>
      </c>
      <c r="AS419" t="b">
        <f t="shared" si="279"/>
        <v>1</v>
      </c>
      <c r="AT419" t="b">
        <f t="shared" si="281"/>
        <v>1</v>
      </c>
      <c r="AU419">
        <f t="shared" si="239"/>
        <v>28150.149966792455</v>
      </c>
      <c r="AV419" t="b">
        <f t="shared" si="240"/>
        <v>1</v>
      </c>
      <c r="AW419" t="b">
        <f t="shared" si="241"/>
        <v>1</v>
      </c>
      <c r="AX419" t="b">
        <f t="shared" si="280"/>
        <v>1</v>
      </c>
    </row>
    <row r="420" spans="1:50" x14ac:dyDescent="0.35">
      <c r="A420">
        <v>368</v>
      </c>
      <c r="B420">
        <f t="shared" si="242"/>
        <v>30</v>
      </c>
      <c r="C420">
        <f t="shared" si="243"/>
        <v>60</v>
      </c>
      <c r="D420">
        <f t="shared" si="244"/>
        <v>3.6573985197480008E-3</v>
      </c>
      <c r="E420">
        <f t="shared" si="245"/>
        <v>3.0529531742962135E-4</v>
      </c>
      <c r="F420">
        <f t="shared" si="246"/>
        <v>0.04</v>
      </c>
      <c r="G420">
        <f t="shared" si="247"/>
        <v>3.3960531989175591E-3</v>
      </c>
      <c r="H420">
        <f t="shared" si="248"/>
        <v>0.02</v>
      </c>
      <c r="I420">
        <f t="shared" si="249"/>
        <v>2.4755681751889203</v>
      </c>
      <c r="J420">
        <f t="shared" si="250"/>
        <v>6.4891884736120682E-5</v>
      </c>
      <c r="K420">
        <f t="shared" si="251"/>
        <v>7.216259153481207E-4</v>
      </c>
      <c r="L420">
        <f t="shared" si="252"/>
        <v>0</v>
      </c>
      <c r="M420">
        <f t="shared" si="253"/>
        <v>0.21176795333450818</v>
      </c>
      <c r="N420">
        <f t="shared" si="254"/>
        <v>116.62</v>
      </c>
      <c r="O420">
        <f t="shared" si="255"/>
        <v>2.3324000000000003</v>
      </c>
      <c r="P420">
        <f t="shared" si="256"/>
        <v>12.377840875944601</v>
      </c>
      <c r="Q420">
        <f t="shared" si="257"/>
        <v>618.89204379723003</v>
      </c>
      <c r="R420">
        <f t="shared" si="258"/>
        <v>24.788102423716172</v>
      </c>
      <c r="S420">
        <f t="shared" si="259"/>
        <v>0.49576204847432342</v>
      </c>
      <c r="T420">
        <f t="shared" si="260"/>
        <v>2.6309654211745452</v>
      </c>
      <c r="U420">
        <f t="shared" si="261"/>
        <v>64.891884736120687</v>
      </c>
      <c r="V420">
        <f t="shared" si="262"/>
        <v>4.0161071170192006E-2</v>
      </c>
      <c r="W420">
        <f t="shared" si="263"/>
        <v>-43.270670853223571</v>
      </c>
      <c r="X420">
        <f t="shared" si="264"/>
        <v>43.191144052134433</v>
      </c>
      <c r="Y420">
        <f t="shared" si="265"/>
        <v>0.99673694261856227</v>
      </c>
      <c r="Z420">
        <f t="shared" si="266"/>
        <v>0.30036149791401401</v>
      </c>
      <c r="AA420">
        <f t="shared" si="267"/>
        <v>-12.972956724119054</v>
      </c>
      <c r="AB420">
        <f t="shared" si="268"/>
        <v>7.4697658490246628</v>
      </c>
      <c r="AC420">
        <f t="shared" si="269"/>
        <v>0.14939531698049324</v>
      </c>
      <c r="AD420">
        <f t="shared" si="270"/>
        <v>0.79024071486396119</v>
      </c>
      <c r="AE420">
        <f t="shared" si="271"/>
        <v>19.49102370180475</v>
      </c>
      <c r="AF420">
        <f t="shared" si="272"/>
        <v>1.2062839494510194E-2</v>
      </c>
      <c r="AG420">
        <f t="shared" si="235"/>
        <v>5959.8373208422554</v>
      </c>
      <c r="AH420">
        <f t="shared" si="236"/>
        <v>28143.244655286013</v>
      </c>
      <c r="AI420">
        <f t="shared" si="237"/>
        <v>5959.8373208422554</v>
      </c>
      <c r="AK420" t="b">
        <f t="shared" si="273"/>
        <v>1</v>
      </c>
      <c r="AL420" t="b">
        <f t="shared" si="274"/>
        <v>1</v>
      </c>
      <c r="AM420">
        <f t="shared" si="275"/>
        <v>5959.8373208422545</v>
      </c>
      <c r="AN420" t="b">
        <f t="shared" si="276"/>
        <v>1</v>
      </c>
      <c r="AO420">
        <f t="shared" si="277"/>
        <v>12.972956724119054</v>
      </c>
      <c r="AP420">
        <f>SUM(AO421:$AO$532)</f>
        <v>1790.1056650120263</v>
      </c>
      <c r="AQ420" t="b">
        <f t="shared" si="238"/>
        <v>1</v>
      </c>
      <c r="AR420" t="b">
        <f t="shared" si="278"/>
        <v>1</v>
      </c>
      <c r="AS420" t="b">
        <f t="shared" si="279"/>
        <v>1</v>
      </c>
      <c r="AT420" t="b">
        <f t="shared" si="281"/>
        <v>1</v>
      </c>
      <c r="AU420">
        <f t="shared" si="239"/>
        <v>28143.244655286016</v>
      </c>
      <c r="AV420" t="b">
        <f t="shared" si="240"/>
        <v>1</v>
      </c>
      <c r="AW420" t="b">
        <f t="shared" si="241"/>
        <v>1</v>
      </c>
      <c r="AX420" t="b">
        <f t="shared" si="280"/>
        <v>1</v>
      </c>
    </row>
    <row r="421" spans="1:50" x14ac:dyDescent="0.35">
      <c r="A421">
        <v>369</v>
      </c>
      <c r="B421">
        <f t="shared" si="242"/>
        <v>30</v>
      </c>
      <c r="C421">
        <f t="shared" si="243"/>
        <v>60</v>
      </c>
      <c r="D421">
        <f t="shared" si="244"/>
        <v>3.6573985197480008E-3</v>
      </c>
      <c r="E421">
        <f t="shared" si="245"/>
        <v>3.0529531742962135E-4</v>
      </c>
      <c r="F421">
        <f t="shared" si="246"/>
        <v>0.04</v>
      </c>
      <c r="G421">
        <f t="shared" si="247"/>
        <v>3.3960531989175591E-3</v>
      </c>
      <c r="H421">
        <f t="shared" si="248"/>
        <v>0.02</v>
      </c>
      <c r="I421">
        <f t="shared" si="249"/>
        <v>2.4816735941486661</v>
      </c>
      <c r="J421">
        <f t="shared" si="250"/>
        <v>6.465176453467991E-5</v>
      </c>
      <c r="K421">
        <f t="shared" si="251"/>
        <v>7.1895567451811721E-4</v>
      </c>
      <c r="L421">
        <f t="shared" si="252"/>
        <v>0</v>
      </c>
      <c r="M421">
        <f t="shared" si="253"/>
        <v>0.21098434589545537</v>
      </c>
      <c r="N421">
        <f t="shared" si="254"/>
        <v>116.62</v>
      </c>
      <c r="O421">
        <f t="shared" si="255"/>
        <v>2.3324000000000003</v>
      </c>
      <c r="P421">
        <f t="shared" si="256"/>
        <v>12.408367970743331</v>
      </c>
      <c r="Q421">
        <f t="shared" si="257"/>
        <v>620.41839853716647</v>
      </c>
      <c r="R421">
        <f t="shared" si="258"/>
        <v>24.696378717870346</v>
      </c>
      <c r="S421">
        <f t="shared" si="259"/>
        <v>0.49392757435740692</v>
      </c>
      <c r="T421">
        <f t="shared" si="260"/>
        <v>2.6276946893857795</v>
      </c>
      <c r="U421">
        <f t="shared" si="261"/>
        <v>64.651764534679913</v>
      </c>
      <c r="V421">
        <f t="shared" si="262"/>
        <v>4.0111144215208082E-2</v>
      </c>
      <c r="W421">
        <f t="shared" si="263"/>
        <v>-43.117119224767968</v>
      </c>
      <c r="X421">
        <f t="shared" si="264"/>
        <v>43.037886697632715</v>
      </c>
      <c r="Y421">
        <f t="shared" si="265"/>
        <v>0.99673694261856227</v>
      </c>
      <c r="Z421">
        <f t="shared" si="266"/>
        <v>0.29938140111114597</v>
      </c>
      <c r="AA421">
        <f t="shared" si="267"/>
        <v>-12.884742820400032</v>
      </c>
      <c r="AB421">
        <f t="shared" si="268"/>
        <v>7.4178413047513141</v>
      </c>
      <c r="AC421">
        <f t="shared" si="269"/>
        <v>0.14835682609502629</v>
      </c>
      <c r="AD421">
        <f t="shared" si="270"/>
        <v>0.78668291780063215</v>
      </c>
      <c r="AE421">
        <f t="shared" si="271"/>
        <v>19.35553585070037</v>
      </c>
      <c r="AF421">
        <f t="shared" si="272"/>
        <v>1.2008530555320232E-2</v>
      </c>
      <c r="AG421">
        <f t="shared" si="235"/>
        <v>5936.3103906772985</v>
      </c>
      <c r="AH421">
        <f t="shared" si="236"/>
        <v>28136.259898726294</v>
      </c>
      <c r="AI421">
        <f t="shared" si="237"/>
        <v>5936.3103906772985</v>
      </c>
      <c r="AK421" t="b">
        <f t="shared" si="273"/>
        <v>1</v>
      </c>
      <c r="AL421" t="b">
        <f t="shared" si="274"/>
        <v>1</v>
      </c>
      <c r="AM421">
        <f t="shared" si="275"/>
        <v>5936.3103906772976</v>
      </c>
      <c r="AN421" t="b">
        <f t="shared" si="276"/>
        <v>1</v>
      </c>
      <c r="AO421">
        <f t="shared" si="277"/>
        <v>12.884742820400032</v>
      </c>
      <c r="AP421">
        <f>SUM(AO422:$AO$532)</f>
        <v>1777.2209221916264</v>
      </c>
      <c r="AQ421" t="b">
        <f t="shared" si="238"/>
        <v>1</v>
      </c>
      <c r="AR421" t="b">
        <f t="shared" si="278"/>
        <v>1</v>
      </c>
      <c r="AS421" t="b">
        <f t="shared" si="279"/>
        <v>1</v>
      </c>
      <c r="AT421" t="b">
        <f t="shared" si="281"/>
        <v>1</v>
      </c>
      <c r="AU421">
        <f t="shared" si="239"/>
        <v>28136.259898726294</v>
      </c>
      <c r="AV421" t="b">
        <f t="shared" si="240"/>
        <v>1</v>
      </c>
      <c r="AW421" t="b">
        <f t="shared" si="241"/>
        <v>1</v>
      </c>
      <c r="AX421" t="b">
        <f t="shared" si="280"/>
        <v>1</v>
      </c>
    </row>
    <row r="422" spans="1:50" x14ac:dyDescent="0.35">
      <c r="A422">
        <v>370</v>
      </c>
      <c r="B422">
        <f t="shared" si="242"/>
        <v>30</v>
      </c>
      <c r="C422">
        <f t="shared" si="243"/>
        <v>60</v>
      </c>
      <c r="D422">
        <f t="shared" si="244"/>
        <v>3.6573985197480008E-3</v>
      </c>
      <c r="E422">
        <f t="shared" si="245"/>
        <v>3.0529531742962135E-4</v>
      </c>
      <c r="F422">
        <f t="shared" si="246"/>
        <v>0.04</v>
      </c>
      <c r="G422">
        <f t="shared" si="247"/>
        <v>3.3960531989175591E-3</v>
      </c>
      <c r="H422">
        <f t="shared" si="248"/>
        <v>0.02</v>
      </c>
      <c r="I422">
        <f t="shared" si="249"/>
        <v>2.4877940707186386</v>
      </c>
      <c r="J422">
        <f t="shared" si="250"/>
        <v>6.4412532852834074E-5</v>
      </c>
      <c r="K422">
        <f t="shared" si="251"/>
        <v>7.1629531441154469E-4</v>
      </c>
      <c r="L422">
        <f t="shared" si="252"/>
        <v>0</v>
      </c>
      <c r="M422">
        <f t="shared" si="253"/>
        <v>0.21020363804819098</v>
      </c>
      <c r="N422">
        <f t="shared" si="254"/>
        <v>116.62</v>
      </c>
      <c r="O422">
        <f t="shared" si="255"/>
        <v>2.3324000000000003</v>
      </c>
      <c r="P422">
        <f t="shared" si="256"/>
        <v>12.438970353593193</v>
      </c>
      <c r="Q422">
        <f t="shared" si="257"/>
        <v>621.94851767965963</v>
      </c>
      <c r="R422">
        <f t="shared" si="258"/>
        <v>24.604994418328005</v>
      </c>
      <c r="S422">
        <f t="shared" si="259"/>
        <v>0.4920998883665601</v>
      </c>
      <c r="T422">
        <f t="shared" si="260"/>
        <v>2.6244280236658208</v>
      </c>
      <c r="U422">
        <f t="shared" si="261"/>
        <v>64.412532852834076</v>
      </c>
      <c r="V422">
        <f t="shared" si="262"/>
        <v>4.0061279327812532E-2</v>
      </c>
      <c r="W422">
        <f t="shared" si="263"/>
        <v>-42.964127625866269</v>
      </c>
      <c r="X422">
        <f t="shared" si="264"/>
        <v>42.885188283779556</v>
      </c>
      <c r="Y422">
        <f t="shared" si="265"/>
        <v>0.99673694261856227</v>
      </c>
      <c r="Z422">
        <f t="shared" si="266"/>
        <v>0.29840450242038513</v>
      </c>
      <c r="AA422">
        <f t="shared" si="267"/>
        <v>-12.797133271025771</v>
      </c>
      <c r="AB422">
        <f t="shared" si="268"/>
        <v>7.3662777032909643</v>
      </c>
      <c r="AC422">
        <f t="shared" si="269"/>
        <v>0.14732555406581929</v>
      </c>
      <c r="AD422">
        <f t="shared" si="270"/>
        <v>0.78314113854011402</v>
      </c>
      <c r="AE422">
        <f t="shared" si="271"/>
        <v>19.220989815586663</v>
      </c>
      <c r="AF422">
        <f t="shared" si="272"/>
        <v>1.1954466124139959E-2</v>
      </c>
      <c r="AG422">
        <f t="shared" si="235"/>
        <v>5912.8591378789597</v>
      </c>
      <c r="AH422">
        <f t="shared" si="236"/>
        <v>28129.195064280411</v>
      </c>
      <c r="AI422">
        <f t="shared" si="237"/>
        <v>5912.8591378789597</v>
      </c>
      <c r="AK422" t="b">
        <f t="shared" si="273"/>
        <v>1</v>
      </c>
      <c r="AL422" t="b">
        <f t="shared" si="274"/>
        <v>1</v>
      </c>
      <c r="AM422">
        <f t="shared" si="275"/>
        <v>5912.8591378789588</v>
      </c>
      <c r="AN422" t="b">
        <f t="shared" si="276"/>
        <v>1</v>
      </c>
      <c r="AO422">
        <f t="shared" si="277"/>
        <v>12.797133271025771</v>
      </c>
      <c r="AP422">
        <f>SUM(AO423:$AO$532)</f>
        <v>1764.4237889206006</v>
      </c>
      <c r="AQ422" t="b">
        <f t="shared" si="238"/>
        <v>1</v>
      </c>
      <c r="AR422" t="b">
        <f t="shared" si="278"/>
        <v>1</v>
      </c>
      <c r="AS422" t="b">
        <f t="shared" si="279"/>
        <v>1</v>
      </c>
      <c r="AT422" t="b">
        <f t="shared" si="281"/>
        <v>1</v>
      </c>
      <c r="AU422">
        <f t="shared" si="239"/>
        <v>28129.195064280411</v>
      </c>
      <c r="AV422" t="b">
        <f t="shared" si="240"/>
        <v>1</v>
      </c>
      <c r="AW422" t="b">
        <f t="shared" si="241"/>
        <v>1</v>
      </c>
      <c r="AX422" t="b">
        <f t="shared" si="280"/>
        <v>1</v>
      </c>
    </row>
    <row r="423" spans="1:50" x14ac:dyDescent="0.35">
      <c r="A423">
        <v>371</v>
      </c>
      <c r="B423">
        <f t="shared" si="242"/>
        <v>30</v>
      </c>
      <c r="C423">
        <f t="shared" si="243"/>
        <v>60</v>
      </c>
      <c r="D423">
        <f t="shared" si="244"/>
        <v>3.6573985197480008E-3</v>
      </c>
      <c r="E423">
        <f t="shared" si="245"/>
        <v>3.0529531742962135E-4</v>
      </c>
      <c r="F423">
        <f t="shared" si="246"/>
        <v>0.04</v>
      </c>
      <c r="G423">
        <f t="shared" si="247"/>
        <v>3.3960531989175591E-3</v>
      </c>
      <c r="H423">
        <f t="shared" si="248"/>
        <v>0.02</v>
      </c>
      <c r="I423">
        <f t="shared" si="249"/>
        <v>2.4939296420349684</v>
      </c>
      <c r="J423">
        <f t="shared" si="250"/>
        <v>6.4174186402783697E-5</v>
      </c>
      <c r="K423">
        <f t="shared" si="251"/>
        <v>7.1364479846664657E-4</v>
      </c>
      <c r="L423">
        <f t="shared" si="252"/>
        <v>0</v>
      </c>
      <c r="M423">
        <f t="shared" si="253"/>
        <v>0.20942581906332156</v>
      </c>
      <c r="N423">
        <f t="shared" si="254"/>
        <v>116.62</v>
      </c>
      <c r="O423">
        <f t="shared" si="255"/>
        <v>2.3324000000000003</v>
      </c>
      <c r="P423">
        <f t="shared" si="256"/>
        <v>12.469648210174842</v>
      </c>
      <c r="Q423">
        <f t="shared" si="257"/>
        <v>623.48241050874208</v>
      </c>
      <c r="R423">
        <f t="shared" si="258"/>
        <v>24.513948269180034</v>
      </c>
      <c r="S423">
        <f t="shared" si="259"/>
        <v>0.49027896538360066</v>
      </c>
      <c r="T423">
        <f t="shared" si="260"/>
        <v>2.621165418959865</v>
      </c>
      <c r="U423">
        <f t="shared" si="261"/>
        <v>64.174186402783704</v>
      </c>
      <c r="V423">
        <f t="shared" si="262"/>
        <v>4.0011476430844919E-2</v>
      </c>
      <c r="W423">
        <f t="shared" si="263"/>
        <v>-42.81169399437799</v>
      </c>
      <c r="X423">
        <f t="shared" si="264"/>
        <v>42.73304675246375</v>
      </c>
      <c r="Y423">
        <f t="shared" si="265"/>
        <v>0.99673694261856227</v>
      </c>
      <c r="Z423">
        <f t="shared" si="266"/>
        <v>0.29743079140610801</v>
      </c>
      <c r="AA423">
        <f t="shared" si="267"/>
        <v>-12.710123914779507</v>
      </c>
      <c r="AB423">
        <f t="shared" si="268"/>
        <v>7.3150725356237292</v>
      </c>
      <c r="AC423">
        <f t="shared" si="269"/>
        <v>0.14630145071247458</v>
      </c>
      <c r="AD423">
        <f t="shared" si="270"/>
        <v>0.77961530496755527</v>
      </c>
      <c r="AE423">
        <f t="shared" si="271"/>
        <v>19.087379049623053</v>
      </c>
      <c r="AF423">
        <f t="shared" si="272"/>
        <v>1.1900645100153042E-2</v>
      </c>
      <c r="AG423">
        <f t="shared" si="235"/>
        <v>5889.4832533127092</v>
      </c>
      <c r="AH423">
        <f t="shared" si="236"/>
        <v>28122.049514496477</v>
      </c>
      <c r="AI423">
        <f t="shared" si="237"/>
        <v>5889.4832533127092</v>
      </c>
      <c r="AK423" t="b">
        <f t="shared" si="273"/>
        <v>1</v>
      </c>
      <c r="AL423" t="b">
        <f t="shared" si="274"/>
        <v>1</v>
      </c>
      <c r="AM423">
        <f t="shared" si="275"/>
        <v>5889.4832533127092</v>
      </c>
      <c r="AN423" t="b">
        <f t="shared" si="276"/>
        <v>1</v>
      </c>
      <c r="AO423">
        <f t="shared" si="277"/>
        <v>12.710123914779507</v>
      </c>
      <c r="AP423">
        <f>SUM(AO424:$AO$532)</f>
        <v>1751.713665005821</v>
      </c>
      <c r="AQ423" t="b">
        <f t="shared" si="238"/>
        <v>1</v>
      </c>
      <c r="AR423" t="b">
        <f t="shared" si="278"/>
        <v>1</v>
      </c>
      <c r="AS423" t="b">
        <f t="shared" si="279"/>
        <v>1</v>
      </c>
      <c r="AT423" t="b">
        <f t="shared" si="281"/>
        <v>1</v>
      </c>
      <c r="AU423">
        <f t="shared" si="239"/>
        <v>28122.049514496481</v>
      </c>
      <c r="AV423" t="b">
        <f t="shared" si="240"/>
        <v>1</v>
      </c>
      <c r="AW423" t="b">
        <f t="shared" si="241"/>
        <v>1</v>
      </c>
      <c r="AX423" t="b">
        <f t="shared" si="280"/>
        <v>1</v>
      </c>
    </row>
    <row r="424" spans="1:50" x14ac:dyDescent="0.35">
      <c r="A424">
        <v>372</v>
      </c>
      <c r="B424">
        <f t="shared" si="242"/>
        <v>30</v>
      </c>
      <c r="C424">
        <f t="shared" si="243"/>
        <v>60</v>
      </c>
      <c r="D424">
        <f t="shared" si="244"/>
        <v>3.6573985197480008E-3</v>
      </c>
      <c r="E424">
        <f t="shared" si="245"/>
        <v>3.0529531742962135E-4</v>
      </c>
      <c r="F424">
        <f t="shared" si="246"/>
        <v>0.04</v>
      </c>
      <c r="G424">
        <f t="shared" si="247"/>
        <v>3.3960531989175591E-3</v>
      </c>
      <c r="H424">
        <f t="shared" si="248"/>
        <v>0.02</v>
      </c>
      <c r="I424">
        <f t="shared" si="249"/>
        <v>2.5000803453253715</v>
      </c>
      <c r="J424">
        <f t="shared" si="250"/>
        <v>6.3936721908895204E-5</v>
      </c>
      <c r="K424">
        <f t="shared" si="251"/>
        <v>7.110040902569561E-4</v>
      </c>
      <c r="L424">
        <f t="shared" si="252"/>
        <v>0</v>
      </c>
      <c r="M424">
        <f t="shared" si="253"/>
        <v>0.20865087825115569</v>
      </c>
      <c r="N424">
        <f t="shared" si="254"/>
        <v>116.62</v>
      </c>
      <c r="O424">
        <f t="shared" si="255"/>
        <v>2.3324000000000003</v>
      </c>
      <c r="P424">
        <f t="shared" si="256"/>
        <v>12.500401726626858</v>
      </c>
      <c r="Q424">
        <f t="shared" si="257"/>
        <v>625.0200863313429</v>
      </c>
      <c r="R424">
        <f t="shared" si="258"/>
        <v>24.423239019164562</v>
      </c>
      <c r="S424">
        <f t="shared" si="259"/>
        <v>0.48846478038329127</v>
      </c>
      <c r="T424">
        <f t="shared" si="260"/>
        <v>2.6179068702193886</v>
      </c>
      <c r="U424">
        <f t="shared" si="261"/>
        <v>63.936721908895201</v>
      </c>
      <c r="V424">
        <f t="shared" si="262"/>
        <v>3.9961735447240743E-2</v>
      </c>
      <c r="W424">
        <f t="shared" si="263"/>
        <v>-42.659816275780564</v>
      </c>
      <c r="X424">
        <f t="shared" si="264"/>
        <v>42.581460053177111</v>
      </c>
      <c r="Y424">
        <f t="shared" si="265"/>
        <v>0.99673694261856227</v>
      </c>
      <c r="Z424">
        <f t="shared" si="266"/>
        <v>0.2964602576667435</v>
      </c>
      <c r="AA424">
        <f t="shared" si="267"/>
        <v>-12.623710619191034</v>
      </c>
      <c r="AB424">
        <f t="shared" si="268"/>
        <v>7.264223310170653</v>
      </c>
      <c r="AC424">
        <f t="shared" si="269"/>
        <v>0.14528446620341307</v>
      </c>
      <c r="AD424">
        <f t="shared" si="270"/>
        <v>0.77610534529277797</v>
      </c>
      <c r="AE424">
        <f t="shared" si="271"/>
        <v>18.954697051477996</v>
      </c>
      <c r="AF424">
        <f t="shared" si="272"/>
        <v>1.1847066387499227E-2</v>
      </c>
      <c r="AG424">
        <f t="shared" si="235"/>
        <v>5866.1824288824964</v>
      </c>
      <c r="AH424">
        <f t="shared" si="236"/>
        <v>28114.822607270788</v>
      </c>
      <c r="AI424">
        <f t="shared" si="237"/>
        <v>5866.1824288824964</v>
      </c>
      <c r="AK424" t="b">
        <f t="shared" si="273"/>
        <v>1</v>
      </c>
      <c r="AL424" t="b">
        <f t="shared" si="274"/>
        <v>1</v>
      </c>
      <c r="AM424">
        <f t="shared" si="275"/>
        <v>5866.1824288824964</v>
      </c>
      <c r="AN424" t="b">
        <f t="shared" si="276"/>
        <v>1</v>
      </c>
      <c r="AO424">
        <f t="shared" si="277"/>
        <v>12.623710619191034</v>
      </c>
      <c r="AP424">
        <f>SUM(AO425:$AO$532)</f>
        <v>1739.0899543866303</v>
      </c>
      <c r="AQ424" t="b">
        <f t="shared" si="238"/>
        <v>1</v>
      </c>
      <c r="AR424" t="b">
        <f t="shared" si="278"/>
        <v>1</v>
      </c>
      <c r="AS424" t="b">
        <f t="shared" si="279"/>
        <v>1</v>
      </c>
      <c r="AT424" t="b">
        <f t="shared" si="281"/>
        <v>1</v>
      </c>
      <c r="AU424">
        <f t="shared" si="239"/>
        <v>28114.82260727078</v>
      </c>
      <c r="AV424" t="b">
        <f t="shared" si="240"/>
        <v>1</v>
      </c>
      <c r="AW424" t="b">
        <f t="shared" si="241"/>
        <v>1</v>
      </c>
      <c r="AX424" t="b">
        <f t="shared" si="280"/>
        <v>1</v>
      </c>
    </row>
    <row r="425" spans="1:50" x14ac:dyDescent="0.35">
      <c r="A425">
        <v>373</v>
      </c>
      <c r="B425">
        <f t="shared" si="242"/>
        <v>31</v>
      </c>
      <c r="C425">
        <f t="shared" si="243"/>
        <v>61</v>
      </c>
      <c r="D425">
        <f t="shared" si="244"/>
        <v>4.0074620760444102E-3</v>
      </c>
      <c r="E425">
        <f t="shared" si="245"/>
        <v>3.3457014140891861E-4</v>
      </c>
      <c r="F425">
        <f t="shared" si="246"/>
        <v>0.04</v>
      </c>
      <c r="G425">
        <f t="shared" si="247"/>
        <v>3.3960531989175591E-3</v>
      </c>
      <c r="H425">
        <f t="shared" si="248"/>
        <v>0.02</v>
      </c>
      <c r="I425">
        <f t="shared" si="249"/>
        <v>2.5062462179093781</v>
      </c>
      <c r="J425">
        <f t="shared" si="250"/>
        <v>6.9808353841584213E-5</v>
      </c>
      <c r="K425">
        <f t="shared" si="251"/>
        <v>7.0835240965842056E-4</v>
      </c>
      <c r="L425">
        <f t="shared" si="252"/>
        <v>0</v>
      </c>
      <c r="M425">
        <f t="shared" si="253"/>
        <v>0.20787271748765571</v>
      </c>
      <c r="N425">
        <f t="shared" si="254"/>
        <v>116.62</v>
      </c>
      <c r="O425">
        <f t="shared" si="255"/>
        <v>2.3324000000000003</v>
      </c>
      <c r="P425">
        <f t="shared" si="256"/>
        <v>12.531231089546891</v>
      </c>
      <c r="Q425">
        <f t="shared" si="257"/>
        <v>626.56155447734454</v>
      </c>
      <c r="R425">
        <f t="shared" si="258"/>
        <v>24.332865421649778</v>
      </c>
      <c r="S425">
        <f t="shared" si="259"/>
        <v>0.48665730843299559</v>
      </c>
      <c r="T425">
        <f t="shared" si="260"/>
        <v>2.6146523724021455</v>
      </c>
      <c r="U425">
        <f t="shared" si="261"/>
        <v>69.808353841584207</v>
      </c>
      <c r="V425">
        <f t="shared" si="262"/>
        <v>4.3739230698487515E-2</v>
      </c>
      <c r="W425">
        <f t="shared" si="263"/>
        <v>-48.62053733146805</v>
      </c>
      <c r="X425">
        <f t="shared" si="264"/>
        <v>48.542471051313228</v>
      </c>
      <c r="Y425">
        <f t="shared" si="265"/>
        <v>0.99673694261856227</v>
      </c>
      <c r="Z425">
        <f t="shared" si="266"/>
        <v>0.29549289083466107</v>
      </c>
      <c r="AA425">
        <f t="shared" si="267"/>
        <v>-14.343955099210396</v>
      </c>
      <c r="AB425">
        <f t="shared" si="268"/>
        <v>7.213727552672486</v>
      </c>
      <c r="AC425">
        <f t="shared" si="269"/>
        <v>0.14427455105344975</v>
      </c>
      <c r="AD425">
        <f t="shared" si="270"/>
        <v>0.77261118804881479</v>
      </c>
      <c r="AE425">
        <f t="shared" si="271"/>
        <v>20.627872281058636</v>
      </c>
      <c r="AF425">
        <f t="shared" si="272"/>
        <v>1.2924631721980228E-2</v>
      </c>
      <c r="AG425">
        <f t="shared" si="235"/>
        <v>5836.8443126182519</v>
      </c>
      <c r="AH425">
        <f t="shared" si="236"/>
        <v>28078.933989809731</v>
      </c>
      <c r="AI425">
        <f t="shared" si="237"/>
        <v>5836.8443126182519</v>
      </c>
      <c r="AK425" t="b">
        <f t="shared" si="273"/>
        <v>1</v>
      </c>
      <c r="AL425" t="b">
        <f t="shared" si="274"/>
        <v>1</v>
      </c>
      <c r="AM425">
        <f t="shared" si="275"/>
        <v>5836.8443126182519</v>
      </c>
      <c r="AN425" t="b">
        <f t="shared" si="276"/>
        <v>1</v>
      </c>
      <c r="AO425">
        <f t="shared" si="277"/>
        <v>14.343955099210396</v>
      </c>
      <c r="AP425">
        <f>SUM(AO426:$AO$532)</f>
        <v>1724.7459992874196</v>
      </c>
      <c r="AQ425" t="b">
        <f t="shared" si="238"/>
        <v>1</v>
      </c>
      <c r="AR425" t="b">
        <f t="shared" si="278"/>
        <v>1</v>
      </c>
      <c r="AS425" t="b">
        <f t="shared" si="279"/>
        <v>1</v>
      </c>
      <c r="AT425" t="b">
        <f t="shared" si="281"/>
        <v>1</v>
      </c>
      <c r="AU425">
        <f t="shared" si="239"/>
        <v>28078.933989809728</v>
      </c>
      <c r="AV425" t="b">
        <f t="shared" si="240"/>
        <v>1</v>
      </c>
      <c r="AW425" t="b">
        <f t="shared" si="241"/>
        <v>1</v>
      </c>
      <c r="AX425" t="b">
        <f t="shared" si="280"/>
        <v>1</v>
      </c>
    </row>
    <row r="426" spans="1:50" x14ac:dyDescent="0.35">
      <c r="A426">
        <v>374</v>
      </c>
      <c r="B426">
        <f t="shared" si="242"/>
        <v>31</v>
      </c>
      <c r="C426">
        <f t="shared" si="243"/>
        <v>61</v>
      </c>
      <c r="D426">
        <f t="shared" si="244"/>
        <v>4.0074620760444102E-3</v>
      </c>
      <c r="E426">
        <f t="shared" si="245"/>
        <v>3.3457014140891861E-4</v>
      </c>
      <c r="F426">
        <f t="shared" si="246"/>
        <v>0.04</v>
      </c>
      <c r="G426">
        <f t="shared" si="247"/>
        <v>3.3960531989175591E-3</v>
      </c>
      <c r="H426">
        <f t="shared" si="248"/>
        <v>0.02</v>
      </c>
      <c r="I426">
        <f t="shared" si="249"/>
        <v>2.5124272971985584</v>
      </c>
      <c r="J426">
        <f t="shared" si="250"/>
        <v>6.9548004484901158E-5</v>
      </c>
      <c r="K426">
        <f t="shared" si="251"/>
        <v>7.0571061846852999E-4</v>
      </c>
      <c r="L426">
        <f t="shared" si="252"/>
        <v>0</v>
      </c>
      <c r="M426">
        <f t="shared" si="253"/>
        <v>0.20709745886470229</v>
      </c>
      <c r="N426">
        <f t="shared" si="254"/>
        <v>116.62</v>
      </c>
      <c r="O426">
        <f t="shared" si="255"/>
        <v>2.3324000000000003</v>
      </c>
      <c r="P426">
        <f t="shared" si="256"/>
        <v>12.562136485992792</v>
      </c>
      <c r="Q426">
        <f t="shared" si="257"/>
        <v>628.10682429963958</v>
      </c>
      <c r="R426">
        <f t="shared" si="258"/>
        <v>24.24211631341041</v>
      </c>
      <c r="S426">
        <f t="shared" si="259"/>
        <v>0.48484232626820822</v>
      </c>
      <c r="T426">
        <f t="shared" si="260"/>
        <v>2.6113254487941515</v>
      </c>
      <c r="U426">
        <f t="shared" si="261"/>
        <v>69.548004484901156</v>
      </c>
      <c r="V426">
        <f t="shared" si="262"/>
        <v>4.3683576233388359E-2</v>
      </c>
      <c r="W426">
        <f t="shared" si="263"/>
        <v>-48.445739522786496</v>
      </c>
      <c r="X426">
        <f t="shared" si="264"/>
        <v>48.367964389818184</v>
      </c>
      <c r="Y426">
        <f t="shared" si="265"/>
        <v>0.99673694261856227</v>
      </c>
      <c r="Z426">
        <f t="shared" si="266"/>
        <v>0.29452868057606069</v>
      </c>
      <c r="AA426">
        <f t="shared" si="267"/>
        <v>-14.245752733883041</v>
      </c>
      <c r="AB426">
        <f t="shared" si="268"/>
        <v>7.1633730293997386</v>
      </c>
      <c r="AC426">
        <f t="shared" si="269"/>
        <v>0.14326746058799478</v>
      </c>
      <c r="AD426">
        <f t="shared" si="270"/>
        <v>0.76911023898803099</v>
      </c>
      <c r="AE426">
        <f t="shared" si="271"/>
        <v>20.483881997635887</v>
      </c>
      <c r="AF426">
        <f t="shared" si="272"/>
        <v>1.2866066070863637E-2</v>
      </c>
      <c r="AG426">
        <f t="shared" si="235"/>
        <v>5807.584657657153</v>
      </c>
      <c r="AH426">
        <f t="shared" si="236"/>
        <v>28042.761555327794</v>
      </c>
      <c r="AI426">
        <f t="shared" si="237"/>
        <v>5807.584657657153</v>
      </c>
      <c r="AK426" t="b">
        <f t="shared" si="273"/>
        <v>1</v>
      </c>
      <c r="AL426" t="b">
        <f t="shared" si="274"/>
        <v>1</v>
      </c>
      <c r="AM426">
        <f t="shared" si="275"/>
        <v>5807.5846576571539</v>
      </c>
      <c r="AN426" t="b">
        <f t="shared" si="276"/>
        <v>1</v>
      </c>
      <c r="AO426">
        <f t="shared" si="277"/>
        <v>14.245752733883041</v>
      </c>
      <c r="AP426">
        <f>SUM(AO427:$AO$532)</f>
        <v>1710.5002465535367</v>
      </c>
      <c r="AQ426" t="b">
        <f t="shared" si="238"/>
        <v>1</v>
      </c>
      <c r="AR426" t="b">
        <f t="shared" si="278"/>
        <v>1</v>
      </c>
      <c r="AS426" t="b">
        <f t="shared" si="279"/>
        <v>1</v>
      </c>
      <c r="AT426" t="b">
        <f t="shared" si="281"/>
        <v>1</v>
      </c>
      <c r="AU426">
        <f t="shared" si="239"/>
        <v>28042.761555327797</v>
      </c>
      <c r="AV426" t="b">
        <f t="shared" si="240"/>
        <v>1</v>
      </c>
      <c r="AW426" t="b">
        <f t="shared" si="241"/>
        <v>1</v>
      </c>
      <c r="AX426" t="b">
        <f t="shared" si="280"/>
        <v>1</v>
      </c>
    </row>
    <row r="427" spans="1:50" x14ac:dyDescent="0.35">
      <c r="A427">
        <v>375</v>
      </c>
      <c r="B427">
        <f t="shared" si="242"/>
        <v>31</v>
      </c>
      <c r="C427">
        <f t="shared" si="243"/>
        <v>61</v>
      </c>
      <c r="D427">
        <f t="shared" si="244"/>
        <v>4.0074620760444102E-3</v>
      </c>
      <c r="E427">
        <f t="shared" si="245"/>
        <v>3.3457014140891861E-4</v>
      </c>
      <c r="F427">
        <f t="shared" si="246"/>
        <v>0.04</v>
      </c>
      <c r="G427">
        <f t="shared" si="247"/>
        <v>3.3960531989175591E-3</v>
      </c>
      <c r="H427">
        <f t="shared" si="248"/>
        <v>0.02</v>
      </c>
      <c r="I427">
        <f t="shared" si="249"/>
        <v>2.5186236206967498</v>
      </c>
      <c r="J427">
        <f t="shared" si="250"/>
        <v>6.9288626097791157E-5</v>
      </c>
      <c r="K427">
        <f t="shared" si="251"/>
        <v>7.0307867980486181E-4</v>
      </c>
      <c r="L427">
        <f t="shared" si="252"/>
        <v>0</v>
      </c>
      <c r="M427">
        <f t="shared" si="253"/>
        <v>0.20632509155879963</v>
      </c>
      <c r="N427">
        <f t="shared" si="254"/>
        <v>116.62</v>
      </c>
      <c r="O427">
        <f t="shared" si="255"/>
        <v>2.3324000000000003</v>
      </c>
      <c r="P427">
        <f t="shared" si="256"/>
        <v>12.59311810348375</v>
      </c>
      <c r="Q427">
        <f t="shared" si="257"/>
        <v>629.65590517418741</v>
      </c>
      <c r="R427">
        <f t="shared" si="258"/>
        <v>24.151705652801581</v>
      </c>
      <c r="S427">
        <f t="shared" si="259"/>
        <v>0.48303411305603167</v>
      </c>
      <c r="T427">
        <f t="shared" si="260"/>
        <v>2.6080027584145635</v>
      </c>
      <c r="U427">
        <f t="shared" si="261"/>
        <v>69.288626097791152</v>
      </c>
      <c r="V427">
        <f t="shared" si="262"/>
        <v>4.3627992583880518E-2</v>
      </c>
      <c r="W427">
        <f t="shared" si="263"/>
        <v>-48.271585309044042</v>
      </c>
      <c r="X427">
        <f t="shared" si="264"/>
        <v>48.194100237432579</v>
      </c>
      <c r="Y427">
        <f t="shared" si="265"/>
        <v>0.99673694261856227</v>
      </c>
      <c r="Z427">
        <f t="shared" si="266"/>
        <v>0.29356761659086184</v>
      </c>
      <c r="AA427">
        <f t="shared" si="267"/>
        <v>-14.14822714044417</v>
      </c>
      <c r="AB427">
        <f t="shared" si="268"/>
        <v>7.1133699995810362</v>
      </c>
      <c r="AC427">
        <f t="shared" si="269"/>
        <v>0.14226739999162075</v>
      </c>
      <c r="AD427">
        <f t="shared" si="270"/>
        <v>0.76562515385015661</v>
      </c>
      <c r="AE427">
        <f t="shared" si="271"/>
        <v>20.340896820383936</v>
      </c>
      <c r="AF427">
        <f t="shared" si="272"/>
        <v>1.2807765799493599E-2</v>
      </c>
      <c r="AG427">
        <f t="shared" si="235"/>
        <v>5778.4030783519811</v>
      </c>
      <c r="AH427">
        <f t="shared" si="236"/>
        <v>28006.303230963167</v>
      </c>
      <c r="AI427">
        <f t="shared" si="237"/>
        <v>5778.4030783519811</v>
      </c>
      <c r="AK427" t="b">
        <f t="shared" si="273"/>
        <v>1</v>
      </c>
      <c r="AL427" t="b">
        <f t="shared" si="274"/>
        <v>1</v>
      </c>
      <c r="AM427">
        <f t="shared" si="275"/>
        <v>5778.4030783519802</v>
      </c>
      <c r="AN427" t="b">
        <f t="shared" si="276"/>
        <v>1</v>
      </c>
      <c r="AO427">
        <f t="shared" si="277"/>
        <v>14.14822714044417</v>
      </c>
      <c r="AP427">
        <f>SUM(AO428:$AO$532)</f>
        <v>1696.3520194130924</v>
      </c>
      <c r="AQ427" t="b">
        <f t="shared" si="238"/>
        <v>1</v>
      </c>
      <c r="AR427" t="b">
        <f t="shared" si="278"/>
        <v>1</v>
      </c>
      <c r="AS427" t="b">
        <f t="shared" si="279"/>
        <v>1</v>
      </c>
      <c r="AT427" t="b">
        <f t="shared" si="281"/>
        <v>1</v>
      </c>
      <c r="AU427">
        <f t="shared" si="239"/>
        <v>28006.303230963167</v>
      </c>
      <c r="AV427" t="b">
        <f t="shared" si="240"/>
        <v>1</v>
      </c>
      <c r="AW427" t="b">
        <f t="shared" si="241"/>
        <v>1</v>
      </c>
      <c r="AX427" t="b">
        <f t="shared" si="280"/>
        <v>1</v>
      </c>
    </row>
    <row r="428" spans="1:50" x14ac:dyDescent="0.35">
      <c r="A428">
        <v>376</v>
      </c>
      <c r="B428">
        <f t="shared" si="242"/>
        <v>31</v>
      </c>
      <c r="C428">
        <f t="shared" si="243"/>
        <v>61</v>
      </c>
      <c r="D428">
        <f t="shared" si="244"/>
        <v>4.0074620760444102E-3</v>
      </c>
      <c r="E428">
        <f t="shared" si="245"/>
        <v>3.3457014140891861E-4</v>
      </c>
      <c r="F428">
        <f t="shared" si="246"/>
        <v>0.04</v>
      </c>
      <c r="G428">
        <f t="shared" si="247"/>
        <v>3.3960531989175591E-3</v>
      </c>
      <c r="H428">
        <f t="shared" si="248"/>
        <v>0.02</v>
      </c>
      <c r="I428">
        <f t="shared" si="249"/>
        <v>2.5248352260002833</v>
      </c>
      <c r="J428">
        <f t="shared" si="250"/>
        <v>6.9030215059035679E-5</v>
      </c>
      <c r="K428">
        <f t="shared" si="251"/>
        <v>7.0045655692254662E-4</v>
      </c>
      <c r="L428">
        <f t="shared" si="252"/>
        <v>0</v>
      </c>
      <c r="M428">
        <f t="shared" si="253"/>
        <v>0.20555560478681806</v>
      </c>
      <c r="N428">
        <f t="shared" si="254"/>
        <v>116.62</v>
      </c>
      <c r="O428">
        <f t="shared" si="255"/>
        <v>2.3324000000000003</v>
      </c>
      <c r="P428">
        <f t="shared" si="256"/>
        <v>12.624176130001416</v>
      </c>
      <c r="Q428">
        <f t="shared" si="257"/>
        <v>631.20880650007086</v>
      </c>
      <c r="R428">
        <f t="shared" si="258"/>
        <v>24.061632177587214</v>
      </c>
      <c r="S428">
        <f t="shared" si="259"/>
        <v>0.48123264355174428</v>
      </c>
      <c r="T428">
        <f t="shared" si="260"/>
        <v>2.6046842958769552</v>
      </c>
      <c r="U428">
        <f t="shared" si="261"/>
        <v>69.030215059035683</v>
      </c>
      <c r="V428">
        <f t="shared" si="262"/>
        <v>4.3572479659857132E-2</v>
      </c>
      <c r="W428">
        <f t="shared" si="263"/>
        <v>-48.098072300537027</v>
      </c>
      <c r="X428">
        <f t="shared" si="264"/>
        <v>48.020876208502301</v>
      </c>
      <c r="Y428">
        <f t="shared" si="265"/>
        <v>0.99673694261856227</v>
      </c>
      <c r="Z428">
        <f t="shared" si="266"/>
        <v>0.29260968861259395</v>
      </c>
      <c r="AA428">
        <f t="shared" si="267"/>
        <v>-14.051373634273784</v>
      </c>
      <c r="AB428">
        <f t="shared" si="268"/>
        <v>7.0637160096602667</v>
      </c>
      <c r="AC428">
        <f t="shared" si="269"/>
        <v>0.14127432019320535</v>
      </c>
      <c r="AD428">
        <f t="shared" si="270"/>
        <v>0.76215586075066943</v>
      </c>
      <c r="AE428">
        <f t="shared" si="271"/>
        <v>20.198909733284825</v>
      </c>
      <c r="AF428">
        <f t="shared" si="272"/>
        <v>1.2749729705349379E-2</v>
      </c>
      <c r="AG428">
        <f t="shared" si="235"/>
        <v>5749.2991901786609</v>
      </c>
      <c r="AH428">
        <f t="shared" si="236"/>
        <v>27969.556929091112</v>
      </c>
      <c r="AI428">
        <f t="shared" si="237"/>
        <v>5749.2991901786609</v>
      </c>
      <c r="AK428" t="b">
        <f t="shared" si="273"/>
        <v>1</v>
      </c>
      <c r="AL428" t="b">
        <f t="shared" si="274"/>
        <v>1</v>
      </c>
      <c r="AM428">
        <f t="shared" si="275"/>
        <v>5749.29919017866</v>
      </c>
      <c r="AN428" t="b">
        <f t="shared" si="276"/>
        <v>1</v>
      </c>
      <c r="AO428">
        <f t="shared" si="277"/>
        <v>14.051373634273784</v>
      </c>
      <c r="AP428">
        <f>SUM(AO429:$AO$532)</f>
        <v>1682.3006457788188</v>
      </c>
      <c r="AQ428" t="b">
        <f t="shared" si="238"/>
        <v>1</v>
      </c>
      <c r="AR428" t="b">
        <f t="shared" si="278"/>
        <v>1</v>
      </c>
      <c r="AS428" t="b">
        <f t="shared" si="279"/>
        <v>1</v>
      </c>
      <c r="AT428" t="b">
        <f t="shared" si="281"/>
        <v>1</v>
      </c>
      <c r="AU428">
        <f t="shared" si="239"/>
        <v>27969.556929091115</v>
      </c>
      <c r="AV428" t="b">
        <f t="shared" si="240"/>
        <v>1</v>
      </c>
      <c r="AW428" t="b">
        <f t="shared" si="241"/>
        <v>1</v>
      </c>
      <c r="AX428" t="b">
        <f t="shared" si="280"/>
        <v>1</v>
      </c>
    </row>
    <row r="429" spans="1:50" x14ac:dyDescent="0.35">
      <c r="A429">
        <v>377</v>
      </c>
      <c r="B429">
        <f t="shared" si="242"/>
        <v>31</v>
      </c>
      <c r="C429">
        <f t="shared" si="243"/>
        <v>61</v>
      </c>
      <c r="D429">
        <f t="shared" si="244"/>
        <v>4.0074620760444102E-3</v>
      </c>
      <c r="E429">
        <f t="shared" si="245"/>
        <v>3.3457014140891861E-4</v>
      </c>
      <c r="F429">
        <f t="shared" si="246"/>
        <v>0.04</v>
      </c>
      <c r="G429">
        <f t="shared" si="247"/>
        <v>3.3960531989175591E-3</v>
      </c>
      <c r="H429">
        <f t="shared" si="248"/>
        <v>0.02</v>
      </c>
      <c r="I429">
        <f t="shared" si="249"/>
        <v>2.5310621507982152</v>
      </c>
      <c r="J429">
        <f t="shared" si="250"/>
        <v>6.8772767760921501E-5</v>
      </c>
      <c r="K429">
        <f t="shared" si="251"/>
        <v>6.9784421321375403E-4</v>
      </c>
      <c r="L429">
        <f t="shared" si="252"/>
        <v>0</v>
      </c>
      <c r="M429">
        <f t="shared" si="253"/>
        <v>0.20478898780584337</v>
      </c>
      <c r="N429">
        <f t="shared" si="254"/>
        <v>116.62</v>
      </c>
      <c r="O429">
        <f t="shared" si="255"/>
        <v>2.3324000000000003</v>
      </c>
      <c r="P429">
        <f t="shared" si="256"/>
        <v>12.655310753991076</v>
      </c>
      <c r="Q429">
        <f t="shared" si="257"/>
        <v>632.76553769955376</v>
      </c>
      <c r="R429">
        <f t="shared" si="258"/>
        <v>23.971894630238722</v>
      </c>
      <c r="S429">
        <f t="shared" si="259"/>
        <v>0.47943789260477443</v>
      </c>
      <c r="T429">
        <f t="shared" si="260"/>
        <v>2.6013700558017581</v>
      </c>
      <c r="U429">
        <f t="shared" si="261"/>
        <v>68.772767760921496</v>
      </c>
      <c r="V429">
        <f t="shared" si="262"/>
        <v>4.3517037371326027E-2</v>
      </c>
      <c r="W429">
        <f t="shared" si="263"/>
        <v>-47.925198116460628</v>
      </c>
      <c r="X429">
        <f t="shared" si="264"/>
        <v>47.848289926257053</v>
      </c>
      <c r="Y429">
        <f t="shared" si="265"/>
        <v>0.99673694261856227</v>
      </c>
      <c r="Z429">
        <f t="shared" si="266"/>
        <v>0.29165488640828646</v>
      </c>
      <c r="AA429">
        <f t="shared" si="267"/>
        <v>-13.955187563273258</v>
      </c>
      <c r="AB429">
        <f t="shared" si="268"/>
        <v>7.014408623208066</v>
      </c>
      <c r="AC429">
        <f t="shared" si="269"/>
        <v>0.14028817246416131</v>
      </c>
      <c r="AD429">
        <f t="shared" si="270"/>
        <v>0.75870228813077956</v>
      </c>
      <c r="AE429">
        <f t="shared" si="271"/>
        <v>20.057913769295023</v>
      </c>
      <c r="AF429">
        <f t="shared" si="272"/>
        <v>1.2691956591359249E-2</v>
      </c>
      <c r="AG429">
        <f t="shared" si="235"/>
        <v>5720.272609731056</v>
      </c>
      <c r="AH429">
        <f t="shared" si="236"/>
        <v>27932.520547219756</v>
      </c>
      <c r="AI429">
        <f t="shared" si="237"/>
        <v>5720.272609731056</v>
      </c>
      <c r="AK429" t="b">
        <f t="shared" si="273"/>
        <v>1</v>
      </c>
      <c r="AL429" t="b">
        <f t="shared" si="274"/>
        <v>1</v>
      </c>
      <c r="AM429">
        <f t="shared" si="275"/>
        <v>5720.2726097310569</v>
      </c>
      <c r="AN429" t="b">
        <f t="shared" si="276"/>
        <v>1</v>
      </c>
      <c r="AO429">
        <f t="shared" si="277"/>
        <v>13.955187563273258</v>
      </c>
      <c r="AP429">
        <f>SUM(AO430:$AO$532)</f>
        <v>1668.3454582155455</v>
      </c>
      <c r="AQ429" t="b">
        <f t="shared" si="238"/>
        <v>1</v>
      </c>
      <c r="AR429" t="b">
        <f t="shared" si="278"/>
        <v>1</v>
      </c>
      <c r="AS429" t="b">
        <f t="shared" si="279"/>
        <v>1</v>
      </c>
      <c r="AT429" t="b">
        <f t="shared" si="281"/>
        <v>1</v>
      </c>
      <c r="AU429">
        <f t="shared" si="239"/>
        <v>27932.520547219759</v>
      </c>
      <c r="AV429" t="b">
        <f t="shared" si="240"/>
        <v>1</v>
      </c>
      <c r="AW429" t="b">
        <f t="shared" si="241"/>
        <v>1</v>
      </c>
      <c r="AX429" t="b">
        <f t="shared" si="280"/>
        <v>1</v>
      </c>
    </row>
    <row r="430" spans="1:50" x14ac:dyDescent="0.35">
      <c r="A430">
        <v>378</v>
      </c>
      <c r="B430">
        <f t="shared" si="242"/>
        <v>31</v>
      </c>
      <c r="C430">
        <f t="shared" si="243"/>
        <v>61</v>
      </c>
      <c r="D430">
        <f t="shared" si="244"/>
        <v>4.0074620760444102E-3</v>
      </c>
      <c r="E430">
        <f t="shared" si="245"/>
        <v>3.3457014140891861E-4</v>
      </c>
      <c r="F430">
        <f t="shared" si="246"/>
        <v>0.04</v>
      </c>
      <c r="G430">
        <f t="shared" si="247"/>
        <v>3.3960531989175591E-3</v>
      </c>
      <c r="H430">
        <f t="shared" si="248"/>
        <v>0.02</v>
      </c>
      <c r="I430">
        <f t="shared" si="249"/>
        <v>2.5373044328725509</v>
      </c>
      <c r="J430">
        <f t="shared" si="250"/>
        <v>6.8516280609190323E-5</v>
      </c>
      <c r="K430">
        <f t="shared" si="251"/>
        <v>6.9524161220718261E-4</v>
      </c>
      <c r="L430">
        <f t="shared" si="252"/>
        <v>0</v>
      </c>
      <c r="M430">
        <f t="shared" si="253"/>
        <v>0.20402522991302699</v>
      </c>
      <c r="N430">
        <f t="shared" si="254"/>
        <v>116.62</v>
      </c>
      <c r="O430">
        <f t="shared" si="255"/>
        <v>2.3324000000000003</v>
      </c>
      <c r="P430">
        <f t="shared" si="256"/>
        <v>12.686522164362755</v>
      </c>
      <c r="Q430">
        <f t="shared" si="257"/>
        <v>634.32610821813773</v>
      </c>
      <c r="R430">
        <f t="shared" si="258"/>
        <v>23.882491757917453</v>
      </c>
      <c r="S430">
        <f t="shared" si="259"/>
        <v>0.47764983515834908</v>
      </c>
      <c r="T430">
        <f t="shared" si="260"/>
        <v>2.598060032816246</v>
      </c>
      <c r="U430">
        <f t="shared" si="261"/>
        <v>68.516280609190318</v>
      </c>
      <c r="V430">
        <f t="shared" si="262"/>
        <v>4.346166562840955E-2</v>
      </c>
      <c r="W430">
        <f t="shared" si="263"/>
        <v>-47.75296038487587</v>
      </c>
      <c r="X430">
        <f t="shared" si="264"/>
        <v>47.676339022777263</v>
      </c>
      <c r="Y430">
        <f t="shared" si="265"/>
        <v>0.99673694261856227</v>
      </c>
      <c r="Z430">
        <f t="shared" si="266"/>
        <v>0.29070319977835951</v>
      </c>
      <c r="AA430">
        <f t="shared" si="267"/>
        <v>-13.859664307639218</v>
      </c>
      <c r="AB430">
        <f t="shared" si="268"/>
        <v>6.9654454208022525</v>
      </c>
      <c r="AC430">
        <f t="shared" si="269"/>
        <v>0.13930890841604504</v>
      </c>
      <c r="AD430">
        <f t="shared" si="270"/>
        <v>0.75526436475595238</v>
      </c>
      <c r="AE430">
        <f t="shared" si="271"/>
        <v>19.917902010003594</v>
      </c>
      <c r="AF430">
        <f t="shared" si="272"/>
        <v>1.2634445265875802E-2</v>
      </c>
      <c r="AG430">
        <f t="shared" si="235"/>
        <v>5691.3229547157789</v>
      </c>
      <c r="AH430">
        <f t="shared" si="236"/>
        <v>27895.191967885086</v>
      </c>
      <c r="AI430">
        <f t="shared" si="237"/>
        <v>5691.3229547157789</v>
      </c>
      <c r="AK430" t="b">
        <f t="shared" si="273"/>
        <v>1</v>
      </c>
      <c r="AL430" t="b">
        <f t="shared" si="274"/>
        <v>1</v>
      </c>
      <c r="AM430">
        <f t="shared" si="275"/>
        <v>5691.322954715778</v>
      </c>
      <c r="AN430" t="b">
        <f t="shared" si="276"/>
        <v>1</v>
      </c>
      <c r="AO430">
        <f t="shared" si="277"/>
        <v>13.859664307639218</v>
      </c>
      <c r="AP430">
        <f>SUM(AO431:$AO$532)</f>
        <v>1654.4857939079061</v>
      </c>
      <c r="AQ430" t="b">
        <f t="shared" si="238"/>
        <v>1</v>
      </c>
      <c r="AR430" t="b">
        <f t="shared" si="278"/>
        <v>1</v>
      </c>
      <c r="AS430" t="b">
        <f t="shared" si="279"/>
        <v>1</v>
      </c>
      <c r="AT430" t="b">
        <f t="shared" si="281"/>
        <v>1</v>
      </c>
      <c r="AU430">
        <f t="shared" si="239"/>
        <v>27895.19196788509</v>
      </c>
      <c r="AV430" t="b">
        <f t="shared" si="240"/>
        <v>1</v>
      </c>
      <c r="AW430" t="b">
        <f t="shared" si="241"/>
        <v>1</v>
      </c>
      <c r="AX430" t="b">
        <f t="shared" si="280"/>
        <v>1</v>
      </c>
    </row>
    <row r="431" spans="1:50" x14ac:dyDescent="0.35">
      <c r="A431">
        <v>379</v>
      </c>
      <c r="B431">
        <f t="shared" si="242"/>
        <v>31</v>
      </c>
      <c r="C431">
        <f t="shared" si="243"/>
        <v>61</v>
      </c>
      <c r="D431">
        <f t="shared" si="244"/>
        <v>4.0074620760444102E-3</v>
      </c>
      <c r="E431">
        <f t="shared" si="245"/>
        <v>3.3457014140891861E-4</v>
      </c>
      <c r="F431">
        <f t="shared" si="246"/>
        <v>0.04</v>
      </c>
      <c r="G431">
        <f t="shared" si="247"/>
        <v>3.3960531989175591E-3</v>
      </c>
      <c r="H431">
        <f t="shared" si="248"/>
        <v>0.02</v>
      </c>
      <c r="I431">
        <f t="shared" si="249"/>
        <v>2.5435621100984762</v>
      </c>
      <c r="J431">
        <f t="shared" si="250"/>
        <v>6.8260750022988568E-5</v>
      </c>
      <c r="K431">
        <f t="shared" si="251"/>
        <v>6.9264871756754979E-4</v>
      </c>
      <c r="L431">
        <f t="shared" si="252"/>
        <v>0</v>
      </c>
      <c r="M431">
        <f t="shared" si="253"/>
        <v>0.20326432044543646</v>
      </c>
      <c r="N431">
        <f t="shared" si="254"/>
        <v>116.62</v>
      </c>
      <c r="O431">
        <f t="shared" si="255"/>
        <v>2.3324000000000003</v>
      </c>
      <c r="P431">
        <f t="shared" si="256"/>
        <v>12.717810550492381</v>
      </c>
      <c r="Q431">
        <f t="shared" si="257"/>
        <v>635.89052752461907</v>
      </c>
      <c r="R431">
        <f t="shared" si="258"/>
        <v>23.79342231245721</v>
      </c>
      <c r="S431">
        <f t="shared" si="259"/>
        <v>0.47586844624914421</v>
      </c>
      <c r="T431">
        <f t="shared" si="260"/>
        <v>2.5947542215545285</v>
      </c>
      <c r="U431">
        <f t="shared" si="261"/>
        <v>68.260750022988574</v>
      </c>
      <c r="V431">
        <f t="shared" si="262"/>
        <v>4.3406364341344351E-2</v>
      </c>
      <c r="W431">
        <f t="shared" si="263"/>
        <v>-47.581356742676384</v>
      </c>
      <c r="X431">
        <f t="shared" si="264"/>
        <v>47.505021138961013</v>
      </c>
      <c r="Y431">
        <f t="shared" si="265"/>
        <v>0.99673694261856227</v>
      </c>
      <c r="Z431">
        <f t="shared" si="266"/>
        <v>0.28975461855651519</v>
      </c>
      <c r="AA431">
        <f t="shared" si="267"/>
        <v>-13.76479927963884</v>
      </c>
      <c r="AB431">
        <f t="shared" si="268"/>
        <v>6.9168239999091252</v>
      </c>
      <c r="AC431">
        <f t="shared" si="269"/>
        <v>0.13833647999818249</v>
      </c>
      <c r="AD431">
        <f t="shared" si="270"/>
        <v>0.75184201971443987</v>
      </c>
      <c r="AE431">
        <f t="shared" si="271"/>
        <v>19.778867585292691</v>
      </c>
      <c r="AF431">
        <f t="shared" si="272"/>
        <v>1.2577194542651354E-2</v>
      </c>
      <c r="AG431">
        <f t="shared" si="235"/>
        <v>5662.4498439470135</v>
      </c>
      <c r="AH431">
        <f t="shared" si="236"/>
        <v>27857.569058545232</v>
      </c>
      <c r="AI431">
        <f t="shared" si="237"/>
        <v>5662.4498439470135</v>
      </c>
      <c r="AK431" t="b">
        <f t="shared" si="273"/>
        <v>1</v>
      </c>
      <c r="AL431" t="b">
        <f t="shared" si="274"/>
        <v>1</v>
      </c>
      <c r="AM431">
        <f t="shared" si="275"/>
        <v>5662.4498439470126</v>
      </c>
      <c r="AN431" t="b">
        <f t="shared" si="276"/>
        <v>1</v>
      </c>
      <c r="AO431">
        <f t="shared" si="277"/>
        <v>13.76479927963884</v>
      </c>
      <c r="AP431">
        <f>SUM(AO432:$AO$532)</f>
        <v>1640.7209946282669</v>
      </c>
      <c r="AQ431" t="b">
        <f t="shared" si="238"/>
        <v>1</v>
      </c>
      <c r="AR431" t="b">
        <f t="shared" si="278"/>
        <v>1</v>
      </c>
      <c r="AS431" t="b">
        <f t="shared" si="279"/>
        <v>1</v>
      </c>
      <c r="AT431" t="b">
        <f t="shared" si="281"/>
        <v>1</v>
      </c>
      <c r="AU431">
        <f t="shared" si="239"/>
        <v>27857.569058545232</v>
      </c>
      <c r="AV431" t="b">
        <f t="shared" si="240"/>
        <v>1</v>
      </c>
      <c r="AW431" t="b">
        <f t="shared" si="241"/>
        <v>1</v>
      </c>
      <c r="AX431" t="b">
        <f t="shared" si="280"/>
        <v>1</v>
      </c>
    </row>
    <row r="432" spans="1:50" x14ac:dyDescent="0.35">
      <c r="A432">
        <v>380</v>
      </c>
      <c r="B432">
        <f t="shared" si="242"/>
        <v>31</v>
      </c>
      <c r="C432">
        <f t="shared" si="243"/>
        <v>61</v>
      </c>
      <c r="D432">
        <f t="shared" si="244"/>
        <v>4.0074620760444102E-3</v>
      </c>
      <c r="E432">
        <f t="shared" si="245"/>
        <v>3.3457014140891861E-4</v>
      </c>
      <c r="F432">
        <f t="shared" si="246"/>
        <v>0.04</v>
      </c>
      <c r="G432">
        <f t="shared" si="247"/>
        <v>3.3960531989175591E-3</v>
      </c>
      <c r="H432">
        <f t="shared" si="248"/>
        <v>0.02</v>
      </c>
      <c r="I432">
        <f t="shared" si="249"/>
        <v>2.5498352204445891</v>
      </c>
      <c r="J432">
        <f t="shared" si="250"/>
        <v>6.8006172434817428E-5</v>
      </c>
      <c r="K432">
        <f t="shared" si="251"/>
        <v>6.9006549309508485E-4</v>
      </c>
      <c r="L432">
        <f t="shared" si="252"/>
        <v>0</v>
      </c>
      <c r="M432">
        <f t="shared" si="253"/>
        <v>0.20250624877990656</v>
      </c>
      <c r="N432">
        <f t="shared" si="254"/>
        <v>116.62</v>
      </c>
      <c r="O432">
        <f t="shared" si="255"/>
        <v>2.3324000000000003</v>
      </c>
      <c r="P432">
        <f t="shared" si="256"/>
        <v>12.749176102222945</v>
      </c>
      <c r="Q432">
        <f t="shared" si="257"/>
        <v>637.45880511114729</v>
      </c>
      <c r="R432">
        <f t="shared" si="258"/>
        <v>23.7046850503468</v>
      </c>
      <c r="S432">
        <f t="shared" si="259"/>
        <v>0.47409370100693599</v>
      </c>
      <c r="T432">
        <f t="shared" si="260"/>
        <v>2.5914526166575453</v>
      </c>
      <c r="U432">
        <f t="shared" si="261"/>
        <v>68.006172434817429</v>
      </c>
      <c r="V432">
        <f t="shared" si="262"/>
        <v>4.3351133420481358E-2</v>
      </c>
      <c r="W432">
        <f t="shared" si="263"/>
        <v>-47.41038483555559</v>
      </c>
      <c r="X432">
        <f t="shared" si="264"/>
        <v>47.334333924491261</v>
      </c>
      <c r="Y432">
        <f t="shared" si="265"/>
        <v>0.99673694261856227</v>
      </c>
      <c r="Z432">
        <f t="shared" si="266"/>
        <v>0.28880913260962865</v>
      </c>
      <c r="AA432">
        <f t="shared" si="267"/>
        <v>-13.670587923386838</v>
      </c>
      <c r="AB432">
        <f t="shared" si="268"/>
        <v>6.8685419747655647</v>
      </c>
      <c r="AC432">
        <f t="shared" si="269"/>
        <v>0.13737083949531129</v>
      </c>
      <c r="AD432">
        <f t="shared" si="270"/>
        <v>0.74843518241581819</v>
      </c>
      <c r="AE432">
        <f t="shared" si="271"/>
        <v>19.640803673000459</v>
      </c>
      <c r="AF432">
        <f t="shared" si="272"/>
        <v>1.2520203240813505E-2</v>
      </c>
      <c r="AG432">
        <f t="shared" si="235"/>
        <v>5633.6528973413579</v>
      </c>
      <c r="AH432">
        <f t="shared" si="236"/>
        <v>27819.649671473991</v>
      </c>
      <c r="AI432">
        <f t="shared" si="237"/>
        <v>5633.6528973413579</v>
      </c>
      <c r="AK432" t="b">
        <f t="shared" si="273"/>
        <v>1</v>
      </c>
      <c r="AL432" t="b">
        <f t="shared" si="274"/>
        <v>1</v>
      </c>
      <c r="AM432">
        <f t="shared" si="275"/>
        <v>5633.6528973413579</v>
      </c>
      <c r="AN432" t="b">
        <f t="shared" si="276"/>
        <v>1</v>
      </c>
      <c r="AO432">
        <f t="shared" si="277"/>
        <v>13.670587923386838</v>
      </c>
      <c r="AP432">
        <f>SUM(AO433:$AO$532)</f>
        <v>1627.0504067048801</v>
      </c>
      <c r="AQ432" t="b">
        <f t="shared" si="238"/>
        <v>1</v>
      </c>
      <c r="AR432" t="b">
        <f t="shared" si="278"/>
        <v>1</v>
      </c>
      <c r="AS432" t="b">
        <f t="shared" si="279"/>
        <v>1</v>
      </c>
      <c r="AT432" t="b">
        <f t="shared" si="281"/>
        <v>1</v>
      </c>
      <c r="AU432">
        <f t="shared" si="239"/>
        <v>27819.649671473991</v>
      </c>
      <c r="AV432" t="b">
        <f t="shared" si="240"/>
        <v>1</v>
      </c>
      <c r="AW432" t="b">
        <f t="shared" si="241"/>
        <v>1</v>
      </c>
      <c r="AX432" t="b">
        <f t="shared" si="280"/>
        <v>1</v>
      </c>
    </row>
    <row r="433" spans="1:50" x14ac:dyDescent="0.35">
      <c r="A433">
        <v>381</v>
      </c>
      <c r="B433">
        <f t="shared" si="242"/>
        <v>31</v>
      </c>
      <c r="C433">
        <f t="shared" si="243"/>
        <v>61</v>
      </c>
      <c r="D433">
        <f t="shared" si="244"/>
        <v>4.0074620760444102E-3</v>
      </c>
      <c r="E433">
        <f t="shared" si="245"/>
        <v>3.3457014140891861E-4</v>
      </c>
      <c r="F433">
        <f t="shared" si="246"/>
        <v>0.04</v>
      </c>
      <c r="G433">
        <f t="shared" si="247"/>
        <v>3.3960531989175591E-3</v>
      </c>
      <c r="H433">
        <f t="shared" si="248"/>
        <v>0.02</v>
      </c>
      <c r="I433">
        <f t="shared" si="249"/>
        <v>2.5561238019731269</v>
      </c>
      <c r="J433">
        <f t="shared" si="250"/>
        <v>6.7752544290482989E-5</v>
      </c>
      <c r="K433">
        <f t="shared" si="251"/>
        <v>6.8749190272502422E-4</v>
      </c>
      <c r="L433">
        <f t="shared" si="252"/>
        <v>0</v>
      </c>
      <c r="M433">
        <f t="shared" si="253"/>
        <v>0.20175100433289106</v>
      </c>
      <c r="N433">
        <f t="shared" si="254"/>
        <v>116.62</v>
      </c>
      <c r="O433">
        <f t="shared" si="255"/>
        <v>2.3324000000000003</v>
      </c>
      <c r="P433">
        <f t="shared" si="256"/>
        <v>12.780619009865635</v>
      </c>
      <c r="Q433">
        <f t="shared" si="257"/>
        <v>639.03095049328169</v>
      </c>
      <c r="R433">
        <f t="shared" si="258"/>
        <v>23.616278732712704</v>
      </c>
      <c r="S433">
        <f t="shared" si="259"/>
        <v>0.47232557465425407</v>
      </c>
      <c r="T433">
        <f t="shared" si="260"/>
        <v>2.5881552127730534</v>
      </c>
      <c r="U433">
        <f t="shared" si="261"/>
        <v>67.752544290482987</v>
      </c>
      <c r="V433">
        <f t="shared" si="262"/>
        <v>4.329597277628551E-2</v>
      </c>
      <c r="W433">
        <f t="shared" si="263"/>
        <v>-47.240042317973874</v>
      </c>
      <c r="X433">
        <f t="shared" si="264"/>
        <v>47.164275037803009</v>
      </c>
      <c r="Y433">
        <f t="shared" si="265"/>
        <v>0.99673694261856227</v>
      </c>
      <c r="Z433">
        <f t="shared" si="266"/>
        <v>0.28786673183764022</v>
      </c>
      <c r="AA433">
        <f t="shared" si="267"/>
        <v>-13.577025714623945</v>
      </c>
      <c r="AB433">
        <f t="shared" si="268"/>
        <v>6.8205969762619763</v>
      </c>
      <c r="AC433">
        <f t="shared" si="269"/>
        <v>0.13641193952523953</v>
      </c>
      <c r="AD433">
        <f t="shared" si="270"/>
        <v>0.74504378258953119</v>
      </c>
      <c r="AE433">
        <f t="shared" si="271"/>
        <v>19.503703498586308</v>
      </c>
      <c r="AF433">
        <f t="shared" si="272"/>
        <v>1.2463470184840753E-2</v>
      </c>
      <c r="AG433">
        <f t="shared" si="235"/>
        <v>5604.9317359126817</v>
      </c>
      <c r="AH433">
        <f t="shared" si="236"/>
        <v>27781.431643653636</v>
      </c>
      <c r="AI433">
        <f t="shared" si="237"/>
        <v>5604.9317359126817</v>
      </c>
      <c r="AK433" t="b">
        <f t="shared" si="273"/>
        <v>1</v>
      </c>
      <c r="AL433" t="b">
        <f t="shared" si="274"/>
        <v>1</v>
      </c>
      <c r="AM433">
        <f t="shared" si="275"/>
        <v>5604.9317359126826</v>
      </c>
      <c r="AN433" t="b">
        <f t="shared" si="276"/>
        <v>1</v>
      </c>
      <c r="AO433">
        <f t="shared" si="277"/>
        <v>13.577025714623945</v>
      </c>
      <c r="AP433">
        <f>SUM(AO434:$AO$532)</f>
        <v>1613.4733809902564</v>
      </c>
      <c r="AQ433" t="b">
        <f t="shared" si="238"/>
        <v>1</v>
      </c>
      <c r="AR433" t="b">
        <f t="shared" si="278"/>
        <v>1</v>
      </c>
      <c r="AS433" t="b">
        <f t="shared" si="279"/>
        <v>1</v>
      </c>
      <c r="AT433" t="b">
        <f t="shared" si="281"/>
        <v>1</v>
      </c>
      <c r="AU433">
        <f t="shared" si="239"/>
        <v>27781.431643653639</v>
      </c>
      <c r="AV433" t="b">
        <f t="shared" si="240"/>
        <v>1</v>
      </c>
      <c r="AW433" t="b">
        <f t="shared" si="241"/>
        <v>1</v>
      </c>
      <c r="AX433" t="b">
        <f t="shared" si="280"/>
        <v>1</v>
      </c>
    </row>
    <row r="434" spans="1:50" x14ac:dyDescent="0.35">
      <c r="A434">
        <v>382</v>
      </c>
      <c r="B434">
        <f t="shared" si="242"/>
        <v>31</v>
      </c>
      <c r="C434">
        <f t="shared" si="243"/>
        <v>61</v>
      </c>
      <c r="D434">
        <f t="shared" si="244"/>
        <v>4.0074620760444102E-3</v>
      </c>
      <c r="E434">
        <f t="shared" si="245"/>
        <v>3.3457014140891861E-4</v>
      </c>
      <c r="F434">
        <f t="shared" si="246"/>
        <v>0.04</v>
      </c>
      <c r="G434">
        <f t="shared" si="247"/>
        <v>3.3960531989175591E-3</v>
      </c>
      <c r="H434">
        <f t="shared" si="248"/>
        <v>0.02</v>
      </c>
      <c r="I434">
        <f t="shared" si="249"/>
        <v>2.5624278928401987</v>
      </c>
      <c r="J434">
        <f t="shared" si="250"/>
        <v>6.7499862049046714E-5</v>
      </c>
      <c r="K434">
        <f t="shared" si="251"/>
        <v>6.8492791052710683E-4</v>
      </c>
      <c r="L434">
        <f t="shared" si="252"/>
        <v>0</v>
      </c>
      <c r="M434">
        <f t="shared" si="253"/>
        <v>0.20099857656031492</v>
      </c>
      <c r="N434">
        <f t="shared" si="254"/>
        <v>116.62</v>
      </c>
      <c r="O434">
        <f t="shared" si="255"/>
        <v>2.3324000000000003</v>
      </c>
      <c r="P434">
        <f t="shared" si="256"/>
        <v>12.812139464200992</v>
      </c>
      <c r="Q434">
        <f t="shared" si="257"/>
        <v>640.60697321004966</v>
      </c>
      <c r="R434">
        <f t="shared" si="258"/>
        <v>23.528202125301757</v>
      </c>
      <c r="S434">
        <f t="shared" si="259"/>
        <v>0.47056404250603512</v>
      </c>
      <c r="T434">
        <f t="shared" si="260"/>
        <v>2.5848620045556188</v>
      </c>
      <c r="U434">
        <f t="shared" si="261"/>
        <v>67.499862049046712</v>
      </c>
      <c r="V434">
        <f t="shared" si="262"/>
        <v>4.3240882319335719E-2</v>
      </c>
      <c r="W434">
        <f t="shared" si="263"/>
        <v>-47.070326853125948</v>
      </c>
      <c r="X434">
        <f t="shared" si="264"/>
        <v>46.99484214605075</v>
      </c>
      <c r="Y434">
        <f t="shared" si="265"/>
        <v>0.99673694261856227</v>
      </c>
      <c r="Z434">
        <f t="shared" si="266"/>
        <v>0.28692740617344697</v>
      </c>
      <c r="AA434">
        <f t="shared" si="267"/>
        <v>-13.484108160496927</v>
      </c>
      <c r="AB434">
        <f t="shared" si="268"/>
        <v>6.772986651826038</v>
      </c>
      <c r="AC434">
        <f t="shared" si="269"/>
        <v>0.13545973303652076</v>
      </c>
      <c r="AD434">
        <f t="shared" si="270"/>
        <v>0.74166775028344034</v>
      </c>
      <c r="AE434">
        <f t="shared" si="271"/>
        <v>19.367560334798466</v>
      </c>
      <c r="AF434">
        <f t="shared" si="272"/>
        <v>1.2406994204538262E-2</v>
      </c>
      <c r="AG434">
        <f t="shared" si="235"/>
        <v>5576.2859817669978</v>
      </c>
      <c r="AH434">
        <f t="shared" si="236"/>
        <v>27742.912796666926</v>
      </c>
      <c r="AI434">
        <f t="shared" si="237"/>
        <v>5576.2859817669978</v>
      </c>
      <c r="AK434" t="b">
        <f t="shared" si="273"/>
        <v>1</v>
      </c>
      <c r="AL434" t="b">
        <f t="shared" si="274"/>
        <v>1</v>
      </c>
      <c r="AM434">
        <f t="shared" si="275"/>
        <v>5576.2859817669978</v>
      </c>
      <c r="AN434" t="b">
        <f t="shared" si="276"/>
        <v>1</v>
      </c>
      <c r="AO434">
        <f t="shared" si="277"/>
        <v>13.484108160496927</v>
      </c>
      <c r="AP434">
        <f>SUM(AO435:$AO$532)</f>
        <v>1599.9892728297596</v>
      </c>
      <c r="AQ434" t="b">
        <f t="shared" si="238"/>
        <v>1</v>
      </c>
      <c r="AR434" t="b">
        <f t="shared" si="278"/>
        <v>1</v>
      </c>
      <c r="AS434" t="b">
        <f t="shared" si="279"/>
        <v>1</v>
      </c>
      <c r="AT434" t="b">
        <f t="shared" si="281"/>
        <v>1</v>
      </c>
      <c r="AU434">
        <f t="shared" si="239"/>
        <v>27742.912796666929</v>
      </c>
      <c r="AV434" t="b">
        <f t="shared" si="240"/>
        <v>1</v>
      </c>
      <c r="AW434" t="b">
        <f t="shared" si="241"/>
        <v>1</v>
      </c>
      <c r="AX434" t="b">
        <f t="shared" si="280"/>
        <v>1</v>
      </c>
    </row>
    <row r="435" spans="1:50" x14ac:dyDescent="0.35">
      <c r="A435">
        <v>383</v>
      </c>
      <c r="B435">
        <f t="shared" si="242"/>
        <v>31</v>
      </c>
      <c r="C435">
        <f t="shared" si="243"/>
        <v>61</v>
      </c>
      <c r="D435">
        <f t="shared" si="244"/>
        <v>4.0074620760444102E-3</v>
      </c>
      <c r="E435">
        <f t="shared" si="245"/>
        <v>3.3457014140891861E-4</v>
      </c>
      <c r="F435">
        <f t="shared" si="246"/>
        <v>0.04</v>
      </c>
      <c r="G435">
        <f t="shared" si="247"/>
        <v>3.3960531989175591E-3</v>
      </c>
      <c r="H435">
        <f t="shared" si="248"/>
        <v>0.02</v>
      </c>
      <c r="I435">
        <f t="shared" si="249"/>
        <v>2.5687475312960184</v>
      </c>
      <c r="J435">
        <f t="shared" si="250"/>
        <v>6.7248122182775918E-5</v>
      </c>
      <c r="K435">
        <f t="shared" si="251"/>
        <v>6.823734807050733E-4</v>
      </c>
      <c r="L435">
        <f t="shared" si="252"/>
        <v>0</v>
      </c>
      <c r="M435">
        <f t="shared" si="253"/>
        <v>0.20024895495742706</v>
      </c>
      <c r="N435">
        <f t="shared" si="254"/>
        <v>116.62</v>
      </c>
      <c r="O435">
        <f t="shared" si="255"/>
        <v>2.3324000000000003</v>
      </c>
      <c r="P435">
        <f t="shared" si="256"/>
        <v>12.843737656480092</v>
      </c>
      <c r="Q435">
        <f t="shared" si="257"/>
        <v>642.18688282400456</v>
      </c>
      <c r="R435">
        <f t="shared" si="258"/>
        <v>23.440453998463926</v>
      </c>
      <c r="S435">
        <f t="shared" si="259"/>
        <v>0.46880907996927856</v>
      </c>
      <c r="T435">
        <f t="shared" si="260"/>
        <v>2.5815729866666137</v>
      </c>
      <c r="U435">
        <f t="shared" si="261"/>
        <v>67.248122182775916</v>
      </c>
      <c r="V435">
        <f t="shared" si="262"/>
        <v>4.3185861960324659E-2</v>
      </c>
      <c r="W435">
        <f t="shared" si="263"/>
        <v>-46.901236112908208</v>
      </c>
      <c r="X435">
        <f t="shared" si="264"/>
        <v>46.826032925075985</v>
      </c>
      <c r="Y435">
        <f t="shared" si="265"/>
        <v>0.99673694261856227</v>
      </c>
      <c r="Z435">
        <f t="shared" si="266"/>
        <v>0.28599114558279598</v>
      </c>
      <c r="AA435">
        <f t="shared" si="267"/>
        <v>-13.391830799340205</v>
      </c>
      <c r="AB435">
        <f t="shared" si="268"/>
        <v>6.7257086653072582</v>
      </c>
      <c r="AC435">
        <f t="shared" si="269"/>
        <v>0.13451417330614518</v>
      </c>
      <c r="AD435">
        <f t="shared" si="270"/>
        <v>0.7383070158623849</v>
      </c>
      <c r="AE435">
        <f t="shared" si="271"/>
        <v>19.232367501343919</v>
      </c>
      <c r="AF435">
        <f t="shared" si="272"/>
        <v>1.235077413501374E-2</v>
      </c>
      <c r="AG435">
        <f t="shared" si="235"/>
        <v>5547.7152580973507</v>
      </c>
      <c r="AH435">
        <f t="shared" si="236"/>
        <v>27704.090936588385</v>
      </c>
      <c r="AI435">
        <f t="shared" si="237"/>
        <v>5547.7152580973507</v>
      </c>
      <c r="AK435" t="b">
        <f t="shared" si="273"/>
        <v>1</v>
      </c>
      <c r="AL435" t="b">
        <f t="shared" si="274"/>
        <v>1</v>
      </c>
      <c r="AM435">
        <f t="shared" si="275"/>
        <v>5547.7152580973516</v>
      </c>
      <c r="AN435" t="b">
        <f t="shared" si="276"/>
        <v>1</v>
      </c>
      <c r="AO435">
        <f t="shared" si="277"/>
        <v>13.391830799340205</v>
      </c>
      <c r="AP435">
        <f>SUM(AO436:$AO$532)</f>
        <v>1586.5974420304192</v>
      </c>
      <c r="AQ435" t="b">
        <f t="shared" si="238"/>
        <v>1</v>
      </c>
      <c r="AR435" t="b">
        <f t="shared" si="278"/>
        <v>1</v>
      </c>
      <c r="AS435" t="b">
        <f t="shared" si="279"/>
        <v>1</v>
      </c>
      <c r="AT435" t="b">
        <f t="shared" si="281"/>
        <v>1</v>
      </c>
      <c r="AU435">
        <f t="shared" si="239"/>
        <v>27704.090936588385</v>
      </c>
      <c r="AV435" t="b">
        <f t="shared" si="240"/>
        <v>1</v>
      </c>
      <c r="AW435" t="b">
        <f t="shared" si="241"/>
        <v>1</v>
      </c>
      <c r="AX435" t="b">
        <f t="shared" si="280"/>
        <v>1</v>
      </c>
    </row>
    <row r="436" spans="1:50" x14ac:dyDescent="0.35">
      <c r="A436">
        <v>384</v>
      </c>
      <c r="B436">
        <f t="shared" si="242"/>
        <v>31</v>
      </c>
      <c r="C436">
        <f t="shared" si="243"/>
        <v>61</v>
      </c>
      <c r="D436">
        <f t="shared" si="244"/>
        <v>4.0074620760444102E-3</v>
      </c>
      <c r="E436">
        <f t="shared" si="245"/>
        <v>3.3457014140891861E-4</v>
      </c>
      <c r="F436">
        <f t="shared" si="246"/>
        <v>0.04</v>
      </c>
      <c r="G436">
        <f t="shared" si="247"/>
        <v>3.3960531989175591E-3</v>
      </c>
      <c r="H436">
        <f t="shared" si="248"/>
        <v>0.02</v>
      </c>
      <c r="I436">
        <f t="shared" si="249"/>
        <v>2.5750827556851323</v>
      </c>
      <c r="J436">
        <f t="shared" si="250"/>
        <v>6.6997321177094546E-5</v>
      </c>
      <c r="K436">
        <f t="shared" si="251"/>
        <v>6.7982857759616593E-4</v>
      </c>
      <c r="L436">
        <f t="shared" si="252"/>
        <v>0</v>
      </c>
      <c r="M436">
        <f t="shared" si="253"/>
        <v>0.1995021290586538</v>
      </c>
      <c r="N436">
        <f t="shared" si="254"/>
        <v>116.62</v>
      </c>
      <c r="O436">
        <f t="shared" si="255"/>
        <v>2.3324000000000003</v>
      </c>
      <c r="P436">
        <f t="shared" si="256"/>
        <v>12.875413778425662</v>
      </c>
      <c r="Q436">
        <f t="shared" si="257"/>
        <v>643.77068892128307</v>
      </c>
      <c r="R436">
        <f t="shared" si="258"/>
        <v>23.353033127135145</v>
      </c>
      <c r="S436">
        <f t="shared" si="259"/>
        <v>0.4670606625427029</v>
      </c>
      <c r="T436">
        <f t="shared" si="260"/>
        <v>2.5782881537741962</v>
      </c>
      <c r="U436">
        <f t="shared" si="261"/>
        <v>66.997321177094548</v>
      </c>
      <c r="V436">
        <f t="shared" si="262"/>
        <v>4.3130911610058623E-2</v>
      </c>
      <c r="W436">
        <f t="shared" si="263"/>
        <v>-46.732767777886359</v>
      </c>
      <c r="X436">
        <f t="shared" si="264"/>
        <v>46.657845059374722</v>
      </c>
      <c r="Y436">
        <f t="shared" si="265"/>
        <v>0.99673694261856227</v>
      </c>
      <c r="Z436">
        <f t="shared" si="266"/>
        <v>0.28505794006417617</v>
      </c>
      <c r="AA436">
        <f t="shared" si="267"/>
        <v>-13.300189200458856</v>
      </c>
      <c r="AB436">
        <f t="shared" si="268"/>
        <v>6.6787606968623647</v>
      </c>
      <c r="AC436">
        <f t="shared" si="269"/>
        <v>0.13357521393724728</v>
      </c>
      <c r="AD436">
        <f t="shared" si="270"/>
        <v>0.73496151000674026</v>
      </c>
      <c r="AE436">
        <f t="shared" si="271"/>
        <v>19.09811836456058</v>
      </c>
      <c r="AF436">
        <f t="shared" si="272"/>
        <v>1.2294808816653371E-2</v>
      </c>
      <c r="AG436">
        <f t="shared" ref="AG436:AG499" si="282">(AG437+X437)*Y437</f>
        <v>5519.2191891787215</v>
      </c>
      <c r="AH436">
        <f t="shared" ref="AH436:AH499" si="283">IF(M436&gt;0,AG436/M436,0)</f>
        <v>27664.963853874793</v>
      </c>
      <c r="AI436">
        <f t="shared" ref="AI436:AI499" si="284">IF(AG436&gt;0,AG436,0)</f>
        <v>5519.2191891787215</v>
      </c>
      <c r="AK436" t="b">
        <f t="shared" si="273"/>
        <v>1</v>
      </c>
      <c r="AL436" t="b">
        <f t="shared" si="274"/>
        <v>1</v>
      </c>
      <c r="AM436">
        <f t="shared" si="275"/>
        <v>5519.2191891787206</v>
      </c>
      <c r="AN436" t="b">
        <f t="shared" si="276"/>
        <v>1</v>
      </c>
      <c r="AO436">
        <f t="shared" si="277"/>
        <v>13.300189200458856</v>
      </c>
      <c r="AP436">
        <f>SUM(AO437:$AO$532)</f>
        <v>1573.2972528299606</v>
      </c>
      <c r="AQ436" t="b">
        <f t="shared" ref="AQ436:AQ499" si="285">ABS(AG436*Z436-AP436)&lt;=0.000000001*MAX(ABS(AG436*Z436),ABS(AP436),scale_money)</f>
        <v>1</v>
      </c>
      <c r="AR436" t="b">
        <f t="shared" si="278"/>
        <v>1</v>
      </c>
      <c r="AS436" t="b">
        <f t="shared" si="279"/>
        <v>1</v>
      </c>
      <c r="AT436" t="b">
        <f t="shared" si="281"/>
        <v>1</v>
      </c>
      <c r="AU436">
        <f t="shared" ref="AU436:AU499" si="286">-(N437-O437)+v_m*(E437*(sum_assured+Q437)+P437+(1-E437)*(1-G437)*AH437)</f>
        <v>27664.963853874793</v>
      </c>
      <c r="AV436" t="b">
        <f t="shared" ref="AV436:AV499" si="287">ABS(AH436-AU436)&lt;=0.000000001*MAX(ABS(AH436),ABS(AU436),scale_pp)</f>
        <v>1</v>
      </c>
      <c r="AW436" t="b">
        <f t="shared" ref="AW436:AW499" si="288">AND(AI436&gt;=0,AI436&gt;=AG436)</f>
        <v>1</v>
      </c>
      <c r="AX436" t="b">
        <f t="shared" si="280"/>
        <v>1</v>
      </c>
    </row>
    <row r="437" spans="1:50" x14ac:dyDescent="0.35">
      <c r="A437">
        <v>385</v>
      </c>
      <c r="B437">
        <f t="shared" ref="B437:B500" si="289">MIN(INT((dur_m+A437-1)/12),dur_y_last)</f>
        <v>32</v>
      </c>
      <c r="C437">
        <f t="shared" ref="C437:C500" si="290">age_at_entry+B437</f>
        <v>62</v>
      </c>
      <c r="D437">
        <f t="shared" ref="D437:D500" si="291">INDEX(mort_table,MATCH(C437,mort_age,0),MATCH(sex,mort_sex,0))</f>
        <v>4.392389931179963E-3</v>
      </c>
      <c r="E437">
        <f t="shared" ref="E437:E500" si="292">IF(A437&lt;=rem_m,1-(1-D437)^(1/12),0)</f>
        <v>3.6677145763219787E-4</v>
      </c>
      <c r="F437">
        <f t="shared" ref="F437:F500" si="293">IF(A437&lt;=prem_rem_m,INDEX(lapse_table,MATCH(MIN(B437,5),lapse_key,0)),0)</f>
        <v>0.04</v>
      </c>
      <c r="G437">
        <f t="shared" ref="G437:G500" si="294">1-(1-F437)^(1/12)</f>
        <v>3.3960531989175591E-3</v>
      </c>
      <c r="H437">
        <f t="shared" ref="H437:H500" si="295">INDEX(comm_table,MATCH(MIN(B437,1),comm_key,0))</f>
        <v>0.02</v>
      </c>
      <c r="I437">
        <f t="shared" ref="I437:I500" si="296">(1+e_m)^A437</f>
        <v>2.581433604446659</v>
      </c>
      <c r="J437">
        <f t="shared" ref="J437:J500" si="297">M436*E437</f>
        <v>7.3171686675569319E-5</v>
      </c>
      <c r="K437">
        <f t="shared" ref="K437:K500" si="298">(M436-J437)*G437</f>
        <v>6.7727134863990028E-4</v>
      </c>
      <c r="L437">
        <f t="shared" ref="L437:L500" si="299">IF(A437=rem_m,M436-J437-K437,0)</f>
        <v>0</v>
      </c>
      <c r="M437">
        <f t="shared" ref="M437:M500" si="300">M436-J437-K437-L437</f>
        <v>0.19875168602333834</v>
      </c>
      <c r="N437">
        <f t="shared" ref="N437:N500" si="301">IF(A437&lt;=prem_rem_m,premium,0)</f>
        <v>116.62</v>
      </c>
      <c r="O437">
        <f t="shared" ref="O437:O500" si="302">N437*H437</f>
        <v>2.3324000000000003</v>
      </c>
      <c r="P437">
        <f t="shared" ref="P437:P500" si="303">maint_base*I437</f>
        <v>12.907168022233295</v>
      </c>
      <c r="Q437">
        <f t="shared" ref="Q437:Q500" si="304">claim_exp_base*I437</f>
        <v>645.35840111166476</v>
      </c>
      <c r="R437">
        <f t="shared" ref="R437:R500" si="305">M436*N437</f>
        <v>23.265938290820209</v>
      </c>
      <c r="S437">
        <f t="shared" ref="S437:S500" si="306">R437*H437</f>
        <v>0.46531876581640419</v>
      </c>
      <c r="T437">
        <f t="shared" ref="T437:T500" si="307">M436*P437</f>
        <v>2.575007500553316</v>
      </c>
      <c r="U437">
        <f t="shared" ref="U437:U500" si="308">J437*sum_assured</f>
        <v>73.171686675569319</v>
      </c>
      <c r="V437">
        <f t="shared" ref="V437:V500" si="309">J437*Q437</f>
        <v>4.7221962719589124E-2</v>
      </c>
      <c r="W437">
        <f t="shared" ref="W437:W500" si="310">R437-S437-T437-U437-V437</f>
        <v>-52.993296613838424</v>
      </c>
      <c r="X437">
        <f t="shared" ref="X437:X500" si="311">U437+V437+T437-(R437-S437)*(1+i_m)</f>
        <v>52.918653318640629</v>
      </c>
      <c r="Y437">
        <f t="shared" ref="Y437:Y500" si="312">v_m</f>
        <v>0.99673694261856227</v>
      </c>
      <c r="Z437">
        <f t="shared" ref="Z437:Z500" si="313">v_m^A437</f>
        <v>0.28412777964871233</v>
      </c>
      <c r="AA437">
        <f t="shared" ref="AA437:AA500" si="314">(R437-S437)*Z436-(T437+U437+V437)*Z437</f>
        <v>-15.035659469425324</v>
      </c>
      <c r="AB437">
        <f t="shared" ref="AB437:AB500" si="315">R437*Z436</f>
        <v>6.6321404428414485</v>
      </c>
      <c r="AC437">
        <f t="shared" ref="AC437:AC500" si="316">S437*Z436</f>
        <v>0.13264280885682897</v>
      </c>
      <c r="AD437">
        <f t="shared" ref="AD437:AD500" si="317">T437*Z437</f>
        <v>0.73163116371099401</v>
      </c>
      <c r="AE437">
        <f t="shared" ref="AE437:AE500" si="318">U437*Z437</f>
        <v>20.790108868280779</v>
      </c>
      <c r="AF437">
        <f t="shared" ref="AF437:AF500" si="319">V437*Z437</f>
        <v>1.3417071418171127E-2</v>
      </c>
      <c r="AG437">
        <f t="shared" si="282"/>
        <v>5484.369023286371</v>
      </c>
      <c r="AH437">
        <f t="shared" si="283"/>
        <v>27594.075466823317</v>
      </c>
      <c r="AI437">
        <f t="shared" si="284"/>
        <v>5484.369023286371</v>
      </c>
      <c r="AK437" t="b">
        <f t="shared" ref="AK437:AK500" si="320">AND(M437&gt;=0,M437&lt;=M436)</f>
        <v>1</v>
      </c>
      <c r="AL437" t="b">
        <f t="shared" ref="AL437:AL500" si="321">AND(D437&gt;=0,D437&lt;=1,E437&gt;=0,E437&lt;=1,F437&gt;=0,F437&lt;=1,G437&gt;=0,G437&lt;=1,J437+K437+L437&lt;=M436+0.000000001*scale_count)</f>
        <v>1</v>
      </c>
      <c r="AM437">
        <f t="shared" ref="AM437:AM500" si="322">(AG436+R437-S437)*(1+i_m)-T437-U437-V437</f>
        <v>5484.3690232863701</v>
      </c>
      <c r="AN437" t="b">
        <f t="shared" ref="AN437:AN500" si="323">ABS(AM437-AG437)&lt;=0.000000001*MAX(ABS(AM437),ABS(AG437),scale_money)</f>
        <v>1</v>
      </c>
      <c r="AO437">
        <f t="shared" ref="AO437:AO500" si="324">(U437+V437+T437)*Z437-(R437-S437)*Z436</f>
        <v>15.035659469425324</v>
      </c>
      <c r="AP437">
        <f>SUM(AO438:$AO$532)</f>
        <v>1558.2615933605352</v>
      </c>
      <c r="AQ437" t="b">
        <f t="shared" si="285"/>
        <v>1</v>
      </c>
      <c r="AR437" t="b">
        <f t="shared" ref="AR437:AR500" si="325">IF(A437&lt;&gt;rem_m,L437=0,L437=M436-J437-K437)</f>
        <v>1</v>
      </c>
      <c r="AS437" t="b">
        <f t="shared" ref="AS437:AS500" si="326">IF(A437&gt;prem_rem_m,AND(R437=0,S437=0,F437=0,G437=0,K437=0),R437=M436*premium)</f>
        <v>1</v>
      </c>
      <c r="AT437" t="b">
        <f t="shared" si="281"/>
        <v>1</v>
      </c>
      <c r="AU437">
        <f t="shared" si="286"/>
        <v>27594.07546682332</v>
      </c>
      <c r="AV437" t="b">
        <f t="shared" si="287"/>
        <v>1</v>
      </c>
      <c r="AW437" t="b">
        <f t="shared" si="288"/>
        <v>1</v>
      </c>
      <c r="AX437" t="b">
        <f t="shared" ref="AX437:AX500" si="327">AND(U437=J437*sum_assured,R437=M436*N437,T437=M436*P437)</f>
        <v>1</v>
      </c>
    </row>
    <row r="438" spans="1:50" x14ac:dyDescent="0.35">
      <c r="A438">
        <v>386</v>
      </c>
      <c r="B438">
        <f t="shared" si="289"/>
        <v>32</v>
      </c>
      <c r="C438">
        <f t="shared" si="290"/>
        <v>62</v>
      </c>
      <c r="D438">
        <f t="shared" si="291"/>
        <v>4.392389931179963E-3</v>
      </c>
      <c r="E438">
        <f t="shared" si="292"/>
        <v>3.6677145763219787E-4</v>
      </c>
      <c r="F438">
        <f t="shared" si="293"/>
        <v>0.04</v>
      </c>
      <c r="G438">
        <f t="shared" si="294"/>
        <v>3.3960531989175591E-3</v>
      </c>
      <c r="H438">
        <f t="shared" si="295"/>
        <v>0.02</v>
      </c>
      <c r="I438">
        <f t="shared" si="296"/>
        <v>2.587800116114515</v>
      </c>
      <c r="J438">
        <f t="shared" si="297"/>
        <v>7.2896445589636736E-5</v>
      </c>
      <c r="K438">
        <f t="shared" si="298"/>
        <v>6.7472373890258204E-4</v>
      </c>
      <c r="L438">
        <f t="shared" si="299"/>
        <v>0</v>
      </c>
      <c r="M438">
        <f t="shared" si="300"/>
        <v>0.19800406583884611</v>
      </c>
      <c r="N438">
        <f t="shared" si="301"/>
        <v>116.62</v>
      </c>
      <c r="O438">
        <f t="shared" si="302"/>
        <v>2.3324000000000003</v>
      </c>
      <c r="P438">
        <f t="shared" si="303"/>
        <v>12.939000580572575</v>
      </c>
      <c r="Q438">
        <f t="shared" si="304"/>
        <v>646.95002902862871</v>
      </c>
      <c r="R438">
        <f t="shared" si="305"/>
        <v>23.178421624041718</v>
      </c>
      <c r="S438">
        <f t="shared" si="306"/>
        <v>0.46356843248083435</v>
      </c>
      <c r="T438">
        <f t="shared" si="307"/>
        <v>2.5716481808457528</v>
      </c>
      <c r="U438">
        <f t="shared" si="308"/>
        <v>72.896445589636741</v>
      </c>
      <c r="V438">
        <f t="shared" si="309"/>
        <v>4.7160357590299337E-2</v>
      </c>
      <c r="W438">
        <f t="shared" si="310"/>
        <v>-52.800400936511906</v>
      </c>
      <c r="X438">
        <f t="shared" si="311"/>
        <v>52.726038417971893</v>
      </c>
      <c r="Y438">
        <f t="shared" si="312"/>
        <v>0.99673694261856227</v>
      </c>
      <c r="Z438">
        <f t="shared" si="313"/>
        <v>0.28320065440005809</v>
      </c>
      <c r="AA438">
        <f t="shared" si="314"/>
        <v>-14.932048583892243</v>
      </c>
      <c r="AB438">
        <f t="shared" si="315"/>
        <v>6.5856334718006746</v>
      </c>
      <c r="AC438">
        <f t="shared" si="316"/>
        <v>0.13171266943601348</v>
      </c>
      <c r="AD438">
        <f t="shared" si="317"/>
        <v>0.72829244770223611</v>
      </c>
      <c r="AE438">
        <f t="shared" si="318"/>
        <v>20.644321094423354</v>
      </c>
      <c r="AF438">
        <f t="shared" si="319"/>
        <v>1.3355844131313519E-2</v>
      </c>
      <c r="AG438">
        <f t="shared" si="282"/>
        <v>5449.5973819201918</v>
      </c>
      <c r="AH438">
        <f t="shared" si="283"/>
        <v>27522.653935579154</v>
      </c>
      <c r="AI438">
        <f t="shared" si="284"/>
        <v>5449.5973819201918</v>
      </c>
      <c r="AK438" t="b">
        <f t="shared" si="320"/>
        <v>1</v>
      </c>
      <c r="AL438" t="b">
        <f t="shared" si="321"/>
        <v>1</v>
      </c>
      <c r="AM438">
        <f t="shared" si="322"/>
        <v>5449.5973819201909</v>
      </c>
      <c r="AN438" t="b">
        <f t="shared" si="323"/>
        <v>1</v>
      </c>
      <c r="AO438">
        <f t="shared" si="324"/>
        <v>14.932048583892243</v>
      </c>
      <c r="AP438">
        <f>SUM(AO439:$AO$532)</f>
        <v>1543.3295447766427</v>
      </c>
      <c r="AQ438" t="b">
        <f t="shared" si="285"/>
        <v>1</v>
      </c>
      <c r="AR438" t="b">
        <f t="shared" si="325"/>
        <v>1</v>
      </c>
      <c r="AS438" t="b">
        <f t="shared" si="326"/>
        <v>1</v>
      </c>
      <c r="AT438" t="b">
        <f t="shared" ref="AT438:AT501" si="328">AND(C438&gt;=18,C438&lt;=120,OR(B438-B437=0,B438-B437=1))</f>
        <v>1</v>
      </c>
      <c r="AU438">
        <f t="shared" si="286"/>
        <v>27522.653935579146</v>
      </c>
      <c r="AV438" t="b">
        <f t="shared" si="287"/>
        <v>1</v>
      </c>
      <c r="AW438" t="b">
        <f t="shared" si="288"/>
        <v>1</v>
      </c>
      <c r="AX438" t="b">
        <f t="shared" si="327"/>
        <v>1</v>
      </c>
    </row>
    <row r="439" spans="1:50" x14ac:dyDescent="0.35">
      <c r="A439">
        <v>387</v>
      </c>
      <c r="B439">
        <f t="shared" si="289"/>
        <v>32</v>
      </c>
      <c r="C439">
        <f t="shared" si="290"/>
        <v>62</v>
      </c>
      <c r="D439">
        <f t="shared" si="291"/>
        <v>4.392389931179963E-3</v>
      </c>
      <c r="E439">
        <f t="shared" si="292"/>
        <v>3.6677145763219787E-4</v>
      </c>
      <c r="F439">
        <f t="shared" si="293"/>
        <v>0.04</v>
      </c>
      <c r="G439">
        <f t="shared" si="294"/>
        <v>3.3960531989175591E-3</v>
      </c>
      <c r="H439">
        <f t="shared" si="295"/>
        <v>0.02</v>
      </c>
      <c r="I439">
        <f t="shared" si="296"/>
        <v>2.5941823293176518</v>
      </c>
      <c r="J439">
        <f t="shared" si="297"/>
        <v>7.262223984481527E-5</v>
      </c>
      <c r="K439">
        <f t="shared" si="298"/>
        <v>6.7218571220075882E-4</v>
      </c>
      <c r="L439">
        <f t="shared" si="299"/>
        <v>0</v>
      </c>
      <c r="M439">
        <f t="shared" si="300"/>
        <v>0.19725925788680054</v>
      </c>
      <c r="N439">
        <f t="shared" si="301"/>
        <v>116.62</v>
      </c>
      <c r="O439">
        <f t="shared" si="302"/>
        <v>2.3324000000000003</v>
      </c>
      <c r="P439">
        <f t="shared" si="303"/>
        <v>12.970911646588259</v>
      </c>
      <c r="Q439">
        <f t="shared" si="304"/>
        <v>648.54558232941292</v>
      </c>
      <c r="R439">
        <f t="shared" si="305"/>
        <v>23.091234158126234</v>
      </c>
      <c r="S439">
        <f t="shared" si="306"/>
        <v>0.46182468316252467</v>
      </c>
      <c r="T439">
        <f t="shared" si="307"/>
        <v>2.5682932436609174</v>
      </c>
      <c r="U439">
        <f t="shared" si="308"/>
        <v>72.622239844815269</v>
      </c>
      <c r="V439">
        <f t="shared" si="309"/>
        <v>4.7098832830222016E-2</v>
      </c>
      <c r="W439">
        <f t="shared" si="310"/>
        <v>-52.608222446342701</v>
      </c>
      <c r="X439">
        <f t="shared" si="311"/>
        <v>52.534139648296836</v>
      </c>
      <c r="Y439">
        <f t="shared" si="312"/>
        <v>0.99673694261856227</v>
      </c>
      <c r="Z439">
        <f t="shared" si="313"/>
        <v>0.28227655441429</v>
      </c>
      <c r="AA439">
        <f t="shared" si="314"/>
        <v>-14.829155929040372</v>
      </c>
      <c r="AB439">
        <f t="shared" si="315"/>
        <v>6.5394526244863238</v>
      </c>
      <c r="AC439">
        <f t="shared" si="316"/>
        <v>0.13078905248972647</v>
      </c>
      <c r="AD439">
        <f t="shared" si="317"/>
        <v>0.72496896754610429</v>
      </c>
      <c r="AE439">
        <f t="shared" si="318"/>
        <v>20.499555637242619</v>
      </c>
      <c r="AF439">
        <f t="shared" si="319"/>
        <v>1.3294896248249713E-2</v>
      </c>
      <c r="AG439">
        <f t="shared" si="282"/>
        <v>5414.9038060180537</v>
      </c>
      <c r="AH439">
        <f t="shared" si="283"/>
        <v>27450.695414891288</v>
      </c>
      <c r="AI439">
        <f t="shared" si="284"/>
        <v>5414.9038060180537</v>
      </c>
      <c r="AK439" t="b">
        <f t="shared" si="320"/>
        <v>1</v>
      </c>
      <c r="AL439" t="b">
        <f t="shared" si="321"/>
        <v>1</v>
      </c>
      <c r="AM439">
        <f t="shared" si="322"/>
        <v>5414.9038060180537</v>
      </c>
      <c r="AN439" t="b">
        <f t="shared" si="323"/>
        <v>1</v>
      </c>
      <c r="AO439">
        <f t="shared" si="324"/>
        <v>14.829155929040372</v>
      </c>
      <c r="AP439">
        <f>SUM(AO440:$AO$532)</f>
        <v>1528.5003888476022</v>
      </c>
      <c r="AQ439" t="b">
        <f t="shared" si="285"/>
        <v>1</v>
      </c>
      <c r="AR439" t="b">
        <f t="shared" si="325"/>
        <v>1</v>
      </c>
      <c r="AS439" t="b">
        <f t="shared" si="326"/>
        <v>1</v>
      </c>
      <c r="AT439" t="b">
        <f t="shared" si="328"/>
        <v>1</v>
      </c>
      <c r="AU439">
        <f t="shared" si="286"/>
        <v>27450.695414891285</v>
      </c>
      <c r="AV439" t="b">
        <f t="shared" si="287"/>
        <v>1</v>
      </c>
      <c r="AW439" t="b">
        <f t="shared" si="288"/>
        <v>1</v>
      </c>
      <c r="AX439" t="b">
        <f t="shared" si="327"/>
        <v>1</v>
      </c>
    </row>
    <row r="440" spans="1:50" x14ac:dyDescent="0.35">
      <c r="A440">
        <v>388</v>
      </c>
      <c r="B440">
        <f t="shared" si="289"/>
        <v>32</v>
      </c>
      <c r="C440">
        <f t="shared" si="290"/>
        <v>62</v>
      </c>
      <c r="D440">
        <f t="shared" si="291"/>
        <v>4.392389931179963E-3</v>
      </c>
      <c r="E440">
        <f t="shared" si="292"/>
        <v>3.6677145763219787E-4</v>
      </c>
      <c r="F440">
        <f t="shared" si="293"/>
        <v>0.04</v>
      </c>
      <c r="G440">
        <f t="shared" si="294"/>
        <v>3.3960531989175591E-3</v>
      </c>
      <c r="H440">
        <f t="shared" si="295"/>
        <v>0.02</v>
      </c>
      <c r="I440">
        <f t="shared" si="296"/>
        <v>2.600580282780292</v>
      </c>
      <c r="J440">
        <f t="shared" si="297"/>
        <v>7.2349065546587453E-5</v>
      </c>
      <c r="K440">
        <f t="shared" si="298"/>
        <v>6.6965723248708453E-4</v>
      </c>
      <c r="L440">
        <f t="shared" si="299"/>
        <v>0</v>
      </c>
      <c r="M440">
        <f t="shared" si="300"/>
        <v>0.19651725158876687</v>
      </c>
      <c r="N440">
        <f t="shared" si="301"/>
        <v>116.62</v>
      </c>
      <c r="O440">
        <f t="shared" si="302"/>
        <v>2.3324000000000003</v>
      </c>
      <c r="P440">
        <f t="shared" si="303"/>
        <v>13.00290141390146</v>
      </c>
      <c r="Q440">
        <f t="shared" si="304"/>
        <v>650.14507069507295</v>
      </c>
      <c r="R440">
        <f t="shared" si="305"/>
        <v>23.004374654758681</v>
      </c>
      <c r="S440">
        <f t="shared" si="306"/>
        <v>0.46008749309517366</v>
      </c>
      <c r="T440">
        <f t="shared" si="307"/>
        <v>2.5649426832814317</v>
      </c>
      <c r="U440">
        <f t="shared" si="308"/>
        <v>72.349065546587454</v>
      </c>
      <c r="V440">
        <f t="shared" si="309"/>
        <v>4.7037388334508566E-2</v>
      </c>
      <c r="W440">
        <f t="shared" si="310"/>
        <v>-52.416758456539888</v>
      </c>
      <c r="X440">
        <f t="shared" si="311"/>
        <v>52.342954326797425</v>
      </c>
      <c r="Y440">
        <f t="shared" si="312"/>
        <v>0.99673694261856227</v>
      </c>
      <c r="Z440">
        <f t="shared" si="313"/>
        <v>0.28135546981980164</v>
      </c>
      <c r="AA440">
        <f t="shared" si="314"/>
        <v>-14.726976506372507</v>
      </c>
      <c r="AB440">
        <f t="shared" si="315"/>
        <v>6.4935956140007027</v>
      </c>
      <c r="AC440">
        <f t="shared" si="316"/>
        <v>0.12987191228001407</v>
      </c>
      <c r="AD440">
        <f t="shared" si="317"/>
        <v>0.72166065371550991</v>
      </c>
      <c r="AE440">
        <f t="shared" si="318"/>
        <v>20.355805327883736</v>
      </c>
      <c r="AF440">
        <f t="shared" si="319"/>
        <v>1.3234226493952115E-2</v>
      </c>
      <c r="AG440">
        <f t="shared" si="282"/>
        <v>5380.2878376977978</v>
      </c>
      <c r="AH440">
        <f t="shared" si="283"/>
        <v>27378.196032156095</v>
      </c>
      <c r="AI440">
        <f t="shared" si="284"/>
        <v>5380.2878376977978</v>
      </c>
      <c r="AK440" t="b">
        <f t="shared" si="320"/>
        <v>1</v>
      </c>
      <c r="AL440" t="b">
        <f t="shared" si="321"/>
        <v>1</v>
      </c>
      <c r="AM440">
        <f t="shared" si="322"/>
        <v>5380.2878376977988</v>
      </c>
      <c r="AN440" t="b">
        <f t="shared" si="323"/>
        <v>1</v>
      </c>
      <c r="AO440">
        <f t="shared" si="324"/>
        <v>14.726976506372507</v>
      </c>
      <c r="AP440">
        <f>SUM(AO441:$AO$532)</f>
        <v>1513.7734123412297</v>
      </c>
      <c r="AQ440" t="b">
        <f t="shared" si="285"/>
        <v>1</v>
      </c>
      <c r="AR440" t="b">
        <f t="shared" si="325"/>
        <v>1</v>
      </c>
      <c r="AS440" t="b">
        <f t="shared" si="326"/>
        <v>1</v>
      </c>
      <c r="AT440" t="b">
        <f t="shared" si="328"/>
        <v>1</v>
      </c>
      <c r="AU440">
        <f t="shared" si="286"/>
        <v>27378.196032156091</v>
      </c>
      <c r="AV440" t="b">
        <f t="shared" si="287"/>
        <v>1</v>
      </c>
      <c r="AW440" t="b">
        <f t="shared" si="288"/>
        <v>1</v>
      </c>
      <c r="AX440" t="b">
        <f t="shared" si="327"/>
        <v>1</v>
      </c>
    </row>
    <row r="441" spans="1:50" x14ac:dyDescent="0.35">
      <c r="A441">
        <v>389</v>
      </c>
      <c r="B441">
        <f t="shared" si="289"/>
        <v>32</v>
      </c>
      <c r="C441">
        <f t="shared" si="290"/>
        <v>62</v>
      </c>
      <c r="D441">
        <f t="shared" si="291"/>
        <v>4.392389931179963E-3</v>
      </c>
      <c r="E441">
        <f t="shared" si="292"/>
        <v>3.6677145763219787E-4</v>
      </c>
      <c r="F441">
        <f t="shared" si="293"/>
        <v>0.04</v>
      </c>
      <c r="G441">
        <f t="shared" si="294"/>
        <v>3.3960531989175591E-3</v>
      </c>
      <c r="H441">
        <f t="shared" si="295"/>
        <v>0.02</v>
      </c>
      <c r="I441">
        <f t="shared" si="296"/>
        <v>2.606994015322162</v>
      </c>
      <c r="J441">
        <f t="shared" si="297"/>
        <v>7.2076918815085382E-5</v>
      </c>
      <c r="K441">
        <f t="shared" si="298"/>
        <v>6.6713826384980838E-4</v>
      </c>
      <c r="L441">
        <f t="shared" si="299"/>
        <v>0</v>
      </c>
      <c r="M441">
        <f t="shared" si="300"/>
        <v>0.19577803640610197</v>
      </c>
      <c r="N441">
        <f t="shared" si="301"/>
        <v>116.62</v>
      </c>
      <c r="O441">
        <f t="shared" si="302"/>
        <v>2.3324000000000003</v>
      </c>
      <c r="P441">
        <f t="shared" si="303"/>
        <v>13.03497007661081</v>
      </c>
      <c r="Q441">
        <f t="shared" si="304"/>
        <v>651.74850383054047</v>
      </c>
      <c r="R441">
        <f t="shared" si="305"/>
        <v>22.917841880281994</v>
      </c>
      <c r="S441">
        <f t="shared" si="306"/>
        <v>0.45835683760563989</v>
      </c>
      <c r="T441">
        <f t="shared" si="307"/>
        <v>2.5615964939973743</v>
      </c>
      <c r="U441">
        <f t="shared" si="308"/>
        <v>72.076918815085378</v>
      </c>
      <c r="V441">
        <f t="shared" si="309"/>
        <v>4.6976023998447226E-2</v>
      </c>
      <c r="W441">
        <f t="shared" si="310"/>
        <v>-52.226006290404847</v>
      </c>
      <c r="X441">
        <f t="shared" si="311"/>
        <v>52.152479780732932</v>
      </c>
      <c r="Y441">
        <f t="shared" si="312"/>
        <v>0.99673694261856227</v>
      </c>
      <c r="Z441">
        <f t="shared" si="313"/>
        <v>0.28043739077719826</v>
      </c>
      <c r="AA441">
        <f t="shared" si="314"/>
        <v>-14.625505352269334</v>
      </c>
      <c r="AB441">
        <f t="shared" si="315"/>
        <v>6.4480601694826669</v>
      </c>
      <c r="AC441">
        <f t="shared" si="316"/>
        <v>0.12896120338965333</v>
      </c>
      <c r="AD441">
        <f t="shared" si="317"/>
        <v>0.71836743700064265</v>
      </c>
      <c r="AE441">
        <f t="shared" si="318"/>
        <v>20.213063047762493</v>
      </c>
      <c r="AF441">
        <f t="shared" si="319"/>
        <v>1.3173833599211588E-2</v>
      </c>
      <c r="AG441">
        <f t="shared" si="282"/>
        <v>5345.7490202510171</v>
      </c>
      <c r="AH441">
        <f t="shared" si="283"/>
        <v>27305.151887223656</v>
      </c>
      <c r="AI441">
        <f t="shared" si="284"/>
        <v>5345.7490202510171</v>
      </c>
      <c r="AK441" t="b">
        <f t="shared" si="320"/>
        <v>1</v>
      </c>
      <c r="AL441" t="b">
        <f t="shared" si="321"/>
        <v>1</v>
      </c>
      <c r="AM441">
        <f t="shared" si="322"/>
        <v>5345.749020251018</v>
      </c>
      <c r="AN441" t="b">
        <f t="shared" si="323"/>
        <v>1</v>
      </c>
      <c r="AO441">
        <f t="shared" si="324"/>
        <v>14.625505352269334</v>
      </c>
      <c r="AP441">
        <f>SUM(AO442:$AO$532)</f>
        <v>1499.1479069889606</v>
      </c>
      <c r="AQ441" t="b">
        <f t="shared" si="285"/>
        <v>1</v>
      </c>
      <c r="AR441" t="b">
        <f t="shared" si="325"/>
        <v>1</v>
      </c>
      <c r="AS441" t="b">
        <f t="shared" si="326"/>
        <v>1</v>
      </c>
      <c r="AT441" t="b">
        <f t="shared" si="328"/>
        <v>1</v>
      </c>
      <c r="AU441">
        <f t="shared" si="286"/>
        <v>27305.151887223652</v>
      </c>
      <c r="AV441" t="b">
        <f t="shared" si="287"/>
        <v>1</v>
      </c>
      <c r="AW441" t="b">
        <f t="shared" si="288"/>
        <v>1</v>
      </c>
      <c r="AX441" t="b">
        <f t="shared" si="327"/>
        <v>1</v>
      </c>
    </row>
    <row r="442" spans="1:50" x14ac:dyDescent="0.35">
      <c r="A442">
        <v>390</v>
      </c>
      <c r="B442">
        <f t="shared" si="289"/>
        <v>32</v>
      </c>
      <c r="C442">
        <f t="shared" si="290"/>
        <v>62</v>
      </c>
      <c r="D442">
        <f t="shared" si="291"/>
        <v>4.392389931179963E-3</v>
      </c>
      <c r="E442">
        <f t="shared" si="292"/>
        <v>3.6677145763219787E-4</v>
      </c>
      <c r="F442">
        <f t="shared" si="293"/>
        <v>0.04</v>
      </c>
      <c r="G442">
        <f t="shared" si="294"/>
        <v>3.3960531989175591E-3</v>
      </c>
      <c r="H442">
        <f t="shared" si="295"/>
        <v>0.02</v>
      </c>
      <c r="I442">
        <f t="shared" si="296"/>
        <v>2.6134235658587279</v>
      </c>
      <c r="J442">
        <f t="shared" si="297"/>
        <v>7.1805795785035518E-5</v>
      </c>
      <c r="K442">
        <f t="shared" si="298"/>
        <v>6.6462877051226435E-4</v>
      </c>
      <c r="L442">
        <f t="shared" si="299"/>
        <v>0</v>
      </c>
      <c r="M442">
        <f t="shared" si="300"/>
        <v>0.19504160183980468</v>
      </c>
      <c r="N442">
        <f t="shared" si="301"/>
        <v>116.62</v>
      </c>
      <c r="O442">
        <f t="shared" si="302"/>
        <v>2.3324000000000003</v>
      </c>
      <c r="P442">
        <f t="shared" si="303"/>
        <v>13.06711782929364</v>
      </c>
      <c r="Q442">
        <f t="shared" si="304"/>
        <v>653.35589146468203</v>
      </c>
      <c r="R442">
        <f t="shared" si="305"/>
        <v>22.831634605679614</v>
      </c>
      <c r="S442">
        <f t="shared" si="306"/>
        <v>0.45663269211359231</v>
      </c>
      <c r="T442">
        <f t="shared" si="307"/>
        <v>2.5582546701062743</v>
      </c>
      <c r="U442">
        <f t="shared" si="308"/>
        <v>71.805795785035514</v>
      </c>
      <c r="V442">
        <f t="shared" si="309"/>
        <v>4.6914739717462788E-2</v>
      </c>
      <c r="W442">
        <f t="shared" si="310"/>
        <v>-52.035963281293235</v>
      </c>
      <c r="X442">
        <f t="shared" si="311"/>
        <v>51.962713347402016</v>
      </c>
      <c r="Y442">
        <f t="shared" si="312"/>
        <v>0.99673694261856227</v>
      </c>
      <c r="Z442">
        <f t="shared" si="313"/>
        <v>0.2795223074791916</v>
      </c>
      <c r="AA442">
        <f t="shared" si="314"/>
        <v>-14.524737537745601</v>
      </c>
      <c r="AB442">
        <f t="shared" si="315"/>
        <v>6.4028440359951766</v>
      </c>
      <c r="AC442">
        <f t="shared" si="316"/>
        <v>0.12805688071990354</v>
      </c>
      <c r="AD442">
        <f t="shared" si="317"/>
        <v>0.71508924850752387</v>
      </c>
      <c r="AE442">
        <f t="shared" si="318"/>
        <v>20.071321728212737</v>
      </c>
      <c r="AF442">
        <f t="shared" si="319"/>
        <v>1.3113716300610876E-2</v>
      </c>
      <c r="AG442">
        <f t="shared" si="282"/>
        <v>5311.286898136862</v>
      </c>
      <c r="AH442">
        <f t="shared" si="283"/>
        <v>27231.559052202771</v>
      </c>
      <c r="AI442">
        <f t="shared" si="284"/>
        <v>5311.286898136862</v>
      </c>
      <c r="AK442" t="b">
        <f t="shared" si="320"/>
        <v>1</v>
      </c>
      <c r="AL442" t="b">
        <f t="shared" si="321"/>
        <v>1</v>
      </c>
      <c r="AM442">
        <f t="shared" si="322"/>
        <v>5311.2868981368629</v>
      </c>
      <c r="AN442" t="b">
        <f t="shared" si="323"/>
        <v>1</v>
      </c>
      <c r="AO442">
        <f t="shared" si="324"/>
        <v>14.524737537745601</v>
      </c>
      <c r="AP442">
        <f>SUM(AO443:$AO$532)</f>
        <v>1484.6231694512148</v>
      </c>
      <c r="AQ442" t="b">
        <f t="shared" si="285"/>
        <v>1</v>
      </c>
      <c r="AR442" t="b">
        <f t="shared" si="325"/>
        <v>1</v>
      </c>
      <c r="AS442" t="b">
        <f t="shared" si="326"/>
        <v>1</v>
      </c>
      <c r="AT442" t="b">
        <f t="shared" si="328"/>
        <v>1</v>
      </c>
      <c r="AU442">
        <f t="shared" si="286"/>
        <v>27231.559052202771</v>
      </c>
      <c r="AV442" t="b">
        <f t="shared" si="287"/>
        <v>1</v>
      </c>
      <c r="AW442" t="b">
        <f t="shared" si="288"/>
        <v>1</v>
      </c>
      <c r="AX442" t="b">
        <f t="shared" si="327"/>
        <v>1</v>
      </c>
    </row>
    <row r="443" spans="1:50" x14ac:dyDescent="0.35">
      <c r="A443">
        <v>391</v>
      </c>
      <c r="B443">
        <f t="shared" si="289"/>
        <v>32</v>
      </c>
      <c r="C443">
        <f t="shared" si="290"/>
        <v>62</v>
      </c>
      <c r="D443">
        <f t="shared" si="291"/>
        <v>4.392389931179963E-3</v>
      </c>
      <c r="E443">
        <f t="shared" si="292"/>
        <v>3.6677145763219787E-4</v>
      </c>
      <c r="F443">
        <f t="shared" si="293"/>
        <v>0.04</v>
      </c>
      <c r="G443">
        <f t="shared" si="294"/>
        <v>3.3960531989175591E-3</v>
      </c>
      <c r="H443">
        <f t="shared" si="295"/>
        <v>0.02</v>
      </c>
      <c r="I443">
        <f t="shared" si="296"/>
        <v>2.6198689734014313</v>
      </c>
      <c r="J443">
        <f t="shared" si="297"/>
        <v>7.1535692605703935E-5</v>
      </c>
      <c r="K443">
        <f t="shared" si="298"/>
        <v>6.6212871683236322E-4</v>
      </c>
      <c r="L443">
        <f t="shared" si="299"/>
        <v>0</v>
      </c>
      <c r="M443">
        <f t="shared" si="300"/>
        <v>0.19430793743036662</v>
      </c>
      <c r="N443">
        <f t="shared" si="301"/>
        <v>116.62</v>
      </c>
      <c r="O443">
        <f t="shared" si="302"/>
        <v>2.3324000000000003</v>
      </c>
      <c r="P443">
        <f t="shared" si="303"/>
        <v>13.099344867007156</v>
      </c>
      <c r="Q443">
        <f t="shared" si="304"/>
        <v>654.96724335035788</v>
      </c>
      <c r="R443">
        <f t="shared" si="305"/>
        <v>22.745751606558024</v>
      </c>
      <c r="S443">
        <f t="shared" si="306"/>
        <v>0.45491503213116047</v>
      </c>
      <c r="T443">
        <f t="shared" si="307"/>
        <v>2.5549172059130991</v>
      </c>
      <c r="U443">
        <f t="shared" si="308"/>
        <v>71.535692605703929</v>
      </c>
      <c r="V443">
        <f t="shared" si="309"/>
        <v>4.6853535387116486E-2</v>
      </c>
      <c r="W443">
        <f t="shared" si="310"/>
        <v>-51.846626772577281</v>
      </c>
      <c r="X443">
        <f t="shared" si="311"/>
        <v>51.773652374105083</v>
      </c>
      <c r="Y443">
        <f t="shared" si="312"/>
        <v>0.99673694261856227</v>
      </c>
      <c r="Z443">
        <f t="shared" si="313"/>
        <v>0.27861021015049509</v>
      </c>
      <c r="AA443">
        <f t="shared" si="314"/>
        <v>-14.424668168208097</v>
      </c>
      <c r="AB443">
        <f t="shared" si="315"/>
        <v>6.3579449744136278</v>
      </c>
      <c r="AC443">
        <f t="shared" si="316"/>
        <v>0.12715889948827255</v>
      </c>
      <c r="AD443">
        <f t="shared" si="317"/>
        <v>0.71182601965656422</v>
      </c>
      <c r="AE443">
        <f t="shared" si="318"/>
        <v>19.930574350136389</v>
      </c>
      <c r="AF443">
        <f t="shared" si="319"/>
        <v>1.3053873340498182E-2</v>
      </c>
      <c r="AG443">
        <f t="shared" si="282"/>
        <v>5276.9010169758594</v>
      </c>
      <c r="AH443">
        <f t="shared" si="283"/>
        <v>27157.41357126454</v>
      </c>
      <c r="AI443">
        <f t="shared" si="284"/>
        <v>5276.9010169758594</v>
      </c>
      <c r="AK443" t="b">
        <f t="shared" si="320"/>
        <v>1</v>
      </c>
      <c r="AL443" t="b">
        <f t="shared" si="321"/>
        <v>1</v>
      </c>
      <c r="AM443">
        <f t="shared" si="322"/>
        <v>5276.9010169758594</v>
      </c>
      <c r="AN443" t="b">
        <f t="shared" si="323"/>
        <v>1</v>
      </c>
      <c r="AO443">
        <f t="shared" si="324"/>
        <v>14.424668168208097</v>
      </c>
      <c r="AP443">
        <f>SUM(AO444:$AO$532)</f>
        <v>1470.1985012830069</v>
      </c>
      <c r="AQ443" t="b">
        <f t="shared" si="285"/>
        <v>1</v>
      </c>
      <c r="AR443" t="b">
        <f t="shared" si="325"/>
        <v>1</v>
      </c>
      <c r="AS443" t="b">
        <f t="shared" si="326"/>
        <v>1</v>
      </c>
      <c r="AT443" t="b">
        <f t="shared" si="328"/>
        <v>1</v>
      </c>
      <c r="AU443">
        <f t="shared" si="286"/>
        <v>27157.413571264544</v>
      </c>
      <c r="AV443" t="b">
        <f t="shared" si="287"/>
        <v>1</v>
      </c>
      <c r="AW443" t="b">
        <f t="shared" si="288"/>
        <v>1</v>
      </c>
      <c r="AX443" t="b">
        <f t="shared" si="327"/>
        <v>1</v>
      </c>
    </row>
    <row r="444" spans="1:50" x14ac:dyDescent="0.35">
      <c r="A444">
        <v>392</v>
      </c>
      <c r="B444">
        <f t="shared" si="289"/>
        <v>32</v>
      </c>
      <c r="C444">
        <f t="shared" si="290"/>
        <v>62</v>
      </c>
      <c r="D444">
        <f t="shared" si="291"/>
        <v>4.392389931179963E-3</v>
      </c>
      <c r="E444">
        <f t="shared" si="292"/>
        <v>3.6677145763219787E-4</v>
      </c>
      <c r="F444">
        <f t="shared" si="293"/>
        <v>0.04</v>
      </c>
      <c r="G444">
        <f t="shared" si="294"/>
        <v>3.3960531989175591E-3</v>
      </c>
      <c r="H444">
        <f t="shared" si="295"/>
        <v>0.02</v>
      </c>
      <c r="I444">
        <f t="shared" si="296"/>
        <v>2.6263302770579271</v>
      </c>
      <c r="J444">
        <f t="shared" si="297"/>
        <v>7.1266605440841469E-5</v>
      </c>
      <c r="K444">
        <f t="shared" si="298"/>
        <v>6.5963806730208604E-4</v>
      </c>
      <c r="L444">
        <f t="shared" si="299"/>
        <v>0</v>
      </c>
      <c r="M444">
        <f t="shared" si="300"/>
        <v>0.19357703275762367</v>
      </c>
      <c r="N444">
        <f t="shared" si="301"/>
        <v>116.62</v>
      </c>
      <c r="O444">
        <f t="shared" si="302"/>
        <v>2.3324000000000003</v>
      </c>
      <c r="P444">
        <f t="shared" si="303"/>
        <v>13.131651385289636</v>
      </c>
      <c r="Q444">
        <f t="shared" si="304"/>
        <v>656.58256926448178</v>
      </c>
      <c r="R444">
        <f t="shared" si="305"/>
        <v>22.660191663129357</v>
      </c>
      <c r="S444">
        <f t="shared" si="306"/>
        <v>0.45320383326258717</v>
      </c>
      <c r="T444">
        <f t="shared" si="307"/>
        <v>2.5515840957302456</v>
      </c>
      <c r="U444">
        <f t="shared" si="308"/>
        <v>71.266605440841474</v>
      </c>
      <c r="V444">
        <f t="shared" si="309"/>
        <v>4.6792410903105784E-2</v>
      </c>
      <c r="W444">
        <f t="shared" si="310"/>
        <v>-51.657994117608055</v>
      </c>
      <c r="X444">
        <f t="shared" si="311"/>
        <v>51.585294218106625</v>
      </c>
      <c r="Y444">
        <f t="shared" si="312"/>
        <v>0.99673694261856227</v>
      </c>
      <c r="Z444">
        <f t="shared" si="313"/>
        <v>0.27770108904771962</v>
      </c>
      <c r="AA444">
        <f t="shared" si="314"/>
        <v>-14.325292383215242</v>
      </c>
      <c r="AB444">
        <f t="shared" si="315"/>
        <v>6.3133607613149669</v>
      </c>
      <c r="AC444">
        <f t="shared" si="316"/>
        <v>0.12626721522629936</v>
      </c>
      <c r="AD444">
        <f t="shared" si="317"/>
        <v>0.70857768218113004</v>
      </c>
      <c r="AE444">
        <f t="shared" si="318"/>
        <v>19.790813943655817</v>
      </c>
      <c r="AF444">
        <f t="shared" si="319"/>
        <v>1.2994303466960866E-2</v>
      </c>
      <c r="AG444">
        <f t="shared" si="282"/>
        <v>5242.590923543753</v>
      </c>
      <c r="AH444">
        <f t="shared" si="283"/>
        <v>27082.711460444592</v>
      </c>
      <c r="AI444">
        <f t="shared" si="284"/>
        <v>5242.590923543753</v>
      </c>
      <c r="AK444" t="b">
        <f t="shared" si="320"/>
        <v>1</v>
      </c>
      <c r="AL444" t="b">
        <f t="shared" si="321"/>
        <v>1</v>
      </c>
      <c r="AM444">
        <f t="shared" si="322"/>
        <v>5242.5909235437521</v>
      </c>
      <c r="AN444" t="b">
        <f t="shared" si="323"/>
        <v>1</v>
      </c>
      <c r="AO444">
        <f t="shared" si="324"/>
        <v>14.325292383215242</v>
      </c>
      <c r="AP444">
        <f>SUM(AO445:$AO$532)</f>
        <v>1455.8732088997913</v>
      </c>
      <c r="AQ444" t="b">
        <f t="shared" si="285"/>
        <v>1</v>
      </c>
      <c r="AR444" t="b">
        <f t="shared" si="325"/>
        <v>1</v>
      </c>
      <c r="AS444" t="b">
        <f t="shared" si="326"/>
        <v>1</v>
      </c>
      <c r="AT444" t="b">
        <f t="shared" si="328"/>
        <v>1</v>
      </c>
      <c r="AU444">
        <f t="shared" si="286"/>
        <v>27082.711460444596</v>
      </c>
      <c r="AV444" t="b">
        <f t="shared" si="287"/>
        <v>1</v>
      </c>
      <c r="AW444" t="b">
        <f t="shared" si="288"/>
        <v>1</v>
      </c>
      <c r="AX444" t="b">
        <f t="shared" si="327"/>
        <v>1</v>
      </c>
    </row>
    <row r="445" spans="1:50" x14ac:dyDescent="0.35">
      <c r="A445">
        <v>393</v>
      </c>
      <c r="B445">
        <f t="shared" si="289"/>
        <v>32</v>
      </c>
      <c r="C445">
        <f t="shared" si="290"/>
        <v>62</v>
      </c>
      <c r="D445">
        <f t="shared" si="291"/>
        <v>4.392389931179963E-3</v>
      </c>
      <c r="E445">
        <f t="shared" si="292"/>
        <v>3.6677145763219787E-4</v>
      </c>
      <c r="F445">
        <f t="shared" si="293"/>
        <v>0.04</v>
      </c>
      <c r="G445">
        <f t="shared" si="294"/>
        <v>3.3960531989175591E-3</v>
      </c>
      <c r="H445">
        <f t="shared" si="295"/>
        <v>0.02</v>
      </c>
      <c r="I445">
        <f t="shared" si="296"/>
        <v>2.632807516032321</v>
      </c>
      <c r="J445">
        <f t="shared" si="297"/>
        <v>7.099853046862935E-5</v>
      </c>
      <c r="K445">
        <f t="shared" si="298"/>
        <v>6.5715678654698054E-4</v>
      </c>
      <c r="L445">
        <f t="shared" si="299"/>
        <v>0</v>
      </c>
      <c r="M445">
        <f t="shared" si="300"/>
        <v>0.19284887744060805</v>
      </c>
      <c r="N445">
        <f t="shared" si="301"/>
        <v>116.62</v>
      </c>
      <c r="O445">
        <f t="shared" si="302"/>
        <v>2.3324000000000003</v>
      </c>
      <c r="P445">
        <f t="shared" si="303"/>
        <v>13.164037580161605</v>
      </c>
      <c r="Q445">
        <f t="shared" si="304"/>
        <v>658.20187900808025</v>
      </c>
      <c r="R445">
        <f t="shared" si="305"/>
        <v>22.574953560194071</v>
      </c>
      <c r="S445">
        <f t="shared" si="306"/>
        <v>0.45149907120388144</v>
      </c>
      <c r="T445">
        <f t="shared" si="307"/>
        <v>2.548255333877532</v>
      </c>
      <c r="U445">
        <f t="shared" si="308"/>
        <v>70.998530468629355</v>
      </c>
      <c r="V445">
        <f t="shared" si="309"/>
        <v>4.6731366161264276E-2</v>
      </c>
      <c r="W445">
        <f t="shared" si="310"/>
        <v>-51.470062679677966</v>
      </c>
      <c r="X445">
        <f t="shared" si="311"/>
        <v>51.397636246597692</v>
      </c>
      <c r="Y445">
        <f t="shared" si="312"/>
        <v>0.99673694261856227</v>
      </c>
      <c r="Z445">
        <f t="shared" si="313"/>
        <v>0.27679493445926917</v>
      </c>
      <c r="AA445">
        <f t="shared" si="314"/>
        <v>-14.226605356238364</v>
      </c>
      <c r="AB445">
        <f t="shared" si="315"/>
        <v>6.2690891888675893</v>
      </c>
      <c r="AC445">
        <f t="shared" si="316"/>
        <v>0.12538178377735179</v>
      </c>
      <c r="AD445">
        <f t="shared" si="317"/>
        <v>0.70534416812611456</v>
      </c>
      <c r="AE445">
        <f t="shared" si="318"/>
        <v>19.652033587768688</v>
      </c>
      <c r="AF445">
        <f t="shared" si="319"/>
        <v>1.2935005433799255E-2</v>
      </c>
      <c r="AG445">
        <f t="shared" si="282"/>
        <v>5208.3561657653563</v>
      </c>
      <c r="AH445">
        <f t="shared" si="283"/>
        <v>27007.448707443895</v>
      </c>
      <c r="AI445">
        <f t="shared" si="284"/>
        <v>5208.3561657653563</v>
      </c>
      <c r="AK445" t="b">
        <f t="shared" si="320"/>
        <v>1</v>
      </c>
      <c r="AL445" t="b">
        <f t="shared" si="321"/>
        <v>1</v>
      </c>
      <c r="AM445">
        <f t="shared" si="322"/>
        <v>5208.3561657653545</v>
      </c>
      <c r="AN445" t="b">
        <f t="shared" si="323"/>
        <v>1</v>
      </c>
      <c r="AO445">
        <f t="shared" si="324"/>
        <v>14.226605356238364</v>
      </c>
      <c r="AP445">
        <f>SUM(AO446:$AO$532)</f>
        <v>1441.6466035435528</v>
      </c>
      <c r="AQ445" t="b">
        <f t="shared" si="285"/>
        <v>1</v>
      </c>
      <c r="AR445" t="b">
        <f t="shared" si="325"/>
        <v>1</v>
      </c>
      <c r="AS445" t="b">
        <f t="shared" si="326"/>
        <v>1</v>
      </c>
      <c r="AT445" t="b">
        <f t="shared" si="328"/>
        <v>1</v>
      </c>
      <c r="AU445">
        <f t="shared" si="286"/>
        <v>27007.448707443891</v>
      </c>
      <c r="AV445" t="b">
        <f t="shared" si="287"/>
        <v>1</v>
      </c>
      <c r="AW445" t="b">
        <f t="shared" si="288"/>
        <v>1</v>
      </c>
      <c r="AX445" t="b">
        <f t="shared" si="327"/>
        <v>1</v>
      </c>
    </row>
    <row r="446" spans="1:50" x14ac:dyDescent="0.35">
      <c r="A446">
        <v>394</v>
      </c>
      <c r="B446">
        <f t="shared" si="289"/>
        <v>32</v>
      </c>
      <c r="C446">
        <f t="shared" si="290"/>
        <v>62</v>
      </c>
      <c r="D446">
        <f t="shared" si="291"/>
        <v>4.392389931179963E-3</v>
      </c>
      <c r="E446">
        <f t="shared" si="292"/>
        <v>3.6677145763219787E-4</v>
      </c>
      <c r="F446">
        <f t="shared" si="293"/>
        <v>0.04</v>
      </c>
      <c r="G446">
        <f t="shared" si="294"/>
        <v>3.3960531989175591E-3</v>
      </c>
      <c r="H446">
        <f t="shared" si="295"/>
        <v>0.02</v>
      </c>
      <c r="I446">
        <f t="shared" si="296"/>
        <v>2.639300729625405</v>
      </c>
      <c r="J446">
        <f t="shared" si="297"/>
        <v>7.0731463881624896E-5</v>
      </c>
      <c r="K446">
        <f t="shared" si="298"/>
        <v>6.5468483932565802E-4</v>
      </c>
      <c r="L446">
        <f t="shared" si="299"/>
        <v>0</v>
      </c>
      <c r="M446">
        <f t="shared" si="300"/>
        <v>0.19212346113740078</v>
      </c>
      <c r="N446">
        <f t="shared" si="301"/>
        <v>116.62</v>
      </c>
      <c r="O446">
        <f t="shared" si="302"/>
        <v>2.3324000000000003</v>
      </c>
      <c r="P446">
        <f t="shared" si="303"/>
        <v>13.196503648127024</v>
      </c>
      <c r="Q446">
        <f t="shared" si="304"/>
        <v>659.82518240635125</v>
      </c>
      <c r="R446">
        <f t="shared" si="305"/>
        <v>22.490036087123713</v>
      </c>
      <c r="S446">
        <f t="shared" si="306"/>
        <v>0.44980072174247426</v>
      </c>
      <c r="T446">
        <f t="shared" si="307"/>
        <v>2.5449309146821855</v>
      </c>
      <c r="U446">
        <f t="shared" si="308"/>
        <v>70.73146388162489</v>
      </c>
      <c r="V446">
        <f t="shared" si="309"/>
        <v>4.6670401057561393E-2</v>
      </c>
      <c r="W446">
        <f t="shared" si="310"/>
        <v>-51.282829831983399</v>
      </c>
      <c r="X446">
        <f t="shared" si="311"/>
        <v>51.210675836658723</v>
      </c>
      <c r="Y446">
        <f t="shared" si="312"/>
        <v>0.99673694261856227</v>
      </c>
      <c r="Z446">
        <f t="shared" si="313"/>
        <v>0.27589173670523726</v>
      </c>
      <c r="AA446">
        <f t="shared" si="314"/>
        <v>-14.128602294424706</v>
      </c>
      <c r="AB446">
        <f t="shared" si="315"/>
        <v>6.2251280647220062</v>
      </c>
      <c r="AC446">
        <f t="shared" si="316"/>
        <v>0.12450256129444014</v>
      </c>
      <c r="AD446">
        <f t="shared" si="317"/>
        <v>0.70212540984651617</v>
      </c>
      <c r="AE446">
        <f t="shared" si="318"/>
        <v>19.514226410005254</v>
      </c>
      <c r="AF446">
        <f t="shared" si="319"/>
        <v>1.2875978000500554E-2</v>
      </c>
      <c r="AG446">
        <f t="shared" si="282"/>
        <v>5174.1962927084242</v>
      </c>
      <c r="AH446">
        <f t="shared" si="283"/>
        <v>26931.621271428161</v>
      </c>
      <c r="AI446">
        <f t="shared" si="284"/>
        <v>5174.1962927084242</v>
      </c>
      <c r="AK446" t="b">
        <f t="shared" si="320"/>
        <v>1</v>
      </c>
      <c r="AL446" t="b">
        <f t="shared" si="321"/>
        <v>1</v>
      </c>
      <c r="AM446">
        <f t="shared" si="322"/>
        <v>5174.1962927084232</v>
      </c>
      <c r="AN446" t="b">
        <f t="shared" si="323"/>
        <v>1</v>
      </c>
      <c r="AO446">
        <f t="shared" si="324"/>
        <v>14.128602294424706</v>
      </c>
      <c r="AP446">
        <f>SUM(AO447:$AO$532)</f>
        <v>1427.5180012491278</v>
      </c>
      <c r="AQ446" t="b">
        <f t="shared" si="285"/>
        <v>1</v>
      </c>
      <c r="AR446" t="b">
        <f t="shared" si="325"/>
        <v>1</v>
      </c>
      <c r="AS446" t="b">
        <f t="shared" si="326"/>
        <v>1</v>
      </c>
      <c r="AT446" t="b">
        <f t="shared" si="328"/>
        <v>1</v>
      </c>
      <c r="AU446">
        <f t="shared" si="286"/>
        <v>26931.621271428165</v>
      </c>
      <c r="AV446" t="b">
        <f t="shared" si="287"/>
        <v>1</v>
      </c>
      <c r="AW446" t="b">
        <f t="shared" si="288"/>
        <v>1</v>
      </c>
      <c r="AX446" t="b">
        <f t="shared" si="327"/>
        <v>1</v>
      </c>
    </row>
    <row r="447" spans="1:50" x14ac:dyDescent="0.35">
      <c r="A447">
        <v>395</v>
      </c>
      <c r="B447">
        <f t="shared" si="289"/>
        <v>32</v>
      </c>
      <c r="C447">
        <f t="shared" si="290"/>
        <v>62</v>
      </c>
      <c r="D447">
        <f t="shared" si="291"/>
        <v>4.392389931179963E-3</v>
      </c>
      <c r="E447">
        <f t="shared" si="292"/>
        <v>3.6677145763219787E-4</v>
      </c>
      <c r="F447">
        <f t="shared" si="293"/>
        <v>0.04</v>
      </c>
      <c r="G447">
        <f t="shared" si="294"/>
        <v>3.3960531989175591E-3</v>
      </c>
      <c r="H447">
        <f t="shared" si="295"/>
        <v>0.02</v>
      </c>
      <c r="I447">
        <f t="shared" si="296"/>
        <v>2.6458099572348996</v>
      </c>
      <c r="J447">
        <f t="shared" si="297"/>
        <v>7.0465401886707409E-5</v>
      </c>
      <c r="K447">
        <f t="shared" si="298"/>
        <v>6.5222219052929291E-4</v>
      </c>
      <c r="L447">
        <f t="shared" si="299"/>
        <v>0</v>
      </c>
      <c r="M447">
        <f t="shared" si="300"/>
        <v>0.19140077354498478</v>
      </c>
      <c r="N447">
        <f t="shared" si="301"/>
        <v>116.62</v>
      </c>
      <c r="O447">
        <f t="shared" si="302"/>
        <v>2.3324000000000003</v>
      </c>
      <c r="P447">
        <f t="shared" si="303"/>
        <v>13.229049786174498</v>
      </c>
      <c r="Q447">
        <f t="shared" si="304"/>
        <v>661.45248930872492</v>
      </c>
      <c r="R447">
        <f t="shared" si="305"/>
        <v>22.40543803784368</v>
      </c>
      <c r="S447">
        <f t="shared" si="306"/>
        <v>0.44810876075687361</v>
      </c>
      <c r="T447">
        <f t="shared" si="307"/>
        <v>2.541610832478836</v>
      </c>
      <c r="U447">
        <f t="shared" si="308"/>
        <v>70.465401886707411</v>
      </c>
      <c r="V447">
        <f t="shared" si="309"/>
        <v>4.660951548810234E-2</v>
      </c>
      <c r="W447">
        <f t="shared" si="310"/>
        <v>-51.096292957587536</v>
      </c>
      <c r="X447">
        <f t="shared" si="311"/>
        <v>51.024410375222303</v>
      </c>
      <c r="Y447">
        <f t="shared" si="312"/>
        <v>0.99673694261856227</v>
      </c>
      <c r="Z447">
        <f t="shared" si="313"/>
        <v>0.27499148613730356</v>
      </c>
      <c r="AA447">
        <f t="shared" si="314"/>
        <v>-14.03127843836203</v>
      </c>
      <c r="AB447">
        <f t="shared" si="315"/>
        <v>6.181475211902276</v>
      </c>
      <c r="AC447">
        <f t="shared" si="316"/>
        <v>0.12362950423804553</v>
      </c>
      <c r="AD447">
        <f t="shared" si="317"/>
        <v>0.69892134000602446</v>
      </c>
      <c r="AE447">
        <f t="shared" si="318"/>
        <v>19.377385586088025</v>
      </c>
      <c r="AF447">
        <f t="shared" si="319"/>
        <v>1.2817219932212931E-2</v>
      </c>
      <c r="AG447">
        <f t="shared" si="282"/>
        <v>5140.1108545775478</v>
      </c>
      <c r="AH447">
        <f t="shared" si="283"/>
        <v>26855.225082825862</v>
      </c>
      <c r="AI447">
        <f t="shared" si="284"/>
        <v>5140.1108545775478</v>
      </c>
      <c r="AK447" t="b">
        <f t="shared" si="320"/>
        <v>1</v>
      </c>
      <c r="AL447" t="b">
        <f t="shared" si="321"/>
        <v>1</v>
      </c>
      <c r="AM447">
        <f t="shared" si="322"/>
        <v>5140.1108545775478</v>
      </c>
      <c r="AN447" t="b">
        <f t="shared" si="323"/>
        <v>1</v>
      </c>
      <c r="AO447">
        <f t="shared" si="324"/>
        <v>14.03127843836203</v>
      </c>
      <c r="AP447">
        <f>SUM(AO448:$AO$532)</f>
        <v>1413.486722810766</v>
      </c>
      <c r="AQ447" t="b">
        <f t="shared" si="285"/>
        <v>1</v>
      </c>
      <c r="AR447" t="b">
        <f t="shared" si="325"/>
        <v>1</v>
      </c>
      <c r="AS447" t="b">
        <f t="shared" si="326"/>
        <v>1</v>
      </c>
      <c r="AT447" t="b">
        <f t="shared" si="328"/>
        <v>1</v>
      </c>
      <c r="AU447">
        <f t="shared" si="286"/>
        <v>26855.225082825855</v>
      </c>
      <c r="AV447" t="b">
        <f t="shared" si="287"/>
        <v>1</v>
      </c>
      <c r="AW447" t="b">
        <f t="shared" si="288"/>
        <v>1</v>
      </c>
      <c r="AX447" t="b">
        <f t="shared" si="327"/>
        <v>1</v>
      </c>
    </row>
    <row r="448" spans="1:50" x14ac:dyDescent="0.35">
      <c r="A448">
        <v>396</v>
      </c>
      <c r="B448">
        <f t="shared" si="289"/>
        <v>32</v>
      </c>
      <c r="C448">
        <f t="shared" si="290"/>
        <v>62</v>
      </c>
      <c r="D448">
        <f t="shared" si="291"/>
        <v>4.392389931179963E-3</v>
      </c>
      <c r="E448">
        <f t="shared" si="292"/>
        <v>3.6677145763219787E-4</v>
      </c>
      <c r="F448">
        <f t="shared" si="293"/>
        <v>0.04</v>
      </c>
      <c r="G448">
        <f t="shared" si="294"/>
        <v>3.3960531989175591E-3</v>
      </c>
      <c r="H448">
        <f t="shared" si="295"/>
        <v>0.02</v>
      </c>
      <c r="I448">
        <f t="shared" si="296"/>
        <v>2.6523352383556875</v>
      </c>
      <c r="J448">
        <f t="shared" si="297"/>
        <v>7.0200340705024278E-5</v>
      </c>
      <c r="K448">
        <f t="shared" si="298"/>
        <v>6.4976880518112447E-4</v>
      </c>
      <c r="L448">
        <f t="shared" si="299"/>
        <v>0</v>
      </c>
      <c r="M448">
        <f t="shared" si="300"/>
        <v>0.19068080439909865</v>
      </c>
      <c r="N448">
        <f t="shared" si="301"/>
        <v>116.62</v>
      </c>
      <c r="O448">
        <f t="shared" si="302"/>
        <v>2.3324000000000003</v>
      </c>
      <c r="P448">
        <f t="shared" si="303"/>
        <v>13.261676191778438</v>
      </c>
      <c r="Q448">
        <f t="shared" si="304"/>
        <v>663.08380958892189</v>
      </c>
      <c r="R448">
        <f t="shared" si="305"/>
        <v>22.321158210816126</v>
      </c>
      <c r="S448">
        <f t="shared" si="306"/>
        <v>0.44642316421632255</v>
      </c>
      <c r="T448">
        <f t="shared" si="307"/>
        <v>2.5382950816095011</v>
      </c>
      <c r="U448">
        <f t="shared" si="308"/>
        <v>70.200340705024274</v>
      </c>
      <c r="V448">
        <f t="shared" si="309"/>
        <v>4.6548709349127762E-2</v>
      </c>
      <c r="W448">
        <f t="shared" si="310"/>
        <v>-50.910449449383094</v>
      </c>
      <c r="X448">
        <f t="shared" si="311"/>
        <v>50.838837259035984</v>
      </c>
      <c r="Y448">
        <f t="shared" si="312"/>
        <v>0.99673694261856227</v>
      </c>
      <c r="Z448">
        <f t="shared" si="313"/>
        <v>0.27409417313863071</v>
      </c>
      <c r="AA448">
        <f t="shared" si="314"/>
        <v>-13.93462906184488</v>
      </c>
      <c r="AB448">
        <f t="shared" si="315"/>
        <v>6.1381284686982021</v>
      </c>
      <c r="AC448">
        <f t="shared" si="316"/>
        <v>0.12276256937396406</v>
      </c>
      <c r="AD448">
        <f t="shared" si="317"/>
        <v>0.69573189157560933</v>
      </c>
      <c r="AE448">
        <f t="shared" si="318"/>
        <v>19.241504339593789</v>
      </c>
      <c r="AF448">
        <f t="shared" si="319"/>
        <v>1.2758729999719623E-2</v>
      </c>
      <c r="AG448">
        <f t="shared" si="282"/>
        <v>5106.0994027080551</v>
      </c>
      <c r="AH448">
        <f t="shared" si="283"/>
        <v>26778.256043124766</v>
      </c>
      <c r="AI448">
        <f t="shared" si="284"/>
        <v>5106.0994027080551</v>
      </c>
      <c r="AK448" t="b">
        <f t="shared" si="320"/>
        <v>1</v>
      </c>
      <c r="AL448" t="b">
        <f t="shared" si="321"/>
        <v>1</v>
      </c>
      <c r="AM448">
        <f t="shared" si="322"/>
        <v>5106.099402708056</v>
      </c>
      <c r="AN448" t="b">
        <f t="shared" si="323"/>
        <v>1</v>
      </c>
      <c r="AO448">
        <f t="shared" si="324"/>
        <v>13.93462906184488</v>
      </c>
      <c r="AP448">
        <f>SUM(AO449:$AO$532)</f>
        <v>1399.5520937489209</v>
      </c>
      <c r="AQ448" t="b">
        <f t="shared" si="285"/>
        <v>1</v>
      </c>
      <c r="AR448" t="b">
        <f t="shared" si="325"/>
        <v>1</v>
      </c>
      <c r="AS448" t="b">
        <f t="shared" si="326"/>
        <v>1</v>
      </c>
      <c r="AT448" t="b">
        <f t="shared" si="328"/>
        <v>1</v>
      </c>
      <c r="AU448">
        <f t="shared" si="286"/>
        <v>26778.256043124769</v>
      </c>
      <c r="AV448" t="b">
        <f t="shared" si="287"/>
        <v>1</v>
      </c>
      <c r="AW448" t="b">
        <f t="shared" si="288"/>
        <v>1</v>
      </c>
      <c r="AX448" t="b">
        <f t="shared" si="327"/>
        <v>1</v>
      </c>
    </row>
    <row r="449" spans="1:50" x14ac:dyDescent="0.35">
      <c r="A449">
        <v>397</v>
      </c>
      <c r="B449">
        <f t="shared" si="289"/>
        <v>33</v>
      </c>
      <c r="C449">
        <f t="shared" si="290"/>
        <v>63</v>
      </c>
      <c r="D449">
        <f t="shared" si="291"/>
        <v>4.8156387497445552E-3</v>
      </c>
      <c r="E449">
        <f t="shared" si="292"/>
        <v>4.0219170743016619E-4</v>
      </c>
      <c r="F449">
        <f t="shared" si="293"/>
        <v>0.04</v>
      </c>
      <c r="G449">
        <f t="shared" si="294"/>
        <v>3.3960531989175591E-3</v>
      </c>
      <c r="H449">
        <f t="shared" si="295"/>
        <v>0.02</v>
      </c>
      <c r="I449">
        <f t="shared" si="296"/>
        <v>2.6588766125800603</v>
      </c>
      <c r="J449">
        <f t="shared" si="297"/>
        <v>7.6690238295431035E-5</v>
      </c>
      <c r="K449">
        <f t="shared" si="298"/>
        <v>6.4730171162264338E-4</v>
      </c>
      <c r="L449">
        <f t="shared" si="299"/>
        <v>0</v>
      </c>
      <c r="M449">
        <f t="shared" si="300"/>
        <v>0.18995681244918058</v>
      </c>
      <c r="N449">
        <f t="shared" si="301"/>
        <v>116.62</v>
      </c>
      <c r="O449">
        <f t="shared" si="302"/>
        <v>2.3324000000000003</v>
      </c>
      <c r="P449">
        <f t="shared" si="303"/>
        <v>13.294383062900302</v>
      </c>
      <c r="Q449">
        <f t="shared" si="304"/>
        <v>664.71915314501507</v>
      </c>
      <c r="R449">
        <f t="shared" si="305"/>
        <v>22.237195409022885</v>
      </c>
      <c r="S449">
        <f t="shared" si="306"/>
        <v>0.44474390818045773</v>
      </c>
      <c r="T449">
        <f t="shared" si="307"/>
        <v>2.5349836564235826</v>
      </c>
      <c r="U449">
        <f t="shared" si="308"/>
        <v>76.69023829543103</v>
      </c>
      <c r="V449">
        <f t="shared" si="309"/>
        <v>5.0977470254228323E-2</v>
      </c>
      <c r="W449">
        <f t="shared" si="310"/>
        <v>-57.483747921266414</v>
      </c>
      <c r="X449">
        <f t="shared" si="311"/>
        <v>57.412405105836456</v>
      </c>
      <c r="Y449">
        <f t="shared" si="312"/>
        <v>0.99673694261856227</v>
      </c>
      <c r="Z449">
        <f t="shared" si="313"/>
        <v>0.27319978812376161</v>
      </c>
      <c r="AA449">
        <f t="shared" si="314"/>
        <v>-15.685056910590086</v>
      </c>
      <c r="AB449">
        <f t="shared" si="315"/>
        <v>6.0950856885582825</v>
      </c>
      <c r="AC449">
        <f t="shared" si="316"/>
        <v>0.12190171377116565</v>
      </c>
      <c r="AD449">
        <f t="shared" si="317"/>
        <v>0.69255699783212121</v>
      </c>
      <c r="AE449">
        <f t="shared" si="318"/>
        <v>20.951756853472546</v>
      </c>
      <c r="AF449">
        <f t="shared" si="319"/>
        <v>1.3927034072540537E-2</v>
      </c>
      <c r="AG449">
        <f t="shared" si="282"/>
        <v>5065.403038348727</v>
      </c>
      <c r="AH449">
        <f t="shared" si="283"/>
        <v>26666.07726797838</v>
      </c>
      <c r="AI449">
        <f t="shared" si="284"/>
        <v>5065.403038348727</v>
      </c>
      <c r="AK449" t="b">
        <f t="shared" si="320"/>
        <v>1</v>
      </c>
      <c r="AL449" t="b">
        <f t="shared" si="321"/>
        <v>1</v>
      </c>
      <c r="AM449">
        <f t="shared" si="322"/>
        <v>5065.4030383487261</v>
      </c>
      <c r="AN449" t="b">
        <f t="shared" si="323"/>
        <v>1</v>
      </c>
      <c r="AO449">
        <f t="shared" si="324"/>
        <v>15.685056910590086</v>
      </c>
      <c r="AP449">
        <f>SUM(AO450:$AO$532)</f>
        <v>1383.8670368383309</v>
      </c>
      <c r="AQ449" t="b">
        <f t="shared" si="285"/>
        <v>1</v>
      </c>
      <c r="AR449" t="b">
        <f t="shared" si="325"/>
        <v>1</v>
      </c>
      <c r="AS449" t="b">
        <f t="shared" si="326"/>
        <v>1</v>
      </c>
      <c r="AT449" t="b">
        <f t="shared" si="328"/>
        <v>1</v>
      </c>
      <c r="AU449">
        <f t="shared" si="286"/>
        <v>26666.077267978377</v>
      </c>
      <c r="AV449" t="b">
        <f t="shared" si="287"/>
        <v>1</v>
      </c>
      <c r="AW449" t="b">
        <f t="shared" si="288"/>
        <v>1</v>
      </c>
      <c r="AX449" t="b">
        <f t="shared" si="327"/>
        <v>1</v>
      </c>
    </row>
    <row r="450" spans="1:50" x14ac:dyDescent="0.35">
      <c r="A450">
        <v>398</v>
      </c>
      <c r="B450">
        <f t="shared" si="289"/>
        <v>33</v>
      </c>
      <c r="C450">
        <f t="shared" si="290"/>
        <v>63</v>
      </c>
      <c r="D450">
        <f t="shared" si="291"/>
        <v>4.8156387497445552E-3</v>
      </c>
      <c r="E450">
        <f t="shared" si="292"/>
        <v>4.0219170743016619E-4</v>
      </c>
      <c r="F450">
        <f t="shared" si="293"/>
        <v>0.04</v>
      </c>
      <c r="G450">
        <f t="shared" si="294"/>
        <v>3.3960531989175591E-3</v>
      </c>
      <c r="H450">
        <f t="shared" si="295"/>
        <v>0.02</v>
      </c>
      <c r="I450">
        <f t="shared" si="296"/>
        <v>2.6654341195979514</v>
      </c>
      <c r="J450">
        <f t="shared" si="297"/>
        <v>7.6399054736927784E-5</v>
      </c>
      <c r="K450">
        <f t="shared" si="298"/>
        <v>6.4484398531998899E-4</v>
      </c>
      <c r="L450">
        <f t="shared" si="299"/>
        <v>0</v>
      </c>
      <c r="M450">
        <f t="shared" si="300"/>
        <v>0.18923556940912367</v>
      </c>
      <c r="N450">
        <f t="shared" si="301"/>
        <v>116.62</v>
      </c>
      <c r="O450">
        <f t="shared" si="302"/>
        <v>2.3324000000000003</v>
      </c>
      <c r="P450">
        <f t="shared" si="303"/>
        <v>13.327170597989756</v>
      </c>
      <c r="Q450">
        <f t="shared" si="304"/>
        <v>666.35852989948785</v>
      </c>
      <c r="R450">
        <f t="shared" si="305"/>
        <v>22.152763467823441</v>
      </c>
      <c r="S450">
        <f t="shared" si="306"/>
        <v>0.44305526935646883</v>
      </c>
      <c r="T450">
        <f t="shared" si="307"/>
        <v>2.5315868457605739</v>
      </c>
      <c r="U450">
        <f t="shared" si="308"/>
        <v>76.399054736927781</v>
      </c>
      <c r="V450">
        <f t="shared" si="309"/>
        <v>5.0909161800209699E-2</v>
      </c>
      <c r="W450">
        <f t="shared" si="310"/>
        <v>-57.271842546021595</v>
      </c>
      <c r="X450">
        <f t="shared" si="311"/>
        <v>57.200770610632333</v>
      </c>
      <c r="Y450">
        <f t="shared" si="312"/>
        <v>0.99673694261856227</v>
      </c>
      <c r="Z450">
        <f t="shared" si="313"/>
        <v>0.2723083215385172</v>
      </c>
      <c r="AA450">
        <f t="shared" si="314"/>
        <v>-15.576245835691036</v>
      </c>
      <c r="AB450">
        <f t="shared" si="315"/>
        <v>6.0521302857651706</v>
      </c>
      <c r="AC450">
        <f t="shared" si="316"/>
        <v>0.12104260571530341</v>
      </c>
      <c r="AD450">
        <f t="shared" si="317"/>
        <v>0.68937216479805086</v>
      </c>
      <c r="AE450">
        <f t="shared" si="318"/>
        <v>20.804098362542106</v>
      </c>
      <c r="AF450">
        <f t="shared" si="319"/>
        <v>1.38629884007479E-2</v>
      </c>
      <c r="AG450">
        <f t="shared" si="282"/>
        <v>5024.7850791776082</v>
      </c>
      <c r="AH450">
        <f t="shared" si="283"/>
        <v>26553.068722054675</v>
      </c>
      <c r="AI450">
        <f t="shared" si="284"/>
        <v>5024.7850791776082</v>
      </c>
      <c r="AK450" t="b">
        <f t="shared" si="320"/>
        <v>1</v>
      </c>
      <c r="AL450" t="b">
        <f t="shared" si="321"/>
        <v>1</v>
      </c>
      <c r="AM450">
        <f t="shared" si="322"/>
        <v>5024.7850791776073</v>
      </c>
      <c r="AN450" t="b">
        <f t="shared" si="323"/>
        <v>1</v>
      </c>
      <c r="AO450">
        <f t="shared" si="324"/>
        <v>15.576245835691036</v>
      </c>
      <c r="AP450">
        <f>SUM(AO451:$AO$532)</f>
        <v>1368.2907910026402</v>
      </c>
      <c r="AQ450" t="b">
        <f t="shared" si="285"/>
        <v>1</v>
      </c>
      <c r="AR450" t="b">
        <f t="shared" si="325"/>
        <v>1</v>
      </c>
      <c r="AS450" t="b">
        <f t="shared" si="326"/>
        <v>1</v>
      </c>
      <c r="AT450" t="b">
        <f t="shared" si="328"/>
        <v>1</v>
      </c>
      <c r="AU450">
        <f t="shared" si="286"/>
        <v>26553.068722054679</v>
      </c>
      <c r="AV450" t="b">
        <f t="shared" si="287"/>
        <v>1</v>
      </c>
      <c r="AW450" t="b">
        <f t="shared" si="288"/>
        <v>1</v>
      </c>
      <c r="AX450" t="b">
        <f t="shared" si="327"/>
        <v>1</v>
      </c>
    </row>
    <row r="451" spans="1:50" x14ac:dyDescent="0.35">
      <c r="A451">
        <v>399</v>
      </c>
      <c r="B451">
        <f t="shared" si="289"/>
        <v>33</v>
      </c>
      <c r="C451">
        <f t="shared" si="290"/>
        <v>63</v>
      </c>
      <c r="D451">
        <f t="shared" si="291"/>
        <v>4.8156387497445552E-3</v>
      </c>
      <c r="E451">
        <f t="shared" si="292"/>
        <v>4.0219170743016619E-4</v>
      </c>
      <c r="F451">
        <f t="shared" si="293"/>
        <v>0.04</v>
      </c>
      <c r="G451">
        <f t="shared" si="294"/>
        <v>3.3960531989175591E-3</v>
      </c>
      <c r="H451">
        <f t="shared" si="295"/>
        <v>0.02</v>
      </c>
      <c r="I451">
        <f t="shared" si="296"/>
        <v>2.6720077991971825</v>
      </c>
      <c r="J451">
        <f t="shared" si="297"/>
        <v>7.6108976767175169E-5</v>
      </c>
      <c r="K451">
        <f t="shared" si="298"/>
        <v>6.4239559070682366E-4</v>
      </c>
      <c r="L451">
        <f t="shared" si="299"/>
        <v>0</v>
      </c>
      <c r="M451">
        <f t="shared" si="300"/>
        <v>0.18851706484164965</v>
      </c>
      <c r="N451">
        <f t="shared" si="301"/>
        <v>116.62</v>
      </c>
      <c r="O451">
        <f t="shared" si="302"/>
        <v>2.3324000000000003</v>
      </c>
      <c r="P451">
        <f t="shared" si="303"/>
        <v>13.360038995985912</v>
      </c>
      <c r="Q451">
        <f t="shared" si="304"/>
        <v>668.00194979929563</v>
      </c>
      <c r="R451">
        <f t="shared" si="305"/>
        <v>22.068652104492003</v>
      </c>
      <c r="S451">
        <f t="shared" si="306"/>
        <v>0.44137304208984007</v>
      </c>
      <c r="T451">
        <f t="shared" si="307"/>
        <v>2.5281945867334907</v>
      </c>
      <c r="U451">
        <f t="shared" si="308"/>
        <v>76.108976767175164</v>
      </c>
      <c r="V451">
        <f t="shared" si="309"/>
        <v>5.0840944877702306E-2</v>
      </c>
      <c r="W451">
        <f t="shared" si="310"/>
        <v>-57.060733236384195</v>
      </c>
      <c r="X451">
        <f t="shared" si="311"/>
        <v>56.989931152536897</v>
      </c>
      <c r="Y451">
        <f t="shared" si="312"/>
        <v>0.99673694261856227</v>
      </c>
      <c r="Z451">
        <f t="shared" si="313"/>
        <v>0.27141976385989403</v>
      </c>
      <c r="AA451">
        <f t="shared" si="314"/>
        <v>-15.468193655813181</v>
      </c>
      <c r="AB451">
        <f t="shared" si="315"/>
        <v>6.0094776131916827</v>
      </c>
      <c r="AC451">
        <f t="shared" si="316"/>
        <v>0.12018955226383365</v>
      </c>
      <c r="AD451">
        <f t="shared" si="317"/>
        <v>0.68620197772306646</v>
      </c>
      <c r="AE451">
        <f t="shared" si="318"/>
        <v>20.657480501764844</v>
      </c>
      <c r="AF451">
        <f t="shared" si="319"/>
        <v>1.3799237253119849E-2</v>
      </c>
      <c r="AG451">
        <f t="shared" si="282"/>
        <v>4984.2449868357744</v>
      </c>
      <c r="AH451">
        <f t="shared" si="283"/>
        <v>26439.224433196192</v>
      </c>
      <c r="AI451">
        <f t="shared" si="284"/>
        <v>4984.2449868357744</v>
      </c>
      <c r="AK451" t="b">
        <f t="shared" si="320"/>
        <v>1</v>
      </c>
      <c r="AL451" t="b">
        <f t="shared" si="321"/>
        <v>1</v>
      </c>
      <c r="AM451">
        <f t="shared" si="322"/>
        <v>4984.2449868357735</v>
      </c>
      <c r="AN451" t="b">
        <f t="shared" si="323"/>
        <v>1</v>
      </c>
      <c r="AO451">
        <f t="shared" si="324"/>
        <v>15.468193655813181</v>
      </c>
      <c r="AP451">
        <f>SUM(AO452:$AO$532)</f>
        <v>1352.822597346827</v>
      </c>
      <c r="AQ451" t="b">
        <f t="shared" si="285"/>
        <v>1</v>
      </c>
      <c r="AR451" t="b">
        <f t="shared" si="325"/>
        <v>1</v>
      </c>
      <c r="AS451" t="b">
        <f t="shared" si="326"/>
        <v>1</v>
      </c>
      <c r="AT451" t="b">
        <f t="shared" si="328"/>
        <v>1</v>
      </c>
      <c r="AU451">
        <f t="shared" si="286"/>
        <v>26439.224433196192</v>
      </c>
      <c r="AV451" t="b">
        <f t="shared" si="287"/>
        <v>1</v>
      </c>
      <c r="AW451" t="b">
        <f t="shared" si="288"/>
        <v>1</v>
      </c>
      <c r="AX451" t="b">
        <f t="shared" si="327"/>
        <v>1</v>
      </c>
    </row>
    <row r="452" spans="1:50" x14ac:dyDescent="0.35">
      <c r="A452">
        <v>400</v>
      </c>
      <c r="B452">
        <f t="shared" si="289"/>
        <v>33</v>
      </c>
      <c r="C452">
        <f t="shared" si="290"/>
        <v>63</v>
      </c>
      <c r="D452">
        <f t="shared" si="291"/>
        <v>4.8156387497445552E-3</v>
      </c>
      <c r="E452">
        <f t="shared" si="292"/>
        <v>4.0219170743016619E-4</v>
      </c>
      <c r="F452">
        <f t="shared" si="293"/>
        <v>0.04</v>
      </c>
      <c r="G452">
        <f t="shared" si="294"/>
        <v>3.3960531989175591E-3</v>
      </c>
      <c r="H452">
        <f t="shared" si="295"/>
        <v>0.02</v>
      </c>
      <c r="I452">
        <f t="shared" si="296"/>
        <v>2.6785976912637017</v>
      </c>
      <c r="J452">
        <f t="shared" si="297"/>
        <v>7.5820000188386432E-5</v>
      </c>
      <c r="K452">
        <f t="shared" si="298"/>
        <v>6.3995649235185157E-4</v>
      </c>
      <c r="L452">
        <f t="shared" si="299"/>
        <v>0</v>
      </c>
      <c r="M452">
        <f t="shared" si="300"/>
        <v>0.18780128834910942</v>
      </c>
      <c r="N452">
        <f t="shared" si="301"/>
        <v>116.62</v>
      </c>
      <c r="O452">
        <f t="shared" si="302"/>
        <v>2.3324000000000003</v>
      </c>
      <c r="P452">
        <f t="shared" si="303"/>
        <v>13.392988456318509</v>
      </c>
      <c r="Q452">
        <f t="shared" si="304"/>
        <v>669.64942281592539</v>
      </c>
      <c r="R452">
        <f t="shared" si="305"/>
        <v>21.984860101833185</v>
      </c>
      <c r="S452">
        <f t="shared" si="306"/>
        <v>0.43969720203666368</v>
      </c>
      <c r="T452">
        <f t="shared" si="307"/>
        <v>2.5248068732432616</v>
      </c>
      <c r="U452">
        <f t="shared" si="308"/>
        <v>75.82000018838643</v>
      </c>
      <c r="V452">
        <f t="shared" si="309"/>
        <v>5.0772819364056331E-2</v>
      </c>
      <c r="W452">
        <f t="shared" si="310"/>
        <v>-56.850416981197228</v>
      </c>
      <c r="X452">
        <f t="shared" si="311"/>
        <v>56.779883724298216</v>
      </c>
      <c r="Y452">
        <f t="shared" si="312"/>
        <v>0.99673694261856227</v>
      </c>
      <c r="Z452">
        <f t="shared" si="313"/>
        <v>0.27053410559596291</v>
      </c>
      <c r="AA452">
        <f t="shared" si="314"/>
        <v>-15.360895059195791</v>
      </c>
      <c r="AB452">
        <f t="shared" si="315"/>
        <v>5.9671255373323691</v>
      </c>
      <c r="AC452">
        <f t="shared" si="316"/>
        <v>0.11934251074664737</v>
      </c>
      <c r="AD452">
        <f t="shared" si="317"/>
        <v>0.68304636925540552</v>
      </c>
      <c r="AE452">
        <f t="shared" si="318"/>
        <v>20.511895937250863</v>
      </c>
      <c r="AF452">
        <f t="shared" si="319"/>
        <v>1.3735779275240365E-2</v>
      </c>
      <c r="AG452">
        <f t="shared" si="282"/>
        <v>4943.7822242091061</v>
      </c>
      <c r="AH452">
        <f t="shared" si="283"/>
        <v>26324.538386653461</v>
      </c>
      <c r="AI452">
        <f t="shared" si="284"/>
        <v>4943.7822242091061</v>
      </c>
      <c r="AK452" t="b">
        <f t="shared" si="320"/>
        <v>1</v>
      </c>
      <c r="AL452" t="b">
        <f t="shared" si="321"/>
        <v>1</v>
      </c>
      <c r="AM452">
        <f t="shared" si="322"/>
        <v>4943.7822242091052</v>
      </c>
      <c r="AN452" t="b">
        <f t="shared" si="323"/>
        <v>1</v>
      </c>
      <c r="AO452">
        <f t="shared" si="324"/>
        <v>15.360895059195791</v>
      </c>
      <c r="AP452">
        <f>SUM(AO453:$AO$532)</f>
        <v>1337.4617022876309</v>
      </c>
      <c r="AQ452" t="b">
        <f t="shared" si="285"/>
        <v>1</v>
      </c>
      <c r="AR452" t="b">
        <f t="shared" si="325"/>
        <v>1</v>
      </c>
      <c r="AS452" t="b">
        <f t="shared" si="326"/>
        <v>1</v>
      </c>
      <c r="AT452" t="b">
        <f t="shared" si="328"/>
        <v>1</v>
      </c>
      <c r="AU452">
        <f t="shared" si="286"/>
        <v>26324.538386653458</v>
      </c>
      <c r="AV452" t="b">
        <f t="shared" si="287"/>
        <v>1</v>
      </c>
      <c r="AW452" t="b">
        <f t="shared" si="288"/>
        <v>1</v>
      </c>
      <c r="AX452" t="b">
        <f t="shared" si="327"/>
        <v>1</v>
      </c>
    </row>
    <row r="453" spans="1:50" x14ac:dyDescent="0.35">
      <c r="A453">
        <v>401</v>
      </c>
      <c r="B453">
        <f t="shared" si="289"/>
        <v>33</v>
      </c>
      <c r="C453">
        <f t="shared" si="290"/>
        <v>63</v>
      </c>
      <c r="D453">
        <f t="shared" si="291"/>
        <v>4.8156387497445552E-3</v>
      </c>
      <c r="E453">
        <f t="shared" si="292"/>
        <v>4.0219170743016619E-4</v>
      </c>
      <c r="F453">
        <f t="shared" si="293"/>
        <v>0.04</v>
      </c>
      <c r="G453">
        <f t="shared" si="294"/>
        <v>3.3960531989175591E-3</v>
      </c>
      <c r="H453">
        <f t="shared" si="295"/>
        <v>0.02</v>
      </c>
      <c r="I453">
        <f t="shared" si="296"/>
        <v>2.6852038357818278</v>
      </c>
      <c r="J453">
        <f t="shared" si="297"/>
        <v>7.5532120818713291E-5</v>
      </c>
      <c r="K453">
        <f t="shared" si="298"/>
        <v>6.3752665495830452E-4</v>
      </c>
      <c r="L453">
        <f t="shared" si="299"/>
        <v>0</v>
      </c>
      <c r="M453">
        <f t="shared" si="300"/>
        <v>0.1870882295733324</v>
      </c>
      <c r="N453">
        <f t="shared" si="301"/>
        <v>116.62</v>
      </c>
      <c r="O453">
        <f t="shared" si="302"/>
        <v>2.3324000000000003</v>
      </c>
      <c r="P453">
        <f t="shared" si="303"/>
        <v>13.426019178909138</v>
      </c>
      <c r="Q453">
        <f t="shared" si="304"/>
        <v>671.30095894545696</v>
      </c>
      <c r="R453">
        <f t="shared" si="305"/>
        <v>21.901386247273141</v>
      </c>
      <c r="S453">
        <f t="shared" si="306"/>
        <v>0.43802772494546283</v>
      </c>
      <c r="T453">
        <f t="shared" si="307"/>
        <v>2.5214236991989885</v>
      </c>
      <c r="U453">
        <f t="shared" si="308"/>
        <v>75.532120818713295</v>
      </c>
      <c r="V453">
        <f t="shared" si="309"/>
        <v>5.0704785136786348E-2</v>
      </c>
      <c r="W453">
        <f t="shared" si="310"/>
        <v>-56.640890780721392</v>
      </c>
      <c r="X453">
        <f t="shared" si="311"/>
        <v>56.570625330067259</v>
      </c>
      <c r="Y453">
        <f t="shared" si="312"/>
        <v>0.99673694261856227</v>
      </c>
      <c r="Z453">
        <f t="shared" si="313"/>
        <v>0.26965133728576735</v>
      </c>
      <c r="AA453">
        <f t="shared" si="314"/>
        <v>-15.254344771344737</v>
      </c>
      <c r="AB453">
        <f t="shared" si="315"/>
        <v>5.9250719397177622</v>
      </c>
      <c r="AC453">
        <f t="shared" si="316"/>
        <v>0.11850143879435523</v>
      </c>
      <c r="AD453">
        <f t="shared" si="317"/>
        <v>0.67990527235303366</v>
      </c>
      <c r="AE453">
        <f t="shared" si="318"/>
        <v>20.367337386796187</v>
      </c>
      <c r="AF453">
        <f t="shared" si="319"/>
        <v>1.3672613118921938E-2</v>
      </c>
      <c r="AG453">
        <f t="shared" si="282"/>
        <v>4903.3962554209602</v>
      </c>
      <c r="AH453">
        <f t="shared" si="283"/>
        <v>26209.004524782202</v>
      </c>
      <c r="AI453">
        <f t="shared" si="284"/>
        <v>4903.3962554209602</v>
      </c>
      <c r="AK453" t="b">
        <f t="shared" si="320"/>
        <v>1</v>
      </c>
      <c r="AL453" t="b">
        <f t="shared" si="321"/>
        <v>1</v>
      </c>
      <c r="AM453">
        <f t="shared" si="322"/>
        <v>4903.3962554209593</v>
      </c>
      <c r="AN453" t="b">
        <f t="shared" si="323"/>
        <v>1</v>
      </c>
      <c r="AO453">
        <f t="shared" si="324"/>
        <v>15.254344771344737</v>
      </c>
      <c r="AP453">
        <f>SUM(AO454:$AO$532)</f>
        <v>1322.2073575162863</v>
      </c>
      <c r="AQ453" t="b">
        <f t="shared" si="285"/>
        <v>1</v>
      </c>
      <c r="AR453" t="b">
        <f t="shared" si="325"/>
        <v>1</v>
      </c>
      <c r="AS453" t="b">
        <f t="shared" si="326"/>
        <v>1</v>
      </c>
      <c r="AT453" t="b">
        <f t="shared" si="328"/>
        <v>1</v>
      </c>
      <c r="AU453">
        <f t="shared" si="286"/>
        <v>26209.004524782202</v>
      </c>
      <c r="AV453" t="b">
        <f t="shared" si="287"/>
        <v>1</v>
      </c>
      <c r="AW453" t="b">
        <f t="shared" si="288"/>
        <v>1</v>
      </c>
      <c r="AX453" t="b">
        <f t="shared" si="327"/>
        <v>1</v>
      </c>
    </row>
    <row r="454" spans="1:50" x14ac:dyDescent="0.35">
      <c r="A454">
        <v>402</v>
      </c>
      <c r="B454">
        <f t="shared" si="289"/>
        <v>33</v>
      </c>
      <c r="C454">
        <f t="shared" si="290"/>
        <v>63</v>
      </c>
      <c r="D454">
        <f t="shared" si="291"/>
        <v>4.8156387497445552E-3</v>
      </c>
      <c r="E454">
        <f t="shared" si="292"/>
        <v>4.0219170743016619E-4</v>
      </c>
      <c r="F454">
        <f t="shared" si="293"/>
        <v>0.04</v>
      </c>
      <c r="G454">
        <f t="shared" si="294"/>
        <v>3.3960531989175591E-3</v>
      </c>
      <c r="H454">
        <f t="shared" si="295"/>
        <v>0.02</v>
      </c>
      <c r="I454">
        <f t="shared" si="296"/>
        <v>2.6918262728344904</v>
      </c>
      <c r="J454">
        <f t="shared" si="297"/>
        <v>7.5245334492185471E-5</v>
      </c>
      <c r="K454">
        <f t="shared" si="298"/>
        <v>6.3510604336343239E-4</v>
      </c>
      <c r="L454">
        <f t="shared" si="299"/>
        <v>0</v>
      </c>
      <c r="M454">
        <f t="shared" si="300"/>
        <v>0.1863778781954768</v>
      </c>
      <c r="N454">
        <f t="shared" si="301"/>
        <v>116.62</v>
      </c>
      <c r="O454">
        <f t="shared" si="302"/>
        <v>2.3324000000000003</v>
      </c>
      <c r="P454">
        <f t="shared" si="303"/>
        <v>13.459131364172451</v>
      </c>
      <c r="Q454">
        <f t="shared" si="304"/>
        <v>672.95656820862257</v>
      </c>
      <c r="R454">
        <f t="shared" si="305"/>
        <v>21.818229332842026</v>
      </c>
      <c r="S454">
        <f t="shared" si="306"/>
        <v>0.43636458665684053</v>
      </c>
      <c r="T454">
        <f t="shared" si="307"/>
        <v>2.5180450585179339</v>
      </c>
      <c r="U454">
        <f t="shared" si="308"/>
        <v>75.245334492185478</v>
      </c>
      <c r="V454">
        <f t="shared" si="309"/>
        <v>5.0636842073571033E-2</v>
      </c>
      <c r="W454">
        <f t="shared" si="310"/>
        <v>-56.432151646591798</v>
      </c>
      <c r="X454">
        <f t="shared" si="311"/>
        <v>56.362152985354612</v>
      </c>
      <c r="Y454">
        <f t="shared" si="312"/>
        <v>0.99673694261856227</v>
      </c>
      <c r="Z454">
        <f t="shared" si="313"/>
        <v>0.26877144949922249</v>
      </c>
      <c r="AA454">
        <f t="shared" si="314"/>
        <v>-15.148537554770691</v>
      </c>
      <c r="AB454">
        <f t="shared" si="315"/>
        <v>5.8833147168084077</v>
      </c>
      <c r="AC454">
        <f t="shared" si="316"/>
        <v>0.11766629433616815</v>
      </c>
      <c r="AD454">
        <f t="shared" si="317"/>
        <v>0.67677862028221958</v>
      </c>
      <c r="AE454">
        <f t="shared" si="318"/>
        <v>20.223797619518532</v>
      </c>
      <c r="AF454">
        <f t="shared" si="319"/>
        <v>1.3609737442176901E-2</v>
      </c>
      <c r="AG454">
        <f t="shared" si="282"/>
        <v>4863.0865458248627</v>
      </c>
      <c r="AH454">
        <f t="shared" si="283"/>
        <v>26092.616746738375</v>
      </c>
      <c r="AI454">
        <f t="shared" si="284"/>
        <v>4863.0865458248627</v>
      </c>
      <c r="AK454" t="b">
        <f t="shared" si="320"/>
        <v>1</v>
      </c>
      <c r="AL454" t="b">
        <f t="shared" si="321"/>
        <v>1</v>
      </c>
      <c r="AM454">
        <f t="shared" si="322"/>
        <v>4863.0865458248627</v>
      </c>
      <c r="AN454" t="b">
        <f t="shared" si="323"/>
        <v>1</v>
      </c>
      <c r="AO454">
        <f t="shared" si="324"/>
        <v>15.148537554770691</v>
      </c>
      <c r="AP454">
        <f>SUM(AO455:$AO$532)</f>
        <v>1307.0588199615154</v>
      </c>
      <c r="AQ454" t="b">
        <f t="shared" si="285"/>
        <v>1</v>
      </c>
      <c r="AR454" t="b">
        <f t="shared" si="325"/>
        <v>1</v>
      </c>
      <c r="AS454" t="b">
        <f t="shared" si="326"/>
        <v>1</v>
      </c>
      <c r="AT454" t="b">
        <f t="shared" si="328"/>
        <v>1</v>
      </c>
      <c r="AU454">
        <f t="shared" si="286"/>
        <v>26092.616746738371</v>
      </c>
      <c r="AV454" t="b">
        <f t="shared" si="287"/>
        <v>1</v>
      </c>
      <c r="AW454" t="b">
        <f t="shared" si="288"/>
        <v>1</v>
      </c>
      <c r="AX454" t="b">
        <f t="shared" si="327"/>
        <v>1</v>
      </c>
    </row>
    <row r="455" spans="1:50" x14ac:dyDescent="0.35">
      <c r="A455">
        <v>403</v>
      </c>
      <c r="B455">
        <f t="shared" si="289"/>
        <v>33</v>
      </c>
      <c r="C455">
        <f t="shared" si="290"/>
        <v>63</v>
      </c>
      <c r="D455">
        <f t="shared" si="291"/>
        <v>4.8156387497445552E-3</v>
      </c>
      <c r="E455">
        <f t="shared" si="292"/>
        <v>4.0219170743016619E-4</v>
      </c>
      <c r="F455">
        <f t="shared" si="293"/>
        <v>0.04</v>
      </c>
      <c r="G455">
        <f t="shared" si="294"/>
        <v>3.3960531989175591E-3</v>
      </c>
      <c r="H455">
        <f t="shared" si="295"/>
        <v>0.02</v>
      </c>
      <c r="I455">
        <f t="shared" si="296"/>
        <v>2.6984650426034746</v>
      </c>
      <c r="J455">
        <f t="shared" si="297"/>
        <v>7.4959637058650351E-5</v>
      </c>
      <c r="K455">
        <f t="shared" si="298"/>
        <v>6.3269462253799343E-4</v>
      </c>
      <c r="L455">
        <f t="shared" si="299"/>
        <v>0</v>
      </c>
      <c r="M455">
        <f t="shared" si="300"/>
        <v>0.18567022393588017</v>
      </c>
      <c r="N455">
        <f t="shared" si="301"/>
        <v>116.62</v>
      </c>
      <c r="O455">
        <f t="shared" si="302"/>
        <v>2.3324000000000003</v>
      </c>
      <c r="P455">
        <f t="shared" si="303"/>
        <v>13.492325213017374</v>
      </c>
      <c r="Q455">
        <f t="shared" si="304"/>
        <v>674.61626065086864</v>
      </c>
      <c r="R455">
        <f t="shared" si="305"/>
        <v>21.735388155156507</v>
      </c>
      <c r="S455">
        <f t="shared" si="306"/>
        <v>0.43470776310313014</v>
      </c>
      <c r="T455">
        <f t="shared" si="307"/>
        <v>2.5146709451255127</v>
      </c>
      <c r="U455">
        <f t="shared" si="308"/>
        <v>74.959637058650358</v>
      </c>
      <c r="V455">
        <f t="shared" si="309"/>
        <v>5.0568990052252981E-2</v>
      </c>
      <c r="W455">
        <f t="shared" si="310"/>
        <v>-56.22419660177475</v>
      </c>
      <c r="X455">
        <f t="shared" si="311"/>
        <v>56.154463716987379</v>
      </c>
      <c r="Y455">
        <f t="shared" si="312"/>
        <v>0.99673694261856227</v>
      </c>
      <c r="Z455">
        <f t="shared" si="313"/>
        <v>0.26789443283701436</v>
      </c>
      <c r="AA455">
        <f t="shared" si="314"/>
        <v>-15.043468208729037</v>
      </c>
      <c r="AB455">
        <f t="shared" si="315"/>
        <v>5.8418517798896454</v>
      </c>
      <c r="AC455">
        <f t="shared" si="316"/>
        <v>0.11683703559779292</v>
      </c>
      <c r="AD455">
        <f t="shared" si="317"/>
        <v>0.67366634661611813</v>
      </c>
      <c r="AE455">
        <f t="shared" si="318"/>
        <v>20.08126945549558</v>
      </c>
      <c r="AF455">
        <f t="shared" si="319"/>
        <v>1.3547150909188933E-2</v>
      </c>
      <c r="AG455">
        <f t="shared" si="282"/>
        <v>4822.8525619972188</v>
      </c>
      <c r="AH455">
        <f t="shared" si="283"/>
        <v>25975.368908171054</v>
      </c>
      <c r="AI455">
        <f t="shared" si="284"/>
        <v>4822.8525619972188</v>
      </c>
      <c r="AK455" t="b">
        <f t="shared" si="320"/>
        <v>1</v>
      </c>
      <c r="AL455" t="b">
        <f t="shared" si="321"/>
        <v>1</v>
      </c>
      <c r="AM455">
        <f t="shared" si="322"/>
        <v>4822.8525619972188</v>
      </c>
      <c r="AN455" t="b">
        <f t="shared" si="323"/>
        <v>1</v>
      </c>
      <c r="AO455">
        <f t="shared" si="324"/>
        <v>15.043468208729037</v>
      </c>
      <c r="AP455">
        <f>SUM(AO456:$AO$532)</f>
        <v>1292.0153517527865</v>
      </c>
      <c r="AQ455" t="b">
        <f t="shared" si="285"/>
        <v>1</v>
      </c>
      <c r="AR455" t="b">
        <f t="shared" si="325"/>
        <v>1</v>
      </c>
      <c r="AS455" t="b">
        <f t="shared" si="326"/>
        <v>1</v>
      </c>
      <c r="AT455" t="b">
        <f t="shared" si="328"/>
        <v>1</v>
      </c>
      <c r="AU455">
        <f t="shared" si="286"/>
        <v>25975.368908171054</v>
      </c>
      <c r="AV455" t="b">
        <f t="shared" si="287"/>
        <v>1</v>
      </c>
      <c r="AW455" t="b">
        <f t="shared" si="288"/>
        <v>1</v>
      </c>
      <c r="AX455" t="b">
        <f t="shared" si="327"/>
        <v>1</v>
      </c>
    </row>
    <row r="456" spans="1:50" x14ac:dyDescent="0.35">
      <c r="A456">
        <v>404</v>
      </c>
      <c r="B456">
        <f t="shared" si="289"/>
        <v>33</v>
      </c>
      <c r="C456">
        <f t="shared" si="290"/>
        <v>63</v>
      </c>
      <c r="D456">
        <f t="shared" si="291"/>
        <v>4.8156387497445552E-3</v>
      </c>
      <c r="E456">
        <f t="shared" si="292"/>
        <v>4.0219170743016619E-4</v>
      </c>
      <c r="F456">
        <f t="shared" si="293"/>
        <v>0.04</v>
      </c>
      <c r="G456">
        <f t="shared" si="294"/>
        <v>3.3960531989175591E-3</v>
      </c>
      <c r="H456">
        <f t="shared" si="295"/>
        <v>0.02</v>
      </c>
      <c r="I456">
        <f t="shared" si="296"/>
        <v>2.7051201853696658</v>
      </c>
      <c r="J456">
        <f t="shared" si="297"/>
        <v>7.4675024383712957E-5</v>
      </c>
      <c r="K456">
        <f t="shared" si="298"/>
        <v>6.3029235758574787E-4</v>
      </c>
      <c r="L456">
        <f t="shared" si="299"/>
        <v>0</v>
      </c>
      <c r="M456">
        <f t="shared" si="300"/>
        <v>0.18496525655391072</v>
      </c>
      <c r="N456">
        <f t="shared" si="301"/>
        <v>116.62</v>
      </c>
      <c r="O456">
        <f t="shared" si="302"/>
        <v>2.3324000000000003</v>
      </c>
      <c r="P456">
        <f t="shared" si="303"/>
        <v>13.525600926848329</v>
      </c>
      <c r="Q456">
        <f t="shared" si="304"/>
        <v>676.28004634241643</v>
      </c>
      <c r="R456">
        <f t="shared" si="305"/>
        <v>21.652861515402346</v>
      </c>
      <c r="S456">
        <f t="shared" si="306"/>
        <v>0.43305723030804694</v>
      </c>
      <c r="T456">
        <f t="shared" si="307"/>
        <v>2.5113013529552775</v>
      </c>
      <c r="U456">
        <f t="shared" si="308"/>
        <v>74.675024383712952</v>
      </c>
      <c r="V456">
        <f t="shared" si="309"/>
        <v>5.0501228950838473E-2</v>
      </c>
      <c r="W456">
        <f t="shared" si="310"/>
        <v>-56.017022680524768</v>
      </c>
      <c r="X456">
        <f t="shared" si="311"/>
        <v>55.947554563066177</v>
      </c>
      <c r="Y456">
        <f t="shared" si="312"/>
        <v>0.99673694261856227</v>
      </c>
      <c r="Z456">
        <f t="shared" si="313"/>
        <v>0.26702027793049948</v>
      </c>
      <c r="AA456">
        <f t="shared" si="314"/>
        <v>-14.939131568961713</v>
      </c>
      <c r="AB456">
        <f t="shared" si="315"/>
        <v>5.8006810549671268</v>
      </c>
      <c r="AC456">
        <f t="shared" si="316"/>
        <v>0.11601362109934255</v>
      </c>
      <c r="AD456">
        <f t="shared" si="317"/>
        <v>0.6705683852333576</v>
      </c>
      <c r="AE456">
        <f t="shared" si="318"/>
        <v>19.93974576540586</v>
      </c>
      <c r="AF456">
        <f t="shared" si="319"/>
        <v>1.3484852190284675E-2</v>
      </c>
      <c r="AG456">
        <f t="shared" si="282"/>
        <v>4782.6937717300434</v>
      </c>
      <c r="AH456">
        <f t="shared" si="283"/>
        <v>25857.254820913138</v>
      </c>
      <c r="AI456">
        <f t="shared" si="284"/>
        <v>4782.6937717300434</v>
      </c>
      <c r="AK456" t="b">
        <f t="shared" si="320"/>
        <v>1</v>
      </c>
      <c r="AL456" t="b">
        <f t="shared" si="321"/>
        <v>1</v>
      </c>
      <c r="AM456">
        <f t="shared" si="322"/>
        <v>4782.6937717300425</v>
      </c>
      <c r="AN456" t="b">
        <f t="shared" si="323"/>
        <v>1</v>
      </c>
      <c r="AO456">
        <f t="shared" si="324"/>
        <v>14.939131568961713</v>
      </c>
      <c r="AP456">
        <f>SUM(AO457:$AO$532)</f>
        <v>1277.0762201838247</v>
      </c>
      <c r="AQ456" t="b">
        <f t="shared" si="285"/>
        <v>1</v>
      </c>
      <c r="AR456" t="b">
        <f t="shared" si="325"/>
        <v>1</v>
      </c>
      <c r="AS456" t="b">
        <f t="shared" si="326"/>
        <v>1</v>
      </c>
      <c r="AT456" t="b">
        <f t="shared" si="328"/>
        <v>1</v>
      </c>
      <c r="AU456">
        <f t="shared" si="286"/>
        <v>25857.254820913138</v>
      </c>
      <c r="AV456" t="b">
        <f t="shared" si="287"/>
        <v>1</v>
      </c>
      <c r="AW456" t="b">
        <f t="shared" si="288"/>
        <v>1</v>
      </c>
      <c r="AX456" t="b">
        <f t="shared" si="327"/>
        <v>1</v>
      </c>
    </row>
    <row r="457" spans="1:50" x14ac:dyDescent="0.35">
      <c r="A457">
        <v>405</v>
      </c>
      <c r="B457">
        <f t="shared" si="289"/>
        <v>33</v>
      </c>
      <c r="C457">
        <f t="shared" si="290"/>
        <v>63</v>
      </c>
      <c r="D457">
        <f t="shared" si="291"/>
        <v>4.8156387497445552E-3</v>
      </c>
      <c r="E457">
        <f t="shared" si="292"/>
        <v>4.0219170743016619E-4</v>
      </c>
      <c r="F457">
        <f t="shared" si="293"/>
        <v>0.04</v>
      </c>
      <c r="G457">
        <f t="shared" si="294"/>
        <v>3.3960531989175591E-3</v>
      </c>
      <c r="H457">
        <f t="shared" si="295"/>
        <v>0.02</v>
      </c>
      <c r="I457">
        <f t="shared" si="296"/>
        <v>2.7117917415132915</v>
      </c>
      <c r="J457">
        <f t="shared" si="297"/>
        <v>7.4391492348676084E-5</v>
      </c>
      <c r="K457">
        <f t="shared" si="298"/>
        <v>6.278992137429526E-4</v>
      </c>
      <c r="L457">
        <f t="shared" si="299"/>
        <v>0</v>
      </c>
      <c r="M457">
        <f t="shared" si="300"/>
        <v>0.18426296584781909</v>
      </c>
      <c r="N457">
        <f t="shared" si="301"/>
        <v>116.62</v>
      </c>
      <c r="O457">
        <f t="shared" si="302"/>
        <v>2.3324000000000003</v>
      </c>
      <c r="P457">
        <f t="shared" si="303"/>
        <v>13.558958707566457</v>
      </c>
      <c r="Q457">
        <f t="shared" si="304"/>
        <v>677.94793537832288</v>
      </c>
      <c r="R457">
        <f t="shared" si="305"/>
        <v>21.570648219317068</v>
      </c>
      <c r="S457">
        <f t="shared" si="306"/>
        <v>0.43141296438634136</v>
      </c>
      <c r="T457">
        <f t="shared" si="307"/>
        <v>2.5079362759489117</v>
      </c>
      <c r="U457">
        <f t="shared" si="308"/>
        <v>74.391492348676081</v>
      </c>
      <c r="V457">
        <f t="shared" si="309"/>
        <v>5.0433558647497254E-2</v>
      </c>
      <c r="W457">
        <f t="shared" si="310"/>
        <v>-55.810626928341762</v>
      </c>
      <c r="X457">
        <f t="shared" si="311"/>
        <v>55.741422572922431</v>
      </c>
      <c r="Y457">
        <f t="shared" si="312"/>
        <v>0.99673694261856227</v>
      </c>
      <c r="Z457">
        <f t="shared" si="313"/>
        <v>0.26614897544160476</v>
      </c>
      <c r="AA457">
        <f t="shared" si="314"/>
        <v>-14.835522507440844</v>
      </c>
      <c r="AB457">
        <f t="shared" si="315"/>
        <v>5.7598004826630769</v>
      </c>
      <c r="AC457">
        <f t="shared" si="316"/>
        <v>0.11519600965326154</v>
      </c>
      <c r="AD457">
        <f t="shared" si="317"/>
        <v>0.66748467031663661</v>
      </c>
      <c r="AE457">
        <f t="shared" si="318"/>
        <v>19.799219470172119</v>
      </c>
      <c r="AF457">
        <f t="shared" si="319"/>
        <v>1.342283996190548E-2</v>
      </c>
      <c r="AG457">
        <f t="shared" si="282"/>
        <v>4742.6096440237088</v>
      </c>
      <c r="AH457">
        <f t="shared" si="283"/>
        <v>25738.268252669837</v>
      </c>
      <c r="AI457">
        <f t="shared" si="284"/>
        <v>4742.6096440237088</v>
      </c>
      <c r="AK457" t="b">
        <f t="shared" si="320"/>
        <v>1</v>
      </c>
      <c r="AL457" t="b">
        <f t="shared" si="321"/>
        <v>1</v>
      </c>
      <c r="AM457">
        <f t="shared" si="322"/>
        <v>4742.6096440237088</v>
      </c>
      <c r="AN457" t="b">
        <f t="shared" si="323"/>
        <v>1</v>
      </c>
      <c r="AO457">
        <f t="shared" si="324"/>
        <v>14.835522507440844</v>
      </c>
      <c r="AP457">
        <f>SUM(AO458:$AO$532)</f>
        <v>1262.2406976763837</v>
      </c>
      <c r="AQ457" t="b">
        <f t="shared" si="285"/>
        <v>1</v>
      </c>
      <c r="AR457" t="b">
        <f t="shared" si="325"/>
        <v>1</v>
      </c>
      <c r="AS457" t="b">
        <f t="shared" si="326"/>
        <v>1</v>
      </c>
      <c r="AT457" t="b">
        <f t="shared" si="328"/>
        <v>1</v>
      </c>
      <c r="AU457">
        <f t="shared" si="286"/>
        <v>25738.268252669837</v>
      </c>
      <c r="AV457" t="b">
        <f t="shared" si="287"/>
        <v>1</v>
      </c>
      <c r="AW457" t="b">
        <f t="shared" si="288"/>
        <v>1</v>
      </c>
      <c r="AX457" t="b">
        <f t="shared" si="327"/>
        <v>1</v>
      </c>
    </row>
    <row r="458" spans="1:50" x14ac:dyDescent="0.35">
      <c r="A458">
        <v>406</v>
      </c>
      <c r="B458">
        <f t="shared" si="289"/>
        <v>33</v>
      </c>
      <c r="C458">
        <f t="shared" si="290"/>
        <v>63</v>
      </c>
      <c r="D458">
        <f t="shared" si="291"/>
        <v>4.8156387497445552E-3</v>
      </c>
      <c r="E458">
        <f t="shared" si="292"/>
        <v>4.0219170743016619E-4</v>
      </c>
      <c r="F458">
        <f t="shared" si="293"/>
        <v>0.04</v>
      </c>
      <c r="G458">
        <f t="shared" si="294"/>
        <v>3.3960531989175591E-3</v>
      </c>
      <c r="H458">
        <f t="shared" si="295"/>
        <v>0.02</v>
      </c>
      <c r="I458">
        <f t="shared" si="296"/>
        <v>2.7184797515141685</v>
      </c>
      <c r="J458">
        <f t="shared" si="297"/>
        <v>7.4109036850480761E-5</v>
      </c>
      <c r="K458">
        <f t="shared" si="298"/>
        <v>6.2551515637785814E-4</v>
      </c>
      <c r="L458">
        <f t="shared" si="299"/>
        <v>0</v>
      </c>
      <c r="M458">
        <f t="shared" si="300"/>
        <v>0.18356334165459076</v>
      </c>
      <c r="N458">
        <f t="shared" si="301"/>
        <v>116.62</v>
      </c>
      <c r="O458">
        <f t="shared" si="302"/>
        <v>2.3324000000000003</v>
      </c>
      <c r="P458">
        <f t="shared" si="303"/>
        <v>13.592398757570843</v>
      </c>
      <c r="Q458">
        <f t="shared" si="304"/>
        <v>679.61993787854215</v>
      </c>
      <c r="R458">
        <f t="shared" si="305"/>
        <v>21.488747077172665</v>
      </c>
      <c r="S458">
        <f t="shared" si="306"/>
        <v>0.4297749415434533</v>
      </c>
      <c r="T458">
        <f t="shared" si="307"/>
        <v>2.504575708056215</v>
      </c>
      <c r="U458">
        <f t="shared" si="308"/>
        <v>74.109036850480763</v>
      </c>
      <c r="V458">
        <f t="shared" si="309"/>
        <v>5.0365979020562328E-2</v>
      </c>
      <c r="W458">
        <f t="shared" si="310"/>
        <v>-55.605006401928328</v>
      </c>
      <c r="X458">
        <f t="shared" si="311"/>
        <v>55.536064807075704</v>
      </c>
      <c r="Y458">
        <f t="shared" si="312"/>
        <v>0.99673694261856227</v>
      </c>
      <c r="Z458">
        <f t="shared" si="313"/>
        <v>0.26528051606272796</v>
      </c>
      <c r="AA458">
        <f t="shared" si="314"/>
        <v>-14.732635932114146</v>
      </c>
      <c r="AB458">
        <f t="shared" si="315"/>
        <v>5.7192080181132834</v>
      </c>
      <c r="AC458">
        <f t="shared" si="316"/>
        <v>0.11438416036226567</v>
      </c>
      <c r="AD458">
        <f t="shared" si="317"/>
        <v>0.66441513635132499</v>
      </c>
      <c r="AE458">
        <f t="shared" si="318"/>
        <v>19.659683540607261</v>
      </c>
      <c r="AF458">
        <f t="shared" si="319"/>
        <v>1.3361112906579304E-2</v>
      </c>
      <c r="AG458">
        <f t="shared" si="282"/>
        <v>4702.5996490797143</v>
      </c>
      <c r="AH458">
        <f t="shared" si="283"/>
        <v>25618.402926704981</v>
      </c>
      <c r="AI458">
        <f t="shared" si="284"/>
        <v>4702.5996490797143</v>
      </c>
      <c r="AK458" t="b">
        <f t="shared" si="320"/>
        <v>1</v>
      </c>
      <c r="AL458" t="b">
        <f t="shared" si="321"/>
        <v>1</v>
      </c>
      <c r="AM458">
        <f t="shared" si="322"/>
        <v>4702.5996490797143</v>
      </c>
      <c r="AN458" t="b">
        <f t="shared" si="323"/>
        <v>1</v>
      </c>
      <c r="AO458">
        <f t="shared" si="324"/>
        <v>14.732635932114146</v>
      </c>
      <c r="AP458">
        <f>SUM(AO459:$AO$532)</f>
        <v>1247.50806174427</v>
      </c>
      <c r="AQ458" t="b">
        <f t="shared" si="285"/>
        <v>1</v>
      </c>
      <c r="AR458" t="b">
        <f t="shared" si="325"/>
        <v>1</v>
      </c>
      <c r="AS458" t="b">
        <f t="shared" si="326"/>
        <v>1</v>
      </c>
      <c r="AT458" t="b">
        <f t="shared" si="328"/>
        <v>1</v>
      </c>
      <c r="AU458">
        <f t="shared" si="286"/>
        <v>25618.402926704985</v>
      </c>
      <c r="AV458" t="b">
        <f t="shared" si="287"/>
        <v>1</v>
      </c>
      <c r="AW458" t="b">
        <f t="shared" si="288"/>
        <v>1</v>
      </c>
      <c r="AX458" t="b">
        <f t="shared" si="327"/>
        <v>1</v>
      </c>
    </row>
    <row r="459" spans="1:50" x14ac:dyDescent="0.35">
      <c r="A459">
        <v>407</v>
      </c>
      <c r="B459">
        <f t="shared" si="289"/>
        <v>33</v>
      </c>
      <c r="C459">
        <f t="shared" si="290"/>
        <v>63</v>
      </c>
      <c r="D459">
        <f t="shared" si="291"/>
        <v>4.8156387497445552E-3</v>
      </c>
      <c r="E459">
        <f t="shared" si="292"/>
        <v>4.0219170743016619E-4</v>
      </c>
      <c r="F459">
        <f t="shared" si="293"/>
        <v>0.04</v>
      </c>
      <c r="G459">
        <f t="shared" si="294"/>
        <v>3.3960531989175591E-3</v>
      </c>
      <c r="H459">
        <f t="shared" si="295"/>
        <v>0.02</v>
      </c>
      <c r="I459">
        <f t="shared" si="296"/>
        <v>2.7251842559519472</v>
      </c>
      <c r="J459">
        <f t="shared" si="297"/>
        <v>7.382765380164681E-5</v>
      </c>
      <c r="K459">
        <f t="shared" si="298"/>
        <v>6.2314015099020808E-4</v>
      </c>
      <c r="L459">
        <f t="shared" si="299"/>
        <v>0</v>
      </c>
      <c r="M459">
        <f t="shared" si="300"/>
        <v>0.1828663738497989</v>
      </c>
      <c r="N459">
        <f t="shared" si="301"/>
        <v>116.62</v>
      </c>
      <c r="O459">
        <f t="shared" si="302"/>
        <v>2.3324000000000003</v>
      </c>
      <c r="P459">
        <f t="shared" si="303"/>
        <v>13.625921279759737</v>
      </c>
      <c r="Q459">
        <f t="shared" si="304"/>
        <v>681.29606398798683</v>
      </c>
      <c r="R459">
        <f t="shared" si="305"/>
        <v>21.407156903758377</v>
      </c>
      <c r="S459">
        <f t="shared" si="306"/>
        <v>0.42814313807516757</v>
      </c>
      <c r="T459">
        <f t="shared" si="307"/>
        <v>2.5012196432350953</v>
      </c>
      <c r="U459">
        <f t="shared" si="308"/>
        <v>73.827653801646804</v>
      </c>
      <c r="V459">
        <f t="shared" si="309"/>
        <v>5.0298489948529701E-2</v>
      </c>
      <c r="W459">
        <f t="shared" si="310"/>
        <v>-55.400158169147218</v>
      </c>
      <c r="X459">
        <f t="shared" si="311"/>
        <v>55.3314783371912</v>
      </c>
      <c r="Y459">
        <f t="shared" si="312"/>
        <v>0.99673694261856227</v>
      </c>
      <c r="Z459">
        <f t="shared" si="313"/>
        <v>0.26441489051663791</v>
      </c>
      <c r="AA459">
        <f t="shared" si="314"/>
        <v>-14.630466786652132</v>
      </c>
      <c r="AB459">
        <f t="shared" si="315"/>
        <v>5.6789016308648117</v>
      </c>
      <c r="AC459">
        <f t="shared" si="316"/>
        <v>0.11357803261729625</v>
      </c>
      <c r="AD459">
        <f t="shared" si="317"/>
        <v>0.6613597181240719</v>
      </c>
      <c r="AE459">
        <f t="shared" si="318"/>
        <v>19.521130997062688</v>
      </c>
      <c r="AF459">
        <f t="shared" si="319"/>
        <v>1.3299669712892693E-2</v>
      </c>
      <c r="AG459">
        <f t="shared" si="282"/>
        <v>4662.6632582934699</v>
      </c>
      <c r="AH459">
        <f t="shared" si="283"/>
        <v>25497.652521525066</v>
      </c>
      <c r="AI459">
        <f t="shared" si="284"/>
        <v>4662.6632582934699</v>
      </c>
      <c r="AK459" t="b">
        <f t="shared" si="320"/>
        <v>1</v>
      </c>
      <c r="AL459" t="b">
        <f t="shared" si="321"/>
        <v>1</v>
      </c>
      <c r="AM459">
        <f t="shared" si="322"/>
        <v>4662.6632582934699</v>
      </c>
      <c r="AN459" t="b">
        <f t="shared" si="323"/>
        <v>1</v>
      </c>
      <c r="AO459">
        <f t="shared" si="324"/>
        <v>14.630466786652132</v>
      </c>
      <c r="AP459">
        <f>SUM(AO460:$AO$532)</f>
        <v>1232.8775949576179</v>
      </c>
      <c r="AQ459" t="b">
        <f t="shared" si="285"/>
        <v>1</v>
      </c>
      <c r="AR459" t="b">
        <f t="shared" si="325"/>
        <v>1</v>
      </c>
      <c r="AS459" t="b">
        <f t="shared" si="326"/>
        <v>1</v>
      </c>
      <c r="AT459" t="b">
        <f t="shared" si="328"/>
        <v>1</v>
      </c>
      <c r="AU459">
        <f t="shared" si="286"/>
        <v>25497.652521525055</v>
      </c>
      <c r="AV459" t="b">
        <f t="shared" si="287"/>
        <v>1</v>
      </c>
      <c r="AW459" t="b">
        <f t="shared" si="288"/>
        <v>1</v>
      </c>
      <c r="AX459" t="b">
        <f t="shared" si="327"/>
        <v>1</v>
      </c>
    </row>
    <row r="460" spans="1:50" x14ac:dyDescent="0.35">
      <c r="A460">
        <v>408</v>
      </c>
      <c r="B460">
        <f t="shared" si="289"/>
        <v>33</v>
      </c>
      <c r="C460">
        <f t="shared" si="290"/>
        <v>63</v>
      </c>
      <c r="D460">
        <f t="shared" si="291"/>
        <v>4.8156387497445552E-3</v>
      </c>
      <c r="E460">
        <f t="shared" si="292"/>
        <v>4.0219170743016619E-4</v>
      </c>
      <c r="F460">
        <f t="shared" si="293"/>
        <v>0.04</v>
      </c>
      <c r="G460">
        <f t="shared" si="294"/>
        <v>3.3960531989175591E-3</v>
      </c>
      <c r="H460">
        <f t="shared" si="295"/>
        <v>0.02</v>
      </c>
      <c r="I460">
        <f t="shared" si="296"/>
        <v>2.7319052955063587</v>
      </c>
      <c r="J460">
        <f t="shared" si="297"/>
        <v>7.3547339130213717E-5</v>
      </c>
      <c r="K460">
        <f t="shared" si="298"/>
        <v>6.207741632107388E-4</v>
      </c>
      <c r="L460">
        <f t="shared" si="299"/>
        <v>0</v>
      </c>
      <c r="M460">
        <f t="shared" si="300"/>
        <v>0.18217205234745795</v>
      </c>
      <c r="N460">
        <f t="shared" si="301"/>
        <v>116.62</v>
      </c>
      <c r="O460">
        <f t="shared" si="302"/>
        <v>2.3324000000000003</v>
      </c>
      <c r="P460">
        <f t="shared" si="303"/>
        <v>13.659526477531793</v>
      </c>
      <c r="Q460">
        <f t="shared" si="304"/>
        <v>682.97632387658973</v>
      </c>
      <c r="R460">
        <f t="shared" si="305"/>
        <v>21.325876518363547</v>
      </c>
      <c r="S460">
        <f t="shared" si="306"/>
        <v>0.42651753036727097</v>
      </c>
      <c r="T460">
        <f t="shared" si="307"/>
        <v>2.4978680754515556</v>
      </c>
      <c r="U460">
        <f t="shared" si="308"/>
        <v>73.547339130213714</v>
      </c>
      <c r="V460">
        <f t="shared" si="309"/>
        <v>5.0231091310058228E-2</v>
      </c>
      <c r="W460">
        <f t="shared" si="310"/>
        <v>-55.196079308979058</v>
      </c>
      <c r="X460">
        <f t="shared" si="311"/>
        <v>55.127660246037578</v>
      </c>
      <c r="Y460">
        <f t="shared" si="312"/>
        <v>0.99673694261856227</v>
      </c>
      <c r="Z460">
        <f t="shared" si="313"/>
        <v>0.26355208955637549</v>
      </c>
      <c r="AA460">
        <f t="shared" si="314"/>
        <v>-14.529010050197137</v>
      </c>
      <c r="AB460">
        <f t="shared" si="315"/>
        <v>5.6388793047744361</v>
      </c>
      <c r="AC460">
        <f t="shared" si="316"/>
        <v>0.11277758609548874</v>
      </c>
      <c r="AD460">
        <f t="shared" si="317"/>
        <v>0.65831835072141964</v>
      </c>
      <c r="AE460">
        <f t="shared" si="318"/>
        <v>19.383554909079205</v>
      </c>
      <c r="AF460">
        <f t="shared" si="319"/>
        <v>1.323850907546294E-2</v>
      </c>
      <c r="AG460">
        <f t="shared" si="282"/>
        <v>4622.7999442471046</v>
      </c>
      <c r="AH460">
        <f t="shared" si="283"/>
        <v>25376.010670561078</v>
      </c>
      <c r="AI460">
        <f t="shared" si="284"/>
        <v>4622.7999442471046</v>
      </c>
      <c r="AK460" t="b">
        <f t="shared" si="320"/>
        <v>1</v>
      </c>
      <c r="AL460" t="b">
        <f t="shared" si="321"/>
        <v>1</v>
      </c>
      <c r="AM460">
        <f t="shared" si="322"/>
        <v>4622.7999442471055</v>
      </c>
      <c r="AN460" t="b">
        <f t="shared" si="323"/>
        <v>1</v>
      </c>
      <c r="AO460">
        <f t="shared" si="324"/>
        <v>14.529010050197137</v>
      </c>
      <c r="AP460">
        <f>SUM(AO461:$AO$532)</f>
        <v>1218.3485849074204</v>
      </c>
      <c r="AQ460" t="b">
        <f t="shared" si="285"/>
        <v>1</v>
      </c>
      <c r="AR460" t="b">
        <f t="shared" si="325"/>
        <v>1</v>
      </c>
      <c r="AS460" t="b">
        <f t="shared" si="326"/>
        <v>1</v>
      </c>
      <c r="AT460" t="b">
        <f t="shared" si="328"/>
        <v>1</v>
      </c>
      <c r="AU460">
        <f t="shared" si="286"/>
        <v>25376.010670561074</v>
      </c>
      <c r="AV460" t="b">
        <f t="shared" si="287"/>
        <v>1</v>
      </c>
      <c r="AW460" t="b">
        <f t="shared" si="288"/>
        <v>1</v>
      </c>
      <c r="AX460" t="b">
        <f t="shared" si="327"/>
        <v>1</v>
      </c>
    </row>
    <row r="461" spans="1:50" x14ac:dyDescent="0.35">
      <c r="A461">
        <v>409</v>
      </c>
      <c r="B461">
        <f t="shared" si="289"/>
        <v>34</v>
      </c>
      <c r="C461">
        <f t="shared" si="290"/>
        <v>64</v>
      </c>
      <c r="D461">
        <f t="shared" si="291"/>
        <v>5.2810046340939776E-3</v>
      </c>
      <c r="E461">
        <f t="shared" si="292"/>
        <v>4.4115253262178022E-4</v>
      </c>
      <c r="F461">
        <f t="shared" si="293"/>
        <v>0.04</v>
      </c>
      <c r="G461">
        <f t="shared" si="294"/>
        <v>3.3960531989175591E-3</v>
      </c>
      <c r="H461">
        <f t="shared" si="295"/>
        <v>0.02</v>
      </c>
      <c r="I461">
        <f t="shared" si="296"/>
        <v>2.7386429109574628</v>
      </c>
      <c r="J461">
        <f t="shared" si="297"/>
        <v>8.0365662265988598E-5</v>
      </c>
      <c r="K461">
        <f t="shared" si="298"/>
        <v>6.1839305506354006E-4</v>
      </c>
      <c r="L461">
        <f t="shared" si="299"/>
        <v>0</v>
      </c>
      <c r="M461">
        <f t="shared" si="300"/>
        <v>0.18147329363012843</v>
      </c>
      <c r="N461">
        <f t="shared" si="301"/>
        <v>116.62</v>
      </c>
      <c r="O461">
        <f t="shared" si="302"/>
        <v>2.3324000000000003</v>
      </c>
      <c r="P461">
        <f t="shared" si="303"/>
        <v>13.693214554787314</v>
      </c>
      <c r="Q461">
        <f t="shared" si="304"/>
        <v>684.66072773936571</v>
      </c>
      <c r="R461">
        <f t="shared" si="305"/>
        <v>21.244904744760547</v>
      </c>
      <c r="S461">
        <f t="shared" si="306"/>
        <v>0.42489809489521096</v>
      </c>
      <c r="T461">
        <f t="shared" si="307"/>
        <v>2.4945209986796879</v>
      </c>
      <c r="U461">
        <f t="shared" si="308"/>
        <v>80.365662265988604</v>
      </c>
      <c r="V461">
        <f t="shared" si="309"/>
        <v>5.5023212812287836E-2</v>
      </c>
      <c r="W461">
        <f t="shared" si="310"/>
        <v>-62.095199827615247</v>
      </c>
      <c r="X461">
        <f t="shared" si="311"/>
        <v>62.027040543579936</v>
      </c>
      <c r="Y461">
        <f t="shared" si="312"/>
        <v>0.99673694261856227</v>
      </c>
      <c r="Z461">
        <f t="shared" si="313"/>
        <v>0.26269210396515524</v>
      </c>
      <c r="AA461">
        <f t="shared" si="314"/>
        <v>-16.294013783124999</v>
      </c>
      <c r="AB461">
        <f t="shared" si="315"/>
        <v>5.5991390379077979</v>
      </c>
      <c r="AC461">
        <f t="shared" si="316"/>
        <v>0.11198278075815597</v>
      </c>
      <c r="AD461">
        <f t="shared" si="317"/>
        <v>0.65529096952842747</v>
      </c>
      <c r="AE461">
        <f t="shared" si="318"/>
        <v>21.111424907205631</v>
      </c>
      <c r="AF461">
        <f t="shared" si="319"/>
        <v>1.4454163540582378E-2</v>
      </c>
      <c r="AG461">
        <f t="shared" si="282"/>
        <v>4575.9067477861527</v>
      </c>
      <c r="AH461">
        <f t="shared" si="283"/>
        <v>25215.317671549961</v>
      </c>
      <c r="AI461">
        <f t="shared" si="284"/>
        <v>4575.9067477861527</v>
      </c>
      <c r="AK461" t="b">
        <f t="shared" si="320"/>
        <v>1</v>
      </c>
      <c r="AL461" t="b">
        <f t="shared" si="321"/>
        <v>1</v>
      </c>
      <c r="AM461">
        <f t="shared" si="322"/>
        <v>4575.9067477861536</v>
      </c>
      <c r="AN461" t="b">
        <f t="shared" si="323"/>
        <v>1</v>
      </c>
      <c r="AO461">
        <f t="shared" si="324"/>
        <v>16.294013783124999</v>
      </c>
      <c r="AP461">
        <f>SUM(AO462:$AO$532)</f>
        <v>1202.0545711242958</v>
      </c>
      <c r="AQ461" t="b">
        <f t="shared" si="285"/>
        <v>1</v>
      </c>
      <c r="AR461" t="b">
        <f t="shared" si="325"/>
        <v>1</v>
      </c>
      <c r="AS461" t="b">
        <f t="shared" si="326"/>
        <v>1</v>
      </c>
      <c r="AT461" t="b">
        <f t="shared" si="328"/>
        <v>1</v>
      </c>
      <c r="AU461">
        <f t="shared" si="286"/>
        <v>25215.317671549961</v>
      </c>
      <c r="AV461" t="b">
        <f t="shared" si="287"/>
        <v>1</v>
      </c>
      <c r="AW461" t="b">
        <f t="shared" si="288"/>
        <v>1</v>
      </c>
      <c r="AX461" t="b">
        <f t="shared" si="327"/>
        <v>1</v>
      </c>
    </row>
    <row r="462" spans="1:50" x14ac:dyDescent="0.35">
      <c r="A462">
        <v>410</v>
      </c>
      <c r="B462">
        <f t="shared" si="289"/>
        <v>34</v>
      </c>
      <c r="C462">
        <f t="shared" si="290"/>
        <v>64</v>
      </c>
      <c r="D462">
        <f t="shared" si="291"/>
        <v>5.2810046340939776E-3</v>
      </c>
      <c r="E462">
        <f t="shared" si="292"/>
        <v>4.4115253262178022E-4</v>
      </c>
      <c r="F462">
        <f t="shared" si="293"/>
        <v>0.04</v>
      </c>
      <c r="G462">
        <f t="shared" si="294"/>
        <v>3.3960531989175591E-3</v>
      </c>
      <c r="H462">
        <f t="shared" si="295"/>
        <v>0.02</v>
      </c>
      <c r="I462">
        <f t="shared" si="296"/>
        <v>2.7453971431858903</v>
      </c>
      <c r="J462">
        <f t="shared" si="297"/>
        <v>8.0057403088147139E-5</v>
      </c>
      <c r="K462">
        <f t="shared" si="298"/>
        <v>6.1602108015084865E-4</v>
      </c>
      <c r="L462">
        <f t="shared" si="299"/>
        <v>0</v>
      </c>
      <c r="M462">
        <f t="shared" si="300"/>
        <v>0.18077721514688944</v>
      </c>
      <c r="N462">
        <f t="shared" si="301"/>
        <v>116.62</v>
      </c>
      <c r="O462">
        <f t="shared" si="302"/>
        <v>2.3324000000000003</v>
      </c>
      <c r="P462">
        <f t="shared" si="303"/>
        <v>13.726985715929452</v>
      </c>
      <c r="Q462">
        <f t="shared" si="304"/>
        <v>686.3492857964726</v>
      </c>
      <c r="R462">
        <f t="shared" si="305"/>
        <v>21.163415503145579</v>
      </c>
      <c r="S462">
        <f t="shared" si="306"/>
        <v>0.4232683100629116</v>
      </c>
      <c r="T462">
        <f t="shared" si="307"/>
        <v>2.4910813094834441</v>
      </c>
      <c r="U462">
        <f t="shared" si="308"/>
        <v>80.05740308814714</v>
      </c>
      <c r="V462">
        <f t="shared" si="309"/>
        <v>5.4947341432270112E-2</v>
      </c>
      <c r="W462">
        <f t="shared" si="310"/>
        <v>-61.863284545980186</v>
      </c>
      <c r="X462">
        <f t="shared" si="311"/>
        <v>61.795386701025535</v>
      </c>
      <c r="Y462">
        <f t="shared" si="312"/>
        <v>0.99673694261856227</v>
      </c>
      <c r="Z462">
        <f t="shared" si="313"/>
        <v>0.26183492455626634</v>
      </c>
      <c r="AA462">
        <f t="shared" si="314"/>
        <v>-16.180190414788324</v>
      </c>
      <c r="AB462">
        <f t="shared" si="315"/>
        <v>5.5594621456100963</v>
      </c>
      <c r="AC462">
        <f t="shared" si="316"/>
        <v>0.11118924291220195</v>
      </c>
      <c r="AD462">
        <f t="shared" si="317"/>
        <v>0.65225208673212276</v>
      </c>
      <c r="AE462">
        <f t="shared" si="318"/>
        <v>20.96182409775561</v>
      </c>
      <c r="AF462">
        <f t="shared" si="319"/>
        <v>1.4387132998485852E-2</v>
      </c>
      <c r="AG462">
        <f t="shared" si="282"/>
        <v>4529.0916890449871</v>
      </c>
      <c r="AH462">
        <f t="shared" si="283"/>
        <v>25053.443186216256</v>
      </c>
      <c r="AI462">
        <f t="shared" si="284"/>
        <v>4529.0916890449871</v>
      </c>
      <c r="AK462" t="b">
        <f t="shared" si="320"/>
        <v>1</v>
      </c>
      <c r="AL462" t="b">
        <f t="shared" si="321"/>
        <v>1</v>
      </c>
      <c r="AM462">
        <f t="shared" si="322"/>
        <v>4529.0916890449871</v>
      </c>
      <c r="AN462" t="b">
        <f t="shared" si="323"/>
        <v>1</v>
      </c>
      <c r="AO462">
        <f t="shared" si="324"/>
        <v>16.180190414788324</v>
      </c>
      <c r="AP462">
        <f>SUM(AO463:$AO$532)</f>
        <v>1185.8743807095075</v>
      </c>
      <c r="AQ462" t="b">
        <f t="shared" si="285"/>
        <v>1</v>
      </c>
      <c r="AR462" t="b">
        <f t="shared" si="325"/>
        <v>1</v>
      </c>
      <c r="AS462" t="b">
        <f t="shared" si="326"/>
        <v>1</v>
      </c>
      <c r="AT462" t="b">
        <f t="shared" si="328"/>
        <v>1</v>
      </c>
      <c r="AU462">
        <f t="shared" si="286"/>
        <v>25053.443186216256</v>
      </c>
      <c r="AV462" t="b">
        <f t="shared" si="287"/>
        <v>1</v>
      </c>
      <c r="AW462" t="b">
        <f t="shared" si="288"/>
        <v>1</v>
      </c>
      <c r="AX462" t="b">
        <f t="shared" si="327"/>
        <v>1</v>
      </c>
    </row>
    <row r="463" spans="1:50" x14ac:dyDescent="0.35">
      <c r="A463">
        <v>411</v>
      </c>
      <c r="B463">
        <f t="shared" si="289"/>
        <v>34</v>
      </c>
      <c r="C463">
        <f t="shared" si="290"/>
        <v>64</v>
      </c>
      <c r="D463">
        <f t="shared" si="291"/>
        <v>5.2810046340939776E-3</v>
      </c>
      <c r="E463">
        <f t="shared" si="292"/>
        <v>4.4115253262178022E-4</v>
      </c>
      <c r="F463">
        <f t="shared" si="293"/>
        <v>0.04</v>
      </c>
      <c r="G463">
        <f t="shared" si="294"/>
        <v>3.3960531989175591E-3</v>
      </c>
      <c r="H463">
        <f t="shared" si="295"/>
        <v>0.02</v>
      </c>
      <c r="I463">
        <f t="shared" si="296"/>
        <v>2.7521680331730987</v>
      </c>
      <c r="J463">
        <f t="shared" si="297"/>
        <v>7.9750326302362721E-5</v>
      </c>
      <c r="K463">
        <f t="shared" si="298"/>
        <v>6.1365820344024783E-4</v>
      </c>
      <c r="L463">
        <f t="shared" si="299"/>
        <v>0</v>
      </c>
      <c r="M463">
        <f t="shared" si="300"/>
        <v>0.18008380661714682</v>
      </c>
      <c r="N463">
        <f t="shared" si="301"/>
        <v>116.62</v>
      </c>
      <c r="O463">
        <f t="shared" si="302"/>
        <v>2.3324000000000003</v>
      </c>
      <c r="P463">
        <f t="shared" si="303"/>
        <v>13.760840165865494</v>
      </c>
      <c r="Q463">
        <f t="shared" si="304"/>
        <v>688.04200829327465</v>
      </c>
      <c r="R463">
        <f t="shared" si="305"/>
        <v>21.082238830430246</v>
      </c>
      <c r="S463">
        <f t="shared" si="306"/>
        <v>0.42164477660860494</v>
      </c>
      <c r="T463">
        <f t="shared" si="307"/>
        <v>2.4876463632666241</v>
      </c>
      <c r="U463">
        <f t="shared" si="308"/>
        <v>79.750326302362723</v>
      </c>
      <c r="V463">
        <f t="shared" si="309"/>
        <v>5.4871574671121609E-2</v>
      </c>
      <c r="W463">
        <f t="shared" si="310"/>
        <v>-61.632250186478821</v>
      </c>
      <c r="X463">
        <f t="shared" si="311"/>
        <v>61.564612777800974</v>
      </c>
      <c r="Y463">
        <f t="shared" si="312"/>
        <v>0.99673694261856227</v>
      </c>
      <c r="Z463">
        <f t="shared" si="313"/>
        <v>0.26098054217297484</v>
      </c>
      <c r="AA463">
        <f t="shared" si="314"/>
        <v>-16.067166021419752</v>
      </c>
      <c r="AB463">
        <f t="shared" si="315"/>
        <v>5.5200664136428923</v>
      </c>
      <c r="AC463">
        <f t="shared" si="316"/>
        <v>0.11040132827285785</v>
      </c>
      <c r="AD463">
        <f t="shared" si="317"/>
        <v>0.64922729661995271</v>
      </c>
      <c r="AE463">
        <f t="shared" si="318"/>
        <v>20.813283396862278</v>
      </c>
      <c r="AF463">
        <f t="shared" si="319"/>
        <v>1.4320413307554191E-2</v>
      </c>
      <c r="AG463">
        <f t="shared" si="282"/>
        <v>4482.3541439068395</v>
      </c>
      <c r="AH463">
        <f t="shared" si="283"/>
        <v>24890.378697048538</v>
      </c>
      <c r="AI463">
        <f t="shared" si="284"/>
        <v>4482.3541439068395</v>
      </c>
      <c r="AK463" t="b">
        <f t="shared" si="320"/>
        <v>1</v>
      </c>
      <c r="AL463" t="b">
        <f t="shared" si="321"/>
        <v>1</v>
      </c>
      <c r="AM463">
        <f t="shared" si="322"/>
        <v>4482.3541439068404</v>
      </c>
      <c r="AN463" t="b">
        <f t="shared" si="323"/>
        <v>1</v>
      </c>
      <c r="AO463">
        <f t="shared" si="324"/>
        <v>16.067166021419752</v>
      </c>
      <c r="AP463">
        <f>SUM(AO464:$AO$532)</f>
        <v>1169.8072146880877</v>
      </c>
      <c r="AQ463" t="b">
        <f t="shared" si="285"/>
        <v>1</v>
      </c>
      <c r="AR463" t="b">
        <f t="shared" si="325"/>
        <v>1</v>
      </c>
      <c r="AS463" t="b">
        <f t="shared" si="326"/>
        <v>1</v>
      </c>
      <c r="AT463" t="b">
        <f t="shared" si="328"/>
        <v>1</v>
      </c>
      <c r="AU463">
        <f t="shared" si="286"/>
        <v>24890.378697048538</v>
      </c>
      <c r="AV463" t="b">
        <f t="shared" si="287"/>
        <v>1</v>
      </c>
      <c r="AW463" t="b">
        <f t="shared" si="288"/>
        <v>1</v>
      </c>
      <c r="AX463" t="b">
        <f t="shared" si="327"/>
        <v>1</v>
      </c>
    </row>
    <row r="464" spans="1:50" x14ac:dyDescent="0.35">
      <c r="A464">
        <v>412</v>
      </c>
      <c r="B464">
        <f t="shared" si="289"/>
        <v>34</v>
      </c>
      <c r="C464">
        <f t="shared" si="290"/>
        <v>64</v>
      </c>
      <c r="D464">
        <f t="shared" si="291"/>
        <v>5.2810046340939776E-3</v>
      </c>
      <c r="E464">
        <f t="shared" si="292"/>
        <v>4.4115253262178022E-4</v>
      </c>
      <c r="F464">
        <f t="shared" si="293"/>
        <v>0.04</v>
      </c>
      <c r="G464">
        <f t="shared" si="294"/>
        <v>3.3960531989175591E-3</v>
      </c>
      <c r="H464">
        <f t="shared" si="295"/>
        <v>0.02</v>
      </c>
      <c r="I464">
        <f t="shared" si="296"/>
        <v>2.758955622001614</v>
      </c>
      <c r="J464">
        <f t="shared" si="297"/>
        <v>7.9444427373325226E-5</v>
      </c>
      <c r="K464">
        <f t="shared" si="298"/>
        <v>6.1130439003369524E-4</v>
      </c>
      <c r="L464">
        <f t="shared" si="299"/>
        <v>0</v>
      </c>
      <c r="M464">
        <f t="shared" si="300"/>
        <v>0.1793930577997398</v>
      </c>
      <c r="N464">
        <f t="shared" si="301"/>
        <v>116.62</v>
      </c>
      <c r="O464">
        <f t="shared" si="302"/>
        <v>2.3324000000000003</v>
      </c>
      <c r="P464">
        <f t="shared" si="303"/>
        <v>13.794778110008071</v>
      </c>
      <c r="Q464">
        <f t="shared" si="304"/>
        <v>689.73890550040346</v>
      </c>
      <c r="R464">
        <f t="shared" si="305"/>
        <v>21.001373527691662</v>
      </c>
      <c r="S464">
        <f t="shared" si="306"/>
        <v>0.42002747055383327</v>
      </c>
      <c r="T464">
        <f t="shared" si="307"/>
        <v>2.4842161534891436</v>
      </c>
      <c r="U464">
        <f t="shared" si="308"/>
        <v>79.444427373325226</v>
      </c>
      <c r="V464">
        <f t="shared" si="309"/>
        <v>5.4795912384583631E-2</v>
      </c>
      <c r="W464">
        <f t="shared" si="310"/>
        <v>-61.402093382061125</v>
      </c>
      <c r="X464">
        <f t="shared" si="311"/>
        <v>61.334715410702664</v>
      </c>
      <c r="Y464">
        <f t="shared" si="312"/>
        <v>0.99673694261856227</v>
      </c>
      <c r="Z464">
        <f t="shared" si="313"/>
        <v>0.26012894768842565</v>
      </c>
      <c r="AA464">
        <f t="shared" si="314"/>
        <v>-15.954934976555144</v>
      </c>
      <c r="AB464">
        <f t="shared" si="315"/>
        <v>5.4809498496341309</v>
      </c>
      <c r="AC464">
        <f t="shared" si="316"/>
        <v>0.10961899699268263</v>
      </c>
      <c r="AD464">
        <f t="shared" si="317"/>
        <v>0.64621653383771938</v>
      </c>
      <c r="AE464">
        <f t="shared" si="318"/>
        <v>20.66579529233265</v>
      </c>
      <c r="AF464">
        <f t="shared" si="319"/>
        <v>1.4254003026228911E-2</v>
      </c>
      <c r="AG464">
        <f t="shared" si="282"/>
        <v>4435.6934895749491</v>
      </c>
      <c r="AH464">
        <f t="shared" si="283"/>
        <v>24726.11562553667</v>
      </c>
      <c r="AI464">
        <f t="shared" si="284"/>
        <v>4435.6934895749491</v>
      </c>
      <c r="AK464" t="b">
        <f t="shared" si="320"/>
        <v>1</v>
      </c>
      <c r="AL464" t="b">
        <f t="shared" si="321"/>
        <v>1</v>
      </c>
      <c r="AM464">
        <f t="shared" si="322"/>
        <v>4435.69348957495</v>
      </c>
      <c r="AN464" t="b">
        <f t="shared" si="323"/>
        <v>1</v>
      </c>
      <c r="AO464">
        <f t="shared" si="324"/>
        <v>15.954934976555144</v>
      </c>
      <c r="AP464">
        <f>SUM(AO465:$AO$532)</f>
        <v>1153.8522797115324</v>
      </c>
      <c r="AQ464" t="b">
        <f t="shared" si="285"/>
        <v>1</v>
      </c>
      <c r="AR464" t="b">
        <f t="shared" si="325"/>
        <v>1</v>
      </c>
      <c r="AS464" t="b">
        <f t="shared" si="326"/>
        <v>1</v>
      </c>
      <c r="AT464" t="b">
        <f t="shared" si="328"/>
        <v>1</v>
      </c>
      <c r="AU464">
        <f t="shared" si="286"/>
        <v>24726.115625536673</v>
      </c>
      <c r="AV464" t="b">
        <f t="shared" si="287"/>
        <v>1</v>
      </c>
      <c r="AW464" t="b">
        <f t="shared" si="288"/>
        <v>1</v>
      </c>
      <c r="AX464" t="b">
        <f t="shared" si="327"/>
        <v>1</v>
      </c>
    </row>
    <row r="465" spans="1:50" x14ac:dyDescent="0.35">
      <c r="A465">
        <v>413</v>
      </c>
      <c r="B465">
        <f t="shared" si="289"/>
        <v>34</v>
      </c>
      <c r="C465">
        <f t="shared" si="290"/>
        <v>64</v>
      </c>
      <c r="D465">
        <f t="shared" si="291"/>
        <v>5.2810046340939776E-3</v>
      </c>
      <c r="E465">
        <f t="shared" si="292"/>
        <v>4.4115253262178022E-4</v>
      </c>
      <c r="F465">
        <f t="shared" si="293"/>
        <v>0.04</v>
      </c>
      <c r="G465">
        <f t="shared" si="294"/>
        <v>3.3960531989175591E-3</v>
      </c>
      <c r="H465">
        <f t="shared" si="295"/>
        <v>0.02</v>
      </c>
      <c r="I465">
        <f t="shared" si="296"/>
        <v>2.7657599508552835</v>
      </c>
      <c r="J465">
        <f t="shared" si="297"/>
        <v>7.9139701783120618E-5</v>
      </c>
      <c r="K465">
        <f t="shared" si="298"/>
        <v>6.0895960516700696E-4</v>
      </c>
      <c r="L465">
        <f t="shared" si="299"/>
        <v>0</v>
      </c>
      <c r="M465">
        <f t="shared" si="300"/>
        <v>0.17870495849278967</v>
      </c>
      <c r="N465">
        <f t="shared" si="301"/>
        <v>116.62</v>
      </c>
      <c r="O465">
        <f t="shared" si="302"/>
        <v>2.3324000000000003</v>
      </c>
      <c r="P465">
        <f t="shared" si="303"/>
        <v>13.828799754276417</v>
      </c>
      <c r="Q465">
        <f t="shared" si="304"/>
        <v>691.43998771382087</v>
      </c>
      <c r="R465">
        <f t="shared" si="305"/>
        <v>20.920818400605658</v>
      </c>
      <c r="S465">
        <f t="shared" si="306"/>
        <v>0.41841636801211318</v>
      </c>
      <c r="T465">
        <f t="shared" si="307"/>
        <v>2.480790673619937</v>
      </c>
      <c r="U465">
        <f t="shared" si="308"/>
        <v>79.139701783120614</v>
      </c>
      <c r="V465">
        <f t="shared" si="309"/>
        <v>5.4720354428596366E-2</v>
      </c>
      <c r="W465">
        <f t="shared" si="310"/>
        <v>-61.172810778575602</v>
      </c>
      <c r="X465">
        <f t="shared" si="311"/>
        <v>61.105691249410867</v>
      </c>
      <c r="Y465">
        <f t="shared" si="312"/>
        <v>0.99673694261856227</v>
      </c>
      <c r="Z465">
        <f t="shared" si="313"/>
        <v>0.25928013200554534</v>
      </c>
      <c r="AA465">
        <f t="shared" si="314"/>
        <v>-15.843491693437347</v>
      </c>
      <c r="AB465">
        <f t="shared" si="315"/>
        <v>5.4421104753302023</v>
      </c>
      <c r="AC465">
        <f t="shared" si="316"/>
        <v>0.10884220950660405</v>
      </c>
      <c r="AD465">
        <f t="shared" si="317"/>
        <v>0.64321973333430305</v>
      </c>
      <c r="AE465">
        <f t="shared" si="318"/>
        <v>20.519352325207006</v>
      </c>
      <c r="AF465">
        <f t="shared" si="319"/>
        <v>1.4187900719636694E-2</v>
      </c>
      <c r="AG465">
        <f t="shared" si="282"/>
        <v>4389.1091045640014</v>
      </c>
      <c r="AH465">
        <f t="shared" si="283"/>
        <v>24560.645331735952</v>
      </c>
      <c r="AI465">
        <f t="shared" si="284"/>
        <v>4389.1091045640014</v>
      </c>
      <c r="AK465" t="b">
        <f t="shared" si="320"/>
        <v>1</v>
      </c>
      <c r="AL465" t="b">
        <f t="shared" si="321"/>
        <v>1</v>
      </c>
      <c r="AM465">
        <f t="shared" si="322"/>
        <v>4389.1091045640014</v>
      </c>
      <c r="AN465" t="b">
        <f t="shared" si="323"/>
        <v>1</v>
      </c>
      <c r="AO465">
        <f t="shared" si="324"/>
        <v>15.843491693437347</v>
      </c>
      <c r="AP465">
        <f>SUM(AO466:$AO$532)</f>
        <v>1138.0087880180949</v>
      </c>
      <c r="AQ465" t="b">
        <f t="shared" si="285"/>
        <v>1</v>
      </c>
      <c r="AR465" t="b">
        <f t="shared" si="325"/>
        <v>1</v>
      </c>
      <c r="AS465" t="b">
        <f t="shared" si="326"/>
        <v>1</v>
      </c>
      <c r="AT465" t="b">
        <f t="shared" si="328"/>
        <v>1</v>
      </c>
      <c r="AU465">
        <f t="shared" si="286"/>
        <v>24560.645331735948</v>
      </c>
      <c r="AV465" t="b">
        <f t="shared" si="287"/>
        <v>1</v>
      </c>
      <c r="AW465" t="b">
        <f t="shared" si="288"/>
        <v>1</v>
      </c>
      <c r="AX465" t="b">
        <f t="shared" si="327"/>
        <v>1</v>
      </c>
    </row>
    <row r="466" spans="1:50" x14ac:dyDescent="0.35">
      <c r="A466">
        <v>414</v>
      </c>
      <c r="B466">
        <f t="shared" si="289"/>
        <v>34</v>
      </c>
      <c r="C466">
        <f t="shared" si="290"/>
        <v>64</v>
      </c>
      <c r="D466">
        <f t="shared" si="291"/>
        <v>5.2810046340939776E-3</v>
      </c>
      <c r="E466">
        <f t="shared" si="292"/>
        <v>4.4115253262178022E-4</v>
      </c>
      <c r="F466">
        <f t="shared" si="293"/>
        <v>0.04</v>
      </c>
      <c r="G466">
        <f t="shared" si="294"/>
        <v>3.3960531989175591E-3</v>
      </c>
      <c r="H466">
        <f t="shared" si="295"/>
        <v>0.02</v>
      </c>
      <c r="I466">
        <f t="shared" si="296"/>
        <v>2.7725810610195261</v>
      </c>
      <c r="J466">
        <f t="shared" si="297"/>
        <v>7.8836145031164272E-5</v>
      </c>
      <c r="K466">
        <f t="shared" si="298"/>
        <v>6.0662381420934462E-4</v>
      </c>
      <c r="L466">
        <f t="shared" si="299"/>
        <v>0</v>
      </c>
      <c r="M466">
        <f t="shared" si="300"/>
        <v>0.17801949853354918</v>
      </c>
      <c r="N466">
        <f t="shared" si="301"/>
        <v>116.62</v>
      </c>
      <c r="O466">
        <f t="shared" si="302"/>
        <v>2.3324000000000003</v>
      </c>
      <c r="P466">
        <f t="shared" si="303"/>
        <v>13.86290530509763</v>
      </c>
      <c r="Q466">
        <f t="shared" si="304"/>
        <v>693.14526525488156</v>
      </c>
      <c r="R466">
        <f t="shared" si="305"/>
        <v>20.84057225942913</v>
      </c>
      <c r="S466">
        <f t="shared" si="306"/>
        <v>0.4168114451885826</v>
      </c>
      <c r="T466">
        <f t="shared" si="307"/>
        <v>2.4773699171369459</v>
      </c>
      <c r="U466">
        <f t="shared" si="308"/>
        <v>78.836145031164278</v>
      </c>
      <c r="V466">
        <f t="shared" si="309"/>
        <v>5.4644900659298674E-2</v>
      </c>
      <c r="W466">
        <f t="shared" si="310"/>
        <v>-60.944399034719979</v>
      </c>
      <c r="X466">
        <f t="shared" si="311"/>
        <v>60.877536956440274</v>
      </c>
      <c r="Y466">
        <f t="shared" si="312"/>
        <v>0.99673694261856227</v>
      </c>
      <c r="Z466">
        <f t="shared" si="313"/>
        <v>0.25843408605694451</v>
      </c>
      <c r="AA466">
        <f t="shared" si="314"/>
        <v>-15.732830624735506</v>
      </c>
      <c r="AB466">
        <f t="shared" si="315"/>
        <v>5.4035463264958912</v>
      </c>
      <c r="AC466">
        <f t="shared" si="316"/>
        <v>0.10807092652991782</v>
      </c>
      <c r="AD466">
        <f t="shared" si="317"/>
        <v>0.64023683036025492</v>
      </c>
      <c r="AE466">
        <f t="shared" si="318"/>
        <v>20.373947089381666</v>
      </c>
      <c r="AF466">
        <f t="shared" si="319"/>
        <v>1.4122104959558377E-2</v>
      </c>
      <c r="AG466">
        <f t="shared" si="282"/>
        <v>4342.6003686915838</v>
      </c>
      <c r="AH466">
        <f t="shared" si="283"/>
        <v>24393.959113828121</v>
      </c>
      <c r="AI466">
        <f t="shared" si="284"/>
        <v>4342.6003686915838</v>
      </c>
      <c r="AK466" t="b">
        <f t="shared" si="320"/>
        <v>1</v>
      </c>
      <c r="AL466" t="b">
        <f t="shared" si="321"/>
        <v>1</v>
      </c>
      <c r="AM466">
        <f t="shared" si="322"/>
        <v>4342.6003686915828</v>
      </c>
      <c r="AN466" t="b">
        <f t="shared" si="323"/>
        <v>1</v>
      </c>
      <c r="AO466">
        <f t="shared" si="324"/>
        <v>15.732830624735506</v>
      </c>
      <c r="AP466">
        <f>SUM(AO467:$AO$532)</f>
        <v>1122.2759573933595</v>
      </c>
      <c r="AQ466" t="b">
        <f t="shared" si="285"/>
        <v>1</v>
      </c>
      <c r="AR466" t="b">
        <f t="shared" si="325"/>
        <v>1</v>
      </c>
      <c r="AS466" t="b">
        <f t="shared" si="326"/>
        <v>1</v>
      </c>
      <c r="AT466" t="b">
        <f t="shared" si="328"/>
        <v>1</v>
      </c>
      <c r="AU466">
        <f t="shared" si="286"/>
        <v>24393.959113828121</v>
      </c>
      <c r="AV466" t="b">
        <f t="shared" si="287"/>
        <v>1</v>
      </c>
      <c r="AW466" t="b">
        <f t="shared" si="288"/>
        <v>1</v>
      </c>
      <c r="AX466" t="b">
        <f t="shared" si="327"/>
        <v>1</v>
      </c>
    </row>
    <row r="467" spans="1:50" x14ac:dyDescent="0.35">
      <c r="A467">
        <v>415</v>
      </c>
      <c r="B467">
        <f t="shared" si="289"/>
        <v>34</v>
      </c>
      <c r="C467">
        <f t="shared" si="290"/>
        <v>64</v>
      </c>
      <c r="D467">
        <f t="shared" si="291"/>
        <v>5.2810046340939776E-3</v>
      </c>
      <c r="E467">
        <f t="shared" si="292"/>
        <v>4.4115253262178022E-4</v>
      </c>
      <c r="F467">
        <f t="shared" si="293"/>
        <v>0.04</v>
      </c>
      <c r="G467">
        <f t="shared" si="294"/>
        <v>3.3960531989175591E-3</v>
      </c>
      <c r="H467">
        <f t="shared" si="295"/>
        <v>0.02</v>
      </c>
      <c r="I467">
        <f t="shared" si="296"/>
        <v>2.7794189938815799</v>
      </c>
      <c r="J467">
        <f t="shared" si="297"/>
        <v>7.8533752634134515E-5</v>
      </c>
      <c r="K467">
        <f t="shared" si="298"/>
        <v>6.042969826627032E-4</v>
      </c>
      <c r="L467">
        <f t="shared" si="299"/>
        <v>0</v>
      </c>
      <c r="M467">
        <f t="shared" si="300"/>
        <v>0.17733666779825233</v>
      </c>
      <c r="N467">
        <f t="shared" si="301"/>
        <v>116.62</v>
      </c>
      <c r="O467">
        <f t="shared" si="302"/>
        <v>2.3324000000000003</v>
      </c>
      <c r="P467">
        <f t="shared" si="303"/>
        <v>13.897094969407899</v>
      </c>
      <c r="Q467">
        <f t="shared" si="304"/>
        <v>694.85474847039495</v>
      </c>
      <c r="R467">
        <f t="shared" si="305"/>
        <v>20.760633918982506</v>
      </c>
      <c r="S467">
        <f t="shared" si="306"/>
        <v>0.41521267837965015</v>
      </c>
      <c r="T467">
        <f t="shared" si="307"/>
        <v>2.4739538775271033</v>
      </c>
      <c r="U467">
        <f t="shared" si="308"/>
        <v>78.533752634134515</v>
      </c>
      <c r="V467">
        <f t="shared" si="309"/>
        <v>5.4569550933027754E-2</v>
      </c>
      <c r="W467">
        <f t="shared" si="310"/>
        <v>-60.716854821991788</v>
      </c>
      <c r="X467">
        <f t="shared" si="311"/>
        <v>60.650249207090837</v>
      </c>
      <c r="Y467">
        <f t="shared" si="312"/>
        <v>0.99673694261856227</v>
      </c>
      <c r="Z467">
        <f t="shared" si="313"/>
        <v>0.25759080080482127</v>
      </c>
      <c r="AA467">
        <f t="shared" si="314"/>
        <v>-15.622946262266504</v>
      </c>
      <c r="AB467">
        <f t="shared" si="315"/>
        <v>5.3652554528150462</v>
      </c>
      <c r="AC467">
        <f t="shared" si="316"/>
        <v>0.10730510905630093</v>
      </c>
      <c r="AD467">
        <f t="shared" si="317"/>
        <v>0.63726776046639921</v>
      </c>
      <c r="AE467">
        <f t="shared" si="318"/>
        <v>20.229572231234453</v>
      </c>
      <c r="AF467">
        <f t="shared" si="319"/>
        <v>1.4056614324398101E-2</v>
      </c>
      <c r="AG467">
        <f t="shared" si="282"/>
        <v>4296.16666306967</v>
      </c>
      <c r="AH467">
        <f t="shared" si="283"/>
        <v>24226.048207679298</v>
      </c>
      <c r="AI467">
        <f t="shared" si="284"/>
        <v>4296.16666306967</v>
      </c>
      <c r="AK467" t="b">
        <f t="shared" si="320"/>
        <v>1</v>
      </c>
      <c r="AL467" t="b">
        <f t="shared" si="321"/>
        <v>1</v>
      </c>
      <c r="AM467">
        <f t="shared" si="322"/>
        <v>4296.1666630696709</v>
      </c>
      <c r="AN467" t="b">
        <f t="shared" si="323"/>
        <v>1</v>
      </c>
      <c r="AO467">
        <f t="shared" si="324"/>
        <v>15.622946262266504</v>
      </c>
      <c r="AP467">
        <f>SUM(AO468:$AO$532)</f>
        <v>1106.6530111310931</v>
      </c>
      <c r="AQ467" t="b">
        <f t="shared" si="285"/>
        <v>1</v>
      </c>
      <c r="AR467" t="b">
        <f t="shared" si="325"/>
        <v>1</v>
      </c>
      <c r="AS467" t="b">
        <f t="shared" si="326"/>
        <v>1</v>
      </c>
      <c r="AT467" t="b">
        <f t="shared" si="328"/>
        <v>1</v>
      </c>
      <c r="AU467">
        <f t="shared" si="286"/>
        <v>24226.048207679301</v>
      </c>
      <c r="AV467" t="b">
        <f t="shared" si="287"/>
        <v>1</v>
      </c>
      <c r="AW467" t="b">
        <f t="shared" si="288"/>
        <v>1</v>
      </c>
      <c r="AX467" t="b">
        <f t="shared" si="327"/>
        <v>1</v>
      </c>
    </row>
    <row r="468" spans="1:50" x14ac:dyDescent="0.35">
      <c r="A468">
        <v>416</v>
      </c>
      <c r="B468">
        <f t="shared" si="289"/>
        <v>34</v>
      </c>
      <c r="C468">
        <f t="shared" si="290"/>
        <v>64</v>
      </c>
      <c r="D468">
        <f t="shared" si="291"/>
        <v>5.2810046340939776E-3</v>
      </c>
      <c r="E468">
        <f t="shared" si="292"/>
        <v>4.4115253262178022E-4</v>
      </c>
      <c r="F468">
        <f t="shared" si="293"/>
        <v>0.04</v>
      </c>
      <c r="G468">
        <f t="shared" si="294"/>
        <v>3.3960531989175591E-3</v>
      </c>
      <c r="H468">
        <f t="shared" si="295"/>
        <v>0.02</v>
      </c>
      <c r="I468">
        <f t="shared" si="296"/>
        <v>2.786273790930756</v>
      </c>
      <c r="J468">
        <f t="shared" si="297"/>
        <v>7.8232520125906313E-5</v>
      </c>
      <c r="K468">
        <f t="shared" si="298"/>
        <v>6.0197907616140237E-4</v>
      </c>
      <c r="L468">
        <f t="shared" si="299"/>
        <v>0</v>
      </c>
      <c r="M468">
        <f t="shared" si="300"/>
        <v>0.17665645620196502</v>
      </c>
      <c r="N468">
        <f t="shared" si="301"/>
        <v>116.62</v>
      </c>
      <c r="O468">
        <f t="shared" si="302"/>
        <v>2.3324000000000003</v>
      </c>
      <c r="P468">
        <f t="shared" si="303"/>
        <v>13.931368954653781</v>
      </c>
      <c r="Q468">
        <f t="shared" si="304"/>
        <v>696.56844773268904</v>
      </c>
      <c r="R468">
        <f t="shared" si="305"/>
        <v>20.681002198632186</v>
      </c>
      <c r="S468">
        <f t="shared" si="306"/>
        <v>0.41362004397264374</v>
      </c>
      <c r="T468">
        <f t="shared" si="307"/>
        <v>2.4705425482863235</v>
      </c>
      <c r="U468">
        <f t="shared" si="308"/>
        <v>78.232520125906319</v>
      </c>
      <c r="V468">
        <f t="shared" si="309"/>
        <v>5.4494305106318912E-2</v>
      </c>
      <c r="W468">
        <f t="shared" si="310"/>
        <v>-60.490174824639418</v>
      </c>
      <c r="X468">
        <f t="shared" si="311"/>
        <v>60.423824689398671</v>
      </c>
      <c r="Y468">
        <f t="shared" si="312"/>
        <v>0.99673694261856227</v>
      </c>
      <c r="Z468">
        <f t="shared" si="313"/>
        <v>0.25675026724086464</v>
      </c>
      <c r="AA468">
        <f t="shared" si="314"/>
        <v>-15.513833136718262</v>
      </c>
      <c r="AB468">
        <f t="shared" si="315"/>
        <v>5.327235917791934</v>
      </c>
      <c r="AC468">
        <f t="shared" si="316"/>
        <v>0.10654471835583869</v>
      </c>
      <c r="AD468">
        <f t="shared" si="317"/>
        <v>0.63431245950244031</v>
      </c>
      <c r="AE468">
        <f t="shared" si="318"/>
        <v>20.086220449252767</v>
      </c>
      <c r="AF468">
        <f t="shared" si="319"/>
        <v>1.3991427399152595E-2</v>
      </c>
      <c r="AG468">
        <f t="shared" si="282"/>
        <v>4249.8073700961195</v>
      </c>
      <c r="AH468">
        <f t="shared" si="283"/>
        <v>24056.903786394687</v>
      </c>
      <c r="AI468">
        <f t="shared" si="284"/>
        <v>4249.8073700961195</v>
      </c>
      <c r="AK468" t="b">
        <f t="shared" si="320"/>
        <v>1</v>
      </c>
      <c r="AL468" t="b">
        <f t="shared" si="321"/>
        <v>1</v>
      </c>
      <c r="AM468">
        <f t="shared" si="322"/>
        <v>4249.8073700961195</v>
      </c>
      <c r="AN468" t="b">
        <f t="shared" si="323"/>
        <v>1</v>
      </c>
      <c r="AO468">
        <f t="shared" si="324"/>
        <v>15.513833136718262</v>
      </c>
      <c r="AP468">
        <f>SUM(AO469:$AO$532)</f>
        <v>1091.1391779943747</v>
      </c>
      <c r="AQ468" t="b">
        <f t="shared" si="285"/>
        <v>1</v>
      </c>
      <c r="AR468" t="b">
        <f t="shared" si="325"/>
        <v>1</v>
      </c>
      <c r="AS468" t="b">
        <f t="shared" si="326"/>
        <v>1</v>
      </c>
      <c r="AT468" t="b">
        <f t="shared" si="328"/>
        <v>1</v>
      </c>
      <c r="AU468">
        <f t="shared" si="286"/>
        <v>24056.903786394687</v>
      </c>
      <c r="AV468" t="b">
        <f t="shared" si="287"/>
        <v>1</v>
      </c>
      <c r="AW468" t="b">
        <f t="shared" si="288"/>
        <v>1</v>
      </c>
      <c r="AX468" t="b">
        <f t="shared" si="327"/>
        <v>1</v>
      </c>
    </row>
    <row r="469" spans="1:50" x14ac:dyDescent="0.35">
      <c r="A469">
        <v>417</v>
      </c>
      <c r="B469">
        <f t="shared" si="289"/>
        <v>34</v>
      </c>
      <c r="C469">
        <f t="shared" si="290"/>
        <v>64</v>
      </c>
      <c r="D469">
        <f t="shared" si="291"/>
        <v>5.2810046340939776E-3</v>
      </c>
      <c r="E469">
        <f t="shared" si="292"/>
        <v>4.4115253262178022E-4</v>
      </c>
      <c r="F469">
        <f t="shared" si="293"/>
        <v>0.04</v>
      </c>
      <c r="G469">
        <f t="shared" si="294"/>
        <v>3.3960531989175591E-3</v>
      </c>
      <c r="H469">
        <f t="shared" si="295"/>
        <v>0.02</v>
      </c>
      <c r="I469">
        <f t="shared" si="296"/>
        <v>2.7931454937586908</v>
      </c>
      <c r="J469">
        <f t="shared" si="297"/>
        <v>7.793244305748546E-5</v>
      </c>
      <c r="K469">
        <f t="shared" si="298"/>
        <v>5.9967006047157811E-4</v>
      </c>
      <c r="L469">
        <f t="shared" si="299"/>
        <v>0</v>
      </c>
      <c r="M469">
        <f t="shared" si="300"/>
        <v>0.17597885369843597</v>
      </c>
      <c r="N469">
        <f t="shared" si="301"/>
        <v>116.62</v>
      </c>
      <c r="O469">
        <f t="shared" si="302"/>
        <v>2.3324000000000003</v>
      </c>
      <c r="P469">
        <f t="shared" si="303"/>
        <v>13.965727468793453</v>
      </c>
      <c r="Q469">
        <f t="shared" si="304"/>
        <v>698.28637343967273</v>
      </c>
      <c r="R469">
        <f t="shared" si="305"/>
        <v>20.601675922273163</v>
      </c>
      <c r="S469">
        <f t="shared" si="306"/>
        <v>0.41203351844546326</v>
      </c>
      <c r="T469">
        <f t="shared" si="307"/>
        <v>2.4671359229194905</v>
      </c>
      <c r="U469">
        <f t="shared" si="308"/>
        <v>77.932443057485457</v>
      </c>
      <c r="V469">
        <f t="shared" si="309"/>
        <v>5.441916303590532E-2</v>
      </c>
      <c r="W469">
        <f t="shared" si="310"/>
        <v>-60.264355739613151</v>
      </c>
      <c r="X469">
        <f t="shared" si="311"/>
        <v>60.198260104087375</v>
      </c>
      <c r="Y469">
        <f t="shared" si="312"/>
        <v>0.99673694261856227</v>
      </c>
      <c r="Z469">
        <f t="shared" si="313"/>
        <v>0.25591247638615827</v>
      </c>
      <c r="AA469">
        <f t="shared" si="314"/>
        <v>-15.405485817375075</v>
      </c>
      <c r="AB469">
        <f t="shared" si="315"/>
        <v>5.2894857986533212</v>
      </c>
      <c r="AC469">
        <f t="shared" si="316"/>
        <v>0.10578971597306643</v>
      </c>
      <c r="AD469">
        <f t="shared" si="317"/>
        <v>0.63137086361557693</v>
      </c>
      <c r="AE469">
        <f t="shared" si="318"/>
        <v>19.94388449366437</v>
      </c>
      <c r="AF469">
        <f t="shared" si="319"/>
        <v>1.3926542775380617E-2</v>
      </c>
      <c r="AG469">
        <f t="shared" si="282"/>
        <v>4203.5218734461978</v>
      </c>
      <c r="AH469">
        <f t="shared" si="283"/>
        <v>23886.516959870147</v>
      </c>
      <c r="AI469">
        <f t="shared" si="284"/>
        <v>4203.5218734461978</v>
      </c>
      <c r="AK469" t="b">
        <f t="shared" si="320"/>
        <v>1</v>
      </c>
      <c r="AL469" t="b">
        <f t="shared" si="321"/>
        <v>1</v>
      </c>
      <c r="AM469">
        <f t="shared" si="322"/>
        <v>4203.5218734461978</v>
      </c>
      <c r="AN469" t="b">
        <f t="shared" si="323"/>
        <v>1</v>
      </c>
      <c r="AO469">
        <f t="shared" si="324"/>
        <v>15.405485817375075</v>
      </c>
      <c r="AP469">
        <f>SUM(AO470:$AO$532)</f>
        <v>1075.7336921769997</v>
      </c>
      <c r="AQ469" t="b">
        <f t="shared" si="285"/>
        <v>1</v>
      </c>
      <c r="AR469" t="b">
        <f t="shared" si="325"/>
        <v>1</v>
      </c>
      <c r="AS469" t="b">
        <f t="shared" si="326"/>
        <v>1</v>
      </c>
      <c r="AT469" t="b">
        <f t="shared" si="328"/>
        <v>1</v>
      </c>
      <c r="AU469">
        <f t="shared" si="286"/>
        <v>23886.516959870147</v>
      </c>
      <c r="AV469" t="b">
        <f t="shared" si="287"/>
        <v>1</v>
      </c>
      <c r="AW469" t="b">
        <f t="shared" si="288"/>
        <v>1</v>
      </c>
      <c r="AX469" t="b">
        <f t="shared" si="327"/>
        <v>1</v>
      </c>
    </row>
    <row r="470" spans="1:50" x14ac:dyDescent="0.35">
      <c r="A470">
        <v>418</v>
      </c>
      <c r="B470">
        <f t="shared" si="289"/>
        <v>34</v>
      </c>
      <c r="C470">
        <f t="shared" si="290"/>
        <v>64</v>
      </c>
      <c r="D470">
        <f t="shared" si="291"/>
        <v>5.2810046340939776E-3</v>
      </c>
      <c r="E470">
        <f t="shared" si="292"/>
        <v>4.4115253262178022E-4</v>
      </c>
      <c r="F470">
        <f t="shared" si="293"/>
        <v>0.04</v>
      </c>
      <c r="G470">
        <f t="shared" si="294"/>
        <v>3.3960531989175591E-3</v>
      </c>
      <c r="H470">
        <f t="shared" si="295"/>
        <v>0.02</v>
      </c>
      <c r="I470">
        <f t="shared" si="296"/>
        <v>2.8000341440595937</v>
      </c>
      <c r="J470">
        <f t="shared" si="297"/>
        <v>7.7633516996942768E-5</v>
      </c>
      <c r="K470">
        <f t="shared" si="298"/>
        <v>5.9736990149067794E-4</v>
      </c>
      <c r="L470">
        <f t="shared" si="299"/>
        <v>0</v>
      </c>
      <c r="M470">
        <f t="shared" si="300"/>
        <v>0.17530385027994835</v>
      </c>
      <c r="N470">
        <f t="shared" si="301"/>
        <v>116.62</v>
      </c>
      <c r="O470">
        <f t="shared" si="302"/>
        <v>2.3324000000000003</v>
      </c>
      <c r="P470">
        <f t="shared" si="303"/>
        <v>14.000170720297969</v>
      </c>
      <c r="Q470">
        <f t="shared" si="304"/>
        <v>700.00853601489848</v>
      </c>
      <c r="R470">
        <f t="shared" si="305"/>
        <v>20.522653918311605</v>
      </c>
      <c r="S470">
        <f t="shared" si="306"/>
        <v>0.41045307836623213</v>
      </c>
      <c r="T470">
        <f t="shared" si="307"/>
        <v>2.4637339949404433</v>
      </c>
      <c r="U470">
        <f t="shared" si="308"/>
        <v>77.633516996942774</v>
      </c>
      <c r="V470">
        <f t="shared" si="309"/>
        <v>5.4344124578717644E-2</v>
      </c>
      <c r="W470">
        <f t="shared" si="310"/>
        <v>-60.03939427651656</v>
      </c>
      <c r="X470">
        <f t="shared" si="311"/>
        <v>59.973552164519262</v>
      </c>
      <c r="Y470">
        <f t="shared" si="312"/>
        <v>0.99673694261856227</v>
      </c>
      <c r="Z470">
        <f t="shared" si="313"/>
        <v>0.25507741929108441</v>
      </c>
      <c r="AA470">
        <f t="shared" si="314"/>
        <v>-15.297898911844802</v>
      </c>
      <c r="AB470">
        <f t="shared" si="315"/>
        <v>5.2520031862512173</v>
      </c>
      <c r="AC470">
        <f t="shared" si="316"/>
        <v>0.10504006372502435</v>
      </c>
      <c r="AD470">
        <f t="shared" si="317"/>
        <v>0.62844290924912194</v>
      </c>
      <c r="AE470">
        <f t="shared" si="318"/>
        <v>19.802557166070699</v>
      </c>
      <c r="AF470">
        <f t="shared" si="319"/>
        <v>1.3861959051172486E-2</v>
      </c>
      <c r="AG470">
        <f t="shared" si="282"/>
        <v>4157.3095580641229</v>
      </c>
      <c r="AH470">
        <f t="shared" si="283"/>
        <v>23714.878774340563</v>
      </c>
      <c r="AI470">
        <f t="shared" si="284"/>
        <v>4157.3095580641229</v>
      </c>
      <c r="AK470" t="b">
        <f t="shared" si="320"/>
        <v>1</v>
      </c>
      <c r="AL470" t="b">
        <f t="shared" si="321"/>
        <v>1</v>
      </c>
      <c r="AM470">
        <f t="shared" si="322"/>
        <v>4157.309558064122</v>
      </c>
      <c r="AN470" t="b">
        <f t="shared" si="323"/>
        <v>1</v>
      </c>
      <c r="AO470">
        <f t="shared" si="324"/>
        <v>15.297898911844802</v>
      </c>
      <c r="AP470">
        <f>SUM(AO471:$AO$532)</f>
        <v>1060.4357932651546</v>
      </c>
      <c r="AQ470" t="b">
        <f t="shared" si="285"/>
        <v>1</v>
      </c>
      <c r="AR470" t="b">
        <f t="shared" si="325"/>
        <v>1</v>
      </c>
      <c r="AS470" t="b">
        <f t="shared" si="326"/>
        <v>1</v>
      </c>
      <c r="AT470" t="b">
        <f t="shared" si="328"/>
        <v>1</v>
      </c>
      <c r="AU470">
        <f t="shared" si="286"/>
        <v>23714.878774340559</v>
      </c>
      <c r="AV470" t="b">
        <f t="shared" si="287"/>
        <v>1</v>
      </c>
      <c r="AW470" t="b">
        <f t="shared" si="288"/>
        <v>1</v>
      </c>
      <c r="AX470" t="b">
        <f t="shared" si="327"/>
        <v>1</v>
      </c>
    </row>
    <row r="471" spans="1:50" x14ac:dyDescent="0.35">
      <c r="A471">
        <v>419</v>
      </c>
      <c r="B471">
        <f t="shared" si="289"/>
        <v>34</v>
      </c>
      <c r="C471">
        <f t="shared" si="290"/>
        <v>64</v>
      </c>
      <c r="D471">
        <f t="shared" si="291"/>
        <v>5.2810046340939776E-3</v>
      </c>
      <c r="E471">
        <f t="shared" si="292"/>
        <v>4.4115253262178022E-4</v>
      </c>
      <c r="F471">
        <f t="shared" si="293"/>
        <v>0.04</v>
      </c>
      <c r="G471">
        <f t="shared" si="294"/>
        <v>3.3960531989175591E-3</v>
      </c>
      <c r="H471">
        <f t="shared" si="295"/>
        <v>0.02</v>
      </c>
      <c r="I471">
        <f t="shared" si="296"/>
        <v>2.8069397836305061</v>
      </c>
      <c r="J471">
        <f t="shared" si="297"/>
        <v>7.7335737529348592E-5</v>
      </c>
      <c r="K471">
        <f t="shared" si="298"/>
        <v>5.950785652469562E-4</v>
      </c>
      <c r="L471">
        <f t="shared" si="299"/>
        <v>0</v>
      </c>
      <c r="M471">
        <f t="shared" si="300"/>
        <v>0.17463143597717204</v>
      </c>
      <c r="N471">
        <f t="shared" si="301"/>
        <v>116.62</v>
      </c>
      <c r="O471">
        <f t="shared" si="302"/>
        <v>2.3324000000000003</v>
      </c>
      <c r="P471">
        <f t="shared" si="303"/>
        <v>14.034698918152531</v>
      </c>
      <c r="Q471">
        <f t="shared" si="304"/>
        <v>701.73494590762652</v>
      </c>
      <c r="R471">
        <f t="shared" si="305"/>
        <v>20.443935019647579</v>
      </c>
      <c r="S471">
        <f t="shared" si="306"/>
        <v>0.4088787003929516</v>
      </c>
      <c r="T471">
        <f t="shared" si="307"/>
        <v>2.4603367578719642</v>
      </c>
      <c r="U471">
        <f t="shared" si="308"/>
        <v>77.335737529348592</v>
      </c>
      <c r="V471">
        <f t="shared" si="309"/>
        <v>5.4269189591883836E-2</v>
      </c>
      <c r="W471">
        <f t="shared" si="310"/>
        <v>-59.815287157557812</v>
      </c>
      <c r="X471">
        <f t="shared" si="311"/>
        <v>59.749697596646868</v>
      </c>
      <c r="Y471">
        <f t="shared" si="312"/>
        <v>0.99673694261856227</v>
      </c>
      <c r="Z471">
        <f t="shared" si="313"/>
        <v>0.25424508703522847</v>
      </c>
      <c r="AA471">
        <f t="shared" si="314"/>
        <v>-15.191067065788065</v>
      </c>
      <c r="AB471">
        <f t="shared" si="315"/>
        <v>5.2147861849663295</v>
      </c>
      <c r="AC471">
        <f t="shared" si="316"/>
        <v>0.10429572369932659</v>
      </c>
      <c r="AD471">
        <f t="shared" si="317"/>
        <v>0.62552853314112933</v>
      </c>
      <c r="AE471">
        <f t="shared" si="318"/>
        <v>19.662231319082817</v>
      </c>
      <c r="AF471">
        <f t="shared" si="319"/>
        <v>1.3797674831119822E-2</v>
      </c>
      <c r="AG471">
        <f t="shared" si="282"/>
        <v>4111.1698101546262</v>
      </c>
      <c r="AH471">
        <f t="shared" si="283"/>
        <v>23541.980211924969</v>
      </c>
      <c r="AI471">
        <f t="shared" si="284"/>
        <v>4111.1698101546262</v>
      </c>
      <c r="AK471" t="b">
        <f t="shared" si="320"/>
        <v>1</v>
      </c>
      <c r="AL471" t="b">
        <f t="shared" si="321"/>
        <v>1</v>
      </c>
      <c r="AM471">
        <f t="shared" si="322"/>
        <v>4111.1698101546253</v>
      </c>
      <c r="AN471" t="b">
        <f t="shared" si="323"/>
        <v>1</v>
      </c>
      <c r="AO471">
        <f t="shared" si="324"/>
        <v>15.191067065788065</v>
      </c>
      <c r="AP471">
        <f>SUM(AO472:$AO$532)</f>
        <v>1045.2447261993666</v>
      </c>
      <c r="AQ471" t="b">
        <f t="shared" si="285"/>
        <v>1</v>
      </c>
      <c r="AR471" t="b">
        <f t="shared" si="325"/>
        <v>1</v>
      </c>
      <c r="AS471" t="b">
        <f t="shared" si="326"/>
        <v>1</v>
      </c>
      <c r="AT471" t="b">
        <f t="shared" si="328"/>
        <v>1</v>
      </c>
      <c r="AU471">
        <f t="shared" si="286"/>
        <v>23541.980211924969</v>
      </c>
      <c r="AV471" t="b">
        <f t="shared" si="287"/>
        <v>1</v>
      </c>
      <c r="AW471" t="b">
        <f t="shared" si="288"/>
        <v>1</v>
      </c>
      <c r="AX471" t="b">
        <f t="shared" si="327"/>
        <v>1</v>
      </c>
    </row>
    <row r="472" spans="1:50" x14ac:dyDescent="0.35">
      <c r="A472">
        <v>420</v>
      </c>
      <c r="B472">
        <f t="shared" si="289"/>
        <v>34</v>
      </c>
      <c r="C472">
        <f t="shared" si="290"/>
        <v>64</v>
      </c>
      <c r="D472">
        <f t="shared" si="291"/>
        <v>5.2810046340939776E-3</v>
      </c>
      <c r="E472">
        <f t="shared" si="292"/>
        <v>4.4115253262178022E-4</v>
      </c>
      <c r="F472">
        <f t="shared" si="293"/>
        <v>0.04</v>
      </c>
      <c r="G472">
        <f t="shared" si="294"/>
        <v>3.3960531989175591E-3</v>
      </c>
      <c r="H472">
        <f t="shared" si="295"/>
        <v>0.02</v>
      </c>
      <c r="I472">
        <f t="shared" si="296"/>
        <v>2.81386245437155</v>
      </c>
      <c r="J472">
        <f t="shared" si="297"/>
        <v>7.7039100256707713E-5</v>
      </c>
      <c r="K472">
        <f t="shared" si="298"/>
        <v>5.9279601789897346E-4</v>
      </c>
      <c r="L472">
        <f t="shared" si="299"/>
        <v>0</v>
      </c>
      <c r="M472">
        <f t="shared" si="300"/>
        <v>0.17396160085901635</v>
      </c>
      <c r="N472">
        <f t="shared" si="301"/>
        <v>116.62</v>
      </c>
      <c r="O472">
        <f t="shared" si="302"/>
        <v>2.3324000000000003</v>
      </c>
      <c r="P472">
        <f t="shared" si="303"/>
        <v>14.069312271857751</v>
      </c>
      <c r="Q472">
        <f t="shared" si="304"/>
        <v>703.46561359288751</v>
      </c>
      <c r="R472">
        <f t="shared" si="305"/>
        <v>20.365518063657802</v>
      </c>
      <c r="S472">
        <f t="shared" si="306"/>
        <v>0.40731036127315606</v>
      </c>
      <c r="T472">
        <f t="shared" si="307"/>
        <v>2.4569442052457675</v>
      </c>
      <c r="U472">
        <f t="shared" si="308"/>
        <v>77.039100256707712</v>
      </c>
      <c r="V472">
        <f t="shared" si="309"/>
        <v>5.4194357932728872E-2</v>
      </c>
      <c r="W472">
        <f t="shared" si="310"/>
        <v>-59.592031117501563</v>
      </c>
      <c r="X472">
        <f t="shared" si="311"/>
        <v>59.526693138964873</v>
      </c>
      <c r="Y472">
        <f t="shared" si="312"/>
        <v>0.99673694261856227</v>
      </c>
      <c r="Z472">
        <f t="shared" si="313"/>
        <v>0.25341547072728399</v>
      </c>
      <c r="AA472">
        <f t="shared" si="314"/>
        <v>-15.084984962649372</v>
      </c>
      <c r="AB472">
        <f t="shared" si="315"/>
        <v>5.1778329126121951</v>
      </c>
      <c r="AC472">
        <f t="shared" si="316"/>
        <v>0.10355665825224392</v>
      </c>
      <c r="AD472">
        <f t="shared" si="317"/>
        <v>0.62262767232302885</v>
      </c>
      <c r="AE472">
        <f t="shared" si="318"/>
        <v>19.522899855960009</v>
      </c>
      <c r="AF472">
        <f t="shared" si="319"/>
        <v>1.3733688726285404E-2</v>
      </c>
      <c r="AG472">
        <f t="shared" si="282"/>
        <v>4065.1020171745395</v>
      </c>
      <c r="AH472">
        <f t="shared" si="283"/>
        <v>23367.812190168443</v>
      </c>
      <c r="AI472">
        <f t="shared" si="284"/>
        <v>4065.1020171745395</v>
      </c>
      <c r="AK472" t="b">
        <f t="shared" si="320"/>
        <v>1</v>
      </c>
      <c r="AL472" t="b">
        <f t="shared" si="321"/>
        <v>1</v>
      </c>
      <c r="AM472">
        <f t="shared" si="322"/>
        <v>4065.1020171745395</v>
      </c>
      <c r="AN472" t="b">
        <f t="shared" si="323"/>
        <v>1</v>
      </c>
      <c r="AO472">
        <f t="shared" si="324"/>
        <v>15.084984962649372</v>
      </c>
      <c r="AP472">
        <f>SUM(AO473:$AO$532)</f>
        <v>1030.1597412367173</v>
      </c>
      <c r="AQ472" t="b">
        <f t="shared" si="285"/>
        <v>1</v>
      </c>
      <c r="AR472" t="b">
        <f t="shared" si="325"/>
        <v>1</v>
      </c>
      <c r="AS472" t="b">
        <f t="shared" si="326"/>
        <v>1</v>
      </c>
      <c r="AT472" t="b">
        <f t="shared" si="328"/>
        <v>1</v>
      </c>
      <c r="AU472">
        <f t="shared" si="286"/>
        <v>23367.812190168435</v>
      </c>
      <c r="AV472" t="b">
        <f t="shared" si="287"/>
        <v>1</v>
      </c>
      <c r="AW472" t="b">
        <f t="shared" si="288"/>
        <v>1</v>
      </c>
      <c r="AX472" t="b">
        <f t="shared" si="327"/>
        <v>1</v>
      </c>
    </row>
    <row r="473" spans="1:50" x14ac:dyDescent="0.35">
      <c r="A473">
        <v>421</v>
      </c>
      <c r="B473">
        <f t="shared" si="289"/>
        <v>35</v>
      </c>
      <c r="C473">
        <f t="shared" si="290"/>
        <v>65</v>
      </c>
      <c r="D473">
        <f t="shared" si="291"/>
        <v>5.7926557673730894E-3</v>
      </c>
      <c r="E473">
        <f t="shared" si="292"/>
        <v>4.8400768640188829E-4</v>
      </c>
      <c r="F473">
        <f t="shared" si="293"/>
        <v>0.04</v>
      </c>
      <c r="G473">
        <f t="shared" si="294"/>
        <v>3.3960531989175591E-3</v>
      </c>
      <c r="H473">
        <f t="shared" si="295"/>
        <v>0.02</v>
      </c>
      <c r="I473">
        <f t="shared" si="296"/>
        <v>2.8208021982861866</v>
      </c>
      <c r="J473">
        <f t="shared" si="297"/>
        <v>8.4198751954541246E-5</v>
      </c>
      <c r="K473">
        <f t="shared" si="298"/>
        <v>5.9049690764516197E-4</v>
      </c>
      <c r="L473">
        <f t="shared" si="299"/>
        <v>0</v>
      </c>
      <c r="M473">
        <f t="shared" si="300"/>
        <v>0.17328690519941667</v>
      </c>
      <c r="N473">
        <f t="shared" si="301"/>
        <v>116.62</v>
      </c>
      <c r="O473">
        <f t="shared" si="302"/>
        <v>2.3324000000000003</v>
      </c>
      <c r="P473">
        <f t="shared" si="303"/>
        <v>14.104010991430933</v>
      </c>
      <c r="Q473">
        <f t="shared" si="304"/>
        <v>705.20054957154662</v>
      </c>
      <c r="R473">
        <f t="shared" si="305"/>
        <v>20.287401892178487</v>
      </c>
      <c r="S473">
        <f t="shared" si="306"/>
        <v>0.40574803784356972</v>
      </c>
      <c r="T473">
        <f t="shared" si="307"/>
        <v>2.4535563306024875</v>
      </c>
      <c r="U473">
        <f t="shared" si="308"/>
        <v>84.198751954541251</v>
      </c>
      <c r="V473">
        <f t="shared" si="309"/>
        <v>5.937700615158082E-2</v>
      </c>
      <c r="W473">
        <f t="shared" si="310"/>
        <v>-66.830031436960397</v>
      </c>
      <c r="X473">
        <f t="shared" si="311"/>
        <v>66.764944075801552</v>
      </c>
      <c r="Y473">
        <f t="shared" si="312"/>
        <v>0.99673694261856227</v>
      </c>
      <c r="Z473">
        <f t="shared" si="313"/>
        <v>0.25258856150495673</v>
      </c>
      <c r="AA473">
        <f t="shared" si="314"/>
        <v>-16.864061183065594</v>
      </c>
      <c r="AB473">
        <f t="shared" si="315"/>
        <v>5.1411415003400034</v>
      </c>
      <c r="AC473">
        <f t="shared" si="316"/>
        <v>0.10282283000680006</v>
      </c>
      <c r="AD473">
        <f t="shared" si="317"/>
        <v>0.61974026411826233</v>
      </c>
      <c r="AE473">
        <f t="shared" si="318"/>
        <v>21.267641636710238</v>
      </c>
      <c r="AF473">
        <f t="shared" si="319"/>
        <v>1.4997952570298767E-2</v>
      </c>
      <c r="AG473">
        <f t="shared" si="282"/>
        <v>4011.6451592910594</v>
      </c>
      <c r="AH473">
        <f t="shared" si="283"/>
        <v>23150.307605035141</v>
      </c>
      <c r="AI473">
        <f t="shared" si="284"/>
        <v>4011.6451592910594</v>
      </c>
      <c r="AK473" t="b">
        <f t="shared" si="320"/>
        <v>1</v>
      </c>
      <c r="AL473" t="b">
        <f t="shared" si="321"/>
        <v>1</v>
      </c>
      <c r="AM473">
        <f t="shared" si="322"/>
        <v>4011.6451592910585</v>
      </c>
      <c r="AN473" t="b">
        <f t="shared" si="323"/>
        <v>1</v>
      </c>
      <c r="AO473">
        <f t="shared" si="324"/>
        <v>16.864061183065594</v>
      </c>
      <c r="AP473">
        <f>SUM(AO474:$AO$532)</f>
        <v>1013.2956800536517</v>
      </c>
      <c r="AQ473" t="b">
        <f t="shared" si="285"/>
        <v>1</v>
      </c>
      <c r="AR473" t="b">
        <f t="shared" si="325"/>
        <v>1</v>
      </c>
      <c r="AS473" t="b">
        <f t="shared" si="326"/>
        <v>1</v>
      </c>
      <c r="AT473" t="b">
        <f t="shared" si="328"/>
        <v>1</v>
      </c>
      <c r="AU473">
        <f t="shared" si="286"/>
        <v>23150.307605035141</v>
      </c>
      <c r="AV473" t="b">
        <f t="shared" si="287"/>
        <v>1</v>
      </c>
      <c r="AW473" t="b">
        <f t="shared" si="288"/>
        <v>1</v>
      </c>
      <c r="AX473" t="b">
        <f t="shared" si="327"/>
        <v>1</v>
      </c>
    </row>
    <row r="474" spans="1:50" x14ac:dyDescent="0.35">
      <c r="A474">
        <v>422</v>
      </c>
      <c r="B474">
        <f t="shared" si="289"/>
        <v>35</v>
      </c>
      <c r="C474">
        <f t="shared" si="290"/>
        <v>65</v>
      </c>
      <c r="D474">
        <f t="shared" si="291"/>
        <v>5.7926557673730894E-3</v>
      </c>
      <c r="E474">
        <f t="shared" si="292"/>
        <v>4.8400768640188829E-4</v>
      </c>
      <c r="F474">
        <f t="shared" si="293"/>
        <v>0.04</v>
      </c>
      <c r="G474">
        <f t="shared" si="294"/>
        <v>3.3960531989175591E-3</v>
      </c>
      <c r="H474">
        <f t="shared" si="295"/>
        <v>0.02</v>
      </c>
      <c r="I474">
        <f t="shared" si="296"/>
        <v>2.8277590574814679</v>
      </c>
      <c r="J474">
        <f t="shared" si="297"/>
        <v>8.3872194069313014E-5</v>
      </c>
      <c r="K474">
        <f t="shared" si="298"/>
        <v>5.8820671430003348E-4</v>
      </c>
      <c r="L474">
        <f t="shared" si="299"/>
        <v>0</v>
      </c>
      <c r="M474">
        <f t="shared" si="300"/>
        <v>0.17261482629104732</v>
      </c>
      <c r="N474">
        <f t="shared" si="301"/>
        <v>116.62</v>
      </c>
      <c r="O474">
        <f t="shared" si="302"/>
        <v>2.3324000000000003</v>
      </c>
      <c r="P474">
        <f t="shared" si="303"/>
        <v>14.138795287407341</v>
      </c>
      <c r="Q474">
        <f t="shared" si="304"/>
        <v>706.93976437036702</v>
      </c>
      <c r="R474">
        <f t="shared" si="305"/>
        <v>20.208718884355974</v>
      </c>
      <c r="S474">
        <f t="shared" si="306"/>
        <v>0.4041743776871195</v>
      </c>
      <c r="T474">
        <f t="shared" si="307"/>
        <v>2.4500680786029152</v>
      </c>
      <c r="U474">
        <f t="shared" si="308"/>
        <v>83.872194069313011</v>
      </c>
      <c r="V474">
        <f t="shared" si="309"/>
        <v>5.9292589112585836E-2</v>
      </c>
      <c r="W474">
        <f t="shared" si="310"/>
        <v>-66.577010230359662</v>
      </c>
      <c r="X474">
        <f t="shared" si="311"/>
        <v>66.512175305139849</v>
      </c>
      <c r="Y474">
        <f t="shared" si="312"/>
        <v>0.99673694261856227</v>
      </c>
      <c r="Z474">
        <f t="shared" si="313"/>
        <v>0.25176435053487128</v>
      </c>
      <c r="AA474">
        <f t="shared" si="314"/>
        <v>-16.745394618360038</v>
      </c>
      <c r="AB474">
        <f t="shared" si="315"/>
        <v>5.10449123285753</v>
      </c>
      <c r="AC474">
        <f t="shared" si="316"/>
        <v>0.10208982465715059</v>
      </c>
      <c r="AD474">
        <f t="shared" si="317"/>
        <v>0.61683979857568294</v>
      </c>
      <c r="AE474">
        <f t="shared" si="318"/>
        <v>21.116028467795275</v>
      </c>
      <c r="AF474">
        <f t="shared" si="319"/>
        <v>1.4927760189461153E-2</v>
      </c>
      <c r="AG474">
        <f t="shared" si="282"/>
        <v>3958.2660663359566</v>
      </c>
      <c r="AH474">
        <f t="shared" si="283"/>
        <v>22931.205571309911</v>
      </c>
      <c r="AI474">
        <f t="shared" si="284"/>
        <v>3958.2660663359566</v>
      </c>
      <c r="AK474" t="b">
        <f t="shared" si="320"/>
        <v>1</v>
      </c>
      <c r="AL474" t="b">
        <f t="shared" si="321"/>
        <v>1</v>
      </c>
      <c r="AM474">
        <f t="shared" si="322"/>
        <v>3958.266066335957</v>
      </c>
      <c r="AN474" t="b">
        <f t="shared" si="323"/>
        <v>1</v>
      </c>
      <c r="AO474">
        <f t="shared" si="324"/>
        <v>16.745394618360038</v>
      </c>
      <c r="AP474">
        <f>SUM(AO475:$AO$532)</f>
        <v>996.55028543529193</v>
      </c>
      <c r="AQ474" t="b">
        <f t="shared" si="285"/>
        <v>1</v>
      </c>
      <c r="AR474" t="b">
        <f t="shared" si="325"/>
        <v>1</v>
      </c>
      <c r="AS474" t="b">
        <f t="shared" si="326"/>
        <v>1</v>
      </c>
      <c r="AT474" t="b">
        <f t="shared" si="328"/>
        <v>1</v>
      </c>
      <c r="AU474">
        <f t="shared" si="286"/>
        <v>22931.205571309907</v>
      </c>
      <c r="AV474" t="b">
        <f t="shared" si="287"/>
        <v>1</v>
      </c>
      <c r="AW474" t="b">
        <f t="shared" si="288"/>
        <v>1</v>
      </c>
      <c r="AX474" t="b">
        <f t="shared" si="327"/>
        <v>1</v>
      </c>
    </row>
    <row r="475" spans="1:50" x14ac:dyDescent="0.35">
      <c r="A475">
        <v>423</v>
      </c>
      <c r="B475">
        <f t="shared" si="289"/>
        <v>35</v>
      </c>
      <c r="C475">
        <f t="shared" si="290"/>
        <v>65</v>
      </c>
      <c r="D475">
        <f t="shared" si="291"/>
        <v>5.7926557673730894E-3</v>
      </c>
      <c r="E475">
        <f t="shared" si="292"/>
        <v>4.8400768640188829E-4</v>
      </c>
      <c r="F475">
        <f t="shared" si="293"/>
        <v>0.04</v>
      </c>
      <c r="G475">
        <f t="shared" si="294"/>
        <v>3.3960531989175591E-3</v>
      </c>
      <c r="H475">
        <f t="shared" si="295"/>
        <v>0.02</v>
      </c>
      <c r="I475">
        <f t="shared" si="296"/>
        <v>2.8347330741682923</v>
      </c>
      <c r="J475">
        <f t="shared" si="297"/>
        <v>8.3546902711793651E-5</v>
      </c>
      <c r="K475">
        <f t="shared" si="298"/>
        <v>5.85925403280096E-4</v>
      </c>
      <c r="L475">
        <f t="shared" si="299"/>
        <v>0</v>
      </c>
      <c r="M475">
        <f t="shared" si="300"/>
        <v>0.17194535398505545</v>
      </c>
      <c r="N475">
        <f t="shared" si="301"/>
        <v>116.62</v>
      </c>
      <c r="O475">
        <f t="shared" si="302"/>
        <v>2.3324000000000003</v>
      </c>
      <c r="P475">
        <f t="shared" si="303"/>
        <v>14.173665370841462</v>
      </c>
      <c r="Q475">
        <f t="shared" si="304"/>
        <v>708.68326854207305</v>
      </c>
      <c r="R475">
        <f t="shared" si="305"/>
        <v>20.130341042061939</v>
      </c>
      <c r="S475">
        <f t="shared" si="306"/>
        <v>0.40260682084123878</v>
      </c>
      <c r="T475">
        <f t="shared" si="307"/>
        <v>2.4465847858952317</v>
      </c>
      <c r="U475">
        <f t="shared" si="308"/>
        <v>83.546902711793649</v>
      </c>
      <c r="V475">
        <f t="shared" si="309"/>
        <v>5.9208292090360513E-2</v>
      </c>
      <c r="W475">
        <f t="shared" si="310"/>
        <v>-66.32496156855855</v>
      </c>
      <c r="X475">
        <f t="shared" si="311"/>
        <v>66.260378100225878</v>
      </c>
      <c r="Y475">
        <f t="shared" si="312"/>
        <v>0.99673694261856227</v>
      </c>
      <c r="Z475">
        <f t="shared" si="313"/>
        <v>0.25094282901247561</v>
      </c>
      <c r="AA475">
        <f t="shared" si="314"/>
        <v>-16.627566731906967</v>
      </c>
      <c r="AB475">
        <f t="shared" si="315"/>
        <v>5.0681022385001882</v>
      </c>
      <c r="AC475">
        <f t="shared" si="316"/>
        <v>0.10136204477000377</v>
      </c>
      <c r="AD475">
        <f t="shared" si="317"/>
        <v>0.6139529075914314</v>
      </c>
      <c r="AE475">
        <f t="shared" si="318"/>
        <v>20.965496121727568</v>
      </c>
      <c r="AF475">
        <f t="shared" si="319"/>
        <v>1.485789631815205E-2</v>
      </c>
      <c r="AG475">
        <f t="shared" si="282"/>
        <v>3904.964021325623</v>
      </c>
      <c r="AH475">
        <f t="shared" si="283"/>
        <v>22710.494531099812</v>
      </c>
      <c r="AI475">
        <f t="shared" si="284"/>
        <v>3904.964021325623</v>
      </c>
      <c r="AK475" t="b">
        <f t="shared" si="320"/>
        <v>1</v>
      </c>
      <c r="AL475" t="b">
        <f t="shared" si="321"/>
        <v>1</v>
      </c>
      <c r="AM475">
        <f t="shared" si="322"/>
        <v>3904.9640213256225</v>
      </c>
      <c r="AN475" t="b">
        <f t="shared" si="323"/>
        <v>1</v>
      </c>
      <c r="AO475">
        <f t="shared" si="324"/>
        <v>16.627566731906967</v>
      </c>
      <c r="AP475">
        <f>SUM(AO476:$AO$532)</f>
        <v>979.92271870338482</v>
      </c>
      <c r="AQ475" t="b">
        <f t="shared" si="285"/>
        <v>1</v>
      </c>
      <c r="AR475" t="b">
        <f t="shared" si="325"/>
        <v>1</v>
      </c>
      <c r="AS475" t="b">
        <f t="shared" si="326"/>
        <v>1</v>
      </c>
      <c r="AT475" t="b">
        <f t="shared" si="328"/>
        <v>1</v>
      </c>
      <c r="AU475">
        <f t="shared" si="286"/>
        <v>22710.494531099812</v>
      </c>
      <c r="AV475" t="b">
        <f t="shared" si="287"/>
        <v>1</v>
      </c>
      <c r="AW475" t="b">
        <f t="shared" si="288"/>
        <v>1</v>
      </c>
      <c r="AX475" t="b">
        <f t="shared" si="327"/>
        <v>1</v>
      </c>
    </row>
    <row r="476" spans="1:50" x14ac:dyDescent="0.35">
      <c r="A476">
        <v>424</v>
      </c>
      <c r="B476">
        <f t="shared" si="289"/>
        <v>35</v>
      </c>
      <c r="C476">
        <f t="shared" si="290"/>
        <v>65</v>
      </c>
      <c r="D476">
        <f t="shared" si="291"/>
        <v>5.7926557673730894E-3</v>
      </c>
      <c r="E476">
        <f t="shared" si="292"/>
        <v>4.8400768640188829E-4</v>
      </c>
      <c r="F476">
        <f t="shared" si="293"/>
        <v>0.04</v>
      </c>
      <c r="G476">
        <f t="shared" si="294"/>
        <v>3.3960531989175591E-3</v>
      </c>
      <c r="H476">
        <f t="shared" si="295"/>
        <v>0.02</v>
      </c>
      <c r="I476">
        <f t="shared" si="296"/>
        <v>2.8417242906616629</v>
      </c>
      <c r="J476">
        <f t="shared" si="297"/>
        <v>8.3222872969860391E-5</v>
      </c>
      <c r="K476">
        <f t="shared" si="298"/>
        <v>5.8365294013598722E-4</v>
      </c>
      <c r="L476">
        <f t="shared" si="299"/>
        <v>0</v>
      </c>
      <c r="M476">
        <f t="shared" si="300"/>
        <v>0.17127847817194961</v>
      </c>
      <c r="N476">
        <f t="shared" si="301"/>
        <v>116.62</v>
      </c>
      <c r="O476">
        <f t="shared" si="302"/>
        <v>2.3324000000000003</v>
      </c>
      <c r="P476">
        <f t="shared" si="303"/>
        <v>14.208621453308314</v>
      </c>
      <c r="Q476">
        <f t="shared" si="304"/>
        <v>710.43107266541574</v>
      </c>
      <c r="R476">
        <f t="shared" si="305"/>
        <v>20.052267181737168</v>
      </c>
      <c r="S476">
        <f t="shared" si="306"/>
        <v>0.40104534363474337</v>
      </c>
      <c r="T476">
        <f t="shared" si="307"/>
        <v>2.443106445428751</v>
      </c>
      <c r="U476">
        <f t="shared" si="308"/>
        <v>83.22287296986039</v>
      </c>
      <c r="V476">
        <f t="shared" si="309"/>
        <v>5.912411491427555E-2</v>
      </c>
      <c r="W476">
        <f t="shared" si="310"/>
        <v>-66.073881692100983</v>
      </c>
      <c r="X476">
        <f t="shared" si="311"/>
        <v>66.009548705400775</v>
      </c>
      <c r="Y476">
        <f t="shared" si="312"/>
        <v>0.99673694261856227</v>
      </c>
      <c r="Z476">
        <f t="shared" si="313"/>
        <v>0.25012398816194759</v>
      </c>
      <c r="AA476">
        <f t="shared" si="314"/>
        <v>-16.510571578965166</v>
      </c>
      <c r="AB476">
        <f t="shared" si="315"/>
        <v>5.0319726546991461</v>
      </c>
      <c r="AC476">
        <f t="shared" si="316"/>
        <v>0.10063945309398292</v>
      </c>
      <c r="AD476">
        <f t="shared" si="317"/>
        <v>0.61107952763479878</v>
      </c>
      <c r="AE476">
        <f t="shared" si="318"/>
        <v>20.816036893516628</v>
      </c>
      <c r="AF476">
        <f t="shared" si="319"/>
        <v>1.4788359418903886E-2</v>
      </c>
      <c r="AG476">
        <f t="shared" si="282"/>
        <v>3851.7383086848913</v>
      </c>
      <c r="AH476">
        <f t="shared" si="283"/>
        <v>22488.162843308666</v>
      </c>
      <c r="AI476">
        <f t="shared" si="284"/>
        <v>3851.7383086848913</v>
      </c>
      <c r="AK476" t="b">
        <f t="shared" si="320"/>
        <v>1</v>
      </c>
      <c r="AL476" t="b">
        <f t="shared" si="321"/>
        <v>1</v>
      </c>
      <c r="AM476">
        <f t="shared" si="322"/>
        <v>3851.7383086848913</v>
      </c>
      <c r="AN476" t="b">
        <f t="shared" si="323"/>
        <v>1</v>
      </c>
      <c r="AO476">
        <f t="shared" si="324"/>
        <v>16.510571578965166</v>
      </c>
      <c r="AP476">
        <f>SUM(AO477:$AO$532)</f>
        <v>963.41214712441956</v>
      </c>
      <c r="AQ476" t="b">
        <f t="shared" si="285"/>
        <v>1</v>
      </c>
      <c r="AR476" t="b">
        <f t="shared" si="325"/>
        <v>1</v>
      </c>
      <c r="AS476" t="b">
        <f t="shared" si="326"/>
        <v>1</v>
      </c>
      <c r="AT476" t="b">
        <f t="shared" si="328"/>
        <v>1</v>
      </c>
      <c r="AU476">
        <f t="shared" si="286"/>
        <v>22488.162843308659</v>
      </c>
      <c r="AV476" t="b">
        <f t="shared" si="287"/>
        <v>1</v>
      </c>
      <c r="AW476" t="b">
        <f t="shared" si="288"/>
        <v>1</v>
      </c>
      <c r="AX476" t="b">
        <f t="shared" si="327"/>
        <v>1</v>
      </c>
    </row>
    <row r="477" spans="1:50" x14ac:dyDescent="0.35">
      <c r="A477">
        <v>425</v>
      </c>
      <c r="B477">
        <f t="shared" si="289"/>
        <v>35</v>
      </c>
      <c r="C477">
        <f t="shared" si="290"/>
        <v>65</v>
      </c>
      <c r="D477">
        <f t="shared" si="291"/>
        <v>5.7926557673730894E-3</v>
      </c>
      <c r="E477">
        <f t="shared" si="292"/>
        <v>4.8400768640188829E-4</v>
      </c>
      <c r="F477">
        <f t="shared" si="293"/>
        <v>0.04</v>
      </c>
      <c r="G477">
        <f t="shared" si="294"/>
        <v>3.3960531989175591E-3</v>
      </c>
      <c r="H477">
        <f t="shared" si="295"/>
        <v>0.02</v>
      </c>
      <c r="I477">
        <f t="shared" si="296"/>
        <v>2.8487327493809436</v>
      </c>
      <c r="J477">
        <f t="shared" si="297"/>
        <v>8.290009995044165E-5</v>
      </c>
      <c r="K477">
        <f t="shared" si="298"/>
        <v>5.8138929055195356E-4</v>
      </c>
      <c r="L477">
        <f t="shared" si="299"/>
        <v>0</v>
      </c>
      <c r="M477">
        <f t="shared" si="300"/>
        <v>0.17061418878144721</v>
      </c>
      <c r="N477">
        <f t="shared" si="301"/>
        <v>116.62</v>
      </c>
      <c r="O477">
        <f t="shared" si="302"/>
        <v>2.3324000000000003</v>
      </c>
      <c r="P477">
        <f t="shared" si="303"/>
        <v>14.243663746904717</v>
      </c>
      <c r="Q477">
        <f t="shared" si="304"/>
        <v>712.18318734523586</v>
      </c>
      <c r="R477">
        <f t="shared" si="305"/>
        <v>19.974496124412763</v>
      </c>
      <c r="S477">
        <f t="shared" si="306"/>
        <v>0.39948992248825527</v>
      </c>
      <c r="T477">
        <f t="shared" si="307"/>
        <v>2.4396330501628096</v>
      </c>
      <c r="U477">
        <f t="shared" si="308"/>
        <v>82.900099950441657</v>
      </c>
      <c r="V477">
        <f t="shared" si="309"/>
        <v>5.9040057413944164E-2</v>
      </c>
      <c r="W477">
        <f t="shared" si="310"/>
        <v>-65.823766856093897</v>
      </c>
      <c r="X477">
        <f t="shared" si="311"/>
        <v>65.759683379553863</v>
      </c>
      <c r="Y477">
        <f t="shared" si="312"/>
        <v>0.99673694261856227</v>
      </c>
      <c r="Z477">
        <f t="shared" si="313"/>
        <v>0.24930781923610107</v>
      </c>
      <c r="AA477">
        <f t="shared" si="314"/>
        <v>-16.394403257013053</v>
      </c>
      <c r="AB477">
        <f t="shared" si="315"/>
        <v>4.9961006321634862</v>
      </c>
      <c r="AC477">
        <f t="shared" si="316"/>
        <v>9.992201264326972E-2</v>
      </c>
      <c r="AD477">
        <f t="shared" si="317"/>
        <v>0.60821959547240767</v>
      </c>
      <c r="AE477">
        <f t="shared" si="318"/>
        <v>20.667643133099421</v>
      </c>
      <c r="AF477">
        <f t="shared" si="319"/>
        <v>1.471914796144462E-2</v>
      </c>
      <c r="AG477">
        <f t="shared" si="282"/>
        <v>3798.5882142370988</v>
      </c>
      <c r="AH477">
        <f t="shared" si="283"/>
        <v>22264.19878303909</v>
      </c>
      <c r="AI477">
        <f t="shared" si="284"/>
        <v>3798.5882142370988</v>
      </c>
      <c r="AK477" t="b">
        <f t="shared" si="320"/>
        <v>1</v>
      </c>
      <c r="AL477" t="b">
        <f t="shared" si="321"/>
        <v>1</v>
      </c>
      <c r="AM477">
        <f t="shared" si="322"/>
        <v>3798.5882142370992</v>
      </c>
      <c r="AN477" t="b">
        <f t="shared" si="323"/>
        <v>1</v>
      </c>
      <c r="AO477">
        <f t="shared" si="324"/>
        <v>16.394403257013053</v>
      </c>
      <c r="AP477">
        <f>SUM(AO478:$AO$532)</f>
        <v>947.01774386740658</v>
      </c>
      <c r="AQ477" t="b">
        <f t="shared" si="285"/>
        <v>1</v>
      </c>
      <c r="AR477" t="b">
        <f t="shared" si="325"/>
        <v>1</v>
      </c>
      <c r="AS477" t="b">
        <f t="shared" si="326"/>
        <v>1</v>
      </c>
      <c r="AT477" t="b">
        <f t="shared" si="328"/>
        <v>1</v>
      </c>
      <c r="AU477">
        <f t="shared" si="286"/>
        <v>22264.19878303909</v>
      </c>
      <c r="AV477" t="b">
        <f t="shared" si="287"/>
        <v>1</v>
      </c>
      <c r="AW477" t="b">
        <f t="shared" si="288"/>
        <v>1</v>
      </c>
      <c r="AX477" t="b">
        <f t="shared" si="327"/>
        <v>1</v>
      </c>
    </row>
    <row r="478" spans="1:50" x14ac:dyDescent="0.35">
      <c r="A478">
        <v>426</v>
      </c>
      <c r="B478">
        <f t="shared" si="289"/>
        <v>35</v>
      </c>
      <c r="C478">
        <f t="shared" si="290"/>
        <v>65</v>
      </c>
      <c r="D478">
        <f t="shared" si="291"/>
        <v>5.7926557673730894E-3</v>
      </c>
      <c r="E478">
        <f t="shared" si="292"/>
        <v>4.8400768640188829E-4</v>
      </c>
      <c r="F478">
        <f t="shared" si="293"/>
        <v>0.04</v>
      </c>
      <c r="G478">
        <f t="shared" si="294"/>
        <v>3.3960531989175591E-3</v>
      </c>
      <c r="H478">
        <f t="shared" si="295"/>
        <v>0.02</v>
      </c>
      <c r="I478">
        <f t="shared" si="296"/>
        <v>2.8557584928501125</v>
      </c>
      <c r="J478">
        <f t="shared" si="297"/>
        <v>8.2578578779443271E-5</v>
      </c>
      <c r="K478">
        <f t="shared" si="298"/>
        <v>5.7913442034533214E-4</v>
      </c>
      <c r="L478">
        <f t="shared" si="299"/>
        <v>0</v>
      </c>
      <c r="M478">
        <f t="shared" si="300"/>
        <v>0.16995247578232245</v>
      </c>
      <c r="N478">
        <f t="shared" si="301"/>
        <v>116.62</v>
      </c>
      <c r="O478">
        <f t="shared" si="302"/>
        <v>2.3324000000000003</v>
      </c>
      <c r="P478">
        <f t="shared" si="303"/>
        <v>14.278792464250563</v>
      </c>
      <c r="Q478">
        <f t="shared" si="304"/>
        <v>713.93962321252809</v>
      </c>
      <c r="R478">
        <f t="shared" si="305"/>
        <v>19.897026695692375</v>
      </c>
      <c r="S478">
        <f t="shared" si="306"/>
        <v>0.39794053391384754</v>
      </c>
      <c r="T478">
        <f t="shared" si="307"/>
        <v>2.4361645930667515</v>
      </c>
      <c r="U478">
        <f t="shared" si="308"/>
        <v>82.578578779443276</v>
      </c>
      <c r="V478">
        <f t="shared" si="309"/>
        <v>5.8956119419221797E-2</v>
      </c>
      <c r="W478">
        <f t="shared" si="310"/>
        <v>-65.574613330150726</v>
      </c>
      <c r="X478">
        <f t="shared" si="311"/>
        <v>65.510778396066385</v>
      </c>
      <c r="Y478">
        <f t="shared" si="312"/>
        <v>0.99673694261856227</v>
      </c>
      <c r="Z478">
        <f t="shared" si="313"/>
        <v>0.24849431351629259</v>
      </c>
      <c r="AA478">
        <f t="shared" si="314"/>
        <v>-16.279055905448487</v>
      </c>
      <c r="AB478">
        <f t="shared" si="315"/>
        <v>4.9604843347855523</v>
      </c>
      <c r="AC478">
        <f t="shared" si="316"/>
        <v>9.920968669571105E-2</v>
      </c>
      <c r="AD478">
        <f t="shared" si="317"/>
        <v>0.60537304816682069</v>
      </c>
      <c r="AE478">
        <f t="shared" si="318"/>
        <v>20.520307244948842</v>
      </c>
      <c r="AF478">
        <f t="shared" si="319"/>
        <v>1.4650260422664088E-2</v>
      </c>
      <c r="AG478">
        <f t="shared" si="282"/>
        <v>3745.5130251941723</v>
      </c>
      <c r="AH478">
        <f t="shared" si="283"/>
        <v>22038.590540990288</v>
      </c>
      <c r="AI478">
        <f t="shared" si="284"/>
        <v>3745.5130251941723</v>
      </c>
      <c r="AK478" t="b">
        <f t="shared" si="320"/>
        <v>1</v>
      </c>
      <c r="AL478" t="b">
        <f t="shared" si="321"/>
        <v>1</v>
      </c>
      <c r="AM478">
        <f t="shared" si="322"/>
        <v>3745.5130251941728</v>
      </c>
      <c r="AN478" t="b">
        <f t="shared" si="323"/>
        <v>1</v>
      </c>
      <c r="AO478">
        <f t="shared" si="324"/>
        <v>16.279055905448487</v>
      </c>
      <c r="AP478">
        <f>SUM(AO479:$AO$532)</f>
        <v>930.73868796195802</v>
      </c>
      <c r="AQ478" t="b">
        <f t="shared" si="285"/>
        <v>1</v>
      </c>
      <c r="AR478" t="b">
        <f t="shared" si="325"/>
        <v>1</v>
      </c>
      <c r="AS478" t="b">
        <f t="shared" si="326"/>
        <v>1</v>
      </c>
      <c r="AT478" t="b">
        <f t="shared" si="328"/>
        <v>1</v>
      </c>
      <c r="AU478">
        <f t="shared" si="286"/>
        <v>22038.590540990288</v>
      </c>
      <c r="AV478" t="b">
        <f t="shared" si="287"/>
        <v>1</v>
      </c>
      <c r="AW478" t="b">
        <f t="shared" si="288"/>
        <v>1</v>
      </c>
      <c r="AX478" t="b">
        <f t="shared" si="327"/>
        <v>1</v>
      </c>
    </row>
    <row r="479" spans="1:50" x14ac:dyDescent="0.35">
      <c r="A479">
        <v>427</v>
      </c>
      <c r="B479">
        <f t="shared" si="289"/>
        <v>35</v>
      </c>
      <c r="C479">
        <f t="shared" si="290"/>
        <v>65</v>
      </c>
      <c r="D479">
        <f t="shared" si="291"/>
        <v>5.7926557673730894E-3</v>
      </c>
      <c r="E479">
        <f t="shared" si="292"/>
        <v>4.8400768640188829E-4</v>
      </c>
      <c r="F479">
        <f t="shared" si="293"/>
        <v>0.04</v>
      </c>
      <c r="G479">
        <f t="shared" si="294"/>
        <v>3.3960531989175591E-3</v>
      </c>
      <c r="H479">
        <f t="shared" si="295"/>
        <v>0.02</v>
      </c>
      <c r="I479">
        <f t="shared" si="296"/>
        <v>2.8628015636980284</v>
      </c>
      <c r="J479">
        <f t="shared" si="297"/>
        <v>8.225830460167484E-5</v>
      </c>
      <c r="K479">
        <f t="shared" si="298"/>
        <v>5.7688829546603511E-4</v>
      </c>
      <c r="L479">
        <f t="shared" si="299"/>
        <v>0</v>
      </c>
      <c r="M479">
        <f t="shared" si="300"/>
        <v>0.16929332918225473</v>
      </c>
      <c r="N479">
        <f t="shared" si="301"/>
        <v>116.62</v>
      </c>
      <c r="O479">
        <f t="shared" si="302"/>
        <v>2.3324000000000003</v>
      </c>
      <c r="P479">
        <f t="shared" si="303"/>
        <v>14.314007818490142</v>
      </c>
      <c r="Q479">
        <f t="shared" si="304"/>
        <v>715.70039092450713</v>
      </c>
      <c r="R479">
        <f t="shared" si="305"/>
        <v>19.819857725734444</v>
      </c>
      <c r="S479">
        <f t="shared" si="306"/>
        <v>0.39639715451468888</v>
      </c>
      <c r="T479">
        <f t="shared" si="307"/>
        <v>2.4327010671199201</v>
      </c>
      <c r="U479">
        <f t="shared" si="308"/>
        <v>82.258304601674837</v>
      </c>
      <c r="V479">
        <f t="shared" si="309"/>
        <v>5.8872300760205866E-2</v>
      </c>
      <c r="W479">
        <f t="shared" si="310"/>
        <v>-65.326417398335209</v>
      </c>
      <c r="X479">
        <f t="shared" si="311"/>
        <v>65.262830042755226</v>
      </c>
      <c r="Y479">
        <f t="shared" si="312"/>
        <v>0.99673694261856227</v>
      </c>
      <c r="Z479">
        <f t="shared" si="313"/>
        <v>0.24768346231232791</v>
      </c>
      <c r="AA479">
        <f t="shared" si="314"/>
        <v>-16.164523705290627</v>
      </c>
      <c r="AB479">
        <f t="shared" si="315"/>
        <v>4.925121939546969</v>
      </c>
      <c r="AC479">
        <f t="shared" si="316"/>
        <v>9.8502438790939367E-2</v>
      </c>
      <c r="AD479">
        <f t="shared" si="317"/>
        <v>0.60253982307515663</v>
      </c>
      <c r="AE479">
        <f t="shared" si="318"/>
        <v>20.37402168768492</v>
      </c>
      <c r="AF479">
        <f t="shared" si="319"/>
        <v>1.4581695286580484E-2</v>
      </c>
      <c r="AG479">
        <f t="shared" si="282"/>
        <v>3692.5120301467396</v>
      </c>
      <c r="AH479">
        <f t="shared" si="283"/>
        <v>21811.326222851476</v>
      </c>
      <c r="AI479">
        <f t="shared" si="284"/>
        <v>3692.5120301467396</v>
      </c>
      <c r="AK479" t="b">
        <f t="shared" si="320"/>
        <v>1</v>
      </c>
      <c r="AL479" t="b">
        <f t="shared" si="321"/>
        <v>1</v>
      </c>
      <c r="AM479">
        <f t="shared" si="322"/>
        <v>3692.5120301467396</v>
      </c>
      <c r="AN479" t="b">
        <f t="shared" si="323"/>
        <v>1</v>
      </c>
      <c r="AO479">
        <f t="shared" si="324"/>
        <v>16.164523705290627</v>
      </c>
      <c r="AP479">
        <f>SUM(AO480:$AO$532)</f>
        <v>914.57416425666747</v>
      </c>
      <c r="AQ479" t="b">
        <f t="shared" si="285"/>
        <v>1</v>
      </c>
      <c r="AR479" t="b">
        <f t="shared" si="325"/>
        <v>1</v>
      </c>
      <c r="AS479" t="b">
        <f t="shared" si="326"/>
        <v>1</v>
      </c>
      <c r="AT479" t="b">
        <f t="shared" si="328"/>
        <v>1</v>
      </c>
      <c r="AU479">
        <f t="shared" si="286"/>
        <v>21811.326222851472</v>
      </c>
      <c r="AV479" t="b">
        <f t="shared" si="287"/>
        <v>1</v>
      </c>
      <c r="AW479" t="b">
        <f t="shared" si="288"/>
        <v>1</v>
      </c>
      <c r="AX479" t="b">
        <f t="shared" si="327"/>
        <v>1</v>
      </c>
    </row>
    <row r="480" spans="1:50" x14ac:dyDescent="0.35">
      <c r="A480">
        <v>428</v>
      </c>
      <c r="B480">
        <f t="shared" si="289"/>
        <v>35</v>
      </c>
      <c r="C480">
        <f t="shared" si="290"/>
        <v>65</v>
      </c>
      <c r="D480">
        <f t="shared" si="291"/>
        <v>5.7926557673730894E-3</v>
      </c>
      <c r="E480">
        <f t="shared" si="292"/>
        <v>4.8400768640188829E-4</v>
      </c>
      <c r="F480">
        <f t="shared" si="293"/>
        <v>0.04</v>
      </c>
      <c r="G480">
        <f t="shared" si="294"/>
        <v>3.3960531989175591E-3</v>
      </c>
      <c r="H480">
        <f t="shared" si="295"/>
        <v>0.02</v>
      </c>
      <c r="I480">
        <f t="shared" si="296"/>
        <v>2.8698620046586796</v>
      </c>
      <c r="J480">
        <f t="shared" si="297"/>
        <v>8.1939272580776394E-5</v>
      </c>
      <c r="K480">
        <f t="shared" si="298"/>
        <v>5.7465088199603459E-4</v>
      </c>
      <c r="L480">
        <f t="shared" si="299"/>
        <v>0</v>
      </c>
      <c r="M480">
        <f t="shared" si="300"/>
        <v>0.16863673902767792</v>
      </c>
      <c r="N480">
        <f t="shared" si="301"/>
        <v>116.62</v>
      </c>
      <c r="O480">
        <f t="shared" si="302"/>
        <v>2.3324000000000003</v>
      </c>
      <c r="P480">
        <f t="shared" si="303"/>
        <v>14.349310023293398</v>
      </c>
      <c r="Q480">
        <f t="shared" si="304"/>
        <v>717.46550116466994</v>
      </c>
      <c r="R480">
        <f t="shared" si="305"/>
        <v>19.742988049234548</v>
      </c>
      <c r="S480">
        <f t="shared" si="306"/>
        <v>0.39485976098469094</v>
      </c>
      <c r="T480">
        <f t="shared" si="307"/>
        <v>2.4292424653116367</v>
      </c>
      <c r="U480">
        <f t="shared" si="308"/>
        <v>81.93927258077639</v>
      </c>
      <c r="V480">
        <f t="shared" si="309"/>
        <v>5.8788601267235237E-2</v>
      </c>
      <c r="W480">
        <f t="shared" si="310"/>
        <v>-65.079175359105406</v>
      </c>
      <c r="X480">
        <f t="shared" si="311"/>
        <v>65.015834621817078</v>
      </c>
      <c r="Y480">
        <f t="shared" si="312"/>
        <v>0.99673694261856227</v>
      </c>
      <c r="Z480">
        <f t="shared" si="313"/>
        <v>0.24687525696236964</v>
      </c>
      <c r="AA480">
        <f t="shared" si="314"/>
        <v>-16.050800878884019</v>
      </c>
      <c r="AB480">
        <f t="shared" si="315"/>
        <v>4.8900116364253252</v>
      </c>
      <c r="AC480">
        <f t="shared" si="316"/>
        <v>9.7800232728506506E-2</v>
      </c>
      <c r="AD480">
        <f t="shared" si="317"/>
        <v>0.59971985784771065</v>
      </c>
      <c r="AE480">
        <f t="shared" si="318"/>
        <v>20.228778973688822</v>
      </c>
      <c r="AF480">
        <f t="shared" si="319"/>
        <v>1.4513451044306989E-2</v>
      </c>
      <c r="AG480">
        <f t="shared" si="282"/>
        <v>3639.5845190542618</v>
      </c>
      <c r="AH480">
        <f t="shared" si="283"/>
        <v>21582.393848690979</v>
      </c>
      <c r="AI480">
        <f t="shared" si="284"/>
        <v>3639.5845190542618</v>
      </c>
      <c r="AK480" t="b">
        <f t="shared" si="320"/>
        <v>1</v>
      </c>
      <c r="AL480" t="b">
        <f t="shared" si="321"/>
        <v>1</v>
      </c>
      <c r="AM480">
        <f t="shared" si="322"/>
        <v>3639.5845190542618</v>
      </c>
      <c r="AN480" t="b">
        <f t="shared" si="323"/>
        <v>1</v>
      </c>
      <c r="AO480">
        <f t="shared" si="324"/>
        <v>16.050800878884019</v>
      </c>
      <c r="AP480">
        <f>SUM(AO481:$AO$532)</f>
        <v>898.52336337778343</v>
      </c>
      <c r="AQ480" t="b">
        <f t="shared" si="285"/>
        <v>1</v>
      </c>
      <c r="AR480" t="b">
        <f t="shared" si="325"/>
        <v>1</v>
      </c>
      <c r="AS480" t="b">
        <f t="shared" si="326"/>
        <v>1</v>
      </c>
      <c r="AT480" t="b">
        <f t="shared" si="328"/>
        <v>1</v>
      </c>
      <c r="AU480">
        <f t="shared" si="286"/>
        <v>21582.393848690979</v>
      </c>
      <c r="AV480" t="b">
        <f t="shared" si="287"/>
        <v>1</v>
      </c>
      <c r="AW480" t="b">
        <f t="shared" si="288"/>
        <v>1</v>
      </c>
      <c r="AX480" t="b">
        <f t="shared" si="327"/>
        <v>1</v>
      </c>
    </row>
    <row r="481" spans="1:50" x14ac:dyDescent="0.35">
      <c r="A481">
        <v>429</v>
      </c>
      <c r="B481">
        <f t="shared" si="289"/>
        <v>35</v>
      </c>
      <c r="C481">
        <f t="shared" si="290"/>
        <v>65</v>
      </c>
      <c r="D481">
        <f t="shared" si="291"/>
        <v>5.7926557673730894E-3</v>
      </c>
      <c r="E481">
        <f t="shared" si="292"/>
        <v>4.8400768640188829E-4</v>
      </c>
      <c r="F481">
        <f t="shared" si="293"/>
        <v>0.04</v>
      </c>
      <c r="G481">
        <f t="shared" si="294"/>
        <v>3.3960531989175591E-3</v>
      </c>
      <c r="H481">
        <f t="shared" si="295"/>
        <v>0.02</v>
      </c>
      <c r="I481">
        <f t="shared" si="296"/>
        <v>2.8769398585714523</v>
      </c>
      <c r="J481">
        <f t="shared" si="297"/>
        <v>8.1621477899145411E-5</v>
      </c>
      <c r="K481">
        <f t="shared" si="298"/>
        <v>5.7242214614885143E-4</v>
      </c>
      <c r="L481">
        <f t="shared" si="299"/>
        <v>0</v>
      </c>
      <c r="M481">
        <f t="shared" si="300"/>
        <v>0.16798269540362992</v>
      </c>
      <c r="N481">
        <f t="shared" si="301"/>
        <v>116.62</v>
      </c>
      <c r="O481">
        <f t="shared" si="302"/>
        <v>2.3324000000000003</v>
      </c>
      <c r="P481">
        <f t="shared" si="303"/>
        <v>14.384699292857261</v>
      </c>
      <c r="Q481">
        <f t="shared" si="304"/>
        <v>719.23496464286302</v>
      </c>
      <c r="R481">
        <f t="shared" si="305"/>
        <v>19.666416505407799</v>
      </c>
      <c r="S481">
        <f t="shared" si="306"/>
        <v>0.39332833010815599</v>
      </c>
      <c r="T481">
        <f t="shared" si="307"/>
        <v>2.4257887806411933</v>
      </c>
      <c r="U481">
        <f t="shared" si="308"/>
        <v>81.621477899145404</v>
      </c>
      <c r="V481">
        <f t="shared" si="309"/>
        <v>5.8705020770890078E-2</v>
      </c>
      <c r="W481">
        <f t="shared" si="310"/>
        <v>-64.832883525257841</v>
      </c>
      <c r="X481">
        <f t="shared" si="311"/>
        <v>64.769788449772534</v>
      </c>
      <c r="Y481">
        <f t="shared" si="312"/>
        <v>0.99673694261856227</v>
      </c>
      <c r="Z481">
        <f t="shared" si="313"/>
        <v>0.24606968883284422</v>
      </c>
      <c r="AA481">
        <f t="shared" si="314"/>
        <v>-15.937881689604675</v>
      </c>
      <c r="AB481">
        <f t="shared" si="315"/>
        <v>4.8551516283015381</v>
      </c>
      <c r="AC481">
        <f t="shared" si="316"/>
        <v>9.7103032566030756E-2</v>
      </c>
      <c r="AD481">
        <f t="shared" si="317"/>
        <v>0.59691309042658303</v>
      </c>
      <c r="AE481">
        <f t="shared" si="318"/>
        <v>20.08457166871958</v>
      </c>
      <c r="AF481">
        <f t="shared" si="319"/>
        <v>1.4445526194018577E-2</v>
      </c>
      <c r="AG481">
        <f t="shared" si="282"/>
        <v>3586.7297832351928</v>
      </c>
      <c r="AH481">
        <f t="shared" si="283"/>
        <v>21351.781352340935</v>
      </c>
      <c r="AI481">
        <f t="shared" si="284"/>
        <v>3586.7297832351928</v>
      </c>
      <c r="AK481" t="b">
        <f t="shared" si="320"/>
        <v>1</v>
      </c>
      <c r="AL481" t="b">
        <f t="shared" si="321"/>
        <v>1</v>
      </c>
      <c r="AM481">
        <f t="shared" si="322"/>
        <v>3586.7297832351924</v>
      </c>
      <c r="AN481" t="b">
        <f t="shared" si="323"/>
        <v>1</v>
      </c>
      <c r="AO481">
        <f t="shared" si="324"/>
        <v>15.937881689604675</v>
      </c>
      <c r="AP481">
        <f>SUM(AO482:$AO$532)</f>
        <v>882.58548168817879</v>
      </c>
      <c r="AQ481" t="b">
        <f t="shared" si="285"/>
        <v>1</v>
      </c>
      <c r="AR481" t="b">
        <f t="shared" si="325"/>
        <v>1</v>
      </c>
      <c r="AS481" t="b">
        <f t="shared" si="326"/>
        <v>1</v>
      </c>
      <c r="AT481" t="b">
        <f t="shared" si="328"/>
        <v>1</v>
      </c>
      <c r="AU481">
        <f t="shared" si="286"/>
        <v>21351.781352340931</v>
      </c>
      <c r="AV481" t="b">
        <f t="shared" si="287"/>
        <v>1</v>
      </c>
      <c r="AW481" t="b">
        <f t="shared" si="288"/>
        <v>1</v>
      </c>
      <c r="AX481" t="b">
        <f t="shared" si="327"/>
        <v>1</v>
      </c>
    </row>
    <row r="482" spans="1:50" x14ac:dyDescent="0.35">
      <c r="A482">
        <v>430</v>
      </c>
      <c r="B482">
        <f t="shared" si="289"/>
        <v>35</v>
      </c>
      <c r="C482">
        <f t="shared" si="290"/>
        <v>65</v>
      </c>
      <c r="D482">
        <f t="shared" si="291"/>
        <v>5.7926557673730894E-3</v>
      </c>
      <c r="E482">
        <f t="shared" si="292"/>
        <v>4.8400768640188829E-4</v>
      </c>
      <c r="F482">
        <f t="shared" si="293"/>
        <v>0.04</v>
      </c>
      <c r="G482">
        <f t="shared" si="294"/>
        <v>3.3960531989175591E-3</v>
      </c>
      <c r="H482">
        <f t="shared" si="295"/>
        <v>0.02</v>
      </c>
      <c r="I482">
        <f t="shared" si="296"/>
        <v>2.8840351683813825</v>
      </c>
      <c r="J482">
        <f t="shared" si="297"/>
        <v>8.1304915757864036E-5</v>
      </c>
      <c r="K482">
        <f t="shared" si="298"/>
        <v>5.7020205426904413E-4</v>
      </c>
      <c r="L482">
        <f t="shared" si="299"/>
        <v>0</v>
      </c>
      <c r="M482">
        <f t="shared" si="300"/>
        <v>0.16733118843360301</v>
      </c>
      <c r="N482">
        <f t="shared" si="301"/>
        <v>116.62</v>
      </c>
      <c r="O482">
        <f t="shared" si="302"/>
        <v>2.3324000000000003</v>
      </c>
      <c r="P482">
        <f t="shared" si="303"/>
        <v>14.420175841906913</v>
      </c>
      <c r="Q482">
        <f t="shared" si="304"/>
        <v>721.0087920953456</v>
      </c>
      <c r="R482">
        <f t="shared" si="305"/>
        <v>19.590141937971321</v>
      </c>
      <c r="S482">
        <f t="shared" si="306"/>
        <v>0.39180283875942645</v>
      </c>
      <c r="T482">
        <f t="shared" si="307"/>
        <v>2.4223400061178317</v>
      </c>
      <c r="U482">
        <f t="shared" si="308"/>
        <v>81.304915757864038</v>
      </c>
      <c r="V482">
        <f t="shared" si="309"/>
        <v>5.8621559101991377E-2</v>
      </c>
      <c r="W482">
        <f t="shared" si="310"/>
        <v>-64.587538223871974</v>
      </c>
      <c r="X482">
        <f t="shared" si="311"/>
        <v>64.52468785741074</v>
      </c>
      <c r="Y482">
        <f t="shared" si="312"/>
        <v>0.99673694261856227</v>
      </c>
      <c r="Z482">
        <f t="shared" si="313"/>
        <v>0.24526674931835016</v>
      </c>
      <c r="AA482">
        <f t="shared" si="314"/>
        <v>-15.825760441568352</v>
      </c>
      <c r="AB482">
        <f t="shared" si="315"/>
        <v>4.8205401308678546</v>
      </c>
      <c r="AC482">
        <f t="shared" si="316"/>
        <v>9.64108026173571E-2</v>
      </c>
      <c r="AD482">
        <f t="shared" si="317"/>
        <v>0.59411945904431307</v>
      </c>
      <c r="AE482">
        <f t="shared" si="318"/>
        <v>19.941392391533615</v>
      </c>
      <c r="AF482">
        <f t="shared" si="319"/>
        <v>1.4377919240918966E-2</v>
      </c>
      <c r="AG482">
        <f t="shared" si="282"/>
        <v>3533.9471153571567</v>
      </c>
      <c r="AH482">
        <f t="shared" si="283"/>
        <v>21119.476580777566</v>
      </c>
      <c r="AI482">
        <f t="shared" si="284"/>
        <v>3533.9471153571567</v>
      </c>
      <c r="AK482" t="b">
        <f t="shared" si="320"/>
        <v>1</v>
      </c>
      <c r="AL482" t="b">
        <f t="shared" si="321"/>
        <v>1</v>
      </c>
      <c r="AM482">
        <f t="shared" si="322"/>
        <v>3533.9471153571567</v>
      </c>
      <c r="AN482" t="b">
        <f t="shared" si="323"/>
        <v>1</v>
      </c>
      <c r="AO482">
        <f t="shared" si="324"/>
        <v>15.825760441568352</v>
      </c>
      <c r="AP482">
        <f>SUM(AO483:$AO$532)</f>
        <v>866.75972124661052</v>
      </c>
      <c r="AQ482" t="b">
        <f t="shared" si="285"/>
        <v>1</v>
      </c>
      <c r="AR482" t="b">
        <f t="shared" si="325"/>
        <v>1</v>
      </c>
      <c r="AS482" t="b">
        <f t="shared" si="326"/>
        <v>1</v>
      </c>
      <c r="AT482" t="b">
        <f t="shared" si="328"/>
        <v>1</v>
      </c>
      <c r="AU482">
        <f t="shared" si="286"/>
        <v>21119.476580777562</v>
      </c>
      <c r="AV482" t="b">
        <f t="shared" si="287"/>
        <v>1</v>
      </c>
      <c r="AW482" t="b">
        <f t="shared" si="288"/>
        <v>1</v>
      </c>
      <c r="AX482" t="b">
        <f t="shared" si="327"/>
        <v>1</v>
      </c>
    </row>
    <row r="483" spans="1:50" x14ac:dyDescent="0.35">
      <c r="A483">
        <v>431</v>
      </c>
      <c r="B483">
        <f t="shared" si="289"/>
        <v>35</v>
      </c>
      <c r="C483">
        <f t="shared" si="290"/>
        <v>65</v>
      </c>
      <c r="D483">
        <f t="shared" si="291"/>
        <v>5.7926557673730894E-3</v>
      </c>
      <c r="E483">
        <f t="shared" si="292"/>
        <v>4.8400768640188829E-4</v>
      </c>
      <c r="F483">
        <f t="shared" si="293"/>
        <v>0.04</v>
      </c>
      <c r="G483">
        <f t="shared" si="294"/>
        <v>3.3960531989175591E-3</v>
      </c>
      <c r="H483">
        <f t="shared" si="295"/>
        <v>0.02</v>
      </c>
      <c r="I483">
        <f t="shared" si="296"/>
        <v>2.8911479771394228</v>
      </c>
      <c r="J483">
        <f t="shared" si="297"/>
        <v>8.0989581376626603E-5</v>
      </c>
      <c r="K483">
        <f t="shared" si="298"/>
        <v>5.6799057283170133E-4</v>
      </c>
      <c r="L483">
        <f t="shared" si="299"/>
        <v>0</v>
      </c>
      <c r="M483">
        <f t="shared" si="300"/>
        <v>0.1666822082793947</v>
      </c>
      <c r="N483">
        <f t="shared" si="301"/>
        <v>116.62</v>
      </c>
      <c r="O483">
        <f t="shared" si="302"/>
        <v>2.3324000000000003</v>
      </c>
      <c r="P483">
        <f t="shared" si="303"/>
        <v>14.455739885697113</v>
      </c>
      <c r="Q483">
        <f t="shared" si="304"/>
        <v>722.78699428485572</v>
      </c>
      <c r="R483">
        <f t="shared" si="305"/>
        <v>19.514163195126784</v>
      </c>
      <c r="S483">
        <f t="shared" si="306"/>
        <v>0.3902832639025357</v>
      </c>
      <c r="T483">
        <f t="shared" si="307"/>
        <v>2.4188961347607343</v>
      </c>
      <c r="U483">
        <f t="shared" si="308"/>
        <v>80.989581376626603</v>
      </c>
      <c r="V483">
        <f t="shared" si="309"/>
        <v>5.8538216091600669E-2</v>
      </c>
      <c r="W483">
        <f t="shared" si="310"/>
        <v>-64.343135796254685</v>
      </c>
      <c r="X483">
        <f t="shared" si="311"/>
        <v>64.280529189733841</v>
      </c>
      <c r="Y483">
        <f t="shared" si="312"/>
        <v>0.99673694261856227</v>
      </c>
      <c r="Z483">
        <f t="shared" si="313"/>
        <v>0.24446642984156566</v>
      </c>
      <c r="AA483">
        <f t="shared" si="314"/>
        <v>-15.714431479340782</v>
      </c>
      <c r="AB483">
        <f t="shared" si="315"/>
        <v>4.7861753725365359</v>
      </c>
      <c r="AC483">
        <f t="shared" si="316"/>
        <v>9.572350745073073E-2</v>
      </c>
      <c r="AD483">
        <f t="shared" si="317"/>
        <v>0.59133890222251939</v>
      </c>
      <c r="AE483">
        <f t="shared" si="318"/>
        <v>19.799233813506859</v>
      </c>
      <c r="AF483">
        <f t="shared" si="319"/>
        <v>1.4310628697207705E-2</v>
      </c>
      <c r="AG483">
        <f t="shared" si="282"/>
        <v>3481.2358094271549</v>
      </c>
      <c r="AH483">
        <f t="shared" si="283"/>
        <v>20885.467293497011</v>
      </c>
      <c r="AI483">
        <f t="shared" si="284"/>
        <v>3481.2358094271549</v>
      </c>
      <c r="AK483" t="b">
        <f t="shared" si="320"/>
        <v>1</v>
      </c>
      <c r="AL483" t="b">
        <f t="shared" si="321"/>
        <v>1</v>
      </c>
      <c r="AM483">
        <f t="shared" si="322"/>
        <v>3481.2358094271549</v>
      </c>
      <c r="AN483" t="b">
        <f t="shared" si="323"/>
        <v>1</v>
      </c>
      <c r="AO483">
        <f t="shared" si="324"/>
        <v>15.714431479340782</v>
      </c>
      <c r="AP483">
        <f>SUM(AO484:$AO$532)</f>
        <v>851.04528976726965</v>
      </c>
      <c r="AQ483" t="b">
        <f t="shared" si="285"/>
        <v>1</v>
      </c>
      <c r="AR483" t="b">
        <f t="shared" si="325"/>
        <v>1</v>
      </c>
      <c r="AS483" t="b">
        <f t="shared" si="326"/>
        <v>1</v>
      </c>
      <c r="AT483" t="b">
        <f t="shared" si="328"/>
        <v>1</v>
      </c>
      <c r="AU483">
        <f t="shared" si="286"/>
        <v>20885.467293497008</v>
      </c>
      <c r="AV483" t="b">
        <f t="shared" si="287"/>
        <v>1</v>
      </c>
      <c r="AW483" t="b">
        <f t="shared" si="288"/>
        <v>1</v>
      </c>
      <c r="AX483" t="b">
        <f t="shared" si="327"/>
        <v>1</v>
      </c>
    </row>
    <row r="484" spans="1:50" x14ac:dyDescent="0.35">
      <c r="A484">
        <v>432</v>
      </c>
      <c r="B484">
        <f t="shared" si="289"/>
        <v>35</v>
      </c>
      <c r="C484">
        <f t="shared" si="290"/>
        <v>65</v>
      </c>
      <c r="D484">
        <f t="shared" si="291"/>
        <v>5.7926557673730894E-3</v>
      </c>
      <c r="E484">
        <f t="shared" si="292"/>
        <v>4.8400768640188829E-4</v>
      </c>
      <c r="F484">
        <f t="shared" si="293"/>
        <v>0.04</v>
      </c>
      <c r="G484">
        <f t="shared" si="294"/>
        <v>3.3960531989175591E-3</v>
      </c>
      <c r="H484">
        <f t="shared" si="295"/>
        <v>0.02</v>
      </c>
      <c r="I484">
        <f t="shared" si="296"/>
        <v>2.8982783280026974</v>
      </c>
      <c r="J484">
        <f t="shared" si="297"/>
        <v>8.0675469993667502E-5</v>
      </c>
      <c r="K484">
        <f t="shared" si="298"/>
        <v>5.6578766844193505E-4</v>
      </c>
      <c r="L484">
        <f t="shared" si="299"/>
        <v>0</v>
      </c>
      <c r="M484">
        <f t="shared" si="300"/>
        <v>0.16603574514095912</v>
      </c>
      <c r="N484">
        <f t="shared" si="301"/>
        <v>116.62</v>
      </c>
      <c r="O484">
        <f t="shared" si="302"/>
        <v>2.3324000000000003</v>
      </c>
      <c r="P484">
        <f t="shared" si="303"/>
        <v>14.491391640013486</v>
      </c>
      <c r="Q484">
        <f t="shared" si="304"/>
        <v>724.56958200067436</v>
      </c>
      <c r="R484">
        <f t="shared" si="305"/>
        <v>19.438479129543012</v>
      </c>
      <c r="S484">
        <f t="shared" si="306"/>
        <v>0.38876958259086025</v>
      </c>
      <c r="T484">
        <f t="shared" si="307"/>
        <v>2.4154571595990069</v>
      </c>
      <c r="U484">
        <f t="shared" si="308"/>
        <v>80.675469993667505</v>
      </c>
      <c r="V484">
        <f t="shared" si="309"/>
        <v>5.8454991571019611E-2</v>
      </c>
      <c r="W484">
        <f t="shared" si="310"/>
        <v>-64.099672597885387</v>
      </c>
      <c r="X484">
        <f t="shared" si="311"/>
        <v>64.037308805902185</v>
      </c>
      <c r="Y484">
        <f t="shared" si="312"/>
        <v>0.99673694261856227</v>
      </c>
      <c r="Z484">
        <f t="shared" si="313"/>
        <v>0.24366872185315744</v>
      </c>
      <c r="AA484">
        <f t="shared" si="314"/>
        <v>-15.603889187650132</v>
      </c>
      <c r="AB484">
        <f t="shared" si="315"/>
        <v>4.7520555943491649</v>
      </c>
      <c r="AC484">
        <f t="shared" si="316"/>
        <v>9.5041111886983304E-2</v>
      </c>
      <c r="AD484">
        <f t="shared" si="317"/>
        <v>0.58857135877054811</v>
      </c>
      <c r="AE484">
        <f t="shared" si="318"/>
        <v>19.658088658259718</v>
      </c>
      <c r="AF484">
        <f t="shared" si="319"/>
        <v>1.424365308204744E-2</v>
      </c>
      <c r="AG484">
        <f t="shared" si="282"/>
        <v>3428.5951607817897</v>
      </c>
      <c r="AH484">
        <f t="shared" si="283"/>
        <v>20649.741161886679</v>
      </c>
      <c r="AI484">
        <f t="shared" si="284"/>
        <v>3428.5951607817897</v>
      </c>
      <c r="AK484" t="b">
        <f t="shared" si="320"/>
        <v>1</v>
      </c>
      <c r="AL484" t="b">
        <f t="shared" si="321"/>
        <v>1</v>
      </c>
      <c r="AM484">
        <f t="shared" si="322"/>
        <v>3428.5951607817897</v>
      </c>
      <c r="AN484" t="b">
        <f t="shared" si="323"/>
        <v>1</v>
      </c>
      <c r="AO484">
        <f t="shared" si="324"/>
        <v>15.603889187650132</v>
      </c>
      <c r="AP484">
        <f>SUM(AO485:$AO$532)</f>
        <v>835.44140057961954</v>
      </c>
      <c r="AQ484" t="b">
        <f t="shared" si="285"/>
        <v>1</v>
      </c>
      <c r="AR484" t="b">
        <f t="shared" si="325"/>
        <v>1</v>
      </c>
      <c r="AS484" t="b">
        <f t="shared" si="326"/>
        <v>1</v>
      </c>
      <c r="AT484" t="b">
        <f t="shared" si="328"/>
        <v>1</v>
      </c>
      <c r="AU484">
        <f t="shared" si="286"/>
        <v>20649.741161886679</v>
      </c>
      <c r="AV484" t="b">
        <f t="shared" si="287"/>
        <v>1</v>
      </c>
      <c r="AW484" t="b">
        <f t="shared" si="288"/>
        <v>1</v>
      </c>
      <c r="AX484" t="b">
        <f t="shared" si="327"/>
        <v>1</v>
      </c>
    </row>
    <row r="485" spans="1:50" x14ac:dyDescent="0.35">
      <c r="A485">
        <v>433</v>
      </c>
      <c r="B485">
        <f t="shared" si="289"/>
        <v>36</v>
      </c>
      <c r="C485">
        <f t="shared" si="290"/>
        <v>66</v>
      </c>
      <c r="D485">
        <f t="shared" si="291"/>
        <v>6.3551680500811836E-3</v>
      </c>
      <c r="E485">
        <f t="shared" si="292"/>
        <v>5.3114623339522993E-4</v>
      </c>
      <c r="F485">
        <f t="shared" si="293"/>
        <v>0.04</v>
      </c>
      <c r="G485">
        <f t="shared" si="294"/>
        <v>3.3960531989175591E-3</v>
      </c>
      <c r="H485">
        <f t="shared" si="295"/>
        <v>0.02</v>
      </c>
      <c r="I485">
        <f t="shared" si="296"/>
        <v>2.9054262642347735</v>
      </c>
      <c r="J485">
        <f t="shared" si="297"/>
        <v>8.8189260640590781E-5</v>
      </c>
      <c r="K485">
        <f t="shared" si="298"/>
        <v>5.6356672799990617E-4</v>
      </c>
      <c r="L485">
        <f t="shared" si="299"/>
        <v>0</v>
      </c>
      <c r="M485">
        <f t="shared" si="300"/>
        <v>0.16538398915231864</v>
      </c>
      <c r="N485">
        <f t="shared" si="301"/>
        <v>116.62</v>
      </c>
      <c r="O485">
        <f t="shared" si="302"/>
        <v>2.3324000000000003</v>
      </c>
      <c r="P485">
        <f t="shared" si="303"/>
        <v>14.527131321173867</v>
      </c>
      <c r="Q485">
        <f t="shared" si="304"/>
        <v>726.35656605869337</v>
      </c>
      <c r="R485">
        <f t="shared" si="305"/>
        <v>19.363088598338653</v>
      </c>
      <c r="S485">
        <f t="shared" si="306"/>
        <v>0.38726177196677308</v>
      </c>
      <c r="T485">
        <f t="shared" si="307"/>
        <v>2.4120230736716688</v>
      </c>
      <c r="U485">
        <f t="shared" si="308"/>
        <v>88.189260640590774</v>
      </c>
      <c r="V485">
        <f t="shared" si="309"/>
        <v>6.4056848522154611E-2</v>
      </c>
      <c r="W485">
        <f t="shared" si="310"/>
        <v>-71.689513736412721</v>
      </c>
      <c r="X485">
        <f t="shared" si="311"/>
        <v>71.6273918172311</v>
      </c>
      <c r="Y485">
        <f t="shared" si="312"/>
        <v>0.99673694261856227</v>
      </c>
      <c r="Z485">
        <f t="shared" si="313"/>
        <v>0.24287361683168901</v>
      </c>
      <c r="AA485">
        <f t="shared" si="314"/>
        <v>-17.396403714871443</v>
      </c>
      <c r="AB485">
        <f t="shared" si="315"/>
        <v>4.7181790498866256</v>
      </c>
      <c r="AC485">
        <f t="shared" si="316"/>
        <v>9.436358099773251E-2</v>
      </c>
      <c r="AD485">
        <f t="shared" si="317"/>
        <v>0.58581676778412572</v>
      </c>
      <c r="AE485">
        <f t="shared" si="318"/>
        <v>21.418844697492798</v>
      </c>
      <c r="AF485">
        <f t="shared" si="319"/>
        <v>1.5557718483415323E-2</v>
      </c>
      <c r="AG485">
        <f t="shared" si="282"/>
        <v>3368.1920973394649</v>
      </c>
      <c r="AH485">
        <f t="shared" si="283"/>
        <v>20365.889797454096</v>
      </c>
      <c r="AI485">
        <f t="shared" si="284"/>
        <v>3368.1920973394649</v>
      </c>
      <c r="AK485" t="b">
        <f t="shared" si="320"/>
        <v>1</v>
      </c>
      <c r="AL485" t="b">
        <f t="shared" si="321"/>
        <v>1</v>
      </c>
      <c r="AM485">
        <f t="shared" si="322"/>
        <v>3368.192097339464</v>
      </c>
      <c r="AN485" t="b">
        <f t="shared" si="323"/>
        <v>1</v>
      </c>
      <c r="AO485">
        <f t="shared" si="324"/>
        <v>17.396403714871443</v>
      </c>
      <c r="AP485">
        <f>SUM(AO486:$AO$532)</f>
        <v>818.0449968647481</v>
      </c>
      <c r="AQ485" t="b">
        <f t="shared" si="285"/>
        <v>1</v>
      </c>
      <c r="AR485" t="b">
        <f t="shared" si="325"/>
        <v>1</v>
      </c>
      <c r="AS485" t="b">
        <f t="shared" si="326"/>
        <v>1</v>
      </c>
      <c r="AT485" t="b">
        <f t="shared" si="328"/>
        <v>1</v>
      </c>
      <c r="AU485">
        <f t="shared" si="286"/>
        <v>20365.889797454092</v>
      </c>
      <c r="AV485" t="b">
        <f t="shared" si="287"/>
        <v>1</v>
      </c>
      <c r="AW485" t="b">
        <f t="shared" si="288"/>
        <v>1</v>
      </c>
      <c r="AX485" t="b">
        <f t="shared" si="327"/>
        <v>1</v>
      </c>
    </row>
    <row r="486" spans="1:50" x14ac:dyDescent="0.35">
      <c r="A486">
        <v>434</v>
      </c>
      <c r="B486">
        <f t="shared" si="289"/>
        <v>36</v>
      </c>
      <c r="C486">
        <f t="shared" si="290"/>
        <v>66</v>
      </c>
      <c r="D486">
        <f t="shared" si="291"/>
        <v>6.3551680500811836E-3</v>
      </c>
      <c r="E486">
        <f t="shared" si="292"/>
        <v>5.3114623339522993E-4</v>
      </c>
      <c r="F486">
        <f t="shared" si="293"/>
        <v>0.04</v>
      </c>
      <c r="G486">
        <f t="shared" si="294"/>
        <v>3.3960531989175591E-3</v>
      </c>
      <c r="H486">
        <f t="shared" si="295"/>
        <v>0.02</v>
      </c>
      <c r="I486">
        <f t="shared" si="296"/>
        <v>2.9125918292059128</v>
      </c>
      <c r="J486">
        <f t="shared" si="297"/>
        <v>8.7843082902131604E-5</v>
      </c>
      <c r="K486">
        <f t="shared" si="298"/>
        <v>5.6135450562778608E-4</v>
      </c>
      <c r="L486">
        <f t="shared" si="299"/>
        <v>0</v>
      </c>
      <c r="M486">
        <f t="shared" si="300"/>
        <v>0.16473479156378873</v>
      </c>
      <c r="N486">
        <f t="shared" si="301"/>
        <v>116.62</v>
      </c>
      <c r="O486">
        <f t="shared" si="302"/>
        <v>2.3324000000000003</v>
      </c>
      <c r="P486">
        <f t="shared" si="303"/>
        <v>14.562959146029563</v>
      </c>
      <c r="Q486">
        <f t="shared" si="304"/>
        <v>728.14795730147819</v>
      </c>
      <c r="R486">
        <f t="shared" si="305"/>
        <v>19.287080814943401</v>
      </c>
      <c r="S486">
        <f t="shared" si="306"/>
        <v>0.38574161629886805</v>
      </c>
      <c r="T486">
        <f t="shared" si="307"/>
        <v>2.4084802774326128</v>
      </c>
      <c r="U486">
        <f t="shared" si="308"/>
        <v>87.843082902131599</v>
      </c>
      <c r="V486">
        <f t="shared" si="309"/>
        <v>6.3962761378251534E-2</v>
      </c>
      <c r="W486">
        <f t="shared" si="310"/>
        <v>-71.414186742297929</v>
      </c>
      <c r="X486">
        <f t="shared" si="311"/>
        <v>71.3523086762265</v>
      </c>
      <c r="Y486">
        <f t="shared" si="312"/>
        <v>0.99673694261856227</v>
      </c>
      <c r="Z486">
        <f t="shared" si="313"/>
        <v>0.24208110628352991</v>
      </c>
      <c r="AA486">
        <f t="shared" si="314"/>
        <v>-17.273045820224823</v>
      </c>
      <c r="AB486">
        <f t="shared" si="315"/>
        <v>4.6843230756503837</v>
      </c>
      <c r="AC486">
        <f t="shared" si="316"/>
        <v>9.3686461513007677E-2</v>
      </c>
      <c r="AD486">
        <f t="shared" si="317"/>
        <v>0.58304757002294993</v>
      </c>
      <c r="AE486">
        <f t="shared" si="318"/>
        <v>21.265150688303848</v>
      </c>
      <c r="AF486">
        <f t="shared" si="319"/>
        <v>1.5484176035396572E-2</v>
      </c>
      <c r="AG486">
        <f t="shared" si="282"/>
        <v>3307.8663731263864</v>
      </c>
      <c r="AH486">
        <f t="shared" si="283"/>
        <v>20079.94997125736</v>
      </c>
      <c r="AI486">
        <f t="shared" si="284"/>
        <v>3307.8663731263864</v>
      </c>
      <c r="AK486" t="b">
        <f t="shared" si="320"/>
        <v>1</v>
      </c>
      <c r="AL486" t="b">
        <f t="shared" si="321"/>
        <v>1</v>
      </c>
      <c r="AM486">
        <f t="shared" si="322"/>
        <v>3307.8663731263864</v>
      </c>
      <c r="AN486" t="b">
        <f t="shared" si="323"/>
        <v>1</v>
      </c>
      <c r="AO486">
        <f t="shared" si="324"/>
        <v>17.273045820224823</v>
      </c>
      <c r="AP486">
        <f>SUM(AO487:$AO$532)</f>
        <v>800.77195104452335</v>
      </c>
      <c r="AQ486" t="b">
        <f t="shared" si="285"/>
        <v>1</v>
      </c>
      <c r="AR486" t="b">
        <f t="shared" si="325"/>
        <v>1</v>
      </c>
      <c r="AS486" t="b">
        <f t="shared" si="326"/>
        <v>1</v>
      </c>
      <c r="AT486" t="b">
        <f t="shared" si="328"/>
        <v>1</v>
      </c>
      <c r="AU486">
        <f t="shared" si="286"/>
        <v>20079.94997125736</v>
      </c>
      <c r="AV486" t="b">
        <f t="shared" si="287"/>
        <v>1</v>
      </c>
      <c r="AW486" t="b">
        <f t="shared" si="288"/>
        <v>1</v>
      </c>
      <c r="AX486" t="b">
        <f t="shared" si="327"/>
        <v>1</v>
      </c>
    </row>
    <row r="487" spans="1:50" x14ac:dyDescent="0.35">
      <c r="A487">
        <v>435</v>
      </c>
      <c r="B487">
        <f t="shared" si="289"/>
        <v>36</v>
      </c>
      <c r="C487">
        <f t="shared" si="290"/>
        <v>66</v>
      </c>
      <c r="D487">
        <f t="shared" si="291"/>
        <v>6.3551680500811836E-3</v>
      </c>
      <c r="E487">
        <f t="shared" si="292"/>
        <v>5.3114623339522993E-4</v>
      </c>
      <c r="F487">
        <f t="shared" si="293"/>
        <v>0.04</v>
      </c>
      <c r="G487">
        <f t="shared" si="294"/>
        <v>3.3960531989175591E-3</v>
      </c>
      <c r="H487">
        <f t="shared" si="295"/>
        <v>0.02</v>
      </c>
      <c r="I487">
        <f t="shared" si="296"/>
        <v>2.9197750663933419</v>
      </c>
      <c r="J487">
        <f t="shared" si="297"/>
        <v>8.7498264048254678E-5</v>
      </c>
      <c r="K487">
        <f t="shared" si="298"/>
        <v>5.5915096710370128E-4</v>
      </c>
      <c r="L487">
        <f t="shared" si="299"/>
        <v>0</v>
      </c>
      <c r="M487">
        <f t="shared" si="300"/>
        <v>0.16408814233263677</v>
      </c>
      <c r="N487">
        <f t="shared" si="301"/>
        <v>116.62</v>
      </c>
      <c r="O487">
        <f t="shared" si="302"/>
        <v>2.3324000000000003</v>
      </c>
      <c r="P487">
        <f t="shared" si="303"/>
        <v>14.59887533196671</v>
      </c>
      <c r="Q487">
        <f t="shared" si="304"/>
        <v>729.94376659833551</v>
      </c>
      <c r="R487">
        <f t="shared" si="305"/>
        <v>19.211371392169042</v>
      </c>
      <c r="S487">
        <f t="shared" si="306"/>
        <v>0.38422742784338082</v>
      </c>
      <c r="T487">
        <f t="shared" si="307"/>
        <v>2.4049426848772728</v>
      </c>
      <c r="U487">
        <f t="shared" si="308"/>
        <v>87.498264048254683</v>
      </c>
      <c r="V487">
        <f t="shared" si="309"/>
        <v>6.3868812430198749E-2</v>
      </c>
      <c r="W487">
        <f t="shared" si="310"/>
        <v>-71.139931581236496</v>
      </c>
      <c r="X487">
        <f t="shared" si="311"/>
        <v>71.078296411055291</v>
      </c>
      <c r="Y487">
        <f t="shared" si="312"/>
        <v>0.99673694261856227</v>
      </c>
      <c r="Z487">
        <f t="shared" si="313"/>
        <v>0.24129118174276482</v>
      </c>
      <c r="AA487">
        <f t="shared" si="314"/>
        <v>-17.150566137286049</v>
      </c>
      <c r="AB487">
        <f t="shared" si="315"/>
        <v>4.6507100398400398</v>
      </c>
      <c r="AC487">
        <f t="shared" si="316"/>
        <v>9.3014200796800797E-2</v>
      </c>
      <c r="AD487">
        <f t="shared" si="317"/>
        <v>0.58029146245765484</v>
      </c>
      <c r="AE487">
        <f t="shared" si="318"/>
        <v>21.112559532643846</v>
      </c>
      <c r="AF487">
        <f t="shared" si="319"/>
        <v>1.5410981227789642E-2</v>
      </c>
      <c r="AG487">
        <f t="shared" si="282"/>
        <v>3247.617170455233</v>
      </c>
      <c r="AH487">
        <f t="shared" si="283"/>
        <v>19791.906497860869</v>
      </c>
      <c r="AI487">
        <f t="shared" si="284"/>
        <v>3247.617170455233</v>
      </c>
      <c r="AK487" t="b">
        <f t="shared" si="320"/>
        <v>1</v>
      </c>
      <c r="AL487" t="b">
        <f t="shared" si="321"/>
        <v>1</v>
      </c>
      <c r="AM487">
        <f t="shared" si="322"/>
        <v>3247.6171704552326</v>
      </c>
      <c r="AN487" t="b">
        <f t="shared" si="323"/>
        <v>1</v>
      </c>
      <c r="AO487">
        <f t="shared" si="324"/>
        <v>17.150566137286049</v>
      </c>
      <c r="AP487">
        <f>SUM(AO488:$AO$532)</f>
        <v>783.62138490723737</v>
      </c>
      <c r="AQ487" t="b">
        <f t="shared" si="285"/>
        <v>1</v>
      </c>
      <c r="AR487" t="b">
        <f t="shared" si="325"/>
        <v>1</v>
      </c>
      <c r="AS487" t="b">
        <f t="shared" si="326"/>
        <v>1</v>
      </c>
      <c r="AT487" t="b">
        <f t="shared" si="328"/>
        <v>1</v>
      </c>
      <c r="AU487">
        <f t="shared" si="286"/>
        <v>19791.906497860869</v>
      </c>
      <c r="AV487" t="b">
        <f t="shared" si="287"/>
        <v>1</v>
      </c>
      <c r="AW487" t="b">
        <f t="shared" si="288"/>
        <v>1</v>
      </c>
      <c r="AX487" t="b">
        <f t="shared" si="327"/>
        <v>1</v>
      </c>
    </row>
    <row r="488" spans="1:50" x14ac:dyDescent="0.35">
      <c r="A488">
        <v>436</v>
      </c>
      <c r="B488">
        <f t="shared" si="289"/>
        <v>36</v>
      </c>
      <c r="C488">
        <f t="shared" si="290"/>
        <v>66</v>
      </c>
      <c r="D488">
        <f t="shared" si="291"/>
        <v>6.3551680500811836E-3</v>
      </c>
      <c r="E488">
        <f t="shared" si="292"/>
        <v>5.3114623339522993E-4</v>
      </c>
      <c r="F488">
        <f t="shared" si="293"/>
        <v>0.04</v>
      </c>
      <c r="G488">
        <f t="shared" si="294"/>
        <v>3.3960531989175591E-3</v>
      </c>
      <c r="H488">
        <f t="shared" si="295"/>
        <v>0.02</v>
      </c>
      <c r="I488">
        <f t="shared" si="296"/>
        <v>2.926976019381514</v>
      </c>
      <c r="J488">
        <f t="shared" si="297"/>
        <v>8.7154798744800403E-5</v>
      </c>
      <c r="K488">
        <f t="shared" si="298"/>
        <v>5.5695607834011255E-4</v>
      </c>
      <c r="L488">
        <f t="shared" si="299"/>
        <v>0</v>
      </c>
      <c r="M488">
        <f t="shared" si="300"/>
        <v>0.16344403145555186</v>
      </c>
      <c r="N488">
        <f t="shared" si="301"/>
        <v>116.62</v>
      </c>
      <c r="O488">
        <f t="shared" si="302"/>
        <v>2.3324000000000003</v>
      </c>
      <c r="P488">
        <f t="shared" si="303"/>
        <v>14.634880096907569</v>
      </c>
      <c r="Q488">
        <f t="shared" si="304"/>
        <v>731.74400484537853</v>
      </c>
      <c r="R488">
        <f t="shared" si="305"/>
        <v>19.135959158832101</v>
      </c>
      <c r="S488">
        <f t="shared" si="306"/>
        <v>0.38271918317664205</v>
      </c>
      <c r="T488">
        <f t="shared" si="307"/>
        <v>2.4014102883624422</v>
      </c>
      <c r="U488">
        <f t="shared" si="308"/>
        <v>87.154798744800402</v>
      </c>
      <c r="V488">
        <f t="shared" si="309"/>
        <v>6.3775001475013221E-2</v>
      </c>
      <c r="W488">
        <f t="shared" si="310"/>
        <v>-70.866744058982391</v>
      </c>
      <c r="X488">
        <f t="shared" si="311"/>
        <v>70.805350831228964</v>
      </c>
      <c r="Y488">
        <f t="shared" si="312"/>
        <v>0.99673694261856227</v>
      </c>
      <c r="Z488">
        <f t="shared" si="313"/>
        <v>0.24050383477110326</v>
      </c>
      <c r="AA488">
        <f t="shared" si="314"/>
        <v>-17.028958397223892</v>
      </c>
      <c r="AB488">
        <f t="shared" si="315"/>
        <v>4.6173381992158813</v>
      </c>
      <c r="AC488">
        <f t="shared" si="316"/>
        <v>9.234676398431764E-2</v>
      </c>
      <c r="AD488">
        <f t="shared" si="317"/>
        <v>0.57754838320994828</v>
      </c>
      <c r="AE488">
        <f t="shared" si="318"/>
        <v>20.961063316828234</v>
      </c>
      <c r="AF488">
        <f t="shared" si="319"/>
        <v>1.5338132417273446E-2</v>
      </c>
      <c r="AG488">
        <f t="shared" si="282"/>
        <v>3187.4436731522756</v>
      </c>
      <c r="AH488">
        <f t="shared" si="283"/>
        <v>19501.744081851601</v>
      </c>
      <c r="AI488">
        <f t="shared" si="284"/>
        <v>3187.4436731522756</v>
      </c>
      <c r="AK488" t="b">
        <f t="shared" si="320"/>
        <v>1</v>
      </c>
      <c r="AL488" t="b">
        <f t="shared" si="321"/>
        <v>1</v>
      </c>
      <c r="AM488">
        <f t="shared" si="322"/>
        <v>3187.443673152276</v>
      </c>
      <c r="AN488" t="b">
        <f t="shared" si="323"/>
        <v>1</v>
      </c>
      <c r="AO488">
        <f t="shared" si="324"/>
        <v>17.028958397223892</v>
      </c>
      <c r="AP488">
        <f>SUM(AO489:$AO$532)</f>
        <v>766.59242651001341</v>
      </c>
      <c r="AQ488" t="b">
        <f t="shared" si="285"/>
        <v>1</v>
      </c>
      <c r="AR488" t="b">
        <f t="shared" si="325"/>
        <v>1</v>
      </c>
      <c r="AS488" t="b">
        <f t="shared" si="326"/>
        <v>1</v>
      </c>
      <c r="AT488" t="b">
        <f t="shared" si="328"/>
        <v>1</v>
      </c>
      <c r="AU488">
        <f t="shared" si="286"/>
        <v>19501.744081851601</v>
      </c>
      <c r="AV488" t="b">
        <f t="shared" si="287"/>
        <v>1</v>
      </c>
      <c r="AW488" t="b">
        <f t="shared" si="288"/>
        <v>1</v>
      </c>
      <c r="AX488" t="b">
        <f t="shared" si="327"/>
        <v>1</v>
      </c>
    </row>
    <row r="489" spans="1:50" x14ac:dyDescent="0.35">
      <c r="A489">
        <v>437</v>
      </c>
      <c r="B489">
        <f t="shared" si="289"/>
        <v>36</v>
      </c>
      <c r="C489">
        <f t="shared" si="290"/>
        <v>66</v>
      </c>
      <c r="D489">
        <f t="shared" si="291"/>
        <v>6.3551680500811836E-3</v>
      </c>
      <c r="E489">
        <f t="shared" si="292"/>
        <v>5.3114623339522993E-4</v>
      </c>
      <c r="F489">
        <f t="shared" si="293"/>
        <v>0.04</v>
      </c>
      <c r="G489">
        <f t="shared" si="294"/>
        <v>3.3960531989175591E-3</v>
      </c>
      <c r="H489">
        <f t="shared" si="295"/>
        <v>0.02</v>
      </c>
      <c r="I489">
        <f t="shared" si="296"/>
        <v>2.9341947318623722</v>
      </c>
      <c r="J489">
        <f t="shared" si="297"/>
        <v>8.6812681678547846E-5</v>
      </c>
      <c r="K489">
        <f t="shared" si="298"/>
        <v>5.5476980538328804E-4</v>
      </c>
      <c r="L489">
        <f t="shared" si="299"/>
        <v>0</v>
      </c>
      <c r="M489">
        <f t="shared" si="300"/>
        <v>0.16280244896849003</v>
      </c>
      <c r="N489">
        <f t="shared" si="301"/>
        <v>116.62</v>
      </c>
      <c r="O489">
        <f t="shared" si="302"/>
        <v>2.3324000000000003</v>
      </c>
      <c r="P489">
        <f t="shared" si="303"/>
        <v>14.670973659311862</v>
      </c>
      <c r="Q489">
        <f t="shared" si="304"/>
        <v>733.548682965593</v>
      </c>
      <c r="R489">
        <f t="shared" si="305"/>
        <v>19.060842948346458</v>
      </c>
      <c r="S489">
        <f t="shared" si="306"/>
        <v>0.3812168589669292</v>
      </c>
      <c r="T489">
        <f t="shared" si="307"/>
        <v>2.3978830802561406</v>
      </c>
      <c r="U489">
        <f t="shared" si="308"/>
        <v>86.812681678547847</v>
      </c>
      <c r="V489">
        <f t="shared" si="309"/>
        <v>6.3681328310010041E-2</v>
      </c>
      <c r="W489">
        <f t="shared" si="310"/>
        <v>-70.594619997734469</v>
      </c>
      <c r="X489">
        <f t="shared" si="311"/>
        <v>70.533467762689071</v>
      </c>
      <c r="Y489">
        <f t="shared" si="312"/>
        <v>0.99673694261856227</v>
      </c>
      <c r="Z489">
        <f t="shared" si="313"/>
        <v>0.23971905695778931</v>
      </c>
      <c r="AA489">
        <f t="shared" si="314"/>
        <v>-16.908216376034453</v>
      </c>
      <c r="AB489">
        <f t="shared" si="315"/>
        <v>4.584205823047065</v>
      </c>
      <c r="AC489">
        <f t="shared" si="316"/>
        <v>9.1684116460941309E-2</v>
      </c>
      <c r="AD489">
        <f t="shared" si="317"/>
        <v>0.57481827069404101</v>
      </c>
      <c r="AE489">
        <f t="shared" si="318"/>
        <v>20.810654183958242</v>
      </c>
      <c r="AF489">
        <f t="shared" si="319"/>
        <v>1.5265627968294978E-2</v>
      </c>
      <c r="AG489">
        <f t="shared" si="282"/>
        <v>3127.3450665459031</v>
      </c>
      <c r="AH489">
        <f t="shared" si="283"/>
        <v>19209.44731704369</v>
      </c>
      <c r="AI489">
        <f t="shared" si="284"/>
        <v>3127.3450665459031</v>
      </c>
      <c r="AK489" t="b">
        <f t="shared" si="320"/>
        <v>1</v>
      </c>
      <c r="AL489" t="b">
        <f t="shared" si="321"/>
        <v>1</v>
      </c>
      <c r="AM489">
        <f t="shared" si="322"/>
        <v>3127.3450665459031</v>
      </c>
      <c r="AN489" t="b">
        <f t="shared" si="323"/>
        <v>1</v>
      </c>
      <c r="AO489">
        <f t="shared" si="324"/>
        <v>16.908216376034453</v>
      </c>
      <c r="AP489">
        <f>SUM(AO490:$AO$532)</f>
        <v>749.68421013397892</v>
      </c>
      <c r="AQ489" t="b">
        <f t="shared" si="285"/>
        <v>1</v>
      </c>
      <c r="AR489" t="b">
        <f t="shared" si="325"/>
        <v>1</v>
      </c>
      <c r="AS489" t="b">
        <f t="shared" si="326"/>
        <v>1</v>
      </c>
      <c r="AT489" t="b">
        <f t="shared" si="328"/>
        <v>1</v>
      </c>
      <c r="AU489">
        <f t="shared" si="286"/>
        <v>19209.447317043694</v>
      </c>
      <c r="AV489" t="b">
        <f t="shared" si="287"/>
        <v>1</v>
      </c>
      <c r="AW489" t="b">
        <f t="shared" si="288"/>
        <v>1</v>
      </c>
      <c r="AX489" t="b">
        <f t="shared" si="327"/>
        <v>1</v>
      </c>
    </row>
    <row r="490" spans="1:50" x14ac:dyDescent="0.35">
      <c r="A490">
        <v>438</v>
      </c>
      <c r="B490">
        <f t="shared" si="289"/>
        <v>36</v>
      </c>
      <c r="C490">
        <f t="shared" si="290"/>
        <v>66</v>
      </c>
      <c r="D490">
        <f t="shared" si="291"/>
        <v>6.3551680500811836E-3</v>
      </c>
      <c r="E490">
        <f t="shared" si="292"/>
        <v>5.3114623339522993E-4</v>
      </c>
      <c r="F490">
        <f t="shared" si="293"/>
        <v>0.04</v>
      </c>
      <c r="G490">
        <f t="shared" si="294"/>
        <v>3.3960531989175591E-3</v>
      </c>
      <c r="H490">
        <f t="shared" si="295"/>
        <v>0.02</v>
      </c>
      <c r="I490">
        <f t="shared" si="296"/>
        <v>2.941431247635617</v>
      </c>
      <c r="J490">
        <f t="shared" si="297"/>
        <v>8.6471907557132615E-5</v>
      </c>
      <c r="K490">
        <f t="shared" si="298"/>
        <v>5.5259211441277729E-4</v>
      </c>
      <c r="L490">
        <f t="shared" si="299"/>
        <v>0</v>
      </c>
      <c r="M490">
        <f t="shared" si="300"/>
        <v>0.16216338494652011</v>
      </c>
      <c r="N490">
        <f t="shared" si="301"/>
        <v>116.62</v>
      </c>
      <c r="O490">
        <f t="shared" si="302"/>
        <v>2.3324000000000003</v>
      </c>
      <c r="P490">
        <f t="shared" si="303"/>
        <v>14.707156238178085</v>
      </c>
      <c r="Q490">
        <f t="shared" si="304"/>
        <v>735.3578119089043</v>
      </c>
      <c r="R490">
        <f t="shared" si="305"/>
        <v>18.986021598705307</v>
      </c>
      <c r="S490">
        <f t="shared" si="306"/>
        <v>0.37972043197410615</v>
      </c>
      <c r="T490">
        <f t="shared" si="307"/>
        <v>2.3943610529375974</v>
      </c>
      <c r="U490">
        <f t="shared" si="308"/>
        <v>86.47190755713261</v>
      </c>
      <c r="V490">
        <f t="shared" si="309"/>
        <v>6.3587792732802087E-2</v>
      </c>
      <c r="W490">
        <f t="shared" si="310"/>
        <v>-70.323555236071812</v>
      </c>
      <c r="X490">
        <f t="shared" si="311"/>
        <v>70.262643047742714</v>
      </c>
      <c r="Y490">
        <f t="shared" si="312"/>
        <v>0.99673694261856227</v>
      </c>
      <c r="Z490">
        <f t="shared" si="313"/>
        <v>0.23893683991951195</v>
      </c>
      <c r="AA490">
        <f t="shared" si="314"/>
        <v>-16.788333894220312</v>
      </c>
      <c r="AB490">
        <f t="shared" si="315"/>
        <v>4.5513111930218555</v>
      </c>
      <c r="AC490">
        <f t="shared" si="316"/>
        <v>9.1026223860437114E-2</v>
      </c>
      <c r="AD490">
        <f t="shared" si="317"/>
        <v>0.5721010636152648</v>
      </c>
      <c r="AE490">
        <f t="shared" si="318"/>
        <v>20.661324333513431</v>
      </c>
      <c r="AF490">
        <f t="shared" si="319"/>
        <v>1.5193466253032637E-2</v>
      </c>
      <c r="AG490">
        <f t="shared" si="282"/>
        <v>3067.3205374551753</v>
      </c>
      <c r="AH490">
        <f t="shared" si="283"/>
        <v>18915.000685677274</v>
      </c>
      <c r="AI490">
        <f t="shared" si="284"/>
        <v>3067.3205374551753</v>
      </c>
      <c r="AK490" t="b">
        <f t="shared" si="320"/>
        <v>1</v>
      </c>
      <c r="AL490" t="b">
        <f t="shared" si="321"/>
        <v>1</v>
      </c>
      <c r="AM490">
        <f t="shared" si="322"/>
        <v>3067.3205374551753</v>
      </c>
      <c r="AN490" t="b">
        <f t="shared" si="323"/>
        <v>1</v>
      </c>
      <c r="AO490">
        <f t="shared" si="324"/>
        <v>16.788333894220312</v>
      </c>
      <c r="AP490">
        <f>SUM(AO491:$AO$532)</f>
        <v>732.89587623975876</v>
      </c>
      <c r="AQ490" t="b">
        <f t="shared" si="285"/>
        <v>1</v>
      </c>
      <c r="AR490" t="b">
        <f t="shared" si="325"/>
        <v>1</v>
      </c>
      <c r="AS490" t="b">
        <f t="shared" si="326"/>
        <v>1</v>
      </c>
      <c r="AT490" t="b">
        <f t="shared" si="328"/>
        <v>1</v>
      </c>
      <c r="AU490">
        <f t="shared" si="286"/>
        <v>18915.000685677271</v>
      </c>
      <c r="AV490" t="b">
        <f t="shared" si="287"/>
        <v>1</v>
      </c>
      <c r="AW490" t="b">
        <f t="shared" si="288"/>
        <v>1</v>
      </c>
      <c r="AX490" t="b">
        <f t="shared" si="327"/>
        <v>1</v>
      </c>
    </row>
    <row r="491" spans="1:50" x14ac:dyDescent="0.35">
      <c r="A491">
        <v>439</v>
      </c>
      <c r="B491">
        <f t="shared" si="289"/>
        <v>36</v>
      </c>
      <c r="C491">
        <f t="shared" si="290"/>
        <v>66</v>
      </c>
      <c r="D491">
        <f t="shared" si="291"/>
        <v>6.3551680500811836E-3</v>
      </c>
      <c r="E491">
        <f t="shared" si="292"/>
        <v>5.3114623339522993E-4</v>
      </c>
      <c r="F491">
        <f t="shared" si="293"/>
        <v>0.04</v>
      </c>
      <c r="G491">
        <f t="shared" si="294"/>
        <v>3.3960531989175591E-3</v>
      </c>
      <c r="H491">
        <f t="shared" si="295"/>
        <v>0.02</v>
      </c>
      <c r="I491">
        <f t="shared" si="296"/>
        <v>2.9486856106089703</v>
      </c>
      <c r="J491">
        <f t="shared" si="297"/>
        <v>8.613247110896489E-5</v>
      </c>
      <c r="K491">
        <f t="shared" si="298"/>
        <v>5.5042297174088888E-4</v>
      </c>
      <c r="L491">
        <f t="shared" si="299"/>
        <v>0</v>
      </c>
      <c r="M491">
        <f t="shared" si="300"/>
        <v>0.16152682950367026</v>
      </c>
      <c r="N491">
        <f t="shared" si="301"/>
        <v>116.62</v>
      </c>
      <c r="O491">
        <f t="shared" si="302"/>
        <v>2.3324000000000003</v>
      </c>
      <c r="P491">
        <f t="shared" si="303"/>
        <v>14.743428053044852</v>
      </c>
      <c r="Q491">
        <f t="shared" si="304"/>
        <v>737.17140265224259</v>
      </c>
      <c r="R491">
        <f t="shared" si="305"/>
        <v>18.911493952463175</v>
      </c>
      <c r="S491">
        <f t="shared" si="306"/>
        <v>0.37822987904926353</v>
      </c>
      <c r="T491">
        <f t="shared" si="307"/>
        <v>2.390844198797236</v>
      </c>
      <c r="U491">
        <f t="shared" si="308"/>
        <v>86.132471108964893</v>
      </c>
      <c r="V491">
        <f t="shared" si="309"/>
        <v>6.3494394541299404E-2</v>
      </c>
      <c r="W491">
        <f t="shared" si="310"/>
        <v>-70.053545628889509</v>
      </c>
      <c r="X491">
        <f t="shared" si="311"/>
        <v>69.992872544998392</v>
      </c>
      <c r="Y491">
        <f t="shared" si="312"/>
        <v>0.99673694261856227</v>
      </c>
      <c r="Z491">
        <f t="shared" si="313"/>
        <v>0.23815717530031516</v>
      </c>
      <c r="AA491">
        <f t="shared" si="314"/>
        <v>-16.669304816471794</v>
      </c>
      <c r="AB491">
        <f t="shared" si="315"/>
        <v>4.5186526031585119</v>
      </c>
      <c r="AC491">
        <f t="shared" si="316"/>
        <v>9.0373052063170242E-2</v>
      </c>
      <c r="AD491">
        <f t="shared" si="317"/>
        <v>0.56939670096869488</v>
      </c>
      <c r="AE491">
        <f t="shared" si="318"/>
        <v>20.513066020947083</v>
      </c>
      <c r="AF491">
        <f t="shared" si="319"/>
        <v>1.5121645651359617E-2</v>
      </c>
      <c r="AG491">
        <f t="shared" si="282"/>
        <v>3007.3692741783998</v>
      </c>
      <c r="AH491">
        <f t="shared" si="283"/>
        <v>18618.38855761151</v>
      </c>
      <c r="AI491">
        <f t="shared" si="284"/>
        <v>3007.3692741783998</v>
      </c>
      <c r="AK491" t="b">
        <f t="shared" si="320"/>
        <v>1</v>
      </c>
      <c r="AL491" t="b">
        <f t="shared" si="321"/>
        <v>1</v>
      </c>
      <c r="AM491">
        <f t="shared" si="322"/>
        <v>3007.3692741783993</v>
      </c>
      <c r="AN491" t="b">
        <f t="shared" si="323"/>
        <v>1</v>
      </c>
      <c r="AO491">
        <f t="shared" si="324"/>
        <v>16.669304816471794</v>
      </c>
      <c r="AP491">
        <f>SUM(AO492:$AO$532)</f>
        <v>716.22657142328694</v>
      </c>
      <c r="AQ491" t="b">
        <f t="shared" si="285"/>
        <v>1</v>
      </c>
      <c r="AR491" t="b">
        <f t="shared" si="325"/>
        <v>1</v>
      </c>
      <c r="AS491" t="b">
        <f t="shared" si="326"/>
        <v>1</v>
      </c>
      <c r="AT491" t="b">
        <f t="shared" si="328"/>
        <v>1</v>
      </c>
      <c r="AU491">
        <f t="shared" si="286"/>
        <v>18618.38855761151</v>
      </c>
      <c r="AV491" t="b">
        <f t="shared" si="287"/>
        <v>1</v>
      </c>
      <c r="AW491" t="b">
        <f t="shared" si="288"/>
        <v>1</v>
      </c>
      <c r="AX491" t="b">
        <f t="shared" si="327"/>
        <v>1</v>
      </c>
    </row>
    <row r="492" spans="1:50" x14ac:dyDescent="0.35">
      <c r="A492">
        <v>440</v>
      </c>
      <c r="B492">
        <f t="shared" si="289"/>
        <v>36</v>
      </c>
      <c r="C492">
        <f t="shared" si="290"/>
        <v>66</v>
      </c>
      <c r="D492">
        <f t="shared" si="291"/>
        <v>6.3551680500811836E-3</v>
      </c>
      <c r="E492">
        <f t="shared" si="292"/>
        <v>5.3114623339522993E-4</v>
      </c>
      <c r="F492">
        <f t="shared" si="293"/>
        <v>0.04</v>
      </c>
      <c r="G492">
        <f t="shared" si="294"/>
        <v>3.3960531989175591E-3</v>
      </c>
      <c r="H492">
        <f t="shared" si="295"/>
        <v>0.02</v>
      </c>
      <c r="I492">
        <f t="shared" si="296"/>
        <v>2.955957864798441</v>
      </c>
      <c r="J492">
        <f t="shared" si="297"/>
        <v>8.5794367083147949E-5</v>
      </c>
      <c r="K492">
        <f t="shared" si="298"/>
        <v>5.4826234381216872E-4</v>
      </c>
      <c r="L492">
        <f t="shared" si="299"/>
        <v>0</v>
      </c>
      <c r="M492">
        <f t="shared" si="300"/>
        <v>0.16089277279277495</v>
      </c>
      <c r="N492">
        <f t="shared" si="301"/>
        <v>116.62</v>
      </c>
      <c r="O492">
        <f t="shared" si="302"/>
        <v>2.3324000000000003</v>
      </c>
      <c r="P492">
        <f t="shared" si="303"/>
        <v>14.779789323992205</v>
      </c>
      <c r="Q492">
        <f t="shared" si="304"/>
        <v>738.98946619961021</v>
      </c>
      <c r="R492">
        <f t="shared" si="305"/>
        <v>18.837258856718027</v>
      </c>
      <c r="S492">
        <f t="shared" si="306"/>
        <v>0.37674517713436056</v>
      </c>
      <c r="T492">
        <f t="shared" si="307"/>
        <v>2.3873325102366545</v>
      </c>
      <c r="U492">
        <f t="shared" si="308"/>
        <v>85.794367083147947</v>
      </c>
      <c r="V492">
        <f t="shared" si="309"/>
        <v>6.3401133533708909E-2</v>
      </c>
      <c r="W492">
        <f t="shared" si="310"/>
        <v>-69.784587047334639</v>
      </c>
      <c r="X492">
        <f t="shared" si="311"/>
        <v>69.724152129301956</v>
      </c>
      <c r="Y492">
        <f t="shared" si="312"/>
        <v>0.99673694261856227</v>
      </c>
      <c r="Z492">
        <f t="shared" si="313"/>
        <v>0.23738005477150911</v>
      </c>
      <c r="AA492">
        <f t="shared" si="314"/>
        <v>-16.551123051350732</v>
      </c>
      <c r="AB492">
        <f t="shared" si="315"/>
        <v>4.4862283597168098</v>
      </c>
      <c r="AC492">
        <f t="shared" si="316"/>
        <v>8.9724567194336191E-2</v>
      </c>
      <c r="AD492">
        <f t="shared" si="317"/>
        <v>0.56670512203778134</v>
      </c>
      <c r="AE492">
        <f t="shared" si="318"/>
        <v>20.365871557284617</v>
      </c>
      <c r="AF492">
        <f t="shared" si="319"/>
        <v>1.5050164550807583E-2</v>
      </c>
      <c r="AG492">
        <f t="shared" si="282"/>
        <v>2947.4904664817382</v>
      </c>
      <c r="AH492">
        <f t="shared" si="283"/>
        <v>18319.59518951182</v>
      </c>
      <c r="AI492">
        <f t="shared" si="284"/>
        <v>2947.4904664817382</v>
      </c>
      <c r="AK492" t="b">
        <f t="shared" si="320"/>
        <v>1</v>
      </c>
      <c r="AL492" t="b">
        <f t="shared" si="321"/>
        <v>1</v>
      </c>
      <c r="AM492">
        <f t="shared" si="322"/>
        <v>2947.4904664817382</v>
      </c>
      <c r="AN492" t="b">
        <f t="shared" si="323"/>
        <v>1</v>
      </c>
      <c r="AO492">
        <f t="shared" si="324"/>
        <v>16.551123051350732</v>
      </c>
      <c r="AP492">
        <f>SUM(AO493:$AO$532)</f>
        <v>699.675448371936</v>
      </c>
      <c r="AQ492" t="b">
        <f t="shared" si="285"/>
        <v>1</v>
      </c>
      <c r="AR492" t="b">
        <f t="shared" si="325"/>
        <v>1</v>
      </c>
      <c r="AS492" t="b">
        <f t="shared" si="326"/>
        <v>1</v>
      </c>
      <c r="AT492" t="b">
        <f t="shared" si="328"/>
        <v>1</v>
      </c>
      <c r="AU492">
        <f t="shared" si="286"/>
        <v>18319.595189511816</v>
      </c>
      <c r="AV492" t="b">
        <f t="shared" si="287"/>
        <v>1</v>
      </c>
      <c r="AW492" t="b">
        <f t="shared" si="288"/>
        <v>1</v>
      </c>
      <c r="AX492" t="b">
        <f t="shared" si="327"/>
        <v>1</v>
      </c>
    </row>
    <row r="493" spans="1:50" x14ac:dyDescent="0.35">
      <c r="A493">
        <v>441</v>
      </c>
      <c r="B493">
        <f t="shared" si="289"/>
        <v>36</v>
      </c>
      <c r="C493">
        <f t="shared" si="290"/>
        <v>66</v>
      </c>
      <c r="D493">
        <f t="shared" si="291"/>
        <v>6.3551680500811836E-3</v>
      </c>
      <c r="E493">
        <f t="shared" si="292"/>
        <v>5.3114623339522993E-4</v>
      </c>
      <c r="F493">
        <f t="shared" si="293"/>
        <v>0.04</v>
      </c>
      <c r="G493">
        <f t="shared" si="294"/>
        <v>3.3960531989175591E-3</v>
      </c>
      <c r="H493">
        <f t="shared" si="295"/>
        <v>0.02</v>
      </c>
      <c r="I493">
        <f t="shared" si="296"/>
        <v>2.9632480543285968</v>
      </c>
      <c r="J493">
        <f t="shared" si="297"/>
        <v>8.5457590249396945E-5</v>
      </c>
      <c r="K493">
        <f t="shared" si="298"/>
        <v>5.4611019720288113E-4</v>
      </c>
      <c r="L493">
        <f t="shared" si="299"/>
        <v>0</v>
      </c>
      <c r="M493">
        <f t="shared" si="300"/>
        <v>0.16026120500532268</v>
      </c>
      <c r="N493">
        <f t="shared" si="301"/>
        <v>116.62</v>
      </c>
      <c r="O493">
        <f t="shared" si="302"/>
        <v>2.3324000000000003</v>
      </c>
      <c r="P493">
        <f t="shared" si="303"/>
        <v>14.816240271642984</v>
      </c>
      <c r="Q493">
        <f t="shared" si="304"/>
        <v>740.81201358214923</v>
      </c>
      <c r="R493">
        <f t="shared" si="305"/>
        <v>18.763315163093417</v>
      </c>
      <c r="S493">
        <f t="shared" si="306"/>
        <v>0.37526630326186833</v>
      </c>
      <c r="T493">
        <f t="shared" si="307"/>
        <v>2.3838259796686168</v>
      </c>
      <c r="U493">
        <f t="shared" si="308"/>
        <v>85.457590249396944</v>
      </c>
      <c r="V493">
        <f t="shared" si="309"/>
        <v>6.3308009508533991E-2</v>
      </c>
      <c r="W493">
        <f t="shared" si="310"/>
        <v>-69.516675378742548</v>
      </c>
      <c r="X493">
        <f t="shared" si="311"/>
        <v>69.456477691673086</v>
      </c>
      <c r="Y493">
        <f t="shared" si="312"/>
        <v>0.99673694261856227</v>
      </c>
      <c r="Z493">
        <f t="shared" si="313"/>
        <v>0.23660547003158083</v>
      </c>
      <c r="AA493">
        <f t="shared" si="314"/>
        <v>-16.433782550976318</v>
      </c>
      <c r="AB493">
        <f t="shared" si="315"/>
        <v>4.4540367811102026</v>
      </c>
      <c r="AC493">
        <f t="shared" si="316"/>
        <v>8.9080735622204046E-2</v>
      </c>
      <c r="AD493">
        <f t="shared" si="317"/>
        <v>0.5640262663929867</v>
      </c>
      <c r="AE493">
        <f t="shared" si="318"/>
        <v>20.219733308724802</v>
      </c>
      <c r="AF493">
        <f t="shared" si="319"/>
        <v>1.4979021346530473E-2</v>
      </c>
      <c r="AG493">
        <f t="shared" si="282"/>
        <v>2887.6833055878383</v>
      </c>
      <c r="AH493">
        <f t="shared" si="283"/>
        <v>18018.604724031189</v>
      </c>
      <c r="AI493">
        <f t="shared" si="284"/>
        <v>2887.6833055878383</v>
      </c>
      <c r="AK493" t="b">
        <f t="shared" si="320"/>
        <v>1</v>
      </c>
      <c r="AL493" t="b">
        <f t="shared" si="321"/>
        <v>1</v>
      </c>
      <c r="AM493">
        <f t="shared" si="322"/>
        <v>2887.6833055878383</v>
      </c>
      <c r="AN493" t="b">
        <f t="shared" si="323"/>
        <v>1</v>
      </c>
      <c r="AO493">
        <f t="shared" si="324"/>
        <v>16.433782550976318</v>
      </c>
      <c r="AP493">
        <f>SUM(AO494:$AO$532)</f>
        <v>683.24166582095972</v>
      </c>
      <c r="AQ493" t="b">
        <f t="shared" si="285"/>
        <v>1</v>
      </c>
      <c r="AR493" t="b">
        <f t="shared" si="325"/>
        <v>1</v>
      </c>
      <c r="AS493" t="b">
        <f t="shared" si="326"/>
        <v>1</v>
      </c>
      <c r="AT493" t="b">
        <f t="shared" si="328"/>
        <v>1</v>
      </c>
      <c r="AU493">
        <f t="shared" si="286"/>
        <v>18018.604724031189</v>
      </c>
      <c r="AV493" t="b">
        <f t="shared" si="287"/>
        <v>1</v>
      </c>
      <c r="AW493" t="b">
        <f t="shared" si="288"/>
        <v>1</v>
      </c>
      <c r="AX493" t="b">
        <f t="shared" si="327"/>
        <v>1</v>
      </c>
    </row>
    <row r="494" spans="1:50" x14ac:dyDescent="0.35">
      <c r="A494">
        <v>442</v>
      </c>
      <c r="B494">
        <f t="shared" si="289"/>
        <v>36</v>
      </c>
      <c r="C494">
        <f t="shared" si="290"/>
        <v>66</v>
      </c>
      <c r="D494">
        <f t="shared" si="291"/>
        <v>6.3551680500811836E-3</v>
      </c>
      <c r="E494">
        <f t="shared" si="292"/>
        <v>5.3114623339522993E-4</v>
      </c>
      <c r="F494">
        <f t="shared" si="293"/>
        <v>0.04</v>
      </c>
      <c r="G494">
        <f t="shared" si="294"/>
        <v>3.3960531989175591E-3</v>
      </c>
      <c r="H494">
        <f t="shared" si="295"/>
        <v>0.02</v>
      </c>
      <c r="I494">
        <f t="shared" si="296"/>
        <v>2.9705562234328253</v>
      </c>
      <c r="J494">
        <f t="shared" si="297"/>
        <v>8.5122135397957903E-5</v>
      </c>
      <c r="K494">
        <f t="shared" si="298"/>
        <v>5.439664986204919E-4</v>
      </c>
      <c r="L494">
        <f t="shared" si="299"/>
        <v>0</v>
      </c>
      <c r="M494">
        <f t="shared" si="300"/>
        <v>0.15963211637130423</v>
      </c>
      <c r="N494">
        <f t="shared" si="301"/>
        <v>116.62</v>
      </c>
      <c r="O494">
        <f t="shared" si="302"/>
        <v>2.3324000000000003</v>
      </c>
      <c r="P494">
        <f t="shared" si="303"/>
        <v>14.852781117164128</v>
      </c>
      <c r="Q494">
        <f t="shared" si="304"/>
        <v>742.63905585820635</v>
      </c>
      <c r="R494">
        <f t="shared" si="305"/>
        <v>18.689661727720733</v>
      </c>
      <c r="S494">
        <f t="shared" si="306"/>
        <v>0.37379323455441466</v>
      </c>
      <c r="T494">
        <f t="shared" si="307"/>
        <v>2.3803245995170257</v>
      </c>
      <c r="U494">
        <f t="shared" si="308"/>
        <v>85.122135397957905</v>
      </c>
      <c r="V494">
        <f t="shared" si="309"/>
        <v>6.3215022264573859E-2</v>
      </c>
      <c r="W494">
        <f t="shared" si="310"/>
        <v>-69.249806526573181</v>
      </c>
      <c r="X494">
        <f t="shared" si="311"/>
        <v>69.189845139241584</v>
      </c>
      <c r="Y494">
        <f t="shared" si="312"/>
        <v>0.99673694261856227</v>
      </c>
      <c r="Z494">
        <f t="shared" si="313"/>
        <v>0.23583341280610573</v>
      </c>
      <c r="AA494">
        <f t="shared" si="314"/>
        <v>-16.317277310713287</v>
      </c>
      <c r="AB494">
        <f t="shared" si="315"/>
        <v>4.4220761978186109</v>
      </c>
      <c r="AC494">
        <f t="shared" si="316"/>
        <v>8.8441523956372226E-2</v>
      </c>
      <c r="AD494">
        <f t="shared" si="317"/>
        <v>0.56136007389042697</v>
      </c>
      <c r="AE494">
        <f t="shared" si="318"/>
        <v>20.074643696243832</v>
      </c>
      <c r="AF494">
        <f t="shared" si="319"/>
        <v>1.4908214441268412E-2</v>
      </c>
      <c r="AG494">
        <f t="shared" si="282"/>
        <v>2827.9469841644914</v>
      </c>
      <c r="AH494">
        <f t="shared" si="283"/>
        <v>17715.401188985605</v>
      </c>
      <c r="AI494">
        <f t="shared" si="284"/>
        <v>2827.9469841644914</v>
      </c>
      <c r="AK494" t="b">
        <f t="shared" si="320"/>
        <v>1</v>
      </c>
      <c r="AL494" t="b">
        <f t="shared" si="321"/>
        <v>1</v>
      </c>
      <c r="AM494">
        <f t="shared" si="322"/>
        <v>2827.9469841644914</v>
      </c>
      <c r="AN494" t="b">
        <f t="shared" si="323"/>
        <v>1</v>
      </c>
      <c r="AO494">
        <f t="shared" si="324"/>
        <v>16.317277310713287</v>
      </c>
      <c r="AP494">
        <f>SUM(AO495:$AO$532)</f>
        <v>666.92438851024644</v>
      </c>
      <c r="AQ494" t="b">
        <f t="shared" si="285"/>
        <v>1</v>
      </c>
      <c r="AR494" t="b">
        <f t="shared" si="325"/>
        <v>1</v>
      </c>
      <c r="AS494" t="b">
        <f t="shared" si="326"/>
        <v>1</v>
      </c>
      <c r="AT494" t="b">
        <f t="shared" si="328"/>
        <v>1</v>
      </c>
      <c r="AU494">
        <f t="shared" si="286"/>
        <v>17715.401188985605</v>
      </c>
      <c r="AV494" t="b">
        <f t="shared" si="287"/>
        <v>1</v>
      </c>
      <c r="AW494" t="b">
        <f t="shared" si="288"/>
        <v>1</v>
      </c>
      <c r="AX494" t="b">
        <f t="shared" si="327"/>
        <v>1</v>
      </c>
    </row>
    <row r="495" spans="1:50" x14ac:dyDescent="0.35">
      <c r="A495">
        <v>443</v>
      </c>
      <c r="B495">
        <f t="shared" si="289"/>
        <v>36</v>
      </c>
      <c r="C495">
        <f t="shared" si="290"/>
        <v>66</v>
      </c>
      <c r="D495">
        <f t="shared" si="291"/>
        <v>6.3551680500811836E-3</v>
      </c>
      <c r="E495">
        <f t="shared" si="292"/>
        <v>5.3114623339522993E-4</v>
      </c>
      <c r="F495">
        <f t="shared" si="293"/>
        <v>0.04</v>
      </c>
      <c r="G495">
        <f t="shared" si="294"/>
        <v>3.3960531989175591E-3</v>
      </c>
      <c r="H495">
        <f t="shared" si="295"/>
        <v>0.02</v>
      </c>
      <c r="I495">
        <f t="shared" si="296"/>
        <v>2.9778824164536055</v>
      </c>
      <c r="J495">
        <f t="shared" si="297"/>
        <v>8.4787997339527262E-5</v>
      </c>
      <c r="K495">
        <f t="shared" si="298"/>
        <v>5.418312149031531E-4</v>
      </c>
      <c r="L495">
        <f t="shared" si="299"/>
        <v>0</v>
      </c>
      <c r="M495">
        <f t="shared" si="300"/>
        <v>0.15900549715906157</v>
      </c>
      <c r="N495">
        <f t="shared" si="301"/>
        <v>116.62</v>
      </c>
      <c r="O495">
        <f t="shared" si="302"/>
        <v>2.3324000000000003</v>
      </c>
      <c r="P495">
        <f t="shared" si="303"/>
        <v>14.889412082268027</v>
      </c>
      <c r="Q495">
        <f t="shared" si="304"/>
        <v>744.47060411340135</v>
      </c>
      <c r="R495">
        <f t="shared" si="305"/>
        <v>18.616297411221499</v>
      </c>
      <c r="S495">
        <f t="shared" si="306"/>
        <v>0.37232594822442999</v>
      </c>
      <c r="T495">
        <f t="shared" si="307"/>
        <v>2.3768283622169131</v>
      </c>
      <c r="U495">
        <f t="shared" si="308"/>
        <v>84.787997339527266</v>
      </c>
      <c r="V495">
        <f t="shared" si="309"/>
        <v>6.312217160092333E-2</v>
      </c>
      <c r="W495">
        <f t="shared" si="310"/>
        <v>-68.983976410348035</v>
      </c>
      <c r="X495">
        <f t="shared" si="311"/>
        <v>68.924250395184316</v>
      </c>
      <c r="Y495">
        <f t="shared" si="312"/>
        <v>0.99673694261856227</v>
      </c>
      <c r="Z495">
        <f t="shared" si="313"/>
        <v>0.23506387484765912</v>
      </c>
      <c r="AA495">
        <f t="shared" si="314"/>
        <v>-16.201601368862324</v>
      </c>
      <c r="AB495">
        <f t="shared" si="315"/>
        <v>4.3903449523018372</v>
      </c>
      <c r="AC495">
        <f t="shared" si="316"/>
        <v>8.7806899046036752E-2</v>
      </c>
      <c r="AD495">
        <f t="shared" si="317"/>
        <v>0.55870648467052308</v>
      </c>
      <c r="AE495">
        <f t="shared" si="318"/>
        <v>19.93059519520229</v>
      </c>
      <c r="AF495">
        <f t="shared" si="319"/>
        <v>1.4837742245311904E-2</v>
      </c>
      <c r="AG495">
        <f t="shared" si="282"/>
        <v>2768.2806963133162</v>
      </c>
      <c r="AH495">
        <f t="shared" si="283"/>
        <v>17409.968496523485</v>
      </c>
      <c r="AI495">
        <f t="shared" si="284"/>
        <v>2768.2806963133162</v>
      </c>
      <c r="AK495" t="b">
        <f t="shared" si="320"/>
        <v>1</v>
      </c>
      <c r="AL495" t="b">
        <f t="shared" si="321"/>
        <v>1</v>
      </c>
      <c r="AM495">
        <f t="shared" si="322"/>
        <v>2768.2806963133157</v>
      </c>
      <c r="AN495" t="b">
        <f t="shared" si="323"/>
        <v>1</v>
      </c>
      <c r="AO495">
        <f t="shared" si="324"/>
        <v>16.201601368862324</v>
      </c>
      <c r="AP495">
        <f>SUM(AO496:$AO$532)</f>
        <v>650.72278714138429</v>
      </c>
      <c r="AQ495" t="b">
        <f t="shared" si="285"/>
        <v>1</v>
      </c>
      <c r="AR495" t="b">
        <f t="shared" si="325"/>
        <v>1</v>
      </c>
      <c r="AS495" t="b">
        <f t="shared" si="326"/>
        <v>1</v>
      </c>
      <c r="AT495" t="b">
        <f t="shared" si="328"/>
        <v>1</v>
      </c>
      <c r="AU495">
        <f t="shared" si="286"/>
        <v>17409.968496523485</v>
      </c>
      <c r="AV495" t="b">
        <f t="shared" si="287"/>
        <v>1</v>
      </c>
      <c r="AW495" t="b">
        <f t="shared" si="288"/>
        <v>1</v>
      </c>
      <c r="AX495" t="b">
        <f t="shared" si="327"/>
        <v>1</v>
      </c>
    </row>
    <row r="496" spans="1:50" x14ac:dyDescent="0.35">
      <c r="A496">
        <v>444</v>
      </c>
      <c r="B496">
        <f t="shared" si="289"/>
        <v>36</v>
      </c>
      <c r="C496">
        <f t="shared" si="290"/>
        <v>66</v>
      </c>
      <c r="D496">
        <f t="shared" si="291"/>
        <v>6.3551680500811836E-3</v>
      </c>
      <c r="E496">
        <f t="shared" si="292"/>
        <v>5.3114623339522993E-4</v>
      </c>
      <c r="F496">
        <f t="shared" si="293"/>
        <v>0.04</v>
      </c>
      <c r="G496">
        <f t="shared" si="294"/>
        <v>3.3960531989175591E-3</v>
      </c>
      <c r="H496">
        <f t="shared" si="295"/>
        <v>0.02</v>
      </c>
      <c r="I496">
        <f t="shared" si="296"/>
        <v>2.9852266778427796</v>
      </c>
      <c r="J496">
        <f t="shared" si="297"/>
        <v>8.4455170905171488E-5</v>
      </c>
      <c r="K496">
        <f t="shared" si="298"/>
        <v>5.3970431301919033E-4</v>
      </c>
      <c r="L496">
        <f t="shared" si="299"/>
        <v>0</v>
      </c>
      <c r="M496">
        <f t="shared" si="300"/>
        <v>0.15838133767513721</v>
      </c>
      <c r="N496">
        <f t="shared" si="301"/>
        <v>116.62</v>
      </c>
      <c r="O496">
        <f t="shared" si="302"/>
        <v>2.3324000000000003</v>
      </c>
      <c r="P496">
        <f t="shared" si="303"/>
        <v>14.926133389213899</v>
      </c>
      <c r="Q496">
        <f t="shared" si="304"/>
        <v>746.30666946069493</v>
      </c>
      <c r="R496">
        <f t="shared" si="305"/>
        <v>18.543221078689761</v>
      </c>
      <c r="S496">
        <f t="shared" si="306"/>
        <v>0.37086442157379523</v>
      </c>
      <c r="T496">
        <f t="shared" si="307"/>
        <v>2.3733372602144245</v>
      </c>
      <c r="U496">
        <f t="shared" si="308"/>
        <v>84.455170905171485</v>
      </c>
      <c r="V496">
        <f t="shared" si="309"/>
        <v>6.302945731697232E-2</v>
      </c>
      <c r="W496">
        <f t="shared" si="310"/>
        <v>-68.719180965586915</v>
      </c>
      <c r="X496">
        <f t="shared" si="311"/>
        <v>68.659689398662209</v>
      </c>
      <c r="Y496">
        <f t="shared" si="312"/>
        <v>0.99673694261856227</v>
      </c>
      <c r="Z496">
        <f t="shared" si="313"/>
        <v>0.23429684793572808</v>
      </c>
      <c r="AA496">
        <f t="shared" si="314"/>
        <v>-16.086748806352681</v>
      </c>
      <c r="AB496">
        <f t="shared" si="315"/>
        <v>4.3588413989136043</v>
      </c>
      <c r="AC496">
        <f t="shared" si="316"/>
        <v>8.7176827978272087E-2</v>
      </c>
      <c r="AD496">
        <f t="shared" si="317"/>
        <v>0.55606543915665652</v>
      </c>
      <c r="AE496">
        <f t="shared" si="318"/>
        <v>19.787580334954889</v>
      </c>
      <c r="AF496">
        <f t="shared" si="319"/>
        <v>1.4767603176466127E-2</v>
      </c>
      <c r="AG496">
        <f t="shared" si="282"/>
        <v>2708.6836375584685</v>
      </c>
      <c r="AH496">
        <f t="shared" si="283"/>
        <v>17102.290442289144</v>
      </c>
      <c r="AI496">
        <f t="shared" si="284"/>
        <v>2708.6836375584685</v>
      </c>
      <c r="AK496" t="b">
        <f t="shared" si="320"/>
        <v>1</v>
      </c>
      <c r="AL496" t="b">
        <f t="shared" si="321"/>
        <v>1</v>
      </c>
      <c r="AM496">
        <f t="shared" si="322"/>
        <v>2708.6836375584676</v>
      </c>
      <c r="AN496" t="b">
        <f t="shared" si="323"/>
        <v>1</v>
      </c>
      <c r="AO496">
        <f t="shared" si="324"/>
        <v>16.086748806352681</v>
      </c>
      <c r="AP496">
        <f>SUM(AO497:$AO$532)</f>
        <v>634.63603833503157</v>
      </c>
      <c r="AQ496" t="b">
        <f t="shared" si="285"/>
        <v>1</v>
      </c>
      <c r="AR496" t="b">
        <f t="shared" si="325"/>
        <v>1</v>
      </c>
      <c r="AS496" t="b">
        <f t="shared" si="326"/>
        <v>1</v>
      </c>
      <c r="AT496" t="b">
        <f t="shared" si="328"/>
        <v>1</v>
      </c>
      <c r="AU496">
        <f t="shared" si="286"/>
        <v>17102.290442289141</v>
      </c>
      <c r="AV496" t="b">
        <f t="shared" si="287"/>
        <v>1</v>
      </c>
      <c r="AW496" t="b">
        <f t="shared" si="288"/>
        <v>1</v>
      </c>
      <c r="AX496" t="b">
        <f t="shared" si="327"/>
        <v>1</v>
      </c>
    </row>
    <row r="497" spans="1:50" x14ac:dyDescent="0.35">
      <c r="A497">
        <v>445</v>
      </c>
      <c r="B497">
        <f t="shared" si="289"/>
        <v>37</v>
      </c>
      <c r="C497">
        <f t="shared" si="290"/>
        <v>67</v>
      </c>
      <c r="D497">
        <f t="shared" si="291"/>
        <v>6.973563973466379E-3</v>
      </c>
      <c r="E497">
        <f t="shared" si="292"/>
        <v>5.8299606738987375E-4</v>
      </c>
      <c r="F497">
        <f t="shared" si="293"/>
        <v>0.04</v>
      </c>
      <c r="G497">
        <f t="shared" si="294"/>
        <v>3.3960531989175591E-3</v>
      </c>
      <c r="H497">
        <f t="shared" si="295"/>
        <v>0.02</v>
      </c>
      <c r="I497">
        <f t="shared" si="296"/>
        <v>2.9925890521618177</v>
      </c>
      <c r="J497">
        <f t="shared" si="297"/>
        <v>9.2335697012552645E-5</v>
      </c>
      <c r="K497">
        <f t="shared" si="298"/>
        <v>5.3755787152127803E-4</v>
      </c>
      <c r="L497">
        <f t="shared" si="299"/>
        <v>0</v>
      </c>
      <c r="M497">
        <f t="shared" si="300"/>
        <v>0.15775144410660338</v>
      </c>
      <c r="N497">
        <f t="shared" si="301"/>
        <v>116.62</v>
      </c>
      <c r="O497">
        <f t="shared" si="302"/>
        <v>2.3324000000000003</v>
      </c>
      <c r="P497">
        <f t="shared" si="303"/>
        <v>14.962945260809089</v>
      </c>
      <c r="Q497">
        <f t="shared" si="304"/>
        <v>748.14726304045439</v>
      </c>
      <c r="R497">
        <f t="shared" si="305"/>
        <v>18.470431599674502</v>
      </c>
      <c r="S497">
        <f t="shared" si="306"/>
        <v>0.36940863199349006</v>
      </c>
      <c r="T497">
        <f t="shared" si="307"/>
        <v>2.3698512859667984</v>
      </c>
      <c r="U497">
        <f t="shared" si="308"/>
        <v>92.335697012552643</v>
      </c>
      <c r="V497">
        <f t="shared" si="309"/>
        <v>6.9080699000873921E-2</v>
      </c>
      <c r="W497">
        <f t="shared" si="310"/>
        <v>-76.673606029839306</v>
      </c>
      <c r="X497">
        <f t="shared" si="311"/>
        <v>76.614347990851513</v>
      </c>
      <c r="Y497">
        <f t="shared" si="312"/>
        <v>0.99673694261856227</v>
      </c>
      <c r="Z497">
        <f t="shared" si="313"/>
        <v>0.23353232387662387</v>
      </c>
      <c r="AA497">
        <f t="shared" si="314"/>
        <v>-17.891926728595905</v>
      </c>
      <c r="AB497">
        <f t="shared" si="315"/>
        <v>4.3275639038162037</v>
      </c>
      <c r="AC497">
        <f t="shared" si="316"/>
        <v>8.6551278076324081E-2</v>
      </c>
      <c r="AD497">
        <f t="shared" si="317"/>
        <v>0.5534368780538319</v>
      </c>
      <c r="AE497">
        <f t="shared" si="318"/>
        <v>21.563369900109254</v>
      </c>
      <c r="AF497">
        <f t="shared" si="319"/>
        <v>1.6132576172695656E-2</v>
      </c>
      <c r="AG497">
        <f t="shared" si="282"/>
        <v>2640.9368149492834</v>
      </c>
      <c r="AH497">
        <f t="shared" si="283"/>
        <v>16741.126079103418</v>
      </c>
      <c r="AI497">
        <f t="shared" si="284"/>
        <v>2640.9368149492834</v>
      </c>
      <c r="AK497" t="b">
        <f t="shared" si="320"/>
        <v>1</v>
      </c>
      <c r="AL497" t="b">
        <f t="shared" si="321"/>
        <v>1</v>
      </c>
      <c r="AM497">
        <f t="shared" si="322"/>
        <v>2640.9368149492834</v>
      </c>
      <c r="AN497" t="b">
        <f t="shared" si="323"/>
        <v>1</v>
      </c>
      <c r="AO497">
        <f t="shared" si="324"/>
        <v>17.891926728595905</v>
      </c>
      <c r="AP497">
        <f>SUM(AO498:$AO$532)</f>
        <v>616.74411160643558</v>
      </c>
      <c r="AQ497" t="b">
        <f t="shared" si="285"/>
        <v>1</v>
      </c>
      <c r="AR497" t="b">
        <f t="shared" si="325"/>
        <v>1</v>
      </c>
      <c r="AS497" t="b">
        <f t="shared" si="326"/>
        <v>1</v>
      </c>
      <c r="AT497" t="b">
        <f t="shared" si="328"/>
        <v>1</v>
      </c>
      <c r="AU497">
        <f t="shared" si="286"/>
        <v>16741.126079103418</v>
      </c>
      <c r="AV497" t="b">
        <f t="shared" si="287"/>
        <v>1</v>
      </c>
      <c r="AW497" t="b">
        <f t="shared" si="288"/>
        <v>1</v>
      </c>
      <c r="AX497" t="b">
        <f t="shared" si="327"/>
        <v>1</v>
      </c>
    </row>
    <row r="498" spans="1:50" x14ac:dyDescent="0.35">
      <c r="A498">
        <v>446</v>
      </c>
      <c r="B498">
        <f t="shared" si="289"/>
        <v>37</v>
      </c>
      <c r="C498">
        <f t="shared" si="290"/>
        <v>67</v>
      </c>
      <c r="D498">
        <f t="shared" si="291"/>
        <v>6.973563973466379E-3</v>
      </c>
      <c r="E498">
        <f t="shared" si="292"/>
        <v>5.8299606738987375E-4</v>
      </c>
      <c r="F498">
        <f t="shared" si="293"/>
        <v>0.04</v>
      </c>
      <c r="G498">
        <f t="shared" si="294"/>
        <v>3.3960531989175591E-3</v>
      </c>
      <c r="H498">
        <f t="shared" si="295"/>
        <v>0.02</v>
      </c>
      <c r="I498">
        <f t="shared" si="296"/>
        <v>2.9999695840820912</v>
      </c>
      <c r="J498">
        <f t="shared" si="297"/>
        <v>9.1968471539223247E-5</v>
      </c>
      <c r="K498">
        <f t="shared" si="298"/>
        <v>5.3541996657012459E-4</v>
      </c>
      <c r="L498">
        <f t="shared" si="299"/>
        <v>0</v>
      </c>
      <c r="M498">
        <f t="shared" si="300"/>
        <v>0.15712405566849405</v>
      </c>
      <c r="N498">
        <f t="shared" si="301"/>
        <v>116.62</v>
      </c>
      <c r="O498">
        <f t="shared" si="302"/>
        <v>2.3324000000000003</v>
      </c>
      <c r="P498">
        <f t="shared" si="303"/>
        <v>14.999847920410456</v>
      </c>
      <c r="Q498">
        <f t="shared" si="304"/>
        <v>749.99239602052285</v>
      </c>
      <c r="R498">
        <f t="shared" si="305"/>
        <v>18.396973411712086</v>
      </c>
      <c r="S498">
        <f t="shared" si="306"/>
        <v>0.36793946823424173</v>
      </c>
      <c r="T498">
        <f t="shared" si="307"/>
        <v>2.3662476708241811</v>
      </c>
      <c r="U498">
        <f t="shared" si="308"/>
        <v>91.968471539223245</v>
      </c>
      <c r="V498">
        <f t="shared" si="309"/>
        <v>6.8975654328047309E-2</v>
      </c>
      <c r="W498">
        <f t="shared" si="310"/>
        <v>-76.374660920897625</v>
      </c>
      <c r="X498">
        <f t="shared" si="311"/>
        <v>76.315638555242245</v>
      </c>
      <c r="Y498">
        <f t="shared" si="312"/>
        <v>0.99673694261856227</v>
      </c>
      <c r="Z498">
        <f t="shared" si="313"/>
        <v>0.23277029450339395</v>
      </c>
      <c r="AA498">
        <f t="shared" si="314"/>
        <v>-17.764013661718302</v>
      </c>
      <c r="AB498">
        <f t="shared" si="315"/>
        <v>4.2962879531335849</v>
      </c>
      <c r="AC498">
        <f t="shared" si="316"/>
        <v>8.5925759062671705E-2</v>
      </c>
      <c r="AD498">
        <f t="shared" si="317"/>
        <v>0.55079216720571467</v>
      </c>
      <c r="AE498">
        <f t="shared" si="318"/>
        <v>21.407528205212</v>
      </c>
      <c r="AF498">
        <f t="shared" si="319"/>
        <v>1.6055483371503872E-2</v>
      </c>
      <c r="AG498">
        <f t="shared" si="282"/>
        <v>2573.2669163074142</v>
      </c>
      <c r="AH498">
        <f t="shared" si="283"/>
        <v>16377.294395560823</v>
      </c>
      <c r="AI498">
        <f t="shared" si="284"/>
        <v>2573.2669163074142</v>
      </c>
      <c r="AK498" t="b">
        <f t="shared" si="320"/>
        <v>1</v>
      </c>
      <c r="AL498" t="b">
        <f t="shared" si="321"/>
        <v>1</v>
      </c>
      <c r="AM498">
        <f t="shared" si="322"/>
        <v>2573.2669163074147</v>
      </c>
      <c r="AN498" t="b">
        <f t="shared" si="323"/>
        <v>1</v>
      </c>
      <c r="AO498">
        <f t="shared" si="324"/>
        <v>17.764013661718302</v>
      </c>
      <c r="AP498">
        <f>SUM(AO499:$AO$532)</f>
        <v>598.98009794471727</v>
      </c>
      <c r="AQ498" t="b">
        <f t="shared" si="285"/>
        <v>1</v>
      </c>
      <c r="AR498" t="b">
        <f t="shared" si="325"/>
        <v>1</v>
      </c>
      <c r="AS498" t="b">
        <f t="shared" si="326"/>
        <v>1</v>
      </c>
      <c r="AT498" t="b">
        <f t="shared" si="328"/>
        <v>1</v>
      </c>
      <c r="AU498">
        <f t="shared" si="286"/>
        <v>16377.294395560821</v>
      </c>
      <c r="AV498" t="b">
        <f t="shared" si="287"/>
        <v>1</v>
      </c>
      <c r="AW498" t="b">
        <f t="shared" si="288"/>
        <v>1</v>
      </c>
      <c r="AX498" t="b">
        <f t="shared" si="327"/>
        <v>1</v>
      </c>
    </row>
    <row r="499" spans="1:50" x14ac:dyDescent="0.35">
      <c r="A499">
        <v>447</v>
      </c>
      <c r="B499">
        <f t="shared" si="289"/>
        <v>37</v>
      </c>
      <c r="C499">
        <f t="shared" si="290"/>
        <v>67</v>
      </c>
      <c r="D499">
        <f t="shared" si="291"/>
        <v>6.973563973466379E-3</v>
      </c>
      <c r="E499">
        <f t="shared" si="292"/>
        <v>5.8299606738987375E-4</v>
      </c>
      <c r="F499">
        <f t="shared" si="293"/>
        <v>0.04</v>
      </c>
      <c r="G499">
        <f t="shared" si="294"/>
        <v>3.3960531989175591E-3</v>
      </c>
      <c r="H499">
        <f t="shared" si="295"/>
        <v>0.02</v>
      </c>
      <c r="I499">
        <f t="shared" si="296"/>
        <v>3.0073683183851432</v>
      </c>
      <c r="J499">
        <f t="shared" si="297"/>
        <v>9.1602706547079627E-5</v>
      </c>
      <c r="K499">
        <f t="shared" si="298"/>
        <v>5.332905642152912E-4</v>
      </c>
      <c r="L499">
        <f t="shared" si="299"/>
        <v>0</v>
      </c>
      <c r="M499">
        <f t="shared" si="300"/>
        <v>0.15649916239773171</v>
      </c>
      <c r="N499">
        <f t="shared" si="301"/>
        <v>116.62</v>
      </c>
      <c r="O499">
        <f t="shared" si="302"/>
        <v>2.3324000000000003</v>
      </c>
      <c r="P499">
        <f t="shared" si="303"/>
        <v>15.036841591925716</v>
      </c>
      <c r="Q499">
        <f t="shared" si="304"/>
        <v>751.84207959628577</v>
      </c>
      <c r="R499">
        <f t="shared" si="305"/>
        <v>18.323807372059775</v>
      </c>
      <c r="S499">
        <f t="shared" si="306"/>
        <v>0.3664761474411955</v>
      </c>
      <c r="T499">
        <f t="shared" si="307"/>
        <v>2.362649535368063</v>
      </c>
      <c r="U499">
        <f t="shared" si="308"/>
        <v>91.60270654707962</v>
      </c>
      <c r="V499">
        <f t="shared" si="309"/>
        <v>6.8870769387004649E-2</v>
      </c>
      <c r="W499">
        <f t="shared" si="310"/>
        <v>-76.076895627216103</v>
      </c>
      <c r="X499">
        <f t="shared" si="311"/>
        <v>76.018107997603948</v>
      </c>
      <c r="Y499">
        <f t="shared" si="312"/>
        <v>0.99673694261856227</v>
      </c>
      <c r="Z499">
        <f t="shared" si="313"/>
        <v>0.23201075167573523</v>
      </c>
      <c r="AA499">
        <f t="shared" si="314"/>
        <v>-17.637018377491316</v>
      </c>
      <c r="AB499">
        <f t="shared" si="315"/>
        <v>4.2652380384178148</v>
      </c>
      <c r="AC499">
        <f t="shared" si="316"/>
        <v>8.5304760768356303E-2</v>
      </c>
      <c r="AD499">
        <f t="shared" si="317"/>
        <v>0.54816009464707094</v>
      </c>
      <c r="AE499">
        <f t="shared" si="318"/>
        <v>21.252812801519735</v>
      </c>
      <c r="AF499">
        <f t="shared" si="319"/>
        <v>1.5978758973965165E-2</v>
      </c>
      <c r="AG499">
        <f t="shared" si="282"/>
        <v>2505.6730145839419</v>
      </c>
      <c r="AH499">
        <f t="shared" si="283"/>
        <v>16010.775880167006</v>
      </c>
      <c r="AI499">
        <f t="shared" si="284"/>
        <v>2505.6730145839419</v>
      </c>
      <c r="AK499" t="b">
        <f t="shared" si="320"/>
        <v>1</v>
      </c>
      <c r="AL499" t="b">
        <f t="shared" si="321"/>
        <v>1</v>
      </c>
      <c r="AM499">
        <f t="shared" si="322"/>
        <v>2505.6730145839424</v>
      </c>
      <c r="AN499" t="b">
        <f t="shared" si="323"/>
        <v>1</v>
      </c>
      <c r="AO499">
        <f t="shared" si="324"/>
        <v>17.637018377491316</v>
      </c>
      <c r="AP499">
        <f>SUM(AO500:$AO$532)</f>
        <v>581.34307956722591</v>
      </c>
      <c r="AQ499" t="b">
        <f t="shared" si="285"/>
        <v>1</v>
      </c>
      <c r="AR499" t="b">
        <f t="shared" si="325"/>
        <v>1</v>
      </c>
      <c r="AS499" t="b">
        <f t="shared" si="326"/>
        <v>1</v>
      </c>
      <c r="AT499" t="b">
        <f t="shared" si="328"/>
        <v>1</v>
      </c>
      <c r="AU499">
        <f t="shared" si="286"/>
        <v>16010.775880167008</v>
      </c>
      <c r="AV499" t="b">
        <f t="shared" si="287"/>
        <v>1</v>
      </c>
      <c r="AW499" t="b">
        <f t="shared" si="288"/>
        <v>1</v>
      </c>
      <c r="AX499" t="b">
        <f t="shared" si="327"/>
        <v>1</v>
      </c>
    </row>
    <row r="500" spans="1:50" x14ac:dyDescent="0.35">
      <c r="A500">
        <v>448</v>
      </c>
      <c r="B500">
        <f t="shared" si="289"/>
        <v>37</v>
      </c>
      <c r="C500">
        <f t="shared" si="290"/>
        <v>67</v>
      </c>
      <c r="D500">
        <f t="shared" si="291"/>
        <v>6.973563973466379E-3</v>
      </c>
      <c r="E500">
        <f t="shared" si="292"/>
        <v>5.8299606738987375E-4</v>
      </c>
      <c r="F500">
        <f t="shared" si="293"/>
        <v>0.04</v>
      </c>
      <c r="G500">
        <f t="shared" si="294"/>
        <v>3.3960531989175591E-3</v>
      </c>
      <c r="H500">
        <f t="shared" si="295"/>
        <v>0.02</v>
      </c>
      <c r="I500">
        <f t="shared" si="296"/>
        <v>3.0147852999629592</v>
      </c>
      <c r="J500">
        <f t="shared" si="297"/>
        <v>9.1238396227686793E-5</v>
      </c>
      <c r="K500">
        <f t="shared" si="298"/>
        <v>5.3116963064136222E-4</v>
      </c>
      <c r="L500">
        <f t="shared" si="299"/>
        <v>0</v>
      </c>
      <c r="M500">
        <f t="shared" si="300"/>
        <v>0.15587675437086265</v>
      </c>
      <c r="N500">
        <f t="shared" si="301"/>
        <v>116.62</v>
      </c>
      <c r="O500">
        <f t="shared" si="302"/>
        <v>2.3324000000000003</v>
      </c>
      <c r="P500">
        <f t="shared" si="303"/>
        <v>15.073926499814796</v>
      </c>
      <c r="Q500">
        <f t="shared" si="304"/>
        <v>753.69632499073975</v>
      </c>
      <c r="R500">
        <f t="shared" si="305"/>
        <v>18.250932318823473</v>
      </c>
      <c r="S500">
        <f t="shared" si="306"/>
        <v>0.36501864637646947</v>
      </c>
      <c r="T500">
        <f t="shared" si="307"/>
        <v>2.3590568712659872</v>
      </c>
      <c r="U500">
        <f t="shared" si="308"/>
        <v>91.238396227686792</v>
      </c>
      <c r="V500">
        <f t="shared" si="309"/>
        <v>6.8766043934856511E-2</v>
      </c>
      <c r="W500">
        <f t="shared" si="310"/>
        <v>-75.780305470440638</v>
      </c>
      <c r="X500">
        <f t="shared" si="311"/>
        <v>75.721751643310171</v>
      </c>
      <c r="Y500">
        <f t="shared" si="312"/>
        <v>0.99673694261856227</v>
      </c>
      <c r="Z500">
        <f t="shared" si="313"/>
        <v>0.23125368727990675</v>
      </c>
      <c r="AA500">
        <f t="shared" si="314"/>
        <v>-17.510934274808815</v>
      </c>
      <c r="AB500">
        <f t="shared" si="315"/>
        <v>4.2344125260732035</v>
      </c>
      <c r="AC500">
        <f t="shared" si="316"/>
        <v>8.4688250521464073E-2</v>
      </c>
      <c r="AD500">
        <f t="shared" si="317"/>
        <v>0.54554059998325988</v>
      </c>
      <c r="AE500">
        <f t="shared" si="318"/>
        <v>21.099215549157705</v>
      </c>
      <c r="AF500">
        <f t="shared" si="319"/>
        <v>1.5902401219587636E-2</v>
      </c>
      <c r="AG500">
        <f t="shared" ref="AG500:AG531" si="329">(AG501+X501)*Y501</f>
        <v>2438.1541843696577</v>
      </c>
      <c r="AH500">
        <f t="shared" ref="AH500:AH532" si="330">IF(M500&gt;0,AG500/M500,0)</f>
        <v>15641.550879156688</v>
      </c>
      <c r="AI500">
        <f t="shared" ref="AI500:AI532" si="331">IF(AG500&gt;0,AG500,0)</f>
        <v>2438.1541843696577</v>
      </c>
      <c r="AK500" t="b">
        <f t="shared" si="320"/>
        <v>1</v>
      </c>
      <c r="AL500" t="b">
        <f t="shared" si="321"/>
        <v>1</v>
      </c>
      <c r="AM500">
        <f t="shared" si="322"/>
        <v>2438.1541843696573</v>
      </c>
      <c r="AN500" t="b">
        <f t="shared" si="323"/>
        <v>1</v>
      </c>
      <c r="AO500">
        <f t="shared" si="324"/>
        <v>17.510934274808815</v>
      </c>
      <c r="AP500">
        <f>SUM(AO501:$AO$532)</f>
        <v>563.83214529241718</v>
      </c>
      <c r="AQ500" t="b">
        <f t="shared" ref="AQ500:AQ531" si="332">ABS(AG500*Z500-AP500)&lt;=0.000000001*MAX(ABS(AG500*Z500),ABS(AP500),scale_money)</f>
        <v>1</v>
      </c>
      <c r="AR500" t="b">
        <f t="shared" si="325"/>
        <v>1</v>
      </c>
      <c r="AS500" t="b">
        <f t="shared" si="326"/>
        <v>1</v>
      </c>
      <c r="AT500" t="b">
        <f t="shared" si="328"/>
        <v>1</v>
      </c>
      <c r="AU500">
        <f t="shared" ref="AU500:AU531" si="333">-(N501-O501)+v_m*(E501*(sum_assured+Q501)+P501+(1-E501)*(1-G501)*AH501)</f>
        <v>15641.550879156686</v>
      </c>
      <c r="AV500" t="b">
        <f t="shared" ref="AV500:AV531" si="334">ABS(AH500-AU500)&lt;=0.000000001*MAX(ABS(AH500),ABS(AU500),scale_pp)</f>
        <v>1</v>
      </c>
      <c r="AW500" t="b">
        <f t="shared" ref="AW500:AW532" si="335">AND(AI500&gt;=0,AI500&gt;=AG500)</f>
        <v>1</v>
      </c>
      <c r="AX500" t="b">
        <f t="shared" si="327"/>
        <v>1</v>
      </c>
    </row>
    <row r="501" spans="1:50" x14ac:dyDescent="0.35">
      <c r="A501">
        <v>449</v>
      </c>
      <c r="B501">
        <f t="shared" ref="B501:B532" si="336">MIN(INT((dur_m+A501-1)/12),dur_y_last)</f>
        <v>37</v>
      </c>
      <c r="C501">
        <f t="shared" ref="C501:C532" si="337">age_at_entry+B501</f>
        <v>67</v>
      </c>
      <c r="D501">
        <f t="shared" ref="D501:D532" si="338">INDEX(mort_table,MATCH(C501,mort_age,0),MATCH(sex,mort_sex,0))</f>
        <v>6.973563973466379E-3</v>
      </c>
      <c r="E501">
        <f t="shared" ref="E501:E532" si="339">IF(A501&lt;=rem_m,1-(1-D501)^(1/12),0)</f>
        <v>5.8299606738987375E-4</v>
      </c>
      <c r="F501">
        <f t="shared" ref="F501:F532" si="340">IF(A501&lt;=prem_rem_m,INDEX(lapse_table,MATCH(MIN(B501,5),lapse_key,0)),0)</f>
        <v>0.04</v>
      </c>
      <c r="G501">
        <f t="shared" ref="G501:G532" si="341">1-(1-F501)^(1/12)</f>
        <v>3.3960531989175591E-3</v>
      </c>
      <c r="H501">
        <f t="shared" ref="H501:H532" si="342">INDEX(comm_table,MATCH(MIN(B501,1),comm_key,0))</f>
        <v>0.02</v>
      </c>
      <c r="I501">
        <f t="shared" ref="I501:I532" si="343">(1+e_m)^A501</f>
        <v>3.0222205738182435</v>
      </c>
      <c r="J501">
        <f t="shared" ref="J501:J532" si="344">M500*E501</f>
        <v>9.0875534795710239E-5</v>
      </c>
      <c r="K501">
        <f t="shared" ref="K501:K532" si="345">(M500-J501)*G501</f>
        <v>5.2905713216740841E-4</v>
      </c>
      <c r="L501">
        <f t="shared" ref="L501:L532" si="346">IF(A501=rem_m,M500-J501-K501,0)</f>
        <v>0</v>
      </c>
      <c r="M501">
        <f t="shared" ref="M501:M532" si="347">M500-J501-K501-L501</f>
        <v>0.15525682170389954</v>
      </c>
      <c r="N501">
        <f t="shared" ref="N501:N532" si="348">IF(A501&lt;=prem_rem_m,premium,0)</f>
        <v>116.62</v>
      </c>
      <c r="O501">
        <f t="shared" ref="O501:O532" si="349">N501*H501</f>
        <v>2.3324000000000003</v>
      </c>
      <c r="P501">
        <f t="shared" ref="P501:P532" si="350">maint_base*I501</f>
        <v>15.111102869091217</v>
      </c>
      <c r="Q501">
        <f t="shared" ref="Q501:Q532" si="351">claim_exp_base*I501</f>
        <v>755.55514345456083</v>
      </c>
      <c r="R501">
        <f t="shared" ref="R501:R532" si="352">M500*N501</f>
        <v>18.178347094730004</v>
      </c>
      <c r="S501">
        <f t="shared" ref="S501:S532" si="353">R501*H501</f>
        <v>0.36356694189460009</v>
      </c>
      <c r="T501">
        <f t="shared" ref="T501:T532" si="354">M500*P501</f>
        <v>2.3554696701981697</v>
      </c>
      <c r="U501">
        <f t="shared" ref="U501:U532" si="355">J501*sum_assured</f>
        <v>90.875534795710237</v>
      </c>
      <c r="V501">
        <f t="shared" ref="V501:V532" si="356">J501*Q501</f>
        <v>6.8661477729082779E-2</v>
      </c>
      <c r="W501">
        <f t="shared" ref="W501:W532" si="357">R501-S501-T501-U501-V501</f>
        <v>-75.484885790802082</v>
      </c>
      <c r="X501">
        <f t="shared" ref="X501:X532" si="358">U501+V501+T501-(R501-S501)*(1+i_m)</f>
        <v>75.426564836304621</v>
      </c>
      <c r="Y501">
        <f t="shared" ref="Y501:Y532" si="359">v_m</f>
        <v>0.99673694261856227</v>
      </c>
      <c r="Z501">
        <f t="shared" ref="Z501:Z532" si="360">v_m^A501</f>
        <v>0.23049909322864334</v>
      </c>
      <c r="AA501">
        <f t="shared" ref="AA501:AA532" si="361">(R501-S501)*Z500-(T501+U501+V501)*Z501</f>
        <v>-17.385754800119692</v>
      </c>
      <c r="AB501">
        <f t="shared" ref="AB501:AB532" si="362">R501*Z500</f>
        <v>4.2038097943102937</v>
      </c>
      <c r="AC501">
        <f t="shared" ref="AC501:AC532" si="363">S501*Z500</f>
        <v>8.4076195886205879E-2</v>
      </c>
      <c r="AD501">
        <f t="shared" ref="AD501:AD532" si="364">T501*Z501</f>
        <v>0.54293362310824966</v>
      </c>
      <c r="AE501">
        <f t="shared" ref="AE501:AE532" si="365">U501*Z501</f>
        <v>20.946728367079235</v>
      </c>
      <c r="AF501">
        <f t="shared" ref="AF501:AF532" si="366">V501*Z501</f>
        <v>1.582640835629227E-2</v>
      </c>
      <c r="AG501">
        <f t="shared" si="329"/>
        <v>2370.7095018818586</v>
      </c>
      <c r="AH501">
        <f t="shared" si="330"/>
        <v>15269.599595457352</v>
      </c>
      <c r="AI501">
        <f t="shared" si="331"/>
        <v>2370.7095018818586</v>
      </c>
      <c r="AK501" t="b">
        <f t="shared" ref="AK501:AK532" si="367">AND(M501&gt;=0,M501&lt;=M500)</f>
        <v>1</v>
      </c>
      <c r="AL501" t="b">
        <f t="shared" ref="AL501:AL532" si="368">AND(D501&gt;=0,D501&lt;=1,E501&gt;=0,E501&lt;=1,F501&gt;=0,F501&lt;=1,G501&gt;=0,G501&lt;=1,J501+K501+L501&lt;=M500+0.000000001*scale_count)</f>
        <v>1</v>
      </c>
      <c r="AM501">
        <f t="shared" ref="AM501:AM532" si="369">(AG500+R501-S501)*(1+i_m)-T501-U501-V501</f>
        <v>2370.7095018818586</v>
      </c>
      <c r="AN501" t="b">
        <f t="shared" ref="AN501:AN532" si="370">ABS(AM501-AG501)&lt;=0.000000001*MAX(ABS(AM501),ABS(AG501),scale_money)</f>
        <v>1</v>
      </c>
      <c r="AO501">
        <f t="shared" ref="AO501:AO532" si="371">(U501+V501+T501)*Z501-(R501-S501)*Z500</f>
        <v>17.385754800119692</v>
      </c>
      <c r="AP501">
        <f>SUM(AO502:$AO$532)</f>
        <v>546.4463904922975</v>
      </c>
      <c r="AQ501" t="b">
        <f t="shared" si="332"/>
        <v>1</v>
      </c>
      <c r="AR501" t="b">
        <f t="shared" ref="AR501:AR532" si="372">IF(A501&lt;&gt;rem_m,L501=0,L501=M500-J501-K501)</f>
        <v>1</v>
      </c>
      <c r="AS501" t="b">
        <f t="shared" ref="AS501:AS532" si="373">IF(A501&gt;prem_rem_m,AND(R501=0,S501=0,F501=0,G501=0,K501=0),R501=M500*premium)</f>
        <v>1</v>
      </c>
      <c r="AT501" t="b">
        <f t="shared" si="328"/>
        <v>1</v>
      </c>
      <c r="AU501">
        <f t="shared" si="333"/>
        <v>15269.599595457352</v>
      </c>
      <c r="AV501" t="b">
        <f t="shared" si="334"/>
        <v>1</v>
      </c>
      <c r="AW501" t="b">
        <f t="shared" si="335"/>
        <v>1</v>
      </c>
      <c r="AX501" t="b">
        <f t="shared" ref="AX501:AX532" si="374">AND(U501=J501*sum_assured,R501=M500*N501,T501=M500*P501)</f>
        <v>1</v>
      </c>
    </row>
    <row r="502" spans="1:50" x14ac:dyDescent="0.35">
      <c r="A502">
        <v>450</v>
      </c>
      <c r="B502">
        <f t="shared" si="336"/>
        <v>37</v>
      </c>
      <c r="C502">
        <f t="shared" si="337"/>
        <v>67</v>
      </c>
      <c r="D502">
        <f t="shared" si="338"/>
        <v>6.973563973466379E-3</v>
      </c>
      <c r="E502">
        <f t="shared" si="339"/>
        <v>5.8299606738987375E-4</v>
      </c>
      <c r="F502">
        <f t="shared" si="340"/>
        <v>0.04</v>
      </c>
      <c r="G502">
        <f t="shared" si="341"/>
        <v>3.3960531989175591E-3</v>
      </c>
      <c r="H502">
        <f t="shared" si="342"/>
        <v>0.02</v>
      </c>
      <c r="I502">
        <f t="shared" si="343"/>
        <v>3.0296741850646853</v>
      </c>
      <c r="J502">
        <f t="shared" si="344"/>
        <v>9.0514116488824223E-5</v>
      </c>
      <c r="K502">
        <f t="shared" si="345"/>
        <v>5.2695303524645206E-4</v>
      </c>
      <c r="L502">
        <f t="shared" si="346"/>
        <v>0</v>
      </c>
      <c r="M502">
        <f t="shared" si="347"/>
        <v>0.15463935455216427</v>
      </c>
      <c r="N502">
        <f t="shared" si="348"/>
        <v>116.62</v>
      </c>
      <c r="O502">
        <f t="shared" si="349"/>
        <v>2.3324000000000003</v>
      </c>
      <c r="P502">
        <f t="shared" si="350"/>
        <v>15.148370925323427</v>
      </c>
      <c r="Q502">
        <f t="shared" si="351"/>
        <v>757.41854626617135</v>
      </c>
      <c r="R502">
        <f t="shared" si="352"/>
        <v>18.106050547108765</v>
      </c>
      <c r="S502">
        <f t="shared" si="353"/>
        <v>0.3621210109421753</v>
      </c>
      <c r="T502">
        <f t="shared" si="354"/>
        <v>2.351887923857475</v>
      </c>
      <c r="U502">
        <f t="shared" si="355"/>
        <v>90.514116488824229</v>
      </c>
      <c r="V502">
        <f t="shared" si="356"/>
        <v>6.8557070527532127E-2</v>
      </c>
      <c r="W502">
        <f t="shared" si="357"/>
        <v>-75.190631947042647</v>
      </c>
      <c r="X502">
        <f t="shared" si="358"/>
        <v>75.132542939027559</v>
      </c>
      <c r="Y502">
        <f t="shared" si="359"/>
        <v>0.99673694261856227</v>
      </c>
      <c r="Z502">
        <f t="shared" si="360"/>
        <v>0.22974696146106896</v>
      </c>
      <c r="AA502">
        <f t="shared" si="361"/>
        <v>-17.261473447084875</v>
      </c>
      <c r="AB502">
        <f t="shared" si="362"/>
        <v>4.1734282330605517</v>
      </c>
      <c r="AC502">
        <f t="shared" si="363"/>
        <v>8.3468564661211039E-2</v>
      </c>
      <c r="AD502">
        <f t="shared" si="364"/>
        <v>0.54033910420323683</v>
      </c>
      <c r="AE502">
        <f t="shared" si="365"/>
        <v>20.795343232640608</v>
      </c>
      <c r="AF502">
        <f t="shared" si="366"/>
        <v>1.575077864037271E-2</v>
      </c>
      <c r="AG502">
        <f t="shared" si="329"/>
        <v>2303.3380449511787</v>
      </c>
      <c r="AH502">
        <f t="shared" si="330"/>
        <v>14894.902087645465</v>
      </c>
      <c r="AI502">
        <f t="shared" si="331"/>
        <v>2303.3380449511787</v>
      </c>
      <c r="AK502" t="b">
        <f t="shared" si="367"/>
        <v>1</v>
      </c>
      <c r="AL502" t="b">
        <f t="shared" si="368"/>
        <v>1</v>
      </c>
      <c r="AM502">
        <f t="shared" si="369"/>
        <v>2303.3380449511787</v>
      </c>
      <c r="AN502" t="b">
        <f t="shared" si="370"/>
        <v>1</v>
      </c>
      <c r="AO502">
        <f t="shared" si="371"/>
        <v>17.261473447084875</v>
      </c>
      <c r="AP502">
        <f>SUM(AO503:$AO$532)</f>
        <v>529.18491704521261</v>
      </c>
      <c r="AQ502" t="b">
        <f t="shared" si="332"/>
        <v>1</v>
      </c>
      <c r="AR502" t="b">
        <f t="shared" si="372"/>
        <v>1</v>
      </c>
      <c r="AS502" t="b">
        <f t="shared" si="373"/>
        <v>1</v>
      </c>
      <c r="AT502" t="b">
        <f t="shared" ref="AT502:AT532" si="375">AND(C502&gt;=18,C502&lt;=120,OR(B502-B501=0,B502-B501=1))</f>
        <v>1</v>
      </c>
      <c r="AU502">
        <f t="shared" si="333"/>
        <v>14894.902087645465</v>
      </c>
      <c r="AV502" t="b">
        <f t="shared" si="334"/>
        <v>1</v>
      </c>
      <c r="AW502" t="b">
        <f t="shared" si="335"/>
        <v>1</v>
      </c>
      <c r="AX502" t="b">
        <f t="shared" si="374"/>
        <v>1</v>
      </c>
    </row>
    <row r="503" spans="1:50" x14ac:dyDescent="0.35">
      <c r="A503">
        <v>451</v>
      </c>
      <c r="B503">
        <f t="shared" si="336"/>
        <v>37</v>
      </c>
      <c r="C503">
        <f t="shared" si="337"/>
        <v>67</v>
      </c>
      <c r="D503">
        <f t="shared" si="338"/>
        <v>6.973563973466379E-3</v>
      </c>
      <c r="E503">
        <f t="shared" si="339"/>
        <v>5.8299606738987375E-4</v>
      </c>
      <c r="F503">
        <f t="shared" si="340"/>
        <v>0.04</v>
      </c>
      <c r="G503">
        <f t="shared" si="341"/>
        <v>3.3960531989175591E-3</v>
      </c>
      <c r="H503">
        <f t="shared" si="342"/>
        <v>0.02</v>
      </c>
      <c r="I503">
        <f t="shared" si="343"/>
        <v>3.0371461789272391</v>
      </c>
      <c r="J503">
        <f t="shared" si="344"/>
        <v>9.0154135567620136E-5</v>
      </c>
      <c r="K503">
        <f t="shared" si="345"/>
        <v>5.2485730646493394E-4</v>
      </c>
      <c r="L503">
        <f t="shared" si="346"/>
        <v>0</v>
      </c>
      <c r="M503">
        <f t="shared" si="347"/>
        <v>0.15402434311013172</v>
      </c>
      <c r="N503">
        <f t="shared" si="348"/>
        <v>116.62</v>
      </c>
      <c r="O503">
        <f t="shared" si="349"/>
        <v>2.3324000000000003</v>
      </c>
      <c r="P503">
        <f t="shared" si="350"/>
        <v>15.185730894636196</v>
      </c>
      <c r="Q503">
        <f t="shared" si="351"/>
        <v>759.28654473180984</v>
      </c>
      <c r="R503">
        <f t="shared" si="352"/>
        <v>18.034041527873399</v>
      </c>
      <c r="S503">
        <f t="shared" si="353"/>
        <v>0.36068083055746797</v>
      </c>
      <c r="T503">
        <f t="shared" si="354"/>
        <v>2.3483116239494013</v>
      </c>
      <c r="U503">
        <f t="shared" si="355"/>
        <v>90.154135567620131</v>
      </c>
      <c r="V503">
        <f t="shared" si="356"/>
        <v>6.8452822088421461E-2</v>
      </c>
      <c r="W503">
        <f t="shared" si="357"/>
        <v>-74.897539316342019</v>
      </c>
      <c r="X503">
        <f t="shared" si="358"/>
        <v>74.839681332342053</v>
      </c>
      <c r="Y503">
        <f t="shared" si="359"/>
        <v>0.99673694261856227</v>
      </c>
      <c r="Z503">
        <f t="shared" si="360"/>
        <v>0.22899728394261051</v>
      </c>
      <c r="AA503">
        <f t="shared" si="361"/>
        <v>-17.138083756236824</v>
      </c>
      <c r="AB503">
        <f t="shared" si="362"/>
        <v>4.143266243891647</v>
      </c>
      <c r="AC503">
        <f t="shared" si="363"/>
        <v>8.2865324877832935E-2</v>
      </c>
      <c r="AD503">
        <f t="shared" si="364"/>
        <v>0.53775698373527381</v>
      </c>
      <c r="AE503">
        <f t="shared" si="365"/>
        <v>20.645052181178908</v>
      </c>
      <c r="AF503">
        <f t="shared" si="366"/>
        <v>1.5675510336455249E-2</v>
      </c>
      <c r="AG503">
        <f t="shared" si="329"/>
        <v>2236.0388930084459</v>
      </c>
      <c r="AH503">
        <f t="shared" si="330"/>
        <v>14517.438268895037</v>
      </c>
      <c r="AI503">
        <f t="shared" si="331"/>
        <v>2236.0388930084459</v>
      </c>
      <c r="AK503" t="b">
        <f t="shared" si="367"/>
        <v>1</v>
      </c>
      <c r="AL503" t="b">
        <f t="shared" si="368"/>
        <v>1</v>
      </c>
      <c r="AM503">
        <f t="shared" si="369"/>
        <v>2236.0388930084455</v>
      </c>
      <c r="AN503" t="b">
        <f t="shared" si="370"/>
        <v>1</v>
      </c>
      <c r="AO503">
        <f t="shared" si="371"/>
        <v>17.138083756236824</v>
      </c>
      <c r="AP503">
        <f>SUM(AO504:$AO$532)</f>
        <v>512.04683328897579</v>
      </c>
      <c r="AQ503" t="b">
        <f t="shared" si="332"/>
        <v>1</v>
      </c>
      <c r="AR503" t="b">
        <f t="shared" si="372"/>
        <v>1</v>
      </c>
      <c r="AS503" t="b">
        <f t="shared" si="373"/>
        <v>1</v>
      </c>
      <c r="AT503" t="b">
        <f t="shared" si="375"/>
        <v>1</v>
      </c>
      <c r="AU503">
        <f t="shared" si="333"/>
        <v>14517.438268895039</v>
      </c>
      <c r="AV503" t="b">
        <f t="shared" si="334"/>
        <v>1</v>
      </c>
      <c r="AW503" t="b">
        <f t="shared" si="335"/>
        <v>1</v>
      </c>
      <c r="AX503" t="b">
        <f t="shared" si="374"/>
        <v>1</v>
      </c>
    </row>
    <row r="504" spans="1:50" x14ac:dyDescent="0.35">
      <c r="A504">
        <v>452</v>
      </c>
      <c r="B504">
        <f t="shared" si="336"/>
        <v>37</v>
      </c>
      <c r="C504">
        <f t="shared" si="337"/>
        <v>67</v>
      </c>
      <c r="D504">
        <f t="shared" si="338"/>
        <v>6.973563973466379E-3</v>
      </c>
      <c r="E504">
        <f t="shared" si="339"/>
        <v>5.8299606738987375E-4</v>
      </c>
      <c r="F504">
        <f t="shared" si="340"/>
        <v>0.04</v>
      </c>
      <c r="G504">
        <f t="shared" si="341"/>
        <v>3.3960531989175591E-3</v>
      </c>
      <c r="H504">
        <f t="shared" si="342"/>
        <v>0.02</v>
      </c>
      <c r="I504">
        <f t="shared" si="343"/>
        <v>3.0446366007423951</v>
      </c>
      <c r="J504">
        <f t="shared" si="344"/>
        <v>8.9795586315515388E-5</v>
      </c>
      <c r="K504">
        <f t="shared" si="345"/>
        <v>5.2276991254218295E-4</v>
      </c>
      <c r="L504">
        <f t="shared" si="346"/>
        <v>0</v>
      </c>
      <c r="M504">
        <f t="shared" si="347"/>
        <v>0.153411777611274</v>
      </c>
      <c r="N504">
        <f t="shared" si="348"/>
        <v>116.62</v>
      </c>
      <c r="O504">
        <f t="shared" si="349"/>
        <v>2.3324000000000003</v>
      </c>
      <c r="P504">
        <f t="shared" si="350"/>
        <v>15.223183003711975</v>
      </c>
      <c r="Q504">
        <f t="shared" si="351"/>
        <v>761.15915018559872</v>
      </c>
      <c r="R504">
        <f t="shared" si="352"/>
        <v>17.962318893503561</v>
      </c>
      <c r="S504">
        <f t="shared" si="353"/>
        <v>0.35924637787007124</v>
      </c>
      <c r="T504">
        <f t="shared" si="354"/>
        <v>2.3447407621920586</v>
      </c>
      <c r="U504">
        <f t="shared" si="355"/>
        <v>89.795586315515393</v>
      </c>
      <c r="V504">
        <f t="shared" si="356"/>
        <v>6.8348732170335269E-2</v>
      </c>
      <c r="W504">
        <f t="shared" si="357"/>
        <v>-74.605603294244304</v>
      </c>
      <c r="X504">
        <f t="shared" si="358"/>
        <v>74.54797541546094</v>
      </c>
      <c r="Y504">
        <f t="shared" si="359"/>
        <v>0.99673694261856227</v>
      </c>
      <c r="Z504">
        <f t="shared" si="360"/>
        <v>0.22825005266491241</v>
      </c>
      <c r="AA504">
        <f t="shared" si="361"/>
        <v>-17.015579314641556</v>
      </c>
      <c r="AB504">
        <f t="shared" si="362"/>
        <v>4.1133222399233524</v>
      </c>
      <c r="AC504">
        <f t="shared" si="363"/>
        <v>8.226644479846705E-2</v>
      </c>
      <c r="AD504">
        <f t="shared" si="364"/>
        <v>0.53518720245590423</v>
      </c>
      <c r="AE504">
        <f t="shared" si="365"/>
        <v>20.495847305593077</v>
      </c>
      <c r="AF504">
        <f t="shared" si="366"/>
        <v>1.5600601717459018E-2</v>
      </c>
      <c r="AG504">
        <f t="shared" si="329"/>
        <v>2168.8111270715708</v>
      </c>
      <c r="AH504">
        <f t="shared" si="330"/>
        <v>14137.187905918561</v>
      </c>
      <c r="AI504">
        <f t="shared" si="331"/>
        <v>2168.8111270715708</v>
      </c>
      <c r="AK504" t="b">
        <f t="shared" si="367"/>
        <v>1</v>
      </c>
      <c r="AL504" t="b">
        <f t="shared" si="368"/>
        <v>1</v>
      </c>
      <c r="AM504">
        <f t="shared" si="369"/>
        <v>2168.8111270715708</v>
      </c>
      <c r="AN504" t="b">
        <f t="shared" si="370"/>
        <v>1</v>
      </c>
      <c r="AO504">
        <f t="shared" si="371"/>
        <v>17.015579314641556</v>
      </c>
      <c r="AP504">
        <f>SUM(AO505:$AO$532)</f>
        <v>495.03125397433428</v>
      </c>
      <c r="AQ504" t="b">
        <f t="shared" si="332"/>
        <v>1</v>
      </c>
      <c r="AR504" t="b">
        <f t="shared" si="372"/>
        <v>1</v>
      </c>
      <c r="AS504" t="b">
        <f t="shared" si="373"/>
        <v>1</v>
      </c>
      <c r="AT504" t="b">
        <f t="shared" si="375"/>
        <v>1</v>
      </c>
      <c r="AU504">
        <f t="shared" si="333"/>
        <v>14137.187905918561</v>
      </c>
      <c r="AV504" t="b">
        <f t="shared" si="334"/>
        <v>1</v>
      </c>
      <c r="AW504" t="b">
        <f t="shared" si="335"/>
        <v>1</v>
      </c>
      <c r="AX504" t="b">
        <f t="shared" si="374"/>
        <v>1</v>
      </c>
    </row>
    <row r="505" spans="1:50" x14ac:dyDescent="0.35">
      <c r="A505">
        <v>453</v>
      </c>
      <c r="B505">
        <f t="shared" si="336"/>
        <v>37</v>
      </c>
      <c r="C505">
        <f t="shared" si="337"/>
        <v>67</v>
      </c>
      <c r="D505">
        <f t="shared" si="338"/>
        <v>6.973563973466379E-3</v>
      </c>
      <c r="E505">
        <f t="shared" si="339"/>
        <v>5.8299606738987375E-4</v>
      </c>
      <c r="F505">
        <f t="shared" si="340"/>
        <v>0.04</v>
      </c>
      <c r="G505">
        <f t="shared" si="341"/>
        <v>3.3960531989175591E-3</v>
      </c>
      <c r="H505">
        <f t="shared" si="342"/>
        <v>0.02</v>
      </c>
      <c r="I505">
        <f t="shared" si="343"/>
        <v>3.0521454959584551</v>
      </c>
      <c r="J505">
        <f t="shared" si="344"/>
        <v>8.9438463038662622E-5</v>
      </c>
      <c r="K505">
        <f t="shared" si="345"/>
        <v>5.2069082032988755E-4</v>
      </c>
      <c r="L505">
        <f t="shared" si="346"/>
        <v>0</v>
      </c>
      <c r="M505">
        <f t="shared" si="347"/>
        <v>0.15280164832790546</v>
      </c>
      <c r="N505">
        <f t="shared" si="348"/>
        <v>116.62</v>
      </c>
      <c r="O505">
        <f t="shared" si="349"/>
        <v>2.3324000000000003</v>
      </c>
      <c r="P505">
        <f t="shared" si="350"/>
        <v>15.260727479792276</v>
      </c>
      <c r="Q505">
        <f t="shared" si="351"/>
        <v>763.03637398961382</v>
      </c>
      <c r="R505">
        <f t="shared" si="352"/>
        <v>17.890881505026776</v>
      </c>
      <c r="S505">
        <f t="shared" si="353"/>
        <v>0.35781763010053552</v>
      </c>
      <c r="T505">
        <f t="shared" si="354"/>
        <v>2.3411753303161507</v>
      </c>
      <c r="U505">
        <f t="shared" si="355"/>
        <v>89.438463038662618</v>
      </c>
      <c r="V505">
        <f t="shared" si="356"/>
        <v>6.824480053222523E-2</v>
      </c>
      <c r="W505">
        <f t="shared" si="357"/>
        <v>-74.314819294584751</v>
      </c>
      <c r="X505">
        <f t="shared" si="358"/>
        <v>74.257420605873563</v>
      </c>
      <c r="Y505">
        <f t="shared" si="359"/>
        <v>0.99673694261856227</v>
      </c>
      <c r="Z505">
        <f t="shared" si="360"/>
        <v>0.22750525964575061</v>
      </c>
      <c r="AA505">
        <f t="shared" si="361"/>
        <v>-16.893953755562979</v>
      </c>
      <c r="AB505">
        <f t="shared" si="362"/>
        <v>4.0835946457440695</v>
      </c>
      <c r="AC505">
        <f t="shared" si="363"/>
        <v>8.1671892914881375E-2</v>
      </c>
      <c r="AD505">
        <f t="shared" si="364"/>
        <v>0.53262970139980181</v>
      </c>
      <c r="AE505">
        <f t="shared" si="365"/>
        <v>20.347720755927806</v>
      </c>
      <c r="AF505">
        <f t="shared" si="366"/>
        <v>1.5526051064556361E-2</v>
      </c>
      <c r="AG505">
        <f t="shared" si="329"/>
        <v>2101.6538297324673</v>
      </c>
      <c r="AH505">
        <f t="shared" si="330"/>
        <v>13754.130617900226</v>
      </c>
      <c r="AI505">
        <f t="shared" si="331"/>
        <v>2101.6538297324673</v>
      </c>
      <c r="AK505" t="b">
        <f t="shared" si="367"/>
        <v>1</v>
      </c>
      <c r="AL505" t="b">
        <f t="shared" si="368"/>
        <v>1</v>
      </c>
      <c r="AM505">
        <f t="shared" si="369"/>
        <v>2101.6538297324669</v>
      </c>
      <c r="AN505" t="b">
        <f t="shared" si="370"/>
        <v>1</v>
      </c>
      <c r="AO505">
        <f t="shared" si="371"/>
        <v>16.893953755562979</v>
      </c>
      <c r="AP505">
        <f>SUM(AO506:$AO$532)</f>
        <v>478.13730021877132</v>
      </c>
      <c r="AQ505" t="b">
        <f t="shared" si="332"/>
        <v>1</v>
      </c>
      <c r="AR505" t="b">
        <f t="shared" si="372"/>
        <v>1</v>
      </c>
      <c r="AS505" t="b">
        <f t="shared" si="373"/>
        <v>1</v>
      </c>
      <c r="AT505" t="b">
        <f t="shared" si="375"/>
        <v>1</v>
      </c>
      <c r="AU505">
        <f t="shared" si="333"/>
        <v>13754.130617900228</v>
      </c>
      <c r="AV505" t="b">
        <f t="shared" si="334"/>
        <v>1</v>
      </c>
      <c r="AW505" t="b">
        <f t="shared" si="335"/>
        <v>1</v>
      </c>
      <c r="AX505" t="b">
        <f t="shared" si="374"/>
        <v>1</v>
      </c>
    </row>
    <row r="506" spans="1:50" x14ac:dyDescent="0.35">
      <c r="A506">
        <v>454</v>
      </c>
      <c r="B506">
        <f t="shared" si="336"/>
        <v>37</v>
      </c>
      <c r="C506">
        <f t="shared" si="337"/>
        <v>67</v>
      </c>
      <c r="D506">
        <f t="shared" si="338"/>
        <v>6.973563973466379E-3</v>
      </c>
      <c r="E506">
        <f t="shared" si="339"/>
        <v>5.8299606738987375E-4</v>
      </c>
      <c r="F506">
        <f t="shared" si="340"/>
        <v>0.04</v>
      </c>
      <c r="G506">
        <f t="shared" si="341"/>
        <v>3.3960531989175591E-3</v>
      </c>
      <c r="H506">
        <f t="shared" si="342"/>
        <v>0.02</v>
      </c>
      <c r="I506">
        <f t="shared" si="343"/>
        <v>3.0596729101358102</v>
      </c>
      <c r="J506">
        <f t="shared" si="344"/>
        <v>8.9082760065859371E-5</v>
      </c>
      <c r="K506">
        <f t="shared" si="345"/>
        <v>5.1861999681156916E-4</v>
      </c>
      <c r="L506">
        <f t="shared" si="346"/>
        <v>0</v>
      </c>
      <c r="M506">
        <f t="shared" si="347"/>
        <v>0.15219394557102803</v>
      </c>
      <c r="N506">
        <f t="shared" si="348"/>
        <v>116.62</v>
      </c>
      <c r="O506">
        <f t="shared" si="349"/>
        <v>2.3324000000000003</v>
      </c>
      <c r="P506">
        <f t="shared" si="350"/>
        <v>15.29836455067905</v>
      </c>
      <c r="Q506">
        <f t="shared" si="351"/>
        <v>764.91822753395252</v>
      </c>
      <c r="R506">
        <f t="shared" si="352"/>
        <v>17.819728228000336</v>
      </c>
      <c r="S506">
        <f t="shared" si="353"/>
        <v>0.35639456456000673</v>
      </c>
      <c r="T506">
        <f t="shared" si="354"/>
        <v>2.3376153200649559</v>
      </c>
      <c r="U506">
        <f t="shared" si="355"/>
        <v>89.082760065859375</v>
      </c>
      <c r="V506">
        <f t="shared" si="356"/>
        <v>6.8141026933409524E-2</v>
      </c>
      <c r="W506">
        <f t="shared" si="357"/>
        <v>-74.025182749417411</v>
      </c>
      <c r="X506">
        <f t="shared" si="358"/>
        <v>73.968012339273585</v>
      </c>
      <c r="Y506">
        <f t="shared" si="359"/>
        <v>0.99673694261856227</v>
      </c>
      <c r="Z506">
        <f t="shared" si="360"/>
        <v>0.22676289692894763</v>
      </c>
      <c r="AA506">
        <f t="shared" si="361"/>
        <v>-16.773200758129825</v>
      </c>
      <c r="AB506">
        <f t="shared" si="362"/>
        <v>4.0540818973279276</v>
      </c>
      <c r="AC506">
        <f t="shared" si="363"/>
        <v>8.1081637946558566E-2</v>
      </c>
      <c r="AD506">
        <f t="shared" si="364"/>
        <v>0.53008442188341853</v>
      </c>
      <c r="AE506">
        <f t="shared" si="365"/>
        <v>20.20066473896064</v>
      </c>
      <c r="AF506">
        <f t="shared" si="366"/>
        <v>1.5451856667133388E-2</v>
      </c>
      <c r="AG506">
        <f t="shared" si="329"/>
        <v>2034.5660851439998</v>
      </c>
      <c r="AH506">
        <f t="shared" si="330"/>
        <v>13368.245875421369</v>
      </c>
      <c r="AI506">
        <f t="shared" si="331"/>
        <v>2034.5660851439998</v>
      </c>
      <c r="AK506" t="b">
        <f t="shared" si="367"/>
        <v>1</v>
      </c>
      <c r="AL506" t="b">
        <f t="shared" si="368"/>
        <v>1</v>
      </c>
      <c r="AM506">
        <f t="shared" si="369"/>
        <v>2034.5660851439993</v>
      </c>
      <c r="AN506" t="b">
        <f t="shared" si="370"/>
        <v>1</v>
      </c>
      <c r="AO506">
        <f t="shared" si="371"/>
        <v>16.773200758129825</v>
      </c>
      <c r="AP506">
        <f>SUM(AO507:$AO$532)</f>
        <v>461.36409946064146</v>
      </c>
      <c r="AQ506" t="b">
        <f t="shared" si="332"/>
        <v>1</v>
      </c>
      <c r="AR506" t="b">
        <f t="shared" si="372"/>
        <v>1</v>
      </c>
      <c r="AS506" t="b">
        <f t="shared" si="373"/>
        <v>1</v>
      </c>
      <c r="AT506" t="b">
        <f t="shared" si="375"/>
        <v>1</v>
      </c>
      <c r="AU506">
        <f t="shared" si="333"/>
        <v>13368.245875421371</v>
      </c>
      <c r="AV506" t="b">
        <f t="shared" si="334"/>
        <v>1</v>
      </c>
      <c r="AW506" t="b">
        <f t="shared" si="335"/>
        <v>1</v>
      </c>
      <c r="AX506" t="b">
        <f t="shared" si="374"/>
        <v>1</v>
      </c>
    </row>
    <row r="507" spans="1:50" x14ac:dyDescent="0.35">
      <c r="A507">
        <v>455</v>
      </c>
      <c r="B507">
        <f t="shared" si="336"/>
        <v>37</v>
      </c>
      <c r="C507">
        <f t="shared" si="337"/>
        <v>67</v>
      </c>
      <c r="D507">
        <f t="shared" si="338"/>
        <v>6.973563973466379E-3</v>
      </c>
      <c r="E507">
        <f t="shared" si="339"/>
        <v>5.8299606738987375E-4</v>
      </c>
      <c r="F507">
        <f t="shared" si="340"/>
        <v>0.04</v>
      </c>
      <c r="G507">
        <f t="shared" si="341"/>
        <v>3.3960531989175591E-3</v>
      </c>
      <c r="H507">
        <f t="shared" si="342"/>
        <v>0.02</v>
      </c>
      <c r="I507">
        <f t="shared" si="343"/>
        <v>3.0672188889472149</v>
      </c>
      <c r="J507">
        <f t="shared" si="344"/>
        <v>8.8728471748457838E-5</v>
      </c>
      <c r="K507">
        <f t="shared" si="345"/>
        <v>5.1655740910205817E-4</v>
      </c>
      <c r="L507">
        <f t="shared" si="346"/>
        <v>0</v>
      </c>
      <c r="M507">
        <f t="shared" si="347"/>
        <v>0.15158865969017751</v>
      </c>
      <c r="N507">
        <f t="shared" si="348"/>
        <v>116.62</v>
      </c>
      <c r="O507">
        <f t="shared" si="349"/>
        <v>2.3324000000000003</v>
      </c>
      <c r="P507">
        <f t="shared" si="350"/>
        <v>15.336094444736075</v>
      </c>
      <c r="Q507">
        <f t="shared" si="351"/>
        <v>766.80472223680374</v>
      </c>
      <c r="R507">
        <f t="shared" si="352"/>
        <v>17.748857932493291</v>
      </c>
      <c r="S507">
        <f t="shared" si="353"/>
        <v>0.35497715864986584</v>
      </c>
      <c r="T507">
        <f t="shared" si="354"/>
        <v>2.3340607231943076</v>
      </c>
      <c r="U507">
        <f t="shared" si="355"/>
        <v>88.728471748457835</v>
      </c>
      <c r="V507">
        <f t="shared" si="356"/>
        <v>6.8037411133572298E-2</v>
      </c>
      <c r="W507">
        <f t="shared" si="357"/>
        <v>-73.736689108942286</v>
      </c>
      <c r="X507">
        <f t="shared" si="358"/>
        <v>73.679746069486143</v>
      </c>
      <c r="Y507">
        <f t="shared" si="359"/>
        <v>0.99673694261856227</v>
      </c>
      <c r="Z507">
        <f t="shared" si="360"/>
        <v>0.22602295658428745</v>
      </c>
      <c r="AA507">
        <f t="shared" si="361"/>
        <v>-16.653314047004791</v>
      </c>
      <c r="AB507">
        <f t="shared" si="362"/>
        <v>4.0247824419525102</v>
      </c>
      <c r="AC507">
        <f t="shared" si="363"/>
        <v>8.0495648839050221E-2</v>
      </c>
      <c r="AD507">
        <f t="shared" si="364"/>
        <v>0.52755130550363749</v>
      </c>
      <c r="AE507">
        <f t="shared" si="365"/>
        <v>20.05467151779186</v>
      </c>
      <c r="AF507">
        <f t="shared" si="366"/>
        <v>1.5378016822750726E-2</v>
      </c>
      <c r="AG507">
        <f t="shared" si="329"/>
        <v>1967.5469790069624</v>
      </c>
      <c r="AH507">
        <f t="shared" si="330"/>
        <v>12979.512999378103</v>
      </c>
      <c r="AI507">
        <f t="shared" si="331"/>
        <v>1967.5469790069624</v>
      </c>
      <c r="AK507" t="b">
        <f t="shared" si="367"/>
        <v>1</v>
      </c>
      <c r="AL507" t="b">
        <f t="shared" si="368"/>
        <v>1</v>
      </c>
      <c r="AM507">
        <f t="shared" si="369"/>
        <v>1967.5469790069619</v>
      </c>
      <c r="AN507" t="b">
        <f t="shared" si="370"/>
        <v>1</v>
      </c>
      <c r="AO507">
        <f t="shared" si="371"/>
        <v>16.653314047004791</v>
      </c>
      <c r="AP507">
        <f>SUM(AO508:$AO$532)</f>
        <v>444.7107854136367</v>
      </c>
      <c r="AQ507" t="b">
        <f t="shared" si="332"/>
        <v>1</v>
      </c>
      <c r="AR507" t="b">
        <f t="shared" si="372"/>
        <v>1</v>
      </c>
      <c r="AS507" t="b">
        <f t="shared" si="373"/>
        <v>1</v>
      </c>
      <c r="AT507" t="b">
        <f t="shared" si="375"/>
        <v>1</v>
      </c>
      <c r="AU507">
        <f t="shared" si="333"/>
        <v>12979.512999378103</v>
      </c>
      <c r="AV507" t="b">
        <f t="shared" si="334"/>
        <v>1</v>
      </c>
      <c r="AW507" t="b">
        <f t="shared" si="335"/>
        <v>1</v>
      </c>
      <c r="AX507" t="b">
        <f t="shared" si="374"/>
        <v>1</v>
      </c>
    </row>
    <row r="508" spans="1:50" x14ac:dyDescent="0.35">
      <c r="A508">
        <v>456</v>
      </c>
      <c r="B508">
        <f t="shared" si="336"/>
        <v>37</v>
      </c>
      <c r="C508">
        <f t="shared" si="337"/>
        <v>67</v>
      </c>
      <c r="D508">
        <f t="shared" si="338"/>
        <v>6.973563973466379E-3</v>
      </c>
      <c r="E508">
        <f t="shared" si="339"/>
        <v>5.8299606738987375E-4</v>
      </c>
      <c r="F508">
        <f t="shared" si="340"/>
        <v>0.04</v>
      </c>
      <c r="G508">
        <f t="shared" si="341"/>
        <v>3.3960531989175591E-3</v>
      </c>
      <c r="H508">
        <f t="shared" si="342"/>
        <v>0.02</v>
      </c>
      <c r="I508">
        <f t="shared" si="343"/>
        <v>3.0747834781780639</v>
      </c>
      <c r="J508">
        <f t="shared" si="344"/>
        <v>8.8375592460275372E-5</v>
      </c>
      <c r="K508">
        <f t="shared" si="345"/>
        <v>5.145030244469716E-4</v>
      </c>
      <c r="L508">
        <f t="shared" si="346"/>
        <v>0</v>
      </c>
      <c r="M508">
        <f t="shared" si="347"/>
        <v>0.15098578107327026</v>
      </c>
      <c r="N508">
        <f t="shared" si="348"/>
        <v>116.62</v>
      </c>
      <c r="O508">
        <f t="shared" si="349"/>
        <v>2.3324000000000003</v>
      </c>
      <c r="P508">
        <f t="shared" si="350"/>
        <v>15.37391739089032</v>
      </c>
      <c r="Q508">
        <f t="shared" si="351"/>
        <v>768.69586954451597</v>
      </c>
      <c r="R508">
        <f t="shared" si="352"/>
        <v>17.678269493068502</v>
      </c>
      <c r="S508">
        <f t="shared" si="353"/>
        <v>0.35356538986137004</v>
      </c>
      <c r="T508">
        <f t="shared" si="354"/>
        <v>2.3305115314725744</v>
      </c>
      <c r="U508">
        <f t="shared" si="355"/>
        <v>88.375592460275371</v>
      </c>
      <c r="V508">
        <f t="shared" si="356"/>
        <v>6.7933952892763147E-2</v>
      </c>
      <c r="W508">
        <f t="shared" si="357"/>
        <v>-73.449333841433571</v>
      </c>
      <c r="X508">
        <f t="shared" si="358"/>
        <v>73.39261726839608</v>
      </c>
      <c r="Y508">
        <f t="shared" si="359"/>
        <v>0.99673694261856227</v>
      </c>
      <c r="Z508">
        <f t="shared" si="360"/>
        <v>0.22528543070743071</v>
      </c>
      <c r="AA508">
        <f t="shared" si="361"/>
        <v>-16.534287392056228</v>
      </c>
      <c r="AB508">
        <f t="shared" si="362"/>
        <v>3.9956947381171553</v>
      </c>
      <c r="AC508">
        <f t="shared" si="363"/>
        <v>7.9913894762343105E-2</v>
      </c>
      <c r="AD508">
        <f t="shared" si="364"/>
        <v>0.52503029413643287</v>
      </c>
      <c r="AE508">
        <f t="shared" si="365"/>
        <v>19.909733411437504</v>
      </c>
      <c r="AF508">
        <f t="shared" si="366"/>
        <v>1.5304529837104454E-2</v>
      </c>
      <c r="AG508">
        <f t="shared" si="329"/>
        <v>1900.5955985570865</v>
      </c>
      <c r="AH508">
        <f t="shared" si="330"/>
        <v>12587.911159891057</v>
      </c>
      <c r="AI508">
        <f t="shared" si="331"/>
        <v>1900.5955985570865</v>
      </c>
      <c r="AK508" t="b">
        <f t="shared" si="367"/>
        <v>1</v>
      </c>
      <c r="AL508" t="b">
        <f t="shared" si="368"/>
        <v>1</v>
      </c>
      <c r="AM508">
        <f t="shared" si="369"/>
        <v>1900.5955985570865</v>
      </c>
      <c r="AN508" t="b">
        <f t="shared" si="370"/>
        <v>1</v>
      </c>
      <c r="AO508">
        <f t="shared" si="371"/>
        <v>16.534287392056228</v>
      </c>
      <c r="AP508">
        <f>SUM(AO509:$AO$532)</f>
        <v>428.17649802158041</v>
      </c>
      <c r="AQ508" t="b">
        <f t="shared" si="332"/>
        <v>1</v>
      </c>
      <c r="AR508" t="b">
        <f t="shared" si="372"/>
        <v>1</v>
      </c>
      <c r="AS508" t="b">
        <f t="shared" si="373"/>
        <v>1</v>
      </c>
      <c r="AT508" t="b">
        <f t="shared" si="375"/>
        <v>1</v>
      </c>
      <c r="AU508">
        <f t="shared" si="333"/>
        <v>12587.911159891059</v>
      </c>
      <c r="AV508" t="b">
        <f t="shared" si="334"/>
        <v>1</v>
      </c>
      <c r="AW508" t="b">
        <f t="shared" si="335"/>
        <v>1</v>
      </c>
      <c r="AX508" t="b">
        <f t="shared" si="374"/>
        <v>1</v>
      </c>
    </row>
    <row r="509" spans="1:50" x14ac:dyDescent="0.35">
      <c r="A509">
        <v>457</v>
      </c>
      <c r="B509">
        <f t="shared" si="336"/>
        <v>38</v>
      </c>
      <c r="C509">
        <f t="shared" si="337"/>
        <v>68</v>
      </c>
      <c r="D509">
        <f t="shared" si="338"/>
        <v>7.6533549858474048E-3</v>
      </c>
      <c r="E509">
        <f t="shared" si="339"/>
        <v>6.4002777803107147E-4</v>
      </c>
      <c r="F509">
        <f t="shared" si="340"/>
        <v>0.04</v>
      </c>
      <c r="G509">
        <f t="shared" si="341"/>
        <v>3.3960531989175591E-3</v>
      </c>
      <c r="H509">
        <f t="shared" si="342"/>
        <v>0.02</v>
      </c>
      <c r="I509">
        <f t="shared" si="343"/>
        <v>3.0823667237266736</v>
      </c>
      <c r="J509">
        <f t="shared" si="344"/>
        <v>9.6635093974610969E-5</v>
      </c>
      <c r="K509">
        <f t="shared" si="345"/>
        <v>5.1242756688492548E-4</v>
      </c>
      <c r="L509">
        <f t="shared" si="346"/>
        <v>0</v>
      </c>
      <c r="M509">
        <f t="shared" si="347"/>
        <v>0.15037671841241071</v>
      </c>
      <c r="N509">
        <f t="shared" si="348"/>
        <v>116.62</v>
      </c>
      <c r="O509">
        <f t="shared" si="349"/>
        <v>2.3324000000000003</v>
      </c>
      <c r="P509">
        <f t="shared" si="350"/>
        <v>15.411833618633368</v>
      </c>
      <c r="Q509">
        <f t="shared" si="351"/>
        <v>770.59168093166841</v>
      </c>
      <c r="R509">
        <f t="shared" si="352"/>
        <v>17.607961788764779</v>
      </c>
      <c r="S509">
        <f t="shared" si="353"/>
        <v>0.35215923577529556</v>
      </c>
      <c r="T509">
        <f t="shared" si="354"/>
        <v>2.3269677366806443</v>
      </c>
      <c r="U509">
        <f t="shared" si="355"/>
        <v>96.635093974610967</v>
      </c>
      <c r="V509">
        <f t="shared" si="356"/>
        <v>7.4466199502885203E-2</v>
      </c>
      <c r="W509">
        <f t="shared" si="357"/>
        <v>-81.780725357805011</v>
      </c>
      <c r="X509">
        <f t="shared" si="358"/>
        <v>81.724234350513512</v>
      </c>
      <c r="Y509">
        <f t="shared" si="359"/>
        <v>0.99673694261856227</v>
      </c>
      <c r="Z509">
        <f t="shared" si="360"/>
        <v>0.22455031141983042</v>
      </c>
      <c r="AA509">
        <f t="shared" si="361"/>
        <v>-18.35120227395501</v>
      </c>
      <c r="AB509">
        <f t="shared" si="362"/>
        <v>3.9668172554618555</v>
      </c>
      <c r="AC509">
        <f t="shared" si="363"/>
        <v>7.9336345109237108E-2</v>
      </c>
      <c r="AD509">
        <f t="shared" si="364"/>
        <v>0.52252132993553668</v>
      </c>
      <c r="AE509">
        <f t="shared" si="365"/>
        <v>21.699440446083472</v>
      </c>
      <c r="AF509">
        <f t="shared" si="366"/>
        <v>1.6721408288624093E-2</v>
      </c>
      <c r="AG509">
        <f t="shared" si="329"/>
        <v>1825.0934196274416</v>
      </c>
      <c r="AH509">
        <f t="shared" si="330"/>
        <v>12136.808402894469</v>
      </c>
      <c r="AI509">
        <f t="shared" si="331"/>
        <v>1825.0934196274416</v>
      </c>
      <c r="AK509" t="b">
        <f t="shared" si="367"/>
        <v>1</v>
      </c>
      <c r="AL509" t="b">
        <f t="shared" si="368"/>
        <v>1</v>
      </c>
      <c r="AM509">
        <f t="shared" si="369"/>
        <v>1825.0934196274411</v>
      </c>
      <c r="AN509" t="b">
        <f t="shared" si="370"/>
        <v>1</v>
      </c>
      <c r="AO509">
        <f t="shared" si="371"/>
        <v>18.35120227395501</v>
      </c>
      <c r="AP509">
        <f>SUM(AO510:$AO$532)</f>
        <v>409.82529574762543</v>
      </c>
      <c r="AQ509" t="b">
        <f t="shared" si="332"/>
        <v>1</v>
      </c>
      <c r="AR509" t="b">
        <f t="shared" si="372"/>
        <v>1</v>
      </c>
      <c r="AS509" t="b">
        <f t="shared" si="373"/>
        <v>1</v>
      </c>
      <c r="AT509" t="b">
        <f t="shared" si="375"/>
        <v>1</v>
      </c>
      <c r="AU509">
        <f t="shared" si="333"/>
        <v>12136.80840289447</v>
      </c>
      <c r="AV509" t="b">
        <f t="shared" si="334"/>
        <v>1</v>
      </c>
      <c r="AW509" t="b">
        <f t="shared" si="335"/>
        <v>1</v>
      </c>
      <c r="AX509" t="b">
        <f t="shared" si="374"/>
        <v>1</v>
      </c>
    </row>
    <row r="510" spans="1:50" x14ac:dyDescent="0.35">
      <c r="A510">
        <v>458</v>
      </c>
      <c r="B510">
        <f t="shared" si="336"/>
        <v>38</v>
      </c>
      <c r="C510">
        <f t="shared" si="337"/>
        <v>68</v>
      </c>
      <c r="D510">
        <f t="shared" si="338"/>
        <v>7.6533549858474048E-3</v>
      </c>
      <c r="E510">
        <f t="shared" si="339"/>
        <v>6.4002777803107147E-4</v>
      </c>
      <c r="F510">
        <f t="shared" si="340"/>
        <v>0.04</v>
      </c>
      <c r="G510">
        <f t="shared" si="341"/>
        <v>3.3960531989175591E-3</v>
      </c>
      <c r="H510">
        <f t="shared" si="342"/>
        <v>0.02</v>
      </c>
      <c r="I510">
        <f t="shared" si="343"/>
        <v>3.0899686716045545</v>
      </c>
      <c r="J510">
        <f t="shared" si="344"/>
        <v>9.624527695309934E-5</v>
      </c>
      <c r="K510">
        <f t="shared" si="345"/>
        <v>5.1036048152651513E-4</v>
      </c>
      <c r="L510">
        <f t="shared" si="346"/>
        <v>0</v>
      </c>
      <c r="M510">
        <f t="shared" si="347"/>
        <v>0.14977011265393109</v>
      </c>
      <c r="N510">
        <f t="shared" si="348"/>
        <v>116.62</v>
      </c>
      <c r="O510">
        <f t="shared" si="349"/>
        <v>2.3324000000000003</v>
      </c>
      <c r="P510">
        <f t="shared" si="350"/>
        <v>15.449843358022772</v>
      </c>
      <c r="Q510">
        <f t="shared" si="351"/>
        <v>772.4921679011386</v>
      </c>
      <c r="R510">
        <f t="shared" si="352"/>
        <v>17.536932901255337</v>
      </c>
      <c r="S510">
        <f t="shared" si="353"/>
        <v>0.35073865802510673</v>
      </c>
      <c r="T510">
        <f t="shared" si="354"/>
        <v>2.3232967441652441</v>
      </c>
      <c r="U510">
        <f t="shared" si="355"/>
        <v>96.245276953099335</v>
      </c>
      <c r="V510">
        <f t="shared" si="356"/>
        <v>7.4348722643745202E-2</v>
      </c>
      <c r="W510">
        <f t="shared" si="357"/>
        <v>-81.456728176678098</v>
      </c>
      <c r="X510">
        <f t="shared" si="358"/>
        <v>81.40046504887944</v>
      </c>
      <c r="Y510">
        <f t="shared" si="359"/>
        <v>0.99673694261856227</v>
      </c>
      <c r="Z510">
        <f t="shared" si="360"/>
        <v>0.2238175908686478</v>
      </c>
      <c r="AA510">
        <f t="shared" si="361"/>
        <v>-18.218855982827762</v>
      </c>
      <c r="AB510">
        <f t="shared" si="362"/>
        <v>3.9379237443255564</v>
      </c>
      <c r="AC510">
        <f t="shared" si="363"/>
        <v>7.8758474886511123E-2</v>
      </c>
      <c r="AD510">
        <f t="shared" si="364"/>
        <v>0.51999468015203809</v>
      </c>
      <c r="AE510">
        <f t="shared" si="365"/>
        <v>21.541386020128485</v>
      </c>
      <c r="AF510">
        <f t="shared" si="366"/>
        <v>1.6640551986284335E-2</v>
      </c>
      <c r="AG510">
        <f t="shared" si="329"/>
        <v>1749.667835512626</v>
      </c>
      <c r="AH510">
        <f t="shared" si="330"/>
        <v>11682.356409489565</v>
      </c>
      <c r="AI510">
        <f t="shared" si="331"/>
        <v>1749.667835512626</v>
      </c>
      <c r="AK510" t="b">
        <f t="shared" si="367"/>
        <v>1</v>
      </c>
      <c r="AL510" t="b">
        <f t="shared" si="368"/>
        <v>1</v>
      </c>
      <c r="AM510">
        <f t="shared" si="369"/>
        <v>1749.667835512626</v>
      </c>
      <c r="AN510" t="b">
        <f t="shared" si="370"/>
        <v>1</v>
      </c>
      <c r="AO510">
        <f t="shared" si="371"/>
        <v>18.218855982827762</v>
      </c>
      <c r="AP510">
        <f>SUM(AO511:$AO$532)</f>
        <v>391.60643976479764</v>
      </c>
      <c r="AQ510" t="b">
        <f t="shared" si="332"/>
        <v>1</v>
      </c>
      <c r="AR510" t="b">
        <f t="shared" si="372"/>
        <v>1</v>
      </c>
      <c r="AS510" t="b">
        <f t="shared" si="373"/>
        <v>1</v>
      </c>
      <c r="AT510" t="b">
        <f t="shared" si="375"/>
        <v>1</v>
      </c>
      <c r="AU510">
        <f t="shared" si="333"/>
        <v>11682.356409489563</v>
      </c>
      <c r="AV510" t="b">
        <f t="shared" si="334"/>
        <v>1</v>
      </c>
      <c r="AW510" t="b">
        <f t="shared" si="335"/>
        <v>1</v>
      </c>
      <c r="AX510" t="b">
        <f t="shared" si="374"/>
        <v>1</v>
      </c>
    </row>
    <row r="511" spans="1:50" x14ac:dyDescent="0.35">
      <c r="A511">
        <v>459</v>
      </c>
      <c r="B511">
        <f t="shared" si="336"/>
        <v>38</v>
      </c>
      <c r="C511">
        <f t="shared" si="337"/>
        <v>68</v>
      </c>
      <c r="D511">
        <f t="shared" si="338"/>
        <v>7.6533549858474048E-3</v>
      </c>
      <c r="E511">
        <f t="shared" si="339"/>
        <v>6.4002777803107147E-4</v>
      </c>
      <c r="F511">
        <f t="shared" si="340"/>
        <v>0.04</v>
      </c>
      <c r="G511">
        <f t="shared" si="341"/>
        <v>3.3960531989175591E-3</v>
      </c>
      <c r="H511">
        <f t="shared" si="342"/>
        <v>0.02</v>
      </c>
      <c r="I511">
        <f t="shared" si="343"/>
        <v>3.0975893679366981</v>
      </c>
      <c r="J511">
        <f t="shared" si="344"/>
        <v>9.5857032417358769E-5</v>
      </c>
      <c r="K511">
        <f t="shared" si="345"/>
        <v>5.0830173459904615E-4</v>
      </c>
      <c r="L511">
        <f t="shared" si="346"/>
        <v>0</v>
      </c>
      <c r="M511">
        <f t="shared" si="347"/>
        <v>0.1491659538869147</v>
      </c>
      <c r="N511">
        <f t="shared" si="348"/>
        <v>116.62</v>
      </c>
      <c r="O511">
        <f t="shared" si="349"/>
        <v>2.3324000000000003</v>
      </c>
      <c r="P511">
        <f t="shared" si="350"/>
        <v>15.487946839683492</v>
      </c>
      <c r="Q511">
        <f t="shared" si="351"/>
        <v>774.39734198417455</v>
      </c>
      <c r="R511">
        <f t="shared" si="352"/>
        <v>17.466190537701443</v>
      </c>
      <c r="S511">
        <f t="shared" si="353"/>
        <v>0.34932381075402885</v>
      </c>
      <c r="T511">
        <f t="shared" si="354"/>
        <v>2.3196315429574925</v>
      </c>
      <c r="U511">
        <f t="shared" si="355"/>
        <v>95.857032417358766</v>
      </c>
      <c r="V511">
        <f t="shared" si="356"/>
        <v>7.4231431114493485E-2</v>
      </c>
      <c r="W511">
        <f t="shared" si="357"/>
        <v>-81.134028664483338</v>
      </c>
      <c r="X511">
        <f t="shared" si="358"/>
        <v>81.077992496932737</v>
      </c>
      <c r="Y511">
        <f t="shared" si="359"/>
        <v>0.99673694261856227</v>
      </c>
      <c r="Z511">
        <f t="shared" si="360"/>
        <v>0.22308726122666825</v>
      </c>
      <c r="AA511">
        <f t="shared" si="361"/>
        <v>-18.087467291897081</v>
      </c>
      <c r="AB511">
        <f t="shared" si="362"/>
        <v>3.9092406878011094</v>
      </c>
      <c r="AC511">
        <f t="shared" si="363"/>
        <v>7.8184813756022181E-2</v>
      </c>
      <c r="AD511">
        <f t="shared" si="364"/>
        <v>0.51748024797337766</v>
      </c>
      <c r="AE511">
        <f t="shared" si="365"/>
        <v>21.384482831304521</v>
      </c>
      <c r="AF511">
        <f t="shared" si="366"/>
        <v>1.6560086664268437E-2</v>
      </c>
      <c r="AG511">
        <f t="shared" si="329"/>
        <v>1674.3178002144448</v>
      </c>
      <c r="AH511">
        <f t="shared" si="330"/>
        <v>11224.530508374412</v>
      </c>
      <c r="AI511">
        <f t="shared" si="331"/>
        <v>1674.3178002144448</v>
      </c>
      <c r="AK511" t="b">
        <f t="shared" si="367"/>
        <v>1</v>
      </c>
      <c r="AL511" t="b">
        <f t="shared" si="368"/>
        <v>1</v>
      </c>
      <c r="AM511">
        <f t="shared" si="369"/>
        <v>1674.317800214445</v>
      </c>
      <c r="AN511" t="b">
        <f t="shared" si="370"/>
        <v>1</v>
      </c>
      <c r="AO511">
        <f t="shared" si="371"/>
        <v>18.087467291897081</v>
      </c>
      <c r="AP511">
        <f>SUM(AO512:$AO$532)</f>
        <v>373.5189724729006</v>
      </c>
      <c r="AQ511" t="b">
        <f t="shared" si="332"/>
        <v>1</v>
      </c>
      <c r="AR511" t="b">
        <f t="shared" si="372"/>
        <v>1</v>
      </c>
      <c r="AS511" t="b">
        <f t="shared" si="373"/>
        <v>1</v>
      </c>
      <c r="AT511" t="b">
        <f t="shared" si="375"/>
        <v>1</v>
      </c>
      <c r="AU511">
        <f t="shared" si="333"/>
        <v>11224.530508374413</v>
      </c>
      <c r="AV511" t="b">
        <f t="shared" si="334"/>
        <v>1</v>
      </c>
      <c r="AW511" t="b">
        <f t="shared" si="335"/>
        <v>1</v>
      </c>
      <c r="AX511" t="b">
        <f t="shared" si="374"/>
        <v>1</v>
      </c>
    </row>
    <row r="512" spans="1:50" x14ac:dyDescent="0.35">
      <c r="A512">
        <v>460</v>
      </c>
      <c r="B512">
        <f t="shared" si="336"/>
        <v>38</v>
      </c>
      <c r="C512">
        <f t="shared" si="337"/>
        <v>68</v>
      </c>
      <c r="D512">
        <f t="shared" si="338"/>
        <v>7.6533549858474048E-3</v>
      </c>
      <c r="E512">
        <f t="shared" si="339"/>
        <v>6.4002777803107147E-4</v>
      </c>
      <c r="F512">
        <f t="shared" si="340"/>
        <v>0.04</v>
      </c>
      <c r="G512">
        <f t="shared" si="341"/>
        <v>3.3960531989175591E-3</v>
      </c>
      <c r="H512">
        <f t="shared" si="342"/>
        <v>0.02</v>
      </c>
      <c r="I512">
        <f t="shared" si="343"/>
        <v>3.1052288589618495</v>
      </c>
      <c r="J512">
        <f t="shared" si="344"/>
        <v>9.547035402412728E-5</v>
      </c>
      <c r="K512">
        <f t="shared" si="345"/>
        <v>5.0625129246606036E-4</v>
      </c>
      <c r="L512">
        <f t="shared" si="346"/>
        <v>0</v>
      </c>
      <c r="M512">
        <f t="shared" si="347"/>
        <v>0.1485642322404245</v>
      </c>
      <c r="N512">
        <f t="shared" si="348"/>
        <v>116.62</v>
      </c>
      <c r="O512">
        <f t="shared" si="349"/>
        <v>2.3324000000000003</v>
      </c>
      <c r="P512">
        <f t="shared" si="350"/>
        <v>15.526144294809248</v>
      </c>
      <c r="Q512">
        <f t="shared" si="351"/>
        <v>776.30721474046243</v>
      </c>
      <c r="R512">
        <f t="shared" si="352"/>
        <v>17.395733542291993</v>
      </c>
      <c r="S512">
        <f t="shared" si="353"/>
        <v>0.34791467084583988</v>
      </c>
      <c r="T512">
        <f t="shared" si="354"/>
        <v>2.3159721239211</v>
      </c>
      <c r="U512">
        <f t="shared" si="355"/>
        <v>95.470354024127275</v>
      </c>
      <c r="V512">
        <f t="shared" si="356"/>
        <v>7.4114324622756148E-2</v>
      </c>
      <c r="W512">
        <f t="shared" si="357"/>
        <v>-80.812621601224976</v>
      </c>
      <c r="X512">
        <f t="shared" si="358"/>
        <v>80.756811478385799</v>
      </c>
      <c r="Y512">
        <f t="shared" si="359"/>
        <v>0.99673694261856227</v>
      </c>
      <c r="Z512">
        <f t="shared" si="360"/>
        <v>0.2223593146922179</v>
      </c>
      <c r="AA512">
        <f t="shared" si="361"/>
        <v>-17.957029257062505</v>
      </c>
      <c r="AB512">
        <f t="shared" si="362"/>
        <v>3.8807665529788089</v>
      </c>
      <c r="AC512">
        <f t="shared" si="363"/>
        <v>7.7615331059576187E-2</v>
      </c>
      <c r="AD512">
        <f t="shared" si="364"/>
        <v>0.51497797432137615</v>
      </c>
      <c r="AE512">
        <f t="shared" si="365"/>
        <v>21.228722494228368</v>
      </c>
      <c r="AF512">
        <f t="shared" si="366"/>
        <v>1.6480010431992629E-2</v>
      </c>
      <c r="AG512">
        <f t="shared" si="329"/>
        <v>1599.0422695266648</v>
      </c>
      <c r="AH512">
        <f t="shared" si="330"/>
        <v>10763.305846988138</v>
      </c>
      <c r="AI512">
        <f t="shared" si="331"/>
        <v>1599.0422695266648</v>
      </c>
      <c r="AK512" t="b">
        <f t="shared" si="367"/>
        <v>1</v>
      </c>
      <c r="AL512" t="b">
        <f t="shared" si="368"/>
        <v>1</v>
      </c>
      <c r="AM512">
        <f t="shared" si="369"/>
        <v>1599.0422695266648</v>
      </c>
      <c r="AN512" t="b">
        <f t="shared" si="370"/>
        <v>1</v>
      </c>
      <c r="AO512">
        <f t="shared" si="371"/>
        <v>17.957029257062505</v>
      </c>
      <c r="AP512">
        <f>SUM(AO513:$AO$532)</f>
        <v>355.56194321583803</v>
      </c>
      <c r="AQ512" t="b">
        <f t="shared" si="332"/>
        <v>1</v>
      </c>
      <c r="AR512" t="b">
        <f t="shared" si="372"/>
        <v>1</v>
      </c>
      <c r="AS512" t="b">
        <f t="shared" si="373"/>
        <v>1</v>
      </c>
      <c r="AT512" t="b">
        <f t="shared" si="375"/>
        <v>1</v>
      </c>
      <c r="AU512">
        <f t="shared" si="333"/>
        <v>10763.30584698814</v>
      </c>
      <c r="AV512" t="b">
        <f t="shared" si="334"/>
        <v>1</v>
      </c>
      <c r="AW512" t="b">
        <f t="shared" si="335"/>
        <v>1</v>
      </c>
      <c r="AX512" t="b">
        <f t="shared" si="374"/>
        <v>1</v>
      </c>
    </row>
    <row r="513" spans="1:50" x14ac:dyDescent="0.35">
      <c r="A513">
        <v>461</v>
      </c>
      <c r="B513">
        <f t="shared" si="336"/>
        <v>38</v>
      </c>
      <c r="C513">
        <f t="shared" si="337"/>
        <v>68</v>
      </c>
      <c r="D513">
        <f t="shared" si="338"/>
        <v>7.6533549858474048E-3</v>
      </c>
      <c r="E513">
        <f t="shared" si="339"/>
        <v>6.4002777803107147E-4</v>
      </c>
      <c r="F513">
        <f t="shared" si="340"/>
        <v>0.04</v>
      </c>
      <c r="G513">
        <f t="shared" si="341"/>
        <v>3.3960531989175591E-3</v>
      </c>
      <c r="H513">
        <f t="shared" si="342"/>
        <v>0.02</v>
      </c>
      <c r="I513">
        <f t="shared" si="343"/>
        <v>3.112887191032792</v>
      </c>
      <c r="J513">
        <f t="shared" si="344"/>
        <v>9.5085235455730964E-5</v>
      </c>
      <c r="K513">
        <f t="shared" si="345"/>
        <v>5.042091216267855E-4</v>
      </c>
      <c r="L513">
        <f t="shared" si="346"/>
        <v>0</v>
      </c>
      <c r="M513">
        <f t="shared" si="347"/>
        <v>0.14796493788334197</v>
      </c>
      <c r="N513">
        <f t="shared" si="348"/>
        <v>116.62</v>
      </c>
      <c r="O513">
        <f t="shared" si="349"/>
        <v>2.3324000000000003</v>
      </c>
      <c r="P513">
        <f t="shared" si="350"/>
        <v>15.56443595516396</v>
      </c>
      <c r="Q513">
        <f t="shared" si="351"/>
        <v>778.22179775819802</v>
      </c>
      <c r="R513">
        <f t="shared" si="352"/>
        <v>17.325560763878308</v>
      </c>
      <c r="S513">
        <f t="shared" si="353"/>
        <v>0.34651121527756618</v>
      </c>
      <c r="T513">
        <f t="shared" si="354"/>
        <v>2.3123184779341921</v>
      </c>
      <c r="U513">
        <f t="shared" si="355"/>
        <v>95.085235455730967</v>
      </c>
      <c r="V513">
        <f t="shared" si="356"/>
        <v>7.3997402876620502E-2</v>
      </c>
      <c r="W513">
        <f t="shared" si="357"/>
        <v>-80.492501787941023</v>
      </c>
      <c r="X513">
        <f t="shared" si="358"/>
        <v>80.436916797969857</v>
      </c>
      <c r="Y513">
        <f t="shared" si="359"/>
        <v>0.99673694261856227</v>
      </c>
      <c r="Z513">
        <f t="shared" si="360"/>
        <v>0.22163374348908002</v>
      </c>
      <c r="AA513">
        <f t="shared" si="361"/>
        <v>-17.827534984653724</v>
      </c>
      <c r="AB513">
        <f t="shared" si="362"/>
        <v>3.8524998181143597</v>
      </c>
      <c r="AC513">
        <f t="shared" si="363"/>
        <v>7.7049996362287196E-2</v>
      </c>
      <c r="AD513">
        <f t="shared" si="364"/>
        <v>0.51248780040352671</v>
      </c>
      <c r="AE513">
        <f t="shared" si="365"/>
        <v>21.074096684594252</v>
      </c>
      <c r="AF513">
        <f t="shared" si="366"/>
        <v>1.640032140801502E-2</v>
      </c>
      <c r="AG513">
        <f t="shared" si="329"/>
        <v>1523.840201019862</v>
      </c>
      <c r="AH513">
        <f t="shared" si="330"/>
        <v>10298.657390180389</v>
      </c>
      <c r="AI513">
        <f t="shared" si="331"/>
        <v>1523.840201019862</v>
      </c>
      <c r="AK513" t="b">
        <f t="shared" si="367"/>
        <v>1</v>
      </c>
      <c r="AL513" t="b">
        <f t="shared" si="368"/>
        <v>1</v>
      </c>
      <c r="AM513">
        <f t="shared" si="369"/>
        <v>1523.840201019862</v>
      </c>
      <c r="AN513" t="b">
        <f t="shared" si="370"/>
        <v>1</v>
      </c>
      <c r="AO513">
        <f t="shared" si="371"/>
        <v>17.827534984653724</v>
      </c>
      <c r="AP513">
        <f>SUM(AO514:$AO$532)</f>
        <v>337.73440823118437</v>
      </c>
      <c r="AQ513" t="b">
        <f t="shared" si="332"/>
        <v>1</v>
      </c>
      <c r="AR513" t="b">
        <f t="shared" si="372"/>
        <v>1</v>
      </c>
      <c r="AS513" t="b">
        <f t="shared" si="373"/>
        <v>1</v>
      </c>
      <c r="AT513" t="b">
        <f t="shared" si="375"/>
        <v>1</v>
      </c>
      <c r="AU513">
        <f t="shared" si="333"/>
        <v>10298.657390180388</v>
      </c>
      <c r="AV513" t="b">
        <f t="shared" si="334"/>
        <v>1</v>
      </c>
      <c r="AW513" t="b">
        <f t="shared" si="335"/>
        <v>1</v>
      </c>
      <c r="AX513" t="b">
        <f t="shared" si="374"/>
        <v>1</v>
      </c>
    </row>
    <row r="514" spans="1:50" x14ac:dyDescent="0.35">
      <c r="A514">
        <v>462</v>
      </c>
      <c r="B514">
        <f t="shared" si="336"/>
        <v>38</v>
      </c>
      <c r="C514">
        <f t="shared" si="337"/>
        <v>68</v>
      </c>
      <c r="D514">
        <f t="shared" si="338"/>
        <v>7.6533549858474048E-3</v>
      </c>
      <c r="E514">
        <f t="shared" si="339"/>
        <v>6.4002777803107147E-4</v>
      </c>
      <c r="F514">
        <f t="shared" si="340"/>
        <v>0.04</v>
      </c>
      <c r="G514">
        <f t="shared" si="341"/>
        <v>3.3960531989175591E-3</v>
      </c>
      <c r="H514">
        <f t="shared" si="342"/>
        <v>0.02</v>
      </c>
      <c r="I514">
        <f t="shared" si="343"/>
        <v>3.1205644106166273</v>
      </c>
      <c r="J514">
        <f t="shared" si="344"/>
        <v>9.470167041998087E-5</v>
      </c>
      <c r="K514">
        <f t="shared" si="345"/>
        <v>5.0217518871558883E-4</v>
      </c>
      <c r="L514">
        <f t="shared" si="346"/>
        <v>0</v>
      </c>
      <c r="M514">
        <f t="shared" si="347"/>
        <v>0.14736806102420641</v>
      </c>
      <c r="N514">
        <f t="shared" si="348"/>
        <v>116.62</v>
      </c>
      <c r="O514">
        <f t="shared" si="349"/>
        <v>2.3324000000000003</v>
      </c>
      <c r="P514">
        <f t="shared" si="350"/>
        <v>15.602822053083136</v>
      </c>
      <c r="Q514">
        <f t="shared" si="351"/>
        <v>780.14110265415684</v>
      </c>
      <c r="R514">
        <f t="shared" si="352"/>
        <v>17.255671055955343</v>
      </c>
      <c r="S514">
        <f t="shared" si="353"/>
        <v>0.34511342111910687</v>
      </c>
      <c r="T514">
        <f t="shared" si="354"/>
        <v>2.3086705958892844</v>
      </c>
      <c r="U514">
        <f t="shared" si="355"/>
        <v>94.701670419980871</v>
      </c>
      <c r="V514">
        <f t="shared" si="356"/>
        <v>7.3880665584634422E-2</v>
      </c>
      <c r="W514">
        <f t="shared" si="357"/>
        <v>-80.173664046618555</v>
      </c>
      <c r="X514">
        <f t="shared" si="358"/>
        <v>80.118303281350222</v>
      </c>
      <c r="Y514">
        <f t="shared" si="359"/>
        <v>0.99673694261856227</v>
      </c>
      <c r="Z514">
        <f t="shared" si="360"/>
        <v>0.22091053986641229</v>
      </c>
      <c r="AA514">
        <f t="shared" si="361"/>
        <v>-17.698977631064029</v>
      </c>
      <c r="AB514">
        <f t="shared" si="362"/>
        <v>3.8244389725475489</v>
      </c>
      <c r="AC514">
        <f t="shared" si="363"/>
        <v>7.6488779450950978E-2</v>
      </c>
      <c r="AD514">
        <f t="shared" si="364"/>
        <v>0.5100096677116136</v>
      </c>
      <c r="AE514">
        <f t="shared" si="365"/>
        <v>20.920597138729022</v>
      </c>
      <c r="AF514">
        <f t="shared" si="366"/>
        <v>1.6321017719991456E-2</v>
      </c>
      <c r="AG514">
        <f t="shared" si="329"/>
        <v>1448.7105540263046</v>
      </c>
      <c r="AH514">
        <f t="shared" si="330"/>
        <v>9830.5599188710366</v>
      </c>
      <c r="AI514">
        <f t="shared" si="331"/>
        <v>1448.7105540263046</v>
      </c>
      <c r="AK514" t="b">
        <f t="shared" si="367"/>
        <v>1</v>
      </c>
      <c r="AL514" t="b">
        <f t="shared" si="368"/>
        <v>1</v>
      </c>
      <c r="AM514">
        <f t="shared" si="369"/>
        <v>1448.7105540263044</v>
      </c>
      <c r="AN514" t="b">
        <f t="shared" si="370"/>
        <v>1</v>
      </c>
      <c r="AO514">
        <f t="shared" si="371"/>
        <v>17.698977631064029</v>
      </c>
      <c r="AP514">
        <f>SUM(AO515:$AO$532)</f>
        <v>320.03543060012032</v>
      </c>
      <c r="AQ514" t="b">
        <f t="shared" si="332"/>
        <v>1</v>
      </c>
      <c r="AR514" t="b">
        <f t="shared" si="372"/>
        <v>1</v>
      </c>
      <c r="AS514" t="b">
        <f t="shared" si="373"/>
        <v>1</v>
      </c>
      <c r="AT514" t="b">
        <f t="shared" si="375"/>
        <v>1</v>
      </c>
      <c r="AU514">
        <f t="shared" si="333"/>
        <v>9830.5599188710366</v>
      </c>
      <c r="AV514" t="b">
        <f t="shared" si="334"/>
        <v>1</v>
      </c>
      <c r="AW514" t="b">
        <f t="shared" si="335"/>
        <v>1</v>
      </c>
      <c r="AX514" t="b">
        <f t="shared" si="374"/>
        <v>1</v>
      </c>
    </row>
    <row r="515" spans="1:50" x14ac:dyDescent="0.35">
      <c r="A515">
        <v>463</v>
      </c>
      <c r="B515">
        <f t="shared" si="336"/>
        <v>38</v>
      </c>
      <c r="C515">
        <f t="shared" si="337"/>
        <v>68</v>
      </c>
      <c r="D515">
        <f t="shared" si="338"/>
        <v>7.6533549858474048E-3</v>
      </c>
      <c r="E515">
        <f t="shared" si="339"/>
        <v>6.4002777803107147E-4</v>
      </c>
      <c r="F515">
        <f t="shared" si="340"/>
        <v>0.04</v>
      </c>
      <c r="G515">
        <f t="shared" si="341"/>
        <v>3.3960531989175591E-3</v>
      </c>
      <c r="H515">
        <f t="shared" si="342"/>
        <v>0.02</v>
      </c>
      <c r="I515">
        <f t="shared" si="343"/>
        <v>3.1282605642950578</v>
      </c>
      <c r="J515">
        <f t="shared" si="344"/>
        <v>9.431965265007018E-5</v>
      </c>
      <c r="K515">
        <f t="shared" si="345"/>
        <v>5.0014946050143112E-4</v>
      </c>
      <c r="L515">
        <f t="shared" si="346"/>
        <v>0</v>
      </c>
      <c r="M515">
        <f t="shared" si="347"/>
        <v>0.14677359191105491</v>
      </c>
      <c r="N515">
        <f t="shared" si="348"/>
        <v>116.62</v>
      </c>
      <c r="O515">
        <f t="shared" si="349"/>
        <v>2.3324000000000003</v>
      </c>
      <c r="P515">
        <f t="shared" si="350"/>
        <v>15.641302821475289</v>
      </c>
      <c r="Q515">
        <f t="shared" si="351"/>
        <v>782.06514107376449</v>
      </c>
      <c r="R515">
        <f t="shared" si="352"/>
        <v>17.186063276642951</v>
      </c>
      <c r="S515">
        <f t="shared" si="353"/>
        <v>0.34372126553285903</v>
      </c>
      <c r="T515">
        <f t="shared" si="354"/>
        <v>2.3050284686932625</v>
      </c>
      <c r="U515">
        <f t="shared" si="355"/>
        <v>94.319652650070182</v>
      </c>
      <c r="V515">
        <f t="shared" si="356"/>
        <v>7.3764112455805594E-2</v>
      </c>
      <c r="W515">
        <f t="shared" si="357"/>
        <v>-79.856103220109162</v>
      </c>
      <c r="X515">
        <f t="shared" si="358"/>
        <v>79.800965775041988</v>
      </c>
      <c r="Y515">
        <f t="shared" si="359"/>
        <v>0.99673694261856227</v>
      </c>
      <c r="Z515">
        <f t="shared" si="360"/>
        <v>0.22018969609866379</v>
      </c>
      <c r="AA515">
        <f t="shared" si="361"/>
        <v>-17.571350402386365</v>
      </c>
      <c r="AB515">
        <f t="shared" si="362"/>
        <v>3.796582516621517</v>
      </c>
      <c r="AC515">
        <f t="shared" si="363"/>
        <v>7.5931650332430337E-2</v>
      </c>
      <c r="AD515">
        <f t="shared" si="364"/>
        <v>0.50754351802033781</v>
      </c>
      <c r="AE515">
        <f t="shared" si="365"/>
        <v>20.768215653150481</v>
      </c>
      <c r="AF515">
        <f t="shared" si="366"/>
        <v>1.6242097504631493E-2</v>
      </c>
      <c r="AG515">
        <f t="shared" si="329"/>
        <v>1373.65228962487</v>
      </c>
      <c r="AH515">
        <f t="shared" si="330"/>
        <v>9358.9880287000542</v>
      </c>
      <c r="AI515">
        <f t="shared" si="331"/>
        <v>1373.65228962487</v>
      </c>
      <c r="AK515" t="b">
        <f t="shared" si="367"/>
        <v>1</v>
      </c>
      <c r="AL515" t="b">
        <f t="shared" si="368"/>
        <v>1</v>
      </c>
      <c r="AM515">
        <f t="shared" si="369"/>
        <v>1373.65228962487</v>
      </c>
      <c r="AN515" t="b">
        <f t="shared" si="370"/>
        <v>1</v>
      </c>
      <c r="AO515">
        <f t="shared" si="371"/>
        <v>17.571350402386365</v>
      </c>
      <c r="AP515">
        <f>SUM(AO516:$AO$532)</f>
        <v>302.46408019773389</v>
      </c>
      <c r="AQ515" t="b">
        <f t="shared" si="332"/>
        <v>1</v>
      </c>
      <c r="AR515" t="b">
        <f t="shared" si="372"/>
        <v>1</v>
      </c>
      <c r="AS515" t="b">
        <f t="shared" si="373"/>
        <v>1</v>
      </c>
      <c r="AT515" t="b">
        <f t="shared" si="375"/>
        <v>1</v>
      </c>
      <c r="AU515">
        <f t="shared" si="333"/>
        <v>9358.9880287000524</v>
      </c>
      <c r="AV515" t="b">
        <f t="shared" si="334"/>
        <v>1</v>
      </c>
      <c r="AW515" t="b">
        <f t="shared" si="335"/>
        <v>1</v>
      </c>
      <c r="AX515" t="b">
        <f t="shared" si="374"/>
        <v>1</v>
      </c>
    </row>
    <row r="516" spans="1:50" x14ac:dyDescent="0.35">
      <c r="A516">
        <v>464</v>
      </c>
      <c r="B516">
        <f t="shared" si="336"/>
        <v>38</v>
      </c>
      <c r="C516">
        <f t="shared" si="337"/>
        <v>68</v>
      </c>
      <c r="D516">
        <f t="shared" si="338"/>
        <v>7.6533549858474048E-3</v>
      </c>
      <c r="E516">
        <f t="shared" si="339"/>
        <v>6.4002777803107147E-4</v>
      </c>
      <c r="F516">
        <f t="shared" si="340"/>
        <v>0.04</v>
      </c>
      <c r="G516">
        <f t="shared" si="341"/>
        <v>3.3960531989175591E-3</v>
      </c>
      <c r="H516">
        <f t="shared" si="342"/>
        <v>0.02</v>
      </c>
      <c r="I516">
        <f t="shared" si="343"/>
        <v>3.1359756987646672</v>
      </c>
      <c r="J516">
        <f t="shared" si="344"/>
        <v>9.3939175904471717E-5</v>
      </c>
      <c r="K516">
        <f t="shared" si="345"/>
        <v>4.9813190388732433E-4</v>
      </c>
      <c r="L516">
        <f t="shared" si="346"/>
        <v>0</v>
      </c>
      <c r="M516">
        <f t="shared" si="347"/>
        <v>0.14618152083126312</v>
      </c>
      <c r="N516">
        <f t="shared" si="348"/>
        <v>116.62</v>
      </c>
      <c r="O516">
        <f t="shared" si="349"/>
        <v>2.3324000000000003</v>
      </c>
      <c r="P516">
        <f t="shared" si="350"/>
        <v>15.679878493823336</v>
      </c>
      <c r="Q516">
        <f t="shared" si="351"/>
        <v>783.99392469116685</v>
      </c>
      <c r="R516">
        <f t="shared" si="352"/>
        <v>17.116736288667223</v>
      </c>
      <c r="S516">
        <f t="shared" si="353"/>
        <v>0.34233472577334445</v>
      </c>
      <c r="T516">
        <f t="shared" si="354"/>
        <v>2.3013920872673528</v>
      </c>
      <c r="U516">
        <f t="shared" si="355"/>
        <v>93.939175904471711</v>
      </c>
      <c r="V516">
        <f t="shared" si="356"/>
        <v>7.3647743199600671E-2</v>
      </c>
      <c r="W516">
        <f t="shared" si="357"/>
        <v>-79.539814172044785</v>
      </c>
      <c r="X516">
        <f t="shared" si="358"/>
        <v>79.484899146325773</v>
      </c>
      <c r="Y516">
        <f t="shared" si="359"/>
        <v>0.99673694261856227</v>
      </c>
      <c r="Z516">
        <f t="shared" si="360"/>
        <v>0.21947120448549251</v>
      </c>
      <c r="AA516">
        <f t="shared" si="361"/>
        <v>-17.444646554052014</v>
      </c>
      <c r="AB516">
        <f t="shared" si="362"/>
        <v>3.7689289616026063</v>
      </c>
      <c r="AC516">
        <f t="shared" si="363"/>
        <v>7.5378579232052115E-2</v>
      </c>
      <c r="AD516">
        <f t="shared" si="364"/>
        <v>0.50508929338594766</v>
      </c>
      <c r="AE516">
        <f t="shared" si="365"/>
        <v>20.61694408412896</v>
      </c>
      <c r="AF516">
        <f t="shared" si="366"/>
        <v>1.6163558907654599E-2</v>
      </c>
      <c r="AG516">
        <f t="shared" si="329"/>
        <v>1298.6643706259979</v>
      </c>
      <c r="AH516">
        <f t="shared" si="330"/>
        <v>8883.916128667468</v>
      </c>
      <c r="AI516">
        <f t="shared" si="331"/>
        <v>1298.6643706259979</v>
      </c>
      <c r="AK516" t="b">
        <f t="shared" si="367"/>
        <v>1</v>
      </c>
      <c r="AL516" t="b">
        <f t="shared" si="368"/>
        <v>1</v>
      </c>
      <c r="AM516">
        <f t="shared" si="369"/>
        <v>1298.6643706259977</v>
      </c>
      <c r="AN516" t="b">
        <f t="shared" si="370"/>
        <v>1</v>
      </c>
      <c r="AO516">
        <f t="shared" si="371"/>
        <v>17.444646554052014</v>
      </c>
      <c r="AP516">
        <f>SUM(AO517:$AO$532)</f>
        <v>285.01943364368196</v>
      </c>
      <c r="AQ516" t="b">
        <f t="shared" si="332"/>
        <v>1</v>
      </c>
      <c r="AR516" t="b">
        <f t="shared" si="372"/>
        <v>1</v>
      </c>
      <c r="AS516" t="b">
        <f t="shared" si="373"/>
        <v>1</v>
      </c>
      <c r="AT516" t="b">
        <f t="shared" si="375"/>
        <v>1</v>
      </c>
      <c r="AU516">
        <f t="shared" si="333"/>
        <v>8883.916128667468</v>
      </c>
      <c r="AV516" t="b">
        <f t="shared" si="334"/>
        <v>1</v>
      </c>
      <c r="AW516" t="b">
        <f t="shared" si="335"/>
        <v>1</v>
      </c>
      <c r="AX516" t="b">
        <f t="shared" si="374"/>
        <v>1</v>
      </c>
    </row>
    <row r="517" spans="1:50" x14ac:dyDescent="0.35">
      <c r="A517">
        <v>465</v>
      </c>
      <c r="B517">
        <f t="shared" si="336"/>
        <v>38</v>
      </c>
      <c r="C517">
        <f t="shared" si="337"/>
        <v>68</v>
      </c>
      <c r="D517">
        <f t="shared" si="338"/>
        <v>7.6533549858474048E-3</v>
      </c>
      <c r="E517">
        <f t="shared" si="339"/>
        <v>6.4002777803107147E-4</v>
      </c>
      <c r="F517">
        <f t="shared" si="340"/>
        <v>0.04</v>
      </c>
      <c r="G517">
        <f t="shared" si="341"/>
        <v>3.3960531989175591E-3</v>
      </c>
      <c r="H517">
        <f t="shared" si="342"/>
        <v>0.02</v>
      </c>
      <c r="I517">
        <f t="shared" si="343"/>
        <v>3.1437098608372098</v>
      </c>
      <c r="J517">
        <f t="shared" si="344"/>
        <v>9.3560233966836118E-5</v>
      </c>
      <c r="K517">
        <f t="shared" si="345"/>
        <v>4.9612248590979037E-4</v>
      </c>
      <c r="L517">
        <f t="shared" si="346"/>
        <v>0</v>
      </c>
      <c r="M517">
        <f t="shared" si="347"/>
        <v>0.14559183811138648</v>
      </c>
      <c r="N517">
        <f t="shared" si="348"/>
        <v>116.62</v>
      </c>
      <c r="O517">
        <f t="shared" si="349"/>
        <v>2.3324000000000003</v>
      </c>
      <c r="P517">
        <f t="shared" si="350"/>
        <v>15.718549304186048</v>
      </c>
      <c r="Q517">
        <f t="shared" si="351"/>
        <v>785.92746520930245</v>
      </c>
      <c r="R517">
        <f t="shared" si="352"/>
        <v>17.047688959341905</v>
      </c>
      <c r="S517">
        <f t="shared" si="353"/>
        <v>0.34095377918683811</v>
      </c>
      <c r="T517">
        <f t="shared" si="354"/>
        <v>2.2977614425471091</v>
      </c>
      <c r="U517">
        <f t="shared" si="355"/>
        <v>93.560233966836122</v>
      </c>
      <c r="V517">
        <f t="shared" si="356"/>
        <v>7.3531557525944785E-2</v>
      </c>
      <c r="W517">
        <f t="shared" si="357"/>
        <v>-79.22479178675411</v>
      </c>
      <c r="X517">
        <f t="shared" si="358"/>
        <v>79.17009828316418</v>
      </c>
      <c r="Y517">
        <f t="shared" si="359"/>
        <v>0.99673694261856227</v>
      </c>
      <c r="Z517">
        <f t="shared" si="360"/>
        <v>0.21875505735168313</v>
      </c>
      <c r="AA517">
        <f t="shared" si="361"/>
        <v>-17.318859390471971</v>
      </c>
      <c r="AB517">
        <f t="shared" si="362"/>
        <v>3.7414768296008001</v>
      </c>
      <c r="AC517">
        <f t="shared" si="363"/>
        <v>7.4829536592016008E-2</v>
      </c>
      <c r="AD517">
        <f t="shared" si="364"/>
        <v>0.50264693614487899</v>
      </c>
      <c r="AE517">
        <f t="shared" si="365"/>
        <v>20.466774347252127</v>
      </c>
      <c r="AF517">
        <f t="shared" si="366"/>
        <v>1.6085400083746638E-2</v>
      </c>
      <c r="AG517">
        <f t="shared" si="329"/>
        <v>1223.7457615566764</v>
      </c>
      <c r="AH517">
        <f t="shared" si="330"/>
        <v>8405.3184397633431</v>
      </c>
      <c r="AI517">
        <f t="shared" si="331"/>
        <v>1223.7457615566764</v>
      </c>
      <c r="AK517" t="b">
        <f t="shared" si="367"/>
        <v>1</v>
      </c>
      <c r="AL517" t="b">
        <f t="shared" si="368"/>
        <v>1</v>
      </c>
      <c r="AM517">
        <f t="shared" si="369"/>
        <v>1223.7457615566764</v>
      </c>
      <c r="AN517" t="b">
        <f t="shared" si="370"/>
        <v>1</v>
      </c>
      <c r="AO517">
        <f t="shared" si="371"/>
        <v>17.318859390471971</v>
      </c>
      <c r="AP517">
        <f>SUM(AO518:$AO$532)</f>
        <v>267.70057425320988</v>
      </c>
      <c r="AQ517" t="b">
        <f t="shared" si="332"/>
        <v>1</v>
      </c>
      <c r="AR517" t="b">
        <f t="shared" si="372"/>
        <v>1</v>
      </c>
      <c r="AS517" t="b">
        <f t="shared" si="373"/>
        <v>1</v>
      </c>
      <c r="AT517" t="b">
        <f t="shared" si="375"/>
        <v>1</v>
      </c>
      <c r="AU517">
        <f t="shared" si="333"/>
        <v>8405.3184397633431</v>
      </c>
      <c r="AV517" t="b">
        <f t="shared" si="334"/>
        <v>1</v>
      </c>
      <c r="AW517" t="b">
        <f t="shared" si="335"/>
        <v>1</v>
      </c>
      <c r="AX517" t="b">
        <f t="shared" si="374"/>
        <v>1</v>
      </c>
    </row>
    <row r="518" spans="1:50" x14ac:dyDescent="0.35">
      <c r="A518">
        <v>466</v>
      </c>
      <c r="B518">
        <f t="shared" si="336"/>
        <v>38</v>
      </c>
      <c r="C518">
        <f t="shared" si="337"/>
        <v>68</v>
      </c>
      <c r="D518">
        <f t="shared" si="338"/>
        <v>7.6533549858474048E-3</v>
      </c>
      <c r="E518">
        <f t="shared" si="339"/>
        <v>6.4002777803107147E-4</v>
      </c>
      <c r="F518">
        <f t="shared" si="340"/>
        <v>0.04</v>
      </c>
      <c r="G518">
        <f t="shared" si="341"/>
        <v>3.3960531989175591E-3</v>
      </c>
      <c r="H518">
        <f t="shared" si="342"/>
        <v>0.02</v>
      </c>
      <c r="I518">
        <f t="shared" si="343"/>
        <v>3.1514630974398856</v>
      </c>
      <c r="J518">
        <f t="shared" si="344"/>
        <v>9.3182820645890154E-5</v>
      </c>
      <c r="K518">
        <f t="shared" si="345"/>
        <v>4.9412117373832281E-4</v>
      </c>
      <c r="L518">
        <f t="shared" si="346"/>
        <v>0</v>
      </c>
      <c r="M518">
        <f t="shared" si="347"/>
        <v>0.14500453411700229</v>
      </c>
      <c r="N518">
        <f t="shared" si="348"/>
        <v>116.62</v>
      </c>
      <c r="O518">
        <f t="shared" si="349"/>
        <v>2.3324000000000003</v>
      </c>
      <c r="P518">
        <f t="shared" si="350"/>
        <v>15.757315487199428</v>
      </c>
      <c r="Q518">
        <f t="shared" si="351"/>
        <v>787.8657743599714</v>
      </c>
      <c r="R518">
        <f t="shared" si="352"/>
        <v>16.978920160549894</v>
      </c>
      <c r="S518">
        <f t="shared" si="353"/>
        <v>0.33957840321099786</v>
      </c>
      <c r="T518">
        <f t="shared" si="354"/>
        <v>2.294136525482382</v>
      </c>
      <c r="U518">
        <f t="shared" si="355"/>
        <v>93.18282064589016</v>
      </c>
      <c r="V518">
        <f t="shared" si="356"/>
        <v>7.3415555145220579E-2</v>
      </c>
      <c r="W518">
        <f t="shared" si="357"/>
        <v>-78.911030969178867</v>
      </c>
      <c r="X518">
        <f t="shared" si="358"/>
        <v>78.85655809411827</v>
      </c>
      <c r="Y518">
        <f t="shared" si="359"/>
        <v>0.99673694261856227</v>
      </c>
      <c r="Z518">
        <f t="shared" si="360"/>
        <v>0.21804124704706487</v>
      </c>
      <c r="AA518">
        <f t="shared" si="361"/>
        <v>-17.193982264680862</v>
      </c>
      <c r="AB518">
        <f t="shared" si="362"/>
        <v>3.7142246534907408</v>
      </c>
      <c r="AC518">
        <f t="shared" si="363"/>
        <v>7.4284493069814814E-2</v>
      </c>
      <c r="AD518">
        <f t="shared" si="364"/>
        <v>0.50021638891239906</v>
      </c>
      <c r="AE518">
        <f t="shared" si="365"/>
        <v>20.317698416992872</v>
      </c>
      <c r="AF518">
        <f t="shared" si="366"/>
        <v>1.6007619196516457E-2</v>
      </c>
      <c r="AG518">
        <f t="shared" si="329"/>
        <v>1148.8954286454634</v>
      </c>
      <c r="AH518">
        <f t="shared" si="330"/>
        <v>7923.1689935877075</v>
      </c>
      <c r="AI518">
        <f t="shared" si="331"/>
        <v>1148.8954286454634</v>
      </c>
      <c r="AK518" t="b">
        <f t="shared" si="367"/>
        <v>1</v>
      </c>
      <c r="AL518" t="b">
        <f t="shared" si="368"/>
        <v>1</v>
      </c>
      <c r="AM518">
        <f t="shared" si="369"/>
        <v>1148.8954286454637</v>
      </c>
      <c r="AN518" t="b">
        <f t="shared" si="370"/>
        <v>1</v>
      </c>
      <c r="AO518">
        <f t="shared" si="371"/>
        <v>17.193982264680862</v>
      </c>
      <c r="AP518">
        <f>SUM(AO519:$AO$532)</f>
        <v>250.5065919885291</v>
      </c>
      <c r="AQ518" t="b">
        <f t="shared" si="332"/>
        <v>1</v>
      </c>
      <c r="AR518" t="b">
        <f t="shared" si="372"/>
        <v>1</v>
      </c>
      <c r="AS518" t="b">
        <f t="shared" si="373"/>
        <v>1</v>
      </c>
      <c r="AT518" t="b">
        <f t="shared" si="375"/>
        <v>1</v>
      </c>
      <c r="AU518">
        <f t="shared" si="333"/>
        <v>7923.1689935877093</v>
      </c>
      <c r="AV518" t="b">
        <f t="shared" si="334"/>
        <v>1</v>
      </c>
      <c r="AW518" t="b">
        <f t="shared" si="335"/>
        <v>1</v>
      </c>
      <c r="AX518" t="b">
        <f t="shared" si="374"/>
        <v>1</v>
      </c>
    </row>
    <row r="519" spans="1:50" x14ac:dyDescent="0.35">
      <c r="A519">
        <v>467</v>
      </c>
      <c r="B519">
        <f t="shared" si="336"/>
        <v>38</v>
      </c>
      <c r="C519">
        <f t="shared" si="337"/>
        <v>68</v>
      </c>
      <c r="D519">
        <f t="shared" si="338"/>
        <v>7.6533549858474048E-3</v>
      </c>
      <c r="E519">
        <f t="shared" si="339"/>
        <v>6.4002777803107147E-4</v>
      </c>
      <c r="F519">
        <f t="shared" si="340"/>
        <v>0.04</v>
      </c>
      <c r="G519">
        <f t="shared" si="341"/>
        <v>3.3960531989175591E-3</v>
      </c>
      <c r="H519">
        <f t="shared" si="342"/>
        <v>0.02</v>
      </c>
      <c r="I519">
        <f t="shared" si="343"/>
        <v>3.1592354556156321</v>
      </c>
      <c r="J519">
        <f t="shared" si="344"/>
        <v>9.2806929775335667E-5</v>
      </c>
      <c r="K519">
        <f t="shared" si="345"/>
        <v>4.9212793467485073E-4</v>
      </c>
      <c r="L519">
        <f t="shared" si="346"/>
        <v>0</v>
      </c>
      <c r="M519">
        <f t="shared" si="347"/>
        <v>0.1444195992525521</v>
      </c>
      <c r="N519">
        <f t="shared" si="348"/>
        <v>116.62</v>
      </c>
      <c r="O519">
        <f t="shared" si="349"/>
        <v>2.3324000000000003</v>
      </c>
      <c r="P519">
        <f t="shared" si="350"/>
        <v>15.796177278078162</v>
      </c>
      <c r="Q519">
        <f t="shared" si="351"/>
        <v>789.80886390390799</v>
      </c>
      <c r="R519">
        <f t="shared" si="352"/>
        <v>16.910428768724806</v>
      </c>
      <c r="S519">
        <f t="shared" si="353"/>
        <v>0.33820857537449611</v>
      </c>
      <c r="T519">
        <f t="shared" si="354"/>
        <v>2.2905173270373012</v>
      </c>
      <c r="U519">
        <f t="shared" si="355"/>
        <v>92.806929775335661</v>
      </c>
      <c r="V519">
        <f t="shared" si="356"/>
        <v>7.3299735768267635E-2</v>
      </c>
      <c r="W519">
        <f t="shared" si="357"/>
        <v>-78.598526644790923</v>
      </c>
      <c r="X519">
        <f t="shared" si="358"/>
        <v>78.544273508264595</v>
      </c>
      <c r="Y519">
        <f t="shared" si="359"/>
        <v>0.99673694261856227</v>
      </c>
      <c r="Z519">
        <f t="shared" si="360"/>
        <v>0.21732976594643005</v>
      </c>
      <c r="AA519">
        <f t="shared" si="361"/>
        <v>-17.070008577983533</v>
      </c>
      <c r="AB519">
        <f t="shared" si="362"/>
        <v>3.6871709768333183</v>
      </c>
      <c r="AC519">
        <f t="shared" si="363"/>
        <v>7.3743419536666369E-2</v>
      </c>
      <c r="AD519">
        <f t="shared" si="364"/>
        <v>0.49779759458125922</v>
      </c>
      <c r="AE519">
        <f t="shared" si="365"/>
        <v>20.169708326280471</v>
      </c>
      <c r="AF519">
        <f t="shared" si="366"/>
        <v>1.5930214418452774E-2</v>
      </c>
      <c r="AG519">
        <f t="shared" si="329"/>
        <v>1074.1123398075422</v>
      </c>
      <c r="AH519">
        <f t="shared" si="330"/>
        <v>7437.4416309603566</v>
      </c>
      <c r="AI519">
        <f t="shared" si="331"/>
        <v>1074.1123398075422</v>
      </c>
      <c r="AK519" t="b">
        <f t="shared" si="367"/>
        <v>1</v>
      </c>
      <c r="AL519" t="b">
        <f t="shared" si="368"/>
        <v>1</v>
      </c>
      <c r="AM519">
        <f t="shared" si="369"/>
        <v>1074.1123398075422</v>
      </c>
      <c r="AN519" t="b">
        <f t="shared" si="370"/>
        <v>1</v>
      </c>
      <c r="AO519">
        <f t="shared" si="371"/>
        <v>17.070008577983533</v>
      </c>
      <c r="AP519">
        <f>SUM(AO520:$AO$532)</f>
        <v>233.43658341054552</v>
      </c>
      <c r="AQ519" t="b">
        <f t="shared" si="332"/>
        <v>1</v>
      </c>
      <c r="AR519" t="b">
        <f t="shared" si="372"/>
        <v>1</v>
      </c>
      <c r="AS519" t="b">
        <f t="shared" si="373"/>
        <v>1</v>
      </c>
      <c r="AT519" t="b">
        <f t="shared" si="375"/>
        <v>1</v>
      </c>
      <c r="AU519">
        <f t="shared" si="333"/>
        <v>7437.4416309603557</v>
      </c>
      <c r="AV519" t="b">
        <f t="shared" si="334"/>
        <v>1</v>
      </c>
      <c r="AW519" t="b">
        <f t="shared" si="335"/>
        <v>1</v>
      </c>
      <c r="AX519" t="b">
        <f t="shared" si="374"/>
        <v>1</v>
      </c>
    </row>
    <row r="520" spans="1:50" x14ac:dyDescent="0.35">
      <c r="A520">
        <v>468</v>
      </c>
      <c r="B520">
        <f t="shared" si="336"/>
        <v>38</v>
      </c>
      <c r="C520">
        <f t="shared" si="337"/>
        <v>68</v>
      </c>
      <c r="D520">
        <f t="shared" si="338"/>
        <v>7.6533549858474048E-3</v>
      </c>
      <c r="E520">
        <f t="shared" si="339"/>
        <v>6.4002777803107147E-4</v>
      </c>
      <c r="F520">
        <f t="shared" si="340"/>
        <v>0.04</v>
      </c>
      <c r="G520">
        <f t="shared" si="341"/>
        <v>3.3960531989175591E-3</v>
      </c>
      <c r="H520">
        <f t="shared" si="342"/>
        <v>0.02</v>
      </c>
      <c r="I520">
        <f t="shared" si="343"/>
        <v>3.1670269825234065</v>
      </c>
      <c r="J520">
        <f t="shared" si="344"/>
        <v>9.2432555213748714E-5</v>
      </c>
      <c r="K520">
        <f t="shared" si="345"/>
        <v>4.9014273615320377E-4</v>
      </c>
      <c r="L520">
        <f t="shared" si="346"/>
        <v>0</v>
      </c>
      <c r="M520">
        <f t="shared" si="347"/>
        <v>0.14383702396118517</v>
      </c>
      <c r="N520">
        <f t="shared" si="348"/>
        <v>116.62</v>
      </c>
      <c r="O520">
        <f t="shared" si="349"/>
        <v>2.3324000000000003</v>
      </c>
      <c r="P520">
        <f t="shared" si="350"/>
        <v>15.835134912617033</v>
      </c>
      <c r="Q520">
        <f t="shared" si="351"/>
        <v>791.75674563085158</v>
      </c>
      <c r="R520">
        <f t="shared" si="352"/>
        <v>16.842213664832627</v>
      </c>
      <c r="S520">
        <f t="shared" si="353"/>
        <v>0.33684427329665256</v>
      </c>
      <c r="T520">
        <f t="shared" si="354"/>
        <v>2.2869038381902485</v>
      </c>
      <c r="U520">
        <f t="shared" si="355"/>
        <v>92.432555213748714</v>
      </c>
      <c r="V520">
        <f t="shared" si="356"/>
        <v>7.3184099106381684E-2</v>
      </c>
      <c r="W520">
        <f t="shared" si="357"/>
        <v>-78.287273759509375</v>
      </c>
      <c r="X520">
        <f t="shared" si="358"/>
        <v>78.233239475112413</v>
      </c>
      <c r="Y520">
        <f t="shared" si="359"/>
        <v>0.99673694261856227</v>
      </c>
      <c r="Z520">
        <f t="shared" si="360"/>
        <v>0.21662060644945244</v>
      </c>
      <c r="AA520">
        <f t="shared" si="361"/>
        <v>-16.946931779604093</v>
      </c>
      <c r="AB520">
        <f t="shared" si="362"/>
        <v>3.6603143537978409</v>
      </c>
      <c r="AC520">
        <f t="shared" si="363"/>
        <v>7.3206287075956819E-2</v>
      </c>
      <c r="AD520">
        <f t="shared" si="364"/>
        <v>0.49539049632035209</v>
      </c>
      <c r="AE520">
        <f t="shared" si="365"/>
        <v>20.022796166074745</v>
      </c>
      <c r="AF520">
        <f t="shared" si="366"/>
        <v>1.585318393088123E-2</v>
      </c>
      <c r="AG520">
        <f t="shared" si="329"/>
        <v>999.39546462980854</v>
      </c>
      <c r="AH520">
        <f t="shared" si="330"/>
        <v>6948.110000520438</v>
      </c>
      <c r="AI520">
        <f t="shared" si="331"/>
        <v>999.39546462980854</v>
      </c>
      <c r="AK520" t="b">
        <f t="shared" si="367"/>
        <v>1</v>
      </c>
      <c r="AL520" t="b">
        <f t="shared" si="368"/>
        <v>1</v>
      </c>
      <c r="AM520">
        <f t="shared" si="369"/>
        <v>999.39546462980832</v>
      </c>
      <c r="AN520" t="b">
        <f t="shared" si="370"/>
        <v>1</v>
      </c>
      <c r="AO520">
        <f t="shared" si="371"/>
        <v>16.946931779604093</v>
      </c>
      <c r="AP520">
        <f>SUM(AO521:$AO$532)</f>
        <v>216.48965163094144</v>
      </c>
      <c r="AQ520" t="b">
        <f t="shared" si="332"/>
        <v>1</v>
      </c>
      <c r="AR520" t="b">
        <f t="shared" si="372"/>
        <v>1</v>
      </c>
      <c r="AS520" t="b">
        <f t="shared" si="373"/>
        <v>1</v>
      </c>
      <c r="AT520" t="b">
        <f t="shared" si="375"/>
        <v>1</v>
      </c>
      <c r="AU520">
        <f t="shared" si="333"/>
        <v>6948.110000520438</v>
      </c>
      <c r="AV520" t="b">
        <f t="shared" si="334"/>
        <v>1</v>
      </c>
      <c r="AW520" t="b">
        <f t="shared" si="335"/>
        <v>1</v>
      </c>
      <c r="AX520" t="b">
        <f t="shared" si="374"/>
        <v>1</v>
      </c>
    </row>
    <row r="521" spans="1:50" x14ac:dyDescent="0.35">
      <c r="A521">
        <v>469</v>
      </c>
      <c r="B521">
        <f t="shared" si="336"/>
        <v>39</v>
      </c>
      <c r="C521">
        <f t="shared" si="337"/>
        <v>69</v>
      </c>
      <c r="D521">
        <f t="shared" si="338"/>
        <v>8.4005876197258411E-3</v>
      </c>
      <c r="E521">
        <f t="shared" si="339"/>
        <v>7.0275890078064229E-4</v>
      </c>
      <c r="F521">
        <f t="shared" si="340"/>
        <v>0.04</v>
      </c>
      <c r="G521">
        <f t="shared" si="341"/>
        <v>3.3960531989175591E-3</v>
      </c>
      <c r="H521">
        <f t="shared" si="342"/>
        <v>0.02</v>
      </c>
      <c r="I521">
        <f t="shared" si="343"/>
        <v>3.1748377254384734</v>
      </c>
      <c r="J521">
        <f t="shared" si="344"/>
        <v>1.0108274885052139E-4</v>
      </c>
      <c r="K521">
        <f t="shared" si="345"/>
        <v>4.8813490295357534E-4</v>
      </c>
      <c r="L521">
        <f t="shared" si="346"/>
        <v>0</v>
      </c>
      <c r="M521">
        <f t="shared" si="347"/>
        <v>0.14324780630938108</v>
      </c>
      <c r="N521">
        <f t="shared" si="348"/>
        <v>116.62</v>
      </c>
      <c r="O521">
        <f t="shared" si="349"/>
        <v>2.3324000000000003</v>
      </c>
      <c r="P521">
        <f t="shared" si="350"/>
        <v>15.874188627192368</v>
      </c>
      <c r="Q521">
        <f t="shared" si="351"/>
        <v>793.70943135961841</v>
      </c>
      <c r="R521">
        <f t="shared" si="352"/>
        <v>16.774273734353415</v>
      </c>
      <c r="S521">
        <f t="shared" si="353"/>
        <v>0.3354854746870683</v>
      </c>
      <c r="T521">
        <f t="shared" si="354"/>
        <v>2.2832960499338415</v>
      </c>
      <c r="U521">
        <f t="shared" si="355"/>
        <v>101.0827488505214</v>
      </c>
      <c r="V521">
        <f t="shared" si="356"/>
        <v>8.0230331110414457E-2</v>
      </c>
      <c r="W521">
        <f t="shared" si="357"/>
        <v>-87.007486971899311</v>
      </c>
      <c r="X521">
        <f t="shared" si="358"/>
        <v>86.953670656802487</v>
      </c>
      <c r="Y521">
        <f t="shared" si="359"/>
        <v>0.99673694261856227</v>
      </c>
      <c r="Z521">
        <f t="shared" si="360"/>
        <v>0.21591376098060602</v>
      </c>
      <c r="AA521">
        <f t="shared" si="361"/>
        <v>-18.774494062579187</v>
      </c>
      <c r="AB521">
        <f t="shared" si="362"/>
        <v>3.6336533490847578</v>
      </c>
      <c r="AC521">
        <f t="shared" si="363"/>
        <v>7.2673066981695164E-2</v>
      </c>
      <c r="AD521">
        <f t="shared" si="364"/>
        <v>0.49299503757337731</v>
      </c>
      <c r="AE521">
        <f t="shared" si="365"/>
        <v>21.825156474574104</v>
      </c>
      <c r="AF521">
        <f t="shared" si="366"/>
        <v>1.7322832534768906E-2</v>
      </c>
      <c r="AG521">
        <f t="shared" si="329"/>
        <v>915.71355466371381</v>
      </c>
      <c r="AH521">
        <f t="shared" si="330"/>
        <v>6392.5136325368294</v>
      </c>
      <c r="AI521">
        <f t="shared" si="331"/>
        <v>915.71355466371381</v>
      </c>
      <c r="AK521" t="b">
        <f t="shared" si="367"/>
        <v>1</v>
      </c>
      <c r="AL521" t="b">
        <f t="shared" si="368"/>
        <v>1</v>
      </c>
      <c r="AM521">
        <f t="shared" si="369"/>
        <v>915.71355466371381</v>
      </c>
      <c r="AN521" t="b">
        <f t="shared" si="370"/>
        <v>1</v>
      </c>
      <c r="AO521">
        <f t="shared" si="371"/>
        <v>18.774494062579187</v>
      </c>
      <c r="AP521">
        <f>SUM(AO522:$AO$532)</f>
        <v>197.71515756836223</v>
      </c>
      <c r="AQ521" t="b">
        <f t="shared" si="332"/>
        <v>1</v>
      </c>
      <c r="AR521" t="b">
        <f t="shared" si="372"/>
        <v>1</v>
      </c>
      <c r="AS521" t="b">
        <f t="shared" si="373"/>
        <v>1</v>
      </c>
      <c r="AT521" t="b">
        <f t="shared" si="375"/>
        <v>1</v>
      </c>
      <c r="AU521">
        <f t="shared" si="333"/>
        <v>6392.5136325368294</v>
      </c>
      <c r="AV521" t="b">
        <f t="shared" si="334"/>
        <v>1</v>
      </c>
      <c r="AW521" t="b">
        <f t="shared" si="335"/>
        <v>1</v>
      </c>
      <c r="AX521" t="b">
        <f t="shared" si="374"/>
        <v>1</v>
      </c>
    </row>
    <row r="522" spans="1:50" x14ac:dyDescent="0.35">
      <c r="A522">
        <v>470</v>
      </c>
      <c r="B522">
        <f t="shared" si="336"/>
        <v>39</v>
      </c>
      <c r="C522">
        <f t="shared" si="337"/>
        <v>69</v>
      </c>
      <c r="D522">
        <f t="shared" si="338"/>
        <v>8.4005876197258411E-3</v>
      </c>
      <c r="E522">
        <f t="shared" si="339"/>
        <v>7.0275890078064229E-4</v>
      </c>
      <c r="F522">
        <f t="shared" si="340"/>
        <v>0.04</v>
      </c>
      <c r="G522">
        <f t="shared" si="341"/>
        <v>3.3960531989175591E-3</v>
      </c>
      <c r="H522">
        <f t="shared" si="342"/>
        <v>0.02</v>
      </c>
      <c r="I522">
        <f t="shared" si="343"/>
        <v>3.1826677317526926</v>
      </c>
      <c r="J522">
        <f t="shared" si="344"/>
        <v>1.00668670901219E-4</v>
      </c>
      <c r="K522">
        <f t="shared" si="345"/>
        <v>4.8613529469305165E-4</v>
      </c>
      <c r="L522">
        <f t="shared" si="346"/>
        <v>0</v>
      </c>
      <c r="M522">
        <f t="shared" si="347"/>
        <v>0.14266100234378681</v>
      </c>
      <c r="N522">
        <f t="shared" si="348"/>
        <v>116.62</v>
      </c>
      <c r="O522">
        <f t="shared" si="349"/>
        <v>2.3324000000000003</v>
      </c>
      <c r="P522">
        <f t="shared" si="350"/>
        <v>15.913338658763463</v>
      </c>
      <c r="Q522">
        <f t="shared" si="351"/>
        <v>795.66693293817309</v>
      </c>
      <c r="R522">
        <f t="shared" si="352"/>
        <v>16.705559171800022</v>
      </c>
      <c r="S522">
        <f t="shared" si="353"/>
        <v>0.33411118343600044</v>
      </c>
      <c r="T522">
        <f t="shared" si="354"/>
        <v>2.2795508539261347</v>
      </c>
      <c r="U522">
        <f t="shared" si="355"/>
        <v>100.668670901219</v>
      </c>
      <c r="V522">
        <f t="shared" si="356"/>
        <v>8.0098732618935228E-2</v>
      </c>
      <c r="W522">
        <f t="shared" si="357"/>
        <v>-86.656872499400052</v>
      </c>
      <c r="X522">
        <f t="shared" si="358"/>
        <v>86.603276638828348</v>
      </c>
      <c r="Y522">
        <f t="shared" si="359"/>
        <v>0.99673694261856227</v>
      </c>
      <c r="Z522">
        <f t="shared" si="360"/>
        <v>0.21520922198908429</v>
      </c>
      <c r="AA522">
        <f t="shared" si="361"/>
        <v>-18.637823787147688</v>
      </c>
      <c r="AB522">
        <f t="shared" si="362"/>
        <v>3.6069601100674009</v>
      </c>
      <c r="AC522">
        <f t="shared" si="363"/>
        <v>7.2139202201348007E-2</v>
      </c>
      <c r="AD522">
        <f t="shared" si="364"/>
        <v>0.49058036575799618</v>
      </c>
      <c r="AE522">
        <f t="shared" si="365"/>
        <v>21.66482634332651</v>
      </c>
      <c r="AF522">
        <f t="shared" si="366"/>
        <v>1.723798592923274E-2</v>
      </c>
      <c r="AG522">
        <f t="shared" si="329"/>
        <v>832.10808591788691</v>
      </c>
      <c r="AH522">
        <f t="shared" si="330"/>
        <v>5832.7648919265212</v>
      </c>
      <c r="AI522">
        <f t="shared" si="331"/>
        <v>832.10808591788691</v>
      </c>
      <c r="AK522" t="b">
        <f t="shared" si="367"/>
        <v>1</v>
      </c>
      <c r="AL522" t="b">
        <f t="shared" si="368"/>
        <v>1</v>
      </c>
      <c r="AM522">
        <f t="shared" si="369"/>
        <v>832.10808591788691</v>
      </c>
      <c r="AN522" t="b">
        <f t="shared" si="370"/>
        <v>1</v>
      </c>
      <c r="AO522">
        <f t="shared" si="371"/>
        <v>18.637823787147688</v>
      </c>
      <c r="AP522">
        <f>SUM(AO523:$AO$532)</f>
        <v>179.07733378121458</v>
      </c>
      <c r="AQ522" t="b">
        <f t="shared" si="332"/>
        <v>1</v>
      </c>
      <c r="AR522" t="b">
        <f t="shared" si="372"/>
        <v>1</v>
      </c>
      <c r="AS522" t="b">
        <f t="shared" si="373"/>
        <v>1</v>
      </c>
      <c r="AT522" t="b">
        <f t="shared" si="375"/>
        <v>1</v>
      </c>
      <c r="AU522">
        <f t="shared" si="333"/>
        <v>5832.764891926523</v>
      </c>
      <c r="AV522" t="b">
        <f t="shared" si="334"/>
        <v>1</v>
      </c>
      <c r="AW522" t="b">
        <f t="shared" si="335"/>
        <v>1</v>
      </c>
      <c r="AX522" t="b">
        <f t="shared" si="374"/>
        <v>1</v>
      </c>
    </row>
    <row r="523" spans="1:50" x14ac:dyDescent="0.35">
      <c r="A523">
        <v>471</v>
      </c>
      <c r="B523">
        <f t="shared" si="336"/>
        <v>39</v>
      </c>
      <c r="C523">
        <f t="shared" si="337"/>
        <v>69</v>
      </c>
      <c r="D523">
        <f t="shared" si="338"/>
        <v>8.4005876197258411E-3</v>
      </c>
      <c r="E523">
        <f t="shared" si="339"/>
        <v>7.0275890078064229E-4</v>
      </c>
      <c r="F523">
        <f t="shared" si="340"/>
        <v>0.04</v>
      </c>
      <c r="G523">
        <f t="shared" si="341"/>
        <v>3.3960531989175591E-3</v>
      </c>
      <c r="H523">
        <f t="shared" si="342"/>
        <v>0.02</v>
      </c>
      <c r="I523">
        <f t="shared" si="343"/>
        <v>3.1905170489748</v>
      </c>
      <c r="J523">
        <f t="shared" si="344"/>
        <v>1.0025628919138426E-4</v>
      </c>
      <c r="K523">
        <f t="shared" si="345"/>
        <v>4.841438776787826E-4</v>
      </c>
      <c r="L523">
        <f t="shared" si="346"/>
        <v>0</v>
      </c>
      <c r="M523">
        <f t="shared" si="347"/>
        <v>0.14207660217691664</v>
      </c>
      <c r="N523">
        <f t="shared" si="348"/>
        <v>116.62</v>
      </c>
      <c r="O523">
        <f t="shared" si="349"/>
        <v>2.3324000000000003</v>
      </c>
      <c r="P523">
        <f t="shared" si="350"/>
        <v>15.952585244874001</v>
      </c>
      <c r="Q523">
        <f t="shared" si="351"/>
        <v>797.62926224370005</v>
      </c>
      <c r="R523">
        <f t="shared" si="352"/>
        <v>16.637126093332419</v>
      </c>
      <c r="S523">
        <f t="shared" si="353"/>
        <v>0.33274252186664838</v>
      </c>
      <c r="T523">
        <f t="shared" si="354"/>
        <v>2.2758118010084289</v>
      </c>
      <c r="U523">
        <f t="shared" si="355"/>
        <v>100.25628919138425</v>
      </c>
      <c r="V523">
        <f t="shared" si="356"/>
        <v>7.9967349983014871E-2</v>
      </c>
      <c r="W523">
        <f t="shared" si="357"/>
        <v>-86.307684770909916</v>
      </c>
      <c r="X523">
        <f t="shared" si="358"/>
        <v>86.254308461787787</v>
      </c>
      <c r="Y523">
        <f t="shared" si="359"/>
        <v>0.99673694261856227</v>
      </c>
      <c r="Z523">
        <f t="shared" si="360"/>
        <v>0.21450698194871937</v>
      </c>
      <c r="AA523">
        <f t="shared" si="361"/>
        <v>-18.502151388211985</v>
      </c>
      <c r="AB523">
        <f t="shared" si="362"/>
        <v>3.5804629626803632</v>
      </c>
      <c r="AC523">
        <f t="shared" si="363"/>
        <v>7.1609259253607269E-2</v>
      </c>
      <c r="AD523">
        <f t="shared" si="364"/>
        <v>0.48817752091759758</v>
      </c>
      <c r="AE523">
        <f t="shared" si="365"/>
        <v>21.50567401582185</v>
      </c>
      <c r="AF523">
        <f t="shared" si="366"/>
        <v>1.7153554899293495E-2</v>
      </c>
      <c r="AG523">
        <f t="shared" si="329"/>
        <v>748.57788280005798</v>
      </c>
      <c r="AH523">
        <f t="shared" si="330"/>
        <v>5268.8329487772644</v>
      </c>
      <c r="AI523">
        <f t="shared" si="331"/>
        <v>748.57788280005798</v>
      </c>
      <c r="AK523" t="b">
        <f t="shared" si="367"/>
        <v>1</v>
      </c>
      <c r="AL523" t="b">
        <f t="shared" si="368"/>
        <v>1</v>
      </c>
      <c r="AM523">
        <f t="shared" si="369"/>
        <v>748.57788280005798</v>
      </c>
      <c r="AN523" t="b">
        <f t="shared" si="370"/>
        <v>1</v>
      </c>
      <c r="AO523">
        <f t="shared" si="371"/>
        <v>18.502151388211985</v>
      </c>
      <c r="AP523">
        <f>SUM(AO524:$AO$532)</f>
        <v>160.57518239300259</v>
      </c>
      <c r="AQ523" t="b">
        <f t="shared" si="332"/>
        <v>1</v>
      </c>
      <c r="AR523" t="b">
        <f t="shared" si="372"/>
        <v>1</v>
      </c>
      <c r="AS523" t="b">
        <f t="shared" si="373"/>
        <v>1</v>
      </c>
      <c r="AT523" t="b">
        <f t="shared" si="375"/>
        <v>1</v>
      </c>
      <c r="AU523">
        <f t="shared" si="333"/>
        <v>5268.8329487772644</v>
      </c>
      <c r="AV523" t="b">
        <f t="shared" si="334"/>
        <v>1</v>
      </c>
      <c r="AW523" t="b">
        <f t="shared" si="335"/>
        <v>1</v>
      </c>
      <c r="AX523" t="b">
        <f t="shared" si="374"/>
        <v>1</v>
      </c>
    </row>
    <row r="524" spans="1:50" x14ac:dyDescent="0.35">
      <c r="A524">
        <v>472</v>
      </c>
      <c r="B524">
        <f t="shared" si="336"/>
        <v>39</v>
      </c>
      <c r="C524">
        <f t="shared" si="337"/>
        <v>69</v>
      </c>
      <c r="D524">
        <f t="shared" si="338"/>
        <v>8.4005876197258411E-3</v>
      </c>
      <c r="E524">
        <f t="shared" si="339"/>
        <v>7.0275890078064229E-4</v>
      </c>
      <c r="F524">
        <f t="shared" si="340"/>
        <v>0.04</v>
      </c>
      <c r="G524">
        <f t="shared" si="341"/>
        <v>3.3960531989175591E-3</v>
      </c>
      <c r="H524">
        <f t="shared" si="342"/>
        <v>0.02</v>
      </c>
      <c r="I524">
        <f t="shared" si="343"/>
        <v>3.1983857247307053</v>
      </c>
      <c r="J524">
        <f t="shared" si="344"/>
        <v>9.9845596772498555E-5</v>
      </c>
      <c r="K524">
        <f t="shared" si="345"/>
        <v>4.821606183559381E-4</v>
      </c>
      <c r="L524">
        <f t="shared" si="346"/>
        <v>0</v>
      </c>
      <c r="M524">
        <f t="shared" si="347"/>
        <v>0.14149459596178821</v>
      </c>
      <c r="N524">
        <f t="shared" si="348"/>
        <v>116.62</v>
      </c>
      <c r="O524">
        <f t="shared" si="349"/>
        <v>2.3324000000000003</v>
      </c>
      <c r="P524">
        <f t="shared" si="350"/>
        <v>15.991928623653527</v>
      </c>
      <c r="Q524">
        <f t="shared" si="351"/>
        <v>799.59643118267627</v>
      </c>
      <c r="R524">
        <f t="shared" si="352"/>
        <v>16.568973345872021</v>
      </c>
      <c r="S524">
        <f t="shared" si="353"/>
        <v>0.33137946691744041</v>
      </c>
      <c r="T524">
        <f t="shared" si="354"/>
        <v>2.2720788811044681</v>
      </c>
      <c r="U524">
        <f t="shared" si="355"/>
        <v>99.845596772498553</v>
      </c>
      <c r="V524">
        <f t="shared" si="356"/>
        <v>7.9836182848594381E-2</v>
      </c>
      <c r="W524">
        <f t="shared" si="357"/>
        <v>-85.959917957497041</v>
      </c>
      <c r="X524">
        <f t="shared" si="358"/>
        <v>85.906760300448312</v>
      </c>
      <c r="Y524">
        <f t="shared" si="359"/>
        <v>0.99673694261856227</v>
      </c>
      <c r="Z524">
        <f t="shared" si="360"/>
        <v>0.21380703335790163</v>
      </c>
      <c r="AA524">
        <f t="shared" si="361"/>
        <v>-18.367469565227211</v>
      </c>
      <c r="AB524">
        <f t="shared" si="362"/>
        <v>3.5541604664117816</v>
      </c>
      <c r="AC524">
        <f t="shared" si="363"/>
        <v>7.1083209328235641E-2</v>
      </c>
      <c r="AD524">
        <f t="shared" si="364"/>
        <v>0.48578644512408681</v>
      </c>
      <c r="AE524">
        <f t="shared" si="365"/>
        <v>21.347690839777194</v>
      </c>
      <c r="AF524">
        <f t="shared" si="366"/>
        <v>1.7069537409476952E-2</v>
      </c>
      <c r="AG524">
        <f t="shared" si="329"/>
        <v>665.12177169460642</v>
      </c>
      <c r="AH524">
        <f t="shared" si="330"/>
        <v>4700.6867447731229</v>
      </c>
      <c r="AI524">
        <f t="shared" si="331"/>
        <v>665.12177169460642</v>
      </c>
      <c r="AK524" t="b">
        <f t="shared" si="367"/>
        <v>1</v>
      </c>
      <c r="AL524" t="b">
        <f t="shared" si="368"/>
        <v>1</v>
      </c>
      <c r="AM524">
        <f t="shared" si="369"/>
        <v>665.12177169460642</v>
      </c>
      <c r="AN524" t="b">
        <f t="shared" si="370"/>
        <v>1</v>
      </c>
      <c r="AO524">
        <f t="shared" si="371"/>
        <v>18.367469565227211</v>
      </c>
      <c r="AP524">
        <f>SUM(AO525:$AO$532)</f>
        <v>142.20771282777537</v>
      </c>
      <c r="AQ524" t="b">
        <f t="shared" si="332"/>
        <v>1</v>
      </c>
      <c r="AR524" t="b">
        <f t="shared" si="372"/>
        <v>1</v>
      </c>
      <c r="AS524" t="b">
        <f t="shared" si="373"/>
        <v>1</v>
      </c>
      <c r="AT524" t="b">
        <f t="shared" si="375"/>
        <v>1</v>
      </c>
      <c r="AU524">
        <f t="shared" si="333"/>
        <v>4700.686744773122</v>
      </c>
      <c r="AV524" t="b">
        <f t="shared" si="334"/>
        <v>1</v>
      </c>
      <c r="AW524" t="b">
        <f t="shared" si="335"/>
        <v>1</v>
      </c>
      <c r="AX524" t="b">
        <f t="shared" si="374"/>
        <v>1</v>
      </c>
    </row>
    <row r="525" spans="1:50" x14ac:dyDescent="0.35">
      <c r="A525">
        <v>473</v>
      </c>
      <c r="B525">
        <f t="shared" si="336"/>
        <v>39</v>
      </c>
      <c r="C525">
        <f t="shared" si="337"/>
        <v>69</v>
      </c>
      <c r="D525">
        <f t="shared" si="338"/>
        <v>8.4005876197258411E-3</v>
      </c>
      <c r="E525">
        <f t="shared" si="339"/>
        <v>7.0275890078064229E-4</v>
      </c>
      <c r="F525">
        <f t="shared" si="340"/>
        <v>0.04</v>
      </c>
      <c r="G525">
        <f t="shared" si="341"/>
        <v>3.3960531989175591E-3</v>
      </c>
      <c r="H525">
        <f t="shared" si="342"/>
        <v>0.02</v>
      </c>
      <c r="I525">
        <f t="shared" si="343"/>
        <v>3.206273806763777</v>
      </c>
      <c r="J525">
        <f t="shared" si="344"/>
        <v>9.9436586724507386E-5</v>
      </c>
      <c r="K525">
        <f t="shared" si="345"/>
        <v>4.8018548330714316E-4</v>
      </c>
      <c r="L525">
        <f t="shared" si="346"/>
        <v>0</v>
      </c>
      <c r="M525">
        <f t="shared" si="347"/>
        <v>0.14091497389175656</v>
      </c>
      <c r="N525">
        <f t="shared" si="348"/>
        <v>116.62</v>
      </c>
      <c r="O525">
        <f t="shared" si="349"/>
        <v>2.3324000000000003</v>
      </c>
      <c r="P525">
        <f t="shared" si="350"/>
        <v>16.031369033818883</v>
      </c>
      <c r="Q525">
        <f t="shared" si="351"/>
        <v>801.56845169094424</v>
      </c>
      <c r="R525">
        <f t="shared" si="352"/>
        <v>16.50109978106374</v>
      </c>
      <c r="S525">
        <f t="shared" si="353"/>
        <v>0.33002199562127482</v>
      </c>
      <c r="T525">
        <f t="shared" si="354"/>
        <v>2.2683520841545257</v>
      </c>
      <c r="U525">
        <f t="shared" si="355"/>
        <v>99.436586724507393</v>
      </c>
      <c r="V525">
        <f t="shared" si="356"/>
        <v>7.9705230862195692E-2</v>
      </c>
      <c r="W525">
        <f t="shared" si="357"/>
        <v>-85.613566254081647</v>
      </c>
      <c r="X525">
        <f t="shared" si="358"/>
        <v>85.560626353414406</v>
      </c>
      <c r="Y525">
        <f t="shared" si="359"/>
        <v>0.99673694261856227</v>
      </c>
      <c r="Z525">
        <f t="shared" si="360"/>
        <v>0.21310936873949984</v>
      </c>
      <c r="AA525">
        <f t="shared" si="361"/>
        <v>-18.23377107113236</v>
      </c>
      <c r="AB525">
        <f t="shared" si="362"/>
        <v>3.5280511913319583</v>
      </c>
      <c r="AC525">
        <f t="shared" si="363"/>
        <v>7.0561023826639174E-2</v>
      </c>
      <c r="AD525">
        <f t="shared" si="364"/>
        <v>0.48340708073309979</v>
      </c>
      <c r="AE525">
        <f t="shared" si="365"/>
        <v>21.1908682264703</v>
      </c>
      <c r="AF525">
        <f t="shared" si="366"/>
        <v>1.6985931434278626E-2</v>
      </c>
      <c r="AG525">
        <f t="shared" si="329"/>
        <v>581.73858094519528</v>
      </c>
      <c r="AH525">
        <f t="shared" si="330"/>
        <v>4128.2949915035724</v>
      </c>
      <c r="AI525">
        <f t="shared" si="331"/>
        <v>581.73858094519528</v>
      </c>
      <c r="AK525" t="b">
        <f t="shared" si="367"/>
        <v>1</v>
      </c>
      <c r="AL525" t="b">
        <f t="shared" si="368"/>
        <v>1</v>
      </c>
      <c r="AM525">
        <f t="shared" si="369"/>
        <v>581.73858094519539</v>
      </c>
      <c r="AN525" t="b">
        <f t="shared" si="370"/>
        <v>1</v>
      </c>
      <c r="AO525">
        <f t="shared" si="371"/>
        <v>18.23377107113236</v>
      </c>
      <c r="AP525">
        <f>SUM(AO526:$AO$532)</f>
        <v>123.973941756643</v>
      </c>
      <c r="AQ525" t="b">
        <f t="shared" si="332"/>
        <v>1</v>
      </c>
      <c r="AR525" t="b">
        <f t="shared" si="372"/>
        <v>1</v>
      </c>
      <c r="AS525" t="b">
        <f t="shared" si="373"/>
        <v>1</v>
      </c>
      <c r="AT525" t="b">
        <f t="shared" si="375"/>
        <v>1</v>
      </c>
      <c r="AU525">
        <f t="shared" si="333"/>
        <v>4128.2949915035733</v>
      </c>
      <c r="AV525" t="b">
        <f t="shared" si="334"/>
        <v>1</v>
      </c>
      <c r="AW525" t="b">
        <f t="shared" si="335"/>
        <v>1</v>
      </c>
      <c r="AX525" t="b">
        <f t="shared" si="374"/>
        <v>1</v>
      </c>
    </row>
    <row r="526" spans="1:50" x14ac:dyDescent="0.35">
      <c r="A526">
        <v>474</v>
      </c>
      <c r="B526">
        <f t="shared" si="336"/>
        <v>39</v>
      </c>
      <c r="C526">
        <f t="shared" si="337"/>
        <v>69</v>
      </c>
      <c r="D526">
        <f t="shared" si="338"/>
        <v>8.4005876197258411E-3</v>
      </c>
      <c r="E526">
        <f t="shared" si="339"/>
        <v>7.0275890078064229E-4</v>
      </c>
      <c r="F526">
        <f t="shared" si="340"/>
        <v>0.04</v>
      </c>
      <c r="G526">
        <f t="shared" si="341"/>
        <v>3.3960531989175591E-3</v>
      </c>
      <c r="H526">
        <f t="shared" si="342"/>
        <v>0.02</v>
      </c>
      <c r="I526">
        <f t="shared" si="343"/>
        <v>3.2141813429351265</v>
      </c>
      <c r="J526">
        <f t="shared" si="344"/>
        <v>9.9029252155703751E-5</v>
      </c>
      <c r="K526">
        <f t="shared" si="345"/>
        <v>4.7821843925191434E-4</v>
      </c>
      <c r="L526">
        <f t="shared" si="346"/>
        <v>0</v>
      </c>
      <c r="M526">
        <f t="shared" si="347"/>
        <v>0.14033772620034893</v>
      </c>
      <c r="N526">
        <f t="shared" si="348"/>
        <v>116.62</v>
      </c>
      <c r="O526">
        <f t="shared" si="349"/>
        <v>2.3324000000000003</v>
      </c>
      <c r="P526">
        <f t="shared" si="350"/>
        <v>16.070906714675633</v>
      </c>
      <c r="Q526">
        <f t="shared" si="351"/>
        <v>803.5453357337816</v>
      </c>
      <c r="R526">
        <f t="shared" si="352"/>
        <v>16.433504255256651</v>
      </c>
      <c r="S526">
        <f t="shared" si="353"/>
        <v>0.32867008510513301</v>
      </c>
      <c r="T526">
        <f t="shared" si="354"/>
        <v>2.264631400115372</v>
      </c>
      <c r="U526">
        <f t="shared" si="355"/>
        <v>99.029252155703745</v>
      </c>
      <c r="V526">
        <f t="shared" si="356"/>
        <v>7.9574493670920288E-2</v>
      </c>
      <c r="W526">
        <f t="shared" si="357"/>
        <v>-85.26862387933852</v>
      </c>
      <c r="X526">
        <f t="shared" si="358"/>
        <v>85.215900843029985</v>
      </c>
      <c r="Y526">
        <f t="shared" si="359"/>
        <v>0.99673694261856227</v>
      </c>
      <c r="Z526">
        <f t="shared" si="360"/>
        <v>0.21241398064078088</v>
      </c>
      <c r="AA526">
        <f t="shared" si="361"/>
        <v>-18.101048711958075</v>
      </c>
      <c r="AB526">
        <f t="shared" si="362"/>
        <v>3.5021337180156293</v>
      </c>
      <c r="AC526">
        <f t="shared" si="363"/>
        <v>7.0042674360312585E-2</v>
      </c>
      <c r="AD526">
        <f t="shared" si="364"/>
        <v>0.48103937038261113</v>
      </c>
      <c r="AE526">
        <f t="shared" si="365"/>
        <v>21.035197650272664</v>
      </c>
      <c r="AF526">
        <f t="shared" si="366"/>
        <v>1.6902734958114802E-2</v>
      </c>
      <c r="AG526">
        <f t="shared" si="329"/>
        <v>498.42714083744562</v>
      </c>
      <c r="AH526">
        <f t="shared" si="330"/>
        <v>3551.6261687600745</v>
      </c>
      <c r="AI526">
        <f t="shared" si="331"/>
        <v>498.42714083744562</v>
      </c>
      <c r="AK526" t="b">
        <f t="shared" si="367"/>
        <v>1</v>
      </c>
      <c r="AL526" t="b">
        <f t="shared" si="368"/>
        <v>1</v>
      </c>
      <c r="AM526">
        <f t="shared" si="369"/>
        <v>498.42714083744551</v>
      </c>
      <c r="AN526" t="b">
        <f t="shared" si="370"/>
        <v>1</v>
      </c>
      <c r="AO526">
        <f t="shared" si="371"/>
        <v>18.101048711958075</v>
      </c>
      <c r="AP526">
        <f>SUM(AO527:$AO$532)</f>
        <v>105.87289304468493</v>
      </c>
      <c r="AQ526" t="b">
        <f t="shared" si="332"/>
        <v>1</v>
      </c>
      <c r="AR526" t="b">
        <f t="shared" si="372"/>
        <v>1</v>
      </c>
      <c r="AS526" t="b">
        <f t="shared" si="373"/>
        <v>1</v>
      </c>
      <c r="AT526" t="b">
        <f t="shared" si="375"/>
        <v>1</v>
      </c>
      <c r="AU526">
        <f t="shared" si="333"/>
        <v>3551.6261687600745</v>
      </c>
      <c r="AV526" t="b">
        <f t="shared" si="334"/>
        <v>1</v>
      </c>
      <c r="AW526" t="b">
        <f t="shared" si="335"/>
        <v>1</v>
      </c>
      <c r="AX526" t="b">
        <f t="shared" si="374"/>
        <v>1</v>
      </c>
    </row>
    <row r="527" spans="1:50" x14ac:dyDescent="0.35">
      <c r="A527">
        <v>475</v>
      </c>
      <c r="B527">
        <f t="shared" si="336"/>
        <v>39</v>
      </c>
      <c r="C527">
        <f t="shared" si="337"/>
        <v>69</v>
      </c>
      <c r="D527">
        <f t="shared" si="338"/>
        <v>8.4005876197258411E-3</v>
      </c>
      <c r="E527">
        <f t="shared" si="339"/>
        <v>7.0275890078064229E-4</v>
      </c>
      <c r="F527">
        <f t="shared" si="340"/>
        <v>0.04</v>
      </c>
      <c r="G527">
        <f t="shared" si="341"/>
        <v>3.3960531989175591E-3</v>
      </c>
      <c r="H527">
        <f t="shared" si="342"/>
        <v>0.02</v>
      </c>
      <c r="I527">
        <f t="shared" si="343"/>
        <v>3.2221083812239102</v>
      </c>
      <c r="J527">
        <f t="shared" si="344"/>
        <v>9.8623586202611959E-5</v>
      </c>
      <c r="K527">
        <f t="shared" si="345"/>
        <v>4.7625945304609942E-4</v>
      </c>
      <c r="L527">
        <f t="shared" si="346"/>
        <v>0</v>
      </c>
      <c r="M527">
        <f t="shared" si="347"/>
        <v>0.13976284316110021</v>
      </c>
      <c r="N527">
        <f t="shared" si="348"/>
        <v>116.62</v>
      </c>
      <c r="O527">
        <f t="shared" si="349"/>
        <v>2.3324000000000003</v>
      </c>
      <c r="P527">
        <f t="shared" si="350"/>
        <v>16.110541906119551</v>
      </c>
      <c r="Q527">
        <f t="shared" si="351"/>
        <v>805.52709530597758</v>
      </c>
      <c r="R527">
        <f t="shared" si="352"/>
        <v>16.366185629484693</v>
      </c>
      <c r="S527">
        <f t="shared" si="353"/>
        <v>0.32732371258969389</v>
      </c>
      <c r="T527">
        <f t="shared" si="354"/>
        <v>2.2609168189602529</v>
      </c>
      <c r="U527">
        <f t="shared" si="355"/>
        <v>98.623586202611961</v>
      </c>
      <c r="V527">
        <f t="shared" si="356"/>
        <v>7.9443970922448703E-2</v>
      </c>
      <c r="W527">
        <f t="shared" si="357"/>
        <v>-84.925085075599668</v>
      </c>
      <c r="X527">
        <f t="shared" si="358"/>
        <v>84.872578015281135</v>
      </c>
      <c r="Y527">
        <f t="shared" si="359"/>
        <v>0.99673694261856227</v>
      </c>
      <c r="Z527">
        <f t="shared" si="360"/>
        <v>0.2117208616333304</v>
      </c>
      <c r="AA527">
        <f t="shared" si="361"/>
        <v>-17.969295346437377</v>
      </c>
      <c r="AB527">
        <f t="shared" si="362"/>
        <v>3.476406637464788</v>
      </c>
      <c r="AC527">
        <f t="shared" si="363"/>
        <v>6.9528132749295757E-2</v>
      </c>
      <c r="AD527">
        <f t="shared" si="364"/>
        <v>0.47868325699155323</v>
      </c>
      <c r="AE527">
        <f t="shared" si="365"/>
        <v>20.88067064818604</v>
      </c>
      <c r="AF527">
        <f t="shared" si="366"/>
        <v>1.6819945975274087E-2</v>
      </c>
      <c r="AG527">
        <f t="shared" si="329"/>
        <v>415.18628358165171</v>
      </c>
      <c r="AH527">
        <f t="shared" si="330"/>
        <v>2970.6485228200431</v>
      </c>
      <c r="AI527">
        <f t="shared" si="331"/>
        <v>415.18628358165171</v>
      </c>
      <c r="AK527" t="b">
        <f t="shared" si="367"/>
        <v>1</v>
      </c>
      <c r="AL527" t="b">
        <f t="shared" si="368"/>
        <v>1</v>
      </c>
      <c r="AM527">
        <f t="shared" si="369"/>
        <v>415.18628358165182</v>
      </c>
      <c r="AN527" t="b">
        <f t="shared" si="370"/>
        <v>1</v>
      </c>
      <c r="AO527">
        <f t="shared" si="371"/>
        <v>17.969295346437377</v>
      </c>
      <c r="AP527">
        <f>SUM(AO528:$AO$532)</f>
        <v>87.903597698247566</v>
      </c>
      <c r="AQ527" t="b">
        <f t="shared" si="332"/>
        <v>1</v>
      </c>
      <c r="AR527" t="b">
        <f t="shared" si="372"/>
        <v>1</v>
      </c>
      <c r="AS527" t="b">
        <f t="shared" si="373"/>
        <v>1</v>
      </c>
      <c r="AT527" t="b">
        <f t="shared" si="375"/>
        <v>1</v>
      </c>
      <c r="AU527">
        <f t="shared" si="333"/>
        <v>2970.6485228200427</v>
      </c>
      <c r="AV527" t="b">
        <f t="shared" si="334"/>
        <v>1</v>
      </c>
      <c r="AW527" t="b">
        <f t="shared" si="335"/>
        <v>1</v>
      </c>
      <c r="AX527" t="b">
        <f t="shared" si="374"/>
        <v>1</v>
      </c>
    </row>
    <row r="528" spans="1:50" x14ac:dyDescent="0.35">
      <c r="A528">
        <v>476</v>
      </c>
      <c r="B528">
        <f t="shared" si="336"/>
        <v>39</v>
      </c>
      <c r="C528">
        <f t="shared" si="337"/>
        <v>69</v>
      </c>
      <c r="D528">
        <f t="shared" si="338"/>
        <v>8.4005876197258411E-3</v>
      </c>
      <c r="E528">
        <f t="shared" si="339"/>
        <v>7.0275890078064229E-4</v>
      </c>
      <c r="F528">
        <f t="shared" si="340"/>
        <v>0.04</v>
      </c>
      <c r="G528">
        <f t="shared" si="341"/>
        <v>3.3960531989175591E-3</v>
      </c>
      <c r="H528">
        <f t="shared" si="342"/>
        <v>0.02</v>
      </c>
      <c r="I528">
        <f t="shared" si="343"/>
        <v>3.2300549697276089</v>
      </c>
      <c r="J528">
        <f t="shared" si="344"/>
        <v>9.8219582029872096E-5</v>
      </c>
      <c r="K528">
        <f t="shared" si="345"/>
        <v>4.7430849168131854E-4</v>
      </c>
      <c r="L528">
        <f t="shared" si="346"/>
        <v>0</v>
      </c>
      <c r="M528">
        <f t="shared" si="347"/>
        <v>0.13919031508738902</v>
      </c>
      <c r="N528">
        <f t="shared" si="348"/>
        <v>116.62</v>
      </c>
      <c r="O528">
        <f t="shared" si="349"/>
        <v>2.3324000000000003</v>
      </c>
      <c r="P528">
        <f t="shared" si="350"/>
        <v>16.150274848638045</v>
      </c>
      <c r="Q528">
        <f t="shared" si="351"/>
        <v>807.51374243190219</v>
      </c>
      <c r="R528">
        <f t="shared" si="352"/>
        <v>16.299142769447506</v>
      </c>
      <c r="S528">
        <f t="shared" si="353"/>
        <v>0.32598285538895011</v>
      </c>
      <c r="T528">
        <f t="shared" si="354"/>
        <v>2.2572083306788606</v>
      </c>
      <c r="U528">
        <f t="shared" si="355"/>
        <v>98.2195820298721</v>
      </c>
      <c r="V528">
        <f t="shared" si="356"/>
        <v>7.931366226503922E-2</v>
      </c>
      <c r="W528">
        <f t="shared" si="357"/>
        <v>-84.582944108757445</v>
      </c>
      <c r="X528">
        <f t="shared" si="358"/>
        <v>84.53065213969937</v>
      </c>
      <c r="Y528">
        <f t="shared" si="359"/>
        <v>0.99673694261856227</v>
      </c>
      <c r="Z528">
        <f t="shared" si="360"/>
        <v>0.21103000431297342</v>
      </c>
      <c r="AA528">
        <f t="shared" si="361"/>
        <v>-17.838503885619211</v>
      </c>
      <c r="AB528">
        <f t="shared" si="362"/>
        <v>3.4508685510320931</v>
      </c>
      <c r="AC528">
        <f t="shared" si="363"/>
        <v>6.9017371020641857E-2</v>
      </c>
      <c r="AD528">
        <f t="shared" si="364"/>
        <v>0.47633868375843946</v>
      </c>
      <c r="AE528">
        <f t="shared" si="365"/>
        <v>20.727278819382356</v>
      </c>
      <c r="AF528">
        <f t="shared" si="366"/>
        <v>1.6737562489868945E-2</v>
      </c>
      <c r="AG528">
        <f t="shared" si="329"/>
        <v>332.01484329553693</v>
      </c>
      <c r="AH528">
        <f t="shared" si="330"/>
        <v>2385.3300647181181</v>
      </c>
      <c r="AI528">
        <f t="shared" si="331"/>
        <v>332.01484329553693</v>
      </c>
      <c r="AK528" t="b">
        <f t="shared" si="367"/>
        <v>1</v>
      </c>
      <c r="AL528" t="b">
        <f t="shared" si="368"/>
        <v>1</v>
      </c>
      <c r="AM528">
        <f t="shared" si="369"/>
        <v>332.01484329553688</v>
      </c>
      <c r="AN528" t="b">
        <f t="shared" si="370"/>
        <v>1</v>
      </c>
      <c r="AO528">
        <f t="shared" si="371"/>
        <v>17.838503885619211</v>
      </c>
      <c r="AP528">
        <f>SUM(AO529:$AO$532)</f>
        <v>70.065093812628348</v>
      </c>
      <c r="AQ528" t="b">
        <f t="shared" si="332"/>
        <v>1</v>
      </c>
      <c r="AR528" t="b">
        <f t="shared" si="372"/>
        <v>1</v>
      </c>
      <c r="AS528" t="b">
        <f t="shared" si="373"/>
        <v>1</v>
      </c>
      <c r="AT528" t="b">
        <f t="shared" si="375"/>
        <v>1</v>
      </c>
      <c r="AU528">
        <f t="shared" si="333"/>
        <v>2385.3300647181181</v>
      </c>
      <c r="AV528" t="b">
        <f t="shared" si="334"/>
        <v>1</v>
      </c>
      <c r="AW528" t="b">
        <f t="shared" si="335"/>
        <v>1</v>
      </c>
      <c r="AX528" t="b">
        <f t="shared" si="374"/>
        <v>1</v>
      </c>
    </row>
    <row r="529" spans="1:50" x14ac:dyDescent="0.35">
      <c r="A529">
        <v>477</v>
      </c>
      <c r="B529">
        <f t="shared" si="336"/>
        <v>39</v>
      </c>
      <c r="C529">
        <f t="shared" si="337"/>
        <v>69</v>
      </c>
      <c r="D529">
        <f t="shared" si="338"/>
        <v>8.4005876197258411E-3</v>
      </c>
      <c r="E529">
        <f t="shared" si="339"/>
        <v>7.0275890078064229E-4</v>
      </c>
      <c r="F529">
        <f t="shared" si="340"/>
        <v>0.04</v>
      </c>
      <c r="G529">
        <f t="shared" si="341"/>
        <v>3.3960531989175591E-3</v>
      </c>
      <c r="H529">
        <f t="shared" si="342"/>
        <v>0.02</v>
      </c>
      <c r="I529">
        <f t="shared" si="343"/>
        <v>3.2380211566623274</v>
      </c>
      <c r="J529">
        <f t="shared" si="344"/>
        <v>9.7817232830124757E-5</v>
      </c>
      <c r="K529">
        <f t="shared" si="345"/>
        <v>4.7236552228440852E-4</v>
      </c>
      <c r="L529">
        <f t="shared" si="346"/>
        <v>0</v>
      </c>
      <c r="M529">
        <f t="shared" si="347"/>
        <v>0.13862013233227449</v>
      </c>
      <c r="N529">
        <f t="shared" si="348"/>
        <v>116.62</v>
      </c>
      <c r="O529">
        <f t="shared" si="349"/>
        <v>2.3324000000000003</v>
      </c>
      <c r="P529">
        <f t="shared" si="350"/>
        <v>16.190105783311637</v>
      </c>
      <c r="Q529">
        <f t="shared" si="351"/>
        <v>809.50528916558187</v>
      </c>
      <c r="R529">
        <f t="shared" si="352"/>
        <v>16.232374545491307</v>
      </c>
      <c r="S529">
        <f t="shared" si="353"/>
        <v>0.32464749090982614</v>
      </c>
      <c r="T529">
        <f t="shared" si="354"/>
        <v>2.253505925277306</v>
      </c>
      <c r="U529">
        <f t="shared" si="355"/>
        <v>97.817232830124752</v>
      </c>
      <c r="V529">
        <f t="shared" si="356"/>
        <v>7.9183567347527184E-2</v>
      </c>
      <c r="W529">
        <f t="shared" si="357"/>
        <v>-84.242195268168103</v>
      </c>
      <c r="X529">
        <f t="shared" si="358"/>
        <v>84.190117509265164</v>
      </c>
      <c r="Y529">
        <f t="shared" si="359"/>
        <v>0.99673694261856227</v>
      </c>
      <c r="Z529">
        <f t="shared" si="360"/>
        <v>0.21034140129969514</v>
      </c>
      <c r="AA529">
        <f t="shared" si="361"/>
        <v>-17.708667292484833</v>
      </c>
      <c r="AB529">
        <f t="shared" si="362"/>
        <v>3.4255180703448307</v>
      </c>
      <c r="AC529">
        <f t="shared" si="363"/>
        <v>6.8510361406896605E-2</v>
      </c>
      <c r="AD529">
        <f t="shared" si="364"/>
        <v>0.4740055941599946</v>
      </c>
      <c r="AE529">
        <f t="shared" si="365"/>
        <v>20.575013824746986</v>
      </c>
      <c r="AF529">
        <f t="shared" si="366"/>
        <v>1.6655582515787651E-2</v>
      </c>
      <c r="AG529">
        <f t="shared" si="329"/>
        <v>248.91165598704893</v>
      </c>
      <c r="AH529">
        <f t="shared" si="330"/>
        <v>1795.6385685046384</v>
      </c>
      <c r="AI529">
        <f t="shared" si="331"/>
        <v>248.91165598704893</v>
      </c>
      <c r="AK529" t="b">
        <f t="shared" si="367"/>
        <v>1</v>
      </c>
      <c r="AL529" t="b">
        <f t="shared" si="368"/>
        <v>1</v>
      </c>
      <c r="AM529">
        <f t="shared" si="369"/>
        <v>248.91165598704896</v>
      </c>
      <c r="AN529" t="b">
        <f t="shared" si="370"/>
        <v>1</v>
      </c>
      <c r="AO529">
        <f t="shared" si="371"/>
        <v>17.708667292484833</v>
      </c>
      <c r="AP529">
        <f>SUM(AO530:$AO$532)</f>
        <v>52.356426520143515</v>
      </c>
      <c r="AQ529" t="b">
        <f t="shared" si="332"/>
        <v>1</v>
      </c>
      <c r="AR529" t="b">
        <f t="shared" si="372"/>
        <v>1</v>
      </c>
      <c r="AS529" t="b">
        <f t="shared" si="373"/>
        <v>1</v>
      </c>
      <c r="AT529" t="b">
        <f t="shared" si="375"/>
        <v>1</v>
      </c>
      <c r="AU529">
        <f t="shared" si="333"/>
        <v>1795.6385685046389</v>
      </c>
      <c r="AV529" t="b">
        <f t="shared" si="334"/>
        <v>1</v>
      </c>
      <c r="AW529" t="b">
        <f t="shared" si="335"/>
        <v>1</v>
      </c>
      <c r="AX529" t="b">
        <f t="shared" si="374"/>
        <v>1</v>
      </c>
    </row>
    <row r="530" spans="1:50" x14ac:dyDescent="0.35">
      <c r="A530">
        <v>478</v>
      </c>
      <c r="B530">
        <f t="shared" si="336"/>
        <v>39</v>
      </c>
      <c r="C530">
        <f t="shared" si="337"/>
        <v>69</v>
      </c>
      <c r="D530">
        <f t="shared" si="338"/>
        <v>8.4005876197258411E-3</v>
      </c>
      <c r="E530">
        <f t="shared" si="339"/>
        <v>7.0275890078064229E-4</v>
      </c>
      <c r="F530">
        <f t="shared" si="340"/>
        <v>0.04</v>
      </c>
      <c r="G530">
        <f t="shared" si="341"/>
        <v>3.3960531989175591E-3</v>
      </c>
      <c r="H530">
        <f t="shared" si="342"/>
        <v>0.02</v>
      </c>
      <c r="I530">
        <f t="shared" si="343"/>
        <v>3.246006990363083</v>
      </c>
      <c r="J530">
        <f t="shared" si="344"/>
        <v>9.7416531823896394E-5</v>
      </c>
      <c r="K530">
        <f t="shared" si="345"/>
        <v>4.704305121168681E-4</v>
      </c>
      <c r="L530">
        <f t="shared" si="346"/>
        <v>0</v>
      </c>
      <c r="M530">
        <f t="shared" si="347"/>
        <v>0.13805228528833371</v>
      </c>
      <c r="N530">
        <f t="shared" si="348"/>
        <v>116.62</v>
      </c>
      <c r="O530">
        <f t="shared" si="349"/>
        <v>2.3324000000000003</v>
      </c>
      <c r="P530">
        <f t="shared" si="350"/>
        <v>16.230034951815416</v>
      </c>
      <c r="Q530">
        <f t="shared" si="351"/>
        <v>811.50174759077072</v>
      </c>
      <c r="R530">
        <f t="shared" si="352"/>
        <v>16.165879832589852</v>
      </c>
      <c r="S530">
        <f t="shared" si="353"/>
        <v>0.32331759665179705</v>
      </c>
      <c r="T530">
        <f t="shared" si="354"/>
        <v>2.2498095927780932</v>
      </c>
      <c r="U530">
        <f t="shared" si="355"/>
        <v>97.416531823896392</v>
      </c>
      <c r="V530">
        <f t="shared" si="356"/>
        <v>7.9053685819323857E-2</v>
      </c>
      <c r="W530">
        <f t="shared" si="357"/>
        <v>-83.902832866555755</v>
      </c>
      <c r="X530">
        <f t="shared" si="358"/>
        <v>83.850968440311988</v>
      </c>
      <c r="Y530">
        <f t="shared" si="359"/>
        <v>0.99673694261856227</v>
      </c>
      <c r="Z530">
        <f t="shared" si="360"/>
        <v>0.2096550452375622</v>
      </c>
      <c r="AA530">
        <f t="shared" si="361"/>
        <v>-17.579778581567012</v>
      </c>
      <c r="AB530">
        <f t="shared" si="362"/>
        <v>3.4003538172294303</v>
      </c>
      <c r="AC530">
        <f t="shared" si="363"/>
        <v>6.8007076344588607E-2</v>
      </c>
      <c r="AD530">
        <f t="shared" si="364"/>
        <v>0.47168393194979252</v>
      </c>
      <c r="AE530">
        <f t="shared" si="365"/>
        <v>20.423867386425417</v>
      </c>
      <c r="AF530">
        <f t="shared" si="366"/>
        <v>1.6574004076646373E-2</v>
      </c>
      <c r="AG530">
        <f t="shared" si="329"/>
        <v>165.87555953719476</v>
      </c>
      <c r="AH530">
        <f t="shared" si="330"/>
        <v>1201.5415694912244</v>
      </c>
      <c r="AI530">
        <f t="shared" si="331"/>
        <v>165.87555953719476</v>
      </c>
      <c r="AK530" t="b">
        <f t="shared" si="367"/>
        <v>1</v>
      </c>
      <c r="AL530" t="b">
        <f t="shared" si="368"/>
        <v>1</v>
      </c>
      <c r="AM530">
        <f t="shared" si="369"/>
        <v>165.87555953719473</v>
      </c>
      <c r="AN530" t="b">
        <f t="shared" si="370"/>
        <v>1</v>
      </c>
      <c r="AO530">
        <f t="shared" si="371"/>
        <v>17.579778581567012</v>
      </c>
      <c r="AP530">
        <f>SUM(AO531:$AO$532)</f>
        <v>34.776647938576502</v>
      </c>
      <c r="AQ530" t="b">
        <f t="shared" si="332"/>
        <v>1</v>
      </c>
      <c r="AR530" t="b">
        <f t="shared" si="372"/>
        <v>1</v>
      </c>
      <c r="AS530" t="b">
        <f t="shared" si="373"/>
        <v>1</v>
      </c>
      <c r="AT530" t="b">
        <f t="shared" si="375"/>
        <v>1</v>
      </c>
      <c r="AU530">
        <f t="shared" si="333"/>
        <v>1201.5415694912244</v>
      </c>
      <c r="AV530" t="b">
        <f t="shared" si="334"/>
        <v>1</v>
      </c>
      <c r="AW530" t="b">
        <f t="shared" si="335"/>
        <v>1</v>
      </c>
      <c r="AX530" t="b">
        <f t="shared" si="374"/>
        <v>1</v>
      </c>
    </row>
    <row r="531" spans="1:50" x14ac:dyDescent="0.35">
      <c r="A531">
        <v>479</v>
      </c>
      <c r="B531">
        <f t="shared" si="336"/>
        <v>39</v>
      </c>
      <c r="C531">
        <f t="shared" si="337"/>
        <v>69</v>
      </c>
      <c r="D531">
        <f t="shared" si="338"/>
        <v>8.4005876197258411E-3</v>
      </c>
      <c r="E531">
        <f t="shared" si="339"/>
        <v>7.0275890078064229E-4</v>
      </c>
      <c r="F531">
        <f t="shared" si="340"/>
        <v>0.04</v>
      </c>
      <c r="G531">
        <f t="shared" si="341"/>
        <v>3.3960531989175591E-3</v>
      </c>
      <c r="H531">
        <f t="shared" si="342"/>
        <v>0.02</v>
      </c>
      <c r="I531">
        <f t="shared" si="343"/>
        <v>3.2540125192841014</v>
      </c>
      <c r="J531">
        <f t="shared" si="344"/>
        <v>9.7017472259485041E-5</v>
      </c>
      <c r="K531">
        <f t="shared" si="345"/>
        <v>4.6850342857430744E-4</v>
      </c>
      <c r="L531">
        <f t="shared" si="346"/>
        <v>0</v>
      </c>
      <c r="M531">
        <f t="shared" si="347"/>
        <v>0.13748676438749993</v>
      </c>
      <c r="N531">
        <f t="shared" si="348"/>
        <v>116.62</v>
      </c>
      <c r="O531">
        <f t="shared" si="349"/>
        <v>2.3324000000000003</v>
      </c>
      <c r="P531">
        <f t="shared" si="350"/>
        <v>16.270062596420509</v>
      </c>
      <c r="Q531">
        <f t="shared" si="351"/>
        <v>813.50312982102537</v>
      </c>
      <c r="R531">
        <f t="shared" si="352"/>
        <v>16.099657510325478</v>
      </c>
      <c r="S531">
        <f t="shared" si="353"/>
        <v>0.32199315020650959</v>
      </c>
      <c r="T531">
        <f t="shared" si="354"/>
        <v>2.2461193232200918</v>
      </c>
      <c r="U531">
        <f t="shared" si="355"/>
        <v>97.017472259485046</v>
      </c>
      <c r="V531">
        <f t="shared" si="356"/>
        <v>7.8924017330415583E-2</v>
      </c>
      <c r="W531">
        <f t="shared" si="357"/>
        <v>-83.564851239916592</v>
      </c>
      <c r="X531">
        <f t="shared" si="358"/>
        <v>83.513199272430683</v>
      </c>
      <c r="Y531">
        <f t="shared" si="359"/>
        <v>0.99673694261856227</v>
      </c>
      <c r="Z531">
        <f t="shared" si="360"/>
        <v>0.20897092879464413</v>
      </c>
      <c r="AA531">
        <f t="shared" si="361"/>
        <v>-17.451830818572038</v>
      </c>
      <c r="AB531">
        <f t="shared" si="362"/>
        <v>3.3753744236365462</v>
      </c>
      <c r="AC531">
        <f t="shared" si="363"/>
        <v>6.7507488472730928E-2</v>
      </c>
      <c r="AD531">
        <f t="shared" si="364"/>
        <v>0.46937364115690006</v>
      </c>
      <c r="AE531">
        <f t="shared" si="365"/>
        <v>20.273831287373213</v>
      </c>
      <c r="AF531">
        <f t="shared" si="366"/>
        <v>1.6492825205741534E-2</v>
      </c>
      <c r="AG531">
        <f t="shared" si="329"/>
        <v>82.905393682915488</v>
      </c>
      <c r="AH531">
        <f t="shared" si="330"/>
        <v>603.00636248337742</v>
      </c>
      <c r="AI531">
        <f t="shared" si="331"/>
        <v>82.905393682915488</v>
      </c>
      <c r="AK531" t="b">
        <f t="shared" si="367"/>
        <v>1</v>
      </c>
      <c r="AL531" t="b">
        <f t="shared" si="368"/>
        <v>1</v>
      </c>
      <c r="AM531">
        <f t="shared" si="369"/>
        <v>82.905393682915488</v>
      </c>
      <c r="AN531" t="b">
        <f t="shared" si="370"/>
        <v>1</v>
      </c>
      <c r="AO531">
        <f t="shared" si="371"/>
        <v>17.451830818572038</v>
      </c>
      <c r="AP531">
        <f>SUM(AO532:$AO$532)</f>
        <v>17.324817120004468</v>
      </c>
      <c r="AQ531" t="b">
        <f t="shared" si="332"/>
        <v>1</v>
      </c>
      <c r="AR531" t="b">
        <f t="shared" si="372"/>
        <v>1</v>
      </c>
      <c r="AS531" t="b">
        <f t="shared" si="373"/>
        <v>1</v>
      </c>
      <c r="AT531" t="b">
        <f t="shared" si="375"/>
        <v>1</v>
      </c>
      <c r="AU531">
        <f t="shared" si="333"/>
        <v>603.00636248337742</v>
      </c>
      <c r="AV531" t="b">
        <f t="shared" si="334"/>
        <v>1</v>
      </c>
      <c r="AW531" t="b">
        <f t="shared" si="335"/>
        <v>1</v>
      </c>
      <c r="AX531" t="b">
        <f t="shared" si="374"/>
        <v>1</v>
      </c>
    </row>
    <row r="532" spans="1:50" x14ac:dyDescent="0.35">
      <c r="A532">
        <v>480</v>
      </c>
      <c r="B532">
        <f t="shared" si="336"/>
        <v>39</v>
      </c>
      <c r="C532">
        <f t="shared" si="337"/>
        <v>69</v>
      </c>
      <c r="D532">
        <f t="shared" si="338"/>
        <v>8.4005876197258411E-3</v>
      </c>
      <c r="E532">
        <f t="shared" si="339"/>
        <v>7.0275890078064229E-4</v>
      </c>
      <c r="F532">
        <f t="shared" si="340"/>
        <v>0.04</v>
      </c>
      <c r="G532">
        <f t="shared" si="341"/>
        <v>3.3960531989175591E-3</v>
      </c>
      <c r="H532">
        <f t="shared" si="342"/>
        <v>0.02</v>
      </c>
      <c r="I532">
        <f t="shared" si="343"/>
        <v>3.2620377919991088</v>
      </c>
      <c r="J532">
        <f t="shared" si="344"/>
        <v>9.6620047412846605E-5</v>
      </c>
      <c r="K532">
        <f t="shared" si="345"/>
        <v>4.6658423918589795E-4</v>
      </c>
      <c r="L532">
        <f t="shared" si="346"/>
        <v>0.1369235601009012</v>
      </c>
      <c r="M532">
        <f t="shared" si="347"/>
        <v>0</v>
      </c>
      <c r="N532">
        <f t="shared" si="348"/>
        <v>116.62</v>
      </c>
      <c r="O532">
        <f t="shared" si="349"/>
        <v>2.3324000000000003</v>
      </c>
      <c r="P532">
        <f t="shared" si="350"/>
        <v>16.310188959995543</v>
      </c>
      <c r="Q532">
        <f t="shared" si="351"/>
        <v>815.50944799977719</v>
      </c>
      <c r="R532">
        <f t="shared" si="352"/>
        <v>16.033706462870242</v>
      </c>
      <c r="S532">
        <f t="shared" si="353"/>
        <v>0.32067412925740485</v>
      </c>
      <c r="T532">
        <f t="shared" si="354"/>
        <v>2.2424351066585095</v>
      </c>
      <c r="U532">
        <f t="shared" si="355"/>
        <v>96.620047412846603</v>
      </c>
      <c r="V532">
        <f t="shared" si="356"/>
        <v>7.8794561531362842E-2</v>
      </c>
      <c r="W532">
        <f t="shared" si="357"/>
        <v>-83.228244747423645</v>
      </c>
      <c r="X532">
        <f t="shared" si="358"/>
        <v>83.176804368374107</v>
      </c>
      <c r="Y532">
        <f t="shared" si="359"/>
        <v>0.99673694261856227</v>
      </c>
      <c r="Z532">
        <f t="shared" si="360"/>
        <v>0.20828904466293485</v>
      </c>
      <c r="AA532">
        <f t="shared" si="361"/>
        <v>-17.324817120004468</v>
      </c>
      <c r="AB532">
        <f t="shared" si="362"/>
        <v>3.3505785315666827</v>
      </c>
      <c r="AC532">
        <f t="shared" si="363"/>
        <v>6.7011570631333658E-2</v>
      </c>
      <c r="AD532">
        <f t="shared" si="364"/>
        <v>0.46707466608452736</v>
      </c>
      <c r="AE532">
        <f t="shared" si="365"/>
        <v>20.124897370909288</v>
      </c>
      <c r="AF532">
        <f t="shared" si="366"/>
        <v>1.6412043946002403E-2</v>
      </c>
      <c r="AG532">
        <v>0</v>
      </c>
      <c r="AH532">
        <f t="shared" si="330"/>
        <v>0</v>
      </c>
      <c r="AI532">
        <f t="shared" si="331"/>
        <v>0</v>
      </c>
      <c r="AK532" t="b">
        <f t="shared" si="367"/>
        <v>1</v>
      </c>
      <c r="AL532" t="b">
        <f t="shared" si="368"/>
        <v>1</v>
      </c>
      <c r="AM532">
        <f t="shared" si="369"/>
        <v>4.5935477643865852E-15</v>
      </c>
      <c r="AN532" t="b">
        <f t="shared" si="370"/>
        <v>1</v>
      </c>
      <c r="AO532">
        <f t="shared" si="371"/>
        <v>17.324817120004468</v>
      </c>
      <c r="AR532" t="b">
        <f t="shared" si="372"/>
        <v>1</v>
      </c>
      <c r="AS532" t="b">
        <f t="shared" si="373"/>
        <v>1</v>
      </c>
      <c r="AT532" t="b">
        <f t="shared" si="375"/>
        <v>1</v>
      </c>
      <c r="AW532" t="b">
        <f t="shared" si="335"/>
        <v>1</v>
      </c>
      <c r="AX532" t="b">
        <f t="shared" si="374"/>
        <v>1</v>
      </c>
    </row>
    <row r="534" spans="1:50" x14ac:dyDescent="0.35">
      <c r="A534" s="1" t="s">
        <v>228</v>
      </c>
    </row>
    <row r="535" spans="1:50" x14ac:dyDescent="0.35">
      <c r="A535" t="s">
        <v>198</v>
      </c>
      <c r="B535">
        <f>age_at_entry</f>
        <v>30</v>
      </c>
      <c r="C535" t="s">
        <v>35</v>
      </c>
      <c r="D535" t="s">
        <v>192</v>
      </c>
    </row>
    <row r="536" spans="1:50" x14ac:dyDescent="0.35">
      <c r="A536" t="s">
        <v>199</v>
      </c>
      <c r="B536">
        <f>dur_m</f>
        <v>0</v>
      </c>
      <c r="C536" t="s">
        <v>200</v>
      </c>
      <c r="D536" t="s">
        <v>201</v>
      </c>
    </row>
    <row r="537" spans="1:50" x14ac:dyDescent="0.35">
      <c r="A537" t="s">
        <v>202</v>
      </c>
      <c r="B537">
        <f>term_m</f>
        <v>480</v>
      </c>
      <c r="C537" t="s">
        <v>200</v>
      </c>
      <c r="D537" t="s">
        <v>201</v>
      </c>
    </row>
    <row r="538" spans="1:50" x14ac:dyDescent="0.35">
      <c r="A538" t="s">
        <v>203</v>
      </c>
      <c r="B538">
        <f>rem_m</f>
        <v>480</v>
      </c>
      <c r="C538" t="s">
        <v>200</v>
      </c>
      <c r="D538" t="s">
        <v>201</v>
      </c>
    </row>
    <row r="539" spans="1:50" x14ac:dyDescent="0.35">
      <c r="A539" t="s">
        <v>204</v>
      </c>
      <c r="B539">
        <f>prem_term_m</f>
        <v>480</v>
      </c>
      <c r="C539" t="s">
        <v>200</v>
      </c>
      <c r="D539" t="s">
        <v>201</v>
      </c>
    </row>
    <row r="540" spans="1:50" x14ac:dyDescent="0.35">
      <c r="A540" t="s">
        <v>205</v>
      </c>
      <c r="B540">
        <f>prem_rem_m</f>
        <v>480</v>
      </c>
      <c r="C540" t="s">
        <v>200</v>
      </c>
      <c r="D540" t="s">
        <v>201</v>
      </c>
    </row>
    <row r="541" spans="1:50" x14ac:dyDescent="0.35">
      <c r="A541" t="s">
        <v>206</v>
      </c>
      <c r="B541">
        <f>dur_y_last</f>
        <v>39</v>
      </c>
      <c r="C541" t="s">
        <v>200</v>
      </c>
      <c r="D541" t="s">
        <v>192</v>
      </c>
    </row>
    <row r="542" spans="1:50" x14ac:dyDescent="0.35">
      <c r="A542" t="s">
        <v>229</v>
      </c>
      <c r="B542">
        <f>SUM($AB$53:$AB$532)</f>
        <v>13280.042891460585</v>
      </c>
      <c r="C542" t="s">
        <v>84</v>
      </c>
      <c r="D542" t="s">
        <v>83</v>
      </c>
    </row>
    <row r="543" spans="1:50" x14ac:dyDescent="0.35">
      <c r="A543" t="s">
        <v>230</v>
      </c>
      <c r="B543">
        <f>SUM($AC$53:$AC$532)</f>
        <v>495.6040654382864</v>
      </c>
      <c r="C543" t="s">
        <v>84</v>
      </c>
      <c r="D543" t="s">
        <v>83</v>
      </c>
    </row>
    <row r="544" spans="1:50" x14ac:dyDescent="0.35">
      <c r="A544" t="s">
        <v>231</v>
      </c>
      <c r="B544">
        <f>SUM($AD$53:$AD$532)</f>
        <v>803.96018780400721</v>
      </c>
      <c r="C544" t="s">
        <v>84</v>
      </c>
      <c r="D544" t="s">
        <v>83</v>
      </c>
    </row>
    <row r="545" spans="1:4" x14ac:dyDescent="0.35">
      <c r="A545" t="s">
        <v>232</v>
      </c>
      <c r="B545">
        <f>SUM($AE$53:$AE$532)</f>
        <v>9419.3296675933652</v>
      </c>
      <c r="C545" t="s">
        <v>84</v>
      </c>
      <c r="D545" t="s">
        <v>83</v>
      </c>
    </row>
    <row r="546" spans="1:4" x14ac:dyDescent="0.35">
      <c r="A546" t="s">
        <v>233</v>
      </c>
      <c r="B546">
        <f>SUM($AF$53:$AF$532)</f>
        <v>4.5107545299638545</v>
      </c>
      <c r="C546" t="s">
        <v>84</v>
      </c>
      <c r="D546" t="s">
        <v>83</v>
      </c>
    </row>
    <row r="547" spans="1:4" x14ac:dyDescent="0.35">
      <c r="A547" t="s">
        <v>234</v>
      </c>
      <c r="B547">
        <f>B542-B543-B544-B545-B546</f>
        <v>2556.6382160949629</v>
      </c>
      <c r="C547" t="s">
        <v>84</v>
      </c>
      <c r="D547" t="s">
        <v>83</v>
      </c>
    </row>
    <row r="548" spans="1:4" x14ac:dyDescent="0.35">
      <c r="A548" t="s">
        <v>235</v>
      </c>
      <c r="B548">
        <f>$AG$52</f>
        <v>-2556.6382160949947</v>
      </c>
      <c r="C548" t="s">
        <v>92</v>
      </c>
      <c r="D548" t="s">
        <v>236</v>
      </c>
    </row>
    <row r="549" spans="1:4" x14ac:dyDescent="0.35">
      <c r="A549" t="s">
        <v>237</v>
      </c>
      <c r="B549">
        <f>$AH$52</f>
        <v>-2556.6382160949947</v>
      </c>
      <c r="C549" t="s">
        <v>95</v>
      </c>
      <c r="D549" t="s">
        <v>238</v>
      </c>
    </row>
    <row r="550" spans="1:4" x14ac:dyDescent="0.35">
      <c r="A550" t="s">
        <v>239</v>
      </c>
      <c r="B550">
        <f>$AI$52</f>
        <v>0</v>
      </c>
      <c r="C550" t="s">
        <v>97</v>
      </c>
      <c r="D550" t="s">
        <v>240</v>
      </c>
    </row>
    <row r="551" spans="1:4" x14ac:dyDescent="0.35">
      <c r="A551" t="s">
        <v>241</v>
      </c>
      <c r="B551">
        <f>$L$532</f>
        <v>0.1369235601009012</v>
      </c>
      <c r="C551" t="s">
        <v>53</v>
      </c>
      <c r="D551" t="s">
        <v>242</v>
      </c>
    </row>
    <row r="553" spans="1:4" x14ac:dyDescent="0.35">
      <c r="A553" s="1" t="s">
        <v>243</v>
      </c>
    </row>
    <row r="554" spans="1:4" x14ac:dyDescent="0.35">
      <c r="A554" t="s">
        <v>244</v>
      </c>
      <c r="B554">
        <f>sum_assured*pols_if_init</f>
        <v>1000000</v>
      </c>
      <c r="D554" t="s">
        <v>245</v>
      </c>
    </row>
    <row r="555" spans="1:4" x14ac:dyDescent="0.35">
      <c r="A555" t="s">
        <v>246</v>
      </c>
      <c r="B555">
        <f>sum_assured</f>
        <v>1000000</v>
      </c>
      <c r="D555" t="s">
        <v>247</v>
      </c>
    </row>
    <row r="556" spans="1:4" x14ac:dyDescent="0.35">
      <c r="A556" t="s">
        <v>248</v>
      </c>
      <c r="B556">
        <f>pols_if_init</f>
        <v>1</v>
      </c>
      <c r="D556" t="s">
        <v>249</v>
      </c>
    </row>
    <row r="557" spans="1:4" x14ac:dyDescent="0.35">
      <c r="A557" t="s">
        <v>250</v>
      </c>
      <c r="B557">
        <f>SUMPRODUCT($J$53:$J$532+$K$53:$K$532+$L$53:$L$532)</f>
        <v>1.0000000000000004</v>
      </c>
      <c r="D557" t="s">
        <v>251</v>
      </c>
    </row>
    <row r="558" spans="1:4" x14ac:dyDescent="0.35">
      <c r="A558" t="s">
        <v>252</v>
      </c>
      <c r="B558">
        <f>SUM($AA$53:$AA$532)</f>
        <v>2556.6382160949966</v>
      </c>
      <c r="D558" t="s">
        <v>253</v>
      </c>
    </row>
    <row r="560" spans="1:4" x14ac:dyDescent="0.35">
      <c r="A560" t="s">
        <v>128</v>
      </c>
      <c r="B560" t="b">
        <f>AND($AK$52:$AK$532)</f>
        <v>1</v>
      </c>
      <c r="D560" t="s">
        <v>129</v>
      </c>
    </row>
    <row r="561" spans="1:4" x14ac:dyDescent="0.35">
      <c r="A561" t="s">
        <v>130</v>
      </c>
      <c r="B561" t="b">
        <f>AND($AL$53:$AL$532)</f>
        <v>1</v>
      </c>
      <c r="D561" t="s">
        <v>131</v>
      </c>
    </row>
    <row r="562" spans="1:4" x14ac:dyDescent="0.35">
      <c r="A562" t="s">
        <v>132</v>
      </c>
      <c r="B562" t="b">
        <f>AND($AG$532=0,$M$532=0)</f>
        <v>1</v>
      </c>
      <c r="D562" t="s">
        <v>133</v>
      </c>
    </row>
    <row r="563" spans="1:4" x14ac:dyDescent="0.35">
      <c r="A563" t="s">
        <v>134</v>
      </c>
      <c r="B563" t="b">
        <f>AND($AN$53:$AN$532)</f>
        <v>1</v>
      </c>
      <c r="D563" t="s">
        <v>135</v>
      </c>
    </row>
    <row r="564" spans="1:4" x14ac:dyDescent="0.35">
      <c r="A564" t="s">
        <v>136</v>
      </c>
      <c r="B564" t="b">
        <f>ABS(reserve_0-(-pv_net_cf))&lt;=0.000000001*MAX(ABS(reserve_0),ABS(pv_net_cf),scale_money)</f>
        <v>1</v>
      </c>
      <c r="D564" t="s">
        <v>137</v>
      </c>
    </row>
    <row r="565" spans="1:4" x14ac:dyDescent="0.35">
      <c r="A565" t="s">
        <v>138</v>
      </c>
      <c r="B565" t="b">
        <f>AND($AQ$52:$AQ$531)</f>
        <v>1</v>
      </c>
      <c r="D565" t="s">
        <v>139</v>
      </c>
    </row>
    <row r="566" spans="1:4" x14ac:dyDescent="0.35">
      <c r="A566" t="s">
        <v>140</v>
      </c>
      <c r="B566" t="b">
        <f>AND($AR$53:$AR$532)</f>
        <v>1</v>
      </c>
      <c r="D566" t="s">
        <v>141</v>
      </c>
    </row>
    <row r="567" spans="1:4" x14ac:dyDescent="0.35">
      <c r="A567" t="s">
        <v>142</v>
      </c>
      <c r="B567" t="b">
        <f>AND($AS$53:$AS$532)</f>
        <v>1</v>
      </c>
      <c r="D567" t="s">
        <v>143</v>
      </c>
    </row>
    <row r="568" spans="1:4" x14ac:dyDescent="0.35">
      <c r="A568" t="s">
        <v>144</v>
      </c>
      <c r="B568" t="b">
        <f>SUMPRODUCT(--($N$53:$N$532&lt;&gt;0))=prem_rem_m</f>
        <v>1</v>
      </c>
      <c r="D568" t="s">
        <v>145</v>
      </c>
    </row>
    <row r="569" spans="1:4" x14ac:dyDescent="0.35">
      <c r="A569" t="s">
        <v>146</v>
      </c>
      <c r="B569" t="b">
        <f>AND($AT$53:$AT$532)</f>
        <v>1</v>
      </c>
      <c r="D569" t="s">
        <v>147</v>
      </c>
    </row>
    <row r="570" spans="1:4" x14ac:dyDescent="0.35">
      <c r="A570" t="s">
        <v>148</v>
      </c>
      <c r="B570" t="b">
        <f>AND($AV$52:$AV$531)</f>
        <v>1</v>
      </c>
      <c r="D570" t="s">
        <v>149</v>
      </c>
    </row>
    <row r="571" spans="1:4" x14ac:dyDescent="0.35">
      <c r="A571" t="s">
        <v>150</v>
      </c>
      <c r="B571" t="b">
        <f>AND($AW$52:$AW$532)</f>
        <v>1</v>
      </c>
      <c r="D571" t="s">
        <v>151</v>
      </c>
    </row>
    <row r="572" spans="1:4" x14ac:dyDescent="0.35">
      <c r="A572" t="s">
        <v>152</v>
      </c>
      <c r="B572" t="b">
        <f>ABS(exits_sum-scale_count)&lt;=0.000000001*MAX(ABS(exits_sum),ABS(scale_count),scale_count)</f>
        <v>1</v>
      </c>
      <c r="D572" t="s">
        <v>153</v>
      </c>
    </row>
    <row r="573" spans="1:4" x14ac:dyDescent="0.35">
      <c r="A573" t="s">
        <v>154</v>
      </c>
      <c r="B573" t="b">
        <f>ABS(pv_net_cf-pv_net_cf_t_sum)&lt;=0.000000001*MAX(ABS(pv_net_cf),ABS(pv_net_cf_t_sum),scale_money)</f>
        <v>1</v>
      </c>
      <c r="D573" t="s">
        <v>155</v>
      </c>
    </row>
    <row r="574" spans="1:4" x14ac:dyDescent="0.35">
      <c r="A574" t="s">
        <v>156</v>
      </c>
      <c r="B574" t="b">
        <f>AND($AX$53:$AX$532)</f>
        <v>1</v>
      </c>
      <c r="D574" t="s">
        <v>157</v>
      </c>
    </row>
    <row r="575" spans="1:4" x14ac:dyDescent="0.35">
      <c r="A575" t="s">
        <v>158</v>
      </c>
      <c r="B575" t="b">
        <f>MAX($A$52:$A$532)=rem_m</f>
        <v>1</v>
      </c>
      <c r="D575" t="s">
        <v>159</v>
      </c>
    </row>
    <row r="576" spans="1:4" x14ac:dyDescent="0.35">
      <c r="A576" s="1" t="s">
        <v>160</v>
      </c>
      <c r="B576" t="b">
        <f>AND($B$560:$B$575)</f>
        <v>1</v>
      </c>
      <c r="D576" t="s">
        <v>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157"/>
  <sheetViews>
    <sheetView workbookViewId="0">
      <pane xSplit="1" topLeftCell="B1" activePane="topRight" state="frozen"/>
      <selection pane="topRight"/>
    </sheetView>
  </sheetViews>
  <sheetFormatPr defaultRowHeight="14.5" x14ac:dyDescent="0.35"/>
  <cols>
    <col min="1" max="1" width="20" customWidth="1"/>
    <col min="2" max="50" width="15" customWidth="1"/>
  </cols>
  <sheetData>
    <row r="1" spans="1:4" x14ac:dyDescent="0.35">
      <c r="A1" s="1" t="s">
        <v>177</v>
      </c>
    </row>
    <row r="2" spans="1:4" x14ac:dyDescent="0.35">
      <c r="A2" t="s">
        <v>178</v>
      </c>
      <c r="B2" s="2">
        <v>46388</v>
      </c>
      <c r="C2" t="s">
        <v>179</v>
      </c>
      <c r="D2" t="s">
        <v>180</v>
      </c>
    </row>
    <row r="3" spans="1:4" x14ac:dyDescent="0.35">
      <c r="A3" t="s">
        <v>181</v>
      </c>
      <c r="B3" t="s">
        <v>125</v>
      </c>
      <c r="C3" t="s">
        <v>183</v>
      </c>
      <c r="D3" t="s">
        <v>184</v>
      </c>
    </row>
    <row r="4" spans="1:4" x14ac:dyDescent="0.35">
      <c r="A4" t="s">
        <v>185</v>
      </c>
      <c r="B4" t="s">
        <v>175</v>
      </c>
      <c r="C4" t="s">
        <v>183</v>
      </c>
      <c r="D4" t="s">
        <v>186</v>
      </c>
    </row>
    <row r="5" spans="1:4" x14ac:dyDescent="0.35">
      <c r="A5" t="s">
        <v>187</v>
      </c>
      <c r="B5" s="2">
        <v>32998</v>
      </c>
      <c r="C5" t="s">
        <v>183</v>
      </c>
      <c r="D5" t="s">
        <v>188</v>
      </c>
    </row>
    <row r="6" spans="1:4" x14ac:dyDescent="0.35">
      <c r="A6" t="s">
        <v>189</v>
      </c>
      <c r="B6" s="2">
        <v>44593</v>
      </c>
      <c r="C6" t="s">
        <v>183</v>
      </c>
      <c r="D6" t="s">
        <v>188</v>
      </c>
    </row>
    <row r="7" spans="1:4" x14ac:dyDescent="0.35">
      <c r="A7" t="s">
        <v>190</v>
      </c>
      <c r="B7" s="2">
        <v>48245</v>
      </c>
      <c r="C7" t="s">
        <v>183</v>
      </c>
      <c r="D7" t="s">
        <v>188</v>
      </c>
    </row>
    <row r="8" spans="1:4" x14ac:dyDescent="0.35">
      <c r="A8" t="s">
        <v>191</v>
      </c>
      <c r="B8">
        <v>5</v>
      </c>
      <c r="C8" t="s">
        <v>183</v>
      </c>
      <c r="D8" t="s">
        <v>192</v>
      </c>
    </row>
    <row r="9" spans="1:4" x14ac:dyDescent="0.35">
      <c r="A9" t="s">
        <v>193</v>
      </c>
      <c r="B9">
        <v>200000</v>
      </c>
      <c r="C9" t="s">
        <v>183</v>
      </c>
      <c r="D9" t="s">
        <v>60</v>
      </c>
    </row>
    <row r="10" spans="1:4" x14ac:dyDescent="0.35">
      <c r="A10" t="s">
        <v>194</v>
      </c>
      <c r="B10">
        <v>39.270000000000003</v>
      </c>
      <c r="C10" t="s">
        <v>183</v>
      </c>
      <c r="D10" t="s">
        <v>195</v>
      </c>
    </row>
    <row r="11" spans="1:4" x14ac:dyDescent="0.35">
      <c r="A11" t="s">
        <v>196</v>
      </c>
      <c r="B11">
        <v>1</v>
      </c>
      <c r="C11" t="s">
        <v>183</v>
      </c>
      <c r="D11" t="s">
        <v>52</v>
      </c>
    </row>
    <row r="13" spans="1:4" x14ac:dyDescent="0.35">
      <c r="A13" s="1" t="s">
        <v>197</v>
      </c>
    </row>
    <row r="14" spans="1:4" x14ac:dyDescent="0.35">
      <c r="A14" t="s">
        <v>198</v>
      </c>
      <c r="B14">
        <f>YEAR(entry_date)-YEAR(birth_date)-IF(OR(MONTH(entry_date)&lt;MONTH(birth_date),AND(MONTH(entry_date)=MONTH(birth_date),DAY(entry_date)&lt;DAY(birth_date))),1,0)</f>
        <v>31</v>
      </c>
      <c r="C14" t="s">
        <v>35</v>
      </c>
      <c r="D14" t="s">
        <v>192</v>
      </c>
    </row>
    <row r="15" spans="1:4" x14ac:dyDescent="0.35">
      <c r="A15" t="s">
        <v>199</v>
      </c>
      <c r="B15">
        <f>12*(YEAR(valuation_date)-YEAR(entry_date))+(MONTH(valuation_date)-MONTH(entry_date))-IF(DAY(valuation_date)&lt;DAY(entry_date),1,0)</f>
        <v>59</v>
      </c>
      <c r="C15" t="s">
        <v>200</v>
      </c>
      <c r="D15" t="s">
        <v>201</v>
      </c>
    </row>
    <row r="16" spans="1:4" x14ac:dyDescent="0.35">
      <c r="A16" t="s">
        <v>202</v>
      </c>
      <c r="B16">
        <f>12*(YEAR(maturity_date)-YEAR(entry_date))+(MONTH(maturity_date)-MONTH(entry_date))-IF(DAY(maturity_date)&lt;DAY(entry_date),1,0)</f>
        <v>120</v>
      </c>
      <c r="C16" t="s">
        <v>200</v>
      </c>
      <c r="D16" t="s">
        <v>201</v>
      </c>
    </row>
    <row r="17" spans="1:4" x14ac:dyDescent="0.35">
      <c r="A17" t="s">
        <v>203</v>
      </c>
      <c r="B17">
        <f>term_m-dur_m</f>
        <v>61</v>
      </c>
      <c r="C17" t="s">
        <v>200</v>
      </c>
      <c r="D17" t="s">
        <v>201</v>
      </c>
    </row>
    <row r="18" spans="1:4" x14ac:dyDescent="0.35">
      <c r="A18" t="s">
        <v>204</v>
      </c>
      <c r="B18">
        <f>12*prem_term_y</f>
        <v>60</v>
      </c>
      <c r="C18" t="s">
        <v>200</v>
      </c>
      <c r="D18" t="s">
        <v>201</v>
      </c>
    </row>
    <row r="19" spans="1:4" x14ac:dyDescent="0.35">
      <c r="A19" t="s">
        <v>205</v>
      </c>
      <c r="B19">
        <f>MAX(prem_term_m-dur_m,0)</f>
        <v>1</v>
      </c>
      <c r="C19" t="s">
        <v>200</v>
      </c>
      <c r="D19" t="s">
        <v>201</v>
      </c>
    </row>
    <row r="20" spans="1:4" x14ac:dyDescent="0.35">
      <c r="A20" t="s">
        <v>206</v>
      </c>
      <c r="B20">
        <f>INT((term_m-1)/12)</f>
        <v>9</v>
      </c>
      <c r="C20" t="s">
        <v>200</v>
      </c>
      <c r="D20" t="s">
        <v>192</v>
      </c>
    </row>
    <row r="22" spans="1:4" x14ac:dyDescent="0.35">
      <c r="A22" s="1" t="s">
        <v>207</v>
      </c>
    </row>
    <row r="23" spans="1:4" x14ac:dyDescent="0.35">
      <c r="A23" t="s">
        <v>208</v>
      </c>
      <c r="B23">
        <v>0.04</v>
      </c>
      <c r="C23" t="s">
        <v>209</v>
      </c>
      <c r="D23" t="s">
        <v>210</v>
      </c>
    </row>
    <row r="24" spans="1:4" x14ac:dyDescent="0.35">
      <c r="A24" t="s">
        <v>211</v>
      </c>
      <c r="B24">
        <v>0.03</v>
      </c>
      <c r="C24" t="s">
        <v>209</v>
      </c>
      <c r="D24" t="s">
        <v>210</v>
      </c>
    </row>
    <row r="25" spans="1:4" x14ac:dyDescent="0.35">
      <c r="A25" t="s">
        <v>212</v>
      </c>
      <c r="B25">
        <f>(1+i)^(1/12)-1</f>
        <v>3.2737397821989145E-3</v>
      </c>
      <c r="C25" t="s">
        <v>209</v>
      </c>
      <c r="D25" t="s">
        <v>213</v>
      </c>
    </row>
    <row r="26" spans="1:4" x14ac:dyDescent="0.35">
      <c r="A26" t="s">
        <v>214</v>
      </c>
      <c r="B26">
        <f>(1+i)^(-1/12)</f>
        <v>0.99673694261856227</v>
      </c>
      <c r="C26" t="s">
        <v>209</v>
      </c>
      <c r="D26" t="s">
        <v>78</v>
      </c>
    </row>
    <row r="27" spans="1:4" x14ac:dyDescent="0.35">
      <c r="A27" t="s">
        <v>215</v>
      </c>
      <c r="B27">
        <f>(1+e)^(1/12)-1</f>
        <v>2.4662697723036864E-3</v>
      </c>
      <c r="C27" t="s">
        <v>209</v>
      </c>
      <c r="D27" t="s">
        <v>213</v>
      </c>
    </row>
    <row r="28" spans="1:4" x14ac:dyDescent="0.35">
      <c r="A28" t="s">
        <v>163</v>
      </c>
      <c r="B28">
        <v>2.0000000000000001E-4</v>
      </c>
      <c r="C28" t="s">
        <v>39</v>
      </c>
      <c r="D28" t="s">
        <v>164</v>
      </c>
    </row>
    <row r="29" spans="1:4" x14ac:dyDescent="0.35">
      <c r="A29" t="s">
        <v>165</v>
      </c>
      <c r="B29">
        <v>1.4999999999999999E-4</v>
      </c>
      <c r="C29" t="s">
        <v>39</v>
      </c>
      <c r="D29" t="s">
        <v>166</v>
      </c>
    </row>
    <row r="30" spans="1:4" x14ac:dyDescent="0.35">
      <c r="A30" t="s">
        <v>167</v>
      </c>
      <c r="B30">
        <v>1.7E-5</v>
      </c>
      <c r="C30" t="s">
        <v>39</v>
      </c>
      <c r="D30" t="s">
        <v>168</v>
      </c>
    </row>
    <row r="31" spans="1:4" x14ac:dyDescent="0.35">
      <c r="A31" t="s">
        <v>169</v>
      </c>
      <c r="B31">
        <v>1.1E-5</v>
      </c>
      <c r="C31" t="s">
        <v>39</v>
      </c>
      <c r="D31" t="s">
        <v>170</v>
      </c>
    </row>
    <row r="32" spans="1:4" x14ac:dyDescent="0.35">
      <c r="A32" t="s">
        <v>171</v>
      </c>
      <c r="B32">
        <v>1.1000000000000001</v>
      </c>
      <c r="C32" t="s">
        <v>39</v>
      </c>
      <c r="D32" t="s">
        <v>172</v>
      </c>
    </row>
    <row r="33" spans="1:4" x14ac:dyDescent="0.35">
      <c r="A33" t="s">
        <v>216</v>
      </c>
      <c r="B33">
        <v>5</v>
      </c>
      <c r="C33" t="s">
        <v>217</v>
      </c>
      <c r="D33" t="s">
        <v>218</v>
      </c>
    </row>
    <row r="34" spans="1:4" x14ac:dyDescent="0.35">
      <c r="A34" t="s">
        <v>219</v>
      </c>
      <c r="B34">
        <v>250</v>
      </c>
      <c r="C34" t="s">
        <v>217</v>
      </c>
      <c r="D34" t="s">
        <v>220</v>
      </c>
    </row>
    <row r="36" spans="1:4" x14ac:dyDescent="0.35">
      <c r="A36" s="1" t="s">
        <v>221</v>
      </c>
    </row>
    <row r="37" spans="1:4" x14ac:dyDescent="0.35">
      <c r="A37" t="s">
        <v>222</v>
      </c>
      <c r="B37" t="s">
        <v>223</v>
      </c>
      <c r="D37" t="s">
        <v>224</v>
      </c>
    </row>
    <row r="38" spans="1:4" x14ac:dyDescent="0.35">
      <c r="A38">
        <v>0</v>
      </c>
      <c r="B38">
        <v>0.15</v>
      </c>
    </row>
    <row r="39" spans="1:4" x14ac:dyDescent="0.35">
      <c r="A39">
        <v>1</v>
      </c>
      <c r="B39">
        <v>0.1</v>
      </c>
    </row>
    <row r="40" spans="1:4" x14ac:dyDescent="0.35">
      <c r="A40">
        <v>2</v>
      </c>
      <c r="B40">
        <v>0.08</v>
      </c>
    </row>
    <row r="41" spans="1:4" x14ac:dyDescent="0.35">
      <c r="A41">
        <v>3</v>
      </c>
      <c r="B41">
        <v>0.06</v>
      </c>
    </row>
    <row r="42" spans="1:4" x14ac:dyDescent="0.35">
      <c r="A42">
        <v>4</v>
      </c>
      <c r="B42">
        <v>0.05</v>
      </c>
    </row>
    <row r="43" spans="1:4" x14ac:dyDescent="0.35">
      <c r="A43">
        <v>5</v>
      </c>
      <c r="B43">
        <v>0.04</v>
      </c>
    </row>
    <row r="45" spans="1:4" x14ac:dyDescent="0.35">
      <c r="A45" s="1" t="s">
        <v>225</v>
      </c>
    </row>
    <row r="46" spans="1:4" x14ac:dyDescent="0.35">
      <c r="A46" t="s">
        <v>222</v>
      </c>
      <c r="B46" t="s">
        <v>226</v>
      </c>
      <c r="D46" t="s">
        <v>46</v>
      </c>
    </row>
    <row r="47" spans="1:4" x14ac:dyDescent="0.35">
      <c r="A47">
        <v>0</v>
      </c>
      <c r="B47">
        <v>0.2</v>
      </c>
    </row>
    <row r="48" spans="1:4" x14ac:dyDescent="0.35">
      <c r="A48">
        <v>1</v>
      </c>
      <c r="B48">
        <v>0.02</v>
      </c>
    </row>
    <row r="50" spans="1:50" x14ac:dyDescent="0.35">
      <c r="A50" s="1" t="s">
        <v>227</v>
      </c>
    </row>
    <row r="51" spans="1:50" x14ac:dyDescent="0.35">
      <c r="A51" s="1" t="s">
        <v>31</v>
      </c>
      <c r="B51" s="1" t="s">
        <v>34</v>
      </c>
      <c r="C51" s="1" t="s">
        <v>36</v>
      </c>
      <c r="D51" s="1" t="s">
        <v>37</v>
      </c>
      <c r="E51" s="1" t="s">
        <v>40</v>
      </c>
      <c r="F51" s="1" t="s">
        <v>42</v>
      </c>
      <c r="G51" s="1" t="s">
        <v>44</v>
      </c>
      <c r="H51" s="1" t="s">
        <v>45</v>
      </c>
      <c r="I51" s="1" t="s">
        <v>48</v>
      </c>
      <c r="J51" s="1" t="s">
        <v>51</v>
      </c>
      <c r="K51" s="1" t="s">
        <v>54</v>
      </c>
      <c r="L51" s="1" t="s">
        <v>55</v>
      </c>
      <c r="M51" s="1" t="s">
        <v>56</v>
      </c>
      <c r="N51" s="1" t="s">
        <v>59</v>
      </c>
      <c r="O51" s="1" t="s">
        <v>62</v>
      </c>
      <c r="P51" s="1" t="s">
        <v>63</v>
      </c>
      <c r="Q51" s="1" t="s">
        <v>64</v>
      </c>
      <c r="R51" s="1" t="s">
        <v>65</v>
      </c>
      <c r="S51" s="1" t="s">
        <v>68</v>
      </c>
      <c r="T51" s="1" t="s">
        <v>69</v>
      </c>
      <c r="U51" s="1" t="s">
        <v>71</v>
      </c>
      <c r="V51" s="1" t="s">
        <v>72</v>
      </c>
      <c r="W51" s="1" t="s">
        <v>73</v>
      </c>
      <c r="X51" s="1" t="s">
        <v>76</v>
      </c>
      <c r="Y51" s="1" t="s">
        <v>77</v>
      </c>
      <c r="Z51" s="1" t="s">
        <v>80</v>
      </c>
      <c r="AA51" s="1" t="s">
        <v>82</v>
      </c>
      <c r="AB51" s="1" t="s">
        <v>85</v>
      </c>
      <c r="AC51" s="1" t="s">
        <v>86</v>
      </c>
      <c r="AD51" s="1" t="s">
        <v>87</v>
      </c>
      <c r="AE51" s="1" t="s">
        <v>88</v>
      </c>
      <c r="AF51" s="1" t="s">
        <v>89</v>
      </c>
      <c r="AG51" s="1" t="s">
        <v>90</v>
      </c>
      <c r="AH51" s="1" t="s">
        <v>93</v>
      </c>
      <c r="AI51" s="1" t="s">
        <v>96</v>
      </c>
      <c r="AK51" s="1" t="s">
        <v>99</v>
      </c>
      <c r="AL51" s="1" t="s">
        <v>101</v>
      </c>
      <c r="AM51" s="1" t="s">
        <v>103</v>
      </c>
      <c r="AN51" s="1" t="s">
        <v>105</v>
      </c>
      <c r="AO51" s="1" t="s">
        <v>107</v>
      </c>
      <c r="AP51" s="1" t="s">
        <v>109</v>
      </c>
      <c r="AQ51" s="1" t="s">
        <v>111</v>
      </c>
      <c r="AR51" s="1" t="s">
        <v>113</v>
      </c>
      <c r="AS51" s="1" t="s">
        <v>115</v>
      </c>
      <c r="AT51" s="1" t="s">
        <v>117</v>
      </c>
      <c r="AU51" s="1" t="s">
        <v>119</v>
      </c>
      <c r="AV51" s="1" t="s">
        <v>121</v>
      </c>
      <c r="AW51" s="1" t="s">
        <v>123</v>
      </c>
      <c r="AX51" s="1" t="s">
        <v>125</v>
      </c>
    </row>
    <row r="52" spans="1:50" x14ac:dyDescent="0.35">
      <c r="A52">
        <v>0</v>
      </c>
      <c r="I52">
        <v>1</v>
      </c>
      <c r="M52">
        <f>pols_if_init</f>
        <v>1</v>
      </c>
      <c r="Z52">
        <v>1</v>
      </c>
      <c r="AG52">
        <f t="shared" ref="AG52:AG83" si="0">(AG53+X53)*Y53</f>
        <v>1049.4093942140328</v>
      </c>
      <c r="AH52">
        <f t="shared" ref="AH52:AH83" si="1">IF(M52&gt;0,AG52/M52,0)</f>
        <v>1049.4093942140328</v>
      </c>
      <c r="AI52">
        <f t="shared" ref="AI52:AI83" si="2">IF(AG52&gt;0,AG52,0)</f>
        <v>1049.4093942140328</v>
      </c>
      <c r="AK52" t="b">
        <f>M52&gt;=0</f>
        <v>1</v>
      </c>
      <c r="AP52">
        <f>SUM(AO53:$AO$113)</f>
        <v>1049.409394214033</v>
      </c>
      <c r="AQ52" t="b">
        <f t="shared" ref="AQ52:AQ83" si="3">ABS(AG52*Z52-AP52)&lt;=0.000000001*MAX(ABS(AG52*Z52),ABS(AP52),scale_money)</f>
        <v>1</v>
      </c>
      <c r="AU52">
        <f t="shared" ref="AU52:AU83" si="4">-(N53-O53)+v_m*(E53*(sum_assured+Q53)+P53+(1-E53)*(1-G53)*AH53)</f>
        <v>1049.4093942140328</v>
      </c>
      <c r="AV52" t="b">
        <f t="shared" ref="AV52:AV83" si="5">ABS(AH52-AU52)&lt;=0.000000001*MAX(ABS(AH52),ABS(AU52),scale_pp)</f>
        <v>1</v>
      </c>
      <c r="AW52" t="b">
        <f t="shared" ref="AW52:AW83" si="6">AND(AI52&gt;=0,AI52&gt;=AG52)</f>
        <v>1</v>
      </c>
    </row>
    <row r="53" spans="1:50" x14ac:dyDescent="0.35">
      <c r="A53">
        <v>1</v>
      </c>
      <c r="B53">
        <f t="shared" ref="B53:B84" si="7">MIN(INT((dur_m+A53-1)/12),dur_y_last)</f>
        <v>4</v>
      </c>
      <c r="C53">
        <f t="shared" ref="C53:C84" si="8">age_at_entry+B53</f>
        <v>35</v>
      </c>
      <c r="D53">
        <f t="shared" ref="D53:D84" si="9">INDEX(mort_table,MATCH(C53,mort_age,0),MATCH(sex,mort_sex,0))</f>
        <v>7.0100329063738087E-4</v>
      </c>
      <c r="E53">
        <f t="shared" ref="E53:E84" si="10">IF(A53&lt;=rem_m,1-(1-D53)^(1/12),0)</f>
        <v>5.8435718261029557E-5</v>
      </c>
      <c r="F53">
        <f t="shared" ref="F53:F84" si="11">IF(A53&lt;=prem_rem_m,INDEX(lapse_table,MATCH(MIN(B53,5),lapse_key,0)),0)</f>
        <v>0.05</v>
      </c>
      <c r="G53">
        <f t="shared" ref="G53:G84" si="12">1-(1-F53)^(1/12)</f>
        <v>4.2653187775606449E-3</v>
      </c>
      <c r="H53">
        <f t="shared" ref="H53:H84" si="13">INDEX(comm_table,MATCH(MIN(B53,1),comm_key,0))</f>
        <v>0.02</v>
      </c>
      <c r="I53">
        <f t="shared" ref="I53:I84" si="14">(1+e_m)^A53</f>
        <v>1.0024662697723037</v>
      </c>
      <c r="J53">
        <f t="shared" ref="J53:J84" si="15">M52*E53</f>
        <v>5.8435718261029557E-5</v>
      </c>
      <c r="K53">
        <f t="shared" ref="K53:K84" si="16">(M52-J53)*G53</f>
        <v>4.2650695305942662E-3</v>
      </c>
      <c r="L53">
        <f t="shared" ref="L53:L84" si="17">IF(A53=rem_m,M52-J53-K53,0)</f>
        <v>0</v>
      </c>
      <c r="M53">
        <f t="shared" ref="M53:M84" si="18">M52-J53-K53-L53</f>
        <v>0.99567649475114473</v>
      </c>
      <c r="N53">
        <f t="shared" ref="N53:N84" si="19">IF(A53&lt;=prem_rem_m,premium,0)</f>
        <v>39.270000000000003</v>
      </c>
      <c r="O53">
        <f t="shared" ref="O53:O84" si="20">N53*H53</f>
        <v>0.7854000000000001</v>
      </c>
      <c r="P53">
        <f t="shared" ref="P53:P84" si="21">maint_base*I53</f>
        <v>5.0123313488615189</v>
      </c>
      <c r="Q53">
        <f t="shared" ref="Q53:Q84" si="22">claim_exp_base*I53</f>
        <v>250.61656744307592</v>
      </c>
      <c r="R53">
        <f t="shared" ref="R53:R84" si="23">M52*N53</f>
        <v>39.270000000000003</v>
      </c>
      <c r="S53">
        <f t="shared" ref="S53:S84" si="24">R53*H53</f>
        <v>0.7854000000000001</v>
      </c>
      <c r="T53">
        <f t="shared" ref="T53:T84" si="25">M52*P53</f>
        <v>5.0123313488615189</v>
      </c>
      <c r="U53">
        <f t="shared" ref="U53:U84" si="26">J53*sum_assured</f>
        <v>11.687143652205911</v>
      </c>
      <c r="V53">
        <f t="shared" ref="V53:V84" si="27">J53*Q53</f>
        <v>1.4644959126649898E-2</v>
      </c>
      <c r="W53">
        <f t="shared" ref="W53:W84" si="28">R53-S53-T53-U53-V53</f>
        <v>21.770480039805918</v>
      </c>
      <c r="X53">
        <f t="shared" ref="X53:X84" si="29">U53+V53+T53-(R53-S53)*(1+i_m)</f>
        <v>-21.896468605827927</v>
      </c>
      <c r="Y53">
        <f t="shared" ref="Y53:Y84" si="30">v_m</f>
        <v>0.99673694261856227</v>
      </c>
      <c r="Z53">
        <f t="shared" ref="Z53:Z84" si="31">v_m^A53</f>
        <v>0.99673694261856227</v>
      </c>
      <c r="AA53">
        <f t="shared" ref="AA53:AA84" si="32">(R53-S53)*Z52-(T53+U53+V53)*Z53</f>
        <v>21.825019172316267</v>
      </c>
      <c r="AB53">
        <f t="shared" ref="AB53:AB84" si="33">R53*Z52</f>
        <v>39.270000000000003</v>
      </c>
      <c r="AC53">
        <f t="shared" ref="AC53:AC84" si="34">S53*Z52</f>
        <v>0.7854000000000001</v>
      </c>
      <c r="AD53">
        <f t="shared" ref="AD53:AD84" si="35">T53*Z53</f>
        <v>4.9959758240554049</v>
      </c>
      <c r="AE53">
        <f t="shared" ref="AE53:AE84" si="36">U53*Z53</f>
        <v>11.649007831843658</v>
      </c>
      <c r="AF53">
        <f t="shared" ref="AF53:AF84" si="37">V53*Z53</f>
        <v>1.4597171784670829E-2</v>
      </c>
      <c r="AG53">
        <f t="shared" si="0"/>
        <v>1074.7413561015126</v>
      </c>
      <c r="AH53">
        <f t="shared" si="1"/>
        <v>1079.4081830465718</v>
      </c>
      <c r="AI53">
        <f t="shared" si="2"/>
        <v>1074.7413561015126</v>
      </c>
      <c r="AK53" t="b">
        <f t="shared" ref="AK53:AK84" si="38">AND(M53&gt;=0,M53&lt;=M52)</f>
        <v>1</v>
      </c>
      <c r="AL53" t="b">
        <f t="shared" ref="AL53:AL84" si="39">AND(D53&gt;=0,D53&lt;=1,E53&gt;=0,E53&lt;=1,F53&gt;=0,F53&lt;=1,G53&gt;=0,G53&lt;=1,J53+K53+L53&lt;=M52+0.000000001*scale_count)</f>
        <v>1</v>
      </c>
      <c r="AM53">
        <f t="shared" ref="AM53:AM84" si="40">(AG52+R53-S53)*(1+i_m)-T53-U53-V53</f>
        <v>1074.7413561015126</v>
      </c>
      <c r="AN53" t="b">
        <f t="shared" ref="AN53:AN84" si="41">ABS(AM53-AG53)&lt;=0.000000001*MAX(ABS(AM53),ABS(AG53),scale_money)</f>
        <v>1</v>
      </c>
      <c r="AO53">
        <f t="shared" ref="AO53:AO84" si="42">(U53+V53+T53)*Z53-(R53-S53)*Z52</f>
        <v>-21.825019172316264</v>
      </c>
      <c r="AP53">
        <f>SUM(AO54:$AO$113)</f>
        <v>1071.2344133863492</v>
      </c>
      <c r="AQ53" t="b">
        <f t="shared" si="3"/>
        <v>1</v>
      </c>
      <c r="AR53" t="b">
        <f t="shared" ref="AR53:AR84" si="43">IF(A53&lt;&gt;rem_m,L53=0,L53=M52-J53-K53)</f>
        <v>1</v>
      </c>
      <c r="AS53" t="b">
        <f t="shared" ref="AS53:AS84" si="44">IF(A53&gt;prem_rem_m,AND(R53=0,S53=0,F53=0,G53=0,K53=0),R53=M52*premium)</f>
        <v>1</v>
      </c>
      <c r="AT53" t="b">
        <f>AND(C53&gt;=18,C53&lt;=120)</f>
        <v>1</v>
      </c>
      <c r="AU53">
        <f t="shared" si="4"/>
        <v>1079.4081830465718</v>
      </c>
      <c r="AV53" t="b">
        <f t="shared" si="5"/>
        <v>1</v>
      </c>
      <c r="AW53" t="b">
        <f t="shared" si="6"/>
        <v>1</v>
      </c>
      <c r="AX53" t="b">
        <f t="shared" ref="AX53:AX84" si="45">AND(U53=J53*sum_assured,R53=M52*N53,T53=M52*P53)</f>
        <v>1</v>
      </c>
    </row>
    <row r="54" spans="1:50" x14ac:dyDescent="0.35">
      <c r="A54">
        <v>2</v>
      </c>
      <c r="B54">
        <f t="shared" si="7"/>
        <v>5</v>
      </c>
      <c r="C54">
        <f t="shared" si="8"/>
        <v>36</v>
      </c>
      <c r="D54">
        <f t="shared" si="9"/>
        <v>7.5109180839127987E-4</v>
      </c>
      <c r="E54">
        <f t="shared" si="10"/>
        <v>6.2612541349982287E-5</v>
      </c>
      <c r="F54">
        <f t="shared" si="11"/>
        <v>0</v>
      </c>
      <c r="G54">
        <f t="shared" si="12"/>
        <v>0</v>
      </c>
      <c r="H54">
        <f t="shared" si="13"/>
        <v>0.02</v>
      </c>
      <c r="I54">
        <f t="shared" si="14"/>
        <v>1.0049386220311971</v>
      </c>
      <c r="J54">
        <f t="shared" si="15"/>
        <v>6.2341835698811467E-5</v>
      </c>
      <c r="K54">
        <f t="shared" si="16"/>
        <v>0</v>
      </c>
      <c r="L54">
        <f t="shared" si="17"/>
        <v>0</v>
      </c>
      <c r="M54">
        <f t="shared" si="18"/>
        <v>0.99561415291544586</v>
      </c>
      <c r="N54">
        <f t="shared" si="19"/>
        <v>0</v>
      </c>
      <c r="O54">
        <f t="shared" si="20"/>
        <v>0</v>
      </c>
      <c r="P54">
        <f t="shared" si="21"/>
        <v>5.0246931101559857</v>
      </c>
      <c r="Q54">
        <f t="shared" si="22"/>
        <v>251.23465550779929</v>
      </c>
      <c r="R54">
        <f t="shared" si="23"/>
        <v>0</v>
      </c>
      <c r="S54">
        <f t="shared" si="24"/>
        <v>0</v>
      </c>
      <c r="T54">
        <f t="shared" si="25"/>
        <v>5.0029688231203391</v>
      </c>
      <c r="U54">
        <f t="shared" si="26"/>
        <v>12.468367139762293</v>
      </c>
      <c r="V54">
        <f t="shared" si="27"/>
        <v>1.5662429615514721E-2</v>
      </c>
      <c r="W54">
        <f t="shared" si="28"/>
        <v>-17.486998392498148</v>
      </c>
      <c r="X54">
        <f t="shared" si="29"/>
        <v>17.486998392498148</v>
      </c>
      <c r="Y54">
        <f t="shared" si="30"/>
        <v>0.99673694261856227</v>
      </c>
      <c r="Z54">
        <f t="shared" si="31"/>
        <v>0.99348453278059912</v>
      </c>
      <c r="AA54">
        <f t="shared" si="32"/>
        <v>-17.37306242770611</v>
      </c>
      <c r="AB54">
        <f t="shared" si="33"/>
        <v>0</v>
      </c>
      <c r="AC54">
        <f t="shared" si="34"/>
        <v>0</v>
      </c>
      <c r="AD54">
        <f t="shared" si="35"/>
        <v>4.9703721437536137</v>
      </c>
      <c r="AE54">
        <f t="shared" si="36"/>
        <v>12.387129902383716</v>
      </c>
      <c r="AF54">
        <f t="shared" si="37"/>
        <v>1.5560381568778661E-2</v>
      </c>
      <c r="AG54">
        <f t="shared" si="0"/>
        <v>1060.7727812420583</v>
      </c>
      <c r="AH54">
        <f t="shared" si="1"/>
        <v>1065.445662996864</v>
      </c>
      <c r="AI54">
        <f t="shared" si="2"/>
        <v>1060.7727812420583</v>
      </c>
      <c r="AK54" t="b">
        <f t="shared" si="38"/>
        <v>1</v>
      </c>
      <c r="AL54" t="b">
        <f t="shared" si="39"/>
        <v>1</v>
      </c>
      <c r="AM54">
        <f t="shared" si="40"/>
        <v>1060.7727812420585</v>
      </c>
      <c r="AN54" t="b">
        <f t="shared" si="41"/>
        <v>1</v>
      </c>
      <c r="AO54">
        <f t="shared" si="42"/>
        <v>17.37306242770611</v>
      </c>
      <c r="AP54">
        <f>SUM(AO55:$AO$113)</f>
        <v>1053.861350958643</v>
      </c>
      <c r="AQ54" t="b">
        <f t="shared" si="3"/>
        <v>1</v>
      </c>
      <c r="AR54" t="b">
        <f t="shared" si="43"/>
        <v>1</v>
      </c>
      <c r="AS54" t="b">
        <f t="shared" si="44"/>
        <v>1</v>
      </c>
      <c r="AT54" t="b">
        <f t="shared" ref="AT54:AT85" si="46">AND(C54&gt;=18,C54&lt;=120,OR(B54-B53=0,B54-B53=1))</f>
        <v>1</v>
      </c>
      <c r="AU54">
        <f t="shared" si="4"/>
        <v>1065.4456629968638</v>
      </c>
      <c r="AV54" t="b">
        <f t="shared" si="5"/>
        <v>1</v>
      </c>
      <c r="AW54" t="b">
        <f t="shared" si="6"/>
        <v>1</v>
      </c>
      <c r="AX54" t="b">
        <f t="shared" si="45"/>
        <v>1</v>
      </c>
    </row>
    <row r="55" spans="1:50" x14ac:dyDescent="0.35">
      <c r="A55">
        <v>3</v>
      </c>
      <c r="B55">
        <f t="shared" si="7"/>
        <v>5</v>
      </c>
      <c r="C55">
        <f t="shared" si="8"/>
        <v>36</v>
      </c>
      <c r="D55">
        <f t="shared" si="9"/>
        <v>7.5109180839127987E-4</v>
      </c>
      <c r="E55">
        <f t="shared" si="10"/>
        <v>6.2612541349982287E-5</v>
      </c>
      <c r="F55">
        <f t="shared" si="11"/>
        <v>0</v>
      </c>
      <c r="G55">
        <f t="shared" si="12"/>
        <v>0</v>
      </c>
      <c r="H55">
        <f t="shared" si="13"/>
        <v>0.02</v>
      </c>
      <c r="I55">
        <f t="shared" si="14"/>
        <v>1.0074170717777331</v>
      </c>
      <c r="J55">
        <f t="shared" si="15"/>
        <v>6.2337932318045936E-5</v>
      </c>
      <c r="K55">
        <f t="shared" si="16"/>
        <v>0</v>
      </c>
      <c r="L55">
        <f t="shared" si="17"/>
        <v>0</v>
      </c>
      <c r="M55">
        <f t="shared" si="18"/>
        <v>0.99555181498312784</v>
      </c>
      <c r="N55">
        <f t="shared" si="19"/>
        <v>0</v>
      </c>
      <c r="O55">
        <f t="shared" si="20"/>
        <v>0</v>
      </c>
      <c r="P55">
        <f t="shared" si="21"/>
        <v>5.0370853588886657</v>
      </c>
      <c r="Q55">
        <f t="shared" si="22"/>
        <v>251.85426794443327</v>
      </c>
      <c r="R55">
        <f t="shared" si="23"/>
        <v>0</v>
      </c>
      <c r="S55">
        <f t="shared" si="24"/>
        <v>0</v>
      </c>
      <c r="T55">
        <f t="shared" si="25"/>
        <v>5.0149934727527334</v>
      </c>
      <c r="U55">
        <f t="shared" si="26"/>
        <v>12.467586463609187</v>
      </c>
      <c r="V55">
        <f t="shared" si="27"/>
        <v>1.5700074309131087E-2</v>
      </c>
      <c r="W55">
        <f t="shared" si="28"/>
        <v>-17.498280010671053</v>
      </c>
      <c r="X55">
        <f t="shared" si="29"/>
        <v>17.498280010671053</v>
      </c>
      <c r="Y55">
        <f t="shared" si="30"/>
        <v>0.99673694261856227</v>
      </c>
      <c r="Z55">
        <f t="shared" si="31"/>
        <v>0.99024273574256516</v>
      </c>
      <c r="AA55">
        <f t="shared" si="32"/>
        <v>-17.327544668556346</v>
      </c>
      <c r="AB55">
        <f t="shared" si="33"/>
        <v>0</v>
      </c>
      <c r="AC55">
        <f t="shared" si="34"/>
        <v>0</v>
      </c>
      <c r="AD55">
        <f t="shared" si="35"/>
        <v>4.9660608561897739</v>
      </c>
      <c r="AE55">
        <f t="shared" si="36"/>
        <v>12.345936927831335</v>
      </c>
      <c r="AF55">
        <f t="shared" si="37"/>
        <v>1.5546884535235532E-2</v>
      </c>
      <c r="AG55">
        <f t="shared" si="0"/>
        <v>1046.7471952852131</v>
      </c>
      <c r="AH55">
        <f t="shared" si="1"/>
        <v>1051.4241243213976</v>
      </c>
      <c r="AI55">
        <f t="shared" si="2"/>
        <v>1046.7471952852131</v>
      </c>
      <c r="AK55" t="b">
        <f t="shared" si="38"/>
        <v>1</v>
      </c>
      <c r="AL55" t="b">
        <f t="shared" si="39"/>
        <v>1</v>
      </c>
      <c r="AM55">
        <f t="shared" si="40"/>
        <v>1046.7471952852134</v>
      </c>
      <c r="AN55" t="b">
        <f t="shared" si="41"/>
        <v>1</v>
      </c>
      <c r="AO55">
        <f t="shared" si="42"/>
        <v>17.327544668556346</v>
      </c>
      <c r="AP55">
        <f>SUM(AO56:$AO$113)</f>
        <v>1036.5338062900869</v>
      </c>
      <c r="AQ55" t="b">
        <f t="shared" si="3"/>
        <v>1</v>
      </c>
      <c r="AR55" t="b">
        <f t="shared" si="43"/>
        <v>1</v>
      </c>
      <c r="AS55" t="b">
        <f t="shared" si="44"/>
        <v>1</v>
      </c>
      <c r="AT55" t="b">
        <f t="shared" si="46"/>
        <v>1</v>
      </c>
      <c r="AU55">
        <f t="shared" si="4"/>
        <v>1051.4241243213974</v>
      </c>
      <c r="AV55" t="b">
        <f t="shared" si="5"/>
        <v>1</v>
      </c>
      <c r="AW55" t="b">
        <f t="shared" si="6"/>
        <v>1</v>
      </c>
      <c r="AX55" t="b">
        <f t="shared" si="45"/>
        <v>1</v>
      </c>
    </row>
    <row r="56" spans="1:50" x14ac:dyDescent="0.35">
      <c r="A56">
        <v>4</v>
      </c>
      <c r="B56">
        <f t="shared" si="7"/>
        <v>5</v>
      </c>
      <c r="C56">
        <f t="shared" si="8"/>
        <v>36</v>
      </c>
      <c r="D56">
        <f t="shared" si="9"/>
        <v>7.5109180839127987E-4</v>
      </c>
      <c r="E56">
        <f t="shared" si="10"/>
        <v>6.2612541349982287E-5</v>
      </c>
      <c r="F56">
        <f t="shared" si="11"/>
        <v>0</v>
      </c>
      <c r="G56">
        <f t="shared" si="12"/>
        <v>0</v>
      </c>
      <c r="H56">
        <f t="shared" si="13"/>
        <v>0.02</v>
      </c>
      <c r="I56">
        <f t="shared" si="14"/>
        <v>1.0099016340499611</v>
      </c>
      <c r="J56">
        <f t="shared" si="15"/>
        <v>6.2334029181681001E-5</v>
      </c>
      <c r="K56">
        <f t="shared" si="16"/>
        <v>0</v>
      </c>
      <c r="L56">
        <f t="shared" si="17"/>
        <v>0</v>
      </c>
      <c r="M56">
        <f t="shared" si="18"/>
        <v>0.99548948095394618</v>
      </c>
      <c r="N56">
        <f t="shared" si="19"/>
        <v>0</v>
      </c>
      <c r="O56">
        <f t="shared" si="20"/>
        <v>0</v>
      </c>
      <c r="P56">
        <f t="shared" si="21"/>
        <v>5.0495081702498057</v>
      </c>
      <c r="Q56">
        <f t="shared" si="22"/>
        <v>252.47540851249028</v>
      </c>
      <c r="R56">
        <f t="shared" si="23"/>
        <v>0</v>
      </c>
      <c r="S56">
        <f t="shared" si="24"/>
        <v>0</v>
      </c>
      <c r="T56">
        <f t="shared" si="25"/>
        <v>5.027047023664327</v>
      </c>
      <c r="U56">
        <f t="shared" si="26"/>
        <v>12.466805836336199</v>
      </c>
      <c r="V56">
        <f t="shared" si="27"/>
        <v>1.57378094818744E-2</v>
      </c>
      <c r="W56">
        <f t="shared" si="28"/>
        <v>-17.5095906694824</v>
      </c>
      <c r="X56">
        <f t="shared" si="29"/>
        <v>17.5095906694824</v>
      </c>
      <c r="Y56">
        <f t="shared" si="30"/>
        <v>0.99673694261856227</v>
      </c>
      <c r="Z56">
        <f t="shared" si="31"/>
        <v>0.98701151687428534</v>
      </c>
      <c r="AA56">
        <f t="shared" si="32"/>
        <v>-17.282167646533658</v>
      </c>
      <c r="AB56">
        <f t="shared" si="33"/>
        <v>0</v>
      </c>
      <c r="AC56">
        <f t="shared" si="34"/>
        <v>0</v>
      </c>
      <c r="AD56">
        <f t="shared" si="35"/>
        <v>4.9617533082252887</v>
      </c>
      <c r="AE56">
        <f t="shared" si="36"/>
        <v>12.304880939099386</v>
      </c>
      <c r="AF56">
        <f t="shared" si="37"/>
        <v>1.5533399208983362E-2</v>
      </c>
      <c r="AG56">
        <f t="shared" si="0"/>
        <v>1032.6643825508411</v>
      </c>
      <c r="AH56">
        <f t="shared" si="1"/>
        <v>1037.3433394406854</v>
      </c>
      <c r="AI56">
        <f t="shared" si="2"/>
        <v>1032.6643825508411</v>
      </c>
      <c r="AK56" t="b">
        <f t="shared" si="38"/>
        <v>1</v>
      </c>
      <c r="AL56" t="b">
        <f t="shared" si="39"/>
        <v>1</v>
      </c>
      <c r="AM56">
        <f t="shared" si="40"/>
        <v>1032.6643825508411</v>
      </c>
      <c r="AN56" t="b">
        <f t="shared" si="41"/>
        <v>1</v>
      </c>
      <c r="AO56">
        <f t="shared" si="42"/>
        <v>17.282167646533658</v>
      </c>
      <c r="AP56">
        <f>SUM(AO57:$AO$113)</f>
        <v>1019.2516386435533</v>
      </c>
      <c r="AQ56" t="b">
        <f t="shared" si="3"/>
        <v>1</v>
      </c>
      <c r="AR56" t="b">
        <f t="shared" si="43"/>
        <v>1</v>
      </c>
      <c r="AS56" t="b">
        <f t="shared" si="44"/>
        <v>1</v>
      </c>
      <c r="AT56" t="b">
        <f t="shared" si="46"/>
        <v>1</v>
      </c>
      <c r="AU56">
        <f t="shared" si="4"/>
        <v>1037.3433394406852</v>
      </c>
      <c r="AV56" t="b">
        <f t="shared" si="5"/>
        <v>1</v>
      </c>
      <c r="AW56" t="b">
        <f t="shared" si="6"/>
        <v>1</v>
      </c>
      <c r="AX56" t="b">
        <f t="shared" si="45"/>
        <v>1</v>
      </c>
    </row>
    <row r="57" spans="1:50" x14ac:dyDescent="0.35">
      <c r="A57">
        <v>5</v>
      </c>
      <c r="B57">
        <f t="shared" si="7"/>
        <v>5</v>
      </c>
      <c r="C57">
        <f t="shared" si="8"/>
        <v>36</v>
      </c>
      <c r="D57">
        <f t="shared" si="9"/>
        <v>7.5109180839127987E-4</v>
      </c>
      <c r="E57">
        <f t="shared" si="10"/>
        <v>6.2612541349982287E-5</v>
      </c>
      <c r="F57">
        <f t="shared" si="11"/>
        <v>0</v>
      </c>
      <c r="G57">
        <f t="shared" si="12"/>
        <v>0</v>
      </c>
      <c r="H57">
        <f t="shared" si="13"/>
        <v>0.02</v>
      </c>
      <c r="I57">
        <f t="shared" si="14"/>
        <v>1.0123923239230186</v>
      </c>
      <c r="J57">
        <f t="shared" si="15"/>
        <v>6.2330126289701361E-5</v>
      </c>
      <c r="K57">
        <f t="shared" si="16"/>
        <v>0</v>
      </c>
      <c r="L57">
        <f t="shared" si="17"/>
        <v>0</v>
      </c>
      <c r="M57">
        <f t="shared" si="18"/>
        <v>0.99542715082765643</v>
      </c>
      <c r="N57">
        <f t="shared" si="19"/>
        <v>0</v>
      </c>
      <c r="O57">
        <f t="shared" si="20"/>
        <v>0</v>
      </c>
      <c r="P57">
        <f t="shared" si="21"/>
        <v>5.0619616196150927</v>
      </c>
      <c r="Q57">
        <f t="shared" si="22"/>
        <v>253.09808098075464</v>
      </c>
      <c r="R57">
        <f t="shared" si="23"/>
        <v>0</v>
      </c>
      <c r="S57">
        <f t="shared" si="24"/>
        <v>0</v>
      </c>
      <c r="T57">
        <f t="shared" si="25"/>
        <v>5.0391295453194251</v>
      </c>
      <c r="U57">
        <f t="shared" si="26"/>
        <v>12.466025257940272</v>
      </c>
      <c r="V57">
        <f t="shared" si="27"/>
        <v>1.5775635351211501E-2</v>
      </c>
      <c r="W57">
        <f t="shared" si="28"/>
        <v>-17.520930438610907</v>
      </c>
      <c r="X57">
        <f t="shared" si="29"/>
        <v>17.520930438610907</v>
      </c>
      <c r="Y57">
        <f t="shared" si="30"/>
        <v>0.99673694261856227</v>
      </c>
      <c r="Z57">
        <f t="shared" si="31"/>
        <v>0.98379084165858466</v>
      </c>
      <c r="AA57">
        <f t="shared" si="32"/>
        <v>-17.236930902842541</v>
      </c>
      <c r="AB57">
        <f t="shared" si="33"/>
        <v>0</v>
      </c>
      <c r="AC57">
        <f t="shared" si="34"/>
        <v>0</v>
      </c>
      <c r="AD57">
        <f t="shared" si="35"/>
        <v>4.9574494966164382</v>
      </c>
      <c r="AE57">
        <f t="shared" si="36"/>
        <v>12.263961480646236</v>
      </c>
      <c r="AF57">
        <f t="shared" si="37"/>
        <v>1.5519925579867283E-2</v>
      </c>
      <c r="AG57">
        <f t="shared" si="0"/>
        <v>1018.5241265830466</v>
      </c>
      <c r="AH57">
        <f t="shared" si="1"/>
        <v>1023.203079940291</v>
      </c>
      <c r="AI57">
        <f t="shared" si="2"/>
        <v>1018.5241265830466</v>
      </c>
      <c r="AK57" t="b">
        <f t="shared" si="38"/>
        <v>1</v>
      </c>
      <c r="AL57" t="b">
        <f t="shared" si="39"/>
        <v>1</v>
      </c>
      <c r="AM57">
        <f t="shared" si="40"/>
        <v>1018.5241265830467</v>
      </c>
      <c r="AN57" t="b">
        <f t="shared" si="41"/>
        <v>1</v>
      </c>
      <c r="AO57">
        <f t="shared" si="42"/>
        <v>17.236930902842541</v>
      </c>
      <c r="AP57">
        <f>SUM(AO58:$AO$113)</f>
        <v>1002.0147077407107</v>
      </c>
      <c r="AQ57" t="b">
        <f t="shared" si="3"/>
        <v>1</v>
      </c>
      <c r="AR57" t="b">
        <f t="shared" si="43"/>
        <v>1</v>
      </c>
      <c r="AS57" t="b">
        <f t="shared" si="44"/>
        <v>1</v>
      </c>
      <c r="AT57" t="b">
        <f t="shared" si="46"/>
        <v>1</v>
      </c>
      <c r="AU57">
        <f t="shared" si="4"/>
        <v>1023.203079940291</v>
      </c>
      <c r="AV57" t="b">
        <f t="shared" si="5"/>
        <v>1</v>
      </c>
      <c r="AW57" t="b">
        <f t="shared" si="6"/>
        <v>1</v>
      </c>
      <c r="AX57" t="b">
        <f t="shared" si="45"/>
        <v>1</v>
      </c>
    </row>
    <row r="58" spans="1:50" x14ac:dyDescent="0.35">
      <c r="A58">
        <v>6</v>
      </c>
      <c r="B58">
        <f t="shared" si="7"/>
        <v>5</v>
      </c>
      <c r="C58">
        <f t="shared" si="8"/>
        <v>36</v>
      </c>
      <c r="D58">
        <f t="shared" si="9"/>
        <v>7.5109180839127987E-4</v>
      </c>
      <c r="E58">
        <f t="shared" si="10"/>
        <v>6.2612541349982287E-5</v>
      </c>
      <c r="F58">
        <f t="shared" si="11"/>
        <v>0</v>
      </c>
      <c r="G58">
        <f t="shared" si="12"/>
        <v>0</v>
      </c>
      <c r="H58">
        <f t="shared" si="13"/>
        <v>0.02</v>
      </c>
      <c r="I58">
        <f t="shared" si="14"/>
        <v>1.0148891565092222</v>
      </c>
      <c r="J58">
        <f t="shared" si="15"/>
        <v>6.2326223642091688E-5</v>
      </c>
      <c r="K58">
        <f t="shared" si="16"/>
        <v>0</v>
      </c>
      <c r="L58">
        <f t="shared" si="17"/>
        <v>0</v>
      </c>
      <c r="M58">
        <f t="shared" si="18"/>
        <v>0.99536482460401432</v>
      </c>
      <c r="N58">
        <f t="shared" si="19"/>
        <v>0</v>
      </c>
      <c r="O58">
        <f t="shared" si="20"/>
        <v>0</v>
      </c>
      <c r="P58">
        <f t="shared" si="21"/>
        <v>5.0744457825461105</v>
      </c>
      <c r="Q58">
        <f t="shared" si="22"/>
        <v>253.72228912730554</v>
      </c>
      <c r="R58">
        <f t="shared" si="23"/>
        <v>0</v>
      </c>
      <c r="S58">
        <f t="shared" si="24"/>
        <v>0</v>
      </c>
      <c r="T58">
        <f t="shared" si="25"/>
        <v>5.0512411073492922</v>
      </c>
      <c r="U58">
        <f t="shared" si="26"/>
        <v>12.465244728418337</v>
      </c>
      <c r="V58">
        <f t="shared" si="27"/>
        <v>1.5813552135131893E-2</v>
      </c>
      <c r="W58">
        <f t="shared" si="28"/>
        <v>-17.532299387902761</v>
      </c>
      <c r="X58">
        <f t="shared" si="29"/>
        <v>17.532299387902761</v>
      </c>
      <c r="Y58">
        <f t="shared" si="30"/>
        <v>0.99673694261856227</v>
      </c>
      <c r="Z58">
        <f t="shared" si="31"/>
        <v>0.98058067569091978</v>
      </c>
      <c r="AA58">
        <f t="shared" si="32"/>
        <v>-17.191833980205189</v>
      </c>
      <c r="AB58">
        <f t="shared" si="33"/>
        <v>0</v>
      </c>
      <c r="AC58">
        <f t="shared" si="34"/>
        <v>0</v>
      </c>
      <c r="AD58">
        <f t="shared" si="35"/>
        <v>4.9531494181223188</v>
      </c>
      <c r="AE58">
        <f t="shared" si="36"/>
        <v>12.223178098445128</v>
      </c>
      <c r="AF58">
        <f t="shared" si="37"/>
        <v>1.5506463637741219E-2</v>
      </c>
      <c r="AG58">
        <f t="shared" si="0"/>
        <v>1004.3262101474683</v>
      </c>
      <c r="AH58">
        <f t="shared" si="1"/>
        <v>1009.0031165678564</v>
      </c>
      <c r="AI58">
        <f t="shared" si="2"/>
        <v>1004.3262101474683</v>
      </c>
      <c r="AK58" t="b">
        <f t="shared" si="38"/>
        <v>1</v>
      </c>
      <c r="AL58" t="b">
        <f t="shared" si="39"/>
        <v>1</v>
      </c>
      <c r="AM58">
        <f t="shared" si="40"/>
        <v>1004.3262101474681</v>
      </c>
      <c r="AN58" t="b">
        <f t="shared" si="41"/>
        <v>1</v>
      </c>
      <c r="AO58">
        <f t="shared" si="42"/>
        <v>17.191833980205189</v>
      </c>
      <c r="AP58">
        <f>SUM(AO59:$AO$113)</f>
        <v>984.82287376050556</v>
      </c>
      <c r="AQ58" t="b">
        <f t="shared" si="3"/>
        <v>1</v>
      </c>
      <c r="AR58" t="b">
        <f t="shared" si="43"/>
        <v>1</v>
      </c>
      <c r="AS58" t="b">
        <f t="shared" si="44"/>
        <v>1</v>
      </c>
      <c r="AT58" t="b">
        <f t="shared" si="46"/>
        <v>1</v>
      </c>
      <c r="AU58">
        <f t="shared" si="4"/>
        <v>1009.0031165678564</v>
      </c>
      <c r="AV58" t="b">
        <f t="shared" si="5"/>
        <v>1</v>
      </c>
      <c r="AW58" t="b">
        <f t="shared" si="6"/>
        <v>1</v>
      </c>
      <c r="AX58" t="b">
        <f t="shared" si="45"/>
        <v>1</v>
      </c>
    </row>
    <row r="59" spans="1:50" x14ac:dyDescent="0.35">
      <c r="A59">
        <v>7</v>
      </c>
      <c r="B59">
        <f t="shared" si="7"/>
        <v>5</v>
      </c>
      <c r="C59">
        <f t="shared" si="8"/>
        <v>36</v>
      </c>
      <c r="D59">
        <f t="shared" si="9"/>
        <v>7.5109180839127987E-4</v>
      </c>
      <c r="E59">
        <f t="shared" si="10"/>
        <v>6.2612541349982287E-5</v>
      </c>
      <c r="F59">
        <f t="shared" si="11"/>
        <v>0</v>
      </c>
      <c r="G59">
        <f t="shared" si="12"/>
        <v>0</v>
      </c>
      <c r="H59">
        <f t="shared" si="13"/>
        <v>0.02</v>
      </c>
      <c r="I59">
        <f t="shared" si="14"/>
        <v>1.0173921469581597</v>
      </c>
      <c r="J59">
        <f t="shared" si="15"/>
        <v>6.232232123883671E-5</v>
      </c>
      <c r="K59">
        <f t="shared" si="16"/>
        <v>0</v>
      </c>
      <c r="L59">
        <f t="shared" si="17"/>
        <v>0</v>
      </c>
      <c r="M59">
        <f t="shared" si="18"/>
        <v>0.9953025022827755</v>
      </c>
      <c r="N59">
        <f t="shared" si="19"/>
        <v>0</v>
      </c>
      <c r="O59">
        <f t="shared" si="20"/>
        <v>0</v>
      </c>
      <c r="P59">
        <f t="shared" si="21"/>
        <v>5.0869607347907984</v>
      </c>
      <c r="Q59">
        <f t="shared" si="22"/>
        <v>254.34803673953994</v>
      </c>
      <c r="R59">
        <f t="shared" si="23"/>
        <v>0</v>
      </c>
      <c r="S59">
        <f t="shared" si="24"/>
        <v>0</v>
      </c>
      <c r="T59">
        <f t="shared" si="25"/>
        <v>5.0633817795525511</v>
      </c>
      <c r="U59">
        <f t="shared" si="26"/>
        <v>12.464464247767342</v>
      </c>
      <c r="V59">
        <f t="shared" si="27"/>
        <v>1.585156005214905E-2</v>
      </c>
      <c r="W59">
        <f t="shared" si="28"/>
        <v>-17.543697587372041</v>
      </c>
      <c r="X59">
        <f t="shared" si="29"/>
        <v>17.543697587372041</v>
      </c>
      <c r="Y59">
        <f t="shared" si="30"/>
        <v>0.99673694261856227</v>
      </c>
      <c r="Z59">
        <f t="shared" si="31"/>
        <v>0.97738098467901136</v>
      </c>
      <c r="AA59">
        <f t="shared" si="32"/>
        <v>-17.146876422856479</v>
      </c>
      <c r="AB59">
        <f t="shared" si="33"/>
        <v>0</v>
      </c>
      <c r="AC59">
        <f t="shared" si="34"/>
        <v>0</v>
      </c>
      <c r="AD59">
        <f t="shared" si="35"/>
        <v>4.9488530695048372</v>
      </c>
      <c r="AE59">
        <f t="shared" si="36"/>
        <v>12.182530339979177</v>
      </c>
      <c r="AF59">
        <f t="shared" si="37"/>
        <v>1.5493013372467919E-2</v>
      </c>
      <c r="AG59">
        <f t="shared" si="0"/>
        <v>990.07041522856105</v>
      </c>
      <c r="AH59">
        <f t="shared" si="1"/>
        <v>994.74321923011905</v>
      </c>
      <c r="AI59">
        <f t="shared" si="2"/>
        <v>990.07041522856105</v>
      </c>
      <c r="AK59" t="b">
        <f t="shared" si="38"/>
        <v>1</v>
      </c>
      <c r="AL59" t="b">
        <f t="shared" si="39"/>
        <v>1</v>
      </c>
      <c r="AM59">
        <f t="shared" si="40"/>
        <v>990.07041522856116</v>
      </c>
      <c r="AN59" t="b">
        <f t="shared" si="41"/>
        <v>1</v>
      </c>
      <c r="AO59">
        <f t="shared" si="42"/>
        <v>17.146876422856479</v>
      </c>
      <c r="AP59">
        <f>SUM(AO60:$AO$113)</f>
        <v>967.67599733764905</v>
      </c>
      <c r="AQ59" t="b">
        <f t="shared" si="3"/>
        <v>1</v>
      </c>
      <c r="AR59" t="b">
        <f t="shared" si="43"/>
        <v>1</v>
      </c>
      <c r="AS59" t="b">
        <f t="shared" si="44"/>
        <v>1</v>
      </c>
      <c r="AT59" t="b">
        <f t="shared" si="46"/>
        <v>1</v>
      </c>
      <c r="AU59">
        <f t="shared" si="4"/>
        <v>994.74321923011894</v>
      </c>
      <c r="AV59" t="b">
        <f t="shared" si="5"/>
        <v>1</v>
      </c>
      <c r="AW59" t="b">
        <f t="shared" si="6"/>
        <v>1</v>
      </c>
      <c r="AX59" t="b">
        <f t="shared" si="45"/>
        <v>1</v>
      </c>
    </row>
    <row r="60" spans="1:50" x14ac:dyDescent="0.35">
      <c r="A60">
        <v>8</v>
      </c>
      <c r="B60">
        <f t="shared" si="7"/>
        <v>5</v>
      </c>
      <c r="C60">
        <f t="shared" si="8"/>
        <v>36</v>
      </c>
      <c r="D60">
        <f t="shared" si="9"/>
        <v>7.5109180839127987E-4</v>
      </c>
      <c r="E60">
        <f t="shared" si="10"/>
        <v>6.2612541349982287E-5</v>
      </c>
      <c r="F60">
        <f t="shared" si="11"/>
        <v>0</v>
      </c>
      <c r="G60">
        <f t="shared" si="12"/>
        <v>0</v>
      </c>
      <c r="H60">
        <f t="shared" si="13"/>
        <v>0.02</v>
      </c>
      <c r="I60">
        <f t="shared" si="14"/>
        <v>1.0199013104567816</v>
      </c>
      <c r="J60">
        <f t="shared" si="15"/>
        <v>6.2318419079921124E-5</v>
      </c>
      <c r="K60">
        <f t="shared" si="16"/>
        <v>0</v>
      </c>
      <c r="L60">
        <f t="shared" si="17"/>
        <v>0</v>
      </c>
      <c r="M60">
        <f t="shared" si="18"/>
        <v>0.99524018386369562</v>
      </c>
      <c r="N60">
        <f t="shared" si="19"/>
        <v>0</v>
      </c>
      <c r="O60">
        <f t="shared" si="20"/>
        <v>0</v>
      </c>
      <c r="P60">
        <f t="shared" si="21"/>
        <v>5.0995065522839074</v>
      </c>
      <c r="Q60">
        <f t="shared" si="22"/>
        <v>254.97532761419538</v>
      </c>
      <c r="R60">
        <f t="shared" si="23"/>
        <v>0</v>
      </c>
      <c r="S60">
        <f t="shared" si="24"/>
        <v>0</v>
      </c>
      <c r="T60">
        <f t="shared" si="25"/>
        <v>5.075551631895582</v>
      </c>
      <c r="U60">
        <f t="shared" si="26"/>
        <v>12.463683815984226</v>
      </c>
      <c r="V60">
        <f t="shared" si="27"/>
        <v>1.5889659321301614E-2</v>
      </c>
      <c r="W60">
        <f t="shared" si="28"/>
        <v>-17.555125107201111</v>
      </c>
      <c r="X60">
        <f t="shared" si="29"/>
        <v>17.555125107201107</v>
      </c>
      <c r="Y60">
        <f t="shared" si="30"/>
        <v>0.99673694261856227</v>
      </c>
      <c r="Z60">
        <f t="shared" si="31"/>
        <v>0.97419173444247764</v>
      </c>
      <c r="AA60">
        <f t="shared" si="32"/>
        <v>-17.102057776538935</v>
      </c>
      <c r="AB60">
        <f t="shared" si="33"/>
        <v>0</v>
      </c>
      <c r="AC60">
        <f t="shared" si="34"/>
        <v>0</v>
      </c>
      <c r="AD60">
        <f t="shared" si="35"/>
        <v>4.9445604475287048</v>
      </c>
      <c r="AE60">
        <f t="shared" si="36"/>
        <v>12.142017754236312</v>
      </c>
      <c r="AF60">
        <f t="shared" si="37"/>
        <v>1.5479574773918902E-2</v>
      </c>
      <c r="AG60">
        <f t="shared" si="0"/>
        <v>975.75652302687195</v>
      </c>
      <c r="AH60">
        <f t="shared" si="1"/>
        <v>980.42315698991899</v>
      </c>
      <c r="AI60">
        <f t="shared" si="2"/>
        <v>975.75652302687195</v>
      </c>
      <c r="AK60" t="b">
        <f t="shared" si="38"/>
        <v>1</v>
      </c>
      <c r="AL60" t="b">
        <f t="shared" si="39"/>
        <v>1</v>
      </c>
      <c r="AM60">
        <f t="shared" si="40"/>
        <v>975.75652302687195</v>
      </c>
      <c r="AN60" t="b">
        <f t="shared" si="41"/>
        <v>1</v>
      </c>
      <c r="AO60">
        <f t="shared" si="42"/>
        <v>17.102057776538931</v>
      </c>
      <c r="AP60">
        <f>SUM(AO61:$AO$113)</f>
        <v>950.57393956111014</v>
      </c>
      <c r="AQ60" t="b">
        <f t="shared" si="3"/>
        <v>1</v>
      </c>
      <c r="AR60" t="b">
        <f t="shared" si="43"/>
        <v>1</v>
      </c>
      <c r="AS60" t="b">
        <f t="shared" si="44"/>
        <v>1</v>
      </c>
      <c r="AT60" t="b">
        <f t="shared" si="46"/>
        <v>1</v>
      </c>
      <c r="AU60">
        <f t="shared" si="4"/>
        <v>980.42315698991911</v>
      </c>
      <c r="AV60" t="b">
        <f t="shared" si="5"/>
        <v>1</v>
      </c>
      <c r="AW60" t="b">
        <f t="shared" si="6"/>
        <v>1</v>
      </c>
      <c r="AX60" t="b">
        <f t="shared" si="45"/>
        <v>1</v>
      </c>
    </row>
    <row r="61" spans="1:50" x14ac:dyDescent="0.35">
      <c r="A61">
        <v>9</v>
      </c>
      <c r="B61">
        <f t="shared" si="7"/>
        <v>5</v>
      </c>
      <c r="C61">
        <f t="shared" si="8"/>
        <v>36</v>
      </c>
      <c r="D61">
        <f t="shared" si="9"/>
        <v>7.5109180839127987E-4</v>
      </c>
      <c r="E61">
        <f t="shared" si="10"/>
        <v>6.2612541349982287E-5</v>
      </c>
      <c r="F61">
        <f t="shared" si="11"/>
        <v>0</v>
      </c>
      <c r="G61">
        <f t="shared" si="12"/>
        <v>0</v>
      </c>
      <c r="H61">
        <f t="shared" si="13"/>
        <v>0.02</v>
      </c>
      <c r="I61">
        <f t="shared" si="14"/>
        <v>1.0224166622294941</v>
      </c>
      <c r="J61">
        <f t="shared" si="15"/>
        <v>6.2314517165329618E-5</v>
      </c>
      <c r="K61">
        <f t="shared" si="16"/>
        <v>0</v>
      </c>
      <c r="L61">
        <f t="shared" si="17"/>
        <v>0</v>
      </c>
      <c r="M61">
        <f t="shared" si="18"/>
        <v>0.9951778693465303</v>
      </c>
      <c r="N61">
        <f t="shared" si="19"/>
        <v>0</v>
      </c>
      <c r="O61">
        <f t="shared" si="20"/>
        <v>0</v>
      </c>
      <c r="P61">
        <f t="shared" si="21"/>
        <v>5.1120833111474706</v>
      </c>
      <c r="Q61">
        <f t="shared" si="22"/>
        <v>255.60416555737353</v>
      </c>
      <c r="R61">
        <f t="shared" si="23"/>
        <v>0</v>
      </c>
      <c r="S61">
        <f t="shared" si="24"/>
        <v>0</v>
      </c>
      <c r="T61">
        <f t="shared" si="25"/>
        <v>5.0877507345129382</v>
      </c>
      <c r="U61">
        <f t="shared" si="26"/>
        <v>12.462903433065923</v>
      </c>
      <c r="V61">
        <f t="shared" si="27"/>
        <v>1.5927850162154707E-2</v>
      </c>
      <c r="W61">
        <f t="shared" si="28"/>
        <v>-17.566582017741016</v>
      </c>
      <c r="X61">
        <f t="shared" si="29"/>
        <v>17.566582017741016</v>
      </c>
      <c r="Y61">
        <f t="shared" si="30"/>
        <v>0.99673694261856227</v>
      </c>
      <c r="Z61">
        <f t="shared" si="31"/>
        <v>0.97101289091246945</v>
      </c>
      <c r="AA61">
        <f t="shared" si="32"/>
        <v>-17.057377588497705</v>
      </c>
      <c r="AB61">
        <f t="shared" si="33"/>
        <v>0</v>
      </c>
      <c r="AC61">
        <f t="shared" si="34"/>
        <v>0</v>
      </c>
      <c r="AD61">
        <f t="shared" si="35"/>
        <v>4.9402715489614479</v>
      </c>
      <c r="AE61">
        <f t="shared" si="36"/>
        <v>12.101639891704282</v>
      </c>
      <c r="AF61">
        <f t="shared" si="37"/>
        <v>1.5466147831974487E-2</v>
      </c>
      <c r="AG61">
        <f t="shared" si="0"/>
        <v>961.38431395630414</v>
      </c>
      <c r="AH61">
        <f t="shared" si="1"/>
        <v>966.0426980631953</v>
      </c>
      <c r="AI61">
        <f t="shared" si="2"/>
        <v>961.38431395630414</v>
      </c>
      <c r="AK61" t="b">
        <f t="shared" si="38"/>
        <v>1</v>
      </c>
      <c r="AL61" t="b">
        <f t="shared" si="39"/>
        <v>1</v>
      </c>
      <c r="AM61">
        <f t="shared" si="40"/>
        <v>961.38431395630414</v>
      </c>
      <c r="AN61" t="b">
        <f t="shared" si="41"/>
        <v>1</v>
      </c>
      <c r="AO61">
        <f t="shared" si="42"/>
        <v>17.057377588497705</v>
      </c>
      <c r="AP61">
        <f>SUM(AO62:$AO$113)</f>
        <v>933.51656197261252</v>
      </c>
      <c r="AQ61" t="b">
        <f t="shared" si="3"/>
        <v>1</v>
      </c>
      <c r="AR61" t="b">
        <f t="shared" si="43"/>
        <v>1</v>
      </c>
      <c r="AS61" t="b">
        <f t="shared" si="44"/>
        <v>1</v>
      </c>
      <c r="AT61" t="b">
        <f t="shared" si="46"/>
        <v>1</v>
      </c>
      <c r="AU61">
        <f t="shared" si="4"/>
        <v>966.04269806319508</v>
      </c>
      <c r="AV61" t="b">
        <f t="shared" si="5"/>
        <v>1</v>
      </c>
      <c r="AW61" t="b">
        <f t="shared" si="6"/>
        <v>1</v>
      </c>
      <c r="AX61" t="b">
        <f t="shared" si="45"/>
        <v>1</v>
      </c>
    </row>
    <row r="62" spans="1:50" x14ac:dyDescent="0.35">
      <c r="A62">
        <v>10</v>
      </c>
      <c r="B62">
        <f t="shared" si="7"/>
        <v>5</v>
      </c>
      <c r="C62">
        <f t="shared" si="8"/>
        <v>36</v>
      </c>
      <c r="D62">
        <f t="shared" si="9"/>
        <v>7.5109180839127987E-4</v>
      </c>
      <c r="E62">
        <f t="shared" si="10"/>
        <v>6.2612541349982287E-5</v>
      </c>
      <c r="F62">
        <f t="shared" si="11"/>
        <v>0</v>
      </c>
      <c r="G62">
        <f t="shared" si="12"/>
        <v>0</v>
      </c>
      <c r="H62">
        <f t="shared" si="13"/>
        <v>0.02</v>
      </c>
      <c r="I62">
        <f t="shared" si="14"/>
        <v>1.0249382175382502</v>
      </c>
      <c r="J62">
        <f t="shared" si="15"/>
        <v>6.2310615495046902E-5</v>
      </c>
      <c r="K62">
        <f t="shared" si="16"/>
        <v>0</v>
      </c>
      <c r="L62">
        <f t="shared" si="17"/>
        <v>0</v>
      </c>
      <c r="M62">
        <f t="shared" si="18"/>
        <v>0.9951155587310353</v>
      </c>
      <c r="N62">
        <f t="shared" si="19"/>
        <v>0</v>
      </c>
      <c r="O62">
        <f t="shared" si="20"/>
        <v>0</v>
      </c>
      <c r="P62">
        <f t="shared" si="21"/>
        <v>5.124691087691251</v>
      </c>
      <c r="Q62">
        <f t="shared" si="22"/>
        <v>256.23455438456256</v>
      </c>
      <c r="R62">
        <f t="shared" si="23"/>
        <v>0</v>
      </c>
      <c r="S62">
        <f t="shared" si="24"/>
        <v>0</v>
      </c>
      <c r="T62">
        <f t="shared" si="25"/>
        <v>5.0999791577077325</v>
      </c>
      <c r="U62">
        <f t="shared" si="26"/>
        <v>12.46212309900938</v>
      </c>
      <c r="V62">
        <f t="shared" si="27"/>
        <v>1.5966132794801163E-2</v>
      </c>
      <c r="W62">
        <f t="shared" si="28"/>
        <v>-17.578068389511913</v>
      </c>
      <c r="X62">
        <f t="shared" si="29"/>
        <v>17.578068389511913</v>
      </c>
      <c r="Y62">
        <f t="shared" si="30"/>
        <v>0.99673694261856227</v>
      </c>
      <c r="Z62">
        <f t="shared" si="31"/>
        <v>0.96784442013130634</v>
      </c>
      <c r="AA62">
        <f t="shared" si="32"/>
        <v>-17.012835407475603</v>
      </c>
      <c r="AB62">
        <f t="shared" si="33"/>
        <v>0</v>
      </c>
      <c r="AC62">
        <f t="shared" si="34"/>
        <v>0</v>
      </c>
      <c r="AD62">
        <f t="shared" si="35"/>
        <v>4.9359863705733886</v>
      </c>
      <c r="AE62">
        <f t="shared" si="36"/>
        <v>12.061396304365692</v>
      </c>
      <c r="AF62">
        <f t="shared" si="37"/>
        <v>1.5452732536523765E-2</v>
      </c>
      <c r="AG62">
        <f t="shared" si="0"/>
        <v>946.95356764137296</v>
      </c>
      <c r="AH62">
        <f t="shared" si="1"/>
        <v>951.6016098159713</v>
      </c>
      <c r="AI62">
        <f t="shared" si="2"/>
        <v>946.95356764137296</v>
      </c>
      <c r="AK62" t="b">
        <f t="shared" si="38"/>
        <v>1</v>
      </c>
      <c r="AL62" t="b">
        <f t="shared" si="39"/>
        <v>1</v>
      </c>
      <c r="AM62">
        <f t="shared" si="40"/>
        <v>946.95356764137296</v>
      </c>
      <c r="AN62" t="b">
        <f t="shared" si="41"/>
        <v>1</v>
      </c>
      <c r="AO62">
        <f t="shared" si="42"/>
        <v>17.012835407475603</v>
      </c>
      <c r="AP62">
        <f>SUM(AO63:$AO$113)</f>
        <v>916.50372656513684</v>
      </c>
      <c r="AQ62" t="b">
        <f t="shared" si="3"/>
        <v>1</v>
      </c>
      <c r="AR62" t="b">
        <f t="shared" si="43"/>
        <v>1</v>
      </c>
      <c r="AS62" t="b">
        <f t="shared" si="44"/>
        <v>1</v>
      </c>
      <c r="AT62" t="b">
        <f t="shared" si="46"/>
        <v>1</v>
      </c>
      <c r="AU62">
        <f t="shared" si="4"/>
        <v>951.60160981597153</v>
      </c>
      <c r="AV62" t="b">
        <f t="shared" si="5"/>
        <v>1</v>
      </c>
      <c r="AW62" t="b">
        <f t="shared" si="6"/>
        <v>1</v>
      </c>
      <c r="AX62" t="b">
        <f t="shared" si="45"/>
        <v>1</v>
      </c>
    </row>
    <row r="63" spans="1:50" x14ac:dyDescent="0.35">
      <c r="A63">
        <v>11</v>
      </c>
      <c r="B63">
        <f t="shared" si="7"/>
        <v>5</v>
      </c>
      <c r="C63">
        <f t="shared" si="8"/>
        <v>36</v>
      </c>
      <c r="D63">
        <f t="shared" si="9"/>
        <v>7.5109180839127987E-4</v>
      </c>
      <c r="E63">
        <f t="shared" si="10"/>
        <v>6.2612541349982287E-5</v>
      </c>
      <c r="F63">
        <f t="shared" si="11"/>
        <v>0</v>
      </c>
      <c r="G63">
        <f t="shared" si="12"/>
        <v>0</v>
      </c>
      <c r="H63">
        <f t="shared" si="13"/>
        <v>0.02</v>
      </c>
      <c r="I63">
        <f t="shared" si="14"/>
        <v>1.0274659916826436</v>
      </c>
      <c r="J63">
        <f t="shared" si="15"/>
        <v>6.2306714069057677E-5</v>
      </c>
      <c r="K63">
        <f t="shared" si="16"/>
        <v>0</v>
      </c>
      <c r="L63">
        <f t="shared" si="17"/>
        <v>0</v>
      </c>
      <c r="M63">
        <f t="shared" si="18"/>
        <v>0.99505325201696626</v>
      </c>
      <c r="N63">
        <f t="shared" si="19"/>
        <v>0</v>
      </c>
      <c r="O63">
        <f t="shared" si="20"/>
        <v>0</v>
      </c>
      <c r="P63">
        <f t="shared" si="21"/>
        <v>5.1373299584132184</v>
      </c>
      <c r="Q63">
        <f t="shared" si="22"/>
        <v>256.86649792066089</v>
      </c>
      <c r="R63">
        <f t="shared" si="23"/>
        <v>0</v>
      </c>
      <c r="S63">
        <f t="shared" si="24"/>
        <v>0</v>
      </c>
      <c r="T63">
        <f t="shared" si="25"/>
        <v>5.112236971952056</v>
      </c>
      <c r="U63">
        <f t="shared" si="26"/>
        <v>12.461342813811536</v>
      </c>
      <c r="V63">
        <f t="shared" si="27"/>
        <v>1.6004507439862817E-2</v>
      </c>
      <c r="W63">
        <f t="shared" si="28"/>
        <v>-17.589584293203455</v>
      </c>
      <c r="X63">
        <f t="shared" si="29"/>
        <v>17.589584293203455</v>
      </c>
      <c r="Y63">
        <f t="shared" si="30"/>
        <v>0.99673694261856227</v>
      </c>
      <c r="Z63">
        <f t="shared" si="31"/>
        <v>0.96468628825211356</v>
      </c>
      <c r="AA63">
        <f t="shared" si="32"/>
        <v>-16.968430783708119</v>
      </c>
      <c r="AB63">
        <f t="shared" si="33"/>
        <v>0</v>
      </c>
      <c r="AC63">
        <f t="shared" si="34"/>
        <v>0</v>
      </c>
      <c r="AD63">
        <f t="shared" si="35"/>
        <v>4.931704909137653</v>
      </c>
      <c r="AE63">
        <f t="shared" si="36"/>
        <v>12.021286545692998</v>
      </c>
      <c r="AF63">
        <f t="shared" si="37"/>
        <v>1.5439328877464598E-2</v>
      </c>
      <c r="AG63">
        <f t="shared" si="0"/>
        <v>932.46406291445237</v>
      </c>
      <c r="AH63">
        <f t="shared" si="1"/>
        <v>937.09965876133163</v>
      </c>
      <c r="AI63">
        <f t="shared" si="2"/>
        <v>932.46406291445237</v>
      </c>
      <c r="AK63" t="b">
        <f t="shared" si="38"/>
        <v>1</v>
      </c>
      <c r="AL63" t="b">
        <f t="shared" si="39"/>
        <v>1</v>
      </c>
      <c r="AM63">
        <f t="shared" si="40"/>
        <v>932.46406291445226</v>
      </c>
      <c r="AN63" t="b">
        <f t="shared" si="41"/>
        <v>1</v>
      </c>
      <c r="AO63">
        <f t="shared" si="42"/>
        <v>16.968430783708119</v>
      </c>
      <c r="AP63">
        <f>SUM(AO64:$AO$113)</f>
        <v>899.53529578142877</v>
      </c>
      <c r="AQ63" t="b">
        <f t="shared" si="3"/>
        <v>1</v>
      </c>
      <c r="AR63" t="b">
        <f t="shared" si="43"/>
        <v>1</v>
      </c>
      <c r="AS63" t="b">
        <f t="shared" si="44"/>
        <v>1</v>
      </c>
      <c r="AT63" t="b">
        <f t="shared" si="46"/>
        <v>1</v>
      </c>
      <c r="AU63">
        <f t="shared" si="4"/>
        <v>937.09965876133151</v>
      </c>
      <c r="AV63" t="b">
        <f t="shared" si="5"/>
        <v>1</v>
      </c>
      <c r="AW63" t="b">
        <f t="shared" si="6"/>
        <v>1</v>
      </c>
      <c r="AX63" t="b">
        <f t="shared" si="45"/>
        <v>1</v>
      </c>
    </row>
    <row r="64" spans="1:50" x14ac:dyDescent="0.35">
      <c r="A64">
        <v>12</v>
      </c>
      <c r="B64">
        <f t="shared" si="7"/>
        <v>5</v>
      </c>
      <c r="C64">
        <f t="shared" si="8"/>
        <v>36</v>
      </c>
      <c r="D64">
        <f t="shared" si="9"/>
        <v>7.5109180839127987E-4</v>
      </c>
      <c r="E64">
        <f t="shared" si="10"/>
        <v>6.2612541349982287E-5</v>
      </c>
      <c r="F64">
        <f t="shared" si="11"/>
        <v>0</v>
      </c>
      <c r="G64">
        <f t="shared" si="12"/>
        <v>0</v>
      </c>
      <c r="H64">
        <f t="shared" si="13"/>
        <v>0.02</v>
      </c>
      <c r="I64">
        <f t="shared" si="14"/>
        <v>1.0300000000000005</v>
      </c>
      <c r="J64">
        <f t="shared" si="15"/>
        <v>6.2302812887346642E-5</v>
      </c>
      <c r="K64">
        <f t="shared" si="16"/>
        <v>0</v>
      </c>
      <c r="L64">
        <f t="shared" si="17"/>
        <v>0</v>
      </c>
      <c r="M64">
        <f t="shared" si="18"/>
        <v>0.99499094920407893</v>
      </c>
      <c r="N64">
        <f t="shared" si="19"/>
        <v>0</v>
      </c>
      <c r="O64">
        <f t="shared" si="20"/>
        <v>0</v>
      </c>
      <c r="P64">
        <f t="shared" si="21"/>
        <v>5.1500000000000021</v>
      </c>
      <c r="Q64">
        <f t="shared" si="22"/>
        <v>257.50000000000011</v>
      </c>
      <c r="R64">
        <f t="shared" si="23"/>
        <v>0</v>
      </c>
      <c r="S64">
        <f t="shared" si="24"/>
        <v>0</v>
      </c>
      <c r="T64">
        <f t="shared" si="25"/>
        <v>5.1245242478873783</v>
      </c>
      <c r="U64">
        <f t="shared" si="26"/>
        <v>12.460562577469329</v>
      </c>
      <c r="V64">
        <f t="shared" si="27"/>
        <v>1.6042974318491766E-2</v>
      </c>
      <c r="W64">
        <f t="shared" si="28"/>
        <v>-17.601129799675199</v>
      </c>
      <c r="X64">
        <f t="shared" si="29"/>
        <v>17.601129799675199</v>
      </c>
      <c r="Y64">
        <f t="shared" si="30"/>
        <v>0.99673694261856227</v>
      </c>
      <c r="Z64">
        <f t="shared" si="31"/>
        <v>0.96153846153846079</v>
      </c>
      <c r="AA64">
        <f t="shared" si="32"/>
        <v>-16.924163268918448</v>
      </c>
      <c r="AB64">
        <f t="shared" si="33"/>
        <v>0</v>
      </c>
      <c r="AC64">
        <f t="shared" si="34"/>
        <v>0</v>
      </c>
      <c r="AD64">
        <f t="shared" si="35"/>
        <v>4.9274271614301677</v>
      </c>
      <c r="AE64">
        <f t="shared" si="36"/>
        <v>11.981310170643576</v>
      </c>
      <c r="AF64">
        <f t="shared" si="37"/>
        <v>1.5425936844703609E-2</v>
      </c>
      <c r="AG64">
        <f t="shared" si="0"/>
        <v>917.91557781301105</v>
      </c>
      <c r="AH64">
        <f t="shared" si="1"/>
        <v>922.53661055638486</v>
      </c>
      <c r="AI64">
        <f t="shared" si="2"/>
        <v>917.91557781301105</v>
      </c>
      <c r="AK64" t="b">
        <f t="shared" si="38"/>
        <v>1</v>
      </c>
      <c r="AL64" t="b">
        <f t="shared" si="39"/>
        <v>1</v>
      </c>
      <c r="AM64">
        <f t="shared" si="40"/>
        <v>917.91557781301105</v>
      </c>
      <c r="AN64" t="b">
        <f t="shared" si="41"/>
        <v>1</v>
      </c>
      <c r="AO64">
        <f t="shared" si="42"/>
        <v>16.924163268918448</v>
      </c>
      <c r="AP64">
        <f>SUM(AO65:$AO$113)</f>
        <v>882.61113251251027</v>
      </c>
      <c r="AQ64" t="b">
        <f t="shared" si="3"/>
        <v>1</v>
      </c>
      <c r="AR64" t="b">
        <f t="shared" si="43"/>
        <v>1</v>
      </c>
      <c r="AS64" t="b">
        <f t="shared" si="44"/>
        <v>1</v>
      </c>
      <c r="AT64" t="b">
        <f t="shared" si="46"/>
        <v>1</v>
      </c>
      <c r="AU64">
        <f t="shared" si="4"/>
        <v>922.53661055638474</v>
      </c>
      <c r="AV64" t="b">
        <f t="shared" si="5"/>
        <v>1</v>
      </c>
      <c r="AW64" t="b">
        <f t="shared" si="6"/>
        <v>1</v>
      </c>
      <c r="AX64" t="b">
        <f t="shared" si="45"/>
        <v>1</v>
      </c>
    </row>
    <row r="65" spans="1:50" x14ac:dyDescent="0.35">
      <c r="A65">
        <v>13</v>
      </c>
      <c r="B65">
        <f t="shared" si="7"/>
        <v>5</v>
      </c>
      <c r="C65">
        <f t="shared" si="8"/>
        <v>36</v>
      </c>
      <c r="D65">
        <f t="shared" si="9"/>
        <v>7.5109180839127987E-4</v>
      </c>
      <c r="E65">
        <f t="shared" si="10"/>
        <v>6.2612541349982287E-5</v>
      </c>
      <c r="F65">
        <f t="shared" si="11"/>
        <v>0</v>
      </c>
      <c r="G65">
        <f t="shared" si="12"/>
        <v>0</v>
      </c>
      <c r="H65">
        <f t="shared" si="13"/>
        <v>0.02</v>
      </c>
      <c r="I65">
        <f t="shared" si="14"/>
        <v>1.0325402578654732</v>
      </c>
      <c r="J65">
        <f t="shared" si="15"/>
        <v>6.2298911949898523E-5</v>
      </c>
      <c r="K65">
        <f t="shared" si="16"/>
        <v>0</v>
      </c>
      <c r="L65">
        <f t="shared" si="17"/>
        <v>0</v>
      </c>
      <c r="M65">
        <f t="shared" si="18"/>
        <v>0.99492865029212907</v>
      </c>
      <c r="N65">
        <f t="shared" si="19"/>
        <v>0</v>
      </c>
      <c r="O65">
        <f t="shared" si="20"/>
        <v>0</v>
      </c>
      <c r="P65">
        <f t="shared" si="21"/>
        <v>5.1627012893273658</v>
      </c>
      <c r="Q65">
        <f t="shared" si="22"/>
        <v>258.13506446636831</v>
      </c>
      <c r="R65">
        <f t="shared" si="23"/>
        <v>0</v>
      </c>
      <c r="S65">
        <f t="shared" si="24"/>
        <v>0</v>
      </c>
      <c r="T65">
        <f t="shared" si="25"/>
        <v>5.1368410563249576</v>
      </c>
      <c r="U65">
        <f t="shared" si="26"/>
        <v>12.459782389979704</v>
      </c>
      <c r="V65">
        <f t="shared" si="27"/>
        <v>1.6081533652371659E-2</v>
      </c>
      <c r="W65">
        <f t="shared" si="28"/>
        <v>-17.612704979957034</v>
      </c>
      <c r="X65">
        <f t="shared" si="29"/>
        <v>17.612704979957034</v>
      </c>
      <c r="Y65">
        <f t="shared" si="30"/>
        <v>0.99673694261856227</v>
      </c>
      <c r="Z65">
        <f t="shared" si="31"/>
        <v>0.95840090636400144</v>
      </c>
      <c r="AA65">
        <f t="shared" si="32"/>
        <v>-16.880032416312584</v>
      </c>
      <c r="AB65">
        <f t="shared" si="33"/>
        <v>0</v>
      </c>
      <c r="AC65">
        <f t="shared" si="34"/>
        <v>0</v>
      </c>
      <c r="AD65">
        <f t="shared" si="35"/>
        <v>4.9231531242296542</v>
      </c>
      <c r="AE65">
        <f t="shared" si="36"/>
        <v>11.941466735654773</v>
      </c>
      <c r="AF65">
        <f t="shared" si="37"/>
        <v>1.5412556428156188E-2</v>
      </c>
      <c r="AG65">
        <f t="shared" si="0"/>
        <v>903.30788957684058</v>
      </c>
      <c r="AH65">
        <f t="shared" si="1"/>
        <v>907.91222999921956</v>
      </c>
      <c r="AI65">
        <f t="shared" si="2"/>
        <v>903.30788957684058</v>
      </c>
      <c r="AK65" t="b">
        <f t="shared" si="38"/>
        <v>1</v>
      </c>
      <c r="AL65" t="b">
        <f t="shared" si="39"/>
        <v>1</v>
      </c>
      <c r="AM65">
        <f t="shared" si="40"/>
        <v>903.30788957684047</v>
      </c>
      <c r="AN65" t="b">
        <f t="shared" si="41"/>
        <v>1</v>
      </c>
      <c r="AO65">
        <f t="shared" si="42"/>
        <v>16.880032416312584</v>
      </c>
      <c r="AP65">
        <f>SUM(AO66:$AO$113)</f>
        <v>865.73110009619768</v>
      </c>
      <c r="AQ65" t="b">
        <f t="shared" si="3"/>
        <v>1</v>
      </c>
      <c r="AR65" t="b">
        <f t="shared" si="43"/>
        <v>1</v>
      </c>
      <c r="AS65" t="b">
        <f t="shared" si="44"/>
        <v>1</v>
      </c>
      <c r="AT65" t="b">
        <f t="shared" si="46"/>
        <v>1</v>
      </c>
      <c r="AU65">
        <f t="shared" si="4"/>
        <v>907.91222999921945</v>
      </c>
      <c r="AV65" t="b">
        <f t="shared" si="5"/>
        <v>1</v>
      </c>
      <c r="AW65" t="b">
        <f t="shared" si="6"/>
        <v>1</v>
      </c>
      <c r="AX65" t="b">
        <f t="shared" si="45"/>
        <v>1</v>
      </c>
    </row>
    <row r="66" spans="1:50" x14ac:dyDescent="0.35">
      <c r="A66">
        <v>14</v>
      </c>
      <c r="B66">
        <f t="shared" si="7"/>
        <v>6</v>
      </c>
      <c r="C66">
        <f t="shared" si="8"/>
        <v>37</v>
      </c>
      <c r="D66">
        <f t="shared" si="9"/>
        <v>8.0618627815975952E-4</v>
      </c>
      <c r="E66">
        <f t="shared" si="10"/>
        <v>6.7207026596571851E-5</v>
      </c>
      <c r="F66">
        <f t="shared" si="11"/>
        <v>0</v>
      </c>
      <c r="G66">
        <f t="shared" si="12"/>
        <v>0</v>
      </c>
      <c r="H66">
        <f t="shared" si="13"/>
        <v>0.02</v>
      </c>
      <c r="I66">
        <f t="shared" si="14"/>
        <v>1.0350867806921333</v>
      </c>
      <c r="J66">
        <f t="shared" si="15"/>
        <v>6.6866196261874448E-5</v>
      </c>
      <c r="K66">
        <f t="shared" si="16"/>
        <v>0</v>
      </c>
      <c r="L66">
        <f t="shared" si="17"/>
        <v>0</v>
      </c>
      <c r="M66">
        <f t="shared" si="18"/>
        <v>0.99486178409586723</v>
      </c>
      <c r="N66">
        <f t="shared" si="19"/>
        <v>0</v>
      </c>
      <c r="O66">
        <f t="shared" si="20"/>
        <v>0</v>
      </c>
      <c r="P66">
        <f t="shared" si="21"/>
        <v>5.1754339034606662</v>
      </c>
      <c r="Q66">
        <f t="shared" si="22"/>
        <v>258.77169517303332</v>
      </c>
      <c r="R66">
        <f t="shared" si="23"/>
        <v>0</v>
      </c>
      <c r="S66">
        <f t="shared" si="24"/>
        <v>0</v>
      </c>
      <c r="T66">
        <f t="shared" si="25"/>
        <v>5.1491874682462457</v>
      </c>
      <c r="U66">
        <f t="shared" si="26"/>
        <v>13.373239252374889</v>
      </c>
      <c r="V66">
        <f t="shared" si="27"/>
        <v>1.7303078956457996E-2</v>
      </c>
      <c r="W66">
        <f t="shared" si="28"/>
        <v>-18.539729799577593</v>
      </c>
      <c r="X66">
        <f t="shared" si="29"/>
        <v>18.539729799577593</v>
      </c>
      <c r="Y66">
        <f t="shared" si="30"/>
        <v>0.99673694261856227</v>
      </c>
      <c r="Z66">
        <f t="shared" si="31"/>
        <v>0.95527358921211381</v>
      </c>
      <c r="AA66">
        <f t="shared" si="32"/>
        <v>-17.710514228665271</v>
      </c>
      <c r="AB66">
        <f t="shared" si="33"/>
        <v>0</v>
      </c>
      <c r="AC66">
        <f t="shared" si="34"/>
        <v>0</v>
      </c>
      <c r="AD66">
        <f t="shared" si="35"/>
        <v>4.9188827943176285</v>
      </c>
      <c r="AE66">
        <f t="shared" si="36"/>
        <v>12.775102260008486</v>
      </c>
      <c r="AF66">
        <f t="shared" si="37"/>
        <v>1.6529174339156225E-2</v>
      </c>
      <c r="AG66">
        <f t="shared" si="0"/>
        <v>887.72535475094492</v>
      </c>
      <c r="AH66">
        <f t="shared" si="1"/>
        <v>892.31023740419562</v>
      </c>
      <c r="AI66">
        <f t="shared" si="2"/>
        <v>887.72535475094492</v>
      </c>
      <c r="AK66" t="b">
        <f t="shared" si="38"/>
        <v>1</v>
      </c>
      <c r="AL66" t="b">
        <f t="shared" si="39"/>
        <v>1</v>
      </c>
      <c r="AM66">
        <f t="shared" si="40"/>
        <v>887.72535475094469</v>
      </c>
      <c r="AN66" t="b">
        <f t="shared" si="41"/>
        <v>1</v>
      </c>
      <c r="AO66">
        <f t="shared" si="42"/>
        <v>17.710514228665271</v>
      </c>
      <c r="AP66">
        <f>SUM(AO67:$AO$113)</f>
        <v>848.02058586753242</v>
      </c>
      <c r="AQ66" t="b">
        <f t="shared" si="3"/>
        <v>1</v>
      </c>
      <c r="AR66" t="b">
        <f t="shared" si="43"/>
        <v>1</v>
      </c>
      <c r="AS66" t="b">
        <f t="shared" si="44"/>
        <v>1</v>
      </c>
      <c r="AT66" t="b">
        <f t="shared" si="46"/>
        <v>1</v>
      </c>
      <c r="AU66">
        <f t="shared" si="4"/>
        <v>892.31023740419562</v>
      </c>
      <c r="AV66" t="b">
        <f t="shared" si="5"/>
        <v>1</v>
      </c>
      <c r="AW66" t="b">
        <f t="shared" si="6"/>
        <v>1</v>
      </c>
      <c r="AX66" t="b">
        <f t="shared" si="45"/>
        <v>1</v>
      </c>
    </row>
    <row r="67" spans="1:50" x14ac:dyDescent="0.35">
      <c r="A67">
        <v>15</v>
      </c>
      <c r="B67">
        <f t="shared" si="7"/>
        <v>6</v>
      </c>
      <c r="C67">
        <f t="shared" si="8"/>
        <v>37</v>
      </c>
      <c r="D67">
        <f t="shared" si="9"/>
        <v>8.0618627815975952E-4</v>
      </c>
      <c r="E67">
        <f t="shared" si="10"/>
        <v>6.7207026596571851E-5</v>
      </c>
      <c r="F67">
        <f t="shared" si="11"/>
        <v>0</v>
      </c>
      <c r="G67">
        <f t="shared" si="12"/>
        <v>0</v>
      </c>
      <c r="H67">
        <f t="shared" si="13"/>
        <v>0.02</v>
      </c>
      <c r="I67">
        <f t="shared" si="14"/>
        <v>1.0376395839310655</v>
      </c>
      <c r="J67">
        <f t="shared" si="15"/>
        <v>6.6861702383643878E-5</v>
      </c>
      <c r="K67">
        <f t="shared" si="16"/>
        <v>0</v>
      </c>
      <c r="L67">
        <f t="shared" si="17"/>
        <v>0</v>
      </c>
      <c r="M67">
        <f t="shared" si="18"/>
        <v>0.99479492239348355</v>
      </c>
      <c r="N67">
        <f t="shared" si="19"/>
        <v>0</v>
      </c>
      <c r="O67">
        <f t="shared" si="20"/>
        <v>0</v>
      </c>
      <c r="P67">
        <f t="shared" si="21"/>
        <v>5.1881979196553276</v>
      </c>
      <c r="Q67">
        <f t="shared" si="22"/>
        <v>259.40989598276639</v>
      </c>
      <c r="R67">
        <f t="shared" si="23"/>
        <v>0</v>
      </c>
      <c r="S67">
        <f t="shared" si="24"/>
        <v>0</v>
      </c>
      <c r="T67">
        <f t="shared" si="25"/>
        <v>5.161539838590766</v>
      </c>
      <c r="U67">
        <f t="shared" si="26"/>
        <v>13.372340476728775</v>
      </c>
      <c r="V67">
        <f t="shared" si="27"/>
        <v>1.7344587260571743E-2</v>
      </c>
      <c r="W67">
        <f t="shared" si="28"/>
        <v>-18.551224902580113</v>
      </c>
      <c r="X67">
        <f t="shared" si="29"/>
        <v>18.551224902580113</v>
      </c>
      <c r="Y67">
        <f t="shared" si="30"/>
        <v>0.99673694261856227</v>
      </c>
      <c r="Z67">
        <f t="shared" si="31"/>
        <v>0.95215647667554271</v>
      </c>
      <c r="AA67">
        <f t="shared" si="32"/>
        <v>-17.663668941256269</v>
      </c>
      <c r="AB67">
        <f t="shared" si="33"/>
        <v>0</v>
      </c>
      <c r="AC67">
        <f t="shared" si="34"/>
        <v>0</v>
      </c>
      <c r="AD67">
        <f t="shared" si="35"/>
        <v>4.9145935869330328</v>
      </c>
      <c r="AE67">
        <f t="shared" si="36"/>
        <v>12.732560593227818</v>
      </c>
      <c r="AF67">
        <f t="shared" si="37"/>
        <v>1.6514761095417493E-2</v>
      </c>
      <c r="AG67">
        <f t="shared" si="0"/>
        <v>872.08031165787963</v>
      </c>
      <c r="AH67">
        <f t="shared" si="1"/>
        <v>876.6433081098246</v>
      </c>
      <c r="AI67">
        <f t="shared" si="2"/>
        <v>872.08031165787963</v>
      </c>
      <c r="AK67" t="b">
        <f t="shared" si="38"/>
        <v>1</v>
      </c>
      <c r="AL67" t="b">
        <f t="shared" si="39"/>
        <v>1</v>
      </c>
      <c r="AM67">
        <f t="shared" si="40"/>
        <v>872.08031165787952</v>
      </c>
      <c r="AN67" t="b">
        <f t="shared" si="41"/>
        <v>1</v>
      </c>
      <c r="AO67">
        <f t="shared" si="42"/>
        <v>17.663668941256269</v>
      </c>
      <c r="AP67">
        <f>SUM(AO68:$AO$113)</f>
        <v>830.3569169262762</v>
      </c>
      <c r="AQ67" t="b">
        <f t="shared" si="3"/>
        <v>1</v>
      </c>
      <c r="AR67" t="b">
        <f t="shared" si="43"/>
        <v>1</v>
      </c>
      <c r="AS67" t="b">
        <f t="shared" si="44"/>
        <v>1</v>
      </c>
      <c r="AT67" t="b">
        <f t="shared" si="46"/>
        <v>1</v>
      </c>
      <c r="AU67">
        <f t="shared" si="4"/>
        <v>876.6433081098246</v>
      </c>
      <c r="AV67" t="b">
        <f t="shared" si="5"/>
        <v>1</v>
      </c>
      <c r="AW67" t="b">
        <f t="shared" si="6"/>
        <v>1</v>
      </c>
      <c r="AX67" t="b">
        <f t="shared" si="45"/>
        <v>1</v>
      </c>
    </row>
    <row r="68" spans="1:50" x14ac:dyDescent="0.35">
      <c r="A68">
        <v>16</v>
      </c>
      <c r="B68">
        <f t="shared" si="7"/>
        <v>6</v>
      </c>
      <c r="C68">
        <f t="shared" si="8"/>
        <v>37</v>
      </c>
      <c r="D68">
        <f t="shared" si="9"/>
        <v>8.0618627815975952E-4</v>
      </c>
      <c r="E68">
        <f t="shared" si="10"/>
        <v>6.7207026596571851E-5</v>
      </c>
      <c r="F68">
        <f t="shared" si="11"/>
        <v>0</v>
      </c>
      <c r="G68">
        <f t="shared" si="12"/>
        <v>0</v>
      </c>
      <c r="H68">
        <f t="shared" si="13"/>
        <v>0.02</v>
      </c>
      <c r="I68">
        <f t="shared" si="14"/>
        <v>1.0401986830714602</v>
      </c>
      <c r="J68">
        <f t="shared" si="15"/>
        <v>6.6857208807433475E-5</v>
      </c>
      <c r="K68">
        <f t="shared" si="16"/>
        <v>0</v>
      </c>
      <c r="L68">
        <f t="shared" si="17"/>
        <v>0</v>
      </c>
      <c r="M68">
        <f t="shared" si="18"/>
        <v>0.99472806518467616</v>
      </c>
      <c r="N68">
        <f t="shared" si="19"/>
        <v>0</v>
      </c>
      <c r="O68">
        <f t="shared" si="20"/>
        <v>0</v>
      </c>
      <c r="P68">
        <f t="shared" si="21"/>
        <v>5.200993415357301</v>
      </c>
      <c r="Q68">
        <f t="shared" si="22"/>
        <v>260.04967076786505</v>
      </c>
      <c r="R68">
        <f t="shared" si="23"/>
        <v>0</v>
      </c>
      <c r="S68">
        <f t="shared" si="24"/>
        <v>0</v>
      </c>
      <c r="T68">
        <f t="shared" si="25"/>
        <v>5.1739218409993848</v>
      </c>
      <c r="U68">
        <f t="shared" si="26"/>
        <v>13.371441761486695</v>
      </c>
      <c r="V68">
        <f t="shared" si="27"/>
        <v>1.7386195138831485E-2</v>
      </c>
      <c r="W68">
        <f t="shared" si="28"/>
        <v>-18.562749797624914</v>
      </c>
      <c r="X68">
        <f t="shared" si="29"/>
        <v>18.56274979762491</v>
      </c>
      <c r="Y68">
        <f t="shared" si="30"/>
        <v>0.99673694261856227</v>
      </c>
      <c r="Z68">
        <f t="shared" si="31"/>
        <v>0.94904953545604287</v>
      </c>
      <c r="AA68">
        <f t="shared" si="32"/>
        <v>-17.616969072222677</v>
      </c>
      <c r="AB68">
        <f t="shared" si="33"/>
        <v>0</v>
      </c>
      <c r="AC68">
        <f t="shared" si="34"/>
        <v>0</v>
      </c>
      <c r="AD68">
        <f t="shared" si="35"/>
        <v>4.9103081196863405</v>
      </c>
      <c r="AE68">
        <f t="shared" si="36"/>
        <v>12.690160592116479</v>
      </c>
      <c r="AF68">
        <f t="shared" si="37"/>
        <v>1.6500360419856131E-2</v>
      </c>
      <c r="AG68">
        <f t="shared" si="0"/>
        <v>856.37252586980162</v>
      </c>
      <c r="AH68">
        <f t="shared" si="1"/>
        <v>860.91119356405397</v>
      </c>
      <c r="AI68">
        <f t="shared" si="2"/>
        <v>856.37252586980162</v>
      </c>
      <c r="AK68" t="b">
        <f t="shared" si="38"/>
        <v>1</v>
      </c>
      <c r="AL68" t="b">
        <f t="shared" si="39"/>
        <v>1</v>
      </c>
      <c r="AM68">
        <f t="shared" si="40"/>
        <v>856.37252586980162</v>
      </c>
      <c r="AN68" t="b">
        <f t="shared" si="41"/>
        <v>1</v>
      </c>
      <c r="AO68">
        <f t="shared" si="42"/>
        <v>17.616969072222673</v>
      </c>
      <c r="AP68">
        <f>SUM(AO69:$AO$113)</f>
        <v>812.73994785405353</v>
      </c>
      <c r="AQ68" t="b">
        <f t="shared" si="3"/>
        <v>1</v>
      </c>
      <c r="AR68" t="b">
        <f t="shared" si="43"/>
        <v>1</v>
      </c>
      <c r="AS68" t="b">
        <f t="shared" si="44"/>
        <v>1</v>
      </c>
      <c r="AT68" t="b">
        <f t="shared" si="46"/>
        <v>1</v>
      </c>
      <c r="AU68">
        <f t="shared" si="4"/>
        <v>860.9111935640542</v>
      </c>
      <c r="AV68" t="b">
        <f t="shared" si="5"/>
        <v>1</v>
      </c>
      <c r="AW68" t="b">
        <f t="shared" si="6"/>
        <v>1</v>
      </c>
      <c r="AX68" t="b">
        <f t="shared" si="45"/>
        <v>1</v>
      </c>
    </row>
    <row r="69" spans="1:50" x14ac:dyDescent="0.35">
      <c r="A69">
        <v>17</v>
      </c>
      <c r="B69">
        <f t="shared" si="7"/>
        <v>6</v>
      </c>
      <c r="C69">
        <f t="shared" si="8"/>
        <v>37</v>
      </c>
      <c r="D69">
        <f t="shared" si="9"/>
        <v>8.0618627815975952E-4</v>
      </c>
      <c r="E69">
        <f t="shared" si="10"/>
        <v>6.7207026596571851E-5</v>
      </c>
      <c r="F69">
        <f t="shared" si="11"/>
        <v>0</v>
      </c>
      <c r="G69">
        <f t="shared" si="12"/>
        <v>0</v>
      </c>
      <c r="H69">
        <f t="shared" si="13"/>
        <v>0.02</v>
      </c>
      <c r="I69">
        <f t="shared" si="14"/>
        <v>1.0427640936407094</v>
      </c>
      <c r="J69">
        <f t="shared" si="15"/>
        <v>6.6852715533222994E-5</v>
      </c>
      <c r="K69">
        <f t="shared" si="16"/>
        <v>0</v>
      </c>
      <c r="L69">
        <f t="shared" si="17"/>
        <v>0</v>
      </c>
      <c r="M69">
        <f t="shared" si="18"/>
        <v>0.99466121246914296</v>
      </c>
      <c r="N69">
        <f t="shared" si="19"/>
        <v>0</v>
      </c>
      <c r="O69">
        <f t="shared" si="20"/>
        <v>0</v>
      </c>
      <c r="P69">
        <f t="shared" si="21"/>
        <v>5.2138204682035472</v>
      </c>
      <c r="Q69">
        <f t="shared" si="22"/>
        <v>260.69102341017737</v>
      </c>
      <c r="R69">
        <f t="shared" si="23"/>
        <v>0</v>
      </c>
      <c r="S69">
        <f t="shared" si="24"/>
        <v>0</v>
      </c>
      <c r="T69">
        <f t="shared" si="25"/>
        <v>5.1863335465563765</v>
      </c>
      <c r="U69">
        <f t="shared" si="26"/>
        <v>13.370543106644599</v>
      </c>
      <c r="V69">
        <f t="shared" si="27"/>
        <v>1.7427902830105365E-2</v>
      </c>
      <c r="W69">
        <f t="shared" si="28"/>
        <v>-18.574304556031077</v>
      </c>
      <c r="X69">
        <f t="shared" si="29"/>
        <v>18.57430455603108</v>
      </c>
      <c r="Y69">
        <f t="shared" si="30"/>
        <v>0.99673694261856227</v>
      </c>
      <c r="Z69">
        <f t="shared" si="31"/>
        <v>0.945952732364023</v>
      </c>
      <c r="AA69">
        <f t="shared" si="32"/>
        <v>-17.570414146539118</v>
      </c>
      <c r="AB69">
        <f t="shared" si="33"/>
        <v>0</v>
      </c>
      <c r="AC69">
        <f t="shared" si="34"/>
        <v>0</v>
      </c>
      <c r="AD69">
        <f t="shared" si="35"/>
        <v>4.9060263893161986</v>
      </c>
      <c r="AE69">
        <f t="shared" si="36"/>
        <v>12.647901784921411</v>
      </c>
      <c r="AF69">
        <f t="shared" si="37"/>
        <v>1.6485972301512858E-2</v>
      </c>
      <c r="AG69">
        <f t="shared" si="0"/>
        <v>840.60176212009276</v>
      </c>
      <c r="AH69">
        <f t="shared" si="1"/>
        <v>845.11364430647336</v>
      </c>
      <c r="AI69">
        <f t="shared" si="2"/>
        <v>840.60176212009276</v>
      </c>
      <c r="AK69" t="b">
        <f t="shared" si="38"/>
        <v>1</v>
      </c>
      <c r="AL69" t="b">
        <f t="shared" si="39"/>
        <v>1</v>
      </c>
      <c r="AM69">
        <f t="shared" si="40"/>
        <v>840.60176212009264</v>
      </c>
      <c r="AN69" t="b">
        <f t="shared" si="41"/>
        <v>1</v>
      </c>
      <c r="AO69">
        <f t="shared" si="42"/>
        <v>17.570414146539122</v>
      </c>
      <c r="AP69">
        <f>SUM(AO70:$AO$113)</f>
        <v>795.16953370751446</v>
      </c>
      <c r="AQ69" t="b">
        <f t="shared" si="3"/>
        <v>1</v>
      </c>
      <c r="AR69" t="b">
        <f t="shared" si="43"/>
        <v>1</v>
      </c>
      <c r="AS69" t="b">
        <f t="shared" si="44"/>
        <v>1</v>
      </c>
      <c r="AT69" t="b">
        <f t="shared" si="46"/>
        <v>1</v>
      </c>
      <c r="AU69">
        <f t="shared" si="4"/>
        <v>845.11364430647325</v>
      </c>
      <c r="AV69" t="b">
        <f t="shared" si="5"/>
        <v>1</v>
      </c>
      <c r="AW69" t="b">
        <f t="shared" si="6"/>
        <v>1</v>
      </c>
      <c r="AX69" t="b">
        <f t="shared" si="45"/>
        <v>1</v>
      </c>
    </row>
    <row r="70" spans="1:50" x14ac:dyDescent="0.35">
      <c r="A70">
        <v>18</v>
      </c>
      <c r="B70">
        <f t="shared" si="7"/>
        <v>6</v>
      </c>
      <c r="C70">
        <f t="shared" si="8"/>
        <v>37</v>
      </c>
      <c r="D70">
        <f t="shared" si="9"/>
        <v>8.0618627815975952E-4</v>
      </c>
      <c r="E70">
        <f t="shared" si="10"/>
        <v>6.7207026596571851E-5</v>
      </c>
      <c r="F70">
        <f t="shared" si="11"/>
        <v>0</v>
      </c>
      <c r="G70">
        <f t="shared" si="12"/>
        <v>0</v>
      </c>
      <c r="H70">
        <f t="shared" si="13"/>
        <v>0.02</v>
      </c>
      <c r="I70">
        <f t="shared" si="14"/>
        <v>1.0453358312044991</v>
      </c>
      <c r="J70">
        <f t="shared" si="15"/>
        <v>6.6848222560992091E-5</v>
      </c>
      <c r="K70">
        <f t="shared" si="16"/>
        <v>0</v>
      </c>
      <c r="L70">
        <f t="shared" si="17"/>
        <v>0</v>
      </c>
      <c r="M70">
        <f t="shared" si="18"/>
        <v>0.99459436424658199</v>
      </c>
      <c r="N70">
        <f t="shared" si="19"/>
        <v>0</v>
      </c>
      <c r="O70">
        <f t="shared" si="20"/>
        <v>0</v>
      </c>
      <c r="P70">
        <f t="shared" si="21"/>
        <v>5.2266791560224952</v>
      </c>
      <c r="Q70">
        <f t="shared" si="22"/>
        <v>261.33395780112477</v>
      </c>
      <c r="R70">
        <f t="shared" si="23"/>
        <v>0</v>
      </c>
      <c r="S70">
        <f t="shared" si="24"/>
        <v>0</v>
      </c>
      <c r="T70">
        <f t="shared" si="25"/>
        <v>5.1987750265165316</v>
      </c>
      <c r="U70">
        <f t="shared" si="26"/>
        <v>13.369644512198418</v>
      </c>
      <c r="V70">
        <f t="shared" si="27"/>
        <v>1.7469710573834504E-2</v>
      </c>
      <c r="W70">
        <f t="shared" si="28"/>
        <v>-18.585889249288783</v>
      </c>
      <c r="X70">
        <f t="shared" si="29"/>
        <v>18.585889249288783</v>
      </c>
      <c r="Y70">
        <f t="shared" si="30"/>
        <v>0.99673694261856227</v>
      </c>
      <c r="Z70">
        <f t="shared" si="31"/>
        <v>0.94286603431819138</v>
      </c>
      <c r="AA70">
        <f t="shared" si="32"/>
        <v>-17.524003690754022</v>
      </c>
      <c r="AB70">
        <f t="shared" si="33"/>
        <v>0</v>
      </c>
      <c r="AC70">
        <f t="shared" si="34"/>
        <v>0</v>
      </c>
      <c r="AD70">
        <f t="shared" si="35"/>
        <v>4.9017483925640928</v>
      </c>
      <c r="AE70">
        <f t="shared" si="36"/>
        <v>12.605783701460492</v>
      </c>
      <c r="AF70">
        <f t="shared" si="37"/>
        <v>1.6471596729437914E-2</v>
      </c>
      <c r="AG70">
        <f t="shared" si="0"/>
        <v>824.76778430044305</v>
      </c>
      <c r="AH70">
        <f t="shared" si="1"/>
        <v>829.25040996508687</v>
      </c>
      <c r="AI70">
        <f t="shared" si="2"/>
        <v>824.76778430044305</v>
      </c>
      <c r="AK70" t="b">
        <f t="shared" si="38"/>
        <v>1</v>
      </c>
      <c r="AL70" t="b">
        <f t="shared" si="39"/>
        <v>1</v>
      </c>
      <c r="AM70">
        <f t="shared" si="40"/>
        <v>824.76778430044317</v>
      </c>
      <c r="AN70" t="b">
        <f t="shared" si="41"/>
        <v>1</v>
      </c>
      <c r="AO70">
        <f t="shared" si="42"/>
        <v>17.524003690754022</v>
      </c>
      <c r="AP70">
        <f>SUM(AO71:$AO$113)</f>
        <v>777.6455300167604</v>
      </c>
      <c r="AQ70" t="b">
        <f t="shared" si="3"/>
        <v>1</v>
      </c>
      <c r="AR70" t="b">
        <f t="shared" si="43"/>
        <v>1</v>
      </c>
      <c r="AS70" t="b">
        <f t="shared" si="44"/>
        <v>1</v>
      </c>
      <c r="AT70" t="b">
        <f t="shared" si="46"/>
        <v>1</v>
      </c>
      <c r="AU70">
        <f t="shared" si="4"/>
        <v>829.25040996508699</v>
      </c>
      <c r="AV70" t="b">
        <f t="shared" si="5"/>
        <v>1</v>
      </c>
      <c r="AW70" t="b">
        <f t="shared" si="6"/>
        <v>1</v>
      </c>
      <c r="AX70" t="b">
        <f t="shared" si="45"/>
        <v>1</v>
      </c>
    </row>
    <row r="71" spans="1:50" x14ac:dyDescent="0.35">
      <c r="A71">
        <v>19</v>
      </c>
      <c r="B71">
        <f t="shared" si="7"/>
        <v>6</v>
      </c>
      <c r="C71">
        <f t="shared" si="8"/>
        <v>37</v>
      </c>
      <c r="D71">
        <f t="shared" si="9"/>
        <v>8.0618627815975952E-4</v>
      </c>
      <c r="E71">
        <f t="shared" si="10"/>
        <v>6.7207026596571851E-5</v>
      </c>
      <c r="F71">
        <f t="shared" si="11"/>
        <v>0</v>
      </c>
      <c r="G71">
        <f t="shared" si="12"/>
        <v>0</v>
      </c>
      <c r="H71">
        <f t="shared" si="13"/>
        <v>0.02</v>
      </c>
      <c r="I71">
        <f t="shared" si="14"/>
        <v>1.0479139113669047</v>
      </c>
      <c r="J71">
        <f t="shared" si="15"/>
        <v>6.6843729890720506E-5</v>
      </c>
      <c r="K71">
        <f t="shared" si="16"/>
        <v>0</v>
      </c>
      <c r="L71">
        <f t="shared" si="17"/>
        <v>0</v>
      </c>
      <c r="M71">
        <f t="shared" si="18"/>
        <v>0.99452752051669124</v>
      </c>
      <c r="N71">
        <f t="shared" si="19"/>
        <v>0</v>
      </c>
      <c r="O71">
        <f t="shared" si="20"/>
        <v>0</v>
      </c>
      <c r="P71">
        <f t="shared" si="21"/>
        <v>5.2395695568345237</v>
      </c>
      <c r="Q71">
        <f t="shared" si="22"/>
        <v>261.9784778417262</v>
      </c>
      <c r="R71">
        <f t="shared" si="23"/>
        <v>0</v>
      </c>
      <c r="S71">
        <f t="shared" si="24"/>
        <v>0</v>
      </c>
      <c r="T71">
        <f t="shared" si="25"/>
        <v>5.2112463523055785</v>
      </c>
      <c r="U71">
        <f t="shared" si="26"/>
        <v>13.368745978144101</v>
      </c>
      <c r="V71">
        <f t="shared" si="27"/>
        <v>1.7511618610034453E-2</v>
      </c>
      <c r="W71">
        <f t="shared" si="28"/>
        <v>-18.597503949059714</v>
      </c>
      <c r="X71">
        <f t="shared" si="29"/>
        <v>18.597503949059714</v>
      </c>
      <c r="Y71">
        <f t="shared" si="30"/>
        <v>0.99673694261856227</v>
      </c>
      <c r="Z71">
        <f t="shared" si="31"/>
        <v>0.93978940834520253</v>
      </c>
      <c r="AA71">
        <f t="shared" si="32"/>
        <v>-17.477737232984396</v>
      </c>
      <c r="AB71">
        <f t="shared" si="33"/>
        <v>0</v>
      </c>
      <c r="AC71">
        <f t="shared" si="34"/>
        <v>0</v>
      </c>
      <c r="AD71">
        <f t="shared" si="35"/>
        <v>4.8974741261743544</v>
      </c>
      <c r="AE71">
        <f t="shared" si="36"/>
        <v>12.563805873117351</v>
      </c>
      <c r="AF71">
        <f t="shared" si="37"/>
        <v>1.6457233692691118E-2</v>
      </c>
      <c r="AG71">
        <f t="shared" si="0"/>
        <v>808.87035545792378</v>
      </c>
      <c r="AH71">
        <f t="shared" si="1"/>
        <v>813.32123925307553</v>
      </c>
      <c r="AI71">
        <f t="shared" si="2"/>
        <v>808.87035545792378</v>
      </c>
      <c r="AK71" t="b">
        <f t="shared" si="38"/>
        <v>1</v>
      </c>
      <c r="AL71" t="b">
        <f t="shared" si="39"/>
        <v>1</v>
      </c>
      <c r="AM71">
        <f t="shared" si="40"/>
        <v>808.87035545792378</v>
      </c>
      <c r="AN71" t="b">
        <f t="shared" si="41"/>
        <v>1</v>
      </c>
      <c r="AO71">
        <f t="shared" si="42"/>
        <v>17.477737232984396</v>
      </c>
      <c r="AP71">
        <f>SUM(AO72:$AO$113)</f>
        <v>760.16779278377612</v>
      </c>
      <c r="AQ71" t="b">
        <f t="shared" si="3"/>
        <v>1</v>
      </c>
      <c r="AR71" t="b">
        <f t="shared" si="43"/>
        <v>1</v>
      </c>
      <c r="AS71" t="b">
        <f t="shared" si="44"/>
        <v>1</v>
      </c>
      <c r="AT71" t="b">
        <f t="shared" si="46"/>
        <v>1</v>
      </c>
      <c r="AU71">
        <f t="shared" si="4"/>
        <v>813.3212392530753</v>
      </c>
      <c r="AV71" t="b">
        <f t="shared" si="5"/>
        <v>1</v>
      </c>
      <c r="AW71" t="b">
        <f t="shared" si="6"/>
        <v>1</v>
      </c>
      <c r="AX71" t="b">
        <f t="shared" si="45"/>
        <v>1</v>
      </c>
    </row>
    <row r="72" spans="1:50" x14ac:dyDescent="0.35">
      <c r="A72">
        <v>20</v>
      </c>
      <c r="B72">
        <f t="shared" si="7"/>
        <v>6</v>
      </c>
      <c r="C72">
        <f t="shared" si="8"/>
        <v>37</v>
      </c>
      <c r="D72">
        <f t="shared" si="9"/>
        <v>8.0618627815975952E-4</v>
      </c>
      <c r="E72">
        <f t="shared" si="10"/>
        <v>6.7207026596571851E-5</v>
      </c>
      <c r="F72">
        <f t="shared" si="11"/>
        <v>0</v>
      </c>
      <c r="G72">
        <f t="shared" si="12"/>
        <v>0</v>
      </c>
      <c r="H72">
        <f t="shared" si="13"/>
        <v>0.02</v>
      </c>
      <c r="I72">
        <f t="shared" si="14"/>
        <v>1.0504983497704854</v>
      </c>
      <c r="J72">
        <f t="shared" si="15"/>
        <v>6.6839237522387922E-5</v>
      </c>
      <c r="K72">
        <f t="shared" si="16"/>
        <v>0</v>
      </c>
      <c r="L72">
        <f t="shared" si="17"/>
        <v>0</v>
      </c>
      <c r="M72">
        <f t="shared" si="18"/>
        <v>0.99446068127916887</v>
      </c>
      <c r="N72">
        <f t="shared" si="19"/>
        <v>0</v>
      </c>
      <c r="O72">
        <f t="shared" si="20"/>
        <v>0</v>
      </c>
      <c r="P72">
        <f t="shared" si="21"/>
        <v>5.2524917488524272</v>
      </c>
      <c r="Q72">
        <f t="shared" si="22"/>
        <v>262.62458744262136</v>
      </c>
      <c r="R72">
        <f t="shared" si="23"/>
        <v>0</v>
      </c>
      <c r="S72">
        <f t="shared" si="24"/>
        <v>0</v>
      </c>
      <c r="T72">
        <f t="shared" si="25"/>
        <v>5.2237475955205834</v>
      </c>
      <c r="U72">
        <f t="shared" si="26"/>
        <v>13.367847504477584</v>
      </c>
      <c r="V72">
        <f t="shared" si="27"/>
        <v>1.7553627179296507E-2</v>
      </c>
      <c r="W72">
        <f t="shared" si="28"/>
        <v>-18.609148727177462</v>
      </c>
      <c r="X72">
        <f t="shared" si="29"/>
        <v>18.609148727177462</v>
      </c>
      <c r="Y72">
        <f t="shared" si="30"/>
        <v>0.99673694261856227</v>
      </c>
      <c r="Z72">
        <f t="shared" si="31"/>
        <v>0.93672282157930475</v>
      </c>
      <c r="AA72">
        <f t="shared" si="32"/>
        <v>-17.431614302910599</v>
      </c>
      <c r="AB72">
        <f t="shared" si="33"/>
        <v>0</v>
      </c>
      <c r="AC72">
        <f t="shared" si="34"/>
        <v>0</v>
      </c>
      <c r="AD72">
        <f t="shared" si="35"/>
        <v>4.8932035868941499</v>
      </c>
      <c r="AE72">
        <f t="shared" si="36"/>
        <v>12.521967832836111</v>
      </c>
      <c r="AF72">
        <f t="shared" si="37"/>
        <v>1.6442883180341795E-2</v>
      </c>
      <c r="AG72">
        <f t="shared" si="0"/>
        <v>792.90923779205025</v>
      </c>
      <c r="AH72">
        <f t="shared" si="1"/>
        <v>797.32587996554651</v>
      </c>
      <c r="AI72">
        <f t="shared" si="2"/>
        <v>792.90923779205025</v>
      </c>
      <c r="AK72" t="b">
        <f t="shared" si="38"/>
        <v>1</v>
      </c>
      <c r="AL72" t="b">
        <f t="shared" si="39"/>
        <v>1</v>
      </c>
      <c r="AM72">
        <f t="shared" si="40"/>
        <v>792.90923779205036</v>
      </c>
      <c r="AN72" t="b">
        <f t="shared" si="41"/>
        <v>1</v>
      </c>
      <c r="AO72">
        <f t="shared" si="42"/>
        <v>17.431614302910599</v>
      </c>
      <c r="AP72">
        <f>SUM(AO73:$AO$113)</f>
        <v>742.73617848086553</v>
      </c>
      <c r="AQ72" t="b">
        <f t="shared" si="3"/>
        <v>1</v>
      </c>
      <c r="AR72" t="b">
        <f t="shared" si="43"/>
        <v>1</v>
      </c>
      <c r="AS72" t="b">
        <f t="shared" si="44"/>
        <v>1</v>
      </c>
      <c r="AT72" t="b">
        <f t="shared" si="46"/>
        <v>1</v>
      </c>
      <c r="AU72">
        <f t="shared" si="4"/>
        <v>797.32587996554651</v>
      </c>
      <c r="AV72" t="b">
        <f t="shared" si="5"/>
        <v>1</v>
      </c>
      <c r="AW72" t="b">
        <f t="shared" si="6"/>
        <v>1</v>
      </c>
      <c r="AX72" t="b">
        <f t="shared" si="45"/>
        <v>1</v>
      </c>
    </row>
    <row r="73" spans="1:50" x14ac:dyDescent="0.35">
      <c r="A73">
        <v>21</v>
      </c>
      <c r="B73">
        <f t="shared" si="7"/>
        <v>6</v>
      </c>
      <c r="C73">
        <f t="shared" si="8"/>
        <v>37</v>
      </c>
      <c r="D73">
        <f t="shared" si="9"/>
        <v>8.0618627815975952E-4</v>
      </c>
      <c r="E73">
        <f t="shared" si="10"/>
        <v>6.7207026596571851E-5</v>
      </c>
      <c r="F73">
        <f t="shared" si="11"/>
        <v>0</v>
      </c>
      <c r="G73">
        <f t="shared" si="12"/>
        <v>0</v>
      </c>
      <c r="H73">
        <f t="shared" si="13"/>
        <v>0.02</v>
      </c>
      <c r="I73">
        <f t="shared" si="14"/>
        <v>1.0530891620963791</v>
      </c>
      <c r="J73">
        <f t="shared" si="15"/>
        <v>6.6834745455974067E-5</v>
      </c>
      <c r="K73">
        <f t="shared" si="16"/>
        <v>0</v>
      </c>
      <c r="L73">
        <f t="shared" si="17"/>
        <v>0</v>
      </c>
      <c r="M73">
        <f t="shared" si="18"/>
        <v>0.99439384653371288</v>
      </c>
      <c r="N73">
        <f t="shared" si="19"/>
        <v>0</v>
      </c>
      <c r="O73">
        <f t="shared" si="20"/>
        <v>0</v>
      </c>
      <c r="P73">
        <f t="shared" si="21"/>
        <v>5.2654458104818955</v>
      </c>
      <c r="Q73">
        <f t="shared" si="22"/>
        <v>263.27229052409479</v>
      </c>
      <c r="R73">
        <f t="shared" si="23"/>
        <v>0</v>
      </c>
      <c r="S73">
        <f t="shared" si="24"/>
        <v>0</v>
      </c>
      <c r="T73">
        <f t="shared" si="25"/>
        <v>5.2362788279303709</v>
      </c>
      <c r="U73">
        <f t="shared" si="26"/>
        <v>13.366949091194813</v>
      </c>
      <c r="V73">
        <f t="shared" si="27"/>
        <v>1.7595736522789129E-2</v>
      </c>
      <c r="W73">
        <f t="shared" si="28"/>
        <v>-18.620823655647975</v>
      </c>
      <c r="X73">
        <f t="shared" si="29"/>
        <v>18.620823655647975</v>
      </c>
      <c r="Y73">
        <f t="shared" si="30"/>
        <v>0.99673694261856227</v>
      </c>
      <c r="Z73">
        <f t="shared" si="31"/>
        <v>0.93366624126198916</v>
      </c>
      <c r="AA73">
        <f t="shared" si="32"/>
        <v>-17.385634431771177</v>
      </c>
      <c r="AB73">
        <f t="shared" si="33"/>
        <v>0</v>
      </c>
      <c r="AC73">
        <f t="shared" si="34"/>
        <v>0</v>
      </c>
      <c r="AD73">
        <f t="shared" si="35"/>
        <v>4.8889367714734835</v>
      </c>
      <c r="AE73">
        <f t="shared" si="36"/>
        <v>12.480269115116224</v>
      </c>
      <c r="AF73">
        <f t="shared" si="37"/>
        <v>1.6428545181468829E-2</v>
      </c>
      <c r="AG73">
        <f t="shared" si="0"/>
        <v>776.88419265183518</v>
      </c>
      <c r="AH73">
        <f t="shared" si="1"/>
        <v>781.26407897627359</v>
      </c>
      <c r="AI73">
        <f t="shared" si="2"/>
        <v>776.88419265183518</v>
      </c>
      <c r="AK73" t="b">
        <f t="shared" si="38"/>
        <v>1</v>
      </c>
      <c r="AL73" t="b">
        <f t="shared" si="39"/>
        <v>1</v>
      </c>
      <c r="AM73">
        <f t="shared" si="40"/>
        <v>776.88419265183506</v>
      </c>
      <c r="AN73" t="b">
        <f t="shared" si="41"/>
        <v>1</v>
      </c>
      <c r="AO73">
        <f t="shared" si="42"/>
        <v>17.385634431771177</v>
      </c>
      <c r="AP73">
        <f>SUM(AO74:$AO$113)</f>
        <v>725.35054404909442</v>
      </c>
      <c r="AQ73" t="b">
        <f t="shared" si="3"/>
        <v>1</v>
      </c>
      <c r="AR73" t="b">
        <f t="shared" si="43"/>
        <v>1</v>
      </c>
      <c r="AS73" t="b">
        <f t="shared" si="44"/>
        <v>1</v>
      </c>
      <c r="AT73" t="b">
        <f t="shared" si="46"/>
        <v>1</v>
      </c>
      <c r="AU73">
        <f t="shared" si="4"/>
        <v>781.26407897627382</v>
      </c>
      <c r="AV73" t="b">
        <f t="shared" si="5"/>
        <v>1</v>
      </c>
      <c r="AW73" t="b">
        <f t="shared" si="6"/>
        <v>1</v>
      </c>
      <c r="AX73" t="b">
        <f t="shared" si="45"/>
        <v>1</v>
      </c>
    </row>
    <row r="74" spans="1:50" x14ac:dyDescent="0.35">
      <c r="A74">
        <v>22</v>
      </c>
      <c r="B74">
        <f t="shared" si="7"/>
        <v>6</v>
      </c>
      <c r="C74">
        <f t="shared" si="8"/>
        <v>37</v>
      </c>
      <c r="D74">
        <f t="shared" si="9"/>
        <v>8.0618627815975952E-4</v>
      </c>
      <c r="E74">
        <f t="shared" si="10"/>
        <v>6.7207026596571851E-5</v>
      </c>
      <c r="F74">
        <f t="shared" si="11"/>
        <v>0</v>
      </c>
      <c r="G74">
        <f t="shared" si="12"/>
        <v>0</v>
      </c>
      <c r="H74">
        <f t="shared" si="13"/>
        <v>0.02</v>
      </c>
      <c r="I74">
        <f t="shared" si="14"/>
        <v>1.0556863640643981</v>
      </c>
      <c r="J74">
        <f t="shared" si="15"/>
        <v>6.6830253691458624E-5</v>
      </c>
      <c r="K74">
        <f t="shared" si="16"/>
        <v>0</v>
      </c>
      <c r="L74">
        <f t="shared" si="17"/>
        <v>0</v>
      </c>
      <c r="M74">
        <f t="shared" si="18"/>
        <v>0.9943270162800214</v>
      </c>
      <c r="N74">
        <f t="shared" si="19"/>
        <v>0</v>
      </c>
      <c r="O74">
        <f t="shared" si="20"/>
        <v>0</v>
      </c>
      <c r="P74">
        <f t="shared" si="21"/>
        <v>5.2784318203219902</v>
      </c>
      <c r="Q74">
        <f t="shared" si="22"/>
        <v>263.92159101609951</v>
      </c>
      <c r="R74">
        <f t="shared" si="23"/>
        <v>0</v>
      </c>
      <c r="S74">
        <f t="shared" si="24"/>
        <v>0</v>
      </c>
      <c r="T74">
        <f t="shared" si="25"/>
        <v>5.2488401214759319</v>
      </c>
      <c r="U74">
        <f t="shared" si="26"/>
        <v>13.366050738291724</v>
      </c>
      <c r="V74">
        <f t="shared" si="27"/>
        <v>1.7637946882259319E-2</v>
      </c>
      <c r="W74">
        <f t="shared" si="28"/>
        <v>-18.632528806649916</v>
      </c>
      <c r="X74">
        <f t="shared" si="29"/>
        <v>18.632528806649916</v>
      </c>
      <c r="Y74">
        <f t="shared" si="30"/>
        <v>0.99673694261856227</v>
      </c>
      <c r="Z74">
        <f t="shared" si="31"/>
        <v>0.93061963474164</v>
      </c>
      <c r="AA74">
        <f t="shared" si="32"/>
        <v>-17.33979715235763</v>
      </c>
      <c r="AB74">
        <f t="shared" si="33"/>
        <v>0</v>
      </c>
      <c r="AC74">
        <f t="shared" si="34"/>
        <v>0</v>
      </c>
      <c r="AD74">
        <f t="shared" si="35"/>
        <v>4.884673676665197</v>
      </c>
      <c r="AE74">
        <f t="shared" si="36"/>
        <v>12.438709256007272</v>
      </c>
      <c r="AF74">
        <f t="shared" si="37"/>
        <v>1.6414219685160616E-2</v>
      </c>
      <c r="AG74">
        <f t="shared" si="0"/>
        <v>760.79498053283112</v>
      </c>
      <c r="AH74">
        <f t="shared" si="1"/>
        <v>765.1355822344234</v>
      </c>
      <c r="AI74">
        <f t="shared" si="2"/>
        <v>760.79498053283112</v>
      </c>
      <c r="AK74" t="b">
        <f t="shared" si="38"/>
        <v>1</v>
      </c>
      <c r="AL74" t="b">
        <f t="shared" si="39"/>
        <v>1</v>
      </c>
      <c r="AM74">
        <f t="shared" si="40"/>
        <v>760.794980532831</v>
      </c>
      <c r="AN74" t="b">
        <f t="shared" si="41"/>
        <v>1</v>
      </c>
      <c r="AO74">
        <f t="shared" si="42"/>
        <v>17.33979715235763</v>
      </c>
      <c r="AP74">
        <f>SUM(AO75:$AO$113)</f>
        <v>708.0107468967368</v>
      </c>
      <c r="AQ74" t="b">
        <f t="shared" si="3"/>
        <v>1</v>
      </c>
      <c r="AR74" t="b">
        <f t="shared" si="43"/>
        <v>1</v>
      </c>
      <c r="AS74" t="b">
        <f t="shared" si="44"/>
        <v>1</v>
      </c>
      <c r="AT74" t="b">
        <f t="shared" si="46"/>
        <v>1</v>
      </c>
      <c r="AU74">
        <f t="shared" si="4"/>
        <v>765.1355822344234</v>
      </c>
      <c r="AV74" t="b">
        <f t="shared" si="5"/>
        <v>1</v>
      </c>
      <c r="AW74" t="b">
        <f t="shared" si="6"/>
        <v>1</v>
      </c>
      <c r="AX74" t="b">
        <f t="shared" si="45"/>
        <v>1</v>
      </c>
    </row>
    <row r="75" spans="1:50" x14ac:dyDescent="0.35">
      <c r="A75">
        <v>23</v>
      </c>
      <c r="B75">
        <f t="shared" si="7"/>
        <v>6</v>
      </c>
      <c r="C75">
        <f t="shared" si="8"/>
        <v>37</v>
      </c>
      <c r="D75">
        <f t="shared" si="9"/>
        <v>8.0618627815975952E-4</v>
      </c>
      <c r="E75">
        <f t="shared" si="10"/>
        <v>6.7207026596571851E-5</v>
      </c>
      <c r="F75">
        <f t="shared" si="11"/>
        <v>0</v>
      </c>
      <c r="G75">
        <f t="shared" si="12"/>
        <v>0</v>
      </c>
      <c r="H75">
        <f t="shared" si="13"/>
        <v>0.02</v>
      </c>
      <c r="I75">
        <f t="shared" si="14"/>
        <v>1.0582899714331233</v>
      </c>
      <c r="J75">
        <f t="shared" si="15"/>
        <v>6.6825762228821332E-5</v>
      </c>
      <c r="K75">
        <f t="shared" si="16"/>
        <v>0</v>
      </c>
      <c r="L75">
        <f t="shared" si="17"/>
        <v>0</v>
      </c>
      <c r="M75">
        <f t="shared" si="18"/>
        <v>0.99426019051779257</v>
      </c>
      <c r="N75">
        <f t="shared" si="19"/>
        <v>0</v>
      </c>
      <c r="O75">
        <f t="shared" si="20"/>
        <v>0</v>
      </c>
      <c r="P75">
        <f t="shared" si="21"/>
        <v>5.2914498571656168</v>
      </c>
      <c r="Q75">
        <f t="shared" si="22"/>
        <v>264.57249285828084</v>
      </c>
      <c r="R75">
        <f t="shared" si="23"/>
        <v>0</v>
      </c>
      <c r="S75">
        <f t="shared" si="24"/>
        <v>0</v>
      </c>
      <c r="T75">
        <f t="shared" si="25"/>
        <v>5.2614315482708331</v>
      </c>
      <c r="U75">
        <f t="shared" si="26"/>
        <v>13.365152445764267</v>
      </c>
      <c r="V75">
        <f t="shared" si="27"/>
        <v>1.7680258500034005E-2</v>
      </c>
      <c r="W75">
        <f t="shared" si="28"/>
        <v>-18.644264252535134</v>
      </c>
      <c r="X75">
        <f t="shared" si="29"/>
        <v>18.644264252535134</v>
      </c>
      <c r="Y75">
        <f t="shared" si="30"/>
        <v>0.99673694261856227</v>
      </c>
      <c r="Z75">
        <f t="shared" si="31"/>
        <v>0.92758296947318553</v>
      </c>
      <c r="AA75">
        <f t="shared" si="32"/>
        <v>-17.2941019990093</v>
      </c>
      <c r="AB75">
        <f t="shared" si="33"/>
        <v>0</v>
      </c>
      <c r="AC75">
        <f t="shared" si="34"/>
        <v>0</v>
      </c>
      <c r="AD75">
        <f t="shared" si="35"/>
        <v>4.8804142992249595</v>
      </c>
      <c r="AE75">
        <f t="shared" si="36"/>
        <v>12.397287793103827</v>
      </c>
      <c r="AF75">
        <f t="shared" si="37"/>
        <v>1.639990668051507E-2</v>
      </c>
      <c r="AG75">
        <f t="shared" si="0"/>
        <v>744.64136107416357</v>
      </c>
      <c r="AH75">
        <f t="shared" si="1"/>
        <v>748.94013476127202</v>
      </c>
      <c r="AI75">
        <f t="shared" si="2"/>
        <v>744.64136107416357</v>
      </c>
      <c r="AK75" t="b">
        <f t="shared" si="38"/>
        <v>1</v>
      </c>
      <c r="AL75" t="b">
        <f t="shared" si="39"/>
        <v>1</v>
      </c>
      <c r="AM75">
        <f t="shared" si="40"/>
        <v>744.64136107416357</v>
      </c>
      <c r="AN75" t="b">
        <f t="shared" si="41"/>
        <v>1</v>
      </c>
      <c r="AO75">
        <f t="shared" si="42"/>
        <v>17.2941019990093</v>
      </c>
      <c r="AP75">
        <f>SUM(AO76:$AO$113)</f>
        <v>690.71664489772741</v>
      </c>
      <c r="AQ75" t="b">
        <f t="shared" si="3"/>
        <v>1</v>
      </c>
      <c r="AR75" t="b">
        <f t="shared" si="43"/>
        <v>1</v>
      </c>
      <c r="AS75" t="b">
        <f t="shared" si="44"/>
        <v>1</v>
      </c>
      <c r="AT75" t="b">
        <f t="shared" si="46"/>
        <v>1</v>
      </c>
      <c r="AU75">
        <f t="shared" si="4"/>
        <v>748.94013476127213</v>
      </c>
      <c r="AV75" t="b">
        <f t="shared" si="5"/>
        <v>1</v>
      </c>
      <c r="AW75" t="b">
        <f t="shared" si="6"/>
        <v>1</v>
      </c>
      <c r="AX75" t="b">
        <f t="shared" si="45"/>
        <v>1</v>
      </c>
    </row>
    <row r="76" spans="1:50" x14ac:dyDescent="0.35">
      <c r="A76">
        <v>24</v>
      </c>
      <c r="B76">
        <f t="shared" si="7"/>
        <v>6</v>
      </c>
      <c r="C76">
        <f t="shared" si="8"/>
        <v>37</v>
      </c>
      <c r="D76">
        <f t="shared" si="9"/>
        <v>8.0618627815975952E-4</v>
      </c>
      <c r="E76">
        <f t="shared" si="10"/>
        <v>6.7207026596571851E-5</v>
      </c>
      <c r="F76">
        <f t="shared" si="11"/>
        <v>0</v>
      </c>
      <c r="G76">
        <f t="shared" si="12"/>
        <v>0</v>
      </c>
      <c r="H76">
        <f t="shared" si="13"/>
        <v>0.02</v>
      </c>
      <c r="I76">
        <f t="shared" si="14"/>
        <v>1.0609000000000006</v>
      </c>
      <c r="J76">
        <f t="shared" si="15"/>
        <v>6.6821271068041876E-5</v>
      </c>
      <c r="K76">
        <f t="shared" si="16"/>
        <v>0</v>
      </c>
      <c r="L76">
        <f t="shared" si="17"/>
        <v>0</v>
      </c>
      <c r="M76">
        <f t="shared" si="18"/>
        <v>0.99419336924672452</v>
      </c>
      <c r="N76">
        <f t="shared" si="19"/>
        <v>0</v>
      </c>
      <c r="O76">
        <f t="shared" si="20"/>
        <v>0</v>
      </c>
      <c r="P76">
        <f t="shared" si="21"/>
        <v>5.3045000000000027</v>
      </c>
      <c r="Q76">
        <f t="shared" si="22"/>
        <v>265.22500000000014</v>
      </c>
      <c r="R76">
        <f t="shared" si="23"/>
        <v>0</v>
      </c>
      <c r="S76">
        <f t="shared" si="24"/>
        <v>0</v>
      </c>
      <c r="T76">
        <f t="shared" si="25"/>
        <v>5.2740531806016335</v>
      </c>
      <c r="U76">
        <f t="shared" si="26"/>
        <v>13.364254213608374</v>
      </c>
      <c r="V76">
        <f t="shared" si="27"/>
        <v>1.7722671619021416E-2</v>
      </c>
      <c r="W76">
        <f t="shared" si="28"/>
        <v>-18.656030065829032</v>
      </c>
      <c r="X76">
        <f t="shared" si="29"/>
        <v>18.656030065829029</v>
      </c>
      <c r="Y76">
        <f t="shared" si="30"/>
        <v>0.99673694261856227</v>
      </c>
      <c r="Z76">
        <f t="shared" si="31"/>
        <v>0.92455621301775004</v>
      </c>
      <c r="AA76">
        <f t="shared" si="32"/>
        <v>-17.248548507608177</v>
      </c>
      <c r="AB76">
        <f t="shared" si="33"/>
        <v>0</v>
      </c>
      <c r="AC76">
        <f t="shared" si="34"/>
        <v>0</v>
      </c>
      <c r="AD76">
        <f t="shared" si="35"/>
        <v>4.8761586359112661</v>
      </c>
      <c r="AE76">
        <f t="shared" si="36"/>
        <v>12.356004265540268</v>
      </c>
      <c r="AF76">
        <f t="shared" si="37"/>
        <v>1.6385606156639598E-2</v>
      </c>
      <c r="AG76">
        <f t="shared" si="0"/>
        <v>728.42309305555386</v>
      </c>
      <c r="AH76">
        <f t="shared" si="1"/>
        <v>732.67748064691057</v>
      </c>
      <c r="AI76">
        <f t="shared" si="2"/>
        <v>728.42309305555386</v>
      </c>
      <c r="AK76" t="b">
        <f t="shared" si="38"/>
        <v>1</v>
      </c>
      <c r="AL76" t="b">
        <f t="shared" si="39"/>
        <v>1</v>
      </c>
      <c r="AM76">
        <f t="shared" si="40"/>
        <v>728.42309305555386</v>
      </c>
      <c r="AN76" t="b">
        <f t="shared" si="41"/>
        <v>1</v>
      </c>
      <c r="AO76">
        <f t="shared" si="42"/>
        <v>17.248548507608174</v>
      </c>
      <c r="AP76">
        <f>SUM(AO77:$AO$113)</f>
        <v>673.46809639011929</v>
      </c>
      <c r="AQ76" t="b">
        <f t="shared" si="3"/>
        <v>1</v>
      </c>
      <c r="AR76" t="b">
        <f t="shared" si="43"/>
        <v>1</v>
      </c>
      <c r="AS76" t="b">
        <f t="shared" si="44"/>
        <v>1</v>
      </c>
      <c r="AT76" t="b">
        <f t="shared" si="46"/>
        <v>1</v>
      </c>
      <c r="AU76">
        <f t="shared" si="4"/>
        <v>732.67748064691057</v>
      </c>
      <c r="AV76" t="b">
        <f t="shared" si="5"/>
        <v>1</v>
      </c>
      <c r="AW76" t="b">
        <f t="shared" si="6"/>
        <v>1</v>
      </c>
      <c r="AX76" t="b">
        <f t="shared" si="45"/>
        <v>1</v>
      </c>
    </row>
    <row r="77" spans="1:50" x14ac:dyDescent="0.35">
      <c r="A77">
        <v>25</v>
      </c>
      <c r="B77">
        <f t="shared" si="7"/>
        <v>6</v>
      </c>
      <c r="C77">
        <f t="shared" si="8"/>
        <v>37</v>
      </c>
      <c r="D77">
        <f t="shared" si="9"/>
        <v>8.0618627815975952E-4</v>
      </c>
      <c r="E77">
        <f t="shared" si="10"/>
        <v>6.7207026596571851E-5</v>
      </c>
      <c r="F77">
        <f t="shared" si="11"/>
        <v>0</v>
      </c>
      <c r="G77">
        <f t="shared" si="12"/>
        <v>0</v>
      </c>
      <c r="H77">
        <f t="shared" si="13"/>
        <v>0.02</v>
      </c>
      <c r="I77">
        <f t="shared" si="14"/>
        <v>1.0635164656014378</v>
      </c>
      <c r="J77">
        <f t="shared" si="15"/>
        <v>6.6816780209099996E-5</v>
      </c>
      <c r="K77">
        <f t="shared" si="16"/>
        <v>0</v>
      </c>
      <c r="L77">
        <f t="shared" si="17"/>
        <v>0</v>
      </c>
      <c r="M77">
        <f t="shared" si="18"/>
        <v>0.99412655246651538</v>
      </c>
      <c r="N77">
        <f t="shared" si="19"/>
        <v>0</v>
      </c>
      <c r="O77">
        <f t="shared" si="20"/>
        <v>0</v>
      </c>
      <c r="P77">
        <f t="shared" si="21"/>
        <v>5.3175823280071892</v>
      </c>
      <c r="Q77">
        <f t="shared" si="22"/>
        <v>265.87911640035946</v>
      </c>
      <c r="R77">
        <f t="shared" si="23"/>
        <v>0</v>
      </c>
      <c r="S77">
        <f t="shared" si="24"/>
        <v>0</v>
      </c>
      <c r="T77">
        <f t="shared" si="25"/>
        <v>5.2867050909283089</v>
      </c>
      <c r="U77">
        <f t="shared" si="26"/>
        <v>13.363356041819999</v>
      </c>
      <c r="V77">
        <f t="shared" si="27"/>
        <v>1.7765186482712532E-2</v>
      </c>
      <c r="W77">
        <f t="shared" si="28"/>
        <v>-18.667826319231022</v>
      </c>
      <c r="X77">
        <f t="shared" si="29"/>
        <v>18.667826319231022</v>
      </c>
      <c r="Y77">
        <f t="shared" si="30"/>
        <v>0.99673694261856227</v>
      </c>
      <c r="Z77">
        <f t="shared" si="31"/>
        <v>0.9215393330423084</v>
      </c>
      <c r="AA77">
        <f t="shared" si="32"/>
        <v>-17.203136215573807</v>
      </c>
      <c r="AB77">
        <f t="shared" si="33"/>
        <v>0</v>
      </c>
      <c r="AC77">
        <f t="shared" si="34"/>
        <v>0</v>
      </c>
      <c r="AD77">
        <f t="shared" si="35"/>
        <v>4.8719066834854505</v>
      </c>
      <c r="AE77">
        <f t="shared" si="36"/>
        <v>12.314858213985705</v>
      </c>
      <c r="AF77">
        <f t="shared" si="37"/>
        <v>1.637131810265114E-2</v>
      </c>
      <c r="AG77">
        <f t="shared" si="0"/>
        <v>712.13993439433114</v>
      </c>
      <c r="AH77">
        <f t="shared" si="1"/>
        <v>716.3473630469374</v>
      </c>
      <c r="AI77">
        <f t="shared" si="2"/>
        <v>712.13993439433114</v>
      </c>
      <c r="AK77" t="b">
        <f t="shared" si="38"/>
        <v>1</v>
      </c>
      <c r="AL77" t="b">
        <f t="shared" si="39"/>
        <v>1</v>
      </c>
      <c r="AM77">
        <f t="shared" si="40"/>
        <v>712.13993439433114</v>
      </c>
      <c r="AN77" t="b">
        <f t="shared" si="41"/>
        <v>1</v>
      </c>
      <c r="AO77">
        <f t="shared" si="42"/>
        <v>17.203136215573807</v>
      </c>
      <c r="AP77">
        <f>SUM(AO78:$AO$113)</f>
        <v>656.26496017454542</v>
      </c>
      <c r="AQ77" t="b">
        <f t="shared" si="3"/>
        <v>1</v>
      </c>
      <c r="AR77" t="b">
        <f t="shared" si="43"/>
        <v>1</v>
      </c>
      <c r="AS77" t="b">
        <f t="shared" si="44"/>
        <v>1</v>
      </c>
      <c r="AT77" t="b">
        <f t="shared" si="46"/>
        <v>1</v>
      </c>
      <c r="AU77">
        <f t="shared" si="4"/>
        <v>716.3473630469374</v>
      </c>
      <c r="AV77" t="b">
        <f t="shared" si="5"/>
        <v>1</v>
      </c>
      <c r="AW77" t="b">
        <f t="shared" si="6"/>
        <v>1</v>
      </c>
      <c r="AX77" t="b">
        <f t="shared" si="45"/>
        <v>1</v>
      </c>
    </row>
    <row r="78" spans="1:50" x14ac:dyDescent="0.35">
      <c r="A78">
        <v>26</v>
      </c>
      <c r="B78">
        <f t="shared" si="7"/>
        <v>7</v>
      </c>
      <c r="C78">
        <f t="shared" si="8"/>
        <v>38</v>
      </c>
      <c r="D78">
        <f t="shared" si="9"/>
        <v>8.6678668638862089E-4</v>
      </c>
      <c r="E78">
        <f t="shared" si="10"/>
        <v>7.2260935985113406E-5</v>
      </c>
      <c r="F78">
        <f t="shared" si="11"/>
        <v>0</v>
      </c>
      <c r="G78">
        <f t="shared" si="12"/>
        <v>0</v>
      </c>
      <c r="H78">
        <f t="shared" si="13"/>
        <v>0.02</v>
      </c>
      <c r="I78">
        <f t="shared" si="14"/>
        <v>1.0661393841128977</v>
      </c>
      <c r="J78">
        <f t="shared" si="15"/>
        <v>7.1836515168884353E-5</v>
      </c>
      <c r="K78">
        <f t="shared" si="16"/>
        <v>0</v>
      </c>
      <c r="L78">
        <f t="shared" si="17"/>
        <v>0</v>
      </c>
      <c r="M78">
        <f t="shared" si="18"/>
        <v>0.99405471595134653</v>
      </c>
      <c r="N78">
        <f t="shared" si="19"/>
        <v>0</v>
      </c>
      <c r="O78">
        <f t="shared" si="20"/>
        <v>0</v>
      </c>
      <c r="P78">
        <f t="shared" si="21"/>
        <v>5.3306969205644883</v>
      </c>
      <c r="Q78">
        <f t="shared" si="22"/>
        <v>266.53484602822442</v>
      </c>
      <c r="R78">
        <f t="shared" si="23"/>
        <v>0</v>
      </c>
      <c r="S78">
        <f t="shared" si="24"/>
        <v>0</v>
      </c>
      <c r="T78">
        <f t="shared" si="25"/>
        <v>5.2993873518846444</v>
      </c>
      <c r="U78">
        <f t="shared" si="26"/>
        <v>14.367303033776871</v>
      </c>
      <c r="V78">
        <f t="shared" si="27"/>
        <v>1.9146934509742797E-2</v>
      </c>
      <c r="W78">
        <f t="shared" si="28"/>
        <v>-19.685837320171256</v>
      </c>
      <c r="X78">
        <f t="shared" si="29"/>
        <v>19.68583732017126</v>
      </c>
      <c r="Y78">
        <f t="shared" si="30"/>
        <v>0.99673694261856227</v>
      </c>
      <c r="Z78">
        <f t="shared" si="31"/>
        <v>0.9185322973193395</v>
      </c>
      <c r="AA78">
        <f t="shared" si="32"/>
        <v>-18.082077378351695</v>
      </c>
      <c r="AB78">
        <f t="shared" si="33"/>
        <v>0</v>
      </c>
      <c r="AC78">
        <f t="shared" si="34"/>
        <v>0</v>
      </c>
      <c r="AD78">
        <f t="shared" si="35"/>
        <v>4.8676584387116533</v>
      </c>
      <c r="AE78">
        <f t="shared" si="36"/>
        <v>13.196831861898184</v>
      </c>
      <c r="AF78">
        <f t="shared" si="37"/>
        <v>1.7587077741856992E-2</v>
      </c>
      <c r="AG78">
        <f t="shared" si="0"/>
        <v>694.78545790787916</v>
      </c>
      <c r="AH78">
        <f t="shared" si="1"/>
        <v>698.94085985291485</v>
      </c>
      <c r="AI78">
        <f t="shared" si="2"/>
        <v>694.78545790787916</v>
      </c>
      <c r="AK78" t="b">
        <f t="shared" si="38"/>
        <v>1</v>
      </c>
      <c r="AL78" t="b">
        <f t="shared" si="39"/>
        <v>1</v>
      </c>
      <c r="AM78">
        <f t="shared" si="40"/>
        <v>694.78545790787905</v>
      </c>
      <c r="AN78" t="b">
        <f t="shared" si="41"/>
        <v>1</v>
      </c>
      <c r="AO78">
        <f t="shared" si="42"/>
        <v>18.082077378351698</v>
      </c>
      <c r="AP78">
        <f>SUM(AO79:$AO$113)</f>
        <v>638.18288279619378</v>
      </c>
      <c r="AQ78" t="b">
        <f t="shared" si="3"/>
        <v>1</v>
      </c>
      <c r="AR78" t="b">
        <f t="shared" si="43"/>
        <v>1</v>
      </c>
      <c r="AS78" t="b">
        <f t="shared" si="44"/>
        <v>1</v>
      </c>
      <c r="AT78" t="b">
        <f t="shared" si="46"/>
        <v>1</v>
      </c>
      <c r="AU78">
        <f t="shared" si="4"/>
        <v>698.94085985291485</v>
      </c>
      <c r="AV78" t="b">
        <f t="shared" si="5"/>
        <v>1</v>
      </c>
      <c r="AW78" t="b">
        <f t="shared" si="6"/>
        <v>1</v>
      </c>
      <c r="AX78" t="b">
        <f t="shared" si="45"/>
        <v>1</v>
      </c>
    </row>
    <row r="79" spans="1:50" x14ac:dyDescent="0.35">
      <c r="A79">
        <v>27</v>
      </c>
      <c r="B79">
        <f t="shared" si="7"/>
        <v>7</v>
      </c>
      <c r="C79">
        <f t="shared" si="8"/>
        <v>38</v>
      </c>
      <c r="D79">
        <f t="shared" si="9"/>
        <v>8.6678668638862089E-4</v>
      </c>
      <c r="E79">
        <f t="shared" si="10"/>
        <v>7.2260935985113406E-5</v>
      </c>
      <c r="F79">
        <f t="shared" si="11"/>
        <v>0</v>
      </c>
      <c r="G79">
        <f t="shared" si="12"/>
        <v>0</v>
      </c>
      <c r="H79">
        <f t="shared" si="13"/>
        <v>0.02</v>
      </c>
      <c r="I79">
        <f t="shared" si="14"/>
        <v>1.0687687714489977</v>
      </c>
      <c r="J79">
        <f t="shared" si="15"/>
        <v>7.1831324195060348E-5</v>
      </c>
      <c r="K79">
        <f t="shared" si="16"/>
        <v>0</v>
      </c>
      <c r="L79">
        <f t="shared" si="17"/>
        <v>0</v>
      </c>
      <c r="M79">
        <f t="shared" si="18"/>
        <v>0.99398288462715145</v>
      </c>
      <c r="N79">
        <f t="shared" si="19"/>
        <v>0</v>
      </c>
      <c r="O79">
        <f t="shared" si="20"/>
        <v>0</v>
      </c>
      <c r="P79">
        <f t="shared" si="21"/>
        <v>5.3438438572449884</v>
      </c>
      <c r="Q79">
        <f t="shared" si="22"/>
        <v>267.19219286224944</v>
      </c>
      <c r="R79">
        <f t="shared" si="23"/>
        <v>0</v>
      </c>
      <c r="S79">
        <f t="shared" si="24"/>
        <v>0</v>
      </c>
      <c r="T79">
        <f t="shared" si="25"/>
        <v>5.3120731876020146</v>
      </c>
      <c r="U79">
        <f t="shared" si="26"/>
        <v>14.36626483901207</v>
      </c>
      <c r="V79">
        <f t="shared" si="27"/>
        <v>1.9192769027877331E-2</v>
      </c>
      <c r="W79">
        <f t="shared" si="28"/>
        <v>-19.697530795641963</v>
      </c>
      <c r="X79">
        <f t="shared" si="29"/>
        <v>19.697530795641963</v>
      </c>
      <c r="Y79">
        <f t="shared" si="30"/>
        <v>0.99673694261856227</v>
      </c>
      <c r="Z79">
        <f t="shared" si="31"/>
        <v>0.91553507372648268</v>
      </c>
      <c r="AA79">
        <f t="shared" si="32"/>
        <v>-18.033780309217729</v>
      </c>
      <c r="AB79">
        <f t="shared" si="33"/>
        <v>0</v>
      </c>
      <c r="AC79">
        <f t="shared" si="34"/>
        <v>0</v>
      </c>
      <c r="AD79">
        <f t="shared" si="35"/>
        <v>4.8633893174516825</v>
      </c>
      <c r="AE79">
        <f t="shared" si="36"/>
        <v>13.152819338559091</v>
      </c>
      <c r="AF79">
        <f t="shared" si="37"/>
        <v>1.7571653206953024E-2</v>
      </c>
      <c r="AG79">
        <f t="shared" si="0"/>
        <v>677.36247390588358</v>
      </c>
      <c r="AH79">
        <f t="shared" si="1"/>
        <v>681.46291488707675</v>
      </c>
      <c r="AI79">
        <f t="shared" si="2"/>
        <v>677.36247390588358</v>
      </c>
      <c r="AK79" t="b">
        <f t="shared" si="38"/>
        <v>1</v>
      </c>
      <c r="AL79" t="b">
        <f t="shared" si="39"/>
        <v>1</v>
      </c>
      <c r="AM79">
        <f t="shared" si="40"/>
        <v>677.36247390588358</v>
      </c>
      <c r="AN79" t="b">
        <f t="shared" si="41"/>
        <v>1</v>
      </c>
      <c r="AO79">
        <f t="shared" si="42"/>
        <v>18.033780309217729</v>
      </c>
      <c r="AP79">
        <f>SUM(AO80:$AO$113)</f>
        <v>620.14910248697606</v>
      </c>
      <c r="AQ79" t="b">
        <f t="shared" si="3"/>
        <v>1</v>
      </c>
      <c r="AR79" t="b">
        <f t="shared" si="43"/>
        <v>1</v>
      </c>
      <c r="AS79" t="b">
        <f t="shared" si="44"/>
        <v>1</v>
      </c>
      <c r="AT79" t="b">
        <f t="shared" si="46"/>
        <v>1</v>
      </c>
      <c r="AU79">
        <f t="shared" si="4"/>
        <v>681.46291488707675</v>
      </c>
      <c r="AV79" t="b">
        <f t="shared" si="5"/>
        <v>1</v>
      </c>
      <c r="AW79" t="b">
        <f t="shared" si="6"/>
        <v>1</v>
      </c>
      <c r="AX79" t="b">
        <f t="shared" si="45"/>
        <v>1</v>
      </c>
    </row>
    <row r="80" spans="1:50" x14ac:dyDescent="0.35">
      <c r="A80">
        <v>28</v>
      </c>
      <c r="B80">
        <f t="shared" si="7"/>
        <v>7</v>
      </c>
      <c r="C80">
        <f t="shared" si="8"/>
        <v>38</v>
      </c>
      <c r="D80">
        <f t="shared" si="9"/>
        <v>8.6678668638862089E-4</v>
      </c>
      <c r="E80">
        <f t="shared" si="10"/>
        <v>7.2260935985113406E-5</v>
      </c>
      <c r="F80">
        <f t="shared" si="11"/>
        <v>0</v>
      </c>
      <c r="G80">
        <f t="shared" si="12"/>
        <v>0</v>
      </c>
      <c r="H80">
        <f t="shared" si="13"/>
        <v>0.02</v>
      </c>
      <c r="I80">
        <f t="shared" si="14"/>
        <v>1.0714046435636044</v>
      </c>
      <c r="J80">
        <f t="shared" si="15"/>
        <v>7.1826133596340953E-5</v>
      </c>
      <c r="K80">
        <f t="shared" si="16"/>
        <v>0</v>
      </c>
      <c r="L80">
        <f t="shared" si="17"/>
        <v>0</v>
      </c>
      <c r="M80">
        <f t="shared" si="18"/>
        <v>0.9939110584935551</v>
      </c>
      <c r="N80">
        <f t="shared" si="19"/>
        <v>0</v>
      </c>
      <c r="O80">
        <f t="shared" si="20"/>
        <v>0</v>
      </c>
      <c r="P80">
        <f t="shared" si="21"/>
        <v>5.3570232178180222</v>
      </c>
      <c r="Q80">
        <f t="shared" si="22"/>
        <v>267.8511608909011</v>
      </c>
      <c r="R80">
        <f t="shared" si="23"/>
        <v>0</v>
      </c>
      <c r="S80">
        <f t="shared" si="24"/>
        <v>0</v>
      </c>
      <c r="T80">
        <f t="shared" si="25"/>
        <v>5.3247893910613824</v>
      </c>
      <c r="U80">
        <f t="shared" si="26"/>
        <v>14.365226719268192</v>
      </c>
      <c r="V80">
        <f t="shared" si="27"/>
        <v>1.9238713266084877E-2</v>
      </c>
      <c r="W80">
        <f t="shared" si="28"/>
        <v>-19.709254823595657</v>
      </c>
      <c r="X80">
        <f t="shared" si="29"/>
        <v>19.709254823595657</v>
      </c>
      <c r="Y80">
        <f t="shared" si="30"/>
        <v>0.99673694261856227</v>
      </c>
      <c r="Z80">
        <f t="shared" si="31"/>
        <v>0.91254763024619434</v>
      </c>
      <c r="AA80">
        <f t="shared" si="32"/>
        <v>-17.985633783190593</v>
      </c>
      <c r="AB80">
        <f t="shared" si="33"/>
        <v>0</v>
      </c>
      <c r="AC80">
        <f t="shared" si="34"/>
        <v>0</v>
      </c>
      <c r="AD80">
        <f t="shared" si="35"/>
        <v>4.8591239403731405</v>
      </c>
      <c r="AE80">
        <f t="shared" si="36"/>
        <v>13.1089536006175</v>
      </c>
      <c r="AF80">
        <f t="shared" si="37"/>
        <v>1.7556242199951777E-2</v>
      </c>
      <c r="AG80">
        <f t="shared" si="0"/>
        <v>659.87072756008229</v>
      </c>
      <c r="AH80">
        <f t="shared" si="1"/>
        <v>663.91325654453533</v>
      </c>
      <c r="AI80">
        <f t="shared" si="2"/>
        <v>659.87072756008229</v>
      </c>
      <c r="AK80" t="b">
        <f t="shared" si="38"/>
        <v>1</v>
      </c>
      <c r="AL80" t="b">
        <f t="shared" si="39"/>
        <v>1</v>
      </c>
      <c r="AM80">
        <f t="shared" si="40"/>
        <v>659.87072756008229</v>
      </c>
      <c r="AN80" t="b">
        <f t="shared" si="41"/>
        <v>1</v>
      </c>
      <c r="AO80">
        <f t="shared" si="42"/>
        <v>17.985633783190593</v>
      </c>
      <c r="AP80">
        <f>SUM(AO81:$AO$113)</f>
        <v>602.1634687037855</v>
      </c>
      <c r="AQ80" t="b">
        <f t="shared" si="3"/>
        <v>1</v>
      </c>
      <c r="AR80" t="b">
        <f t="shared" si="43"/>
        <v>1</v>
      </c>
      <c r="AS80" t="b">
        <f t="shared" si="44"/>
        <v>1</v>
      </c>
      <c r="AT80" t="b">
        <f t="shared" si="46"/>
        <v>1</v>
      </c>
      <c r="AU80">
        <f t="shared" si="4"/>
        <v>663.91325654453522</v>
      </c>
      <c r="AV80" t="b">
        <f t="shared" si="5"/>
        <v>1</v>
      </c>
      <c r="AW80" t="b">
        <f t="shared" si="6"/>
        <v>1</v>
      </c>
      <c r="AX80" t="b">
        <f t="shared" si="45"/>
        <v>1</v>
      </c>
    </row>
    <row r="81" spans="1:50" x14ac:dyDescent="0.35">
      <c r="A81">
        <v>29</v>
      </c>
      <c r="B81">
        <f t="shared" si="7"/>
        <v>7</v>
      </c>
      <c r="C81">
        <f t="shared" si="8"/>
        <v>38</v>
      </c>
      <c r="D81">
        <f t="shared" si="9"/>
        <v>8.6678668638862089E-4</v>
      </c>
      <c r="E81">
        <f t="shared" si="10"/>
        <v>7.2260935985113406E-5</v>
      </c>
      <c r="F81">
        <f t="shared" si="11"/>
        <v>0</v>
      </c>
      <c r="G81">
        <f t="shared" si="12"/>
        <v>0</v>
      </c>
      <c r="H81">
        <f t="shared" si="13"/>
        <v>0.02</v>
      </c>
      <c r="I81">
        <f t="shared" si="14"/>
        <v>1.0740470164499312</v>
      </c>
      <c r="J81">
        <f t="shared" si="15"/>
        <v>7.1820943372699091E-5</v>
      </c>
      <c r="K81">
        <f t="shared" si="16"/>
        <v>0</v>
      </c>
      <c r="L81">
        <f t="shared" si="17"/>
        <v>0</v>
      </c>
      <c r="M81">
        <f t="shared" si="18"/>
        <v>0.99383923755018244</v>
      </c>
      <c r="N81">
        <f t="shared" si="19"/>
        <v>0</v>
      </c>
      <c r="O81">
        <f t="shared" si="20"/>
        <v>0</v>
      </c>
      <c r="P81">
        <f t="shared" si="21"/>
        <v>5.3702350822496561</v>
      </c>
      <c r="Q81">
        <f t="shared" si="22"/>
        <v>268.51175411248278</v>
      </c>
      <c r="R81">
        <f t="shared" si="23"/>
        <v>0</v>
      </c>
      <c r="S81">
        <f t="shared" si="24"/>
        <v>0</v>
      </c>
      <c r="T81">
        <f t="shared" si="25"/>
        <v>5.3375360349579797</v>
      </c>
      <c r="U81">
        <f t="shared" si="26"/>
        <v>14.364188674539818</v>
      </c>
      <c r="V81">
        <f t="shared" si="27"/>
        <v>1.9284767487016727E-2</v>
      </c>
      <c r="W81">
        <f t="shared" si="28"/>
        <v>-19.721009476984811</v>
      </c>
      <c r="X81">
        <f t="shared" si="29"/>
        <v>19.721009476984815</v>
      </c>
      <c r="Y81">
        <f t="shared" si="30"/>
        <v>0.99673694261856227</v>
      </c>
      <c r="Z81">
        <f t="shared" si="31"/>
        <v>0.90956993496540606</v>
      </c>
      <c r="AA81">
        <f t="shared" si="32"/>
        <v>-17.937637307433231</v>
      </c>
      <c r="AB81">
        <f t="shared" si="33"/>
        <v>0</v>
      </c>
      <c r="AC81">
        <f t="shared" si="34"/>
        <v>0</v>
      </c>
      <c r="AD81">
        <f t="shared" si="35"/>
        <v>4.854862304192241</v>
      </c>
      <c r="AE81">
        <f t="shared" si="36"/>
        <v>13.065234158532006</v>
      </c>
      <c r="AF81">
        <f t="shared" si="37"/>
        <v>1.7540844708988781E-2</v>
      </c>
      <c r="AG81">
        <f t="shared" si="0"/>
        <v>642.30996313501942</v>
      </c>
      <c r="AH81">
        <f t="shared" si="1"/>
        <v>646.29161223128597</v>
      </c>
      <c r="AI81">
        <f t="shared" si="2"/>
        <v>642.30996313501942</v>
      </c>
      <c r="AK81" t="b">
        <f t="shared" si="38"/>
        <v>1</v>
      </c>
      <c r="AL81" t="b">
        <f t="shared" si="39"/>
        <v>1</v>
      </c>
      <c r="AM81">
        <f t="shared" si="40"/>
        <v>642.30996313501942</v>
      </c>
      <c r="AN81" t="b">
        <f t="shared" si="41"/>
        <v>1</v>
      </c>
      <c r="AO81">
        <f t="shared" si="42"/>
        <v>17.937637307433235</v>
      </c>
      <c r="AP81">
        <f>SUM(AO82:$AO$113)</f>
        <v>584.22583139635219</v>
      </c>
      <c r="AQ81" t="b">
        <f t="shared" si="3"/>
        <v>1</v>
      </c>
      <c r="AR81" t="b">
        <f t="shared" si="43"/>
        <v>1</v>
      </c>
      <c r="AS81" t="b">
        <f t="shared" si="44"/>
        <v>1</v>
      </c>
      <c r="AT81" t="b">
        <f t="shared" si="46"/>
        <v>1</v>
      </c>
      <c r="AU81">
        <f t="shared" si="4"/>
        <v>646.29161223128608</v>
      </c>
      <c r="AV81" t="b">
        <f t="shared" si="5"/>
        <v>1</v>
      </c>
      <c r="AW81" t="b">
        <f t="shared" si="6"/>
        <v>1</v>
      </c>
      <c r="AX81" t="b">
        <f t="shared" si="45"/>
        <v>1</v>
      </c>
    </row>
    <row r="82" spans="1:50" x14ac:dyDescent="0.35">
      <c r="A82">
        <v>30</v>
      </c>
      <c r="B82">
        <f t="shared" si="7"/>
        <v>7</v>
      </c>
      <c r="C82">
        <f t="shared" si="8"/>
        <v>38</v>
      </c>
      <c r="D82">
        <f t="shared" si="9"/>
        <v>8.6678668638862089E-4</v>
      </c>
      <c r="E82">
        <f t="shared" si="10"/>
        <v>7.2260935985113406E-5</v>
      </c>
      <c r="F82">
        <f t="shared" si="11"/>
        <v>0</v>
      </c>
      <c r="G82">
        <f t="shared" si="12"/>
        <v>0</v>
      </c>
      <c r="H82">
        <f t="shared" si="13"/>
        <v>0.02</v>
      </c>
      <c r="I82">
        <f t="shared" si="14"/>
        <v>1.0766959061406345</v>
      </c>
      <c r="J82">
        <f t="shared" si="15"/>
        <v>7.1815753524107642E-5</v>
      </c>
      <c r="K82">
        <f t="shared" si="16"/>
        <v>0</v>
      </c>
      <c r="L82">
        <f t="shared" si="17"/>
        <v>0</v>
      </c>
      <c r="M82">
        <f t="shared" si="18"/>
        <v>0.99376742179665833</v>
      </c>
      <c r="N82">
        <f t="shared" si="19"/>
        <v>0</v>
      </c>
      <c r="O82">
        <f t="shared" si="20"/>
        <v>0</v>
      </c>
      <c r="P82">
        <f t="shared" si="21"/>
        <v>5.3834795307031724</v>
      </c>
      <c r="Q82">
        <f t="shared" si="22"/>
        <v>269.1739765351586</v>
      </c>
      <c r="R82">
        <f t="shared" si="23"/>
        <v>0</v>
      </c>
      <c r="S82">
        <f t="shared" si="24"/>
        <v>0</v>
      </c>
      <c r="T82">
        <f t="shared" si="25"/>
        <v>5.3503131921610549</v>
      </c>
      <c r="U82">
        <f t="shared" si="26"/>
        <v>14.363150704821528</v>
      </c>
      <c r="V82">
        <f t="shared" si="27"/>
        <v>1.9330931953952885E-2</v>
      </c>
      <c r="W82">
        <f t="shared" si="28"/>
        <v>-19.732794828936534</v>
      </c>
      <c r="X82">
        <f t="shared" si="29"/>
        <v>19.732794828936534</v>
      </c>
      <c r="Y82">
        <f t="shared" si="30"/>
        <v>0.99673694261856227</v>
      </c>
      <c r="Z82">
        <f t="shared" si="31"/>
        <v>0.90660195607518335</v>
      </c>
      <c r="AA82">
        <f t="shared" si="32"/>
        <v>-17.889790390744125</v>
      </c>
      <c r="AB82">
        <f t="shared" si="33"/>
        <v>0</v>
      </c>
      <c r="AC82">
        <f t="shared" si="34"/>
        <v>0</v>
      </c>
      <c r="AD82">
        <f t="shared" si="35"/>
        <v>4.8506044056280704</v>
      </c>
      <c r="AE82">
        <f t="shared" si="36"/>
        <v>13.021660524393846</v>
      </c>
      <c r="AF82">
        <f t="shared" si="37"/>
        <v>1.7525460722209951E-2</v>
      </c>
      <c r="AG82">
        <f t="shared" si="0"/>
        <v>624.67992398490071</v>
      </c>
      <c r="AH82">
        <f t="shared" si="1"/>
        <v>628.59770836070015</v>
      </c>
      <c r="AI82">
        <f t="shared" si="2"/>
        <v>624.67992398490071</v>
      </c>
      <c r="AK82" t="b">
        <f t="shared" si="38"/>
        <v>1</v>
      </c>
      <c r="AL82" t="b">
        <f t="shared" si="39"/>
        <v>1</v>
      </c>
      <c r="AM82">
        <f t="shared" si="40"/>
        <v>624.67992398490071</v>
      </c>
      <c r="AN82" t="b">
        <f t="shared" si="41"/>
        <v>1</v>
      </c>
      <c r="AO82">
        <f t="shared" si="42"/>
        <v>17.889790390744125</v>
      </c>
      <c r="AP82">
        <f>SUM(AO83:$AO$113)</f>
        <v>566.33604100560797</v>
      </c>
      <c r="AQ82" t="b">
        <f t="shared" si="3"/>
        <v>1</v>
      </c>
      <c r="AR82" t="b">
        <f t="shared" si="43"/>
        <v>1</v>
      </c>
      <c r="AS82" t="b">
        <f t="shared" si="44"/>
        <v>1</v>
      </c>
      <c r="AT82" t="b">
        <f t="shared" si="46"/>
        <v>1</v>
      </c>
      <c r="AU82">
        <f t="shared" si="4"/>
        <v>628.59770836070015</v>
      </c>
      <c r="AV82" t="b">
        <f t="shared" si="5"/>
        <v>1</v>
      </c>
      <c r="AW82" t="b">
        <f t="shared" si="6"/>
        <v>1</v>
      </c>
      <c r="AX82" t="b">
        <f t="shared" si="45"/>
        <v>1</v>
      </c>
    </row>
    <row r="83" spans="1:50" x14ac:dyDescent="0.35">
      <c r="A83">
        <v>31</v>
      </c>
      <c r="B83">
        <f t="shared" si="7"/>
        <v>7</v>
      </c>
      <c r="C83">
        <f t="shared" si="8"/>
        <v>38</v>
      </c>
      <c r="D83">
        <f t="shared" si="9"/>
        <v>8.6678668638862089E-4</v>
      </c>
      <c r="E83">
        <f t="shared" si="10"/>
        <v>7.2260935985113406E-5</v>
      </c>
      <c r="F83">
        <f t="shared" si="11"/>
        <v>0</v>
      </c>
      <c r="G83">
        <f t="shared" si="12"/>
        <v>0</v>
      </c>
      <c r="H83">
        <f t="shared" si="13"/>
        <v>0.02</v>
      </c>
      <c r="I83">
        <f t="shared" si="14"/>
        <v>1.0793513287079122</v>
      </c>
      <c r="J83">
        <f t="shared" si="15"/>
        <v>7.1810564050539516E-5</v>
      </c>
      <c r="K83">
        <f t="shared" si="16"/>
        <v>0</v>
      </c>
      <c r="L83">
        <f t="shared" si="17"/>
        <v>0</v>
      </c>
      <c r="M83">
        <f t="shared" si="18"/>
        <v>0.99369561123260775</v>
      </c>
      <c r="N83">
        <f t="shared" si="19"/>
        <v>0</v>
      </c>
      <c r="O83">
        <f t="shared" si="20"/>
        <v>0</v>
      </c>
      <c r="P83">
        <f t="shared" si="21"/>
        <v>5.3967566435395611</v>
      </c>
      <c r="Q83">
        <f t="shared" si="22"/>
        <v>269.83783217697805</v>
      </c>
      <c r="R83">
        <f t="shared" si="23"/>
        <v>0</v>
      </c>
      <c r="S83">
        <f t="shared" si="24"/>
        <v>0</v>
      </c>
      <c r="T83">
        <f t="shared" si="25"/>
        <v>5.3631209357142975</v>
      </c>
      <c r="U83">
        <f t="shared" si="26"/>
        <v>14.362112810107904</v>
      </c>
      <c r="V83">
        <f t="shared" si="27"/>
        <v>1.9377206930803616E-2</v>
      </c>
      <c r="W83">
        <f t="shared" si="28"/>
        <v>-19.744610952753007</v>
      </c>
      <c r="X83">
        <f t="shared" si="29"/>
        <v>19.744610952753007</v>
      </c>
      <c r="Y83">
        <f t="shared" si="30"/>
        <v>0.99673694261856227</v>
      </c>
      <c r="Z83">
        <f t="shared" si="31"/>
        <v>0.90364366187038636</v>
      </c>
      <c r="AA83">
        <f t="shared" si="32"/>
        <v>-17.842092543551864</v>
      </c>
      <c r="AB83">
        <f t="shared" si="33"/>
        <v>0</v>
      </c>
      <c r="AC83">
        <f t="shared" si="34"/>
        <v>0</v>
      </c>
      <c r="AD83">
        <f t="shared" si="35"/>
        <v>4.8463502414026012</v>
      </c>
      <c r="AE83">
        <f t="shared" si="36"/>
        <v>12.978232211921492</v>
      </c>
      <c r="AF83">
        <f t="shared" si="37"/>
        <v>1.751009022777161E-2</v>
      </c>
      <c r="AG83">
        <f t="shared" si="0"/>
        <v>606.98035255043817</v>
      </c>
      <c r="AH83">
        <f t="shared" si="1"/>
        <v>610.83127035000473</v>
      </c>
      <c r="AI83">
        <f t="shared" si="2"/>
        <v>606.98035255043817</v>
      </c>
      <c r="AK83" t="b">
        <f t="shared" si="38"/>
        <v>1</v>
      </c>
      <c r="AL83" t="b">
        <f t="shared" si="39"/>
        <v>1</v>
      </c>
      <c r="AM83">
        <f t="shared" si="40"/>
        <v>606.98035255043806</v>
      </c>
      <c r="AN83" t="b">
        <f t="shared" si="41"/>
        <v>1</v>
      </c>
      <c r="AO83">
        <f t="shared" si="42"/>
        <v>17.842092543551864</v>
      </c>
      <c r="AP83">
        <f>SUM(AO84:$AO$113)</f>
        <v>548.4939484620561</v>
      </c>
      <c r="AQ83" t="b">
        <f t="shared" si="3"/>
        <v>1</v>
      </c>
      <c r="AR83" t="b">
        <f t="shared" si="43"/>
        <v>1</v>
      </c>
      <c r="AS83" t="b">
        <f t="shared" si="44"/>
        <v>1</v>
      </c>
      <c r="AT83" t="b">
        <f t="shared" si="46"/>
        <v>1</v>
      </c>
      <c r="AU83">
        <f t="shared" si="4"/>
        <v>610.83127035000462</v>
      </c>
      <c r="AV83" t="b">
        <f t="shared" si="5"/>
        <v>1</v>
      </c>
      <c r="AW83" t="b">
        <f t="shared" si="6"/>
        <v>1</v>
      </c>
      <c r="AX83" t="b">
        <f t="shared" si="45"/>
        <v>1</v>
      </c>
    </row>
    <row r="84" spans="1:50" x14ac:dyDescent="0.35">
      <c r="A84">
        <v>32</v>
      </c>
      <c r="B84">
        <f t="shared" si="7"/>
        <v>7</v>
      </c>
      <c r="C84">
        <f t="shared" si="8"/>
        <v>38</v>
      </c>
      <c r="D84">
        <f t="shared" si="9"/>
        <v>8.6678668638862089E-4</v>
      </c>
      <c r="E84">
        <f t="shared" si="10"/>
        <v>7.2260935985113406E-5</v>
      </c>
      <c r="F84">
        <f t="shared" si="11"/>
        <v>0</v>
      </c>
      <c r="G84">
        <f t="shared" si="12"/>
        <v>0</v>
      </c>
      <c r="H84">
        <f t="shared" si="13"/>
        <v>0.02</v>
      </c>
      <c r="I84">
        <f t="shared" si="14"/>
        <v>1.0820133002636001</v>
      </c>
      <c r="J84">
        <f t="shared" si="15"/>
        <v>7.1805374951967608E-5</v>
      </c>
      <c r="K84">
        <f t="shared" si="16"/>
        <v>0</v>
      </c>
      <c r="L84">
        <f t="shared" si="17"/>
        <v>0</v>
      </c>
      <c r="M84">
        <f t="shared" si="18"/>
        <v>0.99362380585765575</v>
      </c>
      <c r="N84">
        <f t="shared" si="19"/>
        <v>0</v>
      </c>
      <c r="O84">
        <f t="shared" si="20"/>
        <v>0</v>
      </c>
      <c r="P84">
        <f t="shared" si="21"/>
        <v>5.4100665013180009</v>
      </c>
      <c r="Q84">
        <f t="shared" si="22"/>
        <v>270.50332506590001</v>
      </c>
      <c r="R84">
        <f t="shared" si="23"/>
        <v>0</v>
      </c>
      <c r="S84">
        <f t="shared" si="24"/>
        <v>0</v>
      </c>
      <c r="T84">
        <f t="shared" si="25"/>
        <v>5.375959338836247</v>
      </c>
      <c r="U84">
        <f t="shared" si="26"/>
        <v>14.361074990393522</v>
      </c>
      <c r="V84">
        <f t="shared" si="27"/>
        <v>1.942359268211093E-2</v>
      </c>
      <c r="W84">
        <f t="shared" si="28"/>
        <v>-19.756457921911878</v>
      </c>
      <c r="X84">
        <f t="shared" si="29"/>
        <v>19.756457921911881</v>
      </c>
      <c r="Y84">
        <f t="shared" si="30"/>
        <v>0.99673694261856227</v>
      </c>
      <c r="Z84">
        <f t="shared" si="31"/>
        <v>0.90069502074933072</v>
      </c>
      <c r="AA84">
        <f t="shared" si="32"/>
        <v>-17.7945432779097</v>
      </c>
      <c r="AB84">
        <f t="shared" si="33"/>
        <v>0</v>
      </c>
      <c r="AC84">
        <f t="shared" si="34"/>
        <v>0</v>
      </c>
      <c r="AD84">
        <f t="shared" si="35"/>
        <v>4.8420998082406719</v>
      </c>
      <c r="AE84">
        <f t="shared" si="36"/>
        <v>12.934948736455189</v>
      </c>
      <c r="AF84">
        <f t="shared" si="37"/>
        <v>1.7494733213840454E-2</v>
      </c>
      <c r="AG84">
        <f t="shared" ref="AG84:AG112" si="47">(AG85+X85)*Y85</f>
        <v>589.21099035568375</v>
      </c>
      <c r="AH84">
        <f t="shared" ref="AH84:AH113" si="48">IF(M84&gt;0,AG84/M84,0)</f>
        <v>592.99202261674952</v>
      </c>
      <c r="AI84">
        <f t="shared" ref="AI84:AI113" si="49">IF(AG84&gt;0,AG84,0)</f>
        <v>589.21099035568375</v>
      </c>
      <c r="AK84" t="b">
        <f t="shared" si="38"/>
        <v>1</v>
      </c>
      <c r="AL84" t="b">
        <f t="shared" si="39"/>
        <v>1</v>
      </c>
      <c r="AM84">
        <f t="shared" si="40"/>
        <v>589.21099035568386</v>
      </c>
      <c r="AN84" t="b">
        <f t="shared" si="41"/>
        <v>1</v>
      </c>
      <c r="AO84">
        <f t="shared" si="42"/>
        <v>17.7945432779097</v>
      </c>
      <c r="AP84">
        <f>SUM(AO85:$AO$113)</f>
        <v>530.69940518414649</v>
      </c>
      <c r="AQ84" t="b">
        <f t="shared" ref="AQ84:AQ112" si="50">ABS(AG84*Z84-AP84)&lt;=0.000000001*MAX(ABS(AG84*Z84),ABS(AP84),scale_money)</f>
        <v>1</v>
      </c>
      <c r="AR84" t="b">
        <f t="shared" si="43"/>
        <v>1</v>
      </c>
      <c r="AS84" t="b">
        <f t="shared" si="44"/>
        <v>1</v>
      </c>
      <c r="AT84" t="b">
        <f t="shared" si="46"/>
        <v>1</v>
      </c>
      <c r="AU84">
        <f t="shared" ref="AU84:AU112" si="51">-(N85-O85)+v_m*(E85*(sum_assured+Q85)+P85+(1-E85)*(1-G85)*AH85)</f>
        <v>592.99202261674952</v>
      </c>
      <c r="AV84" t="b">
        <f t="shared" ref="AV84:AV112" si="52">ABS(AH84-AU84)&lt;=0.000000001*MAX(ABS(AH84),ABS(AU84),scale_pp)</f>
        <v>1</v>
      </c>
      <c r="AW84" t="b">
        <f t="shared" ref="AW84:AW113" si="53">AND(AI84&gt;=0,AI84&gt;=AG84)</f>
        <v>1</v>
      </c>
      <c r="AX84" t="b">
        <f t="shared" si="45"/>
        <v>1</v>
      </c>
    </row>
    <row r="85" spans="1:50" x14ac:dyDescent="0.35">
      <c r="A85">
        <v>33</v>
      </c>
      <c r="B85">
        <f t="shared" ref="B85:B113" si="54">MIN(INT((dur_m+A85-1)/12),dur_y_last)</f>
        <v>7</v>
      </c>
      <c r="C85">
        <f t="shared" ref="C85:C113" si="55">age_at_entry+B85</f>
        <v>38</v>
      </c>
      <c r="D85">
        <f t="shared" ref="D85:D113" si="56">INDEX(mort_table,MATCH(C85,mort_age,0),MATCH(sex,mort_sex,0))</f>
        <v>8.6678668638862089E-4</v>
      </c>
      <c r="E85">
        <f t="shared" ref="E85:E113" si="57">IF(A85&lt;=rem_m,1-(1-D85)^(1/12),0)</f>
        <v>7.2260935985113406E-5</v>
      </c>
      <c r="F85">
        <f t="shared" ref="F85:F113" si="58">IF(A85&lt;=prem_rem_m,INDEX(lapse_table,MATCH(MIN(B85,5),lapse_key,0)),0)</f>
        <v>0</v>
      </c>
      <c r="G85">
        <f t="shared" ref="G85:G113" si="59">1-(1-F85)^(1/12)</f>
        <v>0</v>
      </c>
      <c r="H85">
        <f t="shared" ref="H85:H113" si="60">INDEX(comm_table,MATCH(MIN(B85,1),comm_key,0))</f>
        <v>0.02</v>
      </c>
      <c r="I85">
        <f t="shared" ref="I85:I113" si="61">(1+e_m)^A85</f>
        <v>1.0846818369592708</v>
      </c>
      <c r="J85">
        <f t="shared" ref="J85:J113" si="62">M84*E85</f>
        <v>7.1800186228364812E-5</v>
      </c>
      <c r="K85">
        <f t="shared" ref="K85:K113" si="63">(M84-J85)*G85</f>
        <v>0</v>
      </c>
      <c r="L85">
        <f t="shared" ref="L85:L113" si="64">IF(A85=rem_m,M84-J85-K85,0)</f>
        <v>0</v>
      </c>
      <c r="M85">
        <f t="shared" ref="M85:M113" si="65">M84-J85-K85-L85</f>
        <v>0.99355200567142743</v>
      </c>
      <c r="N85">
        <f t="shared" ref="N85:N113" si="66">IF(A85&lt;=prem_rem_m,premium,0)</f>
        <v>0</v>
      </c>
      <c r="O85">
        <f t="shared" ref="O85:O113" si="67">N85*H85</f>
        <v>0</v>
      </c>
      <c r="P85">
        <f t="shared" ref="P85:P113" si="68">maint_base*I85</f>
        <v>5.4234091847963537</v>
      </c>
      <c r="Q85">
        <f t="shared" ref="Q85:Q113" si="69">claim_exp_base*I85</f>
        <v>271.17045923981772</v>
      </c>
      <c r="R85">
        <f t="shared" ref="R85:R113" si="70">M84*N85</f>
        <v>0</v>
      </c>
      <c r="S85">
        <f t="shared" ref="S85:S113" si="71">R85*H85</f>
        <v>0</v>
      </c>
      <c r="T85">
        <f t="shared" ref="T85:T113" si="72">M84*P85</f>
        <v>5.3888284749207189</v>
      </c>
      <c r="U85">
        <f t="shared" ref="U85:U113" si="73">J85*sum_assured</f>
        <v>14.360037245672963</v>
      </c>
      <c r="V85">
        <f t="shared" ref="V85:V113" si="74">J85*Q85</f>
        <v>1.9470089473050123E-2</v>
      </c>
      <c r="W85">
        <f t="shared" ref="W85:W113" si="75">R85-S85-T85-U85-V85</f>
        <v>-19.768335810066731</v>
      </c>
      <c r="X85">
        <f t="shared" ref="X85:X113" si="76">U85+V85+T85-(R85-S85)*(1+i_m)</f>
        <v>19.768335810066731</v>
      </c>
      <c r="Y85">
        <f t="shared" ref="Y85:Y113" si="77">v_m</f>
        <v>0.99673694261856227</v>
      </c>
      <c r="Z85">
        <f t="shared" ref="Z85:Z113" si="78">v_m^A85</f>
        <v>0.89775600121345045</v>
      </c>
      <c r="AA85">
        <f t="shared" ref="AA85:AA113" si="79">(R85-S85)*Z84-(T85+U85+V85)*Z85</f>
        <v>-17.747142107490163</v>
      </c>
      <c r="AB85">
        <f t="shared" ref="AB85:AB113" si="80">R85*Z84</f>
        <v>0</v>
      </c>
      <c r="AC85">
        <f t="shared" ref="AC85:AC113" si="81">S85*Z84</f>
        <v>0</v>
      </c>
      <c r="AD85">
        <f t="shared" ref="AD85:AD113" si="82">T85*Z85</f>
        <v>4.8378531028700014</v>
      </c>
      <c r="AE85">
        <f t="shared" ref="AE85:AE113" si="83">U85*Z85</f>
        <v>12.891809614951571</v>
      </c>
      <c r="AF85">
        <f t="shared" ref="AF85:AF113" si="84">V85*Z85</f>
        <v>1.7479389668593574E-2</v>
      </c>
      <c r="AG85">
        <f t="shared" si="47"/>
        <v>571.37157800485318</v>
      </c>
      <c r="AH85">
        <f t="shared" si="48"/>
        <v>575.07968857526373</v>
      </c>
      <c r="AI85">
        <f t="shared" si="49"/>
        <v>571.37157800485318</v>
      </c>
      <c r="AK85" t="b">
        <f t="shared" ref="AK85:AK113" si="85">AND(M85&gt;=0,M85&lt;=M84)</f>
        <v>1</v>
      </c>
      <c r="AL85" t="b">
        <f t="shared" ref="AL85:AL113" si="86">AND(D85&gt;=0,D85&lt;=1,E85&gt;=0,E85&lt;=1,F85&gt;=0,F85&lt;=1,G85&gt;=0,G85&lt;=1,J85+K85+L85&lt;=M84+0.000000001*scale_count)</f>
        <v>1</v>
      </c>
      <c r="AM85">
        <f t="shared" ref="AM85:AM113" si="87">(AG84+R85-S85)*(1+i_m)-T85-U85-V85</f>
        <v>571.37157800485318</v>
      </c>
      <c r="AN85" t="b">
        <f t="shared" ref="AN85:AN113" si="88">ABS(AM85-AG85)&lt;=0.000000001*MAX(ABS(AM85),ABS(AG85),scale_money)</f>
        <v>1</v>
      </c>
      <c r="AO85">
        <f t="shared" ref="AO85:AO113" si="89">(U85+V85+T85)*Z85-(R85-S85)*Z84</f>
        <v>17.747142107490163</v>
      </c>
      <c r="AP85">
        <f>SUM(AO86:$AO$113)</f>
        <v>512.95226307665621</v>
      </c>
      <c r="AQ85" t="b">
        <f t="shared" si="50"/>
        <v>1</v>
      </c>
      <c r="AR85" t="b">
        <f t="shared" ref="AR85:AR113" si="90">IF(A85&lt;&gt;rem_m,L85=0,L85=M84-J85-K85)</f>
        <v>1</v>
      </c>
      <c r="AS85" t="b">
        <f t="shared" ref="AS85:AS113" si="91">IF(A85&gt;prem_rem_m,AND(R85=0,S85=0,F85=0,G85=0,K85=0),R85=M84*premium)</f>
        <v>1</v>
      </c>
      <c r="AT85" t="b">
        <f t="shared" si="46"/>
        <v>1</v>
      </c>
      <c r="AU85">
        <f t="shared" si="51"/>
        <v>575.07968857526384</v>
      </c>
      <c r="AV85" t="b">
        <f t="shared" si="52"/>
        <v>1</v>
      </c>
      <c r="AW85" t="b">
        <f t="shared" si="53"/>
        <v>1</v>
      </c>
      <c r="AX85" t="b">
        <f t="shared" ref="AX85:AX113" si="92">AND(U85=J85*sum_assured,R85=M84*N85,T85=M84*P85)</f>
        <v>1</v>
      </c>
    </row>
    <row r="86" spans="1:50" x14ac:dyDescent="0.35">
      <c r="A86">
        <v>34</v>
      </c>
      <c r="B86">
        <f t="shared" si="54"/>
        <v>7</v>
      </c>
      <c r="C86">
        <f t="shared" si="55"/>
        <v>38</v>
      </c>
      <c r="D86">
        <f t="shared" si="56"/>
        <v>8.6678668638862089E-4</v>
      </c>
      <c r="E86">
        <f t="shared" si="57"/>
        <v>7.2260935985113406E-5</v>
      </c>
      <c r="F86">
        <f t="shared" si="58"/>
        <v>0</v>
      </c>
      <c r="G86">
        <f t="shared" si="59"/>
        <v>0</v>
      </c>
      <c r="H86">
        <f t="shared" si="60"/>
        <v>0.02</v>
      </c>
      <c r="I86">
        <f t="shared" si="61"/>
        <v>1.0873569549863302</v>
      </c>
      <c r="J86">
        <f t="shared" si="62"/>
        <v>7.179499787970405E-5</v>
      </c>
      <c r="K86">
        <f t="shared" si="63"/>
        <v>0</v>
      </c>
      <c r="L86">
        <f t="shared" si="64"/>
        <v>0</v>
      </c>
      <c r="M86">
        <f t="shared" si="65"/>
        <v>0.99348021067354775</v>
      </c>
      <c r="N86">
        <f t="shared" si="66"/>
        <v>0</v>
      </c>
      <c r="O86">
        <f t="shared" si="67"/>
        <v>0</v>
      </c>
      <c r="P86">
        <f t="shared" si="68"/>
        <v>5.4367847749316507</v>
      </c>
      <c r="Q86">
        <f t="shared" si="69"/>
        <v>271.83923874658257</v>
      </c>
      <c r="R86">
        <f t="shared" si="70"/>
        <v>0</v>
      </c>
      <c r="S86">
        <f t="shared" si="71"/>
        <v>0</v>
      </c>
      <c r="T86">
        <f t="shared" si="72"/>
        <v>5.401728417537222</v>
      </c>
      <c r="U86">
        <f t="shared" si="73"/>
        <v>14.35899957594081</v>
      </c>
      <c r="V86">
        <f t="shared" si="74"/>
        <v>1.9516697569431259E-2</v>
      </c>
      <c r="W86">
        <f t="shared" si="75"/>
        <v>-19.780244691047464</v>
      </c>
      <c r="X86">
        <f t="shared" si="76"/>
        <v>19.780244691047464</v>
      </c>
      <c r="Y86">
        <f t="shared" si="77"/>
        <v>0.99673694261856227</v>
      </c>
      <c r="Z86">
        <f t="shared" si="78"/>
        <v>0.89482657186696091</v>
      </c>
      <c r="AA86">
        <f t="shared" si="79"/>
        <v>-17.699888547579654</v>
      </c>
      <c r="AB86">
        <f t="shared" si="80"/>
        <v>0</v>
      </c>
      <c r="AC86">
        <f t="shared" si="81"/>
        <v>0</v>
      </c>
      <c r="AD86">
        <f t="shared" si="82"/>
        <v>4.8336101220211756</v>
      </c>
      <c r="AE86">
        <f t="shared" si="83"/>
        <v>12.84881436597826</v>
      </c>
      <c r="AF86">
        <f t="shared" si="84"/>
        <v>1.7464059580218422E-2</v>
      </c>
      <c r="AG86">
        <f t="shared" si="47"/>
        <v>553.46185517913807</v>
      </c>
      <c r="AH86">
        <f t="shared" si="48"/>
        <v>557.09399063309843</v>
      </c>
      <c r="AI86">
        <f t="shared" si="49"/>
        <v>553.46185517913807</v>
      </c>
      <c r="AK86" t="b">
        <f t="shared" si="85"/>
        <v>1</v>
      </c>
      <c r="AL86" t="b">
        <f t="shared" si="86"/>
        <v>1</v>
      </c>
      <c r="AM86">
        <f t="shared" si="87"/>
        <v>553.46185517913796</v>
      </c>
      <c r="AN86" t="b">
        <f t="shared" si="88"/>
        <v>1</v>
      </c>
      <c r="AO86">
        <f t="shared" si="89"/>
        <v>17.699888547579654</v>
      </c>
      <c r="AP86">
        <f>SUM(AO87:$AO$113)</f>
        <v>495.25237452907652</v>
      </c>
      <c r="AQ86" t="b">
        <f t="shared" si="50"/>
        <v>1</v>
      </c>
      <c r="AR86" t="b">
        <f t="shared" si="90"/>
        <v>1</v>
      </c>
      <c r="AS86" t="b">
        <f t="shared" si="91"/>
        <v>1</v>
      </c>
      <c r="AT86" t="b">
        <f t="shared" ref="AT86:AT113" si="93">AND(C86&gt;=18,C86&lt;=120,OR(B86-B85=0,B86-B85=1))</f>
        <v>1</v>
      </c>
      <c r="AU86">
        <f t="shared" si="51"/>
        <v>557.09399063309843</v>
      </c>
      <c r="AV86" t="b">
        <f t="shared" si="52"/>
        <v>1</v>
      </c>
      <c r="AW86" t="b">
        <f t="shared" si="53"/>
        <v>1</v>
      </c>
      <c r="AX86" t="b">
        <f t="shared" si="92"/>
        <v>1</v>
      </c>
    </row>
    <row r="87" spans="1:50" x14ac:dyDescent="0.35">
      <c r="A87">
        <v>35</v>
      </c>
      <c r="B87">
        <f t="shared" si="54"/>
        <v>7</v>
      </c>
      <c r="C87">
        <f t="shared" si="55"/>
        <v>38</v>
      </c>
      <c r="D87">
        <f t="shared" si="56"/>
        <v>8.6678668638862089E-4</v>
      </c>
      <c r="E87">
        <f t="shared" si="57"/>
        <v>7.2260935985113406E-5</v>
      </c>
      <c r="F87">
        <f t="shared" si="58"/>
        <v>0</v>
      </c>
      <c r="G87">
        <f t="shared" si="59"/>
        <v>0</v>
      </c>
      <c r="H87">
        <f t="shared" si="60"/>
        <v>0.02</v>
      </c>
      <c r="I87">
        <f t="shared" si="61"/>
        <v>1.0900386705761171</v>
      </c>
      <c r="J87">
        <f t="shared" si="62"/>
        <v>7.1789809905958217E-5</v>
      </c>
      <c r="K87">
        <f t="shared" si="63"/>
        <v>0</v>
      </c>
      <c r="L87">
        <f t="shared" si="64"/>
        <v>0</v>
      </c>
      <c r="M87">
        <f t="shared" si="65"/>
        <v>0.99340842086364178</v>
      </c>
      <c r="N87">
        <f t="shared" si="66"/>
        <v>0</v>
      </c>
      <c r="O87">
        <f t="shared" si="67"/>
        <v>0</v>
      </c>
      <c r="P87">
        <f t="shared" si="68"/>
        <v>5.4501933528805857</v>
      </c>
      <c r="Q87">
        <f t="shared" si="69"/>
        <v>272.50966764402926</v>
      </c>
      <c r="R87">
        <f t="shared" si="70"/>
        <v>0</v>
      </c>
      <c r="S87">
        <f t="shared" si="71"/>
        <v>0</v>
      </c>
      <c r="T87">
        <f t="shared" si="72"/>
        <v>5.4146592404313738</v>
      </c>
      <c r="U87">
        <f t="shared" si="73"/>
        <v>14.357961981191643</v>
      </c>
      <c r="V87">
        <f t="shared" si="74"/>
        <v>1.9563417237700713E-2</v>
      </c>
      <c r="W87">
        <f t="shared" si="75"/>
        <v>-19.792184638860718</v>
      </c>
      <c r="X87">
        <f t="shared" si="76"/>
        <v>19.792184638860718</v>
      </c>
      <c r="Y87">
        <f t="shared" si="77"/>
        <v>0.99673694261856227</v>
      </c>
      <c r="Z87">
        <f t="shared" si="78"/>
        <v>0.89190670141652373</v>
      </c>
      <c r="AA87">
        <f t="shared" si="79"/>
        <v>-17.652782115073055</v>
      </c>
      <c r="AB87">
        <f t="shared" si="80"/>
        <v>0</v>
      </c>
      <c r="AC87">
        <f t="shared" si="81"/>
        <v>0</v>
      </c>
      <c r="AD87">
        <f t="shared" si="82"/>
        <v>4.8293708624276466</v>
      </c>
      <c r="AE87">
        <f t="shared" si="83"/>
        <v>12.805962509708495</v>
      </c>
      <c r="AF87">
        <f t="shared" si="84"/>
        <v>1.7448742936912804E-2</v>
      </c>
      <c r="AG87">
        <f t="shared" si="47"/>
        <v>535.48156063350689</v>
      </c>
      <c r="AH87">
        <f t="shared" si="48"/>
        <v>539.03465018745669</v>
      </c>
      <c r="AI87">
        <f t="shared" si="49"/>
        <v>535.48156063350689</v>
      </c>
      <c r="AK87" t="b">
        <f t="shared" si="85"/>
        <v>1</v>
      </c>
      <c r="AL87" t="b">
        <f t="shared" si="86"/>
        <v>1</v>
      </c>
      <c r="AM87">
        <f t="shared" si="87"/>
        <v>535.48156063350689</v>
      </c>
      <c r="AN87" t="b">
        <f t="shared" si="88"/>
        <v>1</v>
      </c>
      <c r="AO87">
        <f t="shared" si="89"/>
        <v>17.652782115073055</v>
      </c>
      <c r="AP87">
        <f>SUM(AO88:$AO$113)</f>
        <v>477.5995924140035</v>
      </c>
      <c r="AQ87" t="b">
        <f t="shared" si="50"/>
        <v>1</v>
      </c>
      <c r="AR87" t="b">
        <f t="shared" si="90"/>
        <v>1</v>
      </c>
      <c r="AS87" t="b">
        <f t="shared" si="91"/>
        <v>1</v>
      </c>
      <c r="AT87" t="b">
        <f t="shared" si="93"/>
        <v>1</v>
      </c>
      <c r="AU87">
        <f t="shared" si="51"/>
        <v>539.03465018745669</v>
      </c>
      <c r="AV87" t="b">
        <f t="shared" si="52"/>
        <v>1</v>
      </c>
      <c r="AW87" t="b">
        <f t="shared" si="53"/>
        <v>1</v>
      </c>
      <c r="AX87" t="b">
        <f t="shared" si="92"/>
        <v>1</v>
      </c>
    </row>
    <row r="88" spans="1:50" x14ac:dyDescent="0.35">
      <c r="A88">
        <v>36</v>
      </c>
      <c r="B88">
        <f t="shared" si="54"/>
        <v>7</v>
      </c>
      <c r="C88">
        <f t="shared" si="55"/>
        <v>38</v>
      </c>
      <c r="D88">
        <f t="shared" si="56"/>
        <v>8.6678668638862089E-4</v>
      </c>
      <c r="E88">
        <f t="shared" si="57"/>
        <v>7.2260935985113406E-5</v>
      </c>
      <c r="F88">
        <f t="shared" si="58"/>
        <v>0</v>
      </c>
      <c r="G88">
        <f t="shared" si="59"/>
        <v>0</v>
      </c>
      <c r="H88">
        <f t="shared" si="60"/>
        <v>0.02</v>
      </c>
      <c r="I88">
        <f t="shared" si="61"/>
        <v>1.0927270000000009</v>
      </c>
      <c r="J88">
        <f t="shared" si="62"/>
        <v>7.1784622307100222E-5</v>
      </c>
      <c r="K88">
        <f t="shared" si="63"/>
        <v>0</v>
      </c>
      <c r="L88">
        <f t="shared" si="64"/>
        <v>0</v>
      </c>
      <c r="M88">
        <f t="shared" si="65"/>
        <v>0.99333663624133473</v>
      </c>
      <c r="N88">
        <f t="shared" si="66"/>
        <v>0</v>
      </c>
      <c r="O88">
        <f t="shared" si="67"/>
        <v>0</v>
      </c>
      <c r="P88">
        <f t="shared" si="68"/>
        <v>5.4636350000000045</v>
      </c>
      <c r="Q88">
        <f t="shared" si="69"/>
        <v>273.18175000000025</v>
      </c>
      <c r="R88">
        <f t="shared" si="70"/>
        <v>0</v>
      </c>
      <c r="S88">
        <f t="shared" si="71"/>
        <v>0</v>
      </c>
      <c r="T88">
        <f t="shared" si="72"/>
        <v>5.4276210175253281</v>
      </c>
      <c r="U88">
        <f t="shared" si="73"/>
        <v>14.356924461420045</v>
      </c>
      <c r="V88">
        <f t="shared" si="74"/>
        <v>1.9610248744942695E-2</v>
      </c>
      <c r="W88">
        <f t="shared" si="75"/>
        <v>-19.804155727690315</v>
      </c>
      <c r="X88">
        <f t="shared" si="76"/>
        <v>19.804155727690315</v>
      </c>
      <c r="Y88">
        <f t="shared" si="77"/>
        <v>0.99673694261856227</v>
      </c>
      <c r="Z88">
        <f t="shared" si="78"/>
        <v>0.88899635867091287</v>
      </c>
      <c r="AA88">
        <f t="shared" si="79"/>
        <v>-17.605822328468392</v>
      </c>
      <c r="AB88">
        <f t="shared" si="80"/>
        <v>0</v>
      </c>
      <c r="AC88">
        <f t="shared" si="81"/>
        <v>0</v>
      </c>
      <c r="AD88">
        <f t="shared" si="82"/>
        <v>4.8251353208257317</v>
      </c>
      <c r="AE88">
        <f t="shared" si="83"/>
        <v>12.763253567915777</v>
      </c>
      <c r="AF88">
        <f t="shared" si="84"/>
        <v>1.7433439726884895E-2</v>
      </c>
      <c r="AG88">
        <f t="shared" si="47"/>
        <v>517.43043219349647</v>
      </c>
      <c r="AH88">
        <f t="shared" si="48"/>
        <v>520.9013876216128</v>
      </c>
      <c r="AI88">
        <f t="shared" si="49"/>
        <v>517.43043219349647</v>
      </c>
      <c r="AK88" t="b">
        <f t="shared" si="85"/>
        <v>1</v>
      </c>
      <c r="AL88" t="b">
        <f t="shared" si="86"/>
        <v>1</v>
      </c>
      <c r="AM88">
        <f t="shared" si="87"/>
        <v>517.43043219349647</v>
      </c>
      <c r="AN88" t="b">
        <f t="shared" si="88"/>
        <v>1</v>
      </c>
      <c r="AO88">
        <f t="shared" si="89"/>
        <v>17.605822328468392</v>
      </c>
      <c r="AP88">
        <f>SUM(AO89:$AO$113)</f>
        <v>459.99377008553517</v>
      </c>
      <c r="AQ88" t="b">
        <f t="shared" si="50"/>
        <v>1</v>
      </c>
      <c r="AR88" t="b">
        <f t="shared" si="90"/>
        <v>1</v>
      </c>
      <c r="AS88" t="b">
        <f t="shared" si="91"/>
        <v>1</v>
      </c>
      <c r="AT88" t="b">
        <f t="shared" si="93"/>
        <v>1</v>
      </c>
      <c r="AU88">
        <f t="shared" si="51"/>
        <v>520.9013876216128</v>
      </c>
      <c r="AV88" t="b">
        <f t="shared" si="52"/>
        <v>1</v>
      </c>
      <c r="AW88" t="b">
        <f t="shared" si="53"/>
        <v>1</v>
      </c>
      <c r="AX88" t="b">
        <f t="shared" si="92"/>
        <v>1</v>
      </c>
    </row>
    <row r="89" spans="1:50" x14ac:dyDescent="0.35">
      <c r="A89">
        <v>37</v>
      </c>
      <c r="B89">
        <f t="shared" si="54"/>
        <v>7</v>
      </c>
      <c r="C89">
        <f t="shared" si="55"/>
        <v>38</v>
      </c>
      <c r="D89">
        <f t="shared" si="56"/>
        <v>8.6678668638862089E-4</v>
      </c>
      <c r="E89">
        <f t="shared" si="57"/>
        <v>7.2260935985113406E-5</v>
      </c>
      <c r="F89">
        <f t="shared" si="58"/>
        <v>0</v>
      </c>
      <c r="G89">
        <f t="shared" si="59"/>
        <v>0</v>
      </c>
      <c r="H89">
        <f t="shared" si="60"/>
        <v>0.02</v>
      </c>
      <c r="I89">
        <f t="shared" si="61"/>
        <v>1.095421959569481</v>
      </c>
      <c r="J89">
        <f t="shared" si="62"/>
        <v>7.1779435083102973E-5</v>
      </c>
      <c r="K89">
        <f t="shared" si="63"/>
        <v>0</v>
      </c>
      <c r="L89">
        <f t="shared" si="64"/>
        <v>0</v>
      </c>
      <c r="M89">
        <f t="shared" si="65"/>
        <v>0.99326485680625165</v>
      </c>
      <c r="N89">
        <f t="shared" si="66"/>
        <v>0</v>
      </c>
      <c r="O89">
        <f t="shared" si="67"/>
        <v>0</v>
      </c>
      <c r="P89">
        <f t="shared" si="68"/>
        <v>5.4771097978474046</v>
      </c>
      <c r="Q89">
        <f t="shared" si="69"/>
        <v>273.85548989237026</v>
      </c>
      <c r="R89">
        <f t="shared" si="70"/>
        <v>0</v>
      </c>
      <c r="S89">
        <f t="shared" si="71"/>
        <v>0</v>
      </c>
      <c r="T89">
        <f t="shared" si="72"/>
        <v>5.4406138229181975</v>
      </c>
      <c r="U89">
        <f t="shared" si="73"/>
        <v>14.355887016620594</v>
      </c>
      <c r="V89">
        <f t="shared" si="74"/>
        <v>1.9657192358880752E-2</v>
      </c>
      <c r="W89">
        <f t="shared" si="75"/>
        <v>-19.816158031897672</v>
      </c>
      <c r="X89">
        <f t="shared" si="76"/>
        <v>19.816158031897672</v>
      </c>
      <c r="Y89">
        <f t="shared" si="77"/>
        <v>0.99673694261856227</v>
      </c>
      <c r="Z89">
        <f t="shared" si="78"/>
        <v>0.88609551254068042</v>
      </c>
      <c r="AA89">
        <f t="shared" si="79"/>
        <v>-17.559008707861487</v>
      </c>
      <c r="AB89">
        <f t="shared" si="80"/>
        <v>0</v>
      </c>
      <c r="AC89">
        <f t="shared" si="81"/>
        <v>0</v>
      </c>
      <c r="AD89">
        <f t="shared" si="82"/>
        <v>4.8209034939546109</v>
      </c>
      <c r="AE89">
        <f t="shared" si="83"/>
        <v>12.720687063968525</v>
      </c>
      <c r="AF89">
        <f t="shared" si="84"/>
        <v>1.7418149938353188E-2</v>
      </c>
      <c r="AG89">
        <f t="shared" si="47"/>
        <v>499.30820675199101</v>
      </c>
      <c r="AH89">
        <f t="shared" si="48"/>
        <v>502.6939223013174</v>
      </c>
      <c r="AI89">
        <f t="shared" si="49"/>
        <v>499.30820675199101</v>
      </c>
      <c r="AK89" t="b">
        <f t="shared" si="85"/>
        <v>1</v>
      </c>
      <c r="AL89" t="b">
        <f t="shared" si="86"/>
        <v>1</v>
      </c>
      <c r="AM89">
        <f t="shared" si="87"/>
        <v>499.30820675199107</v>
      </c>
      <c r="AN89" t="b">
        <f t="shared" si="88"/>
        <v>1</v>
      </c>
      <c r="AO89">
        <f t="shared" si="89"/>
        <v>17.559008707861487</v>
      </c>
      <c r="AP89">
        <f>SUM(AO90:$AO$113)</f>
        <v>442.43476137767368</v>
      </c>
      <c r="AQ89" t="b">
        <f t="shared" si="50"/>
        <v>1</v>
      </c>
      <c r="AR89" t="b">
        <f t="shared" si="90"/>
        <v>1</v>
      </c>
      <c r="AS89" t="b">
        <f t="shared" si="91"/>
        <v>1</v>
      </c>
      <c r="AT89" t="b">
        <f t="shared" si="93"/>
        <v>1</v>
      </c>
      <c r="AU89">
        <f t="shared" si="51"/>
        <v>502.6939223013174</v>
      </c>
      <c r="AV89" t="b">
        <f t="shared" si="52"/>
        <v>1</v>
      </c>
      <c r="AW89" t="b">
        <f t="shared" si="53"/>
        <v>1</v>
      </c>
      <c r="AX89" t="b">
        <f t="shared" si="92"/>
        <v>1</v>
      </c>
    </row>
    <row r="90" spans="1:50" x14ac:dyDescent="0.35">
      <c r="A90">
        <v>38</v>
      </c>
      <c r="B90">
        <f t="shared" si="54"/>
        <v>8</v>
      </c>
      <c r="C90">
        <f t="shared" si="55"/>
        <v>39</v>
      </c>
      <c r="D90">
        <f t="shared" si="56"/>
        <v>9.3344289039365425E-4</v>
      </c>
      <c r="E90">
        <f t="shared" si="57"/>
        <v>7.7820206809464665E-5</v>
      </c>
      <c r="F90">
        <f t="shared" si="58"/>
        <v>0</v>
      </c>
      <c r="G90">
        <f t="shared" si="59"/>
        <v>0</v>
      </c>
      <c r="H90">
        <f t="shared" si="60"/>
        <v>0.02</v>
      </c>
      <c r="I90">
        <f t="shared" si="61"/>
        <v>1.0981235656362849</v>
      </c>
      <c r="J90">
        <f t="shared" si="62"/>
        <v>7.7296076573235816E-5</v>
      </c>
      <c r="K90">
        <f t="shared" si="63"/>
        <v>0</v>
      </c>
      <c r="L90">
        <f t="shared" si="64"/>
        <v>0</v>
      </c>
      <c r="M90">
        <f t="shared" si="65"/>
        <v>0.9931875607296784</v>
      </c>
      <c r="N90">
        <f t="shared" si="66"/>
        <v>0</v>
      </c>
      <c r="O90">
        <f t="shared" si="67"/>
        <v>0</v>
      </c>
      <c r="P90">
        <f t="shared" si="68"/>
        <v>5.4906178281814242</v>
      </c>
      <c r="Q90">
        <f t="shared" si="69"/>
        <v>274.53089140907122</v>
      </c>
      <c r="R90">
        <f t="shared" si="70"/>
        <v>0</v>
      </c>
      <c r="S90">
        <f t="shared" si="71"/>
        <v>0</v>
      </c>
      <c r="T90">
        <f t="shared" si="72"/>
        <v>5.4536377308864745</v>
      </c>
      <c r="U90">
        <f t="shared" si="73"/>
        <v>15.459215314647164</v>
      </c>
      <c r="V90">
        <f t="shared" si="74"/>
        <v>2.1220160804074257E-2</v>
      </c>
      <c r="W90">
        <f t="shared" si="75"/>
        <v>-20.934073206337711</v>
      </c>
      <c r="X90">
        <f t="shared" si="76"/>
        <v>20.934073206337711</v>
      </c>
      <c r="Y90">
        <f t="shared" si="77"/>
        <v>0.99673694261856227</v>
      </c>
      <c r="Z90">
        <f t="shared" si="78"/>
        <v>0.88320413203782577</v>
      </c>
      <c r="AA90">
        <f t="shared" si="79"/>
        <v>-18.489059956219801</v>
      </c>
      <c r="AB90">
        <f t="shared" si="80"/>
        <v>0</v>
      </c>
      <c r="AC90">
        <f t="shared" si="81"/>
        <v>0</v>
      </c>
      <c r="AD90">
        <f t="shared" si="82"/>
        <v>4.8166753785563268</v>
      </c>
      <c r="AE90">
        <f t="shared" si="83"/>
        <v>13.653642843958812</v>
      </c>
      <c r="AF90">
        <f t="shared" si="84"/>
        <v>1.8741733704665496E-2</v>
      </c>
      <c r="AG90">
        <f t="shared" si="47"/>
        <v>480.00873868567572</v>
      </c>
      <c r="AH90">
        <f t="shared" si="48"/>
        <v>483.30119875144356</v>
      </c>
      <c r="AI90">
        <f t="shared" si="49"/>
        <v>480.00873868567572</v>
      </c>
      <c r="AK90" t="b">
        <f t="shared" si="85"/>
        <v>1</v>
      </c>
      <c r="AL90" t="b">
        <f t="shared" si="86"/>
        <v>1</v>
      </c>
      <c r="AM90">
        <f t="shared" si="87"/>
        <v>480.00873868567567</v>
      </c>
      <c r="AN90" t="b">
        <f t="shared" si="88"/>
        <v>1</v>
      </c>
      <c r="AO90">
        <f t="shared" si="89"/>
        <v>18.489059956219801</v>
      </c>
      <c r="AP90">
        <f>SUM(AO91:$AO$113)</f>
        <v>423.94570142145392</v>
      </c>
      <c r="AQ90" t="b">
        <f t="shared" si="50"/>
        <v>1</v>
      </c>
      <c r="AR90" t="b">
        <f t="shared" si="90"/>
        <v>1</v>
      </c>
      <c r="AS90" t="b">
        <f t="shared" si="91"/>
        <v>1</v>
      </c>
      <c r="AT90" t="b">
        <f t="shared" si="93"/>
        <v>1</v>
      </c>
      <c r="AU90">
        <f t="shared" si="51"/>
        <v>483.30119875144362</v>
      </c>
      <c r="AV90" t="b">
        <f t="shared" si="52"/>
        <v>1</v>
      </c>
      <c r="AW90" t="b">
        <f t="shared" si="53"/>
        <v>1</v>
      </c>
      <c r="AX90" t="b">
        <f t="shared" si="92"/>
        <v>1</v>
      </c>
    </row>
    <row r="91" spans="1:50" x14ac:dyDescent="0.35">
      <c r="A91">
        <v>39</v>
      </c>
      <c r="B91">
        <f t="shared" si="54"/>
        <v>8</v>
      </c>
      <c r="C91">
        <f t="shared" si="55"/>
        <v>39</v>
      </c>
      <c r="D91">
        <f t="shared" si="56"/>
        <v>9.3344289039365425E-4</v>
      </c>
      <c r="E91">
        <f t="shared" si="57"/>
        <v>7.7820206809464665E-5</v>
      </c>
      <c r="F91">
        <f t="shared" si="58"/>
        <v>0</v>
      </c>
      <c r="G91">
        <f t="shared" si="59"/>
        <v>0</v>
      </c>
      <c r="H91">
        <f t="shared" si="60"/>
        <v>0.02</v>
      </c>
      <c r="I91">
        <f t="shared" si="61"/>
        <v>1.1008318345924679</v>
      </c>
      <c r="J91">
        <f t="shared" si="62"/>
        <v>7.729006137657132E-5</v>
      </c>
      <c r="K91">
        <f t="shared" si="63"/>
        <v>0</v>
      </c>
      <c r="L91">
        <f t="shared" si="64"/>
        <v>0</v>
      </c>
      <c r="M91">
        <f t="shared" si="65"/>
        <v>0.99311027066830182</v>
      </c>
      <c r="N91">
        <f t="shared" si="66"/>
        <v>0</v>
      </c>
      <c r="O91">
        <f t="shared" si="67"/>
        <v>0</v>
      </c>
      <c r="P91">
        <f t="shared" si="68"/>
        <v>5.5041591729623391</v>
      </c>
      <c r="Q91">
        <f t="shared" si="69"/>
        <v>275.20795864811697</v>
      </c>
      <c r="R91">
        <f t="shared" si="70"/>
        <v>0</v>
      </c>
      <c r="S91">
        <f t="shared" si="71"/>
        <v>0</v>
      </c>
      <c r="T91">
        <f t="shared" si="72"/>
        <v>5.4666624228623499</v>
      </c>
      <c r="U91">
        <f t="shared" si="73"/>
        <v>15.458012275314264</v>
      </c>
      <c r="V91">
        <f t="shared" si="74"/>
        <v>2.1270840015233862E-2</v>
      </c>
      <c r="W91">
        <f t="shared" si="75"/>
        <v>-20.945945538191847</v>
      </c>
      <c r="X91">
        <f t="shared" si="76"/>
        <v>20.945945538191847</v>
      </c>
      <c r="Y91">
        <f t="shared" si="77"/>
        <v>0.99673694261856227</v>
      </c>
      <c r="Z91">
        <f t="shared" si="78"/>
        <v>0.88032218627546344</v>
      </c>
      <c r="AA91">
        <f t="shared" si="79"/>
        <v>-18.439180569787837</v>
      </c>
      <c r="AB91">
        <f t="shared" si="80"/>
        <v>0</v>
      </c>
      <c r="AC91">
        <f t="shared" si="81"/>
        <v>0</v>
      </c>
      <c r="AD91">
        <f t="shared" si="82"/>
        <v>4.8124242157241062</v>
      </c>
      <c r="AE91">
        <f t="shared" si="83"/>
        <v>13.608031161677603</v>
      </c>
      <c r="AF91">
        <f t="shared" si="84"/>
        <v>1.8725192386126285E-2</v>
      </c>
      <c r="AG91">
        <f t="shared" si="47"/>
        <v>460.63421685112235</v>
      </c>
      <c r="AH91">
        <f t="shared" si="48"/>
        <v>463.82987917458956</v>
      </c>
      <c r="AI91">
        <f t="shared" si="49"/>
        <v>460.63421685112235</v>
      </c>
      <c r="AK91" t="b">
        <f t="shared" si="85"/>
        <v>1</v>
      </c>
      <c r="AL91" t="b">
        <f t="shared" si="86"/>
        <v>1</v>
      </c>
      <c r="AM91">
        <f t="shared" si="87"/>
        <v>460.63421685112229</v>
      </c>
      <c r="AN91" t="b">
        <f t="shared" si="88"/>
        <v>1</v>
      </c>
      <c r="AO91">
        <f t="shared" si="89"/>
        <v>18.439180569787837</v>
      </c>
      <c r="AP91">
        <f>SUM(AO92:$AO$113)</f>
        <v>405.5065208516661</v>
      </c>
      <c r="AQ91" t="b">
        <f t="shared" si="50"/>
        <v>1</v>
      </c>
      <c r="AR91" t="b">
        <f t="shared" si="90"/>
        <v>1</v>
      </c>
      <c r="AS91" t="b">
        <f t="shared" si="91"/>
        <v>1</v>
      </c>
      <c r="AT91" t="b">
        <f t="shared" si="93"/>
        <v>1</v>
      </c>
      <c r="AU91">
        <f t="shared" si="51"/>
        <v>463.82987917458962</v>
      </c>
      <c r="AV91" t="b">
        <f t="shared" si="52"/>
        <v>1</v>
      </c>
      <c r="AW91" t="b">
        <f t="shared" si="53"/>
        <v>1</v>
      </c>
      <c r="AX91" t="b">
        <f t="shared" si="92"/>
        <v>1</v>
      </c>
    </row>
    <row r="92" spans="1:50" x14ac:dyDescent="0.35">
      <c r="A92">
        <v>40</v>
      </c>
      <c r="B92">
        <f t="shared" si="54"/>
        <v>8</v>
      </c>
      <c r="C92">
        <f t="shared" si="55"/>
        <v>39</v>
      </c>
      <c r="D92">
        <f t="shared" si="56"/>
        <v>9.3344289039365425E-4</v>
      </c>
      <c r="E92">
        <f t="shared" si="57"/>
        <v>7.7820206809464665E-5</v>
      </c>
      <c r="F92">
        <f t="shared" si="58"/>
        <v>0</v>
      </c>
      <c r="G92">
        <f t="shared" si="59"/>
        <v>0</v>
      </c>
      <c r="H92">
        <f t="shared" si="60"/>
        <v>0.02</v>
      </c>
      <c r="I92">
        <f t="shared" si="61"/>
        <v>1.1035467828705128</v>
      </c>
      <c r="J92">
        <f t="shared" si="62"/>
        <v>7.7284046648010677E-5</v>
      </c>
      <c r="K92">
        <f t="shared" si="63"/>
        <v>0</v>
      </c>
      <c r="L92">
        <f t="shared" si="64"/>
        <v>0</v>
      </c>
      <c r="M92">
        <f t="shared" si="65"/>
        <v>0.99303298662165385</v>
      </c>
      <c r="N92">
        <f t="shared" si="66"/>
        <v>0</v>
      </c>
      <c r="O92">
        <f t="shared" si="67"/>
        <v>0</v>
      </c>
      <c r="P92">
        <f t="shared" si="68"/>
        <v>5.5177339143525641</v>
      </c>
      <c r="Q92">
        <f t="shared" si="69"/>
        <v>275.88669571762819</v>
      </c>
      <c r="R92">
        <f t="shared" si="70"/>
        <v>0</v>
      </c>
      <c r="S92">
        <f t="shared" si="71"/>
        <v>0</v>
      </c>
      <c r="T92">
        <f t="shared" si="72"/>
        <v>5.4797182211583433</v>
      </c>
      <c r="U92">
        <f t="shared" si="73"/>
        <v>15.456809329602136</v>
      </c>
      <c r="V92">
        <f t="shared" si="74"/>
        <v>2.1321640261406705E-2</v>
      </c>
      <c r="W92">
        <f t="shared" si="75"/>
        <v>-20.957849191021886</v>
      </c>
      <c r="X92">
        <f t="shared" si="76"/>
        <v>20.957849191021886</v>
      </c>
      <c r="Y92">
        <f t="shared" si="77"/>
        <v>0.99673694261856227</v>
      </c>
      <c r="Z92">
        <f t="shared" si="78"/>
        <v>0.87744964446749385</v>
      </c>
      <c r="AA92">
        <f t="shared" si="79"/>
        <v>-18.389457321465507</v>
      </c>
      <c r="AB92">
        <f t="shared" si="80"/>
        <v>0</v>
      </c>
      <c r="AC92">
        <f t="shared" si="81"/>
        <v>0</v>
      </c>
      <c r="AD92">
        <f t="shared" si="82"/>
        <v>4.8081768049374363</v>
      </c>
      <c r="AE92">
        <f t="shared" si="83"/>
        <v>13.562571850861236</v>
      </c>
      <c r="AF92">
        <f t="shared" si="84"/>
        <v>1.8708665666835114E-2</v>
      </c>
      <c r="AG92">
        <f t="shared" si="47"/>
        <v>441.18436422084807</v>
      </c>
      <c r="AH92">
        <f t="shared" si="48"/>
        <v>444.27966660178993</v>
      </c>
      <c r="AI92">
        <f t="shared" si="49"/>
        <v>441.18436422084807</v>
      </c>
      <c r="AK92" t="b">
        <f t="shared" si="85"/>
        <v>1</v>
      </c>
      <c r="AL92" t="b">
        <f t="shared" si="86"/>
        <v>1</v>
      </c>
      <c r="AM92">
        <f t="shared" si="87"/>
        <v>441.18436422084801</v>
      </c>
      <c r="AN92" t="b">
        <f t="shared" si="88"/>
        <v>1</v>
      </c>
      <c r="AO92">
        <f t="shared" si="89"/>
        <v>18.389457321465507</v>
      </c>
      <c r="AP92">
        <f>SUM(AO93:$AO$113)</f>
        <v>387.11706353020054</v>
      </c>
      <c r="AQ92" t="b">
        <f t="shared" si="50"/>
        <v>1</v>
      </c>
      <c r="AR92" t="b">
        <f t="shared" si="90"/>
        <v>1</v>
      </c>
      <c r="AS92" t="b">
        <f t="shared" si="91"/>
        <v>1</v>
      </c>
      <c r="AT92" t="b">
        <f t="shared" si="93"/>
        <v>1</v>
      </c>
      <c r="AU92">
        <f t="shared" si="51"/>
        <v>444.27966660178987</v>
      </c>
      <c r="AV92" t="b">
        <f t="shared" si="52"/>
        <v>1</v>
      </c>
      <c r="AW92" t="b">
        <f t="shared" si="53"/>
        <v>1</v>
      </c>
      <c r="AX92" t="b">
        <f t="shared" si="92"/>
        <v>1</v>
      </c>
    </row>
    <row r="93" spans="1:50" x14ac:dyDescent="0.35">
      <c r="A93">
        <v>41</v>
      </c>
      <c r="B93">
        <f t="shared" si="54"/>
        <v>8</v>
      </c>
      <c r="C93">
        <f t="shared" si="55"/>
        <v>39</v>
      </c>
      <c r="D93">
        <f t="shared" si="56"/>
        <v>9.3344289039365425E-4</v>
      </c>
      <c r="E93">
        <f t="shared" si="57"/>
        <v>7.7820206809464665E-5</v>
      </c>
      <c r="F93">
        <f t="shared" si="58"/>
        <v>0</v>
      </c>
      <c r="G93">
        <f t="shared" si="59"/>
        <v>0</v>
      </c>
      <c r="H93">
        <f t="shared" si="60"/>
        <v>0.02</v>
      </c>
      <c r="I93">
        <f t="shared" si="61"/>
        <v>1.1062684269434295</v>
      </c>
      <c r="J93">
        <f t="shared" si="62"/>
        <v>7.727803238751746E-5</v>
      </c>
      <c r="K93">
        <f t="shared" si="63"/>
        <v>0</v>
      </c>
      <c r="L93">
        <f t="shared" si="64"/>
        <v>0</v>
      </c>
      <c r="M93">
        <f t="shared" si="65"/>
        <v>0.99295570858926629</v>
      </c>
      <c r="N93">
        <f t="shared" si="66"/>
        <v>0</v>
      </c>
      <c r="O93">
        <f t="shared" si="67"/>
        <v>0</v>
      </c>
      <c r="P93">
        <f t="shared" si="68"/>
        <v>5.5313421347171481</v>
      </c>
      <c r="Q93">
        <f t="shared" si="69"/>
        <v>276.56710673585741</v>
      </c>
      <c r="R93">
        <f t="shared" si="70"/>
        <v>0</v>
      </c>
      <c r="S93">
        <f t="shared" si="71"/>
        <v>0</v>
      </c>
      <c r="T93">
        <f t="shared" si="72"/>
        <v>5.4928052000643639</v>
      </c>
      <c r="U93">
        <f t="shared" si="73"/>
        <v>15.455606477503492</v>
      </c>
      <c r="V93">
        <f t="shared" si="74"/>
        <v>2.1372561831655586E-2</v>
      </c>
      <c r="W93">
        <f t="shared" si="75"/>
        <v>-20.969784239399509</v>
      </c>
      <c r="X93">
        <f t="shared" si="76"/>
        <v>20.969784239399512</v>
      </c>
      <c r="Y93">
        <f t="shared" si="77"/>
        <v>0.99673694261856227</v>
      </c>
      <c r="Z93">
        <f t="shared" si="78"/>
        <v>0.87458647592827432</v>
      </c>
      <c r="AA93">
        <f t="shared" si="79"/>
        <v>-18.339889698912685</v>
      </c>
      <c r="AB93">
        <f t="shared" si="80"/>
        <v>0</v>
      </c>
      <c r="AC93">
        <f t="shared" si="81"/>
        <v>0</v>
      </c>
      <c r="AD93">
        <f t="shared" si="82"/>
        <v>4.8039331428847918</v>
      </c>
      <c r="AE93">
        <f t="shared" si="83"/>
        <v>13.517264402493989</v>
      </c>
      <c r="AF93">
        <f t="shared" si="84"/>
        <v>1.8692153533906804E-2</v>
      </c>
      <c r="AG93">
        <f t="shared" si="47"/>
        <v>421.65890278588245</v>
      </c>
      <c r="AH93">
        <f t="shared" si="48"/>
        <v>424.65026298600054</v>
      </c>
      <c r="AI93">
        <f t="shared" si="49"/>
        <v>421.65890278588245</v>
      </c>
      <c r="AK93" t="b">
        <f t="shared" si="85"/>
        <v>1</v>
      </c>
      <c r="AL93" t="b">
        <f t="shared" si="86"/>
        <v>1</v>
      </c>
      <c r="AM93">
        <f t="shared" si="87"/>
        <v>421.6589027858825</v>
      </c>
      <c r="AN93" t="b">
        <f t="shared" si="88"/>
        <v>1</v>
      </c>
      <c r="AO93">
        <f t="shared" si="89"/>
        <v>18.339889698912689</v>
      </c>
      <c r="AP93">
        <f>SUM(AO94:$AO$113)</f>
        <v>368.77717383128788</v>
      </c>
      <c r="AQ93" t="b">
        <f t="shared" si="50"/>
        <v>1</v>
      </c>
      <c r="AR93" t="b">
        <f t="shared" si="90"/>
        <v>1</v>
      </c>
      <c r="AS93" t="b">
        <f t="shared" si="91"/>
        <v>1</v>
      </c>
      <c r="AT93" t="b">
        <f t="shared" si="93"/>
        <v>1</v>
      </c>
      <c r="AU93">
        <f t="shared" si="51"/>
        <v>424.6502629860006</v>
      </c>
      <c r="AV93" t="b">
        <f t="shared" si="52"/>
        <v>1</v>
      </c>
      <c r="AW93" t="b">
        <f t="shared" si="53"/>
        <v>1</v>
      </c>
      <c r="AX93" t="b">
        <f t="shared" si="92"/>
        <v>1</v>
      </c>
    </row>
    <row r="94" spans="1:50" x14ac:dyDescent="0.35">
      <c r="A94">
        <v>42</v>
      </c>
      <c r="B94">
        <f t="shared" si="54"/>
        <v>8</v>
      </c>
      <c r="C94">
        <f t="shared" si="55"/>
        <v>39</v>
      </c>
      <c r="D94">
        <f t="shared" si="56"/>
        <v>9.3344289039365425E-4</v>
      </c>
      <c r="E94">
        <f t="shared" si="57"/>
        <v>7.7820206809464665E-5</v>
      </c>
      <c r="F94">
        <f t="shared" si="58"/>
        <v>0</v>
      </c>
      <c r="G94">
        <f t="shared" si="59"/>
        <v>0</v>
      </c>
      <c r="H94">
        <f t="shared" si="60"/>
        <v>0.02</v>
      </c>
      <c r="I94">
        <f t="shared" si="61"/>
        <v>1.1089967833248537</v>
      </c>
      <c r="J94">
        <f t="shared" si="62"/>
        <v>7.7272018595055239E-5</v>
      </c>
      <c r="K94">
        <f t="shared" si="63"/>
        <v>0</v>
      </c>
      <c r="L94">
        <f t="shared" si="64"/>
        <v>0</v>
      </c>
      <c r="M94">
        <f t="shared" si="65"/>
        <v>0.99287843657067121</v>
      </c>
      <c r="N94">
        <f t="shared" si="66"/>
        <v>0</v>
      </c>
      <c r="O94">
        <f t="shared" si="67"/>
        <v>0</v>
      </c>
      <c r="P94">
        <f t="shared" si="68"/>
        <v>5.5449839166242683</v>
      </c>
      <c r="Q94">
        <f t="shared" si="69"/>
        <v>277.24919583121346</v>
      </c>
      <c r="R94">
        <f t="shared" si="70"/>
        <v>0</v>
      </c>
      <c r="S94">
        <f t="shared" si="71"/>
        <v>0</v>
      </c>
      <c r="T94">
        <f t="shared" si="72"/>
        <v>5.5059234340477357</v>
      </c>
      <c r="U94">
        <f t="shared" si="73"/>
        <v>15.454403719011047</v>
      </c>
      <c r="V94">
        <f t="shared" si="74"/>
        <v>2.1423605015733638E-2</v>
      </c>
      <c r="W94">
        <f t="shared" si="75"/>
        <v>-20.981750758074519</v>
      </c>
      <c r="X94">
        <f t="shared" si="76"/>
        <v>20.981750758074519</v>
      </c>
      <c r="Y94">
        <f t="shared" si="77"/>
        <v>0.99673694261856227</v>
      </c>
      <c r="Z94">
        <f t="shared" si="78"/>
        <v>0.87173265007229095</v>
      </c>
      <c r="AA94">
        <f t="shared" si="79"/>
        <v>-18.290477191492599</v>
      </c>
      <c r="AB94">
        <f t="shared" si="80"/>
        <v>0</v>
      </c>
      <c r="AC94">
        <f t="shared" si="81"/>
        <v>0</v>
      </c>
      <c r="AD94">
        <f t="shared" si="82"/>
        <v>4.7996932262575616</v>
      </c>
      <c r="AE94">
        <f t="shared" si="83"/>
        <v>13.47210830926057</v>
      </c>
      <c r="AF94">
        <f t="shared" si="84"/>
        <v>1.8675655974467509E-2</v>
      </c>
      <c r="AG94">
        <f t="shared" si="47"/>
        <v>402.05755355237648</v>
      </c>
      <c r="AH94">
        <f t="shared" si="48"/>
        <v>404.94136919828128</v>
      </c>
      <c r="AI94">
        <f t="shared" si="49"/>
        <v>402.05755355237648</v>
      </c>
      <c r="AK94" t="b">
        <f t="shared" si="85"/>
        <v>1</v>
      </c>
      <c r="AL94" t="b">
        <f t="shared" si="86"/>
        <v>1</v>
      </c>
      <c r="AM94">
        <f t="shared" si="87"/>
        <v>402.05755355237636</v>
      </c>
      <c r="AN94" t="b">
        <f t="shared" si="88"/>
        <v>1</v>
      </c>
      <c r="AO94">
        <f t="shared" si="89"/>
        <v>18.290477191492599</v>
      </c>
      <c r="AP94">
        <f>SUM(AO95:$AO$113)</f>
        <v>350.48669663979524</v>
      </c>
      <c r="AQ94" t="b">
        <f t="shared" si="50"/>
        <v>1</v>
      </c>
      <c r="AR94" t="b">
        <f t="shared" si="90"/>
        <v>1</v>
      </c>
      <c r="AS94" t="b">
        <f t="shared" si="91"/>
        <v>1</v>
      </c>
      <c r="AT94" t="b">
        <f t="shared" si="93"/>
        <v>1</v>
      </c>
      <c r="AU94">
        <f t="shared" si="51"/>
        <v>404.94136919828122</v>
      </c>
      <c r="AV94" t="b">
        <f t="shared" si="52"/>
        <v>1</v>
      </c>
      <c r="AW94" t="b">
        <f t="shared" si="53"/>
        <v>1</v>
      </c>
      <c r="AX94" t="b">
        <f t="shared" si="92"/>
        <v>1</v>
      </c>
    </row>
    <row r="95" spans="1:50" x14ac:dyDescent="0.35">
      <c r="A95">
        <v>43</v>
      </c>
      <c r="B95">
        <f t="shared" si="54"/>
        <v>8</v>
      </c>
      <c r="C95">
        <f t="shared" si="55"/>
        <v>39</v>
      </c>
      <c r="D95">
        <f t="shared" si="56"/>
        <v>9.3344289039365425E-4</v>
      </c>
      <c r="E95">
        <f t="shared" si="57"/>
        <v>7.7820206809464665E-5</v>
      </c>
      <c r="F95">
        <f t="shared" si="58"/>
        <v>0</v>
      </c>
      <c r="G95">
        <f t="shared" si="59"/>
        <v>0</v>
      </c>
      <c r="H95">
        <f t="shared" si="60"/>
        <v>0.02</v>
      </c>
      <c r="I95">
        <f t="shared" si="61"/>
        <v>1.11173186856915</v>
      </c>
      <c r="J95">
        <f t="shared" si="62"/>
        <v>7.7266005270587584E-5</v>
      </c>
      <c r="K95">
        <f t="shared" si="63"/>
        <v>0</v>
      </c>
      <c r="L95">
        <f t="shared" si="64"/>
        <v>0</v>
      </c>
      <c r="M95">
        <f t="shared" si="65"/>
        <v>0.99280117056540063</v>
      </c>
      <c r="N95">
        <f t="shared" si="66"/>
        <v>0</v>
      </c>
      <c r="O95">
        <f t="shared" si="67"/>
        <v>0</v>
      </c>
      <c r="P95">
        <f t="shared" si="68"/>
        <v>5.5586593428457496</v>
      </c>
      <c r="Q95">
        <f t="shared" si="69"/>
        <v>277.93296714228751</v>
      </c>
      <c r="R95">
        <f t="shared" si="70"/>
        <v>0</v>
      </c>
      <c r="S95">
        <f t="shared" si="71"/>
        <v>0</v>
      </c>
      <c r="T95">
        <f t="shared" si="72"/>
        <v>5.5190729977536428</v>
      </c>
      <c r="U95">
        <f t="shared" si="73"/>
        <v>15.453201054117518</v>
      </c>
      <c r="V95">
        <f t="shared" si="74"/>
        <v>2.1474770104086032E-2</v>
      </c>
      <c r="W95">
        <f t="shared" si="75"/>
        <v>-20.993748821975245</v>
      </c>
      <c r="X95">
        <f t="shared" si="76"/>
        <v>20.993748821975245</v>
      </c>
      <c r="Y95">
        <f t="shared" si="77"/>
        <v>0.99673694261856227</v>
      </c>
      <c r="Z95">
        <f t="shared" si="78"/>
        <v>0.86888813641383222</v>
      </c>
      <c r="AA95">
        <f t="shared" si="79"/>
        <v>-18.241219290266155</v>
      </c>
      <c r="AB95">
        <f t="shared" si="80"/>
        <v>0</v>
      </c>
      <c r="AC95">
        <f t="shared" si="81"/>
        <v>0</v>
      </c>
      <c r="AD95">
        <f t="shared" si="82"/>
        <v>4.7954570517500654</v>
      </c>
      <c r="AE95">
        <f t="shared" si="83"/>
        <v>13.427103065540438</v>
      </c>
      <c r="AF95">
        <f t="shared" si="84"/>
        <v>1.8659172975654791E-2</v>
      </c>
      <c r="AG95">
        <f t="shared" si="47"/>
        <v>382.38003653819919</v>
      </c>
      <c r="AH95">
        <f t="shared" si="48"/>
        <v>385.15268502396469</v>
      </c>
      <c r="AI95">
        <f t="shared" si="49"/>
        <v>382.38003653819919</v>
      </c>
      <c r="AK95" t="b">
        <f t="shared" si="85"/>
        <v>1</v>
      </c>
      <c r="AL95" t="b">
        <f t="shared" si="86"/>
        <v>1</v>
      </c>
      <c r="AM95">
        <f t="shared" si="87"/>
        <v>382.38003653819919</v>
      </c>
      <c r="AN95" t="b">
        <f t="shared" si="88"/>
        <v>1</v>
      </c>
      <c r="AO95">
        <f t="shared" si="89"/>
        <v>18.241219290266155</v>
      </c>
      <c r="AP95">
        <f>SUM(AO96:$AO$113)</f>
        <v>332.2454773495291</v>
      </c>
      <c r="AQ95" t="b">
        <f t="shared" si="50"/>
        <v>1</v>
      </c>
      <c r="AR95" t="b">
        <f t="shared" si="90"/>
        <v>1</v>
      </c>
      <c r="AS95" t="b">
        <f t="shared" si="91"/>
        <v>1</v>
      </c>
      <c r="AT95" t="b">
        <f t="shared" si="93"/>
        <v>1</v>
      </c>
      <c r="AU95">
        <f t="shared" si="51"/>
        <v>385.15268502396469</v>
      </c>
      <c r="AV95" t="b">
        <f t="shared" si="52"/>
        <v>1</v>
      </c>
      <c r="AW95" t="b">
        <f t="shared" si="53"/>
        <v>1</v>
      </c>
      <c r="AX95" t="b">
        <f t="shared" si="92"/>
        <v>1</v>
      </c>
    </row>
    <row r="96" spans="1:50" x14ac:dyDescent="0.35">
      <c r="A96">
        <v>44</v>
      </c>
      <c r="B96">
        <f t="shared" si="54"/>
        <v>8</v>
      </c>
      <c r="C96">
        <f t="shared" si="55"/>
        <v>39</v>
      </c>
      <c r="D96">
        <f t="shared" si="56"/>
        <v>9.3344289039365425E-4</v>
      </c>
      <c r="E96">
        <f t="shared" si="57"/>
        <v>7.7820206809464665E-5</v>
      </c>
      <c r="F96">
        <f t="shared" si="58"/>
        <v>0</v>
      </c>
      <c r="G96">
        <f t="shared" si="59"/>
        <v>0</v>
      </c>
      <c r="H96">
        <f t="shared" si="60"/>
        <v>0.02</v>
      </c>
      <c r="I96">
        <f t="shared" si="61"/>
        <v>1.1144736992715085</v>
      </c>
      <c r="J96">
        <f t="shared" si="62"/>
        <v>7.7259992414078081E-5</v>
      </c>
      <c r="K96">
        <f t="shared" si="63"/>
        <v>0</v>
      </c>
      <c r="L96">
        <f t="shared" si="64"/>
        <v>0</v>
      </c>
      <c r="M96">
        <f t="shared" si="65"/>
        <v>0.99272391057298659</v>
      </c>
      <c r="N96">
        <f t="shared" si="66"/>
        <v>0</v>
      </c>
      <c r="O96">
        <f t="shared" si="67"/>
        <v>0</v>
      </c>
      <c r="P96">
        <f t="shared" si="68"/>
        <v>5.5723684963575426</v>
      </c>
      <c r="Q96">
        <f t="shared" si="69"/>
        <v>278.61842481787716</v>
      </c>
      <c r="R96">
        <f t="shared" si="70"/>
        <v>0</v>
      </c>
      <c r="S96">
        <f t="shared" si="71"/>
        <v>0</v>
      </c>
      <c r="T96">
        <f t="shared" si="72"/>
        <v>5.5322539660055297</v>
      </c>
      <c r="U96">
        <f t="shared" si="73"/>
        <v>15.451998482815616</v>
      </c>
      <c r="V96">
        <f t="shared" si="74"/>
        <v>2.1526057387851572E-2</v>
      </c>
      <c r="W96">
        <f t="shared" si="75"/>
        <v>-21.005778506208998</v>
      </c>
      <c r="X96">
        <f t="shared" si="76"/>
        <v>21.005778506208998</v>
      </c>
      <c r="Y96">
        <f t="shared" si="77"/>
        <v>0.99673694261856227</v>
      </c>
      <c r="Z96">
        <f t="shared" si="78"/>
        <v>0.86605290456666351</v>
      </c>
      <c r="AA96">
        <f t="shared" si="79"/>
        <v>-18.192115487986293</v>
      </c>
      <c r="AB96">
        <f t="shared" si="80"/>
        <v>0</v>
      </c>
      <c r="AC96">
        <f t="shared" si="81"/>
        <v>0</v>
      </c>
      <c r="AD96">
        <f t="shared" si="82"/>
        <v>4.7912246160595329</v>
      </c>
      <c r="AE96">
        <f t="shared" si="83"/>
        <v>13.382248167402143</v>
      </c>
      <c r="AF96">
        <f t="shared" si="84"/>
        <v>1.864270452461754E-2</v>
      </c>
      <c r="AG96">
        <f t="shared" si="47"/>
        <v>362.62607076952395</v>
      </c>
      <c r="AH96">
        <f t="shared" si="48"/>
        <v>365.28390915881249</v>
      </c>
      <c r="AI96">
        <f t="shared" si="49"/>
        <v>362.62607076952395</v>
      </c>
      <c r="AK96" t="b">
        <f t="shared" si="85"/>
        <v>1</v>
      </c>
      <c r="AL96" t="b">
        <f t="shared" si="86"/>
        <v>1</v>
      </c>
      <c r="AM96">
        <f t="shared" si="87"/>
        <v>362.62607076952395</v>
      </c>
      <c r="AN96" t="b">
        <f t="shared" si="88"/>
        <v>1</v>
      </c>
      <c r="AO96">
        <f t="shared" si="89"/>
        <v>18.192115487986293</v>
      </c>
      <c r="AP96">
        <f>SUM(AO97:$AO$113)</f>
        <v>314.05336186154278</v>
      </c>
      <c r="AQ96" t="b">
        <f t="shared" si="50"/>
        <v>1</v>
      </c>
      <c r="AR96" t="b">
        <f t="shared" si="90"/>
        <v>1</v>
      </c>
      <c r="AS96" t="b">
        <f t="shared" si="91"/>
        <v>1</v>
      </c>
      <c r="AT96" t="b">
        <f t="shared" si="93"/>
        <v>1</v>
      </c>
      <c r="AU96">
        <f t="shared" si="51"/>
        <v>365.28390915881255</v>
      </c>
      <c r="AV96" t="b">
        <f t="shared" si="52"/>
        <v>1</v>
      </c>
      <c r="AW96" t="b">
        <f t="shared" si="53"/>
        <v>1</v>
      </c>
      <c r="AX96" t="b">
        <f t="shared" si="92"/>
        <v>1</v>
      </c>
    </row>
    <row r="97" spans="1:50" x14ac:dyDescent="0.35">
      <c r="A97">
        <v>45</v>
      </c>
      <c r="B97">
        <f t="shared" si="54"/>
        <v>8</v>
      </c>
      <c r="C97">
        <f t="shared" si="55"/>
        <v>39</v>
      </c>
      <c r="D97">
        <f t="shared" si="56"/>
        <v>9.3344289039365425E-4</v>
      </c>
      <c r="E97">
        <f t="shared" si="57"/>
        <v>7.7820206809464665E-5</v>
      </c>
      <c r="F97">
        <f t="shared" si="58"/>
        <v>0</v>
      </c>
      <c r="G97">
        <f t="shared" si="59"/>
        <v>0</v>
      </c>
      <c r="H97">
        <f t="shared" si="60"/>
        <v>0.02</v>
      </c>
      <c r="I97">
        <f t="shared" si="61"/>
        <v>1.1172222920680492</v>
      </c>
      <c r="J97">
        <f t="shared" si="62"/>
        <v>7.7253980025490326E-5</v>
      </c>
      <c r="K97">
        <f t="shared" si="63"/>
        <v>0</v>
      </c>
      <c r="L97">
        <f t="shared" si="64"/>
        <v>0</v>
      </c>
      <c r="M97">
        <f t="shared" si="65"/>
        <v>0.99264665659296114</v>
      </c>
      <c r="N97">
        <f t="shared" si="66"/>
        <v>0</v>
      </c>
      <c r="O97">
        <f t="shared" si="67"/>
        <v>0</v>
      </c>
      <c r="P97">
        <f t="shared" si="68"/>
        <v>5.5861114603402466</v>
      </c>
      <c r="Q97">
        <f t="shared" si="69"/>
        <v>279.30557301701231</v>
      </c>
      <c r="R97">
        <f t="shared" si="70"/>
        <v>0</v>
      </c>
      <c r="S97">
        <f t="shared" si="71"/>
        <v>0</v>
      </c>
      <c r="T97">
        <f t="shared" si="72"/>
        <v>5.5454664138055465</v>
      </c>
      <c r="U97">
        <f t="shared" si="73"/>
        <v>15.450796005098065</v>
      </c>
      <c r="V97">
        <f t="shared" si="74"/>
        <v>2.15774671588644E-2</v>
      </c>
      <c r="W97">
        <f t="shared" si="75"/>
        <v>-21.017839886062475</v>
      </c>
      <c r="X97">
        <f t="shared" si="76"/>
        <v>21.017839886062475</v>
      </c>
      <c r="Y97">
        <f t="shared" si="77"/>
        <v>0.99673694261856227</v>
      </c>
      <c r="Z97">
        <f t="shared" si="78"/>
        <v>0.86322692424370162</v>
      </c>
      <c r="AA97">
        <f t="shared" si="79"/>
        <v>-18.143165279092301</v>
      </c>
      <c r="AB97">
        <f t="shared" si="80"/>
        <v>0</v>
      </c>
      <c r="AC97">
        <f t="shared" si="81"/>
        <v>0</v>
      </c>
      <c r="AD97">
        <f t="shared" si="82"/>
        <v>4.786995915886112</v>
      </c>
      <c r="AE97">
        <f t="shared" si="83"/>
        <v>13.337543112597675</v>
      </c>
      <c r="AF97">
        <f t="shared" si="84"/>
        <v>1.8626250608515998E-2</v>
      </c>
      <c r="AG97">
        <f t="shared" si="47"/>
        <v>342.79537427740217</v>
      </c>
      <c r="AH97">
        <f t="shared" si="48"/>
        <v>345.33473920515792</v>
      </c>
      <c r="AI97">
        <f t="shared" si="49"/>
        <v>342.79537427740217</v>
      </c>
      <c r="AK97" t="b">
        <f t="shared" si="85"/>
        <v>1</v>
      </c>
      <c r="AL97" t="b">
        <f t="shared" si="86"/>
        <v>1</v>
      </c>
      <c r="AM97">
        <f t="shared" si="87"/>
        <v>342.79537427740212</v>
      </c>
      <c r="AN97" t="b">
        <f t="shared" si="88"/>
        <v>1</v>
      </c>
      <c r="AO97">
        <f t="shared" si="89"/>
        <v>18.143165279092301</v>
      </c>
      <c r="AP97">
        <f>SUM(AO98:$AO$113)</f>
        <v>295.91019658245045</v>
      </c>
      <c r="AQ97" t="b">
        <f t="shared" si="50"/>
        <v>1</v>
      </c>
      <c r="AR97" t="b">
        <f t="shared" si="90"/>
        <v>1</v>
      </c>
      <c r="AS97" t="b">
        <f t="shared" si="91"/>
        <v>1</v>
      </c>
      <c r="AT97" t="b">
        <f t="shared" si="93"/>
        <v>1</v>
      </c>
      <c r="AU97">
        <f t="shared" si="51"/>
        <v>345.33473920515792</v>
      </c>
      <c r="AV97" t="b">
        <f t="shared" si="52"/>
        <v>1</v>
      </c>
      <c r="AW97" t="b">
        <f t="shared" si="53"/>
        <v>1</v>
      </c>
      <c r="AX97" t="b">
        <f t="shared" si="92"/>
        <v>1</v>
      </c>
    </row>
    <row r="98" spans="1:50" x14ac:dyDescent="0.35">
      <c r="A98">
        <v>46</v>
      </c>
      <c r="B98">
        <f t="shared" si="54"/>
        <v>8</v>
      </c>
      <c r="C98">
        <f t="shared" si="55"/>
        <v>39</v>
      </c>
      <c r="D98">
        <f t="shared" si="56"/>
        <v>9.3344289039365425E-4</v>
      </c>
      <c r="E98">
        <f t="shared" si="57"/>
        <v>7.7820206809464665E-5</v>
      </c>
      <c r="F98">
        <f t="shared" si="58"/>
        <v>0</v>
      </c>
      <c r="G98">
        <f t="shared" si="59"/>
        <v>0</v>
      </c>
      <c r="H98">
        <f t="shared" si="60"/>
        <v>0.02</v>
      </c>
      <c r="I98">
        <f t="shared" si="61"/>
        <v>1.1199776636359204</v>
      </c>
      <c r="J98">
        <f t="shared" si="62"/>
        <v>7.7247968104787891E-5</v>
      </c>
      <c r="K98">
        <f t="shared" si="63"/>
        <v>0</v>
      </c>
      <c r="L98">
        <f t="shared" si="64"/>
        <v>0</v>
      </c>
      <c r="M98">
        <f t="shared" si="65"/>
        <v>0.99256940862485632</v>
      </c>
      <c r="N98">
        <f t="shared" si="66"/>
        <v>0</v>
      </c>
      <c r="O98">
        <f t="shared" si="67"/>
        <v>0</v>
      </c>
      <c r="P98">
        <f t="shared" si="68"/>
        <v>5.5998883181796018</v>
      </c>
      <c r="Q98">
        <f t="shared" si="69"/>
        <v>279.9944159089801</v>
      </c>
      <c r="R98">
        <f t="shared" si="70"/>
        <v>0</v>
      </c>
      <c r="S98">
        <f t="shared" si="71"/>
        <v>0</v>
      </c>
      <c r="T98">
        <f t="shared" si="72"/>
        <v>5.5587104163349617</v>
      </c>
      <c r="U98">
        <f t="shared" si="73"/>
        <v>15.449593620957579</v>
      </c>
      <c r="V98">
        <f t="shared" si="74"/>
        <v>2.1628999709655611E-2</v>
      </c>
      <c r="W98">
        <f t="shared" si="75"/>
        <v>-21.029933037002195</v>
      </c>
      <c r="X98">
        <f t="shared" si="76"/>
        <v>21.029933037002195</v>
      </c>
      <c r="Y98">
        <f t="shared" si="77"/>
        <v>0.99673694261856227</v>
      </c>
      <c r="Z98">
        <f t="shared" si="78"/>
        <v>0.86041016525669245</v>
      </c>
      <c r="AA98">
        <f t="shared" si="79"/>
        <v>-18.094368159704235</v>
      </c>
      <c r="AB98">
        <f t="shared" si="80"/>
        <v>0</v>
      </c>
      <c r="AC98">
        <f t="shared" si="81"/>
        <v>0</v>
      </c>
      <c r="AD98">
        <f t="shared" si="82"/>
        <v>4.7827709479328622</v>
      </c>
      <c r="AE98">
        <f t="shared" si="83"/>
        <v>13.292987400556852</v>
      </c>
      <c r="AF98">
        <f t="shared" si="84"/>
        <v>1.8609811214521738E-2</v>
      </c>
      <c r="AG98">
        <f t="shared" si="47"/>
        <v>322.88766409432571</v>
      </c>
      <c r="AH98">
        <f t="shared" si="48"/>
        <v>325.30487166803442</v>
      </c>
      <c r="AI98">
        <f t="shared" si="49"/>
        <v>322.88766409432571</v>
      </c>
      <c r="AK98" t="b">
        <f t="shared" si="85"/>
        <v>1</v>
      </c>
      <c r="AL98" t="b">
        <f t="shared" si="86"/>
        <v>1</v>
      </c>
      <c r="AM98">
        <f t="shared" si="87"/>
        <v>322.88766409432566</v>
      </c>
      <c r="AN98" t="b">
        <f t="shared" si="88"/>
        <v>1</v>
      </c>
      <c r="AO98">
        <f t="shared" si="89"/>
        <v>18.094368159704235</v>
      </c>
      <c r="AP98">
        <f>SUM(AO99:$AO$113)</f>
        <v>277.81582842274622</v>
      </c>
      <c r="AQ98" t="b">
        <f t="shared" si="50"/>
        <v>1</v>
      </c>
      <c r="AR98" t="b">
        <f t="shared" si="90"/>
        <v>1</v>
      </c>
      <c r="AS98" t="b">
        <f t="shared" si="91"/>
        <v>1</v>
      </c>
      <c r="AT98" t="b">
        <f t="shared" si="93"/>
        <v>1</v>
      </c>
      <c r="AU98">
        <f t="shared" si="51"/>
        <v>325.30487166803448</v>
      </c>
      <c r="AV98" t="b">
        <f t="shared" si="52"/>
        <v>1</v>
      </c>
      <c r="AW98" t="b">
        <f t="shared" si="53"/>
        <v>1</v>
      </c>
      <c r="AX98" t="b">
        <f t="shared" si="92"/>
        <v>1</v>
      </c>
    </row>
    <row r="99" spans="1:50" x14ac:dyDescent="0.35">
      <c r="A99">
        <v>47</v>
      </c>
      <c r="B99">
        <f t="shared" si="54"/>
        <v>8</v>
      </c>
      <c r="C99">
        <f t="shared" si="55"/>
        <v>39</v>
      </c>
      <c r="D99">
        <f t="shared" si="56"/>
        <v>9.3344289039365425E-4</v>
      </c>
      <c r="E99">
        <f t="shared" si="57"/>
        <v>7.7820206809464665E-5</v>
      </c>
      <c r="F99">
        <f t="shared" si="58"/>
        <v>0</v>
      </c>
      <c r="G99">
        <f t="shared" si="59"/>
        <v>0</v>
      </c>
      <c r="H99">
        <f t="shared" si="60"/>
        <v>0.02</v>
      </c>
      <c r="I99">
        <f t="shared" si="61"/>
        <v>1.1227398306934011</v>
      </c>
      <c r="J99">
        <f t="shared" si="62"/>
        <v>7.7241956651934361E-5</v>
      </c>
      <c r="K99">
        <f t="shared" si="63"/>
        <v>0</v>
      </c>
      <c r="L99">
        <f t="shared" si="64"/>
        <v>0</v>
      </c>
      <c r="M99">
        <f t="shared" si="65"/>
        <v>0.99249216666820439</v>
      </c>
      <c r="N99">
        <f t="shared" si="66"/>
        <v>0</v>
      </c>
      <c r="O99">
        <f t="shared" si="67"/>
        <v>0</v>
      </c>
      <c r="P99">
        <f t="shared" si="68"/>
        <v>5.6136991534670058</v>
      </c>
      <c r="Q99">
        <f t="shared" si="69"/>
        <v>280.68495767335025</v>
      </c>
      <c r="R99">
        <f t="shared" si="70"/>
        <v>0</v>
      </c>
      <c r="S99">
        <f t="shared" si="71"/>
        <v>0</v>
      </c>
      <c r="T99">
        <f t="shared" si="72"/>
        <v>5.571986048954602</v>
      </c>
      <c r="U99">
        <f t="shared" si="73"/>
        <v>15.448391330386873</v>
      </c>
      <c r="V99">
        <f t="shared" si="74"/>
        <v>2.1680655333454951E-2</v>
      </c>
      <c r="W99">
        <f t="shared" si="75"/>
        <v>-21.04205803467493</v>
      </c>
      <c r="X99">
        <f t="shared" si="76"/>
        <v>21.04205803467493</v>
      </c>
      <c r="Y99">
        <f t="shared" si="77"/>
        <v>0.99673694261856227</v>
      </c>
      <c r="Z99">
        <f t="shared" si="78"/>
        <v>0.85760259751588752</v>
      </c>
      <c r="AA99">
        <f t="shared" si="79"/>
        <v>-18.045723627617271</v>
      </c>
      <c r="AB99">
        <f t="shared" si="80"/>
        <v>0</v>
      </c>
      <c r="AC99">
        <f t="shared" si="81"/>
        <v>0</v>
      </c>
      <c r="AD99">
        <f t="shared" si="82"/>
        <v>4.7785497089057536</v>
      </c>
      <c r="AE99">
        <f t="shared" si="83"/>
        <v>13.248580532381698</v>
      </c>
      <c r="AF99">
        <f t="shared" si="84"/>
        <v>1.8593386329817645E-2</v>
      </c>
      <c r="AG99">
        <f t="shared" si="47"/>
        <v>302.90265625077768</v>
      </c>
      <c r="AH99">
        <f t="shared" si="48"/>
        <v>305.19400195129168</v>
      </c>
      <c r="AI99">
        <f t="shared" si="49"/>
        <v>302.90265625077768</v>
      </c>
      <c r="AK99" t="b">
        <f t="shared" si="85"/>
        <v>1</v>
      </c>
      <c r="AL99" t="b">
        <f t="shared" si="86"/>
        <v>1</v>
      </c>
      <c r="AM99">
        <f t="shared" si="87"/>
        <v>302.90265625077762</v>
      </c>
      <c r="AN99" t="b">
        <f t="shared" si="88"/>
        <v>1</v>
      </c>
      <c r="AO99">
        <f t="shared" si="89"/>
        <v>18.045723627617271</v>
      </c>
      <c r="AP99">
        <f>SUM(AO100:$AO$113)</f>
        <v>259.77010479512887</v>
      </c>
      <c r="AQ99" t="b">
        <f t="shared" si="50"/>
        <v>1</v>
      </c>
      <c r="AR99" t="b">
        <f t="shared" si="90"/>
        <v>1</v>
      </c>
      <c r="AS99" t="b">
        <f t="shared" si="91"/>
        <v>1</v>
      </c>
      <c r="AT99" t="b">
        <f t="shared" si="93"/>
        <v>1</v>
      </c>
      <c r="AU99">
        <f t="shared" si="51"/>
        <v>305.1940019512918</v>
      </c>
      <c r="AV99" t="b">
        <f t="shared" si="52"/>
        <v>1</v>
      </c>
      <c r="AW99" t="b">
        <f t="shared" si="53"/>
        <v>1</v>
      </c>
      <c r="AX99" t="b">
        <f t="shared" si="92"/>
        <v>1</v>
      </c>
    </row>
    <row r="100" spans="1:50" x14ac:dyDescent="0.35">
      <c r="A100">
        <v>48</v>
      </c>
      <c r="B100">
        <f t="shared" si="54"/>
        <v>8</v>
      </c>
      <c r="C100">
        <f t="shared" si="55"/>
        <v>39</v>
      </c>
      <c r="D100">
        <f t="shared" si="56"/>
        <v>9.3344289039365425E-4</v>
      </c>
      <c r="E100">
        <f t="shared" si="57"/>
        <v>7.7820206809464665E-5</v>
      </c>
      <c r="F100">
        <f t="shared" si="58"/>
        <v>0</v>
      </c>
      <c r="G100">
        <f t="shared" si="59"/>
        <v>0</v>
      </c>
      <c r="H100">
        <f t="shared" si="60"/>
        <v>0.02</v>
      </c>
      <c r="I100">
        <f t="shared" si="61"/>
        <v>1.1255088100000012</v>
      </c>
      <c r="J100">
        <f t="shared" si="62"/>
        <v>7.7235945666893332E-5</v>
      </c>
      <c r="K100">
        <f t="shared" si="63"/>
        <v>0</v>
      </c>
      <c r="L100">
        <f t="shared" si="64"/>
        <v>0</v>
      </c>
      <c r="M100">
        <f t="shared" si="65"/>
        <v>0.9924149307225375</v>
      </c>
      <c r="N100">
        <f t="shared" si="66"/>
        <v>0</v>
      </c>
      <c r="O100">
        <f t="shared" si="67"/>
        <v>0</v>
      </c>
      <c r="P100">
        <f t="shared" si="68"/>
        <v>5.6275440500000062</v>
      </c>
      <c r="Q100">
        <f t="shared" si="69"/>
        <v>281.37720250000029</v>
      </c>
      <c r="R100">
        <f t="shared" si="70"/>
        <v>0</v>
      </c>
      <c r="S100">
        <f t="shared" si="71"/>
        <v>0</v>
      </c>
      <c r="T100">
        <f t="shared" si="72"/>
        <v>5.5852933872052679</v>
      </c>
      <c r="U100">
        <f t="shared" si="73"/>
        <v>15.447189133378666</v>
      </c>
      <c r="V100">
        <f t="shared" si="74"/>
        <v>2.1732434324192466E-2</v>
      </c>
      <c r="W100">
        <f t="shared" si="75"/>
        <v>-21.054214954908126</v>
      </c>
      <c r="X100">
        <f t="shared" si="76"/>
        <v>21.054214954908126</v>
      </c>
      <c r="Y100">
        <f t="shared" si="77"/>
        <v>0.99673694261856227</v>
      </c>
      <c r="Z100">
        <f t="shared" si="78"/>
        <v>0.85480419102972316</v>
      </c>
      <c r="AA100">
        <f t="shared" si="79"/>
        <v>-17.99723118229614</v>
      </c>
      <c r="AB100">
        <f t="shared" si="80"/>
        <v>0</v>
      </c>
      <c r="AC100">
        <f t="shared" si="81"/>
        <v>0</v>
      </c>
      <c r="AD100">
        <f t="shared" si="82"/>
        <v>4.7743321955136615</v>
      </c>
      <c r="AE100">
        <f t="shared" si="83"/>
        <v>13.204322010840881</v>
      </c>
      <c r="AF100">
        <f t="shared" si="84"/>
        <v>1.8576975941597931E-2</v>
      </c>
      <c r="AG100">
        <f t="shared" si="47"/>
        <v>282.84006577177149</v>
      </c>
      <c r="AH100">
        <f t="shared" si="48"/>
        <v>285.00182435369749</v>
      </c>
      <c r="AI100">
        <f t="shared" si="49"/>
        <v>282.84006577177149</v>
      </c>
      <c r="AK100" t="b">
        <f t="shared" si="85"/>
        <v>1</v>
      </c>
      <c r="AL100" t="b">
        <f t="shared" si="86"/>
        <v>1</v>
      </c>
      <c r="AM100">
        <f t="shared" si="87"/>
        <v>282.84006577177149</v>
      </c>
      <c r="AN100" t="b">
        <f t="shared" si="88"/>
        <v>1</v>
      </c>
      <c r="AO100">
        <f t="shared" si="89"/>
        <v>17.99723118229614</v>
      </c>
      <c r="AP100">
        <f>SUM(AO101:$AO$113)</f>
        <v>241.77287361283274</v>
      </c>
      <c r="AQ100" t="b">
        <f t="shared" si="50"/>
        <v>1</v>
      </c>
      <c r="AR100" t="b">
        <f t="shared" si="90"/>
        <v>1</v>
      </c>
      <c r="AS100" t="b">
        <f t="shared" si="91"/>
        <v>1</v>
      </c>
      <c r="AT100" t="b">
        <f t="shared" si="93"/>
        <v>1</v>
      </c>
      <c r="AU100">
        <f t="shared" si="51"/>
        <v>285.00182435369743</v>
      </c>
      <c r="AV100" t="b">
        <f t="shared" si="52"/>
        <v>1</v>
      </c>
      <c r="AW100" t="b">
        <f t="shared" si="53"/>
        <v>1</v>
      </c>
      <c r="AX100" t="b">
        <f t="shared" si="92"/>
        <v>1</v>
      </c>
    </row>
    <row r="101" spans="1:50" x14ac:dyDescent="0.35">
      <c r="A101">
        <v>49</v>
      </c>
      <c r="B101">
        <f t="shared" si="54"/>
        <v>8</v>
      </c>
      <c r="C101">
        <f t="shared" si="55"/>
        <v>39</v>
      </c>
      <c r="D101">
        <f t="shared" si="56"/>
        <v>9.3344289039365425E-4</v>
      </c>
      <c r="E101">
        <f t="shared" si="57"/>
        <v>7.7820206809464665E-5</v>
      </c>
      <c r="F101">
        <f t="shared" si="58"/>
        <v>0</v>
      </c>
      <c r="G101">
        <f t="shared" si="59"/>
        <v>0</v>
      </c>
      <c r="H101">
        <f t="shared" si="60"/>
        <v>0.02</v>
      </c>
      <c r="I101">
        <f t="shared" si="61"/>
        <v>1.1282846183565658</v>
      </c>
      <c r="J101">
        <f t="shared" si="62"/>
        <v>7.7229935149628417E-5</v>
      </c>
      <c r="K101">
        <f t="shared" si="63"/>
        <v>0</v>
      </c>
      <c r="L101">
        <f t="shared" si="64"/>
        <v>0</v>
      </c>
      <c r="M101">
        <f t="shared" si="65"/>
        <v>0.99233770078738792</v>
      </c>
      <c r="N101">
        <f t="shared" si="66"/>
        <v>0</v>
      </c>
      <c r="O101">
        <f t="shared" si="67"/>
        <v>0</v>
      </c>
      <c r="P101">
        <f t="shared" si="68"/>
        <v>5.641423091782829</v>
      </c>
      <c r="Q101">
        <f t="shared" si="69"/>
        <v>282.07115458914143</v>
      </c>
      <c r="R101">
        <f t="shared" si="70"/>
        <v>0</v>
      </c>
      <c r="S101">
        <f t="shared" si="71"/>
        <v>0</v>
      </c>
      <c r="T101">
        <f t="shared" si="72"/>
        <v>5.5986325068081797</v>
      </c>
      <c r="U101">
        <f t="shared" si="73"/>
        <v>15.445987029925684</v>
      </c>
      <c r="V101">
        <f t="shared" si="74"/>
        <v>2.1784336976500205E-2</v>
      </c>
      <c r="W101">
        <f t="shared" si="75"/>
        <v>-21.06640387371036</v>
      </c>
      <c r="X101">
        <f t="shared" si="76"/>
        <v>21.066403873710364</v>
      </c>
      <c r="Y101">
        <f t="shared" si="77"/>
        <v>0.99673694261856227</v>
      </c>
      <c r="Z101">
        <f t="shared" si="78"/>
        <v>0.85201491590449974</v>
      </c>
      <c r="AA101">
        <f t="shared" si="79"/>
        <v>-17.948890324869559</v>
      </c>
      <c r="AB101">
        <f t="shared" si="80"/>
        <v>0</v>
      </c>
      <c r="AC101">
        <f t="shared" si="81"/>
        <v>0</v>
      </c>
      <c r="AD101">
        <f t="shared" si="82"/>
        <v>4.77011840446837</v>
      </c>
      <c r="AE101">
        <f t="shared" si="83"/>
        <v>13.160211340364125</v>
      </c>
      <c r="AF101">
        <f t="shared" si="84"/>
        <v>1.8560580037068106E-2</v>
      </c>
      <c r="AG101">
        <f t="shared" si="47"/>
        <v>262.6996066733779</v>
      </c>
      <c r="AH101">
        <f t="shared" si="48"/>
        <v>264.72803206502607</v>
      </c>
      <c r="AI101">
        <f t="shared" si="49"/>
        <v>262.6996066733779</v>
      </c>
      <c r="AK101" t="b">
        <f t="shared" si="85"/>
        <v>1</v>
      </c>
      <c r="AL101" t="b">
        <f t="shared" si="86"/>
        <v>1</v>
      </c>
      <c r="AM101">
        <f t="shared" si="87"/>
        <v>262.6996066733779</v>
      </c>
      <c r="AN101" t="b">
        <f t="shared" si="88"/>
        <v>1</v>
      </c>
      <c r="AO101">
        <f t="shared" si="89"/>
        <v>17.948890324869563</v>
      </c>
      <c r="AP101">
        <f>SUM(AO102:$AO$113)</f>
        <v>223.82398328796319</v>
      </c>
      <c r="AQ101" t="b">
        <f t="shared" si="50"/>
        <v>1</v>
      </c>
      <c r="AR101" t="b">
        <f t="shared" si="90"/>
        <v>1</v>
      </c>
      <c r="AS101" t="b">
        <f t="shared" si="91"/>
        <v>1</v>
      </c>
      <c r="AT101" t="b">
        <f t="shared" si="93"/>
        <v>1</v>
      </c>
      <c r="AU101">
        <f t="shared" si="51"/>
        <v>264.72803206502607</v>
      </c>
      <c r="AV101" t="b">
        <f t="shared" si="52"/>
        <v>1</v>
      </c>
      <c r="AW101" t="b">
        <f t="shared" si="53"/>
        <v>1</v>
      </c>
      <c r="AX101" t="b">
        <f t="shared" si="92"/>
        <v>1</v>
      </c>
    </row>
    <row r="102" spans="1:50" x14ac:dyDescent="0.35">
      <c r="A102">
        <v>50</v>
      </c>
      <c r="B102">
        <f t="shared" si="54"/>
        <v>9</v>
      </c>
      <c r="C102">
        <f t="shared" si="55"/>
        <v>40</v>
      </c>
      <c r="D102">
        <f t="shared" si="56"/>
        <v>1.0067595786364958E-3</v>
      </c>
      <c r="E102">
        <f t="shared" si="57"/>
        <v>8.3935369017851258E-5</v>
      </c>
      <c r="F102">
        <f t="shared" si="58"/>
        <v>0</v>
      </c>
      <c r="G102">
        <f t="shared" si="59"/>
        <v>0</v>
      </c>
      <c r="H102">
        <f t="shared" si="60"/>
        <v>0.02</v>
      </c>
      <c r="I102">
        <f t="shared" si="61"/>
        <v>1.1310672726053737</v>
      </c>
      <c r="J102">
        <f t="shared" si="62"/>
        <v>8.3292231105915466E-5</v>
      </c>
      <c r="K102">
        <f t="shared" si="63"/>
        <v>0</v>
      </c>
      <c r="L102">
        <f t="shared" si="64"/>
        <v>0</v>
      </c>
      <c r="M102">
        <f t="shared" si="65"/>
        <v>0.992254408556282</v>
      </c>
      <c r="N102">
        <f t="shared" si="66"/>
        <v>0</v>
      </c>
      <c r="O102">
        <f t="shared" si="67"/>
        <v>0</v>
      </c>
      <c r="P102">
        <f t="shared" si="68"/>
        <v>5.6553363630268683</v>
      </c>
      <c r="Q102">
        <f t="shared" si="69"/>
        <v>282.76681815134339</v>
      </c>
      <c r="R102">
        <f t="shared" si="70"/>
        <v>0</v>
      </c>
      <c r="S102">
        <f t="shared" si="71"/>
        <v>0</v>
      </c>
      <c r="T102">
        <f t="shared" si="72"/>
        <v>5.6120034836653909</v>
      </c>
      <c r="U102">
        <f t="shared" si="73"/>
        <v>16.658446221183095</v>
      </c>
      <c r="V102">
        <f t="shared" si="74"/>
        <v>2.3552279166546064E-2</v>
      </c>
      <c r="W102">
        <f t="shared" si="75"/>
        <v>-22.294001984015029</v>
      </c>
      <c r="X102">
        <f t="shared" si="76"/>
        <v>22.294001984015029</v>
      </c>
      <c r="Y102">
        <f t="shared" si="77"/>
        <v>0.99673694261856227</v>
      </c>
      <c r="Z102">
        <f t="shared" si="78"/>
        <v>0.8492347423440626</v>
      </c>
      <c r="AA102">
        <f t="shared" si="79"/>
        <v>-18.932841030713025</v>
      </c>
      <c r="AB102">
        <f t="shared" si="80"/>
        <v>0</v>
      </c>
      <c r="AC102">
        <f t="shared" si="81"/>
        <v>0</v>
      </c>
      <c r="AD102">
        <f t="shared" si="82"/>
        <v>4.7659083324845604</v>
      </c>
      <c r="AE102">
        <f t="shared" si="83"/>
        <v>14.146931284498848</v>
      </c>
      <c r="AF102">
        <f t="shared" si="84"/>
        <v>2.0001413729617182E-2</v>
      </c>
      <c r="AG102">
        <f t="shared" si="47"/>
        <v>241.26561484249748</v>
      </c>
      <c r="AH102">
        <f t="shared" si="48"/>
        <v>243.14894724784946</v>
      </c>
      <c r="AI102">
        <f t="shared" si="49"/>
        <v>241.26561484249748</v>
      </c>
      <c r="AK102" t="b">
        <f t="shared" si="85"/>
        <v>1</v>
      </c>
      <c r="AL102" t="b">
        <f t="shared" si="86"/>
        <v>1</v>
      </c>
      <c r="AM102">
        <f t="shared" si="87"/>
        <v>241.26561484249751</v>
      </c>
      <c r="AN102" t="b">
        <f t="shared" si="88"/>
        <v>1</v>
      </c>
      <c r="AO102">
        <f t="shared" si="89"/>
        <v>18.932841030713025</v>
      </c>
      <c r="AP102">
        <f>SUM(AO103:$AO$113)</f>
        <v>204.89114225725018</v>
      </c>
      <c r="AQ102" t="b">
        <f t="shared" si="50"/>
        <v>1</v>
      </c>
      <c r="AR102" t="b">
        <f t="shared" si="90"/>
        <v>1</v>
      </c>
      <c r="AS102" t="b">
        <f t="shared" si="91"/>
        <v>1</v>
      </c>
      <c r="AT102" t="b">
        <f t="shared" si="93"/>
        <v>1</v>
      </c>
      <c r="AU102">
        <f t="shared" si="51"/>
        <v>243.14894724784946</v>
      </c>
      <c r="AV102" t="b">
        <f t="shared" si="52"/>
        <v>1</v>
      </c>
      <c r="AW102" t="b">
        <f t="shared" si="53"/>
        <v>1</v>
      </c>
      <c r="AX102" t="b">
        <f t="shared" si="92"/>
        <v>1</v>
      </c>
    </row>
    <row r="103" spans="1:50" x14ac:dyDescent="0.35">
      <c r="A103">
        <v>51</v>
      </c>
      <c r="B103">
        <f t="shared" si="54"/>
        <v>9</v>
      </c>
      <c r="C103">
        <f t="shared" si="55"/>
        <v>40</v>
      </c>
      <c r="D103">
        <f t="shared" si="56"/>
        <v>1.0067595786364958E-3</v>
      </c>
      <c r="E103">
        <f t="shared" si="57"/>
        <v>8.3935369017851258E-5</v>
      </c>
      <c r="F103">
        <f t="shared" si="58"/>
        <v>0</v>
      </c>
      <c r="G103">
        <f t="shared" si="59"/>
        <v>0</v>
      </c>
      <c r="H103">
        <f t="shared" si="60"/>
        <v>0.02</v>
      </c>
      <c r="I103">
        <f t="shared" si="61"/>
        <v>1.1338567896302423</v>
      </c>
      <c r="J103">
        <f t="shared" si="62"/>
        <v>8.328523994176127E-5</v>
      </c>
      <c r="K103">
        <f t="shared" si="63"/>
        <v>0</v>
      </c>
      <c r="L103">
        <f t="shared" si="64"/>
        <v>0</v>
      </c>
      <c r="M103">
        <f t="shared" si="65"/>
        <v>0.99217112331634028</v>
      </c>
      <c r="N103">
        <f t="shared" si="66"/>
        <v>0</v>
      </c>
      <c r="O103">
        <f t="shared" si="67"/>
        <v>0</v>
      </c>
      <c r="P103">
        <f t="shared" si="68"/>
        <v>5.669283948151211</v>
      </c>
      <c r="Q103">
        <f t="shared" si="69"/>
        <v>283.46419740756056</v>
      </c>
      <c r="R103">
        <f t="shared" si="70"/>
        <v>0</v>
      </c>
      <c r="S103">
        <f t="shared" si="71"/>
        <v>0</v>
      </c>
      <c r="T103">
        <f t="shared" si="72"/>
        <v>5.625371990910403</v>
      </c>
      <c r="U103">
        <f t="shared" si="73"/>
        <v>16.657047988352254</v>
      </c>
      <c r="V103">
        <f t="shared" si="74"/>
        <v>2.3608383695987466E-2</v>
      </c>
      <c r="W103">
        <f t="shared" si="75"/>
        <v>-22.306028362958642</v>
      </c>
      <c r="X103">
        <f t="shared" si="76"/>
        <v>22.306028362958642</v>
      </c>
      <c r="Y103">
        <f t="shared" si="77"/>
        <v>0.99673694261856227</v>
      </c>
      <c r="Z103">
        <f t="shared" si="78"/>
        <v>0.84646364064948343</v>
      </c>
      <c r="AA103">
        <f t="shared" si="79"/>
        <v>-18.881241976540608</v>
      </c>
      <c r="AB103">
        <f t="shared" si="80"/>
        <v>0</v>
      </c>
      <c r="AC103">
        <f t="shared" si="81"/>
        <v>0</v>
      </c>
      <c r="AD103">
        <f t="shared" si="82"/>
        <v>4.7616728554336527</v>
      </c>
      <c r="AE103">
        <f t="shared" si="83"/>
        <v>14.099585482693803</v>
      </c>
      <c r="AF103">
        <f t="shared" si="84"/>
        <v>1.9983638413155459E-2</v>
      </c>
      <c r="AG103">
        <f t="shared" si="47"/>
        <v>219.74942732092541</v>
      </c>
      <c r="AH103">
        <f t="shared" si="48"/>
        <v>221.48339349608474</v>
      </c>
      <c r="AI103">
        <f t="shared" si="49"/>
        <v>219.74942732092541</v>
      </c>
      <c r="AK103" t="b">
        <f t="shared" si="85"/>
        <v>1</v>
      </c>
      <c r="AL103" t="b">
        <f t="shared" si="86"/>
        <v>1</v>
      </c>
      <c r="AM103">
        <f t="shared" si="87"/>
        <v>219.74942732092541</v>
      </c>
      <c r="AN103" t="b">
        <f t="shared" si="88"/>
        <v>1</v>
      </c>
      <c r="AO103">
        <f t="shared" si="89"/>
        <v>18.881241976540608</v>
      </c>
      <c r="AP103">
        <f>SUM(AO104:$AO$113)</f>
        <v>186.00990028070956</v>
      </c>
      <c r="AQ103" t="b">
        <f t="shared" si="50"/>
        <v>1</v>
      </c>
      <c r="AR103" t="b">
        <f t="shared" si="90"/>
        <v>1</v>
      </c>
      <c r="AS103" t="b">
        <f t="shared" si="91"/>
        <v>1</v>
      </c>
      <c r="AT103" t="b">
        <f t="shared" si="93"/>
        <v>1</v>
      </c>
      <c r="AU103">
        <f t="shared" si="51"/>
        <v>221.48339349608469</v>
      </c>
      <c r="AV103" t="b">
        <f t="shared" si="52"/>
        <v>1</v>
      </c>
      <c r="AW103" t="b">
        <f t="shared" si="53"/>
        <v>1</v>
      </c>
      <c r="AX103" t="b">
        <f t="shared" si="92"/>
        <v>1</v>
      </c>
    </row>
    <row r="104" spans="1:50" x14ac:dyDescent="0.35">
      <c r="A104">
        <v>52</v>
      </c>
      <c r="B104">
        <f t="shared" si="54"/>
        <v>9</v>
      </c>
      <c r="C104">
        <f t="shared" si="55"/>
        <v>40</v>
      </c>
      <c r="D104">
        <f t="shared" si="56"/>
        <v>1.0067595786364958E-3</v>
      </c>
      <c r="E104">
        <f t="shared" si="57"/>
        <v>8.3935369017851258E-5</v>
      </c>
      <c r="F104">
        <f t="shared" si="58"/>
        <v>0</v>
      </c>
      <c r="G104">
        <f t="shared" si="59"/>
        <v>0</v>
      </c>
      <c r="H104">
        <f t="shared" si="60"/>
        <v>0.02</v>
      </c>
      <c r="I104">
        <f t="shared" si="61"/>
        <v>1.1366531863566287</v>
      </c>
      <c r="J104">
        <f t="shared" si="62"/>
        <v>8.3278249364413028E-5</v>
      </c>
      <c r="K104">
        <f t="shared" si="63"/>
        <v>0</v>
      </c>
      <c r="L104">
        <f t="shared" si="64"/>
        <v>0</v>
      </c>
      <c r="M104">
        <f t="shared" si="65"/>
        <v>0.99208784506697589</v>
      </c>
      <c r="N104">
        <f t="shared" si="66"/>
        <v>0</v>
      </c>
      <c r="O104">
        <f t="shared" si="67"/>
        <v>0</v>
      </c>
      <c r="P104">
        <f t="shared" si="68"/>
        <v>5.6832659317831435</v>
      </c>
      <c r="Q104">
        <f t="shared" si="69"/>
        <v>284.1632965891572</v>
      </c>
      <c r="R104">
        <f t="shared" si="70"/>
        <v>0</v>
      </c>
      <c r="S104">
        <f t="shared" si="71"/>
        <v>0</v>
      </c>
      <c r="T104">
        <f t="shared" si="72"/>
        <v>5.6387723436427688</v>
      </c>
      <c r="U104">
        <f t="shared" si="73"/>
        <v>16.655649872882606</v>
      </c>
      <c r="V104">
        <f t="shared" si="74"/>
        <v>2.3664621873565491E-2</v>
      </c>
      <c r="W104">
        <f t="shared" si="75"/>
        <v>-22.318086838398941</v>
      </c>
      <c r="X104">
        <f t="shared" si="76"/>
        <v>22.318086838398941</v>
      </c>
      <c r="Y104">
        <f t="shared" si="77"/>
        <v>0.99673694261856227</v>
      </c>
      <c r="Z104">
        <f t="shared" si="78"/>
        <v>0.8437015812187435</v>
      </c>
      <c r="AA104">
        <f t="shared" si="79"/>
        <v>-18.829805155334416</v>
      </c>
      <c r="AB104">
        <f t="shared" si="80"/>
        <v>0</v>
      </c>
      <c r="AC104">
        <f t="shared" si="81"/>
        <v>0</v>
      </c>
      <c r="AD104">
        <f t="shared" si="82"/>
        <v>4.7574411424639242</v>
      </c>
      <c r="AE104">
        <f t="shared" si="83"/>
        <v>14.052398133976819</v>
      </c>
      <c r="AF104">
        <f t="shared" si="84"/>
        <v>1.9965878893670869E-2</v>
      </c>
      <c r="AG104">
        <f t="shared" si="47"/>
        <v>198.15074292486239</v>
      </c>
      <c r="AH104">
        <f t="shared" si="48"/>
        <v>199.73104590499767</v>
      </c>
      <c r="AI104">
        <f t="shared" si="49"/>
        <v>198.15074292486239</v>
      </c>
      <c r="AK104" t="b">
        <f t="shared" si="85"/>
        <v>1</v>
      </c>
      <c r="AL104" t="b">
        <f t="shared" si="86"/>
        <v>1</v>
      </c>
      <c r="AM104">
        <f t="shared" si="87"/>
        <v>198.15074292486241</v>
      </c>
      <c r="AN104" t="b">
        <f t="shared" si="88"/>
        <v>1</v>
      </c>
      <c r="AO104">
        <f t="shared" si="89"/>
        <v>18.829805155334416</v>
      </c>
      <c r="AP104">
        <f>SUM(AO105:$AO$113)</f>
        <v>167.18009512537515</v>
      </c>
      <c r="AQ104" t="b">
        <f t="shared" si="50"/>
        <v>1</v>
      </c>
      <c r="AR104" t="b">
        <f t="shared" si="90"/>
        <v>1</v>
      </c>
      <c r="AS104" t="b">
        <f t="shared" si="91"/>
        <v>1</v>
      </c>
      <c r="AT104" t="b">
        <f t="shared" si="93"/>
        <v>1</v>
      </c>
      <c r="AU104">
        <f t="shared" si="51"/>
        <v>199.73104590499767</v>
      </c>
      <c r="AV104" t="b">
        <f t="shared" si="52"/>
        <v>1</v>
      </c>
      <c r="AW104" t="b">
        <f t="shared" si="53"/>
        <v>1</v>
      </c>
      <c r="AX104" t="b">
        <f t="shared" si="92"/>
        <v>1</v>
      </c>
    </row>
    <row r="105" spans="1:50" x14ac:dyDescent="0.35">
      <c r="A105">
        <v>53</v>
      </c>
      <c r="B105">
        <f t="shared" si="54"/>
        <v>9</v>
      </c>
      <c r="C105">
        <f t="shared" si="55"/>
        <v>40</v>
      </c>
      <c r="D105">
        <f t="shared" si="56"/>
        <v>1.0067595786364958E-3</v>
      </c>
      <c r="E105">
        <f t="shared" si="57"/>
        <v>8.3935369017851258E-5</v>
      </c>
      <c r="F105">
        <f t="shared" si="58"/>
        <v>0</v>
      </c>
      <c r="G105">
        <f t="shared" si="59"/>
        <v>0</v>
      </c>
      <c r="H105">
        <f t="shared" si="60"/>
        <v>0.02</v>
      </c>
      <c r="I105">
        <f t="shared" si="61"/>
        <v>1.1394564797517326</v>
      </c>
      <c r="J105">
        <f t="shared" si="62"/>
        <v>8.3271259373821462E-5</v>
      </c>
      <c r="K105">
        <f t="shared" si="63"/>
        <v>0</v>
      </c>
      <c r="L105">
        <f t="shared" si="64"/>
        <v>0</v>
      </c>
      <c r="M105">
        <f t="shared" si="65"/>
        <v>0.9920045738076021</v>
      </c>
      <c r="N105">
        <f t="shared" si="66"/>
        <v>0</v>
      </c>
      <c r="O105">
        <f t="shared" si="67"/>
        <v>0</v>
      </c>
      <c r="P105">
        <f t="shared" si="68"/>
        <v>5.6972823987586629</v>
      </c>
      <c r="Q105">
        <f t="shared" si="69"/>
        <v>284.86411993793314</v>
      </c>
      <c r="R105">
        <f t="shared" si="70"/>
        <v>0</v>
      </c>
      <c r="S105">
        <f t="shared" si="71"/>
        <v>0</v>
      </c>
      <c r="T105">
        <f t="shared" si="72"/>
        <v>5.6522046177224929</v>
      </c>
      <c r="U105">
        <f t="shared" si="73"/>
        <v>16.654251874764292</v>
      </c>
      <c r="V105">
        <f t="shared" si="74"/>
        <v>2.3720994017647015E-2</v>
      </c>
      <c r="W105">
        <f t="shared" si="75"/>
        <v>-22.330177486504432</v>
      </c>
      <c r="X105">
        <f t="shared" si="76"/>
        <v>22.330177486504432</v>
      </c>
      <c r="Y105">
        <f t="shared" si="77"/>
        <v>0.99673694261856227</v>
      </c>
      <c r="Z105">
        <f t="shared" si="78"/>
        <v>0.84094853454641694</v>
      </c>
      <c r="AA105">
        <f t="shared" si="79"/>
        <v>-18.778530033437296</v>
      </c>
      <c r="AB105">
        <f t="shared" si="80"/>
        <v>0</v>
      </c>
      <c r="AC105">
        <f t="shared" si="81"/>
        <v>0</v>
      </c>
      <c r="AD105">
        <f t="shared" si="82"/>
        <v>4.7532131902302215</v>
      </c>
      <c r="AE105">
        <f t="shared" si="83"/>
        <v>14.005368708049948</v>
      </c>
      <c r="AF105">
        <f t="shared" si="84"/>
        <v>1.9948135157124579E-2</v>
      </c>
      <c r="AG105">
        <f t="shared" si="47"/>
        <v>176.46925940834336</v>
      </c>
      <c r="AH105">
        <f t="shared" si="48"/>
        <v>177.89157839363887</v>
      </c>
      <c r="AI105">
        <f t="shared" si="49"/>
        <v>176.46925940834336</v>
      </c>
      <c r="AK105" t="b">
        <f t="shared" si="85"/>
        <v>1</v>
      </c>
      <c r="AL105" t="b">
        <f t="shared" si="86"/>
        <v>1</v>
      </c>
      <c r="AM105">
        <f t="shared" si="87"/>
        <v>176.46925940834333</v>
      </c>
      <c r="AN105" t="b">
        <f t="shared" si="88"/>
        <v>1</v>
      </c>
      <c r="AO105">
        <f t="shared" si="89"/>
        <v>18.778530033437296</v>
      </c>
      <c r="AP105">
        <f>SUM(AO106:$AO$113)</f>
        <v>148.40156509193787</v>
      </c>
      <c r="AQ105" t="b">
        <f t="shared" si="50"/>
        <v>1</v>
      </c>
      <c r="AR105" t="b">
        <f t="shared" si="90"/>
        <v>1</v>
      </c>
      <c r="AS105" t="b">
        <f t="shared" si="91"/>
        <v>1</v>
      </c>
      <c r="AT105" t="b">
        <f t="shared" si="93"/>
        <v>1</v>
      </c>
      <c r="AU105">
        <f t="shared" si="51"/>
        <v>177.89157839363887</v>
      </c>
      <c r="AV105" t="b">
        <f t="shared" si="52"/>
        <v>1</v>
      </c>
      <c r="AW105" t="b">
        <f t="shared" si="53"/>
        <v>1</v>
      </c>
      <c r="AX105" t="b">
        <f t="shared" si="92"/>
        <v>1</v>
      </c>
    </row>
    <row r="106" spans="1:50" x14ac:dyDescent="0.35">
      <c r="A106">
        <v>54</v>
      </c>
      <c r="B106">
        <f t="shared" si="54"/>
        <v>9</v>
      </c>
      <c r="C106">
        <f t="shared" si="55"/>
        <v>40</v>
      </c>
      <c r="D106">
        <f t="shared" si="56"/>
        <v>1.0067595786364958E-3</v>
      </c>
      <c r="E106">
        <f t="shared" si="57"/>
        <v>8.3935369017851258E-5</v>
      </c>
      <c r="F106">
        <f t="shared" si="58"/>
        <v>0</v>
      </c>
      <c r="G106">
        <f t="shared" si="59"/>
        <v>0</v>
      </c>
      <c r="H106">
        <f t="shared" si="60"/>
        <v>0.02</v>
      </c>
      <c r="I106">
        <f t="shared" si="61"/>
        <v>1.1422666868245999</v>
      </c>
      <c r="J106">
        <f t="shared" si="62"/>
        <v>8.326426996993735E-5</v>
      </c>
      <c r="K106">
        <f t="shared" si="63"/>
        <v>0</v>
      </c>
      <c r="L106">
        <f t="shared" si="64"/>
        <v>0</v>
      </c>
      <c r="M106">
        <f t="shared" si="65"/>
        <v>0.99192130953763213</v>
      </c>
      <c r="N106">
        <f t="shared" si="66"/>
        <v>0</v>
      </c>
      <c r="O106">
        <f t="shared" si="67"/>
        <v>0</v>
      </c>
      <c r="P106">
        <f t="shared" si="68"/>
        <v>5.7113334341229995</v>
      </c>
      <c r="Q106">
        <f t="shared" si="69"/>
        <v>285.56667170614998</v>
      </c>
      <c r="R106">
        <f t="shared" si="70"/>
        <v>0</v>
      </c>
      <c r="S106">
        <f t="shared" si="71"/>
        <v>0</v>
      </c>
      <c r="T106">
        <f t="shared" si="72"/>
        <v>5.6656688891902949</v>
      </c>
      <c r="U106">
        <f t="shared" si="73"/>
        <v>16.65285399398747</v>
      </c>
      <c r="V106">
        <f t="shared" si="74"/>
        <v>2.3777500447357342E-2</v>
      </c>
      <c r="W106">
        <f t="shared" si="75"/>
        <v>-22.342300383625123</v>
      </c>
      <c r="X106">
        <f t="shared" si="76"/>
        <v>22.342300383625123</v>
      </c>
      <c r="Y106">
        <f t="shared" si="77"/>
        <v>0.99673694261856227</v>
      </c>
      <c r="Z106">
        <f t="shared" si="78"/>
        <v>0.83820447122335606</v>
      </c>
      <c r="AA106">
        <f t="shared" si="79"/>
        <v>-18.727416078969881</v>
      </c>
      <c r="AB106">
        <f t="shared" si="80"/>
        <v>0</v>
      </c>
      <c r="AC106">
        <f t="shared" si="81"/>
        <v>0</v>
      </c>
      <c r="AD106">
        <f t="shared" si="82"/>
        <v>4.7489889953903699</v>
      </c>
      <c r="AE106">
        <f t="shared" si="83"/>
        <v>13.958496676390022</v>
      </c>
      <c r="AF106">
        <f t="shared" si="84"/>
        <v>1.9930407189490275E-2</v>
      </c>
      <c r="AG106">
        <f t="shared" si="47"/>
        <v>154.70467345957852</v>
      </c>
      <c r="AH106">
        <f t="shared" si="48"/>
        <v>155.96466370068364</v>
      </c>
      <c r="AI106">
        <f t="shared" si="49"/>
        <v>154.70467345957852</v>
      </c>
      <c r="AK106" t="b">
        <f t="shared" si="85"/>
        <v>1</v>
      </c>
      <c r="AL106" t="b">
        <f t="shared" si="86"/>
        <v>1</v>
      </c>
      <c r="AM106">
        <f t="shared" si="87"/>
        <v>154.70467345957852</v>
      </c>
      <c r="AN106" t="b">
        <f t="shared" si="88"/>
        <v>1</v>
      </c>
      <c r="AO106">
        <f t="shared" si="89"/>
        <v>18.727416078969881</v>
      </c>
      <c r="AP106">
        <f>SUM(AO107:$AO$113)</f>
        <v>129.67414901296797</v>
      </c>
      <c r="AQ106" t="b">
        <f t="shared" si="50"/>
        <v>1</v>
      </c>
      <c r="AR106" t="b">
        <f t="shared" si="90"/>
        <v>1</v>
      </c>
      <c r="AS106" t="b">
        <f t="shared" si="91"/>
        <v>1</v>
      </c>
      <c r="AT106" t="b">
        <f t="shared" si="93"/>
        <v>1</v>
      </c>
      <c r="AU106">
        <f t="shared" si="51"/>
        <v>155.96466370068364</v>
      </c>
      <c r="AV106" t="b">
        <f t="shared" si="52"/>
        <v>1</v>
      </c>
      <c r="AW106" t="b">
        <f t="shared" si="53"/>
        <v>1</v>
      </c>
      <c r="AX106" t="b">
        <f t="shared" si="92"/>
        <v>1</v>
      </c>
    </row>
    <row r="107" spans="1:50" x14ac:dyDescent="0.35">
      <c r="A107">
        <v>55</v>
      </c>
      <c r="B107">
        <f t="shared" si="54"/>
        <v>9</v>
      </c>
      <c r="C107">
        <f t="shared" si="55"/>
        <v>40</v>
      </c>
      <c r="D107">
        <f t="shared" si="56"/>
        <v>1.0067595786364958E-3</v>
      </c>
      <c r="E107">
        <f t="shared" si="57"/>
        <v>8.3935369017851258E-5</v>
      </c>
      <c r="F107">
        <f t="shared" si="58"/>
        <v>0</v>
      </c>
      <c r="G107">
        <f t="shared" si="59"/>
        <v>0</v>
      </c>
      <c r="H107">
        <f t="shared" si="60"/>
        <v>0.02</v>
      </c>
      <c r="I107">
        <f t="shared" si="61"/>
        <v>1.1450838246262249</v>
      </c>
      <c r="J107">
        <f t="shared" si="62"/>
        <v>8.3257281152711415E-5</v>
      </c>
      <c r="K107">
        <f t="shared" si="63"/>
        <v>0</v>
      </c>
      <c r="L107">
        <f t="shared" si="64"/>
        <v>0</v>
      </c>
      <c r="M107">
        <f t="shared" si="65"/>
        <v>0.99183805225647947</v>
      </c>
      <c r="N107">
        <f t="shared" si="66"/>
        <v>0</v>
      </c>
      <c r="O107">
        <f t="shared" si="67"/>
        <v>0</v>
      </c>
      <c r="P107">
        <f t="shared" si="68"/>
        <v>5.7254191231311244</v>
      </c>
      <c r="Q107">
        <f t="shared" si="69"/>
        <v>286.27095615655622</v>
      </c>
      <c r="R107">
        <f t="shared" si="70"/>
        <v>0</v>
      </c>
      <c r="S107">
        <f t="shared" si="71"/>
        <v>0</v>
      </c>
      <c r="T107">
        <f t="shared" si="72"/>
        <v>5.6791652342680266</v>
      </c>
      <c r="U107">
        <f t="shared" si="73"/>
        <v>16.651456230542284</v>
      </c>
      <c r="V107">
        <f t="shared" si="74"/>
        <v>2.3834141482581925E-2</v>
      </c>
      <c r="W107">
        <f t="shared" si="75"/>
        <v>-22.354455606292891</v>
      </c>
      <c r="X107">
        <f t="shared" si="76"/>
        <v>22.354455606292891</v>
      </c>
      <c r="Y107">
        <f t="shared" si="77"/>
        <v>0.99673694261856227</v>
      </c>
      <c r="Z107">
        <f t="shared" si="78"/>
        <v>0.83546936193637666</v>
      </c>
      <c r="AA107">
        <f t="shared" si="79"/>
        <v>-18.676462761824581</v>
      </c>
      <c r="AB107">
        <f t="shared" si="80"/>
        <v>0</v>
      </c>
      <c r="AC107">
        <f t="shared" si="81"/>
        <v>0</v>
      </c>
      <c r="AD107">
        <f t="shared" si="82"/>
        <v>4.7447685546051614</v>
      </c>
      <c r="AE107">
        <f t="shared" si="83"/>
        <v>13.911781512242666</v>
      </c>
      <c r="AF107">
        <f t="shared" si="84"/>
        <v>1.9912694976754047E-2</v>
      </c>
      <c r="AG107">
        <f t="shared" si="47"/>
        <v>132.85668069728234</v>
      </c>
      <c r="AH107">
        <f t="shared" si="48"/>
        <v>133.94997338025797</v>
      </c>
      <c r="AI107">
        <f t="shared" si="49"/>
        <v>132.85668069728234</v>
      </c>
      <c r="AK107" t="b">
        <f t="shared" si="85"/>
        <v>1</v>
      </c>
      <c r="AL107" t="b">
        <f t="shared" si="86"/>
        <v>1</v>
      </c>
      <c r="AM107">
        <f t="shared" si="87"/>
        <v>132.85668069728231</v>
      </c>
      <c r="AN107" t="b">
        <f t="shared" si="88"/>
        <v>1</v>
      </c>
      <c r="AO107">
        <f t="shared" si="89"/>
        <v>18.676462761824581</v>
      </c>
      <c r="AP107">
        <f>SUM(AO108:$AO$113)</f>
        <v>110.99768625114339</v>
      </c>
      <c r="AQ107" t="b">
        <f t="shared" si="50"/>
        <v>1</v>
      </c>
      <c r="AR107" t="b">
        <f t="shared" si="90"/>
        <v>1</v>
      </c>
      <c r="AS107" t="b">
        <f t="shared" si="91"/>
        <v>1</v>
      </c>
      <c r="AT107" t="b">
        <f t="shared" si="93"/>
        <v>1</v>
      </c>
      <c r="AU107">
        <f t="shared" si="51"/>
        <v>133.949973380258</v>
      </c>
      <c r="AV107" t="b">
        <f t="shared" si="52"/>
        <v>1</v>
      </c>
      <c r="AW107" t="b">
        <f t="shared" si="53"/>
        <v>1</v>
      </c>
      <c r="AX107" t="b">
        <f t="shared" si="92"/>
        <v>1</v>
      </c>
    </row>
    <row r="108" spans="1:50" x14ac:dyDescent="0.35">
      <c r="A108">
        <v>56</v>
      </c>
      <c r="B108">
        <f t="shared" si="54"/>
        <v>9</v>
      </c>
      <c r="C108">
        <f t="shared" si="55"/>
        <v>40</v>
      </c>
      <c r="D108">
        <f t="shared" si="56"/>
        <v>1.0067595786364958E-3</v>
      </c>
      <c r="E108">
        <f t="shared" si="57"/>
        <v>8.3935369017851258E-5</v>
      </c>
      <c r="F108">
        <f t="shared" si="58"/>
        <v>0</v>
      </c>
      <c r="G108">
        <f t="shared" si="59"/>
        <v>0</v>
      </c>
      <c r="H108">
        <f t="shared" si="60"/>
        <v>0.02</v>
      </c>
      <c r="I108">
        <f t="shared" si="61"/>
        <v>1.1479079102496541</v>
      </c>
      <c r="J108">
        <f t="shared" si="62"/>
        <v>8.3250292922094449E-5</v>
      </c>
      <c r="K108">
        <f t="shared" si="63"/>
        <v>0</v>
      </c>
      <c r="L108">
        <f t="shared" si="64"/>
        <v>0</v>
      </c>
      <c r="M108">
        <f t="shared" si="65"/>
        <v>0.99175480196355736</v>
      </c>
      <c r="N108">
        <f t="shared" si="66"/>
        <v>0</v>
      </c>
      <c r="O108">
        <f t="shared" si="67"/>
        <v>0</v>
      </c>
      <c r="P108">
        <f t="shared" si="68"/>
        <v>5.7395395512482708</v>
      </c>
      <c r="Q108">
        <f t="shared" si="69"/>
        <v>286.97697756241354</v>
      </c>
      <c r="R108">
        <f t="shared" si="70"/>
        <v>0</v>
      </c>
      <c r="S108">
        <f t="shared" si="71"/>
        <v>0</v>
      </c>
      <c r="T108">
        <f t="shared" si="72"/>
        <v>5.6926937293591129</v>
      </c>
      <c r="U108">
        <f t="shared" si="73"/>
        <v>16.65005858441889</v>
      </c>
      <c r="V108">
        <f t="shared" si="74"/>
        <v>2.3890917443968252E-2</v>
      </c>
      <c r="W108">
        <f t="shared" si="75"/>
        <v>-22.366643231221971</v>
      </c>
      <c r="X108">
        <f t="shared" si="76"/>
        <v>22.366643231221971</v>
      </c>
      <c r="Y108">
        <f t="shared" si="77"/>
        <v>0.99673694261856227</v>
      </c>
      <c r="Z108">
        <f t="shared" si="78"/>
        <v>0.83274317746794502</v>
      </c>
      <c r="AA108">
        <f t="shared" si="79"/>
        <v>-18.625669553659691</v>
      </c>
      <c r="AB108">
        <f t="shared" si="80"/>
        <v>0</v>
      </c>
      <c r="AC108">
        <f t="shared" si="81"/>
        <v>0</v>
      </c>
      <c r="AD108">
        <f t="shared" si="82"/>
        <v>4.7405518645383538</v>
      </c>
      <c r="AE108">
        <f t="shared" si="83"/>
        <v>13.86522269061642</v>
      </c>
      <c r="AF108">
        <f t="shared" si="84"/>
        <v>1.9894998504914479E-2</v>
      </c>
      <c r="AG108">
        <f t="shared" si="47"/>
        <v>110.92497566698997</v>
      </c>
      <c r="AH108">
        <f t="shared" si="48"/>
        <v>111.84717779774962</v>
      </c>
      <c r="AI108">
        <f t="shared" si="49"/>
        <v>110.92497566698997</v>
      </c>
      <c r="AK108" t="b">
        <f t="shared" si="85"/>
        <v>1</v>
      </c>
      <c r="AL108" t="b">
        <f t="shared" si="86"/>
        <v>1</v>
      </c>
      <c r="AM108">
        <f t="shared" si="87"/>
        <v>110.92497566698998</v>
      </c>
      <c r="AN108" t="b">
        <f t="shared" si="88"/>
        <v>1</v>
      </c>
      <c r="AO108">
        <f t="shared" si="89"/>
        <v>18.625669553659691</v>
      </c>
      <c r="AP108">
        <f>SUM(AO109:$AO$113)</f>
        <v>92.372016697483701</v>
      </c>
      <c r="AQ108" t="b">
        <f t="shared" si="50"/>
        <v>1</v>
      </c>
      <c r="AR108" t="b">
        <f t="shared" si="90"/>
        <v>1</v>
      </c>
      <c r="AS108" t="b">
        <f t="shared" si="91"/>
        <v>1</v>
      </c>
      <c r="AT108" t="b">
        <f t="shared" si="93"/>
        <v>1</v>
      </c>
      <c r="AU108">
        <f t="shared" si="51"/>
        <v>111.84717779774964</v>
      </c>
      <c r="AV108" t="b">
        <f t="shared" si="52"/>
        <v>1</v>
      </c>
      <c r="AW108" t="b">
        <f t="shared" si="53"/>
        <v>1</v>
      </c>
      <c r="AX108" t="b">
        <f t="shared" si="92"/>
        <v>1</v>
      </c>
    </row>
    <row r="109" spans="1:50" x14ac:dyDescent="0.35">
      <c r="A109">
        <v>57</v>
      </c>
      <c r="B109">
        <f t="shared" si="54"/>
        <v>9</v>
      </c>
      <c r="C109">
        <f t="shared" si="55"/>
        <v>40</v>
      </c>
      <c r="D109">
        <f t="shared" si="56"/>
        <v>1.0067595786364958E-3</v>
      </c>
      <c r="E109">
        <f t="shared" si="57"/>
        <v>8.3935369017851258E-5</v>
      </c>
      <c r="F109">
        <f t="shared" si="58"/>
        <v>0</v>
      </c>
      <c r="G109">
        <f t="shared" si="59"/>
        <v>0</v>
      </c>
      <c r="H109">
        <f t="shared" si="60"/>
        <v>0.02</v>
      </c>
      <c r="I109">
        <f t="shared" si="61"/>
        <v>1.1507389608300911</v>
      </c>
      <c r="J109">
        <f t="shared" si="62"/>
        <v>8.3243305278037186E-5</v>
      </c>
      <c r="K109">
        <f t="shared" si="63"/>
        <v>0</v>
      </c>
      <c r="L109">
        <f t="shared" si="64"/>
        <v>0</v>
      </c>
      <c r="M109">
        <f t="shared" si="65"/>
        <v>0.99167155865827927</v>
      </c>
      <c r="N109">
        <f t="shared" si="66"/>
        <v>0</v>
      </c>
      <c r="O109">
        <f t="shared" si="67"/>
        <v>0</v>
      </c>
      <c r="P109">
        <f t="shared" si="68"/>
        <v>5.7536948041504559</v>
      </c>
      <c r="Q109">
        <f t="shared" si="69"/>
        <v>287.68474020752279</v>
      </c>
      <c r="R109">
        <f t="shared" si="70"/>
        <v>0</v>
      </c>
      <c r="S109">
        <f t="shared" si="71"/>
        <v>0</v>
      </c>
      <c r="T109">
        <f t="shared" si="72"/>
        <v>5.7062544510489843</v>
      </c>
      <c r="U109">
        <f t="shared" si="73"/>
        <v>16.648661055607437</v>
      </c>
      <c r="V109">
        <f t="shared" si="74"/>
        <v>2.394782865292764E-2</v>
      </c>
      <c r="W109">
        <f t="shared" si="75"/>
        <v>-22.378863335309351</v>
      </c>
      <c r="X109">
        <f t="shared" si="76"/>
        <v>22.378863335309351</v>
      </c>
      <c r="Y109">
        <f t="shared" si="77"/>
        <v>0.99673694261856227</v>
      </c>
      <c r="Z109">
        <f t="shared" si="78"/>
        <v>0.83002588869586635</v>
      </c>
      <c r="AA109">
        <f t="shared" si="79"/>
        <v>-18.575035927893484</v>
      </c>
      <c r="AB109">
        <f t="shared" si="80"/>
        <v>0</v>
      </c>
      <c r="AC109">
        <f t="shared" si="81"/>
        <v>0</v>
      </c>
      <c r="AD109">
        <f t="shared" si="82"/>
        <v>4.7363389218566763</v>
      </c>
      <c r="AE109">
        <f t="shared" si="83"/>
        <v>13.818819688276823</v>
      </c>
      <c r="AF109">
        <f t="shared" si="84"/>
        <v>1.9877317759982596E-2</v>
      </c>
      <c r="AG109">
        <f t="shared" si="47"/>
        <v>88.909251837361097</v>
      </c>
      <c r="AH109">
        <f t="shared" si="48"/>
        <v>89.655946125604672</v>
      </c>
      <c r="AI109">
        <f t="shared" si="49"/>
        <v>88.909251837361097</v>
      </c>
      <c r="AK109" t="b">
        <f t="shared" si="85"/>
        <v>1</v>
      </c>
      <c r="AL109" t="b">
        <f t="shared" si="86"/>
        <v>1</v>
      </c>
      <c r="AM109">
        <f t="shared" si="87"/>
        <v>88.909251837361083</v>
      </c>
      <c r="AN109" t="b">
        <f t="shared" si="88"/>
        <v>1</v>
      </c>
      <c r="AO109">
        <f t="shared" si="89"/>
        <v>18.575035927893484</v>
      </c>
      <c r="AP109">
        <f>SUM(AO110:$AO$113)</f>
        <v>73.79698076959022</v>
      </c>
      <c r="AQ109" t="b">
        <f t="shared" si="50"/>
        <v>1</v>
      </c>
      <c r="AR109" t="b">
        <f t="shared" si="90"/>
        <v>1</v>
      </c>
      <c r="AS109" t="b">
        <f t="shared" si="91"/>
        <v>1</v>
      </c>
      <c r="AT109" t="b">
        <f t="shared" si="93"/>
        <v>1</v>
      </c>
      <c r="AU109">
        <f t="shared" si="51"/>
        <v>89.655946125604672</v>
      </c>
      <c r="AV109" t="b">
        <f t="shared" si="52"/>
        <v>1</v>
      </c>
      <c r="AW109" t="b">
        <f t="shared" si="53"/>
        <v>1</v>
      </c>
      <c r="AX109" t="b">
        <f t="shared" si="92"/>
        <v>1</v>
      </c>
    </row>
    <row r="110" spans="1:50" x14ac:dyDescent="0.35">
      <c r="A110">
        <v>58</v>
      </c>
      <c r="B110">
        <f t="shared" si="54"/>
        <v>9</v>
      </c>
      <c r="C110">
        <f t="shared" si="55"/>
        <v>40</v>
      </c>
      <c r="D110">
        <f t="shared" si="56"/>
        <v>1.0067595786364958E-3</v>
      </c>
      <c r="E110">
        <f t="shared" si="57"/>
        <v>8.3935369017851258E-5</v>
      </c>
      <c r="F110">
        <f t="shared" si="58"/>
        <v>0</v>
      </c>
      <c r="G110">
        <f t="shared" si="59"/>
        <v>0</v>
      </c>
      <c r="H110">
        <f t="shared" si="60"/>
        <v>0.02</v>
      </c>
      <c r="I110">
        <f t="shared" si="61"/>
        <v>1.1535769935449984</v>
      </c>
      <c r="J110">
        <f t="shared" si="62"/>
        <v>8.3236318220490405E-5</v>
      </c>
      <c r="K110">
        <f t="shared" si="63"/>
        <v>0</v>
      </c>
      <c r="L110">
        <f t="shared" si="64"/>
        <v>0</v>
      </c>
      <c r="M110">
        <f t="shared" si="65"/>
        <v>0.99158832234005878</v>
      </c>
      <c r="N110">
        <f t="shared" si="66"/>
        <v>0</v>
      </c>
      <c r="O110">
        <f t="shared" si="67"/>
        <v>0</v>
      </c>
      <c r="P110">
        <f t="shared" si="68"/>
        <v>5.7678849677249922</v>
      </c>
      <c r="Q110">
        <f t="shared" si="69"/>
        <v>288.39424838624961</v>
      </c>
      <c r="R110">
        <f t="shared" si="70"/>
        <v>0</v>
      </c>
      <c r="S110">
        <f t="shared" si="71"/>
        <v>0</v>
      </c>
      <c r="T110">
        <f t="shared" si="72"/>
        <v>5.7198474761055014</v>
      </c>
      <c r="U110">
        <f t="shared" si="73"/>
        <v>16.647263644098082</v>
      </c>
      <c r="V110">
        <f t="shared" si="74"/>
        <v>2.4004875431637023E-2</v>
      </c>
      <c r="W110">
        <f t="shared" si="75"/>
        <v>-22.391115995635218</v>
      </c>
      <c r="X110">
        <f t="shared" si="76"/>
        <v>22.391115995635218</v>
      </c>
      <c r="Y110">
        <f t="shared" si="77"/>
        <v>0.99673694261856227</v>
      </c>
      <c r="Z110">
        <f t="shared" si="78"/>
        <v>0.82731746659297289</v>
      </c>
      <c r="AA110">
        <f t="shared" si="79"/>
        <v>-18.524561359698321</v>
      </c>
      <c r="AB110">
        <f t="shared" si="80"/>
        <v>0</v>
      </c>
      <c r="AC110">
        <f t="shared" si="81"/>
        <v>0</v>
      </c>
      <c r="AD110">
        <f t="shared" si="82"/>
        <v>4.7321297232298134</v>
      </c>
      <c r="AE110">
        <f t="shared" si="83"/>
        <v>13.772571983740526</v>
      </c>
      <c r="AF110">
        <f t="shared" si="84"/>
        <v>1.985965272798184E-2</v>
      </c>
      <c r="AG110">
        <f t="shared" si="47"/>
        <v>66.809201596471397</v>
      </c>
      <c r="AH110">
        <f t="shared" si="48"/>
        <v>67.375946339109476</v>
      </c>
      <c r="AI110">
        <f t="shared" si="49"/>
        <v>66.809201596471397</v>
      </c>
      <c r="AK110" t="b">
        <f t="shared" si="85"/>
        <v>1</v>
      </c>
      <c r="AL110" t="b">
        <f t="shared" si="86"/>
        <v>1</v>
      </c>
      <c r="AM110">
        <f t="shared" si="87"/>
        <v>66.809201596471382</v>
      </c>
      <c r="AN110" t="b">
        <f t="shared" si="88"/>
        <v>1</v>
      </c>
      <c r="AO110">
        <f t="shared" si="89"/>
        <v>18.524561359698321</v>
      </c>
      <c r="AP110">
        <f>SUM(AO111:$AO$113)</f>
        <v>55.27241940989191</v>
      </c>
      <c r="AQ110" t="b">
        <f t="shared" si="50"/>
        <v>1</v>
      </c>
      <c r="AR110" t="b">
        <f t="shared" si="90"/>
        <v>1</v>
      </c>
      <c r="AS110" t="b">
        <f t="shared" si="91"/>
        <v>1</v>
      </c>
      <c r="AT110" t="b">
        <f t="shared" si="93"/>
        <v>1</v>
      </c>
      <c r="AU110">
        <f t="shared" si="51"/>
        <v>67.375946339109461</v>
      </c>
      <c r="AV110" t="b">
        <f t="shared" si="52"/>
        <v>1</v>
      </c>
      <c r="AW110" t="b">
        <f t="shared" si="53"/>
        <v>1</v>
      </c>
      <c r="AX110" t="b">
        <f t="shared" si="92"/>
        <v>1</v>
      </c>
    </row>
    <row r="111" spans="1:50" x14ac:dyDescent="0.35">
      <c r="A111">
        <v>59</v>
      </c>
      <c r="B111">
        <f t="shared" si="54"/>
        <v>9</v>
      </c>
      <c r="C111">
        <f t="shared" si="55"/>
        <v>40</v>
      </c>
      <c r="D111">
        <f t="shared" si="56"/>
        <v>1.0067595786364958E-3</v>
      </c>
      <c r="E111">
        <f t="shared" si="57"/>
        <v>8.3935369017851258E-5</v>
      </c>
      <c r="F111">
        <f t="shared" si="58"/>
        <v>0</v>
      </c>
      <c r="G111">
        <f t="shared" si="59"/>
        <v>0</v>
      </c>
      <c r="H111">
        <f t="shared" si="60"/>
        <v>0.02</v>
      </c>
      <c r="I111">
        <f t="shared" si="61"/>
        <v>1.1564220256142033</v>
      </c>
      <c r="J111">
        <f t="shared" si="62"/>
        <v>8.3229331749404883E-5</v>
      </c>
      <c r="K111">
        <f t="shared" si="63"/>
        <v>0</v>
      </c>
      <c r="L111">
        <f t="shared" si="64"/>
        <v>0</v>
      </c>
      <c r="M111">
        <f t="shared" si="65"/>
        <v>0.99150509300830936</v>
      </c>
      <c r="N111">
        <f t="shared" si="66"/>
        <v>0</v>
      </c>
      <c r="O111">
        <f t="shared" si="67"/>
        <v>0</v>
      </c>
      <c r="P111">
        <f t="shared" si="68"/>
        <v>5.7821101280710163</v>
      </c>
      <c r="Q111">
        <f t="shared" si="69"/>
        <v>289.10550640355081</v>
      </c>
      <c r="R111">
        <f t="shared" si="70"/>
        <v>0</v>
      </c>
      <c r="S111">
        <f t="shared" si="71"/>
        <v>0</v>
      </c>
      <c r="T111">
        <f t="shared" si="72"/>
        <v>5.7334728814794014</v>
      </c>
      <c r="U111">
        <f t="shared" si="73"/>
        <v>16.645866349880976</v>
      </c>
      <c r="V111">
        <f t="shared" si="74"/>
        <v>2.4062058103040827E-2</v>
      </c>
      <c r="W111">
        <f t="shared" si="75"/>
        <v>-22.403401289463417</v>
      </c>
      <c r="X111">
        <f t="shared" si="76"/>
        <v>22.403401289463417</v>
      </c>
      <c r="Y111">
        <f t="shared" si="77"/>
        <v>0.99673694261856227</v>
      </c>
      <c r="Z111">
        <f t="shared" si="78"/>
        <v>0.82461788222681431</v>
      </c>
      <c r="AA111">
        <f t="shared" si="79"/>
        <v>-18.474245325994804</v>
      </c>
      <c r="AB111">
        <f t="shared" si="80"/>
        <v>0</v>
      </c>
      <c r="AC111">
        <f t="shared" si="81"/>
        <v>0</v>
      </c>
      <c r="AD111">
        <f t="shared" si="82"/>
        <v>4.7279242653304143</v>
      </c>
      <c r="AE111">
        <f t="shared" si="83"/>
        <v>13.726479057269442</v>
      </c>
      <c r="AF111">
        <f t="shared" si="84"/>
        <v>1.9842003394948085E-2</v>
      </c>
      <c r="AG111">
        <f t="shared" si="47"/>
        <v>44.62451624809129</v>
      </c>
      <c r="AH111">
        <f t="shared" si="48"/>
        <v>45.006845212157991</v>
      </c>
      <c r="AI111">
        <f t="shared" si="49"/>
        <v>44.62451624809129</v>
      </c>
      <c r="AK111" t="b">
        <f t="shared" si="85"/>
        <v>1</v>
      </c>
      <c r="AL111" t="b">
        <f t="shared" si="86"/>
        <v>1</v>
      </c>
      <c r="AM111">
        <f t="shared" si="87"/>
        <v>44.624516248091297</v>
      </c>
      <c r="AN111" t="b">
        <f t="shared" si="88"/>
        <v>1</v>
      </c>
      <c r="AO111">
        <f t="shared" si="89"/>
        <v>18.474245325994804</v>
      </c>
      <c r="AP111">
        <f>SUM(AO112:$AO$113)</f>
        <v>36.798174083897109</v>
      </c>
      <c r="AQ111" t="b">
        <f t="shared" si="50"/>
        <v>1</v>
      </c>
      <c r="AR111" t="b">
        <f t="shared" si="90"/>
        <v>1</v>
      </c>
      <c r="AS111" t="b">
        <f t="shared" si="91"/>
        <v>1</v>
      </c>
      <c r="AT111" t="b">
        <f t="shared" si="93"/>
        <v>1</v>
      </c>
      <c r="AU111">
        <f t="shared" si="51"/>
        <v>45.006845212157984</v>
      </c>
      <c r="AV111" t="b">
        <f t="shared" si="52"/>
        <v>1</v>
      </c>
      <c r="AW111" t="b">
        <f t="shared" si="53"/>
        <v>1</v>
      </c>
      <c r="AX111" t="b">
        <f t="shared" si="92"/>
        <v>1</v>
      </c>
    </row>
    <row r="112" spans="1:50" x14ac:dyDescent="0.35">
      <c r="A112">
        <v>60</v>
      </c>
      <c r="B112">
        <f t="shared" si="54"/>
        <v>9</v>
      </c>
      <c r="C112">
        <f t="shared" si="55"/>
        <v>40</v>
      </c>
      <c r="D112">
        <f t="shared" si="56"/>
        <v>1.0067595786364958E-3</v>
      </c>
      <c r="E112">
        <f t="shared" si="57"/>
        <v>8.3935369017851258E-5</v>
      </c>
      <c r="F112">
        <f t="shared" si="58"/>
        <v>0</v>
      </c>
      <c r="G112">
        <f t="shared" si="59"/>
        <v>0</v>
      </c>
      <c r="H112">
        <f t="shared" si="60"/>
        <v>0.02</v>
      </c>
      <c r="I112">
        <f t="shared" si="61"/>
        <v>1.1592740743000018</v>
      </c>
      <c r="J112">
        <f t="shared" si="62"/>
        <v>8.3222345864731383E-5</v>
      </c>
      <c r="K112">
        <f t="shared" si="63"/>
        <v>0</v>
      </c>
      <c r="L112">
        <f t="shared" si="64"/>
        <v>0</v>
      </c>
      <c r="M112">
        <f t="shared" si="65"/>
        <v>0.99142187066244458</v>
      </c>
      <c r="N112">
        <f t="shared" si="66"/>
        <v>0</v>
      </c>
      <c r="O112">
        <f t="shared" si="67"/>
        <v>0</v>
      </c>
      <c r="P112">
        <f t="shared" si="68"/>
        <v>5.796370371500009</v>
      </c>
      <c r="Q112">
        <f t="shared" si="69"/>
        <v>289.81851857500044</v>
      </c>
      <c r="R112">
        <f t="shared" si="70"/>
        <v>0</v>
      </c>
      <c r="S112">
        <f t="shared" si="71"/>
        <v>0</v>
      </c>
      <c r="T112">
        <f t="shared" si="72"/>
        <v>5.7471307443047248</v>
      </c>
      <c r="U112">
        <f t="shared" si="73"/>
        <v>16.644469172946277</v>
      </c>
      <c r="V112">
        <f t="shared" si="74"/>
        <v>2.4119376990852762E-2</v>
      </c>
      <c r="W112">
        <f t="shared" si="75"/>
        <v>-22.415719294241853</v>
      </c>
      <c r="X112">
        <f t="shared" si="76"/>
        <v>22.415719294241853</v>
      </c>
      <c r="Y112">
        <f t="shared" si="77"/>
        <v>0.99673694261856227</v>
      </c>
      <c r="Z112">
        <f t="shared" si="78"/>
        <v>0.82192710675934855</v>
      </c>
      <c r="AA112">
        <f t="shared" si="79"/>
        <v>-18.424087305445912</v>
      </c>
      <c r="AB112">
        <f t="shared" si="80"/>
        <v>0</v>
      </c>
      <c r="AC112">
        <f t="shared" si="81"/>
        <v>0</v>
      </c>
      <c r="AD112">
        <f t="shared" si="82"/>
        <v>4.723722544834084</v>
      </c>
      <c r="AE112">
        <f t="shared" si="83"/>
        <v>13.6805403908649</v>
      </c>
      <c r="AF112">
        <f t="shared" si="84"/>
        <v>1.9824369746929613E-2</v>
      </c>
      <c r="AG112">
        <f t="shared" si="47"/>
        <v>22.354886007952196</v>
      </c>
      <c r="AH112">
        <f t="shared" si="48"/>
        <v>22.54830831300422</v>
      </c>
      <c r="AI112">
        <f t="shared" si="49"/>
        <v>22.354886007952196</v>
      </c>
      <c r="AK112" t="b">
        <f t="shared" si="85"/>
        <v>1</v>
      </c>
      <c r="AL112" t="b">
        <f t="shared" si="86"/>
        <v>1</v>
      </c>
      <c r="AM112">
        <f t="shared" si="87"/>
        <v>22.354886007952192</v>
      </c>
      <c r="AN112" t="b">
        <f t="shared" si="88"/>
        <v>1</v>
      </c>
      <c r="AO112">
        <f t="shared" si="89"/>
        <v>18.424087305445912</v>
      </c>
      <c r="AP112">
        <f>SUM(AO113:$AO$113)</f>
        <v>18.374086778451193</v>
      </c>
      <c r="AQ112" t="b">
        <f t="shared" si="50"/>
        <v>1</v>
      </c>
      <c r="AR112" t="b">
        <f t="shared" si="90"/>
        <v>1</v>
      </c>
      <c r="AS112" t="b">
        <f t="shared" si="91"/>
        <v>1</v>
      </c>
      <c r="AT112" t="b">
        <f t="shared" si="93"/>
        <v>1</v>
      </c>
      <c r="AU112">
        <f t="shared" si="51"/>
        <v>22.54830831300422</v>
      </c>
      <c r="AV112" t="b">
        <f t="shared" si="52"/>
        <v>1</v>
      </c>
      <c r="AW112" t="b">
        <f t="shared" si="53"/>
        <v>1</v>
      </c>
      <c r="AX112" t="b">
        <f t="shared" si="92"/>
        <v>1</v>
      </c>
    </row>
    <row r="113" spans="1:50" x14ac:dyDescent="0.35">
      <c r="A113">
        <v>61</v>
      </c>
      <c r="B113">
        <f t="shared" si="54"/>
        <v>9</v>
      </c>
      <c r="C113">
        <f t="shared" si="55"/>
        <v>40</v>
      </c>
      <c r="D113">
        <f t="shared" si="56"/>
        <v>1.0067595786364958E-3</v>
      </c>
      <c r="E113">
        <f t="shared" si="57"/>
        <v>8.3935369017851258E-5</v>
      </c>
      <c r="F113">
        <f t="shared" si="58"/>
        <v>0</v>
      </c>
      <c r="G113">
        <f t="shared" si="59"/>
        <v>0</v>
      </c>
      <c r="H113">
        <f t="shared" si="60"/>
        <v>0.02</v>
      </c>
      <c r="I113">
        <f t="shared" si="61"/>
        <v>1.1621331569072633</v>
      </c>
      <c r="J113">
        <f t="shared" si="62"/>
        <v>8.3215360566420683E-5</v>
      </c>
      <c r="K113">
        <f t="shared" si="63"/>
        <v>0</v>
      </c>
      <c r="L113">
        <f t="shared" si="64"/>
        <v>0.99133865530187815</v>
      </c>
      <c r="M113">
        <f t="shared" si="65"/>
        <v>0</v>
      </c>
      <c r="N113">
        <f t="shared" si="66"/>
        <v>0</v>
      </c>
      <c r="O113">
        <f t="shared" si="67"/>
        <v>0</v>
      </c>
      <c r="P113">
        <f t="shared" si="68"/>
        <v>5.8106657845363161</v>
      </c>
      <c r="Q113">
        <f t="shared" si="69"/>
        <v>290.53328922681584</v>
      </c>
      <c r="R113">
        <f t="shared" si="70"/>
        <v>0</v>
      </c>
      <c r="S113">
        <f t="shared" si="71"/>
        <v>0</v>
      </c>
      <c r="T113">
        <f t="shared" si="72"/>
        <v>5.7608211418992559</v>
      </c>
      <c r="U113">
        <f t="shared" si="73"/>
        <v>16.643072113284138</v>
      </c>
      <c r="V113">
        <f t="shared" si="74"/>
        <v>2.4176832419557665E-2</v>
      </c>
      <c r="W113">
        <f t="shared" si="75"/>
        <v>-22.428070087602951</v>
      </c>
      <c r="X113">
        <f t="shared" si="76"/>
        <v>22.428070087602951</v>
      </c>
      <c r="Y113">
        <f t="shared" si="77"/>
        <v>0.99673694261856227</v>
      </c>
      <c r="Z113">
        <f t="shared" si="78"/>
        <v>0.81924511144663381</v>
      </c>
      <c r="AA113">
        <f t="shared" si="79"/>
        <v>-18.374086778451193</v>
      </c>
      <c r="AB113">
        <f t="shared" si="80"/>
        <v>0</v>
      </c>
      <c r="AC113">
        <f t="shared" si="81"/>
        <v>0</v>
      </c>
      <c r="AD113">
        <f t="shared" si="82"/>
        <v>4.7195245584193799</v>
      </c>
      <c r="AE113">
        <f t="shared" si="83"/>
        <v>13.634755468261826</v>
      </c>
      <c r="AF113">
        <f t="shared" si="84"/>
        <v>1.980675176998711E-2</v>
      </c>
      <c r="AG113">
        <v>0</v>
      </c>
      <c r="AH113">
        <f t="shared" si="48"/>
        <v>0</v>
      </c>
      <c r="AI113">
        <f t="shared" si="49"/>
        <v>0</v>
      </c>
      <c r="AK113" t="b">
        <f t="shared" si="85"/>
        <v>1</v>
      </c>
      <c r="AL113" t="b">
        <f t="shared" si="86"/>
        <v>1</v>
      </c>
      <c r="AM113">
        <f t="shared" si="87"/>
        <v>-1.5161483180037294E-15</v>
      </c>
      <c r="AN113" t="b">
        <f t="shared" si="88"/>
        <v>1</v>
      </c>
      <c r="AO113">
        <f t="shared" si="89"/>
        <v>18.374086778451193</v>
      </c>
      <c r="AR113" t="b">
        <f t="shared" si="90"/>
        <v>1</v>
      </c>
      <c r="AS113" t="b">
        <f t="shared" si="91"/>
        <v>1</v>
      </c>
      <c r="AT113" t="b">
        <f t="shared" si="93"/>
        <v>1</v>
      </c>
      <c r="AW113" t="b">
        <f t="shared" si="53"/>
        <v>1</v>
      </c>
      <c r="AX113" t="b">
        <f t="shared" si="92"/>
        <v>1</v>
      </c>
    </row>
    <row r="115" spans="1:50" x14ac:dyDescent="0.35">
      <c r="A115" s="1" t="s">
        <v>228</v>
      </c>
    </row>
    <row r="116" spans="1:50" x14ac:dyDescent="0.35">
      <c r="A116" t="s">
        <v>198</v>
      </c>
      <c r="B116">
        <f>age_at_entry</f>
        <v>31</v>
      </c>
      <c r="C116" t="s">
        <v>35</v>
      </c>
      <c r="D116" t="s">
        <v>192</v>
      </c>
    </row>
    <row r="117" spans="1:50" x14ac:dyDescent="0.35">
      <c r="A117" t="s">
        <v>199</v>
      </c>
      <c r="B117">
        <f>dur_m</f>
        <v>59</v>
      </c>
      <c r="C117" t="s">
        <v>200</v>
      </c>
      <c r="D117" t="s">
        <v>201</v>
      </c>
    </row>
    <row r="118" spans="1:50" x14ac:dyDescent="0.35">
      <c r="A118" t="s">
        <v>202</v>
      </c>
      <c r="B118">
        <f>term_m</f>
        <v>120</v>
      </c>
      <c r="C118" t="s">
        <v>200</v>
      </c>
      <c r="D118" t="s">
        <v>201</v>
      </c>
    </row>
    <row r="119" spans="1:50" x14ac:dyDescent="0.35">
      <c r="A119" t="s">
        <v>203</v>
      </c>
      <c r="B119">
        <f>rem_m</f>
        <v>61</v>
      </c>
      <c r="C119" t="s">
        <v>200</v>
      </c>
      <c r="D119" t="s">
        <v>201</v>
      </c>
    </row>
    <row r="120" spans="1:50" x14ac:dyDescent="0.35">
      <c r="A120" t="s">
        <v>204</v>
      </c>
      <c r="B120">
        <f>prem_term_m</f>
        <v>60</v>
      </c>
      <c r="C120" t="s">
        <v>200</v>
      </c>
      <c r="D120" t="s">
        <v>201</v>
      </c>
    </row>
    <row r="121" spans="1:50" x14ac:dyDescent="0.35">
      <c r="A121" t="s">
        <v>205</v>
      </c>
      <c r="B121">
        <f>prem_rem_m</f>
        <v>1</v>
      </c>
      <c r="C121" t="s">
        <v>200</v>
      </c>
      <c r="D121" t="s">
        <v>201</v>
      </c>
    </row>
    <row r="122" spans="1:50" x14ac:dyDescent="0.35">
      <c r="A122" t="s">
        <v>206</v>
      </c>
      <c r="B122">
        <f>dur_y_last</f>
        <v>9</v>
      </c>
      <c r="C122" t="s">
        <v>200</v>
      </c>
      <c r="D122" t="s">
        <v>192</v>
      </c>
    </row>
    <row r="123" spans="1:50" x14ac:dyDescent="0.35">
      <c r="A123" t="s">
        <v>229</v>
      </c>
      <c r="B123">
        <f>SUM($AB$53:$AB$113)</f>
        <v>39.270000000000003</v>
      </c>
      <c r="C123" t="s">
        <v>84</v>
      </c>
      <c r="D123" t="s">
        <v>83</v>
      </c>
    </row>
    <row r="124" spans="1:50" x14ac:dyDescent="0.35">
      <c r="A124" t="s">
        <v>230</v>
      </c>
      <c r="B124">
        <f>SUM($AC$53:$AC$113)</f>
        <v>0.7854000000000001</v>
      </c>
      <c r="C124" t="s">
        <v>84</v>
      </c>
      <c r="D124" t="s">
        <v>83</v>
      </c>
    </row>
    <row r="125" spans="1:50" x14ac:dyDescent="0.35">
      <c r="A125" t="s">
        <v>231</v>
      </c>
      <c r="B125">
        <f>SUM($AD$53:$AD$113)</f>
        <v>295.66454265676737</v>
      </c>
      <c r="C125" t="s">
        <v>84</v>
      </c>
      <c r="D125" t="s">
        <v>83</v>
      </c>
    </row>
    <row r="126" spans="1:50" x14ac:dyDescent="0.35">
      <c r="A126" t="s">
        <v>232</v>
      </c>
      <c r="B126">
        <f>SUM($AE$53:$AE$113)</f>
        <v>791.15892703368536</v>
      </c>
      <c r="C126" t="s">
        <v>84</v>
      </c>
      <c r="D126" t="s">
        <v>83</v>
      </c>
    </row>
    <row r="127" spans="1:50" x14ac:dyDescent="0.35">
      <c r="A127" t="s">
        <v>233</v>
      </c>
      <c r="B127">
        <f>SUM($AF$53:$AF$113)</f>
        <v>1.0705245235802214</v>
      </c>
      <c r="C127" t="s">
        <v>84</v>
      </c>
      <c r="D127" t="s">
        <v>83</v>
      </c>
    </row>
    <row r="128" spans="1:50" x14ac:dyDescent="0.35">
      <c r="A128" t="s">
        <v>234</v>
      </c>
      <c r="B128">
        <f>B123-B124-B125-B126-B127</f>
        <v>-1049.4093942140328</v>
      </c>
      <c r="C128" t="s">
        <v>84</v>
      </c>
      <c r="D128" t="s">
        <v>83</v>
      </c>
    </row>
    <row r="129" spans="1:4" x14ac:dyDescent="0.35">
      <c r="A129" t="s">
        <v>235</v>
      </c>
      <c r="B129">
        <f>$AG$52</f>
        <v>1049.4093942140328</v>
      </c>
      <c r="C129" t="s">
        <v>92</v>
      </c>
      <c r="D129" t="s">
        <v>236</v>
      </c>
    </row>
    <row r="130" spans="1:4" x14ac:dyDescent="0.35">
      <c r="A130" t="s">
        <v>237</v>
      </c>
      <c r="B130">
        <f>$AH$52</f>
        <v>1049.4093942140328</v>
      </c>
      <c r="C130" t="s">
        <v>95</v>
      </c>
      <c r="D130" t="s">
        <v>238</v>
      </c>
    </row>
    <row r="131" spans="1:4" x14ac:dyDescent="0.35">
      <c r="A131" t="s">
        <v>239</v>
      </c>
      <c r="B131">
        <f>$AI$52</f>
        <v>1049.4093942140328</v>
      </c>
      <c r="C131" t="s">
        <v>97</v>
      </c>
      <c r="D131" t="s">
        <v>240</v>
      </c>
    </row>
    <row r="132" spans="1:4" x14ac:dyDescent="0.35">
      <c r="A132" t="s">
        <v>241</v>
      </c>
      <c r="B132">
        <f>$L$113</f>
        <v>0.99133865530187815</v>
      </c>
      <c r="C132" t="s">
        <v>53</v>
      </c>
      <c r="D132" t="s">
        <v>242</v>
      </c>
    </row>
    <row r="134" spans="1:4" x14ac:dyDescent="0.35">
      <c r="A134" s="1" t="s">
        <v>243</v>
      </c>
    </row>
    <row r="135" spans="1:4" x14ac:dyDescent="0.35">
      <c r="A135" t="s">
        <v>244</v>
      </c>
      <c r="B135">
        <f>sum_assured*pols_if_init</f>
        <v>200000</v>
      </c>
      <c r="D135" t="s">
        <v>245</v>
      </c>
    </row>
    <row r="136" spans="1:4" x14ac:dyDescent="0.35">
      <c r="A136" t="s">
        <v>246</v>
      </c>
      <c r="B136">
        <f>sum_assured</f>
        <v>200000</v>
      </c>
      <c r="D136" t="s">
        <v>247</v>
      </c>
    </row>
    <row r="137" spans="1:4" x14ac:dyDescent="0.35">
      <c r="A137" t="s">
        <v>248</v>
      </c>
      <c r="B137">
        <f>pols_if_init</f>
        <v>1</v>
      </c>
      <c r="D137" t="s">
        <v>249</v>
      </c>
    </row>
    <row r="138" spans="1:4" x14ac:dyDescent="0.35">
      <c r="A138" t="s">
        <v>250</v>
      </c>
      <c r="B138">
        <f>SUMPRODUCT($J$53:$J$113+$K$53:$K$113+$L$53:$L$113)</f>
        <v>1.0000000000000002</v>
      </c>
      <c r="D138" t="s">
        <v>251</v>
      </c>
    </row>
    <row r="139" spans="1:4" x14ac:dyDescent="0.35">
      <c r="A139" t="s">
        <v>252</v>
      </c>
      <c r="B139">
        <f>SUM($AA$53:$AA$113)</f>
        <v>-1049.409394214033</v>
      </c>
      <c r="D139" t="s">
        <v>253</v>
      </c>
    </row>
    <row r="141" spans="1:4" x14ac:dyDescent="0.35">
      <c r="A141" t="s">
        <v>128</v>
      </c>
      <c r="B141" t="b">
        <f>AND($AK$52:$AK$113)</f>
        <v>1</v>
      </c>
      <c r="D141" t="s">
        <v>129</v>
      </c>
    </row>
    <row r="142" spans="1:4" x14ac:dyDescent="0.35">
      <c r="A142" t="s">
        <v>130</v>
      </c>
      <c r="B142" t="b">
        <f>AND($AL$53:$AL$113)</f>
        <v>1</v>
      </c>
      <c r="D142" t="s">
        <v>131</v>
      </c>
    </row>
    <row r="143" spans="1:4" x14ac:dyDescent="0.35">
      <c r="A143" t="s">
        <v>132</v>
      </c>
      <c r="B143" t="b">
        <f>AND($AG$113=0,$M$113=0)</f>
        <v>1</v>
      </c>
      <c r="D143" t="s">
        <v>133</v>
      </c>
    </row>
    <row r="144" spans="1:4" x14ac:dyDescent="0.35">
      <c r="A144" t="s">
        <v>134</v>
      </c>
      <c r="B144" t="b">
        <f>AND($AN$53:$AN$113)</f>
        <v>1</v>
      </c>
      <c r="D144" t="s">
        <v>135</v>
      </c>
    </row>
    <row r="145" spans="1:4" x14ac:dyDescent="0.35">
      <c r="A145" t="s">
        <v>136</v>
      </c>
      <c r="B145" t="b">
        <f>ABS(reserve_0-(-pv_net_cf))&lt;=0.000000001*MAX(ABS(reserve_0),ABS(pv_net_cf),scale_money)</f>
        <v>1</v>
      </c>
      <c r="D145" t="s">
        <v>137</v>
      </c>
    </row>
    <row r="146" spans="1:4" x14ac:dyDescent="0.35">
      <c r="A146" t="s">
        <v>138</v>
      </c>
      <c r="B146" t="b">
        <f>AND($AQ$52:$AQ$112)</f>
        <v>1</v>
      </c>
      <c r="D146" t="s">
        <v>139</v>
      </c>
    </row>
    <row r="147" spans="1:4" x14ac:dyDescent="0.35">
      <c r="A147" t="s">
        <v>140</v>
      </c>
      <c r="B147" t="b">
        <f>AND($AR$53:$AR$113)</f>
        <v>1</v>
      </c>
      <c r="D147" t="s">
        <v>141</v>
      </c>
    </row>
    <row r="148" spans="1:4" x14ac:dyDescent="0.35">
      <c r="A148" t="s">
        <v>142</v>
      </c>
      <c r="B148" t="b">
        <f>AND($AS$53:$AS$113)</f>
        <v>1</v>
      </c>
      <c r="D148" t="s">
        <v>143</v>
      </c>
    </row>
    <row r="149" spans="1:4" x14ac:dyDescent="0.35">
      <c r="A149" t="s">
        <v>144</v>
      </c>
      <c r="B149" t="b">
        <f>SUMPRODUCT(--($N$53:$N$113&lt;&gt;0))=prem_rem_m</f>
        <v>1</v>
      </c>
      <c r="D149" t="s">
        <v>145</v>
      </c>
    </row>
    <row r="150" spans="1:4" x14ac:dyDescent="0.35">
      <c r="A150" t="s">
        <v>146</v>
      </c>
      <c r="B150" t="b">
        <f>AND($AT$53:$AT$113)</f>
        <v>1</v>
      </c>
      <c r="D150" t="s">
        <v>147</v>
      </c>
    </row>
    <row r="151" spans="1:4" x14ac:dyDescent="0.35">
      <c r="A151" t="s">
        <v>148</v>
      </c>
      <c r="B151" t="b">
        <f>AND($AV$52:$AV$112)</f>
        <v>1</v>
      </c>
      <c r="D151" t="s">
        <v>149</v>
      </c>
    </row>
    <row r="152" spans="1:4" x14ac:dyDescent="0.35">
      <c r="A152" t="s">
        <v>150</v>
      </c>
      <c r="B152" t="b">
        <f>AND($AW$52:$AW$113)</f>
        <v>1</v>
      </c>
      <c r="D152" t="s">
        <v>151</v>
      </c>
    </row>
    <row r="153" spans="1:4" x14ac:dyDescent="0.35">
      <c r="A153" t="s">
        <v>152</v>
      </c>
      <c r="B153" t="b">
        <f>ABS(exits_sum-scale_count)&lt;=0.000000001*MAX(ABS(exits_sum),ABS(scale_count),scale_count)</f>
        <v>1</v>
      </c>
      <c r="D153" t="s">
        <v>153</v>
      </c>
    </row>
    <row r="154" spans="1:4" x14ac:dyDescent="0.35">
      <c r="A154" t="s">
        <v>154</v>
      </c>
      <c r="B154" t="b">
        <f>ABS(pv_net_cf-pv_net_cf_t_sum)&lt;=0.000000001*MAX(ABS(pv_net_cf),ABS(pv_net_cf_t_sum),scale_money)</f>
        <v>1</v>
      </c>
      <c r="D154" t="s">
        <v>155</v>
      </c>
    </row>
    <row r="155" spans="1:4" x14ac:dyDescent="0.35">
      <c r="A155" t="s">
        <v>156</v>
      </c>
      <c r="B155" t="b">
        <f>AND($AX$53:$AX$113)</f>
        <v>1</v>
      </c>
      <c r="D155" t="s">
        <v>157</v>
      </c>
    </row>
    <row r="156" spans="1:4" x14ac:dyDescent="0.35">
      <c r="A156" t="s">
        <v>158</v>
      </c>
      <c r="B156" t="b">
        <f>MAX($A$52:$A$113)=rem_m</f>
        <v>1</v>
      </c>
      <c r="D156" t="s">
        <v>159</v>
      </c>
    </row>
    <row r="157" spans="1:4" x14ac:dyDescent="0.35">
      <c r="A157" s="1" t="s">
        <v>160</v>
      </c>
      <c r="B157" t="b">
        <f>AND($B$141:$B$156)</f>
        <v>1</v>
      </c>
      <c r="D157" t="s">
        <v>161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512"/>
  <sheetViews>
    <sheetView workbookViewId="0"/>
  </sheetViews>
  <sheetFormatPr defaultRowHeight="14.5" x14ac:dyDescent="0.35"/>
  <cols>
    <col min="1" max="20" width="18" customWidth="1"/>
  </cols>
  <sheetData>
    <row r="1" spans="1:18" x14ac:dyDescent="0.35">
      <c r="A1" s="1" t="s">
        <v>262</v>
      </c>
    </row>
    <row r="2" spans="1:18" x14ac:dyDescent="0.35">
      <c r="A2" s="1" t="s">
        <v>181</v>
      </c>
      <c r="B2" s="1" t="s">
        <v>198</v>
      </c>
      <c r="C2" s="1" t="s">
        <v>199</v>
      </c>
      <c r="D2" s="1" t="s">
        <v>202</v>
      </c>
      <c r="E2" s="1" t="s">
        <v>203</v>
      </c>
      <c r="F2" s="1" t="s">
        <v>204</v>
      </c>
      <c r="G2" s="1" t="s">
        <v>205</v>
      </c>
      <c r="H2" s="1" t="s">
        <v>206</v>
      </c>
      <c r="I2" s="1" t="s">
        <v>229</v>
      </c>
      <c r="J2" s="1" t="s">
        <v>230</v>
      </c>
      <c r="K2" s="1" t="s">
        <v>231</v>
      </c>
      <c r="L2" s="1" t="s">
        <v>232</v>
      </c>
      <c r="M2" s="1" t="s">
        <v>233</v>
      </c>
      <c r="N2" s="1" t="s">
        <v>234</v>
      </c>
      <c r="O2" s="1" t="s">
        <v>235</v>
      </c>
      <c r="P2" s="1" t="s">
        <v>237</v>
      </c>
      <c r="Q2" s="1" t="s">
        <v>239</v>
      </c>
      <c r="R2" s="1" t="s">
        <v>241</v>
      </c>
    </row>
    <row r="3" spans="1:18" x14ac:dyDescent="0.35">
      <c r="A3" t="str">
        <f>'P01'!$B$3</f>
        <v>P01</v>
      </c>
      <c r="B3">
        <f>'P01'!$B$265</f>
        <v>38</v>
      </c>
      <c r="C3">
        <f>'P01'!$B$266</f>
        <v>30</v>
      </c>
      <c r="D3">
        <f>'P01'!$B$267</f>
        <v>240</v>
      </c>
      <c r="E3">
        <f>'P01'!$B$268</f>
        <v>210</v>
      </c>
      <c r="F3">
        <f>'P01'!$B$269</f>
        <v>240</v>
      </c>
      <c r="G3">
        <f>'P01'!$B$270</f>
        <v>210</v>
      </c>
      <c r="H3">
        <f>'P01'!$B$271</f>
        <v>19</v>
      </c>
      <c r="I3">
        <f>'P01'!$B$272</f>
        <v>5662.0561446742022</v>
      </c>
      <c r="J3">
        <f>'P01'!$B$273</f>
        <v>113.24112289348389</v>
      </c>
      <c r="K3">
        <f>'P01'!$B$274</f>
        <v>656.93011119369055</v>
      </c>
      <c r="L3">
        <f>'P01'!$B$275</f>
        <v>4232.3759248749584</v>
      </c>
      <c r="M3">
        <f>'P01'!$B$276</f>
        <v>5.5602988067701027</v>
      </c>
      <c r="N3">
        <f>'P01'!$B$277</f>
        <v>653.94868690529916</v>
      </c>
      <c r="O3">
        <f>'P01'!$B$278</f>
        <v>-653.94868690529597</v>
      </c>
      <c r="P3">
        <f>'P01'!$B$279</f>
        <v>-653.94868690529597</v>
      </c>
      <c r="Q3">
        <f>'P01'!$B$280</f>
        <v>0</v>
      </c>
      <c r="R3">
        <f>'P01'!$B$281</f>
        <v>0.44615159700656848</v>
      </c>
    </row>
    <row r="4" spans="1:18" x14ac:dyDescent="0.35">
      <c r="A4" t="str">
        <f>'P02'!$B$3</f>
        <v>P02</v>
      </c>
      <c r="B4">
        <f>'P02'!$B$355</f>
        <v>35</v>
      </c>
      <c r="C4">
        <f>'P02'!$B$356</f>
        <v>0</v>
      </c>
      <c r="D4">
        <f>'P02'!$B$357</f>
        <v>300</v>
      </c>
      <c r="E4">
        <f>'P02'!$B$358</f>
        <v>300</v>
      </c>
      <c r="F4">
        <f>'P02'!$B$359</f>
        <v>300</v>
      </c>
      <c r="G4">
        <f>'P02'!$B$360</f>
        <v>300</v>
      </c>
      <c r="H4">
        <f>'P02'!$B$361</f>
        <v>24</v>
      </c>
      <c r="I4">
        <f>'P02'!$B$362</f>
        <v>5327.8947358412915</v>
      </c>
      <c r="J4">
        <f>'P02'!$B$363</f>
        <v>208.39909485304898</v>
      </c>
      <c r="K4">
        <f>'P02'!$B$364</f>
        <v>670.58943150777543</v>
      </c>
      <c r="L4">
        <f>'P02'!$B$365</f>
        <v>3421.636895246429</v>
      </c>
      <c r="M4">
        <f>'P02'!$B$366</f>
        <v>3.1562143704301482</v>
      </c>
      <c r="N4">
        <f>'P02'!$B$367</f>
        <v>1024.1130998636074</v>
      </c>
      <c r="O4">
        <f>'P02'!$B$368</f>
        <v>-1024.1130998636133</v>
      </c>
      <c r="P4">
        <f>'P02'!$B$369</f>
        <v>-1024.1130998636133</v>
      </c>
      <c r="Q4">
        <f>'P02'!$B$370</f>
        <v>0</v>
      </c>
      <c r="R4">
        <f>'P02'!$B$371</f>
        <v>0.26806727668553115</v>
      </c>
    </row>
    <row r="5" spans="1:18" x14ac:dyDescent="0.35">
      <c r="A5" t="str">
        <f>'P03'!$B$3</f>
        <v>P03</v>
      </c>
      <c r="B5">
        <f>'P03'!$B$56</f>
        <v>40</v>
      </c>
      <c r="C5">
        <f>'P03'!$B$57</f>
        <v>239</v>
      </c>
      <c r="D5">
        <f>'P03'!$B$58</f>
        <v>240</v>
      </c>
      <c r="E5">
        <f>'P03'!$B$59</f>
        <v>1</v>
      </c>
      <c r="F5">
        <f>'P03'!$B$60</f>
        <v>240</v>
      </c>
      <c r="G5">
        <f>'P03'!$B$61</f>
        <v>1</v>
      </c>
      <c r="H5">
        <f>'P03'!$B$62</f>
        <v>19</v>
      </c>
      <c r="I5">
        <f>'P03'!$B$63</f>
        <v>39.99</v>
      </c>
      <c r="J5">
        <f>'P03'!$B$64</f>
        <v>0.79980000000000007</v>
      </c>
      <c r="K5">
        <f>'P03'!$B$65</f>
        <v>4.9959758240554049</v>
      </c>
      <c r="L5">
        <f>'P03'!$B$66</f>
        <v>63.991387265262887</v>
      </c>
      <c r="M5">
        <f>'P03'!$B$67</f>
        <v>0.10691534548227166</v>
      </c>
      <c r="N5">
        <f>'P03'!$B$68</f>
        <v>-29.90407843480056</v>
      </c>
      <c r="O5">
        <f>'P03'!$B$69</f>
        <v>29.904078434800571</v>
      </c>
      <c r="P5">
        <f>'P03'!$B$70</f>
        <v>29.904078434800571</v>
      </c>
      <c r="Q5">
        <f>'P03'!$B$71</f>
        <v>29.904078434800571</v>
      </c>
      <c r="R5">
        <f>'P03'!$B$72</f>
        <v>0.99617739447563602</v>
      </c>
    </row>
    <row r="6" spans="1:18" x14ac:dyDescent="0.35">
      <c r="A6" t="str">
        <f>'P04'!$B$3</f>
        <v>P04</v>
      </c>
      <c r="B6">
        <f>'P04'!$B$274</f>
        <v>38</v>
      </c>
      <c r="C6">
        <f>'P04'!$B$275</f>
        <v>141</v>
      </c>
      <c r="D6">
        <f>'P04'!$B$276</f>
        <v>360</v>
      </c>
      <c r="E6">
        <f>'P04'!$B$277</f>
        <v>219</v>
      </c>
      <c r="F6">
        <f>'P04'!$B$278</f>
        <v>240</v>
      </c>
      <c r="G6">
        <f>'P04'!$B$279</f>
        <v>99</v>
      </c>
      <c r="H6">
        <f>'P04'!$B$280</f>
        <v>29</v>
      </c>
      <c r="I6">
        <f>'P04'!$B$281</f>
        <v>4982.5836609503604</v>
      </c>
      <c r="J6">
        <f>'P04'!$B$282</f>
        <v>99.651673219007151</v>
      </c>
      <c r="K6">
        <f>'P04'!$B$283</f>
        <v>765.99820874436546</v>
      </c>
      <c r="L6">
        <f>'P04'!$B$284</f>
        <v>9278.9680987151132</v>
      </c>
      <c r="M6">
        <f>'P04'!$B$285</f>
        <v>10.531314328083415</v>
      </c>
      <c r="N6">
        <f>'P04'!$B$286</f>
        <v>-5172.5656340562091</v>
      </c>
      <c r="O6">
        <f>'P04'!$B$287</f>
        <v>5172.5656340562064</v>
      </c>
      <c r="P6">
        <f>'P04'!$B$288</f>
        <v>5172.5656340562064</v>
      </c>
      <c r="Q6">
        <f>'P04'!$B$289</f>
        <v>5172.5656340562064</v>
      </c>
      <c r="R6">
        <f>'P04'!$B$290</f>
        <v>0.66924410444625326</v>
      </c>
    </row>
    <row r="7" spans="1:18" x14ac:dyDescent="0.35">
      <c r="A7" t="str">
        <f>'P05'!$B$3</f>
        <v>P05</v>
      </c>
      <c r="B7">
        <f>'P05'!$B$69</f>
        <v>42</v>
      </c>
      <c r="C7">
        <f>'P05'!$B$70</f>
        <v>106</v>
      </c>
      <c r="D7">
        <f>'P05'!$B$71</f>
        <v>120</v>
      </c>
      <c r="E7">
        <f>'P05'!$B$72</f>
        <v>14</v>
      </c>
      <c r="F7">
        <f>'P05'!$B$73</f>
        <v>108</v>
      </c>
      <c r="G7">
        <f>'P05'!$B$74</f>
        <v>2</v>
      </c>
      <c r="H7">
        <f>'P05'!$B$75</f>
        <v>9</v>
      </c>
      <c r="I7">
        <f>'P05'!$B$76</f>
        <v>92.482721736215154</v>
      </c>
      <c r="J7">
        <f>'P05'!$B$77</f>
        <v>1.8496544347243034</v>
      </c>
      <c r="K7">
        <f>'P05'!$B$78</f>
        <v>69.066635984106924</v>
      </c>
      <c r="L7">
        <f>'P05'!$B$79</f>
        <v>558.8156962120313</v>
      </c>
      <c r="M7">
        <f>'P05'!$B$80</f>
        <v>0.71160094406207886</v>
      </c>
      <c r="N7">
        <f>'P05'!$B$81</f>
        <v>-537.96086583870942</v>
      </c>
      <c r="O7">
        <f>'P05'!$B$82</f>
        <v>537.96086583870931</v>
      </c>
      <c r="P7">
        <f>'P05'!$B$83</f>
        <v>537.96086583870931</v>
      </c>
      <c r="Q7">
        <f>'P05'!$B$84</f>
        <v>537.96086583870931</v>
      </c>
      <c r="R7">
        <f>'P05'!$B$85</f>
        <v>0.990357590196841</v>
      </c>
    </row>
    <row r="8" spans="1:18" x14ac:dyDescent="0.35">
      <c r="A8" t="str">
        <f>'P06'!$B$3</f>
        <v>P06</v>
      </c>
      <c r="B8">
        <f>'P06'!$B$174</f>
        <v>23</v>
      </c>
      <c r="C8">
        <f>'P06'!$B$175</f>
        <v>1</v>
      </c>
      <c r="D8">
        <f>'P06'!$B$176</f>
        <v>120</v>
      </c>
      <c r="E8">
        <f>'P06'!$B$177</f>
        <v>119</v>
      </c>
      <c r="F8">
        <f>'P06'!$B$178</f>
        <v>120</v>
      </c>
      <c r="G8">
        <f>'P06'!$B$179</f>
        <v>119</v>
      </c>
      <c r="H8">
        <f>'P06'!$B$180</f>
        <v>9</v>
      </c>
      <c r="I8">
        <f>'P06'!$B$181</f>
        <v>726.66749711817761</v>
      </c>
      <c r="J8">
        <f>'P06'!$B$182</f>
        <v>34.146199758921206</v>
      </c>
      <c r="K8">
        <f>'P06'!$B$183</f>
        <v>382.24431244617159</v>
      </c>
      <c r="L8">
        <f>'P06'!$B$184</f>
        <v>169.9981458524523</v>
      </c>
      <c r="M8">
        <f>'P06'!$B$185</f>
        <v>0.48844375194906414</v>
      </c>
      <c r="N8">
        <f>'P06'!$B$186</f>
        <v>139.79039530868349</v>
      </c>
      <c r="O8">
        <f>'P06'!$B$187</f>
        <v>-139.79039530868377</v>
      </c>
      <c r="P8">
        <f>'P06'!$B$188</f>
        <v>-139.79039530868377</v>
      </c>
      <c r="Q8">
        <f>'P06'!$B$189</f>
        <v>0</v>
      </c>
      <c r="R8">
        <f>'P06'!$B$190</f>
        <v>0.51782268334899184</v>
      </c>
    </row>
    <row r="9" spans="1:18" x14ac:dyDescent="0.35">
      <c r="A9" t="str">
        <f>'P07'!$B$3</f>
        <v>P07</v>
      </c>
      <c r="B9">
        <f>'P07'!$B$213</f>
        <v>39</v>
      </c>
      <c r="C9">
        <f>'P07'!$B$214</f>
        <v>82</v>
      </c>
      <c r="D9">
        <f>'P07'!$B$215</f>
        <v>240</v>
      </c>
      <c r="E9">
        <f>'P07'!$B$216</f>
        <v>158</v>
      </c>
      <c r="F9">
        <f>'P07'!$B$217</f>
        <v>240</v>
      </c>
      <c r="G9">
        <f>'P07'!$B$218</f>
        <v>158</v>
      </c>
      <c r="H9">
        <f>'P07'!$B$219</f>
        <v>19</v>
      </c>
      <c r="I9">
        <f>'P07'!$B$220</f>
        <v>25545.751920519408</v>
      </c>
      <c r="J9">
        <f>'P07'!$B$221</f>
        <v>510.91503841038815</v>
      </c>
      <c r="K9">
        <f>'P07'!$B$222</f>
        <v>1425.6890771208728</v>
      </c>
      <c r="L9">
        <f>'P07'!$B$223</f>
        <v>26085.51838164798</v>
      </c>
      <c r="M9">
        <f>'P07'!$B$224</f>
        <v>15.997987145587784</v>
      </c>
      <c r="N9">
        <f>'P07'!$B$225</f>
        <v>-2492.3685638054199</v>
      </c>
      <c r="O9">
        <f>'P07'!$B$226</f>
        <v>2492.3685638054153</v>
      </c>
      <c r="P9">
        <f>'P07'!$B$227</f>
        <v>996.9474255221661</v>
      </c>
      <c r="Q9">
        <f>'P07'!$B$228</f>
        <v>2492.3685638054153</v>
      </c>
      <c r="R9">
        <f>'P07'!$B$229</f>
        <v>1.4061853937319768</v>
      </c>
    </row>
    <row r="10" spans="1:18" x14ac:dyDescent="0.35">
      <c r="A10" t="str">
        <f>'P08'!$B$3</f>
        <v>P08</v>
      </c>
      <c r="B10">
        <f>'P08'!$B$103</f>
        <v>52</v>
      </c>
      <c r="C10">
        <f>'P08'!$B$104</f>
        <v>192</v>
      </c>
      <c r="D10">
        <f>'P08'!$B$105</f>
        <v>240</v>
      </c>
      <c r="E10">
        <f>'P08'!$B$106</f>
        <v>48</v>
      </c>
      <c r="F10">
        <f>'P08'!$B$107</f>
        <v>120</v>
      </c>
      <c r="G10">
        <f>'P08'!$B$108</f>
        <v>0</v>
      </c>
      <c r="H10">
        <f>'P08'!$B$109</f>
        <v>19</v>
      </c>
      <c r="I10">
        <f>'P08'!$B$110</f>
        <v>0</v>
      </c>
      <c r="J10">
        <f>'P08'!$B$111</f>
        <v>0</v>
      </c>
      <c r="K10">
        <f>'P08'!$B$112</f>
        <v>229.5305403955299</v>
      </c>
      <c r="L10">
        <f>'P08'!$B$113</f>
        <v>5892.7648122275268</v>
      </c>
      <c r="M10">
        <f>'P08'!$B$114</f>
        <v>13.065936010722966</v>
      </c>
      <c r="N10">
        <f>'P08'!$B$115</f>
        <v>-6135.3612886337796</v>
      </c>
      <c r="O10">
        <f>'P08'!$B$116</f>
        <v>6135.3612886337833</v>
      </c>
      <c r="P10">
        <f>'P08'!$B$117</f>
        <v>6135.3612886337833</v>
      </c>
      <c r="Q10">
        <f>'P08'!$B$118</f>
        <v>6135.3612886337833</v>
      </c>
      <c r="R10">
        <f>'P08'!$B$119</f>
        <v>0.94664738027906614</v>
      </c>
    </row>
    <row r="11" spans="1:18" x14ac:dyDescent="0.35">
      <c r="A11" t="str">
        <f>'P09'!$B$3</f>
        <v>P09</v>
      </c>
      <c r="B11">
        <f>'P09'!$B$535</f>
        <v>30</v>
      </c>
      <c r="C11">
        <f>'P09'!$B$536</f>
        <v>0</v>
      </c>
      <c r="D11">
        <f>'P09'!$B$537</f>
        <v>480</v>
      </c>
      <c r="E11">
        <f>'P09'!$B$538</f>
        <v>480</v>
      </c>
      <c r="F11">
        <f>'P09'!$B$539</f>
        <v>480</v>
      </c>
      <c r="G11">
        <f>'P09'!$B$540</f>
        <v>480</v>
      </c>
      <c r="H11">
        <f>'P09'!$B$541</f>
        <v>39</v>
      </c>
      <c r="I11">
        <f>'P09'!$B$542</f>
        <v>13280.042891460585</v>
      </c>
      <c r="J11">
        <f>'P09'!$B$543</f>
        <v>495.6040654382864</v>
      </c>
      <c r="K11">
        <f>'P09'!$B$544</f>
        <v>803.96018780400721</v>
      </c>
      <c r="L11">
        <f>'P09'!$B$545</f>
        <v>9419.3296675933652</v>
      </c>
      <c r="M11">
        <f>'P09'!$B$546</f>
        <v>4.5107545299638545</v>
      </c>
      <c r="N11">
        <f>'P09'!$B$547</f>
        <v>2556.6382160949629</v>
      </c>
      <c r="O11">
        <f>'P09'!$B$548</f>
        <v>-2556.6382160949947</v>
      </c>
      <c r="P11">
        <f>'P09'!$B$549</f>
        <v>-2556.6382160949947</v>
      </c>
      <c r="Q11">
        <f>'P09'!$B$550</f>
        <v>0</v>
      </c>
      <c r="R11">
        <f>'P09'!$B$551</f>
        <v>0.1369235601009012</v>
      </c>
    </row>
    <row r="12" spans="1:18" x14ac:dyDescent="0.35">
      <c r="A12" t="str">
        <f>'P10'!$B$3</f>
        <v>P10</v>
      </c>
      <c r="B12">
        <f>'P10'!$B$116</f>
        <v>31</v>
      </c>
      <c r="C12">
        <f>'P10'!$B$117</f>
        <v>59</v>
      </c>
      <c r="D12">
        <f>'P10'!$B$118</f>
        <v>120</v>
      </c>
      <c r="E12">
        <f>'P10'!$B$119</f>
        <v>61</v>
      </c>
      <c r="F12">
        <f>'P10'!$B$120</f>
        <v>60</v>
      </c>
      <c r="G12">
        <f>'P10'!$B$121</f>
        <v>1</v>
      </c>
      <c r="H12">
        <f>'P10'!$B$122</f>
        <v>9</v>
      </c>
      <c r="I12">
        <f>'P10'!$B$123</f>
        <v>39.270000000000003</v>
      </c>
      <c r="J12">
        <f>'P10'!$B$124</f>
        <v>0.7854000000000001</v>
      </c>
      <c r="K12">
        <f>'P10'!$B$125</f>
        <v>295.66454265676737</v>
      </c>
      <c r="L12">
        <f>'P10'!$B$126</f>
        <v>791.15892703368536</v>
      </c>
      <c r="M12">
        <f>'P10'!$B$127</f>
        <v>1.0705245235802214</v>
      </c>
      <c r="N12">
        <f>'P10'!$B$128</f>
        <v>-1049.4093942140328</v>
      </c>
      <c r="O12">
        <f>'P10'!$B$129</f>
        <v>1049.4093942140328</v>
      </c>
      <c r="P12">
        <f>'P10'!$B$130</f>
        <v>1049.4093942140328</v>
      </c>
      <c r="Q12">
        <f>'P10'!$B$131</f>
        <v>1049.4093942140328</v>
      </c>
      <c r="R12">
        <f>'P10'!$B$132</f>
        <v>0.99133865530187815</v>
      </c>
    </row>
    <row r="13" spans="1:18" x14ac:dyDescent="0.35">
      <c r="A13" s="1" t="s">
        <v>263</v>
      </c>
      <c r="I13">
        <f t="shared" ref="I13:O13" si="0">SUM(I3:I12)</f>
        <v>55696.739572300234</v>
      </c>
      <c r="J13">
        <f t="shared" si="0"/>
        <v>1465.3920490078601</v>
      </c>
      <c r="K13">
        <f t="shared" si="0"/>
        <v>5304.6690236773429</v>
      </c>
      <c r="L13">
        <f t="shared" si="0"/>
        <v>59914.557936668803</v>
      </c>
      <c r="M13">
        <f t="shared" si="0"/>
        <v>55.199989756631901</v>
      </c>
      <c r="N13">
        <f t="shared" si="0"/>
        <v>-11043.079426810398</v>
      </c>
      <c r="O13">
        <f t="shared" si="0"/>
        <v>11043.07942681036</v>
      </c>
      <c r="Q13">
        <f>SUM(Q3:Q12)</f>
        <v>15417.569824982949</v>
      </c>
    </row>
    <row r="15" spans="1:18" x14ac:dyDescent="0.35">
      <c r="A15" s="1" t="s">
        <v>264</v>
      </c>
    </row>
    <row r="16" spans="1:18" x14ac:dyDescent="0.35">
      <c r="A16" s="1" t="s">
        <v>181</v>
      </c>
      <c r="B16" s="1" t="s">
        <v>128</v>
      </c>
      <c r="C16" s="1" t="s">
        <v>130</v>
      </c>
      <c r="D16" s="1" t="s">
        <v>132</v>
      </c>
      <c r="E16" s="1" t="s">
        <v>134</v>
      </c>
      <c r="F16" s="1" t="s">
        <v>136</v>
      </c>
      <c r="G16" s="1" t="s">
        <v>138</v>
      </c>
      <c r="H16" s="1" t="s">
        <v>140</v>
      </c>
      <c r="I16" s="1" t="s">
        <v>142</v>
      </c>
      <c r="J16" s="1" t="s">
        <v>144</v>
      </c>
      <c r="K16" s="1" t="s">
        <v>146</v>
      </c>
      <c r="L16" s="1" t="s">
        <v>148</v>
      </c>
      <c r="M16" s="1" t="s">
        <v>150</v>
      </c>
      <c r="N16" s="1" t="s">
        <v>152</v>
      </c>
      <c r="O16" s="1" t="s">
        <v>154</v>
      </c>
      <c r="P16" s="1" t="s">
        <v>156</v>
      </c>
      <c r="Q16" s="1" t="s">
        <v>158</v>
      </c>
      <c r="R16" s="1" t="s">
        <v>160</v>
      </c>
    </row>
    <row r="17" spans="1:20" x14ac:dyDescent="0.35">
      <c r="A17" t="str">
        <f>'P01'!$B$3</f>
        <v>P01</v>
      </c>
      <c r="B17" t="b">
        <f>'P01'!$B$290</f>
        <v>1</v>
      </c>
      <c r="C17" t="b">
        <f>'P01'!$B$291</f>
        <v>1</v>
      </c>
      <c r="D17" t="b">
        <f>'P01'!$B$292</f>
        <v>1</v>
      </c>
      <c r="E17" t="b">
        <f>'P01'!$B$293</f>
        <v>1</v>
      </c>
      <c r="F17" t="b">
        <f>'P01'!$B$294</f>
        <v>1</v>
      </c>
      <c r="G17" t="b">
        <f>'P01'!$B$295</f>
        <v>1</v>
      </c>
      <c r="H17" t="b">
        <f>'P01'!$B$296</f>
        <v>1</v>
      </c>
      <c r="I17" t="b">
        <f>'P01'!$B$297</f>
        <v>1</v>
      </c>
      <c r="J17" t="b">
        <f>'P01'!$B$298</f>
        <v>1</v>
      </c>
      <c r="K17" t="b">
        <f>'P01'!$B$299</f>
        <v>1</v>
      </c>
      <c r="L17" t="b">
        <f>'P01'!$B$300</f>
        <v>1</v>
      </c>
      <c r="M17" t="b">
        <f>'P01'!$B$301</f>
        <v>1</v>
      </c>
      <c r="N17" t="b">
        <f>'P01'!$B$302</f>
        <v>1</v>
      </c>
      <c r="O17" t="b">
        <f>'P01'!$B$303</f>
        <v>1</v>
      </c>
      <c r="P17" t="b">
        <f>'P01'!$B$304</f>
        <v>1</v>
      </c>
      <c r="Q17" t="b">
        <f>'P01'!$B$305</f>
        <v>1</v>
      </c>
      <c r="R17" t="b">
        <f>'P01'!$B$306</f>
        <v>1</v>
      </c>
    </row>
    <row r="18" spans="1:20" x14ac:dyDescent="0.35">
      <c r="A18" t="str">
        <f>'P02'!$B$3</f>
        <v>P02</v>
      </c>
      <c r="B18" t="b">
        <f>'P02'!$B$380</f>
        <v>1</v>
      </c>
      <c r="C18" t="b">
        <f>'P02'!$B$381</f>
        <v>1</v>
      </c>
      <c r="D18" t="b">
        <f>'P02'!$B$382</f>
        <v>1</v>
      </c>
      <c r="E18" t="b">
        <f>'P02'!$B$383</f>
        <v>1</v>
      </c>
      <c r="F18" t="b">
        <f>'P02'!$B$384</f>
        <v>1</v>
      </c>
      <c r="G18" t="b">
        <f>'P02'!$B$385</f>
        <v>1</v>
      </c>
      <c r="H18" t="b">
        <f>'P02'!$B$386</f>
        <v>1</v>
      </c>
      <c r="I18" t="b">
        <f>'P02'!$B$387</f>
        <v>1</v>
      </c>
      <c r="J18" t="b">
        <f>'P02'!$B$388</f>
        <v>1</v>
      </c>
      <c r="K18" t="b">
        <f>'P02'!$B$389</f>
        <v>1</v>
      </c>
      <c r="L18" t="b">
        <f>'P02'!$B$390</f>
        <v>1</v>
      </c>
      <c r="M18" t="b">
        <f>'P02'!$B$391</f>
        <v>1</v>
      </c>
      <c r="N18" t="b">
        <f>'P02'!$B$392</f>
        <v>1</v>
      </c>
      <c r="O18" t="b">
        <f>'P02'!$B$393</f>
        <v>1</v>
      </c>
      <c r="P18" t="b">
        <f>'P02'!$B$394</f>
        <v>1</v>
      </c>
      <c r="Q18" t="b">
        <f>'P02'!$B$395</f>
        <v>1</v>
      </c>
      <c r="R18" t="b">
        <f>'P02'!$B$396</f>
        <v>1</v>
      </c>
    </row>
    <row r="19" spans="1:20" x14ac:dyDescent="0.35">
      <c r="A19" t="str">
        <f>'P03'!$B$3</f>
        <v>P03</v>
      </c>
      <c r="B19" t="b">
        <f>'P03'!$B$81</f>
        <v>1</v>
      </c>
      <c r="C19" t="b">
        <f>'P03'!$B$82</f>
        <v>1</v>
      </c>
      <c r="D19" t="b">
        <f>'P03'!$B$83</f>
        <v>1</v>
      </c>
      <c r="E19" t="b">
        <f>'P03'!$B$84</f>
        <v>1</v>
      </c>
      <c r="F19" t="b">
        <f>'P03'!$B$85</f>
        <v>1</v>
      </c>
      <c r="G19" t="b">
        <f>'P03'!$B$86</f>
        <v>1</v>
      </c>
      <c r="H19" t="b">
        <f>'P03'!$B$87</f>
        <v>1</v>
      </c>
      <c r="I19" t="b">
        <f>'P03'!$B$88</f>
        <v>1</v>
      </c>
      <c r="J19" t="b">
        <f>'P03'!$B$89</f>
        <v>1</v>
      </c>
      <c r="K19" t="b">
        <f>'P03'!$B$90</f>
        <v>1</v>
      </c>
      <c r="L19" t="b">
        <f>'P03'!$B$91</f>
        <v>1</v>
      </c>
      <c r="M19" t="b">
        <f>'P03'!$B$92</f>
        <v>1</v>
      </c>
      <c r="N19" t="b">
        <f>'P03'!$B$93</f>
        <v>1</v>
      </c>
      <c r="O19" t="b">
        <f>'P03'!$B$94</f>
        <v>1</v>
      </c>
      <c r="P19" t="b">
        <f>'P03'!$B$95</f>
        <v>1</v>
      </c>
      <c r="Q19" t="b">
        <f>'P03'!$B$96</f>
        <v>1</v>
      </c>
      <c r="R19" t="b">
        <f>'P03'!$B$97</f>
        <v>1</v>
      </c>
    </row>
    <row r="20" spans="1:20" x14ac:dyDescent="0.35">
      <c r="A20" t="str">
        <f>'P04'!$B$3</f>
        <v>P04</v>
      </c>
      <c r="B20" t="b">
        <f>'P04'!$B$299</f>
        <v>1</v>
      </c>
      <c r="C20" t="b">
        <f>'P04'!$B$300</f>
        <v>1</v>
      </c>
      <c r="D20" t="b">
        <f>'P04'!$B$301</f>
        <v>1</v>
      </c>
      <c r="E20" t="b">
        <f>'P04'!$B$302</f>
        <v>1</v>
      </c>
      <c r="F20" t="b">
        <f>'P04'!$B$303</f>
        <v>1</v>
      </c>
      <c r="G20" t="b">
        <f>'P04'!$B$304</f>
        <v>1</v>
      </c>
      <c r="H20" t="b">
        <f>'P04'!$B$305</f>
        <v>1</v>
      </c>
      <c r="I20" t="b">
        <f>'P04'!$B$306</f>
        <v>1</v>
      </c>
      <c r="J20" t="b">
        <f>'P04'!$B$307</f>
        <v>1</v>
      </c>
      <c r="K20" t="b">
        <f>'P04'!$B$308</f>
        <v>1</v>
      </c>
      <c r="L20" t="b">
        <f>'P04'!$B$309</f>
        <v>1</v>
      </c>
      <c r="M20" t="b">
        <f>'P04'!$B$310</f>
        <v>1</v>
      </c>
      <c r="N20" t="b">
        <f>'P04'!$B$311</f>
        <v>1</v>
      </c>
      <c r="O20" t="b">
        <f>'P04'!$B$312</f>
        <v>1</v>
      </c>
      <c r="P20" t="b">
        <f>'P04'!$B$313</f>
        <v>1</v>
      </c>
      <c r="Q20" t="b">
        <f>'P04'!$B$314</f>
        <v>1</v>
      </c>
      <c r="R20" t="b">
        <f>'P04'!$B$315</f>
        <v>1</v>
      </c>
    </row>
    <row r="21" spans="1:20" x14ac:dyDescent="0.35">
      <c r="A21" t="str">
        <f>'P05'!$B$3</f>
        <v>P05</v>
      </c>
      <c r="B21" t="b">
        <f>'P05'!$B$94</f>
        <v>1</v>
      </c>
      <c r="C21" t="b">
        <f>'P05'!$B$95</f>
        <v>1</v>
      </c>
      <c r="D21" t="b">
        <f>'P05'!$B$96</f>
        <v>1</v>
      </c>
      <c r="E21" t="b">
        <f>'P05'!$B$97</f>
        <v>1</v>
      </c>
      <c r="F21" t="b">
        <f>'P05'!$B$98</f>
        <v>1</v>
      </c>
      <c r="G21" t="b">
        <f>'P05'!$B$99</f>
        <v>1</v>
      </c>
      <c r="H21" t="b">
        <f>'P05'!$B$100</f>
        <v>1</v>
      </c>
      <c r="I21" t="b">
        <f>'P05'!$B$101</f>
        <v>1</v>
      </c>
      <c r="J21" t="b">
        <f>'P05'!$B$102</f>
        <v>1</v>
      </c>
      <c r="K21" t="b">
        <f>'P05'!$B$103</f>
        <v>1</v>
      </c>
      <c r="L21" t="b">
        <f>'P05'!$B$104</f>
        <v>1</v>
      </c>
      <c r="M21" t="b">
        <f>'P05'!$B$105</f>
        <v>1</v>
      </c>
      <c r="N21" t="b">
        <f>'P05'!$B$106</f>
        <v>1</v>
      </c>
      <c r="O21" t="b">
        <f>'P05'!$B$107</f>
        <v>1</v>
      </c>
      <c r="P21" t="b">
        <f>'P05'!$B$108</f>
        <v>1</v>
      </c>
      <c r="Q21" t="b">
        <f>'P05'!$B$109</f>
        <v>1</v>
      </c>
      <c r="R21" t="b">
        <f>'P05'!$B$110</f>
        <v>1</v>
      </c>
    </row>
    <row r="22" spans="1:20" x14ac:dyDescent="0.35">
      <c r="A22" t="str">
        <f>'P06'!$B$3</f>
        <v>P06</v>
      </c>
      <c r="B22" t="b">
        <f>'P06'!$B$199</f>
        <v>1</v>
      </c>
      <c r="C22" t="b">
        <f>'P06'!$B$200</f>
        <v>1</v>
      </c>
      <c r="D22" t="b">
        <f>'P06'!$B$201</f>
        <v>1</v>
      </c>
      <c r="E22" t="b">
        <f>'P06'!$B$202</f>
        <v>1</v>
      </c>
      <c r="F22" t="b">
        <f>'P06'!$B$203</f>
        <v>1</v>
      </c>
      <c r="G22" t="b">
        <f>'P06'!$B$204</f>
        <v>1</v>
      </c>
      <c r="H22" t="b">
        <f>'P06'!$B$205</f>
        <v>1</v>
      </c>
      <c r="I22" t="b">
        <f>'P06'!$B$206</f>
        <v>1</v>
      </c>
      <c r="J22" t="b">
        <f>'P06'!$B$207</f>
        <v>1</v>
      </c>
      <c r="K22" t="b">
        <f>'P06'!$B$208</f>
        <v>1</v>
      </c>
      <c r="L22" t="b">
        <f>'P06'!$B$209</f>
        <v>1</v>
      </c>
      <c r="M22" t="b">
        <f>'P06'!$B$210</f>
        <v>1</v>
      </c>
      <c r="N22" t="b">
        <f>'P06'!$B$211</f>
        <v>1</v>
      </c>
      <c r="O22" t="b">
        <f>'P06'!$B$212</f>
        <v>1</v>
      </c>
      <c r="P22" t="b">
        <f>'P06'!$B$213</f>
        <v>1</v>
      </c>
      <c r="Q22" t="b">
        <f>'P06'!$B$214</f>
        <v>1</v>
      </c>
      <c r="R22" t="b">
        <f>'P06'!$B$215</f>
        <v>1</v>
      </c>
    </row>
    <row r="23" spans="1:20" x14ac:dyDescent="0.35">
      <c r="A23" t="str">
        <f>'P07'!$B$3</f>
        <v>P07</v>
      </c>
      <c r="B23" t="b">
        <f>'P07'!$B$238</f>
        <v>1</v>
      </c>
      <c r="C23" t="b">
        <f>'P07'!$B$239</f>
        <v>1</v>
      </c>
      <c r="D23" t="b">
        <f>'P07'!$B$240</f>
        <v>1</v>
      </c>
      <c r="E23" t="b">
        <f>'P07'!$B$241</f>
        <v>1</v>
      </c>
      <c r="F23" t="b">
        <f>'P07'!$B$242</f>
        <v>1</v>
      </c>
      <c r="G23" t="b">
        <f>'P07'!$B$243</f>
        <v>1</v>
      </c>
      <c r="H23" t="b">
        <f>'P07'!$B$244</f>
        <v>1</v>
      </c>
      <c r="I23" t="b">
        <f>'P07'!$B$245</f>
        <v>1</v>
      </c>
      <c r="J23" t="b">
        <f>'P07'!$B$246</f>
        <v>1</v>
      </c>
      <c r="K23" t="b">
        <f>'P07'!$B$247</f>
        <v>1</v>
      </c>
      <c r="L23" t="b">
        <f>'P07'!$B$248</f>
        <v>1</v>
      </c>
      <c r="M23" t="b">
        <f>'P07'!$B$249</f>
        <v>1</v>
      </c>
      <c r="N23" t="b">
        <f>'P07'!$B$250</f>
        <v>1</v>
      </c>
      <c r="O23" t="b">
        <f>'P07'!$B$251</f>
        <v>1</v>
      </c>
      <c r="P23" t="b">
        <f>'P07'!$B$252</f>
        <v>1</v>
      </c>
      <c r="Q23" t="b">
        <f>'P07'!$B$253</f>
        <v>1</v>
      </c>
      <c r="R23" t="b">
        <f>'P07'!$B$254</f>
        <v>1</v>
      </c>
    </row>
    <row r="24" spans="1:20" x14ac:dyDescent="0.35">
      <c r="A24" t="str">
        <f>'P08'!$B$3</f>
        <v>P08</v>
      </c>
      <c r="B24" t="b">
        <f>'P08'!$B$128</f>
        <v>1</v>
      </c>
      <c r="C24" t="b">
        <f>'P08'!$B$129</f>
        <v>1</v>
      </c>
      <c r="D24" t="b">
        <f>'P08'!$B$130</f>
        <v>1</v>
      </c>
      <c r="E24" t="b">
        <f>'P08'!$B$131</f>
        <v>1</v>
      </c>
      <c r="F24" t="b">
        <f>'P08'!$B$132</f>
        <v>1</v>
      </c>
      <c r="G24" t="b">
        <f>'P08'!$B$133</f>
        <v>1</v>
      </c>
      <c r="H24" t="b">
        <f>'P08'!$B$134</f>
        <v>1</v>
      </c>
      <c r="I24" t="b">
        <f>'P08'!$B$135</f>
        <v>1</v>
      </c>
      <c r="J24" t="b">
        <f>'P08'!$B$136</f>
        <v>1</v>
      </c>
      <c r="K24" t="b">
        <f>'P08'!$B$137</f>
        <v>1</v>
      </c>
      <c r="L24" t="b">
        <f>'P08'!$B$138</f>
        <v>1</v>
      </c>
      <c r="M24" t="b">
        <f>'P08'!$B$139</f>
        <v>1</v>
      </c>
      <c r="N24" t="b">
        <f>'P08'!$B$140</f>
        <v>1</v>
      </c>
      <c r="O24" t="b">
        <f>'P08'!$B$141</f>
        <v>1</v>
      </c>
      <c r="P24" t="b">
        <f>'P08'!$B$142</f>
        <v>1</v>
      </c>
      <c r="Q24" t="b">
        <f>'P08'!$B$143</f>
        <v>1</v>
      </c>
      <c r="R24" t="b">
        <f>'P08'!$B$144</f>
        <v>1</v>
      </c>
    </row>
    <row r="25" spans="1:20" x14ac:dyDescent="0.35">
      <c r="A25" t="str">
        <f>'P09'!$B$3</f>
        <v>P09</v>
      </c>
      <c r="B25" t="b">
        <f>'P09'!$B$560</f>
        <v>1</v>
      </c>
      <c r="C25" t="b">
        <f>'P09'!$B$561</f>
        <v>1</v>
      </c>
      <c r="D25" t="b">
        <f>'P09'!$B$562</f>
        <v>1</v>
      </c>
      <c r="E25" t="b">
        <f>'P09'!$B$563</f>
        <v>1</v>
      </c>
      <c r="F25" t="b">
        <f>'P09'!$B$564</f>
        <v>1</v>
      </c>
      <c r="G25" t="b">
        <f>'P09'!$B$565</f>
        <v>1</v>
      </c>
      <c r="H25" t="b">
        <f>'P09'!$B$566</f>
        <v>1</v>
      </c>
      <c r="I25" t="b">
        <f>'P09'!$B$567</f>
        <v>1</v>
      </c>
      <c r="J25" t="b">
        <f>'P09'!$B$568</f>
        <v>1</v>
      </c>
      <c r="K25" t="b">
        <f>'P09'!$B$569</f>
        <v>1</v>
      </c>
      <c r="L25" t="b">
        <f>'P09'!$B$570</f>
        <v>1</v>
      </c>
      <c r="M25" t="b">
        <f>'P09'!$B$571</f>
        <v>1</v>
      </c>
      <c r="N25" t="b">
        <f>'P09'!$B$572</f>
        <v>1</v>
      </c>
      <c r="O25" t="b">
        <f>'P09'!$B$573</f>
        <v>1</v>
      </c>
      <c r="P25" t="b">
        <f>'P09'!$B$574</f>
        <v>1</v>
      </c>
      <c r="Q25" t="b">
        <f>'P09'!$B$575</f>
        <v>1</v>
      </c>
      <c r="R25" t="b">
        <f>'P09'!$B$576</f>
        <v>1</v>
      </c>
    </row>
    <row r="26" spans="1:20" x14ac:dyDescent="0.35">
      <c r="A26" t="str">
        <f>'P10'!$B$3</f>
        <v>P10</v>
      </c>
      <c r="B26" t="b">
        <f>'P10'!$B$141</f>
        <v>1</v>
      </c>
      <c r="C26" t="b">
        <f>'P10'!$B$142</f>
        <v>1</v>
      </c>
      <c r="D26" t="b">
        <f>'P10'!$B$143</f>
        <v>1</v>
      </c>
      <c r="E26" t="b">
        <f>'P10'!$B$144</f>
        <v>1</v>
      </c>
      <c r="F26" t="b">
        <f>'P10'!$B$145</f>
        <v>1</v>
      </c>
      <c r="G26" t="b">
        <f>'P10'!$B$146</f>
        <v>1</v>
      </c>
      <c r="H26" t="b">
        <f>'P10'!$B$147</f>
        <v>1</v>
      </c>
      <c r="I26" t="b">
        <f>'P10'!$B$148</f>
        <v>1</v>
      </c>
      <c r="J26" t="b">
        <f>'P10'!$B$149</f>
        <v>1</v>
      </c>
      <c r="K26" t="b">
        <f>'P10'!$B$150</f>
        <v>1</v>
      </c>
      <c r="L26" t="b">
        <f>'P10'!$B$151</f>
        <v>1</v>
      </c>
      <c r="M26" t="b">
        <f>'P10'!$B$152</f>
        <v>1</v>
      </c>
      <c r="N26" t="b">
        <f>'P10'!$B$153</f>
        <v>1</v>
      </c>
      <c r="O26" t="b">
        <f>'P10'!$B$154</f>
        <v>1</v>
      </c>
      <c r="P26" t="b">
        <f>'P10'!$B$155</f>
        <v>1</v>
      </c>
      <c r="Q26" t="b">
        <f>'P10'!$B$156</f>
        <v>1</v>
      </c>
      <c r="R26" t="b">
        <f>'P10'!$B$157</f>
        <v>1</v>
      </c>
    </row>
    <row r="28" spans="1:20" x14ac:dyDescent="0.35">
      <c r="A28" s="1" t="s">
        <v>265</v>
      </c>
      <c r="B28" t="b">
        <f>AND(R17:R26)</f>
        <v>1</v>
      </c>
    </row>
    <row r="30" spans="1:20" x14ac:dyDescent="0.35">
      <c r="A30" s="1" t="s">
        <v>266</v>
      </c>
    </row>
    <row r="31" spans="1:20" x14ac:dyDescent="0.35">
      <c r="A31" s="1" t="s">
        <v>31</v>
      </c>
      <c r="B31" s="1" t="s">
        <v>267</v>
      </c>
      <c r="C31" s="1" t="s">
        <v>268</v>
      </c>
      <c r="D31" s="1" t="s">
        <v>269</v>
      </c>
      <c r="E31" s="1" t="s">
        <v>270</v>
      </c>
      <c r="F31" s="1" t="s">
        <v>271</v>
      </c>
      <c r="G31" s="1" t="s">
        <v>272</v>
      </c>
      <c r="H31" s="1" t="s">
        <v>273</v>
      </c>
      <c r="I31" s="1" t="s">
        <v>274</v>
      </c>
      <c r="J31" s="1" t="s">
        <v>275</v>
      </c>
      <c r="K31" s="1" t="s">
        <v>276</v>
      </c>
      <c r="L31" s="1" t="s">
        <v>277</v>
      </c>
      <c r="M31" s="1" t="s">
        <v>278</v>
      </c>
      <c r="N31" s="1" t="s">
        <v>279</v>
      </c>
      <c r="O31" s="1" t="s">
        <v>280</v>
      </c>
      <c r="P31" s="1" t="s">
        <v>281</v>
      </c>
      <c r="Q31" s="1" t="s">
        <v>282</v>
      </c>
      <c r="R31" s="1" t="s">
        <v>283</v>
      </c>
      <c r="S31" s="1" t="s">
        <v>284</v>
      </c>
      <c r="T31" s="1" t="s">
        <v>285</v>
      </c>
    </row>
    <row r="32" spans="1:20" x14ac:dyDescent="0.35">
      <c r="A32">
        <v>0</v>
      </c>
      <c r="E32">
        <f>IF($A32&lt;='P01'!$B$17,INDEX('P01'!$M:$M,$A32+52),0)+IF($A32&lt;='P02'!$B$17,INDEX('P02'!$M:$M,$A32+52),0)+IF($A32&lt;='P03'!$B$17,INDEX('P03'!$M:$M,$A32+52),0)+IF($A32&lt;='P04'!$B$17,INDEX('P04'!$M:$M,$A32+52),0)+IF($A32&lt;='P05'!$B$17,INDEX('P05'!$M:$M,$A32+52),0)+IF($A32&lt;='P06'!$B$17,INDEX('P06'!$M:$M,$A32+52),0)+IF($A32&lt;='P07'!$B$17,INDEX('P07'!$M:$M,$A32+52),0)+IF($A32&lt;='P08'!$B$17,INDEX('P08'!$M:$M,$A32+52),0)+IF($A32&lt;='P09'!$B$17,INDEX('P09'!$M:$M,$A32+52),0)+IF($A32&lt;='P10'!$B$17,INDEX('P10'!$M:$M,$A32+52),0)</f>
        <v>11.5</v>
      </c>
      <c r="S32">
        <f>IF($A32&lt;='P01'!$B$17,INDEX('P01'!$AG:$AG,$A32+52),0)+IF($A32&lt;='P02'!$B$17,INDEX('P02'!$AG:$AG,$A32+52),0)+IF($A32&lt;='P03'!$B$17,INDEX('P03'!$AG:$AG,$A32+52),0)+IF($A32&lt;='P04'!$B$17,INDEX('P04'!$AG:$AG,$A32+52),0)+IF($A32&lt;='P05'!$B$17,INDEX('P05'!$AG:$AG,$A32+52),0)+IF($A32&lt;='P06'!$B$17,INDEX('P06'!$AG:$AG,$A32+52),0)+IF($A32&lt;='P07'!$B$17,INDEX('P07'!$AG:$AG,$A32+52),0)+IF($A32&lt;='P08'!$B$17,INDEX('P08'!$AG:$AG,$A32+52),0)+IF($A32&lt;='P09'!$B$17,INDEX('P09'!$AG:$AG,$A32+52),0)+IF($A32&lt;='P10'!$B$17,INDEX('P10'!$AG:$AG,$A32+52),0)</f>
        <v>11043.07942681036</v>
      </c>
      <c r="T32">
        <f>IF($A32&lt;='P01'!$B$17,INDEX('P01'!$AI:$AI,$A32+52),0)+IF($A32&lt;='P02'!$B$17,INDEX('P02'!$AI:$AI,$A32+52),0)+IF($A32&lt;='P03'!$B$17,INDEX('P03'!$AI:$AI,$A32+52),0)+IF($A32&lt;='P04'!$B$17,INDEX('P04'!$AI:$AI,$A32+52),0)+IF($A32&lt;='P05'!$B$17,INDEX('P05'!$AI:$AI,$A32+52),0)+IF($A32&lt;='P06'!$B$17,INDEX('P06'!$AI:$AI,$A32+52),0)+IF($A32&lt;='P07'!$B$17,INDEX('P07'!$AI:$AI,$A32+52),0)+IF($A32&lt;='P08'!$B$17,INDEX('P08'!$AI:$AI,$A32+52),0)+IF($A32&lt;='P09'!$B$17,INDEX('P09'!$AI:$AI,$A32+52),0)+IF($A32&lt;='P10'!$B$17,INDEX('P10'!$AI:$AI,$A32+52),0)</f>
        <v>15417.569824982949</v>
      </c>
    </row>
    <row r="33" spans="1:20" x14ac:dyDescent="0.35">
      <c r="A33">
        <v>1</v>
      </c>
      <c r="B33">
        <f>IF($A33&lt;='P01'!$B$17,INDEX('P01'!$J:$J,$A33+52),0)+IF($A33&lt;='P02'!$B$17,INDEX('P02'!$J:$J,$A33+52),0)+IF($A33&lt;='P03'!$B$17,INDEX('P03'!$J:$J,$A33+52),0)+IF($A33&lt;='P04'!$B$17,INDEX('P04'!$J:$J,$A33+52),0)+IF($A33&lt;='P05'!$B$17,INDEX('P05'!$J:$J,$A33+52),0)+IF($A33&lt;='P06'!$B$17,INDEX('P06'!$J:$J,$A33+52),0)+IF($A33&lt;='P07'!$B$17,INDEX('P07'!$J:$J,$A33+52),0)+IF($A33&lt;='P08'!$B$17,INDEX('P08'!$J:$J,$A33+52),0)+IF($A33&lt;='P09'!$B$17,INDEX('P09'!$J:$J,$A33+52),0)+IF($A33&lt;='P10'!$B$17,INDEX('P10'!$J:$J,$A33+52),0)</f>
        <v>2.2653817809323851E-3</v>
      </c>
      <c r="C33">
        <f>IF($A33&lt;='P01'!$B$17,INDEX('P01'!$K:$K,$A33+52),0)+IF($A33&lt;='P02'!$B$17,INDEX('P02'!$K:$K,$A33+52),0)+IF($A33&lt;='P03'!$B$17,INDEX('P03'!$K:$K,$A33+52),0)+IF($A33&lt;='P04'!$B$17,INDEX('P04'!$K:$K,$A33+52),0)+IF($A33&lt;='P05'!$B$17,INDEX('P05'!$K:$K,$A33+52),0)+IF($A33&lt;='P06'!$B$17,INDEX('P06'!$K:$K,$A33+52),0)+IF($A33&lt;='P07'!$B$17,INDEX('P07'!$K:$K,$A33+52),0)+IF($A33&lt;='P08'!$B$17,INDEX('P08'!$K:$K,$A33+52),0)+IF($A33&lt;='P09'!$B$17,INDEX('P09'!$K:$K,$A33+52),0)+IF($A33&lt;='P10'!$B$17,INDEX('P10'!$K:$K,$A33+52),0)</f>
        <v>7.0218240063080389E-2</v>
      </c>
      <c r="D33">
        <f>IF($A33&lt;='P01'!$B$17,INDEX('P01'!$L:$L,$A33+52),0)+IF($A33&lt;='P02'!$B$17,INDEX('P02'!$L:$L,$A33+52),0)+IF($A33&lt;='P03'!$B$17,INDEX('P03'!$L:$L,$A33+52),0)+IF($A33&lt;='P04'!$B$17,INDEX('P04'!$L:$L,$A33+52),0)+IF($A33&lt;='P05'!$B$17,INDEX('P05'!$L:$L,$A33+52),0)+IF($A33&lt;='P06'!$B$17,INDEX('P06'!$L:$L,$A33+52),0)+IF($A33&lt;='P07'!$B$17,INDEX('P07'!$L:$L,$A33+52),0)+IF($A33&lt;='P08'!$B$17,INDEX('P08'!$L:$L,$A33+52),0)+IF($A33&lt;='P09'!$B$17,INDEX('P09'!$L:$L,$A33+52),0)+IF($A33&lt;='P10'!$B$17,INDEX('P10'!$L:$L,$A33+52),0)</f>
        <v>0.99617739447563602</v>
      </c>
      <c r="E33">
        <f>IF($A33&lt;='P01'!$B$17,INDEX('P01'!$M:$M,$A33+52),0)+IF($A33&lt;='P02'!$B$17,INDEX('P02'!$M:$M,$A33+52),0)+IF($A33&lt;='P03'!$B$17,INDEX('P03'!$M:$M,$A33+52),0)+IF($A33&lt;='P04'!$B$17,INDEX('P04'!$M:$M,$A33+52),0)+IF($A33&lt;='P05'!$B$17,INDEX('P05'!$M:$M,$A33+52),0)+IF($A33&lt;='P06'!$B$17,INDEX('P06'!$M:$M,$A33+52),0)+IF($A33&lt;='P07'!$B$17,INDEX('P07'!$M:$M,$A33+52),0)+IF($A33&lt;='P08'!$B$17,INDEX('P08'!$M:$M,$A33+52),0)+IF($A33&lt;='P09'!$B$17,INDEX('P09'!$M:$M,$A33+52),0)+IF($A33&lt;='P10'!$B$17,INDEX('P10'!$M:$M,$A33+52),0)</f>
        <v>10.43133898368035</v>
      </c>
      <c r="F33">
        <f>IF($A33&lt;='P01'!$B$17,INDEX('P01'!$R:$R,$A33+52),0)+IF($A33&lt;='P02'!$B$17,INDEX('P02'!$R:$R,$A33+52),0)+IF($A33&lt;='P03'!$B$17,INDEX('P03'!$R:$R,$A33+52),0)+IF($A33&lt;='P04'!$B$17,INDEX('P04'!$R:$R,$A33+52),0)+IF($A33&lt;='P05'!$B$17,INDEX('P05'!$R:$R,$A33+52),0)+IF($A33&lt;='P06'!$B$17,INDEX('P06'!$R:$R,$A33+52),0)+IF($A33&lt;='P07'!$B$17,INDEX('P07'!$R:$R,$A33+52),0)+IF($A33&lt;='P08'!$B$17,INDEX('P08'!$R:$R,$A33+52),0)+IF($A33&lt;='P09'!$B$17,INDEX('P09'!$R:$R,$A33+52),0)+IF($A33&lt;='P10'!$B$17,INDEX('P10'!$R:$R,$A33+52),0)</f>
        <v>690.495</v>
      </c>
      <c r="G33">
        <f>IF($A33&lt;='P01'!$B$17,INDEX('P01'!$S:$S,$A33+52),0)+IF($A33&lt;='P02'!$B$17,INDEX('P02'!$S:$S,$A33+52),0)+IF($A33&lt;='P03'!$B$17,INDEX('P03'!$S:$S,$A33+52),0)+IF($A33&lt;='P04'!$B$17,INDEX('P04'!$S:$S,$A33+52),0)+IF($A33&lt;='P05'!$B$17,INDEX('P05'!$S:$S,$A33+52),0)+IF($A33&lt;='P06'!$B$17,INDEX('P06'!$S:$S,$A33+52),0)+IF($A33&lt;='P07'!$B$17,INDEX('P07'!$S:$S,$A33+52),0)+IF($A33&lt;='P08'!$B$17,INDEX('P08'!$S:$S,$A33+52),0)+IF($A33&lt;='P09'!$B$17,INDEX('P09'!$S:$S,$A33+52),0)+IF($A33&lt;='P10'!$B$17,INDEX('P10'!$S:$S,$A33+52),0)</f>
        <v>46.033500000000011</v>
      </c>
      <c r="H33">
        <f>IF($A33&lt;='P01'!$B$17,INDEX('P01'!$T:$T,$A33+52),0)+IF($A33&lt;='P02'!$B$17,INDEX('P02'!$T:$T,$A33+52),0)+IF($A33&lt;='P03'!$B$17,INDEX('P03'!$T:$T,$A33+52),0)+IF($A33&lt;='P04'!$B$17,INDEX('P04'!$T:$T,$A33+52),0)+IF($A33&lt;='P05'!$B$17,INDEX('P05'!$T:$T,$A33+52),0)+IF($A33&lt;='P06'!$B$17,INDEX('P06'!$T:$T,$A33+52),0)+IF($A33&lt;='P07'!$B$17,INDEX('P07'!$T:$T,$A33+52),0)+IF($A33&lt;='P08'!$B$17,INDEX('P08'!$T:$T,$A33+52),0)+IF($A33&lt;='P09'!$B$17,INDEX('P09'!$T:$T,$A33+52),0)+IF($A33&lt;='P10'!$B$17,INDEX('P10'!$T:$T,$A33+52),0)</f>
        <v>57.64181051190748</v>
      </c>
      <c r="I33">
        <f>IF($A33&lt;='P01'!$B$17,INDEX('P01'!$U:$U,$A33+52),0)+IF($A33&lt;='P02'!$B$17,INDEX('P02'!$U:$U,$A33+52),0)+IF($A33&lt;='P03'!$B$17,INDEX('P03'!$U:$U,$A33+52),0)+IF($A33&lt;='P04'!$B$17,INDEX('P04'!$U:$U,$A33+52),0)+IF($A33&lt;='P05'!$B$17,INDEX('P05'!$U:$U,$A33+52),0)+IF($A33&lt;='P06'!$B$17,INDEX('P06'!$U:$U,$A33+52),0)+IF($A33&lt;='P07'!$B$17,INDEX('P07'!$U:$U,$A33+52),0)+IF($A33&lt;='P08'!$B$17,INDEX('P08'!$U:$U,$A33+52),0)+IF($A33&lt;='P09'!$B$17,INDEX('P09'!$U:$U,$A33+52),0)+IF($A33&lt;='P10'!$B$17,INDEX('P10'!$U:$U,$A33+52),0)</f>
        <v>491.45203068800328</v>
      </c>
      <c r="J33">
        <f>IF($A33&lt;='P01'!$B$17,INDEX('P01'!$V:$V,$A33+52),0)+IF($A33&lt;='P02'!$B$17,INDEX('P02'!$V:$V,$A33+52),0)+IF($A33&lt;='P03'!$B$17,INDEX('P03'!$V:$V,$A33+52),0)+IF($A33&lt;='P04'!$B$17,INDEX('P04'!$V:$V,$A33+52),0)+IF($A33&lt;='P05'!$B$17,INDEX('P05'!$V:$V,$A33+52),0)+IF($A33&lt;='P06'!$B$17,INDEX('P06'!$V:$V,$A33+52),0)+IF($A33&lt;='P07'!$B$17,INDEX('P07'!$V:$V,$A33+52),0)+IF($A33&lt;='P08'!$B$17,INDEX('P08'!$V:$V,$A33+52),0)+IF($A33&lt;='P09'!$B$17,INDEX('P09'!$V:$V,$A33+52),0)+IF($A33&lt;='P10'!$B$17,INDEX('P10'!$V:$V,$A33+52),0)</f>
        <v>0.5677422058853564</v>
      </c>
      <c r="K33">
        <f>IF($A33&lt;='P01'!$B$17,INDEX('P01'!$W:$W,$A33+52),0)+IF($A33&lt;='P02'!$B$17,INDEX('P02'!$W:$W,$A33+52),0)+IF($A33&lt;='P03'!$B$17,INDEX('P03'!$W:$W,$A33+52),0)+IF($A33&lt;='P04'!$B$17,INDEX('P04'!$W:$W,$A33+52),0)+IF($A33&lt;='P05'!$B$17,INDEX('P05'!$W:$W,$A33+52),0)+IF($A33&lt;='P06'!$B$17,INDEX('P06'!$W:$W,$A33+52),0)+IF($A33&lt;='P07'!$B$17,INDEX('P07'!$W:$W,$A33+52),0)+IF($A33&lt;='P08'!$B$17,INDEX('P08'!$W:$W,$A33+52),0)+IF($A33&lt;='P09'!$B$17,INDEX('P09'!$W:$W,$A33+52),0)+IF($A33&lt;='P10'!$B$17,INDEX('P10'!$W:$W,$A33+52),0)</f>
        <v>94.799916594203964</v>
      </c>
      <c r="L33">
        <f>IF($A33&lt;='P01'!$B$17,INDEX('P01'!$X:$X,$A33+52),0)+IF($A33&lt;='P02'!$B$17,INDEX('P02'!$X:$X,$A33+52),0)+IF($A33&lt;='P03'!$B$17,INDEX('P03'!$X:$X,$A33+52),0)+IF($A33&lt;='P04'!$B$17,INDEX('P04'!$X:$X,$A33+52),0)+IF($A33&lt;='P05'!$B$17,INDEX('P05'!$X:$X,$A33+52),0)+IF($A33&lt;='P06'!$B$17,INDEX('P06'!$X:$X,$A33+52),0)+IF($A33&lt;='P07'!$B$17,INDEX('P07'!$X:$X,$A33+52),0)+IF($A33&lt;='P08'!$B$17,INDEX('P08'!$X:$X,$A33+52),0)+IF($A33&lt;='P09'!$B$17,INDEX('P09'!$X:$X,$A33+52),0)+IF($A33&lt;='P10'!$B$17,INDEX('P10'!$X:$X,$A33+52),0)</f>
        <v>-96.909715844849529</v>
      </c>
      <c r="M33">
        <f>IF($A33&lt;='P01'!$B$17,INDEX('P01'!$AA:$AA,$A33+52),0)+IF($A33&lt;='P02'!$B$17,INDEX('P02'!$AA:$AA,$A33+52),0)+IF($A33&lt;='P03'!$B$17,INDEX('P03'!$AA:$AA,$A33+52),0)+IF($A33&lt;='P04'!$B$17,INDEX('P04'!$AA:$AA,$A33+52),0)+IF($A33&lt;='P05'!$B$17,INDEX('P05'!$AA:$AA,$A33+52),0)+IF($A33&lt;='P06'!$B$17,INDEX('P06'!$AA:$AA,$A33+52),0)+IF($A33&lt;='P07'!$B$17,INDEX('P07'!$AA:$AA,$A33+52),0)+IF($A33&lt;='P08'!$B$17,INDEX('P08'!$AA:$AA,$A33+52),0)+IF($A33&lt;='P09'!$B$17,INDEX('P09'!$AA:$AA,$A33+52),0)+IF($A33&lt;='P10'!$B$17,INDEX('P10'!$AA:$AA,$A33+52),0)</f>
        <v>96.593493881228966</v>
      </c>
      <c r="N33">
        <f>IF($A33&lt;='P01'!$B$17,INDEX('P01'!$AB:$AB,$A33+52),0)+IF($A33&lt;='P02'!$B$17,INDEX('P02'!$AB:$AB,$A33+52),0)+IF($A33&lt;='P03'!$B$17,INDEX('P03'!$AB:$AB,$A33+52),0)+IF($A33&lt;='P04'!$B$17,INDEX('P04'!$AB:$AB,$A33+52),0)+IF($A33&lt;='P05'!$B$17,INDEX('P05'!$AB:$AB,$A33+52),0)+IF($A33&lt;='P06'!$B$17,INDEX('P06'!$AB:$AB,$A33+52),0)+IF($A33&lt;='P07'!$B$17,INDEX('P07'!$AB:$AB,$A33+52),0)+IF($A33&lt;='P08'!$B$17,INDEX('P08'!$AB:$AB,$A33+52),0)+IF($A33&lt;='P09'!$B$17,INDEX('P09'!$AB:$AB,$A33+52),0)+IF($A33&lt;='P10'!$B$17,INDEX('P10'!$AB:$AB,$A33+52),0)</f>
        <v>690.495</v>
      </c>
      <c r="O33">
        <f>IF($A33&lt;='P01'!$B$17,INDEX('P01'!$AC:$AC,$A33+52),0)+IF($A33&lt;='P02'!$B$17,INDEX('P02'!$AC:$AC,$A33+52),0)+IF($A33&lt;='P03'!$B$17,INDEX('P03'!$AC:$AC,$A33+52),0)+IF($A33&lt;='P04'!$B$17,INDEX('P04'!$AC:$AC,$A33+52),0)+IF($A33&lt;='P05'!$B$17,INDEX('P05'!$AC:$AC,$A33+52),0)+IF($A33&lt;='P06'!$B$17,INDEX('P06'!$AC:$AC,$A33+52),0)+IF($A33&lt;='P07'!$B$17,INDEX('P07'!$AC:$AC,$A33+52),0)+IF($A33&lt;='P08'!$B$17,INDEX('P08'!$AC:$AC,$A33+52),0)+IF($A33&lt;='P09'!$B$17,INDEX('P09'!$AC:$AC,$A33+52),0)+IF($A33&lt;='P10'!$B$17,INDEX('P10'!$AC:$AC,$A33+52),0)</f>
        <v>46.033500000000011</v>
      </c>
      <c r="P33">
        <f>IF($A33&lt;='P01'!$B$17,INDEX('P01'!$AD:$AD,$A33+52),0)+IF($A33&lt;='P02'!$B$17,INDEX('P02'!$AD:$AD,$A33+52),0)+IF($A33&lt;='P03'!$B$17,INDEX('P03'!$AD:$AD,$A33+52),0)+IF($A33&lt;='P04'!$B$17,INDEX('P04'!$AD:$AD,$A33+52),0)+IF($A33&lt;='P05'!$B$17,INDEX('P05'!$AD:$AD,$A33+52),0)+IF($A33&lt;='P06'!$B$17,INDEX('P06'!$AD:$AD,$A33+52),0)+IF($A33&lt;='P07'!$B$17,INDEX('P07'!$AD:$AD,$A33+52),0)+IF($A33&lt;='P08'!$B$17,INDEX('P08'!$AD:$AD,$A33+52),0)+IF($A33&lt;='P09'!$B$17,INDEX('P09'!$AD:$AD,$A33+52),0)+IF($A33&lt;='P10'!$B$17,INDEX('P10'!$AD:$AD,$A33+52),0)</f>
        <v>57.453721976637162</v>
      </c>
      <c r="Q33">
        <f>IF($A33&lt;='P01'!$B$17,INDEX('P01'!$AE:$AE,$A33+52),0)+IF($A33&lt;='P02'!$B$17,INDEX('P02'!$AE:$AE,$A33+52),0)+IF($A33&lt;='P03'!$B$17,INDEX('P03'!$AE:$AE,$A33+52),0)+IF($A33&lt;='P04'!$B$17,INDEX('P04'!$AE:$AE,$A33+52),0)+IF($A33&lt;='P05'!$B$17,INDEX('P05'!$AE:$AE,$A33+52),0)+IF($A33&lt;='P06'!$B$17,INDEX('P06'!$AE:$AE,$A33+52),0)+IF($A33&lt;='P07'!$B$17,INDEX('P07'!$AE:$AE,$A33+52),0)+IF($A33&lt;='P08'!$B$17,INDEX('P08'!$AE:$AE,$A33+52),0)+IF($A33&lt;='P09'!$B$17,INDEX('P09'!$AE:$AE,$A33+52),0)+IF($A33&lt;='P10'!$B$17,INDEX('P10'!$AE:$AE,$A33+52),0)</f>
        <v>489.84839451164424</v>
      </c>
      <c r="R33">
        <f>IF($A33&lt;='P01'!$B$17,INDEX('P01'!$AF:$AF,$A33+52),0)+IF($A33&lt;='P02'!$B$17,INDEX('P02'!$AF:$AF,$A33+52),0)+IF($A33&lt;='P03'!$B$17,INDEX('P03'!$AF:$AF,$A33+52),0)+IF($A33&lt;='P04'!$B$17,INDEX('P04'!$AF:$AF,$A33+52),0)+IF($A33&lt;='P05'!$B$17,INDEX('P05'!$AF:$AF,$A33+52),0)+IF($A33&lt;='P06'!$B$17,INDEX('P06'!$AF:$AF,$A33+52),0)+IF($A33&lt;='P07'!$B$17,INDEX('P07'!$AF:$AF,$A33+52),0)+IF($A33&lt;='P08'!$B$17,INDEX('P08'!$AF:$AF,$A33+52),0)+IF($A33&lt;='P09'!$B$17,INDEX('P09'!$AF:$AF,$A33+52),0)+IF($A33&lt;='P10'!$B$17,INDEX('P10'!$AF:$AF,$A33+52),0)</f>
        <v>0.56588963048968843</v>
      </c>
      <c r="S33">
        <f>IF($A33&lt;='P01'!$B$17,INDEX('P01'!$AG:$AG,$A33+52),0)+IF($A33&lt;='P02'!$B$17,INDEX('P02'!$AG:$AG,$A33+52),0)+IF($A33&lt;='P03'!$B$17,INDEX('P03'!$AG:$AG,$A33+52),0)+IF($A33&lt;='P04'!$B$17,INDEX('P04'!$AG:$AG,$A33+52),0)+IF($A33&lt;='P05'!$B$17,INDEX('P05'!$AG:$AG,$A33+52),0)+IF($A33&lt;='P06'!$B$17,INDEX('P06'!$AG:$AG,$A33+52),0)+IF($A33&lt;='P07'!$B$17,INDEX('P07'!$AG:$AG,$A33+52),0)+IF($A33&lt;='P08'!$B$17,INDEX('P08'!$AG:$AG,$A33+52),0)+IF($A33&lt;='P09'!$B$17,INDEX('P09'!$AG:$AG,$A33+52),0)+IF($A33&lt;='P10'!$B$17,INDEX('P10'!$AG:$AG,$A33+52),0)</f>
        <v>11176.141311092741</v>
      </c>
      <c r="T33">
        <f>IF($A33&lt;='P01'!$B$17,INDEX('P01'!$AI:$AI,$A33+52),0)+IF($A33&lt;='P02'!$B$17,INDEX('P02'!$AI:$AI,$A33+52),0)+IF($A33&lt;='P03'!$B$17,INDEX('P03'!$AI:$AI,$A33+52),0)+IF($A33&lt;='P04'!$B$17,INDEX('P04'!$AI:$AI,$A33+52),0)+IF($A33&lt;='P05'!$B$17,INDEX('P05'!$AI:$AI,$A33+52),0)+IF($A33&lt;='P06'!$B$17,INDEX('P06'!$AI:$AI,$A33+52),0)+IF($A33&lt;='P07'!$B$17,INDEX('P07'!$AI:$AI,$A33+52),0)+IF($A33&lt;='P08'!$B$17,INDEX('P08'!$AI:$AI,$A33+52),0)+IF($A33&lt;='P09'!$B$17,INDEX('P09'!$AI:$AI,$A33+52),0)+IF($A33&lt;='P10'!$B$17,INDEX('P10'!$AI:$AI,$A33+52),0)</f>
        <v>15457.477868709808</v>
      </c>
    </row>
    <row r="34" spans="1:20" x14ac:dyDescent="0.35">
      <c r="A34">
        <v>2</v>
      </c>
      <c r="B34">
        <f>IF($A34&lt;='P01'!$B$17,INDEX('P01'!$J:$J,$A34+52),0)+IF($A34&lt;='P02'!$B$17,INDEX('P02'!$J:$J,$A34+52),0)+IF($A34&lt;='P03'!$B$17,INDEX('P03'!$J:$J,$A34+52),0)+IF($A34&lt;='P04'!$B$17,INDEX('P04'!$J:$J,$A34+52),0)+IF($A34&lt;='P05'!$B$17,INDEX('P05'!$J:$J,$A34+52),0)+IF($A34&lt;='P06'!$B$17,INDEX('P06'!$J:$J,$A34+52),0)+IF($A34&lt;='P07'!$B$17,INDEX('P07'!$J:$J,$A34+52),0)+IF($A34&lt;='P08'!$B$17,INDEX('P08'!$J:$J,$A34+52),0)+IF($A34&lt;='P09'!$B$17,INDEX('P09'!$J:$J,$A34+52),0)+IF($A34&lt;='P10'!$B$17,INDEX('P10'!$J:$J,$A34+52),0)</f>
        <v>1.8363186623326373E-3</v>
      </c>
      <c r="C34">
        <f>IF($A34&lt;='P01'!$B$17,INDEX('P01'!$K:$K,$A34+52),0)+IF($A34&lt;='P02'!$B$17,INDEX('P02'!$K:$K,$A34+52),0)+IF($A34&lt;='P03'!$B$17,INDEX('P03'!$K:$K,$A34+52),0)+IF($A34&lt;='P04'!$B$17,INDEX('P04'!$K:$K,$A34+52),0)+IF($A34&lt;='P05'!$B$17,INDEX('P05'!$K:$K,$A34+52),0)+IF($A34&lt;='P06'!$B$17,INDEX('P06'!$K:$K,$A34+52),0)+IF($A34&lt;='P07'!$B$17,INDEX('P07'!$K:$K,$A34+52),0)+IF($A34&lt;='P08'!$B$17,INDEX('P08'!$K:$K,$A34+52),0)+IF($A34&lt;='P09'!$B$17,INDEX('P09'!$K:$K,$A34+52),0)+IF($A34&lt;='P10'!$B$17,INDEX('P10'!$K:$K,$A34+52),0)</f>
        <v>6.1912022913631425E-2</v>
      </c>
      <c r="D34">
        <f>IF($A34&lt;='P01'!$B$17,INDEX('P01'!$L:$L,$A34+52),0)+IF($A34&lt;='P02'!$B$17,INDEX('P02'!$L:$L,$A34+52),0)+IF($A34&lt;='P03'!$B$17,INDEX('P03'!$L:$L,$A34+52),0)+IF($A34&lt;='P04'!$B$17,INDEX('P04'!$L:$L,$A34+52),0)+IF($A34&lt;='P05'!$B$17,INDEX('P05'!$L:$L,$A34+52),0)+IF($A34&lt;='P06'!$B$17,INDEX('P06'!$L:$L,$A34+52),0)+IF($A34&lt;='P07'!$B$17,INDEX('P07'!$L:$L,$A34+52),0)+IF($A34&lt;='P08'!$B$17,INDEX('P08'!$L:$L,$A34+52),0)+IF($A34&lt;='P09'!$B$17,INDEX('P09'!$L:$L,$A34+52),0)+IF($A34&lt;='P10'!$B$17,INDEX('P10'!$L:$L,$A34+52),0)</f>
        <v>0</v>
      </c>
      <c r="E34">
        <f>IF($A34&lt;='P01'!$B$17,INDEX('P01'!$M:$M,$A34+52),0)+IF($A34&lt;='P02'!$B$17,INDEX('P02'!$M:$M,$A34+52),0)+IF($A34&lt;='P03'!$B$17,INDEX('P03'!$M:$M,$A34+52),0)+IF($A34&lt;='P04'!$B$17,INDEX('P04'!$M:$M,$A34+52),0)+IF($A34&lt;='P05'!$B$17,INDEX('P05'!$M:$M,$A34+52),0)+IF($A34&lt;='P06'!$B$17,INDEX('P06'!$M:$M,$A34+52),0)+IF($A34&lt;='P07'!$B$17,INDEX('P07'!$M:$M,$A34+52),0)+IF($A34&lt;='P08'!$B$17,INDEX('P08'!$M:$M,$A34+52),0)+IF($A34&lt;='P09'!$B$17,INDEX('P09'!$M:$M,$A34+52),0)+IF($A34&lt;='P10'!$B$17,INDEX('P10'!$M:$M,$A34+52),0)</f>
        <v>10.367590642104386</v>
      </c>
      <c r="F34">
        <f>IF($A34&lt;='P01'!$B$17,INDEX('P01'!$R:$R,$A34+52),0)+IF($A34&lt;='P02'!$B$17,INDEX('P02'!$R:$R,$A34+52),0)+IF($A34&lt;='P03'!$B$17,INDEX('P03'!$R:$R,$A34+52),0)+IF($A34&lt;='P04'!$B$17,INDEX('P04'!$R:$R,$A34+52),0)+IF($A34&lt;='P05'!$B$17,INDEX('P05'!$R:$R,$A34+52),0)+IF($A34&lt;='P06'!$B$17,INDEX('P06'!$R:$R,$A34+52),0)+IF($A34&lt;='P07'!$B$17,INDEX('P07'!$R:$R,$A34+52),0)+IF($A34&lt;='P08'!$B$17,INDEX('P08'!$R:$R,$A34+52),0)+IF($A34&lt;='P09'!$B$17,INDEX('P09'!$R:$R,$A34+52),0)+IF($A34&lt;='P10'!$B$17,INDEX('P10'!$R:$R,$A34+52),0)</f>
        <v>607.11249961117801</v>
      </c>
      <c r="G34">
        <f>IF($A34&lt;='P01'!$B$17,INDEX('P01'!$S:$S,$A34+52),0)+IF($A34&lt;='P02'!$B$17,INDEX('P02'!$S:$S,$A34+52),0)+IF($A34&lt;='P03'!$B$17,INDEX('P03'!$S:$S,$A34+52),0)+IF($A34&lt;='P04'!$B$17,INDEX('P04'!$S:$S,$A34+52),0)+IF($A34&lt;='P05'!$B$17,INDEX('P05'!$S:$S,$A34+52),0)+IF($A34&lt;='P06'!$B$17,INDEX('P06'!$S:$S,$A34+52),0)+IF($A34&lt;='P07'!$B$17,INDEX('P07'!$S:$S,$A34+52),0)+IF($A34&lt;='P08'!$B$17,INDEX('P08'!$S:$S,$A34+52),0)+IF($A34&lt;='P09'!$B$17,INDEX('P09'!$S:$S,$A34+52),0)+IF($A34&lt;='P10'!$B$17,INDEX('P10'!$S:$S,$A34+52),0)</f>
        <v>43.931370615245044</v>
      </c>
      <c r="H34">
        <f>IF($A34&lt;='P01'!$B$17,INDEX('P01'!$T:$T,$A34+52),0)+IF($A34&lt;='P02'!$B$17,INDEX('P02'!$T:$T,$A34+52),0)+IF($A34&lt;='P03'!$B$17,INDEX('P03'!$T:$T,$A34+52),0)+IF($A34&lt;='P04'!$B$17,INDEX('P04'!$T:$T,$A34+52),0)+IF($A34&lt;='P05'!$B$17,INDEX('P05'!$T:$T,$A34+52),0)+IF($A34&lt;='P06'!$B$17,INDEX('P06'!$T:$T,$A34+52),0)+IF($A34&lt;='P07'!$B$17,INDEX('P07'!$T:$T,$A34+52),0)+IF($A34&lt;='P08'!$B$17,INDEX('P08'!$T:$T,$A34+52),0)+IF($A34&lt;='P09'!$B$17,INDEX('P09'!$T:$T,$A34+52),0)+IF($A34&lt;='P10'!$B$17,INDEX('P10'!$T:$T,$A34+52),0)</f>
        <v>52.414277121000204</v>
      </c>
      <c r="I34">
        <f>IF($A34&lt;='P01'!$B$17,INDEX('P01'!$U:$U,$A34+52),0)+IF($A34&lt;='P02'!$B$17,INDEX('P02'!$U:$U,$A34+52),0)+IF($A34&lt;='P03'!$B$17,INDEX('P03'!$U:$U,$A34+52),0)+IF($A34&lt;='P04'!$B$17,INDEX('P04'!$U:$U,$A34+52),0)+IF($A34&lt;='P05'!$B$17,INDEX('P05'!$U:$U,$A34+52),0)+IF($A34&lt;='P06'!$B$17,INDEX('P06'!$U:$U,$A34+52),0)+IF($A34&lt;='P07'!$B$17,INDEX('P07'!$U:$U,$A34+52),0)+IF($A34&lt;='P08'!$B$17,INDEX('P08'!$U:$U,$A34+52),0)+IF($A34&lt;='P09'!$B$17,INDEX('P09'!$U:$U,$A34+52),0)+IF($A34&lt;='P10'!$B$17,INDEX('P10'!$U:$U,$A34+52),0)</f>
        <v>426.32362665007184</v>
      </c>
      <c r="J34">
        <f>IF($A34&lt;='P01'!$B$17,INDEX('P01'!$V:$V,$A34+52),0)+IF($A34&lt;='P02'!$B$17,INDEX('P02'!$V:$V,$A34+52),0)+IF($A34&lt;='P03'!$B$17,INDEX('P03'!$V:$V,$A34+52),0)+IF($A34&lt;='P04'!$B$17,INDEX('P04'!$V:$V,$A34+52),0)+IF($A34&lt;='P05'!$B$17,INDEX('P05'!$V:$V,$A34+52),0)+IF($A34&lt;='P06'!$B$17,INDEX('P06'!$V:$V,$A34+52),0)+IF($A34&lt;='P07'!$B$17,INDEX('P07'!$V:$V,$A34+52),0)+IF($A34&lt;='P08'!$B$17,INDEX('P08'!$V:$V,$A34+52),0)+IF($A34&lt;='P09'!$B$17,INDEX('P09'!$V:$V,$A34+52),0)+IF($A34&lt;='P10'!$B$17,INDEX('P10'!$V:$V,$A34+52),0)</f>
        <v>0.46134688653368289</v>
      </c>
      <c r="K34">
        <f>IF($A34&lt;='P01'!$B$17,INDEX('P01'!$W:$W,$A34+52),0)+IF($A34&lt;='P02'!$B$17,INDEX('P02'!$W:$W,$A34+52),0)+IF($A34&lt;='P03'!$B$17,INDEX('P03'!$W:$W,$A34+52),0)+IF($A34&lt;='P04'!$B$17,INDEX('P04'!$W:$W,$A34+52),0)+IF($A34&lt;='P05'!$B$17,INDEX('P05'!$W:$W,$A34+52),0)+IF($A34&lt;='P06'!$B$17,INDEX('P06'!$W:$W,$A34+52),0)+IF($A34&lt;='P07'!$B$17,INDEX('P07'!$W:$W,$A34+52),0)+IF($A34&lt;='P08'!$B$17,INDEX('P08'!$W:$W,$A34+52),0)+IF($A34&lt;='P09'!$B$17,INDEX('P09'!$W:$W,$A34+52),0)+IF($A34&lt;='P10'!$B$17,INDEX('P10'!$W:$W,$A34+52),0)</f>
        <v>83.981878338327277</v>
      </c>
      <c r="L34">
        <f>IF($A34&lt;='P01'!$B$17,INDEX('P01'!$X:$X,$A34+52),0)+IF($A34&lt;='P02'!$B$17,INDEX('P02'!$X:$X,$A34+52),0)+IF($A34&lt;='P03'!$B$17,INDEX('P03'!$X:$X,$A34+52),0)+IF($A34&lt;='P04'!$B$17,INDEX('P04'!$X:$X,$A34+52),0)+IF($A34&lt;='P05'!$B$17,INDEX('P05'!$X:$X,$A34+52),0)+IF($A34&lt;='P06'!$B$17,INDEX('P06'!$X:$X,$A34+52),0)+IF($A34&lt;='P07'!$B$17,INDEX('P07'!$X:$X,$A34+52),0)+IF($A34&lt;='P08'!$B$17,INDEX('P08'!$X:$X,$A34+52),0)+IF($A34&lt;='P09'!$B$17,INDEX('P09'!$X:$X,$A34+52),0)+IF($A34&lt;='P10'!$B$17,INDEX('P10'!$X:$X,$A34+52),0)</f>
        <v>-85.825586804904944</v>
      </c>
      <c r="M34">
        <f>IF($A34&lt;='P01'!$B$17,INDEX('P01'!$AA:$AA,$A34+52),0)+IF($A34&lt;='P02'!$B$17,INDEX('P02'!$AA:$AA,$A34+52),0)+IF($A34&lt;='P03'!$B$17,INDEX('P03'!$AA:$AA,$A34+52),0)+IF($A34&lt;='P04'!$B$17,INDEX('P04'!$AA:$AA,$A34+52),0)+IF($A34&lt;='P05'!$B$17,INDEX('P05'!$AA:$AA,$A34+52),0)+IF($A34&lt;='P06'!$B$17,INDEX('P06'!$AA:$AA,$A34+52),0)+IF($A34&lt;='P07'!$B$17,INDEX('P07'!$AA:$AA,$A34+52),0)+IF($A34&lt;='P08'!$B$17,INDEX('P08'!$AA:$AA,$A34+52),0)+IF($A34&lt;='P09'!$B$17,INDEX('P09'!$AA:$AA,$A34+52),0)+IF($A34&lt;='P10'!$B$17,INDEX('P10'!$AA:$AA,$A34+52),0)</f>
        <v>85.266393007491757</v>
      </c>
      <c r="N34">
        <f>IF($A34&lt;='P01'!$B$17,INDEX('P01'!$AB:$AB,$A34+52),0)+IF($A34&lt;='P02'!$B$17,INDEX('P02'!$AB:$AB,$A34+52),0)+IF($A34&lt;='P03'!$B$17,INDEX('P03'!$AB:$AB,$A34+52),0)+IF($A34&lt;='P04'!$B$17,INDEX('P04'!$AB:$AB,$A34+52),0)+IF($A34&lt;='P05'!$B$17,INDEX('P05'!$AB:$AB,$A34+52),0)+IF($A34&lt;='P06'!$B$17,INDEX('P06'!$AB:$AB,$A34+52),0)+IF($A34&lt;='P07'!$B$17,INDEX('P07'!$AB:$AB,$A34+52),0)+IF($A34&lt;='P08'!$B$17,INDEX('P08'!$AB:$AB,$A34+52),0)+IF($A34&lt;='P09'!$B$17,INDEX('P09'!$AB:$AB,$A34+52),0)+IF($A34&lt;='P10'!$B$17,INDEX('P10'!$AB:$AB,$A34+52),0)</f>
        <v>605.13145668795869</v>
      </c>
      <c r="O34">
        <f>IF($A34&lt;='P01'!$B$17,INDEX('P01'!$AC:$AC,$A34+52),0)+IF($A34&lt;='P02'!$B$17,INDEX('P02'!$AC:$AC,$A34+52),0)+IF($A34&lt;='P03'!$B$17,INDEX('P03'!$AC:$AC,$A34+52),0)+IF($A34&lt;='P04'!$B$17,INDEX('P04'!$AC:$AC,$A34+52),0)+IF($A34&lt;='P05'!$B$17,INDEX('P05'!$AC:$AC,$A34+52),0)+IF($A34&lt;='P06'!$B$17,INDEX('P06'!$AC:$AC,$A34+52),0)+IF($A34&lt;='P07'!$B$17,INDEX('P07'!$AC:$AC,$A34+52),0)+IF($A34&lt;='P08'!$B$17,INDEX('P08'!$AC:$AC,$A34+52),0)+IF($A34&lt;='P09'!$B$17,INDEX('P09'!$AC:$AC,$A34+52),0)+IF($A34&lt;='P10'!$B$17,INDEX('P10'!$AC:$AC,$A34+52),0)</f>
        <v>43.788020032082287</v>
      </c>
      <c r="P34">
        <f>IF($A34&lt;='P01'!$B$17,INDEX('P01'!$AD:$AD,$A34+52),0)+IF($A34&lt;='P02'!$B$17,INDEX('P02'!$AD:$AD,$A34+52),0)+IF($A34&lt;='P03'!$B$17,INDEX('P03'!$AD:$AD,$A34+52),0)+IF($A34&lt;='P04'!$B$17,INDEX('P04'!$AD:$AD,$A34+52),0)+IF($A34&lt;='P05'!$B$17,INDEX('P05'!$AD:$AD,$A34+52),0)+IF($A34&lt;='P06'!$B$17,INDEX('P06'!$AD:$AD,$A34+52),0)+IF($A34&lt;='P07'!$B$17,INDEX('P07'!$AD:$AD,$A34+52),0)+IF($A34&lt;='P08'!$B$17,INDEX('P08'!$AD:$AD,$A34+52),0)+IF($A34&lt;='P09'!$B$17,INDEX('P09'!$AD:$AD,$A34+52),0)+IF($A34&lt;='P10'!$B$17,INDEX('P10'!$AD:$AD,$A34+52),0)</f>
        <v>52.072773616589735</v>
      </c>
      <c r="Q34">
        <f>IF($A34&lt;='P01'!$B$17,INDEX('P01'!$AE:$AE,$A34+52),0)+IF($A34&lt;='P02'!$B$17,INDEX('P02'!$AE:$AE,$A34+52),0)+IF($A34&lt;='P03'!$B$17,INDEX('P03'!$AE:$AE,$A34+52),0)+IF($A34&lt;='P04'!$B$17,INDEX('P04'!$AE:$AE,$A34+52),0)+IF($A34&lt;='P05'!$B$17,INDEX('P05'!$AE:$AE,$A34+52),0)+IF($A34&lt;='P06'!$B$17,INDEX('P06'!$AE:$AE,$A34+52),0)+IF($A34&lt;='P07'!$B$17,INDEX('P07'!$AE:$AE,$A34+52),0)+IF($A34&lt;='P08'!$B$17,INDEX('P08'!$AE:$AE,$A34+52),0)+IF($A34&lt;='P09'!$B$17,INDEX('P09'!$AE:$AE,$A34+52),0)+IF($A34&lt;='P10'!$B$17,INDEX('P10'!$AE:$AE,$A34+52),0)</f>
        <v>423.54592903577725</v>
      </c>
      <c r="R34">
        <f>IF($A34&lt;='P01'!$B$17,INDEX('P01'!$AF:$AF,$A34+52),0)+IF($A34&lt;='P02'!$B$17,INDEX('P02'!$AF:$AF,$A34+52),0)+IF($A34&lt;='P03'!$B$17,INDEX('P03'!$AF:$AF,$A34+52),0)+IF($A34&lt;='P04'!$B$17,INDEX('P04'!$AF:$AF,$A34+52),0)+IF($A34&lt;='P05'!$B$17,INDEX('P05'!$AF:$AF,$A34+52),0)+IF($A34&lt;='P06'!$B$17,INDEX('P06'!$AF:$AF,$A34+52),0)+IF($A34&lt;='P07'!$B$17,INDEX('P07'!$AF:$AF,$A34+52),0)+IF($A34&lt;='P08'!$B$17,INDEX('P08'!$AF:$AF,$A34+52),0)+IF($A34&lt;='P09'!$B$17,INDEX('P09'!$AF:$AF,$A34+52),0)+IF($A34&lt;='P10'!$B$17,INDEX('P10'!$AF:$AF,$A34+52),0)</f>
        <v>0.45834099601770006</v>
      </c>
      <c r="S34">
        <f>IF($A34&lt;='P01'!$B$17,INDEX('P01'!$AG:$AG,$A34+52),0)+IF($A34&lt;='P02'!$B$17,INDEX('P02'!$AG:$AG,$A34+52),0)+IF($A34&lt;='P03'!$B$17,INDEX('P03'!$AG:$AG,$A34+52),0)+IF($A34&lt;='P04'!$B$17,INDEX('P04'!$AG:$AG,$A34+52),0)+IF($A34&lt;='P05'!$B$17,INDEX('P05'!$AG:$AG,$A34+52),0)+IF($A34&lt;='P06'!$B$17,INDEX('P06'!$AG:$AG,$A34+52),0)+IF($A34&lt;='P07'!$B$17,INDEX('P07'!$AG:$AG,$A34+52),0)+IF($A34&lt;='P08'!$B$17,INDEX('P08'!$AG:$AG,$A34+52),0)+IF($A34&lt;='P09'!$B$17,INDEX('P09'!$AG:$AG,$A34+52),0)+IF($A34&lt;='P10'!$B$17,INDEX('P10'!$AG:$AG,$A34+52),0)</f>
        <v>11298.554676319245</v>
      </c>
      <c r="T34">
        <f>IF($A34&lt;='P01'!$B$17,INDEX('P01'!$AI:$AI,$A34+52),0)+IF($A34&lt;='P02'!$B$17,INDEX('P02'!$AI:$AI,$A34+52),0)+IF($A34&lt;='P03'!$B$17,INDEX('P03'!$AI:$AI,$A34+52),0)+IF($A34&lt;='P04'!$B$17,INDEX('P04'!$AI:$AI,$A34+52),0)+IF($A34&lt;='P05'!$B$17,INDEX('P05'!$AI:$AI,$A34+52),0)+IF($A34&lt;='P06'!$B$17,INDEX('P06'!$AI:$AI,$A34+52),0)+IF($A34&lt;='P07'!$B$17,INDEX('P07'!$AI:$AI,$A34+52),0)+IF($A34&lt;='P08'!$B$17,INDEX('P08'!$AI:$AI,$A34+52),0)+IF($A34&lt;='P09'!$B$17,INDEX('P09'!$AI:$AI,$A34+52),0)+IF($A34&lt;='P10'!$B$17,INDEX('P10'!$AI:$AI,$A34+52),0)</f>
        <v>15487.761797915506</v>
      </c>
    </row>
    <row r="35" spans="1:20" x14ac:dyDescent="0.35">
      <c r="A35">
        <v>3</v>
      </c>
      <c r="B35">
        <f>IF($A35&lt;='P01'!$B$17,INDEX('P01'!$J:$J,$A35+52),0)+IF($A35&lt;='P02'!$B$17,INDEX('P02'!$J:$J,$A35+52),0)+IF($A35&lt;='P03'!$B$17,INDEX('P03'!$J:$J,$A35+52),0)+IF($A35&lt;='P04'!$B$17,INDEX('P04'!$J:$J,$A35+52),0)+IF($A35&lt;='P05'!$B$17,INDEX('P05'!$J:$J,$A35+52),0)+IF($A35&lt;='P06'!$B$17,INDEX('P06'!$J:$J,$A35+52),0)+IF($A35&lt;='P07'!$B$17,INDEX('P07'!$J:$J,$A35+52),0)+IF($A35&lt;='P08'!$B$17,INDEX('P08'!$J:$J,$A35+52),0)+IF($A35&lt;='P09'!$B$17,INDEX('P09'!$J:$J,$A35+52),0)+IF($A35&lt;='P10'!$B$17,INDEX('P10'!$J:$J,$A35+52),0)</f>
        <v>1.8755926022685607E-3</v>
      </c>
      <c r="C35">
        <f>IF($A35&lt;='P01'!$B$17,INDEX('P01'!$K:$K,$A35+52),0)+IF($A35&lt;='P02'!$B$17,INDEX('P02'!$K:$K,$A35+52),0)+IF($A35&lt;='P03'!$B$17,INDEX('P03'!$K:$K,$A35+52),0)+IF($A35&lt;='P04'!$B$17,INDEX('P04'!$K:$K,$A35+52),0)+IF($A35&lt;='P05'!$B$17,INDEX('P05'!$K:$K,$A35+52),0)+IF($A35&lt;='P06'!$B$17,INDEX('P06'!$K:$K,$A35+52),0)+IF($A35&lt;='P07'!$B$17,INDEX('P07'!$K:$K,$A35+52),0)+IF($A35&lt;='P08'!$B$17,INDEX('P08'!$K:$K,$A35+52),0)+IF($A35&lt;='P09'!$B$17,INDEX('P09'!$K:$K,$A35+52),0)+IF($A35&lt;='P10'!$B$17,INDEX('P10'!$K:$K,$A35+52),0)</f>
        <v>5.7902156644824017E-2</v>
      </c>
      <c r="D35">
        <f>IF($A35&lt;='P01'!$B$17,INDEX('P01'!$L:$L,$A35+52),0)+IF($A35&lt;='P02'!$B$17,INDEX('P02'!$L:$L,$A35+52),0)+IF($A35&lt;='P03'!$B$17,INDEX('P03'!$L:$L,$A35+52),0)+IF($A35&lt;='P04'!$B$17,INDEX('P04'!$L:$L,$A35+52),0)+IF($A35&lt;='P05'!$B$17,INDEX('P05'!$L:$L,$A35+52),0)+IF($A35&lt;='P06'!$B$17,INDEX('P06'!$L:$L,$A35+52),0)+IF($A35&lt;='P07'!$B$17,INDEX('P07'!$L:$L,$A35+52),0)+IF($A35&lt;='P08'!$B$17,INDEX('P08'!$L:$L,$A35+52),0)+IF($A35&lt;='P09'!$B$17,INDEX('P09'!$L:$L,$A35+52),0)+IF($A35&lt;='P10'!$B$17,INDEX('P10'!$L:$L,$A35+52),0)</f>
        <v>0</v>
      </c>
      <c r="E35">
        <f>IF($A35&lt;='P01'!$B$17,INDEX('P01'!$M:$M,$A35+52),0)+IF($A35&lt;='P02'!$B$17,INDEX('P02'!$M:$M,$A35+52),0)+IF($A35&lt;='P03'!$B$17,INDEX('P03'!$M:$M,$A35+52),0)+IF($A35&lt;='P04'!$B$17,INDEX('P04'!$M:$M,$A35+52),0)+IF($A35&lt;='P05'!$B$17,INDEX('P05'!$M:$M,$A35+52),0)+IF($A35&lt;='P06'!$B$17,INDEX('P06'!$M:$M,$A35+52),0)+IF($A35&lt;='P07'!$B$17,INDEX('P07'!$M:$M,$A35+52),0)+IF($A35&lt;='P08'!$B$17,INDEX('P08'!$M:$M,$A35+52),0)+IF($A35&lt;='P09'!$B$17,INDEX('P09'!$M:$M,$A35+52),0)+IF($A35&lt;='P10'!$B$17,INDEX('P10'!$M:$M,$A35+52),0)</f>
        <v>10.307812892857294</v>
      </c>
      <c r="F35">
        <f>IF($A35&lt;='P01'!$B$17,INDEX('P01'!$R:$R,$A35+52),0)+IF($A35&lt;='P02'!$B$17,INDEX('P02'!$R:$R,$A35+52),0)+IF($A35&lt;='P03'!$B$17,INDEX('P03'!$R:$R,$A35+52),0)+IF($A35&lt;='P04'!$B$17,INDEX('P04'!$R:$R,$A35+52),0)+IF($A35&lt;='P05'!$B$17,INDEX('P05'!$R:$R,$A35+52),0)+IF($A35&lt;='P06'!$B$17,INDEX('P06'!$R:$R,$A35+52),0)+IF($A35&lt;='P07'!$B$17,INDEX('P07'!$R:$R,$A35+52),0)+IF($A35&lt;='P08'!$B$17,INDEX('P08'!$R:$R,$A35+52),0)+IF($A35&lt;='P09'!$B$17,INDEX('P09'!$R:$R,$A35+52),0)+IF($A35&lt;='P10'!$B$17,INDEX('P10'!$R:$R,$A35+52),0)</f>
        <v>556.96209733016337</v>
      </c>
      <c r="G35">
        <f>IF($A35&lt;='P01'!$B$17,INDEX('P01'!$S:$S,$A35+52),0)+IF($A35&lt;='P02'!$B$17,INDEX('P02'!$S:$S,$A35+52),0)+IF($A35&lt;='P03'!$B$17,INDEX('P03'!$S:$S,$A35+52),0)+IF($A35&lt;='P04'!$B$17,INDEX('P04'!$S:$S,$A35+52),0)+IF($A35&lt;='P05'!$B$17,INDEX('P05'!$S:$S,$A35+52),0)+IF($A35&lt;='P06'!$B$17,INDEX('P06'!$S:$S,$A35+52),0)+IF($A35&lt;='P07'!$B$17,INDEX('P07'!$S:$S,$A35+52),0)+IF($A35&lt;='P08'!$B$17,INDEX('P08'!$S:$S,$A35+52),0)+IF($A35&lt;='P09'!$B$17,INDEX('P09'!$S:$S,$A35+52),0)+IF($A35&lt;='P10'!$B$17,INDEX('P10'!$S:$S,$A35+52),0)</f>
        <v>42.499741394632892</v>
      </c>
      <c r="H35">
        <f>IF($A35&lt;='P01'!$B$17,INDEX('P01'!$T:$T,$A35+52),0)+IF($A35&lt;='P02'!$B$17,INDEX('P02'!$T:$T,$A35+52),0)+IF($A35&lt;='P03'!$B$17,INDEX('P03'!$T:$T,$A35+52),0)+IF($A35&lt;='P04'!$B$17,INDEX('P04'!$T:$T,$A35+52),0)+IF($A35&lt;='P05'!$B$17,INDEX('P05'!$T:$T,$A35+52),0)+IF($A35&lt;='P06'!$B$17,INDEX('P06'!$T:$T,$A35+52),0)+IF($A35&lt;='P07'!$B$17,INDEX('P07'!$T:$T,$A35+52),0)+IF($A35&lt;='P08'!$B$17,INDEX('P08'!$T:$T,$A35+52),0)+IF($A35&lt;='P09'!$B$17,INDEX('P09'!$T:$T,$A35+52),0)+IF($A35&lt;='P10'!$B$17,INDEX('P10'!$T:$T,$A35+52),0)</f>
        <v>52.222439030295149</v>
      </c>
      <c r="I35">
        <f>IF($A35&lt;='P01'!$B$17,INDEX('P01'!$U:$U,$A35+52),0)+IF($A35&lt;='P02'!$B$17,INDEX('P02'!$U:$U,$A35+52),0)+IF($A35&lt;='P03'!$B$17,INDEX('P03'!$U:$U,$A35+52),0)+IF($A35&lt;='P04'!$B$17,INDEX('P04'!$U:$U,$A35+52),0)+IF($A35&lt;='P05'!$B$17,INDEX('P05'!$U:$U,$A35+52),0)+IF($A35&lt;='P06'!$B$17,INDEX('P06'!$U:$U,$A35+52),0)+IF($A35&lt;='P07'!$B$17,INDEX('P07'!$U:$U,$A35+52),0)+IF($A35&lt;='P08'!$B$17,INDEX('P08'!$U:$U,$A35+52),0)+IF($A35&lt;='P09'!$B$17,INDEX('P09'!$U:$U,$A35+52),0)+IF($A35&lt;='P10'!$B$17,INDEX('P10'!$U:$U,$A35+52),0)</f>
        <v>441.53661525441777</v>
      </c>
      <c r="J35">
        <f>IF($A35&lt;='P01'!$B$17,INDEX('P01'!$V:$V,$A35+52),0)+IF($A35&lt;='P02'!$B$17,INDEX('P02'!$V:$V,$A35+52),0)+IF($A35&lt;='P03'!$B$17,INDEX('P03'!$V:$V,$A35+52),0)+IF($A35&lt;='P04'!$B$17,INDEX('P04'!$V:$V,$A35+52),0)+IF($A35&lt;='P05'!$B$17,INDEX('P05'!$V:$V,$A35+52),0)+IF($A35&lt;='P06'!$B$17,INDEX('P06'!$V:$V,$A35+52),0)+IF($A35&lt;='P07'!$B$17,INDEX('P07'!$V:$V,$A35+52),0)+IF($A35&lt;='P08'!$B$17,INDEX('P08'!$V:$V,$A35+52),0)+IF($A35&lt;='P09'!$B$17,INDEX('P09'!$V:$V,$A35+52),0)+IF($A35&lt;='P10'!$B$17,INDEX('P10'!$V:$V,$A35+52),0)</f>
        <v>0.47237600180634298</v>
      </c>
      <c r="K35">
        <f>IF($A35&lt;='P01'!$B$17,INDEX('P01'!$W:$W,$A35+52),0)+IF($A35&lt;='P02'!$B$17,INDEX('P02'!$W:$W,$A35+52),0)+IF($A35&lt;='P03'!$B$17,INDEX('P03'!$W:$W,$A35+52),0)+IF($A35&lt;='P04'!$B$17,INDEX('P04'!$W:$W,$A35+52),0)+IF($A35&lt;='P05'!$B$17,INDEX('P05'!$W:$W,$A35+52),0)+IF($A35&lt;='P06'!$B$17,INDEX('P06'!$W:$W,$A35+52),0)+IF($A35&lt;='P07'!$B$17,INDEX('P07'!$W:$W,$A35+52),0)+IF($A35&lt;='P08'!$B$17,INDEX('P08'!$W:$W,$A35+52),0)+IF($A35&lt;='P09'!$B$17,INDEX('P09'!$W:$W,$A35+52),0)+IF($A35&lt;='P10'!$B$17,INDEX('P10'!$W:$W,$A35+52),0)</f>
        <v>20.230925649011255</v>
      </c>
      <c r="L35">
        <f>IF($A35&lt;='P01'!$B$17,INDEX('P01'!$X:$X,$A35+52),0)+IF($A35&lt;='P02'!$B$17,INDEX('P02'!$X:$X,$A35+52),0)+IF($A35&lt;='P03'!$B$17,INDEX('P03'!$X:$X,$A35+52),0)+IF($A35&lt;='P04'!$B$17,INDEX('P04'!$X:$X,$A35+52),0)+IF($A35&lt;='P05'!$B$17,INDEX('P05'!$X:$X,$A35+52),0)+IF($A35&lt;='P06'!$B$17,INDEX('P06'!$X:$X,$A35+52),0)+IF($A35&lt;='P07'!$B$17,INDEX('P07'!$X:$X,$A35+52),0)+IF($A35&lt;='P08'!$B$17,INDEX('P08'!$X:$X,$A35+52),0)+IF($A35&lt;='P09'!$B$17,INDEX('P09'!$X:$X,$A35+52),0)+IF($A35&lt;='P10'!$B$17,INDEX('P10'!$X:$X,$A35+52),0)</f>
        <v>-21.915141530081144</v>
      </c>
      <c r="M35">
        <f>IF($A35&lt;='P01'!$B$17,INDEX('P01'!$AA:$AA,$A35+52),0)+IF($A35&lt;='P02'!$B$17,INDEX('P02'!$AA:$AA,$A35+52),0)+IF($A35&lt;='P03'!$B$17,INDEX('P03'!$AA:$AA,$A35+52),0)+IF($A35&lt;='P04'!$B$17,INDEX('P04'!$AA:$AA,$A35+52),0)+IF($A35&lt;='P05'!$B$17,INDEX('P05'!$AA:$AA,$A35+52),0)+IF($A35&lt;='P06'!$B$17,INDEX('P06'!$AA:$AA,$A35+52),0)+IF($A35&lt;='P07'!$B$17,INDEX('P07'!$AA:$AA,$A35+52),0)+IF($A35&lt;='P08'!$B$17,INDEX('P08'!$AA:$AA,$A35+52),0)+IF($A35&lt;='P09'!$B$17,INDEX('P09'!$AA:$AA,$A35+52),0)+IF($A35&lt;='P10'!$B$17,INDEX('P10'!$AA:$AA,$A35+52),0)</f>
        <v>21.701309702933091</v>
      </c>
      <c r="N35">
        <f>IF($A35&lt;='P01'!$B$17,INDEX('P01'!$AB:$AB,$A35+52),0)+IF($A35&lt;='P02'!$B$17,INDEX('P02'!$AB:$AB,$A35+52),0)+IF($A35&lt;='P03'!$B$17,INDEX('P03'!$AB:$AB,$A35+52),0)+IF($A35&lt;='P04'!$B$17,INDEX('P04'!$AB:$AB,$A35+52),0)+IF($A35&lt;='P05'!$B$17,INDEX('P05'!$AB:$AB,$A35+52),0)+IF($A35&lt;='P06'!$B$17,INDEX('P06'!$AB:$AB,$A35+52),0)+IF($A35&lt;='P07'!$B$17,INDEX('P07'!$AB:$AB,$A35+52),0)+IF($A35&lt;='P08'!$B$17,INDEX('P08'!$AB:$AB,$A35+52),0)+IF($A35&lt;='P09'!$B$17,INDEX('P09'!$AB:$AB,$A35+52),0)+IF($A35&lt;='P10'!$B$17,INDEX('P10'!$AB:$AB,$A35+52),0)</f>
        <v>553.33322904255988</v>
      </c>
      <c r="O35">
        <f>IF($A35&lt;='P01'!$B$17,INDEX('P01'!$AC:$AC,$A35+52),0)+IF($A35&lt;='P02'!$B$17,INDEX('P02'!$AC:$AC,$A35+52),0)+IF($A35&lt;='P03'!$B$17,INDEX('P03'!$AC:$AC,$A35+52),0)+IF($A35&lt;='P04'!$B$17,INDEX('P04'!$AC:$AC,$A35+52),0)+IF($A35&lt;='P05'!$B$17,INDEX('P05'!$AC:$AC,$A35+52),0)+IF($A35&lt;='P06'!$B$17,INDEX('P06'!$AC:$AC,$A35+52),0)+IF($A35&lt;='P07'!$B$17,INDEX('P07'!$AC:$AC,$A35+52),0)+IF($A35&lt;='P08'!$B$17,INDEX('P08'!$AC:$AC,$A35+52),0)+IF($A35&lt;='P09'!$B$17,INDEX('P09'!$AC:$AC,$A35+52),0)+IF($A35&lt;='P10'!$B$17,INDEX('P10'!$AC:$AC,$A35+52),0)</f>
        <v>42.222835722743142</v>
      </c>
      <c r="P35">
        <f>IF($A35&lt;='P01'!$B$17,INDEX('P01'!$AD:$AD,$A35+52),0)+IF($A35&lt;='P02'!$B$17,INDEX('P02'!$AD:$AD,$A35+52),0)+IF($A35&lt;='P03'!$B$17,INDEX('P03'!$AD:$AD,$A35+52),0)+IF($A35&lt;='P04'!$B$17,INDEX('P04'!$AD:$AD,$A35+52),0)+IF($A35&lt;='P05'!$B$17,INDEX('P05'!$AD:$AD,$A35+52),0)+IF($A35&lt;='P06'!$B$17,INDEX('P06'!$AD:$AD,$A35+52),0)+IF($A35&lt;='P07'!$B$17,INDEX('P07'!$AD:$AD,$A35+52),0)+IF($A35&lt;='P08'!$B$17,INDEX('P08'!$AD:$AD,$A35+52),0)+IF($A35&lt;='P09'!$B$17,INDEX('P09'!$AD:$AD,$A35+52),0)+IF($A35&lt;='P10'!$B$17,INDEX('P10'!$AD:$AD,$A35+52),0)</f>
        <v>51.712890892508781</v>
      </c>
      <c r="Q35">
        <f>IF($A35&lt;='P01'!$B$17,INDEX('P01'!$AE:$AE,$A35+52),0)+IF($A35&lt;='P02'!$B$17,INDEX('P02'!$AE:$AE,$A35+52),0)+IF($A35&lt;='P03'!$B$17,INDEX('P03'!$AE:$AE,$A35+52),0)+IF($A35&lt;='P04'!$B$17,INDEX('P04'!$AE:$AE,$A35+52),0)+IF($A35&lt;='P05'!$B$17,INDEX('P05'!$AE:$AE,$A35+52),0)+IF($A35&lt;='P06'!$B$17,INDEX('P06'!$AE:$AE,$A35+52),0)+IF($A35&lt;='P07'!$B$17,INDEX('P07'!$AE:$AE,$A35+52),0)+IF($A35&lt;='P08'!$B$17,INDEX('P08'!$AE:$AE,$A35+52),0)+IF($A35&lt;='P09'!$B$17,INDEX('P09'!$AE:$AE,$A35+52),0)+IF($A35&lt;='P10'!$B$17,INDEX('P10'!$AE:$AE,$A35+52),0)</f>
        <v>437.22842582004711</v>
      </c>
      <c r="R35">
        <f>IF($A35&lt;='P01'!$B$17,INDEX('P01'!$AF:$AF,$A35+52),0)+IF($A35&lt;='P02'!$B$17,INDEX('P02'!$AF:$AF,$A35+52),0)+IF($A35&lt;='P03'!$B$17,INDEX('P03'!$AF:$AF,$A35+52),0)+IF($A35&lt;='P04'!$B$17,INDEX('P04'!$AF:$AF,$A35+52),0)+IF($A35&lt;='P05'!$B$17,INDEX('P05'!$AF:$AF,$A35+52),0)+IF($A35&lt;='P06'!$B$17,INDEX('P06'!$AF:$AF,$A35+52),0)+IF($A35&lt;='P07'!$B$17,INDEX('P07'!$AF:$AF,$A35+52),0)+IF($A35&lt;='P08'!$B$17,INDEX('P08'!$AF:$AF,$A35+52),0)+IF($A35&lt;='P09'!$B$17,INDEX('P09'!$AF:$AF,$A35+52),0)+IF($A35&lt;='P10'!$B$17,INDEX('P10'!$AF:$AF,$A35+52),0)</f>
        <v>0.46776690432784795</v>
      </c>
      <c r="S35">
        <f>IF($A35&lt;='P01'!$B$17,INDEX('P01'!$AG:$AG,$A35+52),0)+IF($A35&lt;='P02'!$B$17,INDEX('P02'!$AG:$AG,$A35+52),0)+IF($A35&lt;='P03'!$B$17,INDEX('P03'!$AG:$AG,$A35+52),0)+IF($A35&lt;='P04'!$B$17,INDEX('P04'!$AG:$AG,$A35+52),0)+IF($A35&lt;='P05'!$B$17,INDEX('P05'!$AG:$AG,$A35+52),0)+IF($A35&lt;='P06'!$B$17,INDEX('P06'!$AG:$AG,$A35+52),0)+IF($A35&lt;='P07'!$B$17,INDEX('P07'!$AG:$AG,$A35+52),0)+IF($A35&lt;='P08'!$B$17,INDEX('P08'!$AG:$AG,$A35+52),0)+IF($A35&lt;='P09'!$B$17,INDEX('P09'!$AG:$AG,$A35+52),0)+IF($A35&lt;='P10'!$B$17,INDEX('P10'!$AG:$AG,$A35+52),0)</f>
        <v>11357.458345774543</v>
      </c>
      <c r="T35">
        <f>IF($A35&lt;='P01'!$B$17,INDEX('P01'!$AI:$AI,$A35+52),0)+IF($A35&lt;='P02'!$B$17,INDEX('P02'!$AI:$AI,$A35+52),0)+IF($A35&lt;='P03'!$B$17,INDEX('P03'!$AI:$AI,$A35+52),0)+IF($A35&lt;='P04'!$B$17,INDEX('P04'!$AI:$AI,$A35+52),0)+IF($A35&lt;='P05'!$B$17,INDEX('P05'!$AI:$AI,$A35+52),0)+IF($A35&lt;='P06'!$B$17,INDEX('P06'!$AI:$AI,$A35+52),0)+IF($A35&lt;='P07'!$B$17,INDEX('P07'!$AI:$AI,$A35+52),0)+IF($A35&lt;='P08'!$B$17,INDEX('P08'!$AI:$AI,$A35+52),0)+IF($A35&lt;='P09'!$B$17,INDEX('P09'!$AI:$AI,$A35+52),0)+IF($A35&lt;='P10'!$B$17,INDEX('P10'!$AI:$AI,$A35+52),0)</f>
        <v>15455.546666494607</v>
      </c>
    </row>
    <row r="36" spans="1:20" x14ac:dyDescent="0.35">
      <c r="A36">
        <v>4</v>
      </c>
      <c r="B36">
        <f>IF($A36&lt;='P01'!$B$17,INDEX('P01'!$J:$J,$A36+52),0)+IF($A36&lt;='P02'!$B$17,INDEX('P02'!$J:$J,$A36+52),0)+IF($A36&lt;='P03'!$B$17,INDEX('P03'!$J:$J,$A36+52),0)+IF($A36&lt;='P04'!$B$17,INDEX('P04'!$J:$J,$A36+52),0)+IF($A36&lt;='P05'!$B$17,INDEX('P05'!$J:$J,$A36+52),0)+IF($A36&lt;='P06'!$B$17,INDEX('P06'!$J:$J,$A36+52),0)+IF($A36&lt;='P07'!$B$17,INDEX('P07'!$J:$J,$A36+52),0)+IF($A36&lt;='P08'!$B$17,INDEX('P08'!$J:$J,$A36+52),0)+IF($A36&lt;='P09'!$B$17,INDEX('P09'!$J:$J,$A36+52),0)+IF($A36&lt;='P10'!$B$17,INDEX('P10'!$J:$J,$A36+52),0)</f>
        <v>1.8813774821571259E-3</v>
      </c>
      <c r="C36">
        <f>IF($A36&lt;='P01'!$B$17,INDEX('P01'!$K:$K,$A36+52),0)+IF($A36&lt;='P02'!$B$17,INDEX('P02'!$K:$K,$A36+52),0)+IF($A36&lt;='P03'!$B$17,INDEX('P03'!$K:$K,$A36+52),0)+IF($A36&lt;='P04'!$B$17,INDEX('P04'!$K:$K,$A36+52),0)+IF($A36&lt;='P05'!$B$17,INDEX('P05'!$K:$K,$A36+52),0)+IF($A36&lt;='P06'!$B$17,INDEX('P06'!$K:$K,$A36+52),0)+IF($A36&lt;='P07'!$B$17,INDEX('P07'!$K:$K,$A36+52),0)+IF($A36&lt;='P08'!$B$17,INDEX('P08'!$K:$K,$A36+52),0)+IF($A36&lt;='P09'!$B$17,INDEX('P09'!$K:$K,$A36+52),0)+IF($A36&lt;='P10'!$B$17,INDEX('P10'!$K:$K,$A36+52),0)</f>
        <v>5.7283202696509682E-2</v>
      </c>
      <c r="D36">
        <f>IF($A36&lt;='P01'!$B$17,INDEX('P01'!$L:$L,$A36+52),0)+IF($A36&lt;='P02'!$B$17,INDEX('P02'!$L:$L,$A36+52),0)+IF($A36&lt;='P03'!$B$17,INDEX('P03'!$L:$L,$A36+52),0)+IF($A36&lt;='P04'!$B$17,INDEX('P04'!$L:$L,$A36+52),0)+IF($A36&lt;='P05'!$B$17,INDEX('P05'!$L:$L,$A36+52),0)+IF($A36&lt;='P06'!$B$17,INDEX('P06'!$L:$L,$A36+52),0)+IF($A36&lt;='P07'!$B$17,INDEX('P07'!$L:$L,$A36+52),0)+IF($A36&lt;='P08'!$B$17,INDEX('P08'!$L:$L,$A36+52),0)+IF($A36&lt;='P09'!$B$17,INDEX('P09'!$L:$L,$A36+52),0)+IF($A36&lt;='P10'!$B$17,INDEX('P10'!$L:$L,$A36+52),0)</f>
        <v>0</v>
      </c>
      <c r="E36">
        <f>IF($A36&lt;='P01'!$B$17,INDEX('P01'!$M:$M,$A36+52),0)+IF($A36&lt;='P02'!$B$17,INDEX('P02'!$M:$M,$A36+52),0)+IF($A36&lt;='P03'!$B$17,INDEX('P03'!$M:$M,$A36+52),0)+IF($A36&lt;='P04'!$B$17,INDEX('P04'!$M:$M,$A36+52),0)+IF($A36&lt;='P05'!$B$17,INDEX('P05'!$M:$M,$A36+52),0)+IF($A36&lt;='P06'!$B$17,INDEX('P06'!$M:$M,$A36+52),0)+IF($A36&lt;='P07'!$B$17,INDEX('P07'!$M:$M,$A36+52),0)+IF($A36&lt;='P08'!$B$17,INDEX('P08'!$M:$M,$A36+52),0)+IF($A36&lt;='P09'!$B$17,INDEX('P09'!$M:$M,$A36+52),0)+IF($A36&lt;='P10'!$B$17,INDEX('P10'!$M:$M,$A36+52),0)</f>
        <v>10.248648312678627</v>
      </c>
      <c r="F36">
        <f>IF($A36&lt;='P01'!$B$17,INDEX('P01'!$R:$R,$A36+52),0)+IF($A36&lt;='P02'!$B$17,INDEX('P02'!$R:$R,$A36+52),0)+IF($A36&lt;='P03'!$B$17,INDEX('P03'!$R:$R,$A36+52),0)+IF($A36&lt;='P04'!$B$17,INDEX('P04'!$R:$R,$A36+52),0)+IF($A36&lt;='P05'!$B$17,INDEX('P05'!$R:$R,$A36+52),0)+IF($A36&lt;='P06'!$B$17,INDEX('P06'!$R:$R,$A36+52),0)+IF($A36&lt;='P07'!$B$17,INDEX('P07'!$R:$R,$A36+52),0)+IF($A36&lt;='P08'!$B$17,INDEX('P08'!$R:$R,$A36+52),0)+IF($A36&lt;='P09'!$B$17,INDEX('P09'!$R:$R,$A36+52),0)+IF($A36&lt;='P10'!$B$17,INDEX('P10'!$R:$R,$A36+52),0)</f>
        <v>553.08124655206279</v>
      </c>
      <c r="G36">
        <f>IF($A36&lt;='P01'!$B$17,INDEX('P01'!$S:$S,$A36+52),0)+IF($A36&lt;='P02'!$B$17,INDEX('P02'!$S:$S,$A36+52),0)+IF($A36&lt;='P03'!$B$17,INDEX('P03'!$S:$S,$A36+52),0)+IF($A36&lt;='P04'!$B$17,INDEX('P04'!$S:$S,$A36+52),0)+IF($A36&lt;='P05'!$B$17,INDEX('P05'!$S:$S,$A36+52),0)+IF($A36&lt;='P06'!$B$17,INDEX('P06'!$S:$S,$A36+52),0)+IF($A36&lt;='P07'!$B$17,INDEX('P07'!$S:$S,$A36+52),0)+IF($A36&lt;='P08'!$B$17,INDEX('P08'!$S:$S,$A36+52),0)+IF($A36&lt;='P09'!$B$17,INDEX('P09'!$S:$S,$A36+52),0)+IF($A36&lt;='P10'!$B$17,INDEX('P10'!$S:$S,$A36+52),0)</f>
        <v>41.999282418344933</v>
      </c>
      <c r="H36">
        <f>IF($A36&lt;='P01'!$B$17,INDEX('P01'!$T:$T,$A36+52),0)+IF($A36&lt;='P02'!$B$17,INDEX('P02'!$T:$T,$A36+52),0)+IF($A36&lt;='P03'!$B$17,INDEX('P03'!$T:$T,$A36+52),0)+IF($A36&lt;='P04'!$B$17,INDEX('P04'!$T:$T,$A36+52),0)+IF($A36&lt;='P05'!$B$17,INDEX('P05'!$T:$T,$A36+52),0)+IF($A36&lt;='P06'!$B$17,INDEX('P06'!$T:$T,$A36+52),0)+IF($A36&lt;='P07'!$B$17,INDEX('P07'!$T:$T,$A36+52),0)+IF($A36&lt;='P08'!$B$17,INDEX('P08'!$T:$T,$A36+52),0)+IF($A36&lt;='P09'!$B$17,INDEX('P09'!$T:$T,$A36+52),0)+IF($A36&lt;='P10'!$B$17,INDEX('P10'!$T:$T,$A36+52),0)</f>
        <v>52.049385419889205</v>
      </c>
      <c r="I36">
        <f>IF($A36&lt;='P01'!$B$17,INDEX('P01'!$U:$U,$A36+52),0)+IF($A36&lt;='P02'!$B$17,INDEX('P02'!$U:$U,$A36+52),0)+IF($A36&lt;='P03'!$B$17,INDEX('P03'!$U:$U,$A36+52),0)+IF($A36&lt;='P04'!$B$17,INDEX('P04'!$U:$U,$A36+52),0)+IF($A36&lt;='P05'!$B$17,INDEX('P05'!$U:$U,$A36+52),0)+IF($A36&lt;='P06'!$B$17,INDEX('P06'!$U:$U,$A36+52),0)+IF($A36&lt;='P07'!$B$17,INDEX('P07'!$U:$U,$A36+52),0)+IF($A36&lt;='P08'!$B$17,INDEX('P08'!$U:$U,$A36+52),0)+IF($A36&lt;='P09'!$B$17,INDEX('P09'!$U:$U,$A36+52),0)+IF($A36&lt;='P10'!$B$17,INDEX('P10'!$U:$U,$A36+52),0)</f>
        <v>442.9769362900692</v>
      </c>
      <c r="J36">
        <f>IF($A36&lt;='P01'!$B$17,INDEX('P01'!$V:$V,$A36+52),0)+IF($A36&lt;='P02'!$B$17,INDEX('P02'!$V:$V,$A36+52),0)+IF($A36&lt;='P03'!$B$17,INDEX('P03'!$V:$V,$A36+52),0)+IF($A36&lt;='P04'!$B$17,INDEX('P04'!$V:$V,$A36+52),0)+IF($A36&lt;='P05'!$B$17,INDEX('P05'!$V:$V,$A36+52),0)+IF($A36&lt;='P06'!$B$17,INDEX('P06'!$V:$V,$A36+52),0)+IF($A36&lt;='P07'!$B$17,INDEX('P07'!$V:$V,$A36+52),0)+IF($A36&lt;='P08'!$B$17,INDEX('P08'!$V:$V,$A36+52),0)+IF($A36&lt;='P09'!$B$17,INDEX('P09'!$V:$V,$A36+52),0)+IF($A36&lt;='P10'!$B$17,INDEX('P10'!$V:$V,$A36+52),0)</f>
        <v>0.4750015483738208</v>
      </c>
      <c r="K36">
        <f>IF($A36&lt;='P01'!$B$17,INDEX('P01'!$W:$W,$A36+52),0)+IF($A36&lt;='P02'!$B$17,INDEX('P02'!$W:$W,$A36+52),0)+IF($A36&lt;='P03'!$B$17,INDEX('P03'!$W:$W,$A36+52),0)+IF($A36&lt;='P04'!$B$17,INDEX('P04'!$W:$W,$A36+52),0)+IF($A36&lt;='P05'!$B$17,INDEX('P05'!$W:$W,$A36+52),0)+IF($A36&lt;='P06'!$B$17,INDEX('P06'!$W:$W,$A36+52),0)+IF($A36&lt;='P07'!$B$17,INDEX('P07'!$W:$W,$A36+52),0)+IF($A36&lt;='P08'!$B$17,INDEX('P08'!$W:$W,$A36+52),0)+IF($A36&lt;='P09'!$B$17,INDEX('P09'!$W:$W,$A36+52),0)+IF($A36&lt;='P10'!$B$17,INDEX('P10'!$W:$W,$A36+52),0)</f>
        <v>15.580640875385605</v>
      </c>
      <c r="L36">
        <f>IF($A36&lt;='P01'!$B$17,INDEX('P01'!$X:$X,$A36+52),0)+IF($A36&lt;='P02'!$B$17,INDEX('P02'!$X:$X,$A36+52),0)+IF($A36&lt;='P03'!$B$17,INDEX('P03'!$X:$X,$A36+52),0)+IF($A36&lt;='P04'!$B$17,INDEX('P04'!$X:$X,$A36+52),0)+IF($A36&lt;='P05'!$B$17,INDEX('P05'!$X:$X,$A36+52),0)+IF($A36&lt;='P06'!$B$17,INDEX('P06'!$X:$X,$A36+52),0)+IF($A36&lt;='P07'!$B$17,INDEX('P07'!$X:$X,$A36+52),0)+IF($A36&lt;='P08'!$B$17,INDEX('P08'!$X:$X,$A36+52),0)+IF($A36&lt;='P09'!$B$17,INDEX('P09'!$X:$X,$A36+52),0)+IF($A36&lt;='P10'!$B$17,INDEX('P10'!$X:$X,$A36+52),0)</f>
        <v>-17.253790233334513</v>
      </c>
      <c r="M36">
        <f>IF($A36&lt;='P01'!$B$17,INDEX('P01'!$AA:$AA,$A36+52),0)+IF($A36&lt;='P02'!$B$17,INDEX('P02'!$AA:$AA,$A36+52),0)+IF($A36&lt;='P03'!$B$17,INDEX('P03'!$AA:$AA,$A36+52),0)+IF($A36&lt;='P04'!$B$17,INDEX('P04'!$AA:$AA,$A36+52),0)+IF($A36&lt;='P05'!$B$17,INDEX('P05'!$AA:$AA,$A36+52),0)+IF($A36&lt;='P06'!$B$17,INDEX('P06'!$AA:$AA,$A36+52),0)+IF($A36&lt;='P07'!$B$17,INDEX('P07'!$AA:$AA,$A36+52),0)+IF($A36&lt;='P08'!$B$17,INDEX('P08'!$AA:$AA,$A36+52),0)+IF($A36&lt;='P09'!$B$17,INDEX('P09'!$AA:$AA,$A36+52),0)+IF($A36&lt;='P10'!$B$17,INDEX('P10'!$AA:$AA,$A36+52),0)</f>
        <v>17.029689670034223</v>
      </c>
      <c r="N36">
        <f>IF($A36&lt;='P01'!$B$17,INDEX('P01'!$AB:$AB,$A36+52),0)+IF($A36&lt;='P02'!$B$17,INDEX('P02'!$AB:$AB,$A36+52),0)+IF($A36&lt;='P03'!$B$17,INDEX('P03'!$AB:$AB,$A36+52),0)+IF($A36&lt;='P04'!$B$17,INDEX('P04'!$AB:$AB,$A36+52),0)+IF($A36&lt;='P05'!$B$17,INDEX('P05'!$AB:$AB,$A36+52),0)+IF($A36&lt;='P06'!$B$17,INDEX('P06'!$AB:$AB,$A36+52),0)+IF($A36&lt;='P07'!$B$17,INDEX('P07'!$AB:$AB,$A36+52),0)+IF($A36&lt;='P08'!$B$17,INDEX('P08'!$AB:$AB,$A36+52),0)+IF($A36&lt;='P09'!$B$17,INDEX('P09'!$AB:$AB,$A36+52),0)+IF($A36&lt;='P10'!$B$17,INDEX('P10'!$AB:$AB,$A36+52),0)</f>
        <v>547.68468667362288</v>
      </c>
      <c r="O36">
        <f>IF($A36&lt;='P01'!$B$17,INDEX('P01'!$AC:$AC,$A36+52),0)+IF($A36&lt;='P02'!$B$17,INDEX('P02'!$AC:$AC,$A36+52),0)+IF($A36&lt;='P03'!$B$17,INDEX('P03'!$AC:$AC,$A36+52),0)+IF($A36&lt;='P04'!$B$17,INDEX('P04'!$AC:$AC,$A36+52),0)+IF($A36&lt;='P05'!$B$17,INDEX('P05'!$AC:$AC,$A36+52),0)+IF($A36&lt;='P06'!$B$17,INDEX('P06'!$AC:$AC,$A36+52),0)+IF($A36&lt;='P07'!$B$17,INDEX('P07'!$AC:$AC,$A36+52),0)+IF($A36&lt;='P08'!$B$17,INDEX('P08'!$AC:$AC,$A36+52),0)+IF($A36&lt;='P09'!$B$17,INDEX('P09'!$AC:$AC,$A36+52),0)+IF($A36&lt;='P10'!$B$17,INDEX('P10'!$AC:$AC,$A36+52),0)</f>
        <v>41.589484321166509</v>
      </c>
      <c r="P36">
        <f>IF($A36&lt;='P01'!$B$17,INDEX('P01'!$AD:$AD,$A36+52),0)+IF($A36&lt;='P02'!$B$17,INDEX('P02'!$AD:$AD,$A36+52),0)+IF($A36&lt;='P03'!$B$17,INDEX('P03'!$AD:$AD,$A36+52),0)+IF($A36&lt;='P04'!$B$17,INDEX('P04'!$AD:$AD,$A36+52),0)+IF($A36&lt;='P05'!$B$17,INDEX('P05'!$AD:$AD,$A36+52),0)+IF($A36&lt;='P06'!$B$17,INDEX('P06'!$AD:$AD,$A36+52),0)+IF($A36&lt;='P07'!$B$17,INDEX('P07'!$AD:$AD,$A36+52),0)+IF($A36&lt;='P08'!$B$17,INDEX('P08'!$AD:$AD,$A36+52),0)+IF($A36&lt;='P09'!$B$17,INDEX('P09'!$AD:$AD,$A36+52),0)+IF($A36&lt;='P10'!$B$17,INDEX('P10'!$AD:$AD,$A36+52),0)</f>
        <v>51.373342855659146</v>
      </c>
      <c r="Q36">
        <f>IF($A36&lt;='P01'!$B$17,INDEX('P01'!$AE:$AE,$A36+52),0)+IF($A36&lt;='P02'!$B$17,INDEX('P02'!$AE:$AE,$A36+52),0)+IF($A36&lt;='P03'!$B$17,INDEX('P03'!$AE:$AE,$A36+52),0)+IF($A36&lt;='P04'!$B$17,INDEX('P04'!$AE:$AE,$A36+52),0)+IF($A36&lt;='P05'!$B$17,INDEX('P05'!$AE:$AE,$A36+52),0)+IF($A36&lt;='P06'!$B$17,INDEX('P06'!$AE:$AE,$A36+52),0)+IF($A36&lt;='P07'!$B$17,INDEX('P07'!$AE:$AE,$A36+52),0)+IF($A36&lt;='P08'!$B$17,INDEX('P08'!$AE:$AE,$A36+52),0)+IF($A36&lt;='P09'!$B$17,INDEX('P09'!$AE:$AE,$A36+52),0)+IF($A36&lt;='P10'!$B$17,INDEX('P10'!$AE:$AE,$A36+52),0)</f>
        <v>437.22333782798489</v>
      </c>
      <c r="R36">
        <f>IF($A36&lt;='P01'!$B$17,INDEX('P01'!$AF:$AF,$A36+52),0)+IF($A36&lt;='P02'!$B$17,INDEX('P02'!$AF:$AF,$A36+52),0)+IF($A36&lt;='P03'!$B$17,INDEX('P03'!$AF:$AF,$A36+52),0)+IF($A36&lt;='P04'!$B$17,INDEX('P04'!$AF:$AF,$A36+52),0)+IF($A36&lt;='P05'!$B$17,INDEX('P05'!$AF:$AF,$A36+52),0)+IF($A36&lt;='P06'!$B$17,INDEX('P06'!$AF:$AF,$A36+52),0)+IF($A36&lt;='P07'!$B$17,INDEX('P07'!$AF:$AF,$A36+52),0)+IF($A36&lt;='P08'!$B$17,INDEX('P08'!$AF:$AF,$A36+52),0)+IF($A36&lt;='P09'!$B$17,INDEX('P09'!$AF:$AF,$A36+52),0)+IF($A36&lt;='P10'!$B$17,INDEX('P10'!$AF:$AF,$A36+52),0)</f>
        <v>0.46883199877807902</v>
      </c>
      <c r="S36">
        <f>IF($A36&lt;='P01'!$B$17,INDEX('P01'!$AG:$AG,$A36+52),0)+IF($A36&lt;='P02'!$B$17,INDEX('P02'!$AG:$AG,$A36+52),0)+IF($A36&lt;='P03'!$B$17,INDEX('P03'!$AG:$AG,$A36+52),0)+IF($A36&lt;='P04'!$B$17,INDEX('P04'!$AG:$AG,$A36+52),0)+IF($A36&lt;='P05'!$B$17,INDEX('P05'!$AG:$AG,$A36+52),0)+IF($A36&lt;='P06'!$B$17,INDEX('P06'!$AG:$AG,$A36+52),0)+IF($A36&lt;='P07'!$B$17,INDEX('P07'!$AG:$AG,$A36+52),0)+IF($A36&lt;='P08'!$B$17,INDEX('P08'!$AG:$AG,$A36+52),0)+IF($A36&lt;='P09'!$B$17,INDEX('P09'!$AG:$AG,$A36+52),0)+IF($A36&lt;='P10'!$B$17,INDEX('P10'!$AG:$AG,$A36+52),0)</f>
        <v>11411.893499219108</v>
      </c>
      <c r="T36">
        <f>IF($A36&lt;='P01'!$B$17,INDEX('P01'!$AI:$AI,$A36+52),0)+IF($A36&lt;='P02'!$B$17,INDEX('P02'!$AI:$AI,$A36+52),0)+IF($A36&lt;='P03'!$B$17,INDEX('P03'!$AI:$AI,$A36+52),0)+IF($A36&lt;='P04'!$B$17,INDEX('P04'!$AI:$AI,$A36+52),0)+IF($A36&lt;='P05'!$B$17,INDEX('P05'!$AI:$AI,$A36+52),0)+IF($A36&lt;='P06'!$B$17,INDEX('P06'!$AI:$AI,$A36+52),0)+IF($A36&lt;='P07'!$B$17,INDEX('P07'!$AI:$AI,$A36+52),0)+IF($A36&lt;='P08'!$B$17,INDEX('P08'!$AI:$AI,$A36+52),0)+IF($A36&lt;='P09'!$B$17,INDEX('P09'!$AI:$AI,$A36+52),0)+IF($A36&lt;='P10'!$B$17,INDEX('P10'!$AI:$AI,$A36+52),0)</f>
        <v>15419.860066133011</v>
      </c>
    </row>
    <row r="37" spans="1:20" x14ac:dyDescent="0.35">
      <c r="A37">
        <v>5</v>
      </c>
      <c r="B37">
        <f>IF($A37&lt;='P01'!$B$17,INDEX('P01'!$J:$J,$A37+52),0)+IF($A37&lt;='P02'!$B$17,INDEX('P02'!$J:$J,$A37+52),0)+IF($A37&lt;='P03'!$B$17,INDEX('P03'!$J:$J,$A37+52),0)+IF($A37&lt;='P04'!$B$17,INDEX('P04'!$J:$J,$A37+52),0)+IF($A37&lt;='P05'!$B$17,INDEX('P05'!$J:$J,$A37+52),0)+IF($A37&lt;='P06'!$B$17,INDEX('P06'!$J:$J,$A37+52),0)+IF($A37&lt;='P07'!$B$17,INDEX('P07'!$J:$J,$A37+52),0)+IF($A37&lt;='P08'!$B$17,INDEX('P08'!$J:$J,$A37+52),0)+IF($A37&lt;='P09'!$B$17,INDEX('P09'!$J:$J,$A37+52),0)+IF($A37&lt;='P10'!$B$17,INDEX('P10'!$J:$J,$A37+52),0)</f>
        <v>1.8769970114276373E-3</v>
      </c>
      <c r="C37">
        <f>IF($A37&lt;='P01'!$B$17,INDEX('P01'!$K:$K,$A37+52),0)+IF($A37&lt;='P02'!$B$17,INDEX('P02'!$K:$K,$A37+52),0)+IF($A37&lt;='P03'!$B$17,INDEX('P03'!$K:$K,$A37+52),0)+IF($A37&lt;='P04'!$B$17,INDEX('P04'!$K:$K,$A37+52),0)+IF($A37&lt;='P05'!$B$17,INDEX('P05'!$K:$K,$A37+52),0)+IF($A37&lt;='P06'!$B$17,INDEX('P06'!$K:$K,$A37+52),0)+IF($A37&lt;='P07'!$B$17,INDEX('P07'!$K:$K,$A37+52),0)+IF($A37&lt;='P08'!$B$17,INDEX('P08'!$K:$K,$A37+52),0)+IF($A37&lt;='P09'!$B$17,INDEX('P09'!$K:$K,$A37+52),0)+IF($A37&lt;='P10'!$B$17,INDEX('P10'!$K:$K,$A37+52),0)</f>
        <v>5.6671869022481933E-2</v>
      </c>
      <c r="D37">
        <f>IF($A37&lt;='P01'!$B$17,INDEX('P01'!$L:$L,$A37+52),0)+IF($A37&lt;='P02'!$B$17,INDEX('P02'!$L:$L,$A37+52),0)+IF($A37&lt;='P03'!$B$17,INDEX('P03'!$L:$L,$A37+52),0)+IF($A37&lt;='P04'!$B$17,INDEX('P04'!$L:$L,$A37+52),0)+IF($A37&lt;='P05'!$B$17,INDEX('P05'!$L:$L,$A37+52),0)+IF($A37&lt;='P06'!$B$17,INDEX('P06'!$L:$L,$A37+52),0)+IF($A37&lt;='P07'!$B$17,INDEX('P07'!$L:$L,$A37+52),0)+IF($A37&lt;='P08'!$B$17,INDEX('P08'!$L:$L,$A37+52),0)+IF($A37&lt;='P09'!$B$17,INDEX('P09'!$L:$L,$A37+52),0)+IF($A37&lt;='P10'!$B$17,INDEX('P10'!$L:$L,$A37+52),0)</f>
        <v>0</v>
      </c>
      <c r="E37">
        <f>IF($A37&lt;='P01'!$B$17,INDEX('P01'!$M:$M,$A37+52),0)+IF($A37&lt;='P02'!$B$17,INDEX('P02'!$M:$M,$A37+52),0)+IF($A37&lt;='P03'!$B$17,INDEX('P03'!$M:$M,$A37+52),0)+IF($A37&lt;='P04'!$B$17,INDEX('P04'!$M:$M,$A37+52),0)+IF($A37&lt;='P05'!$B$17,INDEX('P05'!$M:$M,$A37+52),0)+IF($A37&lt;='P06'!$B$17,INDEX('P06'!$M:$M,$A37+52),0)+IF($A37&lt;='P07'!$B$17,INDEX('P07'!$M:$M,$A37+52),0)+IF($A37&lt;='P08'!$B$17,INDEX('P08'!$M:$M,$A37+52),0)+IF($A37&lt;='P09'!$B$17,INDEX('P09'!$M:$M,$A37+52),0)+IF($A37&lt;='P10'!$B$17,INDEX('P10'!$M:$M,$A37+52),0)</f>
        <v>10.190099446644719</v>
      </c>
      <c r="F37">
        <f>IF($A37&lt;='P01'!$B$17,INDEX('P01'!$R:$R,$A37+52),0)+IF($A37&lt;='P02'!$B$17,INDEX('P02'!$R:$R,$A37+52),0)+IF($A37&lt;='P03'!$B$17,INDEX('P03'!$R:$R,$A37+52),0)+IF($A37&lt;='P04'!$B$17,INDEX('P04'!$R:$R,$A37+52),0)+IF($A37&lt;='P05'!$B$17,INDEX('P05'!$R:$R,$A37+52),0)+IF($A37&lt;='P06'!$B$17,INDEX('P06'!$R:$R,$A37+52),0)+IF($A37&lt;='P07'!$B$17,INDEX('P07'!$R:$R,$A37+52),0)+IF($A37&lt;='P08'!$B$17,INDEX('P08'!$R:$R,$A37+52),0)+IF($A37&lt;='P09'!$B$17,INDEX('P09'!$R:$R,$A37+52),0)+IF($A37&lt;='P10'!$B$17,INDEX('P10'!$R:$R,$A37+52),0)</f>
        <v>549.2380478731194</v>
      </c>
      <c r="G37">
        <f>IF($A37&lt;='P01'!$B$17,INDEX('P01'!$S:$S,$A37+52),0)+IF($A37&lt;='P02'!$B$17,INDEX('P02'!$S:$S,$A37+52),0)+IF($A37&lt;='P03'!$B$17,INDEX('P03'!$S:$S,$A37+52),0)+IF($A37&lt;='P04'!$B$17,INDEX('P04'!$S:$S,$A37+52),0)+IF($A37&lt;='P05'!$B$17,INDEX('P05'!$S:$S,$A37+52),0)+IF($A37&lt;='P06'!$B$17,INDEX('P06'!$S:$S,$A37+52),0)+IF($A37&lt;='P07'!$B$17,INDEX('P07'!$S:$S,$A37+52),0)+IF($A37&lt;='P08'!$B$17,INDEX('P08'!$S:$S,$A37+52),0)+IF($A37&lt;='P09'!$B$17,INDEX('P09'!$S:$S,$A37+52),0)+IF($A37&lt;='P10'!$B$17,INDEX('P10'!$S:$S,$A37+52),0)</f>
        <v>41.505277775598231</v>
      </c>
      <c r="H37">
        <f>IF($A37&lt;='P01'!$B$17,INDEX('P01'!$T:$T,$A37+52),0)+IF($A37&lt;='P02'!$B$17,INDEX('P02'!$T:$T,$A37+52),0)+IF($A37&lt;='P03'!$B$17,INDEX('P03'!$T:$T,$A37+52),0)+IF($A37&lt;='P04'!$B$17,INDEX('P04'!$T:$T,$A37+52),0)+IF($A37&lt;='P05'!$B$17,INDEX('P05'!$T:$T,$A37+52),0)+IF($A37&lt;='P06'!$B$17,INDEX('P06'!$T:$T,$A37+52),0)+IF($A37&lt;='P07'!$B$17,INDEX('P07'!$T:$T,$A37+52),0)+IF($A37&lt;='P08'!$B$17,INDEX('P08'!$T:$T,$A37+52),0)+IF($A37&lt;='P09'!$B$17,INDEX('P09'!$T:$T,$A37+52),0)+IF($A37&lt;='P10'!$B$17,INDEX('P10'!$T:$T,$A37+52),0)</f>
        <v>51.878264411712195</v>
      </c>
      <c r="I37">
        <f>IF($A37&lt;='P01'!$B$17,INDEX('P01'!$U:$U,$A37+52),0)+IF($A37&lt;='P02'!$B$17,INDEX('P02'!$U:$U,$A37+52),0)+IF($A37&lt;='P03'!$B$17,INDEX('P03'!$U:$U,$A37+52),0)+IF($A37&lt;='P04'!$B$17,INDEX('P04'!$U:$U,$A37+52),0)+IF($A37&lt;='P05'!$B$17,INDEX('P05'!$U:$U,$A37+52),0)+IF($A37&lt;='P06'!$B$17,INDEX('P06'!$U:$U,$A37+52),0)+IF($A37&lt;='P07'!$B$17,INDEX('P07'!$U:$U,$A37+52),0)+IF($A37&lt;='P08'!$B$17,INDEX('P08'!$U:$U,$A37+52),0)+IF($A37&lt;='P09'!$B$17,INDEX('P09'!$U:$U,$A37+52),0)+IF($A37&lt;='P10'!$B$17,INDEX('P10'!$U:$U,$A37+52),0)</f>
        <v>441.37169618130338</v>
      </c>
      <c r="J37">
        <f>IF($A37&lt;='P01'!$B$17,INDEX('P01'!$V:$V,$A37+52),0)+IF($A37&lt;='P02'!$B$17,INDEX('P02'!$V:$V,$A37+52),0)+IF($A37&lt;='P03'!$B$17,INDEX('P03'!$V:$V,$A37+52),0)+IF($A37&lt;='P04'!$B$17,INDEX('P04'!$V:$V,$A37+52),0)+IF($A37&lt;='P05'!$B$17,INDEX('P05'!$V:$V,$A37+52),0)+IF($A37&lt;='P06'!$B$17,INDEX('P06'!$V:$V,$A37+52),0)+IF($A37&lt;='P07'!$B$17,INDEX('P07'!$V:$V,$A37+52),0)+IF($A37&lt;='P08'!$B$17,INDEX('P08'!$V:$V,$A37+52),0)+IF($A37&lt;='P09'!$B$17,INDEX('P09'!$V:$V,$A37+52),0)+IF($A37&lt;='P10'!$B$17,INDEX('P10'!$V:$V,$A37+52),0)</f>
        <v>0.47506434159894662</v>
      </c>
      <c r="K37">
        <f>IF($A37&lt;='P01'!$B$17,INDEX('P01'!$W:$W,$A37+52),0)+IF($A37&lt;='P02'!$B$17,INDEX('P02'!$W:$W,$A37+52),0)+IF($A37&lt;='P03'!$B$17,INDEX('P03'!$W:$W,$A37+52),0)+IF($A37&lt;='P04'!$B$17,INDEX('P04'!$W:$W,$A37+52),0)+IF($A37&lt;='P05'!$B$17,INDEX('P05'!$W:$W,$A37+52),0)+IF($A37&lt;='P06'!$B$17,INDEX('P06'!$W:$W,$A37+52),0)+IF($A37&lt;='P07'!$B$17,INDEX('P07'!$W:$W,$A37+52),0)+IF($A37&lt;='P08'!$B$17,INDEX('P08'!$W:$W,$A37+52),0)+IF($A37&lt;='P09'!$B$17,INDEX('P09'!$W:$W,$A37+52),0)+IF($A37&lt;='P10'!$B$17,INDEX('P10'!$W:$W,$A37+52),0)</f>
        <v>14.007745162906613</v>
      </c>
      <c r="L37">
        <f>IF($A37&lt;='P01'!$B$17,INDEX('P01'!$X:$X,$A37+52),0)+IF($A37&lt;='P02'!$B$17,INDEX('P02'!$X:$X,$A37+52),0)+IF($A37&lt;='P03'!$B$17,INDEX('P03'!$X:$X,$A37+52),0)+IF($A37&lt;='P04'!$B$17,INDEX('P04'!$X:$X,$A37+52),0)+IF($A37&lt;='P05'!$B$17,INDEX('P05'!$X:$X,$A37+52),0)+IF($A37&lt;='P06'!$B$17,INDEX('P06'!$X:$X,$A37+52),0)+IF($A37&lt;='P07'!$B$17,INDEX('P07'!$X:$X,$A37+52),0)+IF($A37&lt;='P08'!$B$17,INDEX('P08'!$X:$X,$A37+52),0)+IF($A37&lt;='P09'!$B$17,INDEX('P09'!$X:$X,$A37+52),0)+IF($A37&lt;='P10'!$B$17,INDEX('P10'!$X:$X,$A37+52),0)</f>
        <v>-15.669930131100916</v>
      </c>
      <c r="M37">
        <f>IF($A37&lt;='P01'!$B$17,INDEX('P01'!$AA:$AA,$A37+52),0)+IF($A37&lt;='P02'!$B$17,INDEX('P02'!$AA:$AA,$A37+52),0)+IF($A37&lt;='P03'!$B$17,INDEX('P03'!$AA:$AA,$A37+52),0)+IF($A37&lt;='P04'!$B$17,INDEX('P04'!$AA:$AA,$A37+52),0)+IF($A37&lt;='P05'!$B$17,INDEX('P05'!$AA:$AA,$A37+52),0)+IF($A37&lt;='P06'!$B$17,INDEX('P06'!$AA:$AA,$A37+52),0)+IF($A37&lt;='P07'!$B$17,INDEX('P07'!$AA:$AA,$A37+52),0)+IF($A37&lt;='P08'!$B$17,INDEX('P08'!$AA:$AA,$A37+52),0)+IF($A37&lt;='P09'!$B$17,INDEX('P09'!$AA:$AA,$A37+52),0)+IF($A37&lt;='P10'!$B$17,INDEX('P10'!$AA:$AA,$A37+52),0)</f>
        <v>15.415933752406982</v>
      </c>
      <c r="N37">
        <f>IF($A37&lt;='P01'!$B$17,INDEX('P01'!$AB:$AB,$A37+52),0)+IF($A37&lt;='P02'!$B$17,INDEX('P02'!$AB:$AB,$A37+52),0)+IF($A37&lt;='P03'!$B$17,INDEX('P03'!$AB:$AB,$A37+52),0)+IF($A37&lt;='P04'!$B$17,INDEX('P04'!$AB:$AB,$A37+52),0)+IF($A37&lt;='P05'!$B$17,INDEX('P05'!$AB:$AB,$A37+52),0)+IF($A37&lt;='P06'!$B$17,INDEX('P06'!$AB:$AB,$A37+52),0)+IF($A37&lt;='P07'!$B$17,INDEX('P07'!$AB:$AB,$A37+52),0)+IF($A37&lt;='P08'!$B$17,INDEX('P08'!$AB:$AB,$A37+52),0)+IF($A37&lt;='P09'!$B$17,INDEX('P09'!$AB:$AB,$A37+52),0)+IF($A37&lt;='P10'!$B$17,INDEX('P10'!$AB:$AB,$A37+52),0)</f>
        <v>542.10427875631899</v>
      </c>
      <c r="O37">
        <f>IF($A37&lt;='P01'!$B$17,INDEX('P01'!$AC:$AC,$A37+52),0)+IF($A37&lt;='P02'!$B$17,INDEX('P02'!$AC:$AC,$A37+52),0)+IF($A37&lt;='P03'!$B$17,INDEX('P03'!$AC:$AC,$A37+52),0)+IF($A37&lt;='P04'!$B$17,INDEX('P04'!$AC:$AC,$A37+52),0)+IF($A37&lt;='P05'!$B$17,INDEX('P05'!$AC:$AC,$A37+52),0)+IF($A37&lt;='P06'!$B$17,INDEX('P06'!$AC:$AC,$A37+52),0)+IF($A37&lt;='P07'!$B$17,INDEX('P07'!$AC:$AC,$A37+52),0)+IF($A37&lt;='P08'!$B$17,INDEX('P08'!$AC:$AC,$A37+52),0)+IF($A37&lt;='P09'!$B$17,INDEX('P09'!$AC:$AC,$A37+52),0)+IF($A37&lt;='P10'!$B$17,INDEX('P10'!$AC:$AC,$A37+52),0)</f>
        <v>40.96618717558178</v>
      </c>
      <c r="P37">
        <f>IF($A37&lt;='P01'!$B$17,INDEX('P01'!$AD:$AD,$A37+52),0)+IF($A37&lt;='P02'!$B$17,INDEX('P02'!$AD:$AD,$A37+52),0)+IF($A37&lt;='P03'!$B$17,INDEX('P03'!$AD:$AD,$A37+52),0)+IF($A37&lt;='P04'!$B$17,INDEX('P04'!$AD:$AD,$A37+52),0)+IF($A37&lt;='P05'!$B$17,INDEX('P05'!$AD:$AD,$A37+52),0)+IF($A37&lt;='P06'!$B$17,INDEX('P06'!$AD:$AD,$A37+52),0)+IF($A37&lt;='P07'!$B$17,INDEX('P07'!$AD:$AD,$A37+52),0)+IF($A37&lt;='P08'!$B$17,INDEX('P08'!$AD:$AD,$A37+52),0)+IF($A37&lt;='P09'!$B$17,INDEX('P09'!$AD:$AD,$A37+52),0)+IF($A37&lt;='P10'!$B$17,INDEX('P10'!$AD:$AD,$A37+52),0)</f>
        <v>51.037361409384943</v>
      </c>
      <c r="Q37">
        <f>IF($A37&lt;='P01'!$B$17,INDEX('P01'!$AE:$AE,$A37+52),0)+IF($A37&lt;='P02'!$B$17,INDEX('P02'!$AE:$AE,$A37+52),0)+IF($A37&lt;='P03'!$B$17,INDEX('P03'!$AE:$AE,$A37+52),0)+IF($A37&lt;='P04'!$B$17,INDEX('P04'!$AE:$AE,$A37+52),0)+IF($A37&lt;='P05'!$B$17,INDEX('P05'!$AE:$AE,$A37+52),0)+IF($A37&lt;='P06'!$B$17,INDEX('P06'!$AE:$AE,$A37+52),0)+IF($A37&lt;='P07'!$B$17,INDEX('P07'!$AE:$AE,$A37+52),0)+IF($A37&lt;='P08'!$B$17,INDEX('P08'!$AE:$AE,$A37+52),0)+IF($A37&lt;='P09'!$B$17,INDEX('P09'!$AE:$AE,$A37+52),0)+IF($A37&lt;='P10'!$B$17,INDEX('P10'!$AE:$AE,$A37+52),0)</f>
        <v>434.21743247048164</v>
      </c>
      <c r="R37">
        <f>IF($A37&lt;='P01'!$B$17,INDEX('P01'!$AF:$AF,$A37+52),0)+IF($A37&lt;='P02'!$B$17,INDEX('P02'!$AF:$AF,$A37+52),0)+IF($A37&lt;='P03'!$B$17,INDEX('P03'!$AF:$AF,$A37+52),0)+IF($A37&lt;='P04'!$B$17,INDEX('P04'!$AF:$AF,$A37+52),0)+IF($A37&lt;='P05'!$B$17,INDEX('P05'!$AF:$AF,$A37+52),0)+IF($A37&lt;='P06'!$B$17,INDEX('P06'!$AF:$AF,$A37+52),0)+IF($A37&lt;='P07'!$B$17,INDEX('P07'!$AF:$AF,$A37+52),0)+IF($A37&lt;='P08'!$B$17,INDEX('P08'!$AF:$AF,$A37+52),0)+IF($A37&lt;='P09'!$B$17,INDEX('P09'!$AF:$AF,$A37+52),0)+IF($A37&lt;='P10'!$B$17,INDEX('P10'!$AF:$AF,$A37+52),0)</f>
        <v>0.46736394846360907</v>
      </c>
      <c r="S37">
        <f>IF($A37&lt;='P01'!$B$17,INDEX('P01'!$AG:$AG,$A37+52),0)+IF($A37&lt;='P02'!$B$17,INDEX('P02'!$AG:$AG,$A37+52),0)+IF($A37&lt;='P03'!$B$17,INDEX('P03'!$AG:$AG,$A37+52),0)+IF($A37&lt;='P04'!$B$17,INDEX('P04'!$AG:$AG,$A37+52),0)+IF($A37&lt;='P05'!$B$17,INDEX('P05'!$AG:$AG,$A37+52),0)+IF($A37&lt;='P06'!$B$17,INDEX('P06'!$AG:$AG,$A37+52),0)+IF($A37&lt;='P07'!$B$17,INDEX('P07'!$AG:$AG,$A37+52),0)+IF($A37&lt;='P08'!$B$17,INDEX('P08'!$AG:$AG,$A37+52),0)+IF($A37&lt;='P09'!$B$17,INDEX('P09'!$AG:$AG,$A37+52),0)+IF($A37&lt;='P10'!$B$17,INDEX('P10'!$AG:$AG,$A37+52),0)</f>
        <v>11464.92299908882</v>
      </c>
      <c r="T37">
        <f>IF($A37&lt;='P01'!$B$17,INDEX('P01'!$AI:$AI,$A37+52),0)+IF($A37&lt;='P02'!$B$17,INDEX('P02'!$AI:$AI,$A37+52),0)+IF($A37&lt;='P03'!$B$17,INDEX('P03'!$AI:$AI,$A37+52),0)+IF($A37&lt;='P04'!$B$17,INDEX('P04'!$AI:$AI,$A37+52),0)+IF($A37&lt;='P05'!$B$17,INDEX('P05'!$AI:$AI,$A37+52),0)+IF($A37&lt;='P06'!$B$17,INDEX('P06'!$AI:$AI,$A37+52),0)+IF($A37&lt;='P07'!$B$17,INDEX('P07'!$AI:$AI,$A37+52),0)+IF($A37&lt;='P08'!$B$17,INDEX('P08'!$AI:$AI,$A37+52),0)+IF($A37&lt;='P09'!$B$17,INDEX('P09'!$AI:$AI,$A37+52),0)+IF($A37&lt;='P10'!$B$17,INDEX('P10'!$AI:$AI,$A37+52),0)</f>
        <v>15383.751450064259</v>
      </c>
    </row>
    <row r="38" spans="1:20" x14ac:dyDescent="0.35">
      <c r="A38">
        <v>6</v>
      </c>
      <c r="B38">
        <f>IF($A38&lt;='P01'!$B$17,INDEX('P01'!$J:$J,$A38+52),0)+IF($A38&lt;='P02'!$B$17,INDEX('P02'!$J:$J,$A38+52),0)+IF($A38&lt;='P03'!$B$17,INDEX('P03'!$J:$J,$A38+52),0)+IF($A38&lt;='P04'!$B$17,INDEX('P04'!$J:$J,$A38+52),0)+IF($A38&lt;='P05'!$B$17,INDEX('P05'!$J:$J,$A38+52),0)+IF($A38&lt;='P06'!$B$17,INDEX('P06'!$J:$J,$A38+52),0)+IF($A38&lt;='P07'!$B$17,INDEX('P07'!$J:$J,$A38+52),0)+IF($A38&lt;='P08'!$B$17,INDEX('P08'!$J:$J,$A38+52),0)+IF($A38&lt;='P09'!$B$17,INDEX('P09'!$J:$J,$A38+52),0)+IF($A38&lt;='P10'!$B$17,INDEX('P10'!$J:$J,$A38+52),0)</f>
        <v>1.8726429665297138E-3</v>
      </c>
      <c r="C38">
        <f>IF($A38&lt;='P01'!$B$17,INDEX('P01'!$K:$K,$A38+52),0)+IF($A38&lt;='P02'!$B$17,INDEX('P02'!$K:$K,$A38+52),0)+IF($A38&lt;='P03'!$B$17,INDEX('P03'!$K:$K,$A38+52),0)+IF($A38&lt;='P04'!$B$17,INDEX('P04'!$K:$K,$A38+52),0)+IF($A38&lt;='P05'!$B$17,INDEX('P05'!$K:$K,$A38+52),0)+IF($A38&lt;='P06'!$B$17,INDEX('P06'!$K:$K,$A38+52),0)+IF($A38&lt;='P07'!$B$17,INDEX('P07'!$K:$K,$A38+52),0)+IF($A38&lt;='P08'!$B$17,INDEX('P08'!$K:$K,$A38+52),0)+IF($A38&lt;='P09'!$B$17,INDEX('P09'!$K:$K,$A38+52),0)+IF($A38&lt;='P10'!$B$17,INDEX('P10'!$K:$K,$A38+52),0)</f>
        <v>5.6068056522621861E-2</v>
      </c>
      <c r="D38">
        <f>IF($A38&lt;='P01'!$B$17,INDEX('P01'!$L:$L,$A38+52),0)+IF($A38&lt;='P02'!$B$17,INDEX('P02'!$L:$L,$A38+52),0)+IF($A38&lt;='P03'!$B$17,INDEX('P03'!$L:$L,$A38+52),0)+IF($A38&lt;='P04'!$B$17,INDEX('P04'!$L:$L,$A38+52),0)+IF($A38&lt;='P05'!$B$17,INDEX('P05'!$L:$L,$A38+52),0)+IF($A38&lt;='P06'!$B$17,INDEX('P06'!$L:$L,$A38+52),0)+IF($A38&lt;='P07'!$B$17,INDEX('P07'!$L:$L,$A38+52),0)+IF($A38&lt;='P08'!$B$17,INDEX('P08'!$L:$L,$A38+52),0)+IF($A38&lt;='P09'!$B$17,INDEX('P09'!$L:$L,$A38+52),0)+IF($A38&lt;='P10'!$B$17,INDEX('P10'!$L:$L,$A38+52),0)</f>
        <v>0</v>
      </c>
      <c r="E38">
        <f>IF($A38&lt;='P01'!$B$17,INDEX('P01'!$M:$M,$A38+52),0)+IF($A38&lt;='P02'!$B$17,INDEX('P02'!$M:$M,$A38+52),0)+IF($A38&lt;='P03'!$B$17,INDEX('P03'!$M:$M,$A38+52),0)+IF($A38&lt;='P04'!$B$17,INDEX('P04'!$M:$M,$A38+52),0)+IF($A38&lt;='P05'!$B$17,INDEX('P05'!$M:$M,$A38+52),0)+IF($A38&lt;='P06'!$B$17,INDEX('P06'!$M:$M,$A38+52),0)+IF($A38&lt;='P07'!$B$17,INDEX('P07'!$M:$M,$A38+52),0)+IF($A38&lt;='P08'!$B$17,INDEX('P08'!$M:$M,$A38+52),0)+IF($A38&lt;='P09'!$B$17,INDEX('P09'!$M:$M,$A38+52),0)+IF($A38&lt;='P10'!$B$17,INDEX('P10'!$M:$M,$A38+52),0)</f>
        <v>10.132158747155566</v>
      </c>
      <c r="F38">
        <f>IF($A38&lt;='P01'!$B$17,INDEX('P01'!$R:$R,$A38+52),0)+IF($A38&lt;='P02'!$B$17,INDEX('P02'!$R:$R,$A38+52),0)+IF($A38&lt;='P03'!$B$17,INDEX('P03'!$R:$R,$A38+52),0)+IF($A38&lt;='P04'!$B$17,INDEX('P04'!$R:$R,$A38+52),0)+IF($A38&lt;='P05'!$B$17,INDEX('P05'!$R:$R,$A38+52),0)+IF($A38&lt;='P06'!$B$17,INDEX('P06'!$R:$R,$A38+52),0)+IF($A38&lt;='P07'!$B$17,INDEX('P07'!$R:$R,$A38+52),0)+IF($A38&lt;='P08'!$B$17,INDEX('P08'!$R:$R,$A38+52),0)+IF($A38&lt;='P09'!$B$17,INDEX('P09'!$R:$R,$A38+52),0)+IF($A38&lt;='P10'!$B$17,INDEX('P10'!$R:$R,$A38+52),0)</f>
        <v>545.43274477278544</v>
      </c>
      <c r="G38">
        <f>IF($A38&lt;='P01'!$B$17,INDEX('P01'!$S:$S,$A38+52),0)+IF($A38&lt;='P02'!$B$17,INDEX('P02'!$S:$S,$A38+52),0)+IF($A38&lt;='P03'!$B$17,INDEX('P03'!$S:$S,$A38+52),0)+IF($A38&lt;='P04'!$B$17,INDEX('P04'!$S:$S,$A38+52),0)+IF($A38&lt;='P05'!$B$17,INDEX('P05'!$S:$S,$A38+52),0)+IF($A38&lt;='P06'!$B$17,INDEX('P06'!$S:$S,$A38+52),0)+IF($A38&lt;='P07'!$B$17,INDEX('P07'!$S:$S,$A38+52),0)+IF($A38&lt;='P08'!$B$17,INDEX('P08'!$S:$S,$A38+52),0)+IF($A38&lt;='P09'!$B$17,INDEX('P09'!$S:$S,$A38+52),0)+IF($A38&lt;='P10'!$B$17,INDEX('P10'!$S:$S,$A38+52),0)</f>
        <v>41.017655463927113</v>
      </c>
      <c r="H38">
        <f>IF($A38&lt;='P01'!$B$17,INDEX('P01'!$T:$T,$A38+52),0)+IF($A38&lt;='P02'!$B$17,INDEX('P02'!$T:$T,$A38+52),0)+IF($A38&lt;='P03'!$B$17,INDEX('P03'!$T:$T,$A38+52),0)+IF($A38&lt;='P04'!$B$17,INDEX('P04'!$T:$T,$A38+52),0)+IF($A38&lt;='P05'!$B$17,INDEX('P05'!$T:$T,$A38+52),0)+IF($A38&lt;='P06'!$B$17,INDEX('P06'!$T:$T,$A38+52),0)+IF($A38&lt;='P07'!$B$17,INDEX('P07'!$T:$T,$A38+52),0)+IF($A38&lt;='P08'!$B$17,INDEX('P08'!$T:$T,$A38+52),0)+IF($A38&lt;='P09'!$B$17,INDEX('P09'!$T:$T,$A38+52),0)+IF($A38&lt;='P10'!$B$17,INDEX('P10'!$T:$T,$A38+52),0)</f>
        <v>51.709107160751742</v>
      </c>
      <c r="I38">
        <f>IF($A38&lt;='P01'!$B$17,INDEX('P01'!$U:$U,$A38+52),0)+IF($A38&lt;='P02'!$B$17,INDEX('P02'!$U:$U,$A38+52),0)+IF($A38&lt;='P03'!$B$17,INDEX('P03'!$U:$U,$A38+52),0)+IF($A38&lt;='P04'!$B$17,INDEX('P04'!$U:$U,$A38+52),0)+IF($A38&lt;='P05'!$B$17,INDEX('P05'!$U:$U,$A38+52),0)+IF($A38&lt;='P06'!$B$17,INDEX('P06'!$U:$U,$A38+52),0)+IF($A38&lt;='P07'!$B$17,INDEX('P07'!$U:$U,$A38+52),0)+IF($A38&lt;='P08'!$B$17,INDEX('P08'!$U:$U,$A38+52),0)+IF($A38&lt;='P09'!$B$17,INDEX('P09'!$U:$U,$A38+52),0)+IF($A38&lt;='P10'!$B$17,INDEX('P10'!$U:$U,$A38+52),0)</f>
        <v>439.7783782193099</v>
      </c>
      <c r="J38">
        <f>IF($A38&lt;='P01'!$B$17,INDEX('P01'!$V:$V,$A38+52),0)+IF($A38&lt;='P02'!$B$17,INDEX('P02'!$V:$V,$A38+52),0)+IF($A38&lt;='P03'!$B$17,INDEX('P03'!$V:$V,$A38+52),0)+IF($A38&lt;='P04'!$B$17,INDEX('P04'!$V:$V,$A38+52),0)+IF($A38&lt;='P05'!$B$17,INDEX('P05'!$V:$V,$A38+52),0)+IF($A38&lt;='P06'!$B$17,INDEX('P06'!$V:$V,$A38+52),0)+IF($A38&lt;='P07'!$B$17,INDEX('P07'!$V:$V,$A38+52),0)+IF($A38&lt;='P08'!$B$17,INDEX('P08'!$V:$V,$A38+52),0)+IF($A38&lt;='P09'!$B$17,INDEX('P09'!$V:$V,$A38+52),0)+IF($A38&lt;='P10'!$B$17,INDEX('P10'!$V:$V,$A38+52),0)</f>
        <v>0.47513126018606722</v>
      </c>
      <c r="K38">
        <f>IF($A38&lt;='P01'!$B$17,INDEX('P01'!$W:$W,$A38+52),0)+IF($A38&lt;='P02'!$B$17,INDEX('P02'!$W:$W,$A38+52),0)+IF($A38&lt;='P03'!$B$17,INDEX('P03'!$W:$W,$A38+52),0)+IF($A38&lt;='P04'!$B$17,INDEX('P04'!$W:$W,$A38+52),0)+IF($A38&lt;='P05'!$B$17,INDEX('P05'!$W:$W,$A38+52),0)+IF($A38&lt;='P06'!$B$17,INDEX('P06'!$W:$W,$A38+52),0)+IF($A38&lt;='P07'!$B$17,INDEX('P07'!$W:$W,$A38+52),0)+IF($A38&lt;='P08'!$B$17,INDEX('P08'!$W:$W,$A38+52),0)+IF($A38&lt;='P09'!$B$17,INDEX('P09'!$W:$W,$A38+52),0)+IF($A38&lt;='P10'!$B$17,INDEX('P10'!$W:$W,$A38+52),0)</f>
        <v>12.452472668610618</v>
      </c>
      <c r="L38">
        <f>IF($A38&lt;='P01'!$B$17,INDEX('P01'!$X:$X,$A38+52),0)+IF($A38&lt;='P02'!$B$17,INDEX('P02'!$X:$X,$A38+52),0)+IF($A38&lt;='P03'!$B$17,INDEX('P03'!$X:$X,$A38+52),0)+IF($A38&lt;='P04'!$B$17,INDEX('P04'!$X:$X,$A38+52),0)+IF($A38&lt;='P05'!$B$17,INDEX('P05'!$X:$X,$A38+52),0)+IF($A38&lt;='P06'!$B$17,INDEX('P06'!$X:$X,$A38+52),0)+IF($A38&lt;='P07'!$B$17,INDEX('P07'!$X:$X,$A38+52),0)+IF($A38&lt;='P08'!$B$17,INDEX('P08'!$X:$X,$A38+52),0)+IF($A38&lt;='P09'!$B$17,INDEX('P09'!$X:$X,$A38+52),0)+IF($A38&lt;='P10'!$B$17,INDEX('P10'!$X:$X,$A38+52),0)</f>
        <v>-14.103796413222412</v>
      </c>
      <c r="M38">
        <f>IF($A38&lt;='P01'!$B$17,INDEX('P01'!$AA:$AA,$A38+52),0)+IF($A38&lt;='P02'!$B$17,INDEX('P02'!$AA:$AA,$A38+52),0)+IF($A38&lt;='P03'!$B$17,INDEX('P03'!$AA:$AA,$A38+52),0)+IF($A38&lt;='P04'!$B$17,INDEX('P04'!$AA:$AA,$A38+52),0)+IF($A38&lt;='P05'!$B$17,INDEX('P05'!$AA:$AA,$A38+52),0)+IF($A38&lt;='P06'!$B$17,INDEX('P06'!$AA:$AA,$A38+52),0)+IF($A38&lt;='P07'!$B$17,INDEX('P07'!$AA:$AA,$A38+52),0)+IF($A38&lt;='P08'!$B$17,INDEX('P08'!$AA:$AA,$A38+52),0)+IF($A38&lt;='P09'!$B$17,INDEX('P09'!$AA:$AA,$A38+52),0)+IF($A38&lt;='P10'!$B$17,INDEX('P10'!$AA:$AA,$A38+52),0)</f>
        <v>13.829910216684809</v>
      </c>
      <c r="N38">
        <f>IF($A38&lt;='P01'!$B$17,INDEX('P01'!$AB:$AB,$A38+52),0)+IF($A38&lt;='P02'!$B$17,INDEX('P02'!$AB:$AB,$A38+52),0)+IF($A38&lt;='P03'!$B$17,INDEX('P03'!$AB:$AB,$A38+52),0)+IF($A38&lt;='P04'!$B$17,INDEX('P04'!$AB:$AB,$A38+52),0)+IF($A38&lt;='P05'!$B$17,INDEX('P05'!$AB:$AB,$A38+52),0)+IF($A38&lt;='P06'!$B$17,INDEX('P06'!$AB:$AB,$A38+52),0)+IF($A38&lt;='P07'!$B$17,INDEX('P07'!$AB:$AB,$A38+52),0)+IF($A38&lt;='P08'!$B$17,INDEX('P08'!$AB:$AB,$A38+52),0)+IF($A38&lt;='P09'!$B$17,INDEX('P09'!$AB:$AB,$A38+52),0)+IF($A38&lt;='P10'!$B$17,INDEX('P10'!$AB:$AB,$A38+52),0)</f>
        <v>536.59173904817055</v>
      </c>
      <c r="O38">
        <f>IF($A38&lt;='P01'!$B$17,INDEX('P01'!$AC:$AC,$A38+52),0)+IF($A38&lt;='P02'!$B$17,INDEX('P02'!$AC:$AC,$A38+52),0)+IF($A38&lt;='P03'!$B$17,INDEX('P03'!$AC:$AC,$A38+52),0)+IF($A38&lt;='P04'!$B$17,INDEX('P04'!$AC:$AC,$A38+52),0)+IF($A38&lt;='P05'!$B$17,INDEX('P05'!$AC:$AC,$A38+52),0)+IF($A38&lt;='P06'!$B$17,INDEX('P06'!$AC:$AC,$A38+52),0)+IF($A38&lt;='P07'!$B$17,INDEX('P07'!$AC:$AC,$A38+52),0)+IF($A38&lt;='P08'!$B$17,INDEX('P08'!$AC:$AC,$A38+52),0)+IF($A38&lt;='P09'!$B$17,INDEX('P09'!$AC:$AC,$A38+52),0)+IF($A38&lt;='P10'!$B$17,INDEX('P10'!$AC:$AC,$A38+52),0)</f>
        <v>40.352793791718696</v>
      </c>
      <c r="P38">
        <f>IF($A38&lt;='P01'!$B$17,INDEX('P01'!$AD:$AD,$A38+52),0)+IF($A38&lt;='P02'!$B$17,INDEX('P02'!$AD:$AD,$A38+52),0)+IF($A38&lt;='P03'!$B$17,INDEX('P03'!$AD:$AD,$A38+52),0)+IF($A38&lt;='P04'!$B$17,INDEX('P04'!$AD:$AD,$A38+52),0)+IF($A38&lt;='P05'!$B$17,INDEX('P05'!$AD:$AD,$A38+52),0)+IF($A38&lt;='P06'!$B$17,INDEX('P06'!$AD:$AD,$A38+52),0)+IF($A38&lt;='P07'!$B$17,INDEX('P07'!$AD:$AD,$A38+52),0)+IF($A38&lt;='P08'!$B$17,INDEX('P08'!$AD:$AD,$A38+52),0)+IF($A38&lt;='P09'!$B$17,INDEX('P09'!$AD:$AD,$A38+52),0)+IF($A38&lt;='P10'!$B$17,INDEX('P10'!$AD:$AD,$A38+52),0)</f>
        <v>50.70495123906413</v>
      </c>
      <c r="Q38">
        <f>IF($A38&lt;='P01'!$B$17,INDEX('P01'!$AE:$AE,$A38+52),0)+IF($A38&lt;='P02'!$B$17,INDEX('P02'!$AE:$AE,$A38+52),0)+IF($A38&lt;='P03'!$B$17,INDEX('P03'!$AE:$AE,$A38+52),0)+IF($A38&lt;='P04'!$B$17,INDEX('P04'!$AE:$AE,$A38+52),0)+IF($A38&lt;='P05'!$B$17,INDEX('P05'!$AE:$AE,$A38+52),0)+IF($A38&lt;='P06'!$B$17,INDEX('P06'!$AE:$AE,$A38+52),0)+IF($A38&lt;='P07'!$B$17,INDEX('P07'!$AE:$AE,$A38+52),0)+IF($A38&lt;='P08'!$B$17,INDEX('P08'!$AE:$AE,$A38+52),0)+IF($A38&lt;='P09'!$B$17,INDEX('P09'!$AE:$AE,$A38+52),0)+IF($A38&lt;='P10'!$B$17,INDEX('P10'!$AE:$AE,$A38+52),0)</f>
        <v>431.23817926854781</v>
      </c>
      <c r="R38">
        <f>IF($A38&lt;='P01'!$B$17,INDEX('P01'!$AF:$AF,$A38+52),0)+IF($A38&lt;='P02'!$B$17,INDEX('P02'!$AF:$AF,$A38+52),0)+IF($A38&lt;='P03'!$B$17,INDEX('P03'!$AF:$AF,$A38+52),0)+IF($A38&lt;='P04'!$B$17,INDEX('P04'!$AF:$AF,$A38+52),0)+IF($A38&lt;='P05'!$B$17,INDEX('P05'!$AF:$AF,$A38+52),0)+IF($A38&lt;='P06'!$B$17,INDEX('P06'!$AF:$AF,$A38+52),0)+IF($A38&lt;='P07'!$B$17,INDEX('P07'!$AF:$AF,$A38+52),0)+IF($A38&lt;='P08'!$B$17,INDEX('P08'!$AF:$AF,$A38+52),0)+IF($A38&lt;='P09'!$B$17,INDEX('P09'!$AF:$AF,$A38+52),0)+IF($A38&lt;='P10'!$B$17,INDEX('P10'!$AF:$AF,$A38+52),0)</f>
        <v>0.465904532155132</v>
      </c>
      <c r="S38">
        <f>IF($A38&lt;='P01'!$B$17,INDEX('P01'!$AG:$AG,$A38+52),0)+IF($A38&lt;='P02'!$B$17,INDEX('P02'!$AG:$AG,$A38+52),0)+IF($A38&lt;='P03'!$B$17,INDEX('P03'!$AG:$AG,$A38+52),0)+IF($A38&lt;='P04'!$B$17,INDEX('P04'!$AG:$AG,$A38+52),0)+IF($A38&lt;='P05'!$B$17,INDEX('P05'!$AG:$AG,$A38+52),0)+IF($A38&lt;='P06'!$B$17,INDEX('P06'!$AG:$AG,$A38+52),0)+IF($A38&lt;='P07'!$B$17,INDEX('P07'!$AG:$AG,$A38+52),0)+IF($A38&lt;='P08'!$B$17,INDEX('P08'!$AG:$AG,$A38+52),0)+IF($A38&lt;='P09'!$B$17,INDEX('P09'!$AG:$AG,$A38+52),0)+IF($A38&lt;='P10'!$B$17,INDEX('P10'!$AG:$AG,$A38+52),0)</f>
        <v>11516.559970024004</v>
      </c>
      <c r="T38">
        <f>IF($A38&lt;='P01'!$B$17,INDEX('P01'!$AI:$AI,$A38+52),0)+IF($A38&lt;='P02'!$B$17,INDEX('P02'!$AI:$AI,$A38+52),0)+IF($A38&lt;='P03'!$B$17,INDEX('P03'!$AI:$AI,$A38+52),0)+IF($A38&lt;='P04'!$B$17,INDEX('P04'!$AI:$AI,$A38+52),0)+IF($A38&lt;='P05'!$B$17,INDEX('P05'!$AI:$AI,$A38+52),0)+IF($A38&lt;='P06'!$B$17,INDEX('P06'!$AI:$AI,$A38+52),0)+IF($A38&lt;='P07'!$B$17,INDEX('P07'!$AI:$AI,$A38+52),0)+IF($A38&lt;='P08'!$B$17,INDEX('P08'!$AI:$AI,$A38+52),0)+IF($A38&lt;='P09'!$B$17,INDEX('P09'!$AI:$AI,$A38+52),0)+IF($A38&lt;='P10'!$B$17,INDEX('P10'!$AI:$AI,$A38+52),0)</f>
        <v>15347.220710188303</v>
      </c>
    </row>
    <row r="39" spans="1:20" x14ac:dyDescent="0.35">
      <c r="A39">
        <v>7</v>
      </c>
      <c r="B39">
        <f>IF($A39&lt;='P01'!$B$17,INDEX('P01'!$J:$J,$A39+52),0)+IF($A39&lt;='P02'!$B$17,INDEX('P02'!$J:$J,$A39+52),0)+IF($A39&lt;='P03'!$B$17,INDEX('P03'!$J:$J,$A39+52),0)+IF($A39&lt;='P04'!$B$17,INDEX('P04'!$J:$J,$A39+52),0)+IF($A39&lt;='P05'!$B$17,INDEX('P05'!$J:$J,$A39+52),0)+IF($A39&lt;='P06'!$B$17,INDEX('P06'!$J:$J,$A39+52),0)+IF($A39&lt;='P07'!$B$17,INDEX('P07'!$J:$J,$A39+52),0)+IF($A39&lt;='P08'!$B$17,INDEX('P08'!$J:$J,$A39+52),0)+IF($A39&lt;='P09'!$B$17,INDEX('P09'!$J:$J,$A39+52),0)+IF($A39&lt;='P10'!$B$17,INDEX('P10'!$J:$J,$A39+52),0)</f>
        <v>1.8747637996495395E-3</v>
      </c>
      <c r="C39">
        <f>IF($A39&lt;='P01'!$B$17,INDEX('P01'!$K:$K,$A39+52),0)+IF($A39&lt;='P02'!$B$17,INDEX('P02'!$K:$K,$A39+52),0)+IF($A39&lt;='P03'!$B$17,INDEX('P03'!$K:$K,$A39+52),0)+IF($A39&lt;='P04'!$B$17,INDEX('P04'!$K:$K,$A39+52),0)+IF($A39&lt;='P05'!$B$17,INDEX('P05'!$K:$K,$A39+52),0)+IF($A39&lt;='P06'!$B$17,INDEX('P06'!$K:$K,$A39+52),0)+IF($A39&lt;='P07'!$B$17,INDEX('P07'!$K:$K,$A39+52),0)+IF($A39&lt;='P08'!$B$17,INDEX('P08'!$K:$K,$A39+52),0)+IF($A39&lt;='P09'!$B$17,INDEX('P09'!$K:$K,$A39+52),0)+IF($A39&lt;='P10'!$B$17,INDEX('P10'!$K:$K,$A39+52),0)</f>
        <v>5.3764008010329274E-2</v>
      </c>
      <c r="D39">
        <f>IF($A39&lt;='P01'!$B$17,INDEX('P01'!$L:$L,$A39+52),0)+IF($A39&lt;='P02'!$B$17,INDEX('P02'!$L:$L,$A39+52),0)+IF($A39&lt;='P03'!$B$17,INDEX('P03'!$L:$L,$A39+52),0)+IF($A39&lt;='P04'!$B$17,INDEX('P04'!$L:$L,$A39+52),0)+IF($A39&lt;='P05'!$B$17,INDEX('P05'!$L:$L,$A39+52),0)+IF($A39&lt;='P06'!$B$17,INDEX('P06'!$L:$L,$A39+52),0)+IF($A39&lt;='P07'!$B$17,INDEX('P07'!$L:$L,$A39+52),0)+IF($A39&lt;='P08'!$B$17,INDEX('P08'!$L:$L,$A39+52),0)+IF($A39&lt;='P09'!$B$17,INDEX('P09'!$L:$L,$A39+52),0)+IF($A39&lt;='P10'!$B$17,INDEX('P10'!$L:$L,$A39+52),0)</f>
        <v>0</v>
      </c>
      <c r="E39">
        <f>IF($A39&lt;='P01'!$B$17,INDEX('P01'!$M:$M,$A39+52),0)+IF($A39&lt;='P02'!$B$17,INDEX('P02'!$M:$M,$A39+52),0)+IF($A39&lt;='P03'!$B$17,INDEX('P03'!$M:$M,$A39+52),0)+IF($A39&lt;='P04'!$B$17,INDEX('P04'!$M:$M,$A39+52),0)+IF($A39&lt;='P05'!$B$17,INDEX('P05'!$M:$M,$A39+52),0)+IF($A39&lt;='P06'!$B$17,INDEX('P06'!$M:$M,$A39+52),0)+IF($A39&lt;='P07'!$B$17,INDEX('P07'!$M:$M,$A39+52),0)+IF($A39&lt;='P08'!$B$17,INDEX('P08'!$M:$M,$A39+52),0)+IF($A39&lt;='P09'!$B$17,INDEX('P09'!$M:$M,$A39+52),0)+IF($A39&lt;='P10'!$B$17,INDEX('P10'!$M:$M,$A39+52),0)</f>
        <v>10.076519975345587</v>
      </c>
      <c r="F39">
        <f>IF($A39&lt;='P01'!$B$17,INDEX('P01'!$R:$R,$A39+52),0)+IF($A39&lt;='P02'!$B$17,INDEX('P02'!$R:$R,$A39+52),0)+IF($A39&lt;='P03'!$B$17,INDEX('P03'!$R:$R,$A39+52),0)+IF($A39&lt;='P04'!$B$17,INDEX('P04'!$R:$R,$A39+52),0)+IF($A39&lt;='P05'!$B$17,INDEX('P05'!$R:$R,$A39+52),0)+IF($A39&lt;='P06'!$B$17,INDEX('P06'!$R:$R,$A39+52),0)+IF($A39&lt;='P07'!$B$17,INDEX('P07'!$R:$R,$A39+52),0)+IF($A39&lt;='P08'!$B$17,INDEX('P08'!$R:$R,$A39+52),0)+IF($A39&lt;='P09'!$B$17,INDEX('P09'!$R:$R,$A39+52),0)+IF($A39&lt;='P10'!$B$17,INDEX('P10'!$R:$R,$A39+52),0)</f>
        <v>541.66488361902168</v>
      </c>
      <c r="G39">
        <f>IF($A39&lt;='P01'!$B$17,INDEX('P01'!$S:$S,$A39+52),0)+IF($A39&lt;='P02'!$B$17,INDEX('P02'!$S:$S,$A39+52),0)+IF($A39&lt;='P03'!$B$17,INDEX('P03'!$S:$S,$A39+52),0)+IF($A39&lt;='P04'!$B$17,INDEX('P04'!$S:$S,$A39+52),0)+IF($A39&lt;='P05'!$B$17,INDEX('P05'!$S:$S,$A39+52),0)+IF($A39&lt;='P06'!$B$17,INDEX('P06'!$S:$S,$A39+52),0)+IF($A39&lt;='P07'!$B$17,INDEX('P07'!$S:$S,$A39+52),0)+IF($A39&lt;='P08'!$B$17,INDEX('P08'!$S:$S,$A39+52),0)+IF($A39&lt;='P09'!$B$17,INDEX('P09'!$S:$S,$A39+52),0)+IF($A39&lt;='P10'!$B$17,INDEX('P10'!$S:$S,$A39+52),0)</f>
        <v>40.536330575122918</v>
      </c>
      <c r="H39">
        <f>IF($A39&lt;='P01'!$B$17,INDEX('P01'!$T:$T,$A39+52),0)+IF($A39&lt;='P02'!$B$17,INDEX('P02'!$T:$T,$A39+52),0)+IF($A39&lt;='P03'!$B$17,INDEX('P03'!$T:$T,$A39+52),0)+IF($A39&lt;='P04'!$B$17,INDEX('P04'!$T:$T,$A39+52),0)+IF($A39&lt;='P05'!$B$17,INDEX('P05'!$T:$T,$A39+52),0)+IF($A39&lt;='P06'!$B$17,INDEX('P06'!$T:$T,$A39+52),0)+IF($A39&lt;='P07'!$B$17,INDEX('P07'!$T:$T,$A39+52),0)+IF($A39&lt;='P08'!$B$17,INDEX('P08'!$T:$T,$A39+52),0)+IF($A39&lt;='P09'!$B$17,INDEX('P09'!$T:$T,$A39+52),0)+IF($A39&lt;='P10'!$B$17,INDEX('P10'!$T:$T,$A39+52),0)</f>
        <v>51.541893705447492</v>
      </c>
      <c r="I39">
        <f>IF($A39&lt;='P01'!$B$17,INDEX('P01'!$U:$U,$A39+52),0)+IF($A39&lt;='P02'!$B$17,INDEX('P02'!$U:$U,$A39+52),0)+IF($A39&lt;='P03'!$B$17,INDEX('P03'!$U:$U,$A39+52),0)+IF($A39&lt;='P04'!$B$17,INDEX('P04'!$U:$U,$A39+52),0)+IF($A39&lt;='P05'!$B$17,INDEX('P05'!$U:$U,$A39+52),0)+IF($A39&lt;='P06'!$B$17,INDEX('P06'!$U:$U,$A39+52),0)+IF($A39&lt;='P07'!$B$17,INDEX('P07'!$U:$U,$A39+52),0)+IF($A39&lt;='P08'!$B$17,INDEX('P08'!$U:$U,$A39+52),0)+IF($A39&lt;='P09'!$B$17,INDEX('P09'!$U:$U,$A39+52),0)+IF($A39&lt;='P10'!$B$17,INDEX('P10'!$U:$U,$A39+52),0)</f>
        <v>439.80903340467574</v>
      </c>
      <c r="J39">
        <f>IF($A39&lt;='P01'!$B$17,INDEX('P01'!$V:$V,$A39+52),0)+IF($A39&lt;='P02'!$B$17,INDEX('P02'!$V:$V,$A39+52),0)+IF($A39&lt;='P03'!$B$17,INDEX('P03'!$V:$V,$A39+52),0)+IF($A39&lt;='P04'!$B$17,INDEX('P04'!$V:$V,$A39+52),0)+IF($A39&lt;='P05'!$B$17,INDEX('P05'!$V:$V,$A39+52),0)+IF($A39&lt;='P06'!$B$17,INDEX('P06'!$V:$V,$A39+52),0)+IF($A39&lt;='P07'!$B$17,INDEX('P07'!$V:$V,$A39+52),0)+IF($A39&lt;='P08'!$B$17,INDEX('P08'!$V:$V,$A39+52),0)+IF($A39&lt;='P09'!$B$17,INDEX('P09'!$V:$V,$A39+52),0)+IF($A39&lt;='P10'!$B$17,INDEX('P10'!$V:$V,$A39+52),0)</f>
        <v>0.47684249179122057</v>
      </c>
      <c r="K39">
        <f>IF($A39&lt;='P01'!$B$17,INDEX('P01'!$W:$W,$A39+52),0)+IF($A39&lt;='P02'!$B$17,INDEX('P02'!$W:$W,$A39+52),0)+IF($A39&lt;='P03'!$B$17,INDEX('P03'!$W:$W,$A39+52),0)+IF($A39&lt;='P04'!$B$17,INDEX('P04'!$W:$W,$A39+52),0)+IF($A39&lt;='P05'!$B$17,INDEX('P05'!$W:$W,$A39+52),0)+IF($A39&lt;='P06'!$B$17,INDEX('P06'!$W:$W,$A39+52),0)+IF($A39&lt;='P07'!$B$17,INDEX('P07'!$W:$W,$A39+52),0)+IF($A39&lt;='P08'!$B$17,INDEX('P08'!$W:$W,$A39+52),0)+IF($A39&lt;='P09'!$B$17,INDEX('P09'!$W:$W,$A39+52),0)+IF($A39&lt;='P10'!$B$17,INDEX('P10'!$W:$W,$A39+52),0)</f>
        <v>9.3007834419843256</v>
      </c>
      <c r="L39">
        <f>IF($A39&lt;='P01'!$B$17,INDEX('P01'!$X:$X,$A39+52),0)+IF($A39&lt;='P02'!$B$17,INDEX('P02'!$X:$X,$A39+52),0)+IF($A39&lt;='P03'!$B$17,INDEX('P03'!$X:$X,$A39+52),0)+IF($A39&lt;='P04'!$B$17,INDEX('P04'!$X:$X,$A39+52),0)+IF($A39&lt;='P05'!$B$17,INDEX('P05'!$X:$X,$A39+52),0)+IF($A39&lt;='P06'!$B$17,INDEX('P06'!$X:$X,$A39+52),0)+IF($A39&lt;='P07'!$B$17,INDEX('P07'!$X:$X,$A39+52),0)+IF($A39&lt;='P08'!$B$17,INDEX('P08'!$X:$X,$A39+52),0)+IF($A39&lt;='P09'!$B$17,INDEX('P09'!$X:$X,$A39+52),0)+IF($A39&lt;='P10'!$B$17,INDEX('P10'!$X:$X,$A39+52),0)</f>
        <v>-10.94134792207991</v>
      </c>
      <c r="M39">
        <f>IF($A39&lt;='P01'!$B$17,INDEX('P01'!$AA:$AA,$A39+52),0)+IF($A39&lt;='P02'!$B$17,INDEX('P02'!$AA:$AA,$A39+52),0)+IF($A39&lt;='P03'!$B$17,INDEX('P03'!$AA:$AA,$A39+52),0)+IF($A39&lt;='P04'!$B$17,INDEX('P04'!$AA:$AA,$A39+52),0)+IF($A39&lt;='P05'!$B$17,INDEX('P05'!$AA:$AA,$A39+52),0)+IF($A39&lt;='P06'!$B$17,INDEX('P06'!$AA:$AA,$A39+52),0)+IF($A39&lt;='P07'!$B$17,INDEX('P07'!$AA:$AA,$A39+52),0)+IF($A39&lt;='P08'!$B$17,INDEX('P08'!$AA:$AA,$A39+52),0)+IF($A39&lt;='P09'!$B$17,INDEX('P09'!$AA:$AA,$A39+52),0)+IF($A39&lt;='P10'!$B$17,INDEX('P10'!$AA:$AA,$A39+52),0)</f>
        <v>10.693865405798149</v>
      </c>
      <c r="N39">
        <f>IF($A39&lt;='P01'!$B$17,INDEX('P01'!$AB:$AB,$A39+52),0)+IF($A39&lt;='P02'!$B$17,INDEX('P02'!$AB:$AB,$A39+52),0)+IF($A39&lt;='P03'!$B$17,INDEX('P03'!$AB:$AB,$A39+52),0)+IF($A39&lt;='P04'!$B$17,INDEX('P04'!$AB:$AB,$A39+52),0)+IF($A39&lt;='P05'!$B$17,INDEX('P05'!$AB:$AB,$A39+52),0)+IF($A39&lt;='P06'!$B$17,INDEX('P06'!$AB:$AB,$A39+52),0)+IF($A39&lt;='P07'!$B$17,INDEX('P07'!$AB:$AB,$A39+52),0)+IF($A39&lt;='P08'!$B$17,INDEX('P08'!$AB:$AB,$A39+52),0)+IF($A39&lt;='P09'!$B$17,INDEX('P09'!$AB:$AB,$A39+52),0)+IF($A39&lt;='P10'!$B$17,INDEX('P10'!$AB:$AB,$A39+52),0)</f>
        <v>531.14611757718376</v>
      </c>
      <c r="O39">
        <f>IF($A39&lt;='P01'!$B$17,INDEX('P01'!$AC:$AC,$A39+52),0)+IF($A39&lt;='P02'!$B$17,INDEX('P02'!$AC:$AC,$A39+52),0)+IF($A39&lt;='P03'!$B$17,INDEX('P03'!$AC:$AC,$A39+52),0)+IF($A39&lt;='P04'!$B$17,INDEX('P04'!$AC:$AC,$A39+52),0)+IF($A39&lt;='P05'!$B$17,INDEX('P05'!$AC:$AC,$A39+52),0)+IF($A39&lt;='P06'!$B$17,INDEX('P06'!$AC:$AC,$A39+52),0)+IF($A39&lt;='P07'!$B$17,INDEX('P07'!$AC:$AC,$A39+52),0)+IF($A39&lt;='P08'!$B$17,INDEX('P08'!$AC:$AC,$A39+52),0)+IF($A39&lt;='P09'!$B$17,INDEX('P09'!$AC:$AC,$A39+52),0)+IF($A39&lt;='P10'!$B$17,INDEX('P10'!$AC:$AC,$A39+52),0)</f>
        <v>39.74914242538452</v>
      </c>
      <c r="P39">
        <f>IF($A39&lt;='P01'!$B$17,INDEX('P01'!$AD:$AD,$A39+52),0)+IF($A39&lt;='P02'!$B$17,INDEX('P02'!$AD:$AD,$A39+52),0)+IF($A39&lt;='P03'!$B$17,INDEX('P03'!$AD:$AD,$A39+52),0)+IF($A39&lt;='P04'!$B$17,INDEX('P04'!$AD:$AD,$A39+52),0)+IF($A39&lt;='P05'!$B$17,INDEX('P05'!$AD:$AD,$A39+52),0)+IF($A39&lt;='P06'!$B$17,INDEX('P06'!$AD:$AD,$A39+52),0)+IF($A39&lt;='P07'!$B$17,INDEX('P07'!$AD:$AD,$A39+52),0)+IF($A39&lt;='P08'!$B$17,INDEX('P08'!$AD:$AD,$A39+52),0)+IF($A39&lt;='P09'!$B$17,INDEX('P09'!$AD:$AD,$A39+52),0)+IF($A39&lt;='P10'!$B$17,INDEX('P10'!$AD:$AD,$A39+52),0)</f>
        <v>50.376066822051207</v>
      </c>
      <c r="Q39">
        <f>IF($A39&lt;='P01'!$B$17,INDEX('P01'!$AE:$AE,$A39+52),0)+IF($A39&lt;='P02'!$B$17,INDEX('P02'!$AE:$AE,$A39+52),0)+IF($A39&lt;='P03'!$B$17,INDEX('P03'!$AE:$AE,$A39+52),0)+IF($A39&lt;='P04'!$B$17,INDEX('P04'!$AE:$AE,$A39+52),0)+IF($A39&lt;='P05'!$B$17,INDEX('P05'!$AE:$AE,$A39+52),0)+IF($A39&lt;='P06'!$B$17,INDEX('P06'!$AE:$AE,$A39+52),0)+IF($A39&lt;='P07'!$B$17,INDEX('P07'!$AE:$AE,$A39+52),0)+IF($A39&lt;='P08'!$B$17,INDEX('P08'!$AE:$AE,$A39+52),0)+IF($A39&lt;='P09'!$B$17,INDEX('P09'!$AE:$AE,$A39+52),0)+IF($A39&lt;='P10'!$B$17,INDEX('P10'!$AE:$AE,$A39+52),0)</f>
        <v>429.86098613978618</v>
      </c>
      <c r="R39">
        <f>IF($A39&lt;='P01'!$B$17,INDEX('P01'!$AF:$AF,$A39+52),0)+IF($A39&lt;='P02'!$B$17,INDEX('P02'!$AF:$AF,$A39+52),0)+IF($A39&lt;='P03'!$B$17,INDEX('P03'!$AF:$AF,$A39+52),0)+IF($A39&lt;='P04'!$B$17,INDEX('P04'!$AF:$AF,$A39+52),0)+IF($A39&lt;='P05'!$B$17,INDEX('P05'!$AF:$AF,$A39+52),0)+IF($A39&lt;='P06'!$B$17,INDEX('P06'!$AF:$AF,$A39+52),0)+IF($A39&lt;='P07'!$B$17,INDEX('P07'!$AF:$AF,$A39+52),0)+IF($A39&lt;='P08'!$B$17,INDEX('P08'!$AF:$AF,$A39+52),0)+IF($A39&lt;='P09'!$B$17,INDEX('P09'!$AF:$AF,$A39+52),0)+IF($A39&lt;='P10'!$B$17,INDEX('P10'!$AF:$AF,$A39+52),0)</f>
        <v>0.46605678416369656</v>
      </c>
      <c r="S39">
        <f>IF($A39&lt;='P01'!$B$17,INDEX('P01'!$AG:$AG,$A39+52),0)+IF($A39&lt;='P02'!$B$17,INDEX('P02'!$AG:$AG,$A39+52),0)+IF($A39&lt;='P03'!$B$17,INDEX('P03'!$AG:$AG,$A39+52),0)+IF($A39&lt;='P04'!$B$17,INDEX('P04'!$AG:$AG,$A39+52),0)+IF($A39&lt;='P05'!$B$17,INDEX('P05'!$AG:$AG,$A39+52),0)+IF($A39&lt;='P06'!$B$17,INDEX('P06'!$AG:$AG,$A39+52),0)+IF($A39&lt;='P07'!$B$17,INDEX('P07'!$AG:$AG,$A39+52),0)+IF($A39&lt;='P08'!$B$17,INDEX('P08'!$AG:$AG,$A39+52),0)+IF($A39&lt;='P09'!$B$17,INDEX('P09'!$AG:$AG,$A39+52),0)+IF($A39&lt;='P10'!$B$17,INDEX('P10'!$AG:$AG,$A39+52),0)</f>
        <v>11565.203538474032</v>
      </c>
      <c r="T39">
        <f>IF($A39&lt;='P01'!$B$17,INDEX('P01'!$AI:$AI,$A39+52),0)+IF($A39&lt;='P02'!$B$17,INDEX('P02'!$AI:$AI,$A39+52),0)+IF($A39&lt;='P03'!$B$17,INDEX('P03'!$AI:$AI,$A39+52),0)+IF($A39&lt;='P04'!$B$17,INDEX('P04'!$AI:$AI,$A39+52),0)+IF($A39&lt;='P05'!$B$17,INDEX('P05'!$AI:$AI,$A39+52),0)+IF($A39&lt;='P06'!$B$17,INDEX('P06'!$AI:$AI,$A39+52),0)+IF($A39&lt;='P07'!$B$17,INDEX('P07'!$AI:$AI,$A39+52),0)+IF($A39&lt;='P08'!$B$17,INDEX('P08'!$AI:$AI,$A39+52),0)+IF($A39&lt;='P09'!$B$17,INDEX('P09'!$AI:$AI,$A39+52),0)+IF($A39&lt;='P10'!$B$17,INDEX('P10'!$AI:$AI,$A39+52),0)</f>
        <v>15310.26773282986</v>
      </c>
    </row>
    <row r="40" spans="1:20" x14ac:dyDescent="0.35">
      <c r="A40">
        <v>8</v>
      </c>
      <c r="B40">
        <f>IF($A40&lt;='P01'!$B$17,INDEX('P01'!$J:$J,$A40+52),0)+IF($A40&lt;='P02'!$B$17,INDEX('P02'!$J:$J,$A40+52),0)+IF($A40&lt;='P03'!$B$17,INDEX('P03'!$J:$J,$A40+52),0)+IF($A40&lt;='P04'!$B$17,INDEX('P04'!$J:$J,$A40+52),0)+IF($A40&lt;='P05'!$B$17,INDEX('P05'!$J:$J,$A40+52),0)+IF($A40&lt;='P06'!$B$17,INDEX('P06'!$J:$J,$A40+52),0)+IF($A40&lt;='P07'!$B$17,INDEX('P07'!$J:$J,$A40+52),0)+IF($A40&lt;='P08'!$B$17,INDEX('P08'!$J:$J,$A40+52),0)+IF($A40&lt;='P09'!$B$17,INDEX('P09'!$J:$J,$A40+52),0)+IF($A40&lt;='P10'!$B$17,INDEX('P10'!$J:$J,$A40+52),0)</f>
        <v>1.870570870615862E-3</v>
      </c>
      <c r="C40">
        <f>IF($A40&lt;='P01'!$B$17,INDEX('P01'!$K:$K,$A40+52),0)+IF($A40&lt;='P02'!$B$17,INDEX('P02'!$K:$K,$A40+52),0)+IF($A40&lt;='P03'!$B$17,INDEX('P03'!$K:$K,$A40+52),0)+IF($A40&lt;='P04'!$B$17,INDEX('P04'!$K:$K,$A40+52),0)+IF($A40&lt;='P05'!$B$17,INDEX('P05'!$K:$K,$A40+52),0)+IF($A40&lt;='P06'!$B$17,INDEX('P06'!$K:$K,$A40+52),0)+IF($A40&lt;='P07'!$B$17,INDEX('P07'!$K:$K,$A40+52),0)+IF($A40&lt;='P08'!$B$17,INDEX('P08'!$K:$K,$A40+52),0)+IF($A40&lt;='P09'!$B$17,INDEX('P09'!$K:$K,$A40+52),0)+IF($A40&lt;='P10'!$B$17,INDEX('P10'!$K:$K,$A40+52),0)</f>
        <v>5.3195661186238655E-2</v>
      </c>
      <c r="D40">
        <f>IF($A40&lt;='P01'!$B$17,INDEX('P01'!$L:$L,$A40+52),0)+IF($A40&lt;='P02'!$B$17,INDEX('P02'!$L:$L,$A40+52),0)+IF($A40&lt;='P03'!$B$17,INDEX('P03'!$L:$L,$A40+52),0)+IF($A40&lt;='P04'!$B$17,INDEX('P04'!$L:$L,$A40+52),0)+IF($A40&lt;='P05'!$B$17,INDEX('P05'!$L:$L,$A40+52),0)+IF($A40&lt;='P06'!$B$17,INDEX('P06'!$L:$L,$A40+52),0)+IF($A40&lt;='P07'!$B$17,INDEX('P07'!$L:$L,$A40+52),0)+IF($A40&lt;='P08'!$B$17,INDEX('P08'!$L:$L,$A40+52),0)+IF($A40&lt;='P09'!$B$17,INDEX('P09'!$L:$L,$A40+52),0)+IF($A40&lt;='P10'!$B$17,INDEX('P10'!$L:$L,$A40+52),0)</f>
        <v>0</v>
      </c>
      <c r="E40">
        <f>IF($A40&lt;='P01'!$B$17,INDEX('P01'!$M:$M,$A40+52),0)+IF($A40&lt;='P02'!$B$17,INDEX('P02'!$M:$M,$A40+52),0)+IF($A40&lt;='P03'!$B$17,INDEX('P03'!$M:$M,$A40+52),0)+IF($A40&lt;='P04'!$B$17,INDEX('P04'!$M:$M,$A40+52),0)+IF($A40&lt;='P05'!$B$17,INDEX('P05'!$M:$M,$A40+52),0)+IF($A40&lt;='P06'!$B$17,INDEX('P06'!$M:$M,$A40+52),0)+IF($A40&lt;='P07'!$B$17,INDEX('P07'!$M:$M,$A40+52),0)+IF($A40&lt;='P08'!$B$17,INDEX('P08'!$M:$M,$A40+52),0)+IF($A40&lt;='P09'!$B$17,INDEX('P09'!$M:$M,$A40+52),0)+IF($A40&lt;='P10'!$B$17,INDEX('P10'!$M:$M,$A40+52),0)</f>
        <v>10.021453743288733</v>
      </c>
      <c r="F40">
        <f>IF($A40&lt;='P01'!$B$17,INDEX('P01'!$R:$R,$A40+52),0)+IF($A40&lt;='P02'!$B$17,INDEX('P02'!$R:$R,$A40+52),0)+IF($A40&lt;='P03'!$B$17,INDEX('P03'!$R:$R,$A40+52),0)+IF($A40&lt;='P04'!$B$17,INDEX('P04'!$R:$R,$A40+52),0)+IF($A40&lt;='P05'!$B$17,INDEX('P05'!$R:$R,$A40+52),0)+IF($A40&lt;='P06'!$B$17,INDEX('P06'!$R:$R,$A40+52),0)+IF($A40&lt;='P07'!$B$17,INDEX('P07'!$R:$R,$A40+52),0)+IF($A40&lt;='P08'!$B$17,INDEX('P08'!$R:$R,$A40+52),0)+IF($A40&lt;='P09'!$B$17,INDEX('P09'!$R:$R,$A40+52),0)+IF($A40&lt;='P10'!$B$17,INDEX('P10'!$R:$R,$A40+52),0)</f>
        <v>538.02411275464374</v>
      </c>
      <c r="G40">
        <f>IF($A40&lt;='P01'!$B$17,INDEX('P01'!$S:$S,$A40+52),0)+IF($A40&lt;='P02'!$B$17,INDEX('P02'!$S:$S,$A40+52),0)+IF($A40&lt;='P03'!$B$17,INDEX('P03'!$S:$S,$A40+52),0)+IF($A40&lt;='P04'!$B$17,INDEX('P04'!$S:$S,$A40+52),0)+IF($A40&lt;='P05'!$B$17,INDEX('P05'!$S:$S,$A40+52),0)+IF($A40&lt;='P06'!$B$17,INDEX('P06'!$S:$S,$A40+52),0)+IF($A40&lt;='P07'!$B$17,INDEX('P07'!$S:$S,$A40+52),0)+IF($A40&lt;='P08'!$B$17,INDEX('P08'!$S:$S,$A40+52),0)+IF($A40&lt;='P09'!$B$17,INDEX('P09'!$S:$S,$A40+52),0)+IF($A40&lt;='P10'!$B$17,INDEX('P10'!$S:$S,$A40+52),0)</f>
        <v>40.063021262985686</v>
      </c>
      <c r="H40">
        <f>IF($A40&lt;='P01'!$B$17,INDEX('P01'!$T:$T,$A40+52),0)+IF($A40&lt;='P02'!$B$17,INDEX('P02'!$T:$T,$A40+52),0)+IF($A40&lt;='P03'!$B$17,INDEX('P03'!$T:$T,$A40+52),0)+IF($A40&lt;='P04'!$B$17,INDEX('P04'!$T:$T,$A40+52),0)+IF($A40&lt;='P05'!$B$17,INDEX('P05'!$T:$T,$A40+52),0)+IF($A40&lt;='P06'!$B$17,INDEX('P06'!$T:$T,$A40+52),0)+IF($A40&lt;='P07'!$B$17,INDEX('P07'!$T:$T,$A40+52),0)+IF($A40&lt;='P08'!$B$17,INDEX('P08'!$T:$T,$A40+52),0)+IF($A40&lt;='P09'!$B$17,INDEX('P09'!$T:$T,$A40+52),0)+IF($A40&lt;='P10'!$B$17,INDEX('P10'!$T:$T,$A40+52),0)</f>
        <v>51.385279638494509</v>
      </c>
      <c r="I40">
        <f>IF($A40&lt;='P01'!$B$17,INDEX('P01'!$U:$U,$A40+52),0)+IF($A40&lt;='P02'!$B$17,INDEX('P02'!$U:$U,$A40+52),0)+IF($A40&lt;='P03'!$B$17,INDEX('P03'!$U:$U,$A40+52),0)+IF($A40&lt;='P04'!$B$17,INDEX('P04'!$U:$U,$A40+52),0)+IF($A40&lt;='P05'!$B$17,INDEX('P05'!$U:$U,$A40+52),0)+IF($A40&lt;='P06'!$B$17,INDEX('P06'!$U:$U,$A40+52),0)+IF($A40&lt;='P07'!$B$17,INDEX('P07'!$U:$U,$A40+52),0)+IF($A40&lt;='P08'!$B$17,INDEX('P08'!$U:$U,$A40+52),0)+IF($A40&lt;='P09'!$B$17,INDEX('P09'!$U:$U,$A40+52),0)+IF($A40&lt;='P10'!$B$17,INDEX('P10'!$U:$U,$A40+52),0)</f>
        <v>438.26644044729045</v>
      </c>
      <c r="J40">
        <f>IF($A40&lt;='P01'!$B$17,INDEX('P01'!$V:$V,$A40+52),0)+IF($A40&lt;='P02'!$B$17,INDEX('P02'!$V:$V,$A40+52),0)+IF($A40&lt;='P03'!$B$17,INDEX('P03'!$V:$V,$A40+52),0)+IF($A40&lt;='P04'!$B$17,INDEX('P04'!$V:$V,$A40+52),0)+IF($A40&lt;='P05'!$B$17,INDEX('P05'!$V:$V,$A40+52),0)+IF($A40&lt;='P06'!$B$17,INDEX('P06'!$V:$V,$A40+52),0)+IF($A40&lt;='P07'!$B$17,INDEX('P07'!$V:$V,$A40+52),0)+IF($A40&lt;='P08'!$B$17,INDEX('P08'!$V:$V,$A40+52),0)+IF($A40&lt;='P09'!$B$17,INDEX('P09'!$V:$V,$A40+52),0)+IF($A40&lt;='P10'!$B$17,INDEX('P10'!$V:$V,$A40+52),0)</f>
        <v>0.47694942056085005</v>
      </c>
      <c r="K40">
        <f>IF($A40&lt;='P01'!$B$17,INDEX('P01'!$W:$W,$A40+52),0)+IF($A40&lt;='P02'!$B$17,INDEX('P02'!$W:$W,$A40+52),0)+IF($A40&lt;='P03'!$B$17,INDEX('P03'!$W:$W,$A40+52),0)+IF($A40&lt;='P04'!$B$17,INDEX('P04'!$W:$W,$A40+52),0)+IF($A40&lt;='P05'!$B$17,INDEX('P05'!$W:$W,$A40+52),0)+IF($A40&lt;='P06'!$B$17,INDEX('P06'!$W:$W,$A40+52),0)+IF($A40&lt;='P07'!$B$17,INDEX('P07'!$W:$W,$A40+52),0)+IF($A40&lt;='P08'!$B$17,INDEX('P08'!$W:$W,$A40+52),0)+IF($A40&lt;='P09'!$B$17,INDEX('P09'!$W:$W,$A40+52),0)+IF($A40&lt;='P10'!$B$17,INDEX('P10'!$W:$W,$A40+52),0)</f>
        <v>7.8324219853121271</v>
      </c>
      <c r="L40">
        <f>IF($A40&lt;='P01'!$B$17,INDEX('P01'!$X:$X,$A40+52),0)+IF($A40&lt;='P02'!$B$17,INDEX('P02'!$X:$X,$A40+52),0)+IF($A40&lt;='P03'!$B$17,INDEX('P03'!$X:$X,$A40+52),0)+IF($A40&lt;='P04'!$B$17,INDEX('P04'!$X:$X,$A40+52),0)+IF($A40&lt;='P05'!$B$17,INDEX('P05'!$X:$X,$A40+52),0)+IF($A40&lt;='P06'!$B$17,INDEX('P06'!$X:$X,$A40+52),0)+IF($A40&lt;='P07'!$B$17,INDEX('P07'!$X:$X,$A40+52),0)+IF($A40&lt;='P08'!$B$17,INDEX('P08'!$X:$X,$A40+52),0)+IF($A40&lt;='P09'!$B$17,INDEX('P09'!$X:$X,$A40+52),0)+IF($A40&lt;='P10'!$B$17,INDEX('P10'!$X:$X,$A40+52),0)</f>
        <v>-9.462617020515566</v>
      </c>
      <c r="M40">
        <f>IF($A40&lt;='P01'!$B$17,INDEX('P01'!$AA:$AA,$A40+52),0)+IF($A40&lt;='P02'!$B$17,INDEX('P02'!$AA:$AA,$A40+52),0)+IF($A40&lt;='P03'!$B$17,INDEX('P03'!$AA:$AA,$A40+52),0)+IF($A40&lt;='P04'!$B$17,INDEX('P04'!$AA:$AA,$A40+52),0)+IF($A40&lt;='P05'!$B$17,INDEX('P05'!$AA:$AA,$A40+52),0)+IF($A40&lt;='P06'!$B$17,INDEX('P06'!$AA:$AA,$A40+52),0)+IF($A40&lt;='P07'!$B$17,INDEX('P07'!$AA:$AA,$A40+52),0)+IF($A40&lt;='P08'!$B$17,INDEX('P08'!$AA:$AA,$A40+52),0)+IF($A40&lt;='P09'!$B$17,INDEX('P09'!$AA:$AA,$A40+52),0)+IF($A40&lt;='P10'!$B$17,INDEX('P10'!$AA:$AA,$A40+52),0)</f>
        <v>9.2184032875809976</v>
      </c>
      <c r="N40">
        <f>IF($A40&lt;='P01'!$B$17,INDEX('P01'!$AB:$AB,$A40+52),0)+IF($A40&lt;='P02'!$B$17,INDEX('P02'!$AB:$AB,$A40+52),0)+IF($A40&lt;='P03'!$B$17,INDEX('P03'!$AB:$AB,$A40+52),0)+IF($A40&lt;='P04'!$B$17,INDEX('P04'!$AB:$AB,$A40+52),0)+IF($A40&lt;='P05'!$B$17,INDEX('P05'!$AB:$AB,$A40+52),0)+IF($A40&lt;='P06'!$B$17,INDEX('P06'!$AB:$AB,$A40+52),0)+IF($A40&lt;='P07'!$B$17,INDEX('P07'!$AB:$AB,$A40+52),0)+IF($A40&lt;='P08'!$B$17,INDEX('P08'!$AB:$AB,$A40+52),0)+IF($A40&lt;='P09'!$B$17,INDEX('P09'!$AB:$AB,$A40+52),0)+IF($A40&lt;='P10'!$B$17,INDEX('P10'!$AB:$AB,$A40+52),0)</f>
        <v>525.85453710518505</v>
      </c>
      <c r="O40">
        <f>IF($A40&lt;='P01'!$B$17,INDEX('P01'!$AC:$AC,$A40+52),0)+IF($A40&lt;='P02'!$B$17,INDEX('P02'!$AC:$AC,$A40+52),0)+IF($A40&lt;='P03'!$B$17,INDEX('P03'!$AC:$AC,$A40+52),0)+IF($A40&lt;='P04'!$B$17,INDEX('P04'!$AC:$AC,$A40+52),0)+IF($A40&lt;='P05'!$B$17,INDEX('P05'!$AC:$AC,$A40+52),0)+IF($A40&lt;='P06'!$B$17,INDEX('P06'!$AC:$AC,$A40+52),0)+IF($A40&lt;='P07'!$B$17,INDEX('P07'!$AC:$AC,$A40+52),0)+IF($A40&lt;='P08'!$B$17,INDEX('P08'!$AC:$AC,$A40+52),0)+IF($A40&lt;='P09'!$B$17,INDEX('P09'!$AC:$AC,$A40+52),0)+IF($A40&lt;='P10'!$B$17,INDEX('P10'!$AC:$AC,$A40+52),0)</f>
        <v>39.156835171233126</v>
      </c>
      <c r="P40">
        <f>IF($A40&lt;='P01'!$B$17,INDEX('P01'!$AD:$AD,$A40+52),0)+IF($A40&lt;='P02'!$B$17,INDEX('P02'!$AD:$AD,$A40+52),0)+IF($A40&lt;='P03'!$B$17,INDEX('P03'!$AD:$AD,$A40+52),0)+IF($A40&lt;='P04'!$B$17,INDEX('P04'!$AD:$AD,$A40+52),0)+IF($A40&lt;='P05'!$B$17,INDEX('P05'!$AD:$AD,$A40+52),0)+IF($A40&lt;='P06'!$B$17,INDEX('P06'!$AD:$AD,$A40+52),0)+IF($A40&lt;='P07'!$B$17,INDEX('P07'!$AD:$AD,$A40+52),0)+IF($A40&lt;='P08'!$B$17,INDEX('P08'!$AD:$AD,$A40+52),0)+IF($A40&lt;='P09'!$B$17,INDEX('P09'!$AD:$AD,$A40+52),0)+IF($A40&lt;='P10'!$B$17,INDEX('P10'!$AD:$AD,$A40+52),0)</f>
        <v>50.059114695836698</v>
      </c>
      <c r="Q40">
        <f>IF($A40&lt;='P01'!$B$17,INDEX('P01'!$AE:$AE,$A40+52),0)+IF($A40&lt;='P02'!$B$17,INDEX('P02'!$AE:$AE,$A40+52),0)+IF($A40&lt;='P03'!$B$17,INDEX('P03'!$AE:$AE,$A40+52),0)+IF($A40&lt;='P04'!$B$17,INDEX('P04'!$AE:$AE,$A40+52),0)+IF($A40&lt;='P05'!$B$17,INDEX('P05'!$AE:$AE,$A40+52),0)+IF($A40&lt;='P06'!$B$17,INDEX('P06'!$AE:$AE,$A40+52),0)+IF($A40&lt;='P07'!$B$17,INDEX('P07'!$AE:$AE,$A40+52),0)+IF($A40&lt;='P08'!$B$17,INDEX('P08'!$AE:$AE,$A40+52),0)+IF($A40&lt;='P09'!$B$17,INDEX('P09'!$AE:$AE,$A40+52),0)+IF($A40&lt;='P10'!$B$17,INDEX('P10'!$AE:$AE,$A40+52),0)</f>
        <v>426.95554376727671</v>
      </c>
      <c r="R40">
        <f>IF($A40&lt;='P01'!$B$17,INDEX('P01'!$AF:$AF,$A40+52),0)+IF($A40&lt;='P02'!$B$17,INDEX('P02'!$AF:$AF,$A40+52),0)+IF($A40&lt;='P03'!$B$17,INDEX('P03'!$AF:$AF,$A40+52),0)+IF($A40&lt;='P04'!$B$17,INDEX('P04'!$AF:$AF,$A40+52),0)+IF($A40&lt;='P05'!$B$17,INDEX('P05'!$AF:$AF,$A40+52),0)+IF($A40&lt;='P06'!$B$17,INDEX('P06'!$AF:$AF,$A40+52),0)+IF($A40&lt;='P07'!$B$17,INDEX('P07'!$AF:$AF,$A40+52),0)+IF($A40&lt;='P08'!$B$17,INDEX('P08'!$AF:$AF,$A40+52),0)+IF($A40&lt;='P09'!$B$17,INDEX('P09'!$AF:$AF,$A40+52),0)+IF($A40&lt;='P10'!$B$17,INDEX('P10'!$AF:$AF,$A40+52),0)</f>
        <v>0.46464018325750928</v>
      </c>
      <c r="S40">
        <f>IF($A40&lt;='P01'!$B$17,INDEX('P01'!$AG:$AG,$A40+52),0)+IF($A40&lt;='P02'!$B$17,INDEX('P02'!$AG:$AG,$A40+52),0)+IF($A40&lt;='P03'!$B$17,INDEX('P03'!$AG:$AG,$A40+52),0)+IF($A40&lt;='P04'!$B$17,INDEX('P04'!$AG:$AG,$A40+52),0)+IF($A40&lt;='P05'!$B$17,INDEX('P05'!$AG:$AG,$A40+52),0)+IF($A40&lt;='P06'!$B$17,INDEX('P06'!$AG:$AG,$A40+52),0)+IF($A40&lt;='P07'!$B$17,INDEX('P07'!$AG:$AG,$A40+52),0)+IF($A40&lt;='P08'!$B$17,INDEX('P08'!$AG:$AG,$A40+52),0)+IF($A40&lt;='P09'!$B$17,INDEX('P09'!$AG:$AG,$A40+52),0)+IF($A40&lt;='P10'!$B$17,INDEX('P10'!$AG:$AG,$A40+52),0)</f>
        <v>11612.527622407677</v>
      </c>
      <c r="T40">
        <f>IF($A40&lt;='P01'!$B$17,INDEX('P01'!$AI:$AI,$A40+52),0)+IF($A40&lt;='P02'!$B$17,INDEX('P02'!$AI:$AI,$A40+52),0)+IF($A40&lt;='P03'!$B$17,INDEX('P03'!$AI:$AI,$A40+52),0)+IF($A40&lt;='P04'!$B$17,INDEX('P04'!$AI:$AI,$A40+52),0)+IF($A40&lt;='P05'!$B$17,INDEX('P05'!$AI:$AI,$A40+52),0)+IF($A40&lt;='P06'!$B$17,INDEX('P06'!$AI:$AI,$A40+52),0)+IF($A40&lt;='P07'!$B$17,INDEX('P07'!$AI:$AI,$A40+52),0)+IF($A40&lt;='P08'!$B$17,INDEX('P08'!$AI:$AI,$A40+52),0)+IF($A40&lt;='P09'!$B$17,INDEX('P09'!$AI:$AI,$A40+52),0)+IF($A40&lt;='P10'!$B$17,INDEX('P10'!$AI:$AI,$A40+52),0)</f>
        <v>15272.892398738093</v>
      </c>
    </row>
    <row r="41" spans="1:20" x14ac:dyDescent="0.35">
      <c r="A41">
        <v>9</v>
      </c>
      <c r="B41">
        <f>IF($A41&lt;='P01'!$B$17,INDEX('P01'!$J:$J,$A41+52),0)+IF($A41&lt;='P02'!$B$17,INDEX('P02'!$J:$J,$A41+52),0)+IF($A41&lt;='P03'!$B$17,INDEX('P03'!$J:$J,$A41+52),0)+IF($A41&lt;='P04'!$B$17,INDEX('P04'!$J:$J,$A41+52),0)+IF($A41&lt;='P05'!$B$17,INDEX('P05'!$J:$J,$A41+52),0)+IF($A41&lt;='P06'!$B$17,INDEX('P06'!$J:$J,$A41+52),0)+IF($A41&lt;='P07'!$B$17,INDEX('P07'!$J:$J,$A41+52),0)+IF($A41&lt;='P08'!$B$17,INDEX('P08'!$J:$J,$A41+52),0)+IF($A41&lt;='P09'!$B$17,INDEX('P09'!$J:$J,$A41+52),0)+IF($A41&lt;='P10'!$B$17,INDEX('P10'!$J:$J,$A41+52),0)</f>
        <v>1.8664020222385678E-3</v>
      </c>
      <c r="C41">
        <f>IF($A41&lt;='P01'!$B$17,INDEX('P01'!$K:$K,$A41+52),0)+IF($A41&lt;='P02'!$B$17,INDEX('P02'!$K:$K,$A41+52),0)+IF($A41&lt;='P03'!$B$17,INDEX('P03'!$K:$K,$A41+52),0)+IF($A41&lt;='P04'!$B$17,INDEX('P04'!$K:$K,$A41+52),0)+IF($A41&lt;='P05'!$B$17,INDEX('P05'!$K:$K,$A41+52),0)+IF($A41&lt;='P06'!$B$17,INDEX('P06'!$K:$K,$A41+52),0)+IF($A41&lt;='P07'!$B$17,INDEX('P07'!$K:$K,$A41+52),0)+IF($A41&lt;='P08'!$B$17,INDEX('P08'!$K:$K,$A41+52),0)+IF($A41&lt;='P09'!$B$17,INDEX('P09'!$K:$K,$A41+52),0)+IF($A41&lt;='P10'!$B$17,INDEX('P10'!$K:$K,$A41+52),0)</f>
        <v>5.2634355108690856E-2</v>
      </c>
      <c r="D41">
        <f>IF($A41&lt;='P01'!$B$17,INDEX('P01'!$L:$L,$A41+52),0)+IF($A41&lt;='P02'!$B$17,INDEX('P02'!$L:$L,$A41+52),0)+IF($A41&lt;='P03'!$B$17,INDEX('P03'!$L:$L,$A41+52),0)+IF($A41&lt;='P04'!$B$17,INDEX('P04'!$L:$L,$A41+52),0)+IF($A41&lt;='P05'!$B$17,INDEX('P05'!$L:$L,$A41+52),0)+IF($A41&lt;='P06'!$B$17,INDEX('P06'!$L:$L,$A41+52),0)+IF($A41&lt;='P07'!$B$17,INDEX('P07'!$L:$L,$A41+52),0)+IF($A41&lt;='P08'!$B$17,INDEX('P08'!$L:$L,$A41+52),0)+IF($A41&lt;='P09'!$B$17,INDEX('P09'!$L:$L,$A41+52),0)+IF($A41&lt;='P10'!$B$17,INDEX('P10'!$L:$L,$A41+52),0)</f>
        <v>0</v>
      </c>
      <c r="E41">
        <f>IF($A41&lt;='P01'!$B$17,INDEX('P01'!$M:$M,$A41+52),0)+IF($A41&lt;='P02'!$B$17,INDEX('P02'!$M:$M,$A41+52),0)+IF($A41&lt;='P03'!$B$17,INDEX('P03'!$M:$M,$A41+52),0)+IF($A41&lt;='P04'!$B$17,INDEX('P04'!$M:$M,$A41+52),0)+IF($A41&lt;='P05'!$B$17,INDEX('P05'!$M:$M,$A41+52),0)+IF($A41&lt;='P06'!$B$17,INDEX('P06'!$M:$M,$A41+52),0)+IF($A41&lt;='P07'!$B$17,INDEX('P07'!$M:$M,$A41+52),0)+IF($A41&lt;='P08'!$B$17,INDEX('P08'!$M:$M,$A41+52),0)+IF($A41&lt;='P09'!$B$17,INDEX('P09'!$M:$M,$A41+52),0)+IF($A41&lt;='P10'!$B$17,INDEX('P10'!$M:$M,$A41+52),0)</f>
        <v>9.9669529861578035</v>
      </c>
      <c r="F41">
        <f>IF($A41&lt;='P01'!$B$17,INDEX('P01'!$R:$R,$A41+52),0)+IF($A41&lt;='P02'!$B$17,INDEX('P02'!$R:$R,$A41+52),0)+IF($A41&lt;='P03'!$B$17,INDEX('P03'!$R:$R,$A41+52),0)+IF($A41&lt;='P04'!$B$17,INDEX('P04'!$R:$R,$A41+52),0)+IF($A41&lt;='P05'!$B$17,INDEX('P05'!$R:$R,$A41+52),0)+IF($A41&lt;='P06'!$B$17,INDEX('P06'!$R:$R,$A41+52),0)+IF($A41&lt;='P07'!$B$17,INDEX('P07'!$R:$R,$A41+52),0)+IF($A41&lt;='P08'!$B$17,INDEX('P08'!$R:$R,$A41+52),0)+IF($A41&lt;='P09'!$B$17,INDEX('P09'!$R:$R,$A41+52),0)+IF($A41&lt;='P10'!$B$17,INDEX('P10'!$R:$R,$A41+52),0)</f>
        <v>534.41879120376416</v>
      </c>
      <c r="G41">
        <f>IF($A41&lt;='P01'!$B$17,INDEX('P01'!$S:$S,$A41+52),0)+IF($A41&lt;='P02'!$B$17,INDEX('P02'!$S:$S,$A41+52),0)+IF($A41&lt;='P03'!$B$17,INDEX('P03'!$S:$S,$A41+52),0)+IF($A41&lt;='P04'!$B$17,INDEX('P04'!$S:$S,$A41+52),0)+IF($A41&lt;='P05'!$B$17,INDEX('P05'!$S:$S,$A41+52),0)+IF($A41&lt;='P06'!$B$17,INDEX('P06'!$S:$S,$A41+52),0)+IF($A41&lt;='P07'!$B$17,INDEX('P07'!$S:$S,$A41+52),0)+IF($A41&lt;='P08'!$B$17,INDEX('P08'!$S:$S,$A41+52),0)+IF($A41&lt;='P09'!$B$17,INDEX('P09'!$S:$S,$A41+52),0)+IF($A41&lt;='P10'!$B$17,INDEX('P10'!$S:$S,$A41+52),0)</f>
        <v>39.595820903666215</v>
      </c>
      <c r="H41">
        <f>IF($A41&lt;='P01'!$B$17,INDEX('P01'!$T:$T,$A41+52),0)+IF($A41&lt;='P02'!$B$17,INDEX('P02'!$T:$T,$A41+52),0)+IF($A41&lt;='P03'!$B$17,INDEX('P03'!$T:$T,$A41+52),0)+IF($A41&lt;='P04'!$B$17,INDEX('P04'!$T:$T,$A41+52),0)+IF($A41&lt;='P05'!$B$17,INDEX('P05'!$T:$T,$A41+52),0)+IF($A41&lt;='P06'!$B$17,INDEX('P06'!$T:$T,$A41+52),0)+IF($A41&lt;='P07'!$B$17,INDEX('P07'!$T:$T,$A41+52),0)+IF($A41&lt;='P08'!$B$17,INDEX('P08'!$T:$T,$A41+52),0)+IF($A41&lt;='P09'!$B$17,INDEX('P09'!$T:$T,$A41+52),0)+IF($A41&lt;='P10'!$B$17,INDEX('P10'!$T:$T,$A41+52),0)</f>
        <v>51.230506434502686</v>
      </c>
      <c r="I41">
        <f>IF($A41&lt;='P01'!$B$17,INDEX('P01'!$U:$U,$A41+52),0)+IF($A41&lt;='P02'!$B$17,INDEX('P02'!$U:$U,$A41+52),0)+IF($A41&lt;='P03'!$B$17,INDEX('P03'!$U:$U,$A41+52),0)+IF($A41&lt;='P04'!$B$17,INDEX('P04'!$U:$U,$A41+52),0)+IF($A41&lt;='P05'!$B$17,INDEX('P05'!$U:$U,$A41+52),0)+IF($A41&lt;='P06'!$B$17,INDEX('P06'!$U:$U,$A41+52),0)+IF($A41&lt;='P07'!$B$17,INDEX('P07'!$U:$U,$A41+52),0)+IF($A41&lt;='P08'!$B$17,INDEX('P08'!$U:$U,$A41+52),0)+IF($A41&lt;='P09'!$B$17,INDEX('P09'!$U:$U,$A41+52),0)+IF($A41&lt;='P10'!$B$17,INDEX('P10'!$U:$U,$A41+52),0)</f>
        <v>436.73499959035883</v>
      </c>
      <c r="J41">
        <f>IF($A41&lt;='P01'!$B$17,INDEX('P01'!$V:$V,$A41+52),0)+IF($A41&lt;='P02'!$B$17,INDEX('P02'!$V:$V,$A41+52),0)+IF($A41&lt;='P03'!$B$17,INDEX('P03'!$V:$V,$A41+52),0)+IF($A41&lt;='P04'!$B$17,INDEX('P04'!$V:$V,$A41+52),0)+IF($A41&lt;='P05'!$B$17,INDEX('P05'!$V:$V,$A41+52),0)+IF($A41&lt;='P06'!$B$17,INDEX('P06'!$V:$V,$A41+52),0)+IF($A41&lt;='P07'!$B$17,INDEX('P07'!$V:$V,$A41+52),0)+IF($A41&lt;='P08'!$B$17,INDEX('P08'!$V:$V,$A41+52),0)+IF($A41&lt;='P09'!$B$17,INDEX('P09'!$V:$V,$A41+52),0)+IF($A41&lt;='P10'!$B$17,INDEX('P10'!$V:$V,$A41+52),0)</f>
        <v>0.47706013148888371</v>
      </c>
      <c r="K41">
        <f>IF($A41&lt;='P01'!$B$17,INDEX('P01'!$W:$W,$A41+52),0)+IF($A41&lt;='P02'!$B$17,INDEX('P02'!$W:$W,$A41+52),0)+IF($A41&lt;='P03'!$B$17,INDEX('P03'!$W:$W,$A41+52),0)+IF($A41&lt;='P04'!$B$17,INDEX('P04'!$W:$W,$A41+52),0)+IF($A41&lt;='P05'!$B$17,INDEX('P05'!$W:$W,$A41+52),0)+IF($A41&lt;='P06'!$B$17,INDEX('P06'!$W:$W,$A41+52),0)+IF($A41&lt;='P07'!$B$17,INDEX('P07'!$W:$W,$A41+52),0)+IF($A41&lt;='P08'!$B$17,INDEX('P08'!$W:$W,$A41+52),0)+IF($A41&lt;='P09'!$B$17,INDEX('P09'!$W:$W,$A41+52),0)+IF($A41&lt;='P10'!$B$17,INDEX('P10'!$W:$W,$A41+52),0)</f>
        <v>6.3804041437476009</v>
      </c>
      <c r="L41">
        <f>IF($A41&lt;='P01'!$B$17,INDEX('P01'!$X:$X,$A41+52),0)+IF($A41&lt;='P02'!$B$17,INDEX('P02'!$X:$X,$A41+52),0)+IF($A41&lt;='P03'!$B$17,INDEX('P03'!$X:$X,$A41+52),0)+IF($A41&lt;='P04'!$B$17,INDEX('P04'!$X:$X,$A41+52),0)+IF($A41&lt;='P05'!$B$17,INDEX('P05'!$X:$X,$A41+52),0)+IF($A41&lt;='P06'!$B$17,INDEX('P06'!$X:$X,$A41+52),0)+IF($A41&lt;='P07'!$B$17,INDEX('P07'!$X:$X,$A41+52),0)+IF($A41&lt;='P08'!$B$17,INDEX('P08'!$X:$X,$A41+52),0)+IF($A41&lt;='P09'!$B$17,INDEX('P09'!$X:$X,$A41+52),0)+IF($A41&lt;='P10'!$B$17,INDEX('P10'!$X:$X,$A41+52),0)</f>
        <v>-8.000325786764872</v>
      </c>
      <c r="M41">
        <f>IF($A41&lt;='P01'!$B$17,INDEX('P01'!$AA:$AA,$A41+52),0)+IF($A41&lt;='P02'!$B$17,INDEX('P02'!$AA:$AA,$A41+52),0)+IF($A41&lt;='P03'!$B$17,INDEX('P03'!$AA:$AA,$A41+52),0)+IF($A41&lt;='P04'!$B$17,INDEX('P04'!$AA:$AA,$A41+52),0)+IF($A41&lt;='P05'!$B$17,INDEX('P05'!$AA:$AA,$A41+52),0)+IF($A41&lt;='P06'!$B$17,INDEX('P06'!$AA:$AA,$A41+52),0)+IF($A41&lt;='P07'!$B$17,INDEX('P07'!$AA:$AA,$A41+52),0)+IF($A41&lt;='P08'!$B$17,INDEX('P08'!$AA:$AA,$A41+52),0)+IF($A41&lt;='P09'!$B$17,INDEX('P09'!$AA:$AA,$A41+52),0)+IF($A41&lt;='P10'!$B$17,INDEX('P10'!$AA:$AA,$A41+52),0)</f>
        <v>7.7684194704481619</v>
      </c>
      <c r="N41">
        <f>IF($A41&lt;='P01'!$B$17,INDEX('P01'!$AB:$AB,$A41+52),0)+IF($A41&lt;='P02'!$B$17,INDEX('P02'!$AB:$AB,$A41+52),0)+IF($A41&lt;='P03'!$B$17,INDEX('P03'!$AB:$AB,$A41+52),0)+IF($A41&lt;='P04'!$B$17,INDEX('P04'!$AB:$AB,$A41+52),0)+IF($A41&lt;='P05'!$B$17,INDEX('P05'!$AB:$AB,$A41+52),0)+IF($A41&lt;='P06'!$B$17,INDEX('P06'!$AB:$AB,$A41+52),0)+IF($A41&lt;='P07'!$B$17,INDEX('P07'!$AB:$AB,$A41+52),0)+IF($A41&lt;='P08'!$B$17,INDEX('P08'!$AB:$AB,$A41+52),0)+IF($A41&lt;='P09'!$B$17,INDEX('P09'!$AB:$AB,$A41+52),0)+IF($A41&lt;='P10'!$B$17,INDEX('P10'!$AB:$AB,$A41+52),0)</f>
        <v>520.6263691214474</v>
      </c>
      <c r="O41">
        <f>IF($A41&lt;='P01'!$B$17,INDEX('P01'!$AC:$AC,$A41+52),0)+IF($A41&lt;='P02'!$B$17,INDEX('P02'!$AC:$AC,$A41+52),0)+IF($A41&lt;='P03'!$B$17,INDEX('P03'!$AC:$AC,$A41+52),0)+IF($A41&lt;='P04'!$B$17,INDEX('P04'!$AC:$AC,$A41+52),0)+IF($A41&lt;='P05'!$B$17,INDEX('P05'!$AC:$AC,$A41+52),0)+IF($A41&lt;='P06'!$B$17,INDEX('P06'!$AC:$AC,$A41+52),0)+IF($A41&lt;='P07'!$B$17,INDEX('P07'!$AC:$AC,$A41+52),0)+IF($A41&lt;='P08'!$B$17,INDEX('P08'!$AC:$AC,$A41+52),0)+IF($A41&lt;='P09'!$B$17,INDEX('P09'!$AC:$AC,$A41+52),0)+IF($A41&lt;='P10'!$B$17,INDEX('P10'!$AC:$AC,$A41+52),0)</f>
        <v>38.5739214428163</v>
      </c>
      <c r="P41">
        <f>IF($A41&lt;='P01'!$B$17,INDEX('P01'!$AD:$AD,$A41+52),0)+IF($A41&lt;='P02'!$B$17,INDEX('P02'!$AD:$AD,$A41+52),0)+IF($A41&lt;='P03'!$B$17,INDEX('P03'!$AD:$AD,$A41+52),0)+IF($A41&lt;='P04'!$B$17,INDEX('P04'!$AD:$AD,$A41+52),0)+IF($A41&lt;='P05'!$B$17,INDEX('P05'!$AD:$AD,$A41+52),0)+IF($A41&lt;='P06'!$B$17,INDEX('P06'!$AD:$AD,$A41+52),0)+IF($A41&lt;='P07'!$B$17,INDEX('P07'!$AD:$AD,$A41+52),0)+IF($A41&lt;='P08'!$B$17,INDEX('P08'!$AD:$AD,$A41+52),0)+IF($A41&lt;='P09'!$B$17,INDEX('P09'!$AD:$AD,$A41+52),0)+IF($A41&lt;='P10'!$B$17,INDEX('P10'!$AD:$AD,$A41+52),0)</f>
        <v>49.745482155876317</v>
      </c>
      <c r="Q41">
        <f>IF($A41&lt;='P01'!$B$17,INDEX('P01'!$AE:$AE,$A41+52),0)+IF($A41&lt;='P02'!$B$17,INDEX('P02'!$AE:$AE,$A41+52),0)+IF($A41&lt;='P03'!$B$17,INDEX('P03'!$AE:$AE,$A41+52),0)+IF($A41&lt;='P04'!$B$17,INDEX('P04'!$AE:$AE,$A41+52),0)+IF($A41&lt;='P05'!$B$17,INDEX('P05'!$AE:$AE,$A41+52),0)+IF($A41&lt;='P06'!$B$17,INDEX('P06'!$AE:$AE,$A41+52),0)+IF($A41&lt;='P07'!$B$17,INDEX('P07'!$AE:$AE,$A41+52),0)+IF($A41&lt;='P08'!$B$17,INDEX('P08'!$AE:$AE,$A41+52),0)+IF($A41&lt;='P09'!$B$17,INDEX('P09'!$AE:$AE,$A41+52),0)+IF($A41&lt;='P10'!$B$17,INDEX('P10'!$AE:$AE,$A41+52),0)</f>
        <v>424.07531451489047</v>
      </c>
      <c r="R41">
        <f>IF($A41&lt;='P01'!$B$17,INDEX('P01'!$AF:$AF,$A41+52),0)+IF($A41&lt;='P02'!$B$17,INDEX('P02'!$AF:$AF,$A41+52),0)+IF($A41&lt;='P03'!$B$17,INDEX('P03'!$AF:$AF,$A41+52),0)+IF($A41&lt;='P04'!$B$17,INDEX('P04'!$AF:$AF,$A41+52),0)+IF($A41&lt;='P05'!$B$17,INDEX('P05'!$AF:$AF,$A41+52),0)+IF($A41&lt;='P06'!$B$17,INDEX('P06'!$AF:$AF,$A41+52),0)+IF($A41&lt;='P07'!$B$17,INDEX('P07'!$AF:$AF,$A41+52),0)+IF($A41&lt;='P08'!$B$17,INDEX('P08'!$AF:$AF,$A41+52),0)+IF($A41&lt;='P09'!$B$17,INDEX('P09'!$AF:$AF,$A41+52),0)+IF($A41&lt;='P10'!$B$17,INDEX('P10'!$AF:$AF,$A41+52),0)</f>
        <v>0.46323153741610373</v>
      </c>
      <c r="S41">
        <f>IF($A41&lt;='P01'!$B$17,INDEX('P01'!$AG:$AG,$A41+52),0)+IF($A41&lt;='P02'!$B$17,INDEX('P02'!$AG:$AG,$A41+52),0)+IF($A41&lt;='P03'!$B$17,INDEX('P03'!$AG:$AG,$A41+52),0)+IF($A41&lt;='P04'!$B$17,INDEX('P04'!$AG:$AG,$A41+52),0)+IF($A41&lt;='P05'!$B$17,INDEX('P05'!$AG:$AG,$A41+52),0)+IF($A41&lt;='P06'!$B$17,INDEX('P06'!$AG:$AG,$A41+52),0)+IF($A41&lt;='P07'!$B$17,INDEX('P07'!$AG:$AG,$A41+52),0)+IF($A41&lt;='P08'!$B$17,INDEX('P08'!$AG:$AG,$A41+52),0)+IF($A41&lt;='P09'!$B$17,INDEX('P09'!$AG:$AG,$A41+52),0)+IF($A41&lt;='P10'!$B$17,INDEX('P10'!$AG:$AG,$A41+52),0)</f>
        <v>11658.544341843801</v>
      </c>
      <c r="T41">
        <f>IF($A41&lt;='P01'!$B$17,INDEX('P01'!$AI:$AI,$A41+52),0)+IF($A41&lt;='P02'!$B$17,INDEX('P02'!$AI:$AI,$A41+52),0)+IF($A41&lt;='P03'!$B$17,INDEX('P03'!$AI:$AI,$A41+52),0)+IF($A41&lt;='P04'!$B$17,INDEX('P04'!$AI:$AI,$A41+52),0)+IF($A41&lt;='P05'!$B$17,INDEX('P05'!$AI:$AI,$A41+52),0)+IF($A41&lt;='P06'!$B$17,INDEX('P06'!$AI:$AI,$A41+52),0)+IF($A41&lt;='P07'!$B$17,INDEX('P07'!$AI:$AI,$A41+52),0)+IF($A41&lt;='P08'!$B$17,INDEX('P08'!$AI:$AI,$A41+52),0)+IF($A41&lt;='P09'!$B$17,INDEX('P09'!$AI:$AI,$A41+52),0)+IF($A41&lt;='P10'!$B$17,INDEX('P10'!$AI:$AI,$A41+52),0)</f>
        <v>15235.094583086229</v>
      </c>
    </row>
    <row r="42" spans="1:20" x14ac:dyDescent="0.35">
      <c r="A42">
        <v>10</v>
      </c>
      <c r="B42">
        <f>IF($A42&lt;='P01'!$B$17,INDEX('P01'!$J:$J,$A42+52),0)+IF($A42&lt;='P02'!$B$17,INDEX('P02'!$J:$J,$A42+52),0)+IF($A42&lt;='P03'!$B$17,INDEX('P03'!$J:$J,$A42+52),0)+IF($A42&lt;='P04'!$B$17,INDEX('P04'!$J:$J,$A42+52),0)+IF($A42&lt;='P05'!$B$17,INDEX('P05'!$J:$J,$A42+52),0)+IF($A42&lt;='P06'!$B$17,INDEX('P06'!$J:$J,$A42+52),0)+IF($A42&lt;='P07'!$B$17,INDEX('P07'!$J:$J,$A42+52),0)+IF($A42&lt;='P08'!$B$17,INDEX('P08'!$J:$J,$A42+52),0)+IF($A42&lt;='P09'!$B$17,INDEX('P09'!$J:$J,$A42+52),0)+IF($A42&lt;='P10'!$B$17,INDEX('P10'!$J:$J,$A42+52),0)</f>
        <v>1.8622570179353329E-3</v>
      </c>
      <c r="C42">
        <f>IF($A42&lt;='P01'!$B$17,INDEX('P01'!$K:$K,$A42+52),0)+IF($A42&lt;='P02'!$B$17,INDEX('P02'!$K:$K,$A42+52),0)+IF($A42&lt;='P03'!$B$17,INDEX('P03'!$K:$K,$A42+52),0)+IF($A42&lt;='P04'!$B$17,INDEX('P04'!$K:$K,$A42+52),0)+IF($A42&lt;='P05'!$B$17,INDEX('P05'!$K:$K,$A42+52),0)+IF($A42&lt;='P06'!$B$17,INDEX('P06'!$K:$K,$A42+52),0)+IF($A42&lt;='P07'!$B$17,INDEX('P07'!$K:$K,$A42+52),0)+IF($A42&lt;='P08'!$B$17,INDEX('P08'!$K:$K,$A42+52),0)+IF($A42&lt;='P09'!$B$17,INDEX('P09'!$K:$K,$A42+52),0)+IF($A42&lt;='P10'!$B$17,INDEX('P10'!$K:$K,$A42+52),0)</f>
        <v>5.2079997413168655E-2</v>
      </c>
      <c r="D42">
        <f>IF($A42&lt;='P01'!$B$17,INDEX('P01'!$L:$L,$A42+52),0)+IF($A42&lt;='P02'!$B$17,INDEX('P02'!$L:$L,$A42+52),0)+IF($A42&lt;='P03'!$B$17,INDEX('P03'!$L:$L,$A42+52),0)+IF($A42&lt;='P04'!$B$17,INDEX('P04'!$L:$L,$A42+52),0)+IF($A42&lt;='P05'!$B$17,INDEX('P05'!$L:$L,$A42+52),0)+IF($A42&lt;='P06'!$B$17,INDEX('P06'!$L:$L,$A42+52),0)+IF($A42&lt;='P07'!$B$17,INDEX('P07'!$L:$L,$A42+52),0)+IF($A42&lt;='P08'!$B$17,INDEX('P08'!$L:$L,$A42+52),0)+IF($A42&lt;='P09'!$B$17,INDEX('P09'!$L:$L,$A42+52),0)+IF($A42&lt;='P10'!$B$17,INDEX('P10'!$L:$L,$A42+52),0)</f>
        <v>0</v>
      </c>
      <c r="E42">
        <f>IF($A42&lt;='P01'!$B$17,INDEX('P01'!$M:$M,$A42+52),0)+IF($A42&lt;='P02'!$B$17,INDEX('P02'!$M:$M,$A42+52),0)+IF($A42&lt;='P03'!$B$17,INDEX('P03'!$M:$M,$A42+52),0)+IF($A42&lt;='P04'!$B$17,INDEX('P04'!$M:$M,$A42+52),0)+IF($A42&lt;='P05'!$B$17,INDEX('P05'!$M:$M,$A42+52),0)+IF($A42&lt;='P06'!$B$17,INDEX('P06'!$M:$M,$A42+52),0)+IF($A42&lt;='P07'!$B$17,INDEX('P07'!$M:$M,$A42+52),0)+IF($A42&lt;='P08'!$B$17,INDEX('P08'!$M:$M,$A42+52),0)+IF($A42&lt;='P09'!$B$17,INDEX('P09'!$M:$M,$A42+52),0)+IF($A42&lt;='P10'!$B$17,INDEX('P10'!$M:$M,$A42+52),0)</f>
        <v>9.9130107317266987</v>
      </c>
      <c r="F42">
        <f>IF($A42&lt;='P01'!$B$17,INDEX('P01'!$R:$R,$A42+52),0)+IF($A42&lt;='P02'!$B$17,INDEX('P02'!$R:$R,$A42+52),0)+IF($A42&lt;='P03'!$B$17,INDEX('P03'!$R:$R,$A42+52),0)+IF($A42&lt;='P04'!$B$17,INDEX('P04'!$R:$R,$A42+52),0)+IF($A42&lt;='P05'!$B$17,INDEX('P05'!$R:$R,$A42+52),0)+IF($A42&lt;='P06'!$B$17,INDEX('P06'!$R:$R,$A42+52),0)+IF($A42&lt;='P07'!$B$17,INDEX('P07'!$R:$R,$A42+52),0)+IF($A42&lt;='P08'!$B$17,INDEX('P08'!$R:$R,$A42+52),0)+IF($A42&lt;='P09'!$B$17,INDEX('P09'!$R:$R,$A42+52),0)+IF($A42&lt;='P10'!$B$17,INDEX('P10'!$R:$R,$A42+52),0)</f>
        <v>530.84849286872725</v>
      </c>
      <c r="G42">
        <f>IF($A42&lt;='P01'!$B$17,INDEX('P01'!$S:$S,$A42+52),0)+IF($A42&lt;='P02'!$B$17,INDEX('P02'!$S:$S,$A42+52),0)+IF($A42&lt;='P03'!$B$17,INDEX('P03'!$S:$S,$A42+52),0)+IF($A42&lt;='P04'!$B$17,INDEX('P04'!$S:$S,$A42+52),0)+IF($A42&lt;='P05'!$B$17,INDEX('P05'!$S:$S,$A42+52),0)+IF($A42&lt;='P06'!$B$17,INDEX('P06'!$S:$S,$A42+52),0)+IF($A42&lt;='P07'!$B$17,INDEX('P07'!$S:$S,$A42+52),0)+IF($A42&lt;='P08'!$B$17,INDEX('P08'!$S:$S,$A42+52),0)+IF($A42&lt;='P09'!$B$17,INDEX('P09'!$S:$S,$A42+52),0)+IF($A42&lt;='P10'!$B$17,INDEX('P10'!$S:$S,$A42+52),0)</f>
        <v>39.134648166003814</v>
      </c>
      <c r="H42">
        <f>IF($A42&lt;='P01'!$B$17,INDEX('P01'!$T:$T,$A42+52),0)+IF($A42&lt;='P02'!$B$17,INDEX('P02'!$T:$T,$A42+52),0)+IF($A42&lt;='P03'!$B$17,INDEX('P03'!$T:$T,$A42+52),0)+IF($A42&lt;='P04'!$B$17,INDEX('P04'!$T:$T,$A42+52),0)+IF($A42&lt;='P05'!$B$17,INDEX('P05'!$T:$T,$A42+52),0)+IF($A42&lt;='P06'!$B$17,INDEX('P06'!$T:$T,$A42+52),0)+IF($A42&lt;='P07'!$B$17,INDEX('P07'!$T:$T,$A42+52),0)+IF($A42&lt;='P08'!$B$17,INDEX('P08'!$T:$T,$A42+52),0)+IF($A42&lt;='P09'!$B$17,INDEX('P09'!$T:$T,$A42+52),0)+IF($A42&lt;='P10'!$B$17,INDEX('P10'!$T:$T,$A42+52),0)</f>
        <v>51.077555139600605</v>
      </c>
      <c r="I42">
        <f>IF($A42&lt;='P01'!$B$17,INDEX('P01'!$U:$U,$A42+52),0)+IF($A42&lt;='P02'!$B$17,INDEX('P02'!$U:$U,$A42+52),0)+IF($A42&lt;='P03'!$B$17,INDEX('P03'!$U:$U,$A42+52),0)+IF($A42&lt;='P04'!$B$17,INDEX('P04'!$U:$U,$A42+52),0)+IF($A42&lt;='P05'!$B$17,INDEX('P05'!$U:$U,$A42+52),0)+IF($A42&lt;='P06'!$B$17,INDEX('P06'!$U:$U,$A42+52),0)+IF($A42&lt;='P07'!$B$17,INDEX('P07'!$U:$U,$A42+52),0)+IF($A42&lt;='P08'!$B$17,INDEX('P08'!$U:$U,$A42+52),0)+IF($A42&lt;='P09'!$B$17,INDEX('P09'!$U:$U,$A42+52),0)+IF($A42&lt;='P10'!$B$17,INDEX('P10'!$U:$U,$A42+52),0)</f>
        <v>435.21459200657387</v>
      </c>
      <c r="J42">
        <f>IF($A42&lt;='P01'!$B$17,INDEX('P01'!$V:$V,$A42+52),0)+IF($A42&lt;='P02'!$B$17,INDEX('P02'!$V:$V,$A42+52),0)+IF($A42&lt;='P03'!$B$17,INDEX('P03'!$V:$V,$A42+52),0)+IF($A42&lt;='P04'!$B$17,INDEX('P04'!$V:$V,$A42+52),0)+IF($A42&lt;='P05'!$B$17,INDEX('P05'!$V:$V,$A42+52),0)+IF($A42&lt;='P06'!$B$17,INDEX('P06'!$V:$V,$A42+52),0)+IF($A42&lt;='P07'!$B$17,INDEX('P07'!$V:$V,$A42+52),0)+IF($A42&lt;='P08'!$B$17,INDEX('P08'!$V:$V,$A42+52),0)+IF($A42&lt;='P09'!$B$17,INDEX('P09'!$V:$V,$A42+52),0)+IF($A42&lt;='P10'!$B$17,INDEX('P10'!$V:$V,$A42+52),0)</f>
        <v>0.47717459714018429</v>
      </c>
      <c r="K42">
        <f>IF($A42&lt;='P01'!$B$17,INDEX('P01'!$W:$W,$A42+52),0)+IF($A42&lt;='P02'!$B$17,INDEX('P02'!$W:$W,$A42+52),0)+IF($A42&lt;='P03'!$B$17,INDEX('P03'!$W:$W,$A42+52),0)+IF($A42&lt;='P04'!$B$17,INDEX('P04'!$W:$W,$A42+52),0)+IF($A42&lt;='P05'!$B$17,INDEX('P05'!$W:$W,$A42+52),0)+IF($A42&lt;='P06'!$B$17,INDEX('P06'!$W:$W,$A42+52),0)+IF($A42&lt;='P07'!$B$17,INDEX('P07'!$W:$W,$A42+52),0)+IF($A42&lt;='P08'!$B$17,INDEX('P08'!$W:$W,$A42+52),0)+IF($A42&lt;='P09'!$B$17,INDEX('P09'!$W:$W,$A42+52),0)+IF($A42&lt;='P10'!$B$17,INDEX('P10'!$W:$W,$A42+52),0)</f>
        <v>4.9445229594088218</v>
      </c>
      <c r="L42">
        <f>IF($A42&lt;='P01'!$B$17,INDEX('P01'!$X:$X,$A42+52),0)+IF($A42&lt;='P02'!$B$17,INDEX('P02'!$X:$X,$A42+52),0)+IF($A42&lt;='P03'!$B$17,INDEX('P03'!$X:$X,$A42+52),0)+IF($A42&lt;='P04'!$B$17,INDEX('P04'!$X:$X,$A42+52),0)+IF($A42&lt;='P05'!$B$17,INDEX('P05'!$X:$X,$A42+52),0)+IF($A42&lt;='P06'!$B$17,INDEX('P06'!$X:$X,$A42+52),0)+IF($A42&lt;='P07'!$B$17,INDEX('P07'!$X:$X,$A42+52),0)+IF($A42&lt;='P08'!$B$17,INDEX('P08'!$X:$X,$A42+52),0)+IF($A42&lt;='P09'!$B$17,INDEX('P09'!$X:$X,$A42+52),0)+IF($A42&lt;='P10'!$B$17,INDEX('P10'!$X:$X,$A42+52),0)</f>
        <v>-6.5542661342701223</v>
      </c>
      <c r="M42">
        <f>IF($A42&lt;='P01'!$B$17,INDEX('P01'!$AA:$AA,$A42+52),0)+IF($A42&lt;='P02'!$B$17,INDEX('P02'!$AA:$AA,$A42+52),0)+IF($A42&lt;='P03'!$B$17,INDEX('P03'!$AA:$AA,$A42+52),0)+IF($A42&lt;='P04'!$B$17,INDEX('P04'!$AA:$AA,$A42+52),0)+IF($A42&lt;='P05'!$B$17,INDEX('P05'!$AA:$AA,$A42+52),0)+IF($A42&lt;='P06'!$B$17,INDEX('P06'!$AA:$AA,$A42+52),0)+IF($A42&lt;='P07'!$B$17,INDEX('P07'!$AA:$AA,$A42+52),0)+IF($A42&lt;='P08'!$B$17,INDEX('P08'!$AA:$AA,$A42+52),0)+IF($A42&lt;='P09'!$B$17,INDEX('P09'!$AA:$AA,$A42+52),0)+IF($A42&lt;='P10'!$B$17,INDEX('P10'!$AA:$AA,$A42+52),0)</f>
        <v>6.3435099061089097</v>
      </c>
      <c r="N42">
        <f>IF($A42&lt;='P01'!$B$17,INDEX('P01'!$AB:$AB,$A42+52),0)+IF($A42&lt;='P02'!$B$17,INDEX('P02'!$AB:$AB,$A42+52),0)+IF($A42&lt;='P03'!$B$17,INDEX('P03'!$AB:$AB,$A42+52),0)+IF($A42&lt;='P04'!$B$17,INDEX('P04'!$AB:$AB,$A42+52),0)+IF($A42&lt;='P05'!$B$17,INDEX('P05'!$AB:$AB,$A42+52),0)+IF($A42&lt;='P06'!$B$17,INDEX('P06'!$AB:$AB,$A42+52),0)+IF($A42&lt;='P07'!$B$17,INDEX('P07'!$AB:$AB,$A42+52),0)+IF($A42&lt;='P08'!$B$17,INDEX('P08'!$AB:$AB,$A42+52),0)+IF($A42&lt;='P09'!$B$17,INDEX('P09'!$AB:$AB,$A42+52),0)+IF($A42&lt;='P10'!$B$17,INDEX('P10'!$AB:$AB,$A42+52),0)</f>
        <v>515.46072969699037</v>
      </c>
      <c r="O42">
        <f>IF($A42&lt;='P01'!$B$17,INDEX('P01'!$AC:$AC,$A42+52),0)+IF($A42&lt;='P02'!$B$17,INDEX('P02'!$AC:$AC,$A42+52),0)+IF($A42&lt;='P03'!$B$17,INDEX('P03'!$AC:$AC,$A42+52),0)+IF($A42&lt;='P04'!$B$17,INDEX('P04'!$AC:$AC,$A42+52),0)+IF($A42&lt;='P05'!$B$17,INDEX('P05'!$AC:$AC,$A42+52),0)+IF($A42&lt;='P06'!$B$17,INDEX('P06'!$AC:$AC,$A42+52),0)+IF($A42&lt;='P07'!$B$17,INDEX('P07'!$AC:$AC,$A42+52),0)+IF($A42&lt;='P08'!$B$17,INDEX('P08'!$AC:$AC,$A42+52),0)+IF($A42&lt;='P09'!$B$17,INDEX('P09'!$AC:$AC,$A42+52),0)+IF($A42&lt;='P10'!$B$17,INDEX('P10'!$AC:$AC,$A42+52),0)</f>
        <v>38.00024785051373</v>
      </c>
      <c r="P42">
        <f>IF($A42&lt;='P01'!$B$17,INDEX('P01'!$AD:$AD,$A42+52),0)+IF($A42&lt;='P02'!$B$17,INDEX('P02'!$AD:$AD,$A42+52),0)+IF($A42&lt;='P03'!$B$17,INDEX('P03'!$AD:$AD,$A42+52),0)+IF($A42&lt;='P04'!$B$17,INDEX('P04'!$AD:$AD,$A42+52),0)+IF($A42&lt;='P05'!$B$17,INDEX('P05'!$AD:$AD,$A42+52),0)+IF($A42&lt;='P06'!$B$17,INDEX('P06'!$AD:$AD,$A42+52),0)+IF($A42&lt;='P07'!$B$17,INDEX('P07'!$AD:$AD,$A42+52),0)+IF($A42&lt;='P08'!$B$17,INDEX('P08'!$AD:$AD,$A42+52),0)+IF($A42&lt;='P09'!$B$17,INDEX('P09'!$AD:$AD,$A42+52),0)+IF($A42&lt;='P10'!$B$17,INDEX('P10'!$AD:$AD,$A42+52),0)</f>
        <v>49.435126735811572</v>
      </c>
      <c r="Q42">
        <f>IF($A42&lt;='P01'!$B$17,INDEX('P01'!$AE:$AE,$A42+52),0)+IF($A42&lt;='P02'!$B$17,INDEX('P02'!$AE:$AE,$A42+52),0)+IF($A42&lt;='P03'!$B$17,INDEX('P03'!$AE:$AE,$A42+52),0)+IF($A42&lt;='P04'!$B$17,INDEX('P04'!$AE:$AE,$A42+52),0)+IF($A42&lt;='P05'!$B$17,INDEX('P05'!$AE:$AE,$A42+52),0)+IF($A42&lt;='P06'!$B$17,INDEX('P06'!$AE:$AE,$A42+52),0)+IF($A42&lt;='P07'!$B$17,INDEX('P07'!$AE:$AE,$A42+52),0)+IF($A42&lt;='P08'!$B$17,INDEX('P08'!$AE:$AE,$A42+52),0)+IF($A42&lt;='P09'!$B$17,INDEX('P09'!$AE:$AE,$A42+52),0)+IF($A42&lt;='P10'!$B$17,INDEX('P10'!$AE:$AE,$A42+52),0)</f>
        <v>421.2200144332856</v>
      </c>
      <c r="R42">
        <f>IF($A42&lt;='P01'!$B$17,INDEX('P01'!$AF:$AF,$A42+52),0)+IF($A42&lt;='P02'!$B$17,INDEX('P02'!$AF:$AF,$A42+52),0)+IF($A42&lt;='P03'!$B$17,INDEX('P03'!$AF:$AF,$A42+52),0)+IF($A42&lt;='P04'!$B$17,INDEX('P04'!$AF:$AF,$A42+52),0)+IF($A42&lt;='P05'!$B$17,INDEX('P05'!$AF:$AF,$A42+52),0)+IF($A42&lt;='P06'!$B$17,INDEX('P06'!$AF:$AF,$A42+52),0)+IF($A42&lt;='P07'!$B$17,INDEX('P07'!$AF:$AF,$A42+52),0)+IF($A42&lt;='P08'!$B$17,INDEX('P08'!$AF:$AF,$A42+52),0)+IF($A42&lt;='P09'!$B$17,INDEX('P09'!$AF:$AF,$A42+52),0)+IF($A42&lt;='P10'!$B$17,INDEX('P10'!$AF:$AF,$A42+52),0)</f>
        <v>0.46183077127053135</v>
      </c>
      <c r="S42">
        <f>IF($A42&lt;='P01'!$B$17,INDEX('P01'!$AG:$AG,$A42+52),0)+IF($A42&lt;='P02'!$B$17,INDEX('P02'!$AG:$AG,$A42+52),0)+IF($A42&lt;='P03'!$B$17,INDEX('P03'!$AG:$AG,$A42+52),0)+IF($A42&lt;='P04'!$B$17,INDEX('P04'!$AG:$AG,$A42+52),0)+IF($A42&lt;='P05'!$B$17,INDEX('P05'!$AG:$AG,$A42+52),0)+IF($A42&lt;='P06'!$B$17,INDEX('P06'!$AG:$AG,$A42+52),0)+IF($A42&lt;='P07'!$B$17,INDEX('P07'!$AG:$AG,$A42+52),0)+IF($A42&lt;='P08'!$B$17,INDEX('P08'!$AG:$AG,$A42+52),0)+IF($A42&lt;='P09'!$B$17,INDEX('P09'!$AG:$AG,$A42+52),0)+IF($A42&lt;='P10'!$B$17,INDEX('P10'!$AG:$AG,$A42+52),0)</f>
        <v>11703.265648392495</v>
      </c>
      <c r="T42">
        <f>IF($A42&lt;='P01'!$B$17,INDEX('P01'!$AI:$AI,$A42+52),0)+IF($A42&lt;='P02'!$B$17,INDEX('P02'!$AI:$AI,$A42+52),0)+IF($A42&lt;='P03'!$B$17,INDEX('P03'!$AI:$AI,$A42+52),0)+IF($A42&lt;='P04'!$B$17,INDEX('P04'!$AI:$AI,$A42+52),0)+IF($A42&lt;='P05'!$B$17,INDEX('P05'!$AI:$AI,$A42+52),0)+IF($A42&lt;='P06'!$B$17,INDEX('P06'!$AI:$AI,$A42+52),0)+IF($A42&lt;='P07'!$B$17,INDEX('P07'!$AI:$AI,$A42+52),0)+IF($A42&lt;='P08'!$B$17,INDEX('P08'!$AI:$AI,$A42+52),0)+IF($A42&lt;='P09'!$B$17,INDEX('P09'!$AI:$AI,$A42+52),0)+IF($A42&lt;='P10'!$B$17,INDEX('P10'!$AI:$AI,$A42+52),0)</f>
        <v>15196.874155471094</v>
      </c>
    </row>
    <row r="43" spans="1:20" x14ac:dyDescent="0.35">
      <c r="A43">
        <v>11</v>
      </c>
      <c r="B43">
        <f>IF($A43&lt;='P01'!$B$17,INDEX('P01'!$J:$J,$A43+52),0)+IF($A43&lt;='P02'!$B$17,INDEX('P02'!$J:$J,$A43+52),0)+IF($A43&lt;='P03'!$B$17,INDEX('P03'!$J:$J,$A43+52),0)+IF($A43&lt;='P04'!$B$17,INDEX('P04'!$J:$J,$A43+52),0)+IF($A43&lt;='P05'!$B$17,INDEX('P05'!$J:$J,$A43+52),0)+IF($A43&lt;='P06'!$B$17,INDEX('P06'!$J:$J,$A43+52),0)+IF($A43&lt;='P07'!$B$17,INDEX('P07'!$J:$J,$A43+52),0)+IF($A43&lt;='P08'!$B$17,INDEX('P08'!$J:$J,$A43+52),0)+IF($A43&lt;='P09'!$B$17,INDEX('P09'!$J:$J,$A43+52),0)+IF($A43&lt;='P10'!$B$17,INDEX('P10'!$J:$J,$A43+52),0)</f>
        <v>1.8581356240001071E-3</v>
      </c>
      <c r="C43">
        <f>IF($A43&lt;='P01'!$B$17,INDEX('P01'!$K:$K,$A43+52),0)+IF($A43&lt;='P02'!$B$17,INDEX('P02'!$K:$K,$A43+52),0)+IF($A43&lt;='P03'!$B$17,INDEX('P03'!$K:$K,$A43+52),0)+IF($A43&lt;='P04'!$B$17,INDEX('P04'!$K:$K,$A43+52),0)+IF($A43&lt;='P05'!$B$17,INDEX('P05'!$K:$K,$A43+52),0)+IF($A43&lt;='P06'!$B$17,INDEX('P06'!$K:$K,$A43+52),0)+IF($A43&lt;='P07'!$B$17,INDEX('P07'!$K:$K,$A43+52),0)+IF($A43&lt;='P08'!$B$17,INDEX('P08'!$K:$K,$A43+52),0)+IF($A43&lt;='P09'!$B$17,INDEX('P09'!$K:$K,$A43+52),0)+IF($A43&lt;='P10'!$B$17,INDEX('P10'!$K:$K,$A43+52),0)</f>
        <v>5.1532496969454333E-2</v>
      </c>
      <c r="D43">
        <f>IF($A43&lt;='P01'!$B$17,INDEX('P01'!$L:$L,$A43+52),0)+IF($A43&lt;='P02'!$B$17,INDEX('P02'!$L:$L,$A43+52),0)+IF($A43&lt;='P03'!$B$17,INDEX('P03'!$L:$L,$A43+52),0)+IF($A43&lt;='P04'!$B$17,INDEX('P04'!$L:$L,$A43+52),0)+IF($A43&lt;='P05'!$B$17,INDEX('P05'!$L:$L,$A43+52),0)+IF($A43&lt;='P06'!$B$17,INDEX('P06'!$L:$L,$A43+52),0)+IF($A43&lt;='P07'!$B$17,INDEX('P07'!$L:$L,$A43+52),0)+IF($A43&lt;='P08'!$B$17,INDEX('P08'!$L:$L,$A43+52),0)+IF($A43&lt;='P09'!$B$17,INDEX('P09'!$L:$L,$A43+52),0)+IF($A43&lt;='P10'!$B$17,INDEX('P10'!$L:$L,$A43+52),0)</f>
        <v>0</v>
      </c>
      <c r="E43">
        <f>IF($A43&lt;='P01'!$B$17,INDEX('P01'!$M:$M,$A43+52),0)+IF($A43&lt;='P02'!$B$17,INDEX('P02'!$M:$M,$A43+52),0)+IF($A43&lt;='P03'!$B$17,INDEX('P03'!$M:$M,$A43+52),0)+IF($A43&lt;='P04'!$B$17,INDEX('P04'!$M:$M,$A43+52),0)+IF($A43&lt;='P05'!$B$17,INDEX('P05'!$M:$M,$A43+52),0)+IF($A43&lt;='P06'!$B$17,INDEX('P06'!$M:$M,$A43+52),0)+IF($A43&lt;='P07'!$B$17,INDEX('P07'!$M:$M,$A43+52),0)+IF($A43&lt;='P08'!$B$17,INDEX('P08'!$M:$M,$A43+52),0)+IF($A43&lt;='P09'!$B$17,INDEX('P09'!$M:$M,$A43+52),0)+IF($A43&lt;='P10'!$B$17,INDEX('P10'!$M:$M,$A43+52),0)</f>
        <v>9.8596200991332452</v>
      </c>
      <c r="F43">
        <f>IF($A43&lt;='P01'!$B$17,INDEX('P01'!$R:$R,$A43+52),0)+IF($A43&lt;='P02'!$B$17,INDEX('P02'!$R:$R,$A43+52),0)+IF($A43&lt;='P03'!$B$17,INDEX('P03'!$R:$R,$A43+52),0)+IF($A43&lt;='P04'!$B$17,INDEX('P04'!$R:$R,$A43+52),0)+IF($A43&lt;='P05'!$B$17,INDEX('P05'!$R:$R,$A43+52),0)+IF($A43&lt;='P06'!$B$17,INDEX('P06'!$R:$R,$A43+52),0)+IF($A43&lt;='P07'!$B$17,INDEX('P07'!$R:$R,$A43+52),0)+IF($A43&lt;='P08'!$B$17,INDEX('P08'!$R:$R,$A43+52),0)+IF($A43&lt;='P09'!$B$17,INDEX('P09'!$R:$R,$A43+52),0)+IF($A43&lt;='P10'!$B$17,INDEX('P10'!$R:$R,$A43+52),0)</f>
        <v>527.31279719444001</v>
      </c>
      <c r="G43">
        <f>IF($A43&lt;='P01'!$B$17,INDEX('P01'!$S:$S,$A43+52),0)+IF($A43&lt;='P02'!$B$17,INDEX('P02'!$S:$S,$A43+52),0)+IF($A43&lt;='P03'!$B$17,INDEX('P03'!$S:$S,$A43+52),0)+IF($A43&lt;='P04'!$B$17,INDEX('P04'!$S:$S,$A43+52),0)+IF($A43&lt;='P05'!$B$17,INDEX('P05'!$S:$S,$A43+52),0)+IF($A43&lt;='P06'!$B$17,INDEX('P06'!$S:$S,$A43+52),0)+IF($A43&lt;='P07'!$B$17,INDEX('P07'!$S:$S,$A43+52),0)+IF($A43&lt;='P08'!$B$17,INDEX('P08'!$S:$S,$A43+52),0)+IF($A43&lt;='P09'!$B$17,INDEX('P09'!$S:$S,$A43+52),0)+IF($A43&lt;='P10'!$B$17,INDEX('P10'!$S:$S,$A43+52),0)</f>
        <v>38.679422811395384</v>
      </c>
      <c r="H43">
        <f>IF($A43&lt;='P01'!$B$17,INDEX('P01'!$T:$T,$A43+52),0)+IF($A43&lt;='P02'!$B$17,INDEX('P02'!$T:$T,$A43+52),0)+IF($A43&lt;='P03'!$B$17,INDEX('P03'!$T:$T,$A43+52),0)+IF($A43&lt;='P04'!$B$17,INDEX('P04'!$T:$T,$A43+52),0)+IF($A43&lt;='P05'!$B$17,INDEX('P05'!$T:$T,$A43+52),0)+IF($A43&lt;='P06'!$B$17,INDEX('P06'!$T:$T,$A43+52),0)+IF($A43&lt;='P07'!$B$17,INDEX('P07'!$T:$T,$A43+52),0)+IF($A43&lt;='P08'!$B$17,INDEX('P08'!$T:$T,$A43+52),0)+IF($A43&lt;='P09'!$B$17,INDEX('P09'!$T:$T,$A43+52),0)+IF($A43&lt;='P10'!$B$17,INDEX('P10'!$T:$T,$A43+52),0)</f>
        <v>50.926407010171324</v>
      </c>
      <c r="I43">
        <f>IF($A43&lt;='P01'!$B$17,INDEX('P01'!$U:$U,$A43+52),0)+IF($A43&lt;='P02'!$B$17,INDEX('P02'!$U:$U,$A43+52),0)+IF($A43&lt;='P03'!$B$17,INDEX('P03'!$U:$U,$A43+52),0)+IF($A43&lt;='P04'!$B$17,INDEX('P04'!$U:$U,$A43+52),0)+IF($A43&lt;='P05'!$B$17,INDEX('P05'!$U:$U,$A43+52),0)+IF($A43&lt;='P06'!$B$17,INDEX('P06'!$U:$U,$A43+52),0)+IF($A43&lt;='P07'!$B$17,INDEX('P07'!$U:$U,$A43+52),0)+IF($A43&lt;='P08'!$B$17,INDEX('P08'!$U:$U,$A43+52),0)+IF($A43&lt;='P09'!$B$17,INDEX('P09'!$U:$U,$A43+52),0)+IF($A43&lt;='P10'!$B$17,INDEX('P10'!$U:$U,$A43+52),0)</f>
        <v>433.70510035489218</v>
      </c>
      <c r="J43">
        <f>IF($A43&lt;='P01'!$B$17,INDEX('P01'!$V:$V,$A43+52),0)+IF($A43&lt;='P02'!$B$17,INDEX('P02'!$V:$V,$A43+52),0)+IF($A43&lt;='P03'!$B$17,INDEX('P03'!$V:$V,$A43+52),0)+IF($A43&lt;='P04'!$B$17,INDEX('P04'!$V:$V,$A43+52),0)+IF($A43&lt;='P05'!$B$17,INDEX('P05'!$V:$V,$A43+52),0)+IF($A43&lt;='P06'!$B$17,INDEX('P06'!$V:$V,$A43+52),0)+IF($A43&lt;='P07'!$B$17,INDEX('P07'!$V:$V,$A43+52),0)+IF($A43&lt;='P08'!$B$17,INDEX('P08'!$V:$V,$A43+52),0)+IF($A43&lt;='P09'!$B$17,INDEX('P09'!$V:$V,$A43+52),0)+IF($A43&lt;='P10'!$B$17,INDEX('P10'!$V:$V,$A43+52),0)</f>
        <v>0.47729279039852945</v>
      </c>
      <c r="K43">
        <f>IF($A43&lt;='P01'!$B$17,INDEX('P01'!$W:$W,$A43+52),0)+IF($A43&lt;='P02'!$B$17,INDEX('P02'!$W:$W,$A43+52),0)+IF($A43&lt;='P03'!$B$17,INDEX('P03'!$W:$W,$A43+52),0)+IF($A43&lt;='P04'!$B$17,INDEX('P04'!$W:$W,$A43+52),0)+IF($A43&lt;='P05'!$B$17,INDEX('P05'!$W:$W,$A43+52),0)+IF($A43&lt;='P06'!$B$17,INDEX('P06'!$W:$W,$A43+52),0)+IF($A43&lt;='P07'!$B$17,INDEX('P07'!$W:$W,$A43+52),0)+IF($A43&lt;='P08'!$B$17,INDEX('P08'!$W:$W,$A43+52),0)+IF($A43&lt;='P09'!$B$17,INDEX('P09'!$W:$W,$A43+52),0)+IF($A43&lt;='P10'!$B$17,INDEX('P10'!$W:$W,$A43+52),0)</f>
        <v>3.5245742275825158</v>
      </c>
      <c r="L43">
        <f>IF($A43&lt;='P01'!$B$17,INDEX('P01'!$X:$X,$A43+52),0)+IF($A43&lt;='P02'!$B$17,INDEX('P02'!$X:$X,$A43+52),0)+IF($A43&lt;='P03'!$B$17,INDEX('P03'!$X:$X,$A43+52),0)+IF($A43&lt;='P04'!$B$17,INDEX('P04'!$X:$X,$A43+52),0)+IF($A43&lt;='P05'!$B$17,INDEX('P05'!$X:$X,$A43+52),0)+IF($A43&lt;='P06'!$B$17,INDEX('P06'!$X:$X,$A43+52),0)+IF($A43&lt;='P07'!$B$17,INDEX('P07'!$X:$X,$A43+52),0)+IF($A43&lt;='P08'!$B$17,INDEX('P08'!$X:$X,$A43+52),0)+IF($A43&lt;='P09'!$B$17,INDEX('P09'!$X:$X,$A43+52),0)+IF($A43&lt;='P10'!$B$17,INDEX('P10'!$X:$X,$A43+52),0)</f>
        <v>-5.1242327442103921</v>
      </c>
      <c r="M43">
        <f>IF($A43&lt;='P01'!$B$17,INDEX('P01'!$AA:$AA,$A43+52),0)+IF($A43&lt;='P02'!$B$17,INDEX('P02'!$AA:$AA,$A43+52),0)+IF($A43&lt;='P03'!$B$17,INDEX('P03'!$AA:$AA,$A43+52),0)+IF($A43&lt;='P04'!$B$17,INDEX('P04'!$AA:$AA,$A43+52),0)+IF($A43&lt;='P05'!$B$17,INDEX('P05'!$AA:$AA,$A43+52),0)+IF($A43&lt;='P06'!$B$17,INDEX('P06'!$AA:$AA,$A43+52),0)+IF($A43&lt;='P07'!$B$17,INDEX('P07'!$AA:$AA,$A43+52),0)+IF($A43&lt;='P08'!$B$17,INDEX('P08'!$AA:$AA,$A43+52),0)+IF($A43&lt;='P09'!$B$17,INDEX('P09'!$AA:$AA,$A43+52),0)+IF($A43&lt;='P10'!$B$17,INDEX('P10'!$AA:$AA,$A43+52),0)</f>
        <v>4.9432770661522802</v>
      </c>
      <c r="N43">
        <f>IF($A43&lt;='P01'!$B$17,INDEX('P01'!$AB:$AB,$A43+52),0)+IF($A43&lt;='P02'!$B$17,INDEX('P02'!$AB:$AB,$A43+52),0)+IF($A43&lt;='P03'!$B$17,INDEX('P03'!$AB:$AB,$A43+52),0)+IF($A43&lt;='P04'!$B$17,INDEX('P04'!$AB:$AB,$A43+52),0)+IF($A43&lt;='P05'!$B$17,INDEX('P05'!$AB:$AB,$A43+52),0)+IF($A43&lt;='P06'!$B$17,INDEX('P06'!$AB:$AB,$A43+52),0)+IF($A43&lt;='P07'!$B$17,INDEX('P07'!$AB:$AB,$A43+52),0)+IF($A43&lt;='P08'!$B$17,INDEX('P08'!$AB:$AB,$A43+52),0)+IF($A43&lt;='P09'!$B$17,INDEX('P09'!$AB:$AB,$A43+52),0)+IF($A43&lt;='P10'!$B$17,INDEX('P10'!$AB:$AB,$A43+52),0)</f>
        <v>510.35674842846981</v>
      </c>
      <c r="O43">
        <f>IF($A43&lt;='P01'!$B$17,INDEX('P01'!$AC:$AC,$A43+52),0)+IF($A43&lt;='P02'!$B$17,INDEX('P02'!$AC:$AC,$A43+52),0)+IF($A43&lt;='P03'!$B$17,INDEX('P03'!$AC:$AC,$A43+52),0)+IF($A43&lt;='P04'!$B$17,INDEX('P04'!$AC:$AC,$A43+52),0)+IF($A43&lt;='P05'!$B$17,INDEX('P05'!$AC:$AC,$A43+52),0)+IF($A43&lt;='P06'!$B$17,INDEX('P06'!$AC:$AC,$A43+52),0)+IF($A43&lt;='P07'!$B$17,INDEX('P07'!$AC:$AC,$A43+52),0)+IF($A43&lt;='P08'!$B$17,INDEX('P08'!$AC:$AC,$A43+52),0)+IF($A43&lt;='P09'!$B$17,INDEX('P09'!$AC:$AC,$A43+52),0)+IF($A43&lt;='P10'!$B$17,INDEX('P10'!$AC:$AC,$A43+52),0)</f>
        <v>37.435663541908582</v>
      </c>
      <c r="P43">
        <f>IF($A43&lt;='P01'!$B$17,INDEX('P01'!$AD:$AD,$A43+52),0)+IF($A43&lt;='P02'!$B$17,INDEX('P02'!$AD:$AD,$A43+52),0)+IF($A43&lt;='P03'!$B$17,INDEX('P03'!$AD:$AD,$A43+52),0)+IF($A43&lt;='P04'!$B$17,INDEX('P04'!$AD:$AD,$A43+52),0)+IF($A43&lt;='P05'!$B$17,INDEX('P05'!$AD:$AD,$A43+52),0)+IF($A43&lt;='P06'!$B$17,INDEX('P06'!$AD:$AD,$A43+52),0)+IF($A43&lt;='P07'!$B$17,INDEX('P07'!$AD:$AD,$A43+52),0)+IF($A43&lt;='P08'!$B$17,INDEX('P08'!$AD:$AD,$A43+52),0)+IF($A43&lt;='P09'!$B$17,INDEX('P09'!$AD:$AD,$A43+52),0)+IF($A43&lt;='P10'!$B$17,INDEX('P10'!$AD:$AD,$A43+52),0)</f>
        <v>49.12800655265859</v>
      </c>
      <c r="Q43">
        <f>IF($A43&lt;='P01'!$B$17,INDEX('P01'!$AE:$AE,$A43+52),0)+IF($A43&lt;='P02'!$B$17,INDEX('P02'!$AE:$AE,$A43+52),0)+IF($A43&lt;='P03'!$B$17,INDEX('P03'!$AE:$AE,$A43+52),0)+IF($A43&lt;='P04'!$B$17,INDEX('P04'!$AE:$AE,$A43+52),0)+IF($A43&lt;='P05'!$B$17,INDEX('P05'!$AE:$AE,$A43+52),0)+IF($A43&lt;='P06'!$B$17,INDEX('P06'!$AE:$AE,$A43+52),0)+IF($A43&lt;='P07'!$B$17,INDEX('P07'!$AE:$AE,$A43+52),0)+IF($A43&lt;='P08'!$B$17,INDEX('P08'!$AE:$AE,$A43+52),0)+IF($A43&lt;='P09'!$B$17,INDEX('P09'!$AE:$AE,$A43+52),0)+IF($A43&lt;='P10'!$B$17,INDEX('P10'!$AE:$AE,$A43+52),0)</f>
        <v>418.38936345737136</v>
      </c>
      <c r="R43">
        <f>IF($A43&lt;='P01'!$B$17,INDEX('P01'!$AF:$AF,$A43+52),0)+IF($A43&lt;='P02'!$B$17,INDEX('P02'!$AF:$AF,$A43+52),0)+IF($A43&lt;='P03'!$B$17,INDEX('P03'!$AF:$AF,$A43+52),0)+IF($A43&lt;='P04'!$B$17,INDEX('P04'!$AF:$AF,$A43+52),0)+IF($A43&lt;='P05'!$B$17,INDEX('P05'!$AF:$AF,$A43+52),0)+IF($A43&lt;='P06'!$B$17,INDEX('P06'!$AF:$AF,$A43+52),0)+IF($A43&lt;='P07'!$B$17,INDEX('P07'!$AF:$AF,$A43+52),0)+IF($A43&lt;='P08'!$B$17,INDEX('P08'!$AF:$AF,$A43+52),0)+IF($A43&lt;='P09'!$B$17,INDEX('P09'!$AF:$AF,$A43+52),0)+IF($A43&lt;='P10'!$B$17,INDEX('P10'!$AF:$AF,$A43+52),0)</f>
        <v>0.46043781037905135</v>
      </c>
      <c r="S43">
        <f>IF($A43&lt;='P01'!$B$17,INDEX('P01'!$AG:$AG,$A43+52),0)+IF($A43&lt;='P02'!$B$17,INDEX('P02'!$AG:$AG,$A43+52),0)+IF($A43&lt;='P03'!$B$17,INDEX('P03'!$AG:$AG,$A43+52),0)+IF($A43&lt;='P04'!$B$17,INDEX('P04'!$AG:$AG,$A43+52),0)+IF($A43&lt;='P05'!$B$17,INDEX('P05'!$AG:$AG,$A43+52),0)+IF($A43&lt;='P06'!$B$17,INDEX('P06'!$AG:$AG,$A43+52),0)+IF($A43&lt;='P07'!$B$17,INDEX('P07'!$AG:$AG,$A43+52),0)+IF($A43&lt;='P08'!$B$17,INDEX('P08'!$AG:$AG,$A43+52),0)+IF($A43&lt;='P09'!$B$17,INDEX('P09'!$AG:$AG,$A43+52),0)+IF($A43&lt;='P10'!$B$17,INDEX('P10'!$AG:$AG,$A43+52),0)</f>
        <v>11746.70332747149</v>
      </c>
      <c r="T43">
        <f>IF($A43&lt;='P01'!$B$17,INDEX('P01'!$AI:$AI,$A43+52),0)+IF($A43&lt;='P02'!$B$17,INDEX('P02'!$AI:$AI,$A43+52),0)+IF($A43&lt;='P03'!$B$17,INDEX('P03'!$AI:$AI,$A43+52),0)+IF($A43&lt;='P04'!$B$17,INDEX('P04'!$AI:$AI,$A43+52),0)+IF($A43&lt;='P05'!$B$17,INDEX('P05'!$AI:$AI,$A43+52),0)+IF($A43&lt;='P06'!$B$17,INDEX('P06'!$AI:$AI,$A43+52),0)+IF($A43&lt;='P07'!$B$17,INDEX('P07'!$AI:$AI,$A43+52),0)+IF($A43&lt;='P08'!$B$17,INDEX('P08'!$AI:$AI,$A43+52),0)+IF($A43&lt;='P09'!$B$17,INDEX('P09'!$AI:$AI,$A43+52),0)+IF($A43&lt;='P10'!$B$17,INDEX('P10'!$AI:$AI,$A43+52),0)</f>
        <v>15158.230979912598</v>
      </c>
    </row>
    <row r="44" spans="1:20" x14ac:dyDescent="0.35">
      <c r="A44">
        <v>12</v>
      </c>
      <c r="B44">
        <f>IF($A44&lt;='P01'!$B$17,INDEX('P01'!$J:$J,$A44+52),0)+IF($A44&lt;='P02'!$B$17,INDEX('P02'!$J:$J,$A44+52),0)+IF($A44&lt;='P03'!$B$17,INDEX('P03'!$J:$J,$A44+52),0)+IF($A44&lt;='P04'!$B$17,INDEX('P04'!$J:$J,$A44+52),0)+IF($A44&lt;='P05'!$B$17,INDEX('P05'!$J:$J,$A44+52),0)+IF($A44&lt;='P06'!$B$17,INDEX('P06'!$J:$J,$A44+52),0)+IF($A44&lt;='P07'!$B$17,INDEX('P07'!$J:$J,$A44+52),0)+IF($A44&lt;='P08'!$B$17,INDEX('P08'!$J:$J,$A44+52),0)+IF($A44&lt;='P09'!$B$17,INDEX('P09'!$J:$J,$A44+52),0)+IF($A44&lt;='P10'!$B$17,INDEX('P10'!$J:$J,$A44+52),0)</f>
        <v>1.8547794224596671E-3</v>
      </c>
      <c r="C44">
        <f>IF($A44&lt;='P01'!$B$17,INDEX('P01'!$K:$K,$A44+52),0)+IF($A44&lt;='P02'!$B$17,INDEX('P02'!$K:$K,$A44+52),0)+IF($A44&lt;='P03'!$B$17,INDEX('P03'!$K:$K,$A44+52),0)+IF($A44&lt;='P04'!$B$17,INDEX('P04'!$K:$K,$A44+52),0)+IF($A44&lt;='P05'!$B$17,INDEX('P05'!$K:$K,$A44+52),0)+IF($A44&lt;='P06'!$B$17,INDEX('P06'!$K:$K,$A44+52),0)+IF($A44&lt;='P07'!$B$17,INDEX('P07'!$K:$K,$A44+52),0)+IF($A44&lt;='P08'!$B$17,INDEX('P08'!$K:$K,$A44+52),0)+IF($A44&lt;='P09'!$B$17,INDEX('P09'!$K:$K,$A44+52),0)+IF($A44&lt;='P10'!$B$17,INDEX('P10'!$K:$K,$A44+52),0)</f>
        <v>4.6934406671545185E-2</v>
      </c>
      <c r="D44">
        <f>IF($A44&lt;='P01'!$B$17,INDEX('P01'!$L:$L,$A44+52),0)+IF($A44&lt;='P02'!$B$17,INDEX('P02'!$L:$L,$A44+52),0)+IF($A44&lt;='P03'!$B$17,INDEX('P03'!$L:$L,$A44+52),0)+IF($A44&lt;='P04'!$B$17,INDEX('P04'!$L:$L,$A44+52),0)+IF($A44&lt;='P05'!$B$17,INDEX('P05'!$L:$L,$A44+52),0)+IF($A44&lt;='P06'!$B$17,INDEX('P06'!$L:$L,$A44+52),0)+IF($A44&lt;='P07'!$B$17,INDEX('P07'!$L:$L,$A44+52),0)+IF($A44&lt;='P08'!$B$17,INDEX('P08'!$L:$L,$A44+52),0)+IF($A44&lt;='P09'!$B$17,INDEX('P09'!$L:$L,$A44+52),0)+IF($A44&lt;='P10'!$B$17,INDEX('P10'!$L:$L,$A44+52),0)</f>
        <v>0</v>
      </c>
      <c r="E44">
        <f>IF($A44&lt;='P01'!$B$17,INDEX('P01'!$M:$M,$A44+52),0)+IF($A44&lt;='P02'!$B$17,INDEX('P02'!$M:$M,$A44+52),0)+IF($A44&lt;='P03'!$B$17,INDEX('P03'!$M:$M,$A44+52),0)+IF($A44&lt;='P04'!$B$17,INDEX('P04'!$M:$M,$A44+52),0)+IF($A44&lt;='P05'!$B$17,INDEX('P05'!$M:$M,$A44+52),0)+IF($A44&lt;='P06'!$B$17,INDEX('P06'!$M:$M,$A44+52),0)+IF($A44&lt;='P07'!$B$17,INDEX('P07'!$M:$M,$A44+52),0)+IF($A44&lt;='P08'!$B$17,INDEX('P08'!$M:$M,$A44+52),0)+IF($A44&lt;='P09'!$B$17,INDEX('P09'!$M:$M,$A44+52),0)+IF($A44&lt;='P10'!$B$17,INDEX('P10'!$M:$M,$A44+52),0)</f>
        <v>9.8108309130392399</v>
      </c>
      <c r="F44">
        <f>IF($A44&lt;='P01'!$B$17,INDEX('P01'!$R:$R,$A44+52),0)+IF($A44&lt;='P02'!$B$17,INDEX('P02'!$R:$R,$A44+52),0)+IF($A44&lt;='P03'!$B$17,INDEX('P03'!$R:$R,$A44+52),0)+IF($A44&lt;='P04'!$B$17,INDEX('P04'!$R:$R,$A44+52),0)+IF($A44&lt;='P05'!$B$17,INDEX('P05'!$R:$R,$A44+52),0)+IF($A44&lt;='P06'!$B$17,INDEX('P06'!$R:$R,$A44+52),0)+IF($A44&lt;='P07'!$B$17,INDEX('P07'!$R:$R,$A44+52),0)+IF($A44&lt;='P08'!$B$17,INDEX('P08'!$R:$R,$A44+52),0)+IF($A44&lt;='P09'!$B$17,INDEX('P09'!$R:$R,$A44+52),0)+IF($A44&lt;='P10'!$B$17,INDEX('P10'!$R:$R,$A44+52),0)</f>
        <v>523.81128909445727</v>
      </c>
      <c r="G44">
        <f>IF($A44&lt;='P01'!$B$17,INDEX('P01'!$S:$S,$A44+52),0)+IF($A44&lt;='P02'!$B$17,INDEX('P02'!$S:$S,$A44+52),0)+IF($A44&lt;='P03'!$B$17,INDEX('P03'!$S:$S,$A44+52),0)+IF($A44&lt;='P04'!$B$17,INDEX('P04'!$S:$S,$A44+52),0)+IF($A44&lt;='P05'!$B$17,INDEX('P05'!$S:$S,$A44+52),0)+IF($A44&lt;='P06'!$B$17,INDEX('P06'!$S:$S,$A44+52),0)+IF($A44&lt;='P07'!$B$17,INDEX('P07'!$S:$S,$A44+52),0)+IF($A44&lt;='P08'!$B$17,INDEX('P08'!$S:$S,$A44+52),0)+IF($A44&lt;='P09'!$B$17,INDEX('P09'!$S:$S,$A44+52),0)+IF($A44&lt;='P10'!$B$17,INDEX('P10'!$S:$S,$A44+52),0)</f>
        <v>36.561725530267722</v>
      </c>
      <c r="H44">
        <f>IF($A44&lt;='P01'!$B$17,INDEX('P01'!$T:$T,$A44+52),0)+IF($A44&lt;='P02'!$B$17,INDEX('P02'!$T:$T,$A44+52),0)+IF($A44&lt;='P03'!$B$17,INDEX('P03'!$T:$T,$A44+52),0)+IF($A44&lt;='P04'!$B$17,INDEX('P04'!$T:$T,$A44+52),0)+IF($A44&lt;='P05'!$B$17,INDEX('P05'!$T:$T,$A44+52),0)+IF($A44&lt;='P06'!$B$17,INDEX('P06'!$T:$T,$A44+52),0)+IF($A44&lt;='P07'!$B$17,INDEX('P07'!$T:$T,$A44+52),0)+IF($A44&lt;='P08'!$B$17,INDEX('P08'!$T:$T,$A44+52),0)+IF($A44&lt;='P09'!$B$17,INDEX('P09'!$T:$T,$A44+52),0)+IF($A44&lt;='P10'!$B$17,INDEX('P10'!$T:$T,$A44+52),0)</f>
        <v>50.777043510536238</v>
      </c>
      <c r="I44">
        <f>IF($A44&lt;='P01'!$B$17,INDEX('P01'!$U:$U,$A44+52),0)+IF($A44&lt;='P02'!$B$17,INDEX('P02'!$U:$U,$A44+52),0)+IF($A44&lt;='P03'!$B$17,INDEX('P03'!$U:$U,$A44+52),0)+IF($A44&lt;='P04'!$B$17,INDEX('P04'!$U:$U,$A44+52),0)+IF($A44&lt;='P05'!$B$17,INDEX('P05'!$U:$U,$A44+52),0)+IF($A44&lt;='P06'!$B$17,INDEX('P06'!$U:$U,$A44+52),0)+IF($A44&lt;='P07'!$B$17,INDEX('P07'!$U:$U,$A44+52),0)+IF($A44&lt;='P08'!$B$17,INDEX('P08'!$U:$U,$A44+52),0)+IF($A44&lt;='P09'!$B$17,INDEX('P09'!$U:$U,$A44+52),0)+IF($A44&lt;='P10'!$B$17,INDEX('P10'!$U:$U,$A44+52),0)</f>
        <v>432.28059005034987</v>
      </c>
      <c r="J44">
        <f>IF($A44&lt;='P01'!$B$17,INDEX('P01'!$V:$V,$A44+52),0)+IF($A44&lt;='P02'!$B$17,INDEX('P02'!$V:$V,$A44+52),0)+IF($A44&lt;='P03'!$B$17,INDEX('P03'!$V:$V,$A44+52),0)+IF($A44&lt;='P04'!$B$17,INDEX('P04'!$V:$V,$A44+52),0)+IF($A44&lt;='P05'!$B$17,INDEX('P05'!$V:$V,$A44+52),0)+IF($A44&lt;='P06'!$B$17,INDEX('P06'!$V:$V,$A44+52),0)+IF($A44&lt;='P07'!$B$17,INDEX('P07'!$V:$V,$A44+52),0)+IF($A44&lt;='P08'!$B$17,INDEX('P08'!$V:$V,$A44+52),0)+IF($A44&lt;='P09'!$B$17,INDEX('P09'!$V:$V,$A44+52),0)+IF($A44&lt;='P10'!$B$17,INDEX('P10'!$V:$V,$A44+52),0)</f>
        <v>0.47760570128336449</v>
      </c>
      <c r="K44">
        <f>IF($A44&lt;='P01'!$B$17,INDEX('P01'!$W:$W,$A44+52),0)+IF($A44&lt;='P02'!$B$17,INDEX('P02'!$W:$W,$A44+52),0)+IF($A44&lt;='P03'!$B$17,INDEX('P03'!$W:$W,$A44+52),0)+IF($A44&lt;='P04'!$B$17,INDEX('P04'!$W:$W,$A44+52),0)+IF($A44&lt;='P05'!$B$17,INDEX('P05'!$W:$W,$A44+52),0)+IF($A44&lt;='P06'!$B$17,INDEX('P06'!$W:$W,$A44+52),0)+IF($A44&lt;='P07'!$B$17,INDEX('P07'!$W:$W,$A44+52),0)+IF($A44&lt;='P08'!$B$17,INDEX('P08'!$W:$W,$A44+52),0)+IF($A44&lt;='P09'!$B$17,INDEX('P09'!$W:$W,$A44+52),0)+IF($A44&lt;='P10'!$B$17,INDEX('P10'!$W:$W,$A44+52),0)</f>
        <v>3.7143243020200103</v>
      </c>
      <c r="L44">
        <f>IF($A44&lt;='P01'!$B$17,INDEX('P01'!$X:$X,$A44+52),0)+IF($A44&lt;='P02'!$B$17,INDEX('P02'!$X:$X,$A44+52),0)+IF($A44&lt;='P03'!$B$17,INDEX('P03'!$X:$X,$A44+52),0)+IF($A44&lt;='P04'!$B$17,INDEX('P04'!$X:$X,$A44+52),0)+IF($A44&lt;='P05'!$B$17,INDEX('P05'!$X:$X,$A44+52),0)+IF($A44&lt;='P06'!$B$17,INDEX('P06'!$X:$X,$A44+52),0)+IF($A44&lt;='P07'!$B$17,INDEX('P07'!$X:$X,$A44+52),0)+IF($A44&lt;='P08'!$B$17,INDEX('P08'!$X:$X,$A44+52),0)+IF($A44&lt;='P09'!$B$17,INDEX('P09'!$X:$X,$A44+52),0)+IF($A44&lt;='P10'!$B$17,INDEX('P10'!$X:$X,$A44+52),0)</f>
        <v>-5.3094525821191638</v>
      </c>
      <c r="M44">
        <f>IF($A44&lt;='P01'!$B$17,INDEX('P01'!$AA:$AA,$A44+52),0)+IF($A44&lt;='P02'!$B$17,INDEX('P02'!$AA:$AA,$A44+52),0)+IF($A44&lt;='P03'!$B$17,INDEX('P03'!$AA:$AA,$A44+52),0)+IF($A44&lt;='P04'!$B$17,INDEX('P04'!$AA:$AA,$A44+52),0)+IF($A44&lt;='P05'!$B$17,INDEX('P05'!$AA:$AA,$A44+52),0)+IF($A44&lt;='P06'!$B$17,INDEX('P06'!$AA:$AA,$A44+52),0)+IF($A44&lt;='P07'!$B$17,INDEX('P07'!$AA:$AA,$A44+52),0)+IF($A44&lt;='P08'!$B$17,INDEX('P08'!$AA:$AA,$A44+52),0)+IF($A44&lt;='P09'!$B$17,INDEX('P09'!$AA:$AA,$A44+52),0)+IF($A44&lt;='P10'!$B$17,INDEX('P10'!$AA:$AA,$A44+52),0)</f>
        <v>5.1052428674222341</v>
      </c>
      <c r="N44">
        <f>IF($A44&lt;='P01'!$B$17,INDEX('P01'!$AB:$AB,$A44+52),0)+IF($A44&lt;='P02'!$B$17,INDEX('P02'!$AB:$AB,$A44+52),0)+IF($A44&lt;='P03'!$B$17,INDEX('P03'!$AB:$AB,$A44+52),0)+IF($A44&lt;='P04'!$B$17,INDEX('P04'!$AB:$AB,$A44+52),0)+IF($A44&lt;='P05'!$B$17,INDEX('P05'!$AB:$AB,$A44+52),0)+IF($A44&lt;='P06'!$B$17,INDEX('P06'!$AB:$AB,$A44+52),0)+IF($A44&lt;='P07'!$B$17,INDEX('P07'!$AB:$AB,$A44+52),0)+IF($A44&lt;='P08'!$B$17,INDEX('P08'!$AB:$AB,$A44+52),0)+IF($A44&lt;='P09'!$B$17,INDEX('P09'!$AB:$AB,$A44+52),0)+IF($A44&lt;='P10'!$B$17,INDEX('P10'!$AB:$AB,$A44+52),0)</f>
        <v>505.31356822108671</v>
      </c>
      <c r="O44">
        <f>IF($A44&lt;='P01'!$B$17,INDEX('P01'!$AC:$AC,$A44+52),0)+IF($A44&lt;='P02'!$B$17,INDEX('P02'!$AC:$AC,$A44+52),0)+IF($A44&lt;='P03'!$B$17,INDEX('P03'!$AC:$AC,$A44+52),0)+IF($A44&lt;='P04'!$B$17,INDEX('P04'!$AC:$AC,$A44+52),0)+IF($A44&lt;='P05'!$B$17,INDEX('P05'!$AC:$AC,$A44+52),0)+IF($A44&lt;='P06'!$B$17,INDEX('P06'!$AC:$AC,$A44+52),0)+IF($A44&lt;='P07'!$B$17,INDEX('P07'!$AC:$AC,$A44+52),0)+IF($A44&lt;='P08'!$B$17,INDEX('P08'!$AC:$AC,$A44+52),0)+IF($A44&lt;='P09'!$B$17,INDEX('P09'!$AC:$AC,$A44+52),0)+IF($A44&lt;='P10'!$B$17,INDEX('P10'!$AC:$AC,$A44+52),0)</f>
        <v>35.270595293886515</v>
      </c>
      <c r="P44">
        <f>IF($A44&lt;='P01'!$B$17,INDEX('P01'!$AD:$AD,$A44+52),0)+IF($A44&lt;='P02'!$B$17,INDEX('P02'!$AD:$AD,$A44+52),0)+IF($A44&lt;='P03'!$B$17,INDEX('P03'!$AD:$AD,$A44+52),0)+IF($A44&lt;='P04'!$B$17,INDEX('P04'!$AD:$AD,$A44+52),0)+IF($A44&lt;='P05'!$B$17,INDEX('P05'!$AD:$AD,$A44+52),0)+IF($A44&lt;='P06'!$B$17,INDEX('P06'!$AD:$AD,$A44+52),0)+IF($A44&lt;='P07'!$B$17,INDEX('P07'!$AD:$AD,$A44+52),0)+IF($A44&lt;='P08'!$B$17,INDEX('P08'!$AD:$AD,$A44+52),0)+IF($A44&lt;='P09'!$B$17,INDEX('P09'!$AD:$AD,$A44+52),0)+IF($A44&lt;='P10'!$B$17,INDEX('P10'!$AD:$AD,$A44+52),0)</f>
        <v>48.824080298592499</v>
      </c>
      <c r="Q44">
        <f>IF($A44&lt;='P01'!$B$17,INDEX('P01'!$AE:$AE,$A44+52),0)+IF($A44&lt;='P02'!$B$17,INDEX('P02'!$AE:$AE,$A44+52),0)+IF($A44&lt;='P03'!$B$17,INDEX('P03'!$AE:$AE,$A44+52),0)+IF($A44&lt;='P04'!$B$17,INDEX('P04'!$AE:$AE,$A44+52),0)+IF($A44&lt;='P05'!$B$17,INDEX('P05'!$AE:$AE,$A44+52),0)+IF($A44&lt;='P06'!$B$17,INDEX('P06'!$AE:$AE,$A44+52),0)+IF($A44&lt;='P07'!$B$17,INDEX('P07'!$AE:$AE,$A44+52),0)+IF($A44&lt;='P08'!$B$17,INDEX('P08'!$AE:$AE,$A44+52),0)+IF($A44&lt;='P09'!$B$17,INDEX('P09'!$AE:$AE,$A44+52),0)+IF($A44&lt;='P10'!$B$17,INDEX('P10'!$AE:$AE,$A44+52),0)</f>
        <v>415.6544135099515</v>
      </c>
      <c r="R44">
        <f>IF($A44&lt;='P01'!$B$17,INDEX('P01'!$AF:$AF,$A44+52),0)+IF($A44&lt;='P02'!$B$17,INDEX('P02'!$AF:$AF,$A44+52),0)+IF($A44&lt;='P03'!$B$17,INDEX('P03'!$AF:$AF,$A44+52),0)+IF($A44&lt;='P04'!$B$17,INDEX('P04'!$AF:$AF,$A44+52),0)+IF($A44&lt;='P05'!$B$17,INDEX('P05'!$AF:$AF,$A44+52),0)+IF($A44&lt;='P06'!$B$17,INDEX('P06'!$AF:$AF,$A44+52),0)+IF($A44&lt;='P07'!$B$17,INDEX('P07'!$AF:$AF,$A44+52),0)+IF($A44&lt;='P08'!$B$17,INDEX('P08'!$AF:$AF,$A44+52),0)+IF($A44&lt;='P09'!$B$17,INDEX('P09'!$AF:$AF,$A44+52),0)+IF($A44&lt;='P10'!$B$17,INDEX('P10'!$AF:$AF,$A44+52),0)</f>
        <v>0.45923625123400397</v>
      </c>
      <c r="S44">
        <f>IF($A44&lt;='P01'!$B$17,INDEX('P01'!$AG:$AG,$A44+52),0)+IF($A44&lt;='P02'!$B$17,INDEX('P02'!$AG:$AG,$A44+52),0)+IF($A44&lt;='P03'!$B$17,INDEX('P03'!$AG:$AG,$A44+52),0)+IF($A44&lt;='P04'!$B$17,INDEX('P04'!$AG:$AG,$A44+52),0)+IF($A44&lt;='P05'!$B$17,INDEX('P05'!$AG:$AG,$A44+52),0)+IF($A44&lt;='P06'!$B$17,INDEX('P06'!$AG:$AG,$A44+52),0)+IF($A44&lt;='P07'!$B$17,INDEX('P07'!$AG:$AG,$A44+52),0)+IF($A44&lt;='P08'!$B$17,INDEX('P08'!$AG:$AG,$A44+52),0)+IF($A44&lt;='P09'!$B$17,INDEX('P09'!$AG:$AG,$A44+52),0)+IF($A44&lt;='P10'!$B$17,INDEX('P10'!$AG:$AG,$A44+52),0)</f>
        <v>11790.46843004644</v>
      </c>
      <c r="T44">
        <f>IF($A44&lt;='P01'!$B$17,INDEX('P01'!$AI:$AI,$A44+52),0)+IF($A44&lt;='P02'!$B$17,INDEX('P02'!$AI:$AI,$A44+52),0)+IF($A44&lt;='P03'!$B$17,INDEX('P03'!$AI:$AI,$A44+52),0)+IF($A44&lt;='P04'!$B$17,INDEX('P04'!$AI:$AI,$A44+52),0)+IF($A44&lt;='P05'!$B$17,INDEX('P05'!$AI:$AI,$A44+52),0)+IF($A44&lt;='P06'!$B$17,INDEX('P06'!$AI:$AI,$A44+52),0)+IF($A44&lt;='P07'!$B$17,INDEX('P07'!$AI:$AI,$A44+52),0)+IF($A44&lt;='P08'!$B$17,INDEX('P08'!$AI:$AI,$A44+52),0)+IF($A44&lt;='P09'!$B$17,INDEX('P09'!$AI:$AI,$A44+52),0)+IF($A44&lt;='P10'!$B$17,INDEX('P10'!$AI:$AI,$A44+52),0)</f>
        <v>15119.164914853147</v>
      </c>
    </row>
    <row r="45" spans="1:20" x14ac:dyDescent="0.35">
      <c r="A45">
        <v>13</v>
      </c>
      <c r="B45">
        <f>IF($A45&lt;='P01'!$B$17,INDEX('P01'!$J:$J,$A45+52),0)+IF($A45&lt;='P02'!$B$17,INDEX('P02'!$J:$J,$A45+52),0)+IF($A45&lt;='P03'!$B$17,INDEX('P03'!$J:$J,$A45+52),0)+IF($A45&lt;='P04'!$B$17,INDEX('P04'!$J:$J,$A45+52),0)+IF($A45&lt;='P05'!$B$17,INDEX('P05'!$J:$J,$A45+52),0)+IF($A45&lt;='P06'!$B$17,INDEX('P06'!$J:$J,$A45+52),0)+IF($A45&lt;='P07'!$B$17,INDEX('P07'!$J:$J,$A45+52),0)+IF($A45&lt;='P08'!$B$17,INDEX('P08'!$J:$J,$A45+52),0)+IF($A45&lt;='P09'!$B$17,INDEX('P09'!$J:$J,$A45+52),0)+IF($A45&lt;='P10'!$B$17,INDEX('P10'!$J:$J,$A45+52),0)</f>
        <v>1.9502778773248491E-3</v>
      </c>
      <c r="C45">
        <f>IF($A45&lt;='P01'!$B$17,INDEX('P01'!$K:$K,$A45+52),0)+IF($A45&lt;='P02'!$B$17,INDEX('P02'!$K:$K,$A45+52),0)+IF($A45&lt;='P03'!$B$17,INDEX('P03'!$K:$K,$A45+52),0)+IF($A45&lt;='P04'!$B$17,INDEX('P04'!$K:$K,$A45+52),0)+IF($A45&lt;='P05'!$B$17,INDEX('P05'!$K:$K,$A45+52),0)+IF($A45&lt;='P06'!$B$17,INDEX('P06'!$K:$K,$A45+52),0)+IF($A45&lt;='P07'!$B$17,INDEX('P07'!$K:$K,$A45+52),0)+IF($A45&lt;='P08'!$B$17,INDEX('P08'!$K:$K,$A45+52),0)+IF($A45&lt;='P09'!$B$17,INDEX('P09'!$K:$K,$A45+52),0)+IF($A45&lt;='P10'!$B$17,INDEX('P10'!$K:$K,$A45+52),0)</f>
        <v>3.8486453507398842E-2</v>
      </c>
      <c r="D45">
        <f>IF($A45&lt;='P01'!$B$17,INDEX('P01'!$L:$L,$A45+52),0)+IF($A45&lt;='P02'!$B$17,INDEX('P02'!$L:$L,$A45+52),0)+IF($A45&lt;='P03'!$B$17,INDEX('P03'!$L:$L,$A45+52),0)+IF($A45&lt;='P04'!$B$17,INDEX('P04'!$L:$L,$A45+52),0)+IF($A45&lt;='P05'!$B$17,INDEX('P05'!$L:$L,$A45+52),0)+IF($A45&lt;='P06'!$B$17,INDEX('P06'!$L:$L,$A45+52),0)+IF($A45&lt;='P07'!$B$17,INDEX('P07'!$L:$L,$A45+52),0)+IF($A45&lt;='P08'!$B$17,INDEX('P08'!$L:$L,$A45+52),0)+IF($A45&lt;='P09'!$B$17,INDEX('P09'!$L:$L,$A45+52),0)+IF($A45&lt;='P10'!$B$17,INDEX('P10'!$L:$L,$A45+52),0)</f>
        <v>0</v>
      </c>
      <c r="E45">
        <f>IF($A45&lt;='P01'!$B$17,INDEX('P01'!$M:$M,$A45+52),0)+IF($A45&lt;='P02'!$B$17,INDEX('P02'!$M:$M,$A45+52),0)+IF($A45&lt;='P03'!$B$17,INDEX('P03'!$M:$M,$A45+52),0)+IF($A45&lt;='P04'!$B$17,INDEX('P04'!$M:$M,$A45+52),0)+IF($A45&lt;='P05'!$B$17,INDEX('P05'!$M:$M,$A45+52),0)+IF($A45&lt;='P06'!$B$17,INDEX('P06'!$M:$M,$A45+52),0)+IF($A45&lt;='P07'!$B$17,INDEX('P07'!$M:$M,$A45+52),0)+IF($A45&lt;='P08'!$B$17,INDEX('P08'!$M:$M,$A45+52),0)+IF($A45&lt;='P09'!$B$17,INDEX('P09'!$M:$M,$A45+52),0)+IF($A45&lt;='P10'!$B$17,INDEX('P10'!$M:$M,$A45+52),0)</f>
        <v>9.7703941816545186</v>
      </c>
      <c r="F45">
        <f>IF($A45&lt;='P01'!$B$17,INDEX('P01'!$R:$R,$A45+52),0)+IF($A45&lt;='P02'!$B$17,INDEX('P02'!$R:$R,$A45+52),0)+IF($A45&lt;='P03'!$B$17,INDEX('P03'!$R:$R,$A45+52),0)+IF($A45&lt;='P04'!$B$17,INDEX('P04'!$R:$R,$A45+52),0)+IF($A45&lt;='P05'!$B$17,INDEX('P05'!$R:$R,$A45+52),0)+IF($A45&lt;='P06'!$B$17,INDEX('P06'!$R:$R,$A45+52),0)+IF($A45&lt;='P07'!$B$17,INDEX('P07'!$R:$R,$A45+52),0)+IF($A45&lt;='P08'!$B$17,INDEX('P08'!$R:$R,$A45+52),0)+IF($A45&lt;='P09'!$B$17,INDEX('P09'!$R:$R,$A45+52),0)+IF($A45&lt;='P10'!$B$17,INDEX('P10'!$R:$R,$A45+52),0)</f>
        <v>520.38720805955666</v>
      </c>
      <c r="G45">
        <f>IF($A45&lt;='P01'!$B$17,INDEX('P01'!$S:$S,$A45+52),0)+IF($A45&lt;='P02'!$B$17,INDEX('P02'!$S:$S,$A45+52),0)+IF($A45&lt;='P03'!$B$17,INDEX('P03'!$S:$S,$A45+52),0)+IF($A45&lt;='P04'!$B$17,INDEX('P04'!$S:$S,$A45+52),0)+IF($A45&lt;='P05'!$B$17,INDEX('P05'!$S:$S,$A45+52),0)+IF($A45&lt;='P06'!$B$17,INDEX('P06'!$S:$S,$A45+52),0)+IF($A45&lt;='P07'!$B$17,INDEX('P07'!$S:$S,$A45+52),0)+IF($A45&lt;='P08'!$B$17,INDEX('P08'!$S:$S,$A45+52),0)+IF($A45&lt;='P09'!$B$17,INDEX('P09'!$S:$S,$A45+52),0)+IF($A45&lt;='P10'!$B$17,INDEX('P10'!$S:$S,$A45+52),0)</f>
        <v>10.407744161191134</v>
      </c>
      <c r="H45">
        <f>IF($A45&lt;='P01'!$B$17,INDEX('P01'!$T:$T,$A45+52),0)+IF($A45&lt;='P02'!$B$17,INDEX('P02'!$T:$T,$A45+52),0)+IF($A45&lt;='P03'!$B$17,INDEX('P03'!$T:$T,$A45+52),0)+IF($A45&lt;='P04'!$B$17,INDEX('P04'!$T:$T,$A45+52),0)+IF($A45&lt;='P05'!$B$17,INDEX('P05'!$T:$T,$A45+52),0)+IF($A45&lt;='P06'!$B$17,INDEX('P06'!$T:$T,$A45+52),0)+IF($A45&lt;='P07'!$B$17,INDEX('P07'!$T:$T,$A45+52),0)+IF($A45&lt;='P08'!$B$17,INDEX('P08'!$T:$T,$A45+52),0)+IF($A45&lt;='P09'!$B$17,INDEX('P09'!$T:$T,$A45+52),0)+IF($A45&lt;='P10'!$B$17,INDEX('P10'!$T:$T,$A45+52),0)</f>
        <v>50.65038940412046</v>
      </c>
      <c r="I45">
        <f>IF($A45&lt;='P01'!$B$17,INDEX('P01'!$U:$U,$A45+52),0)+IF($A45&lt;='P02'!$B$17,INDEX('P02'!$U:$U,$A45+52),0)+IF($A45&lt;='P03'!$B$17,INDEX('P03'!$U:$U,$A45+52),0)+IF($A45&lt;='P04'!$B$17,INDEX('P04'!$U:$U,$A45+52),0)+IF($A45&lt;='P05'!$B$17,INDEX('P05'!$U:$U,$A45+52),0)+IF($A45&lt;='P06'!$B$17,INDEX('P06'!$U:$U,$A45+52),0)+IF($A45&lt;='P07'!$B$17,INDEX('P07'!$U:$U,$A45+52),0)+IF($A45&lt;='P08'!$B$17,INDEX('P08'!$U:$U,$A45+52),0)+IF($A45&lt;='P09'!$B$17,INDEX('P09'!$U:$U,$A45+52),0)+IF($A45&lt;='P10'!$B$17,INDEX('P10'!$U:$U,$A45+52),0)</f>
        <v>444.63757850545943</v>
      </c>
      <c r="J45">
        <f>IF($A45&lt;='P01'!$B$17,INDEX('P01'!$V:$V,$A45+52),0)+IF($A45&lt;='P02'!$B$17,INDEX('P02'!$V:$V,$A45+52),0)+IF($A45&lt;='P03'!$B$17,INDEX('P03'!$V:$V,$A45+52),0)+IF($A45&lt;='P04'!$B$17,INDEX('P04'!$V:$V,$A45+52),0)+IF($A45&lt;='P05'!$B$17,INDEX('P05'!$V:$V,$A45+52),0)+IF($A45&lt;='P06'!$B$17,INDEX('P06'!$V:$V,$A45+52),0)+IF($A45&lt;='P07'!$B$17,INDEX('P07'!$V:$V,$A45+52),0)+IF($A45&lt;='P08'!$B$17,INDEX('P08'!$V:$V,$A45+52),0)+IF($A45&lt;='P09'!$B$17,INDEX('P09'!$V:$V,$A45+52),0)+IF($A45&lt;='P10'!$B$17,INDEX('P10'!$V:$V,$A45+52),0)</f>
        <v>0.50343510559058191</v>
      </c>
      <c r="K45">
        <f>IF($A45&lt;='P01'!$B$17,INDEX('P01'!$W:$W,$A45+52),0)+IF($A45&lt;='P02'!$B$17,INDEX('P02'!$W:$W,$A45+52),0)+IF($A45&lt;='P03'!$B$17,INDEX('P03'!$W:$W,$A45+52),0)+IF($A45&lt;='P04'!$B$17,INDEX('P04'!$W:$W,$A45+52),0)+IF($A45&lt;='P05'!$B$17,INDEX('P05'!$W:$W,$A45+52),0)+IF($A45&lt;='P06'!$B$17,INDEX('P06'!$W:$W,$A45+52),0)+IF($A45&lt;='P07'!$B$17,INDEX('P07'!$W:$W,$A45+52),0)+IF($A45&lt;='P08'!$B$17,INDEX('P08'!$W:$W,$A45+52),0)+IF($A45&lt;='P09'!$B$17,INDEX('P09'!$W:$W,$A45+52),0)+IF($A45&lt;='P10'!$B$17,INDEX('P10'!$W:$W,$A45+52),0)</f>
        <v>14.188060883195075</v>
      </c>
      <c r="L45">
        <f>IF($A45&lt;='P01'!$B$17,INDEX('P01'!$X:$X,$A45+52),0)+IF($A45&lt;='P02'!$B$17,INDEX('P02'!$X:$X,$A45+52),0)+IF($A45&lt;='P03'!$B$17,INDEX('P03'!$X:$X,$A45+52),0)+IF($A45&lt;='P04'!$B$17,INDEX('P04'!$X:$X,$A45+52),0)+IF($A45&lt;='P05'!$B$17,INDEX('P05'!$X:$X,$A45+52),0)+IF($A45&lt;='P06'!$B$17,INDEX('P06'!$X:$X,$A45+52),0)+IF($A45&lt;='P07'!$B$17,INDEX('P07'!$X:$X,$A45+52),0)+IF($A45&lt;='P08'!$B$17,INDEX('P08'!$X:$X,$A45+52),0)+IF($A45&lt;='P09'!$B$17,INDEX('P09'!$X:$X,$A45+52),0)+IF($A45&lt;='P10'!$B$17,INDEX('P10'!$X:$X,$A45+52),0)</f>
        <v>-15.857600942263627</v>
      </c>
      <c r="M45">
        <f>IF($A45&lt;='P01'!$B$17,INDEX('P01'!$AA:$AA,$A45+52),0)+IF($A45&lt;='P02'!$B$17,INDEX('P02'!$AA:$AA,$A45+52),0)+IF($A45&lt;='P03'!$B$17,INDEX('P03'!$AA:$AA,$A45+52),0)+IF($A45&lt;='P04'!$B$17,INDEX('P04'!$AA:$AA,$A45+52),0)+IF($A45&lt;='P05'!$B$17,INDEX('P05'!$AA:$AA,$A45+52),0)+IF($A45&lt;='P06'!$B$17,INDEX('P06'!$AA:$AA,$A45+52),0)+IF($A45&lt;='P07'!$B$17,INDEX('P07'!$AA:$AA,$A45+52),0)+IF($A45&lt;='P08'!$B$17,INDEX('P08'!$AA:$AA,$A45+52),0)+IF($A45&lt;='P09'!$B$17,INDEX('P09'!$AA:$AA,$A45+52),0)+IF($A45&lt;='P10'!$B$17,INDEX('P10'!$AA:$AA,$A45+52),0)</f>
        <v>15.197939115824102</v>
      </c>
      <c r="N45">
        <f>IF($A45&lt;='P01'!$B$17,INDEX('P01'!$AB:$AB,$A45+52),0)+IF($A45&lt;='P02'!$B$17,INDEX('P02'!$AB:$AB,$A45+52),0)+IF($A45&lt;='P03'!$B$17,INDEX('P03'!$AB:$AB,$A45+52),0)+IF($A45&lt;='P04'!$B$17,INDEX('P04'!$AB:$AB,$A45+52),0)+IF($A45&lt;='P05'!$B$17,INDEX('P05'!$AB:$AB,$A45+52),0)+IF($A45&lt;='P06'!$B$17,INDEX('P06'!$AB:$AB,$A45+52),0)+IF($A45&lt;='P07'!$B$17,INDEX('P07'!$AB:$AB,$A45+52),0)+IF($A45&lt;='P08'!$B$17,INDEX('P08'!$AB:$AB,$A45+52),0)+IF($A45&lt;='P09'!$B$17,INDEX('P09'!$AB:$AB,$A45+52),0)+IF($A45&lt;='P10'!$B$17,INDEX('P10'!$AB:$AB,$A45+52),0)</f>
        <v>500.37231544188103</v>
      </c>
      <c r="O45">
        <f>IF($A45&lt;='P01'!$B$17,INDEX('P01'!$AC:$AC,$A45+52),0)+IF($A45&lt;='P02'!$B$17,INDEX('P02'!$AC:$AC,$A45+52),0)+IF($A45&lt;='P03'!$B$17,INDEX('P03'!$AC:$AC,$A45+52),0)+IF($A45&lt;='P04'!$B$17,INDEX('P04'!$AC:$AC,$A45+52),0)+IF($A45&lt;='P05'!$B$17,INDEX('P05'!$AC:$AC,$A45+52),0)+IF($A45&lt;='P06'!$B$17,INDEX('P06'!$AC:$AC,$A45+52),0)+IF($A45&lt;='P07'!$B$17,INDEX('P07'!$AC:$AC,$A45+52),0)+IF($A45&lt;='P08'!$B$17,INDEX('P08'!$AC:$AC,$A45+52),0)+IF($A45&lt;='P09'!$B$17,INDEX('P09'!$AC:$AC,$A45+52),0)+IF($A45&lt;='P10'!$B$17,INDEX('P10'!$AC:$AC,$A45+52),0)</f>
        <v>10.007446308837622</v>
      </c>
      <c r="P45">
        <f>IF($A45&lt;='P01'!$B$17,INDEX('P01'!$AD:$AD,$A45+52),0)+IF($A45&lt;='P02'!$B$17,INDEX('P02'!$AD:$AD,$A45+52),0)+IF($A45&lt;='P03'!$B$17,INDEX('P03'!$AD:$AD,$A45+52),0)+IF($A45&lt;='P04'!$B$17,INDEX('P04'!$AD:$AD,$A45+52),0)+IF($A45&lt;='P05'!$B$17,INDEX('P05'!$AD:$AD,$A45+52),0)+IF($A45&lt;='P06'!$B$17,INDEX('P06'!$AD:$AD,$A45+52),0)+IF($A45&lt;='P07'!$B$17,INDEX('P07'!$AD:$AD,$A45+52),0)+IF($A45&lt;='P08'!$B$17,INDEX('P08'!$AD:$AD,$A45+52),0)+IF($A45&lt;='P09'!$B$17,INDEX('P09'!$AD:$AD,$A45+52),0)+IF($A45&lt;='P10'!$B$17,INDEX('P10'!$AD:$AD,$A45+52),0)</f>
        <v>48.543379112598672</v>
      </c>
      <c r="Q45">
        <f>IF($A45&lt;='P01'!$B$17,INDEX('P01'!$AE:$AE,$A45+52),0)+IF($A45&lt;='P02'!$B$17,INDEX('P02'!$AE:$AE,$A45+52),0)+IF($A45&lt;='P03'!$B$17,INDEX('P03'!$AE:$AE,$A45+52),0)+IF($A45&lt;='P04'!$B$17,INDEX('P04'!$AE:$AE,$A45+52),0)+IF($A45&lt;='P05'!$B$17,INDEX('P05'!$AE:$AE,$A45+52),0)+IF($A45&lt;='P06'!$B$17,INDEX('P06'!$AE:$AE,$A45+52),0)+IF($A45&lt;='P07'!$B$17,INDEX('P07'!$AE:$AE,$A45+52),0)+IF($A45&lt;='P08'!$B$17,INDEX('P08'!$AE:$AE,$A45+52),0)+IF($A45&lt;='P09'!$B$17,INDEX('P09'!$AE:$AE,$A45+52),0)+IF($A45&lt;='P10'!$B$17,INDEX('P10'!$AE:$AE,$A45+52),0)</f>
        <v>426.14105824312725</v>
      </c>
      <c r="R45">
        <f>IF($A45&lt;='P01'!$B$17,INDEX('P01'!$AF:$AF,$A45+52),0)+IF($A45&lt;='P02'!$B$17,INDEX('P02'!$AF:$AF,$A45+52),0)+IF($A45&lt;='P03'!$B$17,INDEX('P03'!$AF:$AF,$A45+52),0)+IF($A45&lt;='P04'!$B$17,INDEX('P04'!$AF:$AF,$A45+52),0)+IF($A45&lt;='P05'!$B$17,INDEX('P05'!$AF:$AF,$A45+52),0)+IF($A45&lt;='P06'!$B$17,INDEX('P06'!$AF:$AF,$A45+52),0)+IF($A45&lt;='P07'!$B$17,INDEX('P07'!$AF:$AF,$A45+52),0)+IF($A45&lt;='P08'!$B$17,INDEX('P08'!$AF:$AF,$A45+52),0)+IF($A45&lt;='P09'!$B$17,INDEX('P09'!$AF:$AF,$A45+52),0)+IF($A45&lt;='P10'!$B$17,INDEX('P10'!$AF:$AF,$A45+52),0)</f>
        <v>0.48249266149347048</v>
      </c>
      <c r="S45">
        <f>IF($A45&lt;='P01'!$B$17,INDEX('P01'!$AG:$AG,$A45+52),0)+IF($A45&lt;='P02'!$B$17,INDEX('P02'!$AG:$AG,$A45+52),0)+IF($A45&lt;='P03'!$B$17,INDEX('P03'!$AG:$AG,$A45+52),0)+IF($A45&lt;='P04'!$B$17,INDEX('P04'!$AG:$AG,$A45+52),0)+IF($A45&lt;='P05'!$B$17,INDEX('P05'!$AG:$AG,$A45+52),0)+IF($A45&lt;='P06'!$B$17,INDEX('P06'!$AG:$AG,$A45+52),0)+IF($A45&lt;='P07'!$B$17,INDEX('P07'!$AG:$AG,$A45+52),0)+IF($A45&lt;='P08'!$B$17,INDEX('P08'!$AG:$AG,$A45+52),0)+IF($A45&lt;='P09'!$B$17,INDEX('P09'!$AG:$AG,$A45+52),0)+IF($A45&lt;='P10'!$B$17,INDEX('P10'!$AG:$AG,$A45+52),0)</f>
        <v>11844.924956538909</v>
      </c>
      <c r="T45">
        <f>IF($A45&lt;='P01'!$B$17,INDEX('P01'!$AI:$AI,$A45+52),0)+IF($A45&lt;='P02'!$B$17,INDEX('P02'!$AI:$AI,$A45+52),0)+IF($A45&lt;='P03'!$B$17,INDEX('P03'!$AI:$AI,$A45+52),0)+IF($A45&lt;='P04'!$B$17,INDEX('P04'!$AI:$AI,$A45+52),0)+IF($A45&lt;='P05'!$B$17,INDEX('P05'!$AI:$AI,$A45+52),0)+IF($A45&lt;='P06'!$B$17,INDEX('P06'!$AI:$AI,$A45+52),0)+IF($A45&lt;='P07'!$B$17,INDEX('P07'!$AI:$AI,$A45+52),0)+IF($A45&lt;='P08'!$B$17,INDEX('P08'!$AI:$AI,$A45+52),0)+IF($A45&lt;='P09'!$B$17,INDEX('P09'!$AI:$AI,$A45+52),0)+IF($A45&lt;='P10'!$B$17,INDEX('P10'!$AI:$AI,$A45+52),0)</f>
        <v>15068.15844954093</v>
      </c>
    </row>
    <row r="46" spans="1:20" x14ac:dyDescent="0.35">
      <c r="A46">
        <v>14</v>
      </c>
      <c r="B46">
        <f>IF($A46&lt;='P01'!$B$17,INDEX('P01'!$J:$J,$A46+52),0)+IF($A46&lt;='P02'!$B$17,INDEX('P02'!$J:$J,$A46+52),0)+IF($A46&lt;='P03'!$B$17,INDEX('P03'!$J:$J,$A46+52),0)+IF($A46&lt;='P04'!$B$17,INDEX('P04'!$J:$J,$A46+52),0)+IF($A46&lt;='P05'!$B$17,INDEX('P05'!$J:$J,$A46+52),0)+IF($A46&lt;='P06'!$B$17,INDEX('P06'!$J:$J,$A46+52),0)+IF($A46&lt;='P07'!$B$17,INDEX('P07'!$J:$J,$A46+52),0)+IF($A46&lt;='P08'!$B$17,INDEX('P08'!$J:$J,$A46+52),0)+IF($A46&lt;='P09'!$B$17,INDEX('P09'!$J:$J,$A46+52),0)+IF($A46&lt;='P10'!$B$17,INDEX('P10'!$J:$J,$A46+52),0)</f>
        <v>1.9509187785861286E-3</v>
      </c>
      <c r="C46">
        <f>IF($A46&lt;='P01'!$B$17,INDEX('P01'!$K:$K,$A46+52),0)+IF($A46&lt;='P02'!$B$17,INDEX('P02'!$K:$K,$A46+52),0)+IF($A46&lt;='P03'!$B$17,INDEX('P03'!$K:$K,$A46+52),0)+IF($A46&lt;='P04'!$B$17,INDEX('P04'!$K:$K,$A46+52),0)+IF($A46&lt;='P05'!$B$17,INDEX('P05'!$K:$K,$A46+52),0)+IF($A46&lt;='P06'!$B$17,INDEX('P06'!$K:$K,$A46+52),0)+IF($A46&lt;='P07'!$B$17,INDEX('P07'!$K:$K,$A46+52),0)+IF($A46&lt;='P08'!$B$17,INDEX('P08'!$K:$K,$A46+52),0)+IF($A46&lt;='P09'!$B$17,INDEX('P09'!$K:$K,$A46+52),0)+IF($A46&lt;='P10'!$B$17,INDEX('P10'!$K:$K,$A46+52),0)</f>
        <v>3.8225463908836799E-2</v>
      </c>
      <c r="D46">
        <f>IF($A46&lt;='P01'!$B$17,INDEX('P01'!$L:$L,$A46+52),0)+IF($A46&lt;='P02'!$B$17,INDEX('P02'!$L:$L,$A46+52),0)+IF($A46&lt;='P03'!$B$17,INDEX('P03'!$L:$L,$A46+52),0)+IF($A46&lt;='P04'!$B$17,INDEX('P04'!$L:$L,$A46+52),0)+IF($A46&lt;='P05'!$B$17,INDEX('P05'!$L:$L,$A46+52),0)+IF($A46&lt;='P06'!$B$17,INDEX('P06'!$L:$L,$A46+52),0)+IF($A46&lt;='P07'!$B$17,INDEX('P07'!$L:$L,$A46+52),0)+IF($A46&lt;='P08'!$B$17,INDEX('P08'!$L:$L,$A46+52),0)+IF($A46&lt;='P09'!$B$17,INDEX('P09'!$L:$L,$A46+52),0)+IF($A46&lt;='P10'!$B$17,INDEX('P10'!$L:$L,$A46+52),0)</f>
        <v>0.990357590196841</v>
      </c>
      <c r="E46">
        <f>IF($A46&lt;='P01'!$B$17,INDEX('P01'!$M:$M,$A46+52),0)+IF($A46&lt;='P02'!$B$17,INDEX('P02'!$M:$M,$A46+52),0)+IF($A46&lt;='P03'!$B$17,INDEX('P03'!$M:$M,$A46+52),0)+IF($A46&lt;='P04'!$B$17,INDEX('P04'!$M:$M,$A46+52),0)+IF($A46&lt;='P05'!$B$17,INDEX('P05'!$M:$M,$A46+52),0)+IF($A46&lt;='P06'!$B$17,INDEX('P06'!$M:$M,$A46+52),0)+IF($A46&lt;='P07'!$B$17,INDEX('P07'!$M:$M,$A46+52),0)+IF($A46&lt;='P08'!$B$17,INDEX('P08'!$M:$M,$A46+52),0)+IF($A46&lt;='P09'!$B$17,INDEX('P09'!$M:$M,$A46+52),0)+IF($A46&lt;='P10'!$B$17,INDEX('P10'!$M:$M,$A46+52),0)</f>
        <v>8.7398602087702546</v>
      </c>
      <c r="F46">
        <f>IF($A46&lt;='P01'!$B$17,INDEX('P01'!$R:$R,$A46+52),0)+IF($A46&lt;='P02'!$B$17,INDEX('P02'!$R:$R,$A46+52),0)+IF($A46&lt;='P03'!$B$17,INDEX('P03'!$R:$R,$A46+52),0)+IF($A46&lt;='P04'!$B$17,INDEX('P04'!$R:$R,$A46+52),0)+IF($A46&lt;='P05'!$B$17,INDEX('P05'!$R:$R,$A46+52),0)+IF($A46&lt;='P06'!$B$17,INDEX('P06'!$R:$R,$A46+52),0)+IF($A46&lt;='P07'!$B$17,INDEX('P07'!$R:$R,$A46+52),0)+IF($A46&lt;='P08'!$B$17,INDEX('P08'!$R:$R,$A46+52),0)+IF($A46&lt;='P09'!$B$17,INDEX('P09'!$R:$R,$A46+52),0)+IF($A46&lt;='P10'!$B$17,INDEX('P10'!$R:$R,$A46+52),0)</f>
        <v>517.66864061648607</v>
      </c>
      <c r="G46">
        <f>IF($A46&lt;='P01'!$B$17,INDEX('P01'!$S:$S,$A46+52),0)+IF($A46&lt;='P02'!$B$17,INDEX('P02'!$S:$S,$A46+52),0)+IF($A46&lt;='P03'!$B$17,INDEX('P03'!$S:$S,$A46+52),0)+IF($A46&lt;='P04'!$B$17,INDEX('P04'!$S:$S,$A46+52),0)+IF($A46&lt;='P05'!$B$17,INDEX('P05'!$S:$S,$A46+52),0)+IF($A46&lt;='P06'!$B$17,INDEX('P06'!$S:$S,$A46+52),0)+IF($A46&lt;='P07'!$B$17,INDEX('P07'!$S:$S,$A46+52),0)+IF($A46&lt;='P08'!$B$17,INDEX('P08'!$S:$S,$A46+52),0)+IF($A46&lt;='P09'!$B$17,INDEX('P09'!$S:$S,$A46+52),0)+IF($A46&lt;='P10'!$B$17,INDEX('P10'!$S:$S,$A46+52),0)</f>
        <v>10.353372812329722</v>
      </c>
      <c r="H46">
        <f>IF($A46&lt;='P01'!$B$17,INDEX('P01'!$T:$T,$A46+52),0)+IF($A46&lt;='P02'!$B$17,INDEX('P02'!$T:$T,$A46+52),0)+IF($A46&lt;='P03'!$B$17,INDEX('P03'!$T:$T,$A46+52),0)+IF($A46&lt;='P04'!$B$17,INDEX('P04'!$T:$T,$A46+52),0)+IF($A46&lt;='P05'!$B$17,INDEX('P05'!$T:$T,$A46+52),0)+IF($A46&lt;='P06'!$B$17,INDEX('P06'!$T:$T,$A46+52),0)+IF($A46&lt;='P07'!$B$17,INDEX('P07'!$T:$T,$A46+52),0)+IF($A46&lt;='P08'!$B$17,INDEX('P08'!$T:$T,$A46+52),0)+IF($A46&lt;='P09'!$B$17,INDEX('P09'!$T:$T,$A46+52),0)+IF($A46&lt;='P10'!$B$17,INDEX('P10'!$T:$T,$A46+52),0)</f>
        <v>50.56602929790963</v>
      </c>
      <c r="I46">
        <f>IF($A46&lt;='P01'!$B$17,INDEX('P01'!$U:$U,$A46+52),0)+IF($A46&lt;='P02'!$B$17,INDEX('P02'!$U:$U,$A46+52),0)+IF($A46&lt;='P03'!$B$17,INDEX('P03'!$U:$U,$A46+52),0)+IF($A46&lt;='P04'!$B$17,INDEX('P04'!$U:$U,$A46+52),0)+IF($A46&lt;='P05'!$B$17,INDEX('P05'!$U:$U,$A46+52),0)+IF($A46&lt;='P06'!$B$17,INDEX('P06'!$U:$U,$A46+52),0)+IF($A46&lt;='P07'!$B$17,INDEX('P07'!$U:$U,$A46+52),0)+IF($A46&lt;='P08'!$B$17,INDEX('P08'!$U:$U,$A46+52),0)+IF($A46&lt;='P09'!$B$17,INDEX('P09'!$U:$U,$A46+52),0)+IF($A46&lt;='P10'!$B$17,INDEX('P10'!$U:$U,$A46+52),0)</f>
        <v>444.21813839033501</v>
      </c>
      <c r="J46">
        <f>IF($A46&lt;='P01'!$B$17,INDEX('P01'!$V:$V,$A46+52),0)+IF($A46&lt;='P02'!$B$17,INDEX('P02'!$V:$V,$A46+52),0)+IF($A46&lt;='P03'!$B$17,INDEX('P03'!$V:$V,$A46+52),0)+IF($A46&lt;='P04'!$B$17,INDEX('P04'!$V:$V,$A46+52),0)+IF($A46&lt;='P05'!$B$17,INDEX('P05'!$V:$V,$A46+52),0)+IF($A46&lt;='P06'!$B$17,INDEX('P06'!$V:$V,$A46+52),0)+IF($A46&lt;='P07'!$B$17,INDEX('P07'!$V:$V,$A46+52),0)+IF($A46&lt;='P08'!$B$17,INDEX('P08'!$V:$V,$A46+52),0)+IF($A46&lt;='P09'!$B$17,INDEX('P09'!$V:$V,$A46+52),0)+IF($A46&lt;='P10'!$B$17,INDEX('P10'!$V:$V,$A46+52),0)</f>
        <v>0.50484255947963619</v>
      </c>
      <c r="K46">
        <f>IF($A46&lt;='P01'!$B$17,INDEX('P01'!$W:$W,$A46+52),0)+IF($A46&lt;='P02'!$B$17,INDEX('P02'!$W:$W,$A46+52),0)+IF($A46&lt;='P03'!$B$17,INDEX('P03'!$W:$W,$A46+52),0)+IF($A46&lt;='P04'!$B$17,INDEX('P04'!$W:$W,$A46+52),0)+IF($A46&lt;='P05'!$B$17,INDEX('P05'!$W:$W,$A46+52),0)+IF($A46&lt;='P06'!$B$17,INDEX('P06'!$W:$W,$A46+52),0)+IF($A46&lt;='P07'!$B$17,INDEX('P07'!$W:$W,$A46+52),0)+IF($A46&lt;='P08'!$B$17,INDEX('P08'!$W:$W,$A46+52),0)+IF($A46&lt;='P09'!$B$17,INDEX('P09'!$W:$W,$A46+52),0)+IF($A46&lt;='P10'!$B$17,INDEX('P10'!$W:$W,$A46+52),0)</f>
        <v>12.026257556432263</v>
      </c>
      <c r="L46">
        <f>IF($A46&lt;='P01'!$B$17,INDEX('P01'!$X:$X,$A46+52),0)+IF($A46&lt;='P02'!$B$17,INDEX('P02'!$X:$X,$A46+52),0)+IF($A46&lt;='P03'!$B$17,INDEX('P03'!$X:$X,$A46+52),0)+IF($A46&lt;='P04'!$B$17,INDEX('P04'!$X:$X,$A46+52),0)+IF($A46&lt;='P05'!$B$17,INDEX('P05'!$X:$X,$A46+52),0)+IF($A46&lt;='P06'!$B$17,INDEX('P06'!$X:$X,$A46+52),0)+IF($A46&lt;='P07'!$B$17,INDEX('P07'!$X:$X,$A46+52),0)+IF($A46&lt;='P08'!$B$17,INDEX('P08'!$X:$X,$A46+52),0)+IF($A46&lt;='P09'!$B$17,INDEX('P09'!$X:$X,$A46+52),0)+IF($A46&lt;='P10'!$B$17,INDEX('P10'!$X:$X,$A46+52),0)</f>
        <v>-13.687075730759609</v>
      </c>
      <c r="M46">
        <f>IF($A46&lt;='P01'!$B$17,INDEX('P01'!$AA:$AA,$A46+52),0)+IF($A46&lt;='P02'!$B$17,INDEX('P02'!$AA:$AA,$A46+52),0)+IF($A46&lt;='P03'!$B$17,INDEX('P03'!$AA:$AA,$A46+52),0)+IF($A46&lt;='P04'!$B$17,INDEX('P04'!$AA:$AA,$A46+52),0)+IF($A46&lt;='P05'!$B$17,INDEX('P05'!$AA:$AA,$A46+52),0)+IF($A46&lt;='P06'!$B$17,INDEX('P06'!$AA:$AA,$A46+52),0)+IF($A46&lt;='P07'!$B$17,INDEX('P07'!$AA:$AA,$A46+52),0)+IF($A46&lt;='P08'!$B$17,INDEX('P08'!$AA:$AA,$A46+52),0)+IF($A46&lt;='P09'!$B$17,INDEX('P09'!$AA:$AA,$A46+52),0)+IF($A46&lt;='P10'!$B$17,INDEX('P10'!$AA:$AA,$A46+52),0)</f>
        <v>13.07490195914075</v>
      </c>
      <c r="N46">
        <f>IF($A46&lt;='P01'!$B$17,INDEX('P01'!$AB:$AB,$A46+52),0)+IF($A46&lt;='P02'!$B$17,INDEX('P02'!$AB:$AB,$A46+52),0)+IF($A46&lt;='P03'!$B$17,INDEX('P03'!$AB:$AB,$A46+52),0)+IF($A46&lt;='P04'!$B$17,INDEX('P04'!$AB:$AB,$A46+52),0)+IF($A46&lt;='P05'!$B$17,INDEX('P05'!$AB:$AB,$A46+52),0)+IF($A46&lt;='P06'!$B$17,INDEX('P06'!$AB:$AB,$A46+52),0)+IF($A46&lt;='P07'!$B$17,INDEX('P07'!$AB:$AB,$A46+52),0)+IF($A46&lt;='P08'!$B$17,INDEX('P08'!$AB:$AB,$A46+52),0)+IF($A46&lt;='P09'!$B$17,INDEX('P09'!$AB:$AB,$A46+52),0)+IF($A46&lt;='P10'!$B$17,INDEX('P10'!$AB:$AB,$A46+52),0)</f>
        <v>496.13409436306085</v>
      </c>
      <c r="O46">
        <f>IF($A46&lt;='P01'!$B$17,INDEX('P01'!$AC:$AC,$A46+52),0)+IF($A46&lt;='P02'!$B$17,INDEX('P02'!$AC:$AC,$A46+52),0)+IF($A46&lt;='P03'!$B$17,INDEX('P03'!$AC:$AC,$A46+52),0)+IF($A46&lt;='P04'!$B$17,INDEX('P04'!$AC:$AC,$A46+52),0)+IF($A46&lt;='P05'!$B$17,INDEX('P05'!$AC:$AC,$A46+52),0)+IF($A46&lt;='P06'!$B$17,INDEX('P06'!$AC:$AC,$A46+52),0)+IF($A46&lt;='P07'!$B$17,INDEX('P07'!$AC:$AC,$A46+52),0)+IF($A46&lt;='P08'!$B$17,INDEX('P08'!$AC:$AC,$A46+52),0)+IF($A46&lt;='P09'!$B$17,INDEX('P09'!$AC:$AC,$A46+52),0)+IF($A46&lt;='P10'!$B$17,INDEX('P10'!$AC:$AC,$A46+52),0)</f>
        <v>9.9226818872612164</v>
      </c>
      <c r="P46">
        <f>IF($A46&lt;='P01'!$B$17,INDEX('P01'!$AD:$AD,$A46+52),0)+IF($A46&lt;='P02'!$B$17,INDEX('P02'!$AD:$AD,$A46+52),0)+IF($A46&lt;='P03'!$B$17,INDEX('P03'!$AD:$AD,$A46+52),0)+IF($A46&lt;='P04'!$B$17,INDEX('P04'!$AD:$AD,$A46+52),0)+IF($A46&lt;='P05'!$B$17,INDEX('P05'!$AD:$AD,$A46+52),0)+IF($A46&lt;='P06'!$B$17,INDEX('P06'!$AD:$AD,$A46+52),0)+IF($A46&lt;='P07'!$B$17,INDEX('P07'!$AD:$AD,$A46+52),0)+IF($A46&lt;='P08'!$B$17,INDEX('P08'!$AD:$AD,$A46+52),0)+IF($A46&lt;='P09'!$B$17,INDEX('P09'!$AD:$AD,$A46+52),0)+IF($A46&lt;='P10'!$B$17,INDEX('P10'!$AD:$AD,$A46+52),0)</f>
        <v>48.304392299619025</v>
      </c>
      <c r="Q46">
        <f>IF($A46&lt;='P01'!$B$17,INDEX('P01'!$AE:$AE,$A46+52),0)+IF($A46&lt;='P02'!$B$17,INDEX('P02'!$AE:$AE,$A46+52),0)+IF($A46&lt;='P03'!$B$17,INDEX('P03'!$AE:$AE,$A46+52),0)+IF($A46&lt;='P04'!$B$17,INDEX('P04'!$AE:$AE,$A46+52),0)+IF($A46&lt;='P05'!$B$17,INDEX('P05'!$AE:$AE,$A46+52),0)+IF($A46&lt;='P06'!$B$17,INDEX('P06'!$AE:$AE,$A46+52),0)+IF($A46&lt;='P07'!$B$17,INDEX('P07'!$AE:$AE,$A46+52),0)+IF($A46&lt;='P08'!$B$17,INDEX('P08'!$AE:$AE,$A46+52),0)+IF($A46&lt;='P09'!$B$17,INDEX('P09'!$AE:$AE,$A46+52),0)+IF($A46&lt;='P10'!$B$17,INDEX('P10'!$AE:$AE,$A46+52),0)</f>
        <v>424.34985545325878</v>
      </c>
      <c r="R46">
        <f>IF($A46&lt;='P01'!$B$17,INDEX('P01'!$AF:$AF,$A46+52),0)+IF($A46&lt;='P02'!$B$17,INDEX('P02'!$AF:$AF,$A46+52),0)+IF($A46&lt;='P03'!$B$17,INDEX('P03'!$AF:$AF,$A46+52),0)+IF($A46&lt;='P04'!$B$17,INDEX('P04'!$AF:$AF,$A46+52),0)+IF($A46&lt;='P05'!$B$17,INDEX('P05'!$AF:$AF,$A46+52),0)+IF($A46&lt;='P06'!$B$17,INDEX('P06'!$AF:$AF,$A46+52),0)+IF($A46&lt;='P07'!$B$17,INDEX('P07'!$AF:$AF,$A46+52),0)+IF($A46&lt;='P08'!$B$17,INDEX('P08'!$AF:$AF,$A46+52),0)+IF($A46&lt;='P09'!$B$17,INDEX('P09'!$AF:$AF,$A46+52),0)+IF($A46&lt;='P10'!$B$17,INDEX('P10'!$AF:$AF,$A46+52),0)</f>
        <v>0.48226276378114213</v>
      </c>
      <c r="S46">
        <f>IF($A46&lt;='P01'!$B$17,INDEX('P01'!$AG:$AG,$A46+52),0)+IF($A46&lt;='P02'!$B$17,INDEX('P02'!$AG:$AG,$A46+52),0)+IF($A46&lt;='P03'!$B$17,INDEX('P03'!$AG:$AG,$A46+52),0)+IF($A46&lt;='P04'!$B$17,INDEX('P04'!$AG:$AG,$A46+52),0)+IF($A46&lt;='P05'!$B$17,INDEX('P05'!$AG:$AG,$A46+52),0)+IF($A46&lt;='P06'!$B$17,INDEX('P06'!$AG:$AG,$A46+52),0)+IF($A46&lt;='P07'!$B$17,INDEX('P07'!$AG:$AG,$A46+52),0)+IF($A46&lt;='P08'!$B$17,INDEX('P08'!$AG:$AG,$A46+52),0)+IF($A46&lt;='P09'!$B$17,INDEX('P09'!$AG:$AG,$A46+52),0)+IF($A46&lt;='P10'!$B$17,INDEX('P10'!$AG:$AG,$A46+52),0)</f>
        <v>11897.389234317052</v>
      </c>
      <c r="T46">
        <f>IF($A46&lt;='P01'!$B$17,INDEX('P01'!$AI:$AI,$A46+52),0)+IF($A46&lt;='P02'!$B$17,INDEX('P02'!$AI:$AI,$A46+52),0)+IF($A46&lt;='P03'!$B$17,INDEX('P03'!$AI:$AI,$A46+52),0)+IF($A46&lt;='P04'!$B$17,INDEX('P04'!$AI:$AI,$A46+52),0)+IF($A46&lt;='P05'!$B$17,INDEX('P05'!$AI:$AI,$A46+52),0)+IF($A46&lt;='P06'!$B$17,INDEX('P06'!$AI:$AI,$A46+52),0)+IF($A46&lt;='P07'!$B$17,INDEX('P07'!$AI:$AI,$A46+52),0)+IF($A46&lt;='P08'!$B$17,INDEX('P08'!$AI:$AI,$A46+52),0)+IF($A46&lt;='P09'!$B$17,INDEX('P09'!$AI:$AI,$A46+52),0)+IF($A46&lt;='P10'!$B$17,INDEX('P10'!$AI:$AI,$A46+52),0)</f>
        <v>15015.799940562656</v>
      </c>
    </row>
    <row r="47" spans="1:20" x14ac:dyDescent="0.35">
      <c r="A47">
        <v>15</v>
      </c>
      <c r="B47">
        <f>IF($A47&lt;='P01'!$B$17,INDEX('P01'!$J:$J,$A47+52),0)+IF($A47&lt;='P02'!$B$17,INDEX('P02'!$J:$J,$A47+52),0)+IF($A47&lt;='P03'!$B$17,INDEX('P03'!$J:$J,$A47+52),0)+IF($A47&lt;='P04'!$B$17,INDEX('P04'!$J:$J,$A47+52),0)+IF($A47&lt;='P05'!$B$17,INDEX('P05'!$J:$J,$A47+52),0)+IF($A47&lt;='P06'!$B$17,INDEX('P06'!$J:$J,$A47+52),0)+IF($A47&lt;='P07'!$B$17,INDEX('P07'!$J:$J,$A47+52),0)+IF($A47&lt;='P08'!$B$17,INDEX('P08'!$J:$J,$A47+52),0)+IF($A47&lt;='P09'!$B$17,INDEX('P09'!$J:$J,$A47+52),0)+IF($A47&lt;='P10'!$B$17,INDEX('P10'!$J:$J,$A47+52),0)</f>
        <v>1.76878517432703E-3</v>
      </c>
      <c r="C47">
        <f>IF($A47&lt;='P01'!$B$17,INDEX('P01'!$K:$K,$A47+52),0)+IF($A47&lt;='P02'!$B$17,INDEX('P02'!$K:$K,$A47+52),0)+IF($A47&lt;='P03'!$B$17,INDEX('P03'!$K:$K,$A47+52),0)+IF($A47&lt;='P04'!$B$17,INDEX('P04'!$K:$K,$A47+52),0)+IF($A47&lt;='P05'!$B$17,INDEX('P05'!$K:$K,$A47+52),0)+IF($A47&lt;='P06'!$B$17,INDEX('P06'!$K:$K,$A47+52),0)+IF($A47&lt;='P07'!$B$17,INDEX('P07'!$K:$K,$A47+52),0)+IF($A47&lt;='P08'!$B$17,INDEX('P08'!$K:$K,$A47+52),0)+IF($A47&lt;='P09'!$B$17,INDEX('P09'!$K:$K,$A47+52),0)+IF($A47&lt;='P10'!$B$17,INDEX('P10'!$K:$K,$A47+52),0)</f>
        <v>3.7966368404743281E-2</v>
      </c>
      <c r="D47">
        <f>IF($A47&lt;='P01'!$B$17,INDEX('P01'!$L:$L,$A47+52),0)+IF($A47&lt;='P02'!$B$17,INDEX('P02'!$L:$L,$A47+52),0)+IF($A47&lt;='P03'!$B$17,INDEX('P03'!$L:$L,$A47+52),0)+IF($A47&lt;='P04'!$B$17,INDEX('P04'!$L:$L,$A47+52),0)+IF($A47&lt;='P05'!$B$17,INDEX('P05'!$L:$L,$A47+52),0)+IF($A47&lt;='P06'!$B$17,INDEX('P06'!$L:$L,$A47+52),0)+IF($A47&lt;='P07'!$B$17,INDEX('P07'!$L:$L,$A47+52),0)+IF($A47&lt;='P08'!$B$17,INDEX('P08'!$L:$L,$A47+52),0)+IF($A47&lt;='P09'!$B$17,INDEX('P09'!$L:$L,$A47+52),0)+IF($A47&lt;='P10'!$B$17,INDEX('P10'!$L:$L,$A47+52),0)</f>
        <v>0</v>
      </c>
      <c r="E47">
        <f>IF($A47&lt;='P01'!$B$17,INDEX('P01'!$M:$M,$A47+52),0)+IF($A47&lt;='P02'!$B$17,INDEX('P02'!$M:$M,$A47+52),0)+IF($A47&lt;='P03'!$B$17,INDEX('P03'!$M:$M,$A47+52),0)+IF($A47&lt;='P04'!$B$17,INDEX('P04'!$M:$M,$A47+52),0)+IF($A47&lt;='P05'!$B$17,INDEX('P05'!$M:$M,$A47+52),0)+IF($A47&lt;='P06'!$B$17,INDEX('P06'!$M:$M,$A47+52),0)+IF($A47&lt;='P07'!$B$17,INDEX('P07'!$M:$M,$A47+52),0)+IF($A47&lt;='P08'!$B$17,INDEX('P08'!$M:$M,$A47+52),0)+IF($A47&lt;='P09'!$B$17,INDEX('P09'!$M:$M,$A47+52),0)+IF($A47&lt;='P10'!$B$17,INDEX('P10'!$M:$M,$A47+52),0)</f>
        <v>8.7001250551911831</v>
      </c>
      <c r="F47">
        <f>IF($A47&lt;='P01'!$B$17,INDEX('P01'!$R:$R,$A47+52),0)+IF($A47&lt;='P02'!$B$17,INDEX('P02'!$R:$R,$A47+52),0)+IF($A47&lt;='P03'!$B$17,INDEX('P03'!$R:$R,$A47+52),0)+IF($A47&lt;='P04'!$B$17,INDEX('P04'!$R:$R,$A47+52),0)+IF($A47&lt;='P05'!$B$17,INDEX('P05'!$R:$R,$A47+52),0)+IF($A47&lt;='P06'!$B$17,INDEX('P06'!$R:$R,$A47+52),0)+IF($A47&lt;='P07'!$B$17,INDEX('P07'!$R:$R,$A47+52),0)+IF($A47&lt;='P08'!$B$17,INDEX('P08'!$R:$R,$A47+52),0)+IF($A47&lt;='P09'!$B$17,INDEX('P09'!$R:$R,$A47+52),0)+IF($A47&lt;='P10'!$B$17,INDEX('P10'!$R:$R,$A47+52),0)</f>
        <v>514.96711019653605</v>
      </c>
      <c r="G47">
        <f>IF($A47&lt;='P01'!$B$17,INDEX('P01'!$S:$S,$A47+52),0)+IF($A47&lt;='P02'!$B$17,INDEX('P02'!$S:$S,$A47+52),0)+IF($A47&lt;='P03'!$B$17,INDEX('P03'!$S:$S,$A47+52),0)+IF($A47&lt;='P04'!$B$17,INDEX('P04'!$S:$S,$A47+52),0)+IF($A47&lt;='P05'!$B$17,INDEX('P05'!$S:$S,$A47+52),0)+IF($A47&lt;='P06'!$B$17,INDEX('P06'!$S:$S,$A47+52),0)+IF($A47&lt;='P07'!$B$17,INDEX('P07'!$S:$S,$A47+52),0)+IF($A47&lt;='P08'!$B$17,INDEX('P08'!$S:$S,$A47+52),0)+IF($A47&lt;='P09'!$B$17,INDEX('P09'!$S:$S,$A47+52),0)+IF($A47&lt;='P10'!$B$17,INDEX('P10'!$S:$S,$A47+52),0)</f>
        <v>10.299342203930721</v>
      </c>
      <c r="H47">
        <f>IF($A47&lt;='P01'!$B$17,INDEX('P01'!$T:$T,$A47+52),0)+IF($A47&lt;='P02'!$B$17,INDEX('P02'!$T:$T,$A47+52),0)+IF($A47&lt;='P03'!$B$17,INDEX('P03'!$T:$T,$A47+52),0)+IF($A47&lt;='P04'!$B$17,INDEX('P04'!$T:$T,$A47+52),0)+IF($A47&lt;='P05'!$B$17,INDEX('P05'!$T:$T,$A47+52),0)+IF($A47&lt;='P06'!$B$17,INDEX('P06'!$T:$T,$A47+52),0)+IF($A47&lt;='P07'!$B$17,INDEX('P07'!$T:$T,$A47+52),0)+IF($A47&lt;='P08'!$B$17,INDEX('P08'!$T:$T,$A47+52),0)+IF($A47&lt;='P09'!$B$17,INDEX('P09'!$T:$T,$A47+52),0)+IF($A47&lt;='P10'!$B$17,INDEX('P10'!$T:$T,$A47+52),0)</f>
        <v>45.344124553220212</v>
      </c>
      <c r="I47">
        <f>IF($A47&lt;='P01'!$B$17,INDEX('P01'!$U:$U,$A47+52),0)+IF($A47&lt;='P02'!$B$17,INDEX('P02'!$U:$U,$A47+52),0)+IF($A47&lt;='P03'!$B$17,INDEX('P03'!$U:$U,$A47+52),0)+IF($A47&lt;='P04'!$B$17,INDEX('P04'!$U:$U,$A47+52),0)+IF($A47&lt;='P05'!$B$17,INDEX('P05'!$U:$U,$A47+52),0)+IF($A47&lt;='P06'!$B$17,INDEX('P06'!$U:$U,$A47+52),0)+IF($A47&lt;='P07'!$B$17,INDEX('P07'!$U:$U,$A47+52),0)+IF($A47&lt;='P08'!$B$17,INDEX('P08'!$U:$U,$A47+52),0)+IF($A47&lt;='P09'!$B$17,INDEX('P09'!$U:$U,$A47+52),0)+IF($A47&lt;='P10'!$B$17,INDEX('P10'!$U:$U,$A47+52),0)</f>
        <v>415.75254401765335</v>
      </c>
      <c r="J47">
        <f>IF($A47&lt;='P01'!$B$17,INDEX('P01'!$V:$V,$A47+52),0)+IF($A47&lt;='P02'!$B$17,INDEX('P02'!$V:$V,$A47+52),0)+IF($A47&lt;='P03'!$B$17,INDEX('P03'!$V:$V,$A47+52),0)+IF($A47&lt;='P04'!$B$17,INDEX('P04'!$V:$V,$A47+52),0)+IF($A47&lt;='P05'!$B$17,INDEX('P05'!$V:$V,$A47+52),0)+IF($A47&lt;='P06'!$B$17,INDEX('P06'!$V:$V,$A47+52),0)+IF($A47&lt;='P07'!$B$17,INDEX('P07'!$V:$V,$A47+52),0)+IF($A47&lt;='P08'!$B$17,INDEX('P08'!$V:$V,$A47+52),0)+IF($A47&lt;='P09'!$B$17,INDEX('P09'!$V:$V,$A47+52),0)+IF($A47&lt;='P10'!$B$17,INDEX('P10'!$V:$V,$A47+52),0)</f>
        <v>0.45884037808803418</v>
      </c>
      <c r="K47">
        <f>IF($A47&lt;='P01'!$B$17,INDEX('P01'!$W:$W,$A47+52),0)+IF($A47&lt;='P02'!$B$17,INDEX('P02'!$W:$W,$A47+52),0)+IF($A47&lt;='P03'!$B$17,INDEX('P03'!$W:$W,$A47+52),0)+IF($A47&lt;='P04'!$B$17,INDEX('P04'!$W:$W,$A47+52),0)+IF($A47&lt;='P05'!$B$17,INDEX('P05'!$W:$W,$A47+52),0)+IF($A47&lt;='P06'!$B$17,INDEX('P06'!$W:$W,$A47+52),0)+IF($A47&lt;='P07'!$B$17,INDEX('P07'!$W:$W,$A47+52),0)+IF($A47&lt;='P08'!$B$17,INDEX('P08'!$W:$W,$A47+52),0)+IF($A47&lt;='P09'!$B$17,INDEX('P09'!$W:$W,$A47+52),0)+IF($A47&lt;='P10'!$B$17,INDEX('P10'!$W:$W,$A47+52),0)</f>
        <v>43.112259043643661</v>
      </c>
      <c r="L47">
        <f>IF($A47&lt;='P01'!$B$17,INDEX('P01'!$X:$X,$A47+52),0)+IF($A47&lt;='P02'!$B$17,INDEX('P02'!$X:$X,$A47+52),0)+IF($A47&lt;='P03'!$B$17,INDEX('P03'!$X:$X,$A47+52),0)+IF($A47&lt;='P04'!$B$17,INDEX('P04'!$X:$X,$A47+52),0)+IF($A47&lt;='P05'!$B$17,INDEX('P05'!$X:$X,$A47+52),0)+IF($A47&lt;='P06'!$B$17,INDEX('P06'!$X:$X,$A47+52),0)+IF($A47&lt;='P07'!$B$17,INDEX('P07'!$X:$X,$A47+52),0)+IF($A47&lt;='P08'!$B$17,INDEX('P08'!$X:$X,$A47+52),0)+IF($A47&lt;='P09'!$B$17,INDEX('P09'!$X:$X,$A47+52),0)+IF($A47&lt;='P10'!$B$17,INDEX('P10'!$X:$X,$A47+52),0)</f>
        <v>-44.764409992514601</v>
      </c>
      <c r="M47">
        <f>IF($A47&lt;='P01'!$B$17,INDEX('P01'!$AA:$AA,$A47+52),0)+IF($A47&lt;='P02'!$B$17,INDEX('P02'!$AA:$AA,$A47+52),0)+IF($A47&lt;='P03'!$B$17,INDEX('P03'!$AA:$AA,$A47+52),0)+IF($A47&lt;='P04'!$B$17,INDEX('P04'!$AA:$AA,$A47+52),0)+IF($A47&lt;='P05'!$B$17,INDEX('P05'!$AA:$AA,$A47+52),0)+IF($A47&lt;='P06'!$B$17,INDEX('P06'!$AA:$AA,$A47+52),0)+IF($A47&lt;='P07'!$B$17,INDEX('P07'!$AA:$AA,$A47+52),0)+IF($A47&lt;='P08'!$B$17,INDEX('P08'!$AA:$AA,$A47+52),0)+IF($A47&lt;='P09'!$B$17,INDEX('P09'!$AA:$AA,$A47+52),0)+IF($A47&lt;='P10'!$B$17,INDEX('P10'!$AA:$AA,$A47+52),0)</f>
        <v>42.622722898932174</v>
      </c>
      <c r="N47">
        <f>IF($A47&lt;='P01'!$B$17,INDEX('P01'!$AB:$AB,$A47+52),0)+IF($A47&lt;='P02'!$B$17,INDEX('P02'!$AB:$AB,$A47+52),0)+IF($A47&lt;='P03'!$B$17,INDEX('P03'!$AB:$AB,$A47+52),0)+IF($A47&lt;='P04'!$B$17,INDEX('P04'!$AB:$AB,$A47+52),0)+IF($A47&lt;='P05'!$B$17,INDEX('P05'!$AB:$AB,$A47+52),0)+IF($A47&lt;='P06'!$B$17,INDEX('P06'!$AB:$AB,$A47+52),0)+IF($A47&lt;='P07'!$B$17,INDEX('P07'!$AB:$AB,$A47+52),0)+IF($A47&lt;='P08'!$B$17,INDEX('P08'!$AB:$AB,$A47+52),0)+IF($A47&lt;='P09'!$B$17,INDEX('P09'!$AB:$AB,$A47+52),0)+IF($A47&lt;='P10'!$B$17,INDEX('P10'!$AB:$AB,$A47+52),0)</f>
        <v>491.93447968363506</v>
      </c>
      <c r="O47">
        <f>IF($A47&lt;='P01'!$B$17,INDEX('P01'!$AC:$AC,$A47+52),0)+IF($A47&lt;='P02'!$B$17,INDEX('P02'!$AC:$AC,$A47+52),0)+IF($A47&lt;='P03'!$B$17,INDEX('P03'!$AC:$AC,$A47+52),0)+IF($A47&lt;='P04'!$B$17,INDEX('P04'!$AC:$AC,$A47+52),0)+IF($A47&lt;='P05'!$B$17,INDEX('P05'!$AC:$AC,$A47+52),0)+IF($A47&lt;='P06'!$B$17,INDEX('P06'!$AC:$AC,$A47+52),0)+IF($A47&lt;='P07'!$B$17,INDEX('P07'!$AC:$AC,$A47+52),0)+IF($A47&lt;='P08'!$B$17,INDEX('P08'!$AC:$AC,$A47+52),0)+IF($A47&lt;='P09'!$B$17,INDEX('P09'!$AC:$AC,$A47+52),0)+IF($A47&lt;='P10'!$B$17,INDEX('P10'!$AC:$AC,$A47+52),0)</f>
        <v>9.8386895936727026</v>
      </c>
      <c r="P47">
        <f>IF($A47&lt;='P01'!$B$17,INDEX('P01'!$AD:$AD,$A47+52),0)+IF($A47&lt;='P02'!$B$17,INDEX('P02'!$AD:$AD,$A47+52),0)+IF($A47&lt;='P03'!$B$17,INDEX('P03'!$AD:$AD,$A47+52),0)+IF($A47&lt;='P04'!$B$17,INDEX('P04'!$AD:$AD,$A47+52),0)+IF($A47&lt;='P05'!$B$17,INDEX('P05'!$AD:$AD,$A47+52),0)+IF($A47&lt;='P06'!$B$17,INDEX('P06'!$AD:$AD,$A47+52),0)+IF($A47&lt;='P07'!$B$17,INDEX('P07'!$AD:$AD,$A47+52),0)+IF($A47&lt;='P08'!$B$17,INDEX('P08'!$AD:$AD,$A47+52),0)+IF($A47&lt;='P09'!$B$17,INDEX('P09'!$AD:$AD,$A47+52),0)+IF($A47&lt;='P10'!$B$17,INDEX('P10'!$AD:$AD,$A47+52),0)</f>
        <v>43.174701872531116</v>
      </c>
      <c r="Q47">
        <f>IF($A47&lt;='P01'!$B$17,INDEX('P01'!$AE:$AE,$A47+52),0)+IF($A47&lt;='P02'!$B$17,INDEX('P02'!$AE:$AE,$A47+52),0)+IF($A47&lt;='P03'!$B$17,INDEX('P03'!$AE:$AE,$A47+52),0)+IF($A47&lt;='P04'!$B$17,INDEX('P04'!$AE:$AE,$A47+52),0)+IF($A47&lt;='P05'!$B$17,INDEX('P05'!$AE:$AE,$A47+52),0)+IF($A47&lt;='P06'!$B$17,INDEX('P06'!$AE:$AE,$A47+52),0)+IF($A47&lt;='P07'!$B$17,INDEX('P07'!$AE:$AE,$A47+52),0)+IF($A47&lt;='P08'!$B$17,INDEX('P08'!$AE:$AE,$A47+52),0)+IF($A47&lt;='P09'!$B$17,INDEX('P09'!$AE:$AE,$A47+52),0)+IF($A47&lt;='P10'!$B$17,INDEX('P10'!$AE:$AE,$A47+52),0)</f>
        <v>395.86147748074239</v>
      </c>
      <c r="R47">
        <f>IF($A47&lt;='P01'!$B$17,INDEX('P01'!$AF:$AF,$A47+52),0)+IF($A47&lt;='P02'!$B$17,INDEX('P02'!$AF:$AF,$A47+52),0)+IF($A47&lt;='P03'!$B$17,INDEX('P03'!$AF:$AF,$A47+52),0)+IF($A47&lt;='P04'!$B$17,INDEX('P04'!$AF:$AF,$A47+52),0)+IF($A47&lt;='P05'!$B$17,INDEX('P05'!$AF:$AF,$A47+52),0)+IF($A47&lt;='P06'!$B$17,INDEX('P06'!$AF:$AF,$A47+52),0)+IF($A47&lt;='P07'!$B$17,INDEX('P07'!$AF:$AF,$A47+52),0)+IF($A47&lt;='P08'!$B$17,INDEX('P08'!$AF:$AF,$A47+52),0)+IF($A47&lt;='P09'!$B$17,INDEX('P09'!$AF:$AF,$A47+52),0)+IF($A47&lt;='P10'!$B$17,INDEX('P10'!$AF:$AF,$A47+52),0)</f>
        <v>0.43688783775677653</v>
      </c>
      <c r="S47">
        <f>IF($A47&lt;='P01'!$B$17,INDEX('P01'!$AG:$AG,$A47+52),0)+IF($A47&lt;='P02'!$B$17,INDEX('P02'!$AG:$AG,$A47+52),0)+IF($A47&lt;='P03'!$B$17,INDEX('P03'!$AG:$AG,$A47+52),0)+IF($A47&lt;='P04'!$B$17,INDEX('P04'!$AG:$AG,$A47+52),0)+IF($A47&lt;='P05'!$B$17,INDEX('P05'!$AG:$AG,$A47+52),0)+IF($A47&lt;='P06'!$B$17,INDEX('P06'!$AG:$AG,$A47+52),0)+IF($A47&lt;='P07'!$B$17,INDEX('P07'!$AG:$AG,$A47+52),0)+IF($A47&lt;='P08'!$B$17,INDEX('P08'!$AG:$AG,$A47+52),0)+IF($A47&lt;='P09'!$B$17,INDEX('P09'!$AG:$AG,$A47+52),0)+IF($A47&lt;='P10'!$B$17,INDEX('P10'!$AG:$AG,$A47+52),0)</f>
        <v>11981.102600750255</v>
      </c>
      <c r="T47">
        <f>IF($A47&lt;='P01'!$B$17,INDEX('P01'!$AI:$AI,$A47+52),0)+IF($A47&lt;='P02'!$B$17,INDEX('P02'!$AI:$AI,$A47+52),0)+IF($A47&lt;='P03'!$B$17,INDEX('P03'!$AI:$AI,$A47+52),0)+IF($A47&lt;='P04'!$B$17,INDEX('P04'!$AI:$AI,$A47+52),0)+IF($A47&lt;='P05'!$B$17,INDEX('P05'!$AI:$AI,$A47+52),0)+IF($A47&lt;='P06'!$B$17,INDEX('P06'!$AI:$AI,$A47+52),0)+IF($A47&lt;='P07'!$B$17,INDEX('P07'!$AI:$AI,$A47+52),0)+IF($A47&lt;='P08'!$B$17,INDEX('P08'!$AI:$AI,$A47+52),0)+IF($A47&lt;='P09'!$B$17,INDEX('P09'!$AI:$AI,$A47+52),0)+IF($A47&lt;='P10'!$B$17,INDEX('P10'!$AI:$AI,$A47+52),0)</f>
        <v>14995.32439559643</v>
      </c>
    </row>
    <row r="48" spans="1:20" x14ac:dyDescent="0.35">
      <c r="A48">
        <v>16</v>
      </c>
      <c r="B48">
        <f>IF($A48&lt;='P01'!$B$17,INDEX('P01'!$J:$J,$A48+52),0)+IF($A48&lt;='P02'!$B$17,INDEX('P02'!$J:$J,$A48+52),0)+IF($A48&lt;='P03'!$B$17,INDEX('P03'!$J:$J,$A48+52),0)+IF($A48&lt;='P04'!$B$17,INDEX('P04'!$J:$J,$A48+52),0)+IF($A48&lt;='P05'!$B$17,INDEX('P05'!$J:$J,$A48+52),0)+IF($A48&lt;='P06'!$B$17,INDEX('P06'!$J:$J,$A48+52),0)+IF($A48&lt;='P07'!$B$17,INDEX('P07'!$J:$J,$A48+52),0)+IF($A48&lt;='P08'!$B$17,INDEX('P08'!$J:$J,$A48+52),0)+IF($A48&lt;='P09'!$B$17,INDEX('P09'!$J:$J,$A48+52),0)+IF($A48&lt;='P10'!$B$17,INDEX('P10'!$J:$J,$A48+52),0)</f>
        <v>1.7755311333952455E-3</v>
      </c>
      <c r="C48">
        <f>IF($A48&lt;='P01'!$B$17,INDEX('P01'!$K:$K,$A48+52),0)+IF($A48&lt;='P02'!$B$17,INDEX('P02'!$K:$K,$A48+52),0)+IF($A48&lt;='P03'!$B$17,INDEX('P03'!$K:$K,$A48+52),0)+IF($A48&lt;='P04'!$B$17,INDEX('P04'!$K:$K,$A48+52),0)+IF($A48&lt;='P05'!$B$17,INDEX('P05'!$K:$K,$A48+52),0)+IF($A48&lt;='P06'!$B$17,INDEX('P06'!$K:$K,$A48+52),0)+IF($A48&lt;='P07'!$B$17,INDEX('P07'!$K:$K,$A48+52),0)+IF($A48&lt;='P08'!$B$17,INDEX('P08'!$K:$K,$A48+52),0)+IF($A48&lt;='P09'!$B$17,INDEX('P09'!$K:$K,$A48+52),0)+IF($A48&lt;='P10'!$B$17,INDEX('P10'!$K:$K,$A48+52),0)</f>
        <v>3.7709211340468625E-2</v>
      </c>
      <c r="D48">
        <f>IF($A48&lt;='P01'!$B$17,INDEX('P01'!$L:$L,$A48+52),0)+IF($A48&lt;='P02'!$B$17,INDEX('P02'!$L:$L,$A48+52),0)+IF($A48&lt;='P03'!$B$17,INDEX('P03'!$L:$L,$A48+52),0)+IF($A48&lt;='P04'!$B$17,INDEX('P04'!$L:$L,$A48+52),0)+IF($A48&lt;='P05'!$B$17,INDEX('P05'!$L:$L,$A48+52),0)+IF($A48&lt;='P06'!$B$17,INDEX('P06'!$L:$L,$A48+52),0)+IF($A48&lt;='P07'!$B$17,INDEX('P07'!$L:$L,$A48+52),0)+IF($A48&lt;='P08'!$B$17,INDEX('P08'!$L:$L,$A48+52),0)+IF($A48&lt;='P09'!$B$17,INDEX('P09'!$L:$L,$A48+52),0)+IF($A48&lt;='P10'!$B$17,INDEX('P10'!$L:$L,$A48+52),0)</f>
        <v>0</v>
      </c>
      <c r="E48">
        <f>IF($A48&lt;='P01'!$B$17,INDEX('P01'!$M:$M,$A48+52),0)+IF($A48&lt;='P02'!$B$17,INDEX('P02'!$M:$M,$A48+52),0)+IF($A48&lt;='P03'!$B$17,INDEX('P03'!$M:$M,$A48+52),0)+IF($A48&lt;='P04'!$B$17,INDEX('P04'!$M:$M,$A48+52),0)+IF($A48&lt;='P05'!$B$17,INDEX('P05'!$M:$M,$A48+52),0)+IF($A48&lt;='P06'!$B$17,INDEX('P06'!$M:$M,$A48+52),0)+IF($A48&lt;='P07'!$B$17,INDEX('P07'!$M:$M,$A48+52),0)+IF($A48&lt;='P08'!$B$17,INDEX('P08'!$M:$M,$A48+52),0)+IF($A48&lt;='P09'!$B$17,INDEX('P09'!$M:$M,$A48+52),0)+IF($A48&lt;='P10'!$B$17,INDEX('P10'!$M:$M,$A48+52),0)</f>
        <v>8.6606403127173177</v>
      </c>
      <c r="F48">
        <f>IF($A48&lt;='P01'!$B$17,INDEX('P01'!$R:$R,$A48+52),0)+IF($A48&lt;='P02'!$B$17,INDEX('P02'!$R:$R,$A48+52),0)+IF($A48&lt;='P03'!$B$17,INDEX('P03'!$R:$R,$A48+52),0)+IF($A48&lt;='P04'!$B$17,INDEX('P04'!$R:$R,$A48+52),0)+IF($A48&lt;='P05'!$B$17,INDEX('P05'!$R:$R,$A48+52),0)+IF($A48&lt;='P06'!$B$17,INDEX('P06'!$R:$R,$A48+52),0)+IF($A48&lt;='P07'!$B$17,INDEX('P07'!$R:$R,$A48+52),0)+IF($A48&lt;='P08'!$B$17,INDEX('P08'!$R:$R,$A48+52),0)+IF($A48&lt;='P09'!$B$17,INDEX('P09'!$R:$R,$A48+52),0)+IF($A48&lt;='P10'!$B$17,INDEX('P10'!$R:$R,$A48+52),0)</f>
        <v>512.27951061943588</v>
      </c>
      <c r="G48">
        <f>IF($A48&lt;='P01'!$B$17,INDEX('P01'!$S:$S,$A48+52),0)+IF($A48&lt;='P02'!$B$17,INDEX('P02'!$S:$S,$A48+52),0)+IF($A48&lt;='P03'!$B$17,INDEX('P03'!$S:$S,$A48+52),0)+IF($A48&lt;='P04'!$B$17,INDEX('P04'!$S:$S,$A48+52),0)+IF($A48&lt;='P05'!$B$17,INDEX('P05'!$S:$S,$A48+52),0)+IF($A48&lt;='P06'!$B$17,INDEX('P06'!$S:$S,$A48+52),0)+IF($A48&lt;='P07'!$B$17,INDEX('P07'!$S:$S,$A48+52),0)+IF($A48&lt;='P08'!$B$17,INDEX('P08'!$S:$S,$A48+52),0)+IF($A48&lt;='P09'!$B$17,INDEX('P09'!$S:$S,$A48+52),0)+IF($A48&lt;='P10'!$B$17,INDEX('P10'!$S:$S,$A48+52),0)</f>
        <v>10.245590212388716</v>
      </c>
      <c r="H48">
        <f>IF($A48&lt;='P01'!$B$17,INDEX('P01'!$T:$T,$A48+52),0)+IF($A48&lt;='P02'!$B$17,INDEX('P02'!$T:$T,$A48+52),0)+IF($A48&lt;='P03'!$B$17,INDEX('P03'!$T:$T,$A48+52),0)+IF($A48&lt;='P04'!$B$17,INDEX('P04'!$T:$T,$A48+52),0)+IF($A48&lt;='P05'!$B$17,INDEX('P05'!$T:$T,$A48+52),0)+IF($A48&lt;='P06'!$B$17,INDEX('P06'!$T:$T,$A48+52),0)+IF($A48&lt;='P07'!$B$17,INDEX('P07'!$T:$T,$A48+52),0)+IF($A48&lt;='P08'!$B$17,INDEX('P08'!$T:$T,$A48+52),0)+IF($A48&lt;='P09'!$B$17,INDEX('P09'!$T:$T,$A48+52),0)+IF($A48&lt;='P10'!$B$17,INDEX('P10'!$T:$T,$A48+52),0)</f>
        <v>45.249293124834416</v>
      </c>
      <c r="I48">
        <f>IF($A48&lt;='P01'!$B$17,INDEX('P01'!$U:$U,$A48+52),0)+IF($A48&lt;='P02'!$B$17,INDEX('P02'!$U:$U,$A48+52),0)+IF($A48&lt;='P03'!$B$17,INDEX('P03'!$U:$U,$A48+52),0)+IF($A48&lt;='P04'!$B$17,INDEX('P04'!$U:$U,$A48+52),0)+IF($A48&lt;='P05'!$B$17,INDEX('P05'!$U:$U,$A48+52),0)+IF($A48&lt;='P06'!$B$17,INDEX('P06'!$U:$U,$A48+52),0)+IF($A48&lt;='P07'!$B$17,INDEX('P07'!$U:$U,$A48+52),0)+IF($A48&lt;='P08'!$B$17,INDEX('P08'!$U:$U,$A48+52),0)+IF($A48&lt;='P09'!$B$17,INDEX('P09'!$U:$U,$A48+52),0)+IF($A48&lt;='P10'!$B$17,INDEX('P10'!$U:$U,$A48+52),0)</f>
        <v>417.60036754141242</v>
      </c>
      <c r="J48">
        <f>IF($A48&lt;='P01'!$B$17,INDEX('P01'!$V:$V,$A48+52),0)+IF($A48&lt;='P02'!$B$17,INDEX('P02'!$V:$V,$A48+52),0)+IF($A48&lt;='P03'!$B$17,INDEX('P03'!$V:$V,$A48+52),0)+IF($A48&lt;='P04'!$B$17,INDEX('P04'!$V:$V,$A48+52),0)+IF($A48&lt;='P05'!$B$17,INDEX('P05'!$V:$V,$A48+52),0)+IF($A48&lt;='P06'!$B$17,INDEX('P06'!$V:$V,$A48+52),0)+IF($A48&lt;='P07'!$B$17,INDEX('P07'!$V:$V,$A48+52),0)+IF($A48&lt;='P08'!$B$17,INDEX('P08'!$V:$V,$A48+52),0)+IF($A48&lt;='P09'!$B$17,INDEX('P09'!$V:$V,$A48+52),0)+IF($A48&lt;='P10'!$B$17,INDEX('P10'!$V:$V,$A48+52),0)</f>
        <v>0.46172628667752791</v>
      </c>
      <c r="K48">
        <f>IF($A48&lt;='P01'!$B$17,INDEX('P01'!$W:$W,$A48+52),0)+IF($A48&lt;='P02'!$B$17,INDEX('P02'!$W:$W,$A48+52),0)+IF($A48&lt;='P03'!$B$17,INDEX('P03'!$W:$W,$A48+52),0)+IF($A48&lt;='P04'!$B$17,INDEX('P04'!$W:$W,$A48+52),0)+IF($A48&lt;='P05'!$B$17,INDEX('P05'!$W:$W,$A48+52),0)+IF($A48&lt;='P06'!$B$17,INDEX('P06'!$W:$W,$A48+52),0)+IF($A48&lt;='P07'!$B$17,INDEX('P07'!$W:$W,$A48+52),0)+IF($A48&lt;='P08'!$B$17,INDEX('P08'!$W:$W,$A48+52),0)+IF($A48&lt;='P09'!$B$17,INDEX('P09'!$W:$W,$A48+52),0)+IF($A48&lt;='P10'!$B$17,INDEX('P10'!$W:$W,$A48+52),0)</f>
        <v>38.722533454122825</v>
      </c>
      <c r="L48">
        <f>IF($A48&lt;='P01'!$B$17,INDEX('P01'!$X:$X,$A48+52),0)+IF($A48&lt;='P02'!$B$17,INDEX('P02'!$X:$X,$A48+52),0)+IF($A48&lt;='P03'!$B$17,INDEX('P03'!$X:$X,$A48+52),0)+IF($A48&lt;='P04'!$B$17,INDEX('P04'!$X:$X,$A48+52),0)+IF($A48&lt;='P05'!$B$17,INDEX('P05'!$X:$X,$A48+52),0)+IF($A48&lt;='P06'!$B$17,INDEX('P06'!$X:$X,$A48+52),0)+IF($A48&lt;='P07'!$B$17,INDEX('P07'!$X:$X,$A48+52),0)+IF($A48&lt;='P08'!$B$17,INDEX('P08'!$X:$X,$A48+52),0)+IF($A48&lt;='P09'!$B$17,INDEX('P09'!$X:$X,$A48+52),0)+IF($A48&lt;='P10'!$B$17,INDEX('P10'!$X:$X,$A48+52),0)</f>
        <v>-40.366061871372658</v>
      </c>
      <c r="M48">
        <f>IF($A48&lt;='P01'!$B$17,INDEX('P01'!$AA:$AA,$A48+52),0)+IF($A48&lt;='P02'!$B$17,INDEX('P02'!$AA:$AA,$A48+52),0)+IF($A48&lt;='P03'!$B$17,INDEX('P03'!$AA:$AA,$A48+52),0)+IF($A48&lt;='P04'!$B$17,INDEX('P04'!$AA:$AA,$A48+52),0)+IF($A48&lt;='P05'!$B$17,INDEX('P05'!$AA:$AA,$A48+52),0)+IF($A48&lt;='P06'!$B$17,INDEX('P06'!$AA:$AA,$A48+52),0)+IF($A48&lt;='P07'!$B$17,INDEX('P07'!$AA:$AA,$A48+52),0)+IF($A48&lt;='P08'!$B$17,INDEX('P08'!$AA:$AA,$A48+52),0)+IF($A48&lt;='P09'!$B$17,INDEX('P09'!$AA:$AA,$A48+52),0)+IF($A48&lt;='P10'!$B$17,INDEX('P10'!$AA:$AA,$A48+52),0)</f>
        <v>38.309392267216097</v>
      </c>
      <c r="N48">
        <f>IF($A48&lt;='P01'!$B$17,INDEX('P01'!$AB:$AB,$A48+52),0)+IF($A48&lt;='P02'!$B$17,INDEX('P02'!$AB:$AB,$A48+52),0)+IF($A48&lt;='P03'!$B$17,INDEX('P03'!$AB:$AB,$A48+52),0)+IF($A48&lt;='P04'!$B$17,INDEX('P04'!$AB:$AB,$A48+52),0)+IF($A48&lt;='P05'!$B$17,INDEX('P05'!$AB:$AB,$A48+52),0)+IF($A48&lt;='P06'!$B$17,INDEX('P06'!$AB:$AB,$A48+52),0)+IF($A48&lt;='P07'!$B$17,INDEX('P07'!$AB:$AB,$A48+52),0)+IF($A48&lt;='P08'!$B$17,INDEX('P08'!$AB:$AB,$A48+52),0)+IF($A48&lt;='P09'!$B$17,INDEX('P09'!$AB:$AB,$A48+52),0)+IF($A48&lt;='P10'!$B$17,INDEX('P10'!$AB:$AB,$A48+52),0)</f>
        <v>487.77025390447329</v>
      </c>
      <c r="O48">
        <f>IF($A48&lt;='P01'!$B$17,INDEX('P01'!$AC:$AC,$A48+52),0)+IF($A48&lt;='P02'!$B$17,INDEX('P02'!$AC:$AC,$A48+52),0)+IF($A48&lt;='P03'!$B$17,INDEX('P03'!$AC:$AC,$A48+52),0)+IF($A48&lt;='P04'!$B$17,INDEX('P04'!$AC:$AC,$A48+52),0)+IF($A48&lt;='P05'!$B$17,INDEX('P05'!$AC:$AC,$A48+52),0)+IF($A48&lt;='P06'!$B$17,INDEX('P06'!$AC:$AC,$A48+52),0)+IF($A48&lt;='P07'!$B$17,INDEX('P07'!$AC:$AC,$A48+52),0)+IF($A48&lt;='P08'!$B$17,INDEX('P08'!$AC:$AC,$A48+52),0)+IF($A48&lt;='P09'!$B$17,INDEX('P09'!$AC:$AC,$A48+52),0)+IF($A48&lt;='P10'!$B$17,INDEX('P10'!$AC:$AC,$A48+52),0)</f>
        <v>9.755405078089467</v>
      </c>
      <c r="P48">
        <f>IF($A48&lt;='P01'!$B$17,INDEX('P01'!$AD:$AD,$A48+52),0)+IF($A48&lt;='P02'!$B$17,INDEX('P02'!$AD:$AD,$A48+52),0)+IF($A48&lt;='P03'!$B$17,INDEX('P03'!$AD:$AD,$A48+52),0)+IF($A48&lt;='P04'!$B$17,INDEX('P04'!$AD:$AD,$A48+52),0)+IF($A48&lt;='P05'!$B$17,INDEX('P05'!$AD:$AD,$A48+52),0)+IF($A48&lt;='P06'!$B$17,INDEX('P06'!$AD:$AD,$A48+52),0)+IF($A48&lt;='P07'!$B$17,INDEX('P07'!$AD:$AD,$A48+52),0)+IF($A48&lt;='P08'!$B$17,INDEX('P08'!$AD:$AD,$A48+52),0)+IF($A48&lt;='P09'!$B$17,INDEX('P09'!$AD:$AD,$A48+52),0)+IF($A48&lt;='P10'!$B$17,INDEX('P10'!$AD:$AD,$A48+52),0)</f>
        <v>42.943820619838419</v>
      </c>
      <c r="Q48">
        <f>IF($A48&lt;='P01'!$B$17,INDEX('P01'!$AE:$AE,$A48+52),0)+IF($A48&lt;='P02'!$B$17,INDEX('P02'!$AE:$AE,$A48+52),0)+IF($A48&lt;='P03'!$B$17,INDEX('P03'!$AE:$AE,$A48+52),0)+IF($A48&lt;='P04'!$B$17,INDEX('P04'!$AE:$AE,$A48+52),0)+IF($A48&lt;='P05'!$B$17,INDEX('P05'!$AE:$AE,$A48+52),0)+IF($A48&lt;='P06'!$B$17,INDEX('P06'!$AE:$AE,$A48+52),0)+IF($A48&lt;='P07'!$B$17,INDEX('P07'!$AE:$AE,$A48+52),0)+IF($A48&lt;='P08'!$B$17,INDEX('P08'!$AE:$AE,$A48+52),0)+IF($A48&lt;='P09'!$B$17,INDEX('P09'!$AE:$AE,$A48+52),0)+IF($A48&lt;='P10'!$B$17,INDEX('P10'!$AE:$AE,$A48+52),0)</f>
        <v>396.32343482145012</v>
      </c>
      <c r="R48">
        <f>IF($A48&lt;='P01'!$B$17,INDEX('P01'!$AF:$AF,$A48+52),0)+IF($A48&lt;='P02'!$B$17,INDEX('P02'!$AF:$AF,$A48+52),0)+IF($A48&lt;='P03'!$B$17,INDEX('P03'!$AF:$AF,$A48+52),0)+IF($A48&lt;='P04'!$B$17,INDEX('P04'!$AF:$AF,$A48+52),0)+IF($A48&lt;='P05'!$B$17,INDEX('P05'!$AF:$AF,$A48+52),0)+IF($A48&lt;='P06'!$B$17,INDEX('P06'!$AF:$AF,$A48+52),0)+IF($A48&lt;='P07'!$B$17,INDEX('P07'!$AF:$AF,$A48+52),0)+IF($A48&lt;='P08'!$B$17,INDEX('P08'!$AF:$AF,$A48+52),0)+IF($A48&lt;='P09'!$B$17,INDEX('P09'!$AF:$AF,$A48+52),0)+IF($A48&lt;='P10'!$B$17,INDEX('P10'!$AF:$AF,$A48+52),0)</f>
        <v>0.43820111787915156</v>
      </c>
      <c r="S48">
        <f>IF($A48&lt;='P01'!$B$17,INDEX('P01'!$AG:$AG,$A48+52),0)+IF($A48&lt;='P02'!$B$17,INDEX('P02'!$AG:$AG,$A48+52),0)+IF($A48&lt;='P03'!$B$17,INDEX('P03'!$AG:$AG,$A48+52),0)+IF($A48&lt;='P04'!$B$17,INDEX('P04'!$AG:$AG,$A48+52),0)+IF($A48&lt;='P05'!$B$17,INDEX('P05'!$AG:$AG,$A48+52),0)+IF($A48&lt;='P06'!$B$17,INDEX('P06'!$AG:$AG,$A48+52),0)+IF($A48&lt;='P07'!$B$17,INDEX('P07'!$AG:$AG,$A48+52),0)+IF($A48&lt;='P08'!$B$17,INDEX('P08'!$AG:$AG,$A48+52),0)+IF($A48&lt;='P09'!$B$17,INDEX('P09'!$AG:$AG,$A48+52),0)+IF($A48&lt;='P10'!$B$17,INDEX('P10'!$AG:$AG,$A48+52),0)</f>
        <v>12060.691674840309</v>
      </c>
      <c r="T48">
        <f>IF($A48&lt;='P01'!$B$17,INDEX('P01'!$AI:$AI,$A48+52),0)+IF($A48&lt;='P02'!$B$17,INDEX('P02'!$AI:$AI,$A48+52),0)+IF($A48&lt;='P03'!$B$17,INDEX('P03'!$AI:$AI,$A48+52),0)+IF($A48&lt;='P04'!$B$17,INDEX('P04'!$AI:$AI,$A48+52),0)+IF($A48&lt;='P05'!$B$17,INDEX('P05'!$AI:$AI,$A48+52),0)+IF($A48&lt;='P06'!$B$17,INDEX('P06'!$AI:$AI,$A48+52),0)+IF($A48&lt;='P07'!$B$17,INDEX('P07'!$AI:$AI,$A48+52),0)+IF($A48&lt;='P08'!$B$17,INDEX('P08'!$AI:$AI,$A48+52),0)+IF($A48&lt;='P09'!$B$17,INDEX('P09'!$AI:$AI,$A48+52),0)+IF($A48&lt;='P10'!$B$17,INDEX('P10'!$AI:$AI,$A48+52),0)</f>
        <v>14971.352156030027</v>
      </c>
    </row>
    <row r="49" spans="1:20" x14ac:dyDescent="0.35">
      <c r="A49">
        <v>17</v>
      </c>
      <c r="B49">
        <f>IF($A49&lt;='P01'!$B$17,INDEX('P01'!$J:$J,$A49+52),0)+IF($A49&lt;='P02'!$B$17,INDEX('P02'!$J:$J,$A49+52),0)+IF($A49&lt;='P03'!$B$17,INDEX('P03'!$J:$J,$A49+52),0)+IF($A49&lt;='P04'!$B$17,INDEX('P04'!$J:$J,$A49+52),0)+IF($A49&lt;='P05'!$B$17,INDEX('P05'!$J:$J,$A49+52),0)+IF($A49&lt;='P06'!$B$17,INDEX('P06'!$J:$J,$A49+52),0)+IF($A49&lt;='P07'!$B$17,INDEX('P07'!$J:$J,$A49+52),0)+IF($A49&lt;='P08'!$B$17,INDEX('P08'!$J:$J,$A49+52),0)+IF($A49&lt;='P09'!$B$17,INDEX('P09'!$J:$J,$A49+52),0)+IF($A49&lt;='P10'!$B$17,INDEX('P10'!$J:$J,$A49+52),0)</f>
        <v>1.771546063030178E-3</v>
      </c>
      <c r="C49">
        <f>IF($A49&lt;='P01'!$B$17,INDEX('P01'!$K:$K,$A49+52),0)+IF($A49&lt;='P02'!$B$17,INDEX('P02'!$K:$K,$A49+52),0)+IF($A49&lt;='P03'!$B$17,INDEX('P03'!$K:$K,$A49+52),0)+IF($A49&lt;='P04'!$B$17,INDEX('P04'!$K:$K,$A49+52),0)+IF($A49&lt;='P05'!$B$17,INDEX('P05'!$K:$K,$A49+52),0)+IF($A49&lt;='P06'!$B$17,INDEX('P06'!$K:$K,$A49+52),0)+IF($A49&lt;='P07'!$B$17,INDEX('P07'!$K:$K,$A49+52),0)+IF($A49&lt;='P08'!$B$17,INDEX('P08'!$K:$K,$A49+52),0)+IF($A49&lt;='P09'!$B$17,INDEX('P09'!$K:$K,$A49+52),0)+IF($A49&lt;='P10'!$B$17,INDEX('P10'!$K:$K,$A49+52),0)</f>
        <v>3.7454013214660291E-2</v>
      </c>
      <c r="D49">
        <f>IF($A49&lt;='P01'!$B$17,INDEX('P01'!$L:$L,$A49+52),0)+IF($A49&lt;='P02'!$B$17,INDEX('P02'!$L:$L,$A49+52),0)+IF($A49&lt;='P03'!$B$17,INDEX('P03'!$L:$L,$A49+52),0)+IF($A49&lt;='P04'!$B$17,INDEX('P04'!$L:$L,$A49+52),0)+IF($A49&lt;='P05'!$B$17,INDEX('P05'!$L:$L,$A49+52),0)+IF($A49&lt;='P06'!$B$17,INDEX('P06'!$L:$L,$A49+52),0)+IF($A49&lt;='P07'!$B$17,INDEX('P07'!$L:$L,$A49+52),0)+IF($A49&lt;='P08'!$B$17,INDEX('P08'!$L:$L,$A49+52),0)+IF($A49&lt;='P09'!$B$17,INDEX('P09'!$L:$L,$A49+52),0)+IF($A49&lt;='P10'!$B$17,INDEX('P10'!$L:$L,$A49+52),0)</f>
        <v>0</v>
      </c>
      <c r="E49">
        <f>IF($A49&lt;='P01'!$B$17,INDEX('P01'!$M:$M,$A49+52),0)+IF($A49&lt;='P02'!$B$17,INDEX('P02'!$M:$M,$A49+52),0)+IF($A49&lt;='P03'!$B$17,INDEX('P03'!$M:$M,$A49+52),0)+IF($A49&lt;='P04'!$B$17,INDEX('P04'!$M:$M,$A49+52),0)+IF($A49&lt;='P05'!$B$17,INDEX('P05'!$M:$M,$A49+52),0)+IF($A49&lt;='P06'!$B$17,INDEX('P06'!$M:$M,$A49+52),0)+IF($A49&lt;='P07'!$B$17,INDEX('P07'!$M:$M,$A49+52),0)+IF($A49&lt;='P08'!$B$17,INDEX('P08'!$M:$M,$A49+52),0)+IF($A49&lt;='P09'!$B$17,INDEX('P09'!$M:$M,$A49+52),0)+IF($A49&lt;='P10'!$B$17,INDEX('P10'!$M:$M,$A49+52),0)</f>
        <v>8.6214147534396286</v>
      </c>
      <c r="F49">
        <f>IF($A49&lt;='P01'!$B$17,INDEX('P01'!$R:$R,$A49+52),0)+IF($A49&lt;='P02'!$B$17,INDEX('P02'!$R:$R,$A49+52),0)+IF($A49&lt;='P03'!$B$17,INDEX('P03'!$R:$R,$A49+52),0)+IF($A49&lt;='P04'!$B$17,INDEX('P04'!$R:$R,$A49+52),0)+IF($A49&lt;='P05'!$B$17,INDEX('P05'!$R:$R,$A49+52),0)+IF($A49&lt;='P06'!$B$17,INDEX('P06'!$R:$R,$A49+52),0)+IF($A49&lt;='P07'!$B$17,INDEX('P07'!$R:$R,$A49+52),0)+IF($A49&lt;='P08'!$B$17,INDEX('P08'!$R:$R,$A49+52),0)+IF($A49&lt;='P09'!$B$17,INDEX('P09'!$R:$R,$A49+52),0)+IF($A49&lt;='P10'!$B$17,INDEX('P10'!$R:$R,$A49+52),0)</f>
        <v>509.60798629911721</v>
      </c>
      <c r="G49">
        <f>IF($A49&lt;='P01'!$B$17,INDEX('P01'!$S:$S,$A49+52),0)+IF($A49&lt;='P02'!$B$17,INDEX('P02'!$S:$S,$A49+52),0)+IF($A49&lt;='P03'!$B$17,INDEX('P03'!$S:$S,$A49+52),0)+IF($A49&lt;='P04'!$B$17,INDEX('P04'!$S:$S,$A49+52),0)+IF($A49&lt;='P05'!$B$17,INDEX('P05'!$S:$S,$A49+52),0)+IF($A49&lt;='P06'!$B$17,INDEX('P06'!$S:$S,$A49+52),0)+IF($A49&lt;='P07'!$B$17,INDEX('P07'!$S:$S,$A49+52),0)+IF($A49&lt;='P08'!$B$17,INDEX('P08'!$S:$S,$A49+52),0)+IF($A49&lt;='P09'!$B$17,INDEX('P09'!$S:$S,$A49+52),0)+IF($A49&lt;='P10'!$B$17,INDEX('P10'!$S:$S,$A49+52),0)</f>
        <v>10.192159725982345</v>
      </c>
      <c r="H49">
        <f>IF($A49&lt;='P01'!$B$17,INDEX('P01'!$T:$T,$A49+52),0)+IF($A49&lt;='P02'!$B$17,INDEX('P02'!$T:$T,$A49+52),0)+IF($A49&lt;='P03'!$B$17,INDEX('P03'!$T:$T,$A49+52),0)+IF($A49&lt;='P04'!$B$17,INDEX('P04'!$T:$T,$A49+52),0)+IF($A49&lt;='P05'!$B$17,INDEX('P05'!$T:$T,$A49+52),0)+IF($A49&lt;='P06'!$B$17,INDEX('P06'!$T:$T,$A49+52),0)+IF($A49&lt;='P07'!$B$17,INDEX('P07'!$T:$T,$A49+52),0)+IF($A49&lt;='P08'!$B$17,INDEX('P08'!$T:$T,$A49+52),0)+IF($A49&lt;='P09'!$B$17,INDEX('P09'!$T:$T,$A49+52),0)+IF($A49&lt;='P10'!$B$17,INDEX('P10'!$T:$T,$A49+52),0)</f>
        <v>45.15502373019433</v>
      </c>
      <c r="I49">
        <f>IF($A49&lt;='P01'!$B$17,INDEX('P01'!$U:$U,$A49+52),0)+IF($A49&lt;='P02'!$B$17,INDEX('P02'!$U:$U,$A49+52),0)+IF($A49&lt;='P03'!$B$17,INDEX('P03'!$U:$U,$A49+52),0)+IF($A49&lt;='P04'!$B$17,INDEX('P04'!$U:$U,$A49+52),0)+IF($A49&lt;='P05'!$B$17,INDEX('P05'!$U:$U,$A49+52),0)+IF($A49&lt;='P06'!$B$17,INDEX('P06'!$U:$U,$A49+52),0)+IF($A49&lt;='P07'!$B$17,INDEX('P07'!$U:$U,$A49+52),0)+IF($A49&lt;='P08'!$B$17,INDEX('P08'!$U:$U,$A49+52),0)+IF($A49&lt;='P09'!$B$17,INDEX('P09'!$U:$U,$A49+52),0)+IF($A49&lt;='P10'!$B$17,INDEX('P10'!$U:$U,$A49+52),0)</f>
        <v>416.23080632959568</v>
      </c>
      <c r="J49">
        <f>IF($A49&lt;='P01'!$B$17,INDEX('P01'!$V:$V,$A49+52),0)+IF($A49&lt;='P02'!$B$17,INDEX('P02'!$V:$V,$A49+52),0)+IF($A49&lt;='P03'!$B$17,INDEX('P03'!$V:$V,$A49+52),0)+IF($A49&lt;='P04'!$B$17,INDEX('P04'!$V:$V,$A49+52),0)+IF($A49&lt;='P05'!$B$17,INDEX('P05'!$V:$V,$A49+52),0)+IF($A49&lt;='P06'!$B$17,INDEX('P06'!$V:$V,$A49+52),0)+IF($A49&lt;='P07'!$B$17,INDEX('P07'!$V:$V,$A49+52),0)+IF($A49&lt;='P08'!$B$17,INDEX('P08'!$V:$V,$A49+52),0)+IF($A49&lt;='P09'!$B$17,INDEX('P09'!$V:$V,$A49+52),0)+IF($A49&lt;='P10'!$B$17,INDEX('P10'!$V:$V,$A49+52),0)</f>
        <v>0.46182615618960771</v>
      </c>
      <c r="K49">
        <f>IF($A49&lt;='P01'!$B$17,INDEX('P01'!$W:$W,$A49+52),0)+IF($A49&lt;='P02'!$B$17,INDEX('P02'!$W:$W,$A49+52),0)+IF($A49&lt;='P03'!$B$17,INDEX('P03'!$W:$W,$A49+52),0)+IF($A49&lt;='P04'!$B$17,INDEX('P04'!$W:$W,$A49+52),0)+IF($A49&lt;='P05'!$B$17,INDEX('P05'!$W:$W,$A49+52),0)+IF($A49&lt;='P06'!$B$17,INDEX('P06'!$W:$W,$A49+52),0)+IF($A49&lt;='P07'!$B$17,INDEX('P07'!$W:$W,$A49+52),0)+IF($A49&lt;='P08'!$B$17,INDEX('P08'!$W:$W,$A49+52),0)+IF($A49&lt;='P09'!$B$17,INDEX('P09'!$W:$W,$A49+52),0)+IF($A49&lt;='P10'!$B$17,INDEX('P10'!$W:$W,$A49+52),0)</f>
        <v>37.568170357155338</v>
      </c>
      <c r="L49">
        <f>IF($A49&lt;='P01'!$B$17,INDEX('P01'!$X:$X,$A49+52),0)+IF($A49&lt;='P02'!$B$17,INDEX('P02'!$X:$X,$A49+52),0)+IF($A49&lt;='P03'!$B$17,INDEX('P03'!$X:$X,$A49+52),0)+IF($A49&lt;='P04'!$B$17,INDEX('P04'!$X:$X,$A49+52),0)+IF($A49&lt;='P05'!$B$17,INDEX('P05'!$X:$X,$A49+52),0)+IF($A49&lt;='P06'!$B$17,INDEX('P06'!$X:$X,$A49+52),0)+IF($A49&lt;='P07'!$B$17,INDEX('P07'!$X:$X,$A49+52),0)+IF($A49&lt;='P08'!$B$17,INDEX('P08'!$X:$X,$A49+52),0)+IF($A49&lt;='P09'!$B$17,INDEX('P09'!$X:$X,$A49+52),0)+IF($A49&lt;='P10'!$B$17,INDEX('P10'!$X:$X,$A49+52),0)</f>
        <v>-39.203127816467543</v>
      </c>
      <c r="M49">
        <f>IF($A49&lt;='P01'!$B$17,INDEX('P01'!$AA:$AA,$A49+52),0)+IF($A49&lt;='P02'!$B$17,INDEX('P02'!$AA:$AA,$A49+52),0)+IF($A49&lt;='P03'!$B$17,INDEX('P03'!$AA:$AA,$A49+52),0)+IF($A49&lt;='P04'!$B$17,INDEX('P04'!$AA:$AA,$A49+52),0)+IF($A49&lt;='P05'!$B$17,INDEX('P05'!$AA:$AA,$A49+52),0)+IF($A49&lt;='P06'!$B$17,INDEX('P06'!$AA:$AA,$A49+52),0)+IF($A49&lt;='P07'!$B$17,INDEX('P07'!$AA:$AA,$A49+52),0)+IF($A49&lt;='P08'!$B$17,INDEX('P08'!$AA:$AA,$A49+52),0)+IF($A49&lt;='P09'!$B$17,INDEX('P09'!$AA:$AA,$A49+52),0)+IF($A49&lt;='P10'!$B$17,INDEX('P10'!$AA:$AA,$A49+52),0)</f>
        <v>37.084305875203484</v>
      </c>
      <c r="N49">
        <f>IF($A49&lt;='P01'!$B$17,INDEX('P01'!$AB:$AB,$A49+52),0)+IF($A49&lt;='P02'!$B$17,INDEX('P02'!$AB:$AB,$A49+52),0)+IF($A49&lt;='P03'!$B$17,INDEX('P03'!$AB:$AB,$A49+52),0)+IF($A49&lt;='P04'!$B$17,INDEX('P04'!$AB:$AB,$A49+52),0)+IF($A49&lt;='P05'!$B$17,INDEX('P05'!$AB:$AB,$A49+52),0)+IF($A49&lt;='P06'!$B$17,INDEX('P06'!$AB:$AB,$A49+52),0)+IF($A49&lt;='P07'!$B$17,INDEX('P07'!$AB:$AB,$A49+52),0)+IF($A49&lt;='P08'!$B$17,INDEX('P08'!$AB:$AB,$A49+52),0)+IF($A49&lt;='P09'!$B$17,INDEX('P09'!$AB:$AB,$A49+52),0)+IF($A49&lt;='P10'!$B$17,INDEX('P10'!$AB:$AB,$A49+52),0)</f>
        <v>483.64322266186662</v>
      </c>
      <c r="O49">
        <f>IF($A49&lt;='P01'!$B$17,INDEX('P01'!$AC:$AC,$A49+52),0)+IF($A49&lt;='P02'!$B$17,INDEX('P02'!$AC:$AC,$A49+52),0)+IF($A49&lt;='P03'!$B$17,INDEX('P03'!$AC:$AC,$A49+52),0)+IF($A49&lt;='P04'!$B$17,INDEX('P04'!$AC:$AC,$A49+52),0)+IF($A49&lt;='P05'!$B$17,INDEX('P05'!$AC:$AC,$A49+52),0)+IF($A49&lt;='P06'!$B$17,INDEX('P06'!$AC:$AC,$A49+52),0)+IF($A49&lt;='P07'!$B$17,INDEX('P07'!$AC:$AC,$A49+52),0)+IF($A49&lt;='P08'!$B$17,INDEX('P08'!$AC:$AC,$A49+52),0)+IF($A49&lt;='P09'!$B$17,INDEX('P09'!$AC:$AC,$A49+52),0)+IF($A49&lt;='P10'!$B$17,INDEX('P10'!$AC:$AC,$A49+52),0)</f>
        <v>9.6728644532373345</v>
      </c>
      <c r="P49">
        <f>IF($A49&lt;='P01'!$B$17,INDEX('P01'!$AD:$AD,$A49+52),0)+IF($A49&lt;='P02'!$B$17,INDEX('P02'!$AD:$AD,$A49+52),0)+IF($A49&lt;='P03'!$B$17,INDEX('P03'!$AD:$AD,$A49+52),0)+IF($A49&lt;='P04'!$B$17,INDEX('P04'!$AD:$AD,$A49+52),0)+IF($A49&lt;='P05'!$B$17,INDEX('P05'!$AD:$AD,$A49+52),0)+IF($A49&lt;='P06'!$B$17,INDEX('P06'!$AD:$AD,$A49+52),0)+IF($A49&lt;='P07'!$B$17,INDEX('P07'!$AD:$AD,$A49+52),0)+IF($A49&lt;='P08'!$B$17,INDEX('P08'!$AD:$AD,$A49+52),0)+IF($A49&lt;='P09'!$B$17,INDEX('P09'!$AD:$AD,$A49+52),0)+IF($A49&lt;='P10'!$B$17,INDEX('P10'!$AD:$AD,$A49+52),0)</f>
        <v>42.714518077539623</v>
      </c>
      <c r="Q49">
        <f>IF($A49&lt;='P01'!$B$17,INDEX('P01'!$AE:$AE,$A49+52),0)+IF($A49&lt;='P02'!$B$17,INDEX('P02'!$AE:$AE,$A49+52),0)+IF($A49&lt;='P03'!$B$17,INDEX('P03'!$AE:$AE,$A49+52),0)+IF($A49&lt;='P04'!$B$17,INDEX('P04'!$AE:$AE,$A49+52),0)+IF($A49&lt;='P05'!$B$17,INDEX('P05'!$AE:$AE,$A49+52),0)+IF($A49&lt;='P06'!$B$17,INDEX('P06'!$AE:$AE,$A49+52),0)+IF($A49&lt;='P07'!$B$17,INDEX('P07'!$AE:$AE,$A49+52),0)+IF($A49&lt;='P08'!$B$17,INDEX('P08'!$AE:$AE,$A49+52),0)+IF($A49&lt;='P09'!$B$17,INDEX('P09'!$AE:$AE,$A49+52),0)+IF($A49&lt;='P10'!$B$17,INDEX('P10'!$AE:$AE,$A49+52),0)</f>
        <v>393.73466854156152</v>
      </c>
      <c r="R49">
        <f>IF($A49&lt;='P01'!$B$17,INDEX('P01'!$AF:$AF,$A49+52),0)+IF($A49&lt;='P02'!$B$17,INDEX('P02'!$AF:$AF,$A49+52),0)+IF($A49&lt;='P03'!$B$17,INDEX('P03'!$AF:$AF,$A49+52),0)+IF($A49&lt;='P04'!$B$17,INDEX('P04'!$AF:$AF,$A49+52),0)+IF($A49&lt;='P05'!$B$17,INDEX('P05'!$AF:$AF,$A49+52),0)+IF($A49&lt;='P06'!$B$17,INDEX('P06'!$AF:$AF,$A49+52),0)+IF($A49&lt;='P07'!$B$17,INDEX('P07'!$AF:$AF,$A49+52),0)+IF($A49&lt;='P08'!$B$17,INDEX('P08'!$AF:$AF,$A49+52),0)+IF($A49&lt;='P09'!$B$17,INDEX('P09'!$AF:$AF,$A49+52),0)+IF($A49&lt;='P10'!$B$17,INDEX('P10'!$AF:$AF,$A49+52),0)</f>
        <v>0.43686571432473353</v>
      </c>
      <c r="S49">
        <f>IF($A49&lt;='P01'!$B$17,INDEX('P01'!$AG:$AG,$A49+52),0)+IF($A49&lt;='P02'!$B$17,INDEX('P02'!$AG:$AG,$A49+52),0)+IF($A49&lt;='P03'!$B$17,INDEX('P03'!$AG:$AG,$A49+52),0)+IF($A49&lt;='P04'!$B$17,INDEX('P04'!$AG:$AG,$A49+52),0)+IF($A49&lt;='P05'!$B$17,INDEX('P05'!$AG:$AG,$A49+52),0)+IF($A49&lt;='P06'!$B$17,INDEX('P06'!$AG:$AG,$A49+52),0)+IF($A49&lt;='P07'!$B$17,INDEX('P07'!$AG:$AG,$A49+52),0)+IF($A49&lt;='P08'!$B$17,INDEX('P08'!$AG:$AG,$A49+52),0)+IF($A49&lt;='P09'!$B$17,INDEX('P09'!$AG:$AG,$A49+52),0)+IF($A49&lt;='P10'!$B$17,INDEX('P10'!$AG:$AG,$A49+52),0)</f>
        <v>12139.378368793537</v>
      </c>
      <c r="T49">
        <f>IF($A49&lt;='P01'!$B$17,INDEX('P01'!$AI:$AI,$A49+52),0)+IF($A49&lt;='P02'!$B$17,INDEX('P02'!$AI:$AI,$A49+52),0)+IF($A49&lt;='P03'!$B$17,INDEX('P03'!$AI:$AI,$A49+52),0)+IF($A49&lt;='P04'!$B$17,INDEX('P04'!$AI:$AI,$A49+52),0)+IF($A49&lt;='P05'!$B$17,INDEX('P05'!$AI:$AI,$A49+52),0)+IF($A49&lt;='P06'!$B$17,INDEX('P06'!$AI:$AI,$A49+52),0)+IF($A49&lt;='P07'!$B$17,INDEX('P07'!$AI:$AI,$A49+52),0)+IF($A49&lt;='P08'!$B$17,INDEX('P08'!$AI:$AI,$A49+52),0)+IF($A49&lt;='P09'!$B$17,INDEX('P09'!$AI:$AI,$A49+52),0)+IF($A49&lt;='P10'!$B$17,INDEX('P10'!$AI:$AI,$A49+52),0)</f>
        <v>14947.098908069778</v>
      </c>
    </row>
    <row r="50" spans="1:20" x14ac:dyDescent="0.35">
      <c r="A50">
        <v>18</v>
      </c>
      <c r="B50">
        <f>IF($A50&lt;='P01'!$B$17,INDEX('P01'!$J:$J,$A50+52),0)+IF($A50&lt;='P02'!$B$17,INDEX('P02'!$J:$J,$A50+52),0)+IF($A50&lt;='P03'!$B$17,INDEX('P03'!$J:$J,$A50+52),0)+IF($A50&lt;='P04'!$B$17,INDEX('P04'!$J:$J,$A50+52),0)+IF($A50&lt;='P05'!$B$17,INDEX('P05'!$J:$J,$A50+52),0)+IF($A50&lt;='P06'!$B$17,INDEX('P06'!$J:$J,$A50+52),0)+IF($A50&lt;='P07'!$B$17,INDEX('P07'!$J:$J,$A50+52),0)+IF($A50&lt;='P08'!$B$17,INDEX('P08'!$J:$J,$A50+52),0)+IF($A50&lt;='P09'!$B$17,INDEX('P09'!$J:$J,$A50+52),0)+IF($A50&lt;='P10'!$B$17,INDEX('P10'!$J:$J,$A50+52),0)</f>
        <v>1.7675766015030794E-3</v>
      </c>
      <c r="C50">
        <f>IF($A50&lt;='P01'!$B$17,INDEX('P01'!$K:$K,$A50+52),0)+IF($A50&lt;='P02'!$B$17,INDEX('P02'!$K:$K,$A50+52),0)+IF($A50&lt;='P03'!$B$17,INDEX('P03'!$K:$K,$A50+52),0)+IF($A50&lt;='P04'!$B$17,INDEX('P04'!$K:$K,$A50+52),0)+IF($A50&lt;='P05'!$B$17,INDEX('P05'!$K:$K,$A50+52),0)+IF($A50&lt;='P06'!$B$17,INDEX('P06'!$K:$K,$A50+52),0)+IF($A50&lt;='P07'!$B$17,INDEX('P07'!$K:$K,$A50+52),0)+IF($A50&lt;='P08'!$B$17,INDEX('P08'!$K:$K,$A50+52),0)+IF($A50&lt;='P09'!$B$17,INDEX('P09'!$K:$K,$A50+52),0)+IF($A50&lt;='P10'!$B$17,INDEX('P10'!$K:$K,$A50+52),0)</f>
        <v>3.7200758041538377E-2</v>
      </c>
      <c r="D50">
        <f>IF($A50&lt;='P01'!$B$17,INDEX('P01'!$L:$L,$A50+52),0)+IF($A50&lt;='P02'!$B$17,INDEX('P02'!$L:$L,$A50+52),0)+IF($A50&lt;='P03'!$B$17,INDEX('P03'!$L:$L,$A50+52),0)+IF($A50&lt;='P04'!$B$17,INDEX('P04'!$L:$L,$A50+52),0)+IF($A50&lt;='P05'!$B$17,INDEX('P05'!$L:$L,$A50+52),0)+IF($A50&lt;='P06'!$B$17,INDEX('P06'!$L:$L,$A50+52),0)+IF($A50&lt;='P07'!$B$17,INDEX('P07'!$L:$L,$A50+52),0)+IF($A50&lt;='P08'!$B$17,INDEX('P08'!$L:$L,$A50+52),0)+IF($A50&lt;='P09'!$B$17,INDEX('P09'!$L:$L,$A50+52),0)+IF($A50&lt;='P10'!$B$17,INDEX('P10'!$L:$L,$A50+52),0)</f>
        <v>0</v>
      </c>
      <c r="E50">
        <f>IF($A50&lt;='P01'!$B$17,INDEX('P01'!$M:$M,$A50+52),0)+IF($A50&lt;='P02'!$B$17,INDEX('P02'!$M:$M,$A50+52),0)+IF($A50&lt;='P03'!$B$17,INDEX('P03'!$M:$M,$A50+52),0)+IF($A50&lt;='P04'!$B$17,INDEX('P04'!$M:$M,$A50+52),0)+IF($A50&lt;='P05'!$B$17,INDEX('P05'!$M:$M,$A50+52),0)+IF($A50&lt;='P06'!$B$17,INDEX('P06'!$M:$M,$A50+52),0)+IF($A50&lt;='P07'!$B$17,INDEX('P07'!$M:$M,$A50+52),0)+IF($A50&lt;='P08'!$B$17,INDEX('P08'!$M:$M,$A50+52),0)+IF($A50&lt;='P09'!$B$17,INDEX('P09'!$M:$M,$A50+52),0)+IF($A50&lt;='P10'!$B$17,INDEX('P10'!$M:$M,$A50+52),0)</f>
        <v>8.5824464187965877</v>
      </c>
      <c r="F50">
        <f>IF($A50&lt;='P01'!$B$17,INDEX('P01'!$R:$R,$A50+52),0)+IF($A50&lt;='P02'!$B$17,INDEX('P02'!$R:$R,$A50+52),0)+IF($A50&lt;='P03'!$B$17,INDEX('P03'!$R:$R,$A50+52),0)+IF($A50&lt;='P04'!$B$17,INDEX('P04'!$R:$R,$A50+52),0)+IF($A50&lt;='P05'!$B$17,INDEX('P05'!$R:$R,$A50+52),0)+IF($A50&lt;='P06'!$B$17,INDEX('P06'!$R:$R,$A50+52),0)+IF($A50&lt;='P07'!$B$17,INDEX('P07'!$R:$R,$A50+52),0)+IF($A50&lt;='P08'!$B$17,INDEX('P08'!$R:$R,$A50+52),0)+IF($A50&lt;='P09'!$B$17,INDEX('P09'!$R:$R,$A50+52),0)+IF($A50&lt;='P10'!$B$17,INDEX('P10'!$R:$R,$A50+52),0)</f>
        <v>506.95315649197062</v>
      </c>
      <c r="G50">
        <f>IF($A50&lt;='P01'!$B$17,INDEX('P01'!$S:$S,$A50+52),0)+IF($A50&lt;='P02'!$B$17,INDEX('P02'!$S:$S,$A50+52),0)+IF($A50&lt;='P03'!$B$17,INDEX('P03'!$S:$S,$A50+52),0)+IF($A50&lt;='P04'!$B$17,INDEX('P04'!$S:$S,$A50+52),0)+IF($A50&lt;='P05'!$B$17,INDEX('P05'!$S:$S,$A50+52),0)+IF($A50&lt;='P06'!$B$17,INDEX('P06'!$S:$S,$A50+52),0)+IF($A50&lt;='P07'!$B$17,INDEX('P07'!$S:$S,$A50+52),0)+IF($A50&lt;='P08'!$B$17,INDEX('P08'!$S:$S,$A50+52),0)+IF($A50&lt;='P09'!$B$17,INDEX('P09'!$S:$S,$A50+52),0)+IF($A50&lt;='P10'!$B$17,INDEX('P10'!$S:$S,$A50+52),0)</f>
        <v>10.13906312983941</v>
      </c>
      <c r="H50">
        <f>IF($A50&lt;='P01'!$B$17,INDEX('P01'!$T:$T,$A50+52),0)+IF($A50&lt;='P02'!$B$17,INDEX('P02'!$T:$T,$A50+52),0)+IF($A50&lt;='P03'!$B$17,INDEX('P03'!$T:$T,$A50+52),0)+IF($A50&lt;='P04'!$B$17,INDEX('P04'!$T:$T,$A50+52),0)+IF($A50&lt;='P05'!$B$17,INDEX('P05'!$T:$T,$A50+52),0)+IF($A50&lt;='P06'!$B$17,INDEX('P06'!$T:$T,$A50+52),0)+IF($A50&lt;='P07'!$B$17,INDEX('P07'!$T:$T,$A50+52),0)+IF($A50&lt;='P08'!$B$17,INDEX('P08'!$T:$T,$A50+52),0)+IF($A50&lt;='P09'!$B$17,INDEX('P09'!$T:$T,$A50+52),0)+IF($A50&lt;='P10'!$B$17,INDEX('P10'!$T:$T,$A50+52),0)</f>
        <v>45.061368787227721</v>
      </c>
      <c r="I50">
        <f>IF($A50&lt;='P01'!$B$17,INDEX('P01'!$U:$U,$A50+52),0)+IF($A50&lt;='P02'!$B$17,INDEX('P02'!$U:$U,$A50+52),0)+IF($A50&lt;='P03'!$B$17,INDEX('P03'!$U:$U,$A50+52),0)+IF($A50&lt;='P04'!$B$17,INDEX('P04'!$U:$U,$A50+52),0)+IF($A50&lt;='P05'!$B$17,INDEX('P05'!$U:$U,$A50+52),0)+IF($A50&lt;='P06'!$B$17,INDEX('P06'!$U:$U,$A50+52),0)+IF($A50&lt;='P07'!$B$17,INDEX('P07'!$U:$U,$A50+52),0)+IF($A50&lt;='P08'!$B$17,INDEX('P08'!$U:$U,$A50+52),0)+IF($A50&lt;='P09'!$B$17,INDEX('P09'!$U:$U,$A50+52),0)+IF($A50&lt;='P10'!$B$17,INDEX('P10'!$U:$U,$A50+52),0)</f>
        <v>414.86783745610074</v>
      </c>
      <c r="J50">
        <f>IF($A50&lt;='P01'!$B$17,INDEX('P01'!$V:$V,$A50+52),0)+IF($A50&lt;='P02'!$B$17,INDEX('P02'!$V:$V,$A50+52),0)+IF($A50&lt;='P03'!$B$17,INDEX('P03'!$V:$V,$A50+52),0)+IF($A50&lt;='P04'!$B$17,INDEX('P04'!$V:$V,$A50+52),0)+IF($A50&lt;='P05'!$B$17,INDEX('P05'!$V:$V,$A50+52),0)+IF($A50&lt;='P06'!$B$17,INDEX('P06'!$V:$V,$A50+52),0)+IF($A50&lt;='P07'!$B$17,INDEX('P07'!$V:$V,$A50+52),0)+IF($A50&lt;='P08'!$B$17,INDEX('P08'!$V:$V,$A50+52),0)+IF($A50&lt;='P09'!$B$17,INDEX('P09'!$V:$V,$A50+52),0)+IF($A50&lt;='P10'!$B$17,INDEX('P10'!$V:$V,$A50+52),0)</f>
        <v>0.46192778898746129</v>
      </c>
      <c r="K50">
        <f>IF($A50&lt;='P01'!$B$17,INDEX('P01'!$W:$W,$A50+52),0)+IF($A50&lt;='P02'!$B$17,INDEX('P02'!$W:$W,$A50+52),0)+IF($A50&lt;='P03'!$B$17,INDEX('P03'!$W:$W,$A50+52),0)+IF($A50&lt;='P04'!$B$17,INDEX('P04'!$W:$W,$A50+52),0)+IF($A50&lt;='P05'!$B$17,INDEX('P05'!$W:$W,$A50+52),0)+IF($A50&lt;='P06'!$B$17,INDEX('P06'!$W:$W,$A50+52),0)+IF($A50&lt;='P07'!$B$17,INDEX('P07'!$W:$W,$A50+52),0)+IF($A50&lt;='P08'!$B$17,INDEX('P08'!$W:$W,$A50+52),0)+IF($A50&lt;='P09'!$B$17,INDEX('P09'!$W:$W,$A50+52),0)+IF($A50&lt;='P10'!$B$17,INDEX('P10'!$W:$W,$A50+52),0)</f>
        <v>36.422959329815299</v>
      </c>
      <c r="L50">
        <f>IF($A50&lt;='P01'!$B$17,INDEX('P01'!$X:$X,$A50+52),0)+IF($A50&lt;='P02'!$B$17,INDEX('P02'!$X:$X,$A50+52),0)+IF($A50&lt;='P03'!$B$17,INDEX('P03'!$X:$X,$A50+52),0)+IF($A50&lt;='P04'!$B$17,INDEX('P04'!$X:$X,$A50+52),0)+IF($A50&lt;='P05'!$B$17,INDEX('P05'!$X:$X,$A50+52),0)+IF($A50&lt;='P06'!$B$17,INDEX('P06'!$X:$X,$A50+52),0)+IF($A50&lt;='P07'!$B$17,INDEX('P07'!$X:$X,$A50+52),0)+IF($A50&lt;='P08'!$B$17,INDEX('P08'!$X:$X,$A50+52),0)+IF($A50&lt;='P09'!$B$17,INDEX('P09'!$X:$X,$A50+52),0)+IF($A50&lt;='P10'!$B$17,INDEX('P10'!$X:$X,$A50+52),0)</f>
        <v>-38.049399391612027</v>
      </c>
      <c r="M50">
        <f>IF($A50&lt;='P01'!$B$17,INDEX('P01'!$AA:$AA,$A50+52),0)+IF($A50&lt;='P02'!$B$17,INDEX('P02'!$AA:$AA,$A50+52),0)+IF($A50&lt;='P03'!$B$17,INDEX('P03'!$AA:$AA,$A50+52),0)+IF($A50&lt;='P04'!$B$17,INDEX('P04'!$AA:$AA,$A50+52),0)+IF($A50&lt;='P05'!$B$17,INDEX('P05'!$AA:$AA,$A50+52),0)+IF($A50&lt;='P06'!$B$17,INDEX('P06'!$AA:$AA,$A50+52),0)+IF($A50&lt;='P07'!$B$17,INDEX('P07'!$AA:$AA,$A50+52),0)+IF($A50&lt;='P08'!$B$17,INDEX('P08'!$AA:$AA,$A50+52),0)+IF($A50&lt;='P09'!$B$17,INDEX('P09'!$AA:$AA,$A50+52),0)+IF($A50&lt;='P10'!$B$17,INDEX('P10'!$AA:$AA,$A50+52),0)</f>
        <v>35.875486312558202</v>
      </c>
      <c r="N50">
        <f>IF($A50&lt;='P01'!$B$17,INDEX('P01'!$AB:$AB,$A50+52),0)+IF($A50&lt;='P02'!$B$17,INDEX('P02'!$AB:$AB,$A50+52),0)+IF($A50&lt;='P03'!$B$17,INDEX('P03'!$AB:$AB,$A50+52),0)+IF($A50&lt;='P04'!$B$17,INDEX('P04'!$AB:$AB,$A50+52),0)+IF($A50&lt;='P05'!$B$17,INDEX('P05'!$AB:$AB,$A50+52),0)+IF($A50&lt;='P06'!$B$17,INDEX('P06'!$AB:$AB,$A50+52),0)+IF($A50&lt;='P07'!$B$17,INDEX('P07'!$AB:$AB,$A50+52),0)+IF($A50&lt;='P08'!$B$17,INDEX('P08'!$AB:$AB,$A50+52),0)+IF($A50&lt;='P09'!$B$17,INDEX('P09'!$AB:$AB,$A50+52),0)+IF($A50&lt;='P10'!$B$17,INDEX('P10'!$AB:$AB,$A50+52),0)</f>
        <v>479.55372356414568</v>
      </c>
      <c r="O50">
        <f>IF($A50&lt;='P01'!$B$17,INDEX('P01'!$AC:$AC,$A50+52),0)+IF($A50&lt;='P02'!$B$17,INDEX('P02'!$AC:$AC,$A50+52),0)+IF($A50&lt;='P03'!$B$17,INDEX('P03'!$AC:$AC,$A50+52),0)+IF($A50&lt;='P04'!$B$17,INDEX('P04'!$AC:$AC,$A50+52),0)+IF($A50&lt;='P05'!$B$17,INDEX('P05'!$AC:$AC,$A50+52),0)+IF($A50&lt;='P06'!$B$17,INDEX('P06'!$AC:$AC,$A50+52),0)+IF($A50&lt;='P07'!$B$17,INDEX('P07'!$AC:$AC,$A50+52),0)+IF($A50&lt;='P08'!$B$17,INDEX('P08'!$AC:$AC,$A50+52),0)+IF($A50&lt;='P09'!$B$17,INDEX('P09'!$AC:$AC,$A50+52),0)+IF($A50&lt;='P10'!$B$17,INDEX('P10'!$AC:$AC,$A50+52),0)</f>
        <v>9.5910744712829157</v>
      </c>
      <c r="P50">
        <f>IF($A50&lt;='P01'!$B$17,INDEX('P01'!$AD:$AD,$A50+52),0)+IF($A50&lt;='P02'!$B$17,INDEX('P02'!$AD:$AD,$A50+52),0)+IF($A50&lt;='P03'!$B$17,INDEX('P03'!$AD:$AD,$A50+52),0)+IF($A50&lt;='P04'!$B$17,INDEX('P04'!$AD:$AD,$A50+52),0)+IF($A50&lt;='P05'!$B$17,INDEX('P05'!$AD:$AD,$A50+52),0)+IF($A50&lt;='P06'!$B$17,INDEX('P06'!$AD:$AD,$A50+52),0)+IF($A50&lt;='P07'!$B$17,INDEX('P07'!$AD:$AD,$A50+52),0)+IF($A50&lt;='P08'!$B$17,INDEX('P08'!$AD:$AD,$A50+52),0)+IF($A50&lt;='P09'!$B$17,INDEX('P09'!$AD:$AD,$A50+52),0)+IF($A50&lt;='P10'!$B$17,INDEX('P10'!$AD:$AD,$A50+52),0)</f>
        <v>42.486834089362944</v>
      </c>
      <c r="Q50">
        <f>IF($A50&lt;='P01'!$B$17,INDEX('P01'!$AE:$AE,$A50+52),0)+IF($A50&lt;='P02'!$B$17,INDEX('P02'!$AE:$AE,$A50+52),0)+IF($A50&lt;='P03'!$B$17,INDEX('P03'!$AE:$AE,$A50+52),0)+IF($A50&lt;='P04'!$B$17,INDEX('P04'!$AE:$AE,$A50+52),0)+IF($A50&lt;='P05'!$B$17,INDEX('P05'!$AE:$AE,$A50+52),0)+IF($A50&lt;='P06'!$B$17,INDEX('P06'!$AE:$AE,$A50+52),0)+IF($A50&lt;='P07'!$B$17,INDEX('P07'!$AE:$AE,$A50+52),0)+IF($A50&lt;='P08'!$B$17,INDEX('P08'!$AE:$AE,$A50+52),0)+IF($A50&lt;='P09'!$B$17,INDEX('P09'!$AE:$AE,$A50+52),0)+IF($A50&lt;='P10'!$B$17,INDEX('P10'!$AE:$AE,$A50+52),0)</f>
        <v>391.16479266839775</v>
      </c>
      <c r="R50">
        <f>IF($A50&lt;='P01'!$B$17,INDEX('P01'!$AF:$AF,$A50+52),0)+IF($A50&lt;='P02'!$B$17,INDEX('P02'!$AF:$AF,$A50+52),0)+IF($A50&lt;='P03'!$B$17,INDEX('P03'!$AF:$AF,$A50+52),0)+IF($A50&lt;='P04'!$B$17,INDEX('P04'!$AF:$AF,$A50+52),0)+IF($A50&lt;='P05'!$B$17,INDEX('P05'!$AF:$AF,$A50+52),0)+IF($A50&lt;='P06'!$B$17,INDEX('P06'!$AF:$AF,$A50+52),0)+IF($A50&lt;='P07'!$B$17,INDEX('P07'!$AF:$AF,$A50+52),0)+IF($A50&lt;='P08'!$B$17,INDEX('P08'!$AF:$AF,$A50+52),0)+IF($A50&lt;='P09'!$B$17,INDEX('P09'!$AF:$AF,$A50+52),0)+IF($A50&lt;='P10'!$B$17,INDEX('P10'!$AF:$AF,$A50+52),0)</f>
        <v>0.43553602254397794</v>
      </c>
      <c r="S50">
        <f>IF($A50&lt;='P01'!$B$17,INDEX('P01'!$AG:$AG,$A50+52),0)+IF($A50&lt;='P02'!$B$17,INDEX('P02'!$AG:$AG,$A50+52),0)+IF($A50&lt;='P03'!$B$17,INDEX('P03'!$AG:$AG,$A50+52),0)+IF($A50&lt;='P04'!$B$17,INDEX('P04'!$AG:$AG,$A50+52),0)+IF($A50&lt;='P05'!$B$17,INDEX('P05'!$AG:$AG,$A50+52),0)+IF($A50&lt;='P06'!$B$17,INDEX('P06'!$AG:$AG,$A50+52),0)+IF($A50&lt;='P07'!$B$17,INDEX('P07'!$AG:$AG,$A50+52),0)+IF($A50&lt;='P08'!$B$17,INDEX('P08'!$AG:$AG,$A50+52),0)+IF($A50&lt;='P09'!$B$17,INDEX('P09'!$AG:$AG,$A50+52),0)+IF($A50&lt;='P10'!$B$17,INDEX('P10'!$AG:$AG,$A50+52),0)</f>
        <v>12217.168934082234</v>
      </c>
      <c r="T50">
        <f>IF($A50&lt;='P01'!$B$17,INDEX('P01'!$AI:$AI,$A50+52),0)+IF($A50&lt;='P02'!$B$17,INDEX('P02'!$AI:$AI,$A50+52),0)+IF($A50&lt;='P03'!$B$17,INDEX('P03'!$AI:$AI,$A50+52),0)+IF($A50&lt;='P04'!$B$17,INDEX('P04'!$AI:$AI,$A50+52),0)+IF($A50&lt;='P05'!$B$17,INDEX('P05'!$AI:$AI,$A50+52),0)+IF($A50&lt;='P06'!$B$17,INDEX('P06'!$AI:$AI,$A50+52),0)+IF($A50&lt;='P07'!$B$17,INDEX('P07'!$AI:$AI,$A50+52),0)+IF($A50&lt;='P08'!$B$17,INDEX('P08'!$AI:$AI,$A50+52),0)+IF($A50&lt;='P09'!$B$17,INDEX('P09'!$AI:$AI,$A50+52),0)+IF($A50&lt;='P10'!$B$17,INDEX('P10'!$AI:$AI,$A50+52),0)</f>
        <v>14922.564728342801</v>
      </c>
    </row>
    <row r="51" spans="1:20" x14ac:dyDescent="0.35">
      <c r="A51">
        <v>19</v>
      </c>
      <c r="B51">
        <f>IF($A51&lt;='P01'!$B$17,INDEX('P01'!$J:$J,$A51+52),0)+IF($A51&lt;='P02'!$B$17,INDEX('P02'!$J:$J,$A51+52),0)+IF($A51&lt;='P03'!$B$17,INDEX('P03'!$J:$J,$A51+52),0)+IF($A51&lt;='P04'!$B$17,INDEX('P04'!$J:$J,$A51+52),0)+IF($A51&lt;='P05'!$B$17,INDEX('P05'!$J:$J,$A51+52),0)+IF($A51&lt;='P06'!$B$17,INDEX('P06'!$J:$J,$A51+52),0)+IF($A51&lt;='P07'!$B$17,INDEX('P07'!$J:$J,$A51+52),0)+IF($A51&lt;='P08'!$B$17,INDEX('P08'!$J:$J,$A51+52),0)+IF($A51&lt;='P09'!$B$17,INDEX('P09'!$J:$J,$A51+52),0)+IF($A51&lt;='P10'!$B$17,INDEX('P10'!$J:$J,$A51+52),0)</f>
        <v>1.7702833327047016E-3</v>
      </c>
      <c r="C51">
        <f>IF($A51&lt;='P01'!$B$17,INDEX('P01'!$K:$K,$A51+52),0)+IF($A51&lt;='P02'!$B$17,INDEX('P02'!$K:$K,$A51+52),0)+IF($A51&lt;='P03'!$B$17,INDEX('P03'!$K:$K,$A51+52),0)+IF($A51&lt;='P04'!$B$17,INDEX('P04'!$K:$K,$A51+52),0)+IF($A51&lt;='P05'!$B$17,INDEX('P05'!$K:$K,$A51+52),0)+IF($A51&lt;='P06'!$B$17,INDEX('P06'!$K:$K,$A51+52),0)+IF($A51&lt;='P07'!$B$17,INDEX('P07'!$K:$K,$A51+52),0)+IF($A51&lt;='P08'!$B$17,INDEX('P08'!$K:$K,$A51+52),0)+IF($A51&lt;='P09'!$B$17,INDEX('P09'!$K:$K,$A51+52),0)+IF($A51&lt;='P10'!$B$17,INDEX('P10'!$K:$K,$A51+52),0)</f>
        <v>3.6159388423742639E-2</v>
      </c>
      <c r="D51">
        <f>IF($A51&lt;='P01'!$B$17,INDEX('P01'!$L:$L,$A51+52),0)+IF($A51&lt;='P02'!$B$17,INDEX('P02'!$L:$L,$A51+52),0)+IF($A51&lt;='P03'!$B$17,INDEX('P03'!$L:$L,$A51+52),0)+IF($A51&lt;='P04'!$B$17,INDEX('P04'!$L:$L,$A51+52),0)+IF($A51&lt;='P05'!$B$17,INDEX('P05'!$L:$L,$A51+52),0)+IF($A51&lt;='P06'!$B$17,INDEX('P06'!$L:$L,$A51+52),0)+IF($A51&lt;='P07'!$B$17,INDEX('P07'!$L:$L,$A51+52),0)+IF($A51&lt;='P08'!$B$17,INDEX('P08'!$L:$L,$A51+52),0)+IF($A51&lt;='P09'!$B$17,INDEX('P09'!$L:$L,$A51+52),0)+IF($A51&lt;='P10'!$B$17,INDEX('P10'!$L:$L,$A51+52),0)</f>
        <v>0</v>
      </c>
      <c r="E51">
        <f>IF($A51&lt;='P01'!$B$17,INDEX('P01'!$M:$M,$A51+52),0)+IF($A51&lt;='P02'!$B$17,INDEX('P02'!$M:$M,$A51+52),0)+IF($A51&lt;='P03'!$B$17,INDEX('P03'!$M:$M,$A51+52),0)+IF($A51&lt;='P04'!$B$17,INDEX('P04'!$M:$M,$A51+52),0)+IF($A51&lt;='P05'!$B$17,INDEX('P05'!$M:$M,$A51+52),0)+IF($A51&lt;='P06'!$B$17,INDEX('P06'!$M:$M,$A51+52),0)+IF($A51&lt;='P07'!$B$17,INDEX('P07'!$M:$M,$A51+52),0)+IF($A51&lt;='P08'!$B$17,INDEX('P08'!$M:$M,$A51+52),0)+IF($A51&lt;='P09'!$B$17,INDEX('P09'!$M:$M,$A51+52),0)+IF($A51&lt;='P10'!$B$17,INDEX('P10'!$M:$M,$A51+52),0)</f>
        <v>8.5445167470401397</v>
      </c>
      <c r="F51">
        <f>IF($A51&lt;='P01'!$B$17,INDEX('P01'!$R:$R,$A51+52),0)+IF($A51&lt;='P02'!$B$17,INDEX('P02'!$R:$R,$A51+52),0)+IF($A51&lt;='P03'!$B$17,INDEX('P03'!$R:$R,$A51+52),0)+IF($A51&lt;='P04'!$B$17,INDEX('P04'!$R:$R,$A51+52),0)+IF($A51&lt;='P05'!$B$17,INDEX('P05'!$R:$R,$A51+52),0)+IF($A51&lt;='P06'!$B$17,INDEX('P06'!$R:$R,$A51+52),0)+IF($A51&lt;='P07'!$B$17,INDEX('P07'!$R:$R,$A51+52),0)+IF($A51&lt;='P08'!$B$17,INDEX('P08'!$R:$R,$A51+52),0)+IF($A51&lt;='P09'!$B$17,INDEX('P09'!$R:$R,$A51+52),0)+IF($A51&lt;='P10'!$B$17,INDEX('P10'!$R:$R,$A51+52),0)</f>
        <v>504.31490011786155</v>
      </c>
      <c r="G51">
        <f>IF($A51&lt;='P01'!$B$17,INDEX('P01'!$S:$S,$A51+52),0)+IF($A51&lt;='P02'!$B$17,INDEX('P02'!$S:$S,$A51+52),0)+IF($A51&lt;='P03'!$B$17,INDEX('P03'!$S:$S,$A51+52),0)+IF($A51&lt;='P04'!$B$17,INDEX('P04'!$S:$S,$A51+52),0)+IF($A51&lt;='P05'!$B$17,INDEX('P05'!$S:$S,$A51+52),0)+IF($A51&lt;='P06'!$B$17,INDEX('P06'!$S:$S,$A51+52),0)+IF($A51&lt;='P07'!$B$17,INDEX('P07'!$S:$S,$A51+52),0)+IF($A51&lt;='P08'!$B$17,INDEX('P08'!$S:$S,$A51+52),0)+IF($A51&lt;='P09'!$B$17,INDEX('P09'!$S:$S,$A51+52),0)+IF($A51&lt;='P10'!$B$17,INDEX('P10'!$S:$S,$A51+52),0)</f>
        <v>10.086298002357232</v>
      </c>
      <c r="H51">
        <f>IF($A51&lt;='P01'!$B$17,INDEX('P01'!$T:$T,$A51+52),0)+IF($A51&lt;='P02'!$B$17,INDEX('P02'!$T:$T,$A51+52),0)+IF($A51&lt;='P03'!$B$17,INDEX('P03'!$T:$T,$A51+52),0)+IF($A51&lt;='P04'!$B$17,INDEX('P04'!$T:$T,$A51+52),0)+IF($A51&lt;='P05'!$B$17,INDEX('P05'!$T:$T,$A51+52),0)+IF($A51&lt;='P06'!$B$17,INDEX('P06'!$T:$T,$A51+52),0)+IF($A51&lt;='P07'!$B$17,INDEX('P07'!$T:$T,$A51+52),0)+IF($A51&lt;='P08'!$B$17,INDEX('P08'!$T:$T,$A51+52),0)+IF($A51&lt;='P09'!$B$17,INDEX('P09'!$T:$T,$A51+52),0)+IF($A51&lt;='P10'!$B$17,INDEX('P10'!$T:$T,$A51+52),0)</f>
        <v>44.968324979090077</v>
      </c>
      <c r="I51">
        <f>IF($A51&lt;='P01'!$B$17,INDEX('P01'!$U:$U,$A51+52),0)+IF($A51&lt;='P02'!$B$17,INDEX('P02'!$U:$U,$A51+52),0)+IF($A51&lt;='P03'!$B$17,INDEX('P03'!$U:$U,$A51+52),0)+IF($A51&lt;='P04'!$B$17,INDEX('P04'!$U:$U,$A51+52),0)+IF($A51&lt;='P05'!$B$17,INDEX('P05'!$U:$U,$A51+52),0)+IF($A51&lt;='P06'!$B$17,INDEX('P06'!$U:$U,$A51+52),0)+IF($A51&lt;='P07'!$B$17,INDEX('P07'!$U:$U,$A51+52),0)+IF($A51&lt;='P08'!$B$17,INDEX('P08'!$U:$U,$A51+52),0)+IF($A51&lt;='P09'!$B$17,INDEX('P09'!$U:$U,$A51+52),0)+IF($A51&lt;='P10'!$B$17,INDEX('P10'!$U:$U,$A51+52),0)</f>
        <v>415.17658820993466</v>
      </c>
      <c r="J51">
        <f>IF($A51&lt;='P01'!$B$17,INDEX('P01'!$V:$V,$A51+52),0)+IF($A51&lt;='P02'!$B$17,INDEX('P02'!$V:$V,$A51+52),0)+IF($A51&lt;='P03'!$B$17,INDEX('P03'!$V:$V,$A51+52),0)+IF($A51&lt;='P04'!$B$17,INDEX('P04'!$V:$V,$A51+52),0)+IF($A51&lt;='P05'!$B$17,INDEX('P05'!$V:$V,$A51+52),0)+IF($A51&lt;='P06'!$B$17,INDEX('P06'!$V:$V,$A51+52),0)+IF($A51&lt;='P07'!$B$17,INDEX('P07'!$V:$V,$A51+52),0)+IF($A51&lt;='P08'!$B$17,INDEX('P08'!$V:$V,$A51+52),0)+IF($A51&lt;='P09'!$B$17,INDEX('P09'!$V:$V,$A51+52),0)+IF($A51&lt;='P10'!$B$17,INDEX('P10'!$V:$V,$A51+52),0)</f>
        <v>0.46377613285055591</v>
      </c>
      <c r="K51">
        <f>IF($A51&lt;='P01'!$B$17,INDEX('P01'!$W:$W,$A51+52),0)+IF($A51&lt;='P02'!$B$17,INDEX('P02'!$W:$W,$A51+52),0)+IF($A51&lt;='P03'!$B$17,INDEX('P03'!$W:$W,$A51+52),0)+IF($A51&lt;='P04'!$B$17,INDEX('P04'!$W:$W,$A51+52),0)+IF($A51&lt;='P05'!$B$17,INDEX('P05'!$W:$W,$A51+52),0)+IF($A51&lt;='P06'!$B$17,INDEX('P06'!$W:$W,$A51+52),0)+IF($A51&lt;='P07'!$B$17,INDEX('P07'!$W:$W,$A51+52),0)+IF($A51&lt;='P08'!$B$17,INDEX('P08'!$W:$W,$A51+52),0)+IF($A51&lt;='P09'!$B$17,INDEX('P09'!$W:$W,$A51+52),0)+IF($A51&lt;='P10'!$B$17,INDEX('P10'!$W:$W,$A51+52),0)</f>
        <v>33.619912793629055</v>
      </c>
      <c r="L51">
        <f>IF($A51&lt;='P01'!$B$17,INDEX('P01'!$X:$X,$A51+52),0)+IF($A51&lt;='P02'!$B$17,INDEX('P02'!$X:$X,$A51+52),0)+IF($A51&lt;='P03'!$B$17,INDEX('P03'!$X:$X,$A51+52),0)+IF($A51&lt;='P04'!$B$17,INDEX('P04'!$X:$X,$A51+52),0)+IF($A51&lt;='P05'!$B$17,INDEX('P05'!$X:$X,$A51+52),0)+IF($A51&lt;='P06'!$B$17,INDEX('P06'!$X:$X,$A51+52),0)+IF($A51&lt;='P07'!$B$17,INDEX('P07'!$X:$X,$A51+52),0)+IF($A51&lt;='P08'!$B$17,INDEX('P08'!$X:$X,$A51+52),0)+IF($A51&lt;='P09'!$B$17,INDEX('P09'!$X:$X,$A51+52),0)+IF($A51&lt;='P10'!$B$17,INDEX('P10'!$X:$X,$A51+52),0)</f>
        <v>-35.237888629875158</v>
      </c>
      <c r="M51">
        <f>IF($A51&lt;='P01'!$B$17,INDEX('P01'!$AA:$AA,$A51+52),0)+IF($A51&lt;='P02'!$B$17,INDEX('P02'!$AA:$AA,$A51+52),0)+IF($A51&lt;='P03'!$B$17,INDEX('P03'!$AA:$AA,$A51+52),0)+IF($A51&lt;='P04'!$B$17,INDEX('P04'!$AA:$AA,$A51+52),0)+IF($A51&lt;='P05'!$B$17,INDEX('P05'!$AA:$AA,$A51+52),0)+IF($A51&lt;='P06'!$B$17,INDEX('P06'!$AA:$AA,$A51+52),0)+IF($A51&lt;='P07'!$B$17,INDEX('P07'!$AA:$AA,$A51+52),0)+IF($A51&lt;='P08'!$B$17,INDEX('P08'!$AA:$AA,$A51+52),0)+IF($A51&lt;='P09'!$B$17,INDEX('P09'!$AA:$AA,$A51+52),0)+IF($A51&lt;='P10'!$B$17,INDEX('P10'!$AA:$AA,$A51+52),0)</f>
        <v>33.116194506804511</v>
      </c>
      <c r="N51">
        <f>IF($A51&lt;='P01'!$B$17,INDEX('P01'!$AB:$AB,$A51+52),0)+IF($A51&lt;='P02'!$B$17,INDEX('P02'!$AB:$AB,$A51+52),0)+IF($A51&lt;='P03'!$B$17,INDEX('P03'!$AB:$AB,$A51+52),0)+IF($A51&lt;='P04'!$B$17,INDEX('P04'!$AB:$AB,$A51+52),0)+IF($A51&lt;='P05'!$B$17,INDEX('P05'!$AB:$AB,$A51+52),0)+IF($A51&lt;='P06'!$B$17,INDEX('P06'!$AB:$AB,$A51+52),0)+IF($A51&lt;='P07'!$B$17,INDEX('P07'!$AB:$AB,$A51+52),0)+IF($A51&lt;='P08'!$B$17,INDEX('P08'!$AB:$AB,$A51+52),0)+IF($A51&lt;='P09'!$B$17,INDEX('P09'!$AB:$AB,$A51+52),0)+IF($A51&lt;='P10'!$B$17,INDEX('P10'!$AB:$AB,$A51+52),0)</f>
        <v>475.50138992170298</v>
      </c>
      <c r="O51">
        <f>IF($A51&lt;='P01'!$B$17,INDEX('P01'!$AC:$AC,$A51+52),0)+IF($A51&lt;='P02'!$B$17,INDEX('P02'!$AC:$AC,$A51+52),0)+IF($A51&lt;='P03'!$B$17,INDEX('P03'!$AC:$AC,$A51+52),0)+IF($A51&lt;='P04'!$B$17,INDEX('P04'!$AC:$AC,$A51+52),0)+IF($A51&lt;='P05'!$B$17,INDEX('P05'!$AC:$AC,$A51+52),0)+IF($A51&lt;='P06'!$B$17,INDEX('P06'!$AC:$AC,$A51+52),0)+IF($A51&lt;='P07'!$B$17,INDEX('P07'!$AC:$AC,$A51+52),0)+IF($A51&lt;='P08'!$B$17,INDEX('P08'!$AC:$AC,$A51+52),0)+IF($A51&lt;='P09'!$B$17,INDEX('P09'!$AC:$AC,$A51+52),0)+IF($A51&lt;='P10'!$B$17,INDEX('P10'!$AC:$AC,$A51+52),0)</f>
        <v>9.5100277984340593</v>
      </c>
      <c r="P51">
        <f>IF($A51&lt;='P01'!$B$17,INDEX('P01'!$AD:$AD,$A51+52),0)+IF($A51&lt;='P02'!$B$17,INDEX('P02'!$AD:$AD,$A51+52),0)+IF($A51&lt;='P03'!$B$17,INDEX('P03'!$AD:$AD,$A51+52),0)+IF($A51&lt;='P04'!$B$17,INDEX('P04'!$AD:$AD,$A51+52),0)+IF($A51&lt;='P05'!$B$17,INDEX('P05'!$AD:$AD,$A51+52),0)+IF($A51&lt;='P06'!$B$17,INDEX('P06'!$AD:$AD,$A51+52),0)+IF($A51&lt;='P07'!$B$17,INDEX('P07'!$AD:$AD,$A51+52),0)+IF($A51&lt;='P08'!$B$17,INDEX('P08'!$AD:$AD,$A51+52),0)+IF($A51&lt;='P09'!$B$17,INDEX('P09'!$AD:$AD,$A51+52),0)+IF($A51&lt;='P10'!$B$17,INDEX('P10'!$AD:$AD,$A51+52),0)</f>
        <v>42.260755526373856</v>
      </c>
      <c r="Q51">
        <f>IF($A51&lt;='P01'!$B$17,INDEX('P01'!$AE:$AE,$A51+52),0)+IF($A51&lt;='P02'!$B$17,INDEX('P02'!$AE:$AE,$A51+52),0)+IF($A51&lt;='P03'!$B$17,INDEX('P03'!$AE:$AE,$A51+52),0)+IF($A51&lt;='P04'!$B$17,INDEX('P04'!$AE:$AE,$A51+52),0)+IF($A51&lt;='P05'!$B$17,INDEX('P05'!$AE:$AE,$A51+52),0)+IF($A51&lt;='P06'!$B$17,INDEX('P06'!$AE:$AE,$A51+52),0)+IF($A51&lt;='P07'!$B$17,INDEX('P07'!$AE:$AE,$A51+52),0)+IF($A51&lt;='P08'!$B$17,INDEX('P08'!$AE:$AE,$A51+52),0)+IF($A51&lt;='P09'!$B$17,INDEX('P09'!$AE:$AE,$A51+52),0)+IF($A51&lt;='P10'!$B$17,INDEX('P10'!$AE:$AE,$A51+52),0)</f>
        <v>390.17856019259432</v>
      </c>
      <c r="R51">
        <f>IF($A51&lt;='P01'!$B$17,INDEX('P01'!$AF:$AF,$A51+52),0)+IF($A51&lt;='P02'!$B$17,INDEX('P02'!$AF:$AF,$A51+52),0)+IF($A51&lt;='P03'!$B$17,INDEX('P03'!$AF:$AF,$A51+52),0)+IF($A51&lt;='P04'!$B$17,INDEX('P04'!$AF:$AF,$A51+52),0)+IF($A51&lt;='P05'!$B$17,INDEX('P05'!$AF:$AF,$A51+52),0)+IF($A51&lt;='P06'!$B$17,INDEX('P06'!$AF:$AF,$A51+52),0)+IF($A51&lt;='P07'!$B$17,INDEX('P07'!$AF:$AF,$A51+52),0)+IF($A51&lt;='P08'!$B$17,INDEX('P08'!$AF:$AF,$A51+52),0)+IF($A51&lt;='P09'!$B$17,INDEX('P09'!$AF:$AF,$A51+52),0)+IF($A51&lt;='P10'!$B$17,INDEX('P10'!$AF:$AF,$A51+52),0)</f>
        <v>0.43585189749624997</v>
      </c>
      <c r="S51">
        <f>IF($A51&lt;='P01'!$B$17,INDEX('P01'!$AG:$AG,$A51+52),0)+IF($A51&lt;='P02'!$B$17,INDEX('P02'!$AG:$AG,$A51+52),0)+IF($A51&lt;='P03'!$B$17,INDEX('P03'!$AG:$AG,$A51+52),0)+IF($A51&lt;='P04'!$B$17,INDEX('P04'!$AG:$AG,$A51+52),0)+IF($A51&lt;='P05'!$B$17,INDEX('P05'!$AG:$AG,$A51+52),0)+IF($A51&lt;='P06'!$B$17,INDEX('P06'!$AG:$AG,$A51+52),0)+IF($A51&lt;='P07'!$B$17,INDEX('P07'!$AG:$AG,$A51+52),0)+IF($A51&lt;='P08'!$B$17,INDEX('P08'!$AG:$AG,$A51+52),0)+IF($A51&lt;='P09'!$B$17,INDEX('P09'!$AG:$AG,$A51+52),0)+IF($A51&lt;='P10'!$B$17,INDEX('P10'!$AG:$AG,$A51+52),0)</f>
        <v>12292.402654677458</v>
      </c>
      <c r="T51">
        <f>IF($A51&lt;='P01'!$B$17,INDEX('P01'!$AI:$AI,$A51+52),0)+IF($A51&lt;='P02'!$B$17,INDEX('P02'!$AI:$AI,$A51+52),0)+IF($A51&lt;='P03'!$B$17,INDEX('P03'!$AI:$AI,$A51+52),0)+IF($A51&lt;='P04'!$B$17,INDEX('P04'!$AI:$AI,$A51+52),0)+IF($A51&lt;='P05'!$B$17,INDEX('P05'!$AI:$AI,$A51+52),0)+IF($A51&lt;='P06'!$B$17,INDEX('P06'!$AI:$AI,$A51+52),0)+IF($A51&lt;='P07'!$B$17,INDEX('P07'!$AI:$AI,$A51+52),0)+IF($A51&lt;='P08'!$B$17,INDEX('P08'!$AI:$AI,$A51+52),0)+IF($A51&lt;='P09'!$B$17,INDEX('P09'!$AI:$AI,$A51+52),0)+IF($A51&lt;='P10'!$B$17,INDEX('P10'!$AI:$AI,$A51+52),0)</f>
        <v>14897.749689551263</v>
      </c>
    </row>
    <row r="52" spans="1:20" x14ac:dyDescent="0.35">
      <c r="A52">
        <v>20</v>
      </c>
      <c r="B52">
        <f>IF($A52&lt;='P01'!$B$17,INDEX('P01'!$J:$J,$A52+52),0)+IF($A52&lt;='P02'!$B$17,INDEX('P02'!$J:$J,$A52+52),0)+IF($A52&lt;='P03'!$B$17,INDEX('P03'!$J:$J,$A52+52),0)+IF($A52&lt;='P04'!$B$17,INDEX('P04'!$J:$J,$A52+52),0)+IF($A52&lt;='P05'!$B$17,INDEX('P05'!$J:$J,$A52+52),0)+IF($A52&lt;='P06'!$B$17,INDEX('P06'!$J:$J,$A52+52),0)+IF($A52&lt;='P07'!$B$17,INDEX('P07'!$J:$J,$A52+52),0)+IF($A52&lt;='P08'!$B$17,INDEX('P08'!$J:$J,$A52+52),0)+IF($A52&lt;='P09'!$B$17,INDEX('P09'!$J:$J,$A52+52),0)+IF($A52&lt;='P10'!$B$17,INDEX('P10'!$J:$J,$A52+52),0)</f>
        <v>1.7663867886677424E-3</v>
      </c>
      <c r="C52">
        <f>IF($A52&lt;='P01'!$B$17,INDEX('P01'!$K:$K,$A52+52),0)+IF($A52&lt;='P02'!$B$17,INDEX('P02'!$K:$K,$A52+52),0)+IF($A52&lt;='P03'!$B$17,INDEX('P03'!$K:$K,$A52+52),0)+IF($A52&lt;='P04'!$B$17,INDEX('P04'!$K:$K,$A52+52),0)+IF($A52&lt;='P05'!$B$17,INDEX('P05'!$K:$K,$A52+52),0)+IF($A52&lt;='P06'!$B$17,INDEX('P06'!$K:$K,$A52+52),0)+IF($A52&lt;='P07'!$B$17,INDEX('P07'!$K:$K,$A52+52),0)+IF($A52&lt;='P08'!$B$17,INDEX('P08'!$K:$K,$A52+52),0)+IF($A52&lt;='P09'!$B$17,INDEX('P09'!$K:$K,$A52+52),0)+IF($A52&lt;='P10'!$B$17,INDEX('P10'!$K:$K,$A52+52),0)</f>
        <v>3.5917447232051897E-2</v>
      </c>
      <c r="D52">
        <f>IF($A52&lt;='P01'!$B$17,INDEX('P01'!$L:$L,$A52+52),0)+IF($A52&lt;='P02'!$B$17,INDEX('P02'!$L:$L,$A52+52),0)+IF($A52&lt;='P03'!$B$17,INDEX('P03'!$L:$L,$A52+52),0)+IF($A52&lt;='P04'!$B$17,INDEX('P04'!$L:$L,$A52+52),0)+IF($A52&lt;='P05'!$B$17,INDEX('P05'!$L:$L,$A52+52),0)+IF($A52&lt;='P06'!$B$17,INDEX('P06'!$L:$L,$A52+52),0)+IF($A52&lt;='P07'!$B$17,INDEX('P07'!$L:$L,$A52+52),0)+IF($A52&lt;='P08'!$B$17,INDEX('P08'!$L:$L,$A52+52),0)+IF($A52&lt;='P09'!$B$17,INDEX('P09'!$L:$L,$A52+52),0)+IF($A52&lt;='P10'!$B$17,INDEX('P10'!$L:$L,$A52+52),0)</f>
        <v>0</v>
      </c>
      <c r="E52">
        <f>IF($A52&lt;='P01'!$B$17,INDEX('P01'!$M:$M,$A52+52),0)+IF($A52&lt;='P02'!$B$17,INDEX('P02'!$M:$M,$A52+52),0)+IF($A52&lt;='P03'!$B$17,INDEX('P03'!$M:$M,$A52+52),0)+IF($A52&lt;='P04'!$B$17,INDEX('P04'!$M:$M,$A52+52),0)+IF($A52&lt;='P05'!$B$17,INDEX('P05'!$M:$M,$A52+52),0)+IF($A52&lt;='P06'!$B$17,INDEX('P06'!$M:$M,$A52+52),0)+IF($A52&lt;='P07'!$B$17,INDEX('P07'!$M:$M,$A52+52),0)+IF($A52&lt;='P08'!$B$17,INDEX('P08'!$M:$M,$A52+52),0)+IF($A52&lt;='P09'!$B$17,INDEX('P09'!$M:$M,$A52+52),0)+IF($A52&lt;='P10'!$B$17,INDEX('P10'!$M:$M,$A52+52),0)</f>
        <v>8.5068329130194194</v>
      </c>
      <c r="F52">
        <f>IF($A52&lt;='P01'!$B$17,INDEX('P01'!$R:$R,$A52+52),0)+IF($A52&lt;='P02'!$B$17,INDEX('P02'!$R:$R,$A52+52),0)+IF($A52&lt;='P03'!$B$17,INDEX('P03'!$R:$R,$A52+52),0)+IF($A52&lt;='P04'!$B$17,INDEX('P04'!$R:$R,$A52+52),0)+IF($A52&lt;='P05'!$B$17,INDEX('P05'!$R:$R,$A52+52),0)+IF($A52&lt;='P06'!$B$17,INDEX('P06'!$R:$R,$A52+52),0)+IF($A52&lt;='P07'!$B$17,INDEX('P07'!$R:$R,$A52+52),0)+IF($A52&lt;='P08'!$B$17,INDEX('P08'!$R:$R,$A52+52),0)+IF($A52&lt;='P09'!$B$17,INDEX('P09'!$R:$R,$A52+52),0)+IF($A52&lt;='P10'!$B$17,INDEX('P10'!$R:$R,$A52+52),0)</f>
        <v>501.73458491233771</v>
      </c>
      <c r="G52">
        <f>IF($A52&lt;='P01'!$B$17,INDEX('P01'!$S:$S,$A52+52),0)+IF($A52&lt;='P02'!$B$17,INDEX('P02'!$S:$S,$A52+52),0)+IF($A52&lt;='P03'!$B$17,INDEX('P03'!$S:$S,$A52+52),0)+IF($A52&lt;='P04'!$B$17,INDEX('P04'!$S:$S,$A52+52),0)+IF($A52&lt;='P05'!$B$17,INDEX('P05'!$S:$S,$A52+52),0)+IF($A52&lt;='P06'!$B$17,INDEX('P06'!$S:$S,$A52+52),0)+IF($A52&lt;='P07'!$B$17,INDEX('P07'!$S:$S,$A52+52),0)+IF($A52&lt;='P08'!$B$17,INDEX('P08'!$S:$S,$A52+52),0)+IF($A52&lt;='P09'!$B$17,INDEX('P09'!$S:$S,$A52+52),0)+IF($A52&lt;='P10'!$B$17,INDEX('P10'!$S:$S,$A52+52),0)</f>
        <v>10.034691698246755</v>
      </c>
      <c r="H52">
        <f>IF($A52&lt;='P01'!$B$17,INDEX('P01'!$T:$T,$A52+52),0)+IF($A52&lt;='P02'!$B$17,INDEX('P02'!$T:$T,$A52+52),0)+IF($A52&lt;='P03'!$B$17,INDEX('P03'!$T:$T,$A52+52),0)+IF($A52&lt;='P04'!$B$17,INDEX('P04'!$T:$T,$A52+52),0)+IF($A52&lt;='P05'!$B$17,INDEX('P05'!$T:$T,$A52+52),0)+IF($A52&lt;='P06'!$B$17,INDEX('P06'!$T:$T,$A52+52),0)+IF($A52&lt;='P07'!$B$17,INDEX('P07'!$T:$T,$A52+52),0)+IF($A52&lt;='P08'!$B$17,INDEX('P08'!$T:$T,$A52+52),0)+IF($A52&lt;='P09'!$B$17,INDEX('P09'!$T:$T,$A52+52),0)+IF($A52&lt;='P10'!$B$17,INDEX('P10'!$T:$T,$A52+52),0)</f>
        <v>44.88000371175972</v>
      </c>
      <c r="I52">
        <f>IF($A52&lt;='P01'!$B$17,INDEX('P01'!$U:$U,$A52+52),0)+IF($A52&lt;='P02'!$B$17,INDEX('P02'!$U:$U,$A52+52),0)+IF($A52&lt;='P03'!$B$17,INDEX('P03'!$U:$U,$A52+52),0)+IF($A52&lt;='P04'!$B$17,INDEX('P04'!$U:$U,$A52+52),0)+IF($A52&lt;='P05'!$B$17,INDEX('P05'!$U:$U,$A52+52),0)+IF($A52&lt;='P06'!$B$17,INDEX('P06'!$U:$U,$A52+52),0)+IF($A52&lt;='P07'!$B$17,INDEX('P07'!$U:$U,$A52+52),0)+IF($A52&lt;='P08'!$B$17,INDEX('P08'!$U:$U,$A52+52),0)+IF($A52&lt;='P09'!$B$17,INDEX('P09'!$U:$U,$A52+52),0)+IF($A52&lt;='P10'!$B$17,INDEX('P10'!$U:$U,$A52+52),0)</f>
        <v>413.83717305903355</v>
      </c>
      <c r="J52">
        <f>IF($A52&lt;='P01'!$B$17,INDEX('P01'!$V:$V,$A52+52),0)+IF($A52&lt;='P02'!$B$17,INDEX('P02'!$V:$V,$A52+52),0)+IF($A52&lt;='P03'!$B$17,INDEX('P03'!$V:$V,$A52+52),0)+IF($A52&lt;='P04'!$B$17,INDEX('P04'!$V:$V,$A52+52),0)+IF($A52&lt;='P05'!$B$17,INDEX('P05'!$V:$V,$A52+52),0)+IF($A52&lt;='P06'!$B$17,INDEX('P06'!$V:$V,$A52+52),0)+IF($A52&lt;='P07'!$B$17,INDEX('P07'!$V:$V,$A52+52),0)+IF($A52&lt;='P08'!$B$17,INDEX('P08'!$V:$V,$A52+52),0)+IF($A52&lt;='P09'!$B$17,INDEX('P09'!$V:$V,$A52+52),0)+IF($A52&lt;='P10'!$B$17,INDEX('P10'!$V:$V,$A52+52),0)</f>
        <v>0.46389660163796259</v>
      </c>
      <c r="K52">
        <f>IF($A52&lt;='P01'!$B$17,INDEX('P01'!$W:$W,$A52+52),0)+IF($A52&lt;='P02'!$B$17,INDEX('P02'!$W:$W,$A52+52),0)+IF($A52&lt;='P03'!$B$17,INDEX('P03'!$W:$W,$A52+52),0)+IF($A52&lt;='P04'!$B$17,INDEX('P04'!$W:$W,$A52+52),0)+IF($A52&lt;='P05'!$B$17,INDEX('P05'!$W:$W,$A52+52),0)+IF($A52&lt;='P06'!$B$17,INDEX('P06'!$W:$W,$A52+52),0)+IF($A52&lt;='P07'!$B$17,INDEX('P07'!$W:$W,$A52+52),0)+IF($A52&lt;='P08'!$B$17,INDEX('P08'!$W:$W,$A52+52),0)+IF($A52&lt;='P09'!$B$17,INDEX('P09'!$W:$W,$A52+52),0)+IF($A52&lt;='P10'!$B$17,INDEX('P10'!$W:$W,$A52+52),0)</f>
        <v>32.51881984165972</v>
      </c>
      <c r="L52">
        <f>IF($A52&lt;='P01'!$B$17,INDEX('P01'!$X:$X,$A52+52),0)+IF($A52&lt;='P02'!$B$17,INDEX('P02'!$X:$X,$A52+52),0)+IF($A52&lt;='P03'!$B$17,INDEX('P03'!$X:$X,$A52+52),0)+IF($A52&lt;='P04'!$B$17,INDEX('P04'!$X:$X,$A52+52),0)+IF($A52&lt;='P05'!$B$17,INDEX('P05'!$X:$X,$A52+52),0)+IF($A52&lt;='P06'!$B$17,INDEX('P06'!$X:$X,$A52+52),0)+IF($A52&lt;='P07'!$B$17,INDEX('P07'!$X:$X,$A52+52),0)+IF($A52&lt;='P08'!$B$17,INDEX('P08'!$X:$X,$A52+52),0)+IF($A52&lt;='P09'!$B$17,INDEX('P09'!$X:$X,$A52+52),0)+IF($A52&lt;='P10'!$B$17,INDEX('P10'!$X:$X,$A52+52),0)</f>
        <v>-34.128517342977652</v>
      </c>
      <c r="M52">
        <f>IF($A52&lt;='P01'!$B$17,INDEX('P01'!$AA:$AA,$A52+52),0)+IF($A52&lt;='P02'!$B$17,INDEX('P02'!$AA:$AA,$A52+52),0)+IF($A52&lt;='P03'!$B$17,INDEX('P03'!$AA:$AA,$A52+52),0)+IF($A52&lt;='P04'!$B$17,INDEX('P04'!$AA:$AA,$A52+52),0)+IF($A52&lt;='P05'!$B$17,INDEX('P05'!$AA:$AA,$A52+52),0)+IF($A52&lt;='P06'!$B$17,INDEX('P06'!$AA:$AA,$A52+52),0)+IF($A52&lt;='P07'!$B$17,INDEX('P07'!$AA:$AA,$A52+52),0)+IF($A52&lt;='P08'!$B$17,INDEX('P08'!$AA:$AA,$A52+52),0)+IF($A52&lt;='P09'!$B$17,INDEX('P09'!$AA:$AA,$A52+52),0)+IF($A52&lt;='P10'!$B$17,INDEX('P10'!$AA:$AA,$A52+52),0)</f>
        <v>31.96896106183225</v>
      </c>
      <c r="N52">
        <f>IF($A52&lt;='P01'!$B$17,INDEX('P01'!$AB:$AB,$A52+52),0)+IF($A52&lt;='P02'!$B$17,INDEX('P02'!$AB:$AB,$A52+52),0)+IF($A52&lt;='P03'!$B$17,INDEX('P03'!$AB:$AB,$A52+52),0)+IF($A52&lt;='P04'!$B$17,INDEX('P04'!$AB:$AB,$A52+52),0)+IF($A52&lt;='P05'!$B$17,INDEX('P05'!$AB:$AB,$A52+52),0)+IF($A52&lt;='P06'!$B$17,INDEX('P06'!$AB:$AB,$A52+52),0)+IF($A52&lt;='P07'!$B$17,INDEX('P07'!$AB:$AB,$A52+52),0)+IF($A52&lt;='P08'!$B$17,INDEX('P08'!$AB:$AB,$A52+52),0)+IF($A52&lt;='P09'!$B$17,INDEX('P09'!$AB:$AB,$A52+52),0)+IF($A52&lt;='P10'!$B$17,INDEX('P10'!$AB:$AB,$A52+52),0)</f>
        <v>471.52484870109163</v>
      </c>
      <c r="O52">
        <f>IF($A52&lt;='P01'!$B$17,INDEX('P01'!$AC:$AC,$A52+52),0)+IF($A52&lt;='P02'!$B$17,INDEX('P02'!$AC:$AC,$A52+52),0)+IF($A52&lt;='P03'!$B$17,INDEX('P03'!$AC:$AC,$A52+52),0)+IF($A52&lt;='P04'!$B$17,INDEX('P04'!$AC:$AC,$A52+52),0)+IF($A52&lt;='P05'!$B$17,INDEX('P05'!$AC:$AC,$A52+52),0)+IF($A52&lt;='P06'!$B$17,INDEX('P06'!$AC:$AC,$A52+52),0)+IF($A52&lt;='P07'!$B$17,INDEX('P07'!$AC:$AC,$A52+52),0)+IF($A52&lt;='P08'!$B$17,INDEX('P08'!$AC:$AC,$A52+52),0)+IF($A52&lt;='P09'!$B$17,INDEX('P09'!$AC:$AC,$A52+52),0)+IF($A52&lt;='P10'!$B$17,INDEX('P10'!$AC:$AC,$A52+52),0)</f>
        <v>9.4304969740218318</v>
      </c>
      <c r="P52">
        <f>IF($A52&lt;='P01'!$B$17,INDEX('P01'!$AD:$AD,$A52+52),0)+IF($A52&lt;='P02'!$B$17,INDEX('P02'!$AD:$AD,$A52+52),0)+IF($A52&lt;='P03'!$B$17,INDEX('P03'!$AD:$AD,$A52+52),0)+IF($A52&lt;='P04'!$B$17,INDEX('P04'!$AD:$AD,$A52+52),0)+IF($A52&lt;='P05'!$B$17,INDEX('P05'!$AD:$AD,$A52+52),0)+IF($A52&lt;='P06'!$B$17,INDEX('P06'!$AD:$AD,$A52+52),0)+IF($A52&lt;='P07'!$B$17,INDEX('P07'!$AD:$AD,$A52+52),0)+IF($A52&lt;='P08'!$B$17,INDEX('P08'!$AD:$AD,$A52+52),0)+IF($A52&lt;='P09'!$B$17,INDEX('P09'!$AD:$AD,$A52+52),0)+IF($A52&lt;='P10'!$B$17,INDEX('P10'!$AD:$AD,$A52+52),0)</f>
        <v>42.040123709369233</v>
      </c>
      <c r="Q52">
        <f>IF($A52&lt;='P01'!$B$17,INDEX('P01'!$AE:$AE,$A52+52),0)+IF($A52&lt;='P02'!$B$17,INDEX('P02'!$AE:$AE,$A52+52),0)+IF($A52&lt;='P03'!$B$17,INDEX('P03'!$AE:$AE,$A52+52),0)+IF($A52&lt;='P04'!$B$17,INDEX('P04'!$AE:$AE,$A52+52),0)+IF($A52&lt;='P05'!$B$17,INDEX('P05'!$AE:$AE,$A52+52),0)+IF($A52&lt;='P06'!$B$17,INDEX('P06'!$AE:$AE,$A52+52),0)+IF($A52&lt;='P07'!$B$17,INDEX('P07'!$AE:$AE,$A52+52),0)+IF($A52&lt;='P08'!$B$17,INDEX('P08'!$AE:$AE,$A52+52),0)+IF($A52&lt;='P09'!$B$17,INDEX('P09'!$AE:$AE,$A52+52),0)+IF($A52&lt;='P10'!$B$17,INDEX('P10'!$AE:$AE,$A52+52),0)</f>
        <v>387.65072442226096</v>
      </c>
      <c r="R52">
        <f>IF($A52&lt;='P01'!$B$17,INDEX('P01'!$AF:$AF,$A52+52),0)+IF($A52&lt;='P02'!$B$17,INDEX('P02'!$AF:$AF,$A52+52),0)+IF($A52&lt;='P03'!$B$17,INDEX('P03'!$AF:$AF,$A52+52),0)+IF($A52&lt;='P04'!$B$17,INDEX('P04'!$AF:$AF,$A52+52),0)+IF($A52&lt;='P05'!$B$17,INDEX('P05'!$AF:$AF,$A52+52),0)+IF($A52&lt;='P06'!$B$17,INDEX('P06'!$AF:$AF,$A52+52),0)+IF($A52&lt;='P07'!$B$17,INDEX('P07'!$AF:$AF,$A52+52),0)+IF($A52&lt;='P08'!$B$17,INDEX('P08'!$AF:$AF,$A52+52),0)+IF($A52&lt;='P09'!$B$17,INDEX('P09'!$AF:$AF,$A52+52),0)+IF($A52&lt;='P10'!$B$17,INDEX('P10'!$AF:$AF,$A52+52),0)</f>
        <v>0.43454253360736311</v>
      </c>
      <c r="S52">
        <f>IF($A52&lt;='P01'!$B$17,INDEX('P01'!$AG:$AG,$A52+52),0)+IF($A52&lt;='P02'!$B$17,INDEX('P02'!$AG:$AG,$A52+52),0)+IF($A52&lt;='P03'!$B$17,INDEX('P03'!$AG:$AG,$A52+52),0)+IF($A52&lt;='P04'!$B$17,INDEX('P04'!$AG:$AG,$A52+52),0)+IF($A52&lt;='P05'!$B$17,INDEX('P05'!$AG:$AG,$A52+52),0)+IF($A52&lt;='P06'!$B$17,INDEX('P06'!$AG:$AG,$A52+52),0)+IF($A52&lt;='P07'!$B$17,INDEX('P07'!$AG:$AG,$A52+52),0)+IF($A52&lt;='P08'!$B$17,INDEX('P08'!$AG:$AG,$A52+52),0)+IF($A52&lt;='P09'!$B$17,INDEX('P09'!$AG:$AG,$A52+52),0)+IF($A52&lt;='P10'!$B$17,INDEX('P10'!$AG:$AG,$A52+52),0)</f>
        <v>12366.77329960986</v>
      </c>
      <c r="T52">
        <f>IF($A52&lt;='P01'!$B$17,INDEX('P01'!$AI:$AI,$A52+52),0)+IF($A52&lt;='P02'!$B$17,INDEX('P02'!$AI:$AI,$A52+52),0)+IF($A52&lt;='P03'!$B$17,INDEX('P03'!$AI:$AI,$A52+52),0)+IF($A52&lt;='P04'!$B$17,INDEX('P04'!$AI:$AI,$A52+52),0)+IF($A52&lt;='P05'!$B$17,INDEX('P05'!$AI:$AI,$A52+52),0)+IF($A52&lt;='P06'!$B$17,INDEX('P06'!$AI:$AI,$A52+52),0)+IF($A52&lt;='P07'!$B$17,INDEX('P07'!$AI:$AI,$A52+52),0)+IF($A52&lt;='P08'!$B$17,INDEX('P08'!$AI:$AI,$A52+52),0)+IF($A52&lt;='P09'!$B$17,INDEX('P09'!$AI:$AI,$A52+52),0)+IF($A52&lt;='P10'!$B$17,INDEX('P10'!$AI:$AI,$A52+52),0)</f>
        <v>14872.653860474256</v>
      </c>
    </row>
    <row r="53" spans="1:20" x14ac:dyDescent="0.35">
      <c r="A53">
        <v>21</v>
      </c>
      <c r="B53">
        <f>IF($A53&lt;='P01'!$B$17,INDEX('P01'!$J:$J,$A53+52),0)+IF($A53&lt;='P02'!$B$17,INDEX('P02'!$J:$J,$A53+52),0)+IF($A53&lt;='P03'!$B$17,INDEX('P03'!$J:$J,$A53+52),0)+IF($A53&lt;='P04'!$B$17,INDEX('P04'!$J:$J,$A53+52),0)+IF($A53&lt;='P05'!$B$17,INDEX('P05'!$J:$J,$A53+52),0)+IF($A53&lt;='P06'!$B$17,INDEX('P06'!$J:$J,$A53+52),0)+IF($A53&lt;='P07'!$B$17,INDEX('P07'!$J:$J,$A53+52),0)+IF($A53&lt;='P08'!$B$17,INDEX('P08'!$J:$J,$A53+52),0)+IF($A53&lt;='P09'!$B$17,INDEX('P09'!$J:$J,$A53+52),0)+IF($A53&lt;='P10'!$B$17,INDEX('P10'!$J:$J,$A53+52),0)</f>
        <v>1.762505037108119E-3</v>
      </c>
      <c r="C53">
        <f>IF($A53&lt;='P01'!$B$17,INDEX('P01'!$K:$K,$A53+52),0)+IF($A53&lt;='P02'!$B$17,INDEX('P02'!$K:$K,$A53+52),0)+IF($A53&lt;='P03'!$B$17,INDEX('P03'!$K:$K,$A53+52),0)+IF($A53&lt;='P04'!$B$17,INDEX('P04'!$K:$K,$A53+52),0)+IF($A53&lt;='P05'!$B$17,INDEX('P05'!$K:$K,$A53+52),0)+IF($A53&lt;='P06'!$B$17,INDEX('P06'!$K:$K,$A53+52),0)+IF($A53&lt;='P07'!$B$17,INDEX('P07'!$K:$K,$A53+52),0)+IF($A53&lt;='P08'!$B$17,INDEX('P08'!$K:$K,$A53+52),0)+IF($A53&lt;='P09'!$B$17,INDEX('P09'!$K:$K,$A53+52),0)+IF($A53&lt;='P10'!$B$17,INDEX('P10'!$K:$K,$A53+52),0)</f>
        <v>3.5677348144725077E-2</v>
      </c>
      <c r="D53">
        <f>IF($A53&lt;='P01'!$B$17,INDEX('P01'!$L:$L,$A53+52),0)+IF($A53&lt;='P02'!$B$17,INDEX('P02'!$L:$L,$A53+52),0)+IF($A53&lt;='P03'!$B$17,INDEX('P03'!$L:$L,$A53+52),0)+IF($A53&lt;='P04'!$B$17,INDEX('P04'!$L:$L,$A53+52),0)+IF($A53&lt;='P05'!$B$17,INDEX('P05'!$L:$L,$A53+52),0)+IF($A53&lt;='P06'!$B$17,INDEX('P06'!$L:$L,$A53+52),0)+IF($A53&lt;='P07'!$B$17,INDEX('P07'!$L:$L,$A53+52),0)+IF($A53&lt;='P08'!$B$17,INDEX('P08'!$L:$L,$A53+52),0)+IF($A53&lt;='P09'!$B$17,INDEX('P09'!$L:$L,$A53+52),0)+IF($A53&lt;='P10'!$B$17,INDEX('P10'!$L:$L,$A53+52),0)</f>
        <v>0</v>
      </c>
      <c r="E53">
        <f>IF($A53&lt;='P01'!$B$17,INDEX('P01'!$M:$M,$A53+52),0)+IF($A53&lt;='P02'!$B$17,INDEX('P02'!$M:$M,$A53+52),0)+IF($A53&lt;='P03'!$B$17,INDEX('P03'!$M:$M,$A53+52),0)+IF($A53&lt;='P04'!$B$17,INDEX('P04'!$M:$M,$A53+52),0)+IF($A53&lt;='P05'!$B$17,INDEX('P05'!$M:$M,$A53+52),0)+IF($A53&lt;='P06'!$B$17,INDEX('P06'!$M:$M,$A53+52),0)+IF($A53&lt;='P07'!$B$17,INDEX('P07'!$M:$M,$A53+52),0)+IF($A53&lt;='P08'!$B$17,INDEX('P08'!$M:$M,$A53+52),0)+IF($A53&lt;='P09'!$B$17,INDEX('P09'!$M:$M,$A53+52),0)+IF($A53&lt;='P10'!$B$17,INDEX('P10'!$M:$M,$A53+52),0)</f>
        <v>8.4693930598375875</v>
      </c>
      <c r="F53">
        <f>IF($A53&lt;='P01'!$B$17,INDEX('P01'!$R:$R,$A53+52),0)+IF($A53&lt;='P02'!$B$17,INDEX('P02'!$R:$R,$A53+52),0)+IF($A53&lt;='P03'!$B$17,INDEX('P03'!$R:$R,$A53+52),0)+IF($A53&lt;='P04'!$B$17,INDEX('P04'!$R:$R,$A53+52),0)+IF($A53&lt;='P05'!$B$17,INDEX('P05'!$R:$R,$A53+52),0)+IF($A53&lt;='P06'!$B$17,INDEX('P06'!$R:$R,$A53+52),0)+IF($A53&lt;='P07'!$B$17,INDEX('P07'!$R:$R,$A53+52),0)+IF($A53&lt;='P08'!$B$17,INDEX('P08'!$R:$R,$A53+52),0)+IF($A53&lt;='P09'!$B$17,INDEX('P09'!$R:$R,$A53+52),0)+IF($A53&lt;='P10'!$B$17,INDEX('P10'!$R:$R,$A53+52),0)</f>
        <v>499.17020574063048</v>
      </c>
      <c r="G53">
        <f>IF($A53&lt;='P01'!$B$17,INDEX('P01'!$S:$S,$A53+52),0)+IF($A53&lt;='P02'!$B$17,INDEX('P02'!$S:$S,$A53+52),0)+IF($A53&lt;='P03'!$B$17,INDEX('P03'!$S:$S,$A53+52),0)+IF($A53&lt;='P04'!$B$17,INDEX('P04'!$S:$S,$A53+52),0)+IF($A53&lt;='P05'!$B$17,INDEX('P05'!$S:$S,$A53+52),0)+IF($A53&lt;='P06'!$B$17,INDEX('P06'!$S:$S,$A53+52),0)+IF($A53&lt;='P07'!$B$17,INDEX('P07'!$S:$S,$A53+52),0)+IF($A53&lt;='P08'!$B$17,INDEX('P08'!$S:$S,$A53+52),0)+IF($A53&lt;='P09'!$B$17,INDEX('P09'!$S:$S,$A53+52),0)+IF($A53&lt;='P10'!$B$17,INDEX('P10'!$S:$S,$A53+52),0)</f>
        <v>9.9834041148126094</v>
      </c>
      <c r="H53">
        <f>IF($A53&lt;='P01'!$B$17,INDEX('P01'!$T:$T,$A53+52),0)+IF($A53&lt;='P02'!$B$17,INDEX('P02'!$T:$T,$A53+52),0)+IF($A53&lt;='P03'!$B$17,INDEX('P03'!$T:$T,$A53+52),0)+IF($A53&lt;='P04'!$B$17,INDEX('P04'!$T:$T,$A53+52),0)+IF($A53&lt;='P05'!$B$17,INDEX('P05'!$T:$T,$A53+52),0)+IF($A53&lt;='P06'!$B$17,INDEX('P06'!$T:$T,$A53+52),0)+IF($A53&lt;='P07'!$B$17,INDEX('P07'!$T:$T,$A53+52),0)+IF($A53&lt;='P08'!$B$17,INDEX('P08'!$T:$T,$A53+52),0)+IF($A53&lt;='P09'!$B$17,INDEX('P09'!$T:$T,$A53+52),0)+IF($A53&lt;='P10'!$B$17,INDEX('P10'!$T:$T,$A53+52),0)</f>
        <v>44.792267722327601</v>
      </c>
      <c r="I53">
        <f>IF($A53&lt;='P01'!$B$17,INDEX('P01'!$U:$U,$A53+52),0)+IF($A53&lt;='P02'!$B$17,INDEX('P02'!$U:$U,$A53+52),0)+IF($A53&lt;='P03'!$B$17,INDEX('P03'!$U:$U,$A53+52),0)+IF($A53&lt;='P04'!$B$17,INDEX('P04'!$U:$U,$A53+52),0)+IF($A53&lt;='P05'!$B$17,INDEX('P05'!$U:$U,$A53+52),0)+IF($A53&lt;='P06'!$B$17,INDEX('P06'!$U:$U,$A53+52),0)+IF($A53&lt;='P07'!$B$17,INDEX('P07'!$U:$U,$A53+52),0)+IF($A53&lt;='P08'!$B$17,INDEX('P08'!$U:$U,$A53+52),0)+IF($A53&lt;='P09'!$B$17,INDEX('P09'!$U:$U,$A53+52),0)+IF($A53&lt;='P10'!$B$17,INDEX('P10'!$U:$U,$A53+52),0)</f>
        <v>412.50409053439836</v>
      </c>
      <c r="J53">
        <f>IF($A53&lt;='P01'!$B$17,INDEX('P01'!$V:$V,$A53+52),0)+IF($A53&lt;='P02'!$B$17,INDEX('P02'!$V:$V,$A53+52),0)+IF($A53&lt;='P03'!$B$17,INDEX('P03'!$V:$V,$A53+52),0)+IF($A53&lt;='P04'!$B$17,INDEX('P04'!$V:$V,$A53+52),0)+IF($A53&lt;='P05'!$B$17,INDEX('P05'!$V:$V,$A53+52),0)+IF($A53&lt;='P06'!$B$17,INDEX('P06'!$V:$V,$A53+52),0)+IF($A53&lt;='P07'!$B$17,INDEX('P07'!$V:$V,$A53+52),0)+IF($A53&lt;='P08'!$B$17,INDEX('P08'!$V:$V,$A53+52),0)+IF($A53&lt;='P09'!$B$17,INDEX('P09'!$V:$V,$A53+52),0)+IF($A53&lt;='P10'!$B$17,INDEX('P10'!$V:$V,$A53+52),0)</f>
        <v>0.46401873817970912</v>
      </c>
      <c r="K53">
        <f>IF($A53&lt;='P01'!$B$17,INDEX('P01'!$W:$W,$A53+52),0)+IF($A53&lt;='P02'!$B$17,INDEX('P02'!$W:$W,$A53+52),0)+IF($A53&lt;='P03'!$B$17,INDEX('P03'!$W:$W,$A53+52),0)+IF($A53&lt;='P04'!$B$17,INDEX('P04'!$W:$W,$A53+52),0)+IF($A53&lt;='P05'!$B$17,INDEX('P05'!$W:$W,$A53+52),0)+IF($A53&lt;='P06'!$B$17,INDEX('P06'!$W:$W,$A53+52),0)+IF($A53&lt;='P07'!$B$17,INDEX('P07'!$W:$W,$A53+52),0)+IF($A53&lt;='P08'!$B$17,INDEX('P08'!$W:$W,$A53+52),0)+IF($A53&lt;='P09'!$B$17,INDEX('P09'!$W:$W,$A53+52),0)+IF($A53&lt;='P10'!$B$17,INDEX('P10'!$W:$W,$A53+52),0)</f>
        <v>31.426424630912145</v>
      </c>
      <c r="L53">
        <f>IF($A53&lt;='P01'!$B$17,INDEX('P01'!$X:$X,$A53+52),0)+IF($A53&lt;='P02'!$B$17,INDEX('P02'!$X:$X,$A53+52),0)+IF($A53&lt;='P03'!$B$17,INDEX('P03'!$X:$X,$A53+52),0)+IF($A53&lt;='P04'!$B$17,INDEX('P04'!$X:$X,$A53+52),0)+IF($A53&lt;='P05'!$B$17,INDEX('P05'!$X:$X,$A53+52),0)+IF($A53&lt;='P06'!$B$17,INDEX('P06'!$X:$X,$A53+52),0)+IF($A53&lt;='P07'!$B$17,INDEX('P07'!$X:$X,$A53+52),0)+IF($A53&lt;='P08'!$B$17,INDEX('P08'!$X:$X,$A53+52),0)+IF($A53&lt;='P09'!$B$17,INDEX('P09'!$X:$X,$A53+52),0)+IF($A53&lt;='P10'!$B$17,INDEX('P10'!$X:$X,$A53+52),0)</f>
        <v>-33.027894924321274</v>
      </c>
      <c r="M53">
        <f>IF($A53&lt;='P01'!$B$17,INDEX('P01'!$AA:$AA,$A53+52),0)+IF($A53&lt;='P02'!$B$17,INDEX('P02'!$AA:$AA,$A53+52),0)+IF($A53&lt;='P03'!$B$17,INDEX('P03'!$AA:$AA,$A53+52),0)+IF($A53&lt;='P04'!$B$17,INDEX('P04'!$AA:$AA,$A53+52),0)+IF($A53&lt;='P05'!$B$17,INDEX('P05'!$AA:$AA,$A53+52),0)+IF($A53&lt;='P06'!$B$17,INDEX('P06'!$AA:$AA,$A53+52),0)+IF($A53&lt;='P07'!$B$17,INDEX('P07'!$AA:$AA,$A53+52),0)+IF($A53&lt;='P08'!$B$17,INDEX('P08'!$AA:$AA,$A53+52),0)+IF($A53&lt;='P09'!$B$17,INDEX('P09'!$AA:$AA,$A53+52),0)+IF($A53&lt;='P10'!$B$17,INDEX('P10'!$AA:$AA,$A53+52),0)</f>
        <v>30.837030510787006</v>
      </c>
      <c r="N53">
        <f>IF($A53&lt;='P01'!$B$17,INDEX('P01'!$AB:$AB,$A53+52),0)+IF($A53&lt;='P02'!$B$17,INDEX('P02'!$AB:$AB,$A53+52),0)+IF($A53&lt;='P03'!$B$17,INDEX('P03'!$AB:$AB,$A53+52),0)+IF($A53&lt;='P04'!$B$17,INDEX('P04'!$AB:$AB,$A53+52),0)+IF($A53&lt;='P05'!$B$17,INDEX('P05'!$AB:$AB,$A53+52),0)+IF($A53&lt;='P06'!$B$17,INDEX('P06'!$AB:$AB,$A53+52),0)+IF($A53&lt;='P07'!$B$17,INDEX('P07'!$AB:$AB,$A53+52),0)+IF($A53&lt;='P08'!$B$17,INDEX('P08'!$AB:$AB,$A53+52),0)+IF($A53&lt;='P09'!$B$17,INDEX('P09'!$AB:$AB,$A53+52),0)+IF($A53&lt;='P10'!$B$17,INDEX('P10'!$AB:$AB,$A53+52),0)</f>
        <v>467.58412356968546</v>
      </c>
      <c r="O53">
        <f>IF($A53&lt;='P01'!$B$17,INDEX('P01'!$AC:$AC,$A53+52),0)+IF($A53&lt;='P02'!$B$17,INDEX('P02'!$AC:$AC,$A53+52),0)+IF($A53&lt;='P03'!$B$17,INDEX('P03'!$AC:$AC,$A53+52),0)+IF($A53&lt;='P04'!$B$17,INDEX('P04'!$AC:$AC,$A53+52),0)+IF($A53&lt;='P05'!$B$17,INDEX('P05'!$AC:$AC,$A53+52),0)+IF($A53&lt;='P06'!$B$17,INDEX('P06'!$AC:$AC,$A53+52),0)+IF($A53&lt;='P07'!$B$17,INDEX('P07'!$AC:$AC,$A53+52),0)+IF($A53&lt;='P08'!$B$17,INDEX('P08'!$AC:$AC,$A53+52),0)+IF($A53&lt;='P09'!$B$17,INDEX('P09'!$AC:$AC,$A53+52),0)+IF($A53&lt;='P10'!$B$17,INDEX('P10'!$AC:$AC,$A53+52),0)</f>
        <v>9.3516824713937101</v>
      </c>
      <c r="P53">
        <f>IF($A53&lt;='P01'!$B$17,INDEX('P01'!$AD:$AD,$A53+52),0)+IF($A53&lt;='P02'!$B$17,INDEX('P02'!$AD:$AD,$A53+52),0)+IF($A53&lt;='P03'!$B$17,INDEX('P03'!$AD:$AD,$A53+52),0)+IF($A53&lt;='P04'!$B$17,INDEX('P04'!$AD:$AD,$A53+52),0)+IF($A53&lt;='P05'!$B$17,INDEX('P05'!$AD:$AD,$A53+52),0)+IF($A53&lt;='P06'!$B$17,INDEX('P06'!$AD:$AD,$A53+52),0)+IF($A53&lt;='P07'!$B$17,INDEX('P07'!$AD:$AD,$A53+52),0)+IF($A53&lt;='P08'!$B$17,INDEX('P08'!$AD:$AD,$A53+52),0)+IF($A53&lt;='P09'!$B$17,INDEX('P09'!$AD:$AD,$A53+52),0)+IF($A53&lt;='P10'!$B$17,INDEX('P10'!$AD:$AD,$A53+52),0)</f>
        <v>41.821028241906333</v>
      </c>
      <c r="Q53">
        <f>IF($A53&lt;='P01'!$B$17,INDEX('P01'!$AE:$AE,$A53+52),0)+IF($A53&lt;='P02'!$B$17,INDEX('P02'!$AE:$AE,$A53+52),0)+IF($A53&lt;='P03'!$B$17,INDEX('P03'!$AE:$AE,$A53+52),0)+IF($A53&lt;='P04'!$B$17,INDEX('P04'!$AE:$AE,$A53+52),0)+IF($A53&lt;='P05'!$B$17,INDEX('P05'!$AE:$AE,$A53+52),0)+IF($A53&lt;='P06'!$B$17,INDEX('P06'!$AE:$AE,$A53+52),0)+IF($A53&lt;='P07'!$B$17,INDEX('P07'!$AE:$AE,$A53+52),0)+IF($A53&lt;='P08'!$B$17,INDEX('P08'!$AE:$AE,$A53+52),0)+IF($A53&lt;='P09'!$B$17,INDEX('P09'!$AE:$AE,$A53+52),0)+IF($A53&lt;='P10'!$B$17,INDEX('P10'!$AE:$AE,$A53+52),0)</f>
        <v>385.14114371444703</v>
      </c>
      <c r="R53">
        <f>IF($A53&lt;='P01'!$B$17,INDEX('P01'!$AF:$AF,$A53+52),0)+IF($A53&lt;='P02'!$B$17,INDEX('P02'!$AF:$AF,$A53+52),0)+IF($A53&lt;='P03'!$B$17,INDEX('P03'!$AF:$AF,$A53+52),0)+IF($A53&lt;='P04'!$B$17,INDEX('P04'!$AF:$AF,$A53+52),0)+IF($A53&lt;='P05'!$B$17,INDEX('P05'!$AF:$AF,$A53+52),0)+IF($A53&lt;='P06'!$B$17,INDEX('P06'!$AF:$AF,$A53+52),0)+IF($A53&lt;='P07'!$B$17,INDEX('P07'!$AF:$AF,$A53+52),0)+IF($A53&lt;='P08'!$B$17,INDEX('P08'!$AF:$AF,$A53+52),0)+IF($A53&lt;='P09'!$B$17,INDEX('P09'!$AF:$AF,$A53+52),0)+IF($A53&lt;='P10'!$B$17,INDEX('P10'!$AF:$AF,$A53+52),0)</f>
        <v>0.43323863115138006</v>
      </c>
      <c r="S53">
        <f>IF($A53&lt;='P01'!$B$17,INDEX('P01'!$AG:$AG,$A53+52),0)+IF($A53&lt;='P02'!$B$17,INDEX('P02'!$AG:$AG,$A53+52),0)+IF($A53&lt;='P03'!$B$17,INDEX('P03'!$AG:$AG,$A53+52),0)+IF($A53&lt;='P04'!$B$17,INDEX('P04'!$AG:$AG,$A53+52),0)+IF($A53&lt;='P05'!$B$17,INDEX('P05'!$AG:$AG,$A53+52),0)+IF($A53&lt;='P06'!$B$17,INDEX('P06'!$AG:$AG,$A53+52),0)+IF($A53&lt;='P07'!$B$17,INDEX('P07'!$AG:$AG,$A53+52),0)+IF($A53&lt;='P08'!$B$17,INDEX('P08'!$AG:$AG,$A53+52),0)+IF($A53&lt;='P09'!$B$17,INDEX('P09'!$AG:$AG,$A53+52),0)+IF($A53&lt;='P10'!$B$17,INDEX('P10'!$AG:$AG,$A53+52),0)</f>
        <v>12440.286792262548</v>
      </c>
      <c r="T53">
        <f>IF($A53&lt;='P01'!$B$17,INDEX('P01'!$AI:$AI,$A53+52),0)+IF($A53&lt;='P02'!$B$17,INDEX('P02'!$AI:$AI,$A53+52),0)+IF($A53&lt;='P03'!$B$17,INDEX('P03'!$AI:$AI,$A53+52),0)+IF($A53&lt;='P04'!$B$17,INDEX('P04'!$AI:$AI,$A53+52),0)+IF($A53&lt;='P05'!$B$17,INDEX('P05'!$AI:$AI,$A53+52),0)+IF($A53&lt;='P06'!$B$17,INDEX('P06'!$AI:$AI,$A53+52),0)+IF($A53&lt;='P07'!$B$17,INDEX('P07'!$AI:$AI,$A53+52),0)+IF($A53&lt;='P08'!$B$17,INDEX('P08'!$AI:$AI,$A53+52),0)+IF($A53&lt;='P09'!$B$17,INDEX('P09'!$AI:$AI,$A53+52),0)+IF($A53&lt;='P10'!$B$17,INDEX('P10'!$AI:$AI,$A53+52),0)</f>
        <v>14847.27730596967</v>
      </c>
    </row>
    <row r="54" spans="1:20" x14ac:dyDescent="0.35">
      <c r="A54">
        <v>22</v>
      </c>
      <c r="B54">
        <f>IF($A54&lt;='P01'!$B$17,INDEX('P01'!$J:$J,$A54+52),0)+IF($A54&lt;='P02'!$B$17,INDEX('P02'!$J:$J,$A54+52),0)+IF($A54&lt;='P03'!$B$17,INDEX('P03'!$J:$J,$A54+52),0)+IF($A54&lt;='P04'!$B$17,INDEX('P04'!$J:$J,$A54+52),0)+IF($A54&lt;='P05'!$B$17,INDEX('P05'!$J:$J,$A54+52),0)+IF($A54&lt;='P06'!$B$17,INDEX('P06'!$J:$J,$A54+52),0)+IF($A54&lt;='P07'!$B$17,INDEX('P07'!$J:$J,$A54+52),0)+IF($A54&lt;='P08'!$B$17,INDEX('P08'!$J:$J,$A54+52),0)+IF($A54&lt;='P09'!$B$17,INDEX('P09'!$J:$J,$A54+52),0)+IF($A54&lt;='P10'!$B$17,INDEX('P10'!$J:$J,$A54+52),0)</f>
        <v>1.7586379963912336E-3</v>
      </c>
      <c r="C54">
        <f>IF($A54&lt;='P01'!$B$17,INDEX('P01'!$K:$K,$A54+52),0)+IF($A54&lt;='P02'!$B$17,INDEX('P02'!$K:$K,$A54+52),0)+IF($A54&lt;='P03'!$B$17,INDEX('P03'!$K:$K,$A54+52),0)+IF($A54&lt;='P04'!$B$17,INDEX('P04'!$K:$K,$A54+52),0)+IF($A54&lt;='P05'!$B$17,INDEX('P05'!$K:$K,$A54+52),0)+IF($A54&lt;='P06'!$B$17,INDEX('P06'!$K:$K,$A54+52),0)+IF($A54&lt;='P07'!$B$17,INDEX('P07'!$K:$K,$A54+52),0)+IF($A54&lt;='P08'!$B$17,INDEX('P08'!$K:$K,$A54+52),0)+IF($A54&lt;='P09'!$B$17,INDEX('P09'!$K:$K,$A54+52),0)+IF($A54&lt;='P10'!$B$17,INDEX('P10'!$K:$K,$A54+52),0)</f>
        <v>3.5439076054524302E-2</v>
      </c>
      <c r="D54">
        <f>IF($A54&lt;='P01'!$B$17,INDEX('P01'!$L:$L,$A54+52),0)+IF($A54&lt;='P02'!$B$17,INDEX('P02'!$L:$L,$A54+52),0)+IF($A54&lt;='P03'!$B$17,INDEX('P03'!$L:$L,$A54+52),0)+IF($A54&lt;='P04'!$B$17,INDEX('P04'!$L:$L,$A54+52),0)+IF($A54&lt;='P05'!$B$17,INDEX('P05'!$L:$L,$A54+52),0)+IF($A54&lt;='P06'!$B$17,INDEX('P06'!$L:$L,$A54+52),0)+IF($A54&lt;='P07'!$B$17,INDEX('P07'!$L:$L,$A54+52),0)+IF($A54&lt;='P08'!$B$17,INDEX('P08'!$L:$L,$A54+52),0)+IF($A54&lt;='P09'!$B$17,INDEX('P09'!$L:$L,$A54+52),0)+IF($A54&lt;='P10'!$B$17,INDEX('P10'!$L:$L,$A54+52),0)</f>
        <v>0</v>
      </c>
      <c r="E54">
        <f>IF($A54&lt;='P01'!$B$17,INDEX('P01'!$M:$M,$A54+52),0)+IF($A54&lt;='P02'!$B$17,INDEX('P02'!$M:$M,$A54+52),0)+IF($A54&lt;='P03'!$B$17,INDEX('P03'!$M:$M,$A54+52),0)+IF($A54&lt;='P04'!$B$17,INDEX('P04'!$M:$M,$A54+52),0)+IF($A54&lt;='P05'!$B$17,INDEX('P05'!$M:$M,$A54+52),0)+IF($A54&lt;='P06'!$B$17,INDEX('P06'!$M:$M,$A54+52),0)+IF($A54&lt;='P07'!$B$17,INDEX('P07'!$M:$M,$A54+52),0)+IF($A54&lt;='P08'!$B$17,INDEX('P08'!$M:$M,$A54+52),0)+IF($A54&lt;='P09'!$B$17,INDEX('P09'!$M:$M,$A54+52),0)+IF($A54&lt;='P10'!$B$17,INDEX('P10'!$M:$M,$A54+52),0)</f>
        <v>8.4321953457866723</v>
      </c>
      <c r="F54">
        <f>IF($A54&lt;='P01'!$B$17,INDEX('P01'!$R:$R,$A54+52),0)+IF($A54&lt;='P02'!$B$17,INDEX('P02'!$R:$R,$A54+52),0)+IF($A54&lt;='P03'!$B$17,INDEX('P03'!$R:$R,$A54+52),0)+IF($A54&lt;='P04'!$B$17,INDEX('P04'!$R:$R,$A54+52),0)+IF($A54&lt;='P05'!$B$17,INDEX('P05'!$R:$R,$A54+52),0)+IF($A54&lt;='P06'!$B$17,INDEX('P06'!$R:$R,$A54+52),0)+IF($A54&lt;='P07'!$B$17,INDEX('P07'!$R:$R,$A54+52),0)+IF($A54&lt;='P08'!$B$17,INDEX('P08'!$R:$R,$A54+52),0)+IF($A54&lt;='P09'!$B$17,INDEX('P09'!$R:$R,$A54+52),0)+IF($A54&lt;='P10'!$B$17,INDEX('P10'!$R:$R,$A54+52),0)</f>
        <v>496.62164726526601</v>
      </c>
      <c r="G54">
        <f>IF($A54&lt;='P01'!$B$17,INDEX('P01'!$S:$S,$A54+52),0)+IF($A54&lt;='P02'!$B$17,INDEX('P02'!$S:$S,$A54+52),0)+IF($A54&lt;='P03'!$B$17,INDEX('P03'!$S:$S,$A54+52),0)+IF($A54&lt;='P04'!$B$17,INDEX('P04'!$S:$S,$A54+52),0)+IF($A54&lt;='P05'!$B$17,INDEX('P05'!$S:$S,$A54+52),0)+IF($A54&lt;='P06'!$B$17,INDEX('P06'!$S:$S,$A54+52),0)+IF($A54&lt;='P07'!$B$17,INDEX('P07'!$S:$S,$A54+52),0)+IF($A54&lt;='P08'!$B$17,INDEX('P08'!$S:$S,$A54+52),0)+IF($A54&lt;='P09'!$B$17,INDEX('P09'!$S:$S,$A54+52),0)+IF($A54&lt;='P10'!$B$17,INDEX('P10'!$S:$S,$A54+52),0)</f>
        <v>9.9324329453053188</v>
      </c>
      <c r="H54">
        <f>IF($A54&lt;='P01'!$B$17,INDEX('P01'!$T:$T,$A54+52),0)+IF($A54&lt;='P02'!$B$17,INDEX('P02'!$T:$T,$A54+52),0)+IF($A54&lt;='P03'!$B$17,INDEX('P03'!$T:$T,$A54+52),0)+IF($A54&lt;='P04'!$B$17,INDEX('P04'!$T:$T,$A54+52),0)+IF($A54&lt;='P05'!$B$17,INDEX('P05'!$T:$T,$A54+52),0)+IF($A54&lt;='P06'!$B$17,INDEX('P06'!$T:$T,$A54+52),0)+IF($A54&lt;='P07'!$B$17,INDEX('P07'!$T:$T,$A54+52),0)+IF($A54&lt;='P08'!$B$17,INDEX('P08'!$T:$T,$A54+52),0)+IF($A54&lt;='P09'!$B$17,INDEX('P09'!$T:$T,$A54+52),0)+IF($A54&lt;='P10'!$B$17,INDEX('P10'!$T:$T,$A54+52),0)</f>
        <v>44.705113825860948</v>
      </c>
      <c r="I54">
        <f>IF($A54&lt;='P01'!$B$17,INDEX('P01'!$U:$U,$A54+52),0)+IF($A54&lt;='P02'!$B$17,INDEX('P02'!$U:$U,$A54+52),0)+IF($A54&lt;='P03'!$B$17,INDEX('P03'!$U:$U,$A54+52),0)+IF($A54&lt;='P04'!$B$17,INDEX('P04'!$U:$U,$A54+52),0)+IF($A54&lt;='P05'!$B$17,INDEX('P05'!$U:$U,$A54+52),0)+IF($A54&lt;='P06'!$B$17,INDEX('P06'!$U:$U,$A54+52),0)+IF($A54&lt;='P07'!$B$17,INDEX('P07'!$U:$U,$A54+52),0)+IF($A54&lt;='P08'!$B$17,INDEX('P08'!$U:$U,$A54+52),0)+IF($A54&lt;='P09'!$B$17,INDEX('P09'!$U:$U,$A54+52),0)+IF($A54&lt;='P10'!$B$17,INDEX('P10'!$U:$U,$A54+52),0)</f>
        <v>411.17730197048854</v>
      </c>
      <c r="J54">
        <f>IF($A54&lt;='P01'!$B$17,INDEX('P01'!$V:$V,$A54+52),0)+IF($A54&lt;='P02'!$B$17,INDEX('P02'!$V:$V,$A54+52),0)+IF($A54&lt;='P03'!$B$17,INDEX('P03'!$V:$V,$A54+52),0)+IF($A54&lt;='P04'!$B$17,INDEX('P04'!$V:$V,$A54+52),0)+IF($A54&lt;='P05'!$B$17,INDEX('P05'!$V:$V,$A54+52),0)+IF($A54&lt;='P06'!$B$17,INDEX('P06'!$V:$V,$A54+52),0)+IF($A54&lt;='P07'!$B$17,INDEX('P07'!$V:$V,$A54+52),0)+IF($A54&lt;='P08'!$B$17,INDEX('P08'!$V:$V,$A54+52),0)+IF($A54&lt;='P09'!$B$17,INDEX('P09'!$V:$V,$A54+52),0)+IF($A54&lt;='P10'!$B$17,INDEX('P10'!$V:$V,$A54+52),0)</f>
        <v>0.46414253802893984</v>
      </c>
      <c r="K54">
        <f>IF($A54&lt;='P01'!$B$17,INDEX('P01'!$W:$W,$A54+52),0)+IF($A54&lt;='P02'!$B$17,INDEX('P02'!$W:$W,$A54+52),0)+IF($A54&lt;='P03'!$B$17,INDEX('P03'!$W:$W,$A54+52),0)+IF($A54&lt;='P04'!$B$17,INDEX('P04'!$W:$W,$A54+52),0)+IF($A54&lt;='P05'!$B$17,INDEX('P05'!$W:$W,$A54+52),0)+IF($A54&lt;='P06'!$B$17,INDEX('P06'!$W:$W,$A54+52),0)+IF($A54&lt;='P07'!$B$17,INDEX('P07'!$W:$W,$A54+52),0)+IF($A54&lt;='P08'!$B$17,INDEX('P08'!$W:$W,$A54+52),0)+IF($A54&lt;='P09'!$B$17,INDEX('P09'!$W:$W,$A54+52),0)+IF($A54&lt;='P10'!$B$17,INDEX('P10'!$W:$W,$A54+52),0)</f>
        <v>30.342655985582255</v>
      </c>
      <c r="L54">
        <f>IF($A54&lt;='P01'!$B$17,INDEX('P01'!$X:$X,$A54+52),0)+IF($A54&lt;='P02'!$B$17,INDEX('P02'!$X:$X,$A54+52),0)+IF($A54&lt;='P03'!$B$17,INDEX('P03'!$X:$X,$A54+52),0)+IF($A54&lt;='P04'!$B$17,INDEX('P04'!$X:$X,$A54+52),0)+IF($A54&lt;='P05'!$B$17,INDEX('P05'!$X:$X,$A54+52),0)+IF($A54&lt;='P06'!$B$17,INDEX('P06'!$X:$X,$A54+52),0)+IF($A54&lt;='P07'!$B$17,INDEX('P07'!$X:$X,$A54+52),0)+IF($A54&lt;='P08'!$B$17,INDEX('P08'!$X:$X,$A54+52),0)+IF($A54&lt;='P09'!$B$17,INDEX('P09'!$X:$X,$A54+52),0)+IF($A54&lt;='P10'!$B$17,INDEX('P10'!$X:$X,$A54+52),0)</f>
        <v>-31.935949828068679</v>
      </c>
      <c r="M54">
        <f>IF($A54&lt;='P01'!$B$17,INDEX('P01'!$AA:$AA,$A54+52),0)+IF($A54&lt;='P02'!$B$17,INDEX('P02'!$AA:$AA,$A54+52),0)+IF($A54&lt;='P03'!$B$17,INDEX('P03'!$AA:$AA,$A54+52),0)+IF($A54&lt;='P04'!$B$17,INDEX('P04'!$AA:$AA,$A54+52),0)+IF($A54&lt;='P05'!$B$17,INDEX('P05'!$AA:$AA,$A54+52),0)+IF($A54&lt;='P06'!$B$17,INDEX('P06'!$AA:$AA,$A54+52),0)+IF($A54&lt;='P07'!$B$17,INDEX('P07'!$AA:$AA,$A54+52),0)+IF($A54&lt;='P08'!$B$17,INDEX('P08'!$AA:$AA,$A54+52),0)+IF($A54&lt;='P09'!$B$17,INDEX('P09'!$AA:$AA,$A54+52),0)+IF($A54&lt;='P10'!$B$17,INDEX('P10'!$AA:$AA,$A54+52),0)</f>
        <v>29.720221964124615</v>
      </c>
      <c r="N54">
        <f>IF($A54&lt;='P01'!$B$17,INDEX('P01'!$AB:$AB,$A54+52),0)+IF($A54&lt;='P02'!$B$17,INDEX('P02'!$AB:$AB,$A54+52),0)+IF($A54&lt;='P03'!$B$17,INDEX('P03'!$AB:$AB,$A54+52),0)+IF($A54&lt;='P04'!$B$17,INDEX('P04'!$AB:$AB,$A54+52),0)+IF($A54&lt;='P05'!$B$17,INDEX('P05'!$AB:$AB,$A54+52),0)+IF($A54&lt;='P06'!$B$17,INDEX('P06'!$AB:$AB,$A54+52),0)+IF($A54&lt;='P07'!$B$17,INDEX('P07'!$AB:$AB,$A54+52),0)+IF($A54&lt;='P08'!$B$17,INDEX('P08'!$AB:$AB,$A54+52),0)+IF($A54&lt;='P09'!$B$17,INDEX('P09'!$AB:$AB,$A54+52),0)+IF($A54&lt;='P10'!$B$17,INDEX('P10'!$AB:$AB,$A54+52),0)</f>
        <v>463.67886673149837</v>
      </c>
      <c r="O54">
        <f>IF($A54&lt;='P01'!$B$17,INDEX('P01'!$AC:$AC,$A54+52),0)+IF($A54&lt;='P02'!$B$17,INDEX('P02'!$AC:$AC,$A54+52),0)+IF($A54&lt;='P03'!$B$17,INDEX('P03'!$AC:$AC,$A54+52),0)+IF($A54&lt;='P04'!$B$17,INDEX('P04'!$AC:$AC,$A54+52),0)+IF($A54&lt;='P05'!$B$17,INDEX('P05'!$AC:$AC,$A54+52),0)+IF($A54&lt;='P06'!$B$17,INDEX('P06'!$AC:$AC,$A54+52),0)+IF($A54&lt;='P07'!$B$17,INDEX('P07'!$AC:$AC,$A54+52),0)+IF($A54&lt;='P08'!$B$17,INDEX('P08'!$AC:$AC,$A54+52),0)+IF($A54&lt;='P09'!$B$17,INDEX('P09'!$AC:$AC,$A54+52),0)+IF($A54&lt;='P10'!$B$17,INDEX('P10'!$AC:$AC,$A54+52),0)</f>
        <v>9.2735773346299659</v>
      </c>
      <c r="P54">
        <f>IF($A54&lt;='P01'!$B$17,INDEX('P01'!$AD:$AD,$A54+52),0)+IF($A54&lt;='P02'!$B$17,INDEX('P02'!$AD:$AD,$A54+52),0)+IF($A54&lt;='P03'!$B$17,INDEX('P03'!$AD:$AD,$A54+52),0)+IF($A54&lt;='P04'!$B$17,INDEX('P04'!$AD:$AD,$A54+52),0)+IF($A54&lt;='P05'!$B$17,INDEX('P05'!$AD:$AD,$A54+52),0)+IF($A54&lt;='P06'!$B$17,INDEX('P06'!$AD:$AD,$A54+52),0)+IF($A54&lt;='P07'!$B$17,INDEX('P07'!$AD:$AD,$A54+52),0)+IF($A54&lt;='P08'!$B$17,INDEX('P08'!$AD:$AD,$A54+52),0)+IF($A54&lt;='P09'!$B$17,INDEX('P09'!$AD:$AD,$A54+52),0)+IF($A54&lt;='P10'!$B$17,INDEX('P10'!$AD:$AD,$A54+52),0)</f>
        <v>41.603456699706157</v>
      </c>
      <c r="Q54">
        <f>IF($A54&lt;='P01'!$B$17,INDEX('P01'!$AE:$AE,$A54+52),0)+IF($A54&lt;='P02'!$B$17,INDEX('P02'!$AE:$AE,$A54+52),0)+IF($A54&lt;='P03'!$B$17,INDEX('P03'!$AE:$AE,$A54+52),0)+IF($A54&lt;='P04'!$B$17,INDEX('P04'!$AE:$AE,$A54+52),0)+IF($A54&lt;='P05'!$B$17,INDEX('P05'!$AE:$AE,$A54+52),0)+IF($A54&lt;='P06'!$B$17,INDEX('P06'!$AE:$AE,$A54+52),0)+IF($A54&lt;='P07'!$B$17,INDEX('P07'!$AE:$AE,$A54+52),0)+IF($A54&lt;='P08'!$B$17,INDEX('P08'!$AE:$AE,$A54+52),0)+IF($A54&lt;='P09'!$B$17,INDEX('P09'!$AE:$AE,$A54+52),0)+IF($A54&lt;='P10'!$B$17,INDEX('P10'!$AE:$AE,$A54+52),0)</f>
        <v>382.6496705738291</v>
      </c>
      <c r="R54">
        <f>IF($A54&lt;='P01'!$B$17,INDEX('P01'!$AF:$AF,$A54+52),0)+IF($A54&lt;='P02'!$B$17,INDEX('P02'!$AF:$AF,$A54+52),0)+IF($A54&lt;='P03'!$B$17,INDEX('P03'!$AF:$AF,$A54+52),0)+IF($A54&lt;='P04'!$B$17,INDEX('P04'!$AF:$AF,$A54+52),0)+IF($A54&lt;='P05'!$B$17,INDEX('P05'!$AF:$AF,$A54+52),0)+IF($A54&lt;='P06'!$B$17,INDEX('P06'!$AF:$AF,$A54+52),0)+IF($A54&lt;='P07'!$B$17,INDEX('P07'!$AF:$AF,$A54+52),0)+IF($A54&lt;='P08'!$B$17,INDEX('P08'!$AF:$AF,$A54+52),0)+IF($A54&lt;='P09'!$B$17,INDEX('P09'!$AF:$AF,$A54+52),0)+IF($A54&lt;='P10'!$B$17,INDEX('P10'!$AF:$AF,$A54+52),0)</f>
        <v>0.43194015920854972</v>
      </c>
      <c r="S54">
        <f>IF($A54&lt;='P01'!$B$17,INDEX('P01'!$AG:$AG,$A54+52),0)+IF($A54&lt;='P02'!$B$17,INDEX('P02'!$AG:$AG,$A54+52),0)+IF($A54&lt;='P03'!$B$17,INDEX('P03'!$AG:$AG,$A54+52),0)+IF($A54&lt;='P04'!$B$17,INDEX('P04'!$AG:$AG,$A54+52),0)+IF($A54&lt;='P05'!$B$17,INDEX('P05'!$AG:$AG,$A54+52),0)+IF($A54&lt;='P06'!$B$17,INDEX('P06'!$AG:$AG,$A54+52),0)+IF($A54&lt;='P07'!$B$17,INDEX('P07'!$AG:$AG,$A54+52),0)+IF($A54&lt;='P08'!$B$17,INDEX('P08'!$AG:$AG,$A54+52),0)+IF($A54&lt;='P09'!$B$17,INDEX('P09'!$AG:$AG,$A54+52),0)+IF($A54&lt;='P10'!$B$17,INDEX('P10'!$AG:$AG,$A54+52),0)</f>
        <v>12512.949003864413</v>
      </c>
      <c r="T54">
        <f>IF($A54&lt;='P01'!$B$17,INDEX('P01'!$AI:$AI,$A54+52),0)+IF($A54&lt;='P02'!$B$17,INDEX('P02'!$AI:$AI,$A54+52),0)+IF($A54&lt;='P03'!$B$17,INDEX('P03'!$AI:$AI,$A54+52),0)+IF($A54&lt;='P04'!$B$17,INDEX('P04'!$AI:$AI,$A54+52),0)+IF($A54&lt;='P05'!$B$17,INDEX('P05'!$AI:$AI,$A54+52),0)+IF($A54&lt;='P06'!$B$17,INDEX('P06'!$AI:$AI,$A54+52),0)+IF($A54&lt;='P07'!$B$17,INDEX('P07'!$AI:$AI,$A54+52),0)+IF($A54&lt;='P08'!$B$17,INDEX('P08'!$AI:$AI,$A54+52),0)+IF($A54&lt;='P09'!$B$17,INDEX('P09'!$AI:$AI,$A54+52),0)+IF($A54&lt;='P10'!$B$17,INDEX('P10'!$AI:$AI,$A54+52),0)</f>
        <v>14821.620086975969</v>
      </c>
    </row>
    <row r="55" spans="1:20" x14ac:dyDescent="0.35">
      <c r="A55">
        <v>23</v>
      </c>
      <c r="B55">
        <f>IF($A55&lt;='P01'!$B$17,INDEX('P01'!$J:$J,$A55+52),0)+IF($A55&lt;='P02'!$B$17,INDEX('P02'!$J:$J,$A55+52),0)+IF($A55&lt;='P03'!$B$17,INDEX('P03'!$J:$J,$A55+52),0)+IF($A55&lt;='P04'!$B$17,INDEX('P04'!$J:$J,$A55+52),0)+IF($A55&lt;='P05'!$B$17,INDEX('P05'!$J:$J,$A55+52),0)+IF($A55&lt;='P06'!$B$17,INDEX('P06'!$J:$J,$A55+52),0)+IF($A55&lt;='P07'!$B$17,INDEX('P07'!$J:$J,$A55+52),0)+IF($A55&lt;='P08'!$B$17,INDEX('P08'!$J:$J,$A55+52),0)+IF($A55&lt;='P09'!$B$17,INDEX('P09'!$J:$J,$A55+52),0)+IF($A55&lt;='P10'!$B$17,INDEX('P10'!$J:$J,$A55+52),0)</f>
        <v>1.754785585445798E-3</v>
      </c>
      <c r="C55">
        <f>IF($A55&lt;='P01'!$B$17,INDEX('P01'!$K:$K,$A55+52),0)+IF($A55&lt;='P02'!$B$17,INDEX('P02'!$K:$K,$A55+52),0)+IF($A55&lt;='P03'!$B$17,INDEX('P03'!$K:$K,$A55+52),0)+IF($A55&lt;='P04'!$B$17,INDEX('P04'!$K:$K,$A55+52),0)+IF($A55&lt;='P05'!$B$17,INDEX('P05'!$K:$K,$A55+52),0)+IF($A55&lt;='P06'!$B$17,INDEX('P06'!$K:$K,$A55+52),0)+IF($A55&lt;='P07'!$B$17,INDEX('P07'!$K:$K,$A55+52),0)+IF($A55&lt;='P08'!$B$17,INDEX('P08'!$K:$K,$A55+52),0)+IF($A55&lt;='P09'!$B$17,INDEX('P09'!$K:$K,$A55+52),0)+IF($A55&lt;='P10'!$B$17,INDEX('P10'!$K:$K,$A55+52),0)</f>
        <v>3.5202615982753226E-2</v>
      </c>
      <c r="D55">
        <f>IF($A55&lt;='P01'!$B$17,INDEX('P01'!$L:$L,$A55+52),0)+IF($A55&lt;='P02'!$B$17,INDEX('P02'!$L:$L,$A55+52),0)+IF($A55&lt;='P03'!$B$17,INDEX('P03'!$L:$L,$A55+52),0)+IF($A55&lt;='P04'!$B$17,INDEX('P04'!$L:$L,$A55+52),0)+IF($A55&lt;='P05'!$B$17,INDEX('P05'!$L:$L,$A55+52),0)+IF($A55&lt;='P06'!$B$17,INDEX('P06'!$L:$L,$A55+52),0)+IF($A55&lt;='P07'!$B$17,INDEX('P07'!$L:$L,$A55+52),0)+IF($A55&lt;='P08'!$B$17,INDEX('P08'!$L:$L,$A55+52),0)+IF($A55&lt;='P09'!$B$17,INDEX('P09'!$L:$L,$A55+52),0)+IF($A55&lt;='P10'!$B$17,INDEX('P10'!$L:$L,$A55+52),0)</f>
        <v>0</v>
      </c>
      <c r="E55">
        <f>IF($A55&lt;='P01'!$B$17,INDEX('P01'!$M:$M,$A55+52),0)+IF($A55&lt;='P02'!$B$17,INDEX('P02'!$M:$M,$A55+52),0)+IF($A55&lt;='P03'!$B$17,INDEX('P03'!$M:$M,$A55+52),0)+IF($A55&lt;='P04'!$B$17,INDEX('P04'!$M:$M,$A55+52),0)+IF($A55&lt;='P05'!$B$17,INDEX('P05'!$M:$M,$A55+52),0)+IF($A55&lt;='P06'!$B$17,INDEX('P06'!$M:$M,$A55+52),0)+IF($A55&lt;='P07'!$B$17,INDEX('P07'!$M:$M,$A55+52),0)+IF($A55&lt;='P08'!$B$17,INDEX('P08'!$M:$M,$A55+52),0)+IF($A55&lt;='P09'!$B$17,INDEX('P09'!$M:$M,$A55+52),0)+IF($A55&lt;='P10'!$B$17,INDEX('P10'!$M:$M,$A55+52),0)</f>
        <v>8.3952379442184721</v>
      </c>
      <c r="F55">
        <f>IF($A55&lt;='P01'!$B$17,INDEX('P01'!$R:$R,$A55+52),0)+IF($A55&lt;='P02'!$B$17,INDEX('P02'!$R:$R,$A55+52),0)+IF($A55&lt;='P03'!$B$17,INDEX('P03'!$R:$R,$A55+52),0)+IF($A55&lt;='P04'!$B$17,INDEX('P04'!$R:$R,$A55+52),0)+IF($A55&lt;='P05'!$B$17,INDEX('P05'!$R:$R,$A55+52),0)+IF($A55&lt;='P06'!$B$17,INDEX('P06'!$R:$R,$A55+52),0)+IF($A55&lt;='P07'!$B$17,INDEX('P07'!$R:$R,$A55+52),0)+IF($A55&lt;='P08'!$B$17,INDEX('P08'!$R:$R,$A55+52),0)+IF($A55&lt;='P09'!$B$17,INDEX('P09'!$R:$R,$A55+52),0)+IF($A55&lt;='P10'!$B$17,INDEX('P10'!$R:$R,$A55+52),0)</f>
        <v>494.08879507080604</v>
      </c>
      <c r="G55">
        <f>IF($A55&lt;='P01'!$B$17,INDEX('P01'!$S:$S,$A55+52),0)+IF($A55&lt;='P02'!$B$17,INDEX('P02'!$S:$S,$A55+52),0)+IF($A55&lt;='P03'!$B$17,INDEX('P03'!$S:$S,$A55+52),0)+IF($A55&lt;='P04'!$B$17,INDEX('P04'!$S:$S,$A55+52),0)+IF($A55&lt;='P05'!$B$17,INDEX('P05'!$S:$S,$A55+52),0)+IF($A55&lt;='P06'!$B$17,INDEX('P06'!$S:$S,$A55+52),0)+IF($A55&lt;='P07'!$B$17,INDEX('P07'!$S:$S,$A55+52),0)+IF($A55&lt;='P08'!$B$17,INDEX('P08'!$S:$S,$A55+52),0)+IF($A55&lt;='P09'!$B$17,INDEX('P09'!$S:$S,$A55+52),0)+IF($A55&lt;='P10'!$B$17,INDEX('P10'!$S:$S,$A55+52),0)</f>
        <v>9.8817759014161215</v>
      </c>
      <c r="H55">
        <f>IF($A55&lt;='P01'!$B$17,INDEX('P01'!$T:$T,$A55+52),0)+IF($A55&lt;='P02'!$B$17,INDEX('P02'!$T:$T,$A55+52),0)+IF($A55&lt;='P03'!$B$17,INDEX('P03'!$T:$T,$A55+52),0)+IF($A55&lt;='P04'!$B$17,INDEX('P04'!$T:$T,$A55+52),0)+IF($A55&lt;='P05'!$B$17,INDEX('P05'!$T:$T,$A55+52),0)+IF($A55&lt;='P06'!$B$17,INDEX('P06'!$T:$T,$A55+52),0)+IF($A55&lt;='P07'!$B$17,INDEX('P07'!$T:$T,$A55+52),0)+IF($A55&lt;='P08'!$B$17,INDEX('P08'!$T:$T,$A55+52),0)+IF($A55&lt;='P09'!$B$17,INDEX('P09'!$T:$T,$A55+52),0)+IF($A55&lt;='P10'!$B$17,INDEX('P10'!$T:$T,$A55+52),0)</f>
        <v>44.618538858055459</v>
      </c>
      <c r="I55">
        <f>IF($A55&lt;='P01'!$B$17,INDEX('P01'!$U:$U,$A55+52),0)+IF($A55&lt;='P02'!$B$17,INDEX('P02'!$U:$U,$A55+52),0)+IF($A55&lt;='P03'!$B$17,INDEX('P03'!$U:$U,$A55+52),0)+IF($A55&lt;='P04'!$B$17,INDEX('P04'!$U:$U,$A55+52),0)+IF($A55&lt;='P05'!$B$17,INDEX('P05'!$U:$U,$A55+52),0)+IF($A55&lt;='P06'!$B$17,INDEX('P06'!$U:$U,$A55+52),0)+IF($A55&lt;='P07'!$B$17,INDEX('P07'!$U:$U,$A55+52),0)+IF($A55&lt;='P08'!$B$17,INDEX('P08'!$U:$U,$A55+52),0)+IF($A55&lt;='P09'!$B$17,INDEX('P09'!$U:$U,$A55+52),0)+IF($A55&lt;='P10'!$B$17,INDEX('P10'!$U:$U,$A55+52),0)</f>
        <v>409.8567689825154</v>
      </c>
      <c r="J55">
        <f>IF($A55&lt;='P01'!$B$17,INDEX('P01'!$V:$V,$A55+52),0)+IF($A55&lt;='P02'!$B$17,INDEX('P02'!$V:$V,$A55+52),0)+IF($A55&lt;='P03'!$B$17,INDEX('P03'!$V:$V,$A55+52),0)+IF($A55&lt;='P04'!$B$17,INDEX('P04'!$V:$V,$A55+52),0)+IF($A55&lt;='P05'!$B$17,INDEX('P05'!$V:$V,$A55+52),0)+IF($A55&lt;='P06'!$B$17,INDEX('P06'!$V:$V,$A55+52),0)+IF($A55&lt;='P07'!$B$17,INDEX('P07'!$V:$V,$A55+52),0)+IF($A55&lt;='P08'!$B$17,INDEX('P08'!$V:$V,$A55+52),0)+IF($A55&lt;='P09'!$B$17,INDEX('P09'!$V:$V,$A55+52),0)+IF($A55&lt;='P10'!$B$17,INDEX('P10'!$V:$V,$A55+52),0)</f>
        <v>0.4642679967731726</v>
      </c>
      <c r="K55">
        <f>IF($A55&lt;='P01'!$B$17,INDEX('P01'!$W:$W,$A55+52),0)+IF($A55&lt;='P02'!$B$17,INDEX('P02'!$W:$W,$A55+52),0)+IF($A55&lt;='P03'!$B$17,INDEX('P03'!$W:$W,$A55+52),0)+IF($A55&lt;='P04'!$B$17,INDEX('P04'!$W:$W,$A55+52),0)+IF($A55&lt;='P05'!$B$17,INDEX('P05'!$W:$W,$A55+52),0)+IF($A55&lt;='P06'!$B$17,INDEX('P06'!$W:$W,$A55+52),0)+IF($A55&lt;='P07'!$B$17,INDEX('P07'!$W:$W,$A55+52),0)+IF($A55&lt;='P08'!$B$17,INDEX('P08'!$W:$W,$A55+52),0)+IF($A55&lt;='P09'!$B$17,INDEX('P09'!$W:$W,$A55+52),0)+IF($A55&lt;='P10'!$B$17,INDEX('P10'!$W:$W,$A55+52),0)</f>
        <v>29.267443332045868</v>
      </c>
      <c r="L55">
        <f>IF($A55&lt;='P01'!$B$17,INDEX('P01'!$X:$X,$A55+52),0)+IF($A55&lt;='P02'!$B$17,INDEX('P02'!$X:$X,$A55+52),0)+IF($A55&lt;='P03'!$B$17,INDEX('P03'!$X:$X,$A55+52),0)+IF($A55&lt;='P04'!$B$17,INDEX('P04'!$X:$X,$A55+52),0)+IF($A55&lt;='P05'!$B$17,INDEX('P05'!$X:$X,$A55+52),0)+IF($A55&lt;='P06'!$B$17,INDEX('P06'!$X:$X,$A55+52),0)+IF($A55&lt;='P07'!$B$17,INDEX('P07'!$X:$X,$A55+52),0)+IF($A55&lt;='P08'!$B$17,INDEX('P08'!$X:$X,$A55+52),0)+IF($A55&lt;='P09'!$B$17,INDEX('P09'!$X:$X,$A55+52),0)+IF($A55&lt;='P10'!$B$17,INDEX('P10'!$X:$X,$A55+52),0)</f>
        <v>-30.852611113520613</v>
      </c>
      <c r="M55">
        <f>IF($A55&lt;='P01'!$B$17,INDEX('P01'!$AA:$AA,$A55+52),0)+IF($A55&lt;='P02'!$B$17,INDEX('P02'!$AA:$AA,$A55+52),0)+IF($A55&lt;='P03'!$B$17,INDEX('P03'!$AA:$AA,$A55+52),0)+IF($A55&lt;='P04'!$B$17,INDEX('P04'!$AA:$AA,$A55+52),0)+IF($A55&lt;='P05'!$B$17,INDEX('P05'!$AA:$AA,$A55+52),0)+IF($A55&lt;='P06'!$B$17,INDEX('P06'!$AA:$AA,$A55+52),0)+IF($A55&lt;='P07'!$B$17,INDEX('P07'!$AA:$AA,$A55+52),0)+IF($A55&lt;='P08'!$B$17,INDEX('P08'!$AA:$AA,$A55+52),0)+IF($A55&lt;='P09'!$B$17,INDEX('P09'!$AA:$AA,$A55+52),0)+IF($A55&lt;='P10'!$B$17,INDEX('P10'!$AA:$AA,$A55+52),0)</f>
        <v>28.618356632680843</v>
      </c>
      <c r="N55">
        <f>IF($A55&lt;='P01'!$B$17,INDEX('P01'!$AB:$AB,$A55+52),0)+IF($A55&lt;='P02'!$B$17,INDEX('P02'!$AB:$AB,$A55+52),0)+IF($A55&lt;='P03'!$B$17,INDEX('P03'!$AB:$AB,$A55+52),0)+IF($A55&lt;='P04'!$B$17,INDEX('P04'!$AB:$AB,$A55+52),0)+IF($A55&lt;='P05'!$B$17,INDEX('P05'!$AB:$AB,$A55+52),0)+IF($A55&lt;='P06'!$B$17,INDEX('P06'!$AB:$AB,$A55+52),0)+IF($A55&lt;='P07'!$B$17,INDEX('P07'!$AB:$AB,$A55+52),0)+IF($A55&lt;='P08'!$B$17,INDEX('P08'!$AB:$AB,$A55+52),0)+IF($A55&lt;='P09'!$B$17,INDEX('P09'!$AB:$AB,$A55+52),0)+IF($A55&lt;='P10'!$B$17,INDEX('P10'!$AB:$AB,$A55+52),0)</f>
        <v>459.80873399873059</v>
      </c>
      <c r="O55">
        <f>IF($A55&lt;='P01'!$B$17,INDEX('P01'!$AC:$AC,$A55+52),0)+IF($A55&lt;='P02'!$B$17,INDEX('P02'!$AC:$AC,$A55+52),0)+IF($A55&lt;='P03'!$B$17,INDEX('P03'!$AC:$AC,$A55+52),0)+IF($A55&lt;='P04'!$B$17,INDEX('P04'!$AC:$AC,$A55+52),0)+IF($A55&lt;='P05'!$B$17,INDEX('P05'!$AC:$AC,$A55+52),0)+IF($A55&lt;='P06'!$B$17,INDEX('P06'!$AC:$AC,$A55+52),0)+IF($A55&lt;='P07'!$B$17,INDEX('P07'!$AC:$AC,$A55+52),0)+IF($A55&lt;='P08'!$B$17,INDEX('P08'!$AC:$AC,$A55+52),0)+IF($A55&lt;='P09'!$B$17,INDEX('P09'!$AC:$AC,$A55+52),0)+IF($A55&lt;='P10'!$B$17,INDEX('P10'!$AC:$AC,$A55+52),0)</f>
        <v>9.1961746799746109</v>
      </c>
      <c r="P55">
        <f>IF($A55&lt;='P01'!$B$17,INDEX('P01'!$AD:$AD,$A55+52),0)+IF($A55&lt;='P02'!$B$17,INDEX('P02'!$AD:$AD,$A55+52),0)+IF($A55&lt;='P03'!$B$17,INDEX('P03'!$AD:$AD,$A55+52),0)+IF($A55&lt;='P04'!$B$17,INDEX('P04'!$AD:$AD,$A55+52),0)+IF($A55&lt;='P05'!$B$17,INDEX('P05'!$AD:$AD,$A55+52),0)+IF($A55&lt;='P06'!$B$17,INDEX('P06'!$AD:$AD,$A55+52),0)+IF($A55&lt;='P07'!$B$17,INDEX('P07'!$AD:$AD,$A55+52),0)+IF($A55&lt;='P08'!$B$17,INDEX('P08'!$AD:$AD,$A55+52),0)+IF($A55&lt;='P09'!$B$17,INDEX('P09'!$AD:$AD,$A55+52),0)+IF($A55&lt;='P10'!$B$17,INDEX('P10'!$AD:$AD,$A55+52),0)</f>
        <v>41.387396767509806</v>
      </c>
      <c r="Q55">
        <f>IF($A55&lt;='P01'!$B$17,INDEX('P01'!$AE:$AE,$A55+52),0)+IF($A55&lt;='P02'!$B$17,INDEX('P02'!$AE:$AE,$A55+52),0)+IF($A55&lt;='P03'!$B$17,INDEX('P03'!$AE:$AE,$A55+52),0)+IF($A55&lt;='P04'!$B$17,INDEX('P04'!$AE:$AE,$A55+52),0)+IF($A55&lt;='P05'!$B$17,INDEX('P05'!$AE:$AE,$A55+52),0)+IF($A55&lt;='P06'!$B$17,INDEX('P06'!$AE:$AE,$A55+52),0)+IF($A55&lt;='P07'!$B$17,INDEX('P07'!$AE:$AE,$A55+52),0)+IF($A55&lt;='P08'!$B$17,INDEX('P08'!$AE:$AE,$A55+52),0)+IF($A55&lt;='P09'!$B$17,INDEX('P09'!$AE:$AE,$A55+52),0)+IF($A55&lt;='P10'!$B$17,INDEX('P10'!$AE:$AE,$A55+52),0)</f>
        <v>380.17615883148704</v>
      </c>
      <c r="R55">
        <f>IF($A55&lt;='P01'!$B$17,INDEX('P01'!$AF:$AF,$A55+52),0)+IF($A55&lt;='P02'!$B$17,INDEX('P02'!$AF:$AF,$A55+52),0)+IF($A55&lt;='P03'!$B$17,INDEX('P03'!$AF:$AF,$A55+52),0)+IF($A55&lt;='P04'!$B$17,INDEX('P04'!$AF:$AF,$A55+52),0)+IF($A55&lt;='P05'!$B$17,INDEX('P05'!$AF:$AF,$A55+52),0)+IF($A55&lt;='P06'!$B$17,INDEX('P06'!$AF:$AF,$A55+52),0)+IF($A55&lt;='P07'!$B$17,INDEX('P07'!$AF:$AF,$A55+52),0)+IF($A55&lt;='P08'!$B$17,INDEX('P08'!$AF:$AF,$A55+52),0)+IF($A55&lt;='P09'!$B$17,INDEX('P09'!$AF:$AF,$A55+52),0)+IF($A55&lt;='P10'!$B$17,INDEX('P10'!$AF:$AF,$A55+52),0)</f>
        <v>0.43064708707822674</v>
      </c>
      <c r="S55">
        <f>IF($A55&lt;='P01'!$B$17,INDEX('P01'!$AG:$AG,$A55+52),0)+IF($A55&lt;='P02'!$B$17,INDEX('P02'!$AG:$AG,$A55+52),0)+IF($A55&lt;='P03'!$B$17,INDEX('P03'!$AG:$AG,$A55+52),0)+IF($A55&lt;='P04'!$B$17,INDEX('P04'!$AG:$AG,$A55+52),0)+IF($A55&lt;='P05'!$B$17,INDEX('P05'!$AG:$AG,$A55+52),0)+IF($A55&lt;='P06'!$B$17,INDEX('P06'!$AG:$AG,$A55+52),0)+IF($A55&lt;='P07'!$B$17,INDEX('P07'!$AG:$AG,$A55+52),0)+IF($A55&lt;='P08'!$B$17,INDEX('P08'!$AG:$AG,$A55+52),0)+IF($A55&lt;='P09'!$B$17,INDEX('P09'!$AG:$AG,$A55+52),0)+IF($A55&lt;='P10'!$B$17,INDEX('P10'!$AG:$AG,$A55+52),0)</f>
        <v>12584.76575392451</v>
      </c>
      <c r="T55">
        <f>IF($A55&lt;='P01'!$B$17,INDEX('P01'!$AI:$AI,$A55+52),0)+IF($A55&lt;='P02'!$B$17,INDEX('P02'!$AI:$AI,$A55+52),0)+IF($A55&lt;='P03'!$B$17,INDEX('P03'!$AI:$AI,$A55+52),0)+IF($A55&lt;='P04'!$B$17,INDEX('P04'!$AI:$AI,$A55+52),0)+IF($A55&lt;='P05'!$B$17,INDEX('P05'!$AI:$AI,$A55+52),0)+IF($A55&lt;='P06'!$B$17,INDEX('P06'!$AI:$AI,$A55+52),0)+IF($A55&lt;='P07'!$B$17,INDEX('P07'!$AI:$AI,$A55+52),0)+IF($A55&lt;='P08'!$B$17,INDEX('P08'!$AI:$AI,$A55+52),0)+IF($A55&lt;='P09'!$B$17,INDEX('P09'!$AI:$AI,$A55+52),0)+IF($A55&lt;='P10'!$B$17,INDEX('P10'!$AI:$AI,$A55+52),0)</f>
        <v>14795.682260513946</v>
      </c>
    </row>
    <row r="56" spans="1:20" x14ac:dyDescent="0.35">
      <c r="A56">
        <v>24</v>
      </c>
      <c r="B56">
        <f>IF($A56&lt;='P01'!$B$17,INDEX('P01'!$J:$J,$A56+52),0)+IF($A56&lt;='P02'!$B$17,INDEX('P02'!$J:$J,$A56+52),0)+IF($A56&lt;='P03'!$B$17,INDEX('P03'!$J:$J,$A56+52),0)+IF($A56&lt;='P04'!$B$17,INDEX('P04'!$J:$J,$A56+52),0)+IF($A56&lt;='P05'!$B$17,INDEX('P05'!$J:$J,$A56+52),0)+IF($A56&lt;='P06'!$B$17,INDEX('P06'!$J:$J,$A56+52),0)+IF($A56&lt;='P07'!$B$17,INDEX('P07'!$J:$J,$A56+52),0)+IF($A56&lt;='P08'!$B$17,INDEX('P08'!$J:$J,$A56+52),0)+IF($A56&lt;='P09'!$B$17,INDEX('P09'!$J:$J,$A56+52),0)+IF($A56&lt;='P10'!$B$17,INDEX('P10'!$J:$J,$A56+52),0)</f>
        <v>1.7516819242422393E-3</v>
      </c>
      <c r="C56">
        <f>IF($A56&lt;='P01'!$B$17,INDEX('P01'!$K:$K,$A56+52),0)+IF($A56&lt;='P02'!$B$17,INDEX('P02'!$K:$K,$A56+52),0)+IF($A56&lt;='P03'!$B$17,INDEX('P03'!$K:$K,$A56+52),0)+IF($A56&lt;='P04'!$B$17,INDEX('P04'!$K:$K,$A56+52),0)+IF($A56&lt;='P05'!$B$17,INDEX('P05'!$K:$K,$A56+52),0)+IF($A56&lt;='P06'!$B$17,INDEX('P06'!$K:$K,$A56+52),0)+IF($A56&lt;='P07'!$B$17,INDEX('P07'!$K:$K,$A56+52),0)+IF($A56&lt;='P08'!$B$17,INDEX('P08'!$K:$K,$A56+52),0)+IF($A56&lt;='P09'!$B$17,INDEX('P09'!$K:$K,$A56+52),0)+IF($A56&lt;='P10'!$B$17,INDEX('P10'!$K:$K,$A56+52),0)</f>
        <v>3.3559542290447081E-2</v>
      </c>
      <c r="D56">
        <f>IF($A56&lt;='P01'!$B$17,INDEX('P01'!$L:$L,$A56+52),0)+IF($A56&lt;='P02'!$B$17,INDEX('P02'!$L:$L,$A56+52),0)+IF($A56&lt;='P03'!$B$17,INDEX('P03'!$L:$L,$A56+52),0)+IF($A56&lt;='P04'!$B$17,INDEX('P04'!$L:$L,$A56+52),0)+IF($A56&lt;='P05'!$B$17,INDEX('P05'!$L:$L,$A56+52),0)+IF($A56&lt;='P06'!$B$17,INDEX('P06'!$L:$L,$A56+52),0)+IF($A56&lt;='P07'!$B$17,INDEX('P07'!$L:$L,$A56+52),0)+IF($A56&lt;='P08'!$B$17,INDEX('P08'!$L:$L,$A56+52),0)+IF($A56&lt;='P09'!$B$17,INDEX('P09'!$L:$L,$A56+52),0)+IF($A56&lt;='P10'!$B$17,INDEX('P10'!$L:$L,$A56+52),0)</f>
        <v>0</v>
      </c>
      <c r="E56">
        <f>IF($A56&lt;='P01'!$B$17,INDEX('P01'!$M:$M,$A56+52),0)+IF($A56&lt;='P02'!$B$17,INDEX('P02'!$M:$M,$A56+52),0)+IF($A56&lt;='P03'!$B$17,INDEX('P03'!$M:$M,$A56+52),0)+IF($A56&lt;='P04'!$B$17,INDEX('P04'!$M:$M,$A56+52),0)+IF($A56&lt;='P05'!$B$17,INDEX('P05'!$M:$M,$A56+52),0)+IF($A56&lt;='P06'!$B$17,INDEX('P06'!$M:$M,$A56+52),0)+IF($A56&lt;='P07'!$B$17,INDEX('P07'!$M:$M,$A56+52),0)+IF($A56&lt;='P08'!$B$17,INDEX('P08'!$M:$M,$A56+52),0)+IF($A56&lt;='P09'!$B$17,INDEX('P09'!$M:$M,$A56+52),0)+IF($A56&lt;='P10'!$B$17,INDEX('P10'!$M:$M,$A56+52),0)</f>
        <v>8.3599267200037826</v>
      </c>
      <c r="F56">
        <f>IF($A56&lt;='P01'!$B$17,INDEX('P01'!$R:$R,$A56+52),0)+IF($A56&lt;='P02'!$B$17,INDEX('P02'!$R:$R,$A56+52),0)+IF($A56&lt;='P03'!$B$17,INDEX('P03'!$R:$R,$A56+52),0)+IF($A56&lt;='P04'!$B$17,INDEX('P04'!$R:$R,$A56+52),0)+IF($A56&lt;='P05'!$B$17,INDEX('P05'!$R:$R,$A56+52),0)+IF($A56&lt;='P06'!$B$17,INDEX('P06'!$R:$R,$A56+52),0)+IF($A56&lt;='P07'!$B$17,INDEX('P07'!$R:$R,$A56+52),0)+IF($A56&lt;='P08'!$B$17,INDEX('P08'!$R:$R,$A56+52),0)+IF($A56&lt;='P09'!$B$17,INDEX('P09'!$R:$R,$A56+52),0)+IF($A56&lt;='P10'!$B$17,INDEX('P10'!$R:$R,$A56+52),0)</f>
        <v>491.57153565609059</v>
      </c>
      <c r="G56">
        <f>IF($A56&lt;='P01'!$B$17,INDEX('P01'!$S:$S,$A56+52),0)+IF($A56&lt;='P02'!$B$17,INDEX('P02'!$S:$S,$A56+52),0)+IF($A56&lt;='P03'!$B$17,INDEX('P03'!$S:$S,$A56+52),0)+IF($A56&lt;='P04'!$B$17,INDEX('P04'!$S:$S,$A56+52),0)+IF($A56&lt;='P05'!$B$17,INDEX('P05'!$S:$S,$A56+52),0)+IF($A56&lt;='P06'!$B$17,INDEX('P06'!$S:$S,$A56+52),0)+IF($A56&lt;='P07'!$B$17,INDEX('P07'!$S:$S,$A56+52),0)+IF($A56&lt;='P08'!$B$17,INDEX('P08'!$S:$S,$A56+52),0)+IF($A56&lt;='P09'!$B$17,INDEX('P09'!$S:$S,$A56+52),0)+IF($A56&lt;='P10'!$B$17,INDEX('P10'!$S:$S,$A56+52),0)</f>
        <v>9.8314307131218115</v>
      </c>
      <c r="H56">
        <f>IF($A56&lt;='P01'!$B$17,INDEX('P01'!$T:$T,$A56+52),0)+IF($A56&lt;='P02'!$B$17,INDEX('P02'!$T:$T,$A56+52),0)+IF($A56&lt;='P03'!$B$17,INDEX('P03'!$T:$T,$A56+52),0)+IF($A56&lt;='P04'!$B$17,INDEX('P04'!$T:$T,$A56+52),0)+IF($A56&lt;='P05'!$B$17,INDEX('P05'!$T:$T,$A56+52),0)+IF($A56&lt;='P06'!$B$17,INDEX('P06'!$T:$T,$A56+52),0)+IF($A56&lt;='P07'!$B$17,INDEX('P07'!$T:$T,$A56+52),0)+IF($A56&lt;='P08'!$B$17,INDEX('P08'!$T:$T,$A56+52),0)+IF($A56&lt;='P09'!$B$17,INDEX('P09'!$T:$T,$A56+52),0)+IF($A56&lt;='P10'!$B$17,INDEX('P10'!$T:$T,$A56+52),0)</f>
        <v>44.532539675106904</v>
      </c>
      <c r="I56">
        <f>IF($A56&lt;='P01'!$B$17,INDEX('P01'!$U:$U,$A56+52),0)+IF($A56&lt;='P02'!$B$17,INDEX('P02'!$U:$U,$A56+52),0)+IF($A56&lt;='P03'!$B$17,INDEX('P03'!$U:$U,$A56+52),0)+IF($A56&lt;='P04'!$B$17,INDEX('P04'!$U:$U,$A56+52),0)+IF($A56&lt;='P05'!$B$17,INDEX('P05'!$U:$U,$A56+52),0)+IF($A56&lt;='P06'!$B$17,INDEX('P06'!$U:$U,$A56+52),0)+IF($A56&lt;='P07'!$B$17,INDEX('P07'!$U:$U,$A56+52),0)+IF($A56&lt;='P08'!$B$17,INDEX('P08'!$U:$U,$A56+52),0)+IF($A56&lt;='P09'!$B$17,INDEX('P09'!$U:$U,$A56+52),0)+IF($A56&lt;='P10'!$B$17,INDEX('P10'!$U:$U,$A56+52),0)</f>
        <v>408.61587351247027</v>
      </c>
      <c r="J56">
        <f>IF($A56&lt;='P01'!$B$17,INDEX('P01'!$V:$V,$A56+52),0)+IF($A56&lt;='P02'!$B$17,INDEX('P02'!$V:$V,$A56+52),0)+IF($A56&lt;='P03'!$B$17,INDEX('P03'!$V:$V,$A56+52),0)+IF($A56&lt;='P04'!$B$17,INDEX('P04'!$V:$V,$A56+52),0)+IF($A56&lt;='P05'!$B$17,INDEX('P05'!$V:$V,$A56+52),0)+IF($A56&lt;='P06'!$B$17,INDEX('P06'!$V:$V,$A56+52),0)+IF($A56&lt;='P07'!$B$17,INDEX('P07'!$V:$V,$A56+52),0)+IF($A56&lt;='P08'!$B$17,INDEX('P08'!$V:$V,$A56+52),0)+IF($A56&lt;='P09'!$B$17,INDEX('P09'!$V:$V,$A56+52),0)+IF($A56&lt;='P10'!$B$17,INDEX('P10'!$V:$V,$A56+52),0)</f>
        <v>0.46458983835714818</v>
      </c>
      <c r="K56">
        <f>IF($A56&lt;='P01'!$B$17,INDEX('P01'!$W:$W,$A56+52),0)+IF($A56&lt;='P02'!$B$17,INDEX('P02'!$W:$W,$A56+52),0)+IF($A56&lt;='P03'!$B$17,INDEX('P03'!$W:$W,$A56+52),0)+IF($A56&lt;='P04'!$B$17,INDEX('P04'!$W:$W,$A56+52),0)+IF($A56&lt;='P05'!$B$17,INDEX('P05'!$W:$W,$A56+52),0)+IF($A56&lt;='P06'!$B$17,INDEX('P06'!$W:$W,$A56+52),0)+IF($A56&lt;='P07'!$B$17,INDEX('P07'!$W:$W,$A56+52),0)+IF($A56&lt;='P08'!$B$17,INDEX('P08'!$W:$W,$A56+52),0)+IF($A56&lt;='P09'!$B$17,INDEX('P09'!$W:$W,$A56+52),0)+IF($A56&lt;='P10'!$B$17,INDEX('P10'!$W:$W,$A56+52),0)</f>
        <v>28.127101917034384</v>
      </c>
      <c r="L56">
        <f>IF($A56&lt;='P01'!$B$17,INDEX('P01'!$X:$X,$A56+52),0)+IF($A56&lt;='P02'!$B$17,INDEX('P02'!$X:$X,$A56+52),0)+IF($A56&lt;='P03'!$B$17,INDEX('P03'!$X:$X,$A56+52),0)+IF($A56&lt;='P04'!$B$17,INDEX('P04'!$X:$X,$A56+52),0)+IF($A56&lt;='P05'!$B$17,INDEX('P05'!$X:$X,$A56+52),0)+IF($A56&lt;='P06'!$B$17,INDEX('P06'!$X:$X,$A56+52),0)+IF($A56&lt;='P07'!$B$17,INDEX('P07'!$X:$X,$A56+52),0)+IF($A56&lt;='P08'!$B$17,INDEX('P08'!$X:$X,$A56+52),0)+IF($A56&lt;='P09'!$B$17,INDEX('P09'!$X:$X,$A56+52),0)+IF($A56&lt;='P10'!$B$17,INDEX('P10'!$X:$X,$A56+52),0)</f>
        <v>-29.704193663266899</v>
      </c>
      <c r="M56">
        <f>IF($A56&lt;='P01'!$B$17,INDEX('P01'!$AA:$AA,$A56+52),0)+IF($A56&lt;='P02'!$B$17,INDEX('P02'!$AA:$AA,$A56+52),0)+IF($A56&lt;='P03'!$B$17,INDEX('P03'!$AA:$AA,$A56+52),0)+IF($A56&lt;='P04'!$B$17,INDEX('P04'!$AA:$AA,$A56+52),0)+IF($A56&lt;='P05'!$B$17,INDEX('P05'!$AA:$AA,$A56+52),0)+IF($A56&lt;='P06'!$B$17,INDEX('P06'!$AA:$AA,$A56+52),0)+IF($A56&lt;='P07'!$B$17,INDEX('P07'!$AA:$AA,$A56+52),0)+IF($A56&lt;='P08'!$B$17,INDEX('P08'!$AA:$AA,$A56+52),0)+IF($A56&lt;='P09'!$B$17,INDEX('P09'!$AA:$AA,$A56+52),0)+IF($A56&lt;='P10'!$B$17,INDEX('P10'!$AA:$AA,$A56+52),0)</f>
        <v>27.463196804055912</v>
      </c>
      <c r="N56">
        <f>IF($A56&lt;='P01'!$B$17,INDEX('P01'!$AB:$AB,$A56+52),0)+IF($A56&lt;='P02'!$B$17,INDEX('P02'!$AB:$AB,$A56+52),0)+IF($A56&lt;='P03'!$B$17,INDEX('P03'!$AB:$AB,$A56+52),0)+IF($A56&lt;='P04'!$B$17,INDEX('P04'!$AB:$AB,$A56+52),0)+IF($A56&lt;='P05'!$B$17,INDEX('P05'!$AB:$AB,$A56+52),0)+IF($A56&lt;='P06'!$B$17,INDEX('P06'!$AB:$AB,$A56+52),0)+IF($A56&lt;='P07'!$B$17,INDEX('P07'!$AB:$AB,$A56+52),0)+IF($A56&lt;='P08'!$B$17,INDEX('P08'!$AB:$AB,$A56+52),0)+IF($A56&lt;='P09'!$B$17,INDEX('P09'!$AB:$AB,$A56+52),0)+IF($A56&lt;='P10'!$B$17,INDEX('P10'!$AB:$AB,$A56+52),0)</f>
        <v>455.97338475237035</v>
      </c>
      <c r="O56">
        <f>IF($A56&lt;='P01'!$B$17,INDEX('P01'!$AC:$AC,$A56+52),0)+IF($A56&lt;='P02'!$B$17,INDEX('P02'!$AC:$AC,$A56+52),0)+IF($A56&lt;='P03'!$B$17,INDEX('P03'!$AC:$AC,$A56+52),0)+IF($A56&lt;='P04'!$B$17,INDEX('P04'!$AC:$AC,$A56+52),0)+IF($A56&lt;='P05'!$B$17,INDEX('P05'!$AC:$AC,$A56+52),0)+IF($A56&lt;='P06'!$B$17,INDEX('P06'!$AC:$AC,$A56+52),0)+IF($A56&lt;='P07'!$B$17,INDEX('P07'!$AC:$AC,$A56+52),0)+IF($A56&lt;='P08'!$B$17,INDEX('P08'!$AC:$AC,$A56+52),0)+IF($A56&lt;='P09'!$B$17,INDEX('P09'!$AC:$AC,$A56+52),0)+IF($A56&lt;='P10'!$B$17,INDEX('P10'!$AC:$AC,$A56+52),0)</f>
        <v>9.1194676950474083</v>
      </c>
      <c r="P56">
        <f>IF($A56&lt;='P01'!$B$17,INDEX('P01'!$AD:$AD,$A56+52),0)+IF($A56&lt;='P02'!$B$17,INDEX('P02'!$AD:$AD,$A56+52),0)+IF($A56&lt;='P03'!$B$17,INDEX('P03'!$AD:$AD,$A56+52),0)+IF($A56&lt;='P04'!$B$17,INDEX('P04'!$AD:$AD,$A56+52),0)+IF($A56&lt;='P05'!$B$17,INDEX('P05'!$AD:$AD,$A56+52),0)+IF($A56&lt;='P06'!$B$17,INDEX('P06'!$AD:$AD,$A56+52),0)+IF($A56&lt;='P07'!$B$17,INDEX('P07'!$AD:$AD,$A56+52),0)+IF($A56&lt;='P08'!$B$17,INDEX('P08'!$AD:$AD,$A56+52),0)+IF($A56&lt;='P09'!$B$17,INDEX('P09'!$AD:$AD,$A56+52),0)+IF($A56&lt;='P10'!$B$17,INDEX('P10'!$AD:$AD,$A56+52),0)</f>
        <v>41.172836238079555</v>
      </c>
      <c r="Q56">
        <f>IF($A56&lt;='P01'!$B$17,INDEX('P01'!$AE:$AE,$A56+52),0)+IF($A56&lt;='P02'!$B$17,INDEX('P02'!$AE:$AE,$A56+52),0)+IF($A56&lt;='P03'!$B$17,INDEX('P03'!$AE:$AE,$A56+52),0)+IF($A56&lt;='P04'!$B$17,INDEX('P04'!$AE:$AE,$A56+52),0)+IF($A56&lt;='P05'!$B$17,INDEX('P05'!$AE:$AE,$A56+52),0)+IF($A56&lt;='P06'!$B$17,INDEX('P06'!$AE:$AE,$A56+52),0)+IF($A56&lt;='P07'!$B$17,INDEX('P07'!$AE:$AE,$A56+52),0)+IF($A56&lt;='P08'!$B$17,INDEX('P08'!$AE:$AE,$A56+52),0)+IF($A56&lt;='P09'!$B$17,INDEX('P09'!$AE:$AE,$A56+52),0)+IF($A56&lt;='P10'!$B$17,INDEX('P10'!$AE:$AE,$A56+52),0)</f>
        <v>377.78834459362952</v>
      </c>
      <c r="R56">
        <f>IF($A56&lt;='P01'!$B$17,INDEX('P01'!$AF:$AF,$A56+52),0)+IF($A56&lt;='P02'!$B$17,INDEX('P02'!$AF:$AF,$A56+52),0)+IF($A56&lt;='P03'!$B$17,INDEX('P03'!$AF:$AF,$A56+52),0)+IF($A56&lt;='P04'!$B$17,INDEX('P04'!$AF:$AF,$A56+52),0)+IF($A56&lt;='P05'!$B$17,INDEX('P05'!$AF:$AF,$A56+52),0)+IF($A56&lt;='P06'!$B$17,INDEX('P06'!$AF:$AF,$A56+52),0)+IF($A56&lt;='P07'!$B$17,INDEX('P07'!$AF:$AF,$A56+52),0)+IF($A56&lt;='P08'!$B$17,INDEX('P08'!$AF:$AF,$A56+52),0)+IF($A56&lt;='P09'!$B$17,INDEX('P09'!$AF:$AF,$A56+52),0)+IF($A56&lt;='P10'!$B$17,INDEX('P10'!$AF:$AF,$A56+52),0)</f>
        <v>0.4295394215580135</v>
      </c>
      <c r="S56">
        <f>IF($A56&lt;='P01'!$B$17,INDEX('P01'!$AG:$AG,$A56+52),0)+IF($A56&lt;='P02'!$B$17,INDEX('P02'!$AG:$AG,$A56+52),0)+IF($A56&lt;='P03'!$B$17,INDEX('P03'!$AG:$AG,$A56+52),0)+IF($A56&lt;='P04'!$B$17,INDEX('P04'!$AG:$AG,$A56+52),0)+IF($A56&lt;='P05'!$B$17,INDEX('P05'!$AG:$AG,$A56+52),0)+IF($A56&lt;='P06'!$B$17,INDEX('P06'!$AG:$AG,$A56+52),0)+IF($A56&lt;='P07'!$B$17,INDEX('P07'!$AG:$AG,$A56+52),0)+IF($A56&lt;='P08'!$B$17,INDEX('P08'!$AG:$AG,$A56+52),0)+IF($A56&lt;='P09'!$B$17,INDEX('P09'!$AG:$AG,$A56+52),0)+IF($A56&lt;='P10'!$B$17,INDEX('P10'!$AG:$AG,$A56+52),0)</f>
        <v>12655.669195886054</v>
      </c>
      <c r="T56">
        <f>IF($A56&lt;='P01'!$B$17,INDEX('P01'!$AI:$AI,$A56+52),0)+IF($A56&lt;='P02'!$B$17,INDEX('P02'!$AI:$AI,$A56+52),0)+IF($A56&lt;='P03'!$B$17,INDEX('P03'!$AI:$AI,$A56+52),0)+IF($A56&lt;='P04'!$B$17,INDEX('P04'!$AI:$AI,$A56+52),0)+IF($A56&lt;='P05'!$B$17,INDEX('P05'!$AI:$AI,$A56+52),0)+IF($A56&lt;='P06'!$B$17,INDEX('P06'!$AI:$AI,$A56+52),0)+IF($A56&lt;='P07'!$B$17,INDEX('P07'!$AI:$AI,$A56+52),0)+IF($A56&lt;='P08'!$B$17,INDEX('P08'!$AI:$AI,$A56+52),0)+IF($A56&lt;='P09'!$B$17,INDEX('P09'!$AI:$AI,$A56+52),0)+IF($A56&lt;='P10'!$B$17,INDEX('P10'!$AI:$AI,$A56+52),0)</f>
        <v>14769.463879688434</v>
      </c>
    </row>
    <row r="57" spans="1:20" x14ac:dyDescent="0.35">
      <c r="A57">
        <v>25</v>
      </c>
      <c r="B57">
        <f>IF($A57&lt;='P01'!$B$17,INDEX('P01'!$J:$J,$A57+52),0)+IF($A57&lt;='P02'!$B$17,INDEX('P02'!$J:$J,$A57+52),0)+IF($A57&lt;='P03'!$B$17,INDEX('P03'!$J:$J,$A57+52),0)+IF($A57&lt;='P04'!$B$17,INDEX('P04'!$J:$J,$A57+52),0)+IF($A57&lt;='P05'!$B$17,INDEX('P05'!$J:$J,$A57+52),0)+IF($A57&lt;='P06'!$B$17,INDEX('P06'!$J:$J,$A57+52),0)+IF($A57&lt;='P07'!$B$17,INDEX('P07'!$J:$J,$A57+52),0)+IF($A57&lt;='P08'!$B$17,INDEX('P08'!$J:$J,$A57+52),0)+IF($A57&lt;='P09'!$B$17,INDEX('P09'!$J:$J,$A57+52),0)+IF($A57&lt;='P10'!$B$17,INDEX('P10'!$J:$J,$A57+52),0)</f>
        <v>1.8555449670731993E-3</v>
      </c>
      <c r="C57">
        <f>IF($A57&lt;='P01'!$B$17,INDEX('P01'!$K:$K,$A57+52),0)+IF($A57&lt;='P02'!$B$17,INDEX('P02'!$K:$K,$A57+52),0)+IF($A57&lt;='P03'!$B$17,INDEX('P03'!$K:$K,$A57+52),0)+IF($A57&lt;='P04'!$B$17,INDEX('P04'!$K:$K,$A57+52),0)+IF($A57&lt;='P05'!$B$17,INDEX('P05'!$K:$K,$A57+52),0)+IF($A57&lt;='P06'!$B$17,INDEX('P06'!$K:$K,$A57+52),0)+IF($A57&lt;='P07'!$B$17,INDEX('P07'!$K:$K,$A57+52),0)+IF($A57&lt;='P08'!$B$17,INDEX('P08'!$K:$K,$A57+52),0)+IF($A57&lt;='P09'!$B$17,INDEX('P09'!$K:$K,$A57+52),0)+IF($A57&lt;='P10'!$B$17,INDEX('P10'!$K:$K,$A57+52),0)</f>
        <v>3.0570836034503234E-2</v>
      </c>
      <c r="D57">
        <f>IF($A57&lt;='P01'!$B$17,INDEX('P01'!$L:$L,$A57+52),0)+IF($A57&lt;='P02'!$B$17,INDEX('P02'!$L:$L,$A57+52),0)+IF($A57&lt;='P03'!$B$17,INDEX('P03'!$L:$L,$A57+52),0)+IF($A57&lt;='P04'!$B$17,INDEX('P04'!$L:$L,$A57+52),0)+IF($A57&lt;='P05'!$B$17,INDEX('P05'!$L:$L,$A57+52),0)+IF($A57&lt;='P06'!$B$17,INDEX('P06'!$L:$L,$A57+52),0)+IF($A57&lt;='P07'!$B$17,INDEX('P07'!$L:$L,$A57+52),0)+IF($A57&lt;='P08'!$B$17,INDEX('P08'!$L:$L,$A57+52),0)+IF($A57&lt;='P09'!$B$17,INDEX('P09'!$L:$L,$A57+52),0)+IF($A57&lt;='P10'!$B$17,INDEX('P10'!$L:$L,$A57+52),0)</f>
        <v>0</v>
      </c>
      <c r="E57">
        <f>IF($A57&lt;='P01'!$B$17,INDEX('P01'!$M:$M,$A57+52),0)+IF($A57&lt;='P02'!$B$17,INDEX('P02'!$M:$M,$A57+52),0)+IF($A57&lt;='P03'!$B$17,INDEX('P03'!$M:$M,$A57+52),0)+IF($A57&lt;='P04'!$B$17,INDEX('P04'!$M:$M,$A57+52),0)+IF($A57&lt;='P05'!$B$17,INDEX('P05'!$M:$M,$A57+52),0)+IF($A57&lt;='P06'!$B$17,INDEX('P06'!$M:$M,$A57+52),0)+IF($A57&lt;='P07'!$B$17,INDEX('P07'!$M:$M,$A57+52),0)+IF($A57&lt;='P08'!$B$17,INDEX('P08'!$M:$M,$A57+52),0)+IF($A57&lt;='P09'!$B$17,INDEX('P09'!$M:$M,$A57+52),0)+IF($A57&lt;='P10'!$B$17,INDEX('P10'!$M:$M,$A57+52),0)</f>
        <v>8.3275003390022082</v>
      </c>
      <c r="F57">
        <f>IF($A57&lt;='P01'!$B$17,INDEX('P01'!$R:$R,$A57+52),0)+IF($A57&lt;='P02'!$B$17,INDEX('P02'!$R:$R,$A57+52),0)+IF($A57&lt;='P03'!$B$17,INDEX('P03'!$R:$R,$A57+52),0)+IF($A57&lt;='P04'!$B$17,INDEX('P04'!$R:$R,$A57+52),0)+IF($A57&lt;='P05'!$B$17,INDEX('P05'!$R:$R,$A57+52),0)+IF($A57&lt;='P06'!$B$17,INDEX('P06'!$R:$R,$A57+52),0)+IF($A57&lt;='P07'!$B$17,INDEX('P07'!$R:$R,$A57+52),0)+IF($A57&lt;='P08'!$B$17,INDEX('P08'!$R:$R,$A57+52),0)+IF($A57&lt;='P09'!$B$17,INDEX('P09'!$R:$R,$A57+52),0)+IF($A57&lt;='P10'!$B$17,INDEX('P10'!$R:$R,$A57+52),0)</f>
        <v>489.08490302662551</v>
      </c>
      <c r="G57">
        <f>IF($A57&lt;='P01'!$B$17,INDEX('P01'!$S:$S,$A57+52),0)+IF($A57&lt;='P02'!$B$17,INDEX('P02'!$S:$S,$A57+52),0)+IF($A57&lt;='P03'!$B$17,INDEX('P03'!$S:$S,$A57+52),0)+IF($A57&lt;='P04'!$B$17,INDEX('P04'!$S:$S,$A57+52),0)+IF($A57&lt;='P05'!$B$17,INDEX('P05'!$S:$S,$A57+52),0)+IF($A57&lt;='P06'!$B$17,INDEX('P06'!$S:$S,$A57+52),0)+IF($A57&lt;='P07'!$B$17,INDEX('P07'!$S:$S,$A57+52),0)+IF($A57&lt;='P08'!$B$17,INDEX('P08'!$S:$S,$A57+52),0)+IF($A57&lt;='P09'!$B$17,INDEX('P09'!$S:$S,$A57+52),0)+IF($A57&lt;='P10'!$B$17,INDEX('P10'!$S:$S,$A57+52),0)</f>
        <v>9.7816980605325092</v>
      </c>
      <c r="H57">
        <f>IF($A57&lt;='P01'!$B$17,INDEX('P01'!$T:$T,$A57+52),0)+IF($A57&lt;='P02'!$B$17,INDEX('P02'!$T:$T,$A57+52),0)+IF($A57&lt;='P03'!$B$17,INDEX('P03'!$T:$T,$A57+52),0)+IF($A57&lt;='P04'!$B$17,INDEX('P04'!$T:$T,$A57+52),0)+IF($A57&lt;='P05'!$B$17,INDEX('P05'!$T:$T,$A57+52),0)+IF($A57&lt;='P06'!$B$17,INDEX('P06'!$T:$T,$A57+52),0)+IF($A57&lt;='P07'!$B$17,INDEX('P07'!$T:$T,$A57+52),0)+IF($A57&lt;='P08'!$B$17,INDEX('P08'!$T:$T,$A57+52),0)+IF($A57&lt;='P09'!$B$17,INDEX('P09'!$T:$T,$A57+52),0)+IF($A57&lt;='P10'!$B$17,INDEX('P10'!$T:$T,$A57+52),0)</f>
        <v>44.454598589727226</v>
      </c>
      <c r="I57">
        <f>IF($A57&lt;='P01'!$B$17,INDEX('P01'!$U:$U,$A57+52),0)+IF($A57&lt;='P02'!$B$17,INDEX('P02'!$U:$U,$A57+52),0)+IF($A57&lt;='P03'!$B$17,INDEX('P03'!$U:$U,$A57+52),0)+IF($A57&lt;='P04'!$B$17,INDEX('P04'!$U:$U,$A57+52),0)+IF($A57&lt;='P05'!$B$17,INDEX('P05'!$U:$U,$A57+52),0)+IF($A57&lt;='P06'!$B$17,INDEX('P06'!$U:$U,$A57+52),0)+IF($A57&lt;='P07'!$B$17,INDEX('P07'!$U:$U,$A57+52),0)+IF($A57&lt;='P08'!$B$17,INDEX('P08'!$U:$U,$A57+52),0)+IF($A57&lt;='P09'!$B$17,INDEX('P09'!$U:$U,$A57+52),0)+IF($A57&lt;='P10'!$B$17,INDEX('P10'!$U:$U,$A57+52),0)</f>
        <v>422.10760663397065</v>
      </c>
      <c r="J57">
        <f>IF($A57&lt;='P01'!$B$17,INDEX('P01'!$V:$V,$A57+52),0)+IF($A57&lt;='P02'!$B$17,INDEX('P02'!$V:$V,$A57+52),0)+IF($A57&lt;='P03'!$B$17,INDEX('P03'!$V:$V,$A57+52),0)+IF($A57&lt;='P04'!$B$17,INDEX('P04'!$V:$V,$A57+52),0)+IF($A57&lt;='P05'!$B$17,INDEX('P05'!$V:$V,$A57+52),0)+IF($A57&lt;='P06'!$B$17,INDEX('P06'!$V:$V,$A57+52),0)+IF($A57&lt;='P07'!$B$17,INDEX('P07'!$V:$V,$A57+52),0)+IF($A57&lt;='P08'!$B$17,INDEX('P08'!$V:$V,$A57+52),0)+IF($A57&lt;='P09'!$B$17,INDEX('P09'!$V:$V,$A57+52),0)+IF($A57&lt;='P10'!$B$17,INDEX('P10'!$V:$V,$A57+52),0)</f>
        <v>0.49335065628655639</v>
      </c>
      <c r="K57">
        <f>IF($A57&lt;='P01'!$B$17,INDEX('P01'!$W:$W,$A57+52),0)+IF($A57&lt;='P02'!$B$17,INDEX('P02'!$W:$W,$A57+52),0)+IF($A57&lt;='P03'!$B$17,INDEX('P03'!$W:$W,$A57+52),0)+IF($A57&lt;='P04'!$B$17,INDEX('P04'!$W:$W,$A57+52),0)+IF($A57&lt;='P05'!$B$17,INDEX('P05'!$W:$W,$A57+52),0)+IF($A57&lt;='P06'!$B$17,INDEX('P06'!$W:$W,$A57+52),0)+IF($A57&lt;='P07'!$B$17,INDEX('P07'!$W:$W,$A57+52),0)+IF($A57&lt;='P08'!$B$17,INDEX('P08'!$W:$W,$A57+52),0)+IF($A57&lt;='P09'!$B$17,INDEX('P09'!$W:$W,$A57+52),0)+IF($A57&lt;='P10'!$B$17,INDEX('P10'!$W:$W,$A57+52),0)</f>
        <v>12.247649086108499</v>
      </c>
      <c r="L57">
        <f>IF($A57&lt;='P01'!$B$17,INDEX('P01'!$X:$X,$A57+52),0)+IF($A57&lt;='P02'!$B$17,INDEX('P02'!$X:$X,$A57+52),0)+IF($A57&lt;='P03'!$B$17,INDEX('P03'!$X:$X,$A57+52),0)+IF($A57&lt;='P04'!$B$17,INDEX('P04'!$X:$X,$A57+52),0)+IF($A57&lt;='P05'!$B$17,INDEX('P05'!$X:$X,$A57+52),0)+IF($A57&lt;='P06'!$B$17,INDEX('P06'!$X:$X,$A57+52),0)+IF($A57&lt;='P07'!$B$17,INDEX('P07'!$X:$X,$A57+52),0)+IF($A57&lt;='P08'!$B$17,INDEX('P08'!$X:$X,$A57+52),0)+IF($A57&lt;='P09'!$B$17,INDEX('P09'!$X:$X,$A57+52),0)+IF($A57&lt;='P10'!$B$17,INDEX('P10'!$X:$X,$A57+52),0)</f>
        <v>-13.81676305594144</v>
      </c>
      <c r="M57">
        <f>IF($A57&lt;='P01'!$B$17,INDEX('P01'!$AA:$AA,$A57+52),0)+IF($A57&lt;='P02'!$B$17,INDEX('P02'!$AA:$AA,$A57+52),0)+IF($A57&lt;='P03'!$B$17,INDEX('P03'!$AA:$AA,$A57+52),0)+IF($A57&lt;='P04'!$B$17,INDEX('P04'!$AA:$AA,$A57+52),0)+IF($A57&lt;='P05'!$B$17,INDEX('P05'!$AA:$AA,$A57+52),0)+IF($A57&lt;='P06'!$B$17,INDEX('P06'!$AA:$AA,$A57+52),0)+IF($A57&lt;='P07'!$B$17,INDEX('P07'!$AA:$AA,$A57+52),0)+IF($A57&lt;='P08'!$B$17,INDEX('P08'!$AA:$AA,$A57+52),0)+IF($A57&lt;='P09'!$B$17,INDEX('P09'!$AA:$AA,$A57+52),0)+IF($A57&lt;='P10'!$B$17,INDEX('P10'!$AA:$AA,$A57+52),0)</f>
        <v>12.732690611375887</v>
      </c>
      <c r="N57">
        <f>IF($A57&lt;='P01'!$B$17,INDEX('P01'!$AB:$AB,$A57+52),0)+IF($A57&lt;='P02'!$B$17,INDEX('P02'!$AB:$AB,$A57+52),0)+IF($A57&lt;='P03'!$B$17,INDEX('P03'!$AB:$AB,$A57+52),0)+IF($A57&lt;='P04'!$B$17,INDEX('P04'!$AB:$AB,$A57+52),0)+IF($A57&lt;='P05'!$B$17,INDEX('P05'!$AB:$AB,$A57+52),0)+IF($A57&lt;='P06'!$B$17,INDEX('P06'!$AB:$AB,$A57+52),0)+IF($A57&lt;='P07'!$B$17,INDEX('P07'!$AB:$AB,$A57+52),0)+IF($A57&lt;='P08'!$B$17,INDEX('P08'!$AB:$AB,$A57+52),0)+IF($A57&lt;='P09'!$B$17,INDEX('P09'!$AB:$AB,$A57+52),0)+IF($A57&lt;='P10'!$B$17,INDEX('P10'!$AB:$AB,$A57+52),0)</f>
        <v>452.18648578645036</v>
      </c>
      <c r="O57">
        <f>IF($A57&lt;='P01'!$B$17,INDEX('P01'!$AC:$AC,$A57+52),0)+IF($A57&lt;='P02'!$B$17,INDEX('P02'!$AC:$AC,$A57+52),0)+IF($A57&lt;='P03'!$B$17,INDEX('P03'!$AC:$AC,$A57+52),0)+IF($A57&lt;='P04'!$B$17,INDEX('P04'!$AC:$AC,$A57+52),0)+IF($A57&lt;='P05'!$B$17,INDEX('P05'!$AC:$AC,$A57+52),0)+IF($A57&lt;='P06'!$B$17,INDEX('P06'!$AC:$AC,$A57+52),0)+IF($A57&lt;='P07'!$B$17,INDEX('P07'!$AC:$AC,$A57+52),0)+IF($A57&lt;='P08'!$B$17,INDEX('P08'!$AC:$AC,$A57+52),0)+IF($A57&lt;='P09'!$B$17,INDEX('P09'!$AC:$AC,$A57+52),0)+IF($A57&lt;='P10'!$B$17,INDEX('P10'!$AC:$AC,$A57+52),0)</f>
        <v>9.0437297157290075</v>
      </c>
      <c r="P57">
        <f>IF($A57&lt;='P01'!$B$17,INDEX('P01'!$AD:$AD,$A57+52),0)+IF($A57&lt;='P02'!$B$17,INDEX('P02'!$AD:$AD,$A57+52),0)+IF($A57&lt;='P03'!$B$17,INDEX('P03'!$AD:$AD,$A57+52),0)+IF($A57&lt;='P04'!$B$17,INDEX('P04'!$AD:$AD,$A57+52),0)+IF($A57&lt;='P05'!$B$17,INDEX('P05'!$AD:$AD,$A57+52),0)+IF($A57&lt;='P06'!$B$17,INDEX('P06'!$AD:$AD,$A57+52),0)+IF($A57&lt;='P07'!$B$17,INDEX('P07'!$AD:$AD,$A57+52),0)+IF($A57&lt;='P08'!$B$17,INDEX('P08'!$AD:$AD,$A57+52),0)+IF($A57&lt;='P09'!$B$17,INDEX('P09'!$AD:$AD,$A57+52),0)+IF($A57&lt;='P10'!$B$17,INDEX('P10'!$AD:$AD,$A57+52),0)</f>
        <v>40.966661135040766</v>
      </c>
      <c r="Q57">
        <f>IF($A57&lt;='P01'!$B$17,INDEX('P01'!$AE:$AE,$A57+52),0)+IF($A57&lt;='P02'!$B$17,INDEX('P02'!$AE:$AE,$A57+52),0)+IF($A57&lt;='P03'!$B$17,INDEX('P03'!$AE:$AE,$A57+52),0)+IF($A57&lt;='P04'!$B$17,INDEX('P04'!$AE:$AE,$A57+52),0)+IF($A57&lt;='P05'!$B$17,INDEX('P05'!$AE:$AE,$A57+52),0)+IF($A57&lt;='P06'!$B$17,INDEX('P06'!$AE:$AE,$A57+52),0)+IF($A57&lt;='P07'!$B$17,INDEX('P07'!$AE:$AE,$A57+52),0)+IF($A57&lt;='P08'!$B$17,INDEX('P08'!$AE:$AE,$A57+52),0)+IF($A57&lt;='P09'!$B$17,INDEX('P09'!$AE:$AE,$A57+52),0)+IF($A57&lt;='P10'!$B$17,INDEX('P10'!$AE:$AE,$A57+52),0)</f>
        <v>388.98876228955442</v>
      </c>
      <c r="R57">
        <f>IF($A57&lt;='P01'!$B$17,INDEX('P01'!$AF:$AF,$A57+52),0)+IF($A57&lt;='P02'!$B$17,INDEX('P02'!$AF:$AF,$A57+52),0)+IF($A57&lt;='P03'!$B$17,INDEX('P03'!$AF:$AF,$A57+52),0)+IF($A57&lt;='P04'!$B$17,INDEX('P04'!$AF:$AF,$A57+52),0)+IF($A57&lt;='P05'!$B$17,INDEX('P05'!$AF:$AF,$A57+52),0)+IF($A57&lt;='P06'!$B$17,INDEX('P06'!$AF:$AF,$A57+52),0)+IF($A57&lt;='P07'!$B$17,INDEX('P07'!$AF:$AF,$A57+52),0)+IF($A57&lt;='P08'!$B$17,INDEX('P08'!$AF:$AF,$A57+52),0)+IF($A57&lt;='P09'!$B$17,INDEX('P09'!$AF:$AF,$A57+52),0)+IF($A57&lt;='P10'!$B$17,INDEX('P10'!$AF:$AF,$A57+52),0)</f>
        <v>0.4546420347502983</v>
      </c>
      <c r="S57">
        <f>IF($A57&lt;='P01'!$B$17,INDEX('P01'!$AG:$AG,$A57+52),0)+IF($A57&lt;='P02'!$B$17,INDEX('P02'!$AG:$AG,$A57+52),0)+IF($A57&lt;='P03'!$B$17,INDEX('P03'!$AG:$AG,$A57+52),0)+IF($A57&lt;='P04'!$B$17,INDEX('P04'!$AG:$AG,$A57+52),0)+IF($A57&lt;='P05'!$B$17,INDEX('P05'!$AG:$AG,$A57+52),0)+IF($A57&lt;='P06'!$B$17,INDEX('P06'!$AG:$AG,$A57+52),0)+IF($A57&lt;='P07'!$B$17,INDEX('P07'!$AG:$AG,$A57+52),0)+IF($A57&lt;='P08'!$B$17,INDEX('P08'!$AG:$AG,$A57+52),0)+IF($A57&lt;='P09'!$B$17,INDEX('P09'!$AG:$AG,$A57+52),0)+IF($A57&lt;='P10'!$B$17,INDEX('P10'!$AG:$AG,$A57+52),0)</f>
        <v>12710.917326658917</v>
      </c>
      <c r="T57">
        <f>IF($A57&lt;='P01'!$B$17,INDEX('P01'!$AI:$AI,$A57+52),0)+IF($A57&lt;='P02'!$B$17,INDEX('P02'!$AI:$AI,$A57+52),0)+IF($A57&lt;='P03'!$B$17,INDEX('P03'!$AI:$AI,$A57+52),0)+IF($A57&lt;='P04'!$B$17,INDEX('P04'!$AI:$AI,$A57+52),0)+IF($A57&lt;='P05'!$B$17,INDEX('P05'!$AI:$AI,$A57+52),0)+IF($A57&lt;='P06'!$B$17,INDEX('P06'!$AI:$AI,$A57+52),0)+IF($A57&lt;='P07'!$B$17,INDEX('P07'!$AI:$AI,$A57+52),0)+IF($A57&lt;='P08'!$B$17,INDEX('P08'!$AI:$AI,$A57+52),0)+IF($A57&lt;='P09'!$B$17,INDEX('P09'!$AI:$AI,$A57+52),0)+IF($A57&lt;='P10'!$B$17,INDEX('P10'!$AI:$AI,$A57+52),0)</f>
        <v>14730.460066538901</v>
      </c>
    </row>
    <row r="58" spans="1:20" x14ac:dyDescent="0.35">
      <c r="A58">
        <v>26</v>
      </c>
      <c r="B58">
        <f>IF($A58&lt;='P01'!$B$17,INDEX('P01'!$J:$J,$A58+52),0)+IF($A58&lt;='P02'!$B$17,INDEX('P02'!$J:$J,$A58+52),0)+IF($A58&lt;='P03'!$B$17,INDEX('P03'!$J:$J,$A58+52),0)+IF($A58&lt;='P04'!$B$17,INDEX('P04'!$J:$J,$A58+52),0)+IF($A58&lt;='P05'!$B$17,INDEX('P05'!$J:$J,$A58+52),0)+IF($A58&lt;='P06'!$B$17,INDEX('P06'!$J:$J,$A58+52),0)+IF($A58&lt;='P07'!$B$17,INDEX('P07'!$J:$J,$A58+52),0)+IF($A58&lt;='P08'!$B$17,INDEX('P08'!$J:$J,$A58+52),0)+IF($A58&lt;='P09'!$B$17,INDEX('P09'!$J:$J,$A58+52),0)+IF($A58&lt;='P10'!$B$17,INDEX('P10'!$J:$J,$A58+52),0)</f>
        <v>1.8566250888493168E-3</v>
      </c>
      <c r="C58">
        <f>IF($A58&lt;='P01'!$B$17,INDEX('P01'!$K:$K,$A58+52),0)+IF($A58&lt;='P02'!$B$17,INDEX('P02'!$K:$K,$A58+52),0)+IF($A58&lt;='P03'!$B$17,INDEX('P03'!$K:$K,$A58+52),0)+IF($A58&lt;='P04'!$B$17,INDEX('P04'!$K:$K,$A58+52),0)+IF($A58&lt;='P05'!$B$17,INDEX('P05'!$K:$K,$A58+52),0)+IF($A58&lt;='P06'!$B$17,INDEX('P06'!$K:$K,$A58+52),0)+IF($A58&lt;='P07'!$B$17,INDEX('P07'!$K:$K,$A58+52),0)+IF($A58&lt;='P08'!$B$17,INDEX('P08'!$K:$K,$A58+52),0)+IF($A58&lt;='P09'!$B$17,INDEX('P09'!$K:$K,$A58+52),0)+IF($A58&lt;='P10'!$B$17,INDEX('P10'!$K:$K,$A58+52),0)</f>
        <v>3.0405144962039013E-2</v>
      </c>
      <c r="D58">
        <f>IF($A58&lt;='P01'!$B$17,INDEX('P01'!$L:$L,$A58+52),0)+IF($A58&lt;='P02'!$B$17,INDEX('P02'!$L:$L,$A58+52),0)+IF($A58&lt;='P03'!$B$17,INDEX('P03'!$L:$L,$A58+52),0)+IF($A58&lt;='P04'!$B$17,INDEX('P04'!$L:$L,$A58+52),0)+IF($A58&lt;='P05'!$B$17,INDEX('P05'!$L:$L,$A58+52),0)+IF($A58&lt;='P06'!$B$17,INDEX('P06'!$L:$L,$A58+52),0)+IF($A58&lt;='P07'!$B$17,INDEX('P07'!$L:$L,$A58+52),0)+IF($A58&lt;='P08'!$B$17,INDEX('P08'!$L:$L,$A58+52),0)+IF($A58&lt;='P09'!$B$17,INDEX('P09'!$L:$L,$A58+52),0)+IF($A58&lt;='P10'!$B$17,INDEX('P10'!$L:$L,$A58+52),0)</f>
        <v>0</v>
      </c>
      <c r="E58">
        <f>IF($A58&lt;='P01'!$B$17,INDEX('P01'!$M:$M,$A58+52),0)+IF($A58&lt;='P02'!$B$17,INDEX('P02'!$M:$M,$A58+52),0)+IF($A58&lt;='P03'!$B$17,INDEX('P03'!$M:$M,$A58+52),0)+IF($A58&lt;='P04'!$B$17,INDEX('P04'!$M:$M,$A58+52),0)+IF($A58&lt;='P05'!$B$17,INDEX('P05'!$M:$M,$A58+52),0)+IF($A58&lt;='P06'!$B$17,INDEX('P06'!$M:$M,$A58+52),0)+IF($A58&lt;='P07'!$B$17,INDEX('P07'!$M:$M,$A58+52),0)+IF($A58&lt;='P08'!$B$17,INDEX('P08'!$M:$M,$A58+52),0)+IF($A58&lt;='P09'!$B$17,INDEX('P09'!$M:$M,$A58+52),0)+IF($A58&lt;='P10'!$B$17,INDEX('P10'!$M:$M,$A58+52),0)</f>
        <v>8.2952385689513193</v>
      </c>
      <c r="F58">
        <f>IF($A58&lt;='P01'!$B$17,INDEX('P01'!$R:$R,$A58+52),0)+IF($A58&lt;='P02'!$B$17,INDEX('P02'!$R:$R,$A58+52),0)+IF($A58&lt;='P03'!$B$17,INDEX('P03'!$R:$R,$A58+52),0)+IF($A58&lt;='P04'!$B$17,INDEX('P04'!$R:$R,$A58+52),0)+IF($A58&lt;='P05'!$B$17,INDEX('P05'!$R:$R,$A58+52),0)+IF($A58&lt;='P06'!$B$17,INDEX('P06'!$R:$R,$A58+52),0)+IF($A58&lt;='P07'!$B$17,INDEX('P07'!$R:$R,$A58+52),0)+IF($A58&lt;='P08'!$B$17,INDEX('P08'!$R:$R,$A58+52),0)+IF($A58&lt;='P09'!$B$17,INDEX('P09'!$R:$R,$A58+52),0)+IF($A58&lt;='P10'!$B$17,INDEX('P10'!$R:$R,$A58+52),0)</f>
        <v>486.84683700636549</v>
      </c>
      <c r="G58">
        <f>IF($A58&lt;='P01'!$B$17,INDEX('P01'!$S:$S,$A58+52),0)+IF($A58&lt;='P02'!$B$17,INDEX('P02'!$S:$S,$A58+52),0)+IF($A58&lt;='P03'!$B$17,INDEX('P03'!$S:$S,$A58+52),0)+IF($A58&lt;='P04'!$B$17,INDEX('P04'!$S:$S,$A58+52),0)+IF($A58&lt;='P05'!$B$17,INDEX('P05'!$S:$S,$A58+52),0)+IF($A58&lt;='P06'!$B$17,INDEX('P06'!$S:$S,$A58+52),0)+IF($A58&lt;='P07'!$B$17,INDEX('P07'!$S:$S,$A58+52),0)+IF($A58&lt;='P08'!$B$17,INDEX('P08'!$S:$S,$A58+52),0)+IF($A58&lt;='P09'!$B$17,INDEX('P09'!$S:$S,$A58+52),0)+IF($A58&lt;='P10'!$B$17,INDEX('P10'!$S:$S,$A58+52),0)</f>
        <v>9.7369367401273106</v>
      </c>
      <c r="H58">
        <f>IF($A58&lt;='P01'!$B$17,INDEX('P01'!$T:$T,$A58+52),0)+IF($A58&lt;='P02'!$B$17,INDEX('P02'!$T:$T,$A58+52),0)+IF($A58&lt;='P03'!$B$17,INDEX('P03'!$T:$T,$A58+52),0)+IF($A58&lt;='P04'!$B$17,INDEX('P04'!$T:$T,$A58+52),0)+IF($A58&lt;='P05'!$B$17,INDEX('P05'!$T:$T,$A58+52),0)+IF($A58&lt;='P06'!$B$17,INDEX('P06'!$T:$T,$A58+52),0)+IF($A58&lt;='P07'!$B$17,INDEX('P07'!$T:$T,$A58+52),0)+IF($A58&lt;='P08'!$B$17,INDEX('P08'!$T:$T,$A58+52),0)+IF($A58&lt;='P09'!$B$17,INDEX('P09'!$T:$T,$A58+52),0)+IF($A58&lt;='P10'!$B$17,INDEX('P10'!$T:$T,$A58+52),0)</f>
        <v>44.391380413118803</v>
      </c>
      <c r="I58">
        <f>IF($A58&lt;='P01'!$B$17,INDEX('P01'!$U:$U,$A58+52),0)+IF($A58&lt;='P02'!$B$17,INDEX('P02'!$U:$U,$A58+52),0)+IF($A58&lt;='P03'!$B$17,INDEX('P03'!$U:$U,$A58+52),0)+IF($A58&lt;='P04'!$B$17,INDEX('P04'!$U:$U,$A58+52),0)+IF($A58&lt;='P05'!$B$17,INDEX('P05'!$U:$U,$A58+52),0)+IF($A58&lt;='P06'!$B$17,INDEX('P06'!$U:$U,$A58+52),0)+IF($A58&lt;='P07'!$B$17,INDEX('P07'!$U:$U,$A58+52),0)+IF($A58&lt;='P08'!$B$17,INDEX('P08'!$U:$U,$A58+52),0)+IF($A58&lt;='P09'!$B$17,INDEX('P09'!$U:$U,$A58+52),0)+IF($A58&lt;='P10'!$B$17,INDEX('P10'!$U:$U,$A58+52),0)</f>
        <v>421.83486823920981</v>
      </c>
      <c r="J58">
        <f>IF($A58&lt;='P01'!$B$17,INDEX('P01'!$V:$V,$A58+52),0)+IF($A58&lt;='P02'!$B$17,INDEX('P02'!$V:$V,$A58+52),0)+IF($A58&lt;='P03'!$B$17,INDEX('P03'!$V:$V,$A58+52),0)+IF($A58&lt;='P04'!$B$17,INDEX('P04'!$V:$V,$A58+52),0)+IF($A58&lt;='P05'!$B$17,INDEX('P05'!$V:$V,$A58+52),0)+IF($A58&lt;='P06'!$B$17,INDEX('P06'!$V:$V,$A58+52),0)+IF($A58&lt;='P07'!$B$17,INDEX('P07'!$V:$V,$A58+52),0)+IF($A58&lt;='P08'!$B$17,INDEX('P08'!$V:$V,$A58+52),0)+IF($A58&lt;='P09'!$B$17,INDEX('P09'!$V:$V,$A58+52),0)+IF($A58&lt;='P10'!$B$17,INDEX('P10'!$V:$V,$A58+52),0)</f>
        <v>0.49485528218859109</v>
      </c>
      <c r="K58">
        <f>IF($A58&lt;='P01'!$B$17,INDEX('P01'!$W:$W,$A58+52),0)+IF($A58&lt;='P02'!$B$17,INDEX('P02'!$W:$W,$A58+52),0)+IF($A58&lt;='P03'!$B$17,INDEX('P03'!$W:$W,$A58+52),0)+IF($A58&lt;='P04'!$B$17,INDEX('P04'!$W:$W,$A58+52),0)+IF($A58&lt;='P05'!$B$17,INDEX('P05'!$W:$W,$A58+52),0)+IF($A58&lt;='P06'!$B$17,INDEX('P06'!$W:$W,$A58+52),0)+IF($A58&lt;='P07'!$B$17,INDEX('P07'!$W:$W,$A58+52),0)+IF($A58&lt;='P08'!$B$17,INDEX('P08'!$W:$W,$A58+52),0)+IF($A58&lt;='P09'!$B$17,INDEX('P09'!$W:$W,$A58+52),0)+IF($A58&lt;='P10'!$B$17,INDEX('P10'!$W:$W,$A58+52),0)</f>
        <v>10.388796331720958</v>
      </c>
      <c r="L58">
        <f>IF($A58&lt;='P01'!$B$17,INDEX('P01'!$X:$X,$A58+52),0)+IF($A58&lt;='P02'!$B$17,INDEX('P02'!$X:$X,$A58+52),0)+IF($A58&lt;='P03'!$B$17,INDEX('P03'!$X:$X,$A58+52),0)+IF($A58&lt;='P04'!$B$17,INDEX('P04'!$X:$X,$A58+52),0)+IF($A58&lt;='P05'!$B$17,INDEX('P05'!$X:$X,$A58+52),0)+IF($A58&lt;='P06'!$B$17,INDEX('P06'!$X:$X,$A58+52),0)+IF($A58&lt;='P07'!$B$17,INDEX('P07'!$X:$X,$A58+52),0)+IF($A58&lt;='P08'!$B$17,INDEX('P08'!$X:$X,$A58+52),0)+IF($A58&lt;='P09'!$B$17,INDEX('P09'!$X:$X,$A58+52),0)+IF($A58&lt;='P10'!$B$17,INDEX('P10'!$X:$X,$A58+52),0)</f>
        <v>-11.950729992703508</v>
      </c>
      <c r="M58">
        <f>IF($A58&lt;='P01'!$B$17,INDEX('P01'!$AA:$AA,$A58+52),0)+IF($A58&lt;='P02'!$B$17,INDEX('P02'!$AA:$AA,$A58+52),0)+IF($A58&lt;='P03'!$B$17,INDEX('P03'!$AA:$AA,$A58+52),0)+IF($A58&lt;='P04'!$B$17,INDEX('P04'!$AA:$AA,$A58+52),0)+IF($A58&lt;='P05'!$B$17,INDEX('P05'!$AA:$AA,$A58+52),0)+IF($A58&lt;='P06'!$B$17,INDEX('P06'!$AA:$AA,$A58+52),0)+IF($A58&lt;='P07'!$B$17,INDEX('P07'!$AA:$AA,$A58+52),0)+IF($A58&lt;='P08'!$B$17,INDEX('P08'!$AA:$AA,$A58+52),0)+IF($A58&lt;='P09'!$B$17,INDEX('P09'!$AA:$AA,$A58+52),0)+IF($A58&lt;='P10'!$B$17,INDEX('P10'!$AA:$AA,$A58+52),0)</f>
        <v>10.977131474841105</v>
      </c>
      <c r="N58">
        <f>IF($A58&lt;='P01'!$B$17,INDEX('P01'!$AB:$AB,$A58+52),0)+IF($A58&lt;='P02'!$B$17,INDEX('P02'!$AB:$AB,$A58+52),0)+IF($A58&lt;='P03'!$B$17,INDEX('P03'!$AB:$AB,$A58+52),0)+IF($A58&lt;='P04'!$B$17,INDEX('P04'!$AB:$AB,$A58+52),0)+IF($A58&lt;='P05'!$B$17,INDEX('P05'!$AB:$AB,$A58+52),0)+IF($A58&lt;='P06'!$B$17,INDEX('P06'!$AB:$AB,$A58+52),0)+IF($A58&lt;='P07'!$B$17,INDEX('P07'!$AB:$AB,$A58+52),0)+IF($A58&lt;='P08'!$B$17,INDEX('P08'!$AB:$AB,$A58+52),0)+IF($A58&lt;='P09'!$B$17,INDEX('P09'!$AB:$AB,$A58+52),0)+IF($A58&lt;='P10'!$B$17,INDEX('P10'!$AB:$AB,$A58+52),0)</f>
        <v>448.64850946860349</v>
      </c>
      <c r="O58">
        <f>IF($A58&lt;='P01'!$B$17,INDEX('P01'!$AC:$AC,$A58+52),0)+IF($A58&lt;='P02'!$B$17,INDEX('P02'!$AC:$AC,$A58+52),0)+IF($A58&lt;='P03'!$B$17,INDEX('P03'!$AC:$AC,$A58+52),0)+IF($A58&lt;='P04'!$B$17,INDEX('P04'!$AC:$AC,$A58+52),0)+IF($A58&lt;='P05'!$B$17,INDEX('P05'!$AC:$AC,$A58+52),0)+IF($A58&lt;='P06'!$B$17,INDEX('P06'!$AC:$AC,$A58+52),0)+IF($A58&lt;='P07'!$B$17,INDEX('P07'!$AC:$AC,$A58+52),0)+IF($A58&lt;='P08'!$B$17,INDEX('P08'!$AC:$AC,$A58+52),0)+IF($A58&lt;='P09'!$B$17,INDEX('P09'!$AC:$AC,$A58+52),0)+IF($A58&lt;='P10'!$B$17,INDEX('P10'!$AC:$AC,$A58+52),0)</f>
        <v>8.9729701893720701</v>
      </c>
      <c r="P58">
        <f>IF($A58&lt;='P01'!$B$17,INDEX('P01'!$AD:$AD,$A58+52),0)+IF($A58&lt;='P02'!$B$17,INDEX('P02'!$AD:$AD,$A58+52),0)+IF($A58&lt;='P03'!$B$17,INDEX('P03'!$AD:$AD,$A58+52),0)+IF($A58&lt;='P04'!$B$17,INDEX('P04'!$AD:$AD,$A58+52),0)+IF($A58&lt;='P05'!$B$17,INDEX('P05'!$AD:$AD,$A58+52),0)+IF($A58&lt;='P06'!$B$17,INDEX('P06'!$AD:$AD,$A58+52),0)+IF($A58&lt;='P07'!$B$17,INDEX('P07'!$AD:$AD,$A58+52),0)+IF($A58&lt;='P08'!$B$17,INDEX('P08'!$AD:$AD,$A58+52),0)+IF($A58&lt;='P09'!$B$17,INDEX('P09'!$AD:$AD,$A58+52),0)+IF($A58&lt;='P10'!$B$17,INDEX('P10'!$AD:$AD,$A58+52),0)</f>
        <v>40.774916632038739</v>
      </c>
      <c r="Q58">
        <f>IF($A58&lt;='P01'!$B$17,INDEX('P01'!$AE:$AE,$A58+52),0)+IF($A58&lt;='P02'!$B$17,INDEX('P02'!$AE:$AE,$A58+52),0)+IF($A58&lt;='P03'!$B$17,INDEX('P03'!$AE:$AE,$A58+52),0)+IF($A58&lt;='P04'!$B$17,INDEX('P04'!$AE:$AE,$A58+52),0)+IF($A58&lt;='P05'!$B$17,INDEX('P05'!$AE:$AE,$A58+52),0)+IF($A58&lt;='P06'!$B$17,INDEX('P06'!$AE:$AE,$A58+52),0)+IF($A58&lt;='P07'!$B$17,INDEX('P07'!$AE:$AE,$A58+52),0)+IF($A58&lt;='P08'!$B$17,INDEX('P08'!$AE:$AE,$A58+52),0)+IF($A58&lt;='P09'!$B$17,INDEX('P09'!$AE:$AE,$A58+52),0)+IF($A58&lt;='P10'!$B$17,INDEX('P10'!$AE:$AE,$A58+52),0)</f>
        <v>387.46895061316229</v>
      </c>
      <c r="R58">
        <f>IF($A58&lt;='P01'!$B$17,INDEX('P01'!$AF:$AF,$A58+52),0)+IF($A58&lt;='P02'!$B$17,INDEX('P02'!$AF:$AF,$A58+52),0)+IF($A58&lt;='P03'!$B$17,INDEX('P03'!$AF:$AF,$A58+52),0)+IF($A58&lt;='P04'!$B$17,INDEX('P04'!$AF:$AF,$A58+52),0)+IF($A58&lt;='P05'!$B$17,INDEX('P05'!$AF:$AF,$A58+52),0)+IF($A58&lt;='P06'!$B$17,INDEX('P06'!$AF:$AF,$A58+52),0)+IF($A58&lt;='P07'!$B$17,INDEX('P07'!$AF:$AF,$A58+52),0)+IF($A58&lt;='P08'!$B$17,INDEX('P08'!$AF:$AF,$A58+52),0)+IF($A58&lt;='P09'!$B$17,INDEX('P09'!$AF:$AF,$A58+52),0)+IF($A58&lt;='P10'!$B$17,INDEX('P10'!$AF:$AF,$A58+52),0)</f>
        <v>0.45454055918929664</v>
      </c>
      <c r="S58">
        <f>IF($A58&lt;='P01'!$B$17,INDEX('P01'!$AG:$AG,$A58+52),0)+IF($A58&lt;='P02'!$B$17,INDEX('P02'!$AG:$AG,$A58+52),0)+IF($A58&lt;='P03'!$B$17,INDEX('P03'!$AG:$AG,$A58+52),0)+IF($A58&lt;='P04'!$B$17,INDEX('P04'!$AG:$AG,$A58+52),0)+IF($A58&lt;='P05'!$B$17,INDEX('P05'!$AG:$AG,$A58+52),0)+IF($A58&lt;='P06'!$B$17,INDEX('P06'!$AG:$AG,$A58+52),0)+IF($A58&lt;='P07'!$B$17,INDEX('P07'!$AG:$AG,$A58+52),0)+IF($A58&lt;='P08'!$B$17,INDEX('P08'!$AG:$AG,$A58+52),0)+IF($A58&lt;='P09'!$B$17,INDEX('P09'!$AG:$AG,$A58+52),0)+IF($A58&lt;='P10'!$B$17,INDEX('P10'!$AG:$AG,$A58+52),0)</f>
        <v>12764.480292372147</v>
      </c>
      <c r="T58">
        <f>IF($A58&lt;='P01'!$B$17,INDEX('P01'!$AI:$AI,$A58+52),0)+IF($A58&lt;='P02'!$B$17,INDEX('P02'!$AI:$AI,$A58+52),0)+IF($A58&lt;='P03'!$B$17,INDEX('P03'!$AI:$AI,$A58+52),0)+IF($A58&lt;='P04'!$B$17,INDEX('P04'!$AI:$AI,$A58+52),0)+IF($A58&lt;='P05'!$B$17,INDEX('P05'!$AI:$AI,$A58+52),0)+IF($A58&lt;='P06'!$B$17,INDEX('P06'!$AI:$AI,$A58+52),0)+IF($A58&lt;='P07'!$B$17,INDEX('P07'!$AI:$AI,$A58+52),0)+IF($A58&lt;='P08'!$B$17,INDEX('P08'!$AI:$AI,$A58+52),0)+IF($A58&lt;='P09'!$B$17,INDEX('P09'!$AI:$AI,$A58+52),0)+IF($A58&lt;='P10'!$B$17,INDEX('P10'!$AI:$AI,$A58+52),0)</f>
        <v>14690.157581871299</v>
      </c>
    </row>
    <row r="59" spans="1:20" x14ac:dyDescent="0.35">
      <c r="A59">
        <v>27</v>
      </c>
      <c r="B59">
        <f>IF($A59&lt;='P01'!$B$17,INDEX('P01'!$J:$J,$A59+52),0)+IF($A59&lt;='P02'!$B$17,INDEX('P02'!$J:$J,$A59+52),0)+IF($A59&lt;='P03'!$B$17,INDEX('P03'!$J:$J,$A59+52),0)+IF($A59&lt;='P04'!$B$17,INDEX('P04'!$J:$J,$A59+52),0)+IF($A59&lt;='P05'!$B$17,INDEX('P05'!$J:$J,$A59+52),0)+IF($A59&lt;='P06'!$B$17,INDEX('P06'!$J:$J,$A59+52),0)+IF($A59&lt;='P07'!$B$17,INDEX('P07'!$J:$J,$A59+52),0)+IF($A59&lt;='P08'!$B$17,INDEX('P08'!$J:$J,$A59+52),0)+IF($A59&lt;='P09'!$B$17,INDEX('P09'!$J:$J,$A59+52),0)+IF($A59&lt;='P10'!$B$17,INDEX('P10'!$J:$J,$A59+52),0)</f>
        <v>1.8825785052633253E-3</v>
      </c>
      <c r="C59">
        <f>IF($A59&lt;='P01'!$B$17,INDEX('P01'!$K:$K,$A59+52),0)+IF($A59&lt;='P02'!$B$17,INDEX('P02'!$K:$K,$A59+52),0)+IF($A59&lt;='P03'!$B$17,INDEX('P03'!$K:$K,$A59+52),0)+IF($A59&lt;='P04'!$B$17,INDEX('P04'!$K:$K,$A59+52),0)+IF($A59&lt;='P05'!$B$17,INDEX('P05'!$K:$K,$A59+52),0)+IF($A59&lt;='P06'!$B$17,INDEX('P06'!$K:$K,$A59+52),0)+IF($A59&lt;='P07'!$B$17,INDEX('P07'!$K:$K,$A59+52),0)+IF($A59&lt;='P08'!$B$17,INDEX('P08'!$K:$K,$A59+52),0)+IF($A59&lt;='P09'!$B$17,INDEX('P09'!$K:$K,$A59+52),0)+IF($A59&lt;='P10'!$B$17,INDEX('P10'!$K:$K,$A59+52),0)</f>
        <v>3.0240330818700614E-2</v>
      </c>
      <c r="D59">
        <f>IF($A59&lt;='P01'!$B$17,INDEX('P01'!$L:$L,$A59+52),0)+IF($A59&lt;='P02'!$B$17,INDEX('P02'!$L:$L,$A59+52),0)+IF($A59&lt;='P03'!$B$17,INDEX('P03'!$L:$L,$A59+52),0)+IF($A59&lt;='P04'!$B$17,INDEX('P04'!$L:$L,$A59+52),0)+IF($A59&lt;='P05'!$B$17,INDEX('P05'!$L:$L,$A59+52),0)+IF($A59&lt;='P06'!$B$17,INDEX('P06'!$L:$L,$A59+52),0)+IF($A59&lt;='P07'!$B$17,INDEX('P07'!$L:$L,$A59+52),0)+IF($A59&lt;='P08'!$B$17,INDEX('P08'!$L:$L,$A59+52),0)+IF($A59&lt;='P09'!$B$17,INDEX('P09'!$L:$L,$A59+52),0)+IF($A59&lt;='P10'!$B$17,INDEX('P10'!$L:$L,$A59+52),0)</f>
        <v>0</v>
      </c>
      <c r="E59">
        <f>IF($A59&lt;='P01'!$B$17,INDEX('P01'!$M:$M,$A59+52),0)+IF($A59&lt;='P02'!$B$17,INDEX('P02'!$M:$M,$A59+52),0)+IF($A59&lt;='P03'!$B$17,INDEX('P03'!$M:$M,$A59+52),0)+IF($A59&lt;='P04'!$B$17,INDEX('P04'!$M:$M,$A59+52),0)+IF($A59&lt;='P05'!$B$17,INDEX('P05'!$M:$M,$A59+52),0)+IF($A59&lt;='P06'!$B$17,INDEX('P06'!$M:$M,$A59+52),0)+IF($A59&lt;='P07'!$B$17,INDEX('P07'!$M:$M,$A59+52),0)+IF($A59&lt;='P08'!$B$17,INDEX('P08'!$M:$M,$A59+52),0)+IF($A59&lt;='P09'!$B$17,INDEX('P09'!$M:$M,$A59+52),0)+IF($A59&lt;='P10'!$B$17,INDEX('P10'!$M:$M,$A59+52),0)</f>
        <v>8.2631156596273545</v>
      </c>
      <c r="F59">
        <f>IF($A59&lt;='P01'!$B$17,INDEX('P01'!$R:$R,$A59+52),0)+IF($A59&lt;='P02'!$B$17,INDEX('P02'!$R:$R,$A59+52),0)+IF($A59&lt;='P03'!$B$17,INDEX('P03'!$R:$R,$A59+52),0)+IF($A59&lt;='P04'!$B$17,INDEX('P04'!$R:$R,$A59+52),0)+IF($A59&lt;='P05'!$B$17,INDEX('P05'!$R:$R,$A59+52),0)+IF($A59&lt;='P06'!$B$17,INDEX('P06'!$R:$R,$A59+52),0)+IF($A59&lt;='P07'!$B$17,INDEX('P07'!$R:$R,$A59+52),0)+IF($A59&lt;='P08'!$B$17,INDEX('P08'!$R:$R,$A59+52),0)+IF($A59&lt;='P09'!$B$17,INDEX('P09'!$R:$R,$A59+52),0)+IF($A59&lt;='P10'!$B$17,INDEX('P10'!$R:$R,$A59+52),0)</f>
        <v>484.62012006802513</v>
      </c>
      <c r="G59">
        <f>IF($A59&lt;='P01'!$B$17,INDEX('P01'!$S:$S,$A59+52),0)+IF($A59&lt;='P02'!$B$17,INDEX('P02'!$S:$S,$A59+52),0)+IF($A59&lt;='P03'!$B$17,INDEX('P03'!$S:$S,$A59+52),0)+IF($A59&lt;='P04'!$B$17,INDEX('P04'!$S:$S,$A59+52),0)+IF($A59&lt;='P05'!$B$17,INDEX('P05'!$S:$S,$A59+52),0)+IF($A59&lt;='P06'!$B$17,INDEX('P06'!$S:$S,$A59+52),0)+IF($A59&lt;='P07'!$B$17,INDEX('P07'!$S:$S,$A59+52),0)+IF($A59&lt;='P08'!$B$17,INDEX('P08'!$S:$S,$A59+52),0)+IF($A59&lt;='P09'!$B$17,INDEX('P09'!$S:$S,$A59+52),0)+IF($A59&lt;='P10'!$B$17,INDEX('P10'!$S:$S,$A59+52),0)</f>
        <v>9.6924024013605017</v>
      </c>
      <c r="H59">
        <f>IF($A59&lt;='P01'!$B$17,INDEX('P01'!$T:$T,$A59+52),0)+IF($A59&lt;='P02'!$B$17,INDEX('P02'!$T:$T,$A59+52),0)+IF($A59&lt;='P03'!$B$17,INDEX('P03'!$T:$T,$A59+52),0)+IF($A59&lt;='P04'!$B$17,INDEX('P04'!$T:$T,$A59+52),0)+IF($A59&lt;='P05'!$B$17,INDEX('P05'!$T:$T,$A59+52),0)+IF($A59&lt;='P06'!$B$17,INDEX('P06'!$T:$T,$A59+52),0)+IF($A59&lt;='P07'!$B$17,INDEX('P07'!$T:$T,$A59+52),0)+IF($A59&lt;='P08'!$B$17,INDEX('P08'!$T:$T,$A59+52),0)+IF($A59&lt;='P09'!$B$17,INDEX('P09'!$T:$T,$A59+52),0)+IF($A59&lt;='P10'!$B$17,INDEX('P10'!$T:$T,$A59+52),0)</f>
        <v>44.32845967107221</v>
      </c>
      <c r="I59">
        <f>IF($A59&lt;='P01'!$B$17,INDEX('P01'!$U:$U,$A59+52),0)+IF($A59&lt;='P02'!$B$17,INDEX('P02'!$U:$U,$A59+52),0)+IF($A59&lt;='P03'!$B$17,INDEX('P03'!$U:$U,$A59+52),0)+IF($A59&lt;='P04'!$B$17,INDEX('P04'!$U:$U,$A59+52),0)+IF($A59&lt;='P05'!$B$17,INDEX('P05'!$U:$U,$A59+52),0)+IF($A59&lt;='P06'!$B$17,INDEX('P06'!$U:$U,$A59+52),0)+IF($A59&lt;='P07'!$B$17,INDEX('P07'!$U:$U,$A59+52),0)+IF($A59&lt;='P08'!$B$17,INDEX('P08'!$U:$U,$A59+52),0)+IF($A59&lt;='P09'!$B$17,INDEX('P09'!$U:$U,$A59+52),0)+IF($A59&lt;='P10'!$B$17,INDEX('P10'!$U:$U,$A59+52),0)</f>
        <v>435.5050065483108</v>
      </c>
      <c r="J59">
        <f>IF($A59&lt;='P01'!$B$17,INDEX('P01'!$V:$V,$A59+52),0)+IF($A59&lt;='P02'!$B$17,INDEX('P02'!$V:$V,$A59+52),0)+IF($A59&lt;='P03'!$B$17,INDEX('P03'!$V:$V,$A59+52),0)+IF($A59&lt;='P04'!$B$17,INDEX('P04'!$V:$V,$A59+52),0)+IF($A59&lt;='P05'!$B$17,INDEX('P05'!$V:$V,$A59+52),0)+IF($A59&lt;='P06'!$B$17,INDEX('P06'!$V:$V,$A59+52),0)+IF($A59&lt;='P07'!$B$17,INDEX('P07'!$V:$V,$A59+52),0)+IF($A59&lt;='P08'!$B$17,INDEX('P08'!$V:$V,$A59+52),0)+IF($A59&lt;='P09'!$B$17,INDEX('P09'!$V:$V,$A59+52),0)+IF($A59&lt;='P10'!$B$17,INDEX('P10'!$V:$V,$A59+52),0)</f>
        <v>0.50301027905664364</v>
      </c>
      <c r="K59">
        <f>IF($A59&lt;='P01'!$B$17,INDEX('P01'!$W:$W,$A59+52),0)+IF($A59&lt;='P02'!$B$17,INDEX('P02'!$W:$W,$A59+52),0)+IF($A59&lt;='P03'!$B$17,INDEX('P03'!$W:$W,$A59+52),0)+IF($A59&lt;='P04'!$B$17,INDEX('P04'!$W:$W,$A59+52),0)+IF($A59&lt;='P05'!$B$17,INDEX('P05'!$W:$W,$A59+52),0)+IF($A59&lt;='P06'!$B$17,INDEX('P06'!$W:$W,$A59+52),0)+IF($A59&lt;='P07'!$B$17,INDEX('P07'!$W:$W,$A59+52),0)+IF($A59&lt;='P08'!$B$17,INDEX('P08'!$W:$W,$A59+52),0)+IF($A59&lt;='P09'!$B$17,INDEX('P09'!$W:$W,$A59+52),0)+IF($A59&lt;='P10'!$B$17,INDEX('P10'!$W:$W,$A59+52),0)</f>
        <v>-5.4087588317750921</v>
      </c>
      <c r="L59">
        <f>IF($A59&lt;='P01'!$B$17,INDEX('P01'!$X:$X,$A59+52),0)+IF($A59&lt;='P02'!$B$17,INDEX('P02'!$X:$X,$A59+52),0)+IF($A59&lt;='P03'!$B$17,INDEX('P03'!$X:$X,$A59+52),0)+IF($A59&lt;='P04'!$B$17,INDEX('P04'!$X:$X,$A59+52),0)+IF($A59&lt;='P05'!$B$17,INDEX('P05'!$X:$X,$A59+52),0)+IF($A59&lt;='P06'!$B$17,INDEX('P06'!$X:$X,$A59+52),0)+IF($A59&lt;='P07'!$B$17,INDEX('P07'!$X:$X,$A59+52),0)+IF($A59&lt;='P08'!$B$17,INDEX('P08'!$X:$X,$A59+52),0)+IF($A59&lt;='P09'!$B$17,INDEX('P09'!$X:$X,$A59+52),0)+IF($A59&lt;='P10'!$B$17,INDEX('P10'!$X:$X,$A59+52),0)</f>
        <v>3.8539690687807955</v>
      </c>
      <c r="M59">
        <f>IF($A59&lt;='P01'!$B$17,INDEX('P01'!$AA:$AA,$A59+52),0)+IF($A59&lt;='P02'!$B$17,INDEX('P02'!$AA:$AA,$A59+52),0)+IF($A59&lt;='P03'!$B$17,INDEX('P03'!$AA:$AA,$A59+52),0)+IF($A59&lt;='P04'!$B$17,INDEX('P04'!$AA:$AA,$A59+52),0)+IF($A59&lt;='P05'!$B$17,INDEX('P05'!$AA:$AA,$A59+52),0)+IF($A59&lt;='P06'!$B$17,INDEX('P06'!$AA:$AA,$A59+52),0)+IF($A59&lt;='P07'!$B$17,INDEX('P07'!$AA:$AA,$A59+52),0)+IF($A59&lt;='P08'!$B$17,INDEX('P08'!$AA:$AA,$A59+52),0)+IF($A59&lt;='P09'!$B$17,INDEX('P09'!$AA:$AA,$A59+52),0)+IF($A59&lt;='P10'!$B$17,INDEX('P10'!$AA:$AA,$A59+52),0)</f>
        <v>-3.5284438555258255</v>
      </c>
      <c r="N59">
        <f>IF($A59&lt;='P01'!$B$17,INDEX('P01'!$AB:$AB,$A59+52),0)+IF($A59&lt;='P02'!$B$17,INDEX('P02'!$AB:$AB,$A59+52),0)+IF($A59&lt;='P03'!$B$17,INDEX('P03'!$AB:$AB,$A59+52),0)+IF($A59&lt;='P04'!$B$17,INDEX('P04'!$AB:$AB,$A59+52),0)+IF($A59&lt;='P05'!$B$17,INDEX('P05'!$AB:$AB,$A59+52),0)+IF($A59&lt;='P06'!$B$17,INDEX('P06'!$AB:$AB,$A59+52),0)+IF($A59&lt;='P07'!$B$17,INDEX('P07'!$AB:$AB,$A59+52),0)+IF($A59&lt;='P08'!$B$17,INDEX('P08'!$AB:$AB,$A59+52),0)+IF($A59&lt;='P09'!$B$17,INDEX('P09'!$AB:$AB,$A59+52),0)+IF($A59&lt;='P10'!$B$17,INDEX('P10'!$AB:$AB,$A59+52),0)</f>
        <v>445.13923221325723</v>
      </c>
      <c r="O59">
        <f>IF($A59&lt;='P01'!$B$17,INDEX('P01'!$AC:$AC,$A59+52),0)+IF($A59&lt;='P02'!$B$17,INDEX('P02'!$AC:$AC,$A59+52),0)+IF($A59&lt;='P03'!$B$17,INDEX('P03'!$AC:$AC,$A59+52),0)+IF($A59&lt;='P04'!$B$17,INDEX('P04'!$AC:$AC,$A59+52),0)+IF($A59&lt;='P05'!$B$17,INDEX('P05'!$AC:$AC,$A59+52),0)+IF($A59&lt;='P06'!$B$17,INDEX('P06'!$AC:$AC,$A59+52),0)+IF($A59&lt;='P07'!$B$17,INDEX('P07'!$AC:$AC,$A59+52),0)+IF($A59&lt;='P08'!$B$17,INDEX('P08'!$AC:$AC,$A59+52),0)+IF($A59&lt;='P09'!$B$17,INDEX('P09'!$AC:$AC,$A59+52),0)+IF($A59&lt;='P10'!$B$17,INDEX('P10'!$AC:$AC,$A59+52),0)</f>
        <v>8.9027846442651448</v>
      </c>
      <c r="P59">
        <f>IF($A59&lt;='P01'!$B$17,INDEX('P01'!$AD:$AD,$A59+52),0)+IF($A59&lt;='P02'!$B$17,INDEX('P02'!$AD:$AD,$A59+52),0)+IF($A59&lt;='P03'!$B$17,INDEX('P03'!$AD:$AD,$A59+52),0)+IF($A59&lt;='P04'!$B$17,INDEX('P04'!$AD:$AD,$A59+52),0)+IF($A59&lt;='P05'!$B$17,INDEX('P05'!$AD:$AD,$A59+52),0)+IF($A59&lt;='P06'!$B$17,INDEX('P06'!$AD:$AD,$A59+52),0)+IF($A59&lt;='P07'!$B$17,INDEX('P07'!$AD:$AD,$A59+52),0)+IF($A59&lt;='P08'!$B$17,INDEX('P08'!$AD:$AD,$A59+52),0)+IF($A59&lt;='P09'!$B$17,INDEX('P09'!$AD:$AD,$A59+52),0)+IF($A59&lt;='P10'!$B$17,INDEX('P10'!$AD:$AD,$A59+52),0)</f>
        <v>40.584259593136515</v>
      </c>
      <c r="Q59">
        <f>IF($A59&lt;='P01'!$B$17,INDEX('P01'!$AE:$AE,$A59+52),0)+IF($A59&lt;='P02'!$B$17,INDEX('P02'!$AE:$AE,$A59+52),0)+IF($A59&lt;='P03'!$B$17,INDEX('P03'!$AE:$AE,$A59+52),0)+IF($A59&lt;='P04'!$B$17,INDEX('P04'!$AE:$AE,$A59+52),0)+IF($A59&lt;='P05'!$B$17,INDEX('P05'!$AE:$AE,$A59+52),0)+IF($A59&lt;='P06'!$B$17,INDEX('P06'!$AE:$AE,$A59+52),0)+IF($A59&lt;='P07'!$B$17,INDEX('P07'!$AE:$AE,$A59+52),0)+IF($A59&lt;='P08'!$B$17,INDEX('P08'!$AE:$AE,$A59+52),0)+IF($A59&lt;='P09'!$B$17,INDEX('P09'!$AE:$AE,$A59+52),0)+IF($A59&lt;='P10'!$B$17,INDEX('P10'!$AE:$AE,$A59+52),0)</f>
        <v>398.72010827846009</v>
      </c>
      <c r="R59">
        <f>IF($A59&lt;='P01'!$B$17,INDEX('P01'!$AF:$AF,$A59+52),0)+IF($A59&lt;='P02'!$B$17,INDEX('P02'!$AF:$AF,$A59+52),0)+IF($A59&lt;='P03'!$B$17,INDEX('P03'!$AF:$AF,$A59+52),0)+IF($A59&lt;='P04'!$B$17,INDEX('P04'!$AF:$AF,$A59+52),0)+IF($A59&lt;='P05'!$B$17,INDEX('P05'!$AF:$AF,$A59+52),0)+IF($A59&lt;='P06'!$B$17,INDEX('P06'!$AF:$AF,$A59+52),0)+IF($A59&lt;='P07'!$B$17,INDEX('P07'!$AF:$AF,$A59+52),0)+IF($A59&lt;='P08'!$B$17,INDEX('P08'!$AF:$AF,$A59+52),0)+IF($A59&lt;='P09'!$B$17,INDEX('P09'!$AF:$AF,$A59+52),0)+IF($A59&lt;='P10'!$B$17,INDEX('P10'!$AF:$AF,$A59+52),0)</f>
        <v>0.46052355292130293</v>
      </c>
      <c r="S59">
        <f>IF($A59&lt;='P01'!$B$17,INDEX('P01'!$AG:$AG,$A59+52),0)+IF($A59&lt;='P02'!$B$17,INDEX('P02'!$AG:$AG,$A59+52),0)+IF($A59&lt;='P03'!$B$17,INDEX('P03'!$AG:$AG,$A59+52),0)+IF($A59&lt;='P04'!$B$17,INDEX('P04'!$AG:$AG,$A59+52),0)+IF($A59&lt;='P05'!$B$17,INDEX('P05'!$AG:$AG,$A59+52),0)+IF($A59&lt;='P06'!$B$17,INDEX('P06'!$AG:$AG,$A59+52),0)+IF($A59&lt;='P07'!$B$17,INDEX('P07'!$AG:$AG,$A59+52),0)+IF($A59&lt;='P08'!$B$17,INDEX('P08'!$AG:$AG,$A59+52),0)+IF($A59&lt;='P09'!$B$17,INDEX('P09'!$AG:$AG,$A59+52),0)+IF($A59&lt;='P10'!$B$17,INDEX('P10'!$AG:$AG,$A59+52),0)</f>
        <v>12802.413910235598</v>
      </c>
      <c r="T59">
        <f>IF($A59&lt;='P01'!$B$17,INDEX('P01'!$AI:$AI,$A59+52),0)+IF($A59&lt;='P02'!$B$17,INDEX('P02'!$AI:$AI,$A59+52),0)+IF($A59&lt;='P03'!$B$17,INDEX('P03'!$AI:$AI,$A59+52),0)+IF($A59&lt;='P04'!$B$17,INDEX('P04'!$AI:$AI,$A59+52),0)+IF($A59&lt;='P05'!$B$17,INDEX('P05'!$AI:$AI,$A59+52),0)+IF($A59&lt;='P06'!$B$17,INDEX('P06'!$AI:$AI,$A59+52),0)+IF($A59&lt;='P07'!$B$17,INDEX('P07'!$AI:$AI,$A59+52),0)+IF($A59&lt;='P08'!$B$17,INDEX('P08'!$AI:$AI,$A59+52),0)+IF($A59&lt;='P09'!$B$17,INDEX('P09'!$AI:$AI,$A59+52),0)+IF($A59&lt;='P10'!$B$17,INDEX('P10'!$AI:$AI,$A59+52),0)</f>
        <v>14634.608764224302</v>
      </c>
    </row>
    <row r="60" spans="1:20" x14ac:dyDescent="0.35">
      <c r="A60">
        <v>28</v>
      </c>
      <c r="B60">
        <f>IF($A60&lt;='P01'!$B$17,INDEX('P01'!$J:$J,$A60+52),0)+IF($A60&lt;='P02'!$B$17,INDEX('P02'!$J:$J,$A60+52),0)+IF($A60&lt;='P03'!$B$17,INDEX('P03'!$J:$J,$A60+52),0)+IF($A60&lt;='P04'!$B$17,INDEX('P04'!$J:$J,$A60+52),0)+IF($A60&lt;='P05'!$B$17,INDEX('P05'!$J:$J,$A60+52),0)+IF($A60&lt;='P06'!$B$17,INDEX('P06'!$J:$J,$A60+52),0)+IF($A60&lt;='P07'!$B$17,INDEX('P07'!$J:$J,$A60+52),0)+IF($A60&lt;='P08'!$B$17,INDEX('P08'!$J:$J,$A60+52),0)+IF($A60&lt;='P09'!$B$17,INDEX('P09'!$J:$J,$A60+52),0)+IF($A60&lt;='P10'!$B$17,INDEX('P10'!$J:$J,$A60+52),0)</f>
        <v>1.8898370341299223E-3</v>
      </c>
      <c r="C60">
        <f>IF($A60&lt;='P01'!$B$17,INDEX('P01'!$K:$K,$A60+52),0)+IF($A60&lt;='P02'!$B$17,INDEX('P02'!$K:$K,$A60+52),0)+IF($A60&lt;='P03'!$B$17,INDEX('P03'!$K:$K,$A60+52),0)+IF($A60&lt;='P04'!$B$17,INDEX('P04'!$K:$K,$A60+52),0)+IF($A60&lt;='P05'!$B$17,INDEX('P05'!$K:$K,$A60+52),0)+IF($A60&lt;='P06'!$B$17,INDEX('P06'!$K:$K,$A60+52),0)+IF($A60&lt;='P07'!$B$17,INDEX('P07'!$K:$K,$A60+52),0)+IF($A60&lt;='P08'!$B$17,INDEX('P08'!$K:$K,$A60+52),0)+IF($A60&lt;='P09'!$B$17,INDEX('P09'!$K:$K,$A60+52),0)+IF($A60&lt;='P10'!$B$17,INDEX('P10'!$K:$K,$A60+52),0)</f>
        <v>3.0076451326104855E-2</v>
      </c>
      <c r="D60">
        <f>IF($A60&lt;='P01'!$B$17,INDEX('P01'!$L:$L,$A60+52),0)+IF($A60&lt;='P02'!$B$17,INDEX('P02'!$L:$L,$A60+52),0)+IF($A60&lt;='P03'!$B$17,INDEX('P03'!$L:$L,$A60+52),0)+IF($A60&lt;='P04'!$B$17,INDEX('P04'!$L:$L,$A60+52),0)+IF($A60&lt;='P05'!$B$17,INDEX('P05'!$L:$L,$A60+52),0)+IF($A60&lt;='P06'!$B$17,INDEX('P06'!$L:$L,$A60+52),0)+IF($A60&lt;='P07'!$B$17,INDEX('P07'!$L:$L,$A60+52),0)+IF($A60&lt;='P08'!$B$17,INDEX('P08'!$L:$L,$A60+52),0)+IF($A60&lt;='P09'!$B$17,INDEX('P09'!$L:$L,$A60+52),0)+IF($A60&lt;='P10'!$B$17,INDEX('P10'!$L:$L,$A60+52),0)</f>
        <v>0</v>
      </c>
      <c r="E60">
        <f>IF($A60&lt;='P01'!$B$17,INDEX('P01'!$M:$M,$A60+52),0)+IF($A60&lt;='P02'!$B$17,INDEX('P02'!$M:$M,$A60+52),0)+IF($A60&lt;='P03'!$B$17,INDEX('P03'!$M:$M,$A60+52),0)+IF($A60&lt;='P04'!$B$17,INDEX('P04'!$M:$M,$A60+52),0)+IF($A60&lt;='P05'!$B$17,INDEX('P05'!$M:$M,$A60+52),0)+IF($A60&lt;='P06'!$B$17,INDEX('P06'!$M:$M,$A60+52),0)+IF($A60&lt;='P07'!$B$17,INDEX('P07'!$M:$M,$A60+52),0)+IF($A60&lt;='P08'!$B$17,INDEX('P08'!$M:$M,$A60+52),0)+IF($A60&lt;='P09'!$B$17,INDEX('P09'!$M:$M,$A60+52),0)+IF($A60&lt;='P10'!$B$17,INDEX('P10'!$M:$M,$A60+52),0)</f>
        <v>8.2311493712671204</v>
      </c>
      <c r="F60">
        <f>IF($A60&lt;='P01'!$B$17,INDEX('P01'!$R:$R,$A60+52),0)+IF($A60&lt;='P02'!$B$17,INDEX('P02'!$R:$R,$A60+52),0)+IF($A60&lt;='P03'!$B$17,INDEX('P03'!$R:$R,$A60+52),0)+IF($A60&lt;='P04'!$B$17,INDEX('P04'!$R:$R,$A60+52),0)+IF($A60&lt;='P05'!$B$17,INDEX('P05'!$R:$R,$A60+52),0)+IF($A60&lt;='P06'!$B$17,INDEX('P06'!$R:$R,$A60+52),0)+IF($A60&lt;='P07'!$B$17,INDEX('P07'!$R:$R,$A60+52),0)+IF($A60&lt;='P08'!$B$17,INDEX('P08'!$R:$R,$A60+52),0)+IF($A60&lt;='P09'!$B$17,INDEX('P09'!$R:$R,$A60+52),0)+IF($A60&lt;='P10'!$B$17,INDEX('P10'!$R:$R,$A60+52),0)</f>
        <v>482.40154493720945</v>
      </c>
      <c r="G60">
        <f>IF($A60&lt;='P01'!$B$17,INDEX('P01'!$S:$S,$A60+52),0)+IF($A60&lt;='P02'!$B$17,INDEX('P02'!$S:$S,$A60+52),0)+IF($A60&lt;='P03'!$B$17,INDEX('P03'!$S:$S,$A60+52),0)+IF($A60&lt;='P04'!$B$17,INDEX('P04'!$S:$S,$A60+52),0)+IF($A60&lt;='P05'!$B$17,INDEX('P05'!$S:$S,$A60+52),0)+IF($A60&lt;='P06'!$B$17,INDEX('P06'!$S:$S,$A60+52),0)+IF($A60&lt;='P07'!$B$17,INDEX('P07'!$S:$S,$A60+52),0)+IF($A60&lt;='P08'!$B$17,INDEX('P08'!$S:$S,$A60+52),0)+IF($A60&lt;='P09'!$B$17,INDEX('P09'!$S:$S,$A60+52),0)+IF($A60&lt;='P10'!$B$17,INDEX('P10'!$S:$S,$A60+52),0)</f>
        <v>9.6480308987441887</v>
      </c>
      <c r="H60">
        <f>IF($A60&lt;='P01'!$B$17,INDEX('P01'!$T:$T,$A60+52),0)+IF($A60&lt;='P02'!$B$17,INDEX('P02'!$T:$T,$A60+52),0)+IF($A60&lt;='P03'!$B$17,INDEX('P03'!$T:$T,$A60+52),0)+IF($A60&lt;='P04'!$B$17,INDEX('P04'!$T:$T,$A60+52),0)+IF($A60&lt;='P05'!$B$17,INDEX('P05'!$T:$T,$A60+52),0)+IF($A60&lt;='P06'!$B$17,INDEX('P06'!$T:$T,$A60+52),0)+IF($A60&lt;='P07'!$B$17,INDEX('P07'!$T:$T,$A60+52),0)+IF($A60&lt;='P08'!$B$17,INDEX('P08'!$T:$T,$A60+52),0)+IF($A60&lt;='P09'!$B$17,INDEX('P09'!$T:$T,$A60+52),0)+IF($A60&lt;='P10'!$B$17,INDEX('P10'!$T:$T,$A60+52),0)</f>
        <v>44.265702440139414</v>
      </c>
      <c r="I60">
        <f>IF($A60&lt;='P01'!$B$17,INDEX('P01'!$U:$U,$A60+52),0)+IF($A60&lt;='P02'!$B$17,INDEX('P02'!$U:$U,$A60+52),0)+IF($A60&lt;='P03'!$B$17,INDEX('P03'!$U:$U,$A60+52),0)+IF($A60&lt;='P04'!$B$17,INDEX('P04'!$U:$U,$A60+52),0)+IF($A60&lt;='P05'!$B$17,INDEX('P05'!$U:$U,$A60+52),0)+IF($A60&lt;='P06'!$B$17,INDEX('P06'!$U:$U,$A60+52),0)+IF($A60&lt;='P07'!$B$17,INDEX('P07'!$U:$U,$A60+52),0)+IF($A60&lt;='P08'!$B$17,INDEX('P08'!$U:$U,$A60+52),0)+IF($A60&lt;='P09'!$B$17,INDEX('P09'!$U:$U,$A60+52),0)+IF($A60&lt;='P10'!$B$17,INDEX('P10'!$U:$U,$A60+52),0)</f>
        <v>437.56878084734205</v>
      </c>
      <c r="J60">
        <f>IF($A60&lt;='P01'!$B$17,INDEX('P01'!$V:$V,$A60+52),0)+IF($A60&lt;='P02'!$B$17,INDEX('P02'!$V:$V,$A60+52),0)+IF($A60&lt;='P03'!$B$17,INDEX('P03'!$V:$V,$A60+52),0)+IF($A60&lt;='P04'!$B$17,INDEX('P04'!$V:$V,$A60+52),0)+IF($A60&lt;='P05'!$B$17,INDEX('P05'!$V:$V,$A60+52),0)+IF($A60&lt;='P06'!$B$17,INDEX('P06'!$V:$V,$A60+52),0)+IF($A60&lt;='P07'!$B$17,INDEX('P07'!$V:$V,$A60+52),0)+IF($A60&lt;='P08'!$B$17,INDEX('P08'!$V:$V,$A60+52),0)+IF($A60&lt;='P09'!$B$17,INDEX('P09'!$V:$V,$A60+52),0)+IF($A60&lt;='P10'!$B$17,INDEX('P10'!$V:$V,$A60+52),0)</f>
        <v>0.50619504348631716</v>
      </c>
      <c r="K60">
        <f>IF($A60&lt;='P01'!$B$17,INDEX('P01'!$W:$W,$A60+52),0)+IF($A60&lt;='P02'!$B$17,INDEX('P02'!$W:$W,$A60+52),0)+IF($A60&lt;='P03'!$B$17,INDEX('P03'!$W:$W,$A60+52),0)+IF($A60&lt;='P04'!$B$17,INDEX('P04'!$W:$W,$A60+52),0)+IF($A60&lt;='P05'!$B$17,INDEX('P05'!$W:$W,$A60+52),0)+IF($A60&lt;='P06'!$B$17,INDEX('P06'!$W:$W,$A60+52),0)+IF($A60&lt;='P07'!$B$17,INDEX('P07'!$W:$W,$A60+52),0)+IF($A60&lt;='P08'!$B$17,INDEX('P08'!$W:$W,$A60+52),0)+IF($A60&lt;='P09'!$B$17,INDEX('P09'!$W:$W,$A60+52),0)+IF($A60&lt;='P10'!$B$17,INDEX('P10'!$W:$W,$A60+52),0)</f>
        <v>-9.5871642925025</v>
      </c>
      <c r="L60">
        <f>IF($A60&lt;='P01'!$B$17,INDEX('P01'!$X:$X,$A60+52),0)+IF($A60&lt;='P02'!$B$17,INDEX('P02'!$X:$X,$A60+52),0)+IF($A60&lt;='P03'!$B$17,INDEX('P03'!$X:$X,$A60+52),0)+IF($A60&lt;='P04'!$B$17,INDEX('P04'!$X:$X,$A60+52),0)+IF($A60&lt;='P05'!$B$17,INDEX('P05'!$X:$X,$A60+52),0)+IF($A60&lt;='P06'!$B$17,INDEX('P06'!$X:$X,$A60+52),0)+IF($A60&lt;='P07'!$B$17,INDEX('P07'!$X:$X,$A60+52),0)+IF($A60&lt;='P08'!$B$17,INDEX('P08'!$X:$X,$A60+52),0)+IF($A60&lt;='P09'!$B$17,INDEX('P09'!$X:$X,$A60+52),0)+IF($A60&lt;='P10'!$B$17,INDEX('P10'!$X:$X,$A60+52),0)</f>
        <v>8.0394923064204562</v>
      </c>
      <c r="M60">
        <f>IF($A60&lt;='P01'!$B$17,INDEX('P01'!$AA:$AA,$A60+52),0)+IF($A60&lt;='P02'!$B$17,INDEX('P02'!$AA:$AA,$A60+52),0)+IF($A60&lt;='P03'!$B$17,INDEX('P03'!$AA:$AA,$A60+52),0)+IF($A60&lt;='P04'!$B$17,INDEX('P04'!$AA:$AA,$A60+52),0)+IF($A60&lt;='P05'!$B$17,INDEX('P05'!$AA:$AA,$A60+52),0)+IF($A60&lt;='P06'!$B$17,INDEX('P06'!$AA:$AA,$A60+52),0)+IF($A60&lt;='P07'!$B$17,INDEX('P07'!$AA:$AA,$A60+52),0)+IF($A60&lt;='P08'!$B$17,INDEX('P08'!$AA:$AA,$A60+52),0)+IF($A60&lt;='P09'!$B$17,INDEX('P09'!$AA:$AA,$A60+52),0)+IF($A60&lt;='P10'!$B$17,INDEX('P10'!$AA:$AA,$A60+52),0)</f>
        <v>-7.336419652606466</v>
      </c>
      <c r="N60">
        <f>IF($A60&lt;='P01'!$B$17,INDEX('P01'!$AB:$AB,$A60+52),0)+IF($A60&lt;='P02'!$B$17,INDEX('P02'!$AB:$AB,$A60+52),0)+IF($A60&lt;='P03'!$B$17,INDEX('P03'!$AB:$AB,$A60+52),0)+IF($A60&lt;='P04'!$B$17,INDEX('P04'!$AB:$AB,$A60+52),0)+IF($A60&lt;='P05'!$B$17,INDEX('P05'!$AB:$AB,$A60+52),0)+IF($A60&lt;='P06'!$B$17,INDEX('P06'!$AB:$AB,$A60+52),0)+IF($A60&lt;='P07'!$B$17,INDEX('P07'!$AB:$AB,$A60+52),0)+IF($A60&lt;='P08'!$B$17,INDEX('P08'!$AB:$AB,$A60+52),0)+IF($A60&lt;='P09'!$B$17,INDEX('P09'!$AB:$AB,$A60+52),0)+IF($A60&lt;='P10'!$B$17,INDEX('P10'!$AB:$AB,$A60+52),0)</f>
        <v>441.65553400985715</v>
      </c>
      <c r="O60">
        <f>IF($A60&lt;='P01'!$B$17,INDEX('P01'!$AC:$AC,$A60+52),0)+IF($A60&lt;='P02'!$B$17,INDEX('P02'!$AC:$AC,$A60+52),0)+IF($A60&lt;='P03'!$B$17,INDEX('P03'!$AC:$AC,$A60+52),0)+IF($A60&lt;='P04'!$B$17,INDEX('P04'!$AC:$AC,$A60+52),0)+IF($A60&lt;='P05'!$B$17,INDEX('P05'!$AC:$AC,$A60+52),0)+IF($A60&lt;='P06'!$B$17,INDEX('P06'!$AC:$AC,$A60+52),0)+IF($A60&lt;='P07'!$B$17,INDEX('P07'!$AC:$AC,$A60+52),0)+IF($A60&lt;='P08'!$B$17,INDEX('P08'!$AC:$AC,$A60+52),0)+IF($A60&lt;='P09'!$B$17,INDEX('P09'!$AC:$AC,$A60+52),0)+IF($A60&lt;='P10'!$B$17,INDEX('P10'!$AC:$AC,$A60+52),0)</f>
        <v>8.8331106801971426</v>
      </c>
      <c r="P60">
        <f>IF($A60&lt;='P01'!$B$17,INDEX('P01'!$AD:$AD,$A60+52),0)+IF($A60&lt;='P02'!$B$17,INDEX('P02'!$AD:$AD,$A60+52),0)+IF($A60&lt;='P03'!$B$17,INDEX('P03'!$AD:$AD,$A60+52),0)+IF($A60&lt;='P04'!$B$17,INDEX('P04'!$AD:$AD,$A60+52),0)+IF($A60&lt;='P05'!$B$17,INDEX('P05'!$AD:$AD,$A60+52),0)+IF($A60&lt;='P06'!$B$17,INDEX('P06'!$AD:$AD,$A60+52),0)+IF($A60&lt;='P07'!$B$17,INDEX('P07'!$AD:$AD,$A60+52),0)+IF($A60&lt;='P08'!$B$17,INDEX('P08'!$AD:$AD,$A60+52),0)+IF($A60&lt;='P09'!$B$17,INDEX('P09'!$AD:$AD,$A60+52),0)+IF($A60&lt;='P10'!$B$17,INDEX('P10'!$AD:$AD,$A60+52),0)</f>
        <v>40.394561862932406</v>
      </c>
      <c r="Q60">
        <f>IF($A60&lt;='P01'!$B$17,INDEX('P01'!$AE:$AE,$A60+52),0)+IF($A60&lt;='P02'!$B$17,INDEX('P02'!$AE:$AE,$A60+52),0)+IF($A60&lt;='P03'!$B$17,INDEX('P03'!$AE:$AE,$A60+52),0)+IF($A60&lt;='P04'!$B$17,INDEX('P04'!$AE:$AE,$A60+52),0)+IF($A60&lt;='P05'!$B$17,INDEX('P05'!$AE:$AE,$A60+52),0)+IF($A60&lt;='P06'!$B$17,INDEX('P06'!$AE:$AE,$A60+52),0)+IF($A60&lt;='P07'!$B$17,INDEX('P07'!$AE:$AE,$A60+52),0)+IF($A60&lt;='P08'!$B$17,INDEX('P08'!$AE:$AE,$A60+52),0)+IF($A60&lt;='P09'!$B$17,INDEX('P09'!$AE:$AE,$A60+52),0)+IF($A60&lt;='P10'!$B$17,INDEX('P10'!$AE:$AE,$A60+52),0)</f>
        <v>399.30235403195826</v>
      </c>
      <c r="R60">
        <f>IF($A60&lt;='P01'!$B$17,INDEX('P01'!$AF:$AF,$A60+52),0)+IF($A60&lt;='P02'!$B$17,INDEX('P02'!$AF:$AF,$A60+52),0)+IF($A60&lt;='P03'!$B$17,INDEX('P03'!$AF:$AF,$A60+52),0)+IF($A60&lt;='P04'!$B$17,INDEX('P04'!$AF:$AF,$A60+52),0)+IF($A60&lt;='P05'!$B$17,INDEX('P05'!$AF:$AF,$A60+52),0)+IF($A60&lt;='P06'!$B$17,INDEX('P06'!$AF:$AF,$A60+52),0)+IF($A60&lt;='P07'!$B$17,INDEX('P07'!$AF:$AF,$A60+52),0)+IF($A60&lt;='P08'!$B$17,INDEX('P08'!$AF:$AF,$A60+52),0)+IF($A60&lt;='P09'!$B$17,INDEX('P09'!$AF:$AF,$A60+52),0)+IF($A60&lt;='P10'!$B$17,INDEX('P10'!$AF:$AF,$A60+52),0)</f>
        <v>0.46192708737580807</v>
      </c>
      <c r="S60">
        <f>IF($A60&lt;='P01'!$B$17,INDEX('P01'!$AG:$AG,$A60+52),0)+IF($A60&lt;='P02'!$B$17,INDEX('P02'!$AG:$AG,$A60+52),0)+IF($A60&lt;='P03'!$B$17,INDEX('P03'!$AG:$AG,$A60+52),0)+IF($A60&lt;='P04'!$B$17,INDEX('P04'!$AG:$AG,$A60+52),0)+IF($A60&lt;='P05'!$B$17,INDEX('P05'!$AG:$AG,$A60+52),0)+IF($A60&lt;='P06'!$B$17,INDEX('P06'!$AG:$AG,$A60+52),0)+IF($A60&lt;='P07'!$B$17,INDEX('P07'!$AG:$AG,$A60+52),0)+IF($A60&lt;='P08'!$B$17,INDEX('P08'!$AG:$AG,$A60+52),0)+IF($A60&lt;='P09'!$B$17,INDEX('P09'!$AG:$AG,$A60+52),0)+IF($A60&lt;='P10'!$B$17,INDEX('P10'!$AG:$AG,$A60+52),0)</f>
        <v>12836.286189655295</v>
      </c>
      <c r="T60">
        <f>IF($A60&lt;='P01'!$B$17,INDEX('P01'!$AI:$AI,$A60+52),0)+IF($A60&lt;='P02'!$B$17,INDEX('P02'!$AI:$AI,$A60+52),0)+IF($A60&lt;='P03'!$B$17,INDEX('P03'!$AI:$AI,$A60+52),0)+IF($A60&lt;='P04'!$B$17,INDEX('P04'!$AI:$AI,$A60+52),0)+IF($A60&lt;='P05'!$B$17,INDEX('P05'!$AI:$AI,$A60+52),0)+IF($A60&lt;='P06'!$B$17,INDEX('P06'!$AI:$AI,$A60+52),0)+IF($A60&lt;='P07'!$B$17,INDEX('P07'!$AI:$AI,$A60+52),0)+IF($A60&lt;='P08'!$B$17,INDEX('P08'!$AI:$AI,$A60+52),0)+IF($A60&lt;='P09'!$B$17,INDEX('P09'!$AI:$AI,$A60+52),0)+IF($A60&lt;='P10'!$B$17,INDEX('P10'!$AI:$AI,$A60+52),0)</f>
        <v>14575.378165462156</v>
      </c>
    </row>
    <row r="61" spans="1:20" x14ac:dyDescent="0.35">
      <c r="A61">
        <v>29</v>
      </c>
      <c r="B61">
        <f>IF($A61&lt;='P01'!$B$17,INDEX('P01'!$J:$J,$A61+52),0)+IF($A61&lt;='P02'!$B$17,INDEX('P02'!$J:$J,$A61+52),0)+IF($A61&lt;='P03'!$B$17,INDEX('P03'!$J:$J,$A61+52),0)+IF($A61&lt;='P04'!$B$17,INDEX('P04'!$J:$J,$A61+52),0)+IF($A61&lt;='P05'!$B$17,INDEX('P05'!$J:$J,$A61+52),0)+IF($A61&lt;='P06'!$B$17,INDEX('P06'!$J:$J,$A61+52),0)+IF($A61&lt;='P07'!$B$17,INDEX('P07'!$J:$J,$A61+52),0)+IF($A61&lt;='P08'!$B$17,INDEX('P08'!$J:$J,$A61+52),0)+IF($A61&lt;='P09'!$B$17,INDEX('P09'!$J:$J,$A61+52),0)+IF($A61&lt;='P10'!$B$17,INDEX('P10'!$J:$J,$A61+52),0)</f>
        <v>1.8857787863725264E-3</v>
      </c>
      <c r="C61">
        <f>IF($A61&lt;='P01'!$B$17,INDEX('P01'!$K:$K,$A61+52),0)+IF($A61&lt;='P02'!$B$17,INDEX('P02'!$K:$K,$A61+52),0)+IF($A61&lt;='P03'!$B$17,INDEX('P03'!$K:$K,$A61+52),0)+IF($A61&lt;='P04'!$B$17,INDEX('P04'!$K:$K,$A61+52),0)+IF($A61&lt;='P05'!$B$17,INDEX('P05'!$K:$K,$A61+52),0)+IF($A61&lt;='P06'!$B$17,INDEX('P06'!$K:$K,$A61+52),0)+IF($A61&lt;='P07'!$B$17,INDEX('P07'!$K:$K,$A61+52),0)+IF($A61&lt;='P08'!$B$17,INDEX('P08'!$K:$K,$A61+52),0)+IF($A61&lt;='P09'!$B$17,INDEX('P09'!$K:$K,$A61+52),0)+IF($A61&lt;='P10'!$B$17,INDEX('P10'!$K:$K,$A61+52),0)</f>
        <v>2.9913538972659696E-2</v>
      </c>
      <c r="D61">
        <f>IF($A61&lt;='P01'!$B$17,INDEX('P01'!$L:$L,$A61+52),0)+IF($A61&lt;='P02'!$B$17,INDEX('P02'!$L:$L,$A61+52),0)+IF($A61&lt;='P03'!$B$17,INDEX('P03'!$L:$L,$A61+52),0)+IF($A61&lt;='P04'!$B$17,INDEX('P04'!$L:$L,$A61+52),0)+IF($A61&lt;='P05'!$B$17,INDEX('P05'!$L:$L,$A61+52),0)+IF($A61&lt;='P06'!$B$17,INDEX('P06'!$L:$L,$A61+52),0)+IF($A61&lt;='P07'!$B$17,INDEX('P07'!$L:$L,$A61+52),0)+IF($A61&lt;='P08'!$B$17,INDEX('P08'!$L:$L,$A61+52),0)+IF($A61&lt;='P09'!$B$17,INDEX('P09'!$L:$L,$A61+52),0)+IF($A61&lt;='P10'!$B$17,INDEX('P10'!$L:$L,$A61+52),0)</f>
        <v>0</v>
      </c>
      <c r="E61">
        <f>IF($A61&lt;='P01'!$B$17,INDEX('P01'!$M:$M,$A61+52),0)+IF($A61&lt;='P02'!$B$17,INDEX('P02'!$M:$M,$A61+52),0)+IF($A61&lt;='P03'!$B$17,INDEX('P03'!$M:$M,$A61+52),0)+IF($A61&lt;='P04'!$B$17,INDEX('P04'!$M:$M,$A61+52),0)+IF($A61&lt;='P05'!$B$17,INDEX('P05'!$M:$M,$A61+52),0)+IF($A61&lt;='P06'!$B$17,INDEX('P06'!$M:$M,$A61+52),0)+IF($A61&lt;='P07'!$B$17,INDEX('P07'!$M:$M,$A61+52),0)+IF($A61&lt;='P08'!$B$17,INDEX('P08'!$M:$M,$A61+52),0)+IF($A61&lt;='P09'!$B$17,INDEX('P09'!$M:$M,$A61+52),0)+IF($A61&lt;='P10'!$B$17,INDEX('P10'!$M:$M,$A61+52),0)</f>
        <v>8.1993500535080859</v>
      </c>
      <c r="F61">
        <f>IF($A61&lt;='P01'!$B$17,INDEX('P01'!$R:$R,$A61+52),0)+IF($A61&lt;='P02'!$B$17,INDEX('P02'!$R:$R,$A61+52),0)+IF($A61&lt;='P03'!$B$17,INDEX('P03'!$R:$R,$A61+52),0)+IF($A61&lt;='P04'!$B$17,INDEX('P04'!$R:$R,$A61+52),0)+IF($A61&lt;='P05'!$B$17,INDEX('P05'!$R:$R,$A61+52),0)+IF($A61&lt;='P06'!$B$17,INDEX('P06'!$R:$R,$A61+52),0)+IF($A61&lt;='P07'!$B$17,INDEX('P07'!$R:$R,$A61+52),0)+IF($A61&lt;='P08'!$B$17,INDEX('P08'!$R:$R,$A61+52),0)+IF($A61&lt;='P09'!$B$17,INDEX('P09'!$R:$R,$A61+52),0)+IF($A61&lt;='P10'!$B$17,INDEX('P10'!$R:$R,$A61+52),0)</f>
        <v>480.19343839402114</v>
      </c>
      <c r="G61">
        <f>IF($A61&lt;='P01'!$B$17,INDEX('P01'!$S:$S,$A61+52),0)+IF($A61&lt;='P02'!$B$17,INDEX('P02'!$S:$S,$A61+52),0)+IF($A61&lt;='P03'!$B$17,INDEX('P03'!$S:$S,$A61+52),0)+IF($A61&lt;='P04'!$B$17,INDEX('P04'!$S:$S,$A61+52),0)+IF($A61&lt;='P05'!$B$17,INDEX('P05'!$S:$S,$A61+52),0)+IF($A61&lt;='P06'!$B$17,INDEX('P06'!$S:$S,$A61+52),0)+IF($A61&lt;='P07'!$B$17,INDEX('P07'!$S:$S,$A61+52),0)+IF($A61&lt;='P08'!$B$17,INDEX('P08'!$S:$S,$A61+52),0)+IF($A61&lt;='P09'!$B$17,INDEX('P09'!$S:$S,$A61+52),0)+IF($A61&lt;='P10'!$B$17,INDEX('P10'!$S:$S,$A61+52),0)</f>
        <v>9.6038687678804244</v>
      </c>
      <c r="H61">
        <f>IF($A61&lt;='P01'!$B$17,INDEX('P01'!$T:$T,$A61+52),0)+IF($A61&lt;='P02'!$B$17,INDEX('P02'!$T:$T,$A61+52),0)+IF($A61&lt;='P03'!$B$17,INDEX('P03'!$T:$T,$A61+52),0)+IF($A61&lt;='P04'!$B$17,INDEX('P04'!$T:$T,$A61+52),0)+IF($A61&lt;='P05'!$B$17,INDEX('P05'!$T:$T,$A61+52),0)+IF($A61&lt;='P06'!$B$17,INDEX('P06'!$T:$T,$A61+52),0)+IF($A61&lt;='P07'!$B$17,INDEX('P07'!$T:$T,$A61+52),0)+IF($A61&lt;='P08'!$B$17,INDEX('P08'!$T:$T,$A61+52),0)+IF($A61&lt;='P09'!$B$17,INDEX('P09'!$T:$T,$A61+52),0)+IF($A61&lt;='P10'!$B$17,INDEX('P10'!$T:$T,$A61+52),0)</f>
        <v>44.20320712081589</v>
      </c>
      <c r="I61">
        <f>IF($A61&lt;='P01'!$B$17,INDEX('P01'!$U:$U,$A61+52),0)+IF($A61&lt;='P02'!$B$17,INDEX('P02'!$U:$U,$A61+52),0)+IF($A61&lt;='P03'!$B$17,INDEX('P03'!$U:$U,$A61+52),0)+IF($A61&lt;='P04'!$B$17,INDEX('P04'!$U:$U,$A61+52),0)+IF($A61&lt;='P05'!$B$17,INDEX('P05'!$U:$U,$A61+52),0)+IF($A61&lt;='P06'!$B$17,INDEX('P06'!$U:$U,$A61+52),0)+IF($A61&lt;='P07'!$B$17,INDEX('P07'!$U:$U,$A61+52),0)+IF($A61&lt;='P08'!$B$17,INDEX('P08'!$U:$U,$A61+52),0)+IF($A61&lt;='P09'!$B$17,INDEX('P09'!$U:$U,$A61+52),0)+IF($A61&lt;='P10'!$B$17,INDEX('P10'!$U:$U,$A61+52),0)</f>
        <v>436.2389090965205</v>
      </c>
      <c r="J61">
        <f>IF($A61&lt;='P01'!$B$17,INDEX('P01'!$V:$V,$A61+52),0)+IF($A61&lt;='P02'!$B$17,INDEX('P02'!$V:$V,$A61+52),0)+IF($A61&lt;='P03'!$B$17,INDEX('P03'!$V:$V,$A61+52),0)+IF($A61&lt;='P04'!$B$17,INDEX('P04'!$V:$V,$A61+52),0)+IF($A61&lt;='P05'!$B$17,INDEX('P05'!$V:$V,$A61+52),0)+IF($A61&lt;='P06'!$B$17,INDEX('P06'!$V:$V,$A61+52),0)+IF($A61&lt;='P07'!$B$17,INDEX('P07'!$V:$V,$A61+52),0)+IF($A61&lt;='P08'!$B$17,INDEX('P08'!$V:$V,$A61+52),0)+IF($A61&lt;='P09'!$B$17,INDEX('P09'!$V:$V,$A61+52),0)+IF($A61&lt;='P10'!$B$17,INDEX('P10'!$V:$V,$A61+52),0)</f>
        <v>0.50635376979699598</v>
      </c>
      <c r="K61">
        <f>IF($A61&lt;='P01'!$B$17,INDEX('P01'!$W:$W,$A61+52),0)+IF($A61&lt;='P02'!$B$17,INDEX('P02'!$W:$W,$A61+52),0)+IF($A61&lt;='P03'!$B$17,INDEX('P03'!$W:$W,$A61+52),0)+IF($A61&lt;='P04'!$B$17,INDEX('P04'!$W:$W,$A61+52),0)+IF($A61&lt;='P05'!$B$17,INDEX('P05'!$W:$W,$A61+52),0)+IF($A61&lt;='P06'!$B$17,INDEX('P06'!$W:$W,$A61+52),0)+IF($A61&lt;='P07'!$B$17,INDEX('P07'!$W:$W,$A61+52),0)+IF($A61&lt;='P08'!$B$17,INDEX('P08'!$W:$W,$A61+52),0)+IF($A61&lt;='P09'!$B$17,INDEX('P09'!$W:$W,$A61+52),0)+IF($A61&lt;='P10'!$B$17,INDEX('P10'!$W:$W,$A61+52),0)</f>
        <v>-10.358900360992564</v>
      </c>
      <c r="L61">
        <f>IF($A61&lt;='P01'!$B$17,INDEX('P01'!$X:$X,$A61+52),0)+IF($A61&lt;='P02'!$B$17,INDEX('P02'!$X:$X,$A61+52),0)+IF($A61&lt;='P03'!$B$17,INDEX('P03'!$X:$X,$A61+52),0)+IF($A61&lt;='P04'!$B$17,INDEX('P04'!$X:$X,$A61+52),0)+IF($A61&lt;='P05'!$B$17,INDEX('P05'!$X:$X,$A61+52),0)+IF($A61&lt;='P06'!$B$17,INDEX('P06'!$X:$X,$A61+52),0)+IF($A61&lt;='P07'!$B$17,INDEX('P07'!$X:$X,$A61+52),0)+IF($A61&lt;='P08'!$B$17,INDEX('P08'!$X:$X,$A61+52),0)+IF($A61&lt;='P09'!$B$17,INDEX('P09'!$X:$X,$A61+52),0)+IF($A61&lt;='P10'!$B$17,INDEX('P10'!$X:$X,$A61+52),0)</f>
        <v>8.8183125658196069</v>
      </c>
      <c r="M61">
        <f>IF($A61&lt;='P01'!$B$17,INDEX('P01'!$AA:$AA,$A61+52),0)+IF($A61&lt;='P02'!$B$17,INDEX('P02'!$AA:$AA,$A61+52),0)+IF($A61&lt;='P03'!$B$17,INDEX('P03'!$AA:$AA,$A61+52),0)+IF($A61&lt;='P04'!$B$17,INDEX('P04'!$AA:$AA,$A61+52),0)+IF($A61&lt;='P05'!$B$17,INDEX('P05'!$AA:$AA,$A61+52),0)+IF($A61&lt;='P06'!$B$17,INDEX('P06'!$AA:$AA,$A61+52),0)+IF($A61&lt;='P07'!$B$17,INDEX('P07'!$AA:$AA,$A61+52),0)+IF($A61&lt;='P08'!$B$17,INDEX('P08'!$AA:$AA,$A61+52),0)+IF($A61&lt;='P09'!$B$17,INDEX('P09'!$AA:$AA,$A61+52),0)+IF($A61&lt;='P10'!$B$17,INDEX('P10'!$AA:$AA,$A61+52),0)</f>
        <v>-8.0208719869972178</v>
      </c>
      <c r="N61">
        <f>IF($A61&lt;='P01'!$B$17,INDEX('P01'!$AB:$AB,$A61+52),0)+IF($A61&lt;='P02'!$B$17,INDEX('P02'!$AB:$AB,$A61+52),0)+IF($A61&lt;='P03'!$B$17,INDEX('P03'!$AB:$AB,$A61+52),0)+IF($A61&lt;='P04'!$B$17,INDEX('P04'!$AB:$AB,$A61+52),0)+IF($A61&lt;='P05'!$B$17,INDEX('P05'!$AB:$AB,$A61+52),0)+IF($A61&lt;='P06'!$B$17,INDEX('P06'!$AB:$AB,$A61+52),0)+IF($A61&lt;='P07'!$B$17,INDEX('P07'!$AB:$AB,$A61+52),0)+IF($A61&lt;='P08'!$B$17,INDEX('P08'!$AB:$AB,$A61+52),0)+IF($A61&lt;='P09'!$B$17,INDEX('P09'!$AB:$AB,$A61+52),0)+IF($A61&lt;='P10'!$B$17,INDEX('P10'!$AB:$AB,$A61+52),0)</f>
        <v>438.19938426623594</v>
      </c>
      <c r="O61">
        <f>IF($A61&lt;='P01'!$B$17,INDEX('P01'!$AC:$AC,$A61+52),0)+IF($A61&lt;='P02'!$B$17,INDEX('P02'!$AC:$AC,$A61+52),0)+IF($A61&lt;='P03'!$B$17,INDEX('P03'!$AC:$AC,$A61+52),0)+IF($A61&lt;='P04'!$B$17,INDEX('P04'!$AC:$AC,$A61+52),0)+IF($A61&lt;='P05'!$B$17,INDEX('P05'!$AC:$AC,$A61+52),0)+IF($A61&lt;='P06'!$B$17,INDEX('P06'!$AC:$AC,$A61+52),0)+IF($A61&lt;='P07'!$B$17,INDEX('P07'!$AC:$AC,$A61+52),0)+IF($A61&lt;='P08'!$B$17,INDEX('P08'!$AC:$AC,$A61+52),0)+IF($A61&lt;='P09'!$B$17,INDEX('P09'!$AC:$AC,$A61+52),0)+IF($A61&lt;='P10'!$B$17,INDEX('P10'!$AC:$AC,$A61+52),0)</f>
        <v>8.7639876853247181</v>
      </c>
      <c r="P61">
        <f>IF($A61&lt;='P01'!$B$17,INDEX('P01'!$AD:$AD,$A61+52),0)+IF($A61&lt;='P02'!$B$17,INDEX('P02'!$AD:$AD,$A61+52),0)+IF($A61&lt;='P03'!$B$17,INDEX('P03'!$AD:$AD,$A61+52),0)+IF($A61&lt;='P04'!$B$17,INDEX('P04'!$AD:$AD,$A61+52),0)+IF($A61&lt;='P05'!$B$17,INDEX('P05'!$AD:$AD,$A61+52),0)+IF($A61&lt;='P06'!$B$17,INDEX('P06'!$AD:$AD,$A61+52),0)+IF($A61&lt;='P07'!$B$17,INDEX('P07'!$AD:$AD,$A61+52),0)+IF($A61&lt;='P08'!$B$17,INDEX('P08'!$AD:$AD,$A61+52),0)+IF($A61&lt;='P09'!$B$17,INDEX('P09'!$AD:$AD,$A61+52),0)+IF($A61&lt;='P10'!$B$17,INDEX('P10'!$AD:$AD,$A61+52),0)</f>
        <v>40.205908226142881</v>
      </c>
      <c r="Q61">
        <f>IF($A61&lt;='P01'!$B$17,INDEX('P01'!$AE:$AE,$A61+52),0)+IF($A61&lt;='P02'!$B$17,INDEX('P02'!$AE:$AE,$A61+52),0)+IF($A61&lt;='P03'!$B$17,INDEX('P03'!$AE:$AE,$A61+52),0)+IF($A61&lt;='P04'!$B$17,INDEX('P04'!$AE:$AE,$A61+52),0)+IF($A61&lt;='P05'!$B$17,INDEX('P05'!$AE:$AE,$A61+52),0)+IF($A61&lt;='P06'!$B$17,INDEX('P06'!$AE:$AE,$A61+52),0)+IF($A61&lt;='P07'!$B$17,INDEX('P07'!$AE:$AE,$A61+52),0)+IF($A61&lt;='P08'!$B$17,INDEX('P08'!$AE:$AE,$A61+52),0)+IF($A61&lt;='P09'!$B$17,INDEX('P09'!$AE:$AE,$A61+52),0)+IF($A61&lt;='P10'!$B$17,INDEX('P10'!$AE:$AE,$A61+52),0)</f>
        <v>396.78979617630176</v>
      </c>
      <c r="R61">
        <f>IF($A61&lt;='P01'!$B$17,INDEX('P01'!$AF:$AF,$A61+52),0)+IF($A61&lt;='P02'!$B$17,INDEX('P02'!$AF:$AF,$A61+52),0)+IF($A61&lt;='P03'!$B$17,INDEX('P03'!$AF:$AF,$A61+52),0)+IF($A61&lt;='P04'!$B$17,INDEX('P04'!$AF:$AF,$A61+52),0)+IF($A61&lt;='P05'!$B$17,INDEX('P05'!$AF:$AF,$A61+52),0)+IF($A61&lt;='P06'!$B$17,INDEX('P06'!$AF:$AF,$A61+52),0)+IF($A61&lt;='P07'!$B$17,INDEX('P07'!$AF:$AF,$A61+52),0)+IF($A61&lt;='P08'!$B$17,INDEX('P08'!$AF:$AF,$A61+52),0)+IF($A61&lt;='P09'!$B$17,INDEX('P09'!$AF:$AF,$A61+52),0)+IF($A61&lt;='P10'!$B$17,INDEX('P10'!$AF:$AF,$A61+52),0)</f>
        <v>0.46056416546374179</v>
      </c>
      <c r="S61">
        <f>IF($A61&lt;='P01'!$B$17,INDEX('P01'!$AG:$AG,$A61+52),0)+IF($A61&lt;='P02'!$B$17,INDEX('P02'!$AG:$AG,$A61+52),0)+IF($A61&lt;='P03'!$B$17,INDEX('P03'!$AG:$AG,$A61+52),0)+IF($A61&lt;='P04'!$B$17,INDEX('P04'!$AG:$AG,$A61+52),0)+IF($A61&lt;='P05'!$B$17,INDEX('P05'!$AG:$AG,$A61+52),0)+IF($A61&lt;='P06'!$B$17,INDEX('P06'!$AG:$AG,$A61+52),0)+IF($A61&lt;='P07'!$B$17,INDEX('P07'!$AG:$AG,$A61+52),0)+IF($A61&lt;='P08'!$B$17,INDEX('P08'!$AG:$AG,$A61+52),0)+IF($A61&lt;='P09'!$B$17,INDEX('P09'!$AG:$AG,$A61+52),0)+IF($A61&lt;='P10'!$B$17,INDEX('P10'!$AG:$AG,$A61+52),0)</f>
        <v>12869.49053784424</v>
      </c>
      <c r="T61">
        <f>IF($A61&lt;='P01'!$B$17,INDEX('P01'!$AI:$AI,$A61+52),0)+IF($A61&lt;='P02'!$B$17,INDEX('P02'!$AI:$AI,$A61+52),0)+IF($A61&lt;='P03'!$B$17,INDEX('P03'!$AI:$AI,$A61+52),0)+IF($A61&lt;='P04'!$B$17,INDEX('P04'!$AI:$AI,$A61+52),0)+IF($A61&lt;='P05'!$B$17,INDEX('P05'!$AI:$AI,$A61+52),0)+IF($A61&lt;='P06'!$B$17,INDEX('P06'!$AI:$AI,$A61+52),0)+IF($A61&lt;='P07'!$B$17,INDEX('P07'!$AI:$AI,$A61+52),0)+IF($A61&lt;='P08'!$B$17,INDEX('P08'!$AI:$AI,$A61+52),0)+IF($A61&lt;='P09'!$B$17,INDEX('P09'!$AI:$AI,$A61+52),0)+IF($A61&lt;='P10'!$B$17,INDEX('P10'!$AI:$AI,$A61+52),0)</f>
        <v>14515.855756230654</v>
      </c>
    </row>
    <row r="62" spans="1:20" x14ac:dyDescent="0.35">
      <c r="A62">
        <v>30</v>
      </c>
      <c r="B62">
        <f>IF($A62&lt;='P01'!$B$17,INDEX('P01'!$J:$J,$A62+52),0)+IF($A62&lt;='P02'!$B$17,INDEX('P02'!$J:$J,$A62+52),0)+IF($A62&lt;='P03'!$B$17,INDEX('P03'!$J:$J,$A62+52),0)+IF($A62&lt;='P04'!$B$17,INDEX('P04'!$J:$J,$A62+52),0)+IF($A62&lt;='P05'!$B$17,INDEX('P05'!$J:$J,$A62+52),0)+IF($A62&lt;='P06'!$B$17,INDEX('P06'!$J:$J,$A62+52),0)+IF($A62&lt;='P07'!$B$17,INDEX('P07'!$J:$J,$A62+52),0)+IF($A62&lt;='P08'!$B$17,INDEX('P08'!$J:$J,$A62+52),0)+IF($A62&lt;='P09'!$B$17,INDEX('P09'!$J:$J,$A62+52),0)+IF($A62&lt;='P10'!$B$17,INDEX('P10'!$J:$J,$A62+52),0)</f>
        <v>1.881733782397898E-3</v>
      </c>
      <c r="C62">
        <f>IF($A62&lt;='P01'!$B$17,INDEX('P01'!$K:$K,$A62+52),0)+IF($A62&lt;='P02'!$B$17,INDEX('P02'!$K:$K,$A62+52),0)+IF($A62&lt;='P03'!$B$17,INDEX('P03'!$K:$K,$A62+52),0)+IF($A62&lt;='P04'!$B$17,INDEX('P04'!$K:$K,$A62+52),0)+IF($A62&lt;='P05'!$B$17,INDEX('P05'!$K:$K,$A62+52),0)+IF($A62&lt;='P06'!$B$17,INDEX('P06'!$K:$K,$A62+52),0)+IF($A62&lt;='P07'!$B$17,INDEX('P07'!$K:$K,$A62+52),0)+IF($A62&lt;='P08'!$B$17,INDEX('P08'!$K:$K,$A62+52),0)+IF($A62&lt;='P09'!$B$17,INDEX('P09'!$K:$K,$A62+52),0)+IF($A62&lt;='P10'!$B$17,INDEX('P10'!$K:$K,$A62+52),0)</f>
        <v>2.9751587678229302E-2</v>
      </c>
      <c r="D62">
        <f>IF($A62&lt;='P01'!$B$17,INDEX('P01'!$L:$L,$A62+52),0)+IF($A62&lt;='P02'!$B$17,INDEX('P02'!$L:$L,$A62+52),0)+IF($A62&lt;='P03'!$B$17,INDEX('P03'!$L:$L,$A62+52),0)+IF($A62&lt;='P04'!$B$17,INDEX('P04'!$L:$L,$A62+52),0)+IF($A62&lt;='P05'!$B$17,INDEX('P05'!$L:$L,$A62+52),0)+IF($A62&lt;='P06'!$B$17,INDEX('P06'!$L:$L,$A62+52),0)+IF($A62&lt;='P07'!$B$17,INDEX('P07'!$L:$L,$A62+52),0)+IF($A62&lt;='P08'!$B$17,INDEX('P08'!$L:$L,$A62+52),0)+IF($A62&lt;='P09'!$B$17,INDEX('P09'!$L:$L,$A62+52),0)+IF($A62&lt;='P10'!$B$17,INDEX('P10'!$L:$L,$A62+52),0)</f>
        <v>0</v>
      </c>
      <c r="E62">
        <f>IF($A62&lt;='P01'!$B$17,INDEX('P01'!$M:$M,$A62+52),0)+IF($A62&lt;='P02'!$B$17,INDEX('P02'!$M:$M,$A62+52),0)+IF($A62&lt;='P03'!$B$17,INDEX('P03'!$M:$M,$A62+52),0)+IF($A62&lt;='P04'!$B$17,INDEX('P04'!$M:$M,$A62+52),0)+IF($A62&lt;='P05'!$B$17,INDEX('P05'!$M:$M,$A62+52),0)+IF($A62&lt;='P06'!$B$17,INDEX('P06'!$M:$M,$A62+52),0)+IF($A62&lt;='P07'!$B$17,INDEX('P07'!$M:$M,$A62+52),0)+IF($A62&lt;='P08'!$B$17,INDEX('P08'!$M:$M,$A62+52),0)+IF($A62&lt;='P09'!$B$17,INDEX('P09'!$M:$M,$A62+52),0)+IF($A62&lt;='P10'!$B$17,INDEX('P10'!$M:$M,$A62+52),0)</f>
        <v>8.1677167320474595</v>
      </c>
      <c r="F62">
        <f>IF($A62&lt;='P01'!$B$17,INDEX('P01'!$R:$R,$A62+52),0)+IF($A62&lt;='P02'!$B$17,INDEX('P02'!$R:$R,$A62+52),0)+IF($A62&lt;='P03'!$B$17,INDEX('P03'!$R:$R,$A62+52),0)+IF($A62&lt;='P04'!$B$17,INDEX('P04'!$R:$R,$A62+52),0)+IF($A62&lt;='P05'!$B$17,INDEX('P05'!$R:$R,$A62+52),0)+IF($A62&lt;='P06'!$B$17,INDEX('P06'!$R:$R,$A62+52),0)+IF($A62&lt;='P07'!$B$17,INDEX('P07'!$R:$R,$A62+52),0)+IF($A62&lt;='P08'!$B$17,INDEX('P08'!$R:$R,$A62+52),0)+IF($A62&lt;='P09'!$B$17,INDEX('P09'!$R:$R,$A62+52),0)+IF($A62&lt;='P10'!$B$17,INDEX('P10'!$R:$R,$A62+52),0)</f>
        <v>477.9965190228732</v>
      </c>
      <c r="G62">
        <f>IF($A62&lt;='P01'!$B$17,INDEX('P01'!$S:$S,$A62+52),0)+IF($A62&lt;='P02'!$B$17,INDEX('P02'!$S:$S,$A62+52),0)+IF($A62&lt;='P03'!$B$17,INDEX('P03'!$S:$S,$A62+52),0)+IF($A62&lt;='P04'!$B$17,INDEX('P04'!$S:$S,$A62+52),0)+IF($A62&lt;='P05'!$B$17,INDEX('P05'!$S:$S,$A62+52),0)+IF($A62&lt;='P06'!$B$17,INDEX('P06'!$S:$S,$A62+52),0)+IF($A62&lt;='P07'!$B$17,INDEX('P07'!$S:$S,$A62+52),0)+IF($A62&lt;='P08'!$B$17,INDEX('P08'!$S:$S,$A62+52),0)+IF($A62&lt;='P09'!$B$17,INDEX('P09'!$S:$S,$A62+52),0)+IF($A62&lt;='P10'!$B$17,INDEX('P10'!$S:$S,$A62+52),0)</f>
        <v>9.5599303804574642</v>
      </c>
      <c r="H62">
        <f>IF($A62&lt;='P01'!$B$17,INDEX('P01'!$T:$T,$A62+52),0)+IF($A62&lt;='P02'!$B$17,INDEX('P02'!$T:$T,$A62+52),0)+IF($A62&lt;='P03'!$B$17,INDEX('P03'!$T:$T,$A62+52),0)+IF($A62&lt;='P04'!$B$17,INDEX('P04'!$T:$T,$A62+52),0)+IF($A62&lt;='P05'!$B$17,INDEX('P05'!$T:$T,$A62+52),0)+IF($A62&lt;='P06'!$B$17,INDEX('P06'!$T:$T,$A62+52),0)+IF($A62&lt;='P07'!$B$17,INDEX('P07'!$T:$T,$A62+52),0)+IF($A62&lt;='P08'!$B$17,INDEX('P08'!$T:$T,$A62+52),0)+IF($A62&lt;='P09'!$B$17,INDEX('P09'!$T:$T,$A62+52),0)+IF($A62&lt;='P10'!$B$17,INDEX('P10'!$T:$T,$A62+52),0)</f>
        <v>44.141033178130748</v>
      </c>
      <c r="I62">
        <f>IF($A62&lt;='P01'!$B$17,INDEX('P01'!$U:$U,$A62+52),0)+IF($A62&lt;='P02'!$B$17,INDEX('P02'!$U:$U,$A62+52),0)+IF($A62&lt;='P03'!$B$17,INDEX('P03'!$U:$U,$A62+52),0)+IF($A62&lt;='P04'!$B$17,INDEX('P04'!$U:$U,$A62+52),0)+IF($A62&lt;='P05'!$B$17,INDEX('P05'!$U:$U,$A62+52),0)+IF($A62&lt;='P06'!$B$17,INDEX('P06'!$U:$U,$A62+52),0)+IF($A62&lt;='P07'!$B$17,INDEX('P07'!$U:$U,$A62+52),0)+IF($A62&lt;='P08'!$B$17,INDEX('P08'!$U:$U,$A62+52),0)+IF($A62&lt;='P09'!$B$17,INDEX('P09'!$U:$U,$A62+52),0)+IF($A62&lt;='P10'!$B$17,INDEX('P10'!$U:$U,$A62+52),0)</f>
        <v>434.91438900790865</v>
      </c>
      <c r="J62">
        <f>IF($A62&lt;='P01'!$B$17,INDEX('P01'!$V:$V,$A62+52),0)+IF($A62&lt;='P02'!$B$17,INDEX('P02'!$V:$V,$A62+52),0)+IF($A62&lt;='P03'!$B$17,INDEX('P03'!$V:$V,$A62+52),0)+IF($A62&lt;='P04'!$B$17,INDEX('P04'!$V:$V,$A62+52),0)+IF($A62&lt;='P05'!$B$17,INDEX('P05'!$V:$V,$A62+52),0)+IF($A62&lt;='P06'!$B$17,INDEX('P06'!$V:$V,$A62+52),0)+IF($A62&lt;='P07'!$B$17,INDEX('P07'!$V:$V,$A62+52),0)+IF($A62&lt;='P08'!$B$17,INDEX('P08'!$V:$V,$A62+52),0)+IF($A62&lt;='P09'!$B$17,INDEX('P09'!$V:$V,$A62+52),0)+IF($A62&lt;='P10'!$B$17,INDEX('P10'!$V:$V,$A62+52),0)</f>
        <v>0.50651376498858702</v>
      </c>
      <c r="K62">
        <f>IF($A62&lt;='P01'!$B$17,INDEX('P01'!$W:$W,$A62+52),0)+IF($A62&lt;='P02'!$B$17,INDEX('P02'!$W:$W,$A62+52),0)+IF($A62&lt;='P03'!$B$17,INDEX('P03'!$W:$W,$A62+52),0)+IF($A62&lt;='P04'!$B$17,INDEX('P04'!$W:$W,$A62+52),0)+IF($A62&lt;='P05'!$B$17,INDEX('P05'!$W:$W,$A62+52),0)+IF($A62&lt;='P06'!$B$17,INDEX('P06'!$W:$W,$A62+52),0)+IF($A62&lt;='P07'!$B$17,INDEX('P07'!$W:$W,$A62+52),0)+IF($A62&lt;='P08'!$B$17,INDEX('P08'!$W:$W,$A62+52),0)+IF($A62&lt;='P09'!$B$17,INDEX('P09'!$W:$W,$A62+52),0)+IF($A62&lt;='P10'!$B$17,INDEX('P10'!$W:$W,$A62+52),0)</f>
        <v>-11.125347308612312</v>
      </c>
      <c r="L62">
        <f>IF($A62&lt;='P01'!$B$17,INDEX('P01'!$X:$X,$A62+52),0)+IF($A62&lt;='P02'!$B$17,INDEX('P02'!$X:$X,$A62+52),0)+IF($A62&lt;='P03'!$B$17,INDEX('P03'!$X:$X,$A62+52),0)+IF($A62&lt;='P04'!$B$17,INDEX('P04'!$X:$X,$A62+52),0)+IF($A62&lt;='P05'!$B$17,INDEX('P05'!$X:$X,$A62+52),0)+IF($A62&lt;='P06'!$B$17,INDEX('P06'!$X:$X,$A62+52),0)+IF($A62&lt;='P07'!$B$17,INDEX('P07'!$X:$X,$A62+52),0)+IF($A62&lt;='P08'!$B$17,INDEX('P08'!$X:$X,$A62+52),0)+IF($A62&lt;='P09'!$B$17,INDEX('P09'!$X:$X,$A62+52),0)+IF($A62&lt;='P10'!$B$17,INDEX('P10'!$X:$X,$A62+52),0)</f>
        <v>9.5918078129361319</v>
      </c>
      <c r="M62">
        <f>IF($A62&lt;='P01'!$B$17,INDEX('P01'!$AA:$AA,$A62+52),0)+IF($A62&lt;='P02'!$B$17,INDEX('P02'!$AA:$AA,$A62+52),0)+IF($A62&lt;='P03'!$B$17,INDEX('P03'!$AA:$AA,$A62+52),0)+IF($A62&lt;='P04'!$B$17,INDEX('P04'!$AA:$AA,$A62+52),0)+IF($A62&lt;='P05'!$B$17,INDEX('P05'!$AA:$AA,$A62+52),0)+IF($A62&lt;='P06'!$B$17,INDEX('P06'!$AA:$AA,$A62+52),0)+IF($A62&lt;='P07'!$B$17,INDEX('P07'!$AA:$AA,$A62+52),0)+IF($A62&lt;='P08'!$B$17,INDEX('P08'!$AA:$AA,$A62+52),0)+IF($A62&lt;='P09'!$B$17,INDEX('P09'!$AA:$AA,$A62+52),0)+IF($A62&lt;='P10'!$B$17,INDEX('P10'!$AA:$AA,$A62+52),0)</f>
        <v>-8.6959517255050969</v>
      </c>
      <c r="N62">
        <f>IF($A62&lt;='P01'!$B$17,INDEX('P01'!$AB:$AB,$A62+52),0)+IF($A62&lt;='P02'!$B$17,INDEX('P02'!$AB:$AB,$A62+52),0)+IF($A62&lt;='P03'!$B$17,INDEX('P03'!$AB:$AB,$A62+52),0)+IF($A62&lt;='P04'!$B$17,INDEX('P04'!$AB:$AB,$A62+52),0)+IF($A62&lt;='P05'!$B$17,INDEX('P05'!$AB:$AB,$A62+52),0)+IF($A62&lt;='P06'!$B$17,INDEX('P06'!$AB:$AB,$A62+52),0)+IF($A62&lt;='P07'!$B$17,INDEX('P07'!$AB:$AB,$A62+52),0)+IF($A62&lt;='P08'!$B$17,INDEX('P08'!$AB:$AB,$A62+52),0)+IF($A62&lt;='P09'!$B$17,INDEX('P09'!$AB:$AB,$A62+52),0)+IF($A62&lt;='P10'!$B$17,INDEX('P10'!$AB:$AB,$A62+52),0)</f>
        <v>434.77126272132523</v>
      </c>
      <c r="O62">
        <f>IF($A62&lt;='P01'!$B$17,INDEX('P01'!$AC:$AC,$A62+52),0)+IF($A62&lt;='P02'!$B$17,INDEX('P02'!$AC:$AC,$A62+52),0)+IF($A62&lt;='P03'!$B$17,INDEX('P03'!$AC:$AC,$A62+52),0)+IF($A62&lt;='P04'!$B$17,INDEX('P04'!$AC:$AC,$A62+52),0)+IF($A62&lt;='P05'!$B$17,INDEX('P05'!$AC:$AC,$A62+52),0)+IF($A62&lt;='P06'!$B$17,INDEX('P06'!$AC:$AC,$A62+52),0)+IF($A62&lt;='P07'!$B$17,INDEX('P07'!$AC:$AC,$A62+52),0)+IF($A62&lt;='P08'!$B$17,INDEX('P08'!$AC:$AC,$A62+52),0)+IF($A62&lt;='P09'!$B$17,INDEX('P09'!$AC:$AC,$A62+52),0)+IF($A62&lt;='P10'!$B$17,INDEX('P10'!$AC:$AC,$A62+52),0)</f>
        <v>8.6954252544265049</v>
      </c>
      <c r="P62">
        <f>IF($A62&lt;='P01'!$B$17,INDEX('P01'!$AD:$AD,$A62+52),0)+IF($A62&lt;='P02'!$B$17,INDEX('P02'!$AD:$AD,$A62+52),0)+IF($A62&lt;='P03'!$B$17,INDEX('P03'!$AD:$AD,$A62+52),0)+IF($A62&lt;='P04'!$B$17,INDEX('P04'!$AD:$AD,$A62+52),0)+IF($A62&lt;='P05'!$B$17,INDEX('P05'!$AD:$AD,$A62+52),0)+IF($A62&lt;='P06'!$B$17,INDEX('P06'!$AD:$AD,$A62+52),0)+IF($A62&lt;='P07'!$B$17,INDEX('P07'!$AD:$AD,$A62+52),0)+IF($A62&lt;='P08'!$B$17,INDEX('P08'!$AD:$AD,$A62+52),0)+IF($A62&lt;='P09'!$B$17,INDEX('P09'!$AD:$AD,$A62+52),0)+IF($A62&lt;='P10'!$B$17,INDEX('P10'!$AD:$AD,$A62+52),0)</f>
        <v>40.018347022472902</v>
      </c>
      <c r="Q62">
        <f>IF($A62&lt;='P01'!$B$17,INDEX('P01'!$AE:$AE,$A62+52),0)+IF($A62&lt;='P02'!$B$17,INDEX('P02'!$AE:$AE,$A62+52),0)+IF($A62&lt;='P03'!$B$17,INDEX('P03'!$AE:$AE,$A62+52),0)+IF($A62&lt;='P04'!$B$17,INDEX('P04'!$AE:$AE,$A62+52),0)+IF($A62&lt;='P05'!$B$17,INDEX('P05'!$AE:$AE,$A62+52),0)+IF($A62&lt;='P06'!$B$17,INDEX('P06'!$AE:$AE,$A62+52),0)+IF($A62&lt;='P07'!$B$17,INDEX('P07'!$AE:$AE,$A62+52),0)+IF($A62&lt;='P08'!$B$17,INDEX('P08'!$AE:$AE,$A62+52),0)+IF($A62&lt;='P09'!$B$17,INDEX('P09'!$AE:$AE,$A62+52),0)+IF($A62&lt;='P10'!$B$17,INDEX('P10'!$AE:$AE,$A62+52),0)</f>
        <v>394.29423579981324</v>
      </c>
      <c r="R62">
        <f>IF($A62&lt;='P01'!$B$17,INDEX('P01'!$AF:$AF,$A62+52),0)+IF($A62&lt;='P02'!$B$17,INDEX('P02'!$AF:$AF,$A62+52),0)+IF($A62&lt;='P03'!$B$17,INDEX('P03'!$AF:$AF,$A62+52),0)+IF($A62&lt;='P04'!$B$17,INDEX('P04'!$AF:$AF,$A62+52),0)+IF($A62&lt;='P05'!$B$17,INDEX('P05'!$AF:$AF,$A62+52),0)+IF($A62&lt;='P06'!$B$17,INDEX('P06'!$AF:$AF,$A62+52),0)+IF($A62&lt;='P07'!$B$17,INDEX('P07'!$AF:$AF,$A62+52),0)+IF($A62&lt;='P08'!$B$17,INDEX('P08'!$AF:$AF,$A62+52),0)+IF($A62&lt;='P09'!$B$17,INDEX('P09'!$AF:$AF,$A62+52),0)+IF($A62&lt;='P10'!$B$17,INDEX('P10'!$AF:$AF,$A62+52),0)</f>
        <v>0.45920637011765864</v>
      </c>
      <c r="S62">
        <f>IF($A62&lt;='P01'!$B$17,INDEX('P01'!$AG:$AG,$A62+52),0)+IF($A62&lt;='P02'!$B$17,INDEX('P02'!$AG:$AG,$A62+52),0)+IF($A62&lt;='P03'!$B$17,INDEX('P03'!$AG:$AG,$A62+52),0)+IF($A62&lt;='P04'!$B$17,INDEX('P04'!$AG:$AG,$A62+52),0)+IF($A62&lt;='P05'!$B$17,INDEX('P05'!$AG:$AG,$A62+52),0)+IF($A62&lt;='P06'!$B$17,INDEX('P06'!$AG:$AG,$A62+52),0)+IF($A62&lt;='P07'!$B$17,INDEX('P07'!$AG:$AG,$A62+52),0)+IF($A62&lt;='P08'!$B$17,INDEX('P08'!$AG:$AG,$A62+52),0)+IF($A62&lt;='P09'!$B$17,INDEX('P09'!$AG:$AG,$A62+52),0)+IF($A62&lt;='P10'!$B$17,INDEX('P10'!$AG:$AG,$A62+52),0)</f>
        <v>12902.030093181676</v>
      </c>
      <c r="T62">
        <f>IF($A62&lt;='P01'!$B$17,INDEX('P01'!$AI:$AI,$A62+52),0)+IF($A62&lt;='P02'!$B$17,INDEX('P02'!$AI:$AI,$A62+52),0)+IF($A62&lt;='P03'!$B$17,INDEX('P03'!$AI:$AI,$A62+52),0)+IF($A62&lt;='P04'!$B$17,INDEX('P04'!$AI:$AI,$A62+52),0)+IF($A62&lt;='P05'!$B$17,INDEX('P05'!$AI:$AI,$A62+52),0)+IF($A62&lt;='P06'!$B$17,INDEX('P06'!$AI:$AI,$A62+52),0)+IF($A62&lt;='P07'!$B$17,INDEX('P07'!$AI:$AI,$A62+52),0)+IF($A62&lt;='P08'!$B$17,INDEX('P08'!$AI:$AI,$A62+52),0)+IF($A62&lt;='P09'!$B$17,INDEX('P09'!$AI:$AI,$A62+52),0)+IF($A62&lt;='P10'!$B$17,INDEX('P10'!$AI:$AI,$A62+52),0)</f>
        <v>14456.041259162581</v>
      </c>
    </row>
    <row r="63" spans="1:20" x14ac:dyDescent="0.35">
      <c r="A63">
        <v>31</v>
      </c>
      <c r="B63">
        <f>IF($A63&lt;='P01'!$B$17,INDEX('P01'!$J:$J,$A63+52),0)+IF($A63&lt;='P02'!$B$17,INDEX('P02'!$J:$J,$A63+52),0)+IF($A63&lt;='P03'!$B$17,INDEX('P03'!$J:$J,$A63+52),0)+IF($A63&lt;='P04'!$B$17,INDEX('P04'!$J:$J,$A63+52),0)+IF($A63&lt;='P05'!$B$17,INDEX('P05'!$J:$J,$A63+52),0)+IF($A63&lt;='P06'!$B$17,INDEX('P06'!$J:$J,$A63+52),0)+IF($A63&lt;='P07'!$B$17,INDEX('P07'!$J:$J,$A63+52),0)+IF($A63&lt;='P08'!$B$17,INDEX('P08'!$J:$J,$A63+52),0)+IF($A63&lt;='P09'!$B$17,INDEX('P09'!$J:$J,$A63+52),0)+IF($A63&lt;='P10'!$B$17,INDEX('P10'!$J:$J,$A63+52),0)</f>
        <v>1.8846541269940632E-3</v>
      </c>
      <c r="C63">
        <f>IF($A63&lt;='P01'!$B$17,INDEX('P01'!$K:$K,$A63+52),0)+IF($A63&lt;='P02'!$B$17,INDEX('P02'!$K:$K,$A63+52),0)+IF($A63&lt;='P03'!$B$17,INDEX('P03'!$K:$K,$A63+52),0)+IF($A63&lt;='P04'!$B$17,INDEX('P04'!$K:$K,$A63+52),0)+IF($A63&lt;='P05'!$B$17,INDEX('P05'!$K:$K,$A63+52),0)+IF($A63&lt;='P06'!$B$17,INDEX('P06'!$K:$K,$A63+52),0)+IF($A63&lt;='P07'!$B$17,INDEX('P07'!$K:$K,$A63+52),0)+IF($A63&lt;='P08'!$B$17,INDEX('P08'!$K:$K,$A63+52),0)+IF($A63&lt;='P09'!$B$17,INDEX('P09'!$K:$K,$A63+52),0)+IF($A63&lt;='P10'!$B$17,INDEX('P10'!$K:$K,$A63+52),0)</f>
        <v>2.8848142162205326E-2</v>
      </c>
      <c r="D63">
        <f>IF($A63&lt;='P01'!$B$17,INDEX('P01'!$L:$L,$A63+52),0)+IF($A63&lt;='P02'!$B$17,INDEX('P02'!$L:$L,$A63+52),0)+IF($A63&lt;='P03'!$B$17,INDEX('P03'!$L:$L,$A63+52),0)+IF($A63&lt;='P04'!$B$17,INDEX('P04'!$L:$L,$A63+52),0)+IF($A63&lt;='P05'!$B$17,INDEX('P05'!$L:$L,$A63+52),0)+IF($A63&lt;='P06'!$B$17,INDEX('P06'!$L:$L,$A63+52),0)+IF($A63&lt;='P07'!$B$17,INDEX('P07'!$L:$L,$A63+52),0)+IF($A63&lt;='P08'!$B$17,INDEX('P08'!$L:$L,$A63+52),0)+IF($A63&lt;='P09'!$B$17,INDEX('P09'!$L:$L,$A63+52),0)+IF($A63&lt;='P10'!$B$17,INDEX('P10'!$L:$L,$A63+52),0)</f>
        <v>0</v>
      </c>
      <c r="E63">
        <f>IF($A63&lt;='P01'!$B$17,INDEX('P01'!$M:$M,$A63+52),0)+IF($A63&lt;='P02'!$B$17,INDEX('P02'!$M:$M,$A63+52),0)+IF($A63&lt;='P03'!$B$17,INDEX('P03'!$M:$M,$A63+52),0)+IF($A63&lt;='P04'!$B$17,INDEX('P04'!$M:$M,$A63+52),0)+IF($A63&lt;='P05'!$B$17,INDEX('P05'!$M:$M,$A63+52),0)+IF($A63&lt;='P06'!$B$17,INDEX('P06'!$M:$M,$A63+52),0)+IF($A63&lt;='P07'!$B$17,INDEX('P07'!$M:$M,$A63+52),0)+IF($A63&lt;='P08'!$B$17,INDEX('P08'!$M:$M,$A63+52),0)+IF($A63&lt;='P09'!$B$17,INDEX('P09'!$M:$M,$A63+52),0)+IF($A63&lt;='P10'!$B$17,INDEX('P10'!$M:$M,$A63+52),0)</f>
        <v>8.136983935758261</v>
      </c>
      <c r="F63">
        <f>IF($A63&lt;='P01'!$B$17,INDEX('P01'!$R:$R,$A63+52),0)+IF($A63&lt;='P02'!$B$17,INDEX('P02'!$R:$R,$A63+52),0)+IF($A63&lt;='P03'!$B$17,INDEX('P03'!$R:$R,$A63+52),0)+IF($A63&lt;='P04'!$B$17,INDEX('P04'!$R:$R,$A63+52),0)+IF($A63&lt;='P05'!$B$17,INDEX('P05'!$R:$R,$A63+52),0)+IF($A63&lt;='P06'!$B$17,INDEX('P06'!$R:$R,$A63+52),0)+IF($A63&lt;='P07'!$B$17,INDEX('P07'!$R:$R,$A63+52),0)+IF($A63&lt;='P08'!$B$17,INDEX('P08'!$R:$R,$A63+52),0)+IF($A63&lt;='P09'!$B$17,INDEX('P09'!$R:$R,$A63+52),0)+IF($A63&lt;='P10'!$B$17,INDEX('P10'!$R:$R,$A63+52),0)</f>
        <v>475.81072424130389</v>
      </c>
      <c r="G63">
        <f>IF($A63&lt;='P01'!$B$17,INDEX('P01'!$S:$S,$A63+52),0)+IF($A63&lt;='P02'!$B$17,INDEX('P02'!$S:$S,$A63+52),0)+IF($A63&lt;='P03'!$B$17,INDEX('P03'!$S:$S,$A63+52),0)+IF($A63&lt;='P04'!$B$17,INDEX('P04'!$S:$S,$A63+52),0)+IF($A63&lt;='P05'!$B$17,INDEX('P05'!$S:$S,$A63+52),0)+IF($A63&lt;='P06'!$B$17,INDEX('P06'!$S:$S,$A63+52),0)+IF($A63&lt;='P07'!$B$17,INDEX('P07'!$S:$S,$A63+52),0)+IF($A63&lt;='P08'!$B$17,INDEX('P08'!$S:$S,$A63+52),0)+IF($A63&lt;='P09'!$B$17,INDEX('P09'!$S:$S,$A63+52),0)+IF($A63&lt;='P10'!$B$17,INDEX('P10'!$S:$S,$A63+52),0)</f>
        <v>9.5162144848260777</v>
      </c>
      <c r="H63">
        <f>IF($A63&lt;='P01'!$B$17,INDEX('P01'!$T:$T,$A63+52),0)+IF($A63&lt;='P02'!$B$17,INDEX('P02'!$T:$T,$A63+52),0)+IF($A63&lt;='P03'!$B$17,INDEX('P03'!$T:$T,$A63+52),0)+IF($A63&lt;='P04'!$B$17,INDEX('P04'!$T:$T,$A63+52),0)+IF($A63&lt;='P05'!$B$17,INDEX('P05'!$T:$T,$A63+52),0)+IF($A63&lt;='P06'!$B$17,INDEX('P06'!$T:$T,$A63+52),0)+IF($A63&lt;='P07'!$B$17,INDEX('P07'!$T:$T,$A63+52),0)+IF($A63&lt;='P08'!$B$17,INDEX('P08'!$T:$T,$A63+52),0)+IF($A63&lt;='P09'!$B$17,INDEX('P09'!$T:$T,$A63+52),0)+IF($A63&lt;='P10'!$B$17,INDEX('P10'!$T:$T,$A63+52),0)</f>
        <v>44.079179536226363</v>
      </c>
      <c r="I63">
        <f>IF($A63&lt;='P01'!$B$17,INDEX('P01'!$U:$U,$A63+52),0)+IF($A63&lt;='P02'!$B$17,INDEX('P02'!$U:$U,$A63+52),0)+IF($A63&lt;='P03'!$B$17,INDEX('P03'!$U:$U,$A63+52),0)+IF($A63&lt;='P04'!$B$17,INDEX('P04'!$U:$U,$A63+52),0)+IF($A63&lt;='P05'!$B$17,INDEX('P05'!$U:$U,$A63+52),0)+IF($A63&lt;='P06'!$B$17,INDEX('P06'!$U:$U,$A63+52),0)+IF($A63&lt;='P07'!$B$17,INDEX('P07'!$U:$U,$A63+52),0)+IF($A63&lt;='P08'!$B$17,INDEX('P08'!$U:$U,$A63+52),0)+IF($A63&lt;='P09'!$B$17,INDEX('P09'!$U:$U,$A63+52),0)+IF($A63&lt;='P10'!$B$17,INDEX('P10'!$U:$U,$A63+52),0)</f>
        <v>435.33323556960568</v>
      </c>
      <c r="J63">
        <f>IF($A63&lt;='P01'!$B$17,INDEX('P01'!$V:$V,$A63+52),0)+IF($A63&lt;='P02'!$B$17,INDEX('P02'!$V:$V,$A63+52),0)+IF($A63&lt;='P03'!$B$17,INDEX('P03'!$V:$V,$A63+52),0)+IF($A63&lt;='P04'!$B$17,INDEX('P04'!$V:$V,$A63+52),0)+IF($A63&lt;='P05'!$B$17,INDEX('P05'!$V:$V,$A63+52),0)+IF($A63&lt;='P06'!$B$17,INDEX('P06'!$V:$V,$A63+52),0)+IF($A63&lt;='P07'!$B$17,INDEX('P07'!$V:$V,$A63+52),0)+IF($A63&lt;='P08'!$B$17,INDEX('P08'!$V:$V,$A63+52),0)+IF($A63&lt;='P09'!$B$17,INDEX('P09'!$V:$V,$A63+52),0)+IF($A63&lt;='P10'!$B$17,INDEX('P10'!$V:$V,$A63+52),0)</f>
        <v>0.50855098403147314</v>
      </c>
      <c r="K63">
        <f>IF($A63&lt;='P01'!$B$17,INDEX('P01'!$W:$W,$A63+52),0)+IF($A63&lt;='P02'!$B$17,INDEX('P02'!$W:$W,$A63+52),0)+IF($A63&lt;='P03'!$B$17,INDEX('P03'!$W:$W,$A63+52),0)+IF($A63&lt;='P04'!$B$17,INDEX('P04'!$W:$W,$A63+52),0)+IF($A63&lt;='P05'!$B$17,INDEX('P05'!$W:$W,$A63+52),0)+IF($A63&lt;='P06'!$B$17,INDEX('P06'!$W:$W,$A63+52),0)+IF($A63&lt;='P07'!$B$17,INDEX('P07'!$W:$W,$A63+52),0)+IF($A63&lt;='P08'!$B$17,INDEX('P08'!$W:$W,$A63+52),0)+IF($A63&lt;='P09'!$B$17,INDEX('P09'!$W:$W,$A63+52),0)+IF($A63&lt;='P10'!$B$17,INDEX('P10'!$W:$W,$A63+52),0)</f>
        <v>-13.626456333385661</v>
      </c>
      <c r="L63">
        <f>IF($A63&lt;='P01'!$B$17,INDEX('P01'!$X:$X,$A63+52),0)+IF($A63&lt;='P02'!$B$17,INDEX('P02'!$X:$X,$A63+52),0)+IF($A63&lt;='P03'!$B$17,INDEX('P03'!$X:$X,$A63+52),0)+IF($A63&lt;='P04'!$B$17,INDEX('P04'!$X:$X,$A63+52),0)+IF($A63&lt;='P05'!$B$17,INDEX('P05'!$X:$X,$A63+52),0)+IF($A63&lt;='P06'!$B$17,INDEX('P06'!$X:$X,$A63+52),0)+IF($A63&lt;='P07'!$B$17,INDEX('P07'!$X:$X,$A63+52),0)+IF($A63&lt;='P08'!$B$17,INDEX('P08'!$X:$X,$A63+52),0)+IF($A63&lt;='P09'!$B$17,INDEX('P09'!$X:$X,$A63+52),0)+IF($A63&lt;='P10'!$B$17,INDEX('P10'!$X:$X,$A63+52),0)</f>
        <v>12.099929446574905</v>
      </c>
      <c r="M63">
        <f>IF($A63&lt;='P01'!$B$17,INDEX('P01'!$AA:$AA,$A63+52),0)+IF($A63&lt;='P02'!$B$17,INDEX('P02'!$AA:$AA,$A63+52),0)+IF($A63&lt;='P03'!$B$17,INDEX('P03'!$AA:$AA,$A63+52),0)+IF($A63&lt;='P04'!$B$17,INDEX('P04'!$AA:$AA,$A63+52),0)+IF($A63&lt;='P05'!$B$17,INDEX('P05'!$AA:$AA,$A63+52),0)+IF($A63&lt;='P06'!$B$17,INDEX('P06'!$AA:$AA,$A63+52),0)+IF($A63&lt;='P07'!$B$17,INDEX('P07'!$AA:$AA,$A63+52),0)+IF($A63&lt;='P08'!$B$17,INDEX('P08'!$AA:$AA,$A63+52),0)+IF($A63&lt;='P09'!$B$17,INDEX('P09'!$AA:$AA,$A63+52),0)+IF($A63&lt;='P10'!$B$17,INDEX('P10'!$AA:$AA,$A63+52),0)</f>
        <v>-10.934024553476284</v>
      </c>
      <c r="N63">
        <f>IF($A63&lt;='P01'!$B$17,INDEX('P01'!$AB:$AB,$A63+52),0)+IF($A63&lt;='P02'!$B$17,INDEX('P02'!$AB:$AB,$A63+52),0)+IF($A63&lt;='P03'!$B$17,INDEX('P03'!$AB:$AB,$A63+52),0)+IF($A63&lt;='P04'!$B$17,INDEX('P04'!$AB:$AB,$A63+52),0)+IF($A63&lt;='P05'!$B$17,INDEX('P05'!$AB:$AB,$A63+52),0)+IF($A63&lt;='P06'!$B$17,INDEX('P06'!$AB:$AB,$A63+52),0)+IF($A63&lt;='P07'!$B$17,INDEX('P07'!$AB:$AB,$A63+52),0)+IF($A63&lt;='P08'!$B$17,INDEX('P08'!$AB:$AB,$A63+52),0)+IF($A63&lt;='P09'!$B$17,INDEX('P09'!$AB:$AB,$A63+52),0)+IF($A63&lt;='P10'!$B$17,INDEX('P10'!$AB:$AB,$A63+52),0)</f>
        <v>431.37093331871586</v>
      </c>
      <c r="O63">
        <f>IF($A63&lt;='P01'!$B$17,INDEX('P01'!$AC:$AC,$A63+52),0)+IF($A63&lt;='P02'!$B$17,INDEX('P02'!$AC:$AC,$A63+52),0)+IF($A63&lt;='P03'!$B$17,INDEX('P03'!$AC:$AC,$A63+52),0)+IF($A63&lt;='P04'!$B$17,INDEX('P04'!$AC:$AC,$A63+52),0)+IF($A63&lt;='P05'!$B$17,INDEX('P05'!$AC:$AC,$A63+52),0)+IF($A63&lt;='P06'!$B$17,INDEX('P06'!$AC:$AC,$A63+52),0)+IF($A63&lt;='P07'!$B$17,INDEX('P07'!$AC:$AC,$A63+52),0)+IF($A63&lt;='P08'!$B$17,INDEX('P08'!$AC:$AC,$A63+52),0)+IF($A63&lt;='P09'!$B$17,INDEX('P09'!$AC:$AC,$A63+52),0)+IF($A63&lt;='P10'!$B$17,INDEX('P10'!$AC:$AC,$A63+52),0)</f>
        <v>8.6274186663743162</v>
      </c>
      <c r="P63">
        <f>IF($A63&lt;='P01'!$B$17,INDEX('P01'!$AD:$AD,$A63+52),0)+IF($A63&lt;='P02'!$B$17,INDEX('P02'!$AD:$AD,$A63+52),0)+IF($A63&lt;='P03'!$B$17,INDEX('P03'!$AD:$AD,$A63+52),0)+IF($A63&lt;='P04'!$B$17,INDEX('P04'!$AD:$AD,$A63+52),0)+IF($A63&lt;='P05'!$B$17,INDEX('P05'!$AD:$AD,$A63+52),0)+IF($A63&lt;='P06'!$B$17,INDEX('P06'!$AD:$AD,$A63+52),0)+IF($A63&lt;='P07'!$B$17,INDEX('P07'!$AD:$AD,$A63+52),0)+IF($A63&lt;='P08'!$B$17,INDEX('P08'!$AD:$AD,$A63+52),0)+IF($A63&lt;='P09'!$B$17,INDEX('P09'!$AD:$AD,$A63+52),0)+IF($A63&lt;='P10'!$B$17,INDEX('P10'!$AD:$AD,$A63+52),0)</f>
        <v>39.831871208357796</v>
      </c>
      <c r="Q63">
        <f>IF($A63&lt;='P01'!$B$17,INDEX('P01'!$AE:$AE,$A63+52),0)+IF($A63&lt;='P02'!$B$17,INDEX('P02'!$AE:$AE,$A63+52),0)+IF($A63&lt;='P03'!$B$17,INDEX('P03'!$AE:$AE,$A63+52),0)+IF($A63&lt;='P04'!$B$17,INDEX('P04'!$AE:$AE,$A63+52),0)+IF($A63&lt;='P05'!$B$17,INDEX('P05'!$AE:$AE,$A63+52),0)+IF($A63&lt;='P06'!$B$17,INDEX('P06'!$AE:$AE,$A63+52),0)+IF($A63&lt;='P07'!$B$17,INDEX('P07'!$AE:$AE,$A63+52),0)+IF($A63&lt;='P08'!$B$17,INDEX('P08'!$AE:$AE,$A63+52),0)+IF($A63&lt;='P09'!$B$17,INDEX('P09'!$AE:$AE,$A63+52),0)+IF($A63&lt;='P10'!$B$17,INDEX('P10'!$AE:$AE,$A63+52),0)</f>
        <v>393.38611912400199</v>
      </c>
      <c r="R63">
        <f>IF($A63&lt;='P01'!$B$17,INDEX('P01'!$AF:$AF,$A63+52),0)+IF($A63&lt;='P02'!$B$17,INDEX('P02'!$AF:$AF,$A63+52),0)+IF($A63&lt;='P03'!$B$17,INDEX('P03'!$AF:$AF,$A63+52),0)+IF($A63&lt;='P04'!$B$17,INDEX('P04'!$AF:$AF,$A63+52),0)+IF($A63&lt;='P05'!$B$17,INDEX('P05'!$AF:$AF,$A63+52),0)+IF($A63&lt;='P06'!$B$17,INDEX('P06'!$AF:$AF,$A63+52),0)+IF($A63&lt;='P07'!$B$17,INDEX('P07'!$AF:$AF,$A63+52),0)+IF($A63&lt;='P08'!$B$17,INDEX('P08'!$AF:$AF,$A63+52),0)+IF($A63&lt;='P09'!$B$17,INDEX('P09'!$AF:$AF,$A63+52),0)+IF($A63&lt;='P10'!$B$17,INDEX('P10'!$AF:$AF,$A63+52),0)</f>
        <v>0.45954887345798873</v>
      </c>
      <c r="S63">
        <f>IF($A63&lt;='P01'!$B$17,INDEX('P01'!$AG:$AG,$A63+52),0)+IF($A63&lt;='P02'!$B$17,INDEX('P02'!$AG:$AG,$A63+52),0)+IF($A63&lt;='P03'!$B$17,INDEX('P03'!$AG:$AG,$A63+52),0)+IF($A63&lt;='P04'!$B$17,INDEX('P04'!$AG:$AG,$A63+52),0)+IF($A63&lt;='P05'!$B$17,INDEX('P05'!$AG:$AG,$A63+52),0)+IF($A63&lt;='P06'!$B$17,INDEX('P06'!$AG:$AG,$A63+52),0)+IF($A63&lt;='P07'!$B$17,INDEX('P07'!$AG:$AG,$A63+52),0)+IF($A63&lt;='P08'!$B$17,INDEX('P08'!$AG:$AG,$A63+52),0)+IF($A63&lt;='P09'!$B$17,INDEX('P09'!$AG:$AG,$A63+52),0)+IF($A63&lt;='P10'!$B$17,INDEX('P10'!$AG:$AG,$A63+52),0)</f>
        <v>12932.168052922279</v>
      </c>
      <c r="T63">
        <f>IF($A63&lt;='P01'!$B$17,INDEX('P01'!$AI:$AI,$A63+52),0)+IF($A63&lt;='P02'!$B$17,INDEX('P02'!$AI:$AI,$A63+52),0)+IF($A63&lt;='P03'!$B$17,INDEX('P03'!$AI:$AI,$A63+52),0)+IF($A63&lt;='P04'!$B$17,INDEX('P04'!$AI:$AI,$A63+52),0)+IF($A63&lt;='P05'!$B$17,INDEX('P05'!$AI:$AI,$A63+52),0)+IF($A63&lt;='P06'!$B$17,INDEX('P06'!$AI:$AI,$A63+52),0)+IF($A63&lt;='P07'!$B$17,INDEX('P07'!$AI:$AI,$A63+52),0)+IF($A63&lt;='P08'!$B$17,INDEX('P08'!$AI:$AI,$A63+52),0)+IF($A63&lt;='P09'!$B$17,INDEX('P09'!$AI:$AI,$A63+52),0)+IF($A63&lt;='P10'!$B$17,INDEX('P10'!$AI:$AI,$A63+52),0)</f>
        <v>14395.934392833418</v>
      </c>
    </row>
    <row r="64" spans="1:20" x14ac:dyDescent="0.35">
      <c r="A64">
        <v>32</v>
      </c>
      <c r="B64">
        <f>IF($A64&lt;='P01'!$B$17,INDEX('P01'!$J:$J,$A64+52),0)+IF($A64&lt;='P02'!$B$17,INDEX('P02'!$J:$J,$A64+52),0)+IF($A64&lt;='P03'!$B$17,INDEX('P03'!$J:$J,$A64+52),0)+IF($A64&lt;='P04'!$B$17,INDEX('P04'!$J:$J,$A64+52),0)+IF($A64&lt;='P05'!$B$17,INDEX('P05'!$J:$J,$A64+52),0)+IF($A64&lt;='P06'!$B$17,INDEX('P06'!$J:$J,$A64+52),0)+IF($A64&lt;='P07'!$B$17,INDEX('P07'!$J:$J,$A64+52),0)+IF($A64&lt;='P08'!$B$17,INDEX('P08'!$J:$J,$A64+52),0)+IF($A64&lt;='P09'!$B$17,INDEX('P09'!$J:$J,$A64+52),0)+IF($A64&lt;='P10'!$B$17,INDEX('P10'!$J:$J,$A64+52),0)</f>
        <v>1.8806832179610879E-3</v>
      </c>
      <c r="C64">
        <f>IF($A64&lt;='P01'!$B$17,INDEX('P01'!$K:$K,$A64+52),0)+IF($A64&lt;='P02'!$B$17,INDEX('P02'!$K:$K,$A64+52),0)+IF($A64&lt;='P03'!$B$17,INDEX('P03'!$K:$K,$A64+52),0)+IF($A64&lt;='P04'!$B$17,INDEX('P04'!$K:$K,$A64+52),0)+IF($A64&lt;='P05'!$B$17,INDEX('P05'!$K:$K,$A64+52),0)+IF($A64&lt;='P06'!$B$17,INDEX('P06'!$K:$K,$A64+52),0)+IF($A64&lt;='P07'!$B$17,INDEX('P07'!$K:$K,$A64+52),0)+IF($A64&lt;='P08'!$B$17,INDEX('P08'!$K:$K,$A64+52),0)+IF($A64&lt;='P09'!$B$17,INDEX('P09'!$K:$K,$A64+52),0)+IF($A64&lt;='P10'!$B$17,INDEX('P10'!$K:$K,$A64+52),0)</f>
        <v>2.8693831704118551E-2</v>
      </c>
      <c r="D64">
        <f>IF($A64&lt;='P01'!$B$17,INDEX('P01'!$L:$L,$A64+52),0)+IF($A64&lt;='P02'!$B$17,INDEX('P02'!$L:$L,$A64+52),0)+IF($A64&lt;='P03'!$B$17,INDEX('P03'!$L:$L,$A64+52),0)+IF($A64&lt;='P04'!$B$17,INDEX('P04'!$L:$L,$A64+52),0)+IF($A64&lt;='P05'!$B$17,INDEX('P05'!$L:$L,$A64+52),0)+IF($A64&lt;='P06'!$B$17,INDEX('P06'!$L:$L,$A64+52),0)+IF($A64&lt;='P07'!$B$17,INDEX('P07'!$L:$L,$A64+52),0)+IF($A64&lt;='P08'!$B$17,INDEX('P08'!$L:$L,$A64+52),0)+IF($A64&lt;='P09'!$B$17,INDEX('P09'!$L:$L,$A64+52),0)+IF($A64&lt;='P10'!$B$17,INDEX('P10'!$L:$L,$A64+52),0)</f>
        <v>0</v>
      </c>
      <c r="E64">
        <f>IF($A64&lt;='P01'!$B$17,INDEX('P01'!$M:$M,$A64+52),0)+IF($A64&lt;='P02'!$B$17,INDEX('P02'!$M:$M,$A64+52),0)+IF($A64&lt;='P03'!$B$17,INDEX('P03'!$M:$M,$A64+52),0)+IF($A64&lt;='P04'!$B$17,INDEX('P04'!$M:$M,$A64+52),0)+IF($A64&lt;='P05'!$B$17,INDEX('P05'!$M:$M,$A64+52),0)+IF($A64&lt;='P06'!$B$17,INDEX('P06'!$M:$M,$A64+52),0)+IF($A64&lt;='P07'!$B$17,INDEX('P07'!$M:$M,$A64+52),0)+IF($A64&lt;='P08'!$B$17,INDEX('P08'!$M:$M,$A64+52),0)+IF($A64&lt;='P09'!$B$17,INDEX('P09'!$M:$M,$A64+52),0)+IF($A64&lt;='P10'!$B$17,INDEX('P10'!$M:$M,$A64+52),0)</f>
        <v>8.1064094208361812</v>
      </c>
      <c r="F64">
        <f>IF($A64&lt;='P01'!$B$17,INDEX('P01'!$R:$R,$A64+52),0)+IF($A64&lt;='P02'!$B$17,INDEX('P02'!$R:$R,$A64+52),0)+IF($A64&lt;='P03'!$B$17,INDEX('P03'!$R:$R,$A64+52),0)+IF($A64&lt;='P04'!$B$17,INDEX('P04'!$R:$R,$A64+52),0)+IF($A64&lt;='P05'!$B$17,INDEX('P05'!$R:$R,$A64+52),0)+IF($A64&lt;='P06'!$B$17,INDEX('P06'!$R:$R,$A64+52),0)+IF($A64&lt;='P07'!$B$17,INDEX('P07'!$R:$R,$A64+52),0)+IF($A64&lt;='P08'!$B$17,INDEX('P08'!$R:$R,$A64+52),0)+IF($A64&lt;='P09'!$B$17,INDEX('P09'!$R:$R,$A64+52),0)+IF($A64&lt;='P10'!$B$17,INDEX('P10'!$R:$R,$A64+52),0)</f>
        <v>473.67494377156606</v>
      </c>
      <c r="G64">
        <f>IF($A64&lt;='P01'!$B$17,INDEX('P01'!$S:$S,$A64+52),0)+IF($A64&lt;='P02'!$B$17,INDEX('P02'!$S:$S,$A64+52),0)+IF($A64&lt;='P03'!$B$17,INDEX('P03'!$S:$S,$A64+52),0)+IF($A64&lt;='P04'!$B$17,INDEX('P04'!$S:$S,$A64+52),0)+IF($A64&lt;='P05'!$B$17,INDEX('P05'!$S:$S,$A64+52),0)+IF($A64&lt;='P06'!$B$17,INDEX('P06'!$S:$S,$A64+52),0)+IF($A64&lt;='P07'!$B$17,INDEX('P07'!$S:$S,$A64+52),0)+IF($A64&lt;='P08'!$B$17,INDEX('P08'!$S:$S,$A64+52),0)+IF($A64&lt;='P09'!$B$17,INDEX('P09'!$S:$S,$A64+52),0)+IF($A64&lt;='P10'!$B$17,INDEX('P10'!$S:$S,$A64+52),0)</f>
        <v>9.4734988754313232</v>
      </c>
      <c r="H64">
        <f>IF($A64&lt;='P01'!$B$17,INDEX('P01'!$T:$T,$A64+52),0)+IF($A64&lt;='P02'!$B$17,INDEX('P02'!$T:$T,$A64+52),0)+IF($A64&lt;='P03'!$B$17,INDEX('P03'!$T:$T,$A64+52),0)+IF($A64&lt;='P04'!$B$17,INDEX('P04'!$T:$T,$A64+52),0)+IF($A64&lt;='P05'!$B$17,INDEX('P05'!$T:$T,$A64+52),0)+IF($A64&lt;='P06'!$B$17,INDEX('P06'!$T:$T,$A64+52),0)+IF($A64&lt;='P07'!$B$17,INDEX('P07'!$T:$T,$A64+52),0)+IF($A64&lt;='P08'!$B$17,INDEX('P08'!$T:$T,$A64+52),0)+IF($A64&lt;='P09'!$B$17,INDEX('P09'!$T:$T,$A64+52),0)+IF($A64&lt;='P10'!$B$17,INDEX('P10'!$T:$T,$A64+52),0)</f>
        <v>44.021624212608472</v>
      </c>
      <c r="I64">
        <f>IF($A64&lt;='P01'!$B$17,INDEX('P01'!$U:$U,$A64+52),0)+IF($A64&lt;='P02'!$B$17,INDEX('P02'!$U:$U,$A64+52),0)+IF($A64&lt;='P03'!$B$17,INDEX('P03'!$U:$U,$A64+52),0)+IF($A64&lt;='P04'!$B$17,INDEX('P04'!$U:$U,$A64+52),0)+IF($A64&lt;='P05'!$B$17,INDEX('P05'!$U:$U,$A64+52),0)+IF($A64&lt;='P06'!$B$17,INDEX('P06'!$U:$U,$A64+52),0)+IF($A64&lt;='P07'!$B$17,INDEX('P07'!$U:$U,$A64+52),0)+IF($A64&lt;='P08'!$B$17,INDEX('P08'!$U:$U,$A64+52),0)+IF($A64&lt;='P09'!$B$17,INDEX('P09'!$U:$U,$A64+52),0)+IF($A64&lt;='P10'!$B$17,INDEX('P10'!$U:$U,$A64+52),0)</f>
        <v>434.03128708718504</v>
      </c>
      <c r="J64">
        <f>IF($A64&lt;='P01'!$B$17,INDEX('P01'!$V:$V,$A64+52),0)+IF($A64&lt;='P02'!$B$17,INDEX('P02'!$V:$V,$A64+52),0)+IF($A64&lt;='P03'!$B$17,INDEX('P03'!$V:$V,$A64+52),0)+IF($A64&lt;='P04'!$B$17,INDEX('P04'!$V:$V,$A64+52),0)+IF($A64&lt;='P05'!$B$17,INDEX('P05'!$V:$V,$A64+52),0)+IF($A64&lt;='P06'!$B$17,INDEX('P06'!$V:$V,$A64+52),0)+IF($A64&lt;='P07'!$B$17,INDEX('P07'!$V:$V,$A64+52),0)+IF($A64&lt;='P08'!$B$17,INDEX('P08'!$V:$V,$A64+52),0)+IF($A64&lt;='P09'!$B$17,INDEX('P09'!$V:$V,$A64+52),0)+IF($A64&lt;='P10'!$B$17,INDEX('P10'!$V:$V,$A64+52),0)</f>
        <v>0.50873106385411115</v>
      </c>
      <c r="K64">
        <f>IF($A64&lt;='P01'!$B$17,INDEX('P01'!$W:$W,$A64+52),0)+IF($A64&lt;='P02'!$B$17,INDEX('P02'!$W:$W,$A64+52),0)+IF($A64&lt;='P03'!$B$17,INDEX('P03'!$W:$W,$A64+52),0)+IF($A64&lt;='P04'!$B$17,INDEX('P04'!$W:$W,$A64+52),0)+IF($A64&lt;='P05'!$B$17,INDEX('P05'!$W:$W,$A64+52),0)+IF($A64&lt;='P06'!$B$17,INDEX('P06'!$W:$W,$A64+52),0)+IF($A64&lt;='P07'!$B$17,INDEX('P07'!$W:$W,$A64+52),0)+IF($A64&lt;='P08'!$B$17,INDEX('P08'!$W:$W,$A64+52),0)+IF($A64&lt;='P09'!$B$17,INDEX('P09'!$W:$W,$A64+52),0)+IF($A64&lt;='P10'!$B$17,INDEX('P10'!$W:$W,$A64+52),0)</f>
        <v>-14.36019746751278</v>
      </c>
      <c r="L64">
        <f>IF($A64&lt;='P01'!$B$17,INDEX('P01'!$X:$X,$A64+52),0)+IF($A64&lt;='P02'!$B$17,INDEX('P02'!$X:$X,$A64+52),0)+IF($A64&lt;='P03'!$B$17,INDEX('P03'!$X:$X,$A64+52),0)+IF($A64&lt;='P04'!$B$17,INDEX('P04'!$X:$X,$A64+52),0)+IF($A64&lt;='P05'!$B$17,INDEX('P05'!$X:$X,$A64+52),0)+IF($A64&lt;='P06'!$B$17,INDEX('P06'!$X:$X,$A64+52),0)+IF($A64&lt;='P07'!$B$17,INDEX('P07'!$X:$X,$A64+52),0)+IF($A64&lt;='P08'!$B$17,INDEX('P08'!$X:$X,$A64+52),0)+IF($A64&lt;='P09'!$B$17,INDEX('P09'!$X:$X,$A64+52),0)+IF($A64&lt;='P10'!$B$17,INDEX('P10'!$X:$X,$A64+52),0)</f>
        <v>12.840522730402085</v>
      </c>
      <c r="M64">
        <f>IF($A64&lt;='P01'!$B$17,INDEX('P01'!$AA:$AA,$A64+52),0)+IF($A64&lt;='P02'!$B$17,INDEX('P02'!$AA:$AA,$A64+52),0)+IF($A64&lt;='P03'!$B$17,INDEX('P03'!$AA:$AA,$A64+52),0)+IF($A64&lt;='P04'!$B$17,INDEX('P04'!$AA:$AA,$A64+52),0)+IF($A64&lt;='P05'!$B$17,INDEX('P05'!$AA:$AA,$A64+52),0)+IF($A64&lt;='P06'!$B$17,INDEX('P06'!$AA:$AA,$A64+52),0)+IF($A64&lt;='P07'!$B$17,INDEX('P07'!$AA:$AA,$A64+52),0)+IF($A64&lt;='P08'!$B$17,INDEX('P08'!$AA:$AA,$A64+52),0)+IF($A64&lt;='P09'!$B$17,INDEX('P09'!$AA:$AA,$A64+52),0)+IF($A64&lt;='P10'!$B$17,INDEX('P10'!$AA:$AA,$A64+52),0)</f>
        <v>-11.565394887091703</v>
      </c>
      <c r="N64">
        <f>IF($A64&lt;='P01'!$B$17,INDEX('P01'!$AB:$AB,$A64+52),0)+IF($A64&lt;='P02'!$B$17,INDEX('P02'!$AB:$AB,$A64+52),0)+IF($A64&lt;='P03'!$B$17,INDEX('P03'!$AB:$AB,$A64+52),0)+IF($A64&lt;='P04'!$B$17,INDEX('P04'!$AB:$AB,$A64+52),0)+IF($A64&lt;='P05'!$B$17,INDEX('P05'!$AB:$AB,$A64+52),0)+IF($A64&lt;='P06'!$B$17,INDEX('P06'!$AB:$AB,$A64+52),0)+IF($A64&lt;='P07'!$B$17,INDEX('P07'!$AB:$AB,$A64+52),0)+IF($A64&lt;='P08'!$B$17,INDEX('P08'!$AB:$AB,$A64+52),0)+IF($A64&lt;='P09'!$B$17,INDEX('P09'!$AB:$AB,$A64+52),0)+IF($A64&lt;='P10'!$B$17,INDEX('P10'!$AB:$AB,$A64+52),0)</f>
        <v>428.03336072598739</v>
      </c>
      <c r="O64">
        <f>IF($A64&lt;='P01'!$B$17,INDEX('P01'!$AC:$AC,$A64+52),0)+IF($A64&lt;='P02'!$B$17,INDEX('P02'!$AC:$AC,$A64+52),0)+IF($A64&lt;='P03'!$B$17,INDEX('P03'!$AC:$AC,$A64+52),0)+IF($A64&lt;='P04'!$B$17,INDEX('P04'!$AC:$AC,$A64+52),0)+IF($A64&lt;='P05'!$B$17,INDEX('P05'!$AC:$AC,$A64+52),0)+IF($A64&lt;='P06'!$B$17,INDEX('P06'!$AC:$AC,$A64+52),0)+IF($A64&lt;='P07'!$B$17,INDEX('P07'!$AC:$AC,$A64+52),0)+IF($A64&lt;='P08'!$B$17,INDEX('P08'!$AC:$AC,$A64+52),0)+IF($A64&lt;='P09'!$B$17,INDEX('P09'!$AC:$AC,$A64+52),0)+IF($A64&lt;='P10'!$B$17,INDEX('P10'!$AC:$AC,$A64+52),0)</f>
        <v>8.5606672145197464</v>
      </c>
      <c r="P64">
        <f>IF($A64&lt;='P01'!$B$17,INDEX('P01'!$AD:$AD,$A64+52),0)+IF($A64&lt;='P02'!$B$17,INDEX('P02'!$AD:$AD,$A64+52),0)+IF($A64&lt;='P03'!$B$17,INDEX('P03'!$AD:$AD,$A64+52),0)+IF($A64&lt;='P04'!$B$17,INDEX('P04'!$AD:$AD,$A64+52),0)+IF($A64&lt;='P05'!$B$17,INDEX('P05'!$AD:$AD,$A64+52),0)+IF($A64&lt;='P06'!$B$17,INDEX('P06'!$AD:$AD,$A64+52),0)+IF($A64&lt;='P07'!$B$17,INDEX('P07'!$AD:$AD,$A64+52),0)+IF($A64&lt;='P08'!$B$17,INDEX('P08'!$AD:$AD,$A64+52),0)+IF($A64&lt;='P09'!$B$17,INDEX('P09'!$AD:$AD,$A64+52),0)+IF($A64&lt;='P10'!$B$17,INDEX('P10'!$AD:$AD,$A64+52),0)</f>
        <v>39.650057733594636</v>
      </c>
      <c r="Q64">
        <f>IF($A64&lt;='P01'!$B$17,INDEX('P01'!$AE:$AE,$A64+52),0)+IF($A64&lt;='P02'!$B$17,INDEX('P02'!$AE:$AE,$A64+52),0)+IF($A64&lt;='P03'!$B$17,INDEX('P03'!$AE:$AE,$A64+52),0)+IF($A64&lt;='P04'!$B$17,INDEX('P04'!$AE:$AE,$A64+52),0)+IF($A64&lt;='P05'!$B$17,INDEX('P05'!$AE:$AE,$A64+52),0)+IF($A64&lt;='P06'!$B$17,INDEX('P06'!$AE:$AE,$A64+52),0)+IF($A64&lt;='P07'!$B$17,INDEX('P07'!$AE:$AE,$A64+52),0)+IF($A64&lt;='P08'!$B$17,INDEX('P08'!$AE:$AE,$A64+52),0)+IF($A64&lt;='P09'!$B$17,INDEX('P09'!$AE:$AE,$A64+52),0)+IF($A64&lt;='P10'!$B$17,INDEX('P10'!$AE:$AE,$A64+52),0)</f>
        <v>390.9298191288508</v>
      </c>
      <c r="R64">
        <f>IF($A64&lt;='P01'!$B$17,INDEX('P01'!$AF:$AF,$A64+52),0)+IF($A64&lt;='P02'!$B$17,INDEX('P02'!$AF:$AF,$A64+52),0)+IF($A64&lt;='P03'!$B$17,INDEX('P03'!$AF:$AF,$A64+52),0)+IF($A64&lt;='P04'!$B$17,INDEX('P04'!$AF:$AF,$A64+52),0)+IF($A64&lt;='P05'!$B$17,INDEX('P05'!$AF:$AF,$A64+52),0)+IF($A64&lt;='P06'!$B$17,INDEX('P06'!$AF:$AF,$A64+52),0)+IF($A64&lt;='P07'!$B$17,INDEX('P07'!$AF:$AF,$A64+52),0)+IF($A64&lt;='P08'!$B$17,INDEX('P08'!$AF:$AF,$A64+52),0)+IF($A64&lt;='P09'!$B$17,INDEX('P09'!$AF:$AF,$A64+52),0)+IF($A64&lt;='P10'!$B$17,INDEX('P10'!$AF:$AF,$A64+52),0)</f>
        <v>0.45821153611390769</v>
      </c>
      <c r="S64">
        <f>IF($A64&lt;='P01'!$B$17,INDEX('P01'!$AG:$AG,$A64+52),0)+IF($A64&lt;='P02'!$B$17,INDEX('P02'!$AG:$AG,$A64+52),0)+IF($A64&lt;='P03'!$B$17,INDEX('P03'!$AG:$AG,$A64+52),0)+IF($A64&lt;='P04'!$B$17,INDEX('P04'!$AG:$AG,$A64+52),0)+IF($A64&lt;='P05'!$B$17,INDEX('P05'!$AG:$AG,$A64+52),0)+IF($A64&lt;='P06'!$B$17,INDEX('P06'!$AG:$AG,$A64+52),0)+IF($A64&lt;='P07'!$B$17,INDEX('P07'!$AG:$AG,$A64+52),0)+IF($A64&lt;='P08'!$B$17,INDEX('P08'!$AG:$AG,$A64+52),0)+IF($A64&lt;='P09'!$B$17,INDEX('P09'!$AG:$AG,$A64+52),0)+IF($A64&lt;='P10'!$B$17,INDEX('P10'!$AG:$AG,$A64+52),0)</f>
        <v>12961.664083216809</v>
      </c>
      <c r="T64">
        <f>IF($A64&lt;='P01'!$B$17,INDEX('P01'!$AI:$AI,$A64+52),0)+IF($A64&lt;='P02'!$B$17,INDEX('P02'!$AI:$AI,$A64+52),0)+IF($A64&lt;='P03'!$B$17,INDEX('P03'!$AI:$AI,$A64+52),0)+IF($A64&lt;='P04'!$B$17,INDEX('P04'!$AI:$AI,$A64+52),0)+IF($A64&lt;='P05'!$B$17,INDEX('P05'!$AI:$AI,$A64+52),0)+IF($A64&lt;='P06'!$B$17,INDEX('P06'!$AI:$AI,$A64+52),0)+IF($A64&lt;='P07'!$B$17,INDEX('P07'!$AI:$AI,$A64+52),0)+IF($A64&lt;='P08'!$B$17,INDEX('P08'!$AI:$AI,$A64+52),0)+IF($A64&lt;='P09'!$B$17,INDEX('P09'!$AI:$AI,$A64+52),0)+IF($A64&lt;='P10'!$B$17,INDEX('P10'!$AI:$AI,$A64+52),0)</f>
        <v>14341.154787078924</v>
      </c>
    </row>
    <row r="65" spans="1:20" x14ac:dyDescent="0.35">
      <c r="A65">
        <v>33</v>
      </c>
      <c r="B65">
        <f>IF($A65&lt;='P01'!$B$17,INDEX('P01'!$J:$J,$A65+52),0)+IF($A65&lt;='P02'!$B$17,INDEX('P02'!$J:$J,$A65+52),0)+IF($A65&lt;='P03'!$B$17,INDEX('P03'!$J:$J,$A65+52),0)+IF($A65&lt;='P04'!$B$17,INDEX('P04'!$J:$J,$A65+52),0)+IF($A65&lt;='P05'!$B$17,INDEX('P05'!$J:$J,$A65+52),0)+IF($A65&lt;='P06'!$B$17,INDEX('P06'!$J:$J,$A65+52),0)+IF($A65&lt;='P07'!$B$17,INDEX('P07'!$J:$J,$A65+52),0)+IF($A65&lt;='P08'!$B$17,INDEX('P08'!$J:$J,$A65+52),0)+IF($A65&lt;='P09'!$B$17,INDEX('P09'!$J:$J,$A65+52),0)+IF($A65&lt;='P10'!$B$17,INDEX('P10'!$J:$J,$A65+52),0)</f>
        <v>1.8767249006420321E-3</v>
      </c>
      <c r="C65">
        <f>IF($A65&lt;='P01'!$B$17,INDEX('P01'!$K:$K,$A65+52),0)+IF($A65&lt;='P02'!$B$17,INDEX('P02'!$K:$K,$A65+52),0)+IF($A65&lt;='P03'!$B$17,INDEX('P03'!$K:$K,$A65+52),0)+IF($A65&lt;='P04'!$B$17,INDEX('P04'!$K:$K,$A65+52),0)+IF($A65&lt;='P05'!$B$17,INDEX('P05'!$K:$K,$A65+52),0)+IF($A65&lt;='P06'!$B$17,INDEX('P06'!$K:$K,$A65+52),0)+IF($A65&lt;='P07'!$B$17,INDEX('P07'!$K:$K,$A65+52),0)+IF($A65&lt;='P08'!$B$17,INDEX('P08'!$K:$K,$A65+52),0)+IF($A65&lt;='P09'!$B$17,INDEX('P09'!$K:$K,$A65+52),0)+IF($A65&lt;='P10'!$B$17,INDEX('P10'!$K:$K,$A65+52),0)</f>
        <v>2.8540430527178237E-2</v>
      </c>
      <c r="D65">
        <f>IF($A65&lt;='P01'!$B$17,INDEX('P01'!$L:$L,$A65+52),0)+IF($A65&lt;='P02'!$B$17,INDEX('P02'!$L:$L,$A65+52),0)+IF($A65&lt;='P03'!$B$17,INDEX('P03'!$L:$L,$A65+52),0)+IF($A65&lt;='P04'!$B$17,INDEX('P04'!$L:$L,$A65+52),0)+IF($A65&lt;='P05'!$B$17,INDEX('P05'!$L:$L,$A65+52),0)+IF($A65&lt;='P06'!$B$17,INDEX('P06'!$L:$L,$A65+52),0)+IF($A65&lt;='P07'!$B$17,INDEX('P07'!$L:$L,$A65+52),0)+IF($A65&lt;='P08'!$B$17,INDEX('P08'!$L:$L,$A65+52),0)+IF($A65&lt;='P09'!$B$17,INDEX('P09'!$L:$L,$A65+52),0)+IF($A65&lt;='P10'!$B$17,INDEX('P10'!$L:$L,$A65+52),0)</f>
        <v>0</v>
      </c>
      <c r="E65">
        <f>IF($A65&lt;='P01'!$B$17,INDEX('P01'!$M:$M,$A65+52),0)+IF($A65&lt;='P02'!$B$17,INDEX('P02'!$M:$M,$A65+52),0)+IF($A65&lt;='P03'!$B$17,INDEX('P03'!$M:$M,$A65+52),0)+IF($A65&lt;='P04'!$B$17,INDEX('P04'!$M:$M,$A65+52),0)+IF($A65&lt;='P05'!$B$17,INDEX('P05'!$M:$M,$A65+52),0)+IF($A65&lt;='P06'!$B$17,INDEX('P06'!$M:$M,$A65+52),0)+IF($A65&lt;='P07'!$B$17,INDEX('P07'!$M:$M,$A65+52),0)+IF($A65&lt;='P08'!$B$17,INDEX('P08'!$M:$M,$A65+52),0)+IF($A65&lt;='P09'!$B$17,INDEX('P09'!$M:$M,$A65+52),0)+IF($A65&lt;='P10'!$B$17,INDEX('P10'!$M:$M,$A65+52),0)</f>
        <v>8.0759922654083613</v>
      </c>
      <c r="F65">
        <f>IF($A65&lt;='P01'!$B$17,INDEX('P01'!$R:$R,$A65+52),0)+IF($A65&lt;='P02'!$B$17,INDEX('P02'!$R:$R,$A65+52),0)+IF($A65&lt;='P03'!$B$17,INDEX('P03'!$R:$R,$A65+52),0)+IF($A65&lt;='P04'!$B$17,INDEX('P04'!$R:$R,$A65+52),0)+IF($A65&lt;='P05'!$B$17,INDEX('P05'!$R:$R,$A65+52),0)+IF($A65&lt;='P06'!$B$17,INDEX('P06'!$R:$R,$A65+52),0)+IF($A65&lt;='P07'!$B$17,INDEX('P07'!$R:$R,$A65+52),0)+IF($A65&lt;='P08'!$B$17,INDEX('P08'!$R:$R,$A65+52),0)+IF($A65&lt;='P09'!$B$17,INDEX('P09'!$R:$R,$A65+52),0)+IF($A65&lt;='P10'!$B$17,INDEX('P10'!$R:$R,$A65+52),0)</f>
        <v>471.54985751112241</v>
      </c>
      <c r="G65">
        <f>IF($A65&lt;='P01'!$B$17,INDEX('P01'!$S:$S,$A65+52),0)+IF($A65&lt;='P02'!$B$17,INDEX('P02'!$S:$S,$A65+52),0)+IF($A65&lt;='P03'!$B$17,INDEX('P03'!$S:$S,$A65+52),0)+IF($A65&lt;='P04'!$B$17,INDEX('P04'!$S:$S,$A65+52),0)+IF($A65&lt;='P05'!$B$17,INDEX('P05'!$S:$S,$A65+52),0)+IF($A65&lt;='P06'!$B$17,INDEX('P06'!$S:$S,$A65+52),0)+IF($A65&lt;='P07'!$B$17,INDEX('P07'!$S:$S,$A65+52),0)+IF($A65&lt;='P08'!$B$17,INDEX('P08'!$S:$S,$A65+52),0)+IF($A65&lt;='P09'!$B$17,INDEX('P09'!$S:$S,$A65+52),0)+IF($A65&lt;='P10'!$B$17,INDEX('P10'!$S:$S,$A65+52),0)</f>
        <v>9.4309971502224492</v>
      </c>
      <c r="H65">
        <f>IF($A65&lt;='P01'!$B$17,INDEX('P01'!$T:$T,$A65+52),0)+IF($A65&lt;='P02'!$B$17,INDEX('P02'!$T:$T,$A65+52),0)+IF($A65&lt;='P03'!$B$17,INDEX('P03'!$T:$T,$A65+52),0)+IF($A65&lt;='P04'!$B$17,INDEX('P04'!$T:$T,$A65+52),0)+IF($A65&lt;='P05'!$B$17,INDEX('P05'!$T:$T,$A65+52),0)+IF($A65&lt;='P06'!$B$17,INDEX('P06'!$T:$T,$A65+52),0)+IF($A65&lt;='P07'!$B$17,INDEX('P07'!$T:$T,$A65+52),0)+IF($A65&lt;='P08'!$B$17,INDEX('P08'!$T:$T,$A65+52),0)+IF($A65&lt;='P09'!$B$17,INDEX('P09'!$T:$T,$A65+52),0)+IF($A65&lt;='P10'!$B$17,INDEX('P10'!$T:$T,$A65+52),0)</f>
        <v>43.964375308682641</v>
      </c>
      <c r="I65">
        <f>IF($A65&lt;='P01'!$B$17,INDEX('P01'!$U:$U,$A65+52),0)+IF($A65&lt;='P02'!$B$17,INDEX('P02'!$U:$U,$A65+52),0)+IF($A65&lt;='P03'!$B$17,INDEX('P03'!$U:$U,$A65+52),0)+IF($A65&lt;='P04'!$B$17,INDEX('P04'!$U:$U,$A65+52),0)+IF($A65&lt;='P05'!$B$17,INDEX('P05'!$U:$U,$A65+52),0)+IF($A65&lt;='P06'!$B$17,INDEX('P06'!$U:$U,$A65+52),0)+IF($A65&lt;='P07'!$B$17,INDEX('P07'!$U:$U,$A65+52),0)+IF($A65&lt;='P08'!$B$17,INDEX('P08'!$U:$U,$A65+52),0)+IF($A65&lt;='P09'!$B$17,INDEX('P09'!$U:$U,$A65+52),0)+IF($A65&lt;='P10'!$B$17,INDEX('P10'!$U:$U,$A65+52),0)</f>
        <v>432.7344938160374</v>
      </c>
      <c r="J65">
        <f>IF($A65&lt;='P01'!$B$17,INDEX('P01'!$V:$V,$A65+52),0)+IF($A65&lt;='P02'!$B$17,INDEX('P02'!$V:$V,$A65+52),0)+IF($A65&lt;='P03'!$B$17,INDEX('P03'!$V:$V,$A65+52),0)+IF($A65&lt;='P04'!$B$17,INDEX('P04'!$V:$V,$A65+52),0)+IF($A65&lt;='P05'!$B$17,INDEX('P05'!$V:$V,$A65+52),0)+IF($A65&lt;='P06'!$B$17,INDEX('P06'!$V:$V,$A65+52),0)+IF($A65&lt;='P07'!$B$17,INDEX('P07'!$V:$V,$A65+52),0)+IF($A65&lt;='P08'!$B$17,INDEX('P08'!$V:$V,$A65+52),0)+IF($A65&lt;='P09'!$B$17,INDEX('P09'!$V:$V,$A65+52),0)+IF($A65&lt;='P10'!$B$17,INDEX('P10'!$V:$V,$A65+52),0)</f>
        <v>0.50891235317390104</v>
      </c>
      <c r="K65">
        <f>IF($A65&lt;='P01'!$B$17,INDEX('P01'!$W:$W,$A65+52),0)+IF($A65&lt;='P02'!$B$17,INDEX('P02'!$W:$W,$A65+52),0)+IF($A65&lt;='P03'!$B$17,INDEX('P03'!$W:$W,$A65+52),0)+IF($A65&lt;='P04'!$B$17,INDEX('P04'!$W:$W,$A65+52),0)+IF($A65&lt;='P05'!$B$17,INDEX('P05'!$W:$W,$A65+52),0)+IF($A65&lt;='P06'!$B$17,INDEX('P06'!$W:$W,$A65+52),0)+IF($A65&lt;='P07'!$B$17,INDEX('P07'!$W:$W,$A65+52),0)+IF($A65&lt;='P08'!$B$17,INDEX('P08'!$W:$W,$A65+52),0)+IF($A65&lt;='P09'!$B$17,INDEX('P09'!$W:$W,$A65+52),0)+IF($A65&lt;='P10'!$B$17,INDEX('P10'!$W:$W,$A65+52),0)</f>
        <v>-15.088921116993937</v>
      </c>
      <c r="L65">
        <f>IF($A65&lt;='P01'!$B$17,INDEX('P01'!$X:$X,$A65+52),0)+IF($A65&lt;='P02'!$B$17,INDEX('P02'!$X:$X,$A65+52),0)+IF($A65&lt;='P03'!$B$17,INDEX('P03'!$X:$X,$A65+52),0)+IF($A65&lt;='P04'!$B$17,INDEX('P04'!$X:$X,$A65+52),0)+IF($A65&lt;='P05'!$B$17,INDEX('P05'!$X:$X,$A65+52),0)+IF($A65&lt;='P06'!$B$17,INDEX('P06'!$X:$X,$A65+52),0)+IF($A65&lt;='P07'!$B$17,INDEX('P07'!$X:$X,$A65+52),0)+IF($A65&lt;='P08'!$B$17,INDEX('P08'!$X:$X,$A65+52),0)+IF($A65&lt;='P09'!$B$17,INDEX('P09'!$X:$X,$A65+52),0)+IF($A65&lt;='P10'!$B$17,INDEX('P10'!$X:$X,$A65+52),0)</f>
        <v>13.576064219726049</v>
      </c>
      <c r="M65">
        <f>IF($A65&lt;='P01'!$B$17,INDEX('P01'!$AA:$AA,$A65+52),0)+IF($A65&lt;='P02'!$B$17,INDEX('P02'!$AA:$AA,$A65+52),0)+IF($A65&lt;='P03'!$B$17,INDEX('P03'!$AA:$AA,$A65+52),0)+IF($A65&lt;='P04'!$B$17,INDEX('P04'!$AA:$AA,$A65+52),0)+IF($A65&lt;='P05'!$B$17,INDEX('P05'!$AA:$AA,$A65+52),0)+IF($A65&lt;='P06'!$B$17,INDEX('P06'!$AA:$AA,$A65+52),0)+IF($A65&lt;='P07'!$B$17,INDEX('P07'!$AA:$AA,$A65+52),0)+IF($A65&lt;='P08'!$B$17,INDEX('P08'!$AA:$AA,$A65+52),0)+IF($A65&lt;='P09'!$B$17,INDEX('P09'!$AA:$AA,$A65+52),0)+IF($A65&lt;='P10'!$B$17,INDEX('P10'!$AA:$AA,$A65+52),0)</f>
        <v>-12.187993126118243</v>
      </c>
      <c r="N65">
        <f>IF($A65&lt;='P01'!$B$17,INDEX('P01'!$AB:$AB,$A65+52),0)+IF($A65&lt;='P02'!$B$17,INDEX('P02'!$AB:$AB,$A65+52),0)+IF($A65&lt;='P03'!$B$17,INDEX('P03'!$AB:$AB,$A65+52),0)+IF($A65&lt;='P04'!$B$17,INDEX('P04'!$AB:$AB,$A65+52),0)+IF($A65&lt;='P05'!$B$17,INDEX('P05'!$AB:$AB,$A65+52),0)+IF($A65&lt;='P06'!$B$17,INDEX('P06'!$AB:$AB,$A65+52),0)+IF($A65&lt;='P07'!$B$17,INDEX('P07'!$AB:$AB,$A65+52),0)+IF($A65&lt;='P08'!$B$17,INDEX('P08'!$AB:$AB,$A65+52),0)+IF($A65&lt;='P09'!$B$17,INDEX('P09'!$AB:$AB,$A65+52),0)+IF($A65&lt;='P10'!$B$17,INDEX('P10'!$AB:$AB,$A65+52),0)</f>
        <v>424.72260869532431</v>
      </c>
      <c r="O65">
        <f>IF($A65&lt;='P01'!$B$17,INDEX('P01'!$AC:$AC,$A65+52),0)+IF($A65&lt;='P02'!$B$17,INDEX('P02'!$AC:$AC,$A65+52),0)+IF($A65&lt;='P03'!$B$17,INDEX('P03'!$AC:$AC,$A65+52),0)+IF($A65&lt;='P04'!$B$17,INDEX('P04'!$AC:$AC,$A65+52),0)+IF($A65&lt;='P05'!$B$17,INDEX('P05'!$AC:$AC,$A65+52),0)+IF($A65&lt;='P06'!$B$17,INDEX('P06'!$AC:$AC,$A65+52),0)+IF($A65&lt;='P07'!$B$17,INDEX('P07'!$AC:$AC,$A65+52),0)+IF($A65&lt;='P08'!$B$17,INDEX('P08'!$AC:$AC,$A65+52),0)+IF($A65&lt;='P09'!$B$17,INDEX('P09'!$AC:$AC,$A65+52),0)+IF($A65&lt;='P10'!$B$17,INDEX('P10'!$AC:$AC,$A65+52),0)</f>
        <v>8.4944521739064882</v>
      </c>
      <c r="P65">
        <f>IF($A65&lt;='P01'!$B$17,INDEX('P01'!$AD:$AD,$A65+52),0)+IF($A65&lt;='P02'!$B$17,INDEX('P02'!$AD:$AD,$A65+52),0)+IF($A65&lt;='P03'!$B$17,INDEX('P03'!$AD:$AD,$A65+52),0)+IF($A65&lt;='P04'!$B$17,INDEX('P04'!$AD:$AD,$A65+52),0)+IF($A65&lt;='P05'!$B$17,INDEX('P05'!$AD:$AD,$A65+52),0)+IF($A65&lt;='P06'!$B$17,INDEX('P06'!$AD:$AD,$A65+52),0)+IF($A65&lt;='P07'!$B$17,INDEX('P07'!$AD:$AD,$A65+52),0)+IF($A65&lt;='P08'!$B$17,INDEX('P08'!$AD:$AD,$A65+52),0)+IF($A65&lt;='P09'!$B$17,INDEX('P09'!$AD:$AD,$A65+52),0)+IF($A65&lt;='P10'!$B$17,INDEX('P10'!$AD:$AD,$A65+52),0)</f>
        <v>39.469281772970277</v>
      </c>
      <c r="Q65">
        <f>IF($A65&lt;='P01'!$B$17,INDEX('P01'!$AE:$AE,$A65+52),0)+IF($A65&lt;='P02'!$B$17,INDEX('P02'!$AE:$AE,$A65+52),0)+IF($A65&lt;='P03'!$B$17,INDEX('P03'!$AE:$AE,$A65+52),0)+IF($A65&lt;='P04'!$B$17,INDEX('P04'!$AE:$AE,$A65+52),0)+IF($A65&lt;='P05'!$B$17,INDEX('P05'!$AE:$AE,$A65+52),0)+IF($A65&lt;='P06'!$B$17,INDEX('P06'!$AE:$AE,$A65+52),0)+IF($A65&lt;='P07'!$B$17,INDEX('P07'!$AE:$AE,$A65+52),0)+IF($A65&lt;='P08'!$B$17,INDEX('P08'!$AE:$AE,$A65+52),0)+IF($A65&lt;='P09'!$B$17,INDEX('P09'!$AE:$AE,$A65+52),0)+IF($A65&lt;='P10'!$B$17,INDEX('P10'!$AE:$AE,$A65+52),0)</f>
        <v>388.48998875541236</v>
      </c>
      <c r="R65">
        <f>IF($A65&lt;='P01'!$B$17,INDEX('P01'!$AF:$AF,$A65+52),0)+IF($A65&lt;='P02'!$B$17,INDEX('P02'!$AF:$AF,$A65+52),0)+IF($A65&lt;='P03'!$B$17,INDEX('P03'!$AF:$AF,$A65+52),0)+IF($A65&lt;='P04'!$B$17,INDEX('P04'!$AF:$AF,$A65+52),0)+IF($A65&lt;='P05'!$B$17,INDEX('P05'!$AF:$AF,$A65+52),0)+IF($A65&lt;='P06'!$B$17,INDEX('P06'!$AF:$AF,$A65+52),0)+IF($A65&lt;='P07'!$B$17,INDEX('P07'!$AF:$AF,$A65+52),0)+IF($A65&lt;='P08'!$B$17,INDEX('P08'!$AF:$AF,$A65+52),0)+IF($A65&lt;='P09'!$B$17,INDEX('P09'!$AF:$AF,$A65+52),0)+IF($A65&lt;='P10'!$B$17,INDEX('P10'!$AF:$AF,$A65+52),0)</f>
        <v>0.45687911915352863</v>
      </c>
      <c r="S65">
        <f>IF($A65&lt;='P01'!$B$17,INDEX('P01'!$AG:$AG,$A65+52),0)+IF($A65&lt;='P02'!$B$17,INDEX('P02'!$AG:$AG,$A65+52),0)+IF($A65&lt;='P03'!$B$17,INDEX('P03'!$AG:$AG,$A65+52),0)+IF($A65&lt;='P04'!$B$17,INDEX('P04'!$AG:$AG,$A65+52),0)+IF($A65&lt;='P05'!$B$17,INDEX('P05'!$AG:$AG,$A65+52),0)+IF($A65&lt;='P06'!$B$17,INDEX('P06'!$AG:$AG,$A65+52),0)+IF($A65&lt;='P07'!$B$17,INDEX('P07'!$AG:$AG,$A65+52),0)+IF($A65&lt;='P08'!$B$17,INDEX('P08'!$AG:$AG,$A65+52),0)+IF($A65&lt;='P09'!$B$17,INDEX('P09'!$AG:$AG,$A65+52),0)+IF($A65&lt;='P10'!$B$17,INDEX('P10'!$AG:$AG,$A65+52),0)</f>
        <v>12990.521134349807</v>
      </c>
      <c r="T65">
        <f>IF($A65&lt;='P01'!$B$17,INDEX('P01'!$AI:$AI,$A65+52),0)+IF($A65&lt;='P02'!$B$17,INDEX('P02'!$AI:$AI,$A65+52),0)+IF($A65&lt;='P03'!$B$17,INDEX('P03'!$AI:$AI,$A65+52),0)+IF($A65&lt;='P04'!$B$17,INDEX('P04'!$AI:$AI,$A65+52),0)+IF($A65&lt;='P05'!$B$17,INDEX('P05'!$AI:$AI,$A65+52),0)+IF($A65&lt;='P06'!$B$17,INDEX('P06'!$AI:$AI,$A65+52),0)+IF($A65&lt;='P07'!$B$17,INDEX('P07'!$AI:$AI,$A65+52),0)+IF($A65&lt;='P08'!$B$17,INDEX('P08'!$AI:$AI,$A65+52),0)+IF($A65&lt;='P09'!$B$17,INDEX('P09'!$AI:$AI,$A65+52),0)+IF($A65&lt;='P10'!$B$17,INDEX('P10'!$AI:$AI,$A65+52),0)</f>
        <v>14297.502659173382</v>
      </c>
    </row>
    <row r="66" spans="1:20" x14ac:dyDescent="0.35">
      <c r="A66">
        <v>34</v>
      </c>
      <c r="B66">
        <f>IF($A66&lt;='P01'!$B$17,INDEX('P01'!$J:$J,$A66+52),0)+IF($A66&lt;='P02'!$B$17,INDEX('P02'!$J:$J,$A66+52),0)+IF($A66&lt;='P03'!$B$17,INDEX('P03'!$J:$J,$A66+52),0)+IF($A66&lt;='P04'!$B$17,INDEX('P04'!$J:$J,$A66+52),0)+IF($A66&lt;='P05'!$B$17,INDEX('P05'!$J:$J,$A66+52),0)+IF($A66&lt;='P06'!$B$17,INDEX('P06'!$J:$J,$A66+52),0)+IF($A66&lt;='P07'!$B$17,INDEX('P07'!$J:$J,$A66+52),0)+IF($A66&lt;='P08'!$B$17,INDEX('P08'!$J:$J,$A66+52),0)+IF($A66&lt;='P09'!$B$17,INDEX('P09'!$J:$J,$A66+52),0)+IF($A66&lt;='P10'!$B$17,INDEX('P10'!$J:$J,$A66+52),0)</f>
        <v>1.8727791219802481E-3</v>
      </c>
      <c r="C66">
        <f>IF($A66&lt;='P01'!$B$17,INDEX('P01'!$K:$K,$A66+52),0)+IF($A66&lt;='P02'!$B$17,INDEX('P02'!$K:$K,$A66+52),0)+IF($A66&lt;='P03'!$B$17,INDEX('P03'!$K:$K,$A66+52),0)+IF($A66&lt;='P04'!$B$17,INDEX('P04'!$K:$K,$A66+52),0)+IF($A66&lt;='P05'!$B$17,INDEX('P05'!$K:$K,$A66+52),0)+IF($A66&lt;='P06'!$B$17,INDEX('P06'!$K:$K,$A66+52),0)+IF($A66&lt;='P07'!$B$17,INDEX('P07'!$K:$K,$A66+52),0)+IF($A66&lt;='P08'!$B$17,INDEX('P08'!$K:$K,$A66+52),0)+IF($A66&lt;='P09'!$B$17,INDEX('P09'!$K:$K,$A66+52),0)+IF($A66&lt;='P10'!$B$17,INDEX('P10'!$K:$K,$A66+52),0)</f>
        <v>2.8387932887037753E-2</v>
      </c>
      <c r="D66">
        <f>IF($A66&lt;='P01'!$B$17,INDEX('P01'!$L:$L,$A66+52),0)+IF($A66&lt;='P02'!$B$17,INDEX('P02'!$L:$L,$A66+52),0)+IF($A66&lt;='P03'!$B$17,INDEX('P03'!$L:$L,$A66+52),0)+IF($A66&lt;='P04'!$B$17,INDEX('P04'!$L:$L,$A66+52),0)+IF($A66&lt;='P05'!$B$17,INDEX('P05'!$L:$L,$A66+52),0)+IF($A66&lt;='P06'!$B$17,INDEX('P06'!$L:$L,$A66+52),0)+IF($A66&lt;='P07'!$B$17,INDEX('P07'!$L:$L,$A66+52),0)+IF($A66&lt;='P08'!$B$17,INDEX('P08'!$L:$L,$A66+52),0)+IF($A66&lt;='P09'!$B$17,INDEX('P09'!$L:$L,$A66+52),0)+IF($A66&lt;='P10'!$B$17,INDEX('P10'!$L:$L,$A66+52),0)</f>
        <v>0</v>
      </c>
      <c r="E66">
        <f>IF($A66&lt;='P01'!$B$17,INDEX('P01'!$M:$M,$A66+52),0)+IF($A66&lt;='P02'!$B$17,INDEX('P02'!$M:$M,$A66+52),0)+IF($A66&lt;='P03'!$B$17,INDEX('P03'!$M:$M,$A66+52),0)+IF($A66&lt;='P04'!$B$17,INDEX('P04'!$M:$M,$A66+52),0)+IF($A66&lt;='P05'!$B$17,INDEX('P05'!$M:$M,$A66+52),0)+IF($A66&lt;='P06'!$B$17,INDEX('P06'!$M:$M,$A66+52),0)+IF($A66&lt;='P07'!$B$17,INDEX('P07'!$M:$M,$A66+52),0)+IF($A66&lt;='P08'!$B$17,INDEX('P08'!$M:$M,$A66+52),0)+IF($A66&lt;='P09'!$B$17,INDEX('P09'!$M:$M,$A66+52),0)+IF($A66&lt;='P10'!$B$17,INDEX('P10'!$M:$M,$A66+52),0)</f>
        <v>8.0457315533993423</v>
      </c>
      <c r="F66">
        <f>IF($A66&lt;='P01'!$B$17,INDEX('P01'!$R:$R,$A66+52),0)+IF($A66&lt;='P02'!$B$17,INDEX('P02'!$R:$R,$A66+52),0)+IF($A66&lt;='P03'!$B$17,INDEX('P03'!$R:$R,$A66+52),0)+IF($A66&lt;='P04'!$B$17,INDEX('P04'!$R:$R,$A66+52),0)+IF($A66&lt;='P05'!$B$17,INDEX('P05'!$R:$R,$A66+52),0)+IF($A66&lt;='P06'!$B$17,INDEX('P06'!$R:$R,$A66+52),0)+IF($A66&lt;='P07'!$B$17,INDEX('P07'!$R:$R,$A66+52),0)+IF($A66&lt;='P08'!$B$17,INDEX('P08'!$R:$R,$A66+52),0)+IF($A66&lt;='P09'!$B$17,INDEX('P09'!$R:$R,$A66+52),0)+IF($A66&lt;='P10'!$B$17,INDEX('P10'!$R:$R,$A66+52),0)</f>
        <v>469.43540582280644</v>
      </c>
      <c r="G66">
        <f>IF($A66&lt;='P01'!$B$17,INDEX('P01'!$S:$S,$A66+52),0)+IF($A66&lt;='P02'!$B$17,INDEX('P02'!$S:$S,$A66+52),0)+IF($A66&lt;='P03'!$B$17,INDEX('P03'!$S:$S,$A66+52),0)+IF($A66&lt;='P04'!$B$17,INDEX('P04'!$S:$S,$A66+52),0)+IF($A66&lt;='P05'!$B$17,INDEX('P05'!$S:$S,$A66+52),0)+IF($A66&lt;='P06'!$B$17,INDEX('P06'!$S:$S,$A66+52),0)+IF($A66&lt;='P07'!$B$17,INDEX('P07'!$S:$S,$A66+52),0)+IF($A66&lt;='P08'!$B$17,INDEX('P08'!$S:$S,$A66+52),0)+IF($A66&lt;='P09'!$B$17,INDEX('P09'!$S:$S,$A66+52),0)+IF($A66&lt;='P10'!$B$17,INDEX('P10'!$S:$S,$A66+52),0)</f>
        <v>9.3887081164561295</v>
      </c>
      <c r="H66">
        <f>IF($A66&lt;='P01'!$B$17,INDEX('P01'!$T:$T,$A66+52),0)+IF($A66&lt;='P02'!$B$17,INDEX('P02'!$T:$T,$A66+52),0)+IF($A66&lt;='P03'!$B$17,INDEX('P03'!$T:$T,$A66+52),0)+IF($A66&lt;='P04'!$B$17,INDEX('P04'!$T:$T,$A66+52),0)+IF($A66&lt;='P05'!$B$17,INDEX('P05'!$T:$T,$A66+52),0)+IF($A66&lt;='P06'!$B$17,INDEX('P06'!$T:$T,$A66+52),0)+IF($A66&lt;='P07'!$B$17,INDEX('P07'!$T:$T,$A66+52),0)+IF($A66&lt;='P08'!$B$17,INDEX('P08'!$T:$T,$A66+52),0)+IF($A66&lt;='P09'!$B$17,INDEX('P09'!$T:$T,$A66+52),0)+IF($A66&lt;='P10'!$B$17,INDEX('P10'!$T:$T,$A66+52),0)</f>
        <v>43.907431791037943</v>
      </c>
      <c r="I66">
        <f>IF($A66&lt;='P01'!$B$17,INDEX('P01'!$U:$U,$A66+52),0)+IF($A66&lt;='P02'!$B$17,INDEX('P02'!$U:$U,$A66+52),0)+IF($A66&lt;='P03'!$B$17,INDEX('P03'!$U:$U,$A66+52),0)+IF($A66&lt;='P04'!$B$17,INDEX('P04'!$U:$U,$A66+52),0)+IF($A66&lt;='P05'!$B$17,INDEX('P05'!$U:$U,$A66+52),0)+IF($A66&lt;='P06'!$B$17,INDEX('P06'!$U:$U,$A66+52),0)+IF($A66&lt;='P07'!$B$17,INDEX('P07'!$U:$U,$A66+52),0)+IF($A66&lt;='P08'!$B$17,INDEX('P08'!$U:$U,$A66+52),0)+IF($A66&lt;='P09'!$B$17,INDEX('P09'!$U:$U,$A66+52),0)+IF($A66&lt;='P10'!$B$17,INDEX('P10'!$U:$U,$A66+52),0)</f>
        <v>431.44283147530018</v>
      </c>
      <c r="J66">
        <f>IF($A66&lt;='P01'!$B$17,INDEX('P01'!$V:$V,$A66+52),0)+IF($A66&lt;='P02'!$B$17,INDEX('P02'!$V:$V,$A66+52),0)+IF($A66&lt;='P03'!$B$17,INDEX('P03'!$V:$V,$A66+52),0)+IF($A66&lt;='P04'!$B$17,INDEX('P04'!$V:$V,$A66+52),0)+IF($A66&lt;='P05'!$B$17,INDEX('P05'!$V:$V,$A66+52),0)+IF($A66&lt;='P06'!$B$17,INDEX('P06'!$V:$V,$A66+52),0)+IF($A66&lt;='P07'!$B$17,INDEX('P07'!$V:$V,$A66+52),0)+IF($A66&lt;='P08'!$B$17,INDEX('P08'!$V:$V,$A66+52),0)+IF($A66&lt;='P09'!$B$17,INDEX('P09'!$V:$V,$A66+52),0)+IF($A66&lt;='P10'!$B$17,INDEX('P10'!$V:$V,$A66+52),0)</f>
        <v>0.50909485085960393</v>
      </c>
      <c r="K66">
        <f>IF($A66&lt;='P01'!$B$17,INDEX('P01'!$W:$W,$A66+52),0)+IF($A66&lt;='P02'!$B$17,INDEX('P02'!$W:$W,$A66+52),0)+IF($A66&lt;='P03'!$B$17,INDEX('P03'!$W:$W,$A66+52),0)+IF($A66&lt;='P04'!$B$17,INDEX('P04'!$W:$W,$A66+52),0)+IF($A66&lt;='P05'!$B$17,INDEX('P05'!$W:$W,$A66+52),0)+IF($A66&lt;='P06'!$B$17,INDEX('P06'!$W:$W,$A66+52),0)+IF($A66&lt;='P07'!$B$17,INDEX('P07'!$W:$W,$A66+52),0)+IF($A66&lt;='P08'!$B$17,INDEX('P08'!$W:$W,$A66+52),0)+IF($A66&lt;='P09'!$B$17,INDEX('P09'!$W:$W,$A66+52),0)+IF($A66&lt;='P10'!$B$17,INDEX('P10'!$W:$W,$A66+52),0)</f>
        <v>-15.812660410847371</v>
      </c>
      <c r="L66">
        <f>IF($A66&lt;='P01'!$B$17,INDEX('P01'!$X:$X,$A66+52),0)+IF($A66&lt;='P02'!$B$17,INDEX('P02'!$X:$X,$A66+52),0)+IF($A66&lt;='P03'!$B$17,INDEX('P03'!$X:$X,$A66+52),0)+IF($A66&lt;='P04'!$B$17,INDEX('P04'!$X:$X,$A66+52),0)+IF($A66&lt;='P05'!$B$17,INDEX('P05'!$X:$X,$A66+52),0)+IF($A66&lt;='P06'!$B$17,INDEX('P06'!$X:$X,$A66+52),0)+IF($A66&lt;='P07'!$B$17,INDEX('P07'!$X:$X,$A66+52),0)+IF($A66&lt;='P08'!$B$17,INDEX('P08'!$X:$X,$A66+52),0)+IF($A66&lt;='P09'!$B$17,INDEX('P09'!$X:$X,$A66+52),0)+IF($A66&lt;='P10'!$B$17,INDEX('P10'!$X:$X,$A66+52),0)</f>
        <v>14.306587234896796</v>
      </c>
      <c r="M66">
        <f>IF($A66&lt;='P01'!$B$17,INDEX('P01'!$AA:$AA,$A66+52),0)+IF($A66&lt;='P02'!$B$17,INDEX('P02'!$AA:$AA,$A66+52),0)+IF($A66&lt;='P03'!$B$17,INDEX('P03'!$AA:$AA,$A66+52),0)+IF($A66&lt;='P04'!$B$17,INDEX('P04'!$AA:$AA,$A66+52),0)+IF($A66&lt;='P05'!$B$17,INDEX('P05'!$AA:$AA,$A66+52),0)+IF($A66&lt;='P06'!$B$17,INDEX('P06'!$AA:$AA,$A66+52),0)+IF($A66&lt;='P07'!$B$17,INDEX('P07'!$AA:$AA,$A66+52),0)+IF($A66&lt;='P08'!$B$17,INDEX('P08'!$AA:$AA,$A66+52),0)+IF($A66&lt;='P09'!$B$17,INDEX('P09'!$AA:$AA,$A66+52),0)+IF($A66&lt;='P10'!$B$17,INDEX('P10'!$AA:$AA,$A66+52),0)</f>
        <v>-12.801914410518364</v>
      </c>
      <c r="N66">
        <f>IF($A66&lt;='P01'!$B$17,INDEX('P01'!$AB:$AB,$A66+52),0)+IF($A66&lt;='P02'!$B$17,INDEX('P02'!$AB:$AB,$A66+52),0)+IF($A66&lt;='P03'!$B$17,INDEX('P03'!$AB:$AB,$A66+52),0)+IF($A66&lt;='P04'!$B$17,INDEX('P04'!$AB:$AB,$A66+52),0)+IF($A66&lt;='P05'!$B$17,INDEX('P05'!$AB:$AB,$A66+52),0)+IF($A66&lt;='P06'!$B$17,INDEX('P06'!$AB:$AB,$A66+52),0)+IF($A66&lt;='P07'!$B$17,INDEX('P07'!$AB:$AB,$A66+52),0)+IF($A66&lt;='P08'!$B$17,INDEX('P08'!$AB:$AB,$A66+52),0)+IF($A66&lt;='P09'!$B$17,INDEX('P09'!$AB:$AB,$A66+52),0)+IF($A66&lt;='P10'!$B$17,INDEX('P10'!$AB:$AB,$A66+52),0)</f>
        <v>421.43845275949604</v>
      </c>
      <c r="O66">
        <f>IF($A66&lt;='P01'!$B$17,INDEX('P01'!$AC:$AC,$A66+52),0)+IF($A66&lt;='P02'!$B$17,INDEX('P02'!$AC:$AC,$A66+52),0)+IF($A66&lt;='P03'!$B$17,INDEX('P03'!$AC:$AC,$A66+52),0)+IF($A66&lt;='P04'!$B$17,INDEX('P04'!$AC:$AC,$A66+52),0)+IF($A66&lt;='P05'!$B$17,INDEX('P05'!$AC:$AC,$A66+52),0)+IF($A66&lt;='P06'!$B$17,INDEX('P06'!$AC:$AC,$A66+52),0)+IF($A66&lt;='P07'!$B$17,INDEX('P07'!$AC:$AC,$A66+52),0)+IF($A66&lt;='P08'!$B$17,INDEX('P08'!$AC:$AC,$A66+52),0)+IF($A66&lt;='P09'!$B$17,INDEX('P09'!$AC:$AC,$A66+52),0)+IF($A66&lt;='P10'!$B$17,INDEX('P10'!$AC:$AC,$A66+52),0)</f>
        <v>8.428769055189921</v>
      </c>
      <c r="P66">
        <f>IF($A66&lt;='P01'!$B$17,INDEX('P01'!$AD:$AD,$A66+52),0)+IF($A66&lt;='P02'!$B$17,INDEX('P02'!$AD:$AD,$A66+52),0)+IF($A66&lt;='P03'!$B$17,INDEX('P03'!$AD:$AD,$A66+52),0)+IF($A66&lt;='P04'!$B$17,INDEX('P04'!$AD:$AD,$A66+52),0)+IF($A66&lt;='P05'!$B$17,INDEX('P05'!$AD:$AD,$A66+52),0)+IF($A66&lt;='P06'!$B$17,INDEX('P06'!$AD:$AD,$A66+52),0)+IF($A66&lt;='P07'!$B$17,INDEX('P07'!$AD:$AD,$A66+52),0)+IF($A66&lt;='P08'!$B$17,INDEX('P08'!$AD:$AD,$A66+52),0)+IF($A66&lt;='P09'!$B$17,INDEX('P09'!$AD:$AD,$A66+52),0)+IF($A66&lt;='P10'!$B$17,INDEX('P10'!$AD:$AD,$A66+52),0)</f>
        <v>39.289536669056908</v>
      </c>
      <c r="Q66">
        <f>IF($A66&lt;='P01'!$B$17,INDEX('P01'!$AE:$AE,$A66+52),0)+IF($A66&lt;='P02'!$B$17,INDEX('P02'!$AE:$AE,$A66+52),0)+IF($A66&lt;='P03'!$B$17,INDEX('P03'!$AE:$AE,$A66+52),0)+IF($A66&lt;='P04'!$B$17,INDEX('P04'!$AE:$AE,$A66+52),0)+IF($A66&lt;='P05'!$B$17,INDEX('P05'!$AE:$AE,$A66+52),0)+IF($A66&lt;='P06'!$B$17,INDEX('P06'!$AE:$AE,$A66+52),0)+IF($A66&lt;='P07'!$B$17,INDEX('P07'!$AE:$AE,$A66+52),0)+IF($A66&lt;='P08'!$B$17,INDEX('P08'!$AE:$AE,$A66+52),0)+IF($A66&lt;='P09'!$B$17,INDEX('P09'!$AE:$AE,$A66+52),0)+IF($A66&lt;='P10'!$B$17,INDEX('P10'!$AE:$AE,$A66+52),0)</f>
        <v>386.06650984561782</v>
      </c>
      <c r="R66">
        <f>IF($A66&lt;='P01'!$B$17,INDEX('P01'!$AF:$AF,$A66+52),0)+IF($A66&lt;='P02'!$B$17,INDEX('P02'!$AF:$AF,$A66+52),0)+IF($A66&lt;='P03'!$B$17,INDEX('P03'!$AF:$AF,$A66+52),0)+IF($A66&lt;='P04'!$B$17,INDEX('P04'!$AF:$AF,$A66+52),0)+IF($A66&lt;='P05'!$B$17,INDEX('P05'!$AF:$AF,$A66+52),0)+IF($A66&lt;='P06'!$B$17,INDEX('P06'!$AF:$AF,$A66+52),0)+IF($A66&lt;='P07'!$B$17,INDEX('P07'!$AF:$AF,$A66+52),0)+IF($A66&lt;='P08'!$B$17,INDEX('P08'!$AF:$AF,$A66+52),0)+IF($A66&lt;='P09'!$B$17,INDEX('P09'!$AF:$AF,$A66+52),0)+IF($A66&lt;='P10'!$B$17,INDEX('P10'!$AF:$AF,$A66+52),0)</f>
        <v>0.45555160014982116</v>
      </c>
      <c r="S66">
        <f>IF($A66&lt;='P01'!$B$17,INDEX('P01'!$AG:$AG,$A66+52),0)+IF($A66&lt;='P02'!$B$17,INDEX('P02'!$AG:$AG,$A66+52),0)+IF($A66&lt;='P03'!$B$17,INDEX('P03'!$AG:$AG,$A66+52),0)+IF($A66&lt;='P04'!$B$17,INDEX('P04'!$AG:$AG,$A66+52),0)+IF($A66&lt;='P05'!$B$17,INDEX('P05'!$AG:$AG,$A66+52),0)+IF($A66&lt;='P06'!$B$17,INDEX('P06'!$AG:$AG,$A66+52),0)+IF($A66&lt;='P07'!$B$17,INDEX('P07'!$AG:$AG,$A66+52),0)+IF($A66&lt;='P08'!$B$17,INDEX('P08'!$AG:$AG,$A66+52),0)+IF($A66&lt;='P09'!$B$17,INDEX('P09'!$AG:$AG,$A66+52),0)+IF($A66&lt;='P10'!$B$17,INDEX('P10'!$AG:$AG,$A66+52),0)</f>
        <v>13018.742132943929</v>
      </c>
      <c r="T66">
        <f>IF($A66&lt;='P01'!$B$17,INDEX('P01'!$AI:$AI,$A66+52),0)+IF($A66&lt;='P02'!$B$17,INDEX('P02'!$AI:$AI,$A66+52),0)+IF($A66&lt;='P03'!$B$17,INDEX('P03'!$AI:$AI,$A66+52),0)+IF($A66&lt;='P04'!$B$17,INDEX('P04'!$AI:$AI,$A66+52),0)+IF($A66&lt;='P05'!$B$17,INDEX('P05'!$AI:$AI,$A66+52),0)+IF($A66&lt;='P06'!$B$17,INDEX('P06'!$AI:$AI,$A66+52),0)+IF($A66&lt;='P07'!$B$17,INDEX('P07'!$AI:$AI,$A66+52),0)+IF($A66&lt;='P08'!$B$17,INDEX('P08'!$AI:$AI,$A66+52),0)+IF($A66&lt;='P09'!$B$17,INDEX('P09'!$AI:$AI,$A66+52),0)+IF($A66&lt;='P10'!$B$17,INDEX('P10'!$AI:$AI,$A66+52),0)</f>
        <v>14253.542104572361</v>
      </c>
    </row>
    <row r="67" spans="1:20" x14ac:dyDescent="0.35">
      <c r="A67">
        <v>35</v>
      </c>
      <c r="B67">
        <f>IF($A67&lt;='P01'!$B$17,INDEX('P01'!$J:$J,$A67+52),0)+IF($A67&lt;='P02'!$B$17,INDEX('P02'!$J:$J,$A67+52),0)+IF($A67&lt;='P03'!$B$17,INDEX('P03'!$J:$J,$A67+52),0)+IF($A67&lt;='P04'!$B$17,INDEX('P04'!$J:$J,$A67+52),0)+IF($A67&lt;='P05'!$B$17,INDEX('P05'!$J:$J,$A67+52),0)+IF($A67&lt;='P06'!$B$17,INDEX('P06'!$J:$J,$A67+52),0)+IF($A67&lt;='P07'!$B$17,INDEX('P07'!$J:$J,$A67+52),0)+IF($A67&lt;='P08'!$B$17,INDEX('P08'!$J:$J,$A67+52),0)+IF($A67&lt;='P09'!$B$17,INDEX('P09'!$J:$J,$A67+52),0)+IF($A67&lt;='P10'!$B$17,INDEX('P10'!$J:$J,$A67+52),0)</f>
        <v>1.8688458291879458E-3</v>
      </c>
      <c r="C67">
        <f>IF($A67&lt;='P01'!$B$17,INDEX('P01'!$K:$K,$A67+52),0)+IF($A67&lt;='P02'!$B$17,INDEX('P02'!$K:$K,$A67+52),0)+IF($A67&lt;='P03'!$B$17,INDEX('P03'!$K:$K,$A67+52),0)+IF($A67&lt;='P04'!$B$17,INDEX('P04'!$K:$K,$A67+52),0)+IF($A67&lt;='P05'!$B$17,INDEX('P05'!$K:$K,$A67+52),0)+IF($A67&lt;='P06'!$B$17,INDEX('P06'!$K:$K,$A67+52),0)+IF($A67&lt;='P07'!$B$17,INDEX('P07'!$K:$K,$A67+52),0)+IF($A67&lt;='P08'!$B$17,INDEX('P08'!$K:$K,$A67+52),0)+IF($A67&lt;='P09'!$B$17,INDEX('P09'!$K:$K,$A67+52),0)+IF($A67&lt;='P10'!$B$17,INDEX('P10'!$K:$K,$A67+52),0)</f>
        <v>2.8236333077256041E-2</v>
      </c>
      <c r="D67">
        <f>IF($A67&lt;='P01'!$B$17,INDEX('P01'!$L:$L,$A67+52),0)+IF($A67&lt;='P02'!$B$17,INDEX('P02'!$L:$L,$A67+52),0)+IF($A67&lt;='P03'!$B$17,INDEX('P03'!$L:$L,$A67+52),0)+IF($A67&lt;='P04'!$B$17,INDEX('P04'!$L:$L,$A67+52),0)+IF($A67&lt;='P05'!$B$17,INDEX('P05'!$L:$L,$A67+52),0)+IF($A67&lt;='P06'!$B$17,INDEX('P06'!$L:$L,$A67+52),0)+IF($A67&lt;='P07'!$B$17,INDEX('P07'!$L:$L,$A67+52),0)+IF($A67&lt;='P08'!$B$17,INDEX('P08'!$L:$L,$A67+52),0)+IF($A67&lt;='P09'!$B$17,INDEX('P09'!$L:$L,$A67+52),0)+IF($A67&lt;='P10'!$B$17,INDEX('P10'!$L:$L,$A67+52),0)</f>
        <v>0</v>
      </c>
      <c r="E67">
        <f>IF($A67&lt;='P01'!$B$17,INDEX('P01'!$M:$M,$A67+52),0)+IF($A67&lt;='P02'!$B$17,INDEX('P02'!$M:$M,$A67+52),0)+IF($A67&lt;='P03'!$B$17,INDEX('P03'!$M:$M,$A67+52),0)+IF($A67&lt;='P04'!$B$17,INDEX('P04'!$M:$M,$A67+52),0)+IF($A67&lt;='P05'!$B$17,INDEX('P05'!$M:$M,$A67+52),0)+IF($A67&lt;='P06'!$B$17,INDEX('P06'!$M:$M,$A67+52),0)+IF($A67&lt;='P07'!$B$17,INDEX('P07'!$M:$M,$A67+52),0)+IF($A67&lt;='P08'!$B$17,INDEX('P08'!$M:$M,$A67+52),0)+IF($A67&lt;='P09'!$B$17,INDEX('P09'!$M:$M,$A67+52),0)+IF($A67&lt;='P10'!$B$17,INDEX('P10'!$M:$M,$A67+52),0)</f>
        <v>8.0156263744928999</v>
      </c>
      <c r="F67">
        <f>IF($A67&lt;='P01'!$B$17,INDEX('P01'!$R:$R,$A67+52),0)+IF($A67&lt;='P02'!$B$17,INDEX('P02'!$R:$R,$A67+52),0)+IF($A67&lt;='P03'!$B$17,INDEX('P03'!$R:$R,$A67+52),0)+IF($A67&lt;='P04'!$B$17,INDEX('P04'!$R:$R,$A67+52),0)+IF($A67&lt;='P05'!$B$17,INDEX('P05'!$R:$R,$A67+52),0)+IF($A67&lt;='P06'!$B$17,INDEX('P06'!$R:$R,$A67+52),0)+IF($A67&lt;='P07'!$B$17,INDEX('P07'!$R:$R,$A67+52),0)+IF($A67&lt;='P08'!$B$17,INDEX('P08'!$R:$R,$A67+52),0)+IF($A67&lt;='P09'!$B$17,INDEX('P09'!$R:$R,$A67+52),0)+IF($A67&lt;='P10'!$B$17,INDEX('P10'!$R:$R,$A67+52),0)</f>
        <v>467.33152943204618</v>
      </c>
      <c r="G67">
        <f>IF($A67&lt;='P01'!$B$17,INDEX('P01'!$S:$S,$A67+52),0)+IF($A67&lt;='P02'!$B$17,INDEX('P02'!$S:$S,$A67+52),0)+IF($A67&lt;='P03'!$B$17,INDEX('P03'!$S:$S,$A67+52),0)+IF($A67&lt;='P04'!$B$17,INDEX('P04'!$S:$S,$A67+52),0)+IF($A67&lt;='P05'!$B$17,INDEX('P05'!$S:$S,$A67+52),0)+IF($A67&lt;='P06'!$B$17,INDEX('P06'!$S:$S,$A67+52),0)+IF($A67&lt;='P07'!$B$17,INDEX('P07'!$S:$S,$A67+52),0)+IF($A67&lt;='P08'!$B$17,INDEX('P08'!$S:$S,$A67+52),0)+IF($A67&lt;='P09'!$B$17,INDEX('P09'!$S:$S,$A67+52),0)+IF($A67&lt;='P10'!$B$17,INDEX('P10'!$S:$S,$A67+52),0)</f>
        <v>9.3466305886409238</v>
      </c>
      <c r="H67">
        <f>IF($A67&lt;='P01'!$B$17,INDEX('P01'!$T:$T,$A67+52),0)+IF($A67&lt;='P02'!$B$17,INDEX('P02'!$T:$T,$A67+52),0)+IF($A67&lt;='P03'!$B$17,INDEX('P03'!$T:$T,$A67+52),0)+IF($A67&lt;='P04'!$B$17,INDEX('P04'!$T:$T,$A67+52),0)+IF($A67&lt;='P05'!$B$17,INDEX('P05'!$T:$T,$A67+52),0)+IF($A67&lt;='P06'!$B$17,INDEX('P06'!$T:$T,$A67+52),0)+IF($A67&lt;='P07'!$B$17,INDEX('P07'!$T:$T,$A67+52),0)+IF($A67&lt;='P08'!$B$17,INDEX('P08'!$T:$T,$A67+52),0)+IF($A67&lt;='P09'!$B$17,INDEX('P09'!$T:$T,$A67+52),0)+IF($A67&lt;='P10'!$B$17,INDEX('P10'!$T:$T,$A67+52),0)</f>
        <v>43.850792631398697</v>
      </c>
      <c r="I67">
        <f>IF($A67&lt;='P01'!$B$17,INDEX('P01'!$U:$U,$A67+52),0)+IF($A67&lt;='P02'!$B$17,INDEX('P02'!$U:$U,$A67+52),0)+IF($A67&lt;='P03'!$B$17,INDEX('P03'!$U:$U,$A67+52),0)+IF($A67&lt;='P04'!$B$17,INDEX('P04'!$U:$U,$A67+52),0)+IF($A67&lt;='P05'!$B$17,INDEX('P05'!$U:$U,$A67+52),0)+IF($A67&lt;='P06'!$B$17,INDEX('P06'!$U:$U,$A67+52),0)+IF($A67&lt;='P07'!$B$17,INDEX('P07'!$U:$U,$A67+52),0)+IF($A67&lt;='P08'!$B$17,INDEX('P08'!$U:$U,$A67+52),0)+IF($A67&lt;='P09'!$B$17,INDEX('P09'!$U:$U,$A67+52),0)+IF($A67&lt;='P10'!$B$17,INDEX('P10'!$U:$U,$A67+52),0)</f>
        <v>430.1562759146064</v>
      </c>
      <c r="J67">
        <f>IF($A67&lt;='P01'!$B$17,INDEX('P01'!$V:$V,$A67+52),0)+IF($A67&lt;='P02'!$B$17,INDEX('P02'!$V:$V,$A67+52),0)+IF($A67&lt;='P03'!$B$17,INDEX('P03'!$V:$V,$A67+52),0)+IF($A67&lt;='P04'!$B$17,INDEX('P04'!$V:$V,$A67+52),0)+IF($A67&lt;='P05'!$B$17,INDEX('P05'!$V:$V,$A67+52),0)+IF($A67&lt;='P06'!$B$17,INDEX('P06'!$V:$V,$A67+52),0)+IF($A67&lt;='P07'!$B$17,INDEX('P07'!$V:$V,$A67+52),0)+IF($A67&lt;='P08'!$B$17,INDEX('P08'!$V:$V,$A67+52),0)+IF($A67&lt;='P09'!$B$17,INDEX('P09'!$V:$V,$A67+52),0)+IF($A67&lt;='P10'!$B$17,INDEX('P10'!$V:$V,$A67+52),0)</f>
        <v>0.5092785557899373</v>
      </c>
      <c r="K67">
        <f>IF($A67&lt;='P01'!$B$17,INDEX('P01'!$W:$W,$A67+52),0)+IF($A67&lt;='P02'!$B$17,INDEX('P02'!$W:$W,$A67+52),0)+IF($A67&lt;='P03'!$B$17,INDEX('P03'!$W:$W,$A67+52),0)+IF($A67&lt;='P04'!$B$17,INDEX('P04'!$W:$W,$A67+52),0)+IF($A67&lt;='P05'!$B$17,INDEX('P05'!$W:$W,$A67+52),0)+IF($A67&lt;='P06'!$B$17,INDEX('P06'!$W:$W,$A67+52),0)+IF($A67&lt;='P07'!$B$17,INDEX('P07'!$W:$W,$A67+52),0)+IF($A67&lt;='P08'!$B$17,INDEX('P08'!$W:$W,$A67+52),0)+IF($A67&lt;='P09'!$B$17,INDEX('P09'!$W:$W,$A67+52),0)+IF($A67&lt;='P10'!$B$17,INDEX('P10'!$W:$W,$A67+52),0)</f>
        <v>-16.531448258389716</v>
      </c>
      <c r="L67">
        <f>IF($A67&lt;='P01'!$B$17,INDEX('P01'!$X:$X,$A67+52),0)+IF($A67&lt;='P02'!$B$17,INDEX('P02'!$X:$X,$A67+52),0)+IF($A67&lt;='P03'!$B$17,INDEX('P03'!$X:$X,$A67+52),0)+IF($A67&lt;='P04'!$B$17,INDEX('P04'!$X:$X,$A67+52),0)+IF($A67&lt;='P05'!$B$17,INDEX('P05'!$X:$X,$A67+52),0)+IF($A67&lt;='P06'!$B$17,INDEX('P06'!$X:$X,$A67+52),0)+IF($A67&lt;='P07'!$B$17,INDEX('P07'!$X:$X,$A67+52),0)+IF($A67&lt;='P08'!$B$17,INDEX('P08'!$X:$X,$A67+52),0)+IF($A67&lt;='P09'!$B$17,INDEX('P09'!$X:$X,$A67+52),0)+IF($A67&lt;='P10'!$B$17,INDEX('P10'!$X:$X,$A67+52),0)</f>
        <v>15.032124875399681</v>
      </c>
      <c r="M67">
        <f>IF($A67&lt;='P01'!$B$17,INDEX('P01'!$AA:$AA,$A67+52),0)+IF($A67&lt;='P02'!$B$17,INDEX('P02'!$AA:$AA,$A67+52),0)+IF($A67&lt;='P03'!$B$17,INDEX('P03'!$AA:$AA,$A67+52),0)+IF($A67&lt;='P04'!$B$17,INDEX('P04'!$AA:$AA,$A67+52),0)+IF($A67&lt;='P05'!$B$17,INDEX('P05'!$AA:$AA,$A67+52),0)+IF($A67&lt;='P06'!$B$17,INDEX('P06'!$AA:$AA,$A67+52),0)+IF($A67&lt;='P07'!$B$17,INDEX('P07'!$AA:$AA,$A67+52),0)+IF($A67&lt;='P08'!$B$17,INDEX('P08'!$AA:$AA,$A67+52),0)+IF($A67&lt;='P09'!$B$17,INDEX('P09'!$AA:$AA,$A67+52),0)+IF($A67&lt;='P10'!$B$17,INDEX('P10'!$AA:$AA,$A67+52),0)</f>
        <v>-13.407252912898986</v>
      </c>
      <c r="N67">
        <f>IF($A67&lt;='P01'!$B$17,INDEX('P01'!$AB:$AB,$A67+52),0)+IF($A67&lt;='P02'!$B$17,INDEX('P02'!$AB:$AB,$A67+52),0)+IF($A67&lt;='P03'!$B$17,INDEX('P03'!$AB:$AB,$A67+52),0)+IF($A67&lt;='P04'!$B$17,INDEX('P04'!$AB:$AB,$A67+52),0)+IF($A67&lt;='P05'!$B$17,INDEX('P05'!$AB:$AB,$A67+52),0)+IF($A67&lt;='P06'!$B$17,INDEX('P06'!$AB:$AB,$A67+52),0)+IF($A67&lt;='P07'!$B$17,INDEX('P07'!$AB:$AB,$A67+52),0)+IF($A67&lt;='P08'!$B$17,INDEX('P08'!$AB:$AB,$A67+52),0)+IF($A67&lt;='P09'!$B$17,INDEX('P09'!$AB:$AB,$A67+52),0)+IF($A67&lt;='P10'!$B$17,INDEX('P10'!$AB:$AB,$A67+52),0)</f>
        <v>418.18067040702164</v>
      </c>
      <c r="O67">
        <f>IF($A67&lt;='P01'!$B$17,INDEX('P01'!$AC:$AC,$A67+52),0)+IF($A67&lt;='P02'!$B$17,INDEX('P02'!$AC:$AC,$A67+52),0)+IF($A67&lt;='P03'!$B$17,INDEX('P03'!$AC:$AC,$A67+52),0)+IF($A67&lt;='P04'!$B$17,INDEX('P04'!$AC:$AC,$A67+52),0)+IF($A67&lt;='P05'!$B$17,INDEX('P05'!$AC:$AC,$A67+52),0)+IF($A67&lt;='P06'!$B$17,INDEX('P06'!$AC:$AC,$A67+52),0)+IF($A67&lt;='P07'!$B$17,INDEX('P07'!$AC:$AC,$A67+52),0)+IF($A67&lt;='P08'!$B$17,INDEX('P08'!$AC:$AC,$A67+52),0)+IF($A67&lt;='P09'!$B$17,INDEX('P09'!$AC:$AC,$A67+52),0)+IF($A67&lt;='P10'!$B$17,INDEX('P10'!$AC:$AC,$A67+52),0)</f>
        <v>8.3636134081404325</v>
      </c>
      <c r="P67">
        <f>IF($A67&lt;='P01'!$B$17,INDEX('P01'!$AD:$AD,$A67+52),0)+IF($A67&lt;='P02'!$B$17,INDEX('P02'!$AD:$AD,$A67+52),0)+IF($A67&lt;='P03'!$B$17,INDEX('P03'!$AD:$AD,$A67+52),0)+IF($A67&lt;='P04'!$B$17,INDEX('P04'!$AD:$AD,$A67+52),0)+IF($A67&lt;='P05'!$B$17,INDEX('P05'!$AD:$AD,$A67+52),0)+IF($A67&lt;='P06'!$B$17,INDEX('P06'!$AD:$AD,$A67+52),0)+IF($A67&lt;='P07'!$B$17,INDEX('P07'!$AD:$AD,$A67+52),0)+IF($A67&lt;='P08'!$B$17,INDEX('P08'!$AD:$AD,$A67+52),0)+IF($A67&lt;='P09'!$B$17,INDEX('P09'!$AD:$AD,$A67+52),0)+IF($A67&lt;='P10'!$B$17,INDEX('P10'!$AD:$AD,$A67+52),0)</f>
        <v>39.110815810370809</v>
      </c>
      <c r="Q67">
        <f>IF($A67&lt;='P01'!$B$17,INDEX('P01'!$AE:$AE,$A67+52),0)+IF($A67&lt;='P02'!$B$17,INDEX('P02'!$AE:$AE,$A67+52),0)+IF($A67&lt;='P03'!$B$17,INDEX('P03'!$AE:$AE,$A67+52),0)+IF($A67&lt;='P04'!$B$17,INDEX('P04'!$AE:$AE,$A67+52),0)+IF($A67&lt;='P05'!$B$17,INDEX('P05'!$AE:$AE,$A67+52),0)+IF($A67&lt;='P06'!$B$17,INDEX('P06'!$AE:$AE,$A67+52),0)+IF($A67&lt;='P07'!$B$17,INDEX('P07'!$AE:$AE,$A67+52),0)+IF($A67&lt;='P08'!$B$17,INDEX('P08'!$AE:$AE,$A67+52),0)+IF($A67&lt;='P09'!$B$17,INDEX('P09'!$AE:$AE,$A67+52),0)+IF($A67&lt;='P10'!$B$17,INDEX('P10'!$AE:$AE,$A67+52),0)</f>
        <v>383.65926514461256</v>
      </c>
      <c r="R67">
        <f>IF($A67&lt;='P01'!$B$17,INDEX('P01'!$AF:$AF,$A67+52),0)+IF($A67&lt;='P02'!$B$17,INDEX('P02'!$AF:$AF,$A67+52),0)+IF($A67&lt;='P03'!$B$17,INDEX('P03'!$AF:$AF,$A67+52),0)+IF($A67&lt;='P04'!$B$17,INDEX('P04'!$AF:$AF,$A67+52),0)+IF($A67&lt;='P05'!$B$17,INDEX('P05'!$AF:$AF,$A67+52),0)+IF($A67&lt;='P06'!$B$17,INDEX('P06'!$AF:$AF,$A67+52),0)+IF($A67&lt;='P07'!$B$17,INDEX('P07'!$AF:$AF,$A67+52),0)+IF($A67&lt;='P08'!$B$17,INDEX('P08'!$AF:$AF,$A67+52),0)+IF($A67&lt;='P09'!$B$17,INDEX('P09'!$AF:$AF,$A67+52),0)+IF($A67&lt;='P10'!$B$17,INDEX('P10'!$AF:$AF,$A67+52),0)</f>
        <v>0.45422895679677411</v>
      </c>
      <c r="S67">
        <f>IF($A67&lt;='P01'!$B$17,INDEX('P01'!$AG:$AG,$A67+52),0)+IF($A67&lt;='P02'!$B$17,INDEX('P02'!$AG:$AG,$A67+52),0)+IF($A67&lt;='P03'!$B$17,INDEX('P03'!$AG:$AG,$A67+52),0)+IF($A67&lt;='P04'!$B$17,INDEX('P04'!$AG:$AG,$A67+52),0)+IF($A67&lt;='P05'!$B$17,INDEX('P05'!$AG:$AG,$A67+52),0)+IF($A67&lt;='P06'!$B$17,INDEX('P06'!$AG:$AG,$A67+52),0)+IF($A67&lt;='P07'!$B$17,INDEX('P07'!$AG:$AG,$A67+52),0)+IF($A67&lt;='P08'!$B$17,INDEX('P08'!$AG:$AG,$A67+52),0)+IF($A67&lt;='P09'!$B$17,INDEX('P09'!$AG:$AG,$A67+52),0)+IF($A67&lt;='P10'!$B$17,INDEX('P10'!$AG:$AG,$A67+52),0)</f>
        <v>13046.329982103336</v>
      </c>
      <c r="T67">
        <f>IF($A67&lt;='P01'!$B$17,INDEX('P01'!$AI:$AI,$A67+52),0)+IF($A67&lt;='P02'!$B$17,INDEX('P02'!$AI:$AI,$A67+52),0)+IF($A67&lt;='P03'!$B$17,INDEX('P03'!$AI:$AI,$A67+52),0)+IF($A67&lt;='P04'!$B$17,INDEX('P04'!$AI:$AI,$A67+52),0)+IF($A67&lt;='P05'!$B$17,INDEX('P05'!$AI:$AI,$A67+52),0)+IF($A67&lt;='P06'!$B$17,INDEX('P06'!$AI:$AI,$A67+52),0)+IF($A67&lt;='P07'!$B$17,INDEX('P07'!$AI:$AI,$A67+52),0)+IF($A67&lt;='P08'!$B$17,INDEX('P08'!$AI:$AI,$A67+52),0)+IF($A67&lt;='P09'!$B$17,INDEX('P09'!$AI:$AI,$A67+52),0)+IF($A67&lt;='P10'!$B$17,INDEX('P10'!$AI:$AI,$A67+52),0)</f>
        <v>14209.273036290982</v>
      </c>
    </row>
    <row r="68" spans="1:20" x14ac:dyDescent="0.35">
      <c r="A68">
        <v>36</v>
      </c>
      <c r="B68">
        <f>IF($A68&lt;='P01'!$B$17,INDEX('P01'!$J:$J,$A68+52),0)+IF($A68&lt;='P02'!$B$17,INDEX('P02'!$J:$J,$A68+52),0)+IF($A68&lt;='P03'!$B$17,INDEX('P03'!$J:$J,$A68+52),0)+IF($A68&lt;='P04'!$B$17,INDEX('P04'!$J:$J,$A68+52),0)+IF($A68&lt;='P05'!$B$17,INDEX('P05'!$J:$J,$A68+52),0)+IF($A68&lt;='P06'!$B$17,INDEX('P06'!$J:$J,$A68+52),0)+IF($A68&lt;='P07'!$B$17,INDEX('P07'!$J:$J,$A68+52),0)+IF($A68&lt;='P08'!$B$17,INDEX('P08'!$J:$J,$A68+52),0)+IF($A68&lt;='P09'!$B$17,INDEX('P09'!$J:$J,$A68+52),0)+IF($A68&lt;='P10'!$B$17,INDEX('P10'!$J:$J,$A68+52),0)</f>
        <v>1.8656677755600473E-3</v>
      </c>
      <c r="C68">
        <f>IF($A68&lt;='P01'!$B$17,INDEX('P01'!$K:$K,$A68+52),0)+IF($A68&lt;='P02'!$B$17,INDEX('P02'!$K:$K,$A68+52),0)+IF($A68&lt;='P03'!$B$17,INDEX('P03'!$K:$K,$A68+52),0)+IF($A68&lt;='P04'!$B$17,INDEX('P04'!$K:$K,$A68+52),0)+IF($A68&lt;='P05'!$B$17,INDEX('P05'!$K:$K,$A68+52),0)+IF($A68&lt;='P06'!$B$17,INDEX('P06'!$K:$K,$A68+52),0)+IF($A68&lt;='P07'!$B$17,INDEX('P07'!$K:$K,$A68+52),0)+IF($A68&lt;='P08'!$B$17,INDEX('P08'!$K:$K,$A68+52),0)+IF($A68&lt;='P09'!$B$17,INDEX('P09'!$K:$K,$A68+52),0)+IF($A68&lt;='P10'!$B$17,INDEX('P10'!$K:$K,$A68+52),0)</f>
        <v>2.6815806977883168E-2</v>
      </c>
      <c r="D68">
        <f>IF($A68&lt;='P01'!$B$17,INDEX('P01'!$L:$L,$A68+52),0)+IF($A68&lt;='P02'!$B$17,INDEX('P02'!$L:$L,$A68+52),0)+IF($A68&lt;='P03'!$B$17,INDEX('P03'!$L:$L,$A68+52),0)+IF($A68&lt;='P04'!$B$17,INDEX('P04'!$L:$L,$A68+52),0)+IF($A68&lt;='P05'!$B$17,INDEX('P05'!$L:$L,$A68+52),0)+IF($A68&lt;='P06'!$B$17,INDEX('P06'!$L:$L,$A68+52),0)+IF($A68&lt;='P07'!$B$17,INDEX('P07'!$L:$L,$A68+52),0)+IF($A68&lt;='P08'!$B$17,INDEX('P08'!$L:$L,$A68+52),0)+IF($A68&lt;='P09'!$B$17,INDEX('P09'!$L:$L,$A68+52),0)+IF($A68&lt;='P10'!$B$17,INDEX('P10'!$L:$L,$A68+52),0)</f>
        <v>0</v>
      </c>
      <c r="E68">
        <f>IF($A68&lt;='P01'!$B$17,INDEX('P01'!$M:$M,$A68+52),0)+IF($A68&lt;='P02'!$B$17,INDEX('P02'!$M:$M,$A68+52),0)+IF($A68&lt;='P03'!$B$17,INDEX('P03'!$M:$M,$A68+52),0)+IF($A68&lt;='P04'!$B$17,INDEX('P04'!$M:$M,$A68+52),0)+IF($A68&lt;='P05'!$B$17,INDEX('P05'!$M:$M,$A68+52),0)+IF($A68&lt;='P06'!$B$17,INDEX('P06'!$M:$M,$A68+52),0)+IF($A68&lt;='P07'!$B$17,INDEX('P07'!$M:$M,$A68+52),0)+IF($A68&lt;='P08'!$B$17,INDEX('P08'!$M:$M,$A68+52),0)+IF($A68&lt;='P09'!$B$17,INDEX('P09'!$M:$M,$A68+52),0)+IF($A68&lt;='P10'!$B$17,INDEX('P10'!$M:$M,$A68+52),0)</f>
        <v>7.9869448997394556</v>
      </c>
      <c r="F68">
        <f>IF($A68&lt;='P01'!$B$17,INDEX('P01'!$R:$R,$A68+52),0)+IF($A68&lt;='P02'!$B$17,INDEX('P02'!$R:$R,$A68+52),0)+IF($A68&lt;='P03'!$B$17,INDEX('P03'!$R:$R,$A68+52),0)+IF($A68&lt;='P04'!$B$17,INDEX('P04'!$R:$R,$A68+52),0)+IF($A68&lt;='P05'!$B$17,INDEX('P05'!$R:$R,$A68+52),0)+IF($A68&lt;='P06'!$B$17,INDEX('P06'!$R:$R,$A68+52),0)+IF($A68&lt;='P07'!$B$17,INDEX('P07'!$R:$R,$A68+52),0)+IF($A68&lt;='P08'!$B$17,INDEX('P08'!$R:$R,$A68+52),0)+IF($A68&lt;='P09'!$B$17,INDEX('P09'!$R:$R,$A68+52),0)+IF($A68&lt;='P10'!$B$17,INDEX('P10'!$R:$R,$A68+52),0)</f>
        <v>465.23816942452652</v>
      </c>
      <c r="G68">
        <f>IF($A68&lt;='P01'!$B$17,INDEX('P01'!$S:$S,$A68+52),0)+IF($A68&lt;='P02'!$B$17,INDEX('P02'!$S:$S,$A68+52),0)+IF($A68&lt;='P03'!$B$17,INDEX('P03'!$S:$S,$A68+52),0)+IF($A68&lt;='P04'!$B$17,INDEX('P04'!$S:$S,$A68+52),0)+IF($A68&lt;='P05'!$B$17,INDEX('P05'!$S:$S,$A68+52),0)+IF($A68&lt;='P06'!$B$17,INDEX('P06'!$S:$S,$A68+52),0)+IF($A68&lt;='P07'!$B$17,INDEX('P07'!$S:$S,$A68+52),0)+IF($A68&lt;='P08'!$B$17,INDEX('P08'!$S:$S,$A68+52),0)+IF($A68&lt;='P09'!$B$17,INDEX('P09'!$S:$S,$A68+52),0)+IF($A68&lt;='P10'!$B$17,INDEX('P10'!$S:$S,$A68+52),0)</f>
        <v>9.3047633884905299</v>
      </c>
      <c r="H68">
        <f>IF($A68&lt;='P01'!$B$17,INDEX('P01'!$T:$T,$A68+52),0)+IF($A68&lt;='P02'!$B$17,INDEX('P02'!$T:$T,$A68+52),0)+IF($A68&lt;='P03'!$B$17,INDEX('P03'!$T:$T,$A68+52),0)+IF($A68&lt;='P04'!$B$17,INDEX('P04'!$T:$T,$A68+52),0)+IF($A68&lt;='P05'!$B$17,INDEX('P05'!$T:$T,$A68+52),0)+IF($A68&lt;='P06'!$B$17,INDEX('P06'!$T:$T,$A68+52),0)+IF($A68&lt;='P07'!$B$17,INDEX('P07'!$T:$T,$A68+52),0)+IF($A68&lt;='P08'!$B$17,INDEX('P08'!$T:$T,$A68+52),0)+IF($A68&lt;='P09'!$B$17,INDEX('P09'!$T:$T,$A68+52),0)+IF($A68&lt;='P10'!$B$17,INDEX('P10'!$T:$T,$A68+52),0)</f>
        <v>43.794456806602547</v>
      </c>
      <c r="I68">
        <f>IF($A68&lt;='P01'!$B$17,INDEX('P01'!$U:$U,$A68+52),0)+IF($A68&lt;='P02'!$B$17,INDEX('P02'!$U:$U,$A68+52),0)+IF($A68&lt;='P03'!$B$17,INDEX('P03'!$U:$U,$A68+52),0)+IF($A68&lt;='P04'!$B$17,INDEX('P04'!$U:$U,$A68+52),0)+IF($A68&lt;='P05'!$B$17,INDEX('P05'!$U:$U,$A68+52),0)+IF($A68&lt;='P06'!$B$17,INDEX('P06'!$U:$U,$A68+52),0)+IF($A68&lt;='P07'!$B$17,INDEX('P07'!$U:$U,$A68+52),0)+IF($A68&lt;='P08'!$B$17,INDEX('P08'!$U:$U,$A68+52),0)+IF($A68&lt;='P09'!$B$17,INDEX('P09'!$U:$U,$A68+52),0)+IF($A68&lt;='P10'!$B$17,INDEX('P10'!$U:$U,$A68+52),0)</f>
        <v>428.94908369484978</v>
      </c>
      <c r="J68">
        <f>IF($A68&lt;='P01'!$B$17,INDEX('P01'!$V:$V,$A68+52),0)+IF($A68&lt;='P02'!$B$17,INDEX('P02'!$V:$V,$A68+52),0)+IF($A68&lt;='P03'!$B$17,INDEX('P03'!$V:$V,$A68+52),0)+IF($A68&lt;='P04'!$B$17,INDEX('P04'!$V:$V,$A68+52),0)+IF($A68&lt;='P05'!$B$17,INDEX('P05'!$V:$V,$A68+52),0)+IF($A68&lt;='P06'!$B$17,INDEX('P06'!$V:$V,$A68+52),0)+IF($A68&lt;='P07'!$B$17,INDEX('P07'!$V:$V,$A68+52),0)+IF($A68&lt;='P08'!$B$17,INDEX('P08'!$V:$V,$A68+52),0)+IF($A68&lt;='P09'!$B$17,INDEX('P09'!$V:$V,$A68+52),0)+IF($A68&lt;='P10'!$B$17,INDEX('P10'!$V:$V,$A68+52),0)</f>
        <v>0.50966638784610141</v>
      </c>
      <c r="K68">
        <f>IF($A68&lt;='P01'!$B$17,INDEX('P01'!$W:$W,$A68+52),0)+IF($A68&lt;='P02'!$B$17,INDEX('P02'!$W:$W,$A68+52),0)+IF($A68&lt;='P03'!$B$17,INDEX('P03'!$W:$W,$A68+52),0)+IF($A68&lt;='P04'!$B$17,INDEX('P04'!$W:$W,$A68+52),0)+IF($A68&lt;='P05'!$B$17,INDEX('P05'!$W:$W,$A68+52),0)+IF($A68&lt;='P06'!$B$17,INDEX('P06'!$W:$W,$A68+52),0)+IF($A68&lt;='P07'!$B$17,INDEX('P07'!$W:$W,$A68+52),0)+IF($A68&lt;='P08'!$B$17,INDEX('P08'!$W:$W,$A68+52),0)+IF($A68&lt;='P09'!$B$17,INDEX('P09'!$W:$W,$A68+52),0)+IF($A68&lt;='P10'!$B$17,INDEX('P10'!$W:$W,$A68+52),0)</f>
        <v>-17.3198008532625</v>
      </c>
      <c r="L68">
        <f>IF($A68&lt;='P01'!$B$17,INDEX('P01'!$X:$X,$A68+52),0)+IF($A68&lt;='P02'!$B$17,INDEX('P02'!$X:$X,$A68+52),0)+IF($A68&lt;='P03'!$B$17,INDEX('P03'!$X:$X,$A68+52),0)+IF($A68&lt;='P04'!$B$17,INDEX('P04'!$X:$X,$A68+52),0)+IF($A68&lt;='P05'!$B$17,INDEX('P05'!$X:$X,$A68+52),0)+IF($A68&lt;='P06'!$B$17,INDEX('P06'!$X:$X,$A68+52),0)+IF($A68&lt;='P07'!$B$17,INDEX('P07'!$X:$X,$A68+52),0)+IF($A68&lt;='P08'!$B$17,INDEX('P08'!$X:$X,$A68+52),0)+IF($A68&lt;='P09'!$B$17,INDEX('P09'!$X:$X,$A68+52),0)+IF($A68&lt;='P10'!$B$17,INDEX('P10'!$X:$X,$A68+52),0)</f>
        <v>15.827193523888873</v>
      </c>
      <c r="M68">
        <f>IF($A68&lt;='P01'!$B$17,INDEX('P01'!$AA:$AA,$A68+52),0)+IF($A68&lt;='P02'!$B$17,INDEX('P02'!$AA:$AA,$A68+52),0)+IF($A68&lt;='P03'!$B$17,INDEX('P03'!$AA:$AA,$A68+52),0)+IF($A68&lt;='P04'!$B$17,INDEX('P04'!$AA:$AA,$A68+52),0)+IF($A68&lt;='P05'!$B$17,INDEX('P05'!$AA:$AA,$A68+52),0)+IF($A68&lt;='P06'!$B$17,INDEX('P06'!$AA:$AA,$A68+52),0)+IF($A68&lt;='P07'!$B$17,INDEX('P07'!$AA:$AA,$A68+52),0)+IF($A68&lt;='P08'!$B$17,INDEX('P08'!$AA:$AA,$A68+52),0)+IF($A68&lt;='P09'!$B$17,INDEX('P09'!$AA:$AA,$A68+52),0)+IF($A68&lt;='P10'!$B$17,INDEX('P10'!$AA:$AA,$A68+52),0)</f>
        <v>-14.070317410717109</v>
      </c>
      <c r="N68">
        <f>IF($A68&lt;='P01'!$B$17,INDEX('P01'!$AB:$AB,$A68+52),0)+IF($A68&lt;='P02'!$B$17,INDEX('P02'!$AB:$AB,$A68+52),0)+IF($A68&lt;='P03'!$B$17,INDEX('P03'!$AB:$AB,$A68+52),0)+IF($A68&lt;='P04'!$B$17,INDEX('P04'!$AB:$AB,$A68+52),0)+IF($A68&lt;='P05'!$B$17,INDEX('P05'!$AB:$AB,$A68+52),0)+IF($A68&lt;='P06'!$B$17,INDEX('P06'!$AB:$AB,$A68+52),0)+IF($A68&lt;='P07'!$B$17,INDEX('P07'!$AB:$AB,$A68+52),0)+IF($A68&lt;='P08'!$B$17,INDEX('P08'!$AB:$AB,$A68+52),0)+IF($A68&lt;='P09'!$B$17,INDEX('P09'!$AB:$AB,$A68+52),0)+IF($A68&lt;='P10'!$B$17,INDEX('P10'!$AB:$AB,$A68+52),0)</f>
        <v>414.94904106449121</v>
      </c>
      <c r="O68">
        <f>IF($A68&lt;='P01'!$B$17,INDEX('P01'!$AC:$AC,$A68+52),0)+IF($A68&lt;='P02'!$B$17,INDEX('P02'!$AC:$AC,$A68+52),0)+IF($A68&lt;='P03'!$B$17,INDEX('P03'!$AC:$AC,$A68+52),0)+IF($A68&lt;='P04'!$B$17,INDEX('P04'!$AC:$AC,$A68+52),0)+IF($A68&lt;='P05'!$B$17,INDEX('P05'!$AC:$AC,$A68+52),0)+IF($A68&lt;='P06'!$B$17,INDEX('P06'!$AC:$AC,$A68+52),0)+IF($A68&lt;='P07'!$B$17,INDEX('P07'!$AC:$AC,$A68+52),0)+IF($A68&lt;='P08'!$B$17,INDEX('P08'!$AC:$AC,$A68+52),0)+IF($A68&lt;='P09'!$B$17,INDEX('P09'!$AC:$AC,$A68+52),0)+IF($A68&lt;='P10'!$B$17,INDEX('P10'!$AC:$AC,$A68+52),0)</f>
        <v>8.298980821289824</v>
      </c>
      <c r="P68">
        <f>IF($A68&lt;='P01'!$B$17,INDEX('P01'!$AD:$AD,$A68+52),0)+IF($A68&lt;='P02'!$B$17,INDEX('P02'!$AD:$AD,$A68+52),0)+IF($A68&lt;='P03'!$B$17,INDEX('P03'!$AD:$AD,$A68+52),0)+IF($A68&lt;='P04'!$B$17,INDEX('P04'!$AD:$AD,$A68+52),0)+IF($A68&lt;='P05'!$B$17,INDEX('P05'!$AD:$AD,$A68+52),0)+IF($A68&lt;='P06'!$B$17,INDEX('P06'!$AD:$AD,$A68+52),0)+IF($A68&lt;='P07'!$B$17,INDEX('P07'!$AD:$AD,$A68+52),0)+IF($A68&lt;='P08'!$B$17,INDEX('P08'!$AD:$AD,$A68+52),0)+IF($A68&lt;='P09'!$B$17,INDEX('P09'!$AD:$AD,$A68+52),0)+IF($A68&lt;='P10'!$B$17,INDEX('P10'!$AD:$AD,$A68+52),0)</f>
        <v>38.933112631040238</v>
      </c>
      <c r="Q68">
        <f>IF($A68&lt;='P01'!$B$17,INDEX('P01'!$AE:$AE,$A68+52),0)+IF($A68&lt;='P02'!$B$17,INDEX('P02'!$AE:$AE,$A68+52),0)+IF($A68&lt;='P03'!$B$17,INDEX('P03'!$AE:$AE,$A68+52),0)+IF($A68&lt;='P04'!$B$17,INDEX('P04'!$AE:$AE,$A68+52),0)+IF($A68&lt;='P05'!$B$17,INDEX('P05'!$AE:$AE,$A68+52),0)+IF($A68&lt;='P06'!$B$17,INDEX('P06'!$AE:$AE,$A68+52),0)+IF($A68&lt;='P07'!$B$17,INDEX('P07'!$AE:$AE,$A68+52),0)+IF($A68&lt;='P08'!$B$17,INDEX('P08'!$AE:$AE,$A68+52),0)+IF($A68&lt;='P09'!$B$17,INDEX('P09'!$AE:$AE,$A68+52),0)+IF($A68&lt;='P10'!$B$17,INDEX('P10'!$AE:$AE,$A68+52),0)</f>
        <v>381.33417345994616</v>
      </c>
      <c r="R68">
        <f>IF($A68&lt;='P01'!$B$17,INDEX('P01'!$AF:$AF,$A68+52),0)+IF($A68&lt;='P02'!$B$17,INDEX('P02'!$AF:$AF,$A68+52),0)+IF($A68&lt;='P03'!$B$17,INDEX('P03'!$AF:$AF,$A68+52),0)+IF($A68&lt;='P04'!$B$17,INDEX('P04'!$AF:$AF,$A68+52),0)+IF($A68&lt;='P05'!$B$17,INDEX('P05'!$AF:$AF,$A68+52),0)+IF($A68&lt;='P06'!$B$17,INDEX('P06'!$AF:$AF,$A68+52),0)+IF($A68&lt;='P07'!$B$17,INDEX('P07'!$AF:$AF,$A68+52),0)+IF($A68&lt;='P08'!$B$17,INDEX('P08'!$AF:$AF,$A68+52),0)+IF($A68&lt;='P09'!$B$17,INDEX('P09'!$AF:$AF,$A68+52),0)+IF($A68&lt;='P10'!$B$17,INDEX('P10'!$AF:$AF,$A68+52),0)</f>
        <v>0.45309156293214142</v>
      </c>
      <c r="S68">
        <f>IF($A68&lt;='P01'!$B$17,INDEX('P01'!$AG:$AG,$A68+52),0)+IF($A68&lt;='P02'!$B$17,INDEX('P02'!$AG:$AG,$A68+52),0)+IF($A68&lt;='P03'!$B$17,INDEX('P03'!$AG:$AG,$A68+52),0)+IF($A68&lt;='P04'!$B$17,INDEX('P04'!$AG:$AG,$A68+52),0)+IF($A68&lt;='P05'!$B$17,INDEX('P05'!$AG:$AG,$A68+52),0)+IF($A68&lt;='P06'!$B$17,INDEX('P06'!$AG:$AG,$A68+52),0)+IF($A68&lt;='P07'!$B$17,INDEX('P07'!$AG:$AG,$A68+52),0)+IF($A68&lt;='P08'!$B$17,INDEX('P08'!$AG:$AG,$A68+52),0)+IF($A68&lt;='P09'!$B$17,INDEX('P09'!$AG:$AG,$A68+52),0)+IF($A68&lt;='P10'!$B$17,INDEX('P10'!$AG:$AG,$A68+52),0)</f>
        <v>13073.213078053554</v>
      </c>
      <c r="T68">
        <f>IF($A68&lt;='P01'!$B$17,INDEX('P01'!$AI:$AI,$A68+52),0)+IF($A68&lt;='P02'!$B$17,INDEX('P02'!$AI:$AI,$A68+52),0)+IF($A68&lt;='P03'!$B$17,INDEX('P03'!$AI:$AI,$A68+52),0)+IF($A68&lt;='P04'!$B$17,INDEX('P04'!$AI:$AI,$A68+52),0)+IF($A68&lt;='P05'!$B$17,INDEX('P05'!$AI:$AI,$A68+52),0)+IF($A68&lt;='P06'!$B$17,INDEX('P06'!$AI:$AI,$A68+52),0)+IF($A68&lt;='P07'!$B$17,INDEX('P07'!$AI:$AI,$A68+52),0)+IF($A68&lt;='P08'!$B$17,INDEX('P08'!$AI:$AI,$A68+52),0)+IF($A68&lt;='P09'!$B$17,INDEX('P09'!$AI:$AI,$A68+52),0)+IF($A68&lt;='P10'!$B$17,INDEX('P10'!$AI:$AI,$A68+52),0)</f>
        <v>14164.695363042092</v>
      </c>
    </row>
    <row r="69" spans="1:20" x14ac:dyDescent="0.35">
      <c r="A69">
        <v>37</v>
      </c>
      <c r="B69">
        <f>IF($A69&lt;='P01'!$B$17,INDEX('P01'!$J:$J,$A69+52),0)+IF($A69&lt;='P02'!$B$17,INDEX('P02'!$J:$J,$A69+52),0)+IF($A69&lt;='P03'!$B$17,INDEX('P03'!$J:$J,$A69+52),0)+IF($A69&lt;='P04'!$B$17,INDEX('P04'!$J:$J,$A69+52),0)+IF($A69&lt;='P05'!$B$17,INDEX('P05'!$J:$J,$A69+52),0)+IF($A69&lt;='P06'!$B$17,INDEX('P06'!$J:$J,$A69+52),0)+IF($A69&lt;='P07'!$B$17,INDEX('P07'!$J:$J,$A69+52),0)+IF($A69&lt;='P08'!$B$17,INDEX('P08'!$J:$J,$A69+52),0)+IF($A69&lt;='P09'!$B$17,INDEX('P09'!$J:$J,$A69+52),0)+IF($A69&lt;='P10'!$B$17,INDEX('P10'!$J:$J,$A69+52),0)</f>
        <v>1.9782502507506563E-3</v>
      </c>
      <c r="C69">
        <f>IF($A69&lt;='P01'!$B$17,INDEX('P01'!$K:$K,$A69+52),0)+IF($A69&lt;='P02'!$B$17,INDEX('P02'!$K:$K,$A69+52),0)+IF($A69&lt;='P03'!$B$17,INDEX('P03'!$K:$K,$A69+52),0)+IF($A69&lt;='P04'!$B$17,INDEX('P04'!$K:$K,$A69+52),0)+IF($A69&lt;='P05'!$B$17,INDEX('P05'!$K:$K,$A69+52),0)+IF($A69&lt;='P06'!$B$17,INDEX('P06'!$K:$K,$A69+52),0)+IF($A69&lt;='P07'!$B$17,INDEX('P07'!$K:$K,$A69+52),0)+IF($A69&lt;='P08'!$B$17,INDEX('P08'!$K:$K,$A69+52),0)+IF($A69&lt;='P09'!$B$17,INDEX('P09'!$K:$K,$A69+52),0)+IF($A69&lt;='P10'!$B$17,INDEX('P10'!$K:$K,$A69+52),0)</f>
        <v>2.4177264368789104E-2</v>
      </c>
      <c r="D69">
        <f>IF($A69&lt;='P01'!$B$17,INDEX('P01'!$L:$L,$A69+52),0)+IF($A69&lt;='P02'!$B$17,INDEX('P02'!$L:$L,$A69+52),0)+IF($A69&lt;='P03'!$B$17,INDEX('P03'!$L:$L,$A69+52),0)+IF($A69&lt;='P04'!$B$17,INDEX('P04'!$L:$L,$A69+52),0)+IF($A69&lt;='P05'!$B$17,INDEX('P05'!$L:$L,$A69+52),0)+IF($A69&lt;='P06'!$B$17,INDEX('P06'!$L:$L,$A69+52),0)+IF($A69&lt;='P07'!$B$17,INDEX('P07'!$L:$L,$A69+52),0)+IF($A69&lt;='P08'!$B$17,INDEX('P08'!$L:$L,$A69+52),0)+IF($A69&lt;='P09'!$B$17,INDEX('P09'!$L:$L,$A69+52),0)+IF($A69&lt;='P10'!$B$17,INDEX('P10'!$L:$L,$A69+52),0)</f>
        <v>0</v>
      </c>
      <c r="E69">
        <f>IF($A69&lt;='P01'!$B$17,INDEX('P01'!$M:$M,$A69+52),0)+IF($A69&lt;='P02'!$B$17,INDEX('P02'!$M:$M,$A69+52),0)+IF($A69&lt;='P03'!$B$17,INDEX('P03'!$M:$M,$A69+52),0)+IF($A69&lt;='P04'!$B$17,INDEX('P04'!$M:$M,$A69+52),0)+IF($A69&lt;='P05'!$B$17,INDEX('P05'!$M:$M,$A69+52),0)+IF($A69&lt;='P06'!$B$17,INDEX('P06'!$M:$M,$A69+52),0)+IF($A69&lt;='P07'!$B$17,INDEX('P07'!$M:$M,$A69+52),0)+IF($A69&lt;='P08'!$B$17,INDEX('P08'!$M:$M,$A69+52),0)+IF($A69&lt;='P09'!$B$17,INDEX('P09'!$M:$M,$A69+52),0)+IF($A69&lt;='P10'!$B$17,INDEX('P10'!$M:$M,$A69+52),0)</f>
        <v>7.9607893851199174</v>
      </c>
      <c r="F69">
        <f>IF($A69&lt;='P01'!$B$17,INDEX('P01'!$R:$R,$A69+52),0)+IF($A69&lt;='P02'!$B$17,INDEX('P02'!$R:$R,$A69+52),0)+IF($A69&lt;='P03'!$B$17,INDEX('P03'!$R:$R,$A69+52),0)+IF($A69&lt;='P04'!$B$17,INDEX('P04'!$R:$R,$A69+52),0)+IF($A69&lt;='P05'!$B$17,INDEX('P05'!$R:$R,$A69+52),0)+IF($A69&lt;='P06'!$B$17,INDEX('P06'!$R:$R,$A69+52),0)+IF($A69&lt;='P07'!$B$17,INDEX('P07'!$R:$R,$A69+52),0)+IF($A69&lt;='P08'!$B$17,INDEX('P08'!$R:$R,$A69+52),0)+IF($A69&lt;='P09'!$B$17,INDEX('P09'!$R:$R,$A69+52),0)+IF($A69&lt;='P10'!$B$17,INDEX('P10'!$R:$R,$A69+52),0)</f>
        <v>463.16892249781108</v>
      </c>
      <c r="G69">
        <f>IF($A69&lt;='P01'!$B$17,INDEX('P01'!$S:$S,$A69+52),0)+IF($A69&lt;='P02'!$B$17,INDEX('P02'!$S:$S,$A69+52),0)+IF($A69&lt;='P03'!$B$17,INDEX('P03'!$S:$S,$A69+52),0)+IF($A69&lt;='P04'!$B$17,INDEX('P04'!$S:$S,$A69+52),0)+IF($A69&lt;='P05'!$B$17,INDEX('P05'!$S:$S,$A69+52),0)+IF($A69&lt;='P06'!$B$17,INDEX('P06'!$S:$S,$A69+52),0)+IF($A69&lt;='P07'!$B$17,INDEX('P07'!$S:$S,$A69+52),0)+IF($A69&lt;='P08'!$B$17,INDEX('P08'!$S:$S,$A69+52),0)+IF($A69&lt;='P09'!$B$17,INDEX('P09'!$S:$S,$A69+52),0)+IF($A69&lt;='P10'!$B$17,INDEX('P10'!$S:$S,$A69+52),0)</f>
        <v>9.2633784499562211</v>
      </c>
      <c r="H69">
        <f>IF($A69&lt;='P01'!$B$17,INDEX('P01'!$T:$T,$A69+52),0)+IF($A69&lt;='P02'!$B$17,INDEX('P02'!$T:$T,$A69+52),0)+IF($A69&lt;='P03'!$B$17,INDEX('P03'!$T:$T,$A69+52),0)+IF($A69&lt;='P04'!$B$17,INDEX('P04'!$T:$T,$A69+52),0)+IF($A69&lt;='P05'!$B$17,INDEX('P05'!$T:$T,$A69+52),0)+IF($A69&lt;='P06'!$B$17,INDEX('P06'!$T:$T,$A69+52),0)+IF($A69&lt;='P07'!$B$17,INDEX('P07'!$T:$T,$A69+52),0)+IF($A69&lt;='P08'!$B$17,INDEX('P08'!$T:$T,$A69+52),0)+IF($A69&lt;='P09'!$B$17,INDEX('P09'!$T:$T,$A69+52),0)+IF($A69&lt;='P10'!$B$17,INDEX('P10'!$T:$T,$A69+52),0)</f>
        <v>43.745374165230324</v>
      </c>
      <c r="I69">
        <f>IF($A69&lt;='P01'!$B$17,INDEX('P01'!$U:$U,$A69+52),0)+IF($A69&lt;='P02'!$B$17,INDEX('P02'!$U:$U,$A69+52),0)+IF($A69&lt;='P03'!$B$17,INDEX('P03'!$U:$U,$A69+52),0)+IF($A69&lt;='P04'!$B$17,INDEX('P04'!$U:$U,$A69+52),0)+IF($A69&lt;='P05'!$B$17,INDEX('P05'!$U:$U,$A69+52),0)+IF($A69&lt;='P06'!$B$17,INDEX('P06'!$U:$U,$A69+52),0)+IF($A69&lt;='P07'!$B$17,INDEX('P07'!$U:$U,$A69+52),0)+IF($A69&lt;='P08'!$B$17,INDEX('P08'!$U:$U,$A69+52),0)+IF($A69&lt;='P09'!$B$17,INDEX('P09'!$U:$U,$A69+52),0)+IF($A69&lt;='P10'!$B$17,INDEX('P10'!$U:$U,$A69+52),0)</f>
        <v>443.5507804941758</v>
      </c>
      <c r="J69">
        <f>IF($A69&lt;='P01'!$B$17,INDEX('P01'!$V:$V,$A69+52),0)+IF($A69&lt;='P02'!$B$17,INDEX('P02'!$V:$V,$A69+52),0)+IF($A69&lt;='P03'!$B$17,INDEX('P03'!$V:$V,$A69+52),0)+IF($A69&lt;='P04'!$B$17,INDEX('P04'!$V:$V,$A69+52),0)+IF($A69&lt;='P05'!$B$17,INDEX('P05'!$V:$V,$A69+52),0)+IF($A69&lt;='P06'!$B$17,INDEX('P06'!$V:$V,$A69+52),0)+IF($A69&lt;='P07'!$B$17,INDEX('P07'!$V:$V,$A69+52),0)+IF($A69&lt;='P08'!$B$17,INDEX('P08'!$V:$V,$A69+52),0)+IF($A69&lt;='P09'!$B$17,INDEX('P09'!$V:$V,$A69+52),0)+IF($A69&lt;='P10'!$B$17,INDEX('P10'!$V:$V,$A69+52),0)</f>
        <v>0.54175469154902534</v>
      </c>
      <c r="K69">
        <f>IF($A69&lt;='P01'!$B$17,INDEX('P01'!$W:$W,$A69+52),0)+IF($A69&lt;='P02'!$B$17,INDEX('P02'!$W:$W,$A69+52),0)+IF($A69&lt;='P03'!$B$17,INDEX('P03'!$W:$W,$A69+52),0)+IF($A69&lt;='P04'!$B$17,INDEX('P04'!$W:$W,$A69+52),0)+IF($A69&lt;='P05'!$B$17,INDEX('P05'!$W:$W,$A69+52),0)+IF($A69&lt;='P06'!$B$17,INDEX('P06'!$W:$W,$A69+52),0)+IF($A69&lt;='P07'!$B$17,INDEX('P07'!$W:$W,$A69+52),0)+IF($A69&lt;='P08'!$B$17,INDEX('P08'!$W:$W,$A69+52),0)+IF($A69&lt;='P09'!$B$17,INDEX('P09'!$W:$W,$A69+52),0)+IF($A69&lt;='P10'!$B$17,INDEX('P10'!$W:$W,$A69+52),0)</f>
        <v>-33.932365303100333</v>
      </c>
      <c r="L69">
        <f>IF($A69&lt;='P01'!$B$17,INDEX('P01'!$X:$X,$A69+52),0)+IF($A69&lt;='P02'!$B$17,INDEX('P02'!$X:$X,$A69+52),0)+IF($A69&lt;='P03'!$B$17,INDEX('P03'!$X:$X,$A69+52),0)+IF($A69&lt;='P04'!$B$17,INDEX('P04'!$X:$X,$A69+52),0)+IF($A69&lt;='P05'!$B$17,INDEX('P05'!$X:$X,$A69+52),0)+IF($A69&lt;='P06'!$B$17,INDEX('P06'!$X:$X,$A69+52),0)+IF($A69&lt;='P07'!$B$17,INDEX('P07'!$X:$X,$A69+52),0)+IF($A69&lt;='P08'!$B$17,INDEX('P08'!$X:$X,$A69+52),0)+IF($A69&lt;='P09'!$B$17,INDEX('P09'!$X:$X,$A69+52),0)+IF($A69&lt;='P10'!$B$17,INDEX('P10'!$X:$X,$A69+52),0)</f>
        <v>32.446396666190232</v>
      </c>
      <c r="M69">
        <f>IF($A69&lt;='P01'!$B$17,INDEX('P01'!$AA:$AA,$A69+52),0)+IF($A69&lt;='P02'!$B$17,INDEX('P02'!$AA:$AA,$A69+52),0)+IF($A69&lt;='P03'!$B$17,INDEX('P03'!$AA:$AA,$A69+52),0)+IF($A69&lt;='P04'!$B$17,INDEX('P04'!$AA:$AA,$A69+52),0)+IF($A69&lt;='P05'!$B$17,INDEX('P05'!$AA:$AA,$A69+52),0)+IF($A69&lt;='P06'!$B$17,INDEX('P06'!$AA:$AA,$A69+52),0)+IF($A69&lt;='P07'!$B$17,INDEX('P07'!$AA:$AA,$A69+52),0)+IF($A69&lt;='P08'!$B$17,INDEX('P08'!$AA:$AA,$A69+52),0)+IF($A69&lt;='P09'!$B$17,INDEX('P09'!$AA:$AA,$A69+52),0)+IF($A69&lt;='P10'!$B$17,INDEX('P10'!$AA:$AA,$A69+52),0)</f>
        <v>-28.750606484026022</v>
      </c>
      <c r="N69">
        <f>IF($A69&lt;='P01'!$B$17,INDEX('P01'!$AB:$AB,$A69+52),0)+IF($A69&lt;='P02'!$B$17,INDEX('P02'!$AB:$AB,$A69+52),0)+IF($A69&lt;='P03'!$B$17,INDEX('P03'!$AB:$AB,$A69+52),0)+IF($A69&lt;='P04'!$B$17,INDEX('P04'!$AB:$AB,$A69+52),0)+IF($A69&lt;='P05'!$B$17,INDEX('P05'!$AB:$AB,$A69+52),0)+IF($A69&lt;='P06'!$B$17,INDEX('P06'!$AB:$AB,$A69+52),0)+IF($A69&lt;='P07'!$B$17,INDEX('P07'!$AB:$AB,$A69+52),0)+IF($A69&lt;='P08'!$B$17,INDEX('P08'!$AB:$AB,$A69+52),0)+IF($A69&lt;='P09'!$B$17,INDEX('P09'!$AB:$AB,$A69+52),0)+IF($A69&lt;='P10'!$B$17,INDEX('P10'!$AB:$AB,$A69+52),0)</f>
        <v>411.75548555008425</v>
      </c>
      <c r="O69">
        <f>IF($A69&lt;='P01'!$B$17,INDEX('P01'!$AC:$AC,$A69+52),0)+IF($A69&lt;='P02'!$B$17,INDEX('P02'!$AC:$AC,$A69+52),0)+IF($A69&lt;='P03'!$B$17,INDEX('P03'!$AC:$AC,$A69+52),0)+IF($A69&lt;='P04'!$B$17,INDEX('P04'!$AC:$AC,$A69+52),0)+IF($A69&lt;='P05'!$B$17,INDEX('P05'!$AC:$AC,$A69+52),0)+IF($A69&lt;='P06'!$B$17,INDEX('P06'!$AC:$AC,$A69+52),0)+IF($A69&lt;='P07'!$B$17,INDEX('P07'!$AC:$AC,$A69+52),0)+IF($A69&lt;='P08'!$B$17,INDEX('P08'!$AC:$AC,$A69+52),0)+IF($A69&lt;='P09'!$B$17,INDEX('P09'!$AC:$AC,$A69+52),0)+IF($A69&lt;='P10'!$B$17,INDEX('P10'!$AC:$AC,$A69+52),0)</f>
        <v>8.2351097110016855</v>
      </c>
      <c r="P69">
        <f>IF($A69&lt;='P01'!$B$17,INDEX('P01'!$AD:$AD,$A69+52),0)+IF($A69&lt;='P02'!$B$17,INDEX('P02'!$AD:$AD,$A69+52),0)+IF($A69&lt;='P03'!$B$17,INDEX('P03'!$AD:$AD,$A69+52),0)+IF($A69&lt;='P04'!$B$17,INDEX('P04'!$AD:$AD,$A69+52),0)+IF($A69&lt;='P05'!$B$17,INDEX('P05'!$AD:$AD,$A69+52),0)+IF($A69&lt;='P06'!$B$17,INDEX('P06'!$AD:$AD,$A69+52),0)+IF($A69&lt;='P07'!$B$17,INDEX('P07'!$AD:$AD,$A69+52),0)+IF($A69&lt;='P08'!$B$17,INDEX('P08'!$AD:$AD,$A69+52),0)+IF($A69&lt;='P09'!$B$17,INDEX('P09'!$AD:$AD,$A69+52),0)+IF($A69&lt;='P10'!$B$17,INDEX('P10'!$AD:$AD,$A69+52),0)</f>
        <v>38.762579742223608</v>
      </c>
      <c r="Q69">
        <f>IF($A69&lt;='P01'!$B$17,INDEX('P01'!$AE:$AE,$A69+52),0)+IF($A69&lt;='P02'!$B$17,INDEX('P02'!$AE:$AE,$A69+52),0)+IF($A69&lt;='P03'!$B$17,INDEX('P03'!$AE:$AE,$A69+52),0)+IF($A69&lt;='P04'!$B$17,INDEX('P04'!$AE:$AE,$A69+52),0)+IF($A69&lt;='P05'!$B$17,INDEX('P05'!$AE:$AE,$A69+52),0)+IF($A69&lt;='P06'!$B$17,INDEX('P06'!$AE:$AE,$A69+52),0)+IF($A69&lt;='P07'!$B$17,INDEX('P07'!$AE:$AE,$A69+52),0)+IF($A69&lt;='P08'!$B$17,INDEX('P08'!$AE:$AE,$A69+52),0)+IF($A69&lt;='P09'!$B$17,INDEX('P09'!$AE:$AE,$A69+52),0)+IF($A69&lt;='P10'!$B$17,INDEX('P10'!$AE:$AE,$A69+52),0)</f>
        <v>393.02835617980548</v>
      </c>
      <c r="R69">
        <f>IF($A69&lt;='P01'!$B$17,INDEX('P01'!$AF:$AF,$A69+52),0)+IF($A69&lt;='P02'!$B$17,INDEX('P02'!$AF:$AF,$A69+52),0)+IF($A69&lt;='P03'!$B$17,INDEX('P03'!$AF:$AF,$A69+52),0)+IF($A69&lt;='P04'!$B$17,INDEX('P04'!$AF:$AF,$A69+52),0)+IF($A69&lt;='P05'!$B$17,INDEX('P05'!$AF:$AF,$A69+52),0)+IF($A69&lt;='P06'!$B$17,INDEX('P06'!$AF:$AF,$A69+52),0)+IF($A69&lt;='P07'!$B$17,INDEX('P07'!$AF:$AF,$A69+52),0)+IF($A69&lt;='P08'!$B$17,INDEX('P08'!$AF:$AF,$A69+52),0)+IF($A69&lt;='P09'!$B$17,INDEX('P09'!$AF:$AF,$A69+52),0)+IF($A69&lt;='P10'!$B$17,INDEX('P10'!$AF:$AF,$A69+52),0)</f>
        <v>0.48004640107945173</v>
      </c>
      <c r="S69">
        <f>IF($A69&lt;='P01'!$B$17,INDEX('P01'!$AG:$AG,$A69+52),0)+IF($A69&lt;='P02'!$B$17,INDEX('P02'!$AG:$AG,$A69+52),0)+IF($A69&lt;='P03'!$B$17,INDEX('P03'!$AG:$AG,$A69+52),0)+IF($A69&lt;='P04'!$B$17,INDEX('P04'!$AG:$AG,$A69+52),0)+IF($A69&lt;='P05'!$B$17,INDEX('P05'!$AG:$AG,$A69+52),0)+IF($A69&lt;='P06'!$B$17,INDEX('P06'!$AG:$AG,$A69+52),0)+IF($A69&lt;='P07'!$B$17,INDEX('P07'!$AG:$AG,$A69+52),0)+IF($A69&lt;='P08'!$B$17,INDEX('P08'!$AG:$AG,$A69+52),0)+IF($A69&lt;='P09'!$B$17,INDEX('P09'!$AG:$AG,$A69+52),0)+IF($A69&lt;='P10'!$B$17,INDEX('P10'!$AG:$AG,$A69+52),0)</f>
        <v>13083.564979122153</v>
      </c>
      <c r="T69">
        <f>IF($A69&lt;='P01'!$B$17,INDEX('P01'!$AI:$AI,$A69+52),0)+IF($A69&lt;='P02'!$B$17,INDEX('P02'!$AI:$AI,$A69+52),0)+IF($A69&lt;='P03'!$B$17,INDEX('P03'!$AI:$AI,$A69+52),0)+IF($A69&lt;='P04'!$B$17,INDEX('P04'!$AI:$AI,$A69+52),0)+IF($A69&lt;='P05'!$B$17,INDEX('P05'!$AI:$AI,$A69+52),0)+IF($A69&lt;='P06'!$B$17,INDEX('P06'!$AI:$AI,$A69+52),0)+IF($A69&lt;='P07'!$B$17,INDEX('P07'!$AI:$AI,$A69+52),0)+IF($A69&lt;='P08'!$B$17,INDEX('P08'!$AI:$AI,$A69+52),0)+IF($A69&lt;='P09'!$B$17,INDEX('P09'!$AI:$AI,$A69+52),0)+IF($A69&lt;='P10'!$B$17,INDEX('P10'!$AI:$AI,$A69+52),0)</f>
        <v>14106.249306739488</v>
      </c>
    </row>
    <row r="70" spans="1:20" x14ac:dyDescent="0.35">
      <c r="A70">
        <v>38</v>
      </c>
      <c r="B70">
        <f>IF($A70&lt;='P01'!$B$17,INDEX('P01'!$J:$J,$A70+52),0)+IF($A70&lt;='P02'!$B$17,INDEX('P02'!$J:$J,$A70+52),0)+IF($A70&lt;='P03'!$B$17,INDEX('P03'!$J:$J,$A70+52),0)+IF($A70&lt;='P04'!$B$17,INDEX('P04'!$J:$J,$A70+52),0)+IF($A70&lt;='P05'!$B$17,INDEX('P05'!$J:$J,$A70+52),0)+IF($A70&lt;='P06'!$B$17,INDEX('P06'!$J:$J,$A70+52),0)+IF($A70&lt;='P07'!$B$17,INDEX('P07'!$J:$J,$A70+52),0)+IF($A70&lt;='P08'!$B$17,INDEX('P08'!$J:$J,$A70+52),0)+IF($A70&lt;='P09'!$B$17,INDEX('P09'!$J:$J,$A70+52),0)+IF($A70&lt;='P10'!$B$17,INDEX('P10'!$J:$J,$A70+52),0)</f>
        <v>1.9796975437970632E-3</v>
      </c>
      <c r="C70">
        <f>IF($A70&lt;='P01'!$B$17,INDEX('P01'!$K:$K,$A70+52),0)+IF($A70&lt;='P02'!$B$17,INDEX('P02'!$K:$K,$A70+52),0)+IF($A70&lt;='P03'!$B$17,INDEX('P03'!$K:$K,$A70+52),0)+IF($A70&lt;='P04'!$B$17,INDEX('P04'!$K:$K,$A70+52),0)+IF($A70&lt;='P05'!$B$17,INDEX('P05'!$K:$K,$A70+52),0)+IF($A70&lt;='P06'!$B$17,INDEX('P06'!$K:$K,$A70+52),0)+IF($A70&lt;='P07'!$B$17,INDEX('P07'!$K:$K,$A70+52),0)+IF($A70&lt;='P08'!$B$17,INDEX('P08'!$K:$K,$A70+52),0)+IF($A70&lt;='P09'!$B$17,INDEX('P09'!$K:$K,$A70+52),0)+IF($A70&lt;='P10'!$B$17,INDEX('P10'!$K:$K,$A70+52),0)</f>
        <v>2.4073827059621699E-2</v>
      </c>
      <c r="D70">
        <f>IF($A70&lt;='P01'!$B$17,INDEX('P01'!$L:$L,$A70+52),0)+IF($A70&lt;='P02'!$B$17,INDEX('P02'!$L:$L,$A70+52),0)+IF($A70&lt;='P03'!$B$17,INDEX('P03'!$L:$L,$A70+52),0)+IF($A70&lt;='P04'!$B$17,INDEX('P04'!$L:$L,$A70+52),0)+IF($A70&lt;='P05'!$B$17,INDEX('P05'!$L:$L,$A70+52),0)+IF($A70&lt;='P06'!$B$17,INDEX('P06'!$L:$L,$A70+52),0)+IF($A70&lt;='P07'!$B$17,INDEX('P07'!$L:$L,$A70+52),0)+IF($A70&lt;='P08'!$B$17,INDEX('P08'!$L:$L,$A70+52),0)+IF($A70&lt;='P09'!$B$17,INDEX('P09'!$L:$L,$A70+52),0)+IF($A70&lt;='P10'!$B$17,INDEX('P10'!$L:$L,$A70+52),0)</f>
        <v>0</v>
      </c>
      <c r="E70">
        <f>IF($A70&lt;='P01'!$B$17,INDEX('P01'!$M:$M,$A70+52),0)+IF($A70&lt;='P02'!$B$17,INDEX('P02'!$M:$M,$A70+52),0)+IF($A70&lt;='P03'!$B$17,INDEX('P03'!$M:$M,$A70+52),0)+IF($A70&lt;='P04'!$B$17,INDEX('P04'!$M:$M,$A70+52),0)+IF($A70&lt;='P05'!$B$17,INDEX('P05'!$M:$M,$A70+52),0)+IF($A70&lt;='P06'!$B$17,INDEX('P06'!$M:$M,$A70+52),0)+IF($A70&lt;='P07'!$B$17,INDEX('P07'!$M:$M,$A70+52),0)+IF($A70&lt;='P08'!$B$17,INDEX('P08'!$M:$M,$A70+52),0)+IF($A70&lt;='P09'!$B$17,INDEX('P09'!$M:$M,$A70+52),0)+IF($A70&lt;='P10'!$B$17,INDEX('P10'!$M:$M,$A70+52),0)</f>
        <v>7.934735860516497</v>
      </c>
      <c r="F70">
        <f>IF($A70&lt;='P01'!$B$17,INDEX('P01'!$R:$R,$A70+52),0)+IF($A70&lt;='P02'!$B$17,INDEX('P02'!$R:$R,$A70+52),0)+IF($A70&lt;='P03'!$B$17,INDEX('P03'!$R:$R,$A70+52),0)+IF($A70&lt;='P04'!$B$17,INDEX('P04'!$R:$R,$A70+52),0)+IF($A70&lt;='P05'!$B$17,INDEX('P05'!$R:$R,$A70+52),0)+IF($A70&lt;='P06'!$B$17,INDEX('P06'!$R:$R,$A70+52),0)+IF($A70&lt;='P07'!$B$17,INDEX('P07'!$R:$R,$A70+52),0)+IF($A70&lt;='P08'!$B$17,INDEX('P08'!$R:$R,$A70+52),0)+IF($A70&lt;='P09'!$B$17,INDEX('P09'!$R:$R,$A70+52),0)+IF($A70&lt;='P10'!$B$17,INDEX('P10'!$R:$R,$A70+52),0)</f>
        <v>461.32030893143104</v>
      </c>
      <c r="G70">
        <f>IF($A70&lt;='P01'!$B$17,INDEX('P01'!$S:$S,$A70+52),0)+IF($A70&lt;='P02'!$B$17,INDEX('P02'!$S:$S,$A70+52),0)+IF($A70&lt;='P03'!$B$17,INDEX('P03'!$S:$S,$A70+52),0)+IF($A70&lt;='P04'!$B$17,INDEX('P04'!$S:$S,$A70+52),0)+IF($A70&lt;='P05'!$B$17,INDEX('P05'!$S:$S,$A70+52),0)+IF($A70&lt;='P06'!$B$17,INDEX('P06'!$S:$S,$A70+52),0)+IF($A70&lt;='P07'!$B$17,INDEX('P07'!$S:$S,$A70+52),0)+IF($A70&lt;='P08'!$B$17,INDEX('P08'!$S:$S,$A70+52),0)+IF($A70&lt;='P09'!$B$17,INDEX('P09'!$S:$S,$A70+52),0)+IF($A70&lt;='P10'!$B$17,INDEX('P10'!$S:$S,$A70+52),0)</f>
        <v>9.2264061786286202</v>
      </c>
      <c r="H70">
        <f>IF($A70&lt;='P01'!$B$17,INDEX('P01'!$T:$T,$A70+52),0)+IF($A70&lt;='P02'!$B$17,INDEX('P02'!$T:$T,$A70+52),0)+IF($A70&lt;='P03'!$B$17,INDEX('P03'!$T:$T,$A70+52),0)+IF($A70&lt;='P04'!$B$17,INDEX('P04'!$T:$T,$A70+52),0)+IF($A70&lt;='P05'!$B$17,INDEX('P05'!$T:$T,$A70+52),0)+IF($A70&lt;='P06'!$B$17,INDEX('P06'!$T:$T,$A70+52),0)+IF($A70&lt;='P07'!$B$17,INDEX('P07'!$T:$T,$A70+52),0)+IF($A70&lt;='P08'!$B$17,INDEX('P08'!$T:$T,$A70+52),0)+IF($A70&lt;='P09'!$B$17,INDEX('P09'!$T:$T,$A70+52),0)+IF($A70&lt;='P10'!$B$17,INDEX('P10'!$T:$T,$A70+52),0)</f>
        <v>43.709652124336856</v>
      </c>
      <c r="I70">
        <f>IF($A70&lt;='P01'!$B$17,INDEX('P01'!$U:$U,$A70+52),0)+IF($A70&lt;='P02'!$B$17,INDEX('P02'!$U:$U,$A70+52),0)+IF($A70&lt;='P03'!$B$17,INDEX('P03'!$U:$U,$A70+52),0)+IF($A70&lt;='P04'!$B$17,INDEX('P04'!$U:$U,$A70+52),0)+IF($A70&lt;='P05'!$B$17,INDEX('P05'!$U:$U,$A70+52),0)+IF($A70&lt;='P06'!$B$17,INDEX('P06'!$U:$U,$A70+52),0)+IF($A70&lt;='P07'!$B$17,INDEX('P07'!$U:$U,$A70+52),0)+IF($A70&lt;='P08'!$B$17,INDEX('P08'!$U:$U,$A70+52),0)+IF($A70&lt;='P09'!$B$17,INDEX('P09'!$U:$U,$A70+52),0)+IF($A70&lt;='P10'!$B$17,INDEX('P10'!$U:$U,$A70+52),0)</f>
        <v>443.40394410399847</v>
      </c>
      <c r="J70">
        <f>IF($A70&lt;='P01'!$B$17,INDEX('P01'!$V:$V,$A70+52),0)+IF($A70&lt;='P02'!$B$17,INDEX('P02'!$V:$V,$A70+52),0)+IF($A70&lt;='P03'!$B$17,INDEX('P03'!$V:$V,$A70+52),0)+IF($A70&lt;='P04'!$B$17,INDEX('P04'!$V:$V,$A70+52),0)+IF($A70&lt;='P05'!$B$17,INDEX('P05'!$V:$V,$A70+52),0)+IF($A70&lt;='P06'!$B$17,INDEX('P06'!$V:$V,$A70+52),0)+IF($A70&lt;='P07'!$B$17,INDEX('P07'!$V:$V,$A70+52),0)+IF($A70&lt;='P08'!$B$17,INDEX('P08'!$V:$V,$A70+52),0)+IF($A70&lt;='P09'!$B$17,INDEX('P09'!$V:$V,$A70+52),0)+IF($A70&lt;='P10'!$B$17,INDEX('P10'!$V:$V,$A70+52),0)</f>
        <v>0.54348813141895669</v>
      </c>
      <c r="K70">
        <f>IF($A70&lt;='P01'!$B$17,INDEX('P01'!$W:$W,$A70+52),0)+IF($A70&lt;='P02'!$B$17,INDEX('P02'!$W:$W,$A70+52),0)+IF($A70&lt;='P03'!$B$17,INDEX('P03'!$W:$W,$A70+52),0)+IF($A70&lt;='P04'!$B$17,INDEX('P04'!$W:$W,$A70+52),0)+IF($A70&lt;='P05'!$B$17,INDEX('P05'!$W:$W,$A70+52),0)+IF($A70&lt;='P06'!$B$17,INDEX('P06'!$W:$W,$A70+52),0)+IF($A70&lt;='P07'!$B$17,INDEX('P07'!$W:$W,$A70+52),0)+IF($A70&lt;='P08'!$B$17,INDEX('P08'!$W:$W,$A70+52),0)+IF($A70&lt;='P09'!$B$17,INDEX('P09'!$W:$W,$A70+52),0)+IF($A70&lt;='P10'!$B$17,INDEX('P10'!$W:$W,$A70+52),0)</f>
        <v>-35.563181606951844</v>
      </c>
      <c r="L70">
        <f>IF($A70&lt;='P01'!$B$17,INDEX('P01'!$X:$X,$A70+52),0)+IF($A70&lt;='P02'!$B$17,INDEX('P02'!$X:$X,$A70+52),0)+IF($A70&lt;='P03'!$B$17,INDEX('P03'!$X:$X,$A70+52),0)+IF($A70&lt;='P04'!$B$17,INDEX('P04'!$X:$X,$A70+52),0)+IF($A70&lt;='P05'!$B$17,INDEX('P05'!$X:$X,$A70+52),0)+IF($A70&lt;='P06'!$B$17,INDEX('P06'!$X:$X,$A70+52),0)+IF($A70&lt;='P07'!$B$17,INDEX('P07'!$X:$X,$A70+52),0)+IF($A70&lt;='P08'!$B$17,INDEX('P08'!$X:$X,$A70+52),0)+IF($A70&lt;='P09'!$B$17,INDEX('P09'!$X:$X,$A70+52),0)+IF($A70&lt;='P10'!$B$17,INDEX('P10'!$X:$X,$A70+52),0)</f>
        <v>34.083143812220428</v>
      </c>
      <c r="M70">
        <f>IF($A70&lt;='P01'!$B$17,INDEX('P01'!$AA:$AA,$A70+52),0)+IF($A70&lt;='P02'!$B$17,INDEX('P02'!$AA:$AA,$A70+52),0)+IF($A70&lt;='P03'!$B$17,INDEX('P03'!$AA:$AA,$A70+52),0)+IF($A70&lt;='P04'!$B$17,INDEX('P04'!$AA:$AA,$A70+52),0)+IF($A70&lt;='P05'!$B$17,INDEX('P05'!$AA:$AA,$A70+52),0)+IF($A70&lt;='P06'!$B$17,INDEX('P06'!$AA:$AA,$A70+52),0)+IF($A70&lt;='P07'!$B$17,INDEX('P07'!$AA:$AA,$A70+52),0)+IF($A70&lt;='P08'!$B$17,INDEX('P08'!$AA:$AA,$A70+52),0)+IF($A70&lt;='P09'!$B$17,INDEX('P09'!$AA:$AA,$A70+52),0)+IF($A70&lt;='P10'!$B$17,INDEX('P10'!$AA:$AA,$A70+52),0)</f>
        <v>-30.102373447792576</v>
      </c>
      <c r="N70">
        <f>IF($A70&lt;='P01'!$B$17,INDEX('P01'!$AB:$AB,$A70+52),0)+IF($A70&lt;='P02'!$B$17,INDEX('P02'!$AB:$AB,$A70+52),0)+IF($A70&lt;='P03'!$B$17,INDEX('P03'!$AB:$AB,$A70+52),0)+IF($A70&lt;='P04'!$B$17,INDEX('P04'!$AB:$AB,$A70+52),0)+IF($A70&lt;='P05'!$B$17,INDEX('P05'!$AB:$AB,$A70+52),0)+IF($A70&lt;='P06'!$B$17,INDEX('P06'!$AB:$AB,$A70+52),0)+IF($A70&lt;='P07'!$B$17,INDEX('P07'!$AB:$AB,$A70+52),0)+IF($A70&lt;='P08'!$B$17,INDEX('P08'!$AB:$AB,$A70+52),0)+IF($A70&lt;='P09'!$B$17,INDEX('P09'!$AB:$AB,$A70+52),0)+IF($A70&lt;='P10'!$B$17,INDEX('P10'!$AB:$AB,$A70+52),0)</f>
        <v>408.77385558802143</v>
      </c>
      <c r="O70">
        <f>IF($A70&lt;='P01'!$B$17,INDEX('P01'!$AC:$AC,$A70+52),0)+IF($A70&lt;='P02'!$B$17,INDEX('P02'!$AC:$AC,$A70+52),0)+IF($A70&lt;='P03'!$B$17,INDEX('P03'!$AC:$AC,$A70+52),0)+IF($A70&lt;='P04'!$B$17,INDEX('P04'!$AC:$AC,$A70+52),0)+IF($A70&lt;='P05'!$B$17,INDEX('P05'!$AC:$AC,$A70+52),0)+IF($A70&lt;='P06'!$B$17,INDEX('P06'!$AC:$AC,$A70+52),0)+IF($A70&lt;='P07'!$B$17,INDEX('P07'!$AC:$AC,$A70+52),0)+IF($A70&lt;='P08'!$B$17,INDEX('P08'!$AC:$AC,$A70+52),0)+IF($A70&lt;='P09'!$B$17,INDEX('P09'!$AC:$AC,$A70+52),0)+IF($A70&lt;='P10'!$B$17,INDEX('P10'!$AC:$AC,$A70+52),0)</f>
        <v>8.1754771117604275</v>
      </c>
      <c r="P70">
        <f>IF($A70&lt;='P01'!$B$17,INDEX('P01'!$AD:$AD,$A70+52),0)+IF($A70&lt;='P02'!$B$17,INDEX('P02'!$AD:$AD,$A70+52),0)+IF($A70&lt;='P03'!$B$17,INDEX('P03'!$AD:$AD,$A70+52),0)+IF($A70&lt;='P04'!$B$17,INDEX('P04'!$AD:$AD,$A70+52),0)+IF($A70&lt;='P05'!$B$17,INDEX('P05'!$AD:$AD,$A70+52),0)+IF($A70&lt;='P06'!$B$17,INDEX('P06'!$AD:$AD,$A70+52),0)+IF($A70&lt;='P07'!$B$17,INDEX('P07'!$AD:$AD,$A70+52),0)+IF($A70&lt;='P08'!$B$17,INDEX('P08'!$AD:$AD,$A70+52),0)+IF($A70&lt;='P09'!$B$17,INDEX('P09'!$AD:$AD,$A70+52),0)+IF($A70&lt;='P10'!$B$17,INDEX('P10'!$AD:$AD,$A70+52),0)</f>
        <v>38.604545366150234</v>
      </c>
      <c r="Q70">
        <f>IF($A70&lt;='P01'!$B$17,INDEX('P01'!$AE:$AE,$A70+52),0)+IF($A70&lt;='P02'!$B$17,INDEX('P02'!$AE:$AE,$A70+52),0)+IF($A70&lt;='P03'!$B$17,INDEX('P03'!$AE:$AE,$A70+52),0)+IF($A70&lt;='P04'!$B$17,INDEX('P04'!$AE:$AE,$A70+52),0)+IF($A70&lt;='P05'!$B$17,INDEX('P05'!$AE:$AE,$A70+52),0)+IF($A70&lt;='P06'!$B$17,INDEX('P06'!$AE:$AE,$A70+52),0)+IF($A70&lt;='P07'!$B$17,INDEX('P07'!$AE:$AE,$A70+52),0)+IF($A70&lt;='P08'!$B$17,INDEX('P08'!$AE:$AE,$A70+52),0)+IF($A70&lt;='P09'!$B$17,INDEX('P09'!$AE:$AE,$A70+52),0)+IF($A70&lt;='P10'!$B$17,INDEX('P10'!$AE:$AE,$A70+52),0)</f>
        <v>391.61619559452055</v>
      </c>
      <c r="R70">
        <f>IF($A70&lt;='P01'!$B$17,INDEX('P01'!$AF:$AF,$A70+52),0)+IF($A70&lt;='P02'!$B$17,INDEX('P02'!$AF:$AF,$A70+52),0)+IF($A70&lt;='P03'!$B$17,INDEX('P03'!$AF:$AF,$A70+52),0)+IF($A70&lt;='P04'!$B$17,INDEX('P04'!$AF:$AF,$A70+52),0)+IF($A70&lt;='P05'!$B$17,INDEX('P05'!$AF:$AF,$A70+52),0)+IF($A70&lt;='P06'!$B$17,INDEX('P06'!$AF:$AF,$A70+52),0)+IF($A70&lt;='P07'!$B$17,INDEX('P07'!$AF:$AF,$A70+52),0)+IF($A70&lt;='P08'!$B$17,INDEX('P08'!$AF:$AF,$A70+52),0)+IF($A70&lt;='P09'!$B$17,INDEX('P09'!$AF:$AF,$A70+52),0)+IF($A70&lt;='P10'!$B$17,INDEX('P10'!$AF:$AF,$A70+52),0)</f>
        <v>0.48001096338273924</v>
      </c>
      <c r="S70">
        <f>IF($A70&lt;='P01'!$B$17,INDEX('P01'!$AG:$AG,$A70+52),0)+IF($A70&lt;='P02'!$B$17,INDEX('P02'!$AG:$AG,$A70+52),0)+IF($A70&lt;='P03'!$B$17,INDEX('P03'!$AG:$AG,$A70+52),0)+IF($A70&lt;='P04'!$B$17,INDEX('P04'!$AG:$AG,$A70+52),0)+IF($A70&lt;='P05'!$B$17,INDEX('P05'!$AG:$AG,$A70+52),0)+IF($A70&lt;='P06'!$B$17,INDEX('P06'!$AG:$AG,$A70+52),0)+IF($A70&lt;='P07'!$B$17,INDEX('P07'!$AG:$AG,$A70+52),0)+IF($A70&lt;='P08'!$B$17,INDEX('P08'!$AG:$AG,$A70+52),0)+IF($A70&lt;='P09'!$B$17,INDEX('P09'!$AG:$AG,$A70+52),0)+IF($A70&lt;='P10'!$B$17,INDEX('P10'!$AG:$AG,$A70+52),0)</f>
        <v>13092.31402247507</v>
      </c>
      <c r="T70">
        <f>IF($A70&lt;='P01'!$B$17,INDEX('P01'!$AI:$AI,$A70+52),0)+IF($A70&lt;='P02'!$B$17,INDEX('P02'!$AI:$AI,$A70+52),0)+IF($A70&lt;='P03'!$B$17,INDEX('P03'!$AI:$AI,$A70+52),0)+IF($A70&lt;='P04'!$B$17,INDEX('P04'!$AI:$AI,$A70+52),0)+IF($A70&lt;='P05'!$B$17,INDEX('P05'!$AI:$AI,$A70+52),0)+IF($A70&lt;='P06'!$B$17,INDEX('P06'!$AI:$AI,$A70+52),0)+IF($A70&lt;='P07'!$B$17,INDEX('P07'!$AI:$AI,$A70+52),0)+IF($A70&lt;='P08'!$B$17,INDEX('P08'!$AI:$AI,$A70+52),0)+IF($A70&lt;='P09'!$B$17,INDEX('P09'!$AI:$AI,$A70+52),0)+IF($A70&lt;='P10'!$B$17,INDEX('P10'!$AI:$AI,$A70+52),0)</f>
        <v>14046.378577443913</v>
      </c>
    </row>
    <row r="71" spans="1:20" x14ac:dyDescent="0.35">
      <c r="A71">
        <v>39</v>
      </c>
      <c r="B71">
        <f>IF($A71&lt;='P01'!$B$17,INDEX('P01'!$J:$J,$A71+52),0)+IF($A71&lt;='P02'!$B$17,INDEX('P02'!$J:$J,$A71+52),0)+IF($A71&lt;='P03'!$B$17,INDEX('P03'!$J:$J,$A71+52),0)+IF($A71&lt;='P04'!$B$17,INDEX('P04'!$J:$J,$A71+52),0)+IF($A71&lt;='P05'!$B$17,INDEX('P05'!$J:$J,$A71+52),0)+IF($A71&lt;='P06'!$B$17,INDEX('P06'!$J:$J,$A71+52),0)+IF($A71&lt;='P07'!$B$17,INDEX('P07'!$J:$J,$A71+52),0)+IF($A71&lt;='P08'!$B$17,INDEX('P08'!$J:$J,$A71+52),0)+IF($A71&lt;='P09'!$B$17,INDEX('P09'!$J:$J,$A71+52),0)+IF($A71&lt;='P10'!$B$17,INDEX('P10'!$J:$J,$A71+52),0)</f>
        <v>2.0071312248931303E-3</v>
      </c>
      <c r="C71">
        <f>IF($A71&lt;='P01'!$B$17,INDEX('P01'!$K:$K,$A71+52),0)+IF($A71&lt;='P02'!$B$17,INDEX('P02'!$K:$K,$A71+52),0)+IF($A71&lt;='P03'!$B$17,INDEX('P03'!$K:$K,$A71+52),0)+IF($A71&lt;='P04'!$B$17,INDEX('P04'!$K:$K,$A71+52),0)+IF($A71&lt;='P05'!$B$17,INDEX('P05'!$K:$K,$A71+52),0)+IF($A71&lt;='P06'!$B$17,INDEX('P06'!$K:$K,$A71+52),0)+IF($A71&lt;='P07'!$B$17,INDEX('P07'!$K:$K,$A71+52),0)+IF($A71&lt;='P08'!$B$17,INDEX('P08'!$K:$K,$A71+52),0)+IF($A71&lt;='P09'!$B$17,INDEX('P09'!$K:$K,$A71+52),0)+IF($A71&lt;='P10'!$B$17,INDEX('P10'!$K:$K,$A71+52),0)</f>
        <v>2.3970741348383479E-2</v>
      </c>
      <c r="D71">
        <f>IF($A71&lt;='P01'!$B$17,INDEX('P01'!$L:$L,$A71+52),0)+IF($A71&lt;='P02'!$B$17,INDEX('P02'!$L:$L,$A71+52),0)+IF($A71&lt;='P03'!$B$17,INDEX('P03'!$L:$L,$A71+52),0)+IF($A71&lt;='P04'!$B$17,INDEX('P04'!$L:$L,$A71+52),0)+IF($A71&lt;='P05'!$B$17,INDEX('P05'!$L:$L,$A71+52),0)+IF($A71&lt;='P06'!$B$17,INDEX('P06'!$L:$L,$A71+52),0)+IF($A71&lt;='P07'!$B$17,INDEX('P07'!$L:$L,$A71+52),0)+IF($A71&lt;='P08'!$B$17,INDEX('P08'!$L:$L,$A71+52),0)+IF($A71&lt;='P09'!$B$17,INDEX('P09'!$L:$L,$A71+52),0)+IF($A71&lt;='P10'!$B$17,INDEX('P10'!$L:$L,$A71+52),0)</f>
        <v>0</v>
      </c>
      <c r="E71">
        <f>IF($A71&lt;='P01'!$B$17,INDEX('P01'!$M:$M,$A71+52),0)+IF($A71&lt;='P02'!$B$17,INDEX('P02'!$M:$M,$A71+52),0)+IF($A71&lt;='P03'!$B$17,INDEX('P03'!$M:$M,$A71+52),0)+IF($A71&lt;='P04'!$B$17,INDEX('P04'!$M:$M,$A71+52),0)+IF($A71&lt;='P05'!$B$17,INDEX('P05'!$M:$M,$A71+52),0)+IF($A71&lt;='P06'!$B$17,INDEX('P06'!$M:$M,$A71+52),0)+IF($A71&lt;='P07'!$B$17,INDEX('P07'!$M:$M,$A71+52),0)+IF($A71&lt;='P08'!$B$17,INDEX('P08'!$M:$M,$A71+52),0)+IF($A71&lt;='P09'!$B$17,INDEX('P09'!$M:$M,$A71+52),0)+IF($A71&lt;='P10'!$B$17,INDEX('P10'!$M:$M,$A71+52),0)</f>
        <v>7.9087579879432202</v>
      </c>
      <c r="F71">
        <f>IF($A71&lt;='P01'!$B$17,INDEX('P01'!$R:$R,$A71+52),0)+IF($A71&lt;='P02'!$B$17,INDEX('P02'!$R:$R,$A71+52),0)+IF($A71&lt;='P03'!$B$17,INDEX('P03'!$R:$R,$A71+52),0)+IF($A71&lt;='P04'!$B$17,INDEX('P04'!$R:$R,$A71+52),0)+IF($A71&lt;='P05'!$B$17,INDEX('P05'!$R:$R,$A71+52),0)+IF($A71&lt;='P06'!$B$17,INDEX('P06'!$R:$R,$A71+52),0)+IF($A71&lt;='P07'!$B$17,INDEX('P07'!$R:$R,$A71+52),0)+IF($A71&lt;='P08'!$B$17,INDEX('P08'!$R:$R,$A71+52),0)+IF($A71&lt;='P09'!$B$17,INDEX('P09'!$R:$R,$A71+52),0)+IF($A71&lt;='P10'!$B$17,INDEX('P10'!$R:$R,$A71+52),0)</f>
        <v>459.47931845180688</v>
      </c>
      <c r="G71">
        <f>IF($A71&lt;='P01'!$B$17,INDEX('P01'!$S:$S,$A71+52),0)+IF($A71&lt;='P02'!$B$17,INDEX('P02'!$S:$S,$A71+52),0)+IF($A71&lt;='P03'!$B$17,INDEX('P03'!$S:$S,$A71+52),0)+IF($A71&lt;='P04'!$B$17,INDEX('P04'!$S:$S,$A71+52),0)+IF($A71&lt;='P05'!$B$17,INDEX('P05'!$S:$S,$A71+52),0)+IF($A71&lt;='P06'!$B$17,INDEX('P06'!$S:$S,$A71+52),0)+IF($A71&lt;='P07'!$B$17,INDEX('P07'!$S:$S,$A71+52),0)+IF($A71&lt;='P08'!$B$17,INDEX('P08'!$S:$S,$A71+52),0)+IF($A71&lt;='P09'!$B$17,INDEX('P09'!$S:$S,$A71+52),0)+IF($A71&lt;='P10'!$B$17,INDEX('P10'!$S:$S,$A71+52),0)</f>
        <v>9.1895863690361388</v>
      </c>
      <c r="H71">
        <f>IF($A71&lt;='P01'!$B$17,INDEX('P01'!$T:$T,$A71+52),0)+IF($A71&lt;='P02'!$B$17,INDEX('P02'!$T:$T,$A71+52),0)+IF($A71&lt;='P03'!$B$17,INDEX('P03'!$T:$T,$A71+52),0)+IF($A71&lt;='P04'!$B$17,INDEX('P04'!$T:$T,$A71+52),0)+IF($A71&lt;='P05'!$B$17,INDEX('P05'!$T:$T,$A71+52),0)+IF($A71&lt;='P06'!$B$17,INDEX('P06'!$T:$T,$A71+52),0)+IF($A71&lt;='P07'!$B$17,INDEX('P07'!$T:$T,$A71+52),0)+IF($A71&lt;='P08'!$B$17,INDEX('P08'!$T:$T,$A71+52),0)+IF($A71&lt;='P09'!$B$17,INDEX('P09'!$T:$T,$A71+52),0)+IF($A71&lt;='P10'!$B$17,INDEX('P10'!$T:$T,$A71+52),0)</f>
        <v>43.674049171695103</v>
      </c>
      <c r="I71">
        <f>IF($A71&lt;='P01'!$B$17,INDEX('P01'!$U:$U,$A71+52),0)+IF($A71&lt;='P02'!$B$17,INDEX('P02'!$U:$U,$A71+52),0)+IF($A71&lt;='P03'!$B$17,INDEX('P03'!$U:$U,$A71+52),0)+IF($A71&lt;='P04'!$B$17,INDEX('P04'!$U:$U,$A71+52),0)+IF($A71&lt;='P05'!$B$17,INDEX('P05'!$U:$U,$A71+52),0)+IF($A71&lt;='P06'!$B$17,INDEX('P06'!$U:$U,$A71+52),0)+IF($A71&lt;='P07'!$B$17,INDEX('P07'!$U:$U,$A71+52),0)+IF($A71&lt;='P08'!$B$17,INDEX('P08'!$U:$U,$A71+52),0)+IF($A71&lt;='P09'!$B$17,INDEX('P09'!$U:$U,$A71+52),0)+IF($A71&lt;='P10'!$B$17,INDEX('P10'!$U:$U,$A71+52),0)</f>
        <v>457.90573558440627</v>
      </c>
      <c r="J71">
        <f>IF($A71&lt;='P01'!$B$17,INDEX('P01'!$V:$V,$A71+52),0)+IF($A71&lt;='P02'!$B$17,INDEX('P02'!$V:$V,$A71+52),0)+IF($A71&lt;='P03'!$B$17,INDEX('P03'!$V:$V,$A71+52),0)+IF($A71&lt;='P04'!$B$17,INDEX('P04'!$V:$V,$A71+52),0)+IF($A71&lt;='P05'!$B$17,INDEX('P05'!$V:$V,$A71+52),0)+IF($A71&lt;='P06'!$B$17,INDEX('P06'!$V:$V,$A71+52),0)+IF($A71&lt;='P07'!$B$17,INDEX('P07'!$V:$V,$A71+52),0)+IF($A71&lt;='P08'!$B$17,INDEX('P08'!$V:$V,$A71+52),0)+IF($A71&lt;='P09'!$B$17,INDEX('P09'!$V:$V,$A71+52),0)+IF($A71&lt;='P10'!$B$17,INDEX('P10'!$V:$V,$A71+52),0)</f>
        <v>0.55237848714173299</v>
      </c>
      <c r="K71">
        <f>IF($A71&lt;='P01'!$B$17,INDEX('P01'!$W:$W,$A71+52),0)+IF($A71&lt;='P02'!$B$17,INDEX('P02'!$W:$W,$A71+52),0)+IF($A71&lt;='P03'!$B$17,INDEX('P03'!$W:$W,$A71+52),0)+IF($A71&lt;='P04'!$B$17,INDEX('P04'!$W:$W,$A71+52),0)+IF($A71&lt;='P05'!$B$17,INDEX('P05'!$W:$W,$A71+52),0)+IF($A71&lt;='P06'!$B$17,INDEX('P06'!$W:$W,$A71+52),0)+IF($A71&lt;='P07'!$B$17,INDEX('P07'!$W:$W,$A71+52),0)+IF($A71&lt;='P08'!$B$17,INDEX('P08'!$W:$W,$A71+52),0)+IF($A71&lt;='P09'!$B$17,INDEX('P09'!$W:$W,$A71+52),0)+IF($A71&lt;='P10'!$B$17,INDEX('P10'!$W:$W,$A71+52),0)</f>
        <v>-51.842431160472373</v>
      </c>
      <c r="L71">
        <f>IF($A71&lt;='P01'!$B$17,INDEX('P01'!$X:$X,$A71+52),0)+IF($A71&lt;='P02'!$B$17,INDEX('P02'!$X:$X,$A71+52),0)+IF($A71&lt;='P03'!$B$17,INDEX('P03'!$X:$X,$A71+52),0)+IF($A71&lt;='P04'!$B$17,INDEX('P04'!$X:$X,$A71+52),0)+IF($A71&lt;='P05'!$B$17,INDEX('P05'!$X:$X,$A71+52),0)+IF($A71&lt;='P06'!$B$17,INDEX('P06'!$X:$X,$A71+52),0)+IF($A71&lt;='P07'!$B$17,INDEX('P07'!$X:$X,$A71+52),0)+IF($A71&lt;='P08'!$B$17,INDEX('P08'!$X:$X,$A71+52),0)+IF($A71&lt;='P09'!$B$17,INDEX('P09'!$X:$X,$A71+52),0)+IF($A71&lt;='P10'!$B$17,INDEX('P10'!$X:$X,$A71+52),0)</f>
        <v>50.368299751037299</v>
      </c>
      <c r="M71">
        <f>IF($A71&lt;='P01'!$B$17,INDEX('P01'!$AA:$AA,$A71+52),0)+IF($A71&lt;='P02'!$B$17,INDEX('P02'!$AA:$AA,$A71+52),0)+IF($A71&lt;='P03'!$B$17,INDEX('P03'!$AA:$AA,$A71+52),0)+IF($A71&lt;='P04'!$B$17,INDEX('P04'!$AA:$AA,$A71+52),0)+IF($A71&lt;='P05'!$B$17,INDEX('P05'!$AA:$AA,$A71+52),0)+IF($A71&lt;='P06'!$B$17,INDEX('P06'!$AA:$AA,$A71+52),0)+IF($A71&lt;='P07'!$B$17,INDEX('P07'!$AA:$AA,$A71+52),0)+IF($A71&lt;='P08'!$B$17,INDEX('P08'!$AA:$AA,$A71+52),0)+IF($A71&lt;='P09'!$B$17,INDEX('P09'!$AA:$AA,$A71+52),0)+IF($A71&lt;='P10'!$B$17,INDEX('P10'!$AA:$AA,$A71+52),0)</f>
        <v>-44.340331755811007</v>
      </c>
      <c r="N71">
        <f>IF($A71&lt;='P01'!$B$17,INDEX('P01'!$AB:$AB,$A71+52),0)+IF($A71&lt;='P02'!$B$17,INDEX('P02'!$AB:$AB,$A71+52),0)+IF($A71&lt;='P03'!$B$17,INDEX('P03'!$AB:$AB,$A71+52),0)+IF($A71&lt;='P04'!$B$17,INDEX('P04'!$AB:$AB,$A71+52),0)+IF($A71&lt;='P05'!$B$17,INDEX('P05'!$AB:$AB,$A71+52),0)+IF($A71&lt;='P06'!$B$17,INDEX('P06'!$AB:$AB,$A71+52),0)+IF($A71&lt;='P07'!$B$17,INDEX('P07'!$AB:$AB,$A71+52),0)+IF($A71&lt;='P08'!$B$17,INDEX('P08'!$AB:$AB,$A71+52),0)+IF($A71&lt;='P09'!$B$17,INDEX('P09'!$AB:$AB,$A71+52),0)+IF($A71&lt;='P10'!$B$17,INDEX('P10'!$AB:$AB,$A71+52),0)</f>
        <v>405.81403264255982</v>
      </c>
      <c r="O71">
        <f>IF($A71&lt;='P01'!$B$17,INDEX('P01'!$AC:$AC,$A71+52),0)+IF($A71&lt;='P02'!$B$17,INDEX('P02'!$AC:$AC,$A71+52),0)+IF($A71&lt;='P03'!$B$17,INDEX('P03'!$AC:$AC,$A71+52),0)+IF($A71&lt;='P04'!$B$17,INDEX('P04'!$AC:$AC,$A71+52),0)+IF($A71&lt;='P05'!$B$17,INDEX('P05'!$AC:$AC,$A71+52),0)+IF($A71&lt;='P06'!$B$17,INDEX('P06'!$AC:$AC,$A71+52),0)+IF($A71&lt;='P07'!$B$17,INDEX('P07'!$AC:$AC,$A71+52),0)+IF($A71&lt;='P08'!$B$17,INDEX('P08'!$AC:$AC,$A71+52),0)+IF($A71&lt;='P09'!$B$17,INDEX('P09'!$AC:$AC,$A71+52),0)+IF($A71&lt;='P10'!$B$17,INDEX('P10'!$AC:$AC,$A71+52),0)</f>
        <v>8.1162806528511968</v>
      </c>
      <c r="P71">
        <f>IF($A71&lt;='P01'!$B$17,INDEX('P01'!$AD:$AD,$A71+52),0)+IF($A71&lt;='P02'!$B$17,INDEX('P02'!$AD:$AD,$A71+52),0)+IF($A71&lt;='P03'!$B$17,INDEX('P03'!$AD:$AD,$A71+52),0)+IF($A71&lt;='P04'!$B$17,INDEX('P04'!$AD:$AD,$A71+52),0)+IF($A71&lt;='P05'!$B$17,INDEX('P05'!$AD:$AD,$A71+52),0)+IF($A71&lt;='P06'!$B$17,INDEX('P06'!$AD:$AD,$A71+52),0)+IF($A71&lt;='P07'!$B$17,INDEX('P07'!$AD:$AD,$A71+52),0)+IF($A71&lt;='P08'!$B$17,INDEX('P08'!$AD:$AD,$A71+52),0)+IF($A71&lt;='P09'!$B$17,INDEX('P09'!$AD:$AD,$A71+52),0)+IF($A71&lt;='P10'!$B$17,INDEX('P10'!$AD:$AD,$A71+52),0)</f>
        <v>38.447234450328722</v>
      </c>
      <c r="Q71">
        <f>IF($A71&lt;='P01'!$B$17,INDEX('P01'!$AE:$AE,$A71+52),0)+IF($A71&lt;='P02'!$B$17,INDEX('P02'!$AE:$AE,$A71+52),0)+IF($A71&lt;='P03'!$B$17,INDEX('P03'!$AE:$AE,$A71+52),0)+IF($A71&lt;='P04'!$B$17,INDEX('P04'!$AE:$AE,$A71+52),0)+IF($A71&lt;='P05'!$B$17,INDEX('P05'!$AE:$AE,$A71+52),0)+IF($A71&lt;='P06'!$B$17,INDEX('P06'!$AE:$AE,$A71+52),0)+IF($A71&lt;='P07'!$B$17,INDEX('P07'!$AE:$AE,$A71+52),0)+IF($A71&lt;='P08'!$B$17,INDEX('P08'!$AE:$AE,$A71+52),0)+IF($A71&lt;='P09'!$B$17,INDEX('P09'!$AE:$AE,$A71+52),0)+IF($A71&lt;='P10'!$B$17,INDEX('P10'!$AE:$AE,$A71+52),0)</f>
        <v>403.10457825773881</v>
      </c>
      <c r="R71">
        <f>IF($A71&lt;='P01'!$B$17,INDEX('P01'!$AF:$AF,$A71+52),0)+IF($A71&lt;='P02'!$B$17,INDEX('P02'!$AF:$AF,$A71+52),0)+IF($A71&lt;='P03'!$B$17,INDEX('P03'!$AF:$AF,$A71+52),0)+IF($A71&lt;='P04'!$B$17,INDEX('P04'!$AF:$AF,$A71+52),0)+IF($A71&lt;='P05'!$B$17,INDEX('P05'!$AF:$AF,$A71+52),0)+IF($A71&lt;='P06'!$B$17,INDEX('P06'!$AF:$AF,$A71+52),0)+IF($A71&lt;='P07'!$B$17,INDEX('P07'!$AF:$AF,$A71+52),0)+IF($A71&lt;='P08'!$B$17,INDEX('P08'!$AF:$AF,$A71+52),0)+IF($A71&lt;='P09'!$B$17,INDEX('P09'!$AF:$AF,$A71+52),0)+IF($A71&lt;='P10'!$B$17,INDEX('P10'!$AF:$AF,$A71+52),0)</f>
        <v>0.48627103745214345</v>
      </c>
      <c r="S71">
        <f>IF($A71&lt;='P01'!$B$17,INDEX('P01'!$AG:$AG,$A71+52),0)+IF($A71&lt;='P02'!$B$17,INDEX('P02'!$AG:$AG,$A71+52),0)+IF($A71&lt;='P03'!$B$17,INDEX('P03'!$AG:$AG,$A71+52),0)+IF($A71&lt;='P04'!$B$17,INDEX('P04'!$AG:$AG,$A71+52),0)+IF($A71&lt;='P05'!$B$17,INDEX('P05'!$AG:$AG,$A71+52),0)+IF($A71&lt;='P06'!$B$17,INDEX('P06'!$AG:$AG,$A71+52),0)+IF($A71&lt;='P07'!$B$17,INDEX('P07'!$AG:$AG,$A71+52),0)+IF($A71&lt;='P08'!$B$17,INDEX('P08'!$AG:$AG,$A71+52),0)+IF($A71&lt;='P09'!$B$17,INDEX('P09'!$AG:$AG,$A71+52),0)+IF($A71&lt;='P10'!$B$17,INDEX('P10'!$AG:$AG,$A71+52),0)</f>
        <v>13084.806551980448</v>
      </c>
      <c r="T71">
        <f>IF($A71&lt;='P01'!$B$17,INDEX('P01'!$AI:$AI,$A71+52),0)+IF($A71&lt;='P02'!$B$17,INDEX('P02'!$AI:$AI,$A71+52),0)+IF($A71&lt;='P03'!$B$17,INDEX('P03'!$AI:$AI,$A71+52),0)+IF($A71&lt;='P04'!$B$17,INDEX('P04'!$AI:$AI,$A71+52),0)+IF($A71&lt;='P05'!$B$17,INDEX('P05'!$AI:$AI,$A71+52),0)+IF($A71&lt;='P06'!$B$17,INDEX('P06'!$AI:$AI,$A71+52),0)+IF($A71&lt;='P07'!$B$17,INDEX('P07'!$AI:$AI,$A71+52),0)+IF($A71&lt;='P08'!$B$17,INDEX('P08'!$AI:$AI,$A71+52),0)+IF($A71&lt;='P09'!$B$17,INDEX('P09'!$AI:$AI,$A71+52),0)+IF($A71&lt;='P10'!$B$17,INDEX('P10'!$AI:$AI,$A71+52),0)</f>
        <v>13970.427934838141</v>
      </c>
    </row>
    <row r="72" spans="1:20" x14ac:dyDescent="0.35">
      <c r="A72">
        <v>40</v>
      </c>
      <c r="B72">
        <f>IF($A72&lt;='P01'!$B$17,INDEX('P01'!$J:$J,$A72+52),0)+IF($A72&lt;='P02'!$B$17,INDEX('P02'!$J:$J,$A72+52),0)+IF($A72&lt;='P03'!$B$17,INDEX('P03'!$J:$J,$A72+52),0)+IF($A72&lt;='P04'!$B$17,INDEX('P04'!$J:$J,$A72+52),0)+IF($A72&lt;='P05'!$B$17,INDEX('P05'!$J:$J,$A72+52),0)+IF($A72&lt;='P06'!$B$17,INDEX('P06'!$J:$J,$A72+52),0)+IF($A72&lt;='P07'!$B$17,INDEX('P07'!$J:$J,$A72+52),0)+IF($A72&lt;='P08'!$B$17,INDEX('P08'!$J:$J,$A72+52),0)+IF($A72&lt;='P09'!$B$17,INDEX('P09'!$J:$J,$A72+52),0)+IF($A72&lt;='P10'!$B$17,INDEX('P10'!$J:$J,$A72+52),0)</f>
        <v>2.0148601408886092E-3</v>
      </c>
      <c r="C72">
        <f>IF($A72&lt;='P01'!$B$17,INDEX('P01'!$K:$K,$A72+52),0)+IF($A72&lt;='P02'!$B$17,INDEX('P02'!$K:$K,$A72+52),0)+IF($A72&lt;='P03'!$B$17,INDEX('P03'!$K:$K,$A72+52),0)+IF($A72&lt;='P04'!$B$17,INDEX('P04'!$K:$K,$A72+52),0)+IF($A72&lt;='P05'!$B$17,INDEX('P05'!$K:$K,$A72+52),0)+IF($A72&lt;='P06'!$B$17,INDEX('P06'!$K:$K,$A72+52),0)+IF($A72&lt;='P07'!$B$17,INDEX('P07'!$K:$K,$A72+52),0)+IF($A72&lt;='P08'!$B$17,INDEX('P08'!$K:$K,$A72+52),0)+IF($A72&lt;='P09'!$B$17,INDEX('P09'!$K:$K,$A72+52),0)+IF($A72&lt;='P10'!$B$17,INDEX('P10'!$K:$K,$A72+52),0)</f>
        <v>2.3868072453660572E-2</v>
      </c>
      <c r="D72">
        <f>IF($A72&lt;='P01'!$B$17,INDEX('P01'!$L:$L,$A72+52),0)+IF($A72&lt;='P02'!$B$17,INDEX('P02'!$L:$L,$A72+52),0)+IF($A72&lt;='P03'!$B$17,INDEX('P03'!$L:$L,$A72+52),0)+IF($A72&lt;='P04'!$B$17,INDEX('P04'!$L:$L,$A72+52),0)+IF($A72&lt;='P05'!$B$17,INDEX('P05'!$L:$L,$A72+52),0)+IF($A72&lt;='P06'!$B$17,INDEX('P06'!$L:$L,$A72+52),0)+IF($A72&lt;='P07'!$B$17,INDEX('P07'!$L:$L,$A72+52),0)+IF($A72&lt;='P08'!$B$17,INDEX('P08'!$L:$L,$A72+52),0)+IF($A72&lt;='P09'!$B$17,INDEX('P09'!$L:$L,$A72+52),0)+IF($A72&lt;='P10'!$B$17,INDEX('P10'!$L:$L,$A72+52),0)</f>
        <v>0</v>
      </c>
      <c r="E72">
        <f>IF($A72&lt;='P01'!$B$17,INDEX('P01'!$M:$M,$A72+52),0)+IF($A72&lt;='P02'!$B$17,INDEX('P02'!$M:$M,$A72+52),0)+IF($A72&lt;='P03'!$B$17,INDEX('P03'!$M:$M,$A72+52),0)+IF($A72&lt;='P04'!$B$17,INDEX('P04'!$M:$M,$A72+52),0)+IF($A72&lt;='P05'!$B$17,INDEX('P05'!$M:$M,$A72+52),0)+IF($A72&lt;='P06'!$B$17,INDEX('P06'!$M:$M,$A72+52),0)+IF($A72&lt;='P07'!$B$17,INDEX('P07'!$M:$M,$A72+52),0)+IF($A72&lt;='P08'!$B$17,INDEX('P08'!$M:$M,$A72+52),0)+IF($A72&lt;='P09'!$B$17,INDEX('P09'!$M:$M,$A72+52),0)+IF($A72&lt;='P10'!$B$17,INDEX('P10'!$M:$M,$A72+52),0)</f>
        <v>7.8828750553486726</v>
      </c>
      <c r="F72">
        <f>IF($A72&lt;='P01'!$B$17,INDEX('P01'!$R:$R,$A72+52),0)+IF($A72&lt;='P02'!$B$17,INDEX('P02'!$R:$R,$A72+52),0)+IF($A72&lt;='P03'!$B$17,INDEX('P03'!$R:$R,$A72+52),0)+IF($A72&lt;='P04'!$B$17,INDEX('P04'!$R:$R,$A72+52),0)+IF($A72&lt;='P05'!$B$17,INDEX('P05'!$R:$R,$A72+52),0)+IF($A72&lt;='P06'!$B$17,INDEX('P06'!$R:$R,$A72+52),0)+IF($A72&lt;='P07'!$B$17,INDEX('P07'!$R:$R,$A72+52),0)+IF($A72&lt;='P08'!$B$17,INDEX('P08'!$R:$R,$A72+52),0)+IF($A72&lt;='P09'!$B$17,INDEX('P09'!$R:$R,$A72+52),0)+IF($A72&lt;='P10'!$B$17,INDEX('P10'!$R:$R,$A72+52),0)</f>
        <v>457.64260520968946</v>
      </c>
      <c r="G72">
        <f>IF($A72&lt;='P01'!$B$17,INDEX('P01'!$S:$S,$A72+52),0)+IF($A72&lt;='P02'!$B$17,INDEX('P02'!$S:$S,$A72+52),0)+IF($A72&lt;='P03'!$B$17,INDEX('P03'!$S:$S,$A72+52),0)+IF($A72&lt;='P04'!$B$17,INDEX('P04'!$S:$S,$A72+52),0)+IF($A72&lt;='P05'!$B$17,INDEX('P05'!$S:$S,$A72+52),0)+IF($A72&lt;='P06'!$B$17,INDEX('P06'!$S:$S,$A72+52),0)+IF($A72&lt;='P07'!$B$17,INDEX('P07'!$S:$S,$A72+52),0)+IF($A72&lt;='P08'!$B$17,INDEX('P08'!$S:$S,$A72+52),0)+IF($A72&lt;='P09'!$B$17,INDEX('P09'!$S:$S,$A72+52),0)+IF($A72&lt;='P10'!$B$17,INDEX('P10'!$S:$S,$A72+52),0)</f>
        <v>9.1528521041937889</v>
      </c>
      <c r="H72">
        <f>IF($A72&lt;='P01'!$B$17,INDEX('P01'!$T:$T,$A72+52),0)+IF($A72&lt;='P02'!$B$17,INDEX('P02'!$T:$T,$A72+52),0)+IF($A72&lt;='P03'!$B$17,INDEX('P03'!$T:$T,$A72+52),0)+IF($A72&lt;='P04'!$B$17,INDEX('P04'!$T:$T,$A72+52),0)+IF($A72&lt;='P05'!$B$17,INDEX('P05'!$T:$T,$A72+52),0)+IF($A72&lt;='P06'!$B$17,INDEX('P06'!$T:$T,$A72+52),0)+IF($A72&lt;='P07'!$B$17,INDEX('P07'!$T:$T,$A72+52),0)+IF($A72&lt;='P08'!$B$17,INDEX('P08'!$T:$T,$A72+52),0)+IF($A72&lt;='P09'!$B$17,INDEX('P09'!$T:$T,$A72+52),0)+IF($A72&lt;='P10'!$B$17,INDEX('P10'!$T:$T,$A72+52),0)</f>
        <v>43.63842217048105</v>
      </c>
      <c r="I72">
        <f>IF($A72&lt;='P01'!$B$17,INDEX('P01'!$U:$U,$A72+52),0)+IF($A72&lt;='P02'!$B$17,INDEX('P02'!$U:$U,$A72+52),0)+IF($A72&lt;='P03'!$B$17,INDEX('P03'!$U:$U,$A72+52),0)+IF($A72&lt;='P04'!$B$17,INDEX('P04'!$U:$U,$A72+52),0)+IF($A72&lt;='P05'!$B$17,INDEX('P05'!$U:$U,$A72+52),0)+IF($A72&lt;='P06'!$B$17,INDEX('P06'!$U:$U,$A72+52),0)+IF($A72&lt;='P07'!$B$17,INDEX('P07'!$U:$U,$A72+52),0)+IF($A72&lt;='P08'!$B$17,INDEX('P08'!$U:$U,$A72+52),0)+IF($A72&lt;='P09'!$B$17,INDEX('P09'!$U:$U,$A72+52),0)+IF($A72&lt;='P10'!$B$17,INDEX('P10'!$U:$U,$A72+52),0)</f>
        <v>460.17397288745815</v>
      </c>
      <c r="J72">
        <f>IF($A72&lt;='P01'!$B$17,INDEX('P01'!$V:$V,$A72+52),0)+IF($A72&lt;='P02'!$B$17,INDEX('P02'!$V:$V,$A72+52),0)+IF($A72&lt;='P03'!$B$17,INDEX('P03'!$V:$V,$A72+52),0)+IF($A72&lt;='P04'!$B$17,INDEX('P04'!$V:$V,$A72+52),0)+IF($A72&lt;='P05'!$B$17,INDEX('P05'!$V:$V,$A72+52),0)+IF($A72&lt;='P06'!$B$17,INDEX('P06'!$V:$V,$A72+52),0)+IF($A72&lt;='P07'!$B$17,INDEX('P07'!$V:$V,$A72+52),0)+IF($A72&lt;='P08'!$B$17,INDEX('P08'!$V:$V,$A72+52),0)+IF($A72&lt;='P09'!$B$17,INDEX('P09'!$V:$V,$A72+52),0)+IF($A72&lt;='P10'!$B$17,INDEX('P10'!$V:$V,$A72+52),0)</f>
        <v>0.55587310660291311</v>
      </c>
      <c r="K72">
        <f>IF($A72&lt;='P01'!$B$17,INDEX('P01'!$W:$W,$A72+52),0)+IF($A72&lt;='P02'!$B$17,INDEX('P02'!$W:$W,$A72+52),0)+IF($A72&lt;='P03'!$B$17,INDEX('P03'!$W:$W,$A72+52),0)+IF($A72&lt;='P04'!$B$17,INDEX('P04'!$W:$W,$A72+52),0)+IF($A72&lt;='P05'!$B$17,INDEX('P05'!$W:$W,$A72+52),0)+IF($A72&lt;='P06'!$B$17,INDEX('P06'!$W:$W,$A72+52),0)+IF($A72&lt;='P07'!$B$17,INDEX('P07'!$W:$W,$A72+52),0)+IF($A72&lt;='P08'!$B$17,INDEX('P08'!$W:$W,$A72+52),0)+IF($A72&lt;='P09'!$B$17,INDEX('P09'!$W:$W,$A72+52),0)+IF($A72&lt;='P10'!$B$17,INDEX('P10'!$W:$W,$A72+52),0)</f>
        <v>-55.878515059046457</v>
      </c>
      <c r="L72">
        <f>IF($A72&lt;='P01'!$B$17,INDEX('P01'!$X:$X,$A72+52),0)+IF($A72&lt;='P02'!$B$17,INDEX('P02'!$X:$X,$A72+52),0)+IF($A72&lt;='P03'!$B$17,INDEX('P03'!$X:$X,$A72+52),0)+IF($A72&lt;='P04'!$B$17,INDEX('P04'!$X:$X,$A72+52),0)+IF($A72&lt;='P05'!$B$17,INDEX('P05'!$X:$X,$A72+52),0)+IF($A72&lt;='P06'!$B$17,INDEX('P06'!$X:$X,$A72+52),0)+IF($A72&lt;='P07'!$B$17,INDEX('P07'!$X:$X,$A72+52),0)+IF($A72&lt;='P08'!$B$17,INDEX('P08'!$X:$X,$A72+52),0)+IF($A72&lt;='P09'!$B$17,INDEX('P09'!$X:$X,$A72+52),0)+IF($A72&lt;='P10'!$B$17,INDEX('P10'!$X:$X,$A72+52),0)</f>
        <v>54.410276312396455</v>
      </c>
      <c r="M72">
        <f>IF($A72&lt;='P01'!$B$17,INDEX('P01'!$AA:$AA,$A72+52),0)+IF($A72&lt;='P02'!$B$17,INDEX('P02'!$AA:$AA,$A72+52),0)+IF($A72&lt;='P03'!$B$17,INDEX('P03'!$AA:$AA,$A72+52),0)+IF($A72&lt;='P04'!$B$17,INDEX('P04'!$AA:$AA,$A72+52),0)+IF($A72&lt;='P05'!$B$17,INDEX('P05'!$AA:$AA,$A72+52),0)+IF($A72&lt;='P06'!$B$17,INDEX('P06'!$AA:$AA,$A72+52),0)+IF($A72&lt;='P07'!$B$17,INDEX('P07'!$AA:$AA,$A72+52),0)+IF($A72&lt;='P08'!$B$17,INDEX('P08'!$AA:$AA,$A72+52),0)+IF($A72&lt;='P09'!$B$17,INDEX('P09'!$AA:$AA,$A72+52),0)+IF($A72&lt;='P10'!$B$17,INDEX('P10'!$AA:$AA,$A72+52),0)</f>
        <v>-47.742277605690312</v>
      </c>
      <c r="N72">
        <f>IF($A72&lt;='P01'!$B$17,INDEX('P01'!$AB:$AB,$A72+52),0)+IF($A72&lt;='P02'!$B$17,INDEX('P02'!$AB:$AB,$A72+52),0)+IF($A72&lt;='P03'!$B$17,INDEX('P03'!$AB:$AB,$A72+52),0)+IF($A72&lt;='P04'!$B$17,INDEX('P04'!$AB:$AB,$A72+52),0)+IF($A72&lt;='P05'!$B$17,INDEX('P05'!$AB:$AB,$A72+52),0)+IF($A72&lt;='P06'!$B$17,INDEX('P06'!$AB:$AB,$A72+52),0)+IF($A72&lt;='P07'!$B$17,INDEX('P07'!$AB:$AB,$A72+52),0)+IF($A72&lt;='P08'!$B$17,INDEX('P08'!$AB:$AB,$A72+52),0)+IF($A72&lt;='P09'!$B$17,INDEX('P09'!$AB:$AB,$A72+52),0)+IF($A72&lt;='P10'!$B$17,INDEX('P10'!$AB:$AB,$A72+52),0)</f>
        <v>402.8729387509926</v>
      </c>
      <c r="O72">
        <f>IF($A72&lt;='P01'!$B$17,INDEX('P01'!$AC:$AC,$A72+52),0)+IF($A72&lt;='P02'!$B$17,INDEX('P02'!$AC:$AC,$A72+52),0)+IF($A72&lt;='P03'!$B$17,INDEX('P03'!$AC:$AC,$A72+52),0)+IF($A72&lt;='P04'!$B$17,INDEX('P04'!$AC:$AC,$A72+52),0)+IF($A72&lt;='P05'!$B$17,INDEX('P05'!$AC:$AC,$A72+52),0)+IF($A72&lt;='P06'!$B$17,INDEX('P06'!$AC:$AC,$A72+52),0)+IF($A72&lt;='P07'!$B$17,INDEX('P07'!$AC:$AC,$A72+52),0)+IF($A72&lt;='P08'!$B$17,INDEX('P08'!$AC:$AC,$A72+52),0)+IF($A72&lt;='P09'!$B$17,INDEX('P09'!$AC:$AC,$A72+52),0)+IF($A72&lt;='P10'!$B$17,INDEX('P10'!$AC:$AC,$A72+52),0)</f>
        <v>8.0574587750198532</v>
      </c>
      <c r="P72">
        <f>IF($A72&lt;='P01'!$B$17,INDEX('P01'!$AD:$AD,$A72+52),0)+IF($A72&lt;='P02'!$B$17,INDEX('P02'!$AD:$AD,$A72+52),0)+IF($A72&lt;='P03'!$B$17,INDEX('P03'!$AD:$AD,$A72+52),0)+IF($A72&lt;='P04'!$B$17,INDEX('P04'!$AD:$AD,$A72+52),0)+IF($A72&lt;='P05'!$B$17,INDEX('P05'!$AD:$AD,$A72+52),0)+IF($A72&lt;='P06'!$B$17,INDEX('P06'!$AD:$AD,$A72+52),0)+IF($A72&lt;='P07'!$B$17,INDEX('P07'!$AD:$AD,$A72+52),0)+IF($A72&lt;='P08'!$B$17,INDEX('P08'!$AD:$AD,$A72+52),0)+IF($A72&lt;='P09'!$B$17,INDEX('P09'!$AD:$AD,$A72+52),0)+IF($A72&lt;='P10'!$B$17,INDEX('P10'!$AD:$AD,$A72+52),0)</f>
        <v>38.29051801861101</v>
      </c>
      <c r="Q72">
        <f>IF($A72&lt;='P01'!$B$17,INDEX('P01'!$AE:$AE,$A72+52),0)+IF($A72&lt;='P02'!$B$17,INDEX('P02'!$AE:$AE,$A72+52),0)+IF($A72&lt;='P03'!$B$17,INDEX('P03'!$AE:$AE,$A72+52),0)+IF($A72&lt;='P04'!$B$17,INDEX('P04'!$AE:$AE,$A72+52),0)+IF($A72&lt;='P05'!$B$17,INDEX('P05'!$AE:$AE,$A72+52),0)+IF($A72&lt;='P06'!$B$17,INDEX('P06'!$AE:$AE,$A72+52),0)+IF($A72&lt;='P07'!$B$17,INDEX('P07'!$AE:$AE,$A72+52),0)+IF($A72&lt;='P08'!$B$17,INDEX('P08'!$AE:$AE,$A72+52),0)+IF($A72&lt;='P09'!$B$17,INDEX('P09'!$AE:$AE,$A72+52),0)+IF($A72&lt;='P10'!$B$17,INDEX('P10'!$AE:$AE,$A72+52),0)</f>
        <v>403.77948890329429</v>
      </c>
      <c r="R72">
        <f>IF($A72&lt;='P01'!$B$17,INDEX('P01'!$AF:$AF,$A72+52),0)+IF($A72&lt;='P02'!$B$17,INDEX('P02'!$AF:$AF,$A72+52),0)+IF($A72&lt;='P03'!$B$17,INDEX('P03'!$AF:$AF,$A72+52),0)+IF($A72&lt;='P04'!$B$17,INDEX('P04'!$AF:$AF,$A72+52),0)+IF($A72&lt;='P05'!$B$17,INDEX('P05'!$AF:$AF,$A72+52),0)+IF($A72&lt;='P06'!$B$17,INDEX('P06'!$AF:$AF,$A72+52),0)+IF($A72&lt;='P07'!$B$17,INDEX('P07'!$AF:$AF,$A72+52),0)+IF($A72&lt;='P08'!$B$17,INDEX('P08'!$AF:$AF,$A72+52),0)+IF($A72&lt;='P09'!$B$17,INDEX('P09'!$AF:$AF,$A72+52),0)+IF($A72&lt;='P10'!$B$17,INDEX('P10'!$AF:$AF,$A72+52),0)</f>
        <v>0.48775065975776749</v>
      </c>
      <c r="S72">
        <f>IF($A72&lt;='P01'!$B$17,INDEX('P01'!$AG:$AG,$A72+52),0)+IF($A72&lt;='P02'!$B$17,INDEX('P02'!$AG:$AG,$A72+52),0)+IF($A72&lt;='P03'!$B$17,INDEX('P03'!$AG:$AG,$A72+52),0)+IF($A72&lt;='P04'!$B$17,INDEX('P04'!$AG:$AG,$A72+52),0)+IF($A72&lt;='P05'!$B$17,INDEX('P05'!$AG:$AG,$A72+52),0)+IF($A72&lt;='P06'!$B$17,INDEX('P06'!$AG:$AG,$A72+52),0)+IF($A72&lt;='P07'!$B$17,INDEX('P07'!$AG:$AG,$A72+52),0)+IF($A72&lt;='P08'!$B$17,INDEX('P08'!$AG:$AG,$A72+52),0)+IF($A72&lt;='P09'!$B$17,INDEX('P09'!$AG:$AG,$A72+52),0)+IF($A72&lt;='P10'!$B$17,INDEX('P10'!$AG:$AG,$A72+52),0)</f>
        <v>13073.232527419648</v>
      </c>
      <c r="T72">
        <f>IF($A72&lt;='P01'!$B$17,INDEX('P01'!$AI:$AI,$A72+52),0)+IF($A72&lt;='P02'!$B$17,INDEX('P02'!$AI:$AI,$A72+52),0)+IF($A72&lt;='P03'!$B$17,INDEX('P03'!$AI:$AI,$A72+52),0)+IF($A72&lt;='P04'!$B$17,INDEX('P04'!$AI:$AI,$A72+52),0)+IF($A72&lt;='P05'!$B$17,INDEX('P05'!$AI:$AI,$A72+52),0)+IF($A72&lt;='P06'!$B$17,INDEX('P06'!$AI:$AI,$A72+52),0)+IF($A72&lt;='P07'!$B$17,INDEX('P07'!$AI:$AI,$A72+52),0)+IF($A72&lt;='P08'!$B$17,INDEX('P08'!$AI:$AI,$A72+52),0)+IF($A72&lt;='P09'!$B$17,INDEX('P09'!$AI:$AI,$A72+52),0)+IF($A72&lt;='P10'!$B$17,INDEX('P10'!$AI:$AI,$A72+52),0)</f>
        <v>13890.58576077235</v>
      </c>
    </row>
    <row r="73" spans="1:20" x14ac:dyDescent="0.35">
      <c r="A73">
        <v>41</v>
      </c>
      <c r="B73">
        <f>IF($A73&lt;='P01'!$B$17,INDEX('P01'!$J:$J,$A73+52),0)+IF($A73&lt;='P02'!$B$17,INDEX('P02'!$J:$J,$A73+52),0)+IF($A73&lt;='P03'!$B$17,INDEX('P03'!$J:$J,$A73+52),0)+IF($A73&lt;='P04'!$B$17,INDEX('P04'!$J:$J,$A73+52),0)+IF($A73&lt;='P05'!$B$17,INDEX('P05'!$J:$J,$A73+52),0)+IF($A73&lt;='P06'!$B$17,INDEX('P06'!$J:$J,$A73+52),0)+IF($A73&lt;='P07'!$B$17,INDEX('P07'!$J:$J,$A73+52),0)+IF($A73&lt;='P08'!$B$17,INDEX('P08'!$J:$J,$A73+52),0)+IF($A73&lt;='P09'!$B$17,INDEX('P09'!$J:$J,$A73+52),0)+IF($A73&lt;='P10'!$B$17,INDEX('P10'!$J:$J,$A73+52),0)</f>
        <v>2.0106576435866695E-3</v>
      </c>
      <c r="C73">
        <f>IF($A73&lt;='P01'!$B$17,INDEX('P01'!$K:$K,$A73+52),0)+IF($A73&lt;='P02'!$B$17,INDEX('P02'!$K:$K,$A73+52),0)+IF($A73&lt;='P03'!$B$17,INDEX('P03'!$K:$K,$A73+52),0)+IF($A73&lt;='P04'!$B$17,INDEX('P04'!$K:$K,$A73+52),0)+IF($A73&lt;='P05'!$B$17,INDEX('P05'!$K:$K,$A73+52),0)+IF($A73&lt;='P06'!$B$17,INDEX('P06'!$K:$K,$A73+52),0)+IF($A73&lt;='P07'!$B$17,INDEX('P07'!$K:$K,$A73+52),0)+IF($A73&lt;='P08'!$B$17,INDEX('P08'!$K:$K,$A73+52),0)+IF($A73&lt;='P09'!$B$17,INDEX('P09'!$K:$K,$A73+52),0)+IF($A73&lt;='P10'!$B$17,INDEX('P10'!$K:$K,$A73+52),0)</f>
        <v>2.3765858976484595E-2</v>
      </c>
      <c r="D73">
        <f>IF($A73&lt;='P01'!$B$17,INDEX('P01'!$L:$L,$A73+52),0)+IF($A73&lt;='P02'!$B$17,INDEX('P02'!$L:$L,$A73+52),0)+IF($A73&lt;='P03'!$B$17,INDEX('P03'!$L:$L,$A73+52),0)+IF($A73&lt;='P04'!$B$17,INDEX('P04'!$L:$L,$A73+52),0)+IF($A73&lt;='P05'!$B$17,INDEX('P05'!$L:$L,$A73+52),0)+IF($A73&lt;='P06'!$B$17,INDEX('P06'!$L:$L,$A73+52),0)+IF($A73&lt;='P07'!$B$17,INDEX('P07'!$L:$L,$A73+52),0)+IF($A73&lt;='P08'!$B$17,INDEX('P08'!$L:$L,$A73+52),0)+IF($A73&lt;='P09'!$B$17,INDEX('P09'!$L:$L,$A73+52),0)+IF($A73&lt;='P10'!$B$17,INDEX('P10'!$L:$L,$A73+52),0)</f>
        <v>0</v>
      </c>
      <c r="E73">
        <f>IF($A73&lt;='P01'!$B$17,INDEX('P01'!$M:$M,$A73+52),0)+IF($A73&lt;='P02'!$B$17,INDEX('P02'!$M:$M,$A73+52),0)+IF($A73&lt;='P03'!$B$17,INDEX('P03'!$M:$M,$A73+52),0)+IF($A73&lt;='P04'!$B$17,INDEX('P04'!$M:$M,$A73+52),0)+IF($A73&lt;='P05'!$B$17,INDEX('P05'!$M:$M,$A73+52),0)+IF($A73&lt;='P06'!$B$17,INDEX('P06'!$M:$M,$A73+52),0)+IF($A73&lt;='P07'!$B$17,INDEX('P07'!$M:$M,$A73+52),0)+IF($A73&lt;='P08'!$B$17,INDEX('P08'!$M:$M,$A73+52),0)+IF($A73&lt;='P09'!$B$17,INDEX('P09'!$M:$M,$A73+52),0)+IF($A73&lt;='P10'!$B$17,INDEX('P10'!$M:$M,$A73+52),0)</f>
        <v>7.8570985387286001</v>
      </c>
      <c r="F73">
        <f>IF($A73&lt;='P01'!$B$17,INDEX('P01'!$R:$R,$A73+52),0)+IF($A73&lt;='P02'!$B$17,INDEX('P02'!$R:$R,$A73+52),0)+IF($A73&lt;='P03'!$B$17,INDEX('P03'!$R:$R,$A73+52),0)+IF($A73&lt;='P04'!$B$17,INDEX('P04'!$R:$R,$A73+52),0)+IF($A73&lt;='P05'!$B$17,INDEX('P05'!$R:$R,$A73+52),0)+IF($A73&lt;='P06'!$B$17,INDEX('P06'!$R:$R,$A73+52),0)+IF($A73&lt;='P07'!$B$17,INDEX('P07'!$R:$R,$A73+52),0)+IF($A73&lt;='P08'!$B$17,INDEX('P08'!$R:$R,$A73+52),0)+IF($A73&lt;='P09'!$B$17,INDEX('P09'!$R:$R,$A73+52),0)+IF($A73&lt;='P10'!$B$17,INDEX('P10'!$R:$R,$A73+52),0)</f>
        <v>455.81265567855883</v>
      </c>
      <c r="G73">
        <f>IF($A73&lt;='P01'!$B$17,INDEX('P01'!$S:$S,$A73+52),0)+IF($A73&lt;='P02'!$B$17,INDEX('P02'!$S:$S,$A73+52),0)+IF($A73&lt;='P03'!$B$17,INDEX('P03'!$S:$S,$A73+52),0)+IF($A73&lt;='P04'!$B$17,INDEX('P04'!$S:$S,$A73+52),0)+IF($A73&lt;='P05'!$B$17,INDEX('P05'!$S:$S,$A73+52),0)+IF($A73&lt;='P06'!$B$17,INDEX('P06'!$S:$S,$A73+52),0)+IF($A73&lt;='P07'!$B$17,INDEX('P07'!$S:$S,$A73+52),0)+IF($A73&lt;='P08'!$B$17,INDEX('P08'!$S:$S,$A73+52),0)+IF($A73&lt;='P09'!$B$17,INDEX('P09'!$S:$S,$A73+52),0)+IF($A73&lt;='P10'!$B$17,INDEX('P10'!$S:$S,$A73+52),0)</f>
        <v>9.1162531135711777</v>
      </c>
      <c r="H73">
        <f>IF($A73&lt;='P01'!$B$17,INDEX('P01'!$T:$T,$A73+52),0)+IF($A73&lt;='P02'!$B$17,INDEX('P02'!$T:$T,$A73+52),0)+IF($A73&lt;='P03'!$B$17,INDEX('P03'!$T:$T,$A73+52),0)+IF($A73&lt;='P04'!$B$17,INDEX('P04'!$T:$T,$A73+52),0)+IF($A73&lt;='P05'!$B$17,INDEX('P05'!$T:$T,$A73+52),0)+IF($A73&lt;='P06'!$B$17,INDEX('P06'!$T:$T,$A73+52),0)+IF($A73&lt;='P07'!$B$17,INDEX('P07'!$T:$T,$A73+52),0)+IF($A73&lt;='P08'!$B$17,INDEX('P08'!$T:$T,$A73+52),0)+IF($A73&lt;='P09'!$B$17,INDEX('P09'!$T:$T,$A73+52),0)+IF($A73&lt;='P10'!$B$17,INDEX('P10'!$T:$T,$A73+52),0)</f>
        <v>43.602878936360881</v>
      </c>
      <c r="I73">
        <f>IF($A73&lt;='P01'!$B$17,INDEX('P01'!$U:$U,$A73+52),0)+IF($A73&lt;='P02'!$B$17,INDEX('P02'!$U:$U,$A73+52),0)+IF($A73&lt;='P03'!$B$17,INDEX('P03'!$U:$U,$A73+52),0)+IF($A73&lt;='P04'!$B$17,INDEX('P04'!$U:$U,$A73+52),0)+IF($A73&lt;='P05'!$B$17,INDEX('P05'!$U:$U,$A73+52),0)+IF($A73&lt;='P06'!$B$17,INDEX('P06'!$U:$U,$A73+52),0)+IF($A73&lt;='P07'!$B$17,INDEX('P07'!$U:$U,$A73+52),0)+IF($A73&lt;='P08'!$B$17,INDEX('P08'!$U:$U,$A73+52),0)+IF($A73&lt;='P09'!$B$17,INDEX('P09'!$U:$U,$A73+52),0)+IF($A73&lt;='P10'!$B$17,INDEX('P10'!$U:$U,$A73+52),0)</f>
        <v>458.86377889140846</v>
      </c>
      <c r="J73">
        <f>IF($A73&lt;='P01'!$B$17,INDEX('P01'!$V:$V,$A73+52),0)+IF($A73&lt;='P02'!$B$17,INDEX('P02'!$V:$V,$A73+52),0)+IF($A73&lt;='P03'!$B$17,INDEX('P03'!$V:$V,$A73+52),0)+IF($A73&lt;='P04'!$B$17,INDEX('P04'!$V:$V,$A73+52),0)+IF($A73&lt;='P05'!$B$17,INDEX('P05'!$V:$V,$A73+52),0)+IF($A73&lt;='P06'!$B$17,INDEX('P06'!$V:$V,$A73+52),0)+IF($A73&lt;='P07'!$B$17,INDEX('P07'!$V:$V,$A73+52),0)+IF($A73&lt;='P08'!$B$17,INDEX('P08'!$V:$V,$A73+52),0)+IF($A73&lt;='P09'!$B$17,INDEX('P09'!$V:$V,$A73+52),0)+IF($A73&lt;='P10'!$B$17,INDEX('P10'!$V:$V,$A73+52),0)</f>
        <v>0.55608176712310187</v>
      </c>
      <c r="K73">
        <f>IF($A73&lt;='P01'!$B$17,INDEX('P01'!$W:$W,$A73+52),0)+IF($A73&lt;='P02'!$B$17,INDEX('P02'!$W:$W,$A73+52),0)+IF($A73&lt;='P03'!$B$17,INDEX('P03'!$W:$W,$A73+52),0)+IF($A73&lt;='P04'!$B$17,INDEX('P04'!$W:$W,$A73+52),0)+IF($A73&lt;='P05'!$B$17,INDEX('P05'!$W:$W,$A73+52),0)+IF($A73&lt;='P06'!$B$17,INDEX('P06'!$W:$W,$A73+52),0)+IF($A73&lt;='P07'!$B$17,INDEX('P07'!$W:$W,$A73+52),0)+IF($A73&lt;='P08'!$B$17,INDEX('P08'!$W:$W,$A73+52),0)+IF($A73&lt;='P09'!$B$17,INDEX('P09'!$W:$W,$A73+52),0)+IF($A73&lt;='P10'!$B$17,INDEX('P10'!$W:$W,$A73+52),0)</f>
        <v>-56.326337029904806</v>
      </c>
      <c r="L73">
        <f>IF($A73&lt;='P01'!$B$17,INDEX('P01'!$X:$X,$A73+52),0)+IF($A73&lt;='P02'!$B$17,INDEX('P02'!$X:$X,$A73+52),0)+IF($A73&lt;='P03'!$B$17,INDEX('P03'!$X:$X,$A73+52),0)+IF($A73&lt;='P04'!$B$17,INDEX('P04'!$X:$X,$A73+52),0)+IF($A73&lt;='P05'!$B$17,INDEX('P05'!$X:$X,$A73+52),0)+IF($A73&lt;='P06'!$B$17,INDEX('P06'!$X:$X,$A73+52),0)+IF($A73&lt;='P07'!$B$17,INDEX('P07'!$X:$X,$A73+52),0)+IF($A73&lt;='P08'!$B$17,INDEX('P08'!$X:$X,$A73+52),0)+IF($A73&lt;='P09'!$B$17,INDEX('P09'!$X:$X,$A73+52),0)+IF($A73&lt;='P10'!$B$17,INDEX('P10'!$X:$X,$A73+52),0)</f>
        <v>54.86396924626267</v>
      </c>
      <c r="M73">
        <f>IF($A73&lt;='P01'!$B$17,INDEX('P01'!$AA:$AA,$A73+52),0)+IF($A73&lt;='P02'!$B$17,INDEX('P02'!$AA:$AA,$A73+52),0)+IF($A73&lt;='P03'!$B$17,INDEX('P03'!$AA:$AA,$A73+52),0)+IF($A73&lt;='P04'!$B$17,INDEX('P04'!$AA:$AA,$A73+52),0)+IF($A73&lt;='P05'!$B$17,INDEX('P05'!$AA:$AA,$A73+52),0)+IF($A73&lt;='P06'!$B$17,INDEX('P06'!$AA:$AA,$A73+52),0)+IF($A73&lt;='P07'!$B$17,INDEX('P07'!$AA:$AA,$A73+52),0)+IF($A73&lt;='P08'!$B$17,INDEX('P08'!$AA:$AA,$A73+52),0)+IF($A73&lt;='P09'!$B$17,INDEX('P09'!$AA:$AA,$A73+52),0)+IF($A73&lt;='P10'!$B$17,INDEX('P10'!$AA:$AA,$A73+52),0)</f>
        <v>-47.983285518526088</v>
      </c>
      <c r="N73">
        <f>IF($A73&lt;='P01'!$B$17,INDEX('P01'!$AB:$AB,$A73+52),0)+IF($A73&lt;='P02'!$B$17,INDEX('P02'!$AB:$AB,$A73+52),0)+IF($A73&lt;='P03'!$B$17,INDEX('P03'!$AB:$AB,$A73+52),0)+IF($A73&lt;='P04'!$B$17,INDEX('P04'!$AB:$AB,$A73+52),0)+IF($A73&lt;='P05'!$B$17,INDEX('P05'!$AB:$AB,$A73+52),0)+IF($A73&lt;='P06'!$B$17,INDEX('P06'!$AB:$AB,$A73+52),0)+IF($A73&lt;='P07'!$B$17,INDEX('P07'!$AB:$AB,$A73+52),0)+IF($A73&lt;='P08'!$B$17,INDEX('P08'!$AB:$AB,$A73+52),0)+IF($A73&lt;='P09'!$B$17,INDEX('P09'!$AB:$AB,$A73+52),0)+IF($A73&lt;='P10'!$B$17,INDEX('P10'!$AB:$AB,$A73+52),0)</f>
        <v>399.95265266893563</v>
      </c>
      <c r="O73">
        <f>IF($A73&lt;='P01'!$B$17,INDEX('P01'!$AC:$AC,$A73+52),0)+IF($A73&lt;='P02'!$B$17,INDEX('P02'!$AC:$AC,$A73+52),0)+IF($A73&lt;='P03'!$B$17,INDEX('P03'!$AC:$AC,$A73+52),0)+IF($A73&lt;='P04'!$B$17,INDEX('P04'!$AC:$AC,$A73+52),0)+IF($A73&lt;='P05'!$B$17,INDEX('P05'!$AC:$AC,$A73+52),0)+IF($A73&lt;='P06'!$B$17,INDEX('P06'!$AC:$AC,$A73+52),0)+IF($A73&lt;='P07'!$B$17,INDEX('P07'!$AC:$AC,$A73+52),0)+IF($A73&lt;='P08'!$B$17,INDEX('P08'!$AC:$AC,$A73+52),0)+IF($A73&lt;='P09'!$B$17,INDEX('P09'!$AC:$AC,$A73+52),0)+IF($A73&lt;='P10'!$B$17,INDEX('P10'!$AC:$AC,$A73+52),0)</f>
        <v>7.999053053378713</v>
      </c>
      <c r="P73">
        <f>IF($A73&lt;='P01'!$B$17,INDEX('P01'!$AD:$AD,$A73+52),0)+IF($A73&lt;='P02'!$B$17,INDEX('P02'!$AD:$AD,$A73+52),0)+IF($A73&lt;='P03'!$B$17,INDEX('P03'!$AD:$AD,$A73+52),0)+IF($A73&lt;='P04'!$B$17,INDEX('P04'!$AD:$AD,$A73+52),0)+IF($A73&lt;='P05'!$B$17,INDEX('P05'!$AD:$AD,$A73+52),0)+IF($A73&lt;='P06'!$B$17,INDEX('P06'!$AD:$AD,$A73+52),0)+IF($A73&lt;='P07'!$B$17,INDEX('P07'!$AD:$AD,$A73+52),0)+IF($A73&lt;='P08'!$B$17,INDEX('P08'!$AD:$AD,$A73+52),0)+IF($A73&lt;='P09'!$B$17,INDEX('P09'!$AD:$AD,$A73+52),0)+IF($A73&lt;='P10'!$B$17,INDEX('P10'!$AD:$AD,$A73+52),0)</f>
        <v>38.13448822927905</v>
      </c>
      <c r="Q73">
        <f>IF($A73&lt;='P01'!$B$17,INDEX('P01'!$AE:$AE,$A73+52),0)+IF($A73&lt;='P02'!$B$17,INDEX('P02'!$AE:$AE,$A73+52),0)+IF($A73&lt;='P03'!$B$17,INDEX('P03'!$AE:$AE,$A73+52),0)+IF($A73&lt;='P04'!$B$17,INDEX('P04'!$AE:$AE,$A73+52),0)+IF($A73&lt;='P05'!$B$17,INDEX('P05'!$AE:$AE,$A73+52),0)+IF($A73&lt;='P06'!$B$17,INDEX('P06'!$AE:$AE,$A73+52),0)+IF($A73&lt;='P07'!$B$17,INDEX('P07'!$AE:$AE,$A73+52),0)+IF($A73&lt;='P08'!$B$17,INDEX('P08'!$AE:$AE,$A73+52),0)+IF($A73&lt;='P09'!$B$17,INDEX('P09'!$AE:$AE,$A73+52),0)+IF($A73&lt;='P10'!$B$17,INDEX('P10'!$AE:$AE,$A73+52),0)</f>
        <v>401.31605531176791</v>
      </c>
      <c r="R73">
        <f>IF($A73&lt;='P01'!$B$17,INDEX('P01'!$AF:$AF,$A73+52),0)+IF($A73&lt;='P02'!$B$17,INDEX('P02'!$AF:$AF,$A73+52),0)+IF($A73&lt;='P03'!$B$17,INDEX('P03'!$AF:$AF,$A73+52),0)+IF($A73&lt;='P04'!$B$17,INDEX('P04'!$AF:$AF,$A73+52),0)+IF($A73&lt;='P05'!$B$17,INDEX('P05'!$AF:$AF,$A73+52),0)+IF($A73&lt;='P06'!$B$17,INDEX('P06'!$AF:$AF,$A73+52),0)+IF($A73&lt;='P07'!$B$17,INDEX('P07'!$AF:$AF,$A73+52),0)+IF($A73&lt;='P08'!$B$17,INDEX('P08'!$AF:$AF,$A73+52),0)+IF($A73&lt;='P09'!$B$17,INDEX('P09'!$AF:$AF,$A73+52),0)+IF($A73&lt;='P10'!$B$17,INDEX('P10'!$AF:$AF,$A73+52),0)</f>
        <v>0.48634159303616104</v>
      </c>
      <c r="S73">
        <f>IF($A73&lt;='P01'!$B$17,INDEX('P01'!$AG:$AG,$A73+52),0)+IF($A73&lt;='P02'!$B$17,INDEX('P02'!$AG:$AG,$A73+52),0)+IF($A73&lt;='P03'!$B$17,INDEX('P03'!$AG:$AG,$A73+52),0)+IF($A73&lt;='P04'!$B$17,INDEX('P04'!$AG:$AG,$A73+52),0)+IF($A73&lt;='P05'!$B$17,INDEX('P05'!$AG:$AG,$A73+52),0)+IF($A73&lt;='P06'!$B$17,INDEX('P06'!$AG:$AG,$A73+52),0)+IF($A73&lt;='P07'!$B$17,INDEX('P07'!$AG:$AG,$A73+52),0)+IF($A73&lt;='P08'!$B$17,INDEX('P08'!$AG:$AG,$A73+52),0)+IF($A73&lt;='P09'!$B$17,INDEX('P09'!$AG:$AG,$A73+52),0)+IF($A73&lt;='P10'!$B$17,INDEX('P10'!$AG:$AG,$A73+52),0)</f>
        <v>13061.166919580339</v>
      </c>
      <c r="T73">
        <f>IF($A73&lt;='P01'!$B$17,INDEX('P01'!$AI:$AI,$A73+52),0)+IF($A73&lt;='P02'!$B$17,INDEX('P02'!$AI:$AI,$A73+52),0)+IF($A73&lt;='P03'!$B$17,INDEX('P03'!$AI:$AI,$A73+52),0)+IF($A73&lt;='P04'!$B$17,INDEX('P04'!$AI:$AI,$A73+52),0)+IF($A73&lt;='P05'!$B$17,INDEX('P05'!$AI:$AI,$A73+52),0)+IF($A73&lt;='P06'!$B$17,INDEX('P06'!$AI:$AI,$A73+52),0)+IF($A73&lt;='P07'!$B$17,INDEX('P07'!$AI:$AI,$A73+52),0)+IF($A73&lt;='P08'!$B$17,INDEX('P08'!$AI:$AI,$A73+52),0)+IF($A73&lt;='P09'!$B$17,INDEX('P09'!$AI:$AI,$A73+52),0)+IF($A73&lt;='P10'!$B$17,INDEX('P10'!$AI:$AI,$A73+52),0)</f>
        <v>13810.425454317872</v>
      </c>
    </row>
    <row r="74" spans="1:20" x14ac:dyDescent="0.35">
      <c r="A74">
        <v>42</v>
      </c>
      <c r="B74">
        <f>IF($A74&lt;='P01'!$B$17,INDEX('P01'!$J:$J,$A74+52),0)+IF($A74&lt;='P02'!$B$17,INDEX('P02'!$J:$J,$A74+52),0)+IF($A74&lt;='P03'!$B$17,INDEX('P03'!$J:$J,$A74+52),0)+IF($A74&lt;='P04'!$B$17,INDEX('P04'!$J:$J,$A74+52),0)+IF($A74&lt;='P05'!$B$17,INDEX('P05'!$J:$J,$A74+52),0)+IF($A74&lt;='P06'!$B$17,INDEX('P06'!$J:$J,$A74+52),0)+IF($A74&lt;='P07'!$B$17,INDEX('P07'!$J:$J,$A74+52),0)+IF($A74&lt;='P08'!$B$17,INDEX('P08'!$J:$J,$A74+52),0)+IF($A74&lt;='P09'!$B$17,INDEX('P09'!$J:$J,$A74+52),0)+IF($A74&lt;='P10'!$B$17,INDEX('P10'!$J:$J,$A74+52),0)</f>
        <v>2.0064670202266516E-3</v>
      </c>
      <c r="C74">
        <f>IF($A74&lt;='P01'!$B$17,INDEX('P01'!$K:$K,$A74+52),0)+IF($A74&lt;='P02'!$B$17,INDEX('P02'!$K:$K,$A74+52),0)+IF($A74&lt;='P03'!$B$17,INDEX('P03'!$K:$K,$A74+52),0)+IF($A74&lt;='P04'!$B$17,INDEX('P04'!$K:$K,$A74+52),0)+IF($A74&lt;='P05'!$B$17,INDEX('P05'!$K:$K,$A74+52),0)+IF($A74&lt;='P06'!$B$17,INDEX('P06'!$K:$K,$A74+52),0)+IF($A74&lt;='P07'!$B$17,INDEX('P07'!$K:$K,$A74+52),0)+IF($A74&lt;='P08'!$B$17,INDEX('P08'!$K:$K,$A74+52),0)+IF($A74&lt;='P09'!$B$17,INDEX('P09'!$K:$K,$A74+52),0)+IF($A74&lt;='P10'!$B$17,INDEX('P10'!$K:$K,$A74+52),0)</f>
        <v>2.3664098829390978E-2</v>
      </c>
      <c r="D74">
        <f>IF($A74&lt;='P01'!$B$17,INDEX('P01'!$L:$L,$A74+52),0)+IF($A74&lt;='P02'!$B$17,INDEX('P02'!$L:$L,$A74+52),0)+IF($A74&lt;='P03'!$B$17,INDEX('P03'!$L:$L,$A74+52),0)+IF($A74&lt;='P04'!$B$17,INDEX('P04'!$L:$L,$A74+52),0)+IF($A74&lt;='P05'!$B$17,INDEX('P05'!$L:$L,$A74+52),0)+IF($A74&lt;='P06'!$B$17,INDEX('P06'!$L:$L,$A74+52),0)+IF($A74&lt;='P07'!$B$17,INDEX('P07'!$L:$L,$A74+52),0)+IF($A74&lt;='P08'!$B$17,INDEX('P08'!$L:$L,$A74+52),0)+IF($A74&lt;='P09'!$B$17,INDEX('P09'!$L:$L,$A74+52),0)+IF($A74&lt;='P10'!$B$17,INDEX('P10'!$L:$L,$A74+52),0)</f>
        <v>0</v>
      </c>
      <c r="E74">
        <f>IF($A74&lt;='P01'!$B$17,INDEX('P01'!$M:$M,$A74+52),0)+IF($A74&lt;='P02'!$B$17,INDEX('P02'!$M:$M,$A74+52),0)+IF($A74&lt;='P03'!$B$17,INDEX('P03'!$M:$M,$A74+52),0)+IF($A74&lt;='P04'!$B$17,INDEX('P04'!$M:$M,$A74+52),0)+IF($A74&lt;='P05'!$B$17,INDEX('P05'!$M:$M,$A74+52),0)+IF($A74&lt;='P06'!$B$17,INDEX('P06'!$M:$M,$A74+52),0)+IF($A74&lt;='P07'!$B$17,INDEX('P07'!$M:$M,$A74+52),0)+IF($A74&lt;='P08'!$B$17,INDEX('P08'!$M:$M,$A74+52),0)+IF($A74&lt;='P09'!$B$17,INDEX('P09'!$M:$M,$A74+52),0)+IF($A74&lt;='P10'!$B$17,INDEX('P10'!$M:$M,$A74+52),0)</f>
        <v>7.8314279728789824</v>
      </c>
      <c r="F74">
        <f>IF($A74&lt;='P01'!$B$17,INDEX('P01'!$R:$R,$A74+52),0)+IF($A74&lt;='P02'!$B$17,INDEX('P02'!$R:$R,$A74+52),0)+IF($A74&lt;='P03'!$B$17,INDEX('P03'!$R:$R,$A74+52),0)+IF($A74&lt;='P04'!$B$17,INDEX('P04'!$R:$R,$A74+52),0)+IF($A74&lt;='P05'!$B$17,INDEX('P05'!$R:$R,$A74+52),0)+IF($A74&lt;='P06'!$B$17,INDEX('P06'!$R:$R,$A74+52),0)+IF($A74&lt;='P07'!$B$17,INDEX('P07'!$R:$R,$A74+52),0)+IF($A74&lt;='P08'!$B$17,INDEX('P08'!$R:$R,$A74+52),0)+IF($A74&lt;='P09'!$B$17,INDEX('P09'!$R:$R,$A74+52),0)+IF($A74&lt;='P10'!$B$17,INDEX('P10'!$R:$R,$A74+52),0)</f>
        <v>453.99026127713751</v>
      </c>
      <c r="G74">
        <f>IF($A74&lt;='P01'!$B$17,INDEX('P01'!$S:$S,$A74+52),0)+IF($A74&lt;='P02'!$B$17,INDEX('P02'!$S:$S,$A74+52),0)+IF($A74&lt;='P03'!$B$17,INDEX('P03'!$S:$S,$A74+52),0)+IF($A74&lt;='P04'!$B$17,INDEX('P04'!$S:$S,$A74+52),0)+IF($A74&lt;='P05'!$B$17,INDEX('P05'!$S:$S,$A74+52),0)+IF($A74&lt;='P06'!$B$17,INDEX('P06'!$S:$S,$A74+52),0)+IF($A74&lt;='P07'!$B$17,INDEX('P07'!$S:$S,$A74+52),0)+IF($A74&lt;='P08'!$B$17,INDEX('P08'!$S:$S,$A74+52),0)+IF($A74&lt;='P09'!$B$17,INDEX('P09'!$S:$S,$A74+52),0)+IF($A74&lt;='P10'!$B$17,INDEX('P10'!$S:$S,$A74+52),0)</f>
        <v>9.0798052255427493</v>
      </c>
      <c r="H74">
        <f>IF($A74&lt;='P01'!$B$17,INDEX('P01'!$T:$T,$A74+52),0)+IF($A74&lt;='P02'!$B$17,INDEX('P02'!$T:$T,$A74+52),0)+IF($A74&lt;='P03'!$B$17,INDEX('P03'!$T:$T,$A74+52),0)+IF($A74&lt;='P04'!$B$17,INDEX('P04'!$T:$T,$A74+52),0)+IF($A74&lt;='P05'!$B$17,INDEX('P05'!$T:$T,$A74+52),0)+IF($A74&lt;='P06'!$B$17,INDEX('P06'!$T:$T,$A74+52),0)+IF($A74&lt;='P07'!$B$17,INDEX('P07'!$T:$T,$A74+52),0)+IF($A74&lt;='P08'!$B$17,INDEX('P08'!$T:$T,$A74+52),0)+IF($A74&lt;='P09'!$B$17,INDEX('P09'!$T:$T,$A74+52),0)+IF($A74&lt;='P10'!$B$17,INDEX('P10'!$T:$T,$A74+52),0)</f>
        <v>43.567485028582126</v>
      </c>
      <c r="I74">
        <f>IF($A74&lt;='P01'!$B$17,INDEX('P01'!$U:$U,$A74+52),0)+IF($A74&lt;='P02'!$B$17,INDEX('P02'!$U:$U,$A74+52),0)+IF($A74&lt;='P03'!$B$17,INDEX('P03'!$U:$U,$A74+52),0)+IF($A74&lt;='P04'!$B$17,INDEX('P04'!$U:$U,$A74+52),0)+IF($A74&lt;='P05'!$B$17,INDEX('P05'!$U:$U,$A74+52),0)+IF($A74&lt;='P06'!$B$17,INDEX('P06'!$U:$U,$A74+52),0)+IF($A74&lt;='P07'!$B$17,INDEX('P07'!$U:$U,$A74+52),0)+IF($A74&lt;='P08'!$B$17,INDEX('P08'!$U:$U,$A74+52),0)+IF($A74&lt;='P09'!$B$17,INDEX('P09'!$U:$U,$A74+52),0)+IF($A74&lt;='P10'!$B$17,INDEX('P10'!$U:$U,$A74+52),0)</f>
        <v>457.55813461209908</v>
      </c>
      <c r="J74">
        <f>IF($A74&lt;='P01'!$B$17,INDEX('P01'!$V:$V,$A74+52),0)+IF($A74&lt;='P02'!$B$17,INDEX('P02'!$V:$V,$A74+52),0)+IF($A74&lt;='P03'!$B$17,INDEX('P03'!$V:$V,$A74+52),0)+IF($A74&lt;='P04'!$B$17,INDEX('P04'!$V:$V,$A74+52),0)+IF($A74&lt;='P05'!$B$17,INDEX('P05'!$V:$V,$A74+52),0)+IF($A74&lt;='P06'!$B$17,INDEX('P06'!$V:$V,$A74+52),0)+IF($A74&lt;='P07'!$B$17,INDEX('P07'!$V:$V,$A74+52),0)+IF($A74&lt;='P08'!$B$17,INDEX('P08'!$V:$V,$A74+52),0)+IF($A74&lt;='P09'!$B$17,INDEX('P09'!$V:$V,$A74+52),0)+IF($A74&lt;='P10'!$B$17,INDEX('P10'!$V:$V,$A74+52),0)</f>
        <v>0.55629136781969024</v>
      </c>
      <c r="K74">
        <f>IF($A74&lt;='P01'!$B$17,INDEX('P01'!$W:$W,$A74+52),0)+IF($A74&lt;='P02'!$B$17,INDEX('P02'!$W:$W,$A74+52),0)+IF($A74&lt;='P03'!$B$17,INDEX('P03'!$W:$W,$A74+52),0)+IF($A74&lt;='P04'!$B$17,INDEX('P04'!$W:$W,$A74+52),0)+IF($A74&lt;='P05'!$B$17,INDEX('P05'!$W:$W,$A74+52),0)+IF($A74&lt;='P06'!$B$17,INDEX('P06'!$W:$W,$A74+52),0)+IF($A74&lt;='P07'!$B$17,INDEX('P07'!$W:$W,$A74+52),0)+IF($A74&lt;='P08'!$B$17,INDEX('P08'!$W:$W,$A74+52),0)+IF($A74&lt;='P09'!$B$17,INDEX('P09'!$W:$W,$A74+52),0)+IF($A74&lt;='P10'!$B$17,INDEX('P10'!$W:$W,$A74+52),0)</f>
        <v>-56.771454956906197</v>
      </c>
      <c r="L74">
        <f>IF($A74&lt;='P01'!$B$17,INDEX('P01'!$X:$X,$A74+52),0)+IF($A74&lt;='P02'!$B$17,INDEX('P02'!$X:$X,$A74+52),0)+IF($A74&lt;='P03'!$B$17,INDEX('P03'!$X:$X,$A74+52),0)+IF($A74&lt;='P04'!$B$17,INDEX('P04'!$X:$X,$A74+52),0)+IF($A74&lt;='P05'!$B$17,INDEX('P05'!$X:$X,$A74+52),0)+IF($A74&lt;='P06'!$B$17,INDEX('P06'!$X:$X,$A74+52),0)+IF($A74&lt;='P07'!$B$17,INDEX('P07'!$X:$X,$A74+52),0)+IF($A74&lt;='P08'!$B$17,INDEX('P08'!$X:$X,$A74+52),0)+IF($A74&lt;='P09'!$B$17,INDEX('P09'!$X:$X,$A74+52),0)+IF($A74&lt;='P10'!$B$17,INDEX('P10'!$X:$X,$A74+52),0)</f>
        <v>55.31493389741383</v>
      </c>
      <c r="M74">
        <f>IF($A74&lt;='P01'!$B$17,INDEX('P01'!$AA:$AA,$A74+52),0)+IF($A74&lt;='P02'!$B$17,INDEX('P02'!$AA:$AA,$A74+52),0)+IF($A74&lt;='P03'!$B$17,INDEX('P03'!$AA:$AA,$A74+52),0)+IF($A74&lt;='P04'!$B$17,INDEX('P04'!$AA:$AA,$A74+52),0)+IF($A74&lt;='P05'!$B$17,INDEX('P05'!$AA:$AA,$A74+52),0)+IF($A74&lt;='P06'!$B$17,INDEX('P06'!$AA:$AA,$A74+52),0)+IF($A74&lt;='P07'!$B$17,INDEX('P07'!$AA:$AA,$A74+52),0)+IF($A74&lt;='P08'!$B$17,INDEX('P08'!$AA:$AA,$A74+52),0)+IF($A74&lt;='P09'!$B$17,INDEX('P09'!$AA:$AA,$A74+52),0)+IF($A74&lt;='P10'!$B$17,INDEX('P10'!$AA:$AA,$A74+52),0)</f>
        <v>-48.219833914966131</v>
      </c>
      <c r="N74">
        <f>IF($A74&lt;='P01'!$B$17,INDEX('P01'!$AB:$AB,$A74+52),0)+IF($A74&lt;='P02'!$B$17,INDEX('P02'!$AB:$AB,$A74+52),0)+IF($A74&lt;='P03'!$B$17,INDEX('P03'!$AB:$AB,$A74+52),0)+IF($A74&lt;='P04'!$B$17,INDEX('P04'!$AB:$AB,$A74+52),0)+IF($A74&lt;='P05'!$B$17,INDEX('P05'!$AB:$AB,$A74+52),0)+IF($A74&lt;='P06'!$B$17,INDEX('P06'!$AB:$AB,$A74+52),0)+IF($A74&lt;='P07'!$B$17,INDEX('P07'!$AB:$AB,$A74+52),0)+IF($A74&lt;='P08'!$B$17,INDEX('P08'!$AB:$AB,$A74+52),0)+IF($A74&lt;='P09'!$B$17,INDEX('P09'!$AB:$AB,$A74+52),0)+IF($A74&lt;='P10'!$B$17,INDEX('P10'!$AB:$AB,$A74+52),0)</f>
        <v>397.05374271612817</v>
      </c>
      <c r="O74">
        <f>IF($A74&lt;='P01'!$B$17,INDEX('P01'!$AC:$AC,$A74+52),0)+IF($A74&lt;='P02'!$B$17,INDEX('P02'!$AC:$AC,$A74+52),0)+IF($A74&lt;='P03'!$B$17,INDEX('P03'!$AC:$AC,$A74+52),0)+IF($A74&lt;='P04'!$B$17,INDEX('P04'!$AC:$AC,$A74+52),0)+IF($A74&lt;='P05'!$B$17,INDEX('P05'!$AC:$AC,$A74+52),0)+IF($A74&lt;='P06'!$B$17,INDEX('P06'!$AC:$AC,$A74+52),0)+IF($A74&lt;='P07'!$B$17,INDEX('P07'!$AC:$AC,$A74+52),0)+IF($A74&lt;='P08'!$B$17,INDEX('P08'!$AC:$AC,$A74+52),0)+IF($A74&lt;='P09'!$B$17,INDEX('P09'!$AC:$AC,$A74+52),0)+IF($A74&lt;='P10'!$B$17,INDEX('P10'!$AC:$AC,$A74+52),0)</f>
        <v>7.9410748543225633</v>
      </c>
      <c r="P74">
        <f>IF($A74&lt;='P01'!$B$17,INDEX('P01'!$AD:$AD,$A74+52),0)+IF($A74&lt;='P02'!$B$17,INDEX('P02'!$AD:$AD,$A74+52),0)+IF($A74&lt;='P03'!$B$17,INDEX('P03'!$AD:$AD,$A74+52),0)+IF($A74&lt;='P04'!$B$17,INDEX('P04'!$AD:$AD,$A74+52),0)+IF($A74&lt;='P05'!$B$17,INDEX('P05'!$AD:$AD,$A74+52),0)+IF($A74&lt;='P06'!$B$17,INDEX('P06'!$AD:$AD,$A74+52),0)+IF($A74&lt;='P07'!$B$17,INDEX('P07'!$AD:$AD,$A74+52),0)+IF($A74&lt;='P08'!$B$17,INDEX('P08'!$AD:$AD,$A74+52),0)+IF($A74&lt;='P09'!$B$17,INDEX('P09'!$AD:$AD,$A74+52),0)+IF($A74&lt;='P10'!$B$17,INDEX('P10'!$AD:$AD,$A74+52),0)</f>
        <v>37.979199180950758</v>
      </c>
      <c r="Q74">
        <f>IF($A74&lt;='P01'!$B$17,INDEX('P01'!$AE:$AE,$A74+52),0)+IF($A74&lt;='P02'!$B$17,INDEX('P02'!$AE:$AE,$A74+52),0)+IF($A74&lt;='P03'!$B$17,INDEX('P03'!$AE:$AE,$A74+52),0)+IF($A74&lt;='P04'!$B$17,INDEX('P04'!$AE:$AE,$A74+52),0)+IF($A74&lt;='P05'!$B$17,INDEX('P05'!$AE:$AE,$A74+52),0)+IF($A74&lt;='P06'!$B$17,INDEX('P06'!$AE:$AE,$A74+52),0)+IF($A74&lt;='P07'!$B$17,INDEX('P07'!$AE:$AE,$A74+52),0)+IF($A74&lt;='P08'!$B$17,INDEX('P08'!$AE:$AE,$A74+52),0)+IF($A74&lt;='P09'!$B$17,INDEX('P09'!$AE:$AE,$A74+52),0)+IF($A74&lt;='P10'!$B$17,INDEX('P10'!$AE:$AE,$A74+52),0)</f>
        <v>398.86836524753915</v>
      </c>
      <c r="R74">
        <f>IF($A74&lt;='P01'!$B$17,INDEX('P01'!$AF:$AF,$A74+52),0)+IF($A74&lt;='P02'!$B$17,INDEX('P02'!$AF:$AF,$A74+52),0)+IF($A74&lt;='P03'!$B$17,INDEX('P03'!$AF:$AF,$A74+52),0)+IF($A74&lt;='P04'!$B$17,INDEX('P04'!$AF:$AF,$A74+52),0)+IF($A74&lt;='P05'!$B$17,INDEX('P05'!$AF:$AF,$A74+52),0)+IF($A74&lt;='P06'!$B$17,INDEX('P06'!$AF:$AF,$A74+52),0)+IF($A74&lt;='P07'!$B$17,INDEX('P07'!$AF:$AF,$A74+52),0)+IF($A74&lt;='P08'!$B$17,INDEX('P08'!$AF:$AF,$A74+52),0)+IF($A74&lt;='P09'!$B$17,INDEX('P09'!$AF:$AF,$A74+52),0)+IF($A74&lt;='P10'!$B$17,INDEX('P10'!$AF:$AF,$A74+52),0)</f>
        <v>0.48493734828179824</v>
      </c>
      <c r="S74">
        <f>IF($A74&lt;='P01'!$B$17,INDEX('P01'!$AG:$AG,$A74+52),0)+IF($A74&lt;='P02'!$B$17,INDEX('P02'!$AG:$AG,$A74+52),0)+IF($A74&lt;='P03'!$B$17,INDEX('P03'!$AG:$AG,$A74+52),0)+IF($A74&lt;='P04'!$B$17,INDEX('P04'!$AG:$AG,$A74+52),0)+IF($A74&lt;='P05'!$B$17,INDEX('P05'!$AG:$AG,$A74+52),0)+IF($A74&lt;='P06'!$B$17,INDEX('P06'!$AG:$AG,$A74+52),0)+IF($A74&lt;='P07'!$B$17,INDEX('P07'!$AG:$AG,$A74+52),0)+IF($A74&lt;='P08'!$B$17,INDEX('P08'!$AG:$AG,$A74+52),0)+IF($A74&lt;='P09'!$B$17,INDEX('P09'!$AG:$AG,$A74+52),0)+IF($A74&lt;='P10'!$B$17,INDEX('P10'!$AG:$AG,$A74+52),0)</f>
        <v>13048.610847429494</v>
      </c>
      <c r="T74">
        <f>IF($A74&lt;='P01'!$B$17,INDEX('P01'!$AI:$AI,$A74+52),0)+IF($A74&lt;='P02'!$B$17,INDEX('P02'!$AI:$AI,$A74+52),0)+IF($A74&lt;='P03'!$B$17,INDEX('P03'!$AI:$AI,$A74+52),0)+IF($A74&lt;='P04'!$B$17,INDEX('P04'!$AI:$AI,$A74+52),0)+IF($A74&lt;='P05'!$B$17,INDEX('P05'!$AI:$AI,$A74+52),0)+IF($A74&lt;='P06'!$B$17,INDEX('P06'!$AI:$AI,$A74+52),0)+IF($A74&lt;='P07'!$B$17,INDEX('P07'!$AI:$AI,$A74+52),0)+IF($A74&lt;='P08'!$B$17,INDEX('P08'!$AI:$AI,$A74+52),0)+IF($A74&lt;='P09'!$B$17,INDEX('P09'!$AI:$AI,$A74+52),0)+IF($A74&lt;='P10'!$B$17,INDEX('P10'!$AI:$AI,$A74+52),0)</f>
        <v>13729.946568900988</v>
      </c>
    </row>
    <row r="75" spans="1:20" x14ac:dyDescent="0.35">
      <c r="A75">
        <v>43</v>
      </c>
      <c r="B75">
        <f>IF($A75&lt;='P01'!$B$17,INDEX('P01'!$J:$J,$A75+52),0)+IF($A75&lt;='P02'!$B$17,INDEX('P02'!$J:$J,$A75+52),0)+IF($A75&lt;='P03'!$B$17,INDEX('P03'!$J:$J,$A75+52),0)+IF($A75&lt;='P04'!$B$17,INDEX('P04'!$J:$J,$A75+52),0)+IF($A75&lt;='P05'!$B$17,INDEX('P05'!$J:$J,$A75+52),0)+IF($A75&lt;='P06'!$B$17,INDEX('P06'!$J:$J,$A75+52),0)+IF($A75&lt;='P07'!$B$17,INDEX('P07'!$J:$J,$A75+52),0)+IF($A75&lt;='P08'!$B$17,INDEX('P08'!$J:$J,$A75+52),0)+IF($A75&lt;='P09'!$B$17,INDEX('P09'!$J:$J,$A75+52),0)+IF($A75&lt;='P10'!$B$17,INDEX('P10'!$J:$J,$A75+52),0)</f>
        <v>2.0096202997435318E-3</v>
      </c>
      <c r="C75">
        <f>IF($A75&lt;='P01'!$B$17,INDEX('P01'!$K:$K,$A75+52),0)+IF($A75&lt;='P02'!$B$17,INDEX('P02'!$K:$K,$A75+52),0)+IF($A75&lt;='P03'!$B$17,INDEX('P03'!$K:$K,$A75+52),0)+IF($A75&lt;='P04'!$B$17,INDEX('P04'!$K:$K,$A75+52),0)+IF($A75&lt;='P05'!$B$17,INDEX('P05'!$K:$K,$A75+52),0)+IF($A75&lt;='P06'!$B$17,INDEX('P06'!$K:$K,$A75+52),0)+IF($A75&lt;='P07'!$B$17,INDEX('P07'!$K:$K,$A75+52),0)+IF($A75&lt;='P08'!$B$17,INDEX('P08'!$K:$K,$A75+52),0)+IF($A75&lt;='P09'!$B$17,INDEX('P09'!$K:$K,$A75+52),0)+IF($A75&lt;='P10'!$B$17,INDEX('P10'!$K:$K,$A75+52),0)</f>
        <v>2.3562765034664077E-2</v>
      </c>
      <c r="D75">
        <f>IF($A75&lt;='P01'!$B$17,INDEX('P01'!$L:$L,$A75+52),0)+IF($A75&lt;='P02'!$B$17,INDEX('P02'!$L:$L,$A75+52),0)+IF($A75&lt;='P03'!$B$17,INDEX('P03'!$L:$L,$A75+52),0)+IF($A75&lt;='P04'!$B$17,INDEX('P04'!$L:$L,$A75+52),0)+IF($A75&lt;='P05'!$B$17,INDEX('P05'!$L:$L,$A75+52),0)+IF($A75&lt;='P06'!$B$17,INDEX('P06'!$L:$L,$A75+52),0)+IF($A75&lt;='P07'!$B$17,INDEX('P07'!$L:$L,$A75+52),0)+IF($A75&lt;='P08'!$B$17,INDEX('P08'!$L:$L,$A75+52),0)+IF($A75&lt;='P09'!$B$17,INDEX('P09'!$L:$L,$A75+52),0)+IF($A75&lt;='P10'!$B$17,INDEX('P10'!$L:$L,$A75+52),0)</f>
        <v>0</v>
      </c>
      <c r="E75">
        <f>IF($A75&lt;='P01'!$B$17,INDEX('P01'!$M:$M,$A75+52),0)+IF($A75&lt;='P02'!$B$17,INDEX('P02'!$M:$M,$A75+52),0)+IF($A75&lt;='P03'!$B$17,INDEX('P03'!$M:$M,$A75+52),0)+IF($A75&lt;='P04'!$B$17,INDEX('P04'!$M:$M,$A75+52),0)+IF($A75&lt;='P05'!$B$17,INDEX('P05'!$M:$M,$A75+52),0)+IF($A75&lt;='P06'!$B$17,INDEX('P06'!$M:$M,$A75+52),0)+IF($A75&lt;='P07'!$B$17,INDEX('P07'!$M:$M,$A75+52),0)+IF($A75&lt;='P08'!$B$17,INDEX('P08'!$M:$M,$A75+52),0)+IF($A75&lt;='P09'!$B$17,INDEX('P09'!$M:$M,$A75+52),0)+IF($A75&lt;='P10'!$B$17,INDEX('P10'!$M:$M,$A75+52),0)</f>
        <v>7.805855587544575</v>
      </c>
      <c r="F75">
        <f>IF($A75&lt;='P01'!$B$17,INDEX('P01'!$R:$R,$A75+52),0)+IF($A75&lt;='P02'!$B$17,INDEX('P02'!$R:$R,$A75+52),0)+IF($A75&lt;='P03'!$B$17,INDEX('P03'!$R:$R,$A75+52),0)+IF($A75&lt;='P04'!$B$17,INDEX('P04'!$R:$R,$A75+52),0)+IF($A75&lt;='P05'!$B$17,INDEX('P05'!$R:$R,$A75+52),0)+IF($A75&lt;='P06'!$B$17,INDEX('P06'!$R:$R,$A75+52),0)+IF($A75&lt;='P07'!$B$17,INDEX('P07'!$R:$R,$A75+52),0)+IF($A75&lt;='P08'!$B$17,INDEX('P08'!$R:$R,$A75+52),0)+IF($A75&lt;='P09'!$B$17,INDEX('P09'!$R:$R,$A75+52),0)+IF($A75&lt;='P10'!$B$17,INDEX('P10'!$R:$R,$A75+52),0)</f>
        <v>452.17538971692233</v>
      </c>
      <c r="G75">
        <f>IF($A75&lt;='P01'!$B$17,INDEX('P01'!$S:$S,$A75+52),0)+IF($A75&lt;='P02'!$B$17,INDEX('P02'!$S:$S,$A75+52),0)+IF($A75&lt;='P03'!$B$17,INDEX('P03'!$S:$S,$A75+52),0)+IF($A75&lt;='P04'!$B$17,INDEX('P04'!$S:$S,$A75+52),0)+IF($A75&lt;='P05'!$B$17,INDEX('P05'!$S:$S,$A75+52),0)+IF($A75&lt;='P06'!$B$17,INDEX('P06'!$S:$S,$A75+52),0)+IF($A75&lt;='P07'!$B$17,INDEX('P07'!$S:$S,$A75+52),0)+IF($A75&lt;='P08'!$B$17,INDEX('P08'!$S:$S,$A75+52),0)+IF($A75&lt;='P09'!$B$17,INDEX('P09'!$S:$S,$A75+52),0)+IF($A75&lt;='P10'!$B$17,INDEX('P10'!$S:$S,$A75+52),0)</f>
        <v>9.0435077943384456</v>
      </c>
      <c r="H75">
        <f>IF($A75&lt;='P01'!$B$17,INDEX('P01'!$T:$T,$A75+52),0)+IF($A75&lt;='P02'!$B$17,INDEX('P02'!$T:$T,$A75+52),0)+IF($A75&lt;='P03'!$B$17,INDEX('P03'!$T:$T,$A75+52),0)+IF($A75&lt;='P04'!$B$17,INDEX('P04'!$T:$T,$A75+52),0)+IF($A75&lt;='P05'!$B$17,INDEX('P05'!$T:$T,$A75+52),0)+IF($A75&lt;='P06'!$B$17,INDEX('P06'!$T:$T,$A75+52),0)+IF($A75&lt;='P07'!$B$17,INDEX('P07'!$T:$T,$A75+52),0)+IF($A75&lt;='P08'!$B$17,INDEX('P08'!$T:$T,$A75+52),0)+IF($A75&lt;='P09'!$B$17,INDEX('P09'!$T:$T,$A75+52),0)+IF($A75&lt;='P10'!$B$17,INDEX('P10'!$T:$T,$A75+52),0)</f>
        <v>43.532240269267305</v>
      </c>
      <c r="I75">
        <f>IF($A75&lt;='P01'!$B$17,INDEX('P01'!$U:$U,$A75+52),0)+IF($A75&lt;='P02'!$B$17,INDEX('P02'!$U:$U,$A75+52),0)+IF($A75&lt;='P03'!$B$17,INDEX('P03'!$U:$U,$A75+52),0)+IF($A75&lt;='P04'!$B$17,INDEX('P04'!$U:$U,$A75+52),0)+IF($A75&lt;='P05'!$B$17,INDEX('P05'!$U:$U,$A75+52),0)+IF($A75&lt;='P06'!$B$17,INDEX('P06'!$U:$U,$A75+52),0)+IF($A75&lt;='P07'!$B$17,INDEX('P07'!$U:$U,$A75+52),0)+IF($A75&lt;='P08'!$B$17,INDEX('P08'!$U:$U,$A75+52),0)+IF($A75&lt;='P09'!$B$17,INDEX('P09'!$U:$U,$A75+52),0)+IF($A75&lt;='P10'!$B$17,INDEX('P10'!$U:$U,$A75+52),0)</f>
        <v>458.09004011693838</v>
      </c>
      <c r="J75">
        <f>IF($A75&lt;='P01'!$B$17,INDEX('P01'!$V:$V,$A75+52),0)+IF($A75&lt;='P02'!$B$17,INDEX('P02'!$V:$V,$A75+52),0)+IF($A75&lt;='P03'!$B$17,INDEX('P03'!$V:$V,$A75+52),0)+IF($A75&lt;='P04'!$B$17,INDEX('P04'!$V:$V,$A75+52),0)+IF($A75&lt;='P05'!$B$17,INDEX('P05'!$V:$V,$A75+52),0)+IF($A75&lt;='P06'!$B$17,INDEX('P06'!$V:$V,$A75+52),0)+IF($A75&lt;='P07'!$B$17,INDEX('P07'!$V:$V,$A75+52),0)+IF($A75&lt;='P08'!$B$17,INDEX('P08'!$V:$V,$A75+52),0)+IF($A75&lt;='P09'!$B$17,INDEX('P09'!$V:$V,$A75+52),0)+IF($A75&lt;='P10'!$B$17,INDEX('P10'!$V:$V,$A75+52),0)</f>
        <v>0.5585397327370929</v>
      </c>
      <c r="K75">
        <f>IF($A75&lt;='P01'!$B$17,INDEX('P01'!$W:$W,$A75+52),0)+IF($A75&lt;='P02'!$B$17,INDEX('P02'!$W:$W,$A75+52),0)+IF($A75&lt;='P03'!$B$17,INDEX('P03'!$W:$W,$A75+52),0)+IF($A75&lt;='P04'!$B$17,INDEX('P04'!$W:$W,$A75+52),0)+IF($A75&lt;='P05'!$B$17,INDEX('P05'!$W:$W,$A75+52),0)+IF($A75&lt;='P06'!$B$17,INDEX('P06'!$W:$W,$A75+52),0)+IF($A75&lt;='P07'!$B$17,INDEX('P07'!$W:$W,$A75+52),0)+IF($A75&lt;='P08'!$B$17,INDEX('P08'!$W:$W,$A75+52),0)+IF($A75&lt;='P09'!$B$17,INDEX('P09'!$W:$W,$A75+52),0)+IF($A75&lt;='P10'!$B$17,INDEX('P10'!$W:$W,$A75+52),0)</f>
        <v>-59.048938196358947</v>
      </c>
      <c r="L75">
        <f>IF($A75&lt;='P01'!$B$17,INDEX('P01'!$X:$X,$A75+52),0)+IF($A75&lt;='P02'!$B$17,INDEX('P02'!$X:$X,$A75+52),0)+IF($A75&lt;='P03'!$B$17,INDEX('P03'!$X:$X,$A75+52),0)+IF($A75&lt;='P04'!$B$17,INDEX('P04'!$X:$X,$A75+52),0)+IF($A75&lt;='P05'!$B$17,INDEX('P05'!$X:$X,$A75+52),0)+IF($A75&lt;='P06'!$B$17,INDEX('P06'!$X:$X,$A75+52),0)+IF($A75&lt;='P07'!$B$17,INDEX('P07'!$X:$X,$A75+52),0)+IF($A75&lt;='P08'!$B$17,INDEX('P08'!$X:$X,$A75+52),0)+IF($A75&lt;='P09'!$B$17,INDEX('P09'!$X:$X,$A75+52),0)+IF($A75&lt;='P10'!$B$17,INDEX('P10'!$X:$X,$A75+52),0)</f>
        <v>57.5982397257483</v>
      </c>
      <c r="M75">
        <f>IF($A75&lt;='P01'!$B$17,INDEX('P01'!$AA:$AA,$A75+52),0)+IF($A75&lt;='P02'!$B$17,INDEX('P02'!$AA:$AA,$A75+52),0)+IF($A75&lt;='P03'!$B$17,INDEX('P03'!$AA:$AA,$A75+52),0)+IF($A75&lt;='P04'!$B$17,INDEX('P04'!$AA:$AA,$A75+52),0)+IF($A75&lt;='P05'!$B$17,INDEX('P05'!$AA:$AA,$A75+52),0)+IF($A75&lt;='P06'!$B$17,INDEX('P06'!$AA:$AA,$A75+52),0)+IF($A75&lt;='P07'!$B$17,INDEX('P07'!$AA:$AA,$A75+52),0)+IF($A75&lt;='P08'!$B$17,INDEX('P08'!$AA:$AA,$A75+52),0)+IF($A75&lt;='P09'!$B$17,INDEX('P09'!$AA:$AA,$A75+52),0)+IF($A75&lt;='P10'!$B$17,INDEX('P10'!$AA:$AA,$A75+52),0)</f>
        <v>-50.046427176022576</v>
      </c>
      <c r="N75">
        <f>IF($A75&lt;='P01'!$B$17,INDEX('P01'!$AB:$AB,$A75+52),0)+IF($A75&lt;='P02'!$B$17,INDEX('P02'!$AB:$AB,$A75+52),0)+IF($A75&lt;='P03'!$B$17,INDEX('P03'!$AB:$AB,$A75+52),0)+IF($A75&lt;='P04'!$B$17,INDEX('P04'!$AB:$AB,$A75+52),0)+IF($A75&lt;='P05'!$B$17,INDEX('P05'!$AB:$AB,$A75+52),0)+IF($A75&lt;='P06'!$B$17,INDEX('P06'!$AB:$AB,$A75+52),0)+IF($A75&lt;='P07'!$B$17,INDEX('P07'!$AB:$AB,$A75+52),0)+IF($A75&lt;='P08'!$B$17,INDEX('P08'!$AB:$AB,$A75+52),0)+IF($A75&lt;='P09'!$B$17,INDEX('P09'!$AB:$AB,$A75+52),0)+IF($A75&lt;='P10'!$B$17,INDEX('P10'!$AB:$AB,$A75+52),0)</f>
        <v>394.17605077540361</v>
      </c>
      <c r="O75">
        <f>IF($A75&lt;='P01'!$B$17,INDEX('P01'!$AC:$AC,$A75+52),0)+IF($A75&lt;='P02'!$B$17,INDEX('P02'!$AC:$AC,$A75+52),0)+IF($A75&lt;='P03'!$B$17,INDEX('P03'!$AC:$AC,$A75+52),0)+IF($A75&lt;='P04'!$B$17,INDEX('P04'!$AC:$AC,$A75+52),0)+IF($A75&lt;='P05'!$B$17,INDEX('P05'!$AC:$AC,$A75+52),0)+IF($A75&lt;='P06'!$B$17,INDEX('P06'!$AC:$AC,$A75+52),0)+IF($A75&lt;='P07'!$B$17,INDEX('P07'!$AC:$AC,$A75+52),0)+IF($A75&lt;='P08'!$B$17,INDEX('P08'!$AC:$AC,$A75+52),0)+IF($A75&lt;='P09'!$B$17,INDEX('P09'!$AC:$AC,$A75+52),0)+IF($A75&lt;='P10'!$B$17,INDEX('P10'!$AC:$AC,$A75+52),0)</f>
        <v>7.8835210155080722</v>
      </c>
      <c r="P75">
        <f>IF($A75&lt;='P01'!$B$17,INDEX('P01'!$AD:$AD,$A75+52),0)+IF($A75&lt;='P02'!$B$17,INDEX('P02'!$AD:$AD,$A75+52),0)+IF($A75&lt;='P03'!$B$17,INDEX('P03'!$AD:$AD,$A75+52),0)+IF($A75&lt;='P04'!$B$17,INDEX('P04'!$AD:$AD,$A75+52),0)+IF($A75&lt;='P05'!$B$17,INDEX('P05'!$AD:$AD,$A75+52),0)+IF($A75&lt;='P06'!$B$17,INDEX('P06'!$AD:$AD,$A75+52),0)+IF($A75&lt;='P07'!$B$17,INDEX('P07'!$AD:$AD,$A75+52),0)+IF($A75&lt;='P08'!$B$17,INDEX('P08'!$AD:$AD,$A75+52),0)+IF($A75&lt;='P09'!$B$17,INDEX('P09'!$AD:$AD,$A75+52),0)+IF($A75&lt;='P10'!$B$17,INDEX('P10'!$AD:$AD,$A75+52),0)</f>
        <v>37.824647121482847</v>
      </c>
      <c r="Q75">
        <f>IF($A75&lt;='P01'!$B$17,INDEX('P01'!$AE:$AE,$A75+52),0)+IF($A75&lt;='P02'!$B$17,INDEX('P02'!$AE:$AE,$A75+52),0)+IF($A75&lt;='P03'!$B$17,INDEX('P03'!$AE:$AE,$A75+52),0)+IF($A75&lt;='P04'!$B$17,INDEX('P04'!$AE:$AE,$A75+52),0)+IF($A75&lt;='P05'!$B$17,INDEX('P05'!$AE:$AE,$A75+52),0)+IF($A75&lt;='P06'!$B$17,INDEX('P06'!$AE:$AE,$A75+52),0)+IF($A75&lt;='P07'!$B$17,INDEX('P07'!$AE:$AE,$A75+52),0)+IF($A75&lt;='P08'!$B$17,INDEX('P08'!$AE:$AE,$A75+52),0)+IF($A75&lt;='P09'!$B$17,INDEX('P09'!$AE:$AE,$A75+52),0)+IF($A75&lt;='P10'!$B$17,INDEX('P10'!$AE:$AE,$A75+52),0)</f>
        <v>398.02900126694425</v>
      </c>
      <c r="R75">
        <f>IF($A75&lt;='P01'!$B$17,INDEX('P01'!$AF:$AF,$A75+52),0)+IF($A75&lt;='P02'!$B$17,INDEX('P02'!$AF:$AF,$A75+52),0)+IF($A75&lt;='P03'!$B$17,INDEX('P03'!$AF:$AF,$A75+52),0)+IF($A75&lt;='P04'!$B$17,INDEX('P04'!$AF:$AF,$A75+52),0)+IF($A75&lt;='P05'!$B$17,INDEX('P05'!$AF:$AF,$A75+52),0)+IF($A75&lt;='P06'!$B$17,INDEX('P06'!$AF:$AF,$A75+52),0)+IF($A75&lt;='P07'!$B$17,INDEX('P07'!$AF:$AF,$A75+52),0)+IF($A75&lt;='P08'!$B$17,INDEX('P08'!$AF:$AF,$A75+52),0)+IF($A75&lt;='P09'!$B$17,INDEX('P09'!$AF:$AF,$A75+52),0)+IF($A75&lt;='P10'!$B$17,INDEX('P10'!$AF:$AF,$A75+52),0)</f>
        <v>0.4853085474910126</v>
      </c>
      <c r="S75">
        <f>IF($A75&lt;='P01'!$B$17,INDEX('P01'!$AG:$AG,$A75+52),0)+IF($A75&lt;='P02'!$B$17,INDEX('P02'!$AG:$AG,$A75+52),0)+IF($A75&lt;='P03'!$B$17,INDEX('P03'!$AG:$AG,$A75+52),0)+IF($A75&lt;='P04'!$B$17,INDEX('P04'!$AG:$AG,$A75+52),0)+IF($A75&lt;='P05'!$B$17,INDEX('P05'!$AG:$AG,$A75+52),0)+IF($A75&lt;='P06'!$B$17,INDEX('P06'!$AG:$AG,$A75+52),0)+IF($A75&lt;='P07'!$B$17,INDEX('P07'!$AG:$AG,$A75+52),0)+IF($A75&lt;='P08'!$B$17,INDEX('P08'!$AG:$AG,$A75+52),0)+IF($A75&lt;='P09'!$B$17,INDEX('P09'!$AG:$AG,$A75+52),0)+IF($A75&lt;='P10'!$B$17,INDEX('P10'!$AG:$AG,$A75+52),0)</f>
        <v>13033.730364137409</v>
      </c>
      <c r="T75">
        <f>IF($A75&lt;='P01'!$B$17,INDEX('P01'!$AI:$AI,$A75+52),0)+IF($A75&lt;='P02'!$B$17,INDEX('P02'!$AI:$AI,$A75+52),0)+IF($A75&lt;='P03'!$B$17,INDEX('P03'!$AI:$AI,$A75+52),0)+IF($A75&lt;='P04'!$B$17,INDEX('P04'!$AI:$AI,$A75+52),0)+IF($A75&lt;='P05'!$B$17,INDEX('P05'!$AI:$AI,$A75+52),0)+IF($A75&lt;='P06'!$B$17,INDEX('P06'!$AI:$AI,$A75+52),0)+IF($A75&lt;='P07'!$B$17,INDEX('P07'!$AI:$AI,$A75+52),0)+IF($A75&lt;='P08'!$B$17,INDEX('P08'!$AI:$AI,$A75+52),0)+IF($A75&lt;='P09'!$B$17,INDEX('P09'!$AI:$AI,$A75+52),0)+IF($A75&lt;='P10'!$B$17,INDEX('P10'!$AI:$AI,$A75+52),0)</f>
        <v>13647.313598287938</v>
      </c>
    </row>
    <row r="76" spans="1:20" x14ac:dyDescent="0.35">
      <c r="A76">
        <v>44</v>
      </c>
      <c r="B76">
        <f>IF($A76&lt;='P01'!$B$17,INDEX('P01'!$J:$J,$A76+52),0)+IF($A76&lt;='P02'!$B$17,INDEX('P02'!$J:$J,$A76+52),0)+IF($A76&lt;='P03'!$B$17,INDEX('P03'!$J:$J,$A76+52),0)+IF($A76&lt;='P04'!$B$17,INDEX('P04'!$J:$J,$A76+52),0)+IF($A76&lt;='P05'!$B$17,INDEX('P05'!$J:$J,$A76+52),0)+IF($A76&lt;='P06'!$B$17,INDEX('P06'!$J:$J,$A76+52),0)+IF($A76&lt;='P07'!$B$17,INDEX('P07'!$J:$J,$A76+52),0)+IF($A76&lt;='P08'!$B$17,INDEX('P08'!$J:$J,$A76+52),0)+IF($A76&lt;='P09'!$B$17,INDEX('P09'!$J:$J,$A76+52),0)+IF($A76&lt;='P10'!$B$17,INDEX('P10'!$J:$J,$A76+52),0)</f>
        <v>2.0054267848306057E-3</v>
      </c>
      <c r="C76">
        <f>IF($A76&lt;='P01'!$B$17,INDEX('P01'!$K:$K,$A76+52),0)+IF($A76&lt;='P02'!$B$17,INDEX('P02'!$K:$K,$A76+52),0)+IF($A76&lt;='P03'!$B$17,INDEX('P03'!$K:$K,$A76+52),0)+IF($A76&lt;='P04'!$B$17,INDEX('P04'!$K:$K,$A76+52),0)+IF($A76&lt;='P05'!$B$17,INDEX('P05'!$K:$K,$A76+52),0)+IF($A76&lt;='P06'!$B$17,INDEX('P06'!$K:$K,$A76+52),0)+IF($A76&lt;='P07'!$B$17,INDEX('P07'!$K:$K,$A76+52),0)+IF($A76&lt;='P08'!$B$17,INDEX('P08'!$K:$K,$A76+52),0)+IF($A76&lt;='P09'!$B$17,INDEX('P09'!$K:$K,$A76+52),0)+IF($A76&lt;='P10'!$B$17,INDEX('P10'!$K:$K,$A76+52),0)</f>
        <v>2.3461880599202095E-2</v>
      </c>
      <c r="D76">
        <f>IF($A76&lt;='P01'!$B$17,INDEX('P01'!$L:$L,$A76+52),0)+IF($A76&lt;='P02'!$B$17,INDEX('P02'!$L:$L,$A76+52),0)+IF($A76&lt;='P03'!$B$17,INDEX('P03'!$L:$L,$A76+52),0)+IF($A76&lt;='P04'!$B$17,INDEX('P04'!$L:$L,$A76+52),0)+IF($A76&lt;='P05'!$B$17,INDEX('P05'!$L:$L,$A76+52),0)+IF($A76&lt;='P06'!$B$17,INDEX('P06'!$L:$L,$A76+52),0)+IF($A76&lt;='P07'!$B$17,INDEX('P07'!$L:$L,$A76+52),0)+IF($A76&lt;='P08'!$B$17,INDEX('P08'!$L:$L,$A76+52),0)+IF($A76&lt;='P09'!$B$17,INDEX('P09'!$L:$L,$A76+52),0)+IF($A76&lt;='P10'!$B$17,INDEX('P10'!$L:$L,$A76+52),0)</f>
        <v>0</v>
      </c>
      <c r="E76">
        <f>IF($A76&lt;='P01'!$B$17,INDEX('P01'!$M:$M,$A76+52),0)+IF($A76&lt;='P02'!$B$17,INDEX('P02'!$M:$M,$A76+52),0)+IF($A76&lt;='P03'!$B$17,INDEX('P03'!$M:$M,$A76+52),0)+IF($A76&lt;='P04'!$B$17,INDEX('P04'!$M:$M,$A76+52),0)+IF($A76&lt;='P05'!$B$17,INDEX('P05'!$M:$M,$A76+52),0)+IF($A76&lt;='P06'!$B$17,INDEX('P06'!$M:$M,$A76+52),0)+IF($A76&lt;='P07'!$B$17,INDEX('P07'!$M:$M,$A76+52),0)+IF($A76&lt;='P08'!$B$17,INDEX('P08'!$M:$M,$A76+52),0)+IF($A76&lt;='P09'!$B$17,INDEX('P09'!$M:$M,$A76+52),0)+IF($A76&lt;='P10'!$B$17,INDEX('P10'!$M:$M,$A76+52),0)</f>
        <v>7.7803882801605422</v>
      </c>
      <c r="F76">
        <f>IF($A76&lt;='P01'!$B$17,INDEX('P01'!$R:$R,$A76+52),0)+IF($A76&lt;='P02'!$B$17,INDEX('P02'!$R:$R,$A76+52),0)+IF($A76&lt;='P03'!$B$17,INDEX('P03'!$R:$R,$A76+52),0)+IF($A76&lt;='P04'!$B$17,INDEX('P04'!$R:$R,$A76+52),0)+IF($A76&lt;='P05'!$B$17,INDEX('P05'!$R:$R,$A76+52),0)+IF($A76&lt;='P06'!$B$17,INDEX('P06'!$R:$R,$A76+52),0)+IF($A76&lt;='P07'!$B$17,INDEX('P07'!$R:$R,$A76+52),0)+IF($A76&lt;='P08'!$B$17,INDEX('P08'!$R:$R,$A76+52),0)+IF($A76&lt;='P09'!$B$17,INDEX('P09'!$R:$R,$A76+52),0)+IF($A76&lt;='P10'!$B$17,INDEX('P10'!$R:$R,$A76+52),0)</f>
        <v>450.36762186460084</v>
      </c>
      <c r="G76">
        <f>IF($A76&lt;='P01'!$B$17,INDEX('P01'!$S:$S,$A76+52),0)+IF($A76&lt;='P02'!$B$17,INDEX('P02'!$S:$S,$A76+52),0)+IF($A76&lt;='P03'!$B$17,INDEX('P03'!$S:$S,$A76+52),0)+IF($A76&lt;='P04'!$B$17,INDEX('P04'!$S:$S,$A76+52),0)+IF($A76&lt;='P05'!$B$17,INDEX('P05'!$S:$S,$A76+52),0)+IF($A76&lt;='P06'!$B$17,INDEX('P06'!$S:$S,$A76+52),0)+IF($A76&lt;='P07'!$B$17,INDEX('P07'!$S:$S,$A76+52),0)+IF($A76&lt;='P08'!$B$17,INDEX('P08'!$S:$S,$A76+52),0)+IF($A76&lt;='P09'!$B$17,INDEX('P09'!$S:$S,$A76+52),0)+IF($A76&lt;='P10'!$B$17,INDEX('P10'!$S:$S,$A76+52),0)</f>
        <v>9.0073524372920168</v>
      </c>
      <c r="H76">
        <f>IF($A76&lt;='P01'!$B$17,INDEX('P01'!$T:$T,$A76+52),0)+IF($A76&lt;='P02'!$B$17,INDEX('P02'!$T:$T,$A76+52),0)+IF($A76&lt;='P03'!$B$17,INDEX('P03'!$T:$T,$A76+52),0)+IF($A76&lt;='P04'!$B$17,INDEX('P04'!$T:$T,$A76+52),0)+IF($A76&lt;='P05'!$B$17,INDEX('P05'!$T:$T,$A76+52),0)+IF($A76&lt;='P06'!$B$17,INDEX('P06'!$T:$T,$A76+52),0)+IF($A76&lt;='P07'!$B$17,INDEX('P07'!$T:$T,$A76+52),0)+IF($A76&lt;='P08'!$B$17,INDEX('P08'!$T:$T,$A76+52),0)+IF($A76&lt;='P09'!$B$17,INDEX('P09'!$T:$T,$A76+52),0)+IF($A76&lt;='P10'!$B$17,INDEX('P10'!$T:$T,$A76+52),0)</f>
        <v>43.49710376314988</v>
      </c>
      <c r="I76">
        <f>IF($A76&lt;='P01'!$B$17,INDEX('P01'!$U:$U,$A76+52),0)+IF($A76&lt;='P02'!$B$17,INDEX('P02'!$U:$U,$A76+52),0)+IF($A76&lt;='P03'!$B$17,INDEX('P03'!$U:$U,$A76+52),0)+IF($A76&lt;='P04'!$B$17,INDEX('P04'!$U:$U,$A76+52),0)+IF($A76&lt;='P05'!$B$17,INDEX('P05'!$U:$U,$A76+52),0)+IF($A76&lt;='P06'!$B$17,INDEX('P06'!$U:$U,$A76+52),0)+IF($A76&lt;='P07'!$B$17,INDEX('P07'!$U:$U,$A76+52),0)+IF($A76&lt;='P08'!$B$17,INDEX('P08'!$U:$U,$A76+52),0)+IF($A76&lt;='P09'!$B$17,INDEX('P09'!$U:$U,$A76+52),0)+IF($A76&lt;='P10'!$B$17,INDEX('P10'!$U:$U,$A76+52),0)</f>
        <v>456.78681394394482</v>
      </c>
      <c r="J76">
        <f>IF($A76&lt;='P01'!$B$17,INDEX('P01'!$V:$V,$A76+52),0)+IF($A76&lt;='P02'!$B$17,INDEX('P02'!$V:$V,$A76+52),0)+IF($A76&lt;='P03'!$B$17,INDEX('P03'!$V:$V,$A76+52),0)+IF($A76&lt;='P04'!$B$17,INDEX('P04'!$V:$V,$A76+52),0)+IF($A76&lt;='P05'!$B$17,INDEX('P05'!$V:$V,$A76+52),0)+IF($A76&lt;='P06'!$B$17,INDEX('P06'!$V:$V,$A76+52),0)+IF($A76&lt;='P07'!$B$17,INDEX('P07'!$V:$V,$A76+52),0)+IF($A76&lt;='P08'!$B$17,INDEX('P08'!$V:$V,$A76+52),0)+IF($A76&lt;='P09'!$B$17,INDEX('P09'!$V:$V,$A76+52),0)+IF($A76&lt;='P10'!$B$17,INDEX('P10'!$V:$V,$A76+52),0)</f>
        <v>0.55874885187708334</v>
      </c>
      <c r="K76">
        <f>IF($A76&lt;='P01'!$B$17,INDEX('P01'!$W:$W,$A76+52),0)+IF($A76&lt;='P02'!$B$17,INDEX('P02'!$W:$W,$A76+52),0)+IF($A76&lt;='P03'!$B$17,INDEX('P03'!$W:$W,$A76+52),0)+IF($A76&lt;='P04'!$B$17,INDEX('P04'!$W:$W,$A76+52),0)+IF($A76&lt;='P05'!$B$17,INDEX('P05'!$W:$W,$A76+52),0)+IF($A76&lt;='P06'!$B$17,INDEX('P06'!$W:$W,$A76+52),0)+IF($A76&lt;='P07'!$B$17,INDEX('P07'!$W:$W,$A76+52),0)+IF($A76&lt;='P08'!$B$17,INDEX('P08'!$W:$W,$A76+52),0)+IF($A76&lt;='P09'!$B$17,INDEX('P09'!$W:$W,$A76+52),0)+IF($A76&lt;='P10'!$B$17,INDEX('P10'!$W:$W,$A76+52),0)</f>
        <v>-59.482397131663035</v>
      </c>
      <c r="L76">
        <f>IF($A76&lt;='P01'!$B$17,INDEX('P01'!$X:$X,$A76+52),0)+IF($A76&lt;='P02'!$B$17,INDEX('P02'!$X:$X,$A76+52),0)+IF($A76&lt;='P03'!$B$17,INDEX('P03'!$X:$X,$A76+52),0)+IF($A76&lt;='P04'!$B$17,INDEX('P04'!$X:$X,$A76+52),0)+IF($A76&lt;='P05'!$B$17,INDEX('P05'!$X:$X,$A76+52),0)+IF($A76&lt;='P06'!$B$17,INDEX('P06'!$X:$X,$A76+52),0)+IF($A76&lt;='P07'!$B$17,INDEX('P07'!$X:$X,$A76+52),0)+IF($A76&lt;='P08'!$B$17,INDEX('P08'!$X:$X,$A76+52),0)+IF($A76&lt;='P09'!$B$17,INDEX('P09'!$X:$X,$A76+52),0)+IF($A76&lt;='P10'!$B$17,INDEX('P10'!$X:$X,$A76+52),0)</f>
        <v>58.037498459356783</v>
      </c>
      <c r="M76">
        <f>IF($A76&lt;='P01'!$B$17,INDEX('P01'!$AA:$AA,$A76+52),0)+IF($A76&lt;='P02'!$B$17,INDEX('P02'!$AA:$AA,$A76+52),0)+IF($A76&lt;='P03'!$B$17,INDEX('P03'!$AA:$AA,$A76+52),0)+IF($A76&lt;='P04'!$B$17,INDEX('P04'!$AA:$AA,$A76+52),0)+IF($A76&lt;='P05'!$B$17,INDEX('P05'!$AA:$AA,$A76+52),0)+IF($A76&lt;='P06'!$B$17,INDEX('P06'!$AA:$AA,$A76+52),0)+IF($A76&lt;='P07'!$B$17,INDEX('P07'!$AA:$AA,$A76+52),0)+IF($A76&lt;='P08'!$B$17,INDEX('P08'!$AA:$AA,$A76+52),0)+IF($A76&lt;='P09'!$B$17,INDEX('P09'!$AA:$AA,$A76+52),0)+IF($A76&lt;='P10'!$B$17,INDEX('P10'!$AA:$AA,$A76+52),0)</f>
        <v>-50.263544114509237</v>
      </c>
      <c r="N76">
        <f>IF($A76&lt;='P01'!$B$17,INDEX('P01'!$AB:$AB,$A76+52),0)+IF($A76&lt;='P02'!$B$17,INDEX('P02'!$AB:$AB,$A76+52),0)+IF($A76&lt;='P03'!$B$17,INDEX('P03'!$AB:$AB,$A76+52),0)+IF($A76&lt;='P04'!$B$17,INDEX('P04'!$AB:$AB,$A76+52),0)+IF($A76&lt;='P05'!$B$17,INDEX('P05'!$AB:$AB,$A76+52),0)+IF($A76&lt;='P06'!$B$17,INDEX('P06'!$AB:$AB,$A76+52),0)+IF($A76&lt;='P07'!$B$17,INDEX('P07'!$AB:$AB,$A76+52),0)+IF($A76&lt;='P08'!$B$17,INDEX('P08'!$AB:$AB,$A76+52),0)+IF($A76&lt;='P09'!$B$17,INDEX('P09'!$AB:$AB,$A76+52),0)+IF($A76&lt;='P10'!$B$17,INDEX('P10'!$AB:$AB,$A76+52),0)</f>
        <v>391.31908366306249</v>
      </c>
      <c r="O76">
        <f>IF($A76&lt;='P01'!$B$17,INDEX('P01'!$AC:$AC,$A76+52),0)+IF($A76&lt;='P02'!$B$17,INDEX('P02'!$AC:$AC,$A76+52),0)+IF($A76&lt;='P03'!$B$17,INDEX('P03'!$AC:$AC,$A76+52),0)+IF($A76&lt;='P04'!$B$17,INDEX('P04'!$AC:$AC,$A76+52),0)+IF($A76&lt;='P05'!$B$17,INDEX('P05'!$AC:$AC,$A76+52),0)+IF($A76&lt;='P06'!$B$17,INDEX('P06'!$AC:$AC,$A76+52),0)+IF($A76&lt;='P07'!$B$17,INDEX('P07'!$AC:$AC,$A76+52),0)+IF($A76&lt;='P08'!$B$17,INDEX('P08'!$AC:$AC,$A76+52),0)+IF($A76&lt;='P09'!$B$17,INDEX('P09'!$AC:$AC,$A76+52),0)+IF($A76&lt;='P10'!$B$17,INDEX('P10'!$AC:$AC,$A76+52),0)</f>
        <v>7.8263816732612499</v>
      </c>
      <c r="P76">
        <f>IF($A76&lt;='P01'!$B$17,INDEX('P01'!$AD:$AD,$A76+52),0)+IF($A76&lt;='P02'!$B$17,INDEX('P02'!$AD:$AD,$A76+52),0)+IF($A76&lt;='P03'!$B$17,INDEX('P03'!$AD:$AD,$A76+52),0)+IF($A76&lt;='P04'!$B$17,INDEX('P04'!$AD:$AD,$A76+52),0)+IF($A76&lt;='P05'!$B$17,INDEX('P05'!$AD:$AD,$A76+52),0)+IF($A76&lt;='P06'!$B$17,INDEX('P06'!$AD:$AD,$A76+52),0)+IF($A76&lt;='P07'!$B$17,INDEX('P07'!$AD:$AD,$A76+52),0)+IF($A76&lt;='P08'!$B$17,INDEX('P08'!$AD:$AD,$A76+52),0)+IF($A76&lt;='P09'!$B$17,INDEX('P09'!$AD:$AD,$A76+52),0)+IF($A76&lt;='P10'!$B$17,INDEX('P10'!$AD:$AD,$A76+52),0)</f>
        <v>37.670793054313506</v>
      </c>
      <c r="Q76">
        <f>IF($A76&lt;='P01'!$B$17,INDEX('P01'!$AE:$AE,$A76+52),0)+IF($A76&lt;='P02'!$B$17,INDEX('P02'!$AE:$AE,$A76+52),0)+IF($A76&lt;='P03'!$B$17,INDEX('P03'!$AE:$AE,$A76+52),0)+IF($A76&lt;='P04'!$B$17,INDEX('P04'!$AE:$AE,$A76+52),0)+IF($A76&lt;='P05'!$B$17,INDEX('P05'!$AE:$AE,$A76+52),0)+IF($A76&lt;='P06'!$B$17,INDEX('P06'!$AE:$AE,$A76+52),0)+IF($A76&lt;='P07'!$B$17,INDEX('P07'!$AE:$AE,$A76+52),0)+IF($A76&lt;='P08'!$B$17,INDEX('P08'!$AE:$AE,$A76+52),0)+IF($A76&lt;='P09'!$B$17,INDEX('P09'!$AE:$AE,$A76+52),0)+IF($A76&lt;='P10'!$B$17,INDEX('P10'!$AE:$AE,$A76+52),0)</f>
        <v>395.60154698390556</v>
      </c>
      <c r="R76">
        <f>IF($A76&lt;='P01'!$B$17,INDEX('P01'!$AF:$AF,$A76+52),0)+IF($A76&lt;='P02'!$B$17,INDEX('P02'!$AF:$AF,$A76+52),0)+IF($A76&lt;='P03'!$B$17,INDEX('P03'!$AF:$AF,$A76+52),0)+IF($A76&lt;='P04'!$B$17,INDEX('P04'!$AF:$AF,$A76+52),0)+IF($A76&lt;='P05'!$B$17,INDEX('P05'!$AF:$AF,$A76+52),0)+IF($A76&lt;='P06'!$B$17,INDEX('P06'!$AF:$AF,$A76+52),0)+IF($A76&lt;='P07'!$B$17,INDEX('P07'!$AF:$AF,$A76+52),0)+IF($A76&lt;='P08'!$B$17,INDEX('P08'!$AF:$AF,$A76+52),0)+IF($A76&lt;='P09'!$B$17,INDEX('P09'!$AF:$AF,$A76+52),0)+IF($A76&lt;='P10'!$B$17,INDEX('P10'!$AF:$AF,$A76+52),0)</f>
        <v>0.48390606609143633</v>
      </c>
      <c r="S76">
        <f>IF($A76&lt;='P01'!$B$17,INDEX('P01'!$AG:$AG,$A76+52),0)+IF($A76&lt;='P02'!$B$17,INDEX('P02'!$AG:$AG,$A76+52),0)+IF($A76&lt;='P03'!$B$17,INDEX('P03'!$AG:$AG,$A76+52),0)+IF($A76&lt;='P04'!$B$17,INDEX('P04'!$AG:$AG,$A76+52),0)+IF($A76&lt;='P05'!$B$17,INDEX('P05'!$AG:$AG,$A76+52),0)+IF($A76&lt;='P06'!$B$17,INDEX('P06'!$AG:$AG,$A76+52),0)+IF($A76&lt;='P07'!$B$17,INDEX('P07'!$AG:$AG,$A76+52),0)+IF($A76&lt;='P08'!$B$17,INDEX('P08'!$AG:$AG,$A76+52),0)+IF($A76&lt;='P09'!$B$17,INDEX('P09'!$AG:$AG,$A76+52),0)+IF($A76&lt;='P10'!$B$17,INDEX('P10'!$AG:$AG,$A76+52),0)</f>
        <v>13018.361907281584</v>
      </c>
      <c r="T76">
        <f>IF($A76&lt;='P01'!$B$17,INDEX('P01'!$AI:$AI,$A76+52),0)+IF($A76&lt;='P02'!$B$17,INDEX('P02'!$AI:$AI,$A76+52),0)+IF($A76&lt;='P03'!$B$17,INDEX('P03'!$AI:$AI,$A76+52),0)+IF($A76&lt;='P04'!$B$17,INDEX('P04'!$AI:$AI,$A76+52),0)+IF($A76&lt;='P05'!$B$17,INDEX('P05'!$AI:$AI,$A76+52),0)+IF($A76&lt;='P06'!$B$17,INDEX('P06'!$AI:$AI,$A76+52),0)+IF($A76&lt;='P07'!$B$17,INDEX('P07'!$AI:$AI,$A76+52),0)+IF($A76&lt;='P08'!$B$17,INDEX('P08'!$AI:$AI,$A76+52),0)+IF($A76&lt;='P09'!$B$17,INDEX('P09'!$AI:$AI,$A76+52),0)+IF($A76&lt;='P10'!$B$17,INDEX('P10'!$AI:$AI,$A76+52),0)</f>
        <v>13564.361426749998</v>
      </c>
    </row>
    <row r="77" spans="1:20" x14ac:dyDescent="0.35">
      <c r="A77">
        <v>45</v>
      </c>
      <c r="B77">
        <f>IF($A77&lt;='P01'!$B$17,INDEX('P01'!$J:$J,$A77+52),0)+IF($A77&lt;='P02'!$B$17,INDEX('P02'!$J:$J,$A77+52),0)+IF($A77&lt;='P03'!$B$17,INDEX('P03'!$J:$J,$A77+52),0)+IF($A77&lt;='P04'!$B$17,INDEX('P04'!$J:$J,$A77+52),0)+IF($A77&lt;='P05'!$B$17,INDEX('P05'!$J:$J,$A77+52),0)+IF($A77&lt;='P06'!$B$17,INDEX('P06'!$J:$J,$A77+52),0)+IF($A77&lt;='P07'!$B$17,INDEX('P07'!$J:$J,$A77+52),0)+IF($A77&lt;='P08'!$B$17,INDEX('P08'!$J:$J,$A77+52),0)+IF($A77&lt;='P09'!$B$17,INDEX('P09'!$J:$J,$A77+52),0)+IF($A77&lt;='P10'!$B$17,INDEX('P10'!$J:$J,$A77+52),0)</f>
        <v>2.0012451181156922E-3</v>
      </c>
      <c r="C77">
        <f>IF($A77&lt;='P01'!$B$17,INDEX('P01'!$K:$K,$A77+52),0)+IF($A77&lt;='P02'!$B$17,INDEX('P02'!$K:$K,$A77+52),0)+IF($A77&lt;='P03'!$B$17,INDEX('P03'!$K:$K,$A77+52),0)+IF($A77&lt;='P04'!$B$17,INDEX('P04'!$K:$K,$A77+52),0)+IF($A77&lt;='P05'!$B$17,INDEX('P05'!$K:$K,$A77+52),0)+IF($A77&lt;='P06'!$B$17,INDEX('P06'!$K:$K,$A77+52),0)+IF($A77&lt;='P07'!$B$17,INDEX('P07'!$K:$K,$A77+52),0)+IF($A77&lt;='P08'!$B$17,INDEX('P08'!$K:$K,$A77+52),0)+IF($A77&lt;='P09'!$B$17,INDEX('P09'!$K:$K,$A77+52),0)+IF($A77&lt;='P10'!$B$17,INDEX('P10'!$K:$K,$A77+52),0)</f>
        <v>2.3361443464021737E-2</v>
      </c>
      <c r="D77">
        <f>IF($A77&lt;='P01'!$B$17,INDEX('P01'!$L:$L,$A77+52),0)+IF($A77&lt;='P02'!$B$17,INDEX('P02'!$L:$L,$A77+52),0)+IF($A77&lt;='P03'!$B$17,INDEX('P03'!$L:$L,$A77+52),0)+IF($A77&lt;='P04'!$B$17,INDEX('P04'!$L:$L,$A77+52),0)+IF($A77&lt;='P05'!$B$17,INDEX('P05'!$L:$L,$A77+52),0)+IF($A77&lt;='P06'!$B$17,INDEX('P06'!$L:$L,$A77+52),0)+IF($A77&lt;='P07'!$B$17,INDEX('P07'!$L:$L,$A77+52),0)+IF($A77&lt;='P08'!$B$17,INDEX('P08'!$L:$L,$A77+52),0)+IF($A77&lt;='P09'!$B$17,INDEX('P09'!$L:$L,$A77+52),0)+IF($A77&lt;='P10'!$B$17,INDEX('P10'!$L:$L,$A77+52),0)</f>
        <v>0</v>
      </c>
      <c r="E77">
        <f>IF($A77&lt;='P01'!$B$17,INDEX('P01'!$M:$M,$A77+52),0)+IF($A77&lt;='P02'!$B$17,INDEX('P02'!$M:$M,$A77+52),0)+IF($A77&lt;='P03'!$B$17,INDEX('P03'!$M:$M,$A77+52),0)+IF($A77&lt;='P04'!$B$17,INDEX('P04'!$M:$M,$A77+52),0)+IF($A77&lt;='P05'!$B$17,INDEX('P05'!$M:$M,$A77+52),0)+IF($A77&lt;='P06'!$B$17,INDEX('P06'!$M:$M,$A77+52),0)+IF($A77&lt;='P07'!$B$17,INDEX('P07'!$M:$M,$A77+52),0)+IF($A77&lt;='P08'!$B$17,INDEX('P08'!$M:$M,$A77+52),0)+IF($A77&lt;='P09'!$B$17,INDEX('P09'!$M:$M,$A77+52),0)+IF($A77&lt;='P10'!$B$17,INDEX('P10'!$M:$M,$A77+52),0)</f>
        <v>7.7550255915784048</v>
      </c>
      <c r="F77">
        <f>IF($A77&lt;='P01'!$B$17,INDEX('P01'!$R:$R,$A77+52),0)+IF($A77&lt;='P02'!$B$17,INDEX('P02'!$R:$R,$A77+52),0)+IF($A77&lt;='P03'!$B$17,INDEX('P03'!$R:$R,$A77+52),0)+IF($A77&lt;='P04'!$B$17,INDEX('P04'!$R:$R,$A77+52),0)+IF($A77&lt;='P05'!$B$17,INDEX('P05'!$R:$R,$A77+52),0)+IF($A77&lt;='P06'!$B$17,INDEX('P06'!$R:$R,$A77+52),0)+IF($A77&lt;='P07'!$B$17,INDEX('P07'!$R:$R,$A77+52),0)+IF($A77&lt;='P08'!$B$17,INDEX('P08'!$R:$R,$A77+52),0)+IF($A77&lt;='P09'!$B$17,INDEX('P09'!$R:$R,$A77+52),0)+IF($A77&lt;='P10'!$B$17,INDEX('P10'!$R:$R,$A77+52),0)</f>
        <v>448.56731541832187</v>
      </c>
      <c r="G77">
        <f>IF($A77&lt;='P01'!$B$17,INDEX('P01'!$S:$S,$A77+52),0)+IF($A77&lt;='P02'!$B$17,INDEX('P02'!$S:$S,$A77+52),0)+IF($A77&lt;='P03'!$B$17,INDEX('P03'!$S:$S,$A77+52),0)+IF($A77&lt;='P04'!$B$17,INDEX('P04'!$S:$S,$A77+52),0)+IF($A77&lt;='P05'!$B$17,INDEX('P05'!$S:$S,$A77+52),0)+IF($A77&lt;='P06'!$B$17,INDEX('P06'!$S:$S,$A77+52),0)+IF($A77&lt;='P07'!$B$17,INDEX('P07'!$S:$S,$A77+52),0)+IF($A77&lt;='P08'!$B$17,INDEX('P08'!$S:$S,$A77+52),0)+IF($A77&lt;='P09'!$B$17,INDEX('P09'!$S:$S,$A77+52),0)+IF($A77&lt;='P10'!$B$17,INDEX('P10'!$S:$S,$A77+52),0)</f>
        <v>8.9713463083664386</v>
      </c>
      <c r="H77">
        <f>IF($A77&lt;='P01'!$B$17,INDEX('P01'!$T:$T,$A77+52),0)+IF($A77&lt;='P02'!$B$17,INDEX('P02'!$T:$T,$A77+52),0)+IF($A77&lt;='P03'!$B$17,INDEX('P03'!$T:$T,$A77+52),0)+IF($A77&lt;='P04'!$B$17,INDEX('P04'!$T:$T,$A77+52),0)+IF($A77&lt;='P05'!$B$17,INDEX('P05'!$T:$T,$A77+52),0)+IF($A77&lt;='P06'!$B$17,INDEX('P06'!$T:$T,$A77+52),0)+IF($A77&lt;='P07'!$B$17,INDEX('P07'!$T:$T,$A77+52),0)+IF($A77&lt;='P08'!$B$17,INDEX('P08'!$T:$T,$A77+52),0)+IF($A77&lt;='P09'!$B$17,INDEX('P09'!$T:$T,$A77+52),0)+IF($A77&lt;='P10'!$B$17,INDEX('P10'!$T:$T,$A77+52),0)</f>
        <v>43.462116137701756</v>
      </c>
      <c r="I77">
        <f>IF($A77&lt;='P01'!$B$17,INDEX('P01'!$U:$U,$A77+52),0)+IF($A77&lt;='P02'!$B$17,INDEX('P02'!$U:$U,$A77+52),0)+IF($A77&lt;='P03'!$B$17,INDEX('P03'!$U:$U,$A77+52),0)+IF($A77&lt;='P04'!$B$17,INDEX('P04'!$U:$U,$A77+52),0)+IF($A77&lt;='P05'!$B$17,INDEX('P05'!$U:$U,$A77+52),0)+IF($A77&lt;='P06'!$B$17,INDEX('P06'!$U:$U,$A77+52),0)+IF($A77&lt;='P07'!$B$17,INDEX('P07'!$U:$U,$A77+52),0)+IF($A77&lt;='P08'!$B$17,INDEX('P08'!$U:$U,$A77+52),0)+IF($A77&lt;='P09'!$B$17,INDEX('P09'!$U:$U,$A77+52),0)+IF($A77&lt;='P10'!$B$17,INDEX('P10'!$U:$U,$A77+52),0)</f>
        <v>455.48810964566042</v>
      </c>
      <c r="J77">
        <f>IF($A77&lt;='P01'!$B$17,INDEX('P01'!$V:$V,$A77+52),0)+IF($A77&lt;='P02'!$B$17,INDEX('P02'!$V:$V,$A77+52),0)+IF($A77&lt;='P03'!$B$17,INDEX('P03'!$V:$V,$A77+52),0)+IF($A77&lt;='P04'!$B$17,INDEX('P04'!$V:$V,$A77+52),0)+IF($A77&lt;='P05'!$B$17,INDEX('P05'!$V:$V,$A77+52),0)+IF($A77&lt;='P06'!$B$17,INDEX('P06'!$V:$V,$A77+52),0)+IF($A77&lt;='P07'!$B$17,INDEX('P07'!$V:$V,$A77+52),0)+IF($A77&lt;='P08'!$B$17,INDEX('P08'!$V:$V,$A77+52),0)+IF($A77&lt;='P09'!$B$17,INDEX('P09'!$V:$V,$A77+52),0)+IF($A77&lt;='P10'!$B$17,INDEX('P10'!$V:$V,$A77+52),0)</f>
        <v>0.55895891446280188</v>
      </c>
      <c r="K77">
        <f>IF($A77&lt;='P01'!$B$17,INDEX('P01'!$W:$W,$A77+52),0)+IF($A77&lt;='P02'!$B$17,INDEX('P02'!$W:$W,$A77+52),0)+IF($A77&lt;='P03'!$B$17,INDEX('P03'!$W:$W,$A77+52),0)+IF($A77&lt;='P04'!$B$17,INDEX('P04'!$W:$W,$A77+52),0)+IF($A77&lt;='P05'!$B$17,INDEX('P05'!$W:$W,$A77+52),0)+IF($A77&lt;='P06'!$B$17,INDEX('P06'!$W:$W,$A77+52),0)+IF($A77&lt;='P07'!$B$17,INDEX('P07'!$W:$W,$A77+52),0)+IF($A77&lt;='P08'!$B$17,INDEX('P08'!$W:$W,$A77+52),0)+IF($A77&lt;='P09'!$B$17,INDEX('P09'!$W:$W,$A77+52),0)+IF($A77&lt;='P10'!$B$17,INDEX('P10'!$W:$W,$A77+52),0)</f>
        <v>-59.913215587869487</v>
      </c>
      <c r="L77">
        <f>IF($A77&lt;='P01'!$B$17,INDEX('P01'!$X:$X,$A77+52),0)+IF($A77&lt;='P02'!$B$17,INDEX('P02'!$X:$X,$A77+52),0)+IF($A77&lt;='P03'!$B$17,INDEX('P03'!$X:$X,$A77+52),0)+IF($A77&lt;='P04'!$B$17,INDEX('P04'!$X:$X,$A77+52),0)+IF($A77&lt;='P05'!$B$17,INDEX('P05'!$X:$X,$A77+52),0)+IF($A77&lt;='P06'!$B$17,INDEX('P06'!$X:$X,$A77+52),0)+IF($A77&lt;='P07'!$B$17,INDEX('P07'!$X:$X,$A77+52),0)+IF($A77&lt;='P08'!$B$17,INDEX('P08'!$X:$X,$A77+52),0)+IF($A77&lt;='P09'!$B$17,INDEX('P09'!$X:$X,$A77+52),0)+IF($A77&lt;='P10'!$B$17,INDEX('P10'!$X:$X,$A77+52),0)</f>
        <v>58.474092775699958</v>
      </c>
      <c r="M77">
        <f>IF($A77&lt;='P01'!$B$17,INDEX('P01'!$AA:$AA,$A77+52),0)+IF($A77&lt;='P02'!$B$17,INDEX('P02'!$AA:$AA,$A77+52),0)+IF($A77&lt;='P03'!$B$17,INDEX('P03'!$AA:$AA,$A77+52),0)+IF($A77&lt;='P04'!$B$17,INDEX('P04'!$AA:$AA,$A77+52),0)+IF($A77&lt;='P05'!$B$17,INDEX('P05'!$AA:$AA,$A77+52),0)+IF($A77&lt;='P06'!$B$17,INDEX('P06'!$AA:$AA,$A77+52),0)+IF($A77&lt;='P07'!$B$17,INDEX('P07'!$AA:$AA,$A77+52),0)+IF($A77&lt;='P08'!$B$17,INDEX('P08'!$AA:$AA,$A77+52),0)+IF($A77&lt;='P09'!$B$17,INDEX('P09'!$AA:$AA,$A77+52),0)+IF($A77&lt;='P10'!$B$17,INDEX('P10'!$AA:$AA,$A77+52),0)</f>
        <v>-50.476411254708303</v>
      </c>
      <c r="N77">
        <f>IF($A77&lt;='P01'!$B$17,INDEX('P01'!$AB:$AB,$A77+52),0)+IF($A77&lt;='P02'!$B$17,INDEX('P02'!$AB:$AB,$A77+52),0)+IF($A77&lt;='P03'!$B$17,INDEX('P03'!$AB:$AB,$A77+52),0)+IF($A77&lt;='P04'!$B$17,INDEX('P04'!$AB:$AB,$A77+52),0)+IF($A77&lt;='P05'!$B$17,INDEX('P05'!$AB:$AB,$A77+52),0)+IF($A77&lt;='P06'!$B$17,INDEX('P06'!$AB:$AB,$A77+52),0)+IF($A77&lt;='P07'!$B$17,INDEX('P07'!$AB:$AB,$A77+52),0)+IF($A77&lt;='P08'!$B$17,INDEX('P08'!$AB:$AB,$A77+52),0)+IF($A77&lt;='P09'!$B$17,INDEX('P09'!$AB:$AB,$A77+52),0)+IF($A77&lt;='P10'!$B$17,INDEX('P10'!$AB:$AB,$A77+52),0)</f>
        <v>388.48302641170835</v>
      </c>
      <c r="O77">
        <f>IF($A77&lt;='P01'!$B$17,INDEX('P01'!$AC:$AC,$A77+52),0)+IF($A77&lt;='P02'!$B$17,INDEX('P02'!$AC:$AC,$A77+52),0)+IF($A77&lt;='P03'!$B$17,INDEX('P03'!$AC:$AC,$A77+52),0)+IF($A77&lt;='P04'!$B$17,INDEX('P04'!$AC:$AC,$A77+52),0)+IF($A77&lt;='P05'!$B$17,INDEX('P05'!$AC:$AC,$A77+52),0)+IF($A77&lt;='P06'!$B$17,INDEX('P06'!$AC:$AC,$A77+52),0)+IF($A77&lt;='P07'!$B$17,INDEX('P07'!$AC:$AC,$A77+52),0)+IF($A77&lt;='P08'!$B$17,INDEX('P08'!$AC:$AC,$A77+52),0)+IF($A77&lt;='P09'!$B$17,INDEX('P09'!$AC:$AC,$A77+52),0)+IF($A77&lt;='P10'!$B$17,INDEX('P10'!$AC:$AC,$A77+52),0)</f>
        <v>7.7696605282341675</v>
      </c>
      <c r="P77">
        <f>IF($A77&lt;='P01'!$B$17,INDEX('P01'!$AD:$AD,$A77+52),0)+IF($A77&lt;='P02'!$B$17,INDEX('P02'!$AD:$AD,$A77+52),0)+IF($A77&lt;='P03'!$B$17,INDEX('P03'!$AD:$AD,$A77+52),0)+IF($A77&lt;='P04'!$B$17,INDEX('P04'!$AD:$AD,$A77+52),0)+IF($A77&lt;='P05'!$B$17,INDEX('P05'!$AD:$AD,$A77+52),0)+IF($A77&lt;='P06'!$B$17,INDEX('P06'!$AD:$AD,$A77+52),0)+IF($A77&lt;='P07'!$B$17,INDEX('P07'!$AD:$AD,$A77+52),0)+IF($A77&lt;='P08'!$B$17,INDEX('P08'!$AD:$AD,$A77+52),0)+IF($A77&lt;='P09'!$B$17,INDEX('P09'!$AD:$AD,$A77+52),0)+IF($A77&lt;='P10'!$B$17,INDEX('P10'!$AD:$AD,$A77+52),0)</f>
        <v>37.517668834670822</v>
      </c>
      <c r="Q77">
        <f>IF($A77&lt;='P01'!$B$17,INDEX('P01'!$AE:$AE,$A77+52),0)+IF($A77&lt;='P02'!$B$17,INDEX('P02'!$AE:$AE,$A77+52),0)+IF($A77&lt;='P03'!$B$17,INDEX('P03'!$AE:$AE,$A77+52),0)+IF($A77&lt;='P04'!$B$17,INDEX('P04'!$AE:$AE,$A77+52),0)+IF($A77&lt;='P05'!$B$17,INDEX('P05'!$AE:$AE,$A77+52),0)+IF($A77&lt;='P06'!$B$17,INDEX('P06'!$AE:$AE,$A77+52),0)+IF($A77&lt;='P07'!$B$17,INDEX('P07'!$AE:$AE,$A77+52),0)+IF($A77&lt;='P08'!$B$17,INDEX('P08'!$AE:$AE,$A77+52),0)+IF($A77&lt;='P09'!$B$17,INDEX('P09'!$AE:$AE,$A77+52),0)+IF($A77&lt;='P10'!$B$17,INDEX('P10'!$AE:$AE,$A77+52),0)</f>
        <v>393.18959991900135</v>
      </c>
      <c r="R77">
        <f>IF($A77&lt;='P01'!$B$17,INDEX('P01'!$AF:$AF,$A77+52),0)+IF($A77&lt;='P02'!$B$17,INDEX('P02'!$AF:$AF,$A77+52),0)+IF($A77&lt;='P03'!$B$17,INDEX('P03'!$AF:$AF,$A77+52),0)+IF($A77&lt;='P04'!$B$17,INDEX('P04'!$AF:$AF,$A77+52),0)+IF($A77&lt;='P05'!$B$17,INDEX('P05'!$AF:$AF,$A77+52),0)+IF($A77&lt;='P06'!$B$17,INDEX('P06'!$AF:$AF,$A77+52),0)+IF($A77&lt;='P07'!$B$17,INDEX('P07'!$AF:$AF,$A77+52),0)+IF($A77&lt;='P08'!$B$17,INDEX('P08'!$AF:$AF,$A77+52),0)+IF($A77&lt;='P09'!$B$17,INDEX('P09'!$AF:$AF,$A77+52),0)+IF($A77&lt;='P10'!$B$17,INDEX('P10'!$AF:$AF,$A77+52),0)</f>
        <v>0.48250838451032274</v>
      </c>
      <c r="S77">
        <f>IF($A77&lt;='P01'!$B$17,INDEX('P01'!$AG:$AG,$A77+52),0)+IF($A77&lt;='P02'!$B$17,INDEX('P02'!$AG:$AG,$A77+52),0)+IF($A77&lt;='P03'!$B$17,INDEX('P03'!$AG:$AG,$A77+52),0)+IF($A77&lt;='P04'!$B$17,INDEX('P04'!$AG:$AG,$A77+52),0)+IF($A77&lt;='P05'!$B$17,INDEX('P05'!$AG:$AG,$A77+52),0)+IF($A77&lt;='P06'!$B$17,INDEX('P06'!$AG:$AG,$A77+52),0)+IF($A77&lt;='P07'!$B$17,INDEX('P07'!$AG:$AG,$A77+52),0)+IF($A77&lt;='P08'!$B$17,INDEX('P08'!$AG:$AG,$A77+52),0)+IF($A77&lt;='P09'!$B$17,INDEX('P09'!$AG:$AG,$A77+52),0)+IF($A77&lt;='P10'!$B$17,INDEX('P10'!$AG:$AG,$A77+52),0)</f>
        <v>13002.506543780813</v>
      </c>
      <c r="T77">
        <f>IF($A77&lt;='P01'!$B$17,INDEX('P01'!$AI:$AI,$A77+52),0)+IF($A77&lt;='P02'!$B$17,INDEX('P02'!$AI:$AI,$A77+52),0)+IF($A77&lt;='P03'!$B$17,INDEX('P03'!$AI:$AI,$A77+52),0)+IF($A77&lt;='P04'!$B$17,INDEX('P04'!$AI:$AI,$A77+52),0)+IF($A77&lt;='P05'!$B$17,INDEX('P05'!$AI:$AI,$A77+52),0)+IF($A77&lt;='P06'!$B$17,INDEX('P06'!$AI:$AI,$A77+52),0)+IF($A77&lt;='P07'!$B$17,INDEX('P07'!$AI:$AI,$A77+52),0)+IF($A77&lt;='P08'!$B$17,INDEX('P08'!$AI:$AI,$A77+52),0)+IF($A77&lt;='P09'!$B$17,INDEX('P09'!$AI:$AI,$A77+52),0)+IF($A77&lt;='P10'!$B$17,INDEX('P10'!$AI:$AI,$A77+52),0)</f>
        <v>13481.0895739589</v>
      </c>
    </row>
    <row r="78" spans="1:20" x14ac:dyDescent="0.35">
      <c r="A78">
        <v>46</v>
      </c>
      <c r="B78">
        <f>IF($A78&lt;='P01'!$B$17,INDEX('P01'!$J:$J,$A78+52),0)+IF($A78&lt;='P02'!$B$17,INDEX('P02'!$J:$J,$A78+52),0)+IF($A78&lt;='P03'!$B$17,INDEX('P03'!$J:$J,$A78+52),0)+IF($A78&lt;='P04'!$B$17,INDEX('P04'!$J:$J,$A78+52),0)+IF($A78&lt;='P05'!$B$17,INDEX('P05'!$J:$J,$A78+52),0)+IF($A78&lt;='P06'!$B$17,INDEX('P06'!$J:$J,$A78+52),0)+IF($A78&lt;='P07'!$B$17,INDEX('P07'!$J:$J,$A78+52),0)+IF($A78&lt;='P08'!$B$17,INDEX('P08'!$J:$J,$A78+52),0)+IF($A78&lt;='P09'!$B$17,INDEX('P09'!$J:$J,$A78+52),0)+IF($A78&lt;='P10'!$B$17,INDEX('P10'!$J:$J,$A78+52),0)</f>
        <v>1.9970752590417582E-3</v>
      </c>
      <c r="C78">
        <f>IF($A78&lt;='P01'!$B$17,INDEX('P01'!$K:$K,$A78+52),0)+IF($A78&lt;='P02'!$B$17,INDEX('P02'!$K:$K,$A78+52),0)+IF($A78&lt;='P03'!$B$17,INDEX('P03'!$K:$K,$A78+52),0)+IF($A78&lt;='P04'!$B$17,INDEX('P04'!$K:$K,$A78+52),0)+IF($A78&lt;='P05'!$B$17,INDEX('P05'!$K:$K,$A78+52),0)+IF($A78&lt;='P06'!$B$17,INDEX('P06'!$K:$K,$A78+52),0)+IF($A78&lt;='P07'!$B$17,INDEX('P07'!$K:$K,$A78+52),0)+IF($A78&lt;='P08'!$B$17,INDEX('P08'!$K:$K,$A78+52),0)+IF($A78&lt;='P09'!$B$17,INDEX('P09'!$K:$K,$A78+52),0)+IF($A78&lt;='P10'!$B$17,INDEX('P10'!$K:$K,$A78+52),0)</f>
        <v>2.3261451579849362E-2</v>
      </c>
      <c r="D78">
        <f>IF($A78&lt;='P01'!$B$17,INDEX('P01'!$L:$L,$A78+52),0)+IF($A78&lt;='P02'!$B$17,INDEX('P02'!$L:$L,$A78+52),0)+IF($A78&lt;='P03'!$B$17,INDEX('P03'!$L:$L,$A78+52),0)+IF($A78&lt;='P04'!$B$17,INDEX('P04'!$L:$L,$A78+52),0)+IF($A78&lt;='P05'!$B$17,INDEX('P05'!$L:$L,$A78+52),0)+IF($A78&lt;='P06'!$B$17,INDEX('P06'!$L:$L,$A78+52),0)+IF($A78&lt;='P07'!$B$17,INDEX('P07'!$L:$L,$A78+52),0)+IF($A78&lt;='P08'!$B$17,INDEX('P08'!$L:$L,$A78+52),0)+IF($A78&lt;='P09'!$B$17,INDEX('P09'!$L:$L,$A78+52),0)+IF($A78&lt;='P10'!$B$17,INDEX('P10'!$L:$L,$A78+52),0)</f>
        <v>0</v>
      </c>
      <c r="E78">
        <f>IF($A78&lt;='P01'!$B$17,INDEX('P01'!$M:$M,$A78+52),0)+IF($A78&lt;='P02'!$B$17,INDEX('P02'!$M:$M,$A78+52),0)+IF($A78&lt;='P03'!$B$17,INDEX('P03'!$M:$M,$A78+52),0)+IF($A78&lt;='P04'!$B$17,INDEX('P04'!$M:$M,$A78+52),0)+IF($A78&lt;='P05'!$B$17,INDEX('P05'!$M:$M,$A78+52),0)+IF($A78&lt;='P06'!$B$17,INDEX('P06'!$M:$M,$A78+52),0)+IF($A78&lt;='P07'!$B$17,INDEX('P07'!$M:$M,$A78+52),0)+IF($A78&lt;='P08'!$B$17,INDEX('P08'!$M:$M,$A78+52),0)+IF($A78&lt;='P09'!$B$17,INDEX('P09'!$M:$M,$A78+52),0)+IF($A78&lt;='P10'!$B$17,INDEX('P10'!$M:$M,$A78+52),0)</f>
        <v>7.729767064739514</v>
      </c>
      <c r="F78">
        <f>IF($A78&lt;='P01'!$B$17,INDEX('P01'!$R:$R,$A78+52),0)+IF($A78&lt;='P02'!$B$17,INDEX('P02'!$R:$R,$A78+52),0)+IF($A78&lt;='P03'!$B$17,INDEX('P03'!$R:$R,$A78+52),0)+IF($A78&lt;='P04'!$B$17,INDEX('P04'!$R:$R,$A78+52),0)+IF($A78&lt;='P05'!$B$17,INDEX('P05'!$R:$R,$A78+52),0)+IF($A78&lt;='P06'!$B$17,INDEX('P06'!$R:$R,$A78+52),0)+IF($A78&lt;='P07'!$B$17,INDEX('P07'!$R:$R,$A78+52),0)+IF($A78&lt;='P08'!$B$17,INDEX('P08'!$R:$R,$A78+52),0)+IF($A78&lt;='P09'!$B$17,INDEX('P09'!$R:$R,$A78+52),0)+IF($A78&lt;='P10'!$B$17,INDEX('P10'!$R:$R,$A78+52),0)</f>
        <v>446.7744385020157</v>
      </c>
      <c r="G78">
        <f>IF($A78&lt;='P01'!$B$17,INDEX('P01'!$S:$S,$A78+52),0)+IF($A78&lt;='P02'!$B$17,INDEX('P02'!$S:$S,$A78+52),0)+IF($A78&lt;='P03'!$B$17,INDEX('P03'!$S:$S,$A78+52),0)+IF($A78&lt;='P04'!$B$17,INDEX('P04'!$S:$S,$A78+52),0)+IF($A78&lt;='P05'!$B$17,INDEX('P05'!$S:$S,$A78+52),0)+IF($A78&lt;='P06'!$B$17,INDEX('P06'!$S:$S,$A78+52),0)+IF($A78&lt;='P07'!$B$17,INDEX('P07'!$S:$S,$A78+52),0)+IF($A78&lt;='P08'!$B$17,INDEX('P08'!$S:$S,$A78+52),0)+IF($A78&lt;='P09'!$B$17,INDEX('P09'!$S:$S,$A78+52),0)+IF($A78&lt;='P10'!$B$17,INDEX('P10'!$S:$S,$A78+52),0)</f>
        <v>8.9354887700403154</v>
      </c>
      <c r="H78">
        <f>IF($A78&lt;='P01'!$B$17,INDEX('P01'!$T:$T,$A78+52),0)+IF($A78&lt;='P02'!$B$17,INDEX('P02'!$T:$T,$A78+52),0)+IF($A78&lt;='P03'!$B$17,INDEX('P03'!$T:$T,$A78+52),0)+IF($A78&lt;='P04'!$B$17,INDEX('P04'!$T:$T,$A78+52),0)+IF($A78&lt;='P05'!$B$17,INDEX('P05'!$T:$T,$A78+52),0)+IF($A78&lt;='P06'!$B$17,INDEX('P06'!$T:$T,$A78+52),0)+IF($A78&lt;='P07'!$B$17,INDEX('P07'!$T:$T,$A78+52),0)+IF($A78&lt;='P08'!$B$17,INDEX('P08'!$T:$T,$A78+52),0)+IF($A78&lt;='P09'!$B$17,INDEX('P09'!$T:$T,$A78+52),0)+IF($A78&lt;='P10'!$B$17,INDEX('P10'!$T:$T,$A78+52),0)</f>
        <v>43.427277217463761</v>
      </c>
      <c r="I78">
        <f>IF($A78&lt;='P01'!$B$17,INDEX('P01'!$U:$U,$A78+52),0)+IF($A78&lt;='P02'!$B$17,INDEX('P02'!$U:$U,$A78+52),0)+IF($A78&lt;='P03'!$B$17,INDEX('P03'!$U:$U,$A78+52),0)+IF($A78&lt;='P04'!$B$17,INDEX('P04'!$U:$U,$A78+52),0)+IF($A78&lt;='P05'!$B$17,INDEX('P05'!$U:$U,$A78+52),0)+IF($A78&lt;='P06'!$B$17,INDEX('P06'!$U:$U,$A78+52),0)+IF($A78&lt;='P07'!$B$17,INDEX('P07'!$U:$U,$A78+52),0)+IF($A78&lt;='P08'!$B$17,INDEX('P08'!$U:$U,$A78+52),0)+IF($A78&lt;='P09'!$B$17,INDEX('P09'!$U:$U,$A78+52),0)+IF($A78&lt;='P10'!$B$17,INDEX('P10'!$U:$U,$A78+52),0)</f>
        <v>454.19391000917312</v>
      </c>
      <c r="J78">
        <f>IF($A78&lt;='P01'!$B$17,INDEX('P01'!$V:$V,$A78+52),0)+IF($A78&lt;='P02'!$B$17,INDEX('P02'!$V:$V,$A78+52),0)+IF($A78&lt;='P03'!$B$17,INDEX('P03'!$V:$V,$A78+52),0)+IF($A78&lt;='P04'!$B$17,INDEX('P04'!$V:$V,$A78+52),0)+IF($A78&lt;='P05'!$B$17,INDEX('P05'!$V:$V,$A78+52),0)+IF($A78&lt;='P06'!$B$17,INDEX('P06'!$V:$V,$A78+52),0)+IF($A78&lt;='P07'!$B$17,INDEX('P07'!$V:$V,$A78+52),0)+IF($A78&lt;='P08'!$B$17,INDEX('P08'!$V:$V,$A78+52),0)+IF($A78&lt;='P09'!$B$17,INDEX('P09'!$V:$V,$A78+52),0)+IF($A78&lt;='P10'!$B$17,INDEX('P10'!$V:$V,$A78+52),0)</f>
        <v>0.55916992068167215</v>
      </c>
      <c r="K78">
        <f>IF($A78&lt;='P01'!$B$17,INDEX('P01'!$W:$W,$A78+52),0)+IF($A78&lt;='P02'!$B$17,INDEX('P02'!$W:$W,$A78+52),0)+IF($A78&lt;='P03'!$B$17,INDEX('P03'!$W:$W,$A78+52),0)+IF($A78&lt;='P04'!$B$17,INDEX('P04'!$W:$W,$A78+52),0)+IF($A78&lt;='P05'!$B$17,INDEX('P05'!$W:$W,$A78+52),0)+IF($A78&lt;='P06'!$B$17,INDEX('P06'!$W:$W,$A78+52),0)+IF($A78&lt;='P07'!$B$17,INDEX('P07'!$W:$W,$A78+52),0)+IF($A78&lt;='P08'!$B$17,INDEX('P08'!$W:$W,$A78+52),0)+IF($A78&lt;='P09'!$B$17,INDEX('P09'!$W:$W,$A78+52),0)+IF($A78&lt;='P10'!$B$17,INDEX('P10'!$W:$W,$A78+52),0)</f>
        <v>-60.341407415343163</v>
      </c>
      <c r="L78">
        <f>IF($A78&lt;='P01'!$B$17,INDEX('P01'!$X:$X,$A78+52),0)+IF($A78&lt;='P02'!$B$17,INDEX('P02'!$X:$X,$A78+52),0)+IF($A78&lt;='P03'!$B$17,INDEX('P03'!$X:$X,$A78+52),0)+IF($A78&lt;='P04'!$B$17,INDEX('P04'!$X:$X,$A78+52),0)+IF($A78&lt;='P05'!$B$17,INDEX('P05'!$X:$X,$A78+52),0)+IF($A78&lt;='P06'!$B$17,INDEX('P06'!$X:$X,$A78+52),0)+IF($A78&lt;='P07'!$B$17,INDEX('P07'!$X:$X,$A78+52),0)+IF($A78&lt;='P08'!$B$17,INDEX('P08'!$X:$X,$A78+52),0)+IF($A78&lt;='P09'!$B$17,INDEX('P09'!$X:$X,$A78+52),0)+IF($A78&lt;='P10'!$B$17,INDEX('P10'!$X:$X,$A78+52),0)</f>
        <v>58.908036627409373</v>
      </c>
      <c r="M78">
        <f>IF($A78&lt;='P01'!$B$17,INDEX('P01'!$AA:$AA,$A78+52),0)+IF($A78&lt;='P02'!$B$17,INDEX('P02'!$AA:$AA,$A78+52),0)+IF($A78&lt;='P03'!$B$17,INDEX('P03'!$AA:$AA,$A78+52),0)+IF($A78&lt;='P04'!$B$17,INDEX('P04'!$AA:$AA,$A78+52),0)+IF($A78&lt;='P05'!$B$17,INDEX('P05'!$AA:$AA,$A78+52),0)+IF($A78&lt;='P06'!$B$17,INDEX('P06'!$AA:$AA,$A78+52),0)+IF($A78&lt;='P07'!$B$17,INDEX('P07'!$AA:$AA,$A78+52),0)+IF($A78&lt;='P08'!$B$17,INDEX('P08'!$AA:$AA,$A78+52),0)+IF($A78&lt;='P09'!$B$17,INDEX('P09'!$AA:$AA,$A78+52),0)+IF($A78&lt;='P10'!$B$17,INDEX('P10'!$AA:$AA,$A78+52),0)</f>
        <v>-50.685073529536595</v>
      </c>
      <c r="N78">
        <f>IF($A78&lt;='P01'!$B$17,INDEX('P01'!$AB:$AB,$A78+52),0)+IF($A78&lt;='P02'!$B$17,INDEX('P02'!$AB:$AB,$A78+52),0)+IF($A78&lt;='P03'!$B$17,INDEX('P03'!$AB:$AB,$A78+52),0)+IF($A78&lt;='P04'!$B$17,INDEX('P04'!$AB:$AB,$A78+52),0)+IF($A78&lt;='P05'!$B$17,INDEX('P05'!$AB:$AB,$A78+52),0)+IF($A78&lt;='P06'!$B$17,INDEX('P06'!$AB:$AB,$A78+52),0)+IF($A78&lt;='P07'!$B$17,INDEX('P07'!$AB:$AB,$A78+52),0)+IF($A78&lt;='P08'!$B$17,INDEX('P08'!$AB:$AB,$A78+52),0)+IF($A78&lt;='P09'!$B$17,INDEX('P09'!$AB:$AB,$A78+52),0)+IF($A78&lt;='P10'!$B$17,INDEX('P10'!$AB:$AB,$A78+52),0)</f>
        <v>385.66772437880184</v>
      </c>
      <c r="O78">
        <f>IF($A78&lt;='P01'!$B$17,INDEX('P01'!$AC:$AC,$A78+52),0)+IF($A78&lt;='P02'!$B$17,INDEX('P02'!$AC:$AC,$A78+52),0)+IF($A78&lt;='P03'!$B$17,INDEX('P03'!$AC:$AC,$A78+52),0)+IF($A78&lt;='P04'!$B$17,INDEX('P04'!$AC:$AC,$A78+52),0)+IF($A78&lt;='P05'!$B$17,INDEX('P05'!$AC:$AC,$A78+52),0)+IF($A78&lt;='P06'!$B$17,INDEX('P06'!$AC:$AC,$A78+52),0)+IF($A78&lt;='P07'!$B$17,INDEX('P07'!$AC:$AC,$A78+52),0)+IF($A78&lt;='P08'!$B$17,INDEX('P08'!$AC:$AC,$A78+52),0)+IF($A78&lt;='P09'!$B$17,INDEX('P09'!$AC:$AC,$A78+52),0)+IF($A78&lt;='P10'!$B$17,INDEX('P10'!$AC:$AC,$A78+52),0)</f>
        <v>7.7133544875760371</v>
      </c>
      <c r="P78">
        <f>IF($A78&lt;='P01'!$B$17,INDEX('P01'!$AD:$AD,$A78+52),0)+IF($A78&lt;='P02'!$B$17,INDEX('P02'!$AD:$AD,$A78+52),0)+IF($A78&lt;='P03'!$B$17,INDEX('P03'!$AD:$AD,$A78+52),0)+IF($A78&lt;='P04'!$B$17,INDEX('P04'!$AD:$AD,$A78+52),0)+IF($A78&lt;='P05'!$B$17,INDEX('P05'!$AD:$AD,$A78+52),0)+IF($A78&lt;='P06'!$B$17,INDEX('P06'!$AD:$AD,$A78+52),0)+IF($A78&lt;='P07'!$B$17,INDEX('P07'!$AD:$AD,$A78+52),0)+IF($A78&lt;='P08'!$B$17,INDEX('P08'!$AD:$AD,$A78+52),0)+IF($A78&lt;='P09'!$B$17,INDEX('P09'!$AD:$AD,$A78+52),0)+IF($A78&lt;='P10'!$B$17,INDEX('P10'!$AD:$AD,$A78+52),0)</f>
        <v>37.365270767326194</v>
      </c>
      <c r="Q78">
        <f>IF($A78&lt;='P01'!$B$17,INDEX('P01'!$AE:$AE,$A78+52),0)+IF($A78&lt;='P02'!$B$17,INDEX('P02'!$AE:$AE,$A78+52),0)+IF($A78&lt;='P03'!$B$17,INDEX('P03'!$AE:$AE,$A78+52),0)+IF($A78&lt;='P04'!$B$17,INDEX('P04'!$AE:$AE,$A78+52),0)+IF($A78&lt;='P05'!$B$17,INDEX('P05'!$AE:$AE,$A78+52),0)+IF($A78&lt;='P06'!$B$17,INDEX('P06'!$AE:$AE,$A78+52),0)+IF($A78&lt;='P07'!$B$17,INDEX('P07'!$AE:$AE,$A78+52),0)+IF($A78&lt;='P08'!$B$17,INDEX('P08'!$AE:$AE,$A78+52),0)+IF($A78&lt;='P09'!$B$17,INDEX('P09'!$AE:$AE,$A78+52),0)+IF($A78&lt;='P10'!$B$17,INDEX('P10'!$AE:$AE,$A78+52),0)</f>
        <v>390.79305716957595</v>
      </c>
      <c r="R78">
        <f>IF($A78&lt;='P01'!$B$17,INDEX('P01'!$AF:$AF,$A78+52),0)+IF($A78&lt;='P02'!$B$17,INDEX('P02'!$AF:$AF,$A78+52),0)+IF($A78&lt;='P03'!$B$17,INDEX('P03'!$AF:$AF,$A78+52),0)+IF($A78&lt;='P04'!$B$17,INDEX('P04'!$AF:$AF,$A78+52),0)+IF($A78&lt;='P05'!$B$17,INDEX('P05'!$AF:$AF,$A78+52),0)+IF($A78&lt;='P06'!$B$17,INDEX('P06'!$AF:$AF,$A78+52),0)+IF($A78&lt;='P07'!$B$17,INDEX('P07'!$AF:$AF,$A78+52),0)+IF($A78&lt;='P08'!$B$17,INDEX('P08'!$AF:$AF,$A78+52),0)+IF($A78&lt;='P09'!$B$17,INDEX('P09'!$AF:$AF,$A78+52),0)+IF($A78&lt;='P10'!$B$17,INDEX('P10'!$AF:$AF,$A78+52),0)</f>
        <v>0.48111548386028913</v>
      </c>
      <c r="S78">
        <f>IF($A78&lt;='P01'!$B$17,INDEX('P01'!$AG:$AG,$A78+52),0)+IF($A78&lt;='P02'!$B$17,INDEX('P02'!$AG:$AG,$A78+52),0)+IF($A78&lt;='P03'!$B$17,INDEX('P03'!$AG:$AG,$A78+52),0)+IF($A78&lt;='P04'!$B$17,INDEX('P04'!$AG:$AG,$A78+52),0)+IF($A78&lt;='P05'!$B$17,INDEX('P05'!$AG:$AG,$A78+52),0)+IF($A78&lt;='P06'!$B$17,INDEX('P06'!$AG:$AG,$A78+52),0)+IF($A78&lt;='P07'!$B$17,INDEX('P07'!$AG:$AG,$A78+52),0)+IF($A78&lt;='P08'!$B$17,INDEX('P08'!$AG:$AG,$A78+52),0)+IF($A78&lt;='P09'!$B$17,INDEX('P09'!$AG:$AG,$A78+52),0)+IF($A78&lt;='P10'!$B$17,INDEX('P10'!$AG:$AG,$A78+52),0)</f>
        <v>12986.165330094083</v>
      </c>
      <c r="T78">
        <f>IF($A78&lt;='P01'!$B$17,INDEX('P01'!$AI:$AI,$A78+52),0)+IF($A78&lt;='P02'!$B$17,INDEX('P02'!$AI:$AI,$A78+52),0)+IF($A78&lt;='P03'!$B$17,INDEX('P03'!$AI:$AI,$A78+52),0)+IF($A78&lt;='P04'!$B$17,INDEX('P04'!$AI:$AI,$A78+52),0)+IF($A78&lt;='P05'!$B$17,INDEX('P05'!$AI:$AI,$A78+52),0)+IF($A78&lt;='P06'!$B$17,INDEX('P06'!$AI:$AI,$A78+52),0)+IF($A78&lt;='P07'!$B$17,INDEX('P07'!$AI:$AI,$A78+52),0)+IF($A78&lt;='P08'!$B$17,INDEX('P08'!$AI:$AI,$A78+52),0)+IF($A78&lt;='P09'!$B$17,INDEX('P09'!$AI:$AI,$A78+52),0)+IF($A78&lt;='P10'!$B$17,INDEX('P10'!$AI:$AI,$A78+52),0)</f>
        <v>13397.497555147276</v>
      </c>
    </row>
    <row r="79" spans="1:20" x14ac:dyDescent="0.35">
      <c r="A79">
        <v>47</v>
      </c>
      <c r="B79">
        <f>IF($A79&lt;='P01'!$B$17,INDEX('P01'!$J:$J,$A79+52),0)+IF($A79&lt;='P02'!$B$17,INDEX('P02'!$J:$J,$A79+52),0)+IF($A79&lt;='P03'!$B$17,INDEX('P03'!$J:$J,$A79+52),0)+IF($A79&lt;='P04'!$B$17,INDEX('P04'!$J:$J,$A79+52),0)+IF($A79&lt;='P05'!$B$17,INDEX('P05'!$J:$J,$A79+52),0)+IF($A79&lt;='P06'!$B$17,INDEX('P06'!$J:$J,$A79+52),0)+IF($A79&lt;='P07'!$B$17,INDEX('P07'!$J:$J,$A79+52),0)+IF($A79&lt;='P08'!$B$17,INDEX('P08'!$J:$J,$A79+52),0)+IF($A79&lt;='P09'!$B$17,INDEX('P09'!$J:$J,$A79+52),0)+IF($A79&lt;='P10'!$B$17,INDEX('P10'!$J:$J,$A79+52),0)</f>
        <v>1.9929171672063697E-3</v>
      </c>
      <c r="C79">
        <f>IF($A79&lt;='P01'!$B$17,INDEX('P01'!$K:$K,$A79+52),0)+IF($A79&lt;='P02'!$B$17,INDEX('P02'!$K:$K,$A79+52),0)+IF($A79&lt;='P03'!$B$17,INDEX('P03'!$K:$K,$A79+52),0)+IF($A79&lt;='P04'!$B$17,INDEX('P04'!$K:$K,$A79+52),0)+IF($A79&lt;='P05'!$B$17,INDEX('P05'!$K:$K,$A79+52),0)+IF($A79&lt;='P06'!$B$17,INDEX('P06'!$K:$K,$A79+52),0)+IF($A79&lt;='P07'!$B$17,INDEX('P07'!$K:$K,$A79+52),0)+IF($A79&lt;='P08'!$B$17,INDEX('P08'!$K:$K,$A79+52),0)+IF($A79&lt;='P09'!$B$17,INDEX('P09'!$K:$K,$A79+52),0)+IF($A79&lt;='P10'!$B$17,INDEX('P10'!$K:$K,$A79+52),0)</f>
        <v>2.3161902907074091E-2</v>
      </c>
      <c r="D79">
        <f>IF($A79&lt;='P01'!$B$17,INDEX('P01'!$L:$L,$A79+52),0)+IF($A79&lt;='P02'!$B$17,INDEX('P02'!$L:$L,$A79+52),0)+IF($A79&lt;='P03'!$B$17,INDEX('P03'!$L:$L,$A79+52),0)+IF($A79&lt;='P04'!$B$17,INDEX('P04'!$L:$L,$A79+52),0)+IF($A79&lt;='P05'!$B$17,INDEX('P05'!$L:$L,$A79+52),0)+IF($A79&lt;='P06'!$B$17,INDEX('P06'!$L:$L,$A79+52),0)+IF($A79&lt;='P07'!$B$17,INDEX('P07'!$L:$L,$A79+52),0)+IF($A79&lt;='P08'!$B$17,INDEX('P08'!$L:$L,$A79+52),0)+IF($A79&lt;='P09'!$B$17,INDEX('P09'!$L:$L,$A79+52),0)+IF($A79&lt;='P10'!$B$17,INDEX('P10'!$L:$L,$A79+52),0)</f>
        <v>0</v>
      </c>
      <c r="E79">
        <f>IF($A79&lt;='P01'!$B$17,INDEX('P01'!$M:$M,$A79+52),0)+IF($A79&lt;='P02'!$B$17,INDEX('P02'!$M:$M,$A79+52),0)+IF($A79&lt;='P03'!$B$17,INDEX('P03'!$M:$M,$A79+52),0)+IF($A79&lt;='P04'!$B$17,INDEX('P04'!$M:$M,$A79+52),0)+IF($A79&lt;='P05'!$B$17,INDEX('P05'!$M:$M,$A79+52),0)+IF($A79&lt;='P06'!$B$17,INDEX('P06'!$M:$M,$A79+52),0)+IF($A79&lt;='P07'!$B$17,INDEX('P07'!$M:$M,$A79+52),0)+IF($A79&lt;='P08'!$B$17,INDEX('P08'!$M:$M,$A79+52),0)+IF($A79&lt;='P09'!$B$17,INDEX('P09'!$M:$M,$A79+52),0)+IF($A79&lt;='P10'!$B$17,INDEX('P10'!$M:$M,$A79+52),0)</f>
        <v>7.7046122446652339</v>
      </c>
      <c r="F79">
        <f>IF($A79&lt;='P01'!$B$17,INDEX('P01'!$R:$R,$A79+52),0)+IF($A79&lt;='P02'!$B$17,INDEX('P02'!$R:$R,$A79+52),0)+IF($A79&lt;='P03'!$B$17,INDEX('P03'!$R:$R,$A79+52),0)+IF($A79&lt;='P04'!$B$17,INDEX('P04'!$R:$R,$A79+52),0)+IF($A79&lt;='P05'!$B$17,INDEX('P05'!$R:$R,$A79+52),0)+IF($A79&lt;='P06'!$B$17,INDEX('P06'!$R:$R,$A79+52),0)+IF($A79&lt;='P07'!$B$17,INDEX('P07'!$R:$R,$A79+52),0)+IF($A79&lt;='P08'!$B$17,INDEX('P08'!$R:$R,$A79+52),0)+IF($A79&lt;='P09'!$B$17,INDEX('P09'!$R:$R,$A79+52),0)+IF($A79&lt;='P10'!$B$17,INDEX('P10'!$R:$R,$A79+52),0)</f>
        <v>444.98895938061628</v>
      </c>
      <c r="G79">
        <f>IF($A79&lt;='P01'!$B$17,INDEX('P01'!$S:$S,$A79+52),0)+IF($A79&lt;='P02'!$B$17,INDEX('P02'!$S:$S,$A79+52),0)+IF($A79&lt;='P03'!$B$17,INDEX('P03'!$S:$S,$A79+52),0)+IF($A79&lt;='P04'!$B$17,INDEX('P04'!$S:$S,$A79+52),0)+IF($A79&lt;='P05'!$B$17,INDEX('P05'!$S:$S,$A79+52),0)+IF($A79&lt;='P06'!$B$17,INDEX('P06'!$S:$S,$A79+52),0)+IF($A79&lt;='P07'!$B$17,INDEX('P07'!$S:$S,$A79+52),0)+IF($A79&lt;='P08'!$B$17,INDEX('P08'!$S:$S,$A79+52),0)+IF($A79&lt;='P09'!$B$17,INDEX('P09'!$S:$S,$A79+52),0)+IF($A79&lt;='P10'!$B$17,INDEX('P10'!$S:$S,$A79+52),0)</f>
        <v>8.899779187612328</v>
      </c>
      <c r="H79">
        <f>IF($A79&lt;='P01'!$B$17,INDEX('P01'!$T:$T,$A79+52),0)+IF($A79&lt;='P02'!$B$17,INDEX('P02'!$T:$T,$A79+52),0)+IF($A79&lt;='P03'!$B$17,INDEX('P03'!$T:$T,$A79+52),0)+IF($A79&lt;='P04'!$B$17,INDEX('P04'!$T:$T,$A79+52),0)+IF($A79&lt;='P05'!$B$17,INDEX('P05'!$T:$T,$A79+52),0)+IF($A79&lt;='P06'!$B$17,INDEX('P06'!$T:$T,$A79+52),0)+IF($A79&lt;='P07'!$B$17,INDEX('P07'!$T:$T,$A79+52),0)+IF($A79&lt;='P08'!$B$17,INDEX('P08'!$T:$T,$A79+52),0)+IF($A79&lt;='P09'!$B$17,INDEX('P09'!$T:$T,$A79+52),0)+IF($A79&lt;='P10'!$B$17,INDEX('P10'!$T:$T,$A79+52),0)</f>
        <v>43.392586827825355</v>
      </c>
      <c r="I79">
        <f>IF($A79&lt;='P01'!$B$17,INDEX('P01'!$U:$U,$A79+52),0)+IF($A79&lt;='P02'!$B$17,INDEX('P02'!$U:$U,$A79+52),0)+IF($A79&lt;='P03'!$B$17,INDEX('P03'!$U:$U,$A79+52),0)+IF($A79&lt;='P04'!$B$17,INDEX('P04'!$U:$U,$A79+52),0)+IF($A79&lt;='P05'!$B$17,INDEX('P05'!$U:$U,$A79+52),0)+IF($A79&lt;='P06'!$B$17,INDEX('P06'!$U:$U,$A79+52),0)+IF($A79&lt;='P07'!$B$17,INDEX('P07'!$U:$U,$A79+52),0)+IF($A79&lt;='P08'!$B$17,INDEX('P08'!$U:$U,$A79+52),0)+IF($A79&lt;='P09'!$B$17,INDEX('P09'!$U:$U,$A79+52),0)+IF($A79&lt;='P10'!$B$17,INDEX('P10'!$U:$U,$A79+52),0)</f>
        <v>452.90419789084388</v>
      </c>
      <c r="J79">
        <f>IF($A79&lt;='P01'!$B$17,INDEX('P01'!$V:$V,$A79+52),0)+IF($A79&lt;='P02'!$B$17,INDEX('P02'!$V:$V,$A79+52),0)+IF($A79&lt;='P03'!$B$17,INDEX('P03'!$V:$V,$A79+52),0)+IF($A79&lt;='P04'!$B$17,INDEX('P04'!$V:$V,$A79+52),0)+IF($A79&lt;='P05'!$B$17,INDEX('P05'!$V:$V,$A79+52),0)+IF($A79&lt;='P06'!$B$17,INDEX('P06'!$V:$V,$A79+52),0)+IF($A79&lt;='P07'!$B$17,INDEX('P07'!$V:$V,$A79+52),0)+IF($A79&lt;='P08'!$B$17,INDEX('P08'!$V:$V,$A79+52),0)+IF($A79&lt;='P09'!$B$17,INDEX('P09'!$V:$V,$A79+52),0)+IF($A79&lt;='P10'!$B$17,INDEX('P10'!$V:$V,$A79+52),0)</f>
        <v>0.55938187072381285</v>
      </c>
      <c r="K79">
        <f>IF($A79&lt;='P01'!$B$17,INDEX('P01'!$W:$W,$A79+52),0)+IF($A79&lt;='P02'!$B$17,INDEX('P02'!$W:$W,$A79+52),0)+IF($A79&lt;='P03'!$B$17,INDEX('P03'!$W:$W,$A79+52),0)+IF($A79&lt;='P04'!$B$17,INDEX('P04'!$W:$W,$A79+52),0)+IF($A79&lt;='P05'!$B$17,INDEX('P05'!$W:$W,$A79+52),0)+IF($A79&lt;='P06'!$B$17,INDEX('P06'!$W:$W,$A79+52),0)+IF($A79&lt;='P07'!$B$17,INDEX('P07'!$W:$W,$A79+52),0)+IF($A79&lt;='P08'!$B$17,INDEX('P08'!$W:$W,$A79+52),0)+IF($A79&lt;='P09'!$B$17,INDEX('P09'!$W:$W,$A79+52),0)+IF($A79&lt;='P10'!$B$17,INDEX('P10'!$W:$W,$A79+52),0)</f>
        <v>-60.766986396389093</v>
      </c>
      <c r="L79">
        <f>IF($A79&lt;='P01'!$B$17,INDEX('P01'!$X:$X,$A79+52),0)+IF($A79&lt;='P02'!$B$17,INDEX('P02'!$X:$X,$A79+52),0)+IF($A79&lt;='P03'!$B$17,INDEX('P03'!$X:$X,$A79+52),0)+IF($A79&lt;='P04'!$B$17,INDEX('P04'!$X:$X,$A79+52),0)+IF($A79&lt;='P05'!$B$17,INDEX('P05'!$X:$X,$A79+52),0)+IF($A79&lt;='P06'!$B$17,INDEX('P06'!$X:$X,$A79+52),0)+IF($A79&lt;='P07'!$B$17,INDEX('P07'!$X:$X,$A79+52),0)+IF($A79&lt;='P08'!$B$17,INDEX('P08'!$X:$X,$A79+52),0)+IF($A79&lt;='P09'!$B$17,INDEX('P09'!$X:$X,$A79+52),0)+IF($A79&lt;='P10'!$B$17,INDEX('P10'!$X:$X,$A79+52),0)</f>
        <v>59.339343898604781</v>
      </c>
      <c r="M79">
        <f>IF($A79&lt;='P01'!$B$17,INDEX('P01'!$AA:$AA,$A79+52),0)+IF($A79&lt;='P02'!$B$17,INDEX('P02'!$AA:$AA,$A79+52),0)+IF($A79&lt;='P03'!$B$17,INDEX('P03'!$AA:$AA,$A79+52),0)+IF($A79&lt;='P04'!$B$17,INDEX('P04'!$AA:$AA,$A79+52),0)+IF($A79&lt;='P05'!$B$17,INDEX('P05'!$AA:$AA,$A79+52),0)+IF($A79&lt;='P06'!$B$17,INDEX('P06'!$AA:$AA,$A79+52),0)+IF($A79&lt;='P07'!$B$17,INDEX('P07'!$AA:$AA,$A79+52),0)+IF($A79&lt;='P08'!$B$17,INDEX('P08'!$AA:$AA,$A79+52),0)+IF($A79&lt;='P09'!$B$17,INDEX('P09'!$AA:$AA,$A79+52),0)+IF($A79&lt;='P10'!$B$17,INDEX('P10'!$AA:$AA,$A79+52),0)</f>
        <v>-50.889575462331905</v>
      </c>
      <c r="N79">
        <f>IF($A79&lt;='P01'!$B$17,INDEX('P01'!$AB:$AB,$A79+52),0)+IF($A79&lt;='P02'!$B$17,INDEX('P02'!$AB:$AB,$A79+52),0)+IF($A79&lt;='P03'!$B$17,INDEX('P03'!$AB:$AB,$A79+52),0)+IF($A79&lt;='P04'!$B$17,INDEX('P04'!$AB:$AB,$A79+52),0)+IF($A79&lt;='P05'!$B$17,INDEX('P05'!$AB:$AB,$A79+52),0)+IF($A79&lt;='P06'!$B$17,INDEX('P06'!$AB:$AB,$A79+52),0)+IF($A79&lt;='P07'!$B$17,INDEX('P07'!$AB:$AB,$A79+52),0)+IF($A79&lt;='P08'!$B$17,INDEX('P08'!$AB:$AB,$A79+52),0)+IF($A79&lt;='P09'!$B$17,INDEX('P09'!$AB:$AB,$A79+52),0)+IF($A79&lt;='P10'!$B$17,INDEX('P10'!$AB:$AB,$A79+52),0)</f>
        <v>382.87302407807971</v>
      </c>
      <c r="O79">
        <f>IF($A79&lt;='P01'!$B$17,INDEX('P01'!$AC:$AC,$A79+52),0)+IF($A79&lt;='P02'!$B$17,INDEX('P02'!$AC:$AC,$A79+52),0)+IF($A79&lt;='P03'!$B$17,INDEX('P03'!$AC:$AC,$A79+52),0)+IF($A79&lt;='P04'!$B$17,INDEX('P04'!$AC:$AC,$A79+52),0)+IF($A79&lt;='P05'!$B$17,INDEX('P05'!$AC:$AC,$A79+52),0)+IF($A79&lt;='P06'!$B$17,INDEX('P06'!$AC:$AC,$A79+52),0)+IF($A79&lt;='P07'!$B$17,INDEX('P07'!$AC:$AC,$A79+52),0)+IF($A79&lt;='P08'!$B$17,INDEX('P08'!$AC:$AC,$A79+52),0)+IF($A79&lt;='P09'!$B$17,INDEX('P09'!$AC:$AC,$A79+52),0)+IF($A79&lt;='P10'!$B$17,INDEX('P10'!$AC:$AC,$A79+52),0)</f>
        <v>7.6574604815615945</v>
      </c>
      <c r="P79">
        <f>IF($A79&lt;='P01'!$B$17,INDEX('P01'!$AD:$AD,$A79+52),0)+IF($A79&lt;='P02'!$B$17,INDEX('P02'!$AD:$AD,$A79+52),0)+IF($A79&lt;='P03'!$B$17,INDEX('P03'!$AD:$AD,$A79+52),0)+IF($A79&lt;='P04'!$B$17,INDEX('P04'!$AD:$AD,$A79+52),0)+IF($A79&lt;='P05'!$B$17,INDEX('P05'!$AD:$AD,$A79+52),0)+IF($A79&lt;='P06'!$B$17,INDEX('P06'!$AD:$AD,$A79+52),0)+IF($A79&lt;='P07'!$B$17,INDEX('P07'!$AD:$AD,$A79+52),0)+IF($A79&lt;='P08'!$B$17,INDEX('P08'!$AD:$AD,$A79+52),0)+IF($A79&lt;='P09'!$B$17,INDEX('P09'!$AD:$AD,$A79+52),0)+IF($A79&lt;='P10'!$B$17,INDEX('P10'!$AD:$AD,$A79+52),0)</f>
        <v>37.213595176476701</v>
      </c>
      <c r="Q79">
        <f>IF($A79&lt;='P01'!$B$17,INDEX('P01'!$AE:$AE,$A79+52),0)+IF($A79&lt;='P02'!$B$17,INDEX('P02'!$AE:$AE,$A79+52),0)+IF($A79&lt;='P03'!$B$17,INDEX('P03'!$AE:$AE,$A79+52),0)+IF($A79&lt;='P04'!$B$17,INDEX('P04'!$AE:$AE,$A79+52),0)+IF($A79&lt;='P05'!$B$17,INDEX('P05'!$AE:$AE,$A79+52),0)+IF($A79&lt;='P06'!$B$17,INDEX('P06'!$AE:$AE,$A79+52),0)+IF($A79&lt;='P07'!$B$17,INDEX('P07'!$AE:$AE,$A79+52),0)+IF($A79&lt;='P08'!$B$17,INDEX('P08'!$AE:$AE,$A79+52),0)+IF($A79&lt;='P09'!$B$17,INDEX('P09'!$AE:$AE,$A79+52),0)+IF($A79&lt;='P10'!$B$17,INDEX('P10'!$AE:$AE,$A79+52),0)</f>
        <v>388.41181653703728</v>
      </c>
      <c r="R79">
        <f>IF($A79&lt;='P01'!$B$17,INDEX('P01'!$AF:$AF,$A79+52),0)+IF($A79&lt;='P02'!$B$17,INDEX('P02'!$AF:$AF,$A79+52),0)+IF($A79&lt;='P03'!$B$17,INDEX('P03'!$AF:$AF,$A79+52),0)+IF($A79&lt;='P04'!$B$17,INDEX('P04'!$AF:$AF,$A79+52),0)+IF($A79&lt;='P05'!$B$17,INDEX('P05'!$AF:$AF,$A79+52),0)+IF($A79&lt;='P06'!$B$17,INDEX('P06'!$AF:$AF,$A79+52),0)+IF($A79&lt;='P07'!$B$17,INDEX('P07'!$AF:$AF,$A79+52),0)+IF($A79&lt;='P08'!$B$17,INDEX('P08'!$AF:$AF,$A79+52),0)+IF($A79&lt;='P09'!$B$17,INDEX('P09'!$AF:$AF,$A79+52),0)+IF($A79&lt;='P10'!$B$17,INDEX('P10'!$AF:$AF,$A79+52),0)</f>
        <v>0.47972734533603834</v>
      </c>
      <c r="S79">
        <f>IF($A79&lt;='P01'!$B$17,INDEX('P01'!$AG:$AG,$A79+52),0)+IF($A79&lt;='P02'!$B$17,INDEX('P02'!$AG:$AG,$A79+52),0)+IF($A79&lt;='P03'!$B$17,INDEX('P03'!$AG:$AG,$A79+52),0)+IF($A79&lt;='P04'!$B$17,INDEX('P04'!$AG:$AG,$A79+52),0)+IF($A79&lt;='P05'!$B$17,INDEX('P05'!$AG:$AG,$A79+52),0)+IF($A79&lt;='P06'!$B$17,INDEX('P06'!$AG:$AG,$A79+52),0)+IF($A79&lt;='P07'!$B$17,INDEX('P07'!$AG:$AG,$A79+52),0)+IF($A79&lt;='P08'!$B$17,INDEX('P08'!$AG:$AG,$A79+52),0)+IF($A79&lt;='P09'!$B$17,INDEX('P09'!$AG:$AG,$A79+52),0)+IF($A79&lt;='P10'!$B$17,INDEX('P10'!$AG:$AG,$A79+52),0)</f>
        <v>12969.339312254819</v>
      </c>
      <c r="T79">
        <f>IF($A79&lt;='P01'!$B$17,INDEX('P01'!$AI:$AI,$A79+52),0)+IF($A79&lt;='P02'!$B$17,INDEX('P02'!$AI:$AI,$A79+52),0)+IF($A79&lt;='P03'!$B$17,INDEX('P03'!$AI:$AI,$A79+52),0)+IF($A79&lt;='P04'!$B$17,INDEX('P04'!$AI:$AI,$A79+52),0)+IF($A79&lt;='P05'!$B$17,INDEX('P05'!$AI:$AI,$A79+52),0)+IF($A79&lt;='P06'!$B$17,INDEX('P06'!$AI:$AI,$A79+52),0)+IF($A79&lt;='P07'!$B$17,INDEX('P07'!$AI:$AI,$A79+52),0)+IF($A79&lt;='P08'!$B$17,INDEX('P08'!$AI:$AI,$A79+52),0)+IF($A79&lt;='P09'!$B$17,INDEX('P09'!$AI:$AI,$A79+52),0)+IF($A79&lt;='P10'!$B$17,INDEX('P10'!$AI:$AI,$A79+52),0)</f>
        <v>13313.584881104631</v>
      </c>
    </row>
    <row r="80" spans="1:20" x14ac:dyDescent="0.35">
      <c r="A80">
        <v>48</v>
      </c>
      <c r="B80">
        <f>IF($A80&lt;='P01'!$B$17,INDEX('P01'!$J:$J,$A80+52),0)+IF($A80&lt;='P02'!$B$17,INDEX('P02'!$J:$J,$A80+52),0)+IF($A80&lt;='P03'!$B$17,INDEX('P03'!$J:$J,$A80+52),0)+IF($A80&lt;='P04'!$B$17,INDEX('P04'!$J:$J,$A80+52),0)+IF($A80&lt;='P05'!$B$17,INDEX('P05'!$J:$J,$A80+52),0)+IF($A80&lt;='P06'!$B$17,INDEX('P06'!$J:$J,$A80+52),0)+IF($A80&lt;='P07'!$B$17,INDEX('P07'!$J:$J,$A80+52),0)+IF($A80&lt;='P08'!$B$17,INDEX('P08'!$J:$J,$A80+52),0)+IF($A80&lt;='P09'!$B$17,INDEX('P09'!$J:$J,$A80+52),0)+IF($A80&lt;='P10'!$B$17,INDEX('P10'!$J:$J,$A80+52),0)</f>
        <v>1.9895386419092522E-3</v>
      </c>
      <c r="C80">
        <f>IF($A80&lt;='P01'!$B$17,INDEX('P01'!$K:$K,$A80+52),0)+IF($A80&lt;='P02'!$B$17,INDEX('P02'!$K:$K,$A80+52),0)+IF($A80&lt;='P03'!$B$17,INDEX('P03'!$K:$K,$A80+52),0)+IF($A80&lt;='P04'!$B$17,INDEX('P04'!$K:$K,$A80+52),0)+IF($A80&lt;='P05'!$B$17,INDEX('P05'!$K:$K,$A80+52),0)+IF($A80&lt;='P06'!$B$17,INDEX('P06'!$K:$K,$A80+52),0)+IF($A80&lt;='P07'!$B$17,INDEX('P07'!$K:$K,$A80+52),0)+IF($A80&lt;='P08'!$B$17,INDEX('P08'!$K:$K,$A80+52),0)+IF($A80&lt;='P09'!$B$17,INDEX('P09'!$K:$K,$A80+52),0)+IF($A80&lt;='P10'!$B$17,INDEX('P10'!$K:$K,$A80+52),0)</f>
        <v>2.2474853616445474E-2</v>
      </c>
      <c r="D80">
        <f>IF($A80&lt;='P01'!$B$17,INDEX('P01'!$L:$L,$A80+52),0)+IF($A80&lt;='P02'!$B$17,INDEX('P02'!$L:$L,$A80+52),0)+IF($A80&lt;='P03'!$B$17,INDEX('P03'!$L:$L,$A80+52),0)+IF($A80&lt;='P04'!$B$17,INDEX('P04'!$L:$L,$A80+52),0)+IF($A80&lt;='P05'!$B$17,INDEX('P05'!$L:$L,$A80+52),0)+IF($A80&lt;='P06'!$B$17,INDEX('P06'!$L:$L,$A80+52),0)+IF($A80&lt;='P07'!$B$17,INDEX('P07'!$L:$L,$A80+52),0)+IF($A80&lt;='P08'!$B$17,INDEX('P08'!$L:$L,$A80+52),0)+IF($A80&lt;='P09'!$B$17,INDEX('P09'!$L:$L,$A80+52),0)+IF($A80&lt;='P10'!$B$17,INDEX('P10'!$L:$L,$A80+52),0)</f>
        <v>0.94664738027906614</v>
      </c>
      <c r="E80">
        <f>IF($A80&lt;='P01'!$B$17,INDEX('P01'!$M:$M,$A80+52),0)+IF($A80&lt;='P02'!$B$17,INDEX('P02'!$M:$M,$A80+52),0)+IF($A80&lt;='P03'!$B$17,INDEX('P03'!$M:$M,$A80+52),0)+IF($A80&lt;='P04'!$B$17,INDEX('P04'!$M:$M,$A80+52),0)+IF($A80&lt;='P05'!$B$17,INDEX('P05'!$M:$M,$A80+52),0)+IF($A80&lt;='P06'!$B$17,INDEX('P06'!$M:$M,$A80+52),0)+IF($A80&lt;='P07'!$B$17,INDEX('P07'!$M:$M,$A80+52),0)+IF($A80&lt;='P08'!$B$17,INDEX('P08'!$M:$M,$A80+52),0)+IF($A80&lt;='P09'!$B$17,INDEX('P09'!$M:$M,$A80+52),0)+IF($A80&lt;='P10'!$B$17,INDEX('P10'!$M:$M,$A80+52),0)</f>
        <v>6.7335004721278127</v>
      </c>
      <c r="F80">
        <f>IF($A80&lt;='P01'!$B$17,INDEX('P01'!$R:$R,$A80+52),0)+IF($A80&lt;='P02'!$B$17,INDEX('P02'!$R:$R,$A80+52),0)+IF($A80&lt;='P03'!$B$17,INDEX('P03'!$R:$R,$A80+52),0)+IF($A80&lt;='P04'!$B$17,INDEX('P04'!$R:$R,$A80+52),0)+IF($A80&lt;='P05'!$B$17,INDEX('P05'!$R:$R,$A80+52),0)+IF($A80&lt;='P06'!$B$17,INDEX('P06'!$R:$R,$A80+52),0)+IF($A80&lt;='P07'!$B$17,INDEX('P07'!$R:$R,$A80+52),0)+IF($A80&lt;='P08'!$B$17,INDEX('P08'!$R:$R,$A80+52),0)+IF($A80&lt;='P09'!$B$17,INDEX('P09'!$R:$R,$A80+52),0)+IF($A80&lt;='P10'!$B$17,INDEX('P10'!$R:$R,$A80+52),0)</f>
        <v>443.21084645941693</v>
      </c>
      <c r="G80">
        <f>IF($A80&lt;='P01'!$B$17,INDEX('P01'!$S:$S,$A80+52),0)+IF($A80&lt;='P02'!$B$17,INDEX('P02'!$S:$S,$A80+52),0)+IF($A80&lt;='P03'!$B$17,INDEX('P03'!$S:$S,$A80+52),0)+IF($A80&lt;='P04'!$B$17,INDEX('P04'!$S:$S,$A80+52),0)+IF($A80&lt;='P05'!$B$17,INDEX('P05'!$S:$S,$A80+52),0)+IF($A80&lt;='P06'!$B$17,INDEX('P06'!$S:$S,$A80+52),0)+IF($A80&lt;='P07'!$B$17,INDEX('P07'!$S:$S,$A80+52),0)+IF($A80&lt;='P08'!$B$17,INDEX('P08'!$S:$S,$A80+52),0)+IF($A80&lt;='P09'!$B$17,INDEX('P09'!$S:$S,$A80+52),0)+IF($A80&lt;='P10'!$B$17,INDEX('P10'!$S:$S,$A80+52),0)</f>
        <v>8.8642169291883395</v>
      </c>
      <c r="H80">
        <f>IF($A80&lt;='P01'!$B$17,INDEX('P01'!$T:$T,$A80+52),0)+IF($A80&lt;='P02'!$B$17,INDEX('P02'!$T:$T,$A80+52),0)+IF($A80&lt;='P03'!$B$17,INDEX('P03'!$T:$T,$A80+52),0)+IF($A80&lt;='P04'!$B$17,INDEX('P04'!$T:$T,$A80+52),0)+IF($A80&lt;='P05'!$B$17,INDEX('P05'!$T:$T,$A80+52),0)+IF($A80&lt;='P06'!$B$17,INDEX('P06'!$T:$T,$A80+52),0)+IF($A80&lt;='P07'!$B$17,INDEX('P07'!$T:$T,$A80+52),0)+IF($A80&lt;='P08'!$B$17,INDEX('P08'!$T:$T,$A80+52),0)+IF($A80&lt;='P09'!$B$17,INDEX('P09'!$T:$T,$A80+52),0)+IF($A80&lt;='P10'!$B$17,INDEX('P10'!$T:$T,$A80+52),0)</f>
        <v>43.358044795023034</v>
      </c>
      <c r="I80">
        <f>IF($A80&lt;='P01'!$B$17,INDEX('P01'!$U:$U,$A80+52),0)+IF($A80&lt;='P02'!$B$17,INDEX('P02'!$U:$U,$A80+52),0)+IF($A80&lt;='P03'!$B$17,INDEX('P03'!$U:$U,$A80+52),0)+IF($A80&lt;='P04'!$B$17,INDEX('P04'!$U:$U,$A80+52),0)+IF($A80&lt;='P05'!$B$17,INDEX('P05'!$U:$U,$A80+52),0)+IF($A80&lt;='P06'!$B$17,INDEX('P06'!$U:$U,$A80+52),0)+IF($A80&lt;='P07'!$B$17,INDEX('P07'!$U:$U,$A80+52),0)+IF($A80&lt;='P08'!$B$17,INDEX('P08'!$U:$U,$A80+52),0)+IF($A80&lt;='P09'!$B$17,INDEX('P09'!$U:$U,$A80+52),0)+IF($A80&lt;='P10'!$B$17,INDEX('P10'!$U:$U,$A80+52),0)</f>
        <v>451.69574017083539</v>
      </c>
      <c r="J80">
        <f>IF($A80&lt;='P01'!$B$17,INDEX('P01'!$V:$V,$A80+52),0)+IF($A80&lt;='P02'!$B$17,INDEX('P02'!$V:$V,$A80+52),0)+IF($A80&lt;='P03'!$B$17,INDEX('P03'!$V:$V,$A80+52),0)+IF($A80&lt;='P04'!$B$17,INDEX('P04'!$V:$V,$A80+52),0)+IF($A80&lt;='P05'!$B$17,INDEX('P05'!$V:$V,$A80+52),0)+IF($A80&lt;='P06'!$B$17,INDEX('P06'!$V:$V,$A80+52),0)+IF($A80&lt;='P07'!$B$17,INDEX('P07'!$V:$V,$A80+52),0)+IF($A80&lt;='P08'!$B$17,INDEX('P08'!$V:$V,$A80+52),0)+IF($A80&lt;='P09'!$B$17,INDEX('P09'!$V:$V,$A80+52),0)+IF($A80&lt;='P10'!$B$17,INDEX('P10'!$V:$V,$A80+52),0)</f>
        <v>0.55981081732607541</v>
      </c>
      <c r="K80">
        <f>IF($A80&lt;='P01'!$B$17,INDEX('P01'!$W:$W,$A80+52),0)+IF($A80&lt;='P02'!$B$17,INDEX('P02'!$W:$W,$A80+52),0)+IF($A80&lt;='P03'!$B$17,INDEX('P03'!$W:$W,$A80+52),0)+IF($A80&lt;='P04'!$B$17,INDEX('P04'!$W:$W,$A80+52),0)+IF($A80&lt;='P05'!$B$17,INDEX('P05'!$W:$W,$A80+52),0)+IF($A80&lt;='P06'!$B$17,INDEX('P06'!$W:$W,$A80+52),0)+IF($A80&lt;='P07'!$B$17,INDEX('P07'!$W:$W,$A80+52),0)+IF($A80&lt;='P08'!$B$17,INDEX('P08'!$W:$W,$A80+52),0)+IF($A80&lt;='P09'!$B$17,INDEX('P09'!$W:$W,$A80+52),0)+IF($A80&lt;='P10'!$B$17,INDEX('P10'!$W:$W,$A80+52),0)</f>
        <v>-61.266966252955967</v>
      </c>
      <c r="L80">
        <f>IF($A80&lt;='P01'!$B$17,INDEX('P01'!$X:$X,$A80+52),0)+IF($A80&lt;='P02'!$B$17,INDEX('P02'!$X:$X,$A80+52),0)+IF($A80&lt;='P03'!$B$17,INDEX('P03'!$X:$X,$A80+52),0)+IF($A80&lt;='P04'!$B$17,INDEX('P04'!$X:$X,$A80+52),0)+IF($A80&lt;='P05'!$B$17,INDEX('P05'!$X:$X,$A80+52),0)+IF($A80&lt;='P06'!$B$17,INDEX('P06'!$X:$X,$A80+52),0)+IF($A80&lt;='P07'!$B$17,INDEX('P07'!$X:$X,$A80+52),0)+IF($A80&lt;='P08'!$B$17,INDEX('P08'!$X:$X,$A80+52),0)+IF($A80&lt;='P09'!$B$17,INDEX('P09'!$X:$X,$A80+52),0)+IF($A80&lt;='P10'!$B$17,INDEX('P10'!$X:$X,$A80+52),0)</f>
        <v>59.845028412598793</v>
      </c>
      <c r="M80">
        <f>IF($A80&lt;='P01'!$B$17,INDEX('P01'!$AA:$AA,$A80+52),0)+IF($A80&lt;='P02'!$B$17,INDEX('P02'!$AA:$AA,$A80+52),0)+IF($A80&lt;='P03'!$B$17,INDEX('P03'!$AA:$AA,$A80+52),0)+IF($A80&lt;='P04'!$B$17,INDEX('P04'!$AA:$AA,$A80+52),0)+IF($A80&lt;='P05'!$B$17,INDEX('P05'!$AA:$AA,$A80+52),0)+IF($A80&lt;='P06'!$B$17,INDEX('P06'!$AA:$AA,$A80+52),0)+IF($A80&lt;='P07'!$B$17,INDEX('P07'!$AA:$AA,$A80+52),0)+IF($A80&lt;='P08'!$B$17,INDEX('P08'!$AA:$AA,$A80+52),0)+IF($A80&lt;='P09'!$B$17,INDEX('P09'!$AA:$AA,$A80+52),0)+IF($A80&lt;='P10'!$B$17,INDEX('P10'!$AA:$AA,$A80+52),0)</f>
        <v>-51.155781099382345</v>
      </c>
      <c r="N80">
        <f>IF($A80&lt;='P01'!$B$17,INDEX('P01'!$AB:$AB,$A80+52),0)+IF($A80&lt;='P02'!$B$17,INDEX('P02'!$AB:$AB,$A80+52),0)+IF($A80&lt;='P03'!$B$17,INDEX('P03'!$AB:$AB,$A80+52),0)+IF($A80&lt;='P04'!$B$17,INDEX('P04'!$AB:$AB,$A80+52),0)+IF($A80&lt;='P05'!$B$17,INDEX('P05'!$AB:$AB,$A80+52),0)+IF($A80&lt;='P06'!$B$17,INDEX('P06'!$AB:$AB,$A80+52),0)+IF($A80&lt;='P07'!$B$17,INDEX('P07'!$AB:$AB,$A80+52),0)+IF($A80&lt;='P08'!$B$17,INDEX('P08'!$AB:$AB,$A80+52),0)+IF($A80&lt;='P09'!$B$17,INDEX('P09'!$AB:$AB,$A80+52),0)+IF($A80&lt;='P10'!$B$17,INDEX('P10'!$AB:$AB,$A80+52),0)</f>
        <v>380.09877317081111</v>
      </c>
      <c r="O80">
        <f>IF($A80&lt;='P01'!$B$17,INDEX('P01'!$AC:$AC,$A80+52),0)+IF($A80&lt;='P02'!$B$17,INDEX('P02'!$AC:$AC,$A80+52),0)+IF($A80&lt;='P03'!$B$17,INDEX('P03'!$AC:$AC,$A80+52),0)+IF($A80&lt;='P04'!$B$17,INDEX('P04'!$AC:$AC,$A80+52),0)+IF($A80&lt;='P05'!$B$17,INDEX('P05'!$AC:$AC,$A80+52),0)+IF($A80&lt;='P06'!$B$17,INDEX('P06'!$AC:$AC,$A80+52),0)+IF($A80&lt;='P07'!$B$17,INDEX('P07'!$AC:$AC,$A80+52),0)+IF($A80&lt;='P08'!$B$17,INDEX('P08'!$AC:$AC,$A80+52),0)+IF($A80&lt;='P09'!$B$17,INDEX('P09'!$AC:$AC,$A80+52),0)+IF($A80&lt;='P10'!$B$17,INDEX('P10'!$AC:$AC,$A80+52),0)</f>
        <v>7.6019754634162231</v>
      </c>
      <c r="P80">
        <f>IF($A80&lt;='P01'!$B$17,INDEX('P01'!$AD:$AD,$A80+52),0)+IF($A80&lt;='P02'!$B$17,INDEX('P02'!$AD:$AD,$A80+52),0)+IF($A80&lt;='P03'!$B$17,INDEX('P03'!$AD:$AD,$A80+52),0)+IF($A80&lt;='P04'!$B$17,INDEX('P04'!$AD:$AD,$A80+52),0)+IF($A80&lt;='P05'!$B$17,INDEX('P05'!$AD:$AD,$A80+52),0)+IF($A80&lt;='P06'!$B$17,INDEX('P06'!$AD:$AD,$A80+52),0)+IF($A80&lt;='P07'!$B$17,INDEX('P07'!$AD:$AD,$A80+52),0)+IF($A80&lt;='P08'!$B$17,INDEX('P08'!$AD:$AD,$A80+52),0)+IF($A80&lt;='P09'!$B$17,INDEX('P09'!$AD:$AD,$A80+52),0)+IF($A80&lt;='P10'!$B$17,INDEX('P10'!$AD:$AD,$A80+52),0)</f>
        <v>37.062638405640158</v>
      </c>
      <c r="Q80">
        <f>IF($A80&lt;='P01'!$B$17,INDEX('P01'!$AE:$AE,$A80+52),0)+IF($A80&lt;='P02'!$B$17,INDEX('P02'!$AE:$AE,$A80+52),0)+IF($A80&lt;='P03'!$B$17,INDEX('P03'!$AE:$AE,$A80+52),0)+IF($A80&lt;='P04'!$B$17,INDEX('P04'!$AE:$AE,$A80+52),0)+IF($A80&lt;='P05'!$B$17,INDEX('P05'!$AE:$AE,$A80+52),0)+IF($A80&lt;='P06'!$B$17,INDEX('P06'!$AE:$AE,$A80+52),0)+IF($A80&lt;='P07'!$B$17,INDEX('P07'!$AE:$AE,$A80+52),0)+IF($A80&lt;='P08'!$B$17,INDEX('P08'!$AE:$AE,$A80+52),0)+IF($A80&lt;='P09'!$B$17,INDEX('P09'!$AE:$AE,$A80+52),0)+IF($A80&lt;='P10'!$B$17,INDEX('P10'!$AE:$AE,$A80+52),0)</f>
        <v>386.11141176830296</v>
      </c>
      <c r="R80">
        <f>IF($A80&lt;='P01'!$B$17,INDEX('P01'!$AF:$AF,$A80+52),0)+IF($A80&lt;='P02'!$B$17,INDEX('P02'!$AF:$AF,$A80+52),0)+IF($A80&lt;='P03'!$B$17,INDEX('P03'!$AF:$AF,$A80+52),0)+IF($A80&lt;='P04'!$B$17,INDEX('P04'!$AF:$AF,$A80+52),0)+IF($A80&lt;='P05'!$B$17,INDEX('P05'!$AF:$AF,$A80+52),0)+IF($A80&lt;='P06'!$B$17,INDEX('P06'!$AF:$AF,$A80+52),0)+IF($A80&lt;='P07'!$B$17,INDEX('P07'!$AF:$AF,$A80+52),0)+IF($A80&lt;='P08'!$B$17,INDEX('P08'!$AF:$AF,$A80+52),0)+IF($A80&lt;='P09'!$B$17,INDEX('P09'!$AF:$AF,$A80+52),0)+IF($A80&lt;='P10'!$B$17,INDEX('P10'!$AF:$AF,$A80+52),0)</f>
        <v>0.47852863283410391</v>
      </c>
      <c r="S80">
        <f>IF($A80&lt;='P01'!$B$17,INDEX('P01'!$AG:$AG,$A80+52),0)+IF($A80&lt;='P02'!$B$17,INDEX('P02'!$AG:$AG,$A80+52),0)+IF($A80&lt;='P03'!$B$17,INDEX('P03'!$AG:$AG,$A80+52),0)+IF($A80&lt;='P04'!$B$17,INDEX('P04'!$AG:$AG,$A80+52),0)+IF($A80&lt;='P05'!$B$17,INDEX('P05'!$AG:$AG,$A80+52),0)+IF($A80&lt;='P06'!$B$17,INDEX('P06'!$AG:$AG,$A80+52),0)+IF($A80&lt;='P07'!$B$17,INDEX('P07'!$AG:$AG,$A80+52),0)+IF($A80&lt;='P08'!$B$17,INDEX('P08'!$AG:$AG,$A80+52),0)+IF($A80&lt;='P09'!$B$17,INDEX('P09'!$AG:$AG,$A80+52),0)+IF($A80&lt;='P10'!$B$17,INDEX('P10'!$AG:$AG,$A80+52),0)</f>
        <v>12951.952525897588</v>
      </c>
      <c r="T80">
        <f>IF($A80&lt;='P01'!$B$17,INDEX('P01'!$AI:$AI,$A80+52),0)+IF($A80&lt;='P02'!$B$17,INDEX('P02'!$AI:$AI,$A80+52),0)+IF($A80&lt;='P03'!$B$17,INDEX('P03'!$AI:$AI,$A80+52),0)+IF($A80&lt;='P04'!$B$17,INDEX('P04'!$AI:$AI,$A80+52),0)+IF($A80&lt;='P05'!$B$17,INDEX('P05'!$AI:$AI,$A80+52),0)+IF($A80&lt;='P06'!$B$17,INDEX('P06'!$AI:$AI,$A80+52),0)+IF($A80&lt;='P07'!$B$17,INDEX('P07'!$AI:$AI,$A80+52),0)+IF($A80&lt;='P08'!$B$17,INDEX('P08'!$AI:$AI,$A80+52),0)+IF($A80&lt;='P09'!$B$17,INDEX('P09'!$AI:$AI,$A80+52),0)+IF($A80&lt;='P10'!$B$17,INDEX('P10'!$AI:$AI,$A80+52),0)</f>
        <v>13229.351058173266</v>
      </c>
    </row>
    <row r="81" spans="1:20" x14ac:dyDescent="0.35">
      <c r="A81">
        <v>49</v>
      </c>
      <c r="B81">
        <f>IF($A81&lt;='P01'!$B$17,INDEX('P01'!$J:$J,$A81+52),0)+IF($A81&lt;='P02'!$B$17,INDEX('P02'!$J:$J,$A81+52),0)+IF($A81&lt;='P03'!$B$17,INDEX('P03'!$J:$J,$A81+52),0)+IF($A81&lt;='P04'!$B$17,INDEX('P04'!$J:$J,$A81+52),0)+IF($A81&lt;='P05'!$B$17,INDEX('P05'!$J:$J,$A81+52),0)+IF($A81&lt;='P06'!$B$17,INDEX('P06'!$J:$J,$A81+52),0)+IF($A81&lt;='P07'!$B$17,INDEX('P07'!$J:$J,$A81+52),0)+IF($A81&lt;='P08'!$B$17,INDEX('P08'!$J:$J,$A81+52),0)+IF($A81&lt;='P09'!$B$17,INDEX('P09'!$J:$J,$A81+52),0)+IF($A81&lt;='P10'!$B$17,INDEX('P10'!$J:$J,$A81+52),0)</f>
        <v>7.5194214805164041E-4</v>
      </c>
      <c r="C81">
        <f>IF($A81&lt;='P01'!$B$17,INDEX('P01'!$K:$K,$A81+52),0)+IF($A81&lt;='P02'!$B$17,INDEX('P02'!$K:$K,$A81+52),0)+IF($A81&lt;='P03'!$B$17,INDEX('P03'!$K:$K,$A81+52),0)+IF($A81&lt;='P04'!$B$17,INDEX('P04'!$K:$K,$A81+52),0)+IF($A81&lt;='P05'!$B$17,INDEX('P05'!$K:$K,$A81+52),0)+IF($A81&lt;='P06'!$B$17,INDEX('P06'!$K:$K,$A81+52),0)+IF($A81&lt;='P07'!$B$17,INDEX('P07'!$K:$K,$A81+52),0)+IF($A81&lt;='P08'!$B$17,INDEX('P08'!$K:$K,$A81+52),0)+IF($A81&lt;='P09'!$B$17,INDEX('P09'!$K:$K,$A81+52),0)+IF($A81&lt;='P10'!$B$17,INDEX('P10'!$K:$K,$A81+52),0)</f>
        <v>2.122255531871594E-2</v>
      </c>
      <c r="D81">
        <f>IF($A81&lt;='P01'!$B$17,INDEX('P01'!$L:$L,$A81+52),0)+IF($A81&lt;='P02'!$B$17,INDEX('P02'!$L:$L,$A81+52),0)+IF($A81&lt;='P03'!$B$17,INDEX('P03'!$L:$L,$A81+52),0)+IF($A81&lt;='P04'!$B$17,INDEX('P04'!$L:$L,$A81+52),0)+IF($A81&lt;='P05'!$B$17,INDEX('P05'!$L:$L,$A81+52),0)+IF($A81&lt;='P06'!$B$17,INDEX('P06'!$L:$L,$A81+52),0)+IF($A81&lt;='P07'!$B$17,INDEX('P07'!$L:$L,$A81+52),0)+IF($A81&lt;='P08'!$B$17,INDEX('P08'!$L:$L,$A81+52),0)+IF($A81&lt;='P09'!$B$17,INDEX('P09'!$L:$L,$A81+52),0)+IF($A81&lt;='P10'!$B$17,INDEX('P10'!$L:$L,$A81+52),0)</f>
        <v>0</v>
      </c>
      <c r="E81">
        <f>IF($A81&lt;='P01'!$B$17,INDEX('P01'!$M:$M,$A81+52),0)+IF($A81&lt;='P02'!$B$17,INDEX('P02'!$M:$M,$A81+52),0)+IF($A81&lt;='P03'!$B$17,INDEX('P03'!$M:$M,$A81+52),0)+IF($A81&lt;='P04'!$B$17,INDEX('P04'!$M:$M,$A81+52),0)+IF($A81&lt;='P05'!$B$17,INDEX('P05'!$M:$M,$A81+52),0)+IF($A81&lt;='P06'!$B$17,INDEX('P06'!$M:$M,$A81+52),0)+IF($A81&lt;='P07'!$B$17,INDEX('P07'!$M:$M,$A81+52),0)+IF($A81&lt;='P08'!$B$17,INDEX('P08'!$M:$M,$A81+52),0)+IF($A81&lt;='P09'!$B$17,INDEX('P09'!$M:$M,$A81+52),0)+IF($A81&lt;='P10'!$B$17,INDEX('P10'!$M:$M,$A81+52),0)</f>
        <v>6.7115259746610461</v>
      </c>
      <c r="F81">
        <f>IF($A81&lt;='P01'!$B$17,INDEX('P01'!$R:$R,$A81+52),0)+IF($A81&lt;='P02'!$B$17,INDEX('P02'!$R:$R,$A81+52),0)+IF($A81&lt;='P03'!$B$17,INDEX('P03'!$R:$R,$A81+52),0)+IF($A81&lt;='P04'!$B$17,INDEX('P04'!$R:$R,$A81+52),0)+IF($A81&lt;='P05'!$B$17,INDEX('P05'!$R:$R,$A81+52),0)+IF($A81&lt;='P06'!$B$17,INDEX('P06'!$R:$R,$A81+52),0)+IF($A81&lt;='P07'!$B$17,INDEX('P07'!$R:$R,$A81+52),0)+IF($A81&lt;='P08'!$B$17,INDEX('P08'!$R:$R,$A81+52),0)+IF($A81&lt;='P09'!$B$17,INDEX('P09'!$R:$R,$A81+52),0)+IF($A81&lt;='P10'!$B$17,INDEX('P10'!$R:$R,$A81+52),0)</f>
        <v>441.44638627523454</v>
      </c>
      <c r="G81">
        <f>IF($A81&lt;='P01'!$B$17,INDEX('P01'!$S:$S,$A81+52),0)+IF($A81&lt;='P02'!$B$17,INDEX('P02'!$S:$S,$A81+52),0)+IF($A81&lt;='P03'!$B$17,INDEX('P03'!$S:$S,$A81+52),0)+IF($A81&lt;='P04'!$B$17,INDEX('P04'!$S:$S,$A81+52),0)+IF($A81&lt;='P05'!$B$17,INDEX('P05'!$S:$S,$A81+52),0)+IF($A81&lt;='P06'!$B$17,INDEX('P06'!$S:$S,$A81+52),0)+IF($A81&lt;='P07'!$B$17,INDEX('P07'!$S:$S,$A81+52),0)+IF($A81&lt;='P08'!$B$17,INDEX('P08'!$S:$S,$A81+52),0)+IF($A81&lt;='P09'!$B$17,INDEX('P09'!$S:$S,$A81+52),0)+IF($A81&lt;='P10'!$B$17,INDEX('P10'!$S:$S,$A81+52),0)</f>
        <v>8.8289277255046894</v>
      </c>
      <c r="H81">
        <f>IF($A81&lt;='P01'!$B$17,INDEX('P01'!$T:$T,$A81+52),0)+IF($A81&lt;='P02'!$B$17,INDEX('P02'!$T:$T,$A81+52),0)+IF($A81&lt;='P03'!$B$17,INDEX('P03'!$T:$T,$A81+52),0)+IF($A81&lt;='P04'!$B$17,INDEX('P04'!$T:$T,$A81+52),0)+IF($A81&lt;='P05'!$B$17,INDEX('P05'!$T:$T,$A81+52),0)+IF($A81&lt;='P06'!$B$17,INDEX('P06'!$T:$T,$A81+52),0)+IF($A81&lt;='P07'!$B$17,INDEX('P07'!$T:$T,$A81+52),0)+IF($A81&lt;='P08'!$B$17,INDEX('P08'!$T:$T,$A81+52),0)+IF($A81&lt;='P09'!$B$17,INDEX('P09'!$T:$T,$A81+52),0)+IF($A81&lt;='P10'!$B$17,INDEX('P10'!$T:$T,$A81+52),0)</f>
        <v>37.98652505199243</v>
      </c>
      <c r="I81">
        <f>IF($A81&lt;='P01'!$B$17,INDEX('P01'!$U:$U,$A81+52),0)+IF($A81&lt;='P02'!$B$17,INDEX('P02'!$U:$U,$A81+52),0)+IF($A81&lt;='P03'!$B$17,INDEX('P03'!$U:$U,$A81+52),0)+IF($A81&lt;='P04'!$B$17,INDEX('P04'!$U:$U,$A81+52),0)+IF($A81&lt;='P05'!$B$17,INDEX('P05'!$U:$U,$A81+52),0)+IF($A81&lt;='P06'!$B$17,INDEX('P06'!$U:$U,$A81+52),0)+IF($A81&lt;='P07'!$B$17,INDEX('P07'!$U:$U,$A81+52),0)+IF($A81&lt;='P08'!$B$17,INDEX('P08'!$U:$U,$A81+52),0)+IF($A81&lt;='P09'!$B$17,INDEX('P09'!$U:$U,$A81+52),0)+IF($A81&lt;='P10'!$B$17,INDEX('P10'!$U:$U,$A81+52),0)</f>
        <v>304.36267477921552</v>
      </c>
      <c r="J81">
        <f>IF($A81&lt;='P01'!$B$17,INDEX('P01'!$V:$V,$A81+52),0)+IF($A81&lt;='P02'!$B$17,INDEX('P02'!$V:$V,$A81+52),0)+IF($A81&lt;='P03'!$B$17,INDEX('P03'!$V:$V,$A81+52),0)+IF($A81&lt;='P04'!$B$17,INDEX('P04'!$V:$V,$A81+52),0)+IF($A81&lt;='P05'!$B$17,INDEX('P05'!$V:$V,$A81+52),0)+IF($A81&lt;='P06'!$B$17,INDEX('P06'!$V:$V,$A81+52),0)+IF($A81&lt;='P07'!$B$17,INDEX('P07'!$V:$V,$A81+52),0)+IF($A81&lt;='P08'!$B$17,INDEX('P08'!$V:$V,$A81+52),0)+IF($A81&lt;='P09'!$B$17,INDEX('P09'!$V:$V,$A81+52),0)+IF($A81&lt;='P10'!$B$17,INDEX('P10'!$V:$V,$A81+52),0)</f>
        <v>0.21210118988516533</v>
      </c>
      <c r="K81">
        <f>IF($A81&lt;='P01'!$B$17,INDEX('P01'!$W:$W,$A81+52),0)+IF($A81&lt;='P02'!$B$17,INDEX('P02'!$W:$W,$A81+52),0)+IF($A81&lt;='P03'!$B$17,INDEX('P03'!$W:$W,$A81+52),0)+IF($A81&lt;='P04'!$B$17,INDEX('P04'!$W:$W,$A81+52),0)+IF($A81&lt;='P05'!$B$17,INDEX('P05'!$W:$W,$A81+52),0)+IF($A81&lt;='P06'!$B$17,INDEX('P06'!$W:$W,$A81+52),0)+IF($A81&lt;='P07'!$B$17,INDEX('P07'!$W:$W,$A81+52),0)+IF($A81&lt;='P08'!$B$17,INDEX('P08'!$W:$W,$A81+52),0)+IF($A81&lt;='P09'!$B$17,INDEX('P09'!$W:$W,$A81+52),0)+IF($A81&lt;='P10'!$B$17,INDEX('P10'!$W:$W,$A81+52),0)</f>
        <v>90.056157528636703</v>
      </c>
      <c r="L81">
        <f>IF($A81&lt;='P01'!$B$17,INDEX('P01'!$X:$X,$A81+52),0)+IF($A81&lt;='P02'!$B$17,INDEX('P02'!$X:$X,$A81+52),0)+IF($A81&lt;='P03'!$B$17,INDEX('P03'!$X:$X,$A81+52),0)+IF($A81&lt;='P04'!$B$17,INDEX('P04'!$X:$X,$A81+52),0)+IF($A81&lt;='P05'!$B$17,INDEX('P05'!$X:$X,$A81+52),0)+IF($A81&lt;='P06'!$B$17,INDEX('P06'!$X:$X,$A81+52),0)+IF($A81&lt;='P07'!$B$17,INDEX('P07'!$X:$X,$A81+52),0)+IF($A81&lt;='P08'!$B$17,INDEX('P08'!$X:$X,$A81+52),0)+IF($A81&lt;='P09'!$B$17,INDEX('P09'!$X:$X,$A81+52),0)+IF($A81&lt;='P10'!$B$17,INDEX('P10'!$X:$X,$A81+52),0)</f>
        <v>-91.472434513164757</v>
      </c>
      <c r="M81">
        <f>IF($A81&lt;='P01'!$B$17,INDEX('P01'!$AA:$AA,$A81+52),0)+IF($A81&lt;='P02'!$B$17,INDEX('P02'!$AA:$AA,$A81+52),0)+IF($A81&lt;='P03'!$B$17,INDEX('P03'!$AA:$AA,$A81+52),0)+IF($A81&lt;='P04'!$B$17,INDEX('P04'!$AA:$AA,$A81+52),0)+IF($A81&lt;='P05'!$B$17,INDEX('P05'!$AA:$AA,$A81+52),0)+IF($A81&lt;='P06'!$B$17,INDEX('P06'!$AA:$AA,$A81+52),0)+IF($A81&lt;='P07'!$B$17,INDEX('P07'!$AA:$AA,$A81+52),0)+IF($A81&lt;='P08'!$B$17,INDEX('P08'!$AA:$AA,$A81+52),0)+IF($A81&lt;='P09'!$B$17,INDEX('P09'!$AA:$AA,$A81+52),0)+IF($A81&lt;='P10'!$B$17,INDEX('P10'!$AA:$AA,$A81+52),0)</f>
        <v>77.935878599313924</v>
      </c>
      <c r="N81">
        <f>IF($A81&lt;='P01'!$B$17,INDEX('P01'!$AB:$AB,$A81+52),0)+IF($A81&lt;='P02'!$B$17,INDEX('P02'!$AB:$AB,$A81+52),0)+IF($A81&lt;='P03'!$B$17,INDEX('P03'!$AB:$AB,$A81+52),0)+IF($A81&lt;='P04'!$B$17,INDEX('P04'!$AB:$AB,$A81+52),0)+IF($A81&lt;='P05'!$B$17,INDEX('P05'!$AB:$AB,$A81+52),0)+IF($A81&lt;='P06'!$B$17,INDEX('P06'!$AB:$AB,$A81+52),0)+IF($A81&lt;='P07'!$B$17,INDEX('P07'!$AB:$AB,$A81+52),0)+IF($A81&lt;='P08'!$B$17,INDEX('P08'!$AB:$AB,$A81+52),0)+IF($A81&lt;='P09'!$B$17,INDEX('P09'!$AB:$AB,$A81+52),0)+IF($A81&lt;='P10'!$B$17,INDEX('P10'!$AB:$AB,$A81+52),0)</f>
        <v>377.35022110299644</v>
      </c>
      <c r="O81">
        <f>IF($A81&lt;='P01'!$B$17,INDEX('P01'!$AC:$AC,$A81+52),0)+IF($A81&lt;='P02'!$B$17,INDEX('P02'!$AC:$AC,$A81+52),0)+IF($A81&lt;='P03'!$B$17,INDEX('P03'!$AC:$AC,$A81+52),0)+IF($A81&lt;='P04'!$B$17,INDEX('P04'!$AC:$AC,$A81+52),0)+IF($A81&lt;='P05'!$B$17,INDEX('P05'!$AC:$AC,$A81+52),0)+IF($A81&lt;='P06'!$B$17,INDEX('P06'!$AC:$AC,$A81+52),0)+IF($A81&lt;='P07'!$B$17,INDEX('P07'!$AC:$AC,$A81+52),0)+IF($A81&lt;='P08'!$B$17,INDEX('P08'!$AC:$AC,$A81+52),0)+IF($A81&lt;='P09'!$B$17,INDEX('P09'!$AC:$AC,$A81+52),0)+IF($A81&lt;='P10'!$B$17,INDEX('P10'!$AC:$AC,$A81+52),0)</f>
        <v>7.5470044220599295</v>
      </c>
      <c r="P81">
        <f>IF($A81&lt;='P01'!$B$17,INDEX('P01'!$AD:$AD,$A81+52),0)+IF($A81&lt;='P02'!$B$17,INDEX('P02'!$AD:$AD,$A81+52),0)+IF($A81&lt;='P03'!$B$17,INDEX('P03'!$AD:$AD,$A81+52),0)+IF($A81&lt;='P04'!$B$17,INDEX('P04'!$AD:$AD,$A81+52),0)+IF($A81&lt;='P05'!$B$17,INDEX('P05'!$AD:$AD,$A81+52),0)+IF($A81&lt;='P06'!$B$17,INDEX('P06'!$AD:$AD,$A81+52),0)+IF($A81&lt;='P07'!$B$17,INDEX('P07'!$AD:$AD,$A81+52),0)+IF($A81&lt;='P08'!$B$17,INDEX('P08'!$AD:$AD,$A81+52),0)+IF($A81&lt;='P09'!$B$17,INDEX('P09'!$AD:$AD,$A81+52),0)+IF($A81&lt;='P10'!$B$17,INDEX('P10'!$AD:$AD,$A81+52),0)</f>
        <v>32.3650859476775</v>
      </c>
      <c r="Q81">
        <f>IF($A81&lt;='P01'!$B$17,INDEX('P01'!$AE:$AE,$A81+52),0)+IF($A81&lt;='P02'!$B$17,INDEX('P02'!$AE:$AE,$A81+52),0)+IF($A81&lt;='P03'!$B$17,INDEX('P03'!$AE:$AE,$A81+52),0)+IF($A81&lt;='P04'!$B$17,INDEX('P04'!$AE:$AE,$A81+52),0)+IF($A81&lt;='P05'!$B$17,INDEX('P05'!$AE:$AE,$A81+52),0)+IF($A81&lt;='P06'!$B$17,INDEX('P06'!$AE:$AE,$A81+52),0)+IF($A81&lt;='P07'!$B$17,INDEX('P07'!$AE:$AE,$A81+52),0)+IF($A81&lt;='P08'!$B$17,INDEX('P08'!$AE:$AE,$A81+52),0)+IF($A81&lt;='P09'!$B$17,INDEX('P09'!$AE:$AE,$A81+52),0)+IF($A81&lt;='P10'!$B$17,INDEX('P10'!$AE:$AE,$A81+52),0)</f>
        <v>259.32153875648191</v>
      </c>
      <c r="R81">
        <f>IF($A81&lt;='P01'!$B$17,INDEX('P01'!$AF:$AF,$A81+52),0)+IF($A81&lt;='P02'!$B$17,INDEX('P02'!$AF:$AF,$A81+52),0)+IF($A81&lt;='P03'!$B$17,INDEX('P03'!$AF:$AF,$A81+52),0)+IF($A81&lt;='P04'!$B$17,INDEX('P04'!$AF:$AF,$A81+52),0)+IF($A81&lt;='P05'!$B$17,INDEX('P05'!$AF:$AF,$A81+52),0)+IF($A81&lt;='P06'!$B$17,INDEX('P06'!$AF:$AF,$A81+52),0)+IF($A81&lt;='P07'!$B$17,INDEX('P07'!$AF:$AF,$A81+52),0)+IF($A81&lt;='P08'!$B$17,INDEX('P08'!$AF:$AF,$A81+52),0)+IF($A81&lt;='P09'!$B$17,INDEX('P09'!$AF:$AF,$A81+52),0)+IF($A81&lt;='P10'!$B$17,INDEX('P10'!$AF:$AF,$A81+52),0)</f>
        <v>0.18071337746325344</v>
      </c>
      <c r="S81">
        <f>IF($A81&lt;='P01'!$B$17,INDEX('P01'!$AG:$AG,$A81+52),0)+IF($A81&lt;='P02'!$B$17,INDEX('P02'!$AG:$AG,$A81+52),0)+IF($A81&lt;='P03'!$B$17,INDEX('P03'!$AG:$AG,$A81+52),0)+IF($A81&lt;='P04'!$B$17,INDEX('P04'!$AG:$AG,$A81+52),0)+IF($A81&lt;='P05'!$B$17,INDEX('P05'!$AG:$AG,$A81+52),0)+IF($A81&lt;='P06'!$B$17,INDEX('P06'!$AG:$AG,$A81+52),0)+IF($A81&lt;='P07'!$B$17,INDEX('P07'!$AG:$AG,$A81+52),0)+IF($A81&lt;='P08'!$B$17,INDEX('P08'!$AG:$AG,$A81+52),0)+IF($A81&lt;='P09'!$B$17,INDEX('P09'!$AG:$AG,$A81+52),0)+IF($A81&lt;='P10'!$B$17,INDEX('P10'!$AG:$AG,$A81+52),0)</f>
        <v>13085.826282651933</v>
      </c>
      <c r="T81">
        <f>IF($A81&lt;='P01'!$B$17,INDEX('P01'!$AI:$AI,$A81+52),0)+IF($A81&lt;='P02'!$B$17,INDEX('P02'!$AI:$AI,$A81+52),0)+IF($A81&lt;='P03'!$B$17,INDEX('P03'!$AI:$AI,$A81+52),0)+IF($A81&lt;='P04'!$B$17,INDEX('P04'!$AI:$AI,$A81+52),0)+IF($A81&lt;='P05'!$B$17,INDEX('P05'!$AI:$AI,$A81+52),0)+IF($A81&lt;='P06'!$B$17,INDEX('P06'!$AI:$AI,$A81+52),0)+IF($A81&lt;='P07'!$B$17,INDEX('P07'!$AI:$AI,$A81+52),0)+IF($A81&lt;='P08'!$B$17,INDEX('P08'!$AI:$AI,$A81+52),0)+IF($A81&lt;='P09'!$B$17,INDEX('P09'!$AI:$AI,$A81+52),0)+IF($A81&lt;='P10'!$B$17,INDEX('P10'!$AI:$AI,$A81+52),0)</f>
        <v>13298.963786586137</v>
      </c>
    </row>
    <row r="82" spans="1:20" x14ac:dyDescent="0.35">
      <c r="A82">
        <v>50</v>
      </c>
      <c r="B82">
        <f>IF($A82&lt;='P01'!$B$17,INDEX('P01'!$J:$J,$A82+52),0)+IF($A82&lt;='P02'!$B$17,INDEX('P02'!$J:$J,$A82+52),0)+IF($A82&lt;='P03'!$B$17,INDEX('P03'!$J:$J,$A82+52),0)+IF($A82&lt;='P04'!$B$17,INDEX('P04'!$J:$J,$A82+52),0)+IF($A82&lt;='P05'!$B$17,INDEX('P05'!$J:$J,$A82+52),0)+IF($A82&lt;='P06'!$B$17,INDEX('P06'!$J:$J,$A82+52),0)+IF($A82&lt;='P07'!$B$17,INDEX('P07'!$J:$J,$A82+52),0)+IF($A82&lt;='P08'!$B$17,INDEX('P08'!$J:$J,$A82+52),0)+IF($A82&lt;='P09'!$B$17,INDEX('P09'!$J:$J,$A82+52),0)+IF($A82&lt;='P10'!$B$17,INDEX('P10'!$J:$J,$A82+52),0)</f>
        <v>7.5554684863702627E-4</v>
      </c>
      <c r="C82">
        <f>IF($A82&lt;='P01'!$B$17,INDEX('P01'!$K:$K,$A82+52),0)+IF($A82&lt;='P02'!$B$17,INDEX('P02'!$K:$K,$A82+52),0)+IF($A82&lt;='P03'!$B$17,INDEX('P03'!$K:$K,$A82+52),0)+IF($A82&lt;='P04'!$B$17,INDEX('P04'!$K:$K,$A82+52),0)+IF($A82&lt;='P05'!$B$17,INDEX('P05'!$K:$K,$A82+52),0)+IF($A82&lt;='P06'!$B$17,INDEX('P06'!$K:$K,$A82+52),0)+IF($A82&lt;='P07'!$B$17,INDEX('P07'!$K:$K,$A82+52),0)+IF($A82&lt;='P08'!$B$17,INDEX('P08'!$K:$K,$A82+52),0)+IF($A82&lt;='P09'!$B$17,INDEX('P09'!$K:$K,$A82+52),0)+IF($A82&lt;='P10'!$B$17,INDEX('P10'!$K:$K,$A82+52),0)</f>
        <v>2.1140764255941163E-2</v>
      </c>
      <c r="D82">
        <f>IF($A82&lt;='P01'!$B$17,INDEX('P01'!$L:$L,$A82+52),0)+IF($A82&lt;='P02'!$B$17,INDEX('P02'!$L:$L,$A82+52),0)+IF($A82&lt;='P03'!$B$17,INDEX('P03'!$L:$L,$A82+52),0)+IF($A82&lt;='P04'!$B$17,INDEX('P04'!$L:$L,$A82+52),0)+IF($A82&lt;='P05'!$B$17,INDEX('P05'!$L:$L,$A82+52),0)+IF($A82&lt;='P06'!$B$17,INDEX('P06'!$L:$L,$A82+52),0)+IF($A82&lt;='P07'!$B$17,INDEX('P07'!$L:$L,$A82+52),0)+IF($A82&lt;='P08'!$B$17,INDEX('P08'!$L:$L,$A82+52),0)+IF($A82&lt;='P09'!$B$17,INDEX('P09'!$L:$L,$A82+52),0)+IF($A82&lt;='P10'!$B$17,INDEX('P10'!$L:$L,$A82+52),0)</f>
        <v>0</v>
      </c>
      <c r="E82">
        <f>IF($A82&lt;='P01'!$B$17,INDEX('P01'!$M:$M,$A82+52),0)+IF($A82&lt;='P02'!$B$17,INDEX('P02'!$M:$M,$A82+52),0)+IF($A82&lt;='P03'!$B$17,INDEX('P03'!$M:$M,$A82+52),0)+IF($A82&lt;='P04'!$B$17,INDEX('P04'!$M:$M,$A82+52),0)+IF($A82&lt;='P05'!$B$17,INDEX('P05'!$M:$M,$A82+52),0)+IF($A82&lt;='P06'!$B$17,INDEX('P06'!$M:$M,$A82+52),0)+IF($A82&lt;='P07'!$B$17,INDEX('P07'!$M:$M,$A82+52),0)+IF($A82&lt;='P08'!$B$17,INDEX('P08'!$M:$M,$A82+52),0)+IF($A82&lt;='P09'!$B$17,INDEX('P09'!$M:$M,$A82+52),0)+IF($A82&lt;='P10'!$B$17,INDEX('P10'!$M:$M,$A82+52),0)</f>
        <v>6.6896296635564676</v>
      </c>
      <c r="F82">
        <f>IF($A82&lt;='P01'!$B$17,INDEX('P01'!$R:$R,$A82+52),0)+IF($A82&lt;='P02'!$B$17,INDEX('P02'!$R:$R,$A82+52),0)+IF($A82&lt;='P03'!$B$17,INDEX('P03'!$R:$R,$A82+52),0)+IF($A82&lt;='P04'!$B$17,INDEX('P04'!$R:$R,$A82+52),0)+IF($A82&lt;='P05'!$B$17,INDEX('P05'!$R:$R,$A82+52),0)+IF($A82&lt;='P06'!$B$17,INDEX('P06'!$R:$R,$A82+52),0)+IF($A82&lt;='P07'!$B$17,INDEX('P07'!$R:$R,$A82+52),0)+IF($A82&lt;='P08'!$B$17,INDEX('P08'!$R:$R,$A82+52),0)+IF($A82&lt;='P09'!$B$17,INDEX('P09'!$R:$R,$A82+52),0)+IF($A82&lt;='P10'!$B$17,INDEX('P10'!$R:$R,$A82+52),0)</f>
        <v>439.78640709946944</v>
      </c>
      <c r="G82">
        <f>IF($A82&lt;='P01'!$B$17,INDEX('P01'!$S:$S,$A82+52),0)+IF($A82&lt;='P02'!$B$17,INDEX('P02'!$S:$S,$A82+52),0)+IF($A82&lt;='P03'!$B$17,INDEX('P03'!$S:$S,$A82+52),0)+IF($A82&lt;='P04'!$B$17,INDEX('P04'!$S:$S,$A82+52),0)+IF($A82&lt;='P05'!$B$17,INDEX('P05'!$S:$S,$A82+52),0)+IF($A82&lt;='P06'!$B$17,INDEX('P06'!$S:$S,$A82+52),0)+IF($A82&lt;='P07'!$B$17,INDEX('P07'!$S:$S,$A82+52),0)+IF($A82&lt;='P08'!$B$17,INDEX('P08'!$S:$S,$A82+52),0)+IF($A82&lt;='P09'!$B$17,INDEX('P09'!$S:$S,$A82+52),0)+IF($A82&lt;='P10'!$B$17,INDEX('P10'!$S:$S,$A82+52),0)</f>
        <v>8.7957281419893896</v>
      </c>
      <c r="H82">
        <f>IF($A82&lt;='P01'!$B$17,INDEX('P01'!$T:$T,$A82+52),0)+IF($A82&lt;='P02'!$B$17,INDEX('P02'!$T:$T,$A82+52),0)+IF($A82&lt;='P03'!$B$17,INDEX('P03'!$T:$T,$A82+52),0)+IF($A82&lt;='P04'!$B$17,INDEX('P04'!$T:$T,$A82+52),0)+IF($A82&lt;='P05'!$B$17,INDEX('P05'!$T:$T,$A82+52),0)+IF($A82&lt;='P06'!$B$17,INDEX('P06'!$T:$T,$A82+52),0)+IF($A82&lt;='P07'!$B$17,INDEX('P07'!$T:$T,$A82+52),0)+IF($A82&lt;='P08'!$B$17,INDEX('P08'!$T:$T,$A82+52),0)+IF($A82&lt;='P09'!$B$17,INDEX('P09'!$T:$T,$A82+52),0)+IF($A82&lt;='P10'!$B$17,INDEX('P10'!$T:$T,$A82+52),0)</f>
        <v>37.955936895899953</v>
      </c>
      <c r="I82">
        <f>IF($A82&lt;='P01'!$B$17,INDEX('P01'!$U:$U,$A82+52),0)+IF($A82&lt;='P02'!$B$17,INDEX('P02'!$U:$U,$A82+52),0)+IF($A82&lt;='P03'!$B$17,INDEX('P03'!$U:$U,$A82+52),0)+IF($A82&lt;='P04'!$B$17,INDEX('P04'!$U:$U,$A82+52),0)+IF($A82&lt;='P05'!$B$17,INDEX('P05'!$U:$U,$A82+52),0)+IF($A82&lt;='P06'!$B$17,INDEX('P06'!$U:$U,$A82+52),0)+IF($A82&lt;='P07'!$B$17,INDEX('P07'!$U:$U,$A82+52),0)+IF($A82&lt;='P08'!$B$17,INDEX('P08'!$U:$U,$A82+52),0)+IF($A82&lt;='P09'!$B$17,INDEX('P09'!$U:$U,$A82+52),0)+IF($A82&lt;='P10'!$B$17,INDEX('P10'!$U:$U,$A82+52),0)</f>
        <v>304.51600523105321</v>
      </c>
      <c r="J82">
        <f>IF($A82&lt;='P01'!$B$17,INDEX('P01'!$V:$V,$A82+52),0)+IF($A82&lt;='P02'!$B$17,INDEX('P02'!$V:$V,$A82+52),0)+IF($A82&lt;='P03'!$B$17,INDEX('P03'!$V:$V,$A82+52),0)+IF($A82&lt;='P04'!$B$17,INDEX('P04'!$V:$V,$A82+52),0)+IF($A82&lt;='P05'!$B$17,INDEX('P05'!$V:$V,$A82+52),0)+IF($A82&lt;='P06'!$B$17,INDEX('P06'!$V:$V,$A82+52),0)+IF($A82&lt;='P07'!$B$17,INDEX('P07'!$V:$V,$A82+52),0)+IF($A82&lt;='P08'!$B$17,INDEX('P08'!$V:$V,$A82+52),0)+IF($A82&lt;='P09'!$B$17,INDEX('P09'!$V:$V,$A82+52),0)+IF($A82&lt;='P10'!$B$17,INDEX('P10'!$V:$V,$A82+52),0)</f>
        <v>0.21364357835336659</v>
      </c>
      <c r="K82">
        <f>IF($A82&lt;='P01'!$B$17,INDEX('P01'!$W:$W,$A82+52),0)+IF($A82&lt;='P02'!$B$17,INDEX('P02'!$W:$W,$A82+52),0)+IF($A82&lt;='P03'!$B$17,INDEX('P03'!$W:$W,$A82+52),0)+IF($A82&lt;='P04'!$B$17,INDEX('P04'!$W:$W,$A82+52),0)+IF($A82&lt;='P05'!$B$17,INDEX('P05'!$W:$W,$A82+52),0)+IF($A82&lt;='P06'!$B$17,INDEX('P06'!$W:$W,$A82+52),0)+IF($A82&lt;='P07'!$B$17,INDEX('P07'!$W:$W,$A82+52),0)+IF($A82&lt;='P08'!$B$17,INDEX('P08'!$W:$W,$A82+52),0)+IF($A82&lt;='P09'!$B$17,INDEX('P09'!$W:$W,$A82+52),0)+IF($A82&lt;='P10'!$B$17,INDEX('P10'!$W:$W,$A82+52),0)</f>
        <v>88.305093252173563</v>
      </c>
      <c r="L82">
        <f>IF($A82&lt;='P01'!$B$17,INDEX('P01'!$X:$X,$A82+52),0)+IF($A82&lt;='P02'!$B$17,INDEX('P02'!$X:$X,$A82+52),0)+IF($A82&lt;='P03'!$B$17,INDEX('P03'!$X:$X,$A82+52),0)+IF($A82&lt;='P04'!$B$17,INDEX('P04'!$X:$X,$A82+52),0)+IF($A82&lt;='P05'!$B$17,INDEX('P05'!$X:$X,$A82+52),0)+IF($A82&lt;='P06'!$B$17,INDEX('P06'!$X:$X,$A82+52),0)+IF($A82&lt;='P07'!$B$17,INDEX('P07'!$X:$X,$A82+52),0)+IF($A82&lt;='P08'!$B$17,INDEX('P08'!$X:$X,$A82+52),0)+IF($A82&lt;='P09'!$B$17,INDEX('P09'!$X:$X,$A82+52),0)+IF($A82&lt;='P10'!$B$17,INDEX('P10'!$X:$X,$A82+52),0)</f>
        <v>-89.716044583633604</v>
      </c>
      <c r="M82">
        <f>IF($A82&lt;='P01'!$B$17,INDEX('P01'!$AA:$AA,$A82+52),0)+IF($A82&lt;='P02'!$B$17,INDEX('P02'!$AA:$AA,$A82+52),0)+IF($A82&lt;='P03'!$B$17,INDEX('P03'!$AA:$AA,$A82+52),0)+IF($A82&lt;='P04'!$B$17,INDEX('P04'!$AA:$AA,$A82+52),0)+IF($A82&lt;='P05'!$B$17,INDEX('P05'!$AA:$AA,$A82+52),0)+IF($A82&lt;='P06'!$B$17,INDEX('P06'!$AA:$AA,$A82+52),0)+IF($A82&lt;='P07'!$B$17,INDEX('P07'!$AA:$AA,$A82+52),0)+IF($A82&lt;='P08'!$B$17,INDEX('P08'!$AA:$AA,$A82+52),0)+IF($A82&lt;='P09'!$B$17,INDEX('P09'!$AA:$AA,$A82+52),0)+IF($A82&lt;='P10'!$B$17,INDEX('P10'!$AA:$AA,$A82+52),0)</f>
        <v>76.189982006110483</v>
      </c>
      <c r="N82">
        <f>IF($A82&lt;='P01'!$B$17,INDEX('P01'!$AB:$AB,$A82+52),0)+IF($A82&lt;='P02'!$B$17,INDEX('P02'!$AB:$AB,$A82+52),0)+IF($A82&lt;='P03'!$B$17,INDEX('P03'!$AB:$AB,$A82+52),0)+IF($A82&lt;='P04'!$B$17,INDEX('P04'!$AB:$AB,$A82+52),0)+IF($A82&lt;='P05'!$B$17,INDEX('P05'!$AB:$AB,$A82+52),0)+IF($A82&lt;='P06'!$B$17,INDEX('P06'!$AB:$AB,$A82+52),0)+IF($A82&lt;='P07'!$B$17,INDEX('P07'!$AB:$AB,$A82+52),0)+IF($A82&lt;='P08'!$B$17,INDEX('P08'!$AB:$AB,$A82+52),0)+IF($A82&lt;='P09'!$B$17,INDEX('P09'!$AB:$AB,$A82+52),0)+IF($A82&lt;='P10'!$B$17,INDEX('P10'!$AB:$AB,$A82+52),0)</f>
        <v>374.70457866079653</v>
      </c>
      <c r="O82">
        <f>IF($A82&lt;='P01'!$B$17,INDEX('P01'!$AC:$AC,$A82+52),0)+IF($A82&lt;='P02'!$B$17,INDEX('P02'!$AC:$AC,$A82+52),0)+IF($A82&lt;='P03'!$B$17,INDEX('P03'!$AC:$AC,$A82+52),0)+IF($A82&lt;='P04'!$B$17,INDEX('P04'!$AC:$AC,$A82+52),0)+IF($A82&lt;='P05'!$B$17,INDEX('P05'!$AC:$AC,$A82+52),0)+IF($A82&lt;='P06'!$B$17,INDEX('P06'!$AC:$AC,$A82+52),0)+IF($A82&lt;='P07'!$B$17,INDEX('P07'!$AC:$AC,$A82+52),0)+IF($A82&lt;='P08'!$B$17,INDEX('P08'!$AC:$AC,$A82+52),0)+IF($A82&lt;='P09'!$B$17,INDEX('P09'!$AC:$AC,$A82+52),0)+IF($A82&lt;='P10'!$B$17,INDEX('P10'!$AC:$AC,$A82+52),0)</f>
        <v>7.4940915732159317</v>
      </c>
      <c r="P82">
        <f>IF($A82&lt;='P01'!$B$17,INDEX('P01'!$AD:$AD,$A82+52),0)+IF($A82&lt;='P02'!$B$17,INDEX('P02'!$AD:$AD,$A82+52),0)+IF($A82&lt;='P03'!$B$17,INDEX('P03'!$AD:$AD,$A82+52),0)+IF($A82&lt;='P04'!$B$17,INDEX('P04'!$AD:$AD,$A82+52),0)+IF($A82&lt;='P05'!$B$17,INDEX('P05'!$AD:$AD,$A82+52),0)+IF($A82&lt;='P06'!$B$17,INDEX('P06'!$AD:$AD,$A82+52),0)+IF($A82&lt;='P07'!$B$17,INDEX('P07'!$AD:$AD,$A82+52),0)+IF($A82&lt;='P08'!$B$17,INDEX('P08'!$AD:$AD,$A82+52),0)+IF($A82&lt;='P09'!$B$17,INDEX('P09'!$AD:$AD,$A82+52),0)+IF($A82&lt;='P10'!$B$17,INDEX('P10'!$AD:$AD,$A82+52),0)</f>
        <v>32.233500290217094</v>
      </c>
      <c r="Q82">
        <f>IF($A82&lt;='P01'!$B$17,INDEX('P01'!$AE:$AE,$A82+52),0)+IF($A82&lt;='P02'!$B$17,INDEX('P02'!$AE:$AE,$A82+52),0)+IF($A82&lt;='P03'!$B$17,INDEX('P03'!$AE:$AE,$A82+52),0)+IF($A82&lt;='P04'!$B$17,INDEX('P04'!$AE:$AE,$A82+52),0)+IF($A82&lt;='P05'!$B$17,INDEX('P05'!$AE:$AE,$A82+52),0)+IF($A82&lt;='P06'!$B$17,INDEX('P06'!$AE:$AE,$A82+52),0)+IF($A82&lt;='P07'!$B$17,INDEX('P07'!$AE:$AE,$A82+52),0)+IF($A82&lt;='P08'!$B$17,INDEX('P08'!$AE:$AE,$A82+52),0)+IF($A82&lt;='P09'!$B$17,INDEX('P09'!$AE:$AE,$A82+52),0)+IF($A82&lt;='P10'!$B$17,INDEX('P10'!$AE:$AE,$A82+52),0)</f>
        <v>258.60557124203666</v>
      </c>
      <c r="R82">
        <f>IF($A82&lt;='P01'!$B$17,INDEX('P01'!$AF:$AF,$A82+52),0)+IF($A82&lt;='P02'!$B$17,INDEX('P02'!$AF:$AF,$A82+52),0)+IF($A82&lt;='P03'!$B$17,INDEX('P03'!$AF:$AF,$A82+52),0)+IF($A82&lt;='P04'!$B$17,INDEX('P04'!$AF:$AF,$A82+52),0)+IF($A82&lt;='P05'!$B$17,INDEX('P05'!$AF:$AF,$A82+52),0)+IF($A82&lt;='P06'!$B$17,INDEX('P06'!$AF:$AF,$A82+52),0)+IF($A82&lt;='P07'!$B$17,INDEX('P07'!$AF:$AF,$A82+52),0)+IF($A82&lt;='P08'!$B$17,INDEX('P08'!$AF:$AF,$A82+52),0)+IF($A82&lt;='P09'!$B$17,INDEX('P09'!$AF:$AF,$A82+52),0)+IF($A82&lt;='P10'!$B$17,INDEX('P10'!$AF:$AF,$A82+52),0)</f>
        <v>0.18143354921638477</v>
      </c>
      <c r="S82">
        <f>IF($A82&lt;='P01'!$B$17,INDEX('P01'!$AG:$AG,$A82+52),0)+IF($A82&lt;='P02'!$B$17,INDEX('P02'!$AG:$AG,$A82+52),0)+IF($A82&lt;='P03'!$B$17,INDEX('P03'!$AG:$AG,$A82+52),0)+IF($A82&lt;='P04'!$B$17,INDEX('P04'!$AG:$AG,$A82+52),0)+IF($A82&lt;='P05'!$B$17,INDEX('P05'!$AG:$AG,$A82+52),0)+IF($A82&lt;='P06'!$B$17,INDEX('P06'!$AG:$AG,$A82+52),0)+IF($A82&lt;='P07'!$B$17,INDEX('P07'!$AG:$AG,$A82+52),0)+IF($A82&lt;='P08'!$B$17,INDEX('P08'!$AG:$AG,$A82+52),0)+IF($A82&lt;='P09'!$B$17,INDEX('P09'!$AG:$AG,$A82+52),0)+IF($A82&lt;='P10'!$B$17,INDEX('P10'!$AG:$AG,$A82+52),0)</f>
        <v>13218.381917320028</v>
      </c>
      <c r="T82">
        <f>IF($A82&lt;='P01'!$B$17,INDEX('P01'!$AI:$AI,$A82+52),0)+IF($A82&lt;='P02'!$B$17,INDEX('P02'!$AI:$AI,$A82+52),0)+IF($A82&lt;='P03'!$B$17,INDEX('P03'!$AI:$AI,$A82+52),0)+IF($A82&lt;='P04'!$B$17,INDEX('P04'!$AI:$AI,$A82+52),0)+IF($A82&lt;='P05'!$B$17,INDEX('P05'!$AI:$AI,$A82+52),0)+IF($A82&lt;='P06'!$B$17,INDEX('P06'!$AI:$AI,$A82+52),0)+IF($A82&lt;='P07'!$B$17,INDEX('P07'!$AI:$AI,$A82+52),0)+IF($A82&lt;='P08'!$B$17,INDEX('P08'!$AI:$AI,$A82+52),0)+IF($A82&lt;='P09'!$B$17,INDEX('P09'!$AI:$AI,$A82+52),0)+IF($A82&lt;='P10'!$B$17,INDEX('P10'!$AI:$AI,$A82+52),0)</f>
        <v>13403.215516386335</v>
      </c>
    </row>
    <row r="83" spans="1:20" x14ac:dyDescent="0.35">
      <c r="A83">
        <v>51</v>
      </c>
      <c r="B83">
        <f>IF($A83&lt;='P01'!$B$17,INDEX('P01'!$J:$J,$A83+52),0)+IF($A83&lt;='P02'!$B$17,INDEX('P02'!$J:$J,$A83+52),0)+IF($A83&lt;='P03'!$B$17,INDEX('P03'!$J:$J,$A83+52),0)+IF($A83&lt;='P04'!$B$17,INDEX('P04'!$J:$J,$A83+52),0)+IF($A83&lt;='P05'!$B$17,INDEX('P05'!$J:$J,$A83+52),0)+IF($A83&lt;='P06'!$B$17,INDEX('P06'!$J:$J,$A83+52),0)+IF($A83&lt;='P07'!$B$17,INDEX('P07'!$J:$J,$A83+52),0)+IF($A83&lt;='P08'!$B$17,INDEX('P08'!$J:$J,$A83+52),0)+IF($A83&lt;='P09'!$B$17,INDEX('P09'!$J:$J,$A83+52),0)+IF($A83&lt;='P10'!$B$17,INDEX('P10'!$J:$J,$A83+52),0)</f>
        <v>7.8628237997735103E-4</v>
      </c>
      <c r="C83">
        <f>IF($A83&lt;='P01'!$B$17,INDEX('P01'!$K:$K,$A83+52),0)+IF($A83&lt;='P02'!$B$17,INDEX('P02'!$K:$K,$A83+52),0)+IF($A83&lt;='P03'!$B$17,INDEX('P03'!$K:$K,$A83+52),0)+IF($A83&lt;='P04'!$B$17,INDEX('P04'!$K:$K,$A83+52),0)+IF($A83&lt;='P05'!$B$17,INDEX('P05'!$K:$K,$A83+52),0)+IF($A83&lt;='P06'!$B$17,INDEX('P06'!$K:$K,$A83+52),0)+IF($A83&lt;='P07'!$B$17,INDEX('P07'!$K:$K,$A83+52),0)+IF($A83&lt;='P08'!$B$17,INDEX('P08'!$K:$K,$A83+52),0)+IF($A83&lt;='P09'!$B$17,INDEX('P09'!$K:$K,$A83+52),0)+IF($A83&lt;='P10'!$B$17,INDEX('P10'!$K:$K,$A83+52),0)</f>
        <v>2.1059178551717957E-2</v>
      </c>
      <c r="D83">
        <f>IF($A83&lt;='P01'!$B$17,INDEX('P01'!$L:$L,$A83+52),0)+IF($A83&lt;='P02'!$B$17,INDEX('P02'!$L:$L,$A83+52),0)+IF($A83&lt;='P03'!$B$17,INDEX('P03'!$L:$L,$A83+52),0)+IF($A83&lt;='P04'!$B$17,INDEX('P04'!$L:$L,$A83+52),0)+IF($A83&lt;='P05'!$B$17,INDEX('P05'!$L:$L,$A83+52),0)+IF($A83&lt;='P06'!$B$17,INDEX('P06'!$L:$L,$A83+52),0)+IF($A83&lt;='P07'!$B$17,INDEX('P07'!$L:$L,$A83+52),0)+IF($A83&lt;='P08'!$B$17,INDEX('P08'!$L:$L,$A83+52),0)+IF($A83&lt;='P09'!$B$17,INDEX('P09'!$L:$L,$A83+52),0)+IF($A83&lt;='P10'!$B$17,INDEX('P10'!$L:$L,$A83+52),0)</f>
        <v>0</v>
      </c>
      <c r="E83">
        <f>IF($A83&lt;='P01'!$B$17,INDEX('P01'!$M:$M,$A83+52),0)+IF($A83&lt;='P02'!$B$17,INDEX('P02'!$M:$M,$A83+52),0)+IF($A83&lt;='P03'!$B$17,INDEX('P03'!$M:$M,$A83+52),0)+IF($A83&lt;='P04'!$B$17,INDEX('P04'!$M:$M,$A83+52),0)+IF($A83&lt;='P05'!$B$17,INDEX('P05'!$M:$M,$A83+52),0)+IF($A83&lt;='P06'!$B$17,INDEX('P06'!$M:$M,$A83+52),0)+IF($A83&lt;='P07'!$B$17,INDEX('P07'!$M:$M,$A83+52),0)+IF($A83&lt;='P08'!$B$17,INDEX('P08'!$M:$M,$A83+52),0)+IF($A83&lt;='P09'!$B$17,INDEX('P09'!$M:$M,$A83+52),0)+IF($A83&lt;='P10'!$B$17,INDEX('P10'!$M:$M,$A83+52),0)</f>
        <v>6.6677842026247722</v>
      </c>
      <c r="F83">
        <f>IF($A83&lt;='P01'!$B$17,INDEX('P01'!$R:$R,$A83+52),0)+IF($A83&lt;='P02'!$B$17,INDEX('P02'!$R:$R,$A83+52),0)+IF($A83&lt;='P03'!$B$17,INDEX('P03'!$R:$R,$A83+52),0)+IF($A83&lt;='P04'!$B$17,INDEX('P04'!$R:$R,$A83+52),0)+IF($A83&lt;='P05'!$B$17,INDEX('P05'!$R:$R,$A83+52),0)+IF($A83&lt;='P06'!$B$17,INDEX('P06'!$R:$R,$A83+52),0)+IF($A83&lt;='P07'!$B$17,INDEX('P07'!$R:$R,$A83+52),0)+IF($A83&lt;='P08'!$B$17,INDEX('P08'!$R:$R,$A83+52),0)+IF($A83&lt;='P09'!$B$17,INDEX('P09'!$R:$R,$A83+52),0)+IF($A83&lt;='P10'!$B$17,INDEX('P10'!$R:$R,$A83+52),0)</f>
        <v>438.13271820058725</v>
      </c>
      <c r="G83">
        <f>IF($A83&lt;='P01'!$B$17,INDEX('P01'!$S:$S,$A83+52),0)+IF($A83&lt;='P02'!$B$17,INDEX('P02'!$S:$S,$A83+52),0)+IF($A83&lt;='P03'!$B$17,INDEX('P03'!$S:$S,$A83+52),0)+IF($A83&lt;='P04'!$B$17,INDEX('P04'!$S:$S,$A83+52),0)+IF($A83&lt;='P05'!$B$17,INDEX('P05'!$S:$S,$A83+52),0)+IF($A83&lt;='P06'!$B$17,INDEX('P06'!$S:$S,$A83+52),0)+IF($A83&lt;='P07'!$B$17,INDEX('P07'!$S:$S,$A83+52),0)+IF($A83&lt;='P08'!$B$17,INDEX('P08'!$S:$S,$A83+52),0)+IF($A83&lt;='P09'!$B$17,INDEX('P09'!$S:$S,$A83+52),0)+IF($A83&lt;='P10'!$B$17,INDEX('P10'!$S:$S,$A83+52),0)</f>
        <v>8.7626543640117447</v>
      </c>
      <c r="H83">
        <f>IF($A83&lt;='P01'!$B$17,INDEX('P01'!$T:$T,$A83+52),0)+IF($A83&lt;='P02'!$B$17,INDEX('P02'!$T:$T,$A83+52),0)+IF($A83&lt;='P03'!$B$17,INDEX('P03'!$T:$T,$A83+52),0)+IF($A83&lt;='P04'!$B$17,INDEX('P04'!$T:$T,$A83+52),0)+IF($A83&lt;='P05'!$B$17,INDEX('P05'!$T:$T,$A83+52),0)+IF($A83&lt;='P06'!$B$17,INDEX('P06'!$T:$T,$A83+52),0)+IF($A83&lt;='P07'!$B$17,INDEX('P07'!$T:$T,$A83+52),0)+IF($A83&lt;='P08'!$B$17,INDEX('P08'!$T:$T,$A83+52),0)+IF($A83&lt;='P09'!$B$17,INDEX('P09'!$T:$T,$A83+52),0)+IF($A83&lt;='P10'!$B$17,INDEX('P10'!$T:$T,$A83+52),0)</f>
        <v>37.925410070676861</v>
      </c>
      <c r="I83">
        <f>IF($A83&lt;='P01'!$B$17,INDEX('P01'!$U:$U,$A83+52),0)+IF($A83&lt;='P02'!$B$17,INDEX('P02'!$U:$U,$A83+52),0)+IF($A83&lt;='P03'!$B$17,INDEX('P03'!$U:$U,$A83+52),0)+IF($A83&lt;='P04'!$B$17,INDEX('P04'!$U:$U,$A83+52),0)+IF($A83&lt;='P05'!$B$17,INDEX('P05'!$U:$U,$A83+52),0)+IF($A83&lt;='P06'!$B$17,INDEX('P06'!$U:$U,$A83+52),0)+IF($A83&lt;='P07'!$B$17,INDEX('P07'!$U:$U,$A83+52),0)+IF($A83&lt;='P08'!$B$17,INDEX('P08'!$U:$U,$A83+52),0)+IF($A83&lt;='P09'!$B$17,INDEX('P09'!$U:$U,$A83+52),0)+IF($A83&lt;='P10'!$B$17,INDEX('P10'!$U:$U,$A83+52),0)</f>
        <v>320.05494420070761</v>
      </c>
      <c r="J83">
        <f>IF($A83&lt;='P01'!$B$17,INDEX('P01'!$V:$V,$A83+52),0)+IF($A83&lt;='P02'!$B$17,INDEX('P02'!$V:$V,$A83+52),0)+IF($A83&lt;='P03'!$B$17,INDEX('P03'!$V:$V,$A83+52),0)+IF($A83&lt;='P04'!$B$17,INDEX('P04'!$V:$V,$A83+52),0)+IF($A83&lt;='P05'!$B$17,INDEX('P05'!$V:$V,$A83+52),0)+IF($A83&lt;='P06'!$B$17,INDEX('P06'!$V:$V,$A83+52),0)+IF($A83&lt;='P07'!$B$17,INDEX('P07'!$V:$V,$A83+52),0)+IF($A83&lt;='P08'!$B$17,INDEX('P08'!$V:$V,$A83+52),0)+IF($A83&lt;='P09'!$B$17,INDEX('P09'!$V:$V,$A83+52),0)+IF($A83&lt;='P10'!$B$17,INDEX('P10'!$V:$V,$A83+52),0)</f>
        <v>0.22288290377598641</v>
      </c>
      <c r="K83">
        <f>IF($A83&lt;='P01'!$B$17,INDEX('P01'!$W:$W,$A83+52),0)+IF($A83&lt;='P02'!$B$17,INDEX('P02'!$W:$W,$A83+52),0)+IF($A83&lt;='P03'!$B$17,INDEX('P03'!$W:$W,$A83+52),0)+IF($A83&lt;='P04'!$B$17,INDEX('P04'!$W:$W,$A83+52),0)+IF($A83&lt;='P05'!$B$17,INDEX('P05'!$W:$W,$A83+52),0)+IF($A83&lt;='P06'!$B$17,INDEX('P06'!$W:$W,$A83+52),0)+IF($A83&lt;='P07'!$B$17,INDEX('P07'!$W:$W,$A83+52),0)+IF($A83&lt;='P08'!$B$17,INDEX('P08'!$W:$W,$A83+52),0)+IF($A83&lt;='P09'!$B$17,INDEX('P09'!$W:$W,$A83+52),0)+IF($A83&lt;='P10'!$B$17,INDEX('P10'!$W:$W,$A83+52),0)</f>
        <v>71.166826661415058</v>
      </c>
      <c r="L83">
        <f>IF($A83&lt;='P01'!$B$17,INDEX('P01'!$X:$X,$A83+52),0)+IF($A83&lt;='P02'!$B$17,INDEX('P02'!$X:$X,$A83+52),0)+IF($A83&lt;='P03'!$B$17,INDEX('P03'!$X:$X,$A83+52),0)+IF($A83&lt;='P04'!$B$17,INDEX('P04'!$X:$X,$A83+52),0)+IF($A83&lt;='P05'!$B$17,INDEX('P05'!$X:$X,$A83+52),0)+IF($A83&lt;='P06'!$B$17,INDEX('P06'!$X:$X,$A83+52),0)+IF($A83&lt;='P07'!$B$17,INDEX('P07'!$X:$X,$A83+52),0)+IF($A83&lt;='P08'!$B$17,INDEX('P08'!$X:$X,$A83+52),0)+IF($A83&lt;='P09'!$B$17,INDEX('P09'!$X:$X,$A83+52),0)+IF($A83&lt;='P10'!$B$17,INDEX('P10'!$X:$X,$A83+52),0)</f>
        <v>-72.572472520682155</v>
      </c>
      <c r="M83">
        <f>IF($A83&lt;='P01'!$B$17,INDEX('P01'!$AA:$AA,$A83+52),0)+IF($A83&lt;='P02'!$B$17,INDEX('P02'!$AA:$AA,$A83+52),0)+IF($A83&lt;='P03'!$B$17,INDEX('P03'!$AA:$AA,$A83+52),0)+IF($A83&lt;='P04'!$B$17,INDEX('P04'!$AA:$AA,$A83+52),0)+IF($A83&lt;='P05'!$B$17,INDEX('P05'!$AA:$AA,$A83+52),0)+IF($A83&lt;='P06'!$B$17,INDEX('P06'!$AA:$AA,$A83+52),0)+IF($A83&lt;='P07'!$B$17,INDEX('P07'!$AA:$AA,$A83+52),0)+IF($A83&lt;='P08'!$B$17,INDEX('P08'!$AA:$AA,$A83+52),0)+IF($A83&lt;='P09'!$B$17,INDEX('P09'!$AA:$AA,$A83+52),0)+IF($A83&lt;='P10'!$B$17,INDEX('P10'!$AA:$AA,$A83+52),0)</f>
        <v>61.429959300791225</v>
      </c>
      <c r="N83">
        <f>IF($A83&lt;='P01'!$B$17,INDEX('P01'!$AB:$AB,$A83+52),0)+IF($A83&lt;='P02'!$B$17,INDEX('P02'!$AB:$AB,$A83+52),0)+IF($A83&lt;='P03'!$B$17,INDEX('P03'!$AB:$AB,$A83+52),0)+IF($A83&lt;='P04'!$B$17,INDEX('P04'!$AB:$AB,$A83+52),0)+IF($A83&lt;='P05'!$B$17,INDEX('P05'!$AB:$AB,$A83+52),0)+IF($A83&lt;='P06'!$B$17,INDEX('P06'!$AB:$AB,$A83+52),0)+IF($A83&lt;='P07'!$B$17,INDEX('P07'!$AB:$AB,$A83+52),0)+IF($A83&lt;='P08'!$B$17,INDEX('P08'!$AB:$AB,$A83+52),0)+IF($A83&lt;='P09'!$B$17,INDEX('P09'!$AB:$AB,$A83+52),0)+IF($A83&lt;='P10'!$B$17,INDEX('P10'!$AB:$AB,$A83+52),0)</f>
        <v>372.07752605357956</v>
      </c>
      <c r="O83">
        <f>IF($A83&lt;='P01'!$B$17,INDEX('P01'!$AC:$AC,$A83+52),0)+IF($A83&lt;='P02'!$B$17,INDEX('P02'!$AC:$AC,$A83+52),0)+IF($A83&lt;='P03'!$B$17,INDEX('P03'!$AC:$AC,$A83+52),0)+IF($A83&lt;='P04'!$B$17,INDEX('P04'!$AC:$AC,$A83+52),0)+IF($A83&lt;='P05'!$B$17,INDEX('P05'!$AC:$AC,$A83+52),0)+IF($A83&lt;='P06'!$B$17,INDEX('P06'!$AC:$AC,$A83+52),0)+IF($A83&lt;='P07'!$B$17,INDEX('P07'!$AC:$AC,$A83+52),0)+IF($A83&lt;='P08'!$B$17,INDEX('P08'!$AC:$AC,$A83+52),0)+IF($A83&lt;='P09'!$B$17,INDEX('P09'!$AC:$AC,$A83+52),0)+IF($A83&lt;='P10'!$B$17,INDEX('P10'!$AC:$AC,$A83+52),0)</f>
        <v>7.4415505210715915</v>
      </c>
      <c r="P83">
        <f>IF($A83&lt;='P01'!$B$17,INDEX('P01'!$AD:$AD,$A83+52),0)+IF($A83&lt;='P02'!$B$17,INDEX('P02'!$AD:$AD,$A83+52),0)+IF($A83&lt;='P03'!$B$17,INDEX('P03'!$AD:$AD,$A83+52),0)+IF($A83&lt;='P04'!$B$17,INDEX('P04'!$AD:$AD,$A83+52),0)+IF($A83&lt;='P05'!$B$17,INDEX('P05'!$AD:$AD,$A83+52),0)+IF($A83&lt;='P06'!$B$17,INDEX('P06'!$AD:$AD,$A83+52),0)+IF($A83&lt;='P07'!$B$17,INDEX('P07'!$AD:$AD,$A83+52),0)+IF($A83&lt;='P08'!$B$17,INDEX('P08'!$AD:$AD,$A83+52),0)+IF($A83&lt;='P09'!$B$17,INDEX('P09'!$AD:$AD,$A83+52),0)+IF($A83&lt;='P10'!$B$17,INDEX('P10'!$AD:$AD,$A83+52),0)</f>
        <v>32.102480681549721</v>
      </c>
      <c r="Q83">
        <f>IF($A83&lt;='P01'!$B$17,INDEX('P01'!$AE:$AE,$A83+52),0)+IF($A83&lt;='P02'!$B$17,INDEX('P02'!$AE:$AE,$A83+52),0)+IF($A83&lt;='P03'!$B$17,INDEX('P03'!$AE:$AE,$A83+52),0)+IF($A83&lt;='P04'!$B$17,INDEX('P04'!$AE:$AE,$A83+52),0)+IF($A83&lt;='P05'!$B$17,INDEX('P05'!$AE:$AE,$A83+52),0)+IF($A83&lt;='P06'!$B$17,INDEX('P06'!$AE:$AE,$A83+52),0)+IF($A83&lt;='P07'!$B$17,INDEX('P07'!$AE:$AE,$A83+52),0)+IF($A83&lt;='P08'!$B$17,INDEX('P08'!$AE:$AE,$A83+52),0)+IF($A83&lt;='P09'!$B$17,INDEX('P09'!$AE:$AE,$A83+52),0)+IF($A83&lt;='P10'!$B$17,INDEX('P10'!$AE:$AE,$A83+52),0)</f>
        <v>270.91487327599822</v>
      </c>
      <c r="R83">
        <f>IF($A83&lt;='P01'!$B$17,INDEX('P01'!$AF:$AF,$A83+52),0)+IF($A83&lt;='P02'!$B$17,INDEX('P02'!$AF:$AF,$A83+52),0)+IF($A83&lt;='P03'!$B$17,INDEX('P03'!$AF:$AF,$A83+52),0)+IF($A83&lt;='P04'!$B$17,INDEX('P04'!$AF:$AF,$A83+52),0)+IF($A83&lt;='P05'!$B$17,INDEX('P05'!$AF:$AF,$A83+52),0)+IF($A83&lt;='P06'!$B$17,INDEX('P06'!$AF:$AF,$A83+52),0)+IF($A83&lt;='P07'!$B$17,INDEX('P07'!$AF:$AF,$A83+52),0)+IF($A83&lt;='P08'!$B$17,INDEX('P08'!$AF:$AF,$A83+52),0)+IF($A83&lt;='P09'!$B$17,INDEX('P09'!$AF:$AF,$A83+52),0)+IF($A83&lt;='P10'!$B$17,INDEX('P10'!$AF:$AF,$A83+52),0)</f>
        <v>0.18866227416874995</v>
      </c>
      <c r="S83">
        <f>IF($A83&lt;='P01'!$B$17,INDEX('P01'!$AG:$AG,$A83+52),0)+IF($A83&lt;='P02'!$B$17,INDEX('P02'!$AG:$AG,$A83+52),0)+IF($A83&lt;='P03'!$B$17,INDEX('P03'!$AG:$AG,$A83+52),0)+IF($A83&lt;='P04'!$B$17,INDEX('P04'!$AG:$AG,$A83+52),0)+IF($A83&lt;='P05'!$B$17,INDEX('P05'!$AG:$AG,$A83+52),0)+IF($A83&lt;='P06'!$B$17,INDEX('P06'!$AG:$AG,$A83+52),0)+IF($A83&lt;='P07'!$B$17,INDEX('P07'!$AG:$AG,$A83+52),0)+IF($A83&lt;='P08'!$B$17,INDEX('P08'!$AG:$AG,$A83+52),0)+IF($A83&lt;='P09'!$B$17,INDEX('P09'!$AG:$AG,$A83+52),0)+IF($A83&lt;='P10'!$B$17,INDEX('P10'!$AG:$AG,$A83+52),0)</f>
        <v>13334.227932579739</v>
      </c>
      <c r="T83">
        <f>IF($A83&lt;='P01'!$B$17,INDEX('P01'!$AI:$AI,$A83+52),0)+IF($A83&lt;='P02'!$B$17,INDEX('P02'!$AI:$AI,$A83+52),0)+IF($A83&lt;='P03'!$B$17,INDEX('P03'!$AI:$AI,$A83+52),0)+IF($A83&lt;='P04'!$B$17,INDEX('P04'!$AI:$AI,$A83+52),0)+IF($A83&lt;='P05'!$B$17,INDEX('P05'!$AI:$AI,$A83+52),0)+IF($A83&lt;='P06'!$B$17,INDEX('P06'!$AI:$AI,$A83+52),0)+IF($A83&lt;='P07'!$B$17,INDEX('P07'!$AI:$AI,$A83+52),0)+IF($A83&lt;='P08'!$B$17,INDEX('P08'!$AI:$AI,$A83+52),0)+IF($A83&lt;='P09'!$B$17,INDEX('P09'!$AI:$AI,$A83+52),0)+IF($A83&lt;='P10'!$B$17,INDEX('P10'!$AI:$AI,$A83+52),0)</f>
        <v>13502.206361428118</v>
      </c>
    </row>
    <row r="84" spans="1:20" x14ac:dyDescent="0.35">
      <c r="A84">
        <v>52</v>
      </c>
      <c r="B84">
        <f>IF($A84&lt;='P01'!$B$17,INDEX('P01'!$J:$J,$A84+52),0)+IF($A84&lt;='P02'!$B$17,INDEX('P02'!$J:$J,$A84+52),0)+IF($A84&lt;='P03'!$B$17,INDEX('P03'!$J:$J,$A84+52),0)+IF($A84&lt;='P04'!$B$17,INDEX('P04'!$J:$J,$A84+52),0)+IF($A84&lt;='P05'!$B$17,INDEX('P05'!$J:$J,$A84+52),0)+IF($A84&lt;='P06'!$B$17,INDEX('P06'!$J:$J,$A84+52),0)+IF($A84&lt;='P07'!$B$17,INDEX('P07'!$J:$J,$A84+52),0)+IF($A84&lt;='P08'!$B$17,INDEX('P08'!$J:$J,$A84+52),0)+IF($A84&lt;='P09'!$B$17,INDEX('P09'!$J:$J,$A84+52),0)+IF($A84&lt;='P10'!$B$17,INDEX('P10'!$J:$J,$A84+52),0)</f>
        <v>7.9625160422431348E-4</v>
      </c>
      <c r="C84">
        <f>IF($A84&lt;='P01'!$B$17,INDEX('P01'!$K:$K,$A84+52),0)+IF($A84&lt;='P02'!$B$17,INDEX('P02'!$K:$K,$A84+52),0)+IF($A84&lt;='P03'!$B$17,INDEX('P03'!$K:$K,$A84+52),0)+IF($A84&lt;='P04'!$B$17,INDEX('P04'!$K:$K,$A84+52),0)+IF($A84&lt;='P05'!$B$17,INDEX('P05'!$K:$K,$A84+52),0)+IF($A84&lt;='P06'!$B$17,INDEX('P06'!$K:$K,$A84+52),0)+IF($A84&lt;='P07'!$B$17,INDEX('P07'!$K:$K,$A84+52),0)+IF($A84&lt;='P08'!$B$17,INDEX('P08'!$K:$K,$A84+52),0)+IF($A84&lt;='P09'!$B$17,INDEX('P09'!$K:$K,$A84+52),0)+IF($A84&lt;='P10'!$B$17,INDEX('P10'!$K:$K,$A84+52),0)</f>
        <v>2.0977867894440904E-2</v>
      </c>
      <c r="D84">
        <f>IF($A84&lt;='P01'!$B$17,INDEX('P01'!$L:$L,$A84+52),0)+IF($A84&lt;='P02'!$B$17,INDEX('P02'!$L:$L,$A84+52),0)+IF($A84&lt;='P03'!$B$17,INDEX('P03'!$L:$L,$A84+52),0)+IF($A84&lt;='P04'!$B$17,INDEX('P04'!$L:$L,$A84+52),0)+IF($A84&lt;='P05'!$B$17,INDEX('P05'!$L:$L,$A84+52),0)+IF($A84&lt;='P06'!$B$17,INDEX('P06'!$L:$L,$A84+52),0)+IF($A84&lt;='P07'!$B$17,INDEX('P07'!$L:$L,$A84+52),0)+IF($A84&lt;='P08'!$B$17,INDEX('P08'!$L:$L,$A84+52),0)+IF($A84&lt;='P09'!$B$17,INDEX('P09'!$L:$L,$A84+52),0)+IF($A84&lt;='P10'!$B$17,INDEX('P10'!$L:$L,$A84+52),0)</f>
        <v>0</v>
      </c>
      <c r="E84">
        <f>IF($A84&lt;='P01'!$B$17,INDEX('P01'!$M:$M,$A84+52),0)+IF($A84&lt;='P02'!$B$17,INDEX('P02'!$M:$M,$A84+52),0)+IF($A84&lt;='P03'!$B$17,INDEX('P03'!$M:$M,$A84+52),0)+IF($A84&lt;='P04'!$B$17,INDEX('P04'!$M:$M,$A84+52),0)+IF($A84&lt;='P05'!$B$17,INDEX('P05'!$M:$M,$A84+52),0)+IF($A84&lt;='P06'!$B$17,INDEX('P06'!$M:$M,$A84+52),0)+IF($A84&lt;='P07'!$B$17,INDEX('P07'!$M:$M,$A84+52),0)+IF($A84&lt;='P08'!$B$17,INDEX('P08'!$M:$M,$A84+52),0)+IF($A84&lt;='P09'!$B$17,INDEX('P09'!$M:$M,$A84+52),0)+IF($A84&lt;='P10'!$B$17,INDEX('P10'!$M:$M,$A84+52),0)</f>
        <v>6.6460100831261073</v>
      </c>
      <c r="F84">
        <f>IF($A84&lt;='P01'!$B$17,INDEX('P01'!$R:$R,$A84+52),0)+IF($A84&lt;='P02'!$B$17,INDEX('P02'!$R:$R,$A84+52),0)+IF($A84&lt;='P03'!$B$17,INDEX('P03'!$R:$R,$A84+52),0)+IF($A84&lt;='P04'!$B$17,INDEX('P04'!$R:$R,$A84+52),0)+IF($A84&lt;='P05'!$B$17,INDEX('P05'!$R:$R,$A84+52),0)+IF($A84&lt;='P06'!$B$17,INDEX('P06'!$R:$R,$A84+52),0)+IF($A84&lt;='P07'!$B$17,INDEX('P07'!$R:$R,$A84+52),0)+IF($A84&lt;='P08'!$B$17,INDEX('P08'!$R:$R,$A84+52),0)+IF($A84&lt;='P09'!$B$17,INDEX('P09'!$R:$R,$A84+52),0)+IF($A84&lt;='P10'!$B$17,INDEX('P10'!$R:$R,$A84+52),0)</f>
        <v>436.48180411976045</v>
      </c>
      <c r="G84">
        <f>IF($A84&lt;='P01'!$B$17,INDEX('P01'!$S:$S,$A84+52),0)+IF($A84&lt;='P02'!$B$17,INDEX('P02'!$S:$S,$A84+52),0)+IF($A84&lt;='P03'!$B$17,INDEX('P03'!$S:$S,$A84+52),0)+IF($A84&lt;='P04'!$B$17,INDEX('P04'!$S:$S,$A84+52),0)+IF($A84&lt;='P05'!$B$17,INDEX('P05'!$S:$S,$A84+52),0)+IF($A84&lt;='P06'!$B$17,INDEX('P06'!$S:$S,$A84+52),0)+IF($A84&lt;='P07'!$B$17,INDEX('P07'!$S:$S,$A84+52),0)+IF($A84&lt;='P08'!$B$17,INDEX('P08'!$S:$S,$A84+52),0)+IF($A84&lt;='P09'!$B$17,INDEX('P09'!$S:$S,$A84+52),0)+IF($A84&lt;='P10'!$B$17,INDEX('P10'!$S:$S,$A84+52),0)</f>
        <v>8.7296360823952099</v>
      </c>
      <c r="H84">
        <f>IF($A84&lt;='P01'!$B$17,INDEX('P01'!$T:$T,$A84+52),0)+IF($A84&lt;='P02'!$B$17,INDEX('P02'!$T:$T,$A84+52),0)+IF($A84&lt;='P03'!$B$17,INDEX('P03'!$T:$T,$A84+52),0)+IF($A84&lt;='P04'!$B$17,INDEX('P04'!$T:$T,$A84+52),0)+IF($A84&lt;='P05'!$B$17,INDEX('P05'!$T:$T,$A84+52),0)+IF($A84&lt;='P06'!$B$17,INDEX('P06'!$T:$T,$A84+52),0)+IF($A84&lt;='P07'!$B$17,INDEX('P07'!$T:$T,$A84+52),0)+IF($A84&lt;='P08'!$B$17,INDEX('P08'!$T:$T,$A84+52),0)+IF($A84&lt;='P09'!$B$17,INDEX('P09'!$T:$T,$A84+52),0)+IF($A84&lt;='P10'!$B$17,INDEX('P10'!$T:$T,$A84+52),0)</f>
        <v>37.894790799259205</v>
      </c>
      <c r="I84">
        <f>IF($A84&lt;='P01'!$B$17,INDEX('P01'!$U:$U,$A84+52),0)+IF($A84&lt;='P02'!$B$17,INDEX('P02'!$U:$U,$A84+52),0)+IF($A84&lt;='P03'!$B$17,INDEX('P03'!$U:$U,$A84+52),0)+IF($A84&lt;='P04'!$B$17,INDEX('P04'!$U:$U,$A84+52),0)+IF($A84&lt;='P05'!$B$17,INDEX('P05'!$U:$U,$A84+52),0)+IF($A84&lt;='P06'!$B$17,INDEX('P06'!$U:$U,$A84+52),0)+IF($A84&lt;='P07'!$B$17,INDEX('P07'!$U:$U,$A84+52),0)+IF($A84&lt;='P08'!$B$17,INDEX('P08'!$U:$U,$A84+52),0)+IF($A84&lt;='P09'!$B$17,INDEX('P09'!$U:$U,$A84+52),0)+IF($A84&lt;='P10'!$B$17,INDEX('P10'!$U:$U,$A84+52),0)</f>
        <v>322.70199782316013</v>
      </c>
      <c r="J84">
        <f>IF($A84&lt;='P01'!$B$17,INDEX('P01'!$V:$V,$A84+52),0)+IF($A84&lt;='P02'!$B$17,INDEX('P02'!$V:$V,$A84+52),0)+IF($A84&lt;='P03'!$B$17,INDEX('P03'!$V:$V,$A84+52),0)+IF($A84&lt;='P04'!$B$17,INDEX('P04'!$V:$V,$A84+52),0)+IF($A84&lt;='P05'!$B$17,INDEX('P05'!$V:$V,$A84+52),0)+IF($A84&lt;='P06'!$B$17,INDEX('P06'!$V:$V,$A84+52),0)+IF($A84&lt;='P07'!$B$17,INDEX('P07'!$V:$V,$A84+52),0)+IF($A84&lt;='P08'!$B$17,INDEX('P08'!$V:$V,$A84+52),0)+IF($A84&lt;='P09'!$B$17,INDEX('P09'!$V:$V,$A84+52),0)+IF($A84&lt;='P10'!$B$17,INDEX('P10'!$V:$V,$A84+52),0)</f>
        <v>0.22626548077078579</v>
      </c>
      <c r="K84">
        <f>IF($A84&lt;='P01'!$B$17,INDEX('P01'!$W:$W,$A84+52),0)+IF($A84&lt;='P02'!$B$17,INDEX('P02'!$W:$W,$A84+52),0)+IF($A84&lt;='P03'!$B$17,INDEX('P03'!$W:$W,$A84+52),0)+IF($A84&lt;='P04'!$B$17,INDEX('P04'!$W:$W,$A84+52),0)+IF($A84&lt;='P05'!$B$17,INDEX('P05'!$W:$W,$A84+52),0)+IF($A84&lt;='P06'!$B$17,INDEX('P06'!$W:$W,$A84+52),0)+IF($A84&lt;='P07'!$B$17,INDEX('P07'!$W:$W,$A84+52),0)+IF($A84&lt;='P08'!$B$17,INDEX('P08'!$W:$W,$A84+52),0)+IF($A84&lt;='P09'!$B$17,INDEX('P09'!$W:$W,$A84+52),0)+IF($A84&lt;='P10'!$B$17,INDEX('P10'!$W:$W,$A84+52),0)</f>
        <v>66.929113934175135</v>
      </c>
      <c r="L84">
        <f>IF($A84&lt;='P01'!$B$17,INDEX('P01'!$X:$X,$A84+52),0)+IF($A84&lt;='P02'!$B$17,INDEX('P02'!$X:$X,$A84+52),0)+IF($A84&lt;='P03'!$B$17,INDEX('P03'!$X:$X,$A84+52),0)+IF($A84&lt;='P04'!$B$17,INDEX('P04'!$X:$X,$A84+52),0)+IF($A84&lt;='P05'!$B$17,INDEX('P05'!$X:$X,$A84+52),0)+IF($A84&lt;='P06'!$B$17,INDEX('P06'!$X:$X,$A84+52),0)+IF($A84&lt;='P07'!$B$17,INDEX('P07'!$X:$X,$A84+52),0)+IF($A84&lt;='P08'!$B$17,INDEX('P08'!$X:$X,$A84+52),0)+IF($A84&lt;='P09'!$B$17,INDEX('P09'!$X:$X,$A84+52),0)+IF($A84&lt;='P10'!$B$17,INDEX('P10'!$X:$X,$A84+52),0)</f>
        <v>-68.329463223600897</v>
      </c>
      <c r="M84">
        <f>IF($A84&lt;='P01'!$B$17,INDEX('P01'!$AA:$AA,$A84+52),0)+IF($A84&lt;='P02'!$B$17,INDEX('P02'!$AA:$AA,$A84+52),0)+IF($A84&lt;='P03'!$B$17,INDEX('P03'!$AA:$AA,$A84+52),0)+IF($A84&lt;='P04'!$B$17,INDEX('P04'!$AA:$AA,$A84+52),0)+IF($A84&lt;='P05'!$B$17,INDEX('P05'!$AA:$AA,$A84+52),0)+IF($A84&lt;='P06'!$B$17,INDEX('P06'!$AA:$AA,$A84+52),0)+IF($A84&lt;='P07'!$B$17,INDEX('P07'!$AA:$AA,$A84+52),0)+IF($A84&lt;='P08'!$B$17,INDEX('P08'!$AA:$AA,$A84+52),0)+IF($A84&lt;='P09'!$B$17,INDEX('P09'!$AA:$AA,$A84+52),0)+IF($A84&lt;='P10'!$B$17,INDEX('P10'!$AA:$AA,$A84+52),0)</f>
        <v>57.649676165580047</v>
      </c>
      <c r="N84">
        <f>IF($A84&lt;='P01'!$B$17,INDEX('P01'!$AB:$AB,$A84+52),0)+IF($A84&lt;='P02'!$B$17,INDEX('P02'!$AB:$AB,$A84+52),0)+IF($A84&lt;='P03'!$B$17,INDEX('P03'!$AB:$AB,$A84+52),0)+IF($A84&lt;='P04'!$B$17,INDEX('P04'!$AB:$AB,$A84+52),0)+IF($A84&lt;='P05'!$B$17,INDEX('P05'!$AB:$AB,$A84+52),0)+IF($A84&lt;='P06'!$B$17,INDEX('P06'!$AB:$AB,$A84+52),0)+IF($A84&lt;='P07'!$B$17,INDEX('P07'!$AB:$AB,$A84+52),0)+IF($A84&lt;='P08'!$B$17,INDEX('P08'!$AB:$AB,$A84+52),0)+IF($A84&lt;='P09'!$B$17,INDEX('P09'!$AB:$AB,$A84+52),0)+IF($A84&lt;='P10'!$B$17,INDEX('P10'!$AB:$AB,$A84+52),0)</f>
        <v>369.46597699246718</v>
      </c>
      <c r="O84">
        <f>IF($A84&lt;='P01'!$B$17,INDEX('P01'!$AC:$AC,$A84+52),0)+IF($A84&lt;='P02'!$B$17,INDEX('P02'!$AC:$AC,$A84+52),0)+IF($A84&lt;='P03'!$B$17,INDEX('P03'!$AC:$AC,$A84+52),0)+IF($A84&lt;='P04'!$B$17,INDEX('P04'!$AC:$AC,$A84+52),0)+IF($A84&lt;='P05'!$B$17,INDEX('P05'!$AC:$AC,$A84+52),0)+IF($A84&lt;='P06'!$B$17,INDEX('P06'!$AC:$AC,$A84+52),0)+IF($A84&lt;='P07'!$B$17,INDEX('P07'!$AC:$AC,$A84+52),0)+IF($A84&lt;='P08'!$B$17,INDEX('P08'!$AC:$AC,$A84+52),0)+IF($A84&lt;='P09'!$B$17,INDEX('P09'!$AC:$AC,$A84+52),0)+IF($A84&lt;='P10'!$B$17,INDEX('P10'!$AC:$AC,$A84+52),0)</f>
        <v>7.3893195398493434</v>
      </c>
      <c r="P84">
        <f>IF($A84&lt;='P01'!$B$17,INDEX('P01'!$AD:$AD,$A84+52),0)+IF($A84&lt;='P02'!$B$17,INDEX('P02'!$AD:$AD,$A84+52),0)+IF($A84&lt;='P03'!$B$17,INDEX('P03'!$AD:$AD,$A84+52),0)+IF($A84&lt;='P04'!$B$17,INDEX('P04'!$AD:$AD,$A84+52),0)+IF($A84&lt;='P05'!$B$17,INDEX('P05'!$AD:$AD,$A84+52),0)+IF($A84&lt;='P06'!$B$17,INDEX('P06'!$AD:$AD,$A84+52),0)+IF($A84&lt;='P07'!$B$17,INDEX('P07'!$AD:$AD,$A84+52),0)+IF($A84&lt;='P08'!$B$17,INDEX('P08'!$AD:$AD,$A84+52),0)+IF($A84&lt;='P09'!$B$17,INDEX('P09'!$AD:$AD,$A84+52),0)+IF($A84&lt;='P10'!$B$17,INDEX('P10'!$AD:$AD,$A84+52),0)</f>
        <v>31.971894917288484</v>
      </c>
      <c r="Q84">
        <f>IF($A84&lt;='P01'!$B$17,INDEX('P01'!$AE:$AE,$A84+52),0)+IF($A84&lt;='P02'!$B$17,INDEX('P02'!$AE:$AE,$A84+52),0)+IF($A84&lt;='P03'!$B$17,INDEX('P03'!$AE:$AE,$A84+52),0)+IF($A84&lt;='P04'!$B$17,INDEX('P04'!$AE:$AE,$A84+52),0)+IF($A84&lt;='P05'!$B$17,INDEX('P05'!$AE:$AE,$A84+52),0)+IF($A84&lt;='P06'!$B$17,INDEX('P06'!$AE:$AE,$A84+52),0)+IF($A84&lt;='P07'!$B$17,INDEX('P07'!$AE:$AE,$A84+52),0)+IF($A84&lt;='P08'!$B$17,INDEX('P08'!$AE:$AE,$A84+52),0)+IF($A84&lt;='P09'!$B$17,INDEX('P09'!$AE:$AE,$A84+52),0)+IF($A84&lt;='P10'!$B$17,INDEX('P10'!$AE:$AE,$A84+52),0)</f>
        <v>272.26418582584768</v>
      </c>
      <c r="R84">
        <f>IF($A84&lt;='P01'!$B$17,INDEX('P01'!$AF:$AF,$A84+52),0)+IF($A84&lt;='P02'!$B$17,INDEX('P02'!$AF:$AF,$A84+52),0)+IF($A84&lt;='P03'!$B$17,INDEX('P03'!$AF:$AF,$A84+52),0)+IF($A84&lt;='P04'!$B$17,INDEX('P04'!$AF:$AF,$A84+52),0)+IF($A84&lt;='P05'!$B$17,INDEX('P05'!$AF:$AF,$A84+52),0)+IF($A84&lt;='P06'!$B$17,INDEX('P06'!$AF:$AF,$A84+52),0)+IF($A84&lt;='P07'!$B$17,INDEX('P07'!$AF:$AF,$A84+52),0)+IF($A84&lt;='P08'!$B$17,INDEX('P08'!$AF:$AF,$A84+52),0)+IF($A84&lt;='P09'!$B$17,INDEX('P09'!$AF:$AF,$A84+52),0)+IF($A84&lt;='P10'!$B$17,INDEX('P10'!$AF:$AF,$A84+52),0)</f>
        <v>0.19090054390153119</v>
      </c>
      <c r="S84">
        <f>IF($A84&lt;='P01'!$B$17,INDEX('P01'!$AG:$AG,$A84+52),0)+IF($A84&lt;='P02'!$B$17,INDEX('P02'!$AG:$AG,$A84+52),0)+IF($A84&lt;='P03'!$B$17,INDEX('P03'!$AG:$AG,$A84+52),0)+IF($A84&lt;='P04'!$B$17,INDEX('P04'!$AG:$AG,$A84+52),0)+IF($A84&lt;='P05'!$B$17,INDEX('P05'!$AG:$AG,$A84+52),0)+IF($A84&lt;='P06'!$B$17,INDEX('P06'!$AG:$AG,$A84+52),0)+IF($A84&lt;='P07'!$B$17,INDEX('P07'!$AG:$AG,$A84+52),0)+IF($A84&lt;='P08'!$B$17,INDEX('P08'!$AG:$AG,$A84+52),0)+IF($A84&lt;='P09'!$B$17,INDEX('P09'!$AG:$AG,$A84+52),0)+IF($A84&lt;='P10'!$B$17,INDEX('P10'!$AG:$AG,$A84+52),0)</f>
        <v>13446.210188251136</v>
      </c>
      <c r="T84">
        <f>IF($A84&lt;='P01'!$B$17,INDEX('P01'!$AI:$AI,$A84+52),0)+IF($A84&lt;='P02'!$B$17,INDEX('P02'!$AI:$AI,$A84+52),0)+IF($A84&lt;='P03'!$B$17,INDEX('P03'!$AI:$AI,$A84+52),0)+IF($A84&lt;='P04'!$B$17,INDEX('P04'!$AI:$AI,$A84+52),0)+IF($A84&lt;='P05'!$B$17,INDEX('P05'!$AI:$AI,$A84+52),0)+IF($A84&lt;='P06'!$B$17,INDEX('P06'!$AI:$AI,$A84+52),0)+IF($A84&lt;='P07'!$B$17,INDEX('P07'!$AI:$AI,$A84+52),0)+IF($A84&lt;='P08'!$B$17,INDEX('P08'!$AI:$AI,$A84+52),0)+IF($A84&lt;='P09'!$B$17,INDEX('P09'!$AI:$AI,$A84+52),0)+IF($A84&lt;='P10'!$B$17,INDEX('P10'!$AI:$AI,$A84+52),0)</f>
        <v>13597.371957337931</v>
      </c>
    </row>
    <row r="85" spans="1:20" x14ac:dyDescent="0.35">
      <c r="A85">
        <v>53</v>
      </c>
      <c r="B85">
        <f>IF($A85&lt;='P01'!$B$17,INDEX('P01'!$J:$J,$A85+52),0)+IF($A85&lt;='P02'!$B$17,INDEX('P02'!$J:$J,$A85+52),0)+IF($A85&lt;='P03'!$B$17,INDEX('P03'!$J:$J,$A85+52),0)+IF($A85&lt;='P04'!$B$17,INDEX('P04'!$J:$J,$A85+52),0)+IF($A85&lt;='P05'!$B$17,INDEX('P05'!$J:$J,$A85+52),0)+IF($A85&lt;='P06'!$B$17,INDEX('P06'!$J:$J,$A85+52),0)+IF($A85&lt;='P07'!$B$17,INDEX('P07'!$J:$J,$A85+52),0)+IF($A85&lt;='P08'!$B$17,INDEX('P08'!$J:$J,$A85+52),0)+IF($A85&lt;='P09'!$B$17,INDEX('P09'!$J:$J,$A85+52),0)+IF($A85&lt;='P10'!$B$17,INDEX('P10'!$J:$J,$A85+52),0)</f>
        <v>7.9364267241845826E-4</v>
      </c>
      <c r="C85">
        <f>IF($A85&lt;='P01'!$B$17,INDEX('P01'!$K:$K,$A85+52),0)+IF($A85&lt;='P02'!$B$17,INDEX('P02'!$K:$K,$A85+52),0)+IF($A85&lt;='P03'!$B$17,INDEX('P03'!$K:$K,$A85+52),0)+IF($A85&lt;='P04'!$B$17,INDEX('P04'!$K:$K,$A85+52),0)+IF($A85&lt;='P05'!$B$17,INDEX('P05'!$K:$K,$A85+52),0)+IF($A85&lt;='P06'!$B$17,INDEX('P06'!$K:$K,$A85+52),0)+IF($A85&lt;='P07'!$B$17,INDEX('P07'!$K:$K,$A85+52),0)+IF($A85&lt;='P08'!$B$17,INDEX('P08'!$K:$K,$A85+52),0)+IF($A85&lt;='P09'!$B$17,INDEX('P09'!$K:$K,$A85+52),0)+IF($A85&lt;='P10'!$B$17,INDEX('P10'!$K:$K,$A85+52),0)</f>
        <v>2.0896873929035029E-2</v>
      </c>
      <c r="D85">
        <f>IF($A85&lt;='P01'!$B$17,INDEX('P01'!$L:$L,$A85+52),0)+IF($A85&lt;='P02'!$B$17,INDEX('P02'!$L:$L,$A85+52),0)+IF($A85&lt;='P03'!$B$17,INDEX('P03'!$L:$L,$A85+52),0)+IF($A85&lt;='P04'!$B$17,INDEX('P04'!$L:$L,$A85+52),0)+IF($A85&lt;='P05'!$B$17,INDEX('P05'!$L:$L,$A85+52),0)+IF($A85&lt;='P06'!$B$17,INDEX('P06'!$L:$L,$A85+52),0)+IF($A85&lt;='P07'!$B$17,INDEX('P07'!$L:$L,$A85+52),0)+IF($A85&lt;='P08'!$B$17,INDEX('P08'!$L:$L,$A85+52),0)+IF($A85&lt;='P09'!$B$17,INDEX('P09'!$L:$L,$A85+52),0)+IF($A85&lt;='P10'!$B$17,INDEX('P10'!$L:$L,$A85+52),0)</f>
        <v>0</v>
      </c>
      <c r="E85">
        <f>IF($A85&lt;='P01'!$B$17,INDEX('P01'!$M:$M,$A85+52),0)+IF($A85&lt;='P02'!$B$17,INDEX('P02'!$M:$M,$A85+52),0)+IF($A85&lt;='P03'!$B$17,INDEX('P03'!$M:$M,$A85+52),0)+IF($A85&lt;='P04'!$B$17,INDEX('P04'!$M:$M,$A85+52),0)+IF($A85&lt;='P05'!$B$17,INDEX('P05'!$M:$M,$A85+52),0)+IF($A85&lt;='P06'!$B$17,INDEX('P06'!$M:$M,$A85+52),0)+IF($A85&lt;='P07'!$B$17,INDEX('P07'!$M:$M,$A85+52),0)+IF($A85&lt;='P08'!$B$17,INDEX('P08'!$M:$M,$A85+52),0)+IF($A85&lt;='P09'!$B$17,INDEX('P09'!$M:$M,$A85+52),0)+IF($A85&lt;='P10'!$B$17,INDEX('P10'!$M:$M,$A85+52),0)</f>
        <v>6.6243195665246537</v>
      </c>
      <c r="F85">
        <f>IF($A85&lt;='P01'!$B$17,INDEX('P01'!$R:$R,$A85+52),0)+IF($A85&lt;='P02'!$B$17,INDEX('P02'!$R:$R,$A85+52),0)+IF($A85&lt;='P03'!$B$17,INDEX('P03'!$R:$R,$A85+52),0)+IF($A85&lt;='P04'!$B$17,INDEX('P04'!$R:$R,$A85+52),0)+IF($A85&lt;='P05'!$B$17,INDEX('P05'!$R:$R,$A85+52),0)+IF($A85&lt;='P06'!$B$17,INDEX('P06'!$R:$R,$A85+52),0)+IF($A85&lt;='P07'!$B$17,INDEX('P07'!$R:$R,$A85+52),0)+IF($A85&lt;='P08'!$B$17,INDEX('P08'!$R:$R,$A85+52),0)+IF($A85&lt;='P09'!$B$17,INDEX('P09'!$R:$R,$A85+52),0)+IF($A85&lt;='P10'!$B$17,INDEX('P10'!$R:$R,$A85+52),0)</f>
        <v>434.836295212187</v>
      </c>
      <c r="G85">
        <f>IF($A85&lt;='P01'!$B$17,INDEX('P01'!$S:$S,$A85+52),0)+IF($A85&lt;='P02'!$B$17,INDEX('P02'!$S:$S,$A85+52),0)+IF($A85&lt;='P03'!$B$17,INDEX('P03'!$S:$S,$A85+52),0)+IF($A85&lt;='P04'!$B$17,INDEX('P04'!$S:$S,$A85+52),0)+IF($A85&lt;='P05'!$B$17,INDEX('P05'!$S:$S,$A85+52),0)+IF($A85&lt;='P06'!$B$17,INDEX('P06'!$S:$S,$A85+52),0)+IF($A85&lt;='P07'!$B$17,INDEX('P07'!$S:$S,$A85+52),0)+IF($A85&lt;='P08'!$B$17,INDEX('P08'!$S:$S,$A85+52),0)+IF($A85&lt;='P09'!$B$17,INDEX('P09'!$S:$S,$A85+52),0)+IF($A85&lt;='P10'!$B$17,INDEX('P10'!$S:$S,$A85+52),0)</f>
        <v>8.6967259042437401</v>
      </c>
      <c r="H85">
        <f>IF($A85&lt;='P01'!$B$17,INDEX('P01'!$T:$T,$A85+52),0)+IF($A85&lt;='P02'!$B$17,INDEX('P02'!$T:$T,$A85+52),0)+IF($A85&lt;='P03'!$B$17,INDEX('P03'!$T:$T,$A85+52),0)+IF($A85&lt;='P04'!$B$17,INDEX('P04'!$T:$T,$A85+52),0)+IF($A85&lt;='P05'!$B$17,INDEX('P05'!$T:$T,$A85+52),0)+IF($A85&lt;='P06'!$B$17,INDEX('P06'!$T:$T,$A85+52),0)+IF($A85&lt;='P07'!$B$17,INDEX('P07'!$T:$T,$A85+52),0)+IF($A85&lt;='P08'!$B$17,INDEX('P08'!$T:$T,$A85+52),0)+IF($A85&lt;='P09'!$B$17,INDEX('P09'!$T:$T,$A85+52),0)+IF($A85&lt;='P10'!$B$17,INDEX('P10'!$T:$T,$A85+52),0)</f>
        <v>37.864196268566971</v>
      </c>
      <c r="I85">
        <f>IF($A85&lt;='P01'!$B$17,INDEX('P01'!$U:$U,$A85+52),0)+IF($A85&lt;='P02'!$B$17,INDEX('P02'!$U:$U,$A85+52),0)+IF($A85&lt;='P03'!$B$17,INDEX('P03'!$U:$U,$A85+52),0)+IF($A85&lt;='P04'!$B$17,INDEX('P04'!$U:$U,$A85+52),0)+IF($A85&lt;='P05'!$B$17,INDEX('P05'!$U:$U,$A85+52),0)+IF($A85&lt;='P06'!$B$17,INDEX('P06'!$U:$U,$A85+52),0)+IF($A85&lt;='P07'!$B$17,INDEX('P07'!$U:$U,$A85+52),0)+IF($A85&lt;='P08'!$B$17,INDEX('P08'!$U:$U,$A85+52),0)+IF($A85&lt;='P09'!$B$17,INDEX('P09'!$U:$U,$A85+52),0)+IF($A85&lt;='P10'!$B$17,INDEX('P10'!$U:$U,$A85+52),0)</f>
        <v>321.57689408720034</v>
      </c>
      <c r="J85">
        <f>IF($A85&lt;='P01'!$B$17,INDEX('P01'!$V:$V,$A85+52),0)+IF($A85&lt;='P02'!$B$17,INDEX('P02'!$V:$V,$A85+52),0)+IF($A85&lt;='P03'!$B$17,INDEX('P03'!$V:$V,$A85+52),0)+IF($A85&lt;='P04'!$B$17,INDEX('P04'!$V:$V,$A85+52),0)+IF($A85&lt;='P05'!$B$17,INDEX('P05'!$V:$V,$A85+52),0)+IF($A85&lt;='P06'!$B$17,INDEX('P06'!$V:$V,$A85+52),0)+IF($A85&lt;='P07'!$B$17,INDEX('P07'!$V:$V,$A85+52),0)+IF($A85&lt;='P08'!$B$17,INDEX('P08'!$V:$V,$A85+52),0)+IF($A85&lt;='P09'!$B$17,INDEX('P09'!$V:$V,$A85+52),0)+IF($A85&lt;='P10'!$B$17,INDEX('P10'!$V:$V,$A85+52),0)</f>
        <v>0.22608032142367351</v>
      </c>
      <c r="K85">
        <f>IF($A85&lt;='P01'!$B$17,INDEX('P01'!$W:$W,$A85+52),0)+IF($A85&lt;='P02'!$B$17,INDEX('P02'!$W:$W,$A85+52),0)+IF($A85&lt;='P03'!$B$17,INDEX('P03'!$W:$W,$A85+52),0)+IF($A85&lt;='P04'!$B$17,INDEX('P04'!$W:$W,$A85+52),0)+IF($A85&lt;='P05'!$B$17,INDEX('P05'!$W:$W,$A85+52),0)+IF($A85&lt;='P06'!$B$17,INDEX('P06'!$W:$W,$A85+52),0)+IF($A85&lt;='P07'!$B$17,INDEX('P07'!$W:$W,$A85+52),0)+IF($A85&lt;='P08'!$B$17,INDEX('P08'!$W:$W,$A85+52),0)+IF($A85&lt;='P09'!$B$17,INDEX('P09'!$W:$W,$A85+52),0)+IF($A85&lt;='P10'!$B$17,INDEX('P10'!$W:$W,$A85+52),0)</f>
        <v>66.472398630752281</v>
      </c>
      <c r="L85">
        <f>IF($A85&lt;='P01'!$B$17,INDEX('P01'!$X:$X,$A85+52),0)+IF($A85&lt;='P02'!$B$17,INDEX('P02'!$X:$X,$A85+52),0)+IF($A85&lt;='P03'!$B$17,INDEX('P03'!$X:$X,$A85+52),0)+IF($A85&lt;='P04'!$B$17,INDEX('P04'!$X:$X,$A85+52),0)+IF($A85&lt;='P05'!$B$17,INDEX('P05'!$X:$X,$A85+52),0)+IF($A85&lt;='P06'!$B$17,INDEX('P06'!$X:$X,$A85+52),0)+IF($A85&lt;='P07'!$B$17,INDEX('P07'!$X:$X,$A85+52),0)+IF($A85&lt;='P08'!$B$17,INDEX('P08'!$X:$X,$A85+52),0)+IF($A85&lt;='P09'!$B$17,INDEX('P09'!$X:$X,$A85+52),0)+IF($A85&lt;='P10'!$B$17,INDEX('P10'!$X:$X,$A85+52),0)</f>
        <v>-67.867468691564767</v>
      </c>
      <c r="M85">
        <f>IF($A85&lt;='P01'!$B$17,INDEX('P01'!$AA:$AA,$A85+52),0)+IF($A85&lt;='P02'!$B$17,INDEX('P02'!$AA:$AA,$A85+52),0)+IF($A85&lt;='P03'!$B$17,INDEX('P03'!$AA:$AA,$A85+52),0)+IF($A85&lt;='P04'!$B$17,INDEX('P04'!$AA:$AA,$A85+52),0)+IF($A85&lt;='P05'!$B$17,INDEX('P05'!$AA:$AA,$A85+52),0)+IF($A85&lt;='P06'!$B$17,INDEX('P06'!$AA:$AA,$A85+52),0)+IF($A85&lt;='P07'!$B$17,INDEX('P07'!$AA:$AA,$A85+52),0)+IF($A85&lt;='P08'!$B$17,INDEX('P08'!$AA:$AA,$A85+52),0)+IF($A85&lt;='P09'!$B$17,INDEX('P09'!$AA:$AA,$A85+52),0)+IF($A85&lt;='P10'!$B$17,INDEX('P10'!$AA:$AA,$A85+52),0)</f>
        <v>57.073048339546276</v>
      </c>
      <c r="N85">
        <f>IF($A85&lt;='P01'!$B$17,INDEX('P01'!$AB:$AB,$A85+52),0)+IF($A85&lt;='P02'!$B$17,INDEX('P02'!$AB:$AB,$A85+52),0)+IF($A85&lt;='P03'!$B$17,INDEX('P03'!$AB:$AB,$A85+52),0)+IF($A85&lt;='P04'!$B$17,INDEX('P04'!$AB:$AB,$A85+52),0)+IF($A85&lt;='P05'!$B$17,INDEX('P05'!$AB:$AB,$A85+52),0)+IF($A85&lt;='P06'!$B$17,INDEX('P06'!$AB:$AB,$A85+52),0)+IF($A85&lt;='P07'!$B$17,INDEX('P07'!$AB:$AB,$A85+52),0)+IF($A85&lt;='P08'!$B$17,INDEX('P08'!$AB:$AB,$A85+52),0)+IF($A85&lt;='P09'!$B$17,INDEX('P09'!$AB:$AB,$A85+52),0)+IF($A85&lt;='P10'!$B$17,INDEX('P10'!$AB:$AB,$A85+52),0)</f>
        <v>366.87206984182251</v>
      </c>
      <c r="O85">
        <f>IF($A85&lt;='P01'!$B$17,INDEX('P01'!$AC:$AC,$A85+52),0)+IF($A85&lt;='P02'!$B$17,INDEX('P02'!$AC:$AC,$A85+52),0)+IF($A85&lt;='P03'!$B$17,INDEX('P03'!$AC:$AC,$A85+52),0)+IF($A85&lt;='P04'!$B$17,INDEX('P04'!$AC:$AC,$A85+52),0)+IF($A85&lt;='P05'!$B$17,INDEX('P05'!$AC:$AC,$A85+52),0)+IF($A85&lt;='P06'!$B$17,INDEX('P06'!$AC:$AC,$A85+52),0)+IF($A85&lt;='P07'!$B$17,INDEX('P07'!$AC:$AC,$A85+52),0)+IF($A85&lt;='P08'!$B$17,INDEX('P08'!$AC:$AC,$A85+52),0)+IF($A85&lt;='P09'!$B$17,INDEX('P09'!$AC:$AC,$A85+52),0)+IF($A85&lt;='P10'!$B$17,INDEX('P10'!$AC:$AC,$A85+52),0)</f>
        <v>7.33744139683645</v>
      </c>
      <c r="P85">
        <f>IF($A85&lt;='P01'!$B$17,INDEX('P01'!$AD:$AD,$A85+52),0)+IF($A85&lt;='P02'!$B$17,INDEX('P02'!$AD:$AD,$A85+52),0)+IF($A85&lt;='P03'!$B$17,INDEX('P03'!$AD:$AD,$A85+52),0)+IF($A85&lt;='P04'!$B$17,INDEX('P04'!$AD:$AD,$A85+52),0)+IF($A85&lt;='P05'!$B$17,INDEX('P05'!$AD:$AD,$A85+52),0)+IF($A85&lt;='P06'!$B$17,INDEX('P06'!$AD:$AD,$A85+52),0)+IF($A85&lt;='P07'!$B$17,INDEX('P07'!$AD:$AD,$A85+52),0)+IF($A85&lt;='P08'!$B$17,INDEX('P08'!$AD:$AD,$A85+52),0)+IF($A85&lt;='P09'!$B$17,INDEX('P09'!$AD:$AD,$A85+52),0)+IF($A85&lt;='P10'!$B$17,INDEX('P10'!$AD:$AD,$A85+52),0)</f>
        <v>31.841840363829299</v>
      </c>
      <c r="Q85">
        <f>IF($A85&lt;='P01'!$B$17,INDEX('P01'!$AE:$AE,$A85+52),0)+IF($A85&lt;='P02'!$B$17,INDEX('P02'!$AE:$AE,$A85+52),0)+IF($A85&lt;='P03'!$B$17,INDEX('P03'!$AE:$AE,$A85+52),0)+IF($A85&lt;='P04'!$B$17,INDEX('P04'!$AE:$AE,$A85+52),0)+IF($A85&lt;='P05'!$B$17,INDEX('P05'!$AE:$AE,$A85+52),0)+IF($A85&lt;='P06'!$B$17,INDEX('P06'!$AE:$AE,$A85+52),0)+IF($A85&lt;='P07'!$B$17,INDEX('P07'!$AE:$AE,$A85+52),0)+IF($A85&lt;='P08'!$B$17,INDEX('P08'!$AE:$AE,$A85+52),0)+IF($A85&lt;='P09'!$B$17,INDEX('P09'!$AE:$AE,$A85+52),0)+IF($A85&lt;='P10'!$B$17,INDEX('P10'!$AE:$AE,$A85+52),0)</f>
        <v>270.42961782661951</v>
      </c>
      <c r="R85">
        <f>IF($A85&lt;='P01'!$B$17,INDEX('P01'!$AF:$AF,$A85+52),0)+IF($A85&lt;='P02'!$B$17,INDEX('P02'!$AF:$AF,$A85+52),0)+IF($A85&lt;='P03'!$B$17,INDEX('P03'!$AF:$AF,$A85+52),0)+IF($A85&lt;='P04'!$B$17,INDEX('P04'!$AF:$AF,$A85+52),0)+IF($A85&lt;='P05'!$B$17,INDEX('P05'!$AF:$AF,$A85+52),0)+IF($A85&lt;='P06'!$B$17,INDEX('P06'!$AF:$AF,$A85+52),0)+IF($A85&lt;='P07'!$B$17,INDEX('P07'!$AF:$AF,$A85+52),0)+IF($A85&lt;='P08'!$B$17,INDEX('P08'!$AF:$AF,$A85+52),0)+IF($A85&lt;='P09'!$B$17,INDEX('P09'!$AF:$AF,$A85+52),0)+IF($A85&lt;='P10'!$B$17,INDEX('P10'!$AF:$AF,$A85+52),0)</f>
        <v>0.19012191499102113</v>
      </c>
      <c r="S85">
        <f>IF($A85&lt;='P01'!$B$17,INDEX('P01'!$AG:$AG,$A85+52),0)+IF($A85&lt;='P02'!$B$17,INDEX('P02'!$AG:$AG,$A85+52),0)+IF($A85&lt;='P03'!$B$17,INDEX('P03'!$AG:$AG,$A85+52),0)+IF($A85&lt;='P04'!$B$17,INDEX('P04'!$AG:$AG,$A85+52),0)+IF($A85&lt;='P05'!$B$17,INDEX('P05'!$AG:$AG,$A85+52),0)+IF($A85&lt;='P06'!$B$17,INDEX('P06'!$AG:$AG,$A85+52),0)+IF($A85&lt;='P07'!$B$17,INDEX('P07'!$AG:$AG,$A85+52),0)+IF($A85&lt;='P08'!$B$17,INDEX('P08'!$AG:$AG,$A85+52),0)+IF($A85&lt;='P09'!$B$17,INDEX('P09'!$AG:$AG,$A85+52),0)+IF($A85&lt;='P10'!$B$17,INDEX('P10'!$AG:$AG,$A85+52),0)</f>
        <v>13558.097050155784</v>
      </c>
      <c r="T85">
        <f>IF($A85&lt;='P01'!$B$17,INDEX('P01'!$AI:$AI,$A85+52),0)+IF($A85&lt;='P02'!$B$17,INDEX('P02'!$AI:$AI,$A85+52),0)+IF($A85&lt;='P03'!$B$17,INDEX('P03'!$AI:$AI,$A85+52),0)+IF($A85&lt;='P04'!$B$17,INDEX('P04'!$AI:$AI,$A85+52),0)+IF($A85&lt;='P05'!$B$17,INDEX('P05'!$AI:$AI,$A85+52),0)+IF($A85&lt;='P06'!$B$17,INDEX('P06'!$AI:$AI,$A85+52),0)+IF($A85&lt;='P07'!$B$17,INDEX('P07'!$AI:$AI,$A85+52),0)+IF($A85&lt;='P08'!$B$17,INDEX('P08'!$AI:$AI,$A85+52),0)+IF($A85&lt;='P09'!$B$17,INDEX('P09'!$AI:$AI,$A85+52),0)+IF($A85&lt;='P10'!$B$17,INDEX('P10'!$AI:$AI,$A85+52),0)</f>
        <v>13692.480358047573</v>
      </c>
    </row>
    <row r="86" spans="1:20" x14ac:dyDescent="0.35">
      <c r="A86">
        <v>54</v>
      </c>
      <c r="B86">
        <f>IF($A86&lt;='P01'!$B$17,INDEX('P01'!$J:$J,$A86+52),0)+IF($A86&lt;='P02'!$B$17,INDEX('P02'!$J:$J,$A86+52),0)+IF($A86&lt;='P03'!$B$17,INDEX('P03'!$J:$J,$A86+52),0)+IF($A86&lt;='P04'!$B$17,INDEX('P04'!$J:$J,$A86+52),0)+IF($A86&lt;='P05'!$B$17,INDEX('P05'!$J:$J,$A86+52),0)+IF($A86&lt;='P06'!$B$17,INDEX('P06'!$J:$J,$A86+52),0)+IF($A86&lt;='P07'!$B$17,INDEX('P07'!$J:$J,$A86+52),0)+IF($A86&lt;='P08'!$B$17,INDEX('P08'!$J:$J,$A86+52),0)+IF($A86&lt;='P09'!$B$17,INDEX('P09'!$J:$J,$A86+52),0)+IF($A86&lt;='P10'!$B$17,INDEX('P10'!$J:$J,$A86+52),0)</f>
        <v>7.9104327320224897E-4</v>
      </c>
      <c r="C86">
        <f>IF($A86&lt;='P01'!$B$17,INDEX('P01'!$K:$K,$A86+52),0)+IF($A86&lt;='P02'!$B$17,INDEX('P02'!$K:$K,$A86+52),0)+IF($A86&lt;='P03'!$B$17,INDEX('P03'!$K:$K,$A86+52),0)+IF($A86&lt;='P04'!$B$17,INDEX('P04'!$K:$K,$A86+52),0)+IF($A86&lt;='P05'!$B$17,INDEX('P05'!$K:$K,$A86+52),0)+IF($A86&lt;='P06'!$B$17,INDEX('P06'!$K:$K,$A86+52),0)+IF($A86&lt;='P07'!$B$17,INDEX('P07'!$K:$K,$A86+52),0)+IF($A86&lt;='P08'!$B$17,INDEX('P08'!$K:$K,$A86+52),0)+IF($A86&lt;='P09'!$B$17,INDEX('P09'!$K:$K,$A86+52),0)+IF($A86&lt;='P10'!$B$17,INDEX('P10'!$K:$K,$A86+52),0)</f>
        <v>2.0816195411126642E-2</v>
      </c>
      <c r="D86">
        <f>IF($A86&lt;='P01'!$B$17,INDEX('P01'!$L:$L,$A86+52),0)+IF($A86&lt;='P02'!$B$17,INDEX('P02'!$L:$L,$A86+52),0)+IF($A86&lt;='P03'!$B$17,INDEX('P03'!$L:$L,$A86+52),0)+IF($A86&lt;='P04'!$B$17,INDEX('P04'!$L:$L,$A86+52),0)+IF($A86&lt;='P05'!$B$17,INDEX('P05'!$L:$L,$A86+52),0)+IF($A86&lt;='P06'!$B$17,INDEX('P06'!$L:$L,$A86+52),0)+IF($A86&lt;='P07'!$B$17,INDEX('P07'!$L:$L,$A86+52),0)+IF($A86&lt;='P08'!$B$17,INDEX('P08'!$L:$L,$A86+52),0)+IF($A86&lt;='P09'!$B$17,INDEX('P09'!$L:$L,$A86+52),0)+IF($A86&lt;='P10'!$B$17,INDEX('P10'!$L:$L,$A86+52),0)</f>
        <v>0</v>
      </c>
      <c r="E86">
        <f>IF($A86&lt;='P01'!$B$17,INDEX('P01'!$M:$M,$A86+52),0)+IF($A86&lt;='P02'!$B$17,INDEX('P02'!$M:$M,$A86+52),0)+IF($A86&lt;='P03'!$B$17,INDEX('P03'!$M:$M,$A86+52),0)+IF($A86&lt;='P04'!$B$17,INDEX('P04'!$M:$M,$A86+52),0)+IF($A86&lt;='P05'!$B$17,INDEX('P05'!$M:$M,$A86+52),0)+IF($A86&lt;='P06'!$B$17,INDEX('P06'!$M:$M,$A86+52),0)+IF($A86&lt;='P07'!$B$17,INDEX('P07'!$M:$M,$A86+52),0)+IF($A86&lt;='P08'!$B$17,INDEX('P08'!$M:$M,$A86+52),0)+IF($A86&lt;='P09'!$B$17,INDEX('P09'!$M:$M,$A86+52),0)+IF($A86&lt;='P10'!$B$17,INDEX('P10'!$M:$M,$A86+52),0)</f>
        <v>6.602712327840325</v>
      </c>
      <c r="F86">
        <f>IF($A86&lt;='P01'!$B$17,INDEX('P01'!$R:$R,$A86+52),0)+IF($A86&lt;='P02'!$B$17,INDEX('P02'!$R:$R,$A86+52),0)+IF($A86&lt;='P03'!$B$17,INDEX('P03'!$R:$R,$A86+52),0)+IF($A86&lt;='P04'!$B$17,INDEX('P04'!$R:$R,$A86+52),0)+IF($A86&lt;='P05'!$B$17,INDEX('P05'!$R:$R,$A86+52),0)+IF($A86&lt;='P06'!$B$17,INDEX('P06'!$R:$R,$A86+52),0)+IF($A86&lt;='P07'!$B$17,INDEX('P07'!$R:$R,$A86+52),0)+IF($A86&lt;='P08'!$B$17,INDEX('P08'!$R:$R,$A86+52),0)+IF($A86&lt;='P09'!$B$17,INDEX('P09'!$R:$R,$A86+52),0)+IF($A86&lt;='P10'!$B$17,INDEX('P10'!$R:$R,$A86+52),0)</f>
        <v>433.19703576404891</v>
      </c>
      <c r="G86">
        <f>IF($A86&lt;='P01'!$B$17,INDEX('P01'!$S:$S,$A86+52),0)+IF($A86&lt;='P02'!$B$17,INDEX('P02'!$S:$S,$A86+52),0)+IF($A86&lt;='P03'!$B$17,INDEX('P03'!$S:$S,$A86+52),0)+IF($A86&lt;='P04'!$B$17,INDEX('P04'!$S:$S,$A86+52),0)+IF($A86&lt;='P05'!$B$17,INDEX('P05'!$S:$S,$A86+52),0)+IF($A86&lt;='P06'!$B$17,INDEX('P06'!$S:$S,$A86+52),0)+IF($A86&lt;='P07'!$B$17,INDEX('P07'!$S:$S,$A86+52),0)+IF($A86&lt;='P08'!$B$17,INDEX('P08'!$S:$S,$A86+52),0)+IF($A86&lt;='P09'!$B$17,INDEX('P09'!$S:$S,$A86+52),0)+IF($A86&lt;='P10'!$B$17,INDEX('P10'!$S:$S,$A86+52),0)</f>
        <v>8.6639407152809795</v>
      </c>
      <c r="H86">
        <f>IF($A86&lt;='P01'!$B$17,INDEX('P01'!$T:$T,$A86+52),0)+IF($A86&lt;='P02'!$B$17,INDEX('P02'!$T:$T,$A86+52),0)+IF($A86&lt;='P03'!$B$17,INDEX('P03'!$T:$T,$A86+52),0)+IF($A86&lt;='P04'!$B$17,INDEX('P04'!$T:$T,$A86+52),0)+IF($A86&lt;='P05'!$B$17,INDEX('P05'!$T:$T,$A86+52),0)+IF($A86&lt;='P06'!$B$17,INDEX('P06'!$T:$T,$A86+52),0)+IF($A86&lt;='P07'!$B$17,INDEX('P07'!$T:$T,$A86+52),0)+IF($A86&lt;='P08'!$B$17,INDEX('P08'!$T:$T,$A86+52),0)+IF($A86&lt;='P09'!$B$17,INDEX('P09'!$T:$T,$A86+52),0)+IF($A86&lt;='P10'!$B$17,INDEX('P10'!$T:$T,$A86+52),0)</f>
        <v>37.833697818607433</v>
      </c>
      <c r="I86">
        <f>IF($A86&lt;='P01'!$B$17,INDEX('P01'!$U:$U,$A86+52),0)+IF($A86&lt;='P02'!$B$17,INDEX('P02'!$U:$U,$A86+52),0)+IF($A86&lt;='P03'!$B$17,INDEX('P03'!$U:$U,$A86+52),0)+IF($A86&lt;='P04'!$B$17,INDEX('P04'!$U:$U,$A86+52),0)+IF($A86&lt;='P05'!$B$17,INDEX('P05'!$U:$U,$A86+52),0)+IF($A86&lt;='P06'!$B$17,INDEX('P06'!$U:$U,$A86+52),0)+IF($A86&lt;='P07'!$B$17,INDEX('P07'!$U:$U,$A86+52),0)+IF($A86&lt;='P08'!$B$17,INDEX('P08'!$U:$U,$A86+52),0)+IF($A86&lt;='P09'!$B$17,INDEX('P09'!$U:$U,$A86+52),0)+IF($A86&lt;='P10'!$B$17,INDEX('P10'!$U:$U,$A86+52),0)</f>
        <v>320.45593472789005</v>
      </c>
      <c r="J86">
        <f>IF($A86&lt;='P01'!$B$17,INDEX('P01'!$V:$V,$A86+52),0)+IF($A86&lt;='P02'!$B$17,INDEX('P02'!$V:$V,$A86+52),0)+IF($A86&lt;='P03'!$B$17,INDEX('P03'!$V:$V,$A86+52),0)+IF($A86&lt;='P04'!$B$17,INDEX('P04'!$V:$V,$A86+52),0)+IF($A86&lt;='P05'!$B$17,INDEX('P05'!$V:$V,$A86+52),0)+IF($A86&lt;='P06'!$B$17,INDEX('P06'!$V:$V,$A86+52),0)+IF($A86&lt;='P07'!$B$17,INDEX('P07'!$V:$V,$A86+52),0)+IF($A86&lt;='P08'!$B$17,INDEX('P08'!$V:$V,$A86+52),0)+IF($A86&lt;='P09'!$B$17,INDEX('P09'!$V:$V,$A86+52),0)+IF($A86&lt;='P10'!$B$17,INDEX('P10'!$V:$V,$A86+52),0)</f>
        <v>0.22589559470390497</v>
      </c>
      <c r="K86">
        <f>IF($A86&lt;='P01'!$B$17,INDEX('P01'!$W:$W,$A86+52),0)+IF($A86&lt;='P02'!$B$17,INDEX('P02'!$W:$W,$A86+52),0)+IF($A86&lt;='P03'!$B$17,INDEX('P03'!$W:$W,$A86+52),0)+IF($A86&lt;='P04'!$B$17,INDEX('P04'!$W:$W,$A86+52),0)+IF($A86&lt;='P05'!$B$17,INDEX('P05'!$W:$W,$A86+52),0)+IF($A86&lt;='P06'!$B$17,INDEX('P06'!$W:$W,$A86+52),0)+IF($A86&lt;='P07'!$B$17,INDEX('P07'!$W:$W,$A86+52),0)+IF($A86&lt;='P08'!$B$17,INDEX('P08'!$W:$W,$A86+52),0)+IF($A86&lt;='P09'!$B$17,INDEX('P09'!$W:$W,$A86+52),0)+IF($A86&lt;='P10'!$B$17,INDEX('P10'!$W:$W,$A86+52),0)</f>
        <v>66.017566907566646</v>
      </c>
      <c r="L86">
        <f>IF($A86&lt;='P01'!$B$17,INDEX('P01'!$X:$X,$A86+52),0)+IF($A86&lt;='P02'!$B$17,INDEX('P02'!$X:$X,$A86+52),0)+IF($A86&lt;='P03'!$B$17,INDEX('P03'!$X:$X,$A86+52),0)+IF($A86&lt;='P04'!$B$17,INDEX('P04'!$X:$X,$A86+52),0)+IF($A86&lt;='P05'!$B$17,INDEX('P05'!$X:$X,$A86+52),0)+IF($A86&lt;='P06'!$B$17,INDEX('P06'!$X:$X,$A86+52),0)+IF($A86&lt;='P07'!$B$17,INDEX('P07'!$X:$X,$A86+52),0)+IF($A86&lt;='P08'!$B$17,INDEX('P08'!$X:$X,$A86+52),0)+IF($A86&lt;='P09'!$B$17,INDEX('P09'!$X:$X,$A86+52),0)+IF($A86&lt;='P10'!$B$17,INDEX('P10'!$X:$X,$A86+52),0)</f>
        <v>-67.407377789687814</v>
      </c>
      <c r="M86">
        <f>IF($A86&lt;='P01'!$B$17,INDEX('P01'!$AA:$AA,$A86+52),0)+IF($A86&lt;='P02'!$B$17,INDEX('P02'!$AA:$AA,$A86+52),0)+IF($A86&lt;='P03'!$B$17,INDEX('P03'!$AA:$AA,$A86+52),0)+IF($A86&lt;='P04'!$B$17,INDEX('P04'!$AA:$AA,$A86+52),0)+IF($A86&lt;='P05'!$B$17,INDEX('P05'!$AA:$AA,$A86+52),0)+IF($A86&lt;='P06'!$B$17,INDEX('P06'!$AA:$AA,$A86+52),0)+IF($A86&lt;='P07'!$B$17,INDEX('P07'!$AA:$AA,$A86+52),0)+IF($A86&lt;='P08'!$B$17,INDEX('P08'!$AA:$AA,$A86+52),0)+IF($A86&lt;='P09'!$B$17,INDEX('P09'!$AA:$AA,$A86+52),0)+IF($A86&lt;='P10'!$B$17,INDEX('P10'!$AA:$AA,$A86+52),0)</f>
        <v>56.501165456758272</v>
      </c>
      <c r="N86">
        <f>IF($A86&lt;='P01'!$B$17,INDEX('P01'!$AB:$AB,$A86+52),0)+IF($A86&lt;='P02'!$B$17,INDEX('P02'!$AB:$AB,$A86+52),0)+IF($A86&lt;='P03'!$B$17,INDEX('P03'!$AB:$AB,$A86+52),0)+IF($A86&lt;='P04'!$B$17,INDEX('P04'!$AB:$AB,$A86+52),0)+IF($A86&lt;='P05'!$B$17,INDEX('P05'!$AB:$AB,$A86+52),0)+IF($A86&lt;='P06'!$B$17,INDEX('P06'!$AB:$AB,$A86+52),0)+IF($A86&lt;='P07'!$B$17,INDEX('P07'!$AB:$AB,$A86+52),0)+IF($A86&lt;='P08'!$B$17,INDEX('P08'!$AB:$AB,$A86+52),0)+IF($A86&lt;='P09'!$B$17,INDEX('P09'!$AB:$AB,$A86+52),0)+IF($A86&lt;='P10'!$B$17,INDEX('P10'!$AB:$AB,$A86+52),0)</f>
        <v>364.29641239562881</v>
      </c>
      <c r="O86">
        <f>IF($A86&lt;='P01'!$B$17,INDEX('P01'!$AC:$AC,$A86+52),0)+IF($A86&lt;='P02'!$B$17,INDEX('P02'!$AC:$AC,$A86+52),0)+IF($A86&lt;='P03'!$B$17,INDEX('P03'!$AC:$AC,$A86+52),0)+IF($A86&lt;='P04'!$B$17,INDEX('P04'!$AC:$AC,$A86+52),0)+IF($A86&lt;='P05'!$B$17,INDEX('P05'!$AC:$AC,$A86+52),0)+IF($A86&lt;='P06'!$B$17,INDEX('P06'!$AC:$AC,$A86+52),0)+IF($A86&lt;='P07'!$B$17,INDEX('P07'!$AC:$AC,$A86+52),0)+IF($A86&lt;='P08'!$B$17,INDEX('P08'!$AC:$AC,$A86+52),0)+IF($A86&lt;='P09'!$B$17,INDEX('P09'!$AC:$AC,$A86+52),0)+IF($A86&lt;='P10'!$B$17,INDEX('P10'!$AC:$AC,$A86+52),0)</f>
        <v>7.2859282479125742</v>
      </c>
      <c r="P86">
        <f>IF($A86&lt;='P01'!$B$17,INDEX('P01'!$AD:$AD,$A86+52),0)+IF($A86&lt;='P02'!$B$17,INDEX('P02'!$AD:$AD,$A86+52),0)+IF($A86&lt;='P03'!$B$17,INDEX('P03'!$AD:$AD,$A86+52),0)+IF($A86&lt;='P04'!$B$17,INDEX('P04'!$AD:$AD,$A86+52),0)+IF($A86&lt;='P05'!$B$17,INDEX('P05'!$AD:$AD,$A86+52),0)+IF($A86&lt;='P06'!$B$17,INDEX('P06'!$AD:$AD,$A86+52),0)+IF($A86&lt;='P07'!$B$17,INDEX('P07'!$AD:$AD,$A86+52),0)+IF($A86&lt;='P08'!$B$17,INDEX('P08'!$AD:$AD,$A86+52),0)+IF($A86&lt;='P09'!$B$17,INDEX('P09'!$AD:$AD,$A86+52),0)+IF($A86&lt;='P10'!$B$17,INDEX('P10'!$AD:$AD,$A86+52),0)</f>
        <v>31.712374674470084</v>
      </c>
      <c r="Q86">
        <f>IF($A86&lt;='P01'!$B$17,INDEX('P01'!$AE:$AE,$A86+52),0)+IF($A86&lt;='P02'!$B$17,INDEX('P02'!$AE:$AE,$A86+52),0)+IF($A86&lt;='P03'!$B$17,INDEX('P03'!$AE:$AE,$A86+52),0)+IF($A86&lt;='P04'!$B$17,INDEX('P04'!$AE:$AE,$A86+52),0)+IF($A86&lt;='P05'!$B$17,INDEX('P05'!$AE:$AE,$A86+52),0)+IF($A86&lt;='P06'!$B$17,INDEX('P06'!$AE:$AE,$A86+52),0)+IF($A86&lt;='P07'!$B$17,INDEX('P07'!$AE:$AE,$A86+52),0)+IF($A86&lt;='P08'!$B$17,INDEX('P08'!$AE:$AE,$A86+52),0)+IF($A86&lt;='P09'!$B$17,INDEX('P09'!$AE:$AE,$A86+52),0)+IF($A86&lt;='P10'!$B$17,INDEX('P10'!$AE:$AE,$A86+52),0)</f>
        <v>268.60759731897735</v>
      </c>
      <c r="R86">
        <f>IF($A86&lt;='P01'!$B$17,INDEX('P01'!$AF:$AF,$A86+52),0)+IF($A86&lt;='P02'!$B$17,INDEX('P02'!$AF:$AF,$A86+52),0)+IF($A86&lt;='P03'!$B$17,INDEX('P03'!$AF:$AF,$A86+52),0)+IF($A86&lt;='P04'!$B$17,INDEX('P04'!$AF:$AF,$A86+52),0)+IF($A86&lt;='P05'!$B$17,INDEX('P05'!$AF:$AF,$A86+52),0)+IF($A86&lt;='P06'!$B$17,INDEX('P06'!$AF:$AF,$A86+52),0)+IF($A86&lt;='P07'!$B$17,INDEX('P07'!$AF:$AF,$A86+52),0)+IF($A86&lt;='P08'!$B$17,INDEX('P08'!$AF:$AF,$A86+52),0)+IF($A86&lt;='P09'!$B$17,INDEX('P09'!$AF:$AF,$A86+52),0)+IF($A86&lt;='P10'!$B$17,INDEX('P10'!$AF:$AF,$A86+52),0)</f>
        <v>0.18934669751047223</v>
      </c>
      <c r="S86">
        <f>IF($A86&lt;='P01'!$B$17,INDEX('P01'!$AG:$AG,$A86+52),0)+IF($A86&lt;='P02'!$B$17,INDEX('P02'!$AG:$AG,$A86+52),0)+IF($A86&lt;='P03'!$B$17,INDEX('P03'!$AG:$AG,$A86+52),0)+IF($A86&lt;='P04'!$B$17,INDEX('P04'!$AG:$AG,$A86+52),0)+IF($A86&lt;='P05'!$B$17,INDEX('P05'!$AG:$AG,$A86+52),0)+IF($A86&lt;='P06'!$B$17,INDEX('P06'!$AG:$AG,$A86+52),0)+IF($A86&lt;='P07'!$B$17,INDEX('P07'!$AG:$AG,$A86+52),0)+IF($A86&lt;='P08'!$B$17,INDEX('P08'!$AG:$AG,$A86+52),0)+IF($A86&lt;='P09'!$B$17,INDEX('P09'!$AG:$AG,$A86+52),0)+IF($A86&lt;='P10'!$B$17,INDEX('P10'!$AG:$AG,$A86+52),0)</f>
        <v>13669.890109629481</v>
      </c>
      <c r="T86">
        <f>IF($A86&lt;='P01'!$B$17,INDEX('P01'!$AI:$AI,$A86+52),0)+IF($A86&lt;='P02'!$B$17,INDEX('P02'!$AI:$AI,$A86+52),0)+IF($A86&lt;='P03'!$B$17,INDEX('P03'!$AI:$AI,$A86+52),0)+IF($A86&lt;='P04'!$B$17,INDEX('P04'!$AI:$AI,$A86+52),0)+IF($A86&lt;='P05'!$B$17,INDEX('P05'!$AI:$AI,$A86+52),0)+IF($A86&lt;='P06'!$B$17,INDEX('P06'!$AI:$AI,$A86+52),0)+IF($A86&lt;='P07'!$B$17,INDEX('P07'!$AI:$AI,$A86+52),0)+IF($A86&lt;='P08'!$B$17,INDEX('P08'!$AI:$AI,$A86+52),0)+IF($A86&lt;='P09'!$B$17,INDEX('P09'!$AI:$AI,$A86+52),0)+IF($A86&lt;='P10'!$B$17,INDEX('P10'!$AI:$AI,$A86+52),0)</f>
        <v>13787.532843933157</v>
      </c>
    </row>
    <row r="87" spans="1:20" x14ac:dyDescent="0.35">
      <c r="A87">
        <v>55</v>
      </c>
      <c r="B87">
        <f>IF($A87&lt;='P01'!$B$17,INDEX('P01'!$J:$J,$A87+52),0)+IF($A87&lt;='P02'!$B$17,INDEX('P02'!$J:$J,$A87+52),0)+IF($A87&lt;='P03'!$B$17,INDEX('P03'!$J:$J,$A87+52),0)+IF($A87&lt;='P04'!$B$17,INDEX('P04'!$J:$J,$A87+52),0)+IF($A87&lt;='P05'!$B$17,INDEX('P05'!$J:$J,$A87+52),0)+IF($A87&lt;='P06'!$B$17,INDEX('P06'!$J:$J,$A87+52),0)+IF($A87&lt;='P07'!$B$17,INDEX('P07'!$J:$J,$A87+52),0)+IF($A87&lt;='P08'!$B$17,INDEX('P08'!$J:$J,$A87+52),0)+IF($A87&lt;='P09'!$B$17,INDEX('P09'!$J:$J,$A87+52),0)+IF($A87&lt;='P10'!$B$17,INDEX('P10'!$J:$J,$A87+52),0)</f>
        <v>7.9618527196967804E-4</v>
      </c>
      <c r="C87">
        <f>IF($A87&lt;='P01'!$B$17,INDEX('P01'!$K:$K,$A87+52),0)+IF($A87&lt;='P02'!$B$17,INDEX('P02'!$K:$K,$A87+52),0)+IF($A87&lt;='P03'!$B$17,INDEX('P03'!$K:$K,$A87+52),0)+IF($A87&lt;='P04'!$B$17,INDEX('P04'!$K:$K,$A87+52),0)+IF($A87&lt;='P05'!$B$17,INDEX('P05'!$K:$K,$A87+52),0)+IF($A87&lt;='P06'!$B$17,INDEX('P06'!$K:$K,$A87+52),0)+IF($A87&lt;='P07'!$B$17,INDEX('P07'!$K:$K,$A87+52),0)+IF($A87&lt;='P08'!$B$17,INDEX('P08'!$K:$K,$A87+52),0)+IF($A87&lt;='P09'!$B$17,INDEX('P09'!$K:$K,$A87+52),0)+IF($A87&lt;='P10'!$B$17,INDEX('P10'!$K:$K,$A87+52),0)</f>
        <v>2.0735804843329212E-2</v>
      </c>
      <c r="D87">
        <f>IF($A87&lt;='P01'!$B$17,INDEX('P01'!$L:$L,$A87+52),0)+IF($A87&lt;='P02'!$B$17,INDEX('P02'!$L:$L,$A87+52),0)+IF($A87&lt;='P03'!$B$17,INDEX('P03'!$L:$L,$A87+52),0)+IF($A87&lt;='P04'!$B$17,INDEX('P04'!$L:$L,$A87+52),0)+IF($A87&lt;='P05'!$B$17,INDEX('P05'!$L:$L,$A87+52),0)+IF($A87&lt;='P06'!$B$17,INDEX('P06'!$L:$L,$A87+52),0)+IF($A87&lt;='P07'!$B$17,INDEX('P07'!$L:$L,$A87+52),0)+IF($A87&lt;='P08'!$B$17,INDEX('P08'!$L:$L,$A87+52),0)+IF($A87&lt;='P09'!$B$17,INDEX('P09'!$L:$L,$A87+52),0)+IF($A87&lt;='P10'!$B$17,INDEX('P10'!$L:$L,$A87+52),0)</f>
        <v>0</v>
      </c>
      <c r="E87">
        <f>IF($A87&lt;='P01'!$B$17,INDEX('P01'!$M:$M,$A87+52),0)+IF($A87&lt;='P02'!$B$17,INDEX('P02'!$M:$M,$A87+52),0)+IF($A87&lt;='P03'!$B$17,INDEX('P03'!$M:$M,$A87+52),0)+IF($A87&lt;='P04'!$B$17,INDEX('P04'!$M:$M,$A87+52),0)+IF($A87&lt;='P05'!$B$17,INDEX('P05'!$M:$M,$A87+52),0)+IF($A87&lt;='P06'!$B$17,INDEX('P06'!$M:$M,$A87+52),0)+IF($A87&lt;='P07'!$B$17,INDEX('P07'!$M:$M,$A87+52),0)+IF($A87&lt;='P08'!$B$17,INDEX('P08'!$M:$M,$A87+52),0)+IF($A87&lt;='P09'!$B$17,INDEX('P09'!$M:$M,$A87+52),0)+IF($A87&lt;='P10'!$B$17,INDEX('P10'!$M:$M,$A87+52),0)</f>
        <v>6.5811803377250264</v>
      </c>
      <c r="F87">
        <f>IF($A87&lt;='P01'!$B$17,INDEX('P01'!$R:$R,$A87+52),0)+IF($A87&lt;='P02'!$B$17,INDEX('P02'!$R:$R,$A87+52),0)+IF($A87&lt;='P03'!$B$17,INDEX('P03'!$R:$R,$A87+52),0)+IF($A87&lt;='P04'!$B$17,INDEX('P04'!$R:$R,$A87+52),0)+IF($A87&lt;='P05'!$B$17,INDEX('P05'!$R:$R,$A87+52),0)+IF($A87&lt;='P06'!$B$17,INDEX('P06'!$R:$R,$A87+52),0)+IF($A87&lt;='P07'!$B$17,INDEX('P07'!$R:$R,$A87+52),0)+IF($A87&lt;='P08'!$B$17,INDEX('P08'!$R:$R,$A87+52),0)+IF($A87&lt;='P09'!$B$17,INDEX('P09'!$R:$R,$A87+52),0)+IF($A87&lt;='P10'!$B$17,INDEX('P10'!$R:$R,$A87+52),0)</f>
        <v>431.56400185303028</v>
      </c>
      <c r="G87">
        <f>IF($A87&lt;='P01'!$B$17,INDEX('P01'!$S:$S,$A87+52),0)+IF($A87&lt;='P02'!$B$17,INDEX('P02'!$S:$S,$A87+52),0)+IF($A87&lt;='P03'!$B$17,INDEX('P03'!$S:$S,$A87+52),0)+IF($A87&lt;='P04'!$B$17,INDEX('P04'!$S:$S,$A87+52),0)+IF($A87&lt;='P05'!$B$17,INDEX('P05'!$S:$S,$A87+52),0)+IF($A87&lt;='P06'!$B$17,INDEX('P06'!$S:$S,$A87+52),0)+IF($A87&lt;='P07'!$B$17,INDEX('P07'!$S:$S,$A87+52),0)+IF($A87&lt;='P08'!$B$17,INDEX('P08'!$S:$S,$A87+52),0)+IF($A87&lt;='P09'!$B$17,INDEX('P09'!$S:$S,$A87+52),0)+IF($A87&lt;='P10'!$B$17,INDEX('P10'!$S:$S,$A87+52),0)</f>
        <v>8.6312800370606055</v>
      </c>
      <c r="H87">
        <f>IF($A87&lt;='P01'!$B$17,INDEX('P01'!$T:$T,$A87+52),0)+IF($A87&lt;='P02'!$B$17,INDEX('P02'!$T:$T,$A87+52),0)+IF($A87&lt;='P03'!$B$17,INDEX('P03'!$T:$T,$A87+52),0)+IF($A87&lt;='P04'!$B$17,INDEX('P04'!$T:$T,$A87+52),0)+IF($A87&lt;='P05'!$B$17,INDEX('P05'!$T:$T,$A87+52),0)+IF($A87&lt;='P06'!$B$17,INDEX('P06'!$T:$T,$A87+52),0)+IF($A87&lt;='P07'!$B$17,INDEX('P07'!$T:$T,$A87+52),0)+IF($A87&lt;='P08'!$B$17,INDEX('P08'!$T:$T,$A87+52),0)+IF($A87&lt;='P09'!$B$17,INDEX('P09'!$T:$T,$A87+52),0)+IF($A87&lt;='P10'!$B$17,INDEX('P10'!$T:$T,$A87+52),0)</f>
        <v>37.803295426350616</v>
      </c>
      <c r="I87">
        <f>IF($A87&lt;='P01'!$B$17,INDEX('P01'!$U:$U,$A87+52),0)+IF($A87&lt;='P02'!$B$17,INDEX('P02'!$U:$U,$A87+52),0)+IF($A87&lt;='P03'!$B$17,INDEX('P03'!$U:$U,$A87+52),0)+IF($A87&lt;='P04'!$B$17,INDEX('P04'!$U:$U,$A87+52),0)+IF($A87&lt;='P05'!$B$17,INDEX('P05'!$U:$U,$A87+52),0)+IF($A87&lt;='P06'!$B$17,INDEX('P06'!$U:$U,$A87+52),0)+IF($A87&lt;='P07'!$B$17,INDEX('P07'!$U:$U,$A87+52),0)+IF($A87&lt;='P08'!$B$17,INDEX('P08'!$U:$U,$A87+52),0)+IF($A87&lt;='P09'!$B$17,INDEX('P09'!$U:$U,$A87+52),0)+IF($A87&lt;='P10'!$B$17,INDEX('P10'!$U:$U,$A87+52),0)</f>
        <v>321.27207950082527</v>
      </c>
      <c r="J87">
        <f>IF($A87&lt;='P01'!$B$17,INDEX('P01'!$V:$V,$A87+52),0)+IF($A87&lt;='P02'!$B$17,INDEX('P02'!$V:$V,$A87+52),0)+IF($A87&lt;='P03'!$B$17,INDEX('P03'!$V:$V,$A87+52),0)+IF($A87&lt;='P04'!$B$17,INDEX('P04'!$V:$V,$A87+52),0)+IF($A87&lt;='P05'!$B$17,INDEX('P05'!$V:$V,$A87+52),0)+IF($A87&lt;='P06'!$B$17,INDEX('P06'!$V:$V,$A87+52),0)+IF($A87&lt;='P07'!$B$17,INDEX('P07'!$V:$V,$A87+52),0)+IF($A87&lt;='P08'!$B$17,INDEX('P08'!$V:$V,$A87+52),0)+IF($A87&lt;='P09'!$B$17,INDEX('P09'!$V:$V,$A87+52),0)+IF($A87&lt;='P10'!$B$17,INDEX('P10'!$V:$V,$A87+52),0)</f>
        <v>0.22792471908452744</v>
      </c>
      <c r="K87">
        <f>IF($A87&lt;='P01'!$B$17,INDEX('P01'!$W:$W,$A87+52),0)+IF($A87&lt;='P02'!$B$17,INDEX('P02'!$W:$W,$A87+52),0)+IF($A87&lt;='P03'!$B$17,INDEX('P03'!$W:$W,$A87+52),0)+IF($A87&lt;='P04'!$B$17,INDEX('P04'!$W:$W,$A87+52),0)+IF($A87&lt;='P05'!$B$17,INDEX('P05'!$W:$W,$A87+52),0)+IF($A87&lt;='P06'!$B$17,INDEX('P06'!$W:$W,$A87+52),0)+IF($A87&lt;='P07'!$B$17,INDEX('P07'!$W:$W,$A87+52),0)+IF($A87&lt;='P08'!$B$17,INDEX('P08'!$W:$W,$A87+52),0)+IF($A87&lt;='P09'!$B$17,INDEX('P09'!$W:$W,$A87+52),0)+IF($A87&lt;='P10'!$B$17,INDEX('P10'!$W:$W,$A87+52),0)</f>
        <v>63.62942216970923</v>
      </c>
      <c r="L87">
        <f>IF($A87&lt;='P01'!$B$17,INDEX('P01'!$X:$X,$A87+52),0)+IF($A87&lt;='P02'!$B$17,INDEX('P02'!$X:$X,$A87+52),0)+IF($A87&lt;='P03'!$B$17,INDEX('P03'!$X:$X,$A87+52),0)+IF($A87&lt;='P04'!$B$17,INDEX('P04'!$X:$X,$A87+52),0)+IF($A87&lt;='P05'!$B$17,INDEX('P05'!$X:$X,$A87+52),0)+IF($A87&lt;='P06'!$B$17,INDEX('P06'!$X:$X,$A87+52),0)+IF($A87&lt;='P07'!$B$17,INDEX('P07'!$X:$X,$A87+52),0)+IF($A87&lt;='P08'!$B$17,INDEX('P08'!$X:$X,$A87+52),0)+IF($A87&lt;='P09'!$B$17,INDEX('P09'!$X:$X,$A87+52),0)+IF($A87&lt;='P10'!$B$17,INDEX('P10'!$X:$X,$A87+52),0)</f>
        <v>-65.013993846311863</v>
      </c>
      <c r="M87">
        <f>IF($A87&lt;='P01'!$B$17,INDEX('P01'!$AA:$AA,$A87+52),0)+IF($A87&lt;='P02'!$B$17,INDEX('P02'!$AA:$AA,$A87+52),0)+IF($A87&lt;='P03'!$B$17,INDEX('P03'!$AA:$AA,$A87+52),0)+IF($A87&lt;='P04'!$B$17,INDEX('P04'!$AA:$AA,$A87+52),0)+IF($A87&lt;='P05'!$B$17,INDEX('P05'!$AA:$AA,$A87+52),0)+IF($A87&lt;='P06'!$B$17,INDEX('P06'!$AA:$AA,$A87+52),0)+IF($A87&lt;='P07'!$B$17,INDEX('P07'!$AA:$AA,$A87+52),0)+IF($A87&lt;='P08'!$B$17,INDEX('P08'!$AA:$AA,$A87+52),0)+IF($A87&lt;='P09'!$B$17,INDEX('P09'!$AA:$AA,$A87+52),0)+IF($A87&lt;='P10'!$B$17,INDEX('P10'!$AA:$AA,$A87+52),0)</f>
        <v>54.317199955713662</v>
      </c>
      <c r="N87">
        <f>IF($A87&lt;='P01'!$B$17,INDEX('P01'!$AB:$AB,$A87+52),0)+IF($A87&lt;='P02'!$B$17,INDEX('P02'!$AB:$AB,$A87+52),0)+IF($A87&lt;='P03'!$B$17,INDEX('P03'!$AB:$AB,$A87+52),0)+IF($A87&lt;='P04'!$B$17,INDEX('P04'!$AB:$AB,$A87+52),0)+IF($A87&lt;='P05'!$B$17,INDEX('P05'!$AB:$AB,$A87+52),0)+IF($A87&lt;='P06'!$B$17,INDEX('P06'!$AB:$AB,$A87+52),0)+IF($A87&lt;='P07'!$B$17,INDEX('P07'!$AB:$AB,$A87+52),0)+IF($A87&lt;='P08'!$B$17,INDEX('P08'!$AB:$AB,$A87+52),0)+IF($A87&lt;='P09'!$B$17,INDEX('P09'!$AB:$AB,$A87+52),0)+IF($A87&lt;='P10'!$B$17,INDEX('P10'!$AB:$AB,$A87+52),0)</f>
        <v>361.73887597225468</v>
      </c>
      <c r="O87">
        <f>IF($A87&lt;='P01'!$B$17,INDEX('P01'!$AC:$AC,$A87+52),0)+IF($A87&lt;='P02'!$B$17,INDEX('P02'!$AC:$AC,$A87+52),0)+IF($A87&lt;='P03'!$B$17,INDEX('P03'!$AC:$AC,$A87+52),0)+IF($A87&lt;='P04'!$B$17,INDEX('P04'!$AC:$AC,$A87+52),0)+IF($A87&lt;='P05'!$B$17,INDEX('P05'!$AC:$AC,$A87+52),0)+IF($A87&lt;='P06'!$B$17,INDEX('P06'!$AC:$AC,$A87+52),0)+IF($A87&lt;='P07'!$B$17,INDEX('P07'!$AC:$AC,$A87+52),0)+IF($A87&lt;='P08'!$B$17,INDEX('P08'!$AC:$AC,$A87+52),0)+IF($A87&lt;='P09'!$B$17,INDEX('P09'!$AC:$AC,$A87+52),0)+IF($A87&lt;='P10'!$B$17,INDEX('P10'!$AC:$AC,$A87+52),0)</f>
        <v>7.2347775194450925</v>
      </c>
      <c r="P87">
        <f>IF($A87&lt;='P01'!$B$17,INDEX('P01'!$AD:$AD,$A87+52),0)+IF($A87&lt;='P02'!$B$17,INDEX('P02'!$AD:$AD,$A87+52),0)+IF($A87&lt;='P03'!$B$17,INDEX('P03'!$AD:$AD,$A87+52),0)+IF($A87&lt;='P04'!$B$17,INDEX('P04'!$AD:$AD,$A87+52),0)+IF($A87&lt;='P05'!$B$17,INDEX('P05'!$AD:$AD,$A87+52),0)+IF($A87&lt;='P06'!$B$17,INDEX('P06'!$AD:$AD,$A87+52),0)+IF($A87&lt;='P07'!$B$17,INDEX('P07'!$AD:$AD,$A87+52),0)+IF($A87&lt;='P08'!$B$17,INDEX('P08'!$AD:$AD,$A87+52),0)+IF($A87&lt;='P09'!$B$17,INDEX('P09'!$AD:$AD,$A87+52),0)+IF($A87&lt;='P10'!$B$17,INDEX('P10'!$AD:$AD,$A87+52),0)</f>
        <v>31.583495108945502</v>
      </c>
      <c r="Q87">
        <f>IF($A87&lt;='P01'!$B$17,INDEX('P01'!$AE:$AE,$A87+52),0)+IF($A87&lt;='P02'!$B$17,INDEX('P02'!$AE:$AE,$A87+52),0)+IF($A87&lt;='P03'!$B$17,INDEX('P03'!$AE:$AE,$A87+52),0)+IF($A87&lt;='P04'!$B$17,INDEX('P04'!$AE:$AE,$A87+52),0)+IF($A87&lt;='P05'!$B$17,INDEX('P05'!$AE:$AE,$A87+52),0)+IF($A87&lt;='P06'!$B$17,INDEX('P06'!$AE:$AE,$A87+52),0)+IF($A87&lt;='P07'!$B$17,INDEX('P07'!$AE:$AE,$A87+52),0)+IF($A87&lt;='P08'!$B$17,INDEX('P08'!$AE:$AE,$A87+52),0)+IF($A87&lt;='P09'!$B$17,INDEX('P09'!$AE:$AE,$A87+52),0)+IF($A87&lt;='P10'!$B$17,INDEX('P10'!$AE:$AE,$A87+52),0)</f>
        <v>268.41297926852735</v>
      </c>
      <c r="R87">
        <f>IF($A87&lt;='P01'!$B$17,INDEX('P01'!$AF:$AF,$A87+52),0)+IF($A87&lt;='P02'!$B$17,INDEX('P02'!$AF:$AF,$A87+52),0)+IF($A87&lt;='P03'!$B$17,INDEX('P03'!$AF:$AF,$A87+52),0)+IF($A87&lt;='P04'!$B$17,INDEX('P04'!$AF:$AF,$A87+52),0)+IF($A87&lt;='P05'!$B$17,INDEX('P05'!$AF:$AF,$A87+52),0)+IF($A87&lt;='P06'!$B$17,INDEX('P06'!$AF:$AF,$A87+52),0)+IF($A87&lt;='P07'!$B$17,INDEX('P07'!$AF:$AF,$A87+52),0)+IF($A87&lt;='P08'!$B$17,INDEX('P08'!$AF:$AF,$A87+52),0)+IF($A87&lt;='P09'!$B$17,INDEX('P09'!$AF:$AF,$A87+52),0)+IF($A87&lt;='P10'!$B$17,INDEX('P10'!$AF:$AF,$A87+52),0)</f>
        <v>0.19042411962307806</v>
      </c>
      <c r="S87">
        <f>IF($A87&lt;='P01'!$B$17,INDEX('P01'!$AG:$AG,$A87+52),0)+IF($A87&lt;='P02'!$B$17,INDEX('P02'!$AG:$AG,$A87+52),0)+IF($A87&lt;='P03'!$B$17,INDEX('P03'!$AG:$AG,$A87+52),0)+IF($A87&lt;='P04'!$B$17,INDEX('P04'!$AG:$AG,$A87+52),0)+IF($A87&lt;='P05'!$B$17,INDEX('P05'!$AG:$AG,$A87+52),0)+IF($A87&lt;='P06'!$B$17,INDEX('P06'!$AG:$AG,$A87+52),0)+IF($A87&lt;='P07'!$B$17,INDEX('P07'!$AG:$AG,$A87+52),0)+IF($A87&lt;='P08'!$B$17,INDEX('P08'!$AG:$AG,$A87+52),0)+IF($A87&lt;='P09'!$B$17,INDEX('P09'!$AG:$AG,$A87+52),0)+IF($A87&lt;='P10'!$B$17,INDEX('P10'!$AG:$AG,$A87+52),0)</f>
        <v>13779.655766545977</v>
      </c>
      <c r="T87">
        <f>IF($A87&lt;='P01'!$B$17,INDEX('P01'!$AI:$AI,$A87+52),0)+IF($A87&lt;='P02'!$B$17,INDEX('P02'!$AI:$AI,$A87+52),0)+IF($A87&lt;='P03'!$B$17,INDEX('P03'!$AI:$AI,$A87+52),0)+IF($A87&lt;='P04'!$B$17,INDEX('P04'!$AI:$AI,$A87+52),0)+IF($A87&lt;='P05'!$B$17,INDEX('P05'!$AI:$AI,$A87+52),0)+IF($A87&lt;='P06'!$B$17,INDEX('P06'!$AI:$AI,$A87+52),0)+IF($A87&lt;='P07'!$B$17,INDEX('P07'!$AI:$AI,$A87+52),0)+IF($A87&lt;='P08'!$B$17,INDEX('P08'!$AI:$AI,$A87+52),0)+IF($A87&lt;='P09'!$B$17,INDEX('P09'!$AI:$AI,$A87+52),0)+IF($A87&lt;='P10'!$B$17,INDEX('P10'!$AI:$AI,$A87+52),0)</f>
        <v>13880.595504833369</v>
      </c>
    </row>
    <row r="88" spans="1:20" x14ac:dyDescent="0.35">
      <c r="A88">
        <v>56</v>
      </c>
      <c r="B88">
        <f>IF($A88&lt;='P01'!$B$17,INDEX('P01'!$J:$J,$A88+52),0)+IF($A88&lt;='P02'!$B$17,INDEX('P02'!$J:$J,$A88+52),0)+IF($A88&lt;='P03'!$B$17,INDEX('P03'!$J:$J,$A88+52),0)+IF($A88&lt;='P04'!$B$17,INDEX('P04'!$J:$J,$A88+52),0)+IF($A88&lt;='P05'!$B$17,INDEX('P05'!$J:$J,$A88+52),0)+IF($A88&lt;='P06'!$B$17,INDEX('P06'!$J:$J,$A88+52),0)+IF($A88&lt;='P07'!$B$17,INDEX('P07'!$J:$J,$A88+52),0)+IF($A88&lt;='P08'!$B$17,INDEX('P08'!$J:$J,$A88+52),0)+IF($A88&lt;='P09'!$B$17,INDEX('P09'!$J:$J,$A88+52),0)+IF($A88&lt;='P10'!$B$17,INDEX('P10'!$J:$J,$A88+52),0)</f>
        <v>7.9357672435174432E-4</v>
      </c>
      <c r="C88">
        <f>IF($A88&lt;='P01'!$B$17,INDEX('P01'!$K:$K,$A88+52),0)+IF($A88&lt;='P02'!$B$17,INDEX('P02'!$K:$K,$A88+52),0)+IF($A88&lt;='P03'!$B$17,INDEX('P03'!$K:$K,$A88+52),0)+IF($A88&lt;='P04'!$B$17,INDEX('P04'!$K:$K,$A88+52),0)+IF($A88&lt;='P05'!$B$17,INDEX('P05'!$K:$K,$A88+52),0)+IF($A88&lt;='P06'!$B$17,INDEX('P06'!$K:$K,$A88+52),0)+IF($A88&lt;='P07'!$B$17,INDEX('P07'!$K:$K,$A88+52),0)+IF($A88&lt;='P08'!$B$17,INDEX('P08'!$K:$K,$A88+52),0)+IF($A88&lt;='P09'!$B$17,INDEX('P09'!$K:$K,$A88+52),0)+IF($A88&lt;='P10'!$B$17,INDEX('P10'!$K:$K,$A88+52),0)</f>
        <v>2.0655727433690877E-2</v>
      </c>
      <c r="D88">
        <f>IF($A88&lt;='P01'!$B$17,INDEX('P01'!$L:$L,$A88+52),0)+IF($A88&lt;='P02'!$B$17,INDEX('P02'!$L:$L,$A88+52),0)+IF($A88&lt;='P03'!$B$17,INDEX('P03'!$L:$L,$A88+52),0)+IF($A88&lt;='P04'!$B$17,INDEX('P04'!$L:$L,$A88+52),0)+IF($A88&lt;='P05'!$B$17,INDEX('P05'!$L:$L,$A88+52),0)+IF($A88&lt;='P06'!$B$17,INDEX('P06'!$L:$L,$A88+52),0)+IF($A88&lt;='P07'!$B$17,INDEX('P07'!$L:$L,$A88+52),0)+IF($A88&lt;='P08'!$B$17,INDEX('P08'!$L:$L,$A88+52),0)+IF($A88&lt;='P09'!$B$17,INDEX('P09'!$L:$L,$A88+52),0)+IF($A88&lt;='P10'!$B$17,INDEX('P10'!$L:$L,$A88+52),0)</f>
        <v>0</v>
      </c>
      <c r="E88">
        <f>IF($A88&lt;='P01'!$B$17,INDEX('P01'!$M:$M,$A88+52),0)+IF($A88&lt;='P02'!$B$17,INDEX('P02'!$M:$M,$A88+52),0)+IF($A88&lt;='P03'!$B$17,INDEX('P03'!$M:$M,$A88+52),0)+IF($A88&lt;='P04'!$B$17,INDEX('P04'!$M:$M,$A88+52),0)+IF($A88&lt;='P05'!$B$17,INDEX('P05'!$M:$M,$A88+52),0)+IF($A88&lt;='P06'!$B$17,INDEX('P06'!$M:$M,$A88+52),0)+IF($A88&lt;='P07'!$B$17,INDEX('P07'!$M:$M,$A88+52),0)+IF($A88&lt;='P08'!$B$17,INDEX('P08'!$M:$M,$A88+52),0)+IF($A88&lt;='P09'!$B$17,INDEX('P09'!$M:$M,$A88+52),0)+IF($A88&lt;='P10'!$B$17,INDEX('P10'!$M:$M,$A88+52),0)</f>
        <v>6.5597310335669832</v>
      </c>
      <c r="F88">
        <f>IF($A88&lt;='P01'!$B$17,INDEX('P01'!$R:$R,$A88+52),0)+IF($A88&lt;='P02'!$B$17,INDEX('P02'!$R:$R,$A88+52),0)+IF($A88&lt;='P03'!$B$17,INDEX('P03'!$R:$R,$A88+52),0)+IF($A88&lt;='P04'!$B$17,INDEX('P04'!$R:$R,$A88+52),0)+IF($A88&lt;='P05'!$B$17,INDEX('P05'!$R:$R,$A88+52),0)+IF($A88&lt;='P06'!$B$17,INDEX('P06'!$R:$R,$A88+52),0)+IF($A88&lt;='P07'!$B$17,INDEX('P07'!$R:$R,$A88+52),0)+IF($A88&lt;='P08'!$B$17,INDEX('P08'!$R:$R,$A88+52),0)+IF($A88&lt;='P09'!$B$17,INDEX('P09'!$R:$R,$A88+52),0)+IF($A88&lt;='P10'!$B$17,INDEX('P10'!$R:$R,$A88+52),0)</f>
        <v>429.93676155831827</v>
      </c>
      <c r="G88">
        <f>IF($A88&lt;='P01'!$B$17,INDEX('P01'!$S:$S,$A88+52),0)+IF($A88&lt;='P02'!$B$17,INDEX('P02'!$S:$S,$A88+52),0)+IF($A88&lt;='P03'!$B$17,INDEX('P03'!$S:$S,$A88+52),0)+IF($A88&lt;='P04'!$B$17,INDEX('P04'!$S:$S,$A88+52),0)+IF($A88&lt;='P05'!$B$17,INDEX('P05'!$S:$S,$A88+52),0)+IF($A88&lt;='P06'!$B$17,INDEX('P06'!$S:$S,$A88+52),0)+IF($A88&lt;='P07'!$B$17,INDEX('P07'!$S:$S,$A88+52),0)+IF($A88&lt;='P08'!$B$17,INDEX('P08'!$S:$S,$A88+52),0)+IF($A88&lt;='P09'!$B$17,INDEX('P09'!$S:$S,$A88+52),0)+IF($A88&lt;='P10'!$B$17,INDEX('P10'!$S:$S,$A88+52),0)</f>
        <v>8.5987352311663674</v>
      </c>
      <c r="H88">
        <f>IF($A88&lt;='P01'!$B$17,INDEX('P01'!$T:$T,$A88+52),0)+IF($A88&lt;='P02'!$B$17,INDEX('P02'!$T:$T,$A88+52),0)+IF($A88&lt;='P03'!$B$17,INDEX('P03'!$T:$T,$A88+52),0)+IF($A88&lt;='P04'!$B$17,INDEX('P04'!$T:$T,$A88+52),0)+IF($A88&lt;='P05'!$B$17,INDEX('P05'!$T:$T,$A88+52),0)+IF($A88&lt;='P06'!$B$17,INDEX('P06'!$T:$T,$A88+52),0)+IF($A88&lt;='P07'!$B$17,INDEX('P07'!$T:$T,$A88+52),0)+IF($A88&lt;='P08'!$B$17,INDEX('P08'!$T:$T,$A88+52),0)+IF($A88&lt;='P09'!$B$17,INDEX('P09'!$T:$T,$A88+52),0)+IF($A88&lt;='P10'!$B$17,INDEX('P10'!$T:$T,$A88+52),0)</f>
        <v>37.772944842270242</v>
      </c>
      <c r="I88">
        <f>IF($A88&lt;='P01'!$B$17,INDEX('P01'!$U:$U,$A88+52),0)+IF($A88&lt;='P02'!$B$17,INDEX('P02'!$U:$U,$A88+52),0)+IF($A88&lt;='P03'!$B$17,INDEX('P03'!$U:$U,$A88+52),0)+IF($A88&lt;='P04'!$B$17,INDEX('P04'!$U:$U,$A88+52),0)+IF($A88&lt;='P05'!$B$17,INDEX('P05'!$U:$U,$A88+52),0)+IF($A88&lt;='P06'!$B$17,INDEX('P06'!$U:$U,$A88+52),0)+IF($A88&lt;='P07'!$B$17,INDEX('P07'!$U:$U,$A88+52),0)+IF($A88&lt;='P08'!$B$17,INDEX('P08'!$U:$U,$A88+52),0)+IF($A88&lt;='P09'!$B$17,INDEX('P09'!$U:$U,$A88+52),0)+IF($A88&lt;='P10'!$B$17,INDEX('P10'!$U:$U,$A88+52),0)</f>
        <v>320.15233574568975</v>
      </c>
      <c r="J88">
        <f>IF($A88&lt;='P01'!$B$17,INDEX('P01'!$V:$V,$A88+52),0)+IF($A88&lt;='P02'!$B$17,INDEX('P02'!$V:$V,$A88+52),0)+IF($A88&lt;='P03'!$B$17,INDEX('P03'!$V:$V,$A88+52),0)+IF($A88&lt;='P04'!$B$17,INDEX('P04'!$V:$V,$A88+52),0)+IF($A88&lt;='P05'!$B$17,INDEX('P05'!$V:$V,$A88+52),0)+IF($A88&lt;='P06'!$B$17,INDEX('P06'!$V:$V,$A88+52),0)+IF($A88&lt;='P07'!$B$17,INDEX('P07'!$V:$V,$A88+52),0)+IF($A88&lt;='P08'!$B$17,INDEX('P08'!$V:$V,$A88+52),0)+IF($A88&lt;='P09'!$B$17,INDEX('P09'!$V:$V,$A88+52),0)+IF($A88&lt;='P10'!$B$17,INDEX('P10'!$V:$V,$A88+52),0)</f>
        <v>0.22773824981834417</v>
      </c>
      <c r="K88">
        <f>IF($A88&lt;='P01'!$B$17,INDEX('P01'!$W:$W,$A88+52),0)+IF($A88&lt;='P02'!$B$17,INDEX('P02'!$W:$W,$A88+52),0)+IF($A88&lt;='P03'!$B$17,INDEX('P03'!$W:$W,$A88+52),0)+IF($A88&lt;='P04'!$B$17,INDEX('P04'!$W:$W,$A88+52),0)+IF($A88&lt;='P05'!$B$17,INDEX('P05'!$W:$W,$A88+52),0)+IF($A88&lt;='P06'!$B$17,INDEX('P06'!$W:$W,$A88+52),0)+IF($A88&lt;='P07'!$B$17,INDEX('P07'!$W:$W,$A88+52),0)+IF($A88&lt;='P08'!$B$17,INDEX('P08'!$W:$W,$A88+52),0)+IF($A88&lt;='P09'!$B$17,INDEX('P09'!$W:$W,$A88+52),0)+IF($A88&lt;='P10'!$B$17,INDEX('P10'!$W:$W,$A88+52),0)</f>
        <v>63.185007489373589</v>
      </c>
      <c r="L88">
        <f>IF($A88&lt;='P01'!$B$17,INDEX('P01'!$X:$X,$A88+52),0)+IF($A88&lt;='P02'!$B$17,INDEX('P02'!$X:$X,$A88+52),0)+IF($A88&lt;='P03'!$B$17,INDEX('P03'!$X:$X,$A88+52),0)+IF($A88&lt;='P04'!$B$17,INDEX('P04'!$X:$X,$A88+52),0)+IF($A88&lt;='P05'!$B$17,INDEX('P05'!$X:$X,$A88+52),0)+IF($A88&lt;='P06'!$B$17,INDEX('P06'!$X:$X,$A88+52),0)+IF($A88&lt;='P07'!$B$17,INDEX('P07'!$X:$X,$A88+52),0)+IF($A88&lt;='P08'!$B$17,INDEX('P08'!$X:$X,$A88+52),0)+IF($A88&lt;='P09'!$B$17,INDEX('P09'!$X:$X,$A88+52),0)+IF($A88&lt;='P10'!$B$17,INDEX('P10'!$X:$X,$A88+52),0)</f>
        <v>-64.564358547914011</v>
      </c>
      <c r="M88">
        <f>IF($A88&lt;='P01'!$B$17,INDEX('P01'!$AA:$AA,$A88+52),0)+IF($A88&lt;='P02'!$B$17,INDEX('P02'!$AA:$AA,$A88+52),0)+IF($A88&lt;='P03'!$B$17,INDEX('P03'!$AA:$AA,$A88+52),0)+IF($A88&lt;='P04'!$B$17,INDEX('P04'!$AA:$AA,$A88+52),0)+IF($A88&lt;='P05'!$B$17,INDEX('P05'!$AA:$AA,$A88+52),0)+IF($A88&lt;='P06'!$B$17,INDEX('P06'!$AA:$AA,$A88+52),0)+IF($A88&lt;='P07'!$B$17,INDEX('P07'!$AA:$AA,$A88+52),0)+IF($A88&lt;='P08'!$B$17,INDEX('P08'!$AA:$AA,$A88+52),0)+IF($A88&lt;='P09'!$B$17,INDEX('P09'!$AA:$AA,$A88+52),0)+IF($A88&lt;='P10'!$B$17,INDEX('P10'!$AA:$AA,$A88+52),0)</f>
        <v>53.765529088369632</v>
      </c>
      <c r="N88">
        <f>IF($A88&lt;='P01'!$B$17,INDEX('P01'!$AB:$AB,$A88+52),0)+IF($A88&lt;='P02'!$B$17,INDEX('P02'!$AB:$AB,$A88+52),0)+IF($A88&lt;='P03'!$B$17,INDEX('P03'!$AB:$AB,$A88+52),0)+IF($A88&lt;='P04'!$B$17,INDEX('P04'!$AB:$AB,$A88+52),0)+IF($A88&lt;='P05'!$B$17,INDEX('P05'!$AB:$AB,$A88+52),0)+IF($A88&lt;='P06'!$B$17,INDEX('P06'!$AB:$AB,$A88+52),0)+IF($A88&lt;='P07'!$B$17,INDEX('P07'!$AB:$AB,$A88+52),0)+IF($A88&lt;='P08'!$B$17,INDEX('P08'!$AB:$AB,$A88+52),0)+IF($A88&lt;='P09'!$B$17,INDEX('P09'!$AB:$AB,$A88+52),0)+IF($A88&lt;='P10'!$B$17,INDEX('P10'!$AB:$AB,$A88+52),0)</f>
        <v>359.19899185212034</v>
      </c>
      <c r="O88">
        <f>IF($A88&lt;='P01'!$B$17,INDEX('P01'!$AC:$AC,$A88+52),0)+IF($A88&lt;='P02'!$B$17,INDEX('P02'!$AC:$AC,$A88+52),0)+IF($A88&lt;='P03'!$B$17,INDEX('P03'!$AC:$AC,$A88+52),0)+IF($A88&lt;='P04'!$B$17,INDEX('P04'!$AC:$AC,$A88+52),0)+IF($A88&lt;='P05'!$B$17,INDEX('P05'!$AC:$AC,$A88+52),0)+IF($A88&lt;='P06'!$B$17,INDEX('P06'!$AC:$AC,$A88+52),0)+IF($A88&lt;='P07'!$B$17,INDEX('P07'!$AC:$AC,$A88+52),0)+IF($A88&lt;='P08'!$B$17,INDEX('P08'!$AC:$AC,$A88+52),0)+IF($A88&lt;='P09'!$B$17,INDEX('P09'!$AC:$AC,$A88+52),0)+IF($A88&lt;='P10'!$B$17,INDEX('P10'!$AC:$AC,$A88+52),0)</f>
        <v>7.1839798370424068</v>
      </c>
      <c r="P88">
        <f>IF($A88&lt;='P01'!$B$17,INDEX('P01'!$AD:$AD,$A88+52),0)+IF($A88&lt;='P02'!$B$17,INDEX('P02'!$AD:$AD,$A88+52),0)+IF($A88&lt;='P03'!$B$17,INDEX('P03'!$AD:$AD,$A88+52),0)+IF($A88&lt;='P04'!$B$17,INDEX('P04'!$AD:$AD,$A88+52),0)+IF($A88&lt;='P05'!$B$17,INDEX('P05'!$AD:$AD,$A88+52),0)+IF($A88&lt;='P06'!$B$17,INDEX('P06'!$AD:$AD,$A88+52),0)+IF($A88&lt;='P07'!$B$17,INDEX('P07'!$AD:$AD,$A88+52),0)+IF($A88&lt;='P08'!$B$17,INDEX('P08'!$AD:$AD,$A88+52),0)+IF($A88&lt;='P09'!$B$17,INDEX('P09'!$AD:$AD,$A88+52),0)+IF($A88&lt;='P10'!$B$17,INDEX('P10'!$AD:$AD,$A88+52),0)</f>
        <v>31.455162110273545</v>
      </c>
      <c r="Q88">
        <f>IF($A88&lt;='P01'!$B$17,INDEX('P01'!$AE:$AE,$A88+52),0)+IF($A88&lt;='P02'!$B$17,INDEX('P02'!$AE:$AE,$A88+52),0)+IF($A88&lt;='P03'!$B$17,INDEX('P03'!$AE:$AE,$A88+52),0)+IF($A88&lt;='P04'!$B$17,INDEX('P04'!$AE:$AE,$A88+52),0)+IF($A88&lt;='P05'!$B$17,INDEX('P05'!$AE:$AE,$A88+52),0)+IF($A88&lt;='P06'!$B$17,INDEX('P06'!$AE:$AE,$A88+52),0)+IF($A88&lt;='P07'!$B$17,INDEX('P07'!$AE:$AE,$A88+52),0)+IF($A88&lt;='P08'!$B$17,INDEX('P08'!$AE:$AE,$A88+52),0)+IF($A88&lt;='P09'!$B$17,INDEX('P09'!$AE:$AE,$A88+52),0)+IF($A88&lt;='P10'!$B$17,INDEX('P10'!$AE:$AE,$A88+52),0)</f>
        <v>266.60467334265007</v>
      </c>
      <c r="R88">
        <f>IF($A88&lt;='P01'!$B$17,INDEX('P01'!$AF:$AF,$A88+52),0)+IF($A88&lt;='P02'!$B$17,INDEX('P02'!$AF:$AF,$A88+52),0)+IF($A88&lt;='P03'!$B$17,INDEX('P03'!$AF:$AF,$A88+52),0)+IF($A88&lt;='P04'!$B$17,INDEX('P04'!$AF:$AF,$A88+52),0)+IF($A88&lt;='P05'!$B$17,INDEX('P05'!$AF:$AF,$A88+52),0)+IF($A88&lt;='P06'!$B$17,INDEX('P06'!$AF:$AF,$A88+52),0)+IF($A88&lt;='P07'!$B$17,INDEX('P07'!$AF:$AF,$A88+52),0)+IF($A88&lt;='P08'!$B$17,INDEX('P08'!$AF:$AF,$A88+52),0)+IF($A88&lt;='P09'!$B$17,INDEX('P09'!$AF:$AF,$A88+52),0)+IF($A88&lt;='P10'!$B$17,INDEX('P10'!$AF:$AF,$A88+52),0)</f>
        <v>0.18964747378471655</v>
      </c>
      <c r="S88">
        <f>IF($A88&lt;='P01'!$B$17,INDEX('P01'!$AG:$AG,$A88+52),0)+IF($A88&lt;='P02'!$B$17,INDEX('P02'!$AG:$AG,$A88+52),0)+IF($A88&lt;='P03'!$B$17,INDEX('P03'!$AG:$AG,$A88+52),0)+IF($A88&lt;='P04'!$B$17,INDEX('P04'!$AG:$AG,$A88+52),0)+IF($A88&lt;='P05'!$B$17,INDEX('P05'!$AG:$AG,$A88+52),0)+IF($A88&lt;='P06'!$B$17,INDEX('P06'!$AG:$AG,$A88+52),0)+IF($A88&lt;='P07'!$B$17,INDEX('P07'!$AG:$AG,$A88+52),0)+IF($A88&lt;='P08'!$B$17,INDEX('P08'!$AG:$AG,$A88+52),0)+IF($A88&lt;='P09'!$B$17,INDEX('P09'!$AG:$AG,$A88+52),0)+IF($A88&lt;='P10'!$B$17,INDEX('P10'!$AG:$AG,$A88+52),0)</f>
        <v>13889.331132361838</v>
      </c>
      <c r="T88">
        <f>IF($A88&lt;='P01'!$B$17,INDEX('P01'!$AI:$AI,$A88+52),0)+IF($A88&lt;='P02'!$B$17,INDEX('P02'!$AI:$AI,$A88+52),0)+IF($A88&lt;='P03'!$B$17,INDEX('P03'!$AI:$AI,$A88+52),0)+IF($A88&lt;='P04'!$B$17,INDEX('P04'!$AI:$AI,$A88+52),0)+IF($A88&lt;='P05'!$B$17,INDEX('P05'!$AI:$AI,$A88+52),0)+IF($A88&lt;='P06'!$B$17,INDEX('P06'!$AI:$AI,$A88+52),0)+IF($A88&lt;='P07'!$B$17,INDEX('P07'!$AI:$AI,$A88+52),0)+IF($A88&lt;='P08'!$B$17,INDEX('P08'!$AI:$AI,$A88+52),0)+IF($A88&lt;='P09'!$B$17,INDEX('P09'!$AI:$AI,$A88+52),0)+IF($A88&lt;='P10'!$B$17,INDEX('P10'!$AI:$AI,$A88+52),0)</f>
        <v>13973.605143088871</v>
      </c>
    </row>
    <row r="89" spans="1:20" x14ac:dyDescent="0.35">
      <c r="A89">
        <v>57</v>
      </c>
      <c r="B89">
        <f>IF($A89&lt;='P01'!$B$17,INDEX('P01'!$J:$J,$A89+52),0)+IF($A89&lt;='P02'!$B$17,INDEX('P02'!$J:$J,$A89+52),0)+IF($A89&lt;='P03'!$B$17,INDEX('P03'!$J:$J,$A89+52),0)+IF($A89&lt;='P04'!$B$17,INDEX('P04'!$J:$J,$A89+52),0)+IF($A89&lt;='P05'!$B$17,INDEX('P05'!$J:$J,$A89+52),0)+IF($A89&lt;='P06'!$B$17,INDEX('P06'!$J:$J,$A89+52),0)+IF($A89&lt;='P07'!$B$17,INDEX('P07'!$J:$J,$A89+52),0)+IF($A89&lt;='P08'!$B$17,INDEX('P08'!$J:$J,$A89+52),0)+IF($A89&lt;='P09'!$B$17,INDEX('P09'!$J:$J,$A89+52),0)+IF($A89&lt;='P10'!$B$17,INDEX('P10'!$J:$J,$A89+52),0)</f>
        <v>7.9097770656813126E-4</v>
      </c>
      <c r="C89">
        <f>IF($A89&lt;='P01'!$B$17,INDEX('P01'!$K:$K,$A89+52),0)+IF($A89&lt;='P02'!$B$17,INDEX('P02'!$K:$K,$A89+52),0)+IF($A89&lt;='P03'!$B$17,INDEX('P03'!$K:$K,$A89+52),0)+IF($A89&lt;='P04'!$B$17,INDEX('P04'!$K:$K,$A89+52),0)+IF($A89&lt;='P05'!$B$17,INDEX('P05'!$K:$K,$A89+52),0)+IF($A89&lt;='P06'!$B$17,INDEX('P06'!$K:$K,$A89+52),0)+IF($A89&lt;='P07'!$B$17,INDEX('P07'!$K:$K,$A89+52),0)+IF($A89&lt;='P08'!$B$17,INDEX('P08'!$K:$K,$A89+52),0)+IF($A89&lt;='P09'!$B$17,INDEX('P09'!$K:$K,$A89+52),0)+IF($A89&lt;='P10'!$B$17,INDEX('P10'!$K:$K,$A89+52),0)</f>
        <v>2.0575961951602603E-2</v>
      </c>
      <c r="D89">
        <f>IF($A89&lt;='P01'!$B$17,INDEX('P01'!$L:$L,$A89+52),0)+IF($A89&lt;='P02'!$B$17,INDEX('P02'!$L:$L,$A89+52),0)+IF($A89&lt;='P03'!$B$17,INDEX('P03'!$L:$L,$A89+52),0)+IF($A89&lt;='P04'!$B$17,INDEX('P04'!$L:$L,$A89+52),0)+IF($A89&lt;='P05'!$B$17,INDEX('P05'!$L:$L,$A89+52),0)+IF($A89&lt;='P06'!$B$17,INDEX('P06'!$L:$L,$A89+52),0)+IF($A89&lt;='P07'!$B$17,INDEX('P07'!$L:$L,$A89+52),0)+IF($A89&lt;='P08'!$B$17,INDEX('P08'!$L:$L,$A89+52),0)+IF($A89&lt;='P09'!$B$17,INDEX('P09'!$L:$L,$A89+52),0)+IF($A89&lt;='P10'!$B$17,INDEX('P10'!$L:$L,$A89+52),0)</f>
        <v>0</v>
      </c>
      <c r="E89">
        <f>IF($A89&lt;='P01'!$B$17,INDEX('P01'!$M:$M,$A89+52),0)+IF($A89&lt;='P02'!$B$17,INDEX('P02'!$M:$M,$A89+52),0)+IF($A89&lt;='P03'!$B$17,INDEX('P03'!$M:$M,$A89+52),0)+IF($A89&lt;='P04'!$B$17,INDEX('P04'!$M:$M,$A89+52),0)+IF($A89&lt;='P05'!$B$17,INDEX('P05'!$M:$M,$A89+52),0)+IF($A89&lt;='P06'!$B$17,INDEX('P06'!$M:$M,$A89+52),0)+IF($A89&lt;='P07'!$B$17,INDEX('P07'!$M:$M,$A89+52),0)+IF($A89&lt;='P08'!$B$17,INDEX('P08'!$M:$M,$A89+52),0)+IF($A89&lt;='P09'!$B$17,INDEX('P09'!$M:$M,$A89+52),0)+IF($A89&lt;='P10'!$B$17,INDEX('P10'!$M:$M,$A89+52),0)</f>
        <v>6.5383640939088137</v>
      </c>
      <c r="F89">
        <f>IF($A89&lt;='P01'!$B$17,INDEX('P01'!$R:$R,$A89+52),0)+IF($A89&lt;='P02'!$B$17,INDEX('P02'!$R:$R,$A89+52),0)+IF($A89&lt;='P03'!$B$17,INDEX('P03'!$R:$R,$A89+52),0)+IF($A89&lt;='P04'!$B$17,INDEX('P04'!$R:$R,$A89+52),0)+IF($A89&lt;='P05'!$B$17,INDEX('P05'!$R:$R,$A89+52),0)+IF($A89&lt;='P06'!$B$17,INDEX('P06'!$R:$R,$A89+52),0)+IF($A89&lt;='P07'!$B$17,INDEX('P07'!$R:$R,$A89+52),0)+IF($A89&lt;='P08'!$B$17,INDEX('P08'!$R:$R,$A89+52),0)+IF($A89&lt;='P09'!$B$17,INDEX('P09'!$R:$R,$A89+52),0)+IF($A89&lt;='P10'!$B$17,INDEX('P10'!$R:$R,$A89+52),0)</f>
        <v>428.31570210219741</v>
      </c>
      <c r="G89">
        <f>IF($A89&lt;='P01'!$B$17,INDEX('P01'!$S:$S,$A89+52),0)+IF($A89&lt;='P02'!$B$17,INDEX('P02'!$S:$S,$A89+52),0)+IF($A89&lt;='P03'!$B$17,INDEX('P03'!$S:$S,$A89+52),0)+IF($A89&lt;='P04'!$B$17,INDEX('P04'!$S:$S,$A89+52),0)+IF($A89&lt;='P05'!$B$17,INDEX('P05'!$S:$S,$A89+52),0)+IF($A89&lt;='P06'!$B$17,INDEX('P06'!$S:$S,$A89+52),0)+IF($A89&lt;='P07'!$B$17,INDEX('P07'!$S:$S,$A89+52),0)+IF($A89&lt;='P08'!$B$17,INDEX('P08'!$S:$S,$A89+52),0)+IF($A89&lt;='P09'!$B$17,INDEX('P09'!$S:$S,$A89+52),0)+IF($A89&lt;='P10'!$B$17,INDEX('P10'!$S:$S,$A89+52),0)</f>
        <v>8.5663140420439472</v>
      </c>
      <c r="H89">
        <f>IF($A89&lt;='P01'!$B$17,INDEX('P01'!$T:$T,$A89+52),0)+IF($A89&lt;='P02'!$B$17,INDEX('P02'!$T:$T,$A89+52),0)+IF($A89&lt;='P03'!$B$17,INDEX('P03'!$T:$T,$A89+52),0)+IF($A89&lt;='P04'!$B$17,INDEX('P04'!$T:$T,$A89+52),0)+IF($A89&lt;='P05'!$B$17,INDEX('P05'!$T:$T,$A89+52),0)+IF($A89&lt;='P06'!$B$17,INDEX('P06'!$T:$T,$A89+52),0)+IF($A89&lt;='P07'!$B$17,INDEX('P07'!$T:$T,$A89+52),0)+IF($A89&lt;='P08'!$B$17,INDEX('P08'!$T:$T,$A89+52),0)+IF($A89&lt;='P09'!$B$17,INDEX('P09'!$T:$T,$A89+52),0)+IF($A89&lt;='P10'!$B$17,INDEX('P10'!$T:$T,$A89+52),0)</f>
        <v>37.742690364458852</v>
      </c>
      <c r="I89">
        <f>IF($A89&lt;='P01'!$B$17,INDEX('P01'!$U:$U,$A89+52),0)+IF($A89&lt;='P02'!$B$17,INDEX('P02'!$U:$U,$A89+52),0)+IF($A89&lt;='P03'!$B$17,INDEX('P03'!$U:$U,$A89+52),0)+IF($A89&lt;='P04'!$B$17,INDEX('P04'!$U:$U,$A89+52),0)+IF($A89&lt;='P05'!$B$17,INDEX('P05'!$U:$U,$A89+52),0)+IF($A89&lt;='P06'!$B$17,INDEX('P06'!$U:$U,$A89+52),0)+IF($A89&lt;='P07'!$B$17,INDEX('P07'!$U:$U,$A89+52),0)+IF($A89&lt;='P08'!$B$17,INDEX('P08'!$U:$U,$A89+52),0)+IF($A89&lt;='P09'!$B$17,INDEX('P09'!$U:$U,$A89+52),0)+IF($A89&lt;='P10'!$B$17,INDEX('P10'!$U:$U,$A89+52),0)</f>
        <v>319.03671597407975</v>
      </c>
      <c r="J89">
        <f>IF($A89&lt;='P01'!$B$17,INDEX('P01'!$V:$V,$A89+52),0)+IF($A89&lt;='P02'!$B$17,INDEX('P02'!$V:$V,$A89+52),0)+IF($A89&lt;='P03'!$B$17,INDEX('P03'!$V:$V,$A89+52),0)+IF($A89&lt;='P04'!$B$17,INDEX('P04'!$V:$V,$A89+52),0)+IF($A89&lt;='P05'!$B$17,INDEX('P05'!$V:$V,$A89+52),0)+IF($A89&lt;='P06'!$B$17,INDEX('P06'!$V:$V,$A89+52),0)+IF($A89&lt;='P07'!$B$17,INDEX('P07'!$V:$V,$A89+52),0)+IF($A89&lt;='P08'!$B$17,INDEX('P08'!$V:$V,$A89+52),0)+IF($A89&lt;='P09'!$B$17,INDEX('P09'!$V:$V,$A89+52),0)+IF($A89&lt;='P10'!$B$17,INDEX('P10'!$V:$V,$A89+52),0)</f>
        <v>0.22755221602399503</v>
      </c>
      <c r="K89">
        <f>IF($A89&lt;='P01'!$B$17,INDEX('P01'!$W:$W,$A89+52),0)+IF($A89&lt;='P02'!$B$17,INDEX('P02'!$W:$W,$A89+52),0)+IF($A89&lt;='P03'!$B$17,INDEX('P03'!$W:$W,$A89+52),0)+IF($A89&lt;='P04'!$B$17,INDEX('P04'!$W:$W,$A89+52),0)+IF($A89&lt;='P05'!$B$17,INDEX('P05'!$W:$W,$A89+52),0)+IF($A89&lt;='P06'!$B$17,INDEX('P06'!$W:$W,$A89+52),0)+IF($A89&lt;='P07'!$B$17,INDEX('P07'!$W:$W,$A89+52),0)+IF($A89&lt;='P08'!$B$17,INDEX('P08'!$W:$W,$A89+52),0)+IF($A89&lt;='P09'!$B$17,INDEX('P09'!$W:$W,$A89+52),0)+IF($A89&lt;='P10'!$B$17,INDEX('P10'!$W:$W,$A89+52),0)</f>
        <v>62.742429505590763</v>
      </c>
      <c r="L89">
        <f>IF($A89&lt;='P01'!$B$17,INDEX('P01'!$X:$X,$A89+52),0)+IF($A89&lt;='P02'!$B$17,INDEX('P02'!$X:$X,$A89+52),0)+IF($A89&lt;='P03'!$B$17,INDEX('P03'!$X:$X,$A89+52),0)+IF($A89&lt;='P04'!$B$17,INDEX('P04'!$X:$X,$A89+52),0)+IF($A89&lt;='P05'!$B$17,INDEX('P05'!$X:$X,$A89+52),0)+IF($A89&lt;='P06'!$B$17,INDEX('P06'!$X:$X,$A89+52),0)+IF($A89&lt;='P07'!$B$17,INDEX('P07'!$X:$X,$A89+52),0)+IF($A89&lt;='P08'!$B$17,INDEX('P08'!$X:$X,$A89+52),0)+IF($A89&lt;='P09'!$B$17,INDEX('P09'!$X:$X,$A89+52),0)+IF($A89&lt;='P10'!$B$17,INDEX('P10'!$X:$X,$A89+52),0)</f>
        <v>-64.116579775836925</v>
      </c>
      <c r="M89">
        <f>IF($A89&lt;='P01'!$B$17,INDEX('P01'!$AA:$AA,$A89+52),0)+IF($A89&lt;='P02'!$B$17,INDEX('P02'!$AA:$AA,$A89+52),0)+IF($A89&lt;='P03'!$B$17,INDEX('P03'!$AA:$AA,$A89+52),0)+IF($A89&lt;='P04'!$B$17,INDEX('P04'!$AA:$AA,$A89+52),0)+IF($A89&lt;='P05'!$B$17,INDEX('P05'!$AA:$AA,$A89+52),0)+IF($A89&lt;='P06'!$B$17,INDEX('P06'!$AA:$AA,$A89+52),0)+IF($A89&lt;='P07'!$B$17,INDEX('P07'!$AA:$AA,$A89+52),0)+IF($A89&lt;='P08'!$B$17,INDEX('P08'!$AA:$AA,$A89+52),0)+IF($A89&lt;='P09'!$B$17,INDEX('P09'!$AA:$AA,$A89+52),0)+IF($A89&lt;='P10'!$B$17,INDEX('P10'!$AA:$AA,$A89+52),0)</f>
        <v>53.218421108578468</v>
      </c>
      <c r="N89">
        <f>IF($A89&lt;='P01'!$B$17,INDEX('P01'!$AB:$AB,$A89+52),0)+IF($A89&lt;='P02'!$B$17,INDEX('P02'!$AB:$AB,$A89+52),0)+IF($A89&lt;='P03'!$B$17,INDEX('P03'!$AB:$AB,$A89+52),0)+IF($A89&lt;='P04'!$B$17,INDEX('P04'!$AB:$AB,$A89+52),0)+IF($A89&lt;='P05'!$B$17,INDEX('P05'!$AB:$AB,$A89+52),0)+IF($A89&lt;='P06'!$B$17,INDEX('P06'!$AB:$AB,$A89+52),0)+IF($A89&lt;='P07'!$B$17,INDEX('P07'!$AB:$AB,$A89+52),0)+IF($A89&lt;='P08'!$B$17,INDEX('P08'!$AB:$AB,$A89+52),0)+IF($A89&lt;='P09'!$B$17,INDEX('P09'!$AB:$AB,$A89+52),0)+IF($A89&lt;='P10'!$B$17,INDEX('P10'!$AB:$AB,$A89+52),0)</f>
        <v>356.67697872799761</v>
      </c>
      <c r="O89">
        <f>IF($A89&lt;='P01'!$B$17,INDEX('P01'!$AC:$AC,$A89+52),0)+IF($A89&lt;='P02'!$B$17,INDEX('P02'!$AC:$AC,$A89+52),0)+IF($A89&lt;='P03'!$B$17,INDEX('P03'!$AC:$AC,$A89+52),0)+IF($A89&lt;='P04'!$B$17,INDEX('P04'!$AC:$AC,$A89+52),0)+IF($A89&lt;='P05'!$B$17,INDEX('P05'!$AC:$AC,$A89+52),0)+IF($A89&lt;='P06'!$B$17,INDEX('P06'!$AC:$AC,$A89+52),0)+IF($A89&lt;='P07'!$B$17,INDEX('P07'!$AC:$AC,$A89+52),0)+IF($A89&lt;='P08'!$B$17,INDEX('P08'!$AC:$AC,$A89+52),0)+IF($A89&lt;='P09'!$B$17,INDEX('P09'!$AC:$AC,$A89+52),0)+IF($A89&lt;='P10'!$B$17,INDEX('P10'!$AC:$AC,$A89+52),0)</f>
        <v>7.1335395745599524</v>
      </c>
      <c r="P89">
        <f>IF($A89&lt;='P01'!$B$17,INDEX('P01'!$AD:$AD,$A89+52),0)+IF($A89&lt;='P02'!$B$17,INDEX('P02'!$AD:$AD,$A89+52),0)+IF($A89&lt;='P03'!$B$17,INDEX('P03'!$AD:$AD,$A89+52),0)+IF($A89&lt;='P04'!$B$17,INDEX('P04'!$AD:$AD,$A89+52),0)+IF($A89&lt;='P05'!$B$17,INDEX('P05'!$AD:$AD,$A89+52),0)+IF($A89&lt;='P06'!$B$17,INDEX('P06'!$AD:$AD,$A89+52),0)+IF($A89&lt;='P07'!$B$17,INDEX('P07'!$AD:$AD,$A89+52),0)+IF($A89&lt;='P08'!$B$17,INDEX('P08'!$AD:$AD,$A89+52),0)+IF($A89&lt;='P09'!$B$17,INDEX('P09'!$AD:$AD,$A89+52),0)+IF($A89&lt;='P10'!$B$17,INDEX('P10'!$AD:$AD,$A89+52),0)</f>
        <v>31.32741011153287</v>
      </c>
      <c r="Q89">
        <f>IF($A89&lt;='P01'!$B$17,INDEX('P01'!$AE:$AE,$A89+52),0)+IF($A89&lt;='P02'!$B$17,INDEX('P02'!$AE:$AE,$A89+52),0)+IF($A89&lt;='P03'!$B$17,INDEX('P03'!$AE:$AE,$A89+52),0)+IF($A89&lt;='P04'!$B$17,INDEX('P04'!$AE:$AE,$A89+52),0)+IF($A89&lt;='P05'!$B$17,INDEX('P05'!$AE:$AE,$A89+52),0)+IF($A89&lt;='P06'!$B$17,INDEX('P06'!$AE:$AE,$A89+52),0)+IF($A89&lt;='P07'!$B$17,INDEX('P07'!$AE:$AE,$A89+52),0)+IF($A89&lt;='P08'!$B$17,INDEX('P08'!$AE:$AE,$A89+52),0)+IF($A89&lt;='P09'!$B$17,INDEX('P09'!$AE:$AE,$A89+52),0)+IF($A89&lt;='P10'!$B$17,INDEX('P10'!$AE:$AE,$A89+52),0)</f>
        <v>264.80873370299634</v>
      </c>
      <c r="R89">
        <f>IF($A89&lt;='P01'!$B$17,INDEX('P01'!$AF:$AF,$A89+52),0)+IF($A89&lt;='P02'!$B$17,INDEX('P02'!$AF:$AF,$A89+52),0)+IF($A89&lt;='P03'!$B$17,INDEX('P03'!$AF:$AF,$A89+52),0)+IF($A89&lt;='P04'!$B$17,INDEX('P04'!$AF:$AF,$A89+52),0)+IF($A89&lt;='P05'!$B$17,INDEX('P05'!$AF:$AF,$A89+52),0)+IF($A89&lt;='P06'!$B$17,INDEX('P06'!$AF:$AF,$A89+52),0)+IF($A89&lt;='P07'!$B$17,INDEX('P07'!$AF:$AF,$A89+52),0)+IF($A89&lt;='P08'!$B$17,INDEX('P08'!$AF:$AF,$A89+52),0)+IF($A89&lt;='P09'!$B$17,INDEX('P09'!$AF:$AF,$A89+52),0)+IF($A89&lt;='P10'!$B$17,INDEX('P10'!$AF:$AF,$A89+52),0)</f>
        <v>0.18887423033003026</v>
      </c>
      <c r="S89">
        <f>IF($A89&lt;='P01'!$B$17,INDEX('P01'!$AG:$AG,$A89+52),0)+IF($A89&lt;='P02'!$B$17,INDEX('P02'!$AG:$AG,$A89+52),0)+IF($A89&lt;='P03'!$B$17,INDEX('P03'!$AG:$AG,$A89+52),0)+IF($A89&lt;='P04'!$B$17,INDEX('P04'!$AG:$AG,$A89+52),0)+IF($A89&lt;='P05'!$B$17,INDEX('P05'!$AG:$AG,$A89+52),0)+IF($A89&lt;='P06'!$B$17,INDEX('P06'!$AG:$AG,$A89+52),0)+IF($A89&lt;='P07'!$B$17,INDEX('P07'!$AG:$AG,$A89+52),0)+IF($A89&lt;='P08'!$B$17,INDEX('P08'!$AG:$AG,$A89+52),0)+IF($A89&lt;='P09'!$B$17,INDEX('P09'!$AG:$AG,$A89+52),0)+IF($A89&lt;='P10'!$B$17,INDEX('P10'!$AG:$AG,$A89+52),0)</f>
        <v>13998.917768013822</v>
      </c>
      <c r="T89">
        <f>IF($A89&lt;='P01'!$B$17,INDEX('P01'!$AI:$AI,$A89+52),0)+IF($A89&lt;='P02'!$B$17,INDEX('P02'!$AI:$AI,$A89+52),0)+IF($A89&lt;='P03'!$B$17,INDEX('P03'!$AI:$AI,$A89+52),0)+IF($A89&lt;='P04'!$B$17,INDEX('P04'!$AI:$AI,$A89+52),0)+IF($A89&lt;='P05'!$B$17,INDEX('P05'!$AI:$AI,$A89+52),0)+IF($A89&lt;='P06'!$B$17,INDEX('P06'!$AI:$AI,$A89+52),0)+IF($A89&lt;='P07'!$B$17,INDEX('P07'!$AI:$AI,$A89+52),0)+IF($A89&lt;='P08'!$B$17,INDEX('P08'!$AI:$AI,$A89+52),0)+IF($A89&lt;='P09'!$B$17,INDEX('P09'!$AI:$AI,$A89+52),0)+IF($A89&lt;='P10'!$B$17,INDEX('P10'!$AI:$AI,$A89+52),0)</f>
        <v>14066.563011434215</v>
      </c>
    </row>
    <row r="90" spans="1:20" x14ac:dyDescent="0.35">
      <c r="A90">
        <v>58</v>
      </c>
      <c r="B90">
        <f>IF($A90&lt;='P01'!$B$17,INDEX('P01'!$J:$J,$A90+52),0)+IF($A90&lt;='P02'!$B$17,INDEX('P02'!$J:$J,$A90+52),0)+IF($A90&lt;='P03'!$B$17,INDEX('P03'!$J:$J,$A90+52),0)+IF($A90&lt;='P04'!$B$17,INDEX('P04'!$J:$J,$A90+52),0)+IF($A90&lt;='P05'!$B$17,INDEX('P05'!$J:$J,$A90+52),0)+IF($A90&lt;='P06'!$B$17,INDEX('P06'!$J:$J,$A90+52),0)+IF($A90&lt;='P07'!$B$17,INDEX('P07'!$J:$J,$A90+52),0)+IF($A90&lt;='P08'!$B$17,INDEX('P08'!$J:$J,$A90+52),0)+IF($A90&lt;='P09'!$B$17,INDEX('P09'!$J:$J,$A90+52),0)+IF($A90&lt;='P10'!$B$17,INDEX('P10'!$J:$J,$A90+52),0)</f>
        <v>7.883881835632398E-4</v>
      </c>
      <c r="C90">
        <f>IF($A90&lt;='P01'!$B$17,INDEX('P01'!$K:$K,$A90+52),0)+IF($A90&lt;='P02'!$B$17,INDEX('P02'!$K:$K,$A90+52),0)+IF($A90&lt;='P03'!$B$17,INDEX('P03'!$K:$K,$A90+52),0)+IF($A90&lt;='P04'!$B$17,INDEX('P04'!$K:$K,$A90+52),0)+IF($A90&lt;='P05'!$B$17,INDEX('P05'!$K:$K,$A90+52),0)+IF($A90&lt;='P06'!$B$17,INDEX('P06'!$K:$K,$A90+52),0)+IF($A90&lt;='P07'!$B$17,INDEX('P07'!$K:$K,$A90+52),0)+IF($A90&lt;='P08'!$B$17,INDEX('P08'!$K:$K,$A90+52),0)+IF($A90&lt;='P09'!$B$17,INDEX('P09'!$K:$K,$A90+52),0)+IF($A90&lt;='P10'!$B$17,INDEX('P10'!$K:$K,$A90+52),0)</f>
        <v>2.0496507171333455E-2</v>
      </c>
      <c r="D90">
        <f>IF($A90&lt;='P01'!$B$17,INDEX('P01'!$L:$L,$A90+52),0)+IF($A90&lt;='P02'!$B$17,INDEX('P02'!$L:$L,$A90+52),0)+IF($A90&lt;='P03'!$B$17,INDEX('P03'!$L:$L,$A90+52),0)+IF($A90&lt;='P04'!$B$17,INDEX('P04'!$L:$L,$A90+52),0)+IF($A90&lt;='P05'!$B$17,INDEX('P05'!$L:$L,$A90+52),0)+IF($A90&lt;='P06'!$B$17,INDEX('P06'!$L:$L,$A90+52),0)+IF($A90&lt;='P07'!$B$17,INDEX('P07'!$L:$L,$A90+52),0)+IF($A90&lt;='P08'!$B$17,INDEX('P08'!$L:$L,$A90+52),0)+IF($A90&lt;='P09'!$B$17,INDEX('P09'!$L:$L,$A90+52),0)+IF($A90&lt;='P10'!$B$17,INDEX('P10'!$L:$L,$A90+52),0)</f>
        <v>0</v>
      </c>
      <c r="E90">
        <f>IF($A90&lt;='P01'!$B$17,INDEX('P01'!$M:$M,$A90+52),0)+IF($A90&lt;='P02'!$B$17,INDEX('P02'!$M:$M,$A90+52),0)+IF($A90&lt;='P03'!$B$17,INDEX('P03'!$M:$M,$A90+52),0)+IF($A90&lt;='P04'!$B$17,INDEX('P04'!$M:$M,$A90+52),0)+IF($A90&lt;='P05'!$B$17,INDEX('P05'!$M:$M,$A90+52),0)+IF($A90&lt;='P06'!$B$17,INDEX('P06'!$M:$M,$A90+52),0)+IF($A90&lt;='P07'!$B$17,INDEX('P07'!$M:$M,$A90+52),0)+IF($A90&lt;='P08'!$B$17,INDEX('P08'!$M:$M,$A90+52),0)+IF($A90&lt;='P09'!$B$17,INDEX('P09'!$M:$M,$A90+52),0)+IF($A90&lt;='P10'!$B$17,INDEX('P10'!$M:$M,$A90+52),0)</f>
        <v>6.5170791985539154</v>
      </c>
      <c r="F90">
        <f>IF($A90&lt;='P01'!$B$17,INDEX('P01'!$R:$R,$A90+52),0)+IF($A90&lt;='P02'!$B$17,INDEX('P02'!$R:$R,$A90+52),0)+IF($A90&lt;='P03'!$B$17,INDEX('P03'!$R:$R,$A90+52),0)+IF($A90&lt;='P04'!$B$17,INDEX('P04'!$R:$R,$A90+52),0)+IF($A90&lt;='P05'!$B$17,INDEX('P05'!$R:$R,$A90+52),0)+IF($A90&lt;='P06'!$B$17,INDEX('P06'!$R:$R,$A90+52),0)+IF($A90&lt;='P07'!$B$17,INDEX('P07'!$R:$R,$A90+52),0)+IF($A90&lt;='P08'!$B$17,INDEX('P08'!$R:$R,$A90+52),0)+IF($A90&lt;='P09'!$B$17,INDEX('P09'!$R:$R,$A90+52),0)+IF($A90&lt;='P10'!$B$17,INDEX('P10'!$R:$R,$A90+52),0)</f>
        <v>426.70079982313695</v>
      </c>
      <c r="G90">
        <f>IF($A90&lt;='P01'!$B$17,INDEX('P01'!$S:$S,$A90+52),0)+IF($A90&lt;='P02'!$B$17,INDEX('P02'!$S:$S,$A90+52),0)+IF($A90&lt;='P03'!$B$17,INDEX('P03'!$S:$S,$A90+52),0)+IF($A90&lt;='P04'!$B$17,INDEX('P04'!$S:$S,$A90+52),0)+IF($A90&lt;='P05'!$B$17,INDEX('P05'!$S:$S,$A90+52),0)+IF($A90&lt;='P06'!$B$17,INDEX('P06'!$S:$S,$A90+52),0)+IF($A90&lt;='P07'!$B$17,INDEX('P07'!$S:$S,$A90+52),0)+IF($A90&lt;='P08'!$B$17,INDEX('P08'!$S:$S,$A90+52),0)+IF($A90&lt;='P09'!$B$17,INDEX('P09'!$S:$S,$A90+52),0)+IF($A90&lt;='P10'!$B$17,INDEX('P10'!$S:$S,$A90+52),0)</f>
        <v>8.5340159964627382</v>
      </c>
      <c r="H90">
        <f>IF($A90&lt;='P01'!$B$17,INDEX('P01'!$T:$T,$A90+52),0)+IF($A90&lt;='P02'!$B$17,INDEX('P02'!$T:$T,$A90+52),0)+IF($A90&lt;='P03'!$B$17,INDEX('P03'!$T:$T,$A90+52),0)+IF($A90&lt;='P04'!$B$17,INDEX('P04'!$T:$T,$A90+52),0)+IF($A90&lt;='P05'!$B$17,INDEX('P05'!$T:$T,$A90+52),0)+IF($A90&lt;='P06'!$B$17,INDEX('P06'!$T:$T,$A90+52),0)+IF($A90&lt;='P07'!$B$17,INDEX('P07'!$T:$T,$A90+52),0)+IF($A90&lt;='P08'!$B$17,INDEX('P08'!$T:$T,$A90+52),0)+IF($A90&lt;='P09'!$B$17,INDEX('P09'!$T:$T,$A90+52),0)+IF($A90&lt;='P10'!$B$17,INDEX('P10'!$T:$T,$A90+52),0)</f>
        <v>37.712531970769483</v>
      </c>
      <c r="I90">
        <f>IF($A90&lt;='P01'!$B$17,INDEX('P01'!$U:$U,$A90+52),0)+IF($A90&lt;='P02'!$B$17,INDEX('P02'!$U:$U,$A90+52),0)+IF($A90&lt;='P03'!$B$17,INDEX('P03'!$U:$U,$A90+52),0)+IF($A90&lt;='P04'!$B$17,INDEX('P04'!$U:$U,$A90+52),0)+IF($A90&lt;='P05'!$B$17,INDEX('P05'!$U:$U,$A90+52),0)+IF($A90&lt;='P06'!$B$17,INDEX('P06'!$U:$U,$A90+52),0)+IF($A90&lt;='P07'!$B$17,INDEX('P07'!$U:$U,$A90+52),0)+IF($A90&lt;='P08'!$B$17,INDEX('P08'!$U:$U,$A90+52),0)+IF($A90&lt;='P09'!$B$17,INDEX('P09'!$U:$U,$A90+52),0)+IF($A90&lt;='P10'!$B$17,INDEX('P10'!$U:$U,$A90+52),0)</f>
        <v>317.92520490341889</v>
      </c>
      <c r="J90">
        <f>IF($A90&lt;='P01'!$B$17,INDEX('P01'!$V:$V,$A90+52),0)+IF($A90&lt;='P02'!$B$17,INDEX('P02'!$V:$V,$A90+52),0)+IF($A90&lt;='P03'!$B$17,INDEX('P03'!$V:$V,$A90+52),0)+IF($A90&lt;='P04'!$B$17,INDEX('P04'!$V:$V,$A90+52),0)+IF($A90&lt;='P05'!$B$17,INDEX('P05'!$V:$V,$A90+52),0)+IF($A90&lt;='P06'!$B$17,INDEX('P06'!$V:$V,$A90+52),0)+IF($A90&lt;='P07'!$B$17,INDEX('P07'!$V:$V,$A90+52),0)+IF($A90&lt;='P08'!$B$17,INDEX('P08'!$V:$V,$A90+52),0)+IF($A90&lt;='P09'!$B$17,INDEX('P09'!$V:$V,$A90+52),0)+IF($A90&lt;='P10'!$B$17,INDEX('P10'!$V:$V,$A90+52),0)</f>
        <v>0.22736661763532109</v>
      </c>
      <c r="K90">
        <f>IF($A90&lt;='P01'!$B$17,INDEX('P01'!$W:$W,$A90+52),0)+IF($A90&lt;='P02'!$B$17,INDEX('P02'!$W:$W,$A90+52),0)+IF($A90&lt;='P03'!$B$17,INDEX('P03'!$W:$W,$A90+52),0)+IF($A90&lt;='P04'!$B$17,INDEX('P04'!$W:$W,$A90+52),0)+IF($A90&lt;='P05'!$B$17,INDEX('P05'!$W:$W,$A90+52),0)+IF($A90&lt;='P06'!$B$17,INDEX('P06'!$W:$W,$A90+52),0)+IF($A90&lt;='P07'!$B$17,INDEX('P07'!$W:$W,$A90+52),0)+IF($A90&lt;='P08'!$B$17,INDEX('P08'!$W:$W,$A90+52),0)+IF($A90&lt;='P09'!$B$17,INDEX('P09'!$W:$W,$A90+52),0)+IF($A90&lt;='P10'!$B$17,INDEX('P10'!$W:$W,$A90+52),0)</f>
        <v>62.301680334850474</v>
      </c>
      <c r="L90">
        <f>IF($A90&lt;='P01'!$B$17,INDEX('P01'!$X:$X,$A90+52),0)+IF($A90&lt;='P02'!$B$17,INDEX('P02'!$X:$X,$A90+52),0)+IF($A90&lt;='P03'!$B$17,INDEX('P03'!$X:$X,$A90+52),0)+IF($A90&lt;='P04'!$B$17,INDEX('P04'!$X:$X,$A90+52),0)+IF($A90&lt;='P05'!$B$17,INDEX('P05'!$X:$X,$A90+52),0)+IF($A90&lt;='P06'!$B$17,INDEX('P06'!$X:$X,$A90+52),0)+IF($A90&lt;='P07'!$B$17,INDEX('P07'!$X:$X,$A90+52),0)+IF($A90&lt;='P08'!$B$17,INDEX('P08'!$X:$X,$A90+52),0)+IF($A90&lt;='P09'!$B$17,INDEX('P09'!$X:$X,$A90+52),0)+IF($A90&lt;='P10'!$B$17,INDEX('P10'!$X:$X,$A90+52),0)</f>
        <v>-63.670649570658028</v>
      </c>
      <c r="M90">
        <f>IF($A90&lt;='P01'!$B$17,INDEX('P01'!$AA:$AA,$A90+52),0)+IF($A90&lt;='P02'!$B$17,INDEX('P02'!$AA:$AA,$A90+52),0)+IF($A90&lt;='P03'!$B$17,INDEX('P03'!$AA:$AA,$A90+52),0)+IF($A90&lt;='P04'!$B$17,INDEX('P04'!$AA:$AA,$A90+52),0)+IF($A90&lt;='P05'!$B$17,INDEX('P05'!$AA:$AA,$A90+52),0)+IF($A90&lt;='P06'!$B$17,INDEX('P06'!$AA:$AA,$A90+52),0)+IF($A90&lt;='P07'!$B$17,INDEX('P07'!$AA:$AA,$A90+52),0)+IF($A90&lt;='P08'!$B$17,INDEX('P08'!$AA:$AA,$A90+52),0)+IF($A90&lt;='P09'!$B$17,INDEX('P09'!$AA:$AA,$A90+52),0)+IF($A90&lt;='P10'!$B$17,INDEX('P10'!$AA:$AA,$A90+52),0)</f>
        <v>52.675840499125783</v>
      </c>
      <c r="N90">
        <f>IF($A90&lt;='P01'!$B$17,INDEX('P01'!$AB:$AB,$A90+52),0)+IF($A90&lt;='P02'!$B$17,INDEX('P02'!$AB:$AB,$A90+52),0)+IF($A90&lt;='P03'!$B$17,INDEX('P03'!$AB:$AB,$A90+52),0)+IF($A90&lt;='P04'!$B$17,INDEX('P04'!$AB:$AB,$A90+52),0)+IF($A90&lt;='P05'!$B$17,INDEX('P05'!$AB:$AB,$A90+52),0)+IF($A90&lt;='P06'!$B$17,INDEX('P06'!$AB:$AB,$A90+52),0)+IF($A90&lt;='P07'!$B$17,INDEX('P07'!$AB:$AB,$A90+52),0)+IF($A90&lt;='P08'!$B$17,INDEX('P08'!$AB:$AB,$A90+52),0)+IF($A90&lt;='P09'!$B$17,INDEX('P09'!$AB:$AB,$A90+52),0)+IF($A90&lt;='P10'!$B$17,INDEX('P10'!$AB:$AB,$A90+52),0)</f>
        <v>354.17271058043622</v>
      </c>
      <c r="O90">
        <f>IF($A90&lt;='P01'!$B$17,INDEX('P01'!$AC:$AC,$A90+52),0)+IF($A90&lt;='P02'!$B$17,INDEX('P02'!$AC:$AC,$A90+52),0)+IF($A90&lt;='P03'!$B$17,INDEX('P03'!$AC:$AC,$A90+52),0)+IF($A90&lt;='P04'!$B$17,INDEX('P04'!$AC:$AC,$A90+52),0)+IF($A90&lt;='P05'!$B$17,INDEX('P05'!$AC:$AC,$A90+52),0)+IF($A90&lt;='P06'!$B$17,INDEX('P06'!$AC:$AC,$A90+52),0)+IF($A90&lt;='P07'!$B$17,INDEX('P07'!$AC:$AC,$A90+52),0)+IF($A90&lt;='P08'!$B$17,INDEX('P08'!$AC:$AC,$A90+52),0)+IF($A90&lt;='P09'!$B$17,INDEX('P09'!$AC:$AC,$A90+52),0)+IF($A90&lt;='P10'!$B$17,INDEX('P10'!$AC:$AC,$A90+52),0)</f>
        <v>7.0834542116087249</v>
      </c>
      <c r="P90">
        <f>IF($A90&lt;='P01'!$B$17,INDEX('P01'!$AD:$AD,$A90+52),0)+IF($A90&lt;='P02'!$B$17,INDEX('P02'!$AD:$AD,$A90+52),0)+IF($A90&lt;='P03'!$B$17,INDEX('P03'!$AD:$AD,$A90+52),0)+IF($A90&lt;='P04'!$B$17,INDEX('P04'!$AD:$AD,$A90+52),0)+IF($A90&lt;='P05'!$B$17,INDEX('P05'!$AD:$AD,$A90+52),0)+IF($A90&lt;='P06'!$B$17,INDEX('P06'!$AD:$AD,$A90+52),0)+IF($A90&lt;='P07'!$B$17,INDEX('P07'!$AD:$AD,$A90+52),0)+IF($A90&lt;='P08'!$B$17,INDEX('P08'!$AD:$AD,$A90+52),0)+IF($A90&lt;='P09'!$B$17,INDEX('P09'!$AD:$AD,$A90+52),0)+IF($A90&lt;='P10'!$B$17,INDEX('P10'!$AD:$AD,$A90+52),0)</f>
        <v>31.200236408863503</v>
      </c>
      <c r="Q90">
        <f>IF($A90&lt;='P01'!$B$17,INDEX('P01'!$AE:$AE,$A90+52),0)+IF($A90&lt;='P02'!$B$17,INDEX('P02'!$AE:$AE,$A90+52),0)+IF($A90&lt;='P03'!$B$17,INDEX('P03'!$AE:$AE,$A90+52),0)+IF($A90&lt;='P04'!$B$17,INDEX('P04'!$AE:$AE,$A90+52),0)+IF($A90&lt;='P05'!$B$17,INDEX('P05'!$AE:$AE,$A90+52),0)+IF($A90&lt;='P06'!$B$17,INDEX('P06'!$AE:$AE,$A90+52),0)+IF($A90&lt;='P07'!$B$17,INDEX('P07'!$AE:$AE,$A90+52),0)+IF($A90&lt;='P08'!$B$17,INDEX('P08'!$AE:$AE,$A90+52),0)+IF($A90&lt;='P09'!$B$17,INDEX('P09'!$AE:$AE,$A90+52),0)+IF($A90&lt;='P10'!$B$17,INDEX('P10'!$AE:$AE,$A90+52),0)</f>
        <v>263.02507508674836</v>
      </c>
      <c r="R90">
        <f>IF($A90&lt;='P01'!$B$17,INDEX('P01'!$AF:$AF,$A90+52),0)+IF($A90&lt;='P02'!$B$17,INDEX('P02'!$AF:$AF,$A90+52),0)+IF($A90&lt;='P03'!$B$17,INDEX('P03'!$AF:$AF,$A90+52),0)+IF($A90&lt;='P04'!$B$17,INDEX('P04'!$AF:$AF,$A90+52),0)+IF($A90&lt;='P05'!$B$17,INDEX('P05'!$AF:$AF,$A90+52),0)+IF($A90&lt;='P06'!$B$17,INDEX('P06'!$AF:$AF,$A90+52),0)+IF($A90&lt;='P07'!$B$17,INDEX('P07'!$AF:$AF,$A90+52),0)+IF($A90&lt;='P08'!$B$17,INDEX('P08'!$AF:$AF,$A90+52),0)+IF($A90&lt;='P09'!$B$17,INDEX('P09'!$AF:$AF,$A90+52),0)+IF($A90&lt;='P10'!$B$17,INDEX('P10'!$AF:$AF,$A90+52),0)</f>
        <v>0.18810437408986702</v>
      </c>
      <c r="S90">
        <f>IF($A90&lt;='P01'!$B$17,INDEX('P01'!$AG:$AG,$A90+52),0)+IF($A90&lt;='P02'!$B$17,INDEX('P02'!$AG:$AG,$A90+52),0)+IF($A90&lt;='P03'!$B$17,INDEX('P03'!$AG:$AG,$A90+52),0)+IF($A90&lt;='P04'!$B$17,INDEX('P04'!$AG:$AG,$A90+52),0)+IF($A90&lt;='P05'!$B$17,INDEX('P05'!$AG:$AG,$A90+52),0)+IF($A90&lt;='P06'!$B$17,INDEX('P06'!$AG:$AG,$A90+52),0)+IF($A90&lt;='P07'!$B$17,INDEX('P07'!$AG:$AG,$A90+52),0)+IF($A90&lt;='P08'!$B$17,INDEX('P08'!$AG:$AG,$A90+52),0)+IF($A90&lt;='P09'!$B$17,INDEX('P09'!$AG:$AG,$A90+52),0)+IF($A90&lt;='P10'!$B$17,INDEX('P10'!$AG:$AG,$A90+52),0)</f>
        <v>14108.417231589356</v>
      </c>
      <c r="T90">
        <f>IF($A90&lt;='P01'!$B$17,INDEX('P01'!$AI:$AI,$A90+52),0)+IF($A90&lt;='P02'!$B$17,INDEX('P02'!$AI:$AI,$A90+52),0)+IF($A90&lt;='P03'!$B$17,INDEX('P03'!$AI:$AI,$A90+52),0)+IF($A90&lt;='P04'!$B$17,INDEX('P04'!$AI:$AI,$A90+52),0)+IF($A90&lt;='P05'!$B$17,INDEX('P05'!$AI:$AI,$A90+52),0)+IF($A90&lt;='P06'!$B$17,INDEX('P06'!$AI:$AI,$A90+52),0)+IF($A90&lt;='P07'!$B$17,INDEX('P07'!$AI:$AI,$A90+52),0)+IF($A90&lt;='P08'!$B$17,INDEX('P08'!$AI:$AI,$A90+52),0)+IF($A90&lt;='P09'!$B$17,INDEX('P09'!$AI:$AI,$A90+52),0)+IF($A90&lt;='P10'!$B$17,INDEX('P10'!$AI:$AI,$A90+52),0)</f>
        <v>14159.470360662905</v>
      </c>
    </row>
    <row r="91" spans="1:20" x14ac:dyDescent="0.35">
      <c r="A91">
        <v>59</v>
      </c>
      <c r="B91">
        <f>IF($A91&lt;='P01'!$B$17,INDEX('P01'!$J:$J,$A91+52),0)+IF($A91&lt;='P02'!$B$17,INDEX('P02'!$J:$J,$A91+52),0)+IF($A91&lt;='P03'!$B$17,INDEX('P03'!$J:$J,$A91+52),0)+IF($A91&lt;='P04'!$B$17,INDEX('P04'!$J:$J,$A91+52),0)+IF($A91&lt;='P05'!$B$17,INDEX('P05'!$J:$J,$A91+52),0)+IF($A91&lt;='P06'!$B$17,INDEX('P06'!$J:$J,$A91+52),0)+IF($A91&lt;='P07'!$B$17,INDEX('P07'!$J:$J,$A91+52),0)+IF($A91&lt;='P08'!$B$17,INDEX('P08'!$J:$J,$A91+52),0)+IF($A91&lt;='P09'!$B$17,INDEX('P09'!$J:$J,$A91+52),0)+IF($A91&lt;='P10'!$B$17,INDEX('P10'!$J:$J,$A91+52),0)</f>
        <v>7.8580812041106408E-4</v>
      </c>
      <c r="C91">
        <f>IF($A91&lt;='P01'!$B$17,INDEX('P01'!$K:$K,$A91+52),0)+IF($A91&lt;='P02'!$B$17,INDEX('P02'!$K:$K,$A91+52),0)+IF($A91&lt;='P03'!$B$17,INDEX('P03'!$K:$K,$A91+52),0)+IF($A91&lt;='P04'!$B$17,INDEX('P04'!$K:$K,$A91+52),0)+IF($A91&lt;='P05'!$B$17,INDEX('P05'!$K:$K,$A91+52),0)+IF($A91&lt;='P06'!$B$17,INDEX('P06'!$K:$K,$A91+52),0)+IF($A91&lt;='P07'!$B$17,INDEX('P07'!$K:$K,$A91+52),0)+IF($A91&lt;='P08'!$B$17,INDEX('P08'!$K:$K,$A91+52),0)+IF($A91&lt;='P09'!$B$17,INDEX('P09'!$K:$K,$A91+52),0)+IF($A91&lt;='P10'!$B$17,INDEX('P10'!$K:$K,$A91+52),0)</f>
        <v>2.0417361872011121E-2</v>
      </c>
      <c r="D91">
        <f>IF($A91&lt;='P01'!$B$17,INDEX('P01'!$L:$L,$A91+52),0)+IF($A91&lt;='P02'!$B$17,INDEX('P02'!$L:$L,$A91+52),0)+IF($A91&lt;='P03'!$B$17,INDEX('P03'!$L:$L,$A91+52),0)+IF($A91&lt;='P04'!$B$17,INDEX('P04'!$L:$L,$A91+52),0)+IF($A91&lt;='P05'!$B$17,INDEX('P05'!$L:$L,$A91+52),0)+IF($A91&lt;='P06'!$B$17,INDEX('P06'!$L:$L,$A91+52),0)+IF($A91&lt;='P07'!$B$17,INDEX('P07'!$L:$L,$A91+52),0)+IF($A91&lt;='P08'!$B$17,INDEX('P08'!$L:$L,$A91+52),0)+IF($A91&lt;='P09'!$B$17,INDEX('P09'!$L:$L,$A91+52),0)+IF($A91&lt;='P10'!$B$17,INDEX('P10'!$L:$L,$A91+52),0)</f>
        <v>0</v>
      </c>
      <c r="E91">
        <f>IF($A91&lt;='P01'!$B$17,INDEX('P01'!$M:$M,$A91+52),0)+IF($A91&lt;='P02'!$B$17,INDEX('P02'!$M:$M,$A91+52),0)+IF($A91&lt;='P03'!$B$17,INDEX('P03'!$M:$M,$A91+52),0)+IF($A91&lt;='P04'!$B$17,INDEX('P04'!$M:$M,$A91+52),0)+IF($A91&lt;='P05'!$B$17,INDEX('P05'!$M:$M,$A91+52),0)+IF($A91&lt;='P06'!$B$17,INDEX('P06'!$M:$M,$A91+52),0)+IF($A91&lt;='P07'!$B$17,INDEX('P07'!$M:$M,$A91+52),0)+IF($A91&lt;='P08'!$B$17,INDEX('P08'!$M:$M,$A91+52),0)+IF($A91&lt;='P09'!$B$17,INDEX('P09'!$M:$M,$A91+52),0)+IF($A91&lt;='P10'!$B$17,INDEX('P10'!$M:$M,$A91+52),0)</f>
        <v>6.4958760285614945</v>
      </c>
      <c r="F91">
        <f>IF($A91&lt;='P01'!$B$17,INDEX('P01'!$R:$R,$A91+52),0)+IF($A91&lt;='P02'!$B$17,INDEX('P02'!$R:$R,$A91+52),0)+IF($A91&lt;='P03'!$B$17,INDEX('P03'!$R:$R,$A91+52),0)+IF($A91&lt;='P04'!$B$17,INDEX('P04'!$R:$R,$A91+52),0)+IF($A91&lt;='P05'!$B$17,INDEX('P05'!$R:$R,$A91+52),0)+IF($A91&lt;='P06'!$B$17,INDEX('P06'!$R:$R,$A91+52),0)+IF($A91&lt;='P07'!$B$17,INDEX('P07'!$R:$R,$A91+52),0)+IF($A91&lt;='P08'!$B$17,INDEX('P08'!$R:$R,$A91+52),0)+IF($A91&lt;='P09'!$B$17,INDEX('P09'!$R:$R,$A91+52),0)+IF($A91&lt;='P10'!$B$17,INDEX('P10'!$R:$R,$A91+52),0)</f>
        <v>425.09203115093504</v>
      </c>
      <c r="G91">
        <f>IF($A91&lt;='P01'!$B$17,INDEX('P01'!$S:$S,$A91+52),0)+IF($A91&lt;='P02'!$B$17,INDEX('P02'!$S:$S,$A91+52),0)+IF($A91&lt;='P03'!$B$17,INDEX('P03'!$S:$S,$A91+52),0)+IF($A91&lt;='P04'!$B$17,INDEX('P04'!$S:$S,$A91+52),0)+IF($A91&lt;='P05'!$B$17,INDEX('P05'!$S:$S,$A91+52),0)+IF($A91&lt;='P06'!$B$17,INDEX('P06'!$S:$S,$A91+52),0)+IF($A91&lt;='P07'!$B$17,INDEX('P07'!$S:$S,$A91+52),0)+IF($A91&lt;='P08'!$B$17,INDEX('P08'!$S:$S,$A91+52),0)+IF($A91&lt;='P09'!$B$17,INDEX('P09'!$S:$S,$A91+52),0)+IF($A91&lt;='P10'!$B$17,INDEX('P10'!$S:$S,$A91+52),0)</f>
        <v>8.5018406230187029</v>
      </c>
      <c r="H91">
        <f>IF($A91&lt;='P01'!$B$17,INDEX('P01'!$T:$T,$A91+52),0)+IF($A91&lt;='P02'!$B$17,INDEX('P02'!$T:$T,$A91+52),0)+IF($A91&lt;='P03'!$B$17,INDEX('P03'!$T:$T,$A91+52),0)+IF($A91&lt;='P04'!$B$17,INDEX('P04'!$T:$T,$A91+52),0)+IF($A91&lt;='P05'!$B$17,INDEX('P05'!$T:$T,$A91+52),0)+IF($A91&lt;='P06'!$B$17,INDEX('P06'!$T:$T,$A91+52),0)+IF($A91&lt;='P07'!$B$17,INDEX('P07'!$T:$T,$A91+52),0)+IF($A91&lt;='P08'!$B$17,INDEX('P08'!$T:$T,$A91+52),0)+IF($A91&lt;='P09'!$B$17,INDEX('P09'!$T:$T,$A91+52),0)+IF($A91&lt;='P10'!$B$17,INDEX('P10'!$T:$T,$A91+52),0)</f>
        <v>37.682469639399535</v>
      </c>
      <c r="I91">
        <f>IF($A91&lt;='P01'!$B$17,INDEX('P01'!$U:$U,$A91+52),0)+IF($A91&lt;='P02'!$B$17,INDEX('P02'!$U:$U,$A91+52),0)+IF($A91&lt;='P03'!$B$17,INDEX('P03'!$U:$U,$A91+52),0)+IF($A91&lt;='P04'!$B$17,INDEX('P04'!$U:$U,$A91+52),0)+IF($A91&lt;='P05'!$B$17,INDEX('P05'!$U:$U,$A91+52),0)+IF($A91&lt;='P06'!$B$17,INDEX('P06'!$U:$U,$A91+52),0)+IF($A91&lt;='P07'!$B$17,INDEX('P07'!$U:$U,$A91+52),0)+IF($A91&lt;='P08'!$B$17,INDEX('P08'!$U:$U,$A91+52),0)+IF($A91&lt;='P09'!$B$17,INDEX('P09'!$U:$U,$A91+52),0)+IF($A91&lt;='P10'!$B$17,INDEX('P10'!$U:$U,$A91+52),0)</f>
        <v>316.81778730808315</v>
      </c>
      <c r="J91">
        <f>IF($A91&lt;='P01'!$B$17,INDEX('P01'!$V:$V,$A91+52),0)+IF($A91&lt;='P02'!$B$17,INDEX('P02'!$V:$V,$A91+52),0)+IF($A91&lt;='P03'!$B$17,INDEX('P03'!$V:$V,$A91+52),0)+IF($A91&lt;='P04'!$B$17,INDEX('P04'!$V:$V,$A91+52),0)+IF($A91&lt;='P05'!$B$17,INDEX('P05'!$V:$V,$A91+52),0)+IF($A91&lt;='P06'!$B$17,INDEX('P06'!$V:$V,$A91+52),0)+IF($A91&lt;='P07'!$B$17,INDEX('P07'!$V:$V,$A91+52),0)+IF($A91&lt;='P08'!$B$17,INDEX('P08'!$V:$V,$A91+52),0)+IF($A91&lt;='P09'!$B$17,INDEX('P09'!$V:$V,$A91+52),0)+IF($A91&lt;='P10'!$B$17,INDEX('P10'!$V:$V,$A91+52),0)</f>
        <v>0.22718145458746311</v>
      </c>
      <c r="K91">
        <f>IF($A91&lt;='P01'!$B$17,INDEX('P01'!$W:$W,$A91+52),0)+IF($A91&lt;='P02'!$B$17,INDEX('P02'!$W:$W,$A91+52),0)+IF($A91&lt;='P03'!$B$17,INDEX('P03'!$W:$W,$A91+52),0)+IF($A91&lt;='P04'!$B$17,INDEX('P04'!$W:$W,$A91+52),0)+IF($A91&lt;='P05'!$B$17,INDEX('P05'!$W:$W,$A91+52),0)+IF($A91&lt;='P06'!$B$17,INDEX('P06'!$W:$W,$A91+52),0)+IF($A91&lt;='P07'!$B$17,INDEX('P07'!$W:$W,$A91+52),0)+IF($A91&lt;='P08'!$B$17,INDEX('P08'!$W:$W,$A91+52),0)+IF($A91&lt;='P09'!$B$17,INDEX('P09'!$W:$W,$A91+52),0)+IF($A91&lt;='P10'!$B$17,INDEX('P10'!$W:$W,$A91+52),0)</f>
        <v>61.862752125846271</v>
      </c>
      <c r="L91">
        <f>IF($A91&lt;='P01'!$B$17,INDEX('P01'!$X:$X,$A91+52),0)+IF($A91&lt;='P02'!$B$17,INDEX('P02'!$X:$X,$A91+52),0)+IF($A91&lt;='P03'!$B$17,INDEX('P03'!$X:$X,$A91+52),0)+IF($A91&lt;='P04'!$B$17,INDEX('P04'!$X:$X,$A91+52),0)+IF($A91&lt;='P05'!$B$17,INDEX('P05'!$X:$X,$A91+52),0)+IF($A91&lt;='P06'!$B$17,INDEX('P06'!$X:$X,$A91+52),0)+IF($A91&lt;='P07'!$B$17,INDEX('P07'!$X:$X,$A91+52),0)+IF($A91&lt;='P08'!$B$17,INDEX('P08'!$X:$X,$A91+52),0)+IF($A91&lt;='P09'!$B$17,INDEX('P09'!$X:$X,$A91+52),0)+IF($A91&lt;='P10'!$B$17,INDEX('P10'!$X:$X,$A91+52),0)</f>
        <v>-63.226560005451319</v>
      </c>
      <c r="M91">
        <f>IF($A91&lt;='P01'!$B$17,INDEX('P01'!$AA:$AA,$A91+52),0)+IF($A91&lt;='P02'!$B$17,INDEX('P02'!$AA:$AA,$A91+52),0)+IF($A91&lt;='P03'!$B$17,INDEX('P03'!$AA:$AA,$A91+52),0)+IF($A91&lt;='P04'!$B$17,INDEX('P04'!$AA:$AA,$A91+52),0)+IF($A91&lt;='P05'!$B$17,INDEX('P05'!$AA:$AA,$A91+52),0)+IF($A91&lt;='P06'!$B$17,INDEX('P06'!$AA:$AA,$A91+52),0)+IF($A91&lt;='P07'!$B$17,INDEX('P07'!$AA:$AA,$A91+52),0)+IF($A91&lt;='P08'!$B$17,INDEX('P08'!$AA:$AA,$A91+52),0)+IF($A91&lt;='P09'!$B$17,INDEX('P09'!$AA:$AA,$A91+52),0)+IF($A91&lt;='P10'!$B$17,INDEX('P10'!$AA:$AA,$A91+52),0)</f>
        <v>52.137752012181878</v>
      </c>
      <c r="N91">
        <f>IF($A91&lt;='P01'!$B$17,INDEX('P01'!$AB:$AB,$A91+52),0)+IF($A91&lt;='P02'!$B$17,INDEX('P02'!$AB:$AB,$A91+52),0)+IF($A91&lt;='P03'!$B$17,INDEX('P03'!$AB:$AB,$A91+52),0)+IF($A91&lt;='P04'!$B$17,INDEX('P04'!$AB:$AB,$A91+52),0)+IF($A91&lt;='P05'!$B$17,INDEX('P05'!$AB:$AB,$A91+52),0)+IF($A91&lt;='P06'!$B$17,INDEX('P06'!$AB:$AB,$A91+52),0)+IF($A91&lt;='P07'!$B$17,INDEX('P07'!$AB:$AB,$A91+52),0)+IF($A91&lt;='P08'!$B$17,INDEX('P08'!$AB:$AB,$A91+52),0)+IF($A91&lt;='P09'!$B$17,INDEX('P09'!$AB:$AB,$A91+52),0)+IF($A91&lt;='P10'!$B$17,INDEX('P10'!$AB:$AB,$A91+52),0)</f>
        <v>351.68606228065272</v>
      </c>
      <c r="O91">
        <f>IF($A91&lt;='P01'!$B$17,INDEX('P01'!$AC:$AC,$A91+52),0)+IF($A91&lt;='P02'!$B$17,INDEX('P02'!$AC:$AC,$A91+52),0)+IF($A91&lt;='P03'!$B$17,INDEX('P03'!$AC:$AC,$A91+52),0)+IF($A91&lt;='P04'!$B$17,INDEX('P04'!$AC:$AC,$A91+52),0)+IF($A91&lt;='P05'!$B$17,INDEX('P05'!$AC:$AC,$A91+52),0)+IF($A91&lt;='P06'!$B$17,INDEX('P06'!$AC:$AC,$A91+52),0)+IF($A91&lt;='P07'!$B$17,INDEX('P07'!$AC:$AC,$A91+52),0)+IF($A91&lt;='P08'!$B$17,INDEX('P08'!$AC:$AC,$A91+52),0)+IF($A91&lt;='P09'!$B$17,INDEX('P09'!$AC:$AC,$A91+52),0)+IF($A91&lt;='P10'!$B$17,INDEX('P10'!$AC:$AC,$A91+52),0)</f>
        <v>7.0337212456130542</v>
      </c>
      <c r="P91">
        <f>IF($A91&lt;='P01'!$B$17,INDEX('P01'!$AD:$AD,$A91+52),0)+IF($A91&lt;='P02'!$B$17,INDEX('P02'!$AD:$AD,$A91+52),0)+IF($A91&lt;='P03'!$B$17,INDEX('P03'!$AD:$AD,$A91+52),0)+IF($A91&lt;='P04'!$B$17,INDEX('P04'!$AD:$AD,$A91+52),0)+IF($A91&lt;='P05'!$B$17,INDEX('P05'!$AD:$AD,$A91+52),0)+IF($A91&lt;='P06'!$B$17,INDEX('P06'!$AD:$AD,$A91+52),0)+IF($A91&lt;='P07'!$B$17,INDEX('P07'!$AD:$AD,$A91+52),0)+IF($A91&lt;='P08'!$B$17,INDEX('P08'!$AD:$AD,$A91+52),0)+IF($A91&lt;='P09'!$B$17,INDEX('P09'!$AD:$AD,$A91+52),0)+IF($A91&lt;='P10'!$B$17,INDEX('P10'!$AD:$AD,$A91+52),0)</f>
        <v>31.073638311117879</v>
      </c>
      <c r="Q91">
        <f>IF($A91&lt;='P01'!$B$17,INDEX('P01'!$AE:$AE,$A91+52),0)+IF($A91&lt;='P02'!$B$17,INDEX('P02'!$AE:$AE,$A91+52),0)+IF($A91&lt;='P03'!$B$17,INDEX('P03'!$AE:$AE,$A91+52),0)+IF($A91&lt;='P04'!$B$17,INDEX('P04'!$AE:$AE,$A91+52),0)+IF($A91&lt;='P05'!$B$17,INDEX('P05'!$AE:$AE,$A91+52),0)+IF($A91&lt;='P06'!$B$17,INDEX('P06'!$AE:$AE,$A91+52),0)+IF($A91&lt;='P07'!$B$17,INDEX('P07'!$AE:$AE,$A91+52),0)+IF($A91&lt;='P08'!$B$17,INDEX('P08'!$AE:$AE,$A91+52),0)+IF($A91&lt;='P09'!$B$17,INDEX('P09'!$AE:$AE,$A91+52),0)+IF($A91&lt;='P10'!$B$17,INDEX('P10'!$AE:$AE,$A91+52),0)</f>
        <v>261.25361282177681</v>
      </c>
      <c r="R91">
        <f>IF($A91&lt;='P01'!$B$17,INDEX('P01'!$AF:$AF,$A91+52),0)+IF($A91&lt;='P02'!$B$17,INDEX('P02'!$AF:$AF,$A91+52),0)+IF($A91&lt;='P03'!$B$17,INDEX('P03'!$AF:$AF,$A91+52),0)+IF($A91&lt;='P04'!$B$17,INDEX('P04'!$AF:$AF,$A91+52),0)+IF($A91&lt;='P05'!$B$17,INDEX('P05'!$AF:$AF,$A91+52),0)+IF($A91&lt;='P06'!$B$17,INDEX('P06'!$AF:$AF,$A91+52),0)+IF($A91&lt;='P07'!$B$17,INDEX('P07'!$AF:$AF,$A91+52),0)+IF($A91&lt;='P08'!$B$17,INDEX('P08'!$AF:$AF,$A91+52),0)+IF($A91&lt;='P09'!$B$17,INDEX('P09'!$AF:$AF,$A91+52),0)+IF($A91&lt;='P10'!$B$17,INDEX('P10'!$AF:$AF,$A91+52),0)</f>
        <v>0.18733788996312101</v>
      </c>
      <c r="S91">
        <f>IF($A91&lt;='P01'!$B$17,INDEX('P01'!$AG:$AG,$A91+52),0)+IF($A91&lt;='P02'!$B$17,INDEX('P02'!$AG:$AG,$A91+52),0)+IF($A91&lt;='P03'!$B$17,INDEX('P03'!$AG:$AG,$A91+52),0)+IF($A91&lt;='P04'!$B$17,INDEX('P04'!$AG:$AG,$A91+52),0)+IF($A91&lt;='P05'!$B$17,INDEX('P05'!$AG:$AG,$A91+52),0)+IF($A91&lt;='P06'!$B$17,INDEX('P06'!$AG:$AG,$A91+52),0)+IF($A91&lt;='P07'!$B$17,INDEX('P07'!$AG:$AG,$A91+52),0)+IF($A91&lt;='P08'!$B$17,INDEX('P08'!$AG:$AG,$A91+52),0)+IF($A91&lt;='P09'!$B$17,INDEX('P09'!$AG:$AG,$A91+52),0)+IF($A91&lt;='P10'!$B$17,INDEX('P10'!$AG:$AG,$A91+52),0)</f>
        <v>14217.831078349725</v>
      </c>
      <c r="T91">
        <f>IF($A91&lt;='P01'!$B$17,INDEX('P01'!$AI:$AI,$A91+52),0)+IF($A91&lt;='P02'!$B$17,INDEX('P02'!$AI:$AI,$A91+52),0)+IF($A91&lt;='P03'!$B$17,INDEX('P03'!$AI:$AI,$A91+52),0)+IF($A91&lt;='P04'!$B$17,INDEX('P04'!$AI:$AI,$A91+52),0)+IF($A91&lt;='P05'!$B$17,INDEX('P05'!$AI:$AI,$A91+52),0)+IF($A91&lt;='P06'!$B$17,INDEX('P06'!$AI:$AI,$A91+52),0)+IF($A91&lt;='P07'!$B$17,INDEX('P07'!$AI:$AI,$A91+52),0)+IF($A91&lt;='P08'!$B$17,INDEX('P08'!$AI:$AI,$A91+52),0)+IF($A91&lt;='P09'!$B$17,INDEX('P09'!$AI:$AI,$A91+52),0)+IF($A91&lt;='P10'!$B$17,INDEX('P10'!$AI:$AI,$A91+52),0)</f>
        <v>14263.234015435095</v>
      </c>
    </row>
    <row r="92" spans="1:20" x14ac:dyDescent="0.35">
      <c r="A92">
        <v>60</v>
      </c>
      <c r="B92">
        <f>IF($A92&lt;='P01'!$B$17,INDEX('P01'!$J:$J,$A92+52),0)+IF($A92&lt;='P02'!$B$17,INDEX('P02'!$J:$J,$A92+52),0)+IF($A92&lt;='P03'!$B$17,INDEX('P03'!$J:$J,$A92+52),0)+IF($A92&lt;='P04'!$B$17,INDEX('P04'!$J:$J,$A92+52),0)+IF($A92&lt;='P05'!$B$17,INDEX('P05'!$J:$J,$A92+52),0)+IF($A92&lt;='P06'!$B$17,INDEX('P06'!$J:$J,$A92+52),0)+IF($A92&lt;='P07'!$B$17,INDEX('P07'!$J:$J,$A92+52),0)+IF($A92&lt;='P08'!$B$17,INDEX('P08'!$J:$J,$A92+52),0)+IF($A92&lt;='P09'!$B$17,INDEX('P09'!$J:$J,$A92+52),0)+IF($A92&lt;='P10'!$B$17,INDEX('P10'!$J:$J,$A92+52),0)</f>
        <v>7.8403963194795159E-4</v>
      </c>
      <c r="C92">
        <f>IF($A92&lt;='P01'!$B$17,INDEX('P01'!$K:$K,$A92+52),0)+IF($A92&lt;='P02'!$B$17,INDEX('P02'!$K:$K,$A92+52),0)+IF($A92&lt;='P03'!$B$17,INDEX('P03'!$K:$K,$A92+52),0)+IF($A92&lt;='P04'!$B$17,INDEX('P04'!$K:$K,$A92+52),0)+IF($A92&lt;='P05'!$B$17,INDEX('P05'!$K:$K,$A92+52),0)+IF($A92&lt;='P06'!$B$17,INDEX('P06'!$K:$K,$A92+52),0)+IF($A92&lt;='P07'!$B$17,INDEX('P07'!$K:$K,$A92+52),0)+IF($A92&lt;='P08'!$B$17,INDEX('P08'!$K:$K,$A92+52),0)+IF($A92&lt;='P09'!$B$17,INDEX('P09'!$K:$K,$A92+52),0)+IF($A92&lt;='P10'!$B$17,INDEX('P10'!$K:$K,$A92+52),0)</f>
        <v>1.9785511462053745E-2</v>
      </c>
      <c r="D92">
        <f>IF($A92&lt;='P01'!$B$17,INDEX('P01'!$L:$L,$A92+52),0)+IF($A92&lt;='P02'!$B$17,INDEX('P02'!$L:$L,$A92+52),0)+IF($A92&lt;='P03'!$B$17,INDEX('P03'!$L:$L,$A92+52),0)+IF($A92&lt;='P04'!$B$17,INDEX('P04'!$L:$L,$A92+52),0)+IF($A92&lt;='P05'!$B$17,INDEX('P05'!$L:$L,$A92+52),0)+IF($A92&lt;='P06'!$B$17,INDEX('P06'!$L:$L,$A92+52),0)+IF($A92&lt;='P07'!$B$17,INDEX('P07'!$L:$L,$A92+52),0)+IF($A92&lt;='P08'!$B$17,INDEX('P08'!$L:$L,$A92+52),0)+IF($A92&lt;='P09'!$B$17,INDEX('P09'!$L:$L,$A92+52),0)+IF($A92&lt;='P10'!$B$17,INDEX('P10'!$L:$L,$A92+52),0)</f>
        <v>0</v>
      </c>
      <c r="E92">
        <f>IF($A92&lt;='P01'!$B$17,INDEX('P01'!$M:$M,$A92+52),0)+IF($A92&lt;='P02'!$B$17,INDEX('P02'!$M:$M,$A92+52),0)+IF($A92&lt;='P03'!$B$17,INDEX('P03'!$M:$M,$A92+52),0)+IF($A92&lt;='P04'!$B$17,INDEX('P04'!$M:$M,$A92+52),0)+IF($A92&lt;='P05'!$B$17,INDEX('P05'!$M:$M,$A92+52),0)+IF($A92&lt;='P06'!$B$17,INDEX('P06'!$M:$M,$A92+52),0)+IF($A92&lt;='P07'!$B$17,INDEX('P07'!$M:$M,$A92+52),0)+IF($A92&lt;='P08'!$B$17,INDEX('P08'!$M:$M,$A92+52),0)+IF($A92&lt;='P09'!$B$17,INDEX('P09'!$M:$M,$A92+52),0)+IF($A92&lt;='P10'!$B$17,INDEX('P10'!$M:$M,$A92+52),0)</f>
        <v>6.4753064774674911</v>
      </c>
      <c r="F92">
        <f>IF($A92&lt;='P01'!$B$17,INDEX('P01'!$R:$R,$A92+52),0)+IF($A92&lt;='P02'!$B$17,INDEX('P02'!$R:$R,$A92+52),0)+IF($A92&lt;='P03'!$B$17,INDEX('P03'!$R:$R,$A92+52),0)+IF($A92&lt;='P04'!$B$17,INDEX('P04'!$R:$R,$A92+52),0)+IF($A92&lt;='P05'!$B$17,INDEX('P05'!$R:$R,$A92+52),0)+IF($A92&lt;='P06'!$B$17,INDEX('P06'!$R:$R,$A92+52),0)+IF($A92&lt;='P07'!$B$17,INDEX('P07'!$R:$R,$A92+52),0)+IF($A92&lt;='P08'!$B$17,INDEX('P08'!$R:$R,$A92+52),0)+IF($A92&lt;='P09'!$B$17,INDEX('P09'!$R:$R,$A92+52),0)+IF($A92&lt;='P10'!$B$17,INDEX('P10'!$R:$R,$A92+52),0)</f>
        <v>423.48937260636319</v>
      </c>
      <c r="G92">
        <f>IF($A92&lt;='P01'!$B$17,INDEX('P01'!$S:$S,$A92+52),0)+IF($A92&lt;='P02'!$B$17,INDEX('P02'!$S:$S,$A92+52),0)+IF($A92&lt;='P03'!$B$17,INDEX('P03'!$S:$S,$A92+52),0)+IF($A92&lt;='P04'!$B$17,INDEX('P04'!$S:$S,$A92+52),0)+IF($A92&lt;='P05'!$B$17,INDEX('P05'!$S:$S,$A92+52),0)+IF($A92&lt;='P06'!$B$17,INDEX('P06'!$S:$S,$A92+52),0)+IF($A92&lt;='P07'!$B$17,INDEX('P07'!$S:$S,$A92+52),0)+IF($A92&lt;='P08'!$B$17,INDEX('P08'!$S:$S,$A92+52),0)+IF($A92&lt;='P09'!$B$17,INDEX('P09'!$S:$S,$A92+52),0)+IF($A92&lt;='P10'!$B$17,INDEX('P10'!$S:$S,$A92+52),0)</f>
        <v>8.469787452127262</v>
      </c>
      <c r="H92">
        <f>IF($A92&lt;='P01'!$B$17,INDEX('P01'!$T:$T,$A92+52),0)+IF($A92&lt;='P02'!$B$17,INDEX('P02'!$T:$T,$A92+52),0)+IF($A92&lt;='P03'!$B$17,INDEX('P03'!$T:$T,$A92+52),0)+IF($A92&lt;='P04'!$B$17,INDEX('P04'!$T:$T,$A92+52),0)+IF($A92&lt;='P05'!$B$17,INDEX('P05'!$T:$T,$A92+52),0)+IF($A92&lt;='P06'!$B$17,INDEX('P06'!$T:$T,$A92+52),0)+IF($A92&lt;='P07'!$B$17,INDEX('P07'!$T:$T,$A92+52),0)+IF($A92&lt;='P08'!$B$17,INDEX('P08'!$T:$T,$A92+52),0)+IF($A92&lt;='P09'!$B$17,INDEX('P09'!$T:$T,$A92+52),0)+IF($A92&lt;='P10'!$B$17,INDEX('P10'!$T:$T,$A92+52),0)</f>
        <v>37.652503348890988</v>
      </c>
      <c r="I92">
        <f>IF($A92&lt;='P01'!$B$17,INDEX('P01'!$U:$U,$A92+52),0)+IF($A92&lt;='P02'!$B$17,INDEX('P02'!$U:$U,$A92+52),0)+IF($A92&lt;='P03'!$B$17,INDEX('P03'!$U:$U,$A92+52),0)+IF($A92&lt;='P04'!$B$17,INDEX('P04'!$U:$U,$A92+52),0)+IF($A92&lt;='P05'!$B$17,INDEX('P05'!$U:$U,$A92+52),0)+IF($A92&lt;='P06'!$B$17,INDEX('P06'!$U:$U,$A92+52),0)+IF($A92&lt;='P07'!$B$17,INDEX('P07'!$U:$U,$A92+52),0)+IF($A92&lt;='P08'!$B$17,INDEX('P08'!$U:$U,$A92+52),0)+IF($A92&lt;='P09'!$B$17,INDEX('P09'!$U:$U,$A92+52),0)+IF($A92&lt;='P10'!$B$17,INDEX('P10'!$U:$U,$A92+52),0)</f>
        <v>315.79466298251168</v>
      </c>
      <c r="J92">
        <f>IF($A92&lt;='P01'!$B$17,INDEX('P01'!$V:$V,$A92+52),0)+IF($A92&lt;='P02'!$B$17,INDEX('P02'!$V:$V,$A92+52),0)+IF($A92&lt;='P03'!$B$17,INDEX('P03'!$V:$V,$A92+52),0)+IF($A92&lt;='P04'!$B$17,INDEX('P04'!$V:$V,$A92+52),0)+IF($A92&lt;='P05'!$B$17,INDEX('P05'!$V:$V,$A92+52),0)+IF($A92&lt;='P06'!$B$17,INDEX('P06'!$V:$V,$A92+52),0)+IF($A92&lt;='P07'!$B$17,INDEX('P07'!$V:$V,$A92+52),0)+IF($A92&lt;='P08'!$B$17,INDEX('P08'!$V:$V,$A92+52),0)+IF($A92&lt;='P09'!$B$17,INDEX('P09'!$V:$V,$A92+52),0)+IF($A92&lt;='P10'!$B$17,INDEX('P10'!$V:$V,$A92+52),0)</f>
        <v>0.22722920463524393</v>
      </c>
      <c r="K92">
        <f>IF($A92&lt;='P01'!$B$17,INDEX('P01'!$W:$W,$A92+52),0)+IF($A92&lt;='P02'!$B$17,INDEX('P02'!$W:$W,$A92+52),0)+IF($A92&lt;='P03'!$B$17,INDEX('P03'!$W:$W,$A92+52),0)+IF($A92&lt;='P04'!$B$17,INDEX('P04'!$W:$W,$A92+52),0)+IF($A92&lt;='P05'!$B$17,INDEX('P05'!$W:$W,$A92+52),0)+IF($A92&lt;='P06'!$B$17,INDEX('P06'!$W:$W,$A92+52),0)+IF($A92&lt;='P07'!$B$17,INDEX('P07'!$W:$W,$A92+52),0)+IF($A92&lt;='P08'!$B$17,INDEX('P08'!$W:$W,$A92+52),0)+IF($A92&lt;='P09'!$B$17,INDEX('P09'!$W:$W,$A92+52),0)+IF($A92&lt;='P10'!$B$17,INDEX('P10'!$W:$W,$A92+52),0)</f>
        <v>61.345189618197935</v>
      </c>
      <c r="L92">
        <f>IF($A92&lt;='P01'!$B$17,INDEX('P01'!$X:$X,$A92+52),0)+IF($A92&lt;='P02'!$B$17,INDEX('P02'!$X:$X,$A92+52),0)+IF($A92&lt;='P03'!$B$17,INDEX('P03'!$X:$X,$A92+52),0)+IF($A92&lt;='P04'!$B$17,INDEX('P04'!$X:$X,$A92+52),0)+IF($A92&lt;='P05'!$B$17,INDEX('P05'!$X:$X,$A92+52),0)+IF($A92&lt;='P06'!$B$17,INDEX('P06'!$X:$X,$A92+52),0)+IF($A92&lt;='P07'!$B$17,INDEX('P07'!$X:$X,$A92+52),0)+IF($A92&lt;='P08'!$B$17,INDEX('P08'!$X:$X,$A92+52),0)+IF($A92&lt;='P09'!$B$17,INDEX('P09'!$X:$X,$A92+52),0)+IF($A92&lt;='P10'!$B$17,INDEX('P10'!$X:$X,$A92+52),0)</f>
        <v>-62.703855744509056</v>
      </c>
      <c r="M92">
        <f>IF($A92&lt;='P01'!$B$17,INDEX('P01'!$AA:$AA,$A92+52),0)+IF($A92&lt;='P02'!$B$17,INDEX('P02'!$AA:$AA,$A92+52),0)+IF($A92&lt;='P03'!$B$17,INDEX('P03'!$AA:$AA,$A92+52),0)+IF($A92&lt;='P04'!$B$17,INDEX('P04'!$AA:$AA,$A92+52),0)+IF($A92&lt;='P05'!$B$17,INDEX('P05'!$AA:$AA,$A92+52),0)+IF($A92&lt;='P06'!$B$17,INDEX('P06'!$AA:$AA,$A92+52),0)+IF($A92&lt;='P07'!$B$17,INDEX('P07'!$AA:$AA,$A92+52),0)+IF($A92&lt;='P08'!$B$17,INDEX('P08'!$AA:$AA,$A92+52),0)+IF($A92&lt;='P09'!$B$17,INDEX('P09'!$AA:$AA,$A92+52),0)+IF($A92&lt;='P10'!$B$17,INDEX('P10'!$AA:$AA,$A92+52),0)</f>
        <v>51.537998734739901</v>
      </c>
      <c r="N92">
        <f>IF($A92&lt;='P01'!$B$17,INDEX('P01'!$AB:$AB,$A92+52),0)+IF($A92&lt;='P02'!$B$17,INDEX('P02'!$AB:$AB,$A92+52),0)+IF($A92&lt;='P03'!$B$17,INDEX('P03'!$AB:$AB,$A92+52),0)+IF($A92&lt;='P04'!$B$17,INDEX('P04'!$AB:$AB,$A92+52),0)+IF($A92&lt;='P05'!$B$17,INDEX('P05'!$AB:$AB,$A92+52),0)+IF($A92&lt;='P06'!$B$17,INDEX('P06'!$AB:$AB,$A92+52),0)+IF($A92&lt;='P07'!$B$17,INDEX('P07'!$AB:$AB,$A92+52),0)+IF($A92&lt;='P08'!$B$17,INDEX('P08'!$AB:$AB,$A92+52),0)+IF($A92&lt;='P09'!$B$17,INDEX('P09'!$AB:$AB,$A92+52),0)+IF($A92&lt;='P10'!$B$17,INDEX('P10'!$AB:$AB,$A92+52),0)</f>
        <v>349.21690958422147</v>
      </c>
      <c r="O92">
        <f>IF($A92&lt;='P01'!$B$17,INDEX('P01'!$AC:$AC,$A92+52),0)+IF($A92&lt;='P02'!$B$17,INDEX('P02'!$AC:$AC,$A92+52),0)+IF($A92&lt;='P03'!$B$17,INDEX('P03'!$AC:$AC,$A92+52),0)+IF($A92&lt;='P04'!$B$17,INDEX('P04'!$AC:$AC,$A92+52),0)+IF($A92&lt;='P05'!$B$17,INDEX('P05'!$AC:$AC,$A92+52),0)+IF($A92&lt;='P06'!$B$17,INDEX('P06'!$AC:$AC,$A92+52),0)+IF($A92&lt;='P07'!$B$17,INDEX('P07'!$AC:$AC,$A92+52),0)+IF($A92&lt;='P08'!$B$17,INDEX('P08'!$AC:$AC,$A92+52),0)+IF($A92&lt;='P09'!$B$17,INDEX('P09'!$AC:$AC,$A92+52),0)+IF($A92&lt;='P10'!$B$17,INDEX('P10'!$AC:$AC,$A92+52),0)</f>
        <v>6.9843381916844294</v>
      </c>
      <c r="P92">
        <f>IF($A92&lt;='P01'!$B$17,INDEX('P01'!$AD:$AD,$A92+52),0)+IF($A92&lt;='P02'!$B$17,INDEX('P02'!$AD:$AD,$A92+52),0)+IF($A92&lt;='P03'!$B$17,INDEX('P03'!$AD:$AD,$A92+52),0)+IF($A92&lt;='P04'!$B$17,INDEX('P04'!$AD:$AD,$A92+52),0)+IF($A92&lt;='P05'!$B$17,INDEX('P05'!$AD:$AD,$A92+52),0)+IF($A92&lt;='P06'!$B$17,INDEX('P06'!$AD:$AD,$A92+52),0)+IF($A92&lt;='P07'!$B$17,INDEX('P07'!$AD:$AD,$A92+52),0)+IF($A92&lt;='P08'!$B$17,INDEX('P08'!$AD:$AD,$A92+52),0)+IF($A92&lt;='P09'!$B$17,INDEX('P09'!$AD:$AD,$A92+52),0)+IF($A92&lt;='P10'!$B$17,INDEX('P10'!$AD:$AD,$A92+52),0)</f>
        <v>30.947613139800652</v>
      </c>
      <c r="Q92">
        <f>IF($A92&lt;='P01'!$B$17,INDEX('P01'!$AE:$AE,$A92+52),0)+IF($A92&lt;='P02'!$B$17,INDEX('P02'!$AE:$AE,$A92+52),0)+IF($A92&lt;='P03'!$B$17,INDEX('P03'!$AE:$AE,$A92+52),0)+IF($A92&lt;='P04'!$B$17,INDEX('P04'!$AE:$AE,$A92+52),0)+IF($A92&lt;='P05'!$B$17,INDEX('P05'!$AE:$AE,$A92+52),0)+IF($A92&lt;='P06'!$B$17,INDEX('P06'!$AE:$AE,$A92+52),0)+IF($A92&lt;='P07'!$B$17,INDEX('P07'!$AE:$AE,$A92+52),0)+IF($A92&lt;='P08'!$B$17,INDEX('P08'!$AE:$AE,$A92+52),0)+IF($A92&lt;='P09'!$B$17,INDEX('P09'!$AE:$AE,$A92+52),0)+IF($A92&lt;='P10'!$B$17,INDEX('P10'!$AE:$AE,$A92+52),0)</f>
        <v>259.56019367525943</v>
      </c>
      <c r="R92">
        <f>IF($A92&lt;='P01'!$B$17,INDEX('P01'!$AF:$AF,$A92+52),0)+IF($A92&lt;='P02'!$B$17,INDEX('P02'!$AF:$AF,$A92+52),0)+IF($A92&lt;='P03'!$B$17,INDEX('P03'!$AF:$AF,$A92+52),0)+IF($A92&lt;='P04'!$B$17,INDEX('P04'!$AF:$AF,$A92+52),0)+IF($A92&lt;='P05'!$B$17,INDEX('P05'!$AF:$AF,$A92+52),0)+IF($A92&lt;='P06'!$B$17,INDEX('P06'!$AF:$AF,$A92+52),0)+IF($A92&lt;='P07'!$B$17,INDEX('P07'!$AF:$AF,$A92+52),0)+IF($A92&lt;='P08'!$B$17,INDEX('P08'!$AF:$AF,$A92+52),0)+IF($A92&lt;='P09'!$B$17,INDEX('P09'!$AF:$AF,$A92+52),0)+IF($A92&lt;='P10'!$B$17,INDEX('P10'!$AF:$AF,$A92+52),0)</f>
        <v>0.18676584273707397</v>
      </c>
      <c r="S92">
        <f>IF($A92&lt;='P01'!$B$17,INDEX('P01'!$AG:$AG,$A92+52),0)+IF($A92&lt;='P02'!$B$17,INDEX('P02'!$AG:$AG,$A92+52),0)+IF($A92&lt;='P03'!$B$17,INDEX('P03'!$AG:$AG,$A92+52),0)+IF($A92&lt;='P04'!$B$17,INDEX('P04'!$AG:$AG,$A92+52),0)+IF($A92&lt;='P05'!$B$17,INDEX('P05'!$AG:$AG,$A92+52),0)+IF($A92&lt;='P06'!$B$17,INDEX('P06'!$AG:$AG,$A92+52),0)+IF($A92&lt;='P07'!$B$17,INDEX('P07'!$AG:$AG,$A92+52),0)+IF($A92&lt;='P08'!$B$17,INDEX('P08'!$AG:$AG,$A92+52),0)+IF($A92&lt;='P09'!$B$17,INDEX('P09'!$AG:$AG,$A92+52),0)+IF($A92&lt;='P10'!$B$17,INDEX('P10'!$AG:$AG,$A92+52),0)</f>
        <v>14327.080413312011</v>
      </c>
      <c r="T92">
        <f>IF($A92&lt;='P01'!$B$17,INDEX('P01'!$AI:$AI,$A92+52),0)+IF($A92&lt;='P02'!$B$17,INDEX('P02'!$AI:$AI,$A92+52),0)+IF($A92&lt;='P03'!$B$17,INDEX('P03'!$AI:$AI,$A92+52),0)+IF($A92&lt;='P04'!$B$17,INDEX('P04'!$AI:$AI,$A92+52),0)+IF($A92&lt;='P05'!$B$17,INDEX('P05'!$AI:$AI,$A92+52),0)+IF($A92&lt;='P06'!$B$17,INDEX('P06'!$AI:$AI,$A92+52),0)+IF($A92&lt;='P07'!$B$17,INDEX('P07'!$AI:$AI,$A92+52),0)+IF($A92&lt;='P08'!$B$17,INDEX('P08'!$AI:$AI,$A92+52),0)+IF($A92&lt;='P09'!$B$17,INDEX('P09'!$AI:$AI,$A92+52),0)+IF($A92&lt;='P10'!$B$17,INDEX('P10'!$AI:$AI,$A92+52),0)</f>
        <v>14371.271560911389</v>
      </c>
    </row>
    <row r="93" spans="1:20" x14ac:dyDescent="0.35">
      <c r="A93">
        <v>61</v>
      </c>
      <c r="B93">
        <f>IF($A93&lt;='P01'!$B$17,INDEX('P01'!$J:$J,$A93+52),0)+IF($A93&lt;='P02'!$B$17,INDEX('P02'!$J:$J,$A93+52),0)+IF($A93&lt;='P03'!$B$17,INDEX('P03'!$J:$J,$A93+52),0)+IF($A93&lt;='P04'!$B$17,INDEX('P04'!$J:$J,$A93+52),0)+IF($A93&lt;='P05'!$B$17,INDEX('P05'!$J:$J,$A93+52),0)+IF($A93&lt;='P06'!$B$17,INDEX('P06'!$J:$J,$A93+52),0)+IF($A93&lt;='P07'!$B$17,INDEX('P07'!$J:$J,$A93+52),0)+IF($A93&lt;='P08'!$B$17,INDEX('P08'!$J:$J,$A93+52),0)+IF($A93&lt;='P09'!$B$17,INDEX('P09'!$J:$J,$A93+52),0)+IF($A93&lt;='P10'!$B$17,INDEX('P10'!$J:$J,$A93+52),0)</f>
        <v>7.8551081749104286E-4</v>
      </c>
      <c r="C93">
        <f>IF($A93&lt;='P01'!$B$17,INDEX('P01'!$K:$K,$A93+52),0)+IF($A93&lt;='P02'!$B$17,INDEX('P02'!$K:$K,$A93+52),0)+IF($A93&lt;='P03'!$B$17,INDEX('P03'!$K:$K,$A93+52),0)+IF($A93&lt;='P04'!$B$17,INDEX('P04'!$K:$K,$A93+52),0)+IF($A93&lt;='P05'!$B$17,INDEX('P05'!$K:$K,$A93+52),0)+IF($A93&lt;='P06'!$B$17,INDEX('P06'!$K:$K,$A93+52),0)+IF($A93&lt;='P07'!$B$17,INDEX('P07'!$K:$K,$A93+52),0)+IF($A93&lt;='P08'!$B$17,INDEX('P08'!$K:$K,$A93+52),0)+IF($A93&lt;='P09'!$B$17,INDEX('P09'!$K:$K,$A93+52),0)+IF($A93&lt;='P10'!$B$17,INDEX('P10'!$K:$K,$A93+52),0)</f>
        <v>1.8621178828701967E-2</v>
      </c>
      <c r="D93">
        <f>IF($A93&lt;='P01'!$B$17,INDEX('P01'!$L:$L,$A93+52),0)+IF($A93&lt;='P02'!$B$17,INDEX('P02'!$L:$L,$A93+52),0)+IF($A93&lt;='P03'!$B$17,INDEX('P03'!$L:$L,$A93+52),0)+IF($A93&lt;='P04'!$B$17,INDEX('P04'!$L:$L,$A93+52),0)+IF($A93&lt;='P05'!$B$17,INDEX('P05'!$L:$L,$A93+52),0)+IF($A93&lt;='P06'!$B$17,INDEX('P06'!$L:$L,$A93+52),0)+IF($A93&lt;='P07'!$B$17,INDEX('P07'!$L:$L,$A93+52),0)+IF($A93&lt;='P08'!$B$17,INDEX('P08'!$L:$L,$A93+52),0)+IF($A93&lt;='P09'!$B$17,INDEX('P09'!$L:$L,$A93+52),0)+IF($A93&lt;='P10'!$B$17,INDEX('P10'!$L:$L,$A93+52),0)</f>
        <v>0.99133865530187815</v>
      </c>
      <c r="E93">
        <f>IF($A93&lt;='P01'!$B$17,INDEX('P01'!$M:$M,$A93+52),0)+IF($A93&lt;='P02'!$B$17,INDEX('P02'!$M:$M,$A93+52),0)+IF($A93&lt;='P03'!$B$17,INDEX('P03'!$M:$M,$A93+52),0)+IF($A93&lt;='P04'!$B$17,INDEX('P04'!$M:$M,$A93+52),0)+IF($A93&lt;='P05'!$B$17,INDEX('P05'!$M:$M,$A93+52),0)+IF($A93&lt;='P06'!$B$17,INDEX('P06'!$M:$M,$A93+52),0)+IF($A93&lt;='P07'!$B$17,INDEX('P07'!$M:$M,$A93+52),0)+IF($A93&lt;='P08'!$B$17,INDEX('P08'!$M:$M,$A93+52),0)+IF($A93&lt;='P09'!$B$17,INDEX('P09'!$M:$M,$A93+52),0)+IF($A93&lt;='P10'!$B$17,INDEX('P10'!$M:$M,$A93+52),0)</f>
        <v>5.4645611325194219</v>
      </c>
      <c r="F93">
        <f>IF($A93&lt;='P01'!$B$17,INDEX('P01'!$R:$R,$A93+52),0)+IF($A93&lt;='P02'!$B$17,INDEX('P02'!$R:$R,$A93+52),0)+IF($A93&lt;='P03'!$B$17,INDEX('P03'!$R:$R,$A93+52),0)+IF($A93&lt;='P04'!$B$17,INDEX('P04'!$R:$R,$A93+52),0)+IF($A93&lt;='P05'!$B$17,INDEX('P05'!$R:$R,$A93+52),0)+IF($A93&lt;='P06'!$B$17,INDEX('P06'!$R:$R,$A93+52),0)+IF($A93&lt;='P07'!$B$17,INDEX('P07'!$R:$R,$A93+52),0)+IF($A93&lt;='P08'!$B$17,INDEX('P08'!$R:$R,$A93+52),0)+IF($A93&lt;='P09'!$B$17,INDEX('P09'!$R:$R,$A93+52),0)+IF($A93&lt;='P10'!$B$17,INDEX('P10'!$R:$R,$A93+52),0)</f>
        <v>421.89874259360215</v>
      </c>
      <c r="G93">
        <f>IF($A93&lt;='P01'!$B$17,INDEX('P01'!$S:$S,$A93+52),0)+IF($A93&lt;='P02'!$B$17,INDEX('P02'!$S:$S,$A93+52),0)+IF($A93&lt;='P03'!$B$17,INDEX('P03'!$S:$S,$A93+52),0)+IF($A93&lt;='P04'!$B$17,INDEX('P04'!$S:$S,$A93+52),0)+IF($A93&lt;='P05'!$B$17,INDEX('P05'!$S:$S,$A93+52),0)+IF($A93&lt;='P06'!$B$17,INDEX('P06'!$S:$S,$A93+52),0)+IF($A93&lt;='P07'!$B$17,INDEX('P07'!$S:$S,$A93+52),0)+IF($A93&lt;='P08'!$B$17,INDEX('P08'!$S:$S,$A93+52),0)+IF($A93&lt;='P09'!$B$17,INDEX('P09'!$S:$S,$A93+52),0)+IF($A93&lt;='P10'!$B$17,INDEX('P10'!$S:$S,$A93+52),0)</f>
        <v>8.4379748518720419</v>
      </c>
      <c r="H93">
        <f>IF($A93&lt;='P01'!$B$17,INDEX('P01'!$T:$T,$A93+52),0)+IF($A93&lt;='P02'!$B$17,INDEX('P02'!$T:$T,$A93+52),0)+IF($A93&lt;='P03'!$B$17,INDEX('P03'!$T:$T,$A93+52),0)+IF($A93&lt;='P04'!$B$17,INDEX('P04'!$T:$T,$A93+52),0)+IF($A93&lt;='P05'!$B$17,INDEX('P05'!$T:$T,$A93+52),0)+IF($A93&lt;='P06'!$B$17,INDEX('P06'!$T:$T,$A93+52),0)+IF($A93&lt;='P07'!$B$17,INDEX('P07'!$T:$T,$A93+52),0)+IF($A93&lt;='P08'!$B$17,INDEX('P08'!$T:$T,$A93+52),0)+IF($A93&lt;='P09'!$B$17,INDEX('P09'!$T:$T,$A93+52),0)+IF($A93&lt;='P10'!$B$17,INDEX('P10'!$T:$T,$A93+52),0)</f>
        <v>37.625841793006735</v>
      </c>
      <c r="I93">
        <f>IF($A93&lt;='P01'!$B$17,INDEX('P01'!$U:$U,$A93+52),0)+IF($A93&lt;='P02'!$B$17,INDEX('P02'!$U:$U,$A93+52),0)+IF($A93&lt;='P03'!$B$17,INDEX('P03'!$U:$U,$A93+52),0)+IF($A93&lt;='P04'!$B$17,INDEX('P04'!$U:$U,$A93+52),0)+IF($A93&lt;='P05'!$B$17,INDEX('P05'!$U:$U,$A93+52),0)+IF($A93&lt;='P06'!$B$17,INDEX('P06'!$U:$U,$A93+52),0)+IF($A93&lt;='P07'!$B$17,INDEX('P07'!$U:$U,$A93+52),0)+IF($A93&lt;='P08'!$B$17,INDEX('P08'!$U:$U,$A93+52),0)+IF($A93&lt;='P09'!$B$17,INDEX('P09'!$U:$U,$A93+52),0)+IF($A93&lt;='P10'!$B$17,INDEX('P10'!$U:$U,$A93+52),0)</f>
        <v>317.22972045350843</v>
      </c>
      <c r="J93">
        <f>IF($A93&lt;='P01'!$B$17,INDEX('P01'!$V:$V,$A93+52),0)+IF($A93&lt;='P02'!$B$17,INDEX('P02'!$V:$V,$A93+52),0)+IF($A93&lt;='P03'!$B$17,INDEX('P03'!$V:$V,$A93+52),0)+IF($A93&lt;='P04'!$B$17,INDEX('P04'!$V:$V,$A93+52),0)+IF($A93&lt;='P05'!$B$17,INDEX('P05'!$V:$V,$A93+52),0)+IF($A93&lt;='P06'!$B$17,INDEX('P06'!$V:$V,$A93+52),0)+IF($A93&lt;='P07'!$B$17,INDEX('P07'!$V:$V,$A93+52),0)+IF($A93&lt;='P08'!$B$17,INDEX('P08'!$V:$V,$A93+52),0)+IF($A93&lt;='P09'!$B$17,INDEX('P09'!$V:$V,$A93+52),0)+IF($A93&lt;='P10'!$B$17,INDEX('P10'!$V:$V,$A93+52),0)</f>
        <v>0.22821704152891772</v>
      </c>
      <c r="K93">
        <f>IF($A93&lt;='P01'!$B$17,INDEX('P01'!$W:$W,$A93+52),0)+IF($A93&lt;='P02'!$B$17,INDEX('P02'!$W:$W,$A93+52),0)+IF($A93&lt;='P03'!$B$17,INDEX('P03'!$W:$W,$A93+52),0)+IF($A93&lt;='P04'!$B$17,INDEX('P04'!$W:$W,$A93+52),0)+IF($A93&lt;='P05'!$B$17,INDEX('P05'!$W:$W,$A93+52),0)+IF($A93&lt;='P06'!$B$17,INDEX('P06'!$W:$W,$A93+52),0)+IF($A93&lt;='P07'!$B$17,INDEX('P07'!$W:$W,$A93+52),0)+IF($A93&lt;='P08'!$B$17,INDEX('P08'!$W:$W,$A93+52),0)+IF($A93&lt;='P09'!$B$17,INDEX('P09'!$W:$W,$A93+52),0)+IF($A93&lt;='P10'!$B$17,INDEX('P10'!$W:$W,$A93+52),0)</f>
        <v>58.376988453685982</v>
      </c>
      <c r="L93">
        <f>IF($A93&lt;='P01'!$B$17,INDEX('P01'!$X:$X,$A93+52),0)+IF($A93&lt;='P02'!$B$17,INDEX('P02'!$X:$X,$A93+52),0)+IF($A93&lt;='P03'!$B$17,INDEX('P03'!$X:$X,$A93+52),0)+IF($A93&lt;='P04'!$B$17,INDEX('P04'!$X:$X,$A93+52),0)+IF($A93&lt;='P05'!$B$17,INDEX('P05'!$X:$X,$A93+52),0)+IF($A93&lt;='P06'!$B$17,INDEX('P06'!$X:$X,$A93+52),0)+IF($A93&lt;='P07'!$B$17,INDEX('P07'!$X:$X,$A93+52),0)+IF($A93&lt;='P08'!$B$17,INDEX('P08'!$X:$X,$A93+52),0)+IF($A93&lt;='P09'!$B$17,INDEX('P09'!$X:$X,$A93+52),0)+IF($A93&lt;='P10'!$B$17,INDEX('P10'!$X:$X,$A93+52),0)</f>
        <v>-59.730551417420571</v>
      </c>
      <c r="M93">
        <f>IF($A93&lt;='P01'!$B$17,INDEX('P01'!$AA:$AA,$A93+52),0)+IF($A93&lt;='P02'!$B$17,INDEX('P02'!$AA:$AA,$A93+52),0)+IF($A93&lt;='P03'!$B$17,INDEX('P03'!$AA:$AA,$A93+52),0)+IF($A93&lt;='P04'!$B$17,INDEX('P04'!$AA:$AA,$A93+52),0)+IF($A93&lt;='P05'!$B$17,INDEX('P05'!$AA:$AA,$A93+52),0)+IF($A93&lt;='P06'!$B$17,INDEX('P06'!$AA:$AA,$A93+52),0)+IF($A93&lt;='P07'!$B$17,INDEX('P07'!$AA:$AA,$A93+52),0)+IF($A93&lt;='P08'!$B$17,INDEX('P08'!$AA:$AA,$A93+52),0)+IF($A93&lt;='P09'!$B$17,INDEX('P09'!$AA:$AA,$A93+52),0)+IF($A93&lt;='P10'!$B$17,INDEX('P10'!$AA:$AA,$A93+52),0)</f>
        <v>48.933962252733572</v>
      </c>
      <c r="N93">
        <f>IF($A93&lt;='P01'!$B$17,INDEX('P01'!$AB:$AB,$A93+52),0)+IF($A93&lt;='P02'!$B$17,INDEX('P02'!$AB:$AB,$A93+52),0)+IF($A93&lt;='P03'!$B$17,INDEX('P03'!$AB:$AB,$A93+52),0)+IF($A93&lt;='P04'!$B$17,INDEX('P04'!$AB:$AB,$A93+52),0)+IF($A93&lt;='P05'!$B$17,INDEX('P05'!$AB:$AB,$A93+52),0)+IF($A93&lt;='P06'!$B$17,INDEX('P06'!$AB:$AB,$A93+52),0)+IF($A93&lt;='P07'!$B$17,INDEX('P07'!$AB:$AB,$A93+52),0)+IF($A93&lt;='P08'!$B$17,INDEX('P08'!$AB:$AB,$A93+52),0)+IF($A93&lt;='P09'!$B$17,INDEX('P09'!$AB:$AB,$A93+52),0)+IF($A93&lt;='P10'!$B$17,INDEX('P10'!$AB:$AB,$A93+52),0)</f>
        <v>346.77001284536652</v>
      </c>
      <c r="O93">
        <f>IF($A93&lt;='P01'!$B$17,INDEX('P01'!$AC:$AC,$A93+52),0)+IF($A93&lt;='P02'!$B$17,INDEX('P02'!$AC:$AC,$A93+52),0)+IF($A93&lt;='P03'!$B$17,INDEX('P03'!$AC:$AC,$A93+52),0)+IF($A93&lt;='P04'!$B$17,INDEX('P04'!$AC:$AC,$A93+52),0)+IF($A93&lt;='P05'!$B$17,INDEX('P05'!$AC:$AC,$A93+52),0)+IF($A93&lt;='P06'!$B$17,INDEX('P06'!$AC:$AC,$A93+52),0)+IF($A93&lt;='P07'!$B$17,INDEX('P07'!$AC:$AC,$A93+52),0)+IF($A93&lt;='P08'!$B$17,INDEX('P08'!$AC:$AC,$A93+52),0)+IF($A93&lt;='P09'!$B$17,INDEX('P09'!$AC:$AC,$A93+52),0)+IF($A93&lt;='P10'!$B$17,INDEX('P10'!$AC:$AC,$A93+52),0)</f>
        <v>6.9354002569073305</v>
      </c>
      <c r="P93">
        <f>IF($A93&lt;='P01'!$B$17,INDEX('P01'!$AD:$AD,$A93+52),0)+IF($A93&lt;='P02'!$B$17,INDEX('P02'!$AD:$AD,$A93+52),0)+IF($A93&lt;='P03'!$B$17,INDEX('P03'!$AD:$AD,$A93+52),0)+IF($A93&lt;='P04'!$B$17,INDEX('P04'!$AD:$AD,$A93+52),0)+IF($A93&lt;='P05'!$B$17,INDEX('P05'!$AD:$AD,$A93+52),0)+IF($A93&lt;='P06'!$B$17,INDEX('P06'!$AD:$AD,$A93+52),0)+IF($A93&lt;='P07'!$B$17,INDEX('P07'!$AD:$AD,$A93+52),0)+IF($A93&lt;='P08'!$B$17,INDEX('P08'!$AD:$AD,$A93+52),0)+IF($A93&lt;='P09'!$B$17,INDEX('P09'!$AD:$AD,$A93+52),0)+IF($A93&lt;='P10'!$B$17,INDEX('P10'!$AD:$AD,$A93+52),0)</f>
        <v>30.824786952985214</v>
      </c>
      <c r="Q93">
        <f>IF($A93&lt;='P01'!$B$17,INDEX('P01'!$AE:$AE,$A93+52),0)+IF($A93&lt;='P02'!$B$17,INDEX('P02'!$AE:$AE,$A93+52),0)+IF($A93&lt;='P03'!$B$17,INDEX('P03'!$AE:$AE,$A93+52),0)+IF($A93&lt;='P04'!$B$17,INDEX('P04'!$AE:$AE,$A93+52),0)+IF($A93&lt;='P05'!$B$17,INDEX('P05'!$AE:$AE,$A93+52),0)+IF($A93&lt;='P06'!$B$17,INDEX('P06'!$AE:$AE,$A93+52),0)+IF($A93&lt;='P07'!$B$17,INDEX('P07'!$AE:$AE,$A93+52),0)+IF($A93&lt;='P08'!$B$17,INDEX('P08'!$AE:$AE,$A93+52),0)+IF($A93&lt;='P09'!$B$17,INDEX('P09'!$AE:$AE,$A93+52),0)+IF($A93&lt;='P10'!$B$17,INDEX('P10'!$AE:$AE,$A93+52),0)</f>
        <v>259.88889768711897</v>
      </c>
      <c r="R93">
        <f>IF($A93&lt;='P01'!$B$17,INDEX('P01'!$AF:$AF,$A93+52),0)+IF($A93&lt;='P02'!$B$17,INDEX('P02'!$AF:$AF,$A93+52),0)+IF($A93&lt;='P03'!$B$17,INDEX('P03'!$AF:$AF,$A93+52),0)+IF($A93&lt;='P04'!$B$17,INDEX('P04'!$AF:$AF,$A93+52),0)+IF($A93&lt;='P05'!$B$17,INDEX('P05'!$AF:$AF,$A93+52),0)+IF($A93&lt;='P06'!$B$17,INDEX('P06'!$AF:$AF,$A93+52),0)+IF($A93&lt;='P07'!$B$17,INDEX('P07'!$AF:$AF,$A93+52),0)+IF($A93&lt;='P08'!$B$17,INDEX('P08'!$AF:$AF,$A93+52),0)+IF($A93&lt;='P09'!$B$17,INDEX('P09'!$AF:$AF,$A93+52),0)+IF($A93&lt;='P10'!$B$17,INDEX('P10'!$AF:$AF,$A93+52),0)</f>
        <v>0.18696569562137924</v>
      </c>
      <c r="S93">
        <f>IF($A93&lt;='P01'!$B$17,INDEX('P01'!$AG:$AG,$A93+52),0)+IF($A93&lt;='P02'!$B$17,INDEX('P02'!$AG:$AG,$A93+52),0)+IF($A93&lt;='P03'!$B$17,INDEX('P03'!$AG:$AG,$A93+52),0)+IF($A93&lt;='P04'!$B$17,INDEX('P04'!$AG:$AG,$A93+52),0)+IF($A93&lt;='P05'!$B$17,INDEX('P05'!$AG:$AG,$A93+52),0)+IF($A93&lt;='P06'!$B$17,INDEX('P06'!$AG:$AG,$A93+52),0)+IF($A93&lt;='P07'!$B$17,INDEX('P07'!$AG:$AG,$A93+52),0)+IF($A93&lt;='P08'!$B$17,INDEX('P08'!$AG:$AG,$A93+52),0)+IF($A93&lt;='P09'!$B$17,INDEX('P09'!$AG:$AG,$A93+52),0)+IF($A93&lt;='P10'!$B$17,INDEX('P10'!$AG:$AG,$A93+52),0)</f>
        <v>14433.714097841255</v>
      </c>
      <c r="T93">
        <f>IF($A93&lt;='P01'!$B$17,INDEX('P01'!$AI:$AI,$A93+52),0)+IF($A93&lt;='P02'!$B$17,INDEX('P02'!$AI:$AI,$A93+52),0)+IF($A93&lt;='P03'!$B$17,INDEX('P03'!$AI:$AI,$A93+52),0)+IF($A93&lt;='P04'!$B$17,INDEX('P04'!$AI:$AI,$A93+52),0)+IF($A93&lt;='P05'!$B$17,INDEX('P05'!$AI:$AI,$A93+52),0)+IF($A93&lt;='P06'!$B$17,INDEX('P06'!$AI:$AI,$A93+52),0)+IF($A93&lt;='P07'!$B$17,INDEX('P07'!$AI:$AI,$A93+52),0)+IF($A93&lt;='P08'!$B$17,INDEX('P08'!$AI:$AI,$A93+52),0)+IF($A93&lt;='P09'!$B$17,INDEX('P09'!$AI:$AI,$A93+52),0)+IF($A93&lt;='P10'!$B$17,INDEX('P10'!$AI:$AI,$A93+52),0)</f>
        <v>14476.70322023516</v>
      </c>
    </row>
    <row r="94" spans="1:20" x14ac:dyDescent="0.35">
      <c r="A94">
        <v>62</v>
      </c>
      <c r="B94">
        <f>IF($A94&lt;='P01'!$B$17,INDEX('P01'!$J:$J,$A94+52),0)+IF($A94&lt;='P02'!$B$17,INDEX('P02'!$J:$J,$A94+52),0)+IF($A94&lt;='P03'!$B$17,INDEX('P03'!$J:$J,$A94+52),0)+IF($A94&lt;='P04'!$B$17,INDEX('P04'!$J:$J,$A94+52),0)+IF($A94&lt;='P05'!$B$17,INDEX('P05'!$J:$J,$A94+52),0)+IF($A94&lt;='P06'!$B$17,INDEX('P06'!$J:$J,$A94+52),0)+IF($A94&lt;='P07'!$B$17,INDEX('P07'!$J:$J,$A94+52),0)+IF($A94&lt;='P08'!$B$17,INDEX('P08'!$J:$J,$A94+52),0)+IF($A94&lt;='P09'!$B$17,INDEX('P09'!$J:$J,$A94+52),0)+IF($A94&lt;='P10'!$B$17,INDEX('P10'!$J:$J,$A94+52),0)</f>
        <v>6.9979611107876818E-4</v>
      </c>
      <c r="C94">
        <f>IF($A94&lt;='P01'!$B$17,INDEX('P01'!$K:$K,$A94+52),0)+IF($A94&lt;='P02'!$B$17,INDEX('P02'!$K:$K,$A94+52),0)+IF($A94&lt;='P03'!$B$17,INDEX('P03'!$K:$K,$A94+52),0)+IF($A94&lt;='P04'!$B$17,INDEX('P04'!$K:$K,$A94+52),0)+IF($A94&lt;='P05'!$B$17,INDEX('P05'!$K:$K,$A94+52),0)+IF($A94&lt;='P06'!$B$17,INDEX('P06'!$K:$K,$A94+52),0)+IF($A94&lt;='P07'!$B$17,INDEX('P07'!$K:$K,$A94+52),0)+IF($A94&lt;='P08'!$B$17,INDEX('P08'!$K:$K,$A94+52),0)+IF($A94&lt;='P09'!$B$17,INDEX('P09'!$K:$K,$A94+52),0)+IF($A94&lt;='P10'!$B$17,INDEX('P10'!$K:$K,$A94+52),0)</f>
        <v>1.8555563769951523E-2</v>
      </c>
      <c r="D94">
        <f>IF($A94&lt;='P01'!$B$17,INDEX('P01'!$L:$L,$A94+52),0)+IF($A94&lt;='P02'!$B$17,INDEX('P02'!$L:$L,$A94+52),0)+IF($A94&lt;='P03'!$B$17,INDEX('P03'!$L:$L,$A94+52),0)+IF($A94&lt;='P04'!$B$17,INDEX('P04'!$L:$L,$A94+52),0)+IF($A94&lt;='P05'!$B$17,INDEX('P05'!$L:$L,$A94+52),0)+IF($A94&lt;='P06'!$B$17,INDEX('P06'!$L:$L,$A94+52),0)+IF($A94&lt;='P07'!$B$17,INDEX('P07'!$L:$L,$A94+52),0)+IF($A94&lt;='P08'!$B$17,INDEX('P08'!$L:$L,$A94+52),0)+IF($A94&lt;='P09'!$B$17,INDEX('P09'!$L:$L,$A94+52),0)+IF($A94&lt;='P10'!$B$17,INDEX('P10'!$L:$L,$A94+52),0)</f>
        <v>0</v>
      </c>
      <c r="E94">
        <f>IF($A94&lt;='P01'!$B$17,INDEX('P01'!$M:$M,$A94+52),0)+IF($A94&lt;='P02'!$B$17,INDEX('P02'!$M:$M,$A94+52),0)+IF($A94&lt;='P03'!$B$17,INDEX('P03'!$M:$M,$A94+52),0)+IF($A94&lt;='P04'!$B$17,INDEX('P04'!$M:$M,$A94+52),0)+IF($A94&lt;='P05'!$B$17,INDEX('P05'!$M:$M,$A94+52),0)+IF($A94&lt;='P06'!$B$17,INDEX('P06'!$M:$M,$A94+52),0)+IF($A94&lt;='P07'!$B$17,INDEX('P07'!$M:$M,$A94+52),0)+IF($A94&lt;='P08'!$B$17,INDEX('P08'!$M:$M,$A94+52),0)+IF($A94&lt;='P09'!$B$17,INDEX('P09'!$M:$M,$A94+52),0)+IF($A94&lt;='P10'!$B$17,INDEX('P10'!$M:$M,$A94+52),0)</f>
        <v>5.4453057726383909</v>
      </c>
      <c r="F94">
        <f>IF($A94&lt;='P01'!$B$17,INDEX('P01'!$R:$R,$A94+52),0)+IF($A94&lt;='P02'!$B$17,INDEX('P02'!$R:$R,$A94+52),0)+IF($A94&lt;='P03'!$B$17,INDEX('P03'!$R:$R,$A94+52),0)+IF($A94&lt;='P04'!$B$17,INDEX('P04'!$R:$R,$A94+52),0)+IF($A94&lt;='P05'!$B$17,INDEX('P05'!$R:$R,$A94+52),0)+IF($A94&lt;='P06'!$B$17,INDEX('P06'!$R:$R,$A94+52),0)+IF($A94&lt;='P07'!$B$17,INDEX('P07'!$R:$R,$A94+52),0)+IF($A94&lt;='P08'!$B$17,INDEX('P08'!$R:$R,$A94+52),0)+IF($A94&lt;='P09'!$B$17,INDEX('P09'!$R:$R,$A94+52),0)+IF($A94&lt;='P10'!$B$17,INDEX('P10'!$R:$R,$A94+52),0)</f>
        <v>420.40554179549184</v>
      </c>
      <c r="G94">
        <f>IF($A94&lt;='P01'!$B$17,INDEX('P01'!$S:$S,$A94+52),0)+IF($A94&lt;='P02'!$B$17,INDEX('P02'!$S:$S,$A94+52),0)+IF($A94&lt;='P03'!$B$17,INDEX('P03'!$S:$S,$A94+52),0)+IF($A94&lt;='P04'!$B$17,INDEX('P04'!$S:$S,$A94+52),0)+IF($A94&lt;='P05'!$B$17,INDEX('P05'!$S:$S,$A94+52),0)+IF($A94&lt;='P06'!$B$17,INDEX('P06'!$S:$S,$A94+52),0)+IF($A94&lt;='P07'!$B$17,INDEX('P07'!$S:$S,$A94+52),0)+IF($A94&lt;='P08'!$B$17,INDEX('P08'!$S:$S,$A94+52),0)+IF($A94&lt;='P09'!$B$17,INDEX('P09'!$S:$S,$A94+52),0)+IF($A94&lt;='P10'!$B$17,INDEX('P10'!$S:$S,$A94+52),0)</f>
        <v>8.4081108359098362</v>
      </c>
      <c r="H94">
        <f>IF($A94&lt;='P01'!$B$17,INDEX('P01'!$T:$T,$A94+52),0)+IF($A94&lt;='P02'!$B$17,INDEX('P02'!$T:$T,$A94+52),0)+IF($A94&lt;='P03'!$B$17,INDEX('P03'!$T:$T,$A94+52),0)+IF($A94&lt;='P04'!$B$17,INDEX('P04'!$T:$T,$A94+52),0)+IF($A94&lt;='P05'!$B$17,INDEX('P05'!$T:$T,$A94+52),0)+IF($A94&lt;='P06'!$B$17,INDEX('P06'!$T:$T,$A94+52),0)+IF($A94&lt;='P07'!$B$17,INDEX('P07'!$T:$T,$A94+52),0)+IF($A94&lt;='P08'!$B$17,INDEX('P08'!$T:$T,$A94+52),0)+IF($A94&lt;='P09'!$B$17,INDEX('P09'!$T:$T,$A94+52),0)+IF($A94&lt;='P10'!$B$17,INDEX('P10'!$T:$T,$A94+52),0)</f>
        <v>31.831049219141995</v>
      </c>
      <c r="I94">
        <f>IF($A94&lt;='P01'!$B$17,INDEX('P01'!$U:$U,$A94+52),0)+IF($A94&lt;='P02'!$B$17,INDEX('P02'!$U:$U,$A94+52),0)+IF($A94&lt;='P03'!$B$17,INDEX('P03'!$U:$U,$A94+52),0)+IF($A94&lt;='P04'!$B$17,INDEX('P04'!$U:$U,$A94+52),0)+IF($A94&lt;='P05'!$B$17,INDEX('P05'!$U:$U,$A94+52),0)+IF($A94&lt;='P06'!$B$17,INDEX('P06'!$U:$U,$A94+52),0)+IF($A94&lt;='P07'!$B$17,INDEX('P07'!$U:$U,$A94+52),0)+IF($A94&lt;='P08'!$B$17,INDEX('P08'!$U:$U,$A94+52),0)+IF($A94&lt;='P09'!$B$17,INDEX('P09'!$U:$U,$A94+52),0)+IF($A94&lt;='P10'!$B$17,INDEX('P10'!$U:$U,$A94+52),0)</f>
        <v>299.5166512642204</v>
      </c>
      <c r="J94">
        <f>IF($A94&lt;='P01'!$B$17,INDEX('P01'!$V:$V,$A94+52),0)+IF($A94&lt;='P02'!$B$17,INDEX('P02'!$V:$V,$A94+52),0)+IF($A94&lt;='P03'!$B$17,INDEX('P03'!$V:$V,$A94+52),0)+IF($A94&lt;='P04'!$B$17,INDEX('P04'!$V:$V,$A94+52),0)+IF($A94&lt;='P05'!$B$17,INDEX('P05'!$V:$V,$A94+52),0)+IF($A94&lt;='P06'!$B$17,INDEX('P06'!$V:$V,$A94+52),0)+IF($A94&lt;='P07'!$B$17,INDEX('P07'!$V:$V,$A94+52),0)+IF($A94&lt;='P08'!$B$17,INDEX('P08'!$V:$V,$A94+52),0)+IF($A94&lt;='P09'!$B$17,INDEX('P09'!$V:$V,$A94+52),0)+IF($A94&lt;='P10'!$B$17,INDEX('P10'!$V:$V,$A94+52),0)</f>
        <v>0.20381549327496029</v>
      </c>
      <c r="K94">
        <f>IF($A94&lt;='P01'!$B$17,INDEX('P01'!$W:$W,$A94+52),0)+IF($A94&lt;='P02'!$B$17,INDEX('P02'!$W:$W,$A94+52),0)+IF($A94&lt;='P03'!$B$17,INDEX('P03'!$W:$W,$A94+52),0)+IF($A94&lt;='P04'!$B$17,INDEX('P04'!$W:$W,$A94+52),0)+IF($A94&lt;='P05'!$B$17,INDEX('P05'!$W:$W,$A94+52),0)+IF($A94&lt;='P06'!$B$17,INDEX('P06'!$W:$W,$A94+52),0)+IF($A94&lt;='P07'!$B$17,INDEX('P07'!$W:$W,$A94+52),0)+IF($A94&lt;='P08'!$B$17,INDEX('P08'!$W:$W,$A94+52),0)+IF($A94&lt;='P09'!$B$17,INDEX('P09'!$W:$W,$A94+52),0)+IF($A94&lt;='P10'!$B$17,INDEX('P10'!$W:$W,$A94+52),0)</f>
        <v>80.445914982944601</v>
      </c>
      <c r="L94">
        <f>IF($A94&lt;='P01'!$B$17,INDEX('P01'!$X:$X,$A94+52),0)+IF($A94&lt;='P02'!$B$17,INDEX('P02'!$X:$X,$A94+52),0)+IF($A94&lt;='P03'!$B$17,INDEX('P03'!$X:$X,$A94+52),0)+IF($A94&lt;='P04'!$B$17,INDEX('P04'!$X:$X,$A94+52),0)+IF($A94&lt;='P05'!$B$17,INDEX('P05'!$X:$X,$A94+52),0)+IF($A94&lt;='P06'!$B$17,INDEX('P06'!$X:$X,$A94+52),0)+IF($A94&lt;='P07'!$B$17,INDEX('P07'!$X:$X,$A94+52),0)+IF($A94&lt;='P08'!$B$17,INDEX('P08'!$X:$X,$A94+52),0)+IF($A94&lt;='P09'!$B$17,INDEX('P09'!$X:$X,$A94+52),0)+IF($A94&lt;='P10'!$B$17,INDEX('P10'!$X:$X,$A94+52),0)</f>
        <v>-81.794687362840705</v>
      </c>
      <c r="M94">
        <f>IF($A94&lt;='P01'!$B$17,INDEX('P01'!$AA:$AA,$A94+52),0)+IF($A94&lt;='P02'!$B$17,INDEX('P02'!$AA:$AA,$A94+52),0)+IF($A94&lt;='P03'!$B$17,INDEX('P03'!$AA:$AA,$A94+52),0)+IF($A94&lt;='P04'!$B$17,INDEX('P04'!$AA:$AA,$A94+52),0)+IF($A94&lt;='P05'!$B$17,INDEX('P05'!$AA:$AA,$A94+52),0)+IF($A94&lt;='P06'!$B$17,INDEX('P06'!$AA:$AA,$A94+52),0)+IF($A94&lt;='P07'!$B$17,INDEX('P07'!$AA:$AA,$A94+52),0)+IF($A94&lt;='P08'!$B$17,INDEX('P08'!$AA:$AA,$A94+52),0)+IF($A94&lt;='P09'!$B$17,INDEX('P09'!$AA:$AA,$A94+52),0)+IF($A94&lt;='P10'!$B$17,INDEX('P10'!$AA:$AA,$A94+52),0)</f>
        <v>66.791240622783803</v>
      </c>
      <c r="N94">
        <f>IF($A94&lt;='P01'!$B$17,INDEX('P01'!$AB:$AB,$A94+52),0)+IF($A94&lt;='P02'!$B$17,INDEX('P02'!$AB:$AB,$A94+52),0)+IF($A94&lt;='P03'!$B$17,INDEX('P03'!$AB:$AB,$A94+52),0)+IF($A94&lt;='P04'!$B$17,INDEX('P04'!$AB:$AB,$A94+52),0)+IF($A94&lt;='P05'!$B$17,INDEX('P05'!$AB:$AB,$A94+52),0)+IF($A94&lt;='P06'!$B$17,INDEX('P06'!$AB:$AB,$A94+52),0)+IF($A94&lt;='P07'!$B$17,INDEX('P07'!$AB:$AB,$A94+52),0)+IF($A94&lt;='P08'!$B$17,INDEX('P08'!$AB:$AB,$A94+52),0)+IF($A94&lt;='P09'!$B$17,INDEX('P09'!$AB:$AB,$A94+52),0)+IF($A94&lt;='P10'!$B$17,INDEX('P10'!$AB:$AB,$A94+52),0)</f>
        <v>344.41518494103013</v>
      </c>
      <c r="O94">
        <f>IF($A94&lt;='P01'!$B$17,INDEX('P01'!$AC:$AC,$A94+52),0)+IF($A94&lt;='P02'!$B$17,INDEX('P02'!$AC:$AC,$A94+52),0)+IF($A94&lt;='P03'!$B$17,INDEX('P03'!$AC:$AC,$A94+52),0)+IF($A94&lt;='P04'!$B$17,INDEX('P04'!$AC:$AC,$A94+52),0)+IF($A94&lt;='P05'!$B$17,INDEX('P05'!$AC:$AC,$A94+52),0)+IF($A94&lt;='P06'!$B$17,INDEX('P06'!$AC:$AC,$A94+52),0)+IF($A94&lt;='P07'!$B$17,INDEX('P07'!$AC:$AC,$A94+52),0)+IF($A94&lt;='P08'!$B$17,INDEX('P08'!$AC:$AC,$A94+52),0)+IF($A94&lt;='P09'!$B$17,INDEX('P09'!$AC:$AC,$A94+52),0)+IF($A94&lt;='P10'!$B$17,INDEX('P10'!$AC:$AC,$A94+52),0)</f>
        <v>6.8883036988206028</v>
      </c>
      <c r="P94">
        <f>IF($A94&lt;='P01'!$B$17,INDEX('P01'!$AD:$AD,$A94+52),0)+IF($A94&lt;='P02'!$B$17,INDEX('P02'!$AD:$AD,$A94+52),0)+IF($A94&lt;='P03'!$B$17,INDEX('P03'!$AD:$AD,$A94+52),0)+IF($A94&lt;='P04'!$B$17,INDEX('P04'!$AD:$AD,$A94+52),0)+IF($A94&lt;='P05'!$B$17,INDEX('P05'!$AD:$AD,$A94+52),0)+IF($A94&lt;='P06'!$B$17,INDEX('P06'!$AD:$AD,$A94+52),0)+IF($A94&lt;='P07'!$B$17,INDEX('P07'!$AD:$AD,$A94+52),0)+IF($A94&lt;='P08'!$B$17,INDEX('P08'!$AD:$AD,$A94+52),0)+IF($A94&lt;='P09'!$B$17,INDEX('P09'!$AD:$AD,$A94+52),0)+IF($A94&lt;='P10'!$B$17,INDEX('P10'!$AD:$AD,$A94+52),0)</f>
        <v>25.992339309768468</v>
      </c>
      <c r="Q94">
        <f>IF($A94&lt;='P01'!$B$17,INDEX('P01'!$AE:$AE,$A94+52),0)+IF($A94&lt;='P02'!$B$17,INDEX('P02'!$AE:$AE,$A94+52),0)+IF($A94&lt;='P03'!$B$17,INDEX('P03'!$AE:$AE,$A94+52),0)+IF($A94&lt;='P04'!$B$17,INDEX('P04'!$AE:$AE,$A94+52),0)+IF($A94&lt;='P05'!$B$17,INDEX('P05'!$AE:$AE,$A94+52),0)+IF($A94&lt;='P06'!$B$17,INDEX('P06'!$AE:$AE,$A94+52),0)+IF($A94&lt;='P07'!$B$17,INDEX('P07'!$AE:$AE,$A94+52),0)+IF($A94&lt;='P08'!$B$17,INDEX('P08'!$AE:$AE,$A94+52),0)+IF($A94&lt;='P09'!$B$17,INDEX('P09'!$AE:$AE,$A94+52),0)+IF($A94&lt;='P10'!$B$17,INDEX('P10'!$AE:$AE,$A94+52),0)</f>
        <v>244.57687131166008</v>
      </c>
      <c r="R94">
        <f>IF($A94&lt;='P01'!$B$17,INDEX('P01'!$AF:$AF,$A94+52),0)+IF($A94&lt;='P02'!$B$17,INDEX('P02'!$AF:$AF,$A94+52),0)+IF($A94&lt;='P03'!$B$17,INDEX('P03'!$AF:$AF,$A94+52),0)+IF($A94&lt;='P04'!$B$17,INDEX('P04'!$AF:$AF,$A94+52),0)+IF($A94&lt;='P05'!$B$17,INDEX('P05'!$AF:$AF,$A94+52),0)+IF($A94&lt;='P06'!$B$17,INDEX('P06'!$AF:$AF,$A94+52),0)+IF($A94&lt;='P07'!$B$17,INDEX('P07'!$AF:$AF,$A94+52),0)+IF($A94&lt;='P08'!$B$17,INDEX('P08'!$AF:$AF,$A94+52),0)+IF($A94&lt;='P09'!$B$17,INDEX('P09'!$AF:$AF,$A94+52),0)+IF($A94&lt;='P10'!$B$17,INDEX('P10'!$AF:$AF,$A94+52),0)</f>
        <v>0.16642999799720076</v>
      </c>
      <c r="S94">
        <f>IF($A94&lt;='P01'!$B$17,INDEX('P01'!$AG:$AG,$A94+52),0)+IF($A94&lt;='P02'!$B$17,INDEX('P02'!$AG:$AG,$A94+52),0)+IF($A94&lt;='P03'!$B$17,INDEX('P03'!$AG:$AG,$A94+52),0)+IF($A94&lt;='P04'!$B$17,INDEX('P04'!$AG:$AG,$A94+52),0)+IF($A94&lt;='P05'!$B$17,INDEX('P05'!$AG:$AG,$A94+52),0)+IF($A94&lt;='P06'!$B$17,INDEX('P06'!$AG:$AG,$A94+52),0)+IF($A94&lt;='P07'!$B$17,INDEX('P07'!$AG:$AG,$A94+52),0)+IF($A94&lt;='P08'!$B$17,INDEX('P08'!$AG:$AG,$A94+52),0)+IF($A94&lt;='P09'!$B$17,INDEX('P09'!$AG:$AG,$A94+52),0)+IF($A94&lt;='P10'!$B$17,INDEX('P10'!$AG:$AG,$A94+52),0)</f>
        <v>14562.761009251084</v>
      </c>
      <c r="T94">
        <f>IF($A94&lt;='P01'!$B$17,INDEX('P01'!$AI:$AI,$A94+52),0)+IF($A94&lt;='P02'!$B$17,INDEX('P02'!$AI:$AI,$A94+52),0)+IF($A94&lt;='P03'!$B$17,INDEX('P03'!$AI:$AI,$A94+52),0)+IF($A94&lt;='P04'!$B$17,INDEX('P04'!$AI:$AI,$A94+52),0)+IF($A94&lt;='P05'!$B$17,INDEX('P05'!$AI:$AI,$A94+52),0)+IF($A94&lt;='P06'!$B$17,INDEX('P06'!$AI:$AI,$A94+52),0)+IF($A94&lt;='P07'!$B$17,INDEX('P07'!$AI:$AI,$A94+52),0)+IF($A94&lt;='P08'!$B$17,INDEX('P08'!$AI:$AI,$A94+52),0)+IF($A94&lt;='P09'!$B$17,INDEX('P09'!$AI:$AI,$A94+52),0)+IF($A94&lt;='P10'!$B$17,INDEX('P10'!$AI:$AI,$A94+52),0)</f>
        <v>14604.557846939071</v>
      </c>
    </row>
    <row r="95" spans="1:20" x14ac:dyDescent="0.35">
      <c r="A95">
        <v>63</v>
      </c>
      <c r="B95">
        <f>IF($A95&lt;='P01'!$B$17,INDEX('P01'!$J:$J,$A95+52),0)+IF($A95&lt;='P02'!$B$17,INDEX('P02'!$J:$J,$A95+52),0)+IF($A95&lt;='P03'!$B$17,INDEX('P03'!$J:$J,$A95+52),0)+IF($A95&lt;='P04'!$B$17,INDEX('P04'!$J:$J,$A95+52),0)+IF($A95&lt;='P05'!$B$17,INDEX('P05'!$J:$J,$A95+52),0)+IF($A95&lt;='P06'!$B$17,INDEX('P06'!$J:$J,$A95+52),0)+IF($A95&lt;='P07'!$B$17,INDEX('P07'!$J:$J,$A95+52),0)+IF($A95&lt;='P08'!$B$17,INDEX('P08'!$J:$J,$A95+52),0)+IF($A95&lt;='P09'!$B$17,INDEX('P09'!$J:$J,$A95+52),0)+IF($A95&lt;='P10'!$B$17,INDEX('P10'!$J:$J,$A95+52),0)</f>
        <v>7.322746040811603E-4</v>
      </c>
      <c r="C95">
        <f>IF($A95&lt;='P01'!$B$17,INDEX('P01'!$K:$K,$A95+52),0)+IF($A95&lt;='P02'!$B$17,INDEX('P02'!$K:$K,$A95+52),0)+IF($A95&lt;='P03'!$B$17,INDEX('P03'!$K:$K,$A95+52),0)+IF($A95&lt;='P04'!$B$17,INDEX('P04'!$K:$K,$A95+52),0)+IF($A95&lt;='P05'!$B$17,INDEX('P05'!$K:$K,$A95+52),0)+IF($A95&lt;='P06'!$B$17,INDEX('P06'!$K:$K,$A95+52),0)+IF($A95&lt;='P07'!$B$17,INDEX('P07'!$K:$K,$A95+52),0)+IF($A95&lt;='P08'!$B$17,INDEX('P08'!$K:$K,$A95+52),0)+IF($A95&lt;='P09'!$B$17,INDEX('P09'!$K:$K,$A95+52),0)+IF($A95&lt;='P10'!$B$17,INDEX('P10'!$K:$K,$A95+52),0)</f>
        <v>1.8490061244741181E-2</v>
      </c>
      <c r="D95">
        <f>IF($A95&lt;='P01'!$B$17,INDEX('P01'!$L:$L,$A95+52),0)+IF($A95&lt;='P02'!$B$17,INDEX('P02'!$L:$L,$A95+52),0)+IF($A95&lt;='P03'!$B$17,INDEX('P03'!$L:$L,$A95+52),0)+IF($A95&lt;='P04'!$B$17,INDEX('P04'!$L:$L,$A95+52),0)+IF($A95&lt;='P05'!$B$17,INDEX('P05'!$L:$L,$A95+52),0)+IF($A95&lt;='P06'!$B$17,INDEX('P06'!$L:$L,$A95+52),0)+IF($A95&lt;='P07'!$B$17,INDEX('P07'!$L:$L,$A95+52),0)+IF($A95&lt;='P08'!$B$17,INDEX('P08'!$L:$L,$A95+52),0)+IF($A95&lt;='P09'!$B$17,INDEX('P09'!$L:$L,$A95+52),0)+IF($A95&lt;='P10'!$B$17,INDEX('P10'!$L:$L,$A95+52),0)</f>
        <v>0</v>
      </c>
      <c r="E95">
        <f>IF($A95&lt;='P01'!$B$17,INDEX('P01'!$M:$M,$A95+52),0)+IF($A95&lt;='P02'!$B$17,INDEX('P02'!$M:$M,$A95+52),0)+IF($A95&lt;='P03'!$B$17,INDEX('P03'!$M:$M,$A95+52),0)+IF($A95&lt;='P04'!$B$17,INDEX('P04'!$M:$M,$A95+52),0)+IF($A95&lt;='P05'!$B$17,INDEX('P05'!$M:$M,$A95+52),0)+IF($A95&lt;='P06'!$B$17,INDEX('P06'!$M:$M,$A95+52),0)+IF($A95&lt;='P07'!$B$17,INDEX('P07'!$M:$M,$A95+52),0)+IF($A95&lt;='P08'!$B$17,INDEX('P08'!$M:$M,$A95+52),0)+IF($A95&lt;='P09'!$B$17,INDEX('P09'!$M:$M,$A95+52),0)+IF($A95&lt;='P10'!$B$17,INDEX('P10'!$M:$M,$A95+52),0)</f>
        <v>5.4260834367895692</v>
      </c>
      <c r="F95">
        <f>IF($A95&lt;='P01'!$B$17,INDEX('P01'!$R:$R,$A95+52),0)+IF($A95&lt;='P02'!$B$17,INDEX('P02'!$R:$R,$A95+52),0)+IF($A95&lt;='P03'!$B$17,INDEX('P03'!$R:$R,$A95+52),0)+IF($A95&lt;='P04'!$B$17,INDEX('P04'!$R:$R,$A95+52),0)+IF($A95&lt;='P05'!$B$17,INDEX('P05'!$R:$R,$A95+52),0)+IF($A95&lt;='P06'!$B$17,INDEX('P06'!$R:$R,$A95+52),0)+IF($A95&lt;='P07'!$B$17,INDEX('P07'!$R:$R,$A95+52),0)+IF($A95&lt;='P08'!$B$17,INDEX('P08'!$R:$R,$A95+52),0)+IF($A95&lt;='P09'!$B$17,INDEX('P09'!$R:$R,$A95+52),0)+IF($A95&lt;='P10'!$B$17,INDEX('P10'!$R:$R,$A95+52),0)</f>
        <v>418.91762747652615</v>
      </c>
      <c r="G95">
        <f>IF($A95&lt;='P01'!$B$17,INDEX('P01'!$S:$S,$A95+52),0)+IF($A95&lt;='P02'!$B$17,INDEX('P02'!$S:$S,$A95+52),0)+IF($A95&lt;='P03'!$B$17,INDEX('P03'!$S:$S,$A95+52),0)+IF($A95&lt;='P04'!$B$17,INDEX('P04'!$S:$S,$A95+52),0)+IF($A95&lt;='P05'!$B$17,INDEX('P05'!$S:$S,$A95+52),0)+IF($A95&lt;='P06'!$B$17,INDEX('P06'!$S:$S,$A95+52),0)+IF($A95&lt;='P07'!$B$17,INDEX('P07'!$S:$S,$A95+52),0)+IF($A95&lt;='P08'!$B$17,INDEX('P08'!$S:$S,$A95+52),0)+IF($A95&lt;='P09'!$B$17,INDEX('P09'!$S:$S,$A95+52),0)+IF($A95&lt;='P10'!$B$17,INDEX('P10'!$S:$S,$A95+52),0)</f>
        <v>8.3783525495305256</v>
      </c>
      <c r="H95">
        <f>IF($A95&lt;='P01'!$B$17,INDEX('P01'!$T:$T,$A95+52),0)+IF($A95&lt;='P02'!$B$17,INDEX('P02'!$T:$T,$A95+52),0)+IF($A95&lt;='P03'!$B$17,INDEX('P03'!$T:$T,$A95+52),0)+IF($A95&lt;='P04'!$B$17,INDEX('P04'!$T:$T,$A95+52),0)+IF($A95&lt;='P05'!$B$17,INDEX('P05'!$T:$T,$A95+52),0)+IF($A95&lt;='P06'!$B$17,INDEX('P06'!$T:$T,$A95+52),0)+IF($A95&lt;='P07'!$B$17,INDEX('P07'!$T:$T,$A95+52),0)+IF($A95&lt;='P08'!$B$17,INDEX('P08'!$T:$T,$A95+52),0)+IF($A95&lt;='P09'!$B$17,INDEX('P09'!$T:$T,$A95+52),0)+IF($A95&lt;='P10'!$B$17,INDEX('P10'!$T:$T,$A95+52),0)</f>
        <v>31.797114147881793</v>
      </c>
      <c r="I95">
        <f>IF($A95&lt;='P01'!$B$17,INDEX('P01'!$U:$U,$A95+52),0)+IF($A95&lt;='P02'!$B$17,INDEX('P02'!$U:$U,$A95+52),0)+IF($A95&lt;='P03'!$B$17,INDEX('P03'!$U:$U,$A95+52),0)+IF($A95&lt;='P04'!$B$17,INDEX('P04'!$U:$U,$A95+52),0)+IF($A95&lt;='P05'!$B$17,INDEX('P05'!$U:$U,$A95+52),0)+IF($A95&lt;='P06'!$B$17,INDEX('P06'!$U:$U,$A95+52),0)+IF($A95&lt;='P07'!$B$17,INDEX('P07'!$U:$U,$A95+52),0)+IF($A95&lt;='P08'!$B$17,INDEX('P08'!$U:$U,$A95+52),0)+IF($A95&lt;='P09'!$B$17,INDEX('P09'!$U:$U,$A95+52),0)+IF($A95&lt;='P10'!$B$17,INDEX('P10'!$U:$U,$A95+52),0)</f>
        <v>315.9349350934807</v>
      </c>
      <c r="J95">
        <f>IF($A95&lt;='P01'!$B$17,INDEX('P01'!$V:$V,$A95+52),0)+IF($A95&lt;='P02'!$B$17,INDEX('P02'!$V:$V,$A95+52),0)+IF($A95&lt;='P03'!$B$17,INDEX('P03'!$V:$V,$A95+52),0)+IF($A95&lt;='P04'!$B$17,INDEX('P04'!$V:$V,$A95+52),0)+IF($A95&lt;='P05'!$B$17,INDEX('P05'!$V:$V,$A95+52),0)+IF($A95&lt;='P06'!$B$17,INDEX('P06'!$V:$V,$A95+52),0)+IF($A95&lt;='P07'!$B$17,INDEX('P07'!$V:$V,$A95+52),0)+IF($A95&lt;='P08'!$B$17,INDEX('P08'!$V:$V,$A95+52),0)+IF($A95&lt;='P09'!$B$17,INDEX('P09'!$V:$V,$A95+52),0)+IF($A95&lt;='P10'!$B$17,INDEX('P10'!$V:$V,$A95+52),0)</f>
        <v>0.21380084191563947</v>
      </c>
      <c r="K95">
        <f>IF($A95&lt;='P01'!$B$17,INDEX('P01'!$W:$W,$A95+52),0)+IF($A95&lt;='P02'!$B$17,INDEX('P02'!$W:$W,$A95+52),0)+IF($A95&lt;='P03'!$B$17,INDEX('P03'!$W:$W,$A95+52),0)+IF($A95&lt;='P04'!$B$17,INDEX('P04'!$W:$W,$A95+52),0)+IF($A95&lt;='P05'!$B$17,INDEX('P05'!$W:$W,$A95+52),0)+IF($A95&lt;='P06'!$B$17,INDEX('P06'!$W:$W,$A95+52),0)+IF($A95&lt;='P07'!$B$17,INDEX('P07'!$W:$W,$A95+52),0)+IF($A95&lt;='P08'!$B$17,INDEX('P08'!$W:$W,$A95+52),0)+IF($A95&lt;='P09'!$B$17,INDEX('P09'!$W:$W,$A95+52),0)+IF($A95&lt;='P10'!$B$17,INDEX('P10'!$W:$W,$A95+52),0)</f>
        <v>62.593424843717571</v>
      </c>
      <c r="L95">
        <f>IF($A95&lt;='P01'!$B$17,INDEX('P01'!$X:$X,$A95+52),0)+IF($A95&lt;='P02'!$B$17,INDEX('P02'!$X:$X,$A95+52),0)+IF($A95&lt;='P03'!$B$17,INDEX('P03'!$X:$X,$A95+52),0)+IF($A95&lt;='P04'!$B$17,INDEX('P04'!$X:$X,$A95+52),0)+IF($A95&lt;='P05'!$B$17,INDEX('P05'!$X:$X,$A95+52),0)+IF($A95&lt;='P06'!$B$17,INDEX('P06'!$X:$X,$A95+52),0)+IF($A95&lt;='P07'!$B$17,INDEX('P07'!$X:$X,$A95+52),0)+IF($A95&lt;='P08'!$B$17,INDEX('P08'!$X:$X,$A95+52),0)+IF($A95&lt;='P09'!$B$17,INDEX('P09'!$X:$X,$A95+52),0)+IF($A95&lt;='P10'!$B$17,INDEX('P10'!$X:$X,$A95+52),0)</f>
        <v>-63.937423600201164</v>
      </c>
      <c r="M95">
        <f>IF($A95&lt;='P01'!$B$17,INDEX('P01'!$AA:$AA,$A95+52),0)+IF($A95&lt;='P02'!$B$17,INDEX('P02'!$AA:$AA,$A95+52),0)+IF($A95&lt;='P03'!$B$17,INDEX('P03'!$AA:$AA,$A95+52),0)+IF($A95&lt;='P04'!$B$17,INDEX('P04'!$AA:$AA,$A95+52),0)+IF($A95&lt;='P05'!$B$17,INDEX('P05'!$AA:$AA,$A95+52),0)+IF($A95&lt;='P06'!$B$17,INDEX('P06'!$AA:$AA,$A95+52),0)+IF($A95&lt;='P07'!$B$17,INDEX('P07'!$AA:$AA,$A95+52),0)+IF($A95&lt;='P08'!$B$17,INDEX('P08'!$AA:$AA,$A95+52),0)+IF($A95&lt;='P09'!$B$17,INDEX('P09'!$AA:$AA,$A95+52),0)+IF($A95&lt;='P10'!$B$17,INDEX('P10'!$AA:$AA,$A95+52),0)</f>
        <v>52.039138802283105</v>
      </c>
      <c r="N95">
        <f>IF($A95&lt;='P01'!$B$17,INDEX('P01'!$AB:$AB,$A95+52),0)+IF($A95&lt;='P02'!$B$17,INDEX('P02'!$AB:$AB,$A95+52),0)+IF($A95&lt;='P03'!$B$17,INDEX('P03'!$AB:$AB,$A95+52),0)+IF($A95&lt;='P04'!$B$17,INDEX('P04'!$AB:$AB,$A95+52),0)+IF($A95&lt;='P05'!$B$17,INDEX('P05'!$AB:$AB,$A95+52),0)+IF($A95&lt;='P06'!$B$17,INDEX('P06'!$AB:$AB,$A95+52),0)+IF($A95&lt;='P07'!$B$17,INDEX('P07'!$AB:$AB,$A95+52),0)+IF($A95&lt;='P08'!$B$17,INDEX('P08'!$AB:$AB,$A95+52),0)+IF($A95&lt;='P09'!$B$17,INDEX('P09'!$AB:$AB,$A95+52),0)+IF($A95&lt;='P10'!$B$17,INDEX('P10'!$AB:$AB,$A95+52),0)</f>
        <v>342.07634945520522</v>
      </c>
      <c r="O95">
        <f>IF($A95&lt;='P01'!$B$17,INDEX('P01'!$AC:$AC,$A95+52),0)+IF($A95&lt;='P02'!$B$17,INDEX('P02'!$AC:$AC,$A95+52),0)+IF($A95&lt;='P03'!$B$17,INDEX('P03'!$AC:$AC,$A95+52),0)+IF($A95&lt;='P04'!$B$17,INDEX('P04'!$AC:$AC,$A95+52),0)+IF($A95&lt;='P05'!$B$17,INDEX('P05'!$AC:$AC,$A95+52),0)+IF($A95&lt;='P06'!$B$17,INDEX('P06'!$AC:$AC,$A95+52),0)+IF($A95&lt;='P07'!$B$17,INDEX('P07'!$AC:$AC,$A95+52),0)+IF($A95&lt;='P08'!$B$17,INDEX('P08'!$AC:$AC,$A95+52),0)+IF($A95&lt;='P09'!$B$17,INDEX('P09'!$AC:$AC,$A95+52),0)+IF($A95&lt;='P10'!$B$17,INDEX('P10'!$AC:$AC,$A95+52),0)</f>
        <v>6.8415269891041062</v>
      </c>
      <c r="P95">
        <f>IF($A95&lt;='P01'!$B$17,INDEX('P01'!$AD:$AD,$A95+52),0)+IF($A95&lt;='P02'!$B$17,INDEX('P02'!$AD:$AD,$A95+52),0)+IF($A95&lt;='P03'!$B$17,INDEX('P03'!$AD:$AD,$A95+52),0)+IF($A95&lt;='P04'!$B$17,INDEX('P04'!$AD:$AD,$A95+52),0)+IF($A95&lt;='P05'!$B$17,INDEX('P05'!$AD:$AD,$A95+52),0)+IF($A95&lt;='P06'!$B$17,INDEX('P06'!$AD:$AD,$A95+52),0)+IF($A95&lt;='P07'!$B$17,INDEX('P07'!$AD:$AD,$A95+52),0)+IF($A95&lt;='P08'!$B$17,INDEX('P08'!$AD:$AD,$A95+52),0)+IF($A95&lt;='P09'!$B$17,INDEX('P09'!$AD:$AD,$A95+52),0)+IF($A95&lt;='P10'!$B$17,INDEX('P10'!$AD:$AD,$A95+52),0)</f>
        <v>25.879904811310769</v>
      </c>
      <c r="Q95">
        <f>IF($A95&lt;='P01'!$B$17,INDEX('P01'!$AE:$AE,$A95+52),0)+IF($A95&lt;='P02'!$B$17,INDEX('P02'!$AE:$AE,$A95+52),0)+IF($A95&lt;='P03'!$B$17,INDEX('P03'!$AE:$AE,$A95+52),0)+IF($A95&lt;='P04'!$B$17,INDEX('P04'!$AE:$AE,$A95+52),0)+IF($A95&lt;='P05'!$B$17,INDEX('P05'!$AE:$AE,$A95+52),0)+IF($A95&lt;='P06'!$B$17,INDEX('P06'!$AE:$AE,$A95+52),0)+IF($A95&lt;='P07'!$B$17,INDEX('P07'!$AE:$AE,$A95+52),0)+IF($A95&lt;='P08'!$B$17,INDEX('P08'!$AE:$AE,$A95+52),0)+IF($A95&lt;='P09'!$B$17,INDEX('P09'!$AE:$AE,$A95+52),0)+IF($A95&lt;='P10'!$B$17,INDEX('P10'!$AE:$AE,$A95+52),0)</f>
        <v>257.14176477652472</v>
      </c>
      <c r="R95">
        <f>IF($A95&lt;='P01'!$B$17,INDEX('P01'!$AF:$AF,$A95+52),0)+IF($A95&lt;='P02'!$B$17,INDEX('P02'!$AF:$AF,$A95+52),0)+IF($A95&lt;='P03'!$B$17,INDEX('P03'!$AF:$AF,$A95+52),0)+IF($A95&lt;='P04'!$B$17,INDEX('P04'!$AF:$AF,$A95+52),0)+IF($A95&lt;='P05'!$B$17,INDEX('P05'!$AF:$AF,$A95+52),0)+IF($A95&lt;='P06'!$B$17,INDEX('P06'!$AF:$AF,$A95+52),0)+IF($A95&lt;='P07'!$B$17,INDEX('P07'!$AF:$AF,$A95+52),0)+IF($A95&lt;='P08'!$B$17,INDEX('P08'!$AF:$AF,$A95+52),0)+IF($A95&lt;='P09'!$B$17,INDEX('P09'!$AF:$AF,$A95+52),0)+IF($A95&lt;='P10'!$B$17,INDEX('P10'!$AF:$AF,$A95+52),0)</f>
        <v>0.17401407598253532</v>
      </c>
      <c r="S95">
        <f>IF($A95&lt;='P01'!$B$17,INDEX('P01'!$AG:$AG,$A95+52),0)+IF($A95&lt;='P02'!$B$17,INDEX('P02'!$AG:$AG,$A95+52),0)+IF($A95&lt;='P03'!$B$17,INDEX('P03'!$AG:$AG,$A95+52),0)+IF($A95&lt;='P04'!$B$17,INDEX('P04'!$AG:$AG,$A95+52),0)+IF($A95&lt;='P05'!$B$17,INDEX('P05'!$AG:$AG,$A95+52),0)+IF($A95&lt;='P06'!$B$17,INDEX('P06'!$AG:$AG,$A95+52),0)+IF($A95&lt;='P07'!$B$17,INDEX('P07'!$AG:$AG,$A95+52),0)+IF($A95&lt;='P08'!$B$17,INDEX('P08'!$AG:$AG,$A95+52),0)+IF($A95&lt;='P09'!$B$17,INDEX('P09'!$AG:$AG,$A95+52),0)+IF($A95&lt;='P10'!$B$17,INDEX('P10'!$AG:$AG,$A95+52),0)</f>
        <v>14674.373122905925</v>
      </c>
      <c r="T95">
        <f>IF($A95&lt;='P01'!$B$17,INDEX('P01'!$AI:$AI,$A95+52),0)+IF($A95&lt;='P02'!$B$17,INDEX('P02'!$AI:$AI,$A95+52),0)+IF($A95&lt;='P03'!$B$17,INDEX('P03'!$AI:$AI,$A95+52),0)+IF($A95&lt;='P04'!$B$17,INDEX('P04'!$AI:$AI,$A95+52),0)+IF($A95&lt;='P05'!$B$17,INDEX('P05'!$AI:$AI,$A95+52),0)+IF($A95&lt;='P06'!$B$17,INDEX('P06'!$AI:$AI,$A95+52),0)+IF($A95&lt;='P07'!$B$17,INDEX('P07'!$AI:$AI,$A95+52),0)+IF($A95&lt;='P08'!$B$17,INDEX('P08'!$AI:$AI,$A95+52),0)+IF($A95&lt;='P09'!$B$17,INDEX('P09'!$AI:$AI,$A95+52),0)+IF($A95&lt;='P10'!$B$17,INDEX('P10'!$AI:$AI,$A95+52),0)</f>
        <v>14714.987392727953</v>
      </c>
    </row>
    <row r="96" spans="1:20" x14ac:dyDescent="0.35">
      <c r="A96">
        <v>64</v>
      </c>
      <c r="B96">
        <f>IF($A96&lt;='P01'!$B$17,INDEX('P01'!$J:$J,$A96+52),0)+IF($A96&lt;='P02'!$B$17,INDEX('P02'!$J:$J,$A96+52),0)+IF($A96&lt;='P03'!$B$17,INDEX('P03'!$J:$J,$A96+52),0)+IF($A96&lt;='P04'!$B$17,INDEX('P04'!$J:$J,$A96+52),0)+IF($A96&lt;='P05'!$B$17,INDEX('P05'!$J:$J,$A96+52),0)+IF($A96&lt;='P06'!$B$17,INDEX('P06'!$J:$J,$A96+52),0)+IF($A96&lt;='P07'!$B$17,INDEX('P07'!$J:$J,$A96+52),0)+IF($A96&lt;='P08'!$B$17,INDEX('P08'!$J:$J,$A96+52),0)+IF($A96&lt;='P09'!$B$17,INDEX('P09'!$J:$J,$A96+52),0)+IF($A96&lt;='P10'!$B$17,INDEX('P10'!$J:$J,$A96+52),0)</f>
        <v>7.4287488158213328E-4</v>
      </c>
      <c r="C96">
        <f>IF($A96&lt;='P01'!$B$17,INDEX('P01'!$K:$K,$A96+52),0)+IF($A96&lt;='P02'!$B$17,INDEX('P02'!$K:$K,$A96+52),0)+IF($A96&lt;='P03'!$B$17,INDEX('P03'!$K:$K,$A96+52),0)+IF($A96&lt;='P04'!$B$17,INDEX('P04'!$K:$K,$A96+52),0)+IF($A96&lt;='P05'!$B$17,INDEX('P05'!$K:$K,$A96+52),0)+IF($A96&lt;='P06'!$B$17,INDEX('P06'!$K:$K,$A96+52),0)+IF($A96&lt;='P07'!$B$17,INDEX('P07'!$K:$K,$A96+52),0)+IF($A96&lt;='P08'!$B$17,INDEX('P08'!$K:$K,$A96+52),0)+IF($A96&lt;='P09'!$B$17,INDEX('P09'!$K:$K,$A96+52),0)+IF($A96&lt;='P10'!$B$17,INDEX('P10'!$K:$K,$A96+52),0)</f>
        <v>1.8424745170484806E-2</v>
      </c>
      <c r="D96">
        <f>IF($A96&lt;='P01'!$B$17,INDEX('P01'!$L:$L,$A96+52),0)+IF($A96&lt;='P02'!$B$17,INDEX('P02'!$L:$L,$A96+52),0)+IF($A96&lt;='P03'!$B$17,INDEX('P03'!$L:$L,$A96+52),0)+IF($A96&lt;='P04'!$B$17,INDEX('P04'!$L:$L,$A96+52),0)+IF($A96&lt;='P05'!$B$17,INDEX('P05'!$L:$L,$A96+52),0)+IF($A96&lt;='P06'!$B$17,INDEX('P06'!$L:$L,$A96+52),0)+IF($A96&lt;='P07'!$B$17,INDEX('P07'!$L:$L,$A96+52),0)+IF($A96&lt;='P08'!$B$17,INDEX('P08'!$L:$L,$A96+52),0)+IF($A96&lt;='P09'!$B$17,INDEX('P09'!$L:$L,$A96+52),0)+IF($A96&lt;='P10'!$B$17,INDEX('P10'!$L:$L,$A96+52),0)</f>
        <v>0</v>
      </c>
      <c r="E96">
        <f>IF($A96&lt;='P01'!$B$17,INDEX('P01'!$M:$M,$A96+52),0)+IF($A96&lt;='P02'!$B$17,INDEX('P02'!$M:$M,$A96+52),0)+IF($A96&lt;='P03'!$B$17,INDEX('P03'!$M:$M,$A96+52),0)+IF($A96&lt;='P04'!$B$17,INDEX('P04'!$M:$M,$A96+52),0)+IF($A96&lt;='P05'!$B$17,INDEX('P05'!$M:$M,$A96+52),0)+IF($A96&lt;='P06'!$B$17,INDEX('P06'!$M:$M,$A96+52),0)+IF($A96&lt;='P07'!$B$17,INDEX('P07'!$M:$M,$A96+52),0)+IF($A96&lt;='P08'!$B$17,INDEX('P08'!$M:$M,$A96+52),0)+IF($A96&lt;='P09'!$B$17,INDEX('P09'!$M:$M,$A96+52),0)+IF($A96&lt;='P10'!$B$17,INDEX('P10'!$M:$M,$A96+52),0)</f>
        <v>5.4069158167375022</v>
      </c>
      <c r="F96">
        <f>IF($A96&lt;='P01'!$B$17,INDEX('P01'!$R:$R,$A96+52),0)+IF($A96&lt;='P02'!$B$17,INDEX('P02'!$R:$R,$A96+52),0)+IF($A96&lt;='P03'!$B$17,INDEX('P03'!$R:$R,$A96+52),0)+IF($A96&lt;='P04'!$B$17,INDEX('P04'!$R:$R,$A96+52),0)+IF($A96&lt;='P05'!$B$17,INDEX('P05'!$R:$R,$A96+52),0)+IF($A96&lt;='P06'!$B$17,INDEX('P06'!$R:$R,$A96+52),0)+IF($A96&lt;='P07'!$B$17,INDEX('P07'!$R:$R,$A96+52),0)+IF($A96&lt;='P08'!$B$17,INDEX('P08'!$R:$R,$A96+52),0)+IF($A96&lt;='P09'!$B$17,INDEX('P09'!$R:$R,$A96+52),0)+IF($A96&lt;='P10'!$B$17,INDEX('P10'!$R:$R,$A96+52),0)</f>
        <v>417.43130247761093</v>
      </c>
      <c r="G96">
        <f>IF($A96&lt;='P01'!$B$17,INDEX('P01'!$S:$S,$A96+52),0)+IF($A96&lt;='P02'!$B$17,INDEX('P02'!$S:$S,$A96+52),0)+IF($A96&lt;='P03'!$B$17,INDEX('P03'!$S:$S,$A96+52),0)+IF($A96&lt;='P04'!$B$17,INDEX('P04'!$S:$S,$A96+52),0)+IF($A96&lt;='P05'!$B$17,INDEX('P05'!$S:$S,$A96+52),0)+IF($A96&lt;='P06'!$B$17,INDEX('P06'!$S:$S,$A96+52),0)+IF($A96&lt;='P07'!$B$17,INDEX('P07'!$S:$S,$A96+52),0)+IF($A96&lt;='P08'!$B$17,INDEX('P08'!$S:$S,$A96+52),0)+IF($A96&lt;='P09'!$B$17,INDEX('P09'!$S:$S,$A96+52),0)+IF($A96&lt;='P10'!$B$17,INDEX('P10'!$S:$S,$A96+52),0)</f>
        <v>8.3486260495522178</v>
      </c>
      <c r="H96">
        <f>IF($A96&lt;='P01'!$B$17,INDEX('P01'!$T:$T,$A96+52),0)+IF($A96&lt;='P02'!$B$17,INDEX('P02'!$T:$T,$A96+52),0)+IF($A96&lt;='P03'!$B$17,INDEX('P03'!$T:$T,$A96+52),0)+IF($A96&lt;='P04'!$B$17,INDEX('P04'!$T:$T,$A96+52),0)+IF($A96&lt;='P05'!$B$17,INDEX('P05'!$T:$T,$A96+52),0)+IF($A96&lt;='P06'!$B$17,INDEX('P06'!$T:$T,$A96+52),0)+IF($A96&lt;='P07'!$B$17,INDEX('P07'!$T:$T,$A96+52),0)+IF($A96&lt;='P08'!$B$17,INDEX('P08'!$T:$T,$A96+52),0)+IF($A96&lt;='P09'!$B$17,INDEX('P09'!$T:$T,$A96+52),0)+IF($A96&lt;='P10'!$B$17,INDEX('P10'!$T:$T,$A96+52),0)</f>
        <v>31.763011393498516</v>
      </c>
      <c r="I96">
        <f>IF($A96&lt;='P01'!$B$17,INDEX('P01'!$U:$U,$A96+52),0)+IF($A96&lt;='P02'!$B$17,INDEX('P02'!$U:$U,$A96+52),0)+IF($A96&lt;='P03'!$B$17,INDEX('P03'!$U:$U,$A96+52),0)+IF($A96&lt;='P04'!$B$17,INDEX('P04'!$U:$U,$A96+52),0)+IF($A96&lt;='P05'!$B$17,INDEX('P05'!$U:$U,$A96+52),0)+IF($A96&lt;='P06'!$B$17,INDEX('P06'!$U:$U,$A96+52),0)+IF($A96&lt;='P07'!$B$17,INDEX('P07'!$U:$U,$A96+52),0)+IF($A96&lt;='P08'!$B$17,INDEX('P08'!$U:$U,$A96+52),0)+IF($A96&lt;='P09'!$B$17,INDEX('P09'!$U:$U,$A96+52),0)+IF($A96&lt;='P10'!$B$17,INDEX('P10'!$U:$U,$A96+52),0)</f>
        <v>318.77056512337379</v>
      </c>
      <c r="J96">
        <f>IF($A96&lt;='P01'!$B$17,INDEX('P01'!$V:$V,$A96+52),0)+IF($A96&lt;='P02'!$B$17,INDEX('P02'!$V:$V,$A96+52),0)+IF($A96&lt;='P03'!$B$17,INDEX('P03'!$V:$V,$A96+52),0)+IF($A96&lt;='P04'!$B$17,INDEX('P04'!$V:$V,$A96+52),0)+IF($A96&lt;='P05'!$B$17,INDEX('P05'!$V:$V,$A96+52),0)+IF($A96&lt;='P06'!$B$17,INDEX('P06'!$V:$V,$A96+52),0)+IF($A96&lt;='P07'!$B$17,INDEX('P07'!$V:$V,$A96+52),0)+IF($A96&lt;='P08'!$B$17,INDEX('P08'!$V:$V,$A96+52),0)+IF($A96&lt;='P09'!$B$17,INDEX('P09'!$V:$V,$A96+52),0)+IF($A96&lt;='P10'!$B$17,INDEX('P10'!$V:$V,$A96+52),0)</f>
        <v>0.21743070856276853</v>
      </c>
      <c r="K96">
        <f>IF($A96&lt;='P01'!$B$17,INDEX('P01'!$W:$W,$A96+52),0)+IF($A96&lt;='P02'!$B$17,INDEX('P02'!$W:$W,$A96+52),0)+IF($A96&lt;='P03'!$B$17,INDEX('P03'!$W:$W,$A96+52),0)+IF($A96&lt;='P04'!$B$17,INDEX('P04'!$W:$W,$A96+52),0)+IF($A96&lt;='P05'!$B$17,INDEX('P05'!$W:$W,$A96+52),0)+IF($A96&lt;='P06'!$B$17,INDEX('P06'!$W:$W,$A96+52),0)+IF($A96&lt;='P07'!$B$17,INDEX('P07'!$W:$W,$A96+52),0)+IF($A96&lt;='P08'!$B$17,INDEX('P08'!$W:$W,$A96+52),0)+IF($A96&lt;='P09'!$B$17,INDEX('P09'!$W:$W,$A96+52),0)+IF($A96&lt;='P10'!$B$17,INDEX('P10'!$W:$W,$A96+52),0)</f>
        <v>58.331669202623615</v>
      </c>
      <c r="L96">
        <f>IF($A96&lt;='P01'!$B$17,INDEX('P01'!$X:$X,$A96+52),0)+IF($A96&lt;='P02'!$B$17,INDEX('P02'!$X:$X,$A96+52),0)+IF($A96&lt;='P03'!$B$17,INDEX('P03'!$X:$X,$A96+52),0)+IF($A96&lt;='P04'!$B$17,INDEX('P04'!$X:$X,$A96+52),0)+IF($A96&lt;='P05'!$B$17,INDEX('P05'!$X:$X,$A96+52),0)+IF($A96&lt;='P06'!$B$17,INDEX('P06'!$X:$X,$A96+52),0)+IF($A96&lt;='P07'!$B$17,INDEX('P07'!$X:$X,$A96+52),0)+IF($A96&lt;='P08'!$B$17,INDEX('P08'!$X:$X,$A96+52),0)+IF($A96&lt;='P09'!$B$17,INDEX('P09'!$X:$X,$A96+52),0)+IF($A96&lt;='P10'!$B$17,INDEX('P10'!$X:$X,$A96+52),0)</f>
        <v>-59.670899434654544</v>
      </c>
      <c r="M96">
        <f>IF($A96&lt;='P01'!$B$17,INDEX('P01'!$AA:$AA,$A96+52),0)+IF($A96&lt;='P02'!$B$17,INDEX('P02'!$AA:$AA,$A96+52),0)+IF($A96&lt;='P03'!$B$17,INDEX('P03'!$AA:$AA,$A96+52),0)+IF($A96&lt;='P04'!$B$17,INDEX('P04'!$AA:$AA,$A96+52),0)+IF($A96&lt;='P05'!$B$17,INDEX('P05'!$AA:$AA,$A96+52),0)+IF($A96&lt;='P06'!$B$17,INDEX('P06'!$AA:$AA,$A96+52),0)+IF($A96&lt;='P07'!$B$17,INDEX('P07'!$AA:$AA,$A96+52),0)+IF($A96&lt;='P08'!$B$17,INDEX('P08'!$AA:$AA,$A96+52),0)+IF($A96&lt;='P09'!$B$17,INDEX('P09'!$AA:$AA,$A96+52),0)+IF($A96&lt;='P10'!$B$17,INDEX('P10'!$AA:$AA,$A96+52),0)</f>
        <v>48.408107890156444</v>
      </c>
      <c r="N96">
        <f>IF($A96&lt;='P01'!$B$17,INDEX('P01'!$AB:$AB,$A96+52),0)+IF($A96&lt;='P02'!$B$17,INDEX('P02'!$AB:$AB,$A96+52),0)+IF($A96&lt;='P03'!$B$17,INDEX('P03'!$AB:$AB,$A96+52),0)+IF($A96&lt;='P04'!$B$17,INDEX('P04'!$AB:$AB,$A96+52),0)+IF($A96&lt;='P05'!$B$17,INDEX('P05'!$AB:$AB,$A96+52),0)+IF($A96&lt;='P06'!$B$17,INDEX('P06'!$AB:$AB,$A96+52),0)+IF($A96&lt;='P07'!$B$17,INDEX('P07'!$AB:$AB,$A96+52),0)+IF($A96&lt;='P08'!$B$17,INDEX('P08'!$AB:$AB,$A96+52),0)+IF($A96&lt;='P09'!$B$17,INDEX('P09'!$AB:$AB,$A96+52),0)+IF($A96&lt;='P10'!$B$17,INDEX('P10'!$AB:$AB,$A96+52),0)</f>
        <v>339.75040386178273</v>
      </c>
      <c r="O96">
        <f>IF($A96&lt;='P01'!$B$17,INDEX('P01'!$AC:$AC,$A96+52),0)+IF($A96&lt;='P02'!$B$17,INDEX('P02'!$AC:$AC,$A96+52),0)+IF($A96&lt;='P03'!$B$17,INDEX('P03'!$AC:$AC,$A96+52),0)+IF($A96&lt;='P04'!$B$17,INDEX('P04'!$AC:$AC,$A96+52),0)+IF($A96&lt;='P05'!$B$17,INDEX('P05'!$AC:$AC,$A96+52),0)+IF($A96&lt;='P06'!$B$17,INDEX('P06'!$AC:$AC,$A96+52),0)+IF($A96&lt;='P07'!$B$17,INDEX('P07'!$AC:$AC,$A96+52),0)+IF($A96&lt;='P08'!$B$17,INDEX('P08'!$AC:$AC,$A96+52),0)+IF($A96&lt;='P09'!$B$17,INDEX('P09'!$AC:$AC,$A96+52),0)+IF($A96&lt;='P10'!$B$17,INDEX('P10'!$AC:$AC,$A96+52),0)</f>
        <v>6.7950080772356536</v>
      </c>
      <c r="P96">
        <f>IF($A96&lt;='P01'!$B$17,INDEX('P01'!$AD:$AD,$A96+52),0)+IF($A96&lt;='P02'!$B$17,INDEX('P02'!$AD:$AD,$A96+52),0)+IF($A96&lt;='P03'!$B$17,INDEX('P03'!$AD:$AD,$A96+52),0)+IF($A96&lt;='P04'!$B$17,INDEX('P04'!$AD:$AD,$A96+52),0)+IF($A96&lt;='P05'!$B$17,INDEX('P05'!$AD:$AD,$A96+52),0)+IF($A96&lt;='P06'!$B$17,INDEX('P06'!$AD:$AD,$A96+52),0)+IF($A96&lt;='P07'!$B$17,INDEX('P07'!$AD:$AD,$A96+52),0)+IF($A96&lt;='P08'!$B$17,INDEX('P08'!$AD:$AD,$A96+52),0)+IF($A96&lt;='P09'!$B$17,INDEX('P09'!$AD:$AD,$A96+52),0)+IF($A96&lt;='P10'!$B$17,INDEX('P10'!$AD:$AD,$A96+52),0)</f>
        <v>25.767791285541964</v>
      </c>
      <c r="Q96">
        <f>IF($A96&lt;='P01'!$B$17,INDEX('P01'!$AE:$AE,$A96+52),0)+IF($A96&lt;='P02'!$B$17,INDEX('P02'!$AE:$AE,$A96+52),0)+IF($A96&lt;='P03'!$B$17,INDEX('P03'!$AE:$AE,$A96+52),0)+IF($A96&lt;='P04'!$B$17,INDEX('P04'!$AE:$AE,$A96+52),0)+IF($A96&lt;='P05'!$B$17,INDEX('P05'!$AE:$AE,$A96+52),0)+IF($A96&lt;='P06'!$B$17,INDEX('P06'!$AE:$AE,$A96+52),0)+IF($A96&lt;='P07'!$B$17,INDEX('P07'!$AE:$AE,$A96+52),0)+IF($A96&lt;='P08'!$B$17,INDEX('P08'!$AE:$AE,$A96+52),0)+IF($A96&lt;='P09'!$B$17,INDEX('P09'!$AE:$AE,$A96+52),0)+IF($A96&lt;='P10'!$B$17,INDEX('P10'!$AE:$AE,$A96+52),0)</f>
        <v>258.60310561594491</v>
      </c>
      <c r="R96">
        <f>IF($A96&lt;='P01'!$B$17,INDEX('P01'!$AF:$AF,$A96+52),0)+IF($A96&lt;='P02'!$B$17,INDEX('P02'!$AF:$AF,$A96+52),0)+IF($A96&lt;='P03'!$B$17,INDEX('P03'!$AF:$AF,$A96+52),0)+IF($A96&lt;='P04'!$B$17,INDEX('P04'!$AF:$AF,$A96+52),0)+IF($A96&lt;='P05'!$B$17,INDEX('P05'!$AF:$AF,$A96+52),0)+IF($A96&lt;='P06'!$B$17,INDEX('P06'!$AF:$AF,$A96+52),0)+IF($A96&lt;='P07'!$B$17,INDEX('P07'!$AF:$AF,$A96+52),0)+IF($A96&lt;='P08'!$B$17,INDEX('P08'!$AF:$AF,$A96+52),0)+IF($A96&lt;='P09'!$B$17,INDEX('P09'!$AF:$AF,$A96+52),0)+IF($A96&lt;='P10'!$B$17,INDEX('P10'!$AF:$AF,$A96+52),0)</f>
        <v>0.1763909929037687</v>
      </c>
      <c r="S96">
        <f>IF($A96&lt;='P01'!$B$17,INDEX('P01'!$AG:$AG,$A96+52),0)+IF($A96&lt;='P02'!$B$17,INDEX('P02'!$AG:$AG,$A96+52),0)+IF($A96&lt;='P03'!$B$17,INDEX('P03'!$AG:$AG,$A96+52),0)+IF($A96&lt;='P04'!$B$17,INDEX('P04'!$AG:$AG,$A96+52),0)+IF($A96&lt;='P05'!$B$17,INDEX('P05'!$AG:$AG,$A96+52),0)+IF($A96&lt;='P06'!$B$17,INDEX('P06'!$AG:$AG,$A96+52),0)+IF($A96&lt;='P07'!$B$17,INDEX('P07'!$AG:$AG,$A96+52),0)+IF($A96&lt;='P08'!$B$17,INDEX('P08'!$AG:$AG,$A96+52),0)+IF($A96&lt;='P09'!$B$17,INDEX('P09'!$AG:$AG,$A96+52),0)+IF($A96&lt;='P10'!$B$17,INDEX('P10'!$AG:$AG,$A96+52),0)</f>
        <v>14782.084101411867</v>
      </c>
      <c r="T96">
        <f>IF($A96&lt;='P01'!$B$17,INDEX('P01'!$AI:$AI,$A96+52),0)+IF($A96&lt;='P02'!$B$17,INDEX('P02'!$AI:$AI,$A96+52),0)+IF($A96&lt;='P03'!$B$17,INDEX('P03'!$AI:$AI,$A96+52),0)+IF($A96&lt;='P04'!$B$17,INDEX('P04'!$AI:$AI,$A96+52),0)+IF($A96&lt;='P05'!$B$17,INDEX('P05'!$AI:$AI,$A96+52),0)+IF($A96&lt;='P06'!$B$17,INDEX('P06'!$AI:$AI,$A96+52),0)+IF($A96&lt;='P07'!$B$17,INDEX('P07'!$AI:$AI,$A96+52),0)+IF($A96&lt;='P08'!$B$17,INDEX('P08'!$AI:$AI,$A96+52),0)+IF($A96&lt;='P09'!$B$17,INDEX('P09'!$AI:$AI,$A96+52),0)+IF($A96&lt;='P10'!$B$17,INDEX('P10'!$AI:$AI,$A96+52),0)</f>
        <v>14821.525496669383</v>
      </c>
    </row>
    <row r="97" spans="1:20" x14ac:dyDescent="0.35">
      <c r="A97">
        <v>65</v>
      </c>
      <c r="B97">
        <f>IF($A97&lt;='P01'!$B$17,INDEX('P01'!$J:$J,$A97+52),0)+IF($A97&lt;='P02'!$B$17,INDEX('P02'!$J:$J,$A97+52),0)+IF($A97&lt;='P03'!$B$17,INDEX('P03'!$J:$J,$A97+52),0)+IF($A97&lt;='P04'!$B$17,INDEX('P04'!$J:$J,$A97+52),0)+IF($A97&lt;='P05'!$B$17,INDEX('P05'!$J:$J,$A97+52),0)+IF($A97&lt;='P06'!$B$17,INDEX('P06'!$J:$J,$A97+52),0)+IF($A97&lt;='P07'!$B$17,INDEX('P07'!$J:$J,$A97+52),0)+IF($A97&lt;='P08'!$B$17,INDEX('P08'!$J:$J,$A97+52),0)+IF($A97&lt;='P09'!$B$17,INDEX('P09'!$J:$J,$A97+52),0)+IF($A97&lt;='P10'!$B$17,INDEX('P10'!$J:$J,$A97+52),0)</f>
        <v>7.4022016749999411E-4</v>
      </c>
      <c r="C97">
        <f>IF($A97&lt;='P01'!$B$17,INDEX('P01'!$K:$K,$A97+52),0)+IF($A97&lt;='P02'!$B$17,INDEX('P02'!$K:$K,$A97+52),0)+IF($A97&lt;='P03'!$B$17,INDEX('P03'!$K:$K,$A97+52),0)+IF($A97&lt;='P04'!$B$17,INDEX('P04'!$K:$K,$A97+52),0)+IF($A97&lt;='P05'!$B$17,INDEX('P05'!$K:$K,$A97+52),0)+IF($A97&lt;='P06'!$B$17,INDEX('P06'!$K:$K,$A97+52),0)+IF($A97&lt;='P07'!$B$17,INDEX('P07'!$K:$K,$A97+52),0)+IF($A97&lt;='P08'!$B$17,INDEX('P08'!$K:$K,$A97+52),0)+IF($A97&lt;='P09'!$B$17,INDEX('P09'!$K:$K,$A97+52),0)+IF($A97&lt;='P10'!$B$17,INDEX('P10'!$K:$K,$A97+52),0)</f>
        <v>1.8359659928641598E-2</v>
      </c>
      <c r="D97">
        <f>IF($A97&lt;='P01'!$B$17,INDEX('P01'!$L:$L,$A97+52),0)+IF($A97&lt;='P02'!$B$17,INDEX('P02'!$L:$L,$A97+52),0)+IF($A97&lt;='P03'!$B$17,INDEX('P03'!$L:$L,$A97+52),0)+IF($A97&lt;='P04'!$B$17,INDEX('P04'!$L:$L,$A97+52),0)+IF($A97&lt;='P05'!$B$17,INDEX('P05'!$L:$L,$A97+52),0)+IF($A97&lt;='P06'!$B$17,INDEX('P06'!$L:$L,$A97+52),0)+IF($A97&lt;='P07'!$B$17,INDEX('P07'!$L:$L,$A97+52),0)+IF($A97&lt;='P08'!$B$17,INDEX('P08'!$L:$L,$A97+52),0)+IF($A97&lt;='P09'!$B$17,INDEX('P09'!$L:$L,$A97+52),0)+IF($A97&lt;='P10'!$B$17,INDEX('P10'!$L:$L,$A97+52),0)</f>
        <v>0</v>
      </c>
      <c r="E97">
        <f>IF($A97&lt;='P01'!$B$17,INDEX('P01'!$M:$M,$A97+52),0)+IF($A97&lt;='P02'!$B$17,INDEX('P02'!$M:$M,$A97+52),0)+IF($A97&lt;='P03'!$B$17,INDEX('P03'!$M:$M,$A97+52),0)+IF($A97&lt;='P04'!$B$17,INDEX('P04'!$M:$M,$A97+52),0)+IF($A97&lt;='P05'!$B$17,INDEX('P05'!$M:$M,$A97+52),0)+IF($A97&lt;='P06'!$B$17,INDEX('P06'!$M:$M,$A97+52),0)+IF($A97&lt;='P07'!$B$17,INDEX('P07'!$M:$M,$A97+52),0)+IF($A97&lt;='P08'!$B$17,INDEX('P08'!$M:$M,$A97+52),0)+IF($A97&lt;='P09'!$B$17,INDEX('P09'!$M:$M,$A97+52),0)+IF($A97&lt;='P10'!$B$17,INDEX('P10'!$M:$M,$A97+52),0)</f>
        <v>5.3878159366413598</v>
      </c>
      <c r="F97">
        <f>IF($A97&lt;='P01'!$B$17,INDEX('P01'!$R:$R,$A97+52),0)+IF($A97&lt;='P02'!$B$17,INDEX('P02'!$R:$R,$A97+52),0)+IF($A97&lt;='P03'!$B$17,INDEX('P03'!$R:$R,$A97+52),0)+IF($A97&lt;='P04'!$B$17,INDEX('P04'!$R:$R,$A97+52),0)+IF($A97&lt;='P05'!$B$17,INDEX('P05'!$R:$R,$A97+52),0)+IF($A97&lt;='P06'!$B$17,INDEX('P06'!$R:$R,$A97+52),0)+IF($A97&lt;='P07'!$B$17,INDEX('P07'!$R:$R,$A97+52),0)+IF($A97&lt;='P08'!$B$17,INDEX('P08'!$R:$R,$A97+52),0)+IF($A97&lt;='P09'!$B$17,INDEX('P09'!$R:$R,$A97+52),0)+IF($A97&lt;='P10'!$B$17,INDEX('P10'!$R:$R,$A97+52),0)</f>
        <v>415.94934458599516</v>
      </c>
      <c r="G97">
        <f>IF($A97&lt;='P01'!$B$17,INDEX('P01'!$S:$S,$A97+52),0)+IF($A97&lt;='P02'!$B$17,INDEX('P02'!$S:$S,$A97+52),0)+IF($A97&lt;='P03'!$B$17,INDEX('P03'!$S:$S,$A97+52),0)+IF($A97&lt;='P04'!$B$17,INDEX('P04'!$S:$S,$A97+52),0)+IF($A97&lt;='P05'!$B$17,INDEX('P05'!$S:$S,$A97+52),0)+IF($A97&lt;='P06'!$B$17,INDEX('P06'!$S:$S,$A97+52),0)+IF($A97&lt;='P07'!$B$17,INDEX('P07'!$S:$S,$A97+52),0)+IF($A97&lt;='P08'!$B$17,INDEX('P08'!$S:$S,$A97+52),0)+IF($A97&lt;='P09'!$B$17,INDEX('P09'!$S:$S,$A97+52),0)+IF($A97&lt;='P10'!$B$17,INDEX('P10'!$S:$S,$A97+52),0)</f>
        <v>8.3189868917199039</v>
      </c>
      <c r="H97">
        <f>IF($A97&lt;='P01'!$B$17,INDEX('P01'!$T:$T,$A97+52),0)+IF($A97&lt;='P02'!$B$17,INDEX('P02'!$T:$T,$A97+52),0)+IF($A97&lt;='P03'!$B$17,INDEX('P03'!$T:$T,$A97+52),0)+IF($A97&lt;='P04'!$B$17,INDEX('P04'!$T:$T,$A97+52),0)+IF($A97&lt;='P05'!$B$17,INDEX('P05'!$T:$T,$A97+52),0)+IF($A97&lt;='P06'!$B$17,INDEX('P06'!$T:$T,$A97+52),0)+IF($A97&lt;='P07'!$B$17,INDEX('P07'!$T:$T,$A97+52),0)+IF($A97&lt;='P08'!$B$17,INDEX('P08'!$T:$T,$A97+52),0)+IF($A97&lt;='P09'!$B$17,INDEX('P09'!$T:$T,$A97+52),0)+IF($A97&lt;='P10'!$B$17,INDEX('P10'!$T:$T,$A97+52),0)</f>
        <v>31.728868103696446</v>
      </c>
      <c r="I97">
        <f>IF($A97&lt;='P01'!$B$17,INDEX('P01'!$U:$U,$A97+52),0)+IF($A97&lt;='P02'!$B$17,INDEX('P02'!$U:$U,$A97+52),0)+IF($A97&lt;='P03'!$B$17,INDEX('P03'!$U:$U,$A97+52),0)+IF($A97&lt;='P04'!$B$17,INDEX('P04'!$U:$U,$A97+52),0)+IF($A97&lt;='P05'!$B$17,INDEX('P05'!$U:$U,$A97+52),0)+IF($A97&lt;='P06'!$B$17,INDEX('P06'!$U:$U,$A97+52),0)+IF($A97&lt;='P07'!$B$17,INDEX('P07'!$U:$U,$A97+52),0)+IF($A97&lt;='P08'!$B$17,INDEX('P08'!$U:$U,$A97+52),0)+IF($A97&lt;='P09'!$B$17,INDEX('P09'!$U:$U,$A97+52),0)+IF($A97&lt;='P10'!$B$17,INDEX('P10'!$U:$U,$A97+52),0)</f>
        <v>317.63093071806253</v>
      </c>
      <c r="J97">
        <f>IF($A97&lt;='P01'!$B$17,INDEX('P01'!$V:$V,$A97+52),0)+IF($A97&lt;='P02'!$B$17,INDEX('P02'!$V:$V,$A97+52),0)+IF($A97&lt;='P03'!$B$17,INDEX('P03'!$V:$V,$A97+52),0)+IF($A97&lt;='P04'!$B$17,INDEX('P04'!$V:$V,$A97+52),0)+IF($A97&lt;='P05'!$B$17,INDEX('P05'!$V:$V,$A97+52),0)+IF($A97&lt;='P06'!$B$17,INDEX('P06'!$V:$V,$A97+52),0)+IF($A97&lt;='P07'!$B$17,INDEX('P07'!$V:$V,$A97+52),0)+IF($A97&lt;='P08'!$B$17,INDEX('P08'!$V:$V,$A97+52),0)+IF($A97&lt;='P09'!$B$17,INDEX('P09'!$V:$V,$A97+52),0)+IF($A97&lt;='P10'!$B$17,INDEX('P10'!$V:$V,$A97+52),0)</f>
        <v>0.2171880315724512</v>
      </c>
      <c r="K97">
        <f>IF($A97&lt;='P01'!$B$17,INDEX('P01'!$W:$W,$A97+52),0)+IF($A97&lt;='P02'!$B$17,INDEX('P02'!$W:$W,$A97+52),0)+IF($A97&lt;='P03'!$B$17,INDEX('P03'!$W:$W,$A97+52),0)+IF($A97&lt;='P04'!$B$17,INDEX('P04'!$W:$W,$A97+52),0)+IF($A97&lt;='P05'!$B$17,INDEX('P05'!$W:$W,$A97+52),0)+IF($A97&lt;='P06'!$B$17,INDEX('P06'!$W:$W,$A97+52),0)+IF($A97&lt;='P07'!$B$17,INDEX('P07'!$W:$W,$A97+52),0)+IF($A97&lt;='P08'!$B$17,INDEX('P08'!$W:$W,$A97+52),0)+IF($A97&lt;='P09'!$B$17,INDEX('P09'!$W:$W,$A97+52),0)+IF($A97&lt;='P10'!$B$17,INDEX('P10'!$W:$W,$A97+52),0)</f>
        <v>58.053370840943778</v>
      </c>
      <c r="L97">
        <f>IF($A97&lt;='P01'!$B$17,INDEX('P01'!$X:$X,$A97+52),0)+IF($A97&lt;='P02'!$B$17,INDEX('P02'!$X:$X,$A97+52),0)+IF($A97&lt;='P03'!$B$17,INDEX('P03'!$X:$X,$A97+52),0)+IF($A97&lt;='P04'!$B$17,INDEX('P04'!$X:$X,$A97+52),0)+IF($A97&lt;='P05'!$B$17,INDEX('P05'!$X:$X,$A97+52),0)+IF($A97&lt;='P06'!$B$17,INDEX('P06'!$X:$X,$A97+52),0)+IF($A97&lt;='P07'!$B$17,INDEX('P07'!$X:$X,$A97+52),0)+IF($A97&lt;='P08'!$B$17,INDEX('P08'!$X:$X,$A97+52),0)+IF($A97&lt;='P09'!$B$17,INDEX('P09'!$X:$X,$A97+52),0)+IF($A97&lt;='P10'!$B$17,INDEX('P10'!$X:$X,$A97+52),0)</f>
        <v>-59.387846559359517</v>
      </c>
      <c r="M97">
        <f>IF($A97&lt;='P01'!$B$17,INDEX('P01'!$AA:$AA,$A97+52),0)+IF($A97&lt;='P02'!$B$17,INDEX('P02'!$AA:$AA,$A97+52),0)+IF($A97&lt;='P03'!$B$17,INDEX('P03'!$AA:$AA,$A97+52),0)+IF($A97&lt;='P04'!$B$17,INDEX('P04'!$AA:$AA,$A97+52),0)+IF($A97&lt;='P05'!$B$17,INDEX('P05'!$AA:$AA,$A97+52),0)+IF($A97&lt;='P06'!$B$17,INDEX('P06'!$AA:$AA,$A97+52),0)+IF($A97&lt;='P07'!$B$17,INDEX('P07'!$AA:$AA,$A97+52),0)+IF($A97&lt;='P08'!$B$17,INDEX('P08'!$AA:$AA,$A97+52),0)+IF($A97&lt;='P09'!$B$17,INDEX('P09'!$AA:$AA,$A97+52),0)+IF($A97&lt;='P10'!$B$17,INDEX('P10'!$AA:$AA,$A97+52),0)</f>
        <v>48.021271667270014</v>
      </c>
      <c r="N97">
        <f>IF($A97&lt;='P01'!$B$17,INDEX('P01'!$AB:$AB,$A97+52),0)+IF($A97&lt;='P02'!$B$17,INDEX('P02'!$AB:$AB,$A97+52),0)+IF($A97&lt;='P03'!$B$17,INDEX('P03'!$AB:$AB,$A97+52),0)+IF($A97&lt;='P04'!$B$17,INDEX('P04'!$AB:$AB,$A97+52),0)+IF($A97&lt;='P05'!$B$17,INDEX('P05'!$AB:$AB,$A97+52),0)+IF($A97&lt;='P06'!$B$17,INDEX('P06'!$AB:$AB,$A97+52),0)+IF($A97&lt;='P07'!$B$17,INDEX('P07'!$AB:$AB,$A97+52),0)+IF($A97&lt;='P08'!$B$17,INDEX('P08'!$AB:$AB,$A97+52),0)+IF($A97&lt;='P09'!$B$17,INDEX('P09'!$AB:$AB,$A97+52),0)+IF($A97&lt;='P10'!$B$17,INDEX('P10'!$AB:$AB,$A97+52),0)</f>
        <v>337.4395382058691</v>
      </c>
      <c r="O97">
        <f>IF($A97&lt;='P01'!$B$17,INDEX('P01'!$AC:$AC,$A97+52),0)+IF($A97&lt;='P02'!$B$17,INDEX('P02'!$AC:$AC,$A97+52),0)+IF($A97&lt;='P03'!$B$17,INDEX('P03'!$AC:$AC,$A97+52),0)+IF($A97&lt;='P04'!$B$17,INDEX('P04'!$AC:$AC,$A97+52),0)+IF($A97&lt;='P05'!$B$17,INDEX('P05'!$AC:$AC,$A97+52),0)+IF($A97&lt;='P06'!$B$17,INDEX('P06'!$AC:$AC,$A97+52),0)+IF($A97&lt;='P07'!$B$17,INDEX('P07'!$AC:$AC,$A97+52),0)+IF($A97&lt;='P08'!$B$17,INDEX('P08'!$AC:$AC,$A97+52),0)+IF($A97&lt;='P09'!$B$17,INDEX('P09'!$AC:$AC,$A97+52),0)+IF($A97&lt;='P10'!$B$17,INDEX('P10'!$AC:$AC,$A97+52),0)</f>
        <v>6.7487907641173805</v>
      </c>
      <c r="P97">
        <f>IF($A97&lt;='P01'!$B$17,INDEX('P01'!$AD:$AD,$A97+52),0)+IF($A97&lt;='P02'!$B$17,INDEX('P02'!$AD:$AD,$A97+52),0)+IF($A97&lt;='P03'!$B$17,INDEX('P03'!$AD:$AD,$A97+52),0)+IF($A97&lt;='P04'!$B$17,INDEX('P04'!$AD:$AD,$A97+52),0)+IF($A97&lt;='P05'!$B$17,INDEX('P05'!$AD:$AD,$A97+52),0)+IF($A97&lt;='P06'!$B$17,INDEX('P06'!$AD:$AD,$A97+52),0)+IF($A97&lt;='P07'!$B$17,INDEX('P07'!$AD:$AD,$A97+52),0)+IF($A97&lt;='P08'!$B$17,INDEX('P08'!$AD:$AD,$A97+52),0)+IF($A97&lt;='P09'!$B$17,INDEX('P09'!$AD:$AD,$A97+52),0)+IF($A97&lt;='P10'!$B$17,INDEX('P10'!$AD:$AD,$A97+52),0)</f>
        <v>25.656101090980819</v>
      </c>
      <c r="Q97">
        <f>IF($A97&lt;='P01'!$B$17,INDEX('P01'!$AE:$AE,$A97+52),0)+IF($A97&lt;='P02'!$B$17,INDEX('P02'!$AE:$AE,$A97+52),0)+IF($A97&lt;='P03'!$B$17,INDEX('P03'!$AE:$AE,$A97+52),0)+IF($A97&lt;='P04'!$B$17,INDEX('P04'!$AE:$AE,$A97+52),0)+IF($A97&lt;='P05'!$B$17,INDEX('P05'!$AE:$AE,$A97+52),0)+IF($A97&lt;='P06'!$B$17,INDEX('P06'!$AE:$AE,$A97+52),0)+IF($A97&lt;='P07'!$B$17,INDEX('P07'!$AE:$AE,$A97+52),0)+IF($A97&lt;='P08'!$B$17,INDEX('P08'!$AE:$AE,$A97+52),0)+IF($A97&lt;='P09'!$B$17,INDEX('P09'!$AE:$AE,$A97+52),0)+IF($A97&lt;='P10'!$B$17,INDEX('P10'!$AE:$AE,$A97+52),0)</f>
        <v>256.83775549420096</v>
      </c>
      <c r="R97">
        <f>IF($A97&lt;='P01'!$B$17,INDEX('P01'!$AF:$AF,$A97+52),0)+IF($A97&lt;='P02'!$B$17,INDEX('P02'!$AF:$AF,$A97+52),0)+IF($A97&lt;='P03'!$B$17,INDEX('P03'!$AF:$AF,$A97+52),0)+IF($A97&lt;='P04'!$B$17,INDEX('P04'!$AF:$AF,$A97+52),0)+IF($A97&lt;='P05'!$B$17,INDEX('P05'!$AF:$AF,$A97+52),0)+IF($A97&lt;='P06'!$B$17,INDEX('P06'!$AF:$AF,$A97+52),0)+IF($A97&lt;='P07'!$B$17,INDEX('P07'!$AF:$AF,$A97+52),0)+IF($A97&lt;='P08'!$B$17,INDEX('P08'!$AF:$AF,$A97+52),0)+IF($A97&lt;='P09'!$B$17,INDEX('P09'!$AF:$AF,$A97+52),0)+IF($A97&lt;='P10'!$B$17,INDEX('P10'!$AF:$AF,$A97+52),0)</f>
        <v>0.17561918929987846</v>
      </c>
      <c r="S97">
        <f>IF($A97&lt;='P01'!$B$17,INDEX('P01'!$AG:$AG,$A97+52),0)+IF($A97&lt;='P02'!$B$17,INDEX('P02'!$AG:$AG,$A97+52),0)+IF($A97&lt;='P03'!$B$17,INDEX('P03'!$AG:$AG,$A97+52),0)+IF($A97&lt;='P04'!$B$17,INDEX('P04'!$AG:$AG,$A97+52),0)+IF($A97&lt;='P05'!$B$17,INDEX('P05'!$AG:$AG,$A97+52),0)+IF($A97&lt;='P06'!$B$17,INDEX('P06'!$AG:$AG,$A97+52),0)+IF($A97&lt;='P07'!$B$17,INDEX('P07'!$AG:$AG,$A97+52),0)+IF($A97&lt;='P08'!$B$17,INDEX('P08'!$AG:$AG,$A97+52),0)+IF($A97&lt;='P09'!$B$17,INDEX('P09'!$AG:$AG,$A97+52),0)+IF($A97&lt;='P10'!$B$17,INDEX('P10'!$AG:$AG,$A97+52),0)</f>
        <v>14889.86464475783</v>
      </c>
      <c r="T97">
        <f>IF($A97&lt;='P01'!$B$17,INDEX('P01'!$AI:$AI,$A97+52),0)+IF($A97&lt;='P02'!$B$17,INDEX('P02'!$AI:$AI,$A97+52),0)+IF($A97&lt;='P03'!$B$17,INDEX('P03'!$AI:$AI,$A97+52),0)+IF($A97&lt;='P04'!$B$17,INDEX('P04'!$AI:$AI,$A97+52),0)+IF($A97&lt;='P05'!$B$17,INDEX('P05'!$AI:$AI,$A97+52),0)+IF($A97&lt;='P06'!$B$17,INDEX('P06'!$AI:$AI,$A97+52),0)+IF($A97&lt;='P07'!$B$17,INDEX('P07'!$AI:$AI,$A97+52),0)+IF($A97&lt;='P08'!$B$17,INDEX('P08'!$AI:$AI,$A97+52),0)+IF($A97&lt;='P09'!$B$17,INDEX('P09'!$AI:$AI,$A97+52),0)+IF($A97&lt;='P10'!$B$17,INDEX('P10'!$AI:$AI,$A97+52),0)</f>
        <v>14928.142835334555</v>
      </c>
    </row>
    <row r="98" spans="1:20" x14ac:dyDescent="0.35">
      <c r="A98">
        <v>66</v>
      </c>
      <c r="B98">
        <f>IF($A98&lt;='P01'!$B$17,INDEX('P01'!$J:$J,$A98+52),0)+IF($A98&lt;='P02'!$B$17,INDEX('P02'!$J:$J,$A98+52),0)+IF($A98&lt;='P03'!$B$17,INDEX('P03'!$J:$J,$A98+52),0)+IF($A98&lt;='P04'!$B$17,INDEX('P04'!$J:$J,$A98+52),0)+IF($A98&lt;='P05'!$B$17,INDEX('P05'!$J:$J,$A98+52),0)+IF($A98&lt;='P06'!$B$17,INDEX('P06'!$J:$J,$A98+52),0)+IF($A98&lt;='P07'!$B$17,INDEX('P07'!$J:$J,$A98+52),0)+IF($A98&lt;='P08'!$B$17,INDEX('P08'!$J:$J,$A98+52),0)+IF($A98&lt;='P09'!$B$17,INDEX('P09'!$J:$J,$A98+52),0)+IF($A98&lt;='P10'!$B$17,INDEX('P10'!$J:$J,$A98+52),0)</f>
        <v>7.3757494227177684E-4</v>
      </c>
      <c r="C98">
        <f>IF($A98&lt;='P01'!$B$17,INDEX('P01'!$K:$K,$A98+52),0)+IF($A98&lt;='P02'!$B$17,INDEX('P02'!$K:$K,$A98+52),0)+IF($A98&lt;='P03'!$B$17,INDEX('P03'!$K:$K,$A98+52),0)+IF($A98&lt;='P04'!$B$17,INDEX('P04'!$K:$K,$A98+52),0)+IF($A98&lt;='P05'!$B$17,INDEX('P05'!$K:$K,$A98+52),0)+IF($A98&lt;='P06'!$B$17,INDEX('P06'!$K:$K,$A98+52),0)+IF($A98&lt;='P07'!$B$17,INDEX('P07'!$K:$K,$A98+52),0)+IF($A98&lt;='P08'!$B$17,INDEX('P08'!$K:$K,$A98+52),0)+IF($A98&lt;='P09'!$B$17,INDEX('P09'!$K:$K,$A98+52),0)+IF($A98&lt;='P10'!$B$17,INDEX('P10'!$K:$K,$A98+52),0)</f>
        <v>1.8294804703067751E-2</v>
      </c>
      <c r="D98">
        <f>IF($A98&lt;='P01'!$B$17,INDEX('P01'!$L:$L,$A98+52),0)+IF($A98&lt;='P02'!$B$17,INDEX('P02'!$L:$L,$A98+52),0)+IF($A98&lt;='P03'!$B$17,INDEX('P03'!$L:$L,$A98+52),0)+IF($A98&lt;='P04'!$B$17,INDEX('P04'!$L:$L,$A98+52),0)+IF($A98&lt;='P05'!$B$17,INDEX('P05'!$L:$L,$A98+52),0)+IF($A98&lt;='P06'!$B$17,INDEX('P06'!$L:$L,$A98+52),0)+IF($A98&lt;='P07'!$B$17,INDEX('P07'!$L:$L,$A98+52),0)+IF($A98&lt;='P08'!$B$17,INDEX('P08'!$L:$L,$A98+52),0)+IF($A98&lt;='P09'!$B$17,INDEX('P09'!$L:$L,$A98+52),0)+IF($A98&lt;='P10'!$B$17,INDEX('P10'!$L:$L,$A98+52),0)</f>
        <v>0</v>
      </c>
      <c r="E98">
        <f>IF($A98&lt;='P01'!$B$17,INDEX('P01'!$M:$M,$A98+52),0)+IF($A98&lt;='P02'!$B$17,INDEX('P02'!$M:$M,$A98+52),0)+IF($A98&lt;='P03'!$B$17,INDEX('P03'!$M:$M,$A98+52),0)+IF($A98&lt;='P04'!$B$17,INDEX('P04'!$M:$M,$A98+52),0)+IF($A98&lt;='P05'!$B$17,INDEX('P05'!$M:$M,$A98+52),0)+IF($A98&lt;='P06'!$B$17,INDEX('P06'!$M:$M,$A98+52),0)+IF($A98&lt;='P07'!$B$17,INDEX('P07'!$M:$M,$A98+52),0)+IF($A98&lt;='P08'!$B$17,INDEX('P08'!$M:$M,$A98+52),0)+IF($A98&lt;='P09'!$B$17,INDEX('P09'!$M:$M,$A98+52),0)+IF($A98&lt;='P10'!$B$17,INDEX('P10'!$M:$M,$A98+52),0)</f>
        <v>5.3687835569960205</v>
      </c>
      <c r="F98">
        <f>IF($A98&lt;='P01'!$B$17,INDEX('P01'!$R:$R,$A98+52),0)+IF($A98&lt;='P02'!$B$17,INDEX('P02'!$R:$R,$A98+52),0)+IF($A98&lt;='P03'!$B$17,INDEX('P03'!$R:$R,$A98+52),0)+IF($A98&lt;='P04'!$B$17,INDEX('P04'!$R:$R,$A98+52),0)+IF($A98&lt;='P05'!$B$17,INDEX('P05'!$R:$R,$A98+52),0)+IF($A98&lt;='P06'!$B$17,INDEX('P06'!$R:$R,$A98+52),0)+IF($A98&lt;='P07'!$B$17,INDEX('P07'!$R:$R,$A98+52),0)+IF($A98&lt;='P08'!$B$17,INDEX('P08'!$R:$R,$A98+52),0)+IF($A98&lt;='P09'!$B$17,INDEX('P09'!$R:$R,$A98+52),0)+IF($A98&lt;='P10'!$B$17,INDEX('P10'!$R:$R,$A98+52),0)</f>
        <v>414.47265002059152</v>
      </c>
      <c r="G98">
        <f>IF($A98&lt;='P01'!$B$17,INDEX('P01'!$S:$S,$A98+52),0)+IF($A98&lt;='P02'!$B$17,INDEX('P02'!$S:$S,$A98+52),0)+IF($A98&lt;='P03'!$B$17,INDEX('P03'!$S:$S,$A98+52),0)+IF($A98&lt;='P04'!$B$17,INDEX('P04'!$S:$S,$A98+52),0)+IF($A98&lt;='P05'!$B$17,INDEX('P05'!$S:$S,$A98+52),0)+IF($A98&lt;='P06'!$B$17,INDEX('P06'!$S:$S,$A98+52),0)+IF($A98&lt;='P07'!$B$17,INDEX('P07'!$S:$S,$A98+52),0)+IF($A98&lt;='P08'!$B$17,INDEX('P08'!$S:$S,$A98+52),0)+IF($A98&lt;='P09'!$B$17,INDEX('P09'!$S:$S,$A98+52),0)+IF($A98&lt;='P10'!$B$17,INDEX('P10'!$S:$S,$A98+52),0)</f>
        <v>8.2894530004118305</v>
      </c>
      <c r="H98">
        <f>IF($A98&lt;='P01'!$B$17,INDEX('P01'!$T:$T,$A98+52),0)+IF($A98&lt;='P02'!$B$17,INDEX('P02'!$T:$T,$A98+52),0)+IF($A98&lt;='P03'!$B$17,INDEX('P03'!$T:$T,$A98+52),0)+IF($A98&lt;='P04'!$B$17,INDEX('P04'!$T:$T,$A98+52),0)+IF($A98&lt;='P05'!$B$17,INDEX('P05'!$T:$T,$A98+52),0)+IF($A98&lt;='P06'!$B$17,INDEX('P06'!$T:$T,$A98+52),0)+IF($A98&lt;='P07'!$B$17,INDEX('P07'!$T:$T,$A98+52),0)+IF($A98&lt;='P08'!$B$17,INDEX('P08'!$T:$T,$A98+52),0)+IF($A98&lt;='P09'!$B$17,INDEX('P09'!$T:$T,$A98+52),0)+IF($A98&lt;='P10'!$B$17,INDEX('P10'!$T:$T,$A98+52),0)</f>
        <v>31.694761694715741</v>
      </c>
      <c r="I98">
        <f>IF($A98&lt;='P01'!$B$17,INDEX('P01'!$U:$U,$A98+52),0)+IF($A98&lt;='P02'!$B$17,INDEX('P02'!$U:$U,$A98+52),0)+IF($A98&lt;='P03'!$B$17,INDEX('P03'!$U:$U,$A98+52),0)+IF($A98&lt;='P04'!$B$17,INDEX('P04'!$U:$U,$A98+52),0)+IF($A98&lt;='P05'!$B$17,INDEX('P05'!$U:$U,$A98+52),0)+IF($A98&lt;='P06'!$B$17,INDEX('P06'!$U:$U,$A98+52),0)+IF($A98&lt;='P07'!$B$17,INDEX('P07'!$U:$U,$A98+52),0)+IF($A98&lt;='P08'!$B$17,INDEX('P08'!$U:$U,$A98+52),0)+IF($A98&lt;='P09'!$B$17,INDEX('P09'!$U:$U,$A98+52),0)+IF($A98&lt;='P10'!$B$17,INDEX('P10'!$U:$U,$A98+52),0)</f>
        <v>316.49537159347722</v>
      </c>
      <c r="J98">
        <f>IF($A98&lt;='P01'!$B$17,INDEX('P01'!$V:$V,$A98+52),0)+IF($A98&lt;='P02'!$B$17,INDEX('P02'!$V:$V,$A98+52),0)+IF($A98&lt;='P03'!$B$17,INDEX('P03'!$V:$V,$A98+52),0)+IF($A98&lt;='P04'!$B$17,INDEX('P04'!$V:$V,$A98+52),0)+IF($A98&lt;='P05'!$B$17,INDEX('P05'!$V:$V,$A98+52),0)+IF($A98&lt;='P06'!$B$17,INDEX('P06'!$V:$V,$A98+52),0)+IF($A98&lt;='P07'!$B$17,INDEX('P07'!$V:$V,$A98+52),0)+IF($A98&lt;='P08'!$B$17,INDEX('P08'!$V:$V,$A98+52),0)+IF($A98&lt;='P09'!$B$17,INDEX('P09'!$V:$V,$A98+52),0)+IF($A98&lt;='P10'!$B$17,INDEX('P10'!$V:$V,$A98+52),0)</f>
        <v>0.21694562604035922</v>
      </c>
      <c r="K98">
        <f>IF($A98&lt;='P01'!$B$17,INDEX('P01'!$W:$W,$A98+52),0)+IF($A98&lt;='P02'!$B$17,INDEX('P02'!$W:$W,$A98+52),0)+IF($A98&lt;='P03'!$B$17,INDEX('P03'!$W:$W,$A98+52),0)+IF($A98&lt;='P04'!$B$17,INDEX('P04'!$W:$W,$A98+52),0)+IF($A98&lt;='P05'!$B$17,INDEX('P05'!$W:$W,$A98+52),0)+IF($A98&lt;='P06'!$B$17,INDEX('P06'!$W:$W,$A98+52),0)+IF($A98&lt;='P07'!$B$17,INDEX('P07'!$W:$W,$A98+52),0)+IF($A98&lt;='P08'!$B$17,INDEX('P08'!$W:$W,$A98+52),0)+IF($A98&lt;='P09'!$B$17,INDEX('P09'!$W:$W,$A98+52),0)+IF($A98&lt;='P10'!$B$17,INDEX('P10'!$W:$W,$A98+52),0)</f>
        <v>57.776118105946367</v>
      </c>
      <c r="L98">
        <f>IF($A98&lt;='P01'!$B$17,INDEX('P01'!$X:$X,$A98+52),0)+IF($A98&lt;='P02'!$B$17,INDEX('P02'!$X:$X,$A98+52),0)+IF($A98&lt;='P03'!$B$17,INDEX('P03'!$X:$X,$A98+52),0)+IF($A98&lt;='P04'!$B$17,INDEX('P04'!$X:$X,$A98+52),0)+IF($A98&lt;='P05'!$B$17,INDEX('P05'!$X:$X,$A98+52),0)+IF($A98&lt;='P06'!$B$17,INDEX('P06'!$X:$X,$A98+52),0)+IF($A98&lt;='P07'!$B$17,INDEX('P07'!$X:$X,$A98+52),0)+IF($A98&lt;='P08'!$B$17,INDEX('P08'!$X:$X,$A98+52),0)+IF($A98&lt;='P09'!$B$17,INDEX('P09'!$X:$X,$A98+52),0)+IF($A98&lt;='P10'!$B$17,INDEX('P10'!$X:$X,$A98+52),0)</f>
        <v>-59.105856196892098</v>
      </c>
      <c r="M98">
        <f>IF($A98&lt;='P01'!$B$17,INDEX('P01'!$AA:$AA,$A98+52),0)+IF($A98&lt;='P02'!$B$17,INDEX('P02'!$AA:$AA,$A98+52),0)+IF($A98&lt;='P03'!$B$17,INDEX('P03'!$AA:$AA,$A98+52),0)+IF($A98&lt;='P04'!$B$17,INDEX('P04'!$AA:$AA,$A98+52),0)+IF($A98&lt;='P05'!$B$17,INDEX('P05'!$AA:$AA,$A98+52),0)+IF($A98&lt;='P06'!$B$17,INDEX('P06'!$AA:$AA,$A98+52),0)+IF($A98&lt;='P07'!$B$17,INDEX('P07'!$AA:$AA,$A98+52),0)+IF($A98&lt;='P08'!$B$17,INDEX('P08'!$AA:$AA,$A98+52),0)+IF($A98&lt;='P09'!$B$17,INDEX('P09'!$AA:$AA,$A98+52),0)+IF($A98&lt;='P10'!$B$17,INDEX('P10'!$AA:$AA,$A98+52),0)</f>
        <v>47.637300903576559</v>
      </c>
      <c r="N98">
        <f>IF($A98&lt;='P01'!$B$17,INDEX('P01'!$AB:$AB,$A98+52),0)+IF($A98&lt;='P02'!$B$17,INDEX('P02'!$AB:$AB,$A98+52),0)+IF($A98&lt;='P03'!$B$17,INDEX('P03'!$AB:$AB,$A98+52),0)+IF($A98&lt;='P04'!$B$17,INDEX('P04'!$AB:$AB,$A98+52),0)+IF($A98&lt;='P05'!$B$17,INDEX('P05'!$AB:$AB,$A98+52),0)+IF($A98&lt;='P06'!$B$17,INDEX('P06'!$AB:$AB,$A98+52),0)+IF($A98&lt;='P07'!$B$17,INDEX('P07'!$AB:$AB,$A98+52),0)+IF($A98&lt;='P08'!$B$17,INDEX('P08'!$AB:$AB,$A98+52),0)+IF($A98&lt;='P09'!$B$17,INDEX('P09'!$AB:$AB,$A98+52),0)+IF($A98&lt;='P10'!$B$17,INDEX('P10'!$AB:$AB,$A98+52),0)</f>
        <v>335.14439196575586</v>
      </c>
      <c r="O98">
        <f>IF($A98&lt;='P01'!$B$17,INDEX('P01'!$AC:$AC,$A98+52),0)+IF($A98&lt;='P02'!$B$17,INDEX('P02'!$AC:$AC,$A98+52),0)+IF($A98&lt;='P03'!$B$17,INDEX('P03'!$AC:$AC,$A98+52),0)+IF($A98&lt;='P04'!$B$17,INDEX('P04'!$AC:$AC,$A98+52),0)+IF($A98&lt;='P05'!$B$17,INDEX('P05'!$AC:$AC,$A98+52),0)+IF($A98&lt;='P06'!$B$17,INDEX('P06'!$AC:$AC,$A98+52),0)+IF($A98&lt;='P07'!$B$17,INDEX('P07'!$AC:$AC,$A98+52),0)+IF($A98&lt;='P08'!$B$17,INDEX('P08'!$AC:$AC,$A98+52),0)+IF($A98&lt;='P09'!$B$17,INDEX('P09'!$AC:$AC,$A98+52),0)+IF($A98&lt;='P10'!$B$17,INDEX('P10'!$AC:$AC,$A98+52),0)</f>
        <v>6.7028878393151174</v>
      </c>
      <c r="P98">
        <f>IF($A98&lt;='P01'!$B$17,INDEX('P01'!$AD:$AD,$A98+52),0)+IF($A98&lt;='P02'!$B$17,INDEX('P02'!$AD:$AD,$A98+52),0)+IF($A98&lt;='P03'!$B$17,INDEX('P03'!$AD:$AD,$A98+52),0)+IF($A98&lt;='P04'!$B$17,INDEX('P04'!$AD:$AD,$A98+52),0)+IF($A98&lt;='P05'!$B$17,INDEX('P05'!$AD:$AD,$A98+52),0)+IF($A98&lt;='P06'!$B$17,INDEX('P06'!$AD:$AD,$A98+52),0)+IF($A98&lt;='P07'!$B$17,INDEX('P07'!$AD:$AD,$A98+52),0)+IF($A98&lt;='P08'!$B$17,INDEX('P08'!$AD:$AD,$A98+52),0)+IF($A98&lt;='P09'!$B$17,INDEX('P09'!$AD:$AD,$A98+52),0)+IF($A98&lt;='P10'!$B$17,INDEX('P10'!$AD:$AD,$A98+52),0)</f>
        <v>25.544895160451404</v>
      </c>
      <c r="Q98">
        <f>IF($A98&lt;='P01'!$B$17,INDEX('P01'!$AE:$AE,$A98+52),0)+IF($A98&lt;='P02'!$B$17,INDEX('P02'!$AE:$AE,$A98+52),0)+IF($A98&lt;='P03'!$B$17,INDEX('P03'!$AE:$AE,$A98+52),0)+IF($A98&lt;='P04'!$B$17,INDEX('P04'!$AE:$AE,$A98+52),0)+IF($A98&lt;='P05'!$B$17,INDEX('P05'!$AE:$AE,$A98+52),0)+IF($A98&lt;='P06'!$B$17,INDEX('P06'!$AE:$AE,$A98+52),0)+IF($A98&lt;='P07'!$B$17,INDEX('P07'!$AE:$AE,$A98+52),0)+IF($A98&lt;='P08'!$B$17,INDEX('P08'!$AE:$AE,$A98+52),0)+IF($A98&lt;='P09'!$B$17,INDEX('P09'!$AE:$AE,$A98+52),0)+IF($A98&lt;='P10'!$B$17,INDEX('P10'!$AE:$AE,$A98+52),0)</f>
        <v>255.08445729918262</v>
      </c>
      <c r="R98">
        <f>IF($A98&lt;='P01'!$B$17,INDEX('P01'!$AF:$AF,$A98+52),0)+IF($A98&lt;='P02'!$B$17,INDEX('P02'!$AF:$AF,$A98+52),0)+IF($A98&lt;='P03'!$B$17,INDEX('P03'!$AF:$AF,$A98+52),0)+IF($A98&lt;='P04'!$B$17,INDEX('P04'!$AF:$AF,$A98+52),0)+IF($A98&lt;='P05'!$B$17,INDEX('P05'!$AF:$AF,$A98+52),0)+IF($A98&lt;='P06'!$B$17,INDEX('P06'!$AF:$AF,$A98+52),0)+IF($A98&lt;='P07'!$B$17,INDEX('P07'!$AF:$AF,$A98+52),0)+IF($A98&lt;='P08'!$B$17,INDEX('P08'!$AF:$AF,$A98+52),0)+IF($A98&lt;='P09'!$B$17,INDEX('P09'!$AF:$AF,$A98+52),0)+IF($A98&lt;='P10'!$B$17,INDEX('P10'!$AF:$AF,$A98+52),0)</f>
        <v>0.17485076323017218</v>
      </c>
      <c r="S98">
        <f>IF($A98&lt;='P01'!$B$17,INDEX('P01'!$AG:$AG,$A98+52),0)+IF($A98&lt;='P02'!$B$17,INDEX('P02'!$AG:$AG,$A98+52),0)+IF($A98&lt;='P03'!$B$17,INDEX('P03'!$AG:$AG,$A98+52),0)+IF($A98&lt;='P04'!$B$17,INDEX('P04'!$AG:$AG,$A98+52),0)+IF($A98&lt;='P05'!$B$17,INDEX('P05'!$AG:$AG,$A98+52),0)+IF($A98&lt;='P06'!$B$17,INDEX('P06'!$AG:$AG,$A98+52),0)+IF($A98&lt;='P07'!$B$17,INDEX('P07'!$AG:$AG,$A98+52),0)+IF($A98&lt;='P08'!$B$17,INDEX('P08'!$AG:$AG,$A98+52),0)+IF($A98&lt;='P09'!$B$17,INDEX('P09'!$AG:$AG,$A98+52),0)+IF($A98&lt;='P10'!$B$17,INDEX('P10'!$AG:$AG,$A98+52),0)</f>
        <v>14997.716043193823</v>
      </c>
      <c r="T98">
        <f>IF($A98&lt;='P01'!$B$17,INDEX('P01'!$AI:$AI,$A98+52),0)+IF($A98&lt;='P02'!$B$17,INDEX('P02'!$AI:$AI,$A98+52),0)+IF($A98&lt;='P03'!$B$17,INDEX('P03'!$AI:$AI,$A98+52),0)+IF($A98&lt;='P04'!$B$17,INDEX('P04'!$AI:$AI,$A98+52),0)+IF($A98&lt;='P05'!$B$17,INDEX('P05'!$AI:$AI,$A98+52),0)+IF($A98&lt;='P06'!$B$17,INDEX('P06'!$AI:$AI,$A98+52),0)+IF($A98&lt;='P07'!$B$17,INDEX('P07'!$AI:$AI,$A98+52),0)+IF($A98&lt;='P08'!$B$17,INDEX('P08'!$AI:$AI,$A98+52),0)+IF($A98&lt;='P09'!$B$17,INDEX('P09'!$AI:$AI,$A98+52),0)+IF($A98&lt;='P10'!$B$17,INDEX('P10'!$AI:$AI,$A98+52),0)</f>
        <v>15034.840675676252</v>
      </c>
    </row>
    <row r="99" spans="1:20" x14ac:dyDescent="0.35">
      <c r="A99">
        <v>67</v>
      </c>
      <c r="B99">
        <f>IF($A99&lt;='P01'!$B$17,INDEX('P01'!$J:$J,$A99+52),0)+IF($A99&lt;='P02'!$B$17,INDEX('P02'!$J:$J,$A99+52),0)+IF($A99&lt;='P03'!$B$17,INDEX('P03'!$J:$J,$A99+52),0)+IF($A99&lt;='P04'!$B$17,INDEX('P04'!$J:$J,$A99+52),0)+IF($A99&lt;='P05'!$B$17,INDEX('P05'!$J:$J,$A99+52),0)+IF($A99&lt;='P06'!$B$17,INDEX('P06'!$J:$J,$A99+52),0)+IF($A99&lt;='P07'!$B$17,INDEX('P07'!$J:$J,$A99+52),0)+IF($A99&lt;='P08'!$B$17,INDEX('P08'!$J:$J,$A99+52),0)+IF($A99&lt;='P09'!$B$17,INDEX('P09'!$J:$J,$A99+52),0)+IF($A99&lt;='P10'!$B$17,INDEX('P10'!$J:$J,$A99+52),0)</f>
        <v>7.4309173549927062E-4</v>
      </c>
      <c r="C99">
        <f>IF($A99&lt;='P01'!$B$17,INDEX('P01'!$K:$K,$A99+52),0)+IF($A99&lt;='P02'!$B$17,INDEX('P02'!$K:$K,$A99+52),0)+IF($A99&lt;='P03'!$B$17,INDEX('P03'!$K:$K,$A99+52),0)+IF($A99&lt;='P04'!$B$17,INDEX('P04'!$K:$K,$A99+52),0)+IF($A99&lt;='P05'!$B$17,INDEX('P05'!$K:$K,$A99+52),0)+IF($A99&lt;='P06'!$B$17,INDEX('P06'!$K:$K,$A99+52),0)+IF($A99&lt;='P07'!$B$17,INDEX('P07'!$K:$K,$A99+52),0)+IF($A99&lt;='P08'!$B$17,INDEX('P08'!$K:$K,$A99+52),0)+IF($A99&lt;='P09'!$B$17,INDEX('P09'!$K:$K,$A99+52),0)+IF($A99&lt;='P10'!$B$17,INDEX('P10'!$K:$K,$A99+52),0)</f>
        <v>1.8230150993966892E-2</v>
      </c>
      <c r="D99">
        <f>IF($A99&lt;='P01'!$B$17,INDEX('P01'!$L:$L,$A99+52),0)+IF($A99&lt;='P02'!$B$17,INDEX('P02'!$L:$L,$A99+52),0)+IF($A99&lt;='P03'!$B$17,INDEX('P03'!$L:$L,$A99+52),0)+IF($A99&lt;='P04'!$B$17,INDEX('P04'!$L:$L,$A99+52),0)+IF($A99&lt;='P05'!$B$17,INDEX('P05'!$L:$L,$A99+52),0)+IF($A99&lt;='P06'!$B$17,INDEX('P06'!$L:$L,$A99+52),0)+IF($A99&lt;='P07'!$B$17,INDEX('P07'!$L:$L,$A99+52),0)+IF($A99&lt;='P08'!$B$17,INDEX('P08'!$L:$L,$A99+52),0)+IF($A99&lt;='P09'!$B$17,INDEX('P09'!$L:$L,$A99+52),0)+IF($A99&lt;='P10'!$B$17,INDEX('P10'!$L:$L,$A99+52),0)</f>
        <v>0</v>
      </c>
      <c r="E99">
        <f>IF($A99&lt;='P01'!$B$17,INDEX('P01'!$M:$M,$A99+52),0)+IF($A99&lt;='P02'!$B$17,INDEX('P02'!$M:$M,$A99+52),0)+IF($A99&lt;='P03'!$B$17,INDEX('P03'!$M:$M,$A99+52),0)+IF($A99&lt;='P04'!$B$17,INDEX('P04'!$M:$M,$A99+52),0)+IF($A99&lt;='P05'!$B$17,INDEX('P05'!$M:$M,$A99+52),0)+IF($A99&lt;='P06'!$B$17,INDEX('P06'!$M:$M,$A99+52),0)+IF($A99&lt;='P07'!$B$17,INDEX('P07'!$M:$M,$A99+52),0)+IF($A99&lt;='P08'!$B$17,INDEX('P08'!$M:$M,$A99+52),0)+IF($A99&lt;='P09'!$B$17,INDEX('P09'!$M:$M,$A99+52),0)+IF($A99&lt;='P10'!$B$17,INDEX('P10'!$M:$M,$A99+52),0)</f>
        <v>5.3498103142665538</v>
      </c>
      <c r="F99">
        <f>IF($A99&lt;='P01'!$B$17,INDEX('P01'!$R:$R,$A99+52),0)+IF($A99&lt;='P02'!$B$17,INDEX('P02'!$R:$R,$A99+52),0)+IF($A99&lt;='P03'!$B$17,INDEX('P03'!$R:$R,$A99+52),0)+IF($A99&lt;='P04'!$B$17,INDEX('P04'!$R:$R,$A99+52),0)+IF($A99&lt;='P05'!$B$17,INDEX('P05'!$R:$R,$A99+52),0)+IF($A99&lt;='P06'!$B$17,INDEX('P06'!$R:$R,$A99+52),0)+IF($A99&lt;='P07'!$B$17,INDEX('P07'!$R:$R,$A99+52),0)+IF($A99&lt;='P08'!$B$17,INDEX('P08'!$R:$R,$A99+52),0)+IF($A99&lt;='P09'!$B$17,INDEX('P09'!$R:$R,$A99+52),0)+IF($A99&lt;='P10'!$B$17,INDEX('P10'!$R:$R,$A99+52),0)</f>
        <v>413.00120008080972</v>
      </c>
      <c r="G99">
        <f>IF($A99&lt;='P01'!$B$17,INDEX('P01'!$S:$S,$A99+52),0)+IF($A99&lt;='P02'!$B$17,INDEX('P02'!$S:$S,$A99+52),0)+IF($A99&lt;='P03'!$B$17,INDEX('P03'!$S:$S,$A99+52),0)+IF($A99&lt;='P04'!$B$17,INDEX('P04'!$S:$S,$A99+52),0)+IF($A99&lt;='P05'!$B$17,INDEX('P05'!$S:$S,$A99+52),0)+IF($A99&lt;='P06'!$B$17,INDEX('P06'!$S:$S,$A99+52),0)+IF($A99&lt;='P07'!$B$17,INDEX('P07'!$S:$S,$A99+52),0)+IF($A99&lt;='P08'!$B$17,INDEX('P08'!$S:$S,$A99+52),0)+IF($A99&lt;='P09'!$B$17,INDEX('P09'!$S:$S,$A99+52),0)+IF($A99&lt;='P10'!$B$17,INDEX('P10'!$S:$S,$A99+52),0)</f>
        <v>8.2600240016161948</v>
      </c>
      <c r="H99">
        <f>IF($A99&lt;='P01'!$B$17,INDEX('P01'!$T:$T,$A99+52),0)+IF($A99&lt;='P02'!$B$17,INDEX('P02'!$T:$T,$A99+52),0)+IF($A99&lt;='P03'!$B$17,INDEX('P03'!$T:$T,$A99+52),0)+IF($A99&lt;='P04'!$B$17,INDEX('P04'!$T:$T,$A99+52),0)+IF($A99&lt;='P05'!$B$17,INDEX('P05'!$T:$T,$A99+52),0)+IF($A99&lt;='P06'!$B$17,INDEX('P06'!$T:$T,$A99+52),0)+IF($A99&lt;='P07'!$B$17,INDEX('P07'!$T:$T,$A99+52),0)+IF($A99&lt;='P08'!$B$17,INDEX('P08'!$T:$T,$A99+52),0)+IF($A99&lt;='P09'!$B$17,INDEX('P09'!$T:$T,$A99+52),0)+IF($A99&lt;='P10'!$B$17,INDEX('P10'!$T:$T,$A99+52),0)</f>
        <v>31.660692126532265</v>
      </c>
      <c r="I99">
        <f>IF($A99&lt;='P01'!$B$17,INDEX('P01'!$U:$U,$A99+52),0)+IF($A99&lt;='P02'!$B$17,INDEX('P02'!$U:$U,$A99+52),0)+IF($A99&lt;='P03'!$B$17,INDEX('P03'!$U:$U,$A99+52),0)+IF($A99&lt;='P04'!$B$17,INDEX('P04'!$U:$U,$A99+52),0)+IF($A99&lt;='P05'!$B$17,INDEX('P05'!$U:$U,$A99+52),0)+IF($A99&lt;='P06'!$B$17,INDEX('P06'!$U:$U,$A99+52),0)+IF($A99&lt;='P07'!$B$17,INDEX('P07'!$U:$U,$A99+52),0)+IF($A99&lt;='P08'!$B$17,INDEX('P08'!$U:$U,$A99+52),0)+IF($A99&lt;='P09'!$B$17,INDEX('P09'!$U:$U,$A99+52),0)+IF($A99&lt;='P10'!$B$17,INDEX('P10'!$U:$U,$A99+52),0)</f>
        <v>317.402014054522</v>
      </c>
      <c r="J99">
        <f>IF($A99&lt;='P01'!$B$17,INDEX('P01'!$V:$V,$A99+52),0)+IF($A99&lt;='P02'!$B$17,INDEX('P02'!$V:$V,$A99+52),0)+IF($A99&lt;='P03'!$B$17,INDEX('P03'!$V:$V,$A99+52),0)+IF($A99&lt;='P04'!$B$17,INDEX('P04'!$V:$V,$A99+52),0)+IF($A99&lt;='P05'!$B$17,INDEX('P05'!$V:$V,$A99+52),0)+IF($A99&lt;='P06'!$B$17,INDEX('P06'!$V:$V,$A99+52),0)+IF($A99&lt;='P07'!$B$17,INDEX('P07'!$V:$V,$A99+52),0)+IF($A99&lt;='P08'!$B$17,INDEX('P08'!$V:$V,$A99+52),0)+IF($A99&lt;='P09'!$B$17,INDEX('P09'!$V:$V,$A99+52),0)+IF($A99&lt;='P10'!$B$17,INDEX('P10'!$V:$V,$A99+52),0)</f>
        <v>0.21910734908241328</v>
      </c>
      <c r="K99">
        <f>IF($A99&lt;='P01'!$B$17,INDEX('P01'!$W:$W,$A99+52),0)+IF($A99&lt;='P02'!$B$17,INDEX('P02'!$W:$W,$A99+52),0)+IF($A99&lt;='P03'!$B$17,INDEX('P03'!$W:$W,$A99+52),0)+IF($A99&lt;='P04'!$B$17,INDEX('P04'!$W:$W,$A99+52),0)+IF($A99&lt;='P05'!$B$17,INDEX('P05'!$W:$W,$A99+52),0)+IF($A99&lt;='P06'!$B$17,INDEX('P06'!$W:$W,$A99+52),0)+IF($A99&lt;='P07'!$B$17,INDEX('P07'!$W:$W,$A99+52),0)+IF($A99&lt;='P08'!$B$17,INDEX('P08'!$W:$W,$A99+52),0)+IF($A99&lt;='P09'!$B$17,INDEX('P09'!$W:$W,$A99+52),0)+IF($A99&lt;='P10'!$B$17,INDEX('P10'!$W:$W,$A99+52),0)</f>
        <v>55.459362549056898</v>
      </c>
      <c r="L99">
        <f>IF($A99&lt;='P01'!$B$17,INDEX('P01'!$X:$X,$A99+52),0)+IF($A99&lt;='P02'!$B$17,INDEX('P02'!$X:$X,$A99+52),0)+IF($A99&lt;='P03'!$B$17,INDEX('P03'!$X:$X,$A99+52),0)+IF($A99&lt;='P04'!$B$17,INDEX('P04'!$X:$X,$A99+52),0)+IF($A99&lt;='P05'!$B$17,INDEX('P05'!$X:$X,$A99+52),0)+IF($A99&lt;='P06'!$B$17,INDEX('P06'!$X:$X,$A99+52),0)+IF($A99&lt;='P07'!$B$17,INDEX('P07'!$X:$X,$A99+52),0)+IF($A99&lt;='P08'!$B$17,INDEX('P08'!$X:$X,$A99+52),0)+IF($A99&lt;='P09'!$B$17,INDEX('P09'!$X:$X,$A99+52),0)+IF($A99&lt;='P10'!$B$17,INDEX('P10'!$X:$X,$A99+52),0)</f>
        <v>-56.784379838681332</v>
      </c>
      <c r="M99">
        <f>IF($A99&lt;='P01'!$B$17,INDEX('P01'!$AA:$AA,$A99+52),0)+IF($A99&lt;='P02'!$B$17,INDEX('P02'!$AA:$AA,$A99+52),0)+IF($A99&lt;='P03'!$B$17,INDEX('P03'!$AA:$AA,$A99+52),0)+IF($A99&lt;='P04'!$B$17,INDEX('P04'!$AA:$AA,$A99+52),0)+IF($A99&lt;='P05'!$B$17,INDEX('P05'!$AA:$AA,$A99+52),0)+IF($A99&lt;='P06'!$B$17,INDEX('P06'!$AA:$AA,$A99+52),0)+IF($A99&lt;='P07'!$B$17,INDEX('P07'!$AA:$AA,$A99+52),0)+IF($A99&lt;='P08'!$B$17,INDEX('P08'!$AA:$AA,$A99+52),0)+IF($A99&lt;='P09'!$B$17,INDEX('P09'!$AA:$AA,$A99+52),0)+IF($A99&lt;='P10'!$B$17,INDEX('P10'!$AA:$AA,$A99+52),0)</f>
        <v>45.616932299784544</v>
      </c>
      <c r="N99">
        <f>IF($A99&lt;='P01'!$B$17,INDEX('P01'!$AB:$AB,$A99+52),0)+IF($A99&lt;='P02'!$B$17,INDEX('P02'!$AB:$AB,$A99+52),0)+IF($A99&lt;='P03'!$B$17,INDEX('P03'!$AB:$AB,$A99+52),0)+IF($A99&lt;='P04'!$B$17,INDEX('P04'!$AB:$AB,$A99+52),0)+IF($A99&lt;='P05'!$B$17,INDEX('P05'!$AB:$AB,$A99+52),0)+IF($A99&lt;='P06'!$B$17,INDEX('P06'!$AB:$AB,$A99+52),0)+IF($A99&lt;='P07'!$B$17,INDEX('P07'!$AB:$AB,$A99+52),0)+IF($A99&lt;='P08'!$B$17,INDEX('P08'!$AB:$AB,$A99+52),0)+IF($A99&lt;='P09'!$B$17,INDEX('P09'!$AB:$AB,$A99+52),0)+IF($A99&lt;='P10'!$B$17,INDEX('P10'!$AB:$AB,$A99+52),0)</f>
        <v>332.86485820033295</v>
      </c>
      <c r="O99">
        <f>IF($A99&lt;='P01'!$B$17,INDEX('P01'!$AC:$AC,$A99+52),0)+IF($A99&lt;='P02'!$B$17,INDEX('P02'!$AC:$AC,$A99+52),0)+IF($A99&lt;='P03'!$B$17,INDEX('P03'!$AC:$AC,$A99+52),0)+IF($A99&lt;='P04'!$B$17,INDEX('P04'!$AC:$AC,$A99+52),0)+IF($A99&lt;='P05'!$B$17,INDEX('P05'!$AC:$AC,$A99+52),0)+IF($A99&lt;='P06'!$B$17,INDEX('P06'!$AC:$AC,$A99+52),0)+IF($A99&lt;='P07'!$B$17,INDEX('P07'!$AC:$AC,$A99+52),0)+IF($A99&lt;='P08'!$B$17,INDEX('P08'!$AC:$AC,$A99+52),0)+IF($A99&lt;='P09'!$B$17,INDEX('P09'!$AC:$AC,$A99+52),0)+IF($A99&lt;='P10'!$B$17,INDEX('P10'!$AC:$AC,$A99+52),0)</f>
        <v>6.6572971640066587</v>
      </c>
      <c r="P99">
        <f>IF($A99&lt;='P01'!$B$17,INDEX('P01'!$AD:$AD,$A99+52),0)+IF($A99&lt;='P02'!$B$17,INDEX('P02'!$AD:$AD,$A99+52),0)+IF($A99&lt;='P03'!$B$17,INDEX('P03'!$AD:$AD,$A99+52),0)+IF($A99&lt;='P04'!$B$17,INDEX('P04'!$AD:$AD,$A99+52),0)+IF($A99&lt;='P05'!$B$17,INDEX('P05'!$AD:$AD,$A99+52),0)+IF($A99&lt;='P06'!$B$17,INDEX('P06'!$AD:$AD,$A99+52),0)+IF($A99&lt;='P07'!$B$17,INDEX('P07'!$AD:$AD,$A99+52),0)+IF($A99&lt;='P08'!$B$17,INDEX('P08'!$AD:$AD,$A99+52),0)+IF($A99&lt;='P09'!$B$17,INDEX('P09'!$AD:$AD,$A99+52),0)+IF($A99&lt;='P10'!$B$17,INDEX('P10'!$AD:$AD,$A99+52),0)</f>
        <v>25.434171393671104</v>
      </c>
      <c r="Q99">
        <f>IF($A99&lt;='P01'!$B$17,INDEX('P01'!$AE:$AE,$A99+52),0)+IF($A99&lt;='P02'!$B$17,INDEX('P02'!$AE:$AE,$A99+52),0)+IF($A99&lt;='P03'!$B$17,INDEX('P03'!$AE:$AE,$A99+52),0)+IF($A99&lt;='P04'!$B$17,INDEX('P04'!$AE:$AE,$A99+52),0)+IF($A99&lt;='P05'!$B$17,INDEX('P05'!$AE:$AE,$A99+52),0)+IF($A99&lt;='P06'!$B$17,INDEX('P06'!$AE:$AE,$A99+52),0)+IF($A99&lt;='P07'!$B$17,INDEX('P07'!$AE:$AE,$A99+52),0)+IF($A99&lt;='P08'!$B$17,INDEX('P08'!$AE:$AE,$A99+52),0)+IF($A99&lt;='P09'!$B$17,INDEX('P09'!$AE:$AE,$A99+52),0)+IF($A99&lt;='P10'!$B$17,INDEX('P10'!$AE:$AE,$A99+52),0)</f>
        <v>254.98044053793464</v>
      </c>
      <c r="R99">
        <f>IF($A99&lt;='P01'!$B$17,INDEX('P01'!$AF:$AF,$A99+52),0)+IF($A99&lt;='P02'!$B$17,INDEX('P02'!$AF:$AF,$A99+52),0)+IF($A99&lt;='P03'!$B$17,INDEX('P03'!$AF:$AF,$A99+52),0)+IF($A99&lt;='P04'!$B$17,INDEX('P04'!$AF:$AF,$A99+52),0)+IF($A99&lt;='P05'!$B$17,INDEX('P05'!$AF:$AF,$A99+52),0)+IF($A99&lt;='P06'!$B$17,INDEX('P06'!$AF:$AF,$A99+52),0)+IF($A99&lt;='P07'!$B$17,INDEX('P07'!$AF:$AF,$A99+52),0)+IF($A99&lt;='P08'!$B$17,INDEX('P08'!$AF:$AF,$A99+52),0)+IF($A99&lt;='P09'!$B$17,INDEX('P09'!$AF:$AF,$A99+52),0)+IF($A99&lt;='P10'!$B$17,INDEX('P10'!$AF:$AF,$A99+52),0)</f>
        <v>0.17601680493601407</v>
      </c>
      <c r="S99">
        <f>IF($A99&lt;='P01'!$B$17,INDEX('P01'!$AG:$AG,$A99+52),0)+IF($A99&lt;='P02'!$B$17,INDEX('P02'!$AG:$AG,$A99+52),0)+IF($A99&lt;='P03'!$B$17,INDEX('P03'!$AG:$AG,$A99+52),0)+IF($A99&lt;='P04'!$B$17,INDEX('P04'!$AG:$AG,$A99+52),0)+IF($A99&lt;='P05'!$B$17,INDEX('P05'!$AG:$AG,$A99+52),0)+IF($A99&lt;='P06'!$B$17,INDEX('P06'!$AG:$AG,$A99+52),0)+IF($A99&lt;='P07'!$B$17,INDEX('P07'!$AG:$AG,$A99+52),0)+IF($A99&lt;='P08'!$B$17,INDEX('P08'!$AG:$AG,$A99+52),0)+IF($A99&lt;='P09'!$B$17,INDEX('P09'!$AG:$AG,$A99+52),0)+IF($A99&lt;='P10'!$B$17,INDEX('P10'!$AG:$AG,$A99+52),0)</f>
        <v>15103.599042685233</v>
      </c>
      <c r="T99">
        <f>IF($A99&lt;='P01'!$B$17,INDEX('P01'!$AI:$AI,$A99+52),0)+IF($A99&lt;='P02'!$B$17,INDEX('P02'!$AI:$AI,$A99+52),0)+IF($A99&lt;='P03'!$B$17,INDEX('P03'!$AI:$AI,$A99+52),0)+IF($A99&lt;='P04'!$B$17,INDEX('P04'!$AI:$AI,$A99+52),0)+IF($A99&lt;='P05'!$B$17,INDEX('P05'!$AI:$AI,$A99+52),0)+IF($A99&lt;='P06'!$B$17,INDEX('P06'!$AI:$AI,$A99+52),0)+IF($A99&lt;='P07'!$B$17,INDEX('P07'!$AI:$AI,$A99+52),0)+IF($A99&lt;='P08'!$B$17,INDEX('P08'!$AI:$AI,$A99+52),0)+IF($A99&lt;='P09'!$B$17,INDEX('P09'!$AI:$AI,$A99+52),0)+IF($A99&lt;='P10'!$B$17,INDEX('P10'!$AI:$AI,$A99+52),0)</f>
        <v>15139.579740482855</v>
      </c>
    </row>
    <row r="100" spans="1:20" x14ac:dyDescent="0.35">
      <c r="A100">
        <v>68</v>
      </c>
      <c r="B100">
        <f>IF($A100&lt;='P01'!$B$17,INDEX('P01'!$J:$J,$A100+52),0)+IF($A100&lt;='P02'!$B$17,INDEX('P02'!$J:$J,$A100+52),0)+IF($A100&lt;='P03'!$B$17,INDEX('P03'!$J:$J,$A100+52),0)+IF($A100&lt;='P04'!$B$17,INDEX('P04'!$J:$J,$A100+52),0)+IF($A100&lt;='P05'!$B$17,INDEX('P05'!$J:$J,$A100+52),0)+IF($A100&lt;='P06'!$B$17,INDEX('P06'!$J:$J,$A100+52),0)+IF($A100&lt;='P07'!$B$17,INDEX('P07'!$J:$J,$A100+52),0)+IF($A100&lt;='P08'!$B$17,INDEX('P08'!$J:$J,$A100+52),0)+IF($A100&lt;='P09'!$B$17,INDEX('P09'!$J:$J,$A100+52),0)+IF($A100&lt;='P10'!$B$17,INDEX('P10'!$J:$J,$A100+52),0)</f>
        <v>7.4043558053185914E-4</v>
      </c>
      <c r="C100">
        <f>IF($A100&lt;='P01'!$B$17,INDEX('P01'!$K:$K,$A100+52),0)+IF($A100&lt;='P02'!$B$17,INDEX('P02'!$K:$K,$A100+52),0)+IF($A100&lt;='P03'!$B$17,INDEX('P03'!$K:$K,$A100+52),0)+IF($A100&lt;='P04'!$B$17,INDEX('P04'!$K:$K,$A100+52),0)+IF($A100&lt;='P05'!$B$17,INDEX('P05'!$K:$K,$A100+52),0)+IF($A100&lt;='P06'!$B$17,INDEX('P06'!$K:$K,$A100+52),0)+IF($A100&lt;='P07'!$B$17,INDEX('P07'!$K:$K,$A100+52),0)+IF($A100&lt;='P08'!$B$17,INDEX('P08'!$K:$K,$A100+52),0)+IF($A100&lt;='P09'!$B$17,INDEX('P09'!$K:$K,$A100+52),0)+IF($A100&lt;='P10'!$B$17,INDEX('P10'!$K:$K,$A100+52),0)</f>
        <v>1.8165725872745224E-2</v>
      </c>
      <c r="D100">
        <f>IF($A100&lt;='P01'!$B$17,INDEX('P01'!$L:$L,$A100+52),0)+IF($A100&lt;='P02'!$B$17,INDEX('P02'!$L:$L,$A100+52),0)+IF($A100&lt;='P03'!$B$17,INDEX('P03'!$L:$L,$A100+52),0)+IF($A100&lt;='P04'!$B$17,INDEX('P04'!$L:$L,$A100+52),0)+IF($A100&lt;='P05'!$B$17,INDEX('P05'!$L:$L,$A100+52),0)+IF($A100&lt;='P06'!$B$17,INDEX('P06'!$L:$L,$A100+52),0)+IF($A100&lt;='P07'!$B$17,INDEX('P07'!$L:$L,$A100+52),0)+IF($A100&lt;='P08'!$B$17,INDEX('P08'!$L:$L,$A100+52),0)+IF($A100&lt;='P09'!$B$17,INDEX('P09'!$L:$L,$A100+52),0)+IF($A100&lt;='P10'!$B$17,INDEX('P10'!$L:$L,$A100+52),0)</f>
        <v>0</v>
      </c>
      <c r="E100">
        <f>IF($A100&lt;='P01'!$B$17,INDEX('P01'!$M:$M,$A100+52),0)+IF($A100&lt;='P02'!$B$17,INDEX('P02'!$M:$M,$A100+52),0)+IF($A100&lt;='P03'!$B$17,INDEX('P03'!$M:$M,$A100+52),0)+IF($A100&lt;='P04'!$B$17,INDEX('P04'!$M:$M,$A100+52),0)+IF($A100&lt;='P05'!$B$17,INDEX('P05'!$M:$M,$A100+52),0)+IF($A100&lt;='P06'!$B$17,INDEX('P06'!$M:$M,$A100+52),0)+IF($A100&lt;='P07'!$B$17,INDEX('P07'!$M:$M,$A100+52),0)+IF($A100&lt;='P08'!$B$17,INDEX('P08'!$M:$M,$A100+52),0)+IF($A100&lt;='P09'!$B$17,INDEX('P09'!$M:$M,$A100+52),0)+IF($A100&lt;='P10'!$B$17,INDEX('P10'!$M:$M,$A100+52),0)</f>
        <v>5.3309041528132779</v>
      </c>
      <c r="F100">
        <f>IF($A100&lt;='P01'!$B$17,INDEX('P01'!$R:$R,$A100+52),0)+IF($A100&lt;='P02'!$B$17,INDEX('P02'!$R:$R,$A100+52),0)+IF($A100&lt;='P03'!$B$17,INDEX('P03'!$R:$R,$A100+52),0)+IF($A100&lt;='P04'!$B$17,INDEX('P04'!$R:$R,$A100+52),0)+IF($A100&lt;='P05'!$B$17,INDEX('P05'!$R:$R,$A100+52),0)+IF($A100&lt;='P06'!$B$17,INDEX('P06'!$R:$R,$A100+52),0)+IF($A100&lt;='P07'!$B$17,INDEX('P07'!$R:$R,$A100+52),0)+IF($A100&lt;='P08'!$B$17,INDEX('P08'!$R:$R,$A100+52),0)+IF($A100&lt;='P09'!$B$17,INDEX('P09'!$R:$R,$A100+52),0)+IF($A100&lt;='P10'!$B$17,INDEX('P10'!$R:$R,$A100+52),0)</f>
        <v>411.53454583904289</v>
      </c>
      <c r="G100">
        <f>IF($A100&lt;='P01'!$B$17,INDEX('P01'!$S:$S,$A100+52),0)+IF($A100&lt;='P02'!$B$17,INDEX('P02'!$S:$S,$A100+52),0)+IF($A100&lt;='P03'!$B$17,INDEX('P03'!$S:$S,$A100+52),0)+IF($A100&lt;='P04'!$B$17,INDEX('P04'!$S:$S,$A100+52),0)+IF($A100&lt;='P05'!$B$17,INDEX('P05'!$S:$S,$A100+52),0)+IF($A100&lt;='P06'!$B$17,INDEX('P06'!$S:$S,$A100+52),0)+IF($A100&lt;='P07'!$B$17,INDEX('P07'!$S:$S,$A100+52),0)+IF($A100&lt;='P08'!$B$17,INDEX('P08'!$S:$S,$A100+52),0)+IF($A100&lt;='P09'!$B$17,INDEX('P09'!$S:$S,$A100+52),0)+IF($A100&lt;='P10'!$B$17,INDEX('P10'!$S:$S,$A100+52),0)</f>
        <v>8.2306909167808584</v>
      </c>
      <c r="H100">
        <f>IF($A100&lt;='P01'!$B$17,INDEX('P01'!$T:$T,$A100+52),0)+IF($A100&lt;='P02'!$B$17,INDEX('P02'!$T:$T,$A100+52),0)+IF($A100&lt;='P03'!$B$17,INDEX('P03'!$T:$T,$A100+52),0)+IF($A100&lt;='P04'!$B$17,INDEX('P04'!$T:$T,$A100+52),0)+IF($A100&lt;='P05'!$B$17,INDEX('P05'!$T:$T,$A100+52),0)+IF($A100&lt;='P06'!$B$17,INDEX('P06'!$T:$T,$A100+52),0)+IF($A100&lt;='P07'!$B$17,INDEX('P07'!$T:$T,$A100+52),0)+IF($A100&lt;='P08'!$B$17,INDEX('P08'!$T:$T,$A100+52),0)+IF($A100&lt;='P09'!$B$17,INDEX('P09'!$T:$T,$A100+52),0)+IF($A100&lt;='P10'!$B$17,INDEX('P10'!$T:$T,$A100+52),0)</f>
        <v>31.626611327121104</v>
      </c>
      <c r="I100">
        <f>IF($A100&lt;='P01'!$B$17,INDEX('P01'!$U:$U,$A100+52),0)+IF($A100&lt;='P02'!$B$17,INDEX('P02'!$U:$U,$A100+52),0)+IF($A100&lt;='P03'!$B$17,INDEX('P03'!$U:$U,$A100+52),0)+IF($A100&lt;='P04'!$B$17,INDEX('P04'!$U:$U,$A100+52),0)+IF($A100&lt;='P05'!$B$17,INDEX('P05'!$U:$U,$A100+52),0)+IF($A100&lt;='P06'!$B$17,INDEX('P06'!$U:$U,$A100+52),0)+IF($A100&lt;='P07'!$B$17,INDEX('P07'!$U:$U,$A100+52),0)+IF($A100&lt;='P08'!$B$17,INDEX('P08'!$U:$U,$A100+52),0)+IF($A100&lt;='P09'!$B$17,INDEX('P09'!$U:$U,$A100+52),0)+IF($A100&lt;='P10'!$B$17,INDEX('P10'!$U:$U,$A100+52),0)</f>
        <v>316.26711036482163</v>
      </c>
      <c r="J100">
        <f>IF($A100&lt;='P01'!$B$17,INDEX('P01'!$V:$V,$A100+52),0)+IF($A100&lt;='P02'!$B$17,INDEX('P02'!$V:$V,$A100+52),0)+IF($A100&lt;='P03'!$B$17,INDEX('P03'!$V:$V,$A100+52),0)+IF($A100&lt;='P04'!$B$17,INDEX('P04'!$V:$V,$A100+52),0)+IF($A100&lt;='P05'!$B$17,INDEX('P05'!$V:$V,$A100+52),0)+IF($A100&lt;='P06'!$B$17,INDEX('P06'!$V:$V,$A100+52),0)+IF($A100&lt;='P07'!$B$17,INDEX('P07'!$V:$V,$A100+52),0)+IF($A100&lt;='P08'!$B$17,INDEX('P08'!$V:$V,$A100+52),0)+IF($A100&lt;='P09'!$B$17,INDEX('P09'!$V:$V,$A100+52),0)+IF($A100&lt;='P10'!$B$17,INDEX('P10'!$V:$V,$A100+52),0)</f>
        <v>0.21886260393012513</v>
      </c>
      <c r="K100">
        <f>IF($A100&lt;='P01'!$B$17,INDEX('P01'!$W:$W,$A100+52),0)+IF($A100&lt;='P02'!$B$17,INDEX('P02'!$W:$W,$A100+52),0)+IF($A100&lt;='P03'!$B$17,INDEX('P03'!$W:$W,$A100+52),0)+IF($A100&lt;='P04'!$B$17,INDEX('P04'!$W:$W,$A100+52),0)+IF($A100&lt;='P05'!$B$17,INDEX('P05'!$W:$W,$A100+52),0)+IF($A100&lt;='P06'!$B$17,INDEX('P06'!$W:$W,$A100+52),0)+IF($A100&lt;='P07'!$B$17,INDEX('P07'!$W:$W,$A100+52),0)+IF($A100&lt;='P08'!$B$17,INDEX('P08'!$W:$W,$A100+52),0)+IF($A100&lt;='P09'!$B$17,INDEX('P09'!$W:$W,$A100+52),0)+IF($A100&lt;='P10'!$B$17,INDEX('P10'!$W:$W,$A100+52),0)</f>
        <v>55.191270626389155</v>
      </c>
      <c r="L100">
        <f>IF($A100&lt;='P01'!$B$17,INDEX('P01'!$X:$X,$A100+52),0)+IF($A100&lt;='P02'!$B$17,INDEX('P02'!$X:$X,$A100+52),0)+IF($A100&lt;='P03'!$B$17,INDEX('P03'!$X:$X,$A100+52),0)+IF($A100&lt;='P04'!$B$17,INDEX('P04'!$X:$X,$A100+52),0)+IF($A100&lt;='P05'!$B$17,INDEX('P05'!$X:$X,$A100+52),0)+IF($A100&lt;='P06'!$B$17,INDEX('P06'!$X:$X,$A100+52),0)+IF($A100&lt;='P07'!$B$17,INDEX('P07'!$X:$X,$A100+52),0)+IF($A100&lt;='P08'!$B$17,INDEX('P08'!$X:$X,$A100+52),0)+IF($A100&lt;='P09'!$B$17,INDEX('P09'!$X:$X,$A100+52),0)+IF($A100&lt;='P10'!$B$17,INDEX('P10'!$X:$X,$A100+52),0)</f>
        <v>-56.511582500562341</v>
      </c>
      <c r="M100">
        <f>IF($A100&lt;='P01'!$B$17,INDEX('P01'!$AA:$AA,$A100+52),0)+IF($A100&lt;='P02'!$B$17,INDEX('P02'!$AA:$AA,$A100+52),0)+IF($A100&lt;='P03'!$B$17,INDEX('P03'!$AA:$AA,$A100+52),0)+IF($A100&lt;='P04'!$B$17,INDEX('P04'!$AA:$AA,$A100+52),0)+IF($A100&lt;='P05'!$B$17,INDEX('P05'!$AA:$AA,$A100+52),0)+IF($A100&lt;='P06'!$B$17,INDEX('P06'!$AA:$AA,$A100+52),0)+IF($A100&lt;='P07'!$B$17,INDEX('P07'!$AA:$AA,$A100+52),0)+IF($A100&lt;='P08'!$B$17,INDEX('P08'!$AA:$AA,$A100+52),0)+IF($A100&lt;='P09'!$B$17,INDEX('P09'!$AA:$AA,$A100+52),0)+IF($A100&lt;='P10'!$B$17,INDEX('P10'!$AA:$AA,$A100+52),0)</f>
        <v>45.24964882236555</v>
      </c>
      <c r="N100">
        <f>IF($A100&lt;='P01'!$B$17,INDEX('P01'!$AB:$AB,$A100+52),0)+IF($A100&lt;='P02'!$B$17,INDEX('P02'!$AB:$AB,$A100+52),0)+IF($A100&lt;='P03'!$B$17,INDEX('P03'!$AB:$AB,$A100+52),0)+IF($A100&lt;='P04'!$B$17,INDEX('P04'!$AB:$AB,$A100+52),0)+IF($A100&lt;='P05'!$B$17,INDEX('P05'!$AB:$AB,$A100+52),0)+IF($A100&lt;='P06'!$B$17,INDEX('P06'!$AB:$AB,$A100+52),0)+IF($A100&lt;='P07'!$B$17,INDEX('P07'!$AB:$AB,$A100+52),0)+IF($A100&lt;='P08'!$B$17,INDEX('P08'!$AB:$AB,$A100+52),0)+IF($A100&lt;='P09'!$B$17,INDEX('P09'!$AB:$AB,$A100+52),0)+IF($A100&lt;='P10'!$B$17,INDEX('P10'!$AB:$AB,$A100+52),0)</f>
        <v>330.60048502588586</v>
      </c>
      <c r="O100">
        <f>IF($A100&lt;='P01'!$B$17,INDEX('P01'!$AC:$AC,$A100+52),0)+IF($A100&lt;='P02'!$B$17,INDEX('P02'!$AC:$AC,$A100+52),0)+IF($A100&lt;='P03'!$B$17,INDEX('P03'!$AC:$AC,$A100+52),0)+IF($A100&lt;='P04'!$B$17,INDEX('P04'!$AC:$AC,$A100+52),0)+IF($A100&lt;='P05'!$B$17,INDEX('P05'!$AC:$AC,$A100+52),0)+IF($A100&lt;='P06'!$B$17,INDEX('P06'!$AC:$AC,$A100+52),0)+IF($A100&lt;='P07'!$B$17,INDEX('P07'!$AC:$AC,$A100+52),0)+IF($A100&lt;='P08'!$B$17,INDEX('P08'!$AC:$AC,$A100+52),0)+IF($A100&lt;='P09'!$B$17,INDEX('P09'!$AC:$AC,$A100+52),0)+IF($A100&lt;='P10'!$B$17,INDEX('P10'!$AC:$AC,$A100+52),0)</f>
        <v>6.612009700517719</v>
      </c>
      <c r="P100">
        <f>IF($A100&lt;='P01'!$B$17,INDEX('P01'!$AD:$AD,$A100+52),0)+IF($A100&lt;='P02'!$B$17,INDEX('P02'!$AD:$AD,$A100+52),0)+IF($A100&lt;='P03'!$B$17,INDEX('P03'!$AD:$AD,$A100+52),0)+IF($A100&lt;='P04'!$B$17,INDEX('P04'!$AD:$AD,$A100+52),0)+IF($A100&lt;='P05'!$B$17,INDEX('P05'!$AD:$AD,$A100+52),0)+IF($A100&lt;='P06'!$B$17,INDEX('P06'!$AD:$AD,$A100+52),0)+IF($A100&lt;='P07'!$B$17,INDEX('P07'!$AD:$AD,$A100+52),0)+IF($A100&lt;='P08'!$B$17,INDEX('P08'!$AD:$AD,$A100+52),0)+IF($A100&lt;='P09'!$B$17,INDEX('P09'!$AD:$AD,$A100+52),0)+IF($A100&lt;='P10'!$B$17,INDEX('P10'!$AD:$AD,$A100+52),0)</f>
        <v>25.323889239510102</v>
      </c>
      <c r="Q100">
        <f>IF($A100&lt;='P01'!$B$17,INDEX('P01'!$AE:$AE,$A100+52),0)+IF($A100&lt;='P02'!$B$17,INDEX('P02'!$AE:$AE,$A100+52),0)+IF($A100&lt;='P03'!$B$17,INDEX('P03'!$AE:$AE,$A100+52),0)+IF($A100&lt;='P04'!$B$17,INDEX('P04'!$AE:$AE,$A100+52),0)+IF($A100&lt;='P05'!$B$17,INDEX('P05'!$AE:$AE,$A100+52),0)+IF($A100&lt;='P06'!$B$17,INDEX('P06'!$AE:$AE,$A100+52),0)+IF($A100&lt;='P07'!$B$17,INDEX('P07'!$AE:$AE,$A100+52),0)+IF($A100&lt;='P08'!$B$17,INDEX('P08'!$AE:$AE,$A100+52),0)+IF($A100&lt;='P09'!$B$17,INDEX('P09'!$AE:$AE,$A100+52),0)+IF($A100&lt;='P10'!$B$17,INDEX('P10'!$AE:$AE,$A100+52),0)</f>
        <v>253.2396907825063</v>
      </c>
      <c r="R100">
        <f>IF($A100&lt;='P01'!$B$17,INDEX('P01'!$AF:$AF,$A100+52),0)+IF($A100&lt;='P02'!$B$17,INDEX('P02'!$AF:$AF,$A100+52),0)+IF($A100&lt;='P03'!$B$17,INDEX('P03'!$AF:$AF,$A100+52),0)+IF($A100&lt;='P04'!$B$17,INDEX('P04'!$AF:$AF,$A100+52),0)+IF($A100&lt;='P05'!$B$17,INDEX('P05'!$AF:$AF,$A100+52),0)+IF($A100&lt;='P06'!$B$17,INDEX('P06'!$AF:$AF,$A100+52),0)+IF($A100&lt;='P07'!$B$17,INDEX('P07'!$AF:$AF,$A100+52),0)+IF($A100&lt;='P08'!$B$17,INDEX('P08'!$AF:$AF,$A100+52),0)+IF($A100&lt;='P09'!$B$17,INDEX('P09'!$AF:$AF,$A100+52),0)+IF($A100&lt;='P10'!$B$17,INDEX('P10'!$AF:$AF,$A100+52),0)</f>
        <v>0.17524648098623133</v>
      </c>
      <c r="S100">
        <f>IF($A100&lt;='P01'!$B$17,INDEX('P01'!$AG:$AG,$A100+52),0)+IF($A100&lt;='P02'!$B$17,INDEX('P02'!$AG:$AG,$A100+52),0)+IF($A100&lt;='P03'!$B$17,INDEX('P03'!$AG:$AG,$A100+52),0)+IF($A100&lt;='P04'!$B$17,INDEX('P04'!$AG:$AG,$A100+52),0)+IF($A100&lt;='P05'!$B$17,INDEX('P05'!$AG:$AG,$A100+52),0)+IF($A100&lt;='P06'!$B$17,INDEX('P06'!$AG:$AG,$A100+52),0)+IF($A100&lt;='P07'!$B$17,INDEX('P07'!$AG:$AG,$A100+52),0)+IF($A100&lt;='P08'!$B$17,INDEX('P08'!$AG:$AG,$A100+52),0)+IF($A100&lt;='P09'!$B$17,INDEX('P09'!$AG:$AG,$A100+52),0)+IF($A100&lt;='P10'!$B$17,INDEX('P10'!$AG:$AG,$A100+52),0)</f>
        <v>15209.555878226216</v>
      </c>
      <c r="T100">
        <f>IF($A100&lt;='P01'!$B$17,INDEX('P01'!$AI:$AI,$A100+52),0)+IF($A100&lt;='P02'!$B$17,INDEX('P02'!$AI:$AI,$A100+52),0)+IF($A100&lt;='P03'!$B$17,INDEX('P03'!$AI:$AI,$A100+52),0)+IF($A100&lt;='P04'!$B$17,INDEX('P04'!$AI:$AI,$A100+52),0)+IF($A100&lt;='P05'!$B$17,INDEX('P05'!$AI:$AI,$A100+52),0)+IF($A100&lt;='P06'!$B$17,INDEX('P06'!$AI:$AI,$A100+52),0)+IF($A100&lt;='P07'!$B$17,INDEX('P07'!$AI:$AI,$A100+52),0)+IF($A100&lt;='P08'!$B$17,INDEX('P08'!$AI:$AI,$A100+52),0)+IF($A100&lt;='P09'!$B$17,INDEX('P09'!$AI:$AI,$A100+52),0)+IF($A100&lt;='P10'!$B$17,INDEX('P10'!$AI:$AI,$A100+52),0)</f>
        <v>15244.402241691429</v>
      </c>
    </row>
    <row r="101" spans="1:20" x14ac:dyDescent="0.35">
      <c r="A101">
        <v>69</v>
      </c>
      <c r="B101">
        <f>IF($A101&lt;='P01'!$B$17,INDEX('P01'!$J:$J,$A101+52),0)+IF($A101&lt;='P02'!$B$17,INDEX('P02'!$J:$J,$A101+52),0)+IF($A101&lt;='P03'!$B$17,INDEX('P03'!$J:$J,$A101+52),0)+IF($A101&lt;='P04'!$B$17,INDEX('P04'!$J:$J,$A101+52),0)+IF($A101&lt;='P05'!$B$17,INDEX('P05'!$J:$J,$A101+52),0)+IF($A101&lt;='P06'!$B$17,INDEX('P06'!$J:$J,$A101+52),0)+IF($A101&lt;='P07'!$B$17,INDEX('P07'!$J:$J,$A101+52),0)+IF($A101&lt;='P08'!$B$17,INDEX('P08'!$J:$J,$A101+52),0)+IF($A101&lt;='P09'!$B$17,INDEX('P09'!$J:$J,$A101+52),0)+IF($A101&lt;='P10'!$B$17,INDEX('P10'!$J:$J,$A101+52),0)</f>
        <v>7.3778892184381154E-4</v>
      </c>
      <c r="C101">
        <f>IF($A101&lt;='P01'!$B$17,INDEX('P01'!$K:$K,$A101+52),0)+IF($A101&lt;='P02'!$B$17,INDEX('P02'!$K:$K,$A101+52),0)+IF($A101&lt;='P03'!$B$17,INDEX('P03'!$K:$K,$A101+52),0)+IF($A101&lt;='P04'!$B$17,INDEX('P04'!$K:$K,$A101+52),0)+IF($A101&lt;='P05'!$B$17,INDEX('P05'!$K:$K,$A101+52),0)+IF($A101&lt;='P06'!$B$17,INDEX('P06'!$K:$K,$A101+52),0)+IF($A101&lt;='P07'!$B$17,INDEX('P07'!$K:$K,$A101+52),0)+IF($A101&lt;='P08'!$B$17,INDEX('P08'!$K:$K,$A101+52),0)+IF($A101&lt;='P09'!$B$17,INDEX('P09'!$K:$K,$A101+52),0)+IF($A101&lt;='P10'!$B$17,INDEX('P10'!$K:$K,$A101+52),0)</f>
        <v>1.8101528530856278E-2</v>
      </c>
      <c r="D101">
        <f>IF($A101&lt;='P01'!$B$17,INDEX('P01'!$L:$L,$A101+52),0)+IF($A101&lt;='P02'!$B$17,INDEX('P02'!$L:$L,$A101+52),0)+IF($A101&lt;='P03'!$B$17,INDEX('P03'!$L:$L,$A101+52),0)+IF($A101&lt;='P04'!$B$17,INDEX('P04'!$L:$L,$A101+52),0)+IF($A101&lt;='P05'!$B$17,INDEX('P05'!$L:$L,$A101+52),0)+IF($A101&lt;='P06'!$B$17,INDEX('P06'!$L:$L,$A101+52),0)+IF($A101&lt;='P07'!$B$17,INDEX('P07'!$L:$L,$A101+52),0)+IF($A101&lt;='P08'!$B$17,INDEX('P08'!$L:$L,$A101+52),0)+IF($A101&lt;='P09'!$B$17,INDEX('P09'!$L:$L,$A101+52),0)+IF($A101&lt;='P10'!$B$17,INDEX('P10'!$L:$L,$A101+52),0)</f>
        <v>0</v>
      </c>
      <c r="E101">
        <f>IF($A101&lt;='P01'!$B$17,INDEX('P01'!$M:$M,$A101+52),0)+IF($A101&lt;='P02'!$B$17,INDEX('P02'!$M:$M,$A101+52),0)+IF($A101&lt;='P03'!$B$17,INDEX('P03'!$M:$M,$A101+52),0)+IF($A101&lt;='P04'!$B$17,INDEX('P04'!$M:$M,$A101+52),0)+IF($A101&lt;='P05'!$B$17,INDEX('P05'!$M:$M,$A101+52),0)+IF($A101&lt;='P06'!$B$17,INDEX('P06'!$M:$M,$A101+52),0)+IF($A101&lt;='P07'!$B$17,INDEX('P07'!$M:$M,$A101+52),0)+IF($A101&lt;='P08'!$B$17,INDEX('P08'!$M:$M,$A101+52),0)+IF($A101&lt;='P09'!$B$17,INDEX('P09'!$M:$M,$A101+52),0)+IF($A101&lt;='P10'!$B$17,INDEX('P10'!$M:$M,$A101+52),0)</f>
        <v>5.3120648353605784</v>
      </c>
      <c r="F101">
        <f>IF($A101&lt;='P01'!$B$17,INDEX('P01'!$R:$R,$A101+52),0)+IF($A101&lt;='P02'!$B$17,INDEX('P02'!$R:$R,$A101+52),0)+IF($A101&lt;='P03'!$B$17,INDEX('P03'!$R:$R,$A101+52),0)+IF($A101&lt;='P04'!$B$17,INDEX('P04'!$R:$R,$A101+52),0)+IF($A101&lt;='P05'!$B$17,INDEX('P05'!$R:$R,$A101+52),0)+IF($A101&lt;='P06'!$B$17,INDEX('P06'!$R:$R,$A101+52),0)+IF($A101&lt;='P07'!$B$17,INDEX('P07'!$R:$R,$A101+52),0)+IF($A101&lt;='P08'!$B$17,INDEX('P08'!$R:$R,$A101+52),0)+IF($A101&lt;='P09'!$B$17,INDEX('P09'!$R:$R,$A101+52),0)+IF($A101&lt;='P10'!$B$17,INDEX('P10'!$R:$R,$A101+52),0)</f>
        <v>410.07310205534094</v>
      </c>
      <c r="G101">
        <f>IF($A101&lt;='P01'!$B$17,INDEX('P01'!$S:$S,$A101+52),0)+IF($A101&lt;='P02'!$B$17,INDEX('P02'!$S:$S,$A101+52),0)+IF($A101&lt;='P03'!$B$17,INDEX('P03'!$S:$S,$A101+52),0)+IF($A101&lt;='P04'!$B$17,INDEX('P04'!$S:$S,$A101+52),0)+IF($A101&lt;='P05'!$B$17,INDEX('P05'!$S:$S,$A101+52),0)+IF($A101&lt;='P06'!$B$17,INDEX('P06'!$S:$S,$A101+52),0)+IF($A101&lt;='P07'!$B$17,INDEX('P07'!$S:$S,$A101+52),0)+IF($A101&lt;='P08'!$B$17,INDEX('P08'!$S:$S,$A101+52),0)+IF($A101&lt;='P09'!$B$17,INDEX('P09'!$S:$S,$A101+52),0)+IF($A101&lt;='P10'!$B$17,INDEX('P10'!$S:$S,$A101+52),0)</f>
        <v>8.2014620411068204</v>
      </c>
      <c r="H101">
        <f>IF($A101&lt;='P01'!$B$17,INDEX('P01'!$T:$T,$A101+52),0)+IF($A101&lt;='P02'!$B$17,INDEX('P02'!$T:$T,$A101+52),0)+IF($A101&lt;='P03'!$B$17,INDEX('P03'!$T:$T,$A101+52),0)+IF($A101&lt;='P04'!$B$17,INDEX('P04'!$T:$T,$A101+52),0)+IF($A101&lt;='P05'!$B$17,INDEX('P05'!$T:$T,$A101+52),0)+IF($A101&lt;='P06'!$B$17,INDEX('P06'!$T:$T,$A101+52),0)+IF($A101&lt;='P07'!$B$17,INDEX('P07'!$T:$T,$A101+52),0)+IF($A101&lt;='P08'!$B$17,INDEX('P08'!$T:$T,$A101+52),0)+IF($A101&lt;='P09'!$B$17,INDEX('P09'!$T:$T,$A101+52),0)+IF($A101&lt;='P10'!$B$17,INDEX('P10'!$T:$T,$A101+52),0)</f>
        <v>31.592567391229814</v>
      </c>
      <c r="I101">
        <f>IF($A101&lt;='P01'!$B$17,INDEX('P01'!$U:$U,$A101+52),0)+IF($A101&lt;='P02'!$B$17,INDEX('P02'!$U:$U,$A101+52),0)+IF($A101&lt;='P03'!$B$17,INDEX('P03'!$U:$U,$A101+52),0)+IF($A101&lt;='P04'!$B$17,INDEX('P04'!$U:$U,$A101+52),0)+IF($A101&lt;='P05'!$B$17,INDEX('P05'!$U:$U,$A101+52),0)+IF($A101&lt;='P06'!$B$17,INDEX('P06'!$U:$U,$A101+52),0)+IF($A101&lt;='P07'!$B$17,INDEX('P07'!$U:$U,$A101+52),0)+IF($A101&lt;='P08'!$B$17,INDEX('P08'!$U:$U,$A101+52),0)+IF($A101&lt;='P09'!$B$17,INDEX('P09'!$U:$U,$A101+52),0)+IF($A101&lt;='P10'!$B$17,INDEX('P10'!$U:$U,$A101+52),0)</f>
        <v>315.13626559096735</v>
      </c>
      <c r="J101">
        <f>IF($A101&lt;='P01'!$B$17,INDEX('P01'!$V:$V,$A101+52),0)+IF($A101&lt;='P02'!$B$17,INDEX('P02'!$V:$V,$A101+52),0)+IF($A101&lt;='P03'!$B$17,INDEX('P03'!$V:$V,$A101+52),0)+IF($A101&lt;='P04'!$B$17,INDEX('P04'!$V:$V,$A101+52),0)+IF($A101&lt;='P05'!$B$17,INDEX('P05'!$V:$V,$A101+52),0)+IF($A101&lt;='P06'!$B$17,INDEX('P06'!$V:$V,$A101+52),0)+IF($A101&lt;='P07'!$B$17,INDEX('P07'!$V:$V,$A101+52),0)+IF($A101&lt;='P08'!$B$17,INDEX('P08'!$V:$V,$A101+52),0)+IF($A101&lt;='P09'!$B$17,INDEX('P09'!$V:$V,$A101+52),0)+IF($A101&lt;='P10'!$B$17,INDEX('P10'!$V:$V,$A101+52),0)</f>
        <v>0.21861813273788405</v>
      </c>
      <c r="K101">
        <f>IF($A101&lt;='P01'!$B$17,INDEX('P01'!$W:$W,$A101+52),0)+IF($A101&lt;='P02'!$B$17,INDEX('P02'!$W:$W,$A101+52),0)+IF($A101&lt;='P03'!$B$17,INDEX('P03'!$W:$W,$A101+52),0)+IF($A101&lt;='P04'!$B$17,INDEX('P04'!$W:$W,$A101+52),0)+IF($A101&lt;='P05'!$B$17,INDEX('P05'!$W:$W,$A101+52),0)+IF($A101&lt;='P06'!$B$17,INDEX('P06'!$W:$W,$A101+52),0)+IF($A101&lt;='P07'!$B$17,INDEX('P07'!$W:$W,$A101+52),0)+IF($A101&lt;='P08'!$B$17,INDEX('P08'!$W:$W,$A101+52),0)+IF($A101&lt;='P09'!$B$17,INDEX('P09'!$W:$W,$A101+52),0)+IF($A101&lt;='P10'!$B$17,INDEX('P10'!$W:$W,$A101+52),0)</f>
        <v>54.924188899299061</v>
      </c>
      <c r="L101">
        <f>IF($A101&lt;='P01'!$B$17,INDEX('P01'!$X:$X,$A101+52),0)+IF($A101&lt;='P02'!$B$17,INDEX('P02'!$X:$X,$A101+52),0)+IF($A101&lt;='P03'!$B$17,INDEX('P03'!$X:$X,$A101+52),0)+IF($A101&lt;='P04'!$B$17,INDEX('P04'!$X:$X,$A101+52),0)+IF($A101&lt;='P05'!$B$17,INDEX('P05'!$X:$X,$A101+52),0)+IF($A101&lt;='P06'!$B$17,INDEX('P06'!$X:$X,$A101+52),0)+IF($A101&lt;='P07'!$B$17,INDEX('P07'!$X:$X,$A101+52),0)+IF($A101&lt;='P08'!$B$17,INDEX('P08'!$X:$X,$A101+52),0)+IF($A101&lt;='P09'!$B$17,INDEX('P09'!$X:$X,$A101+52),0)+IF($A101&lt;='P10'!$B$17,INDEX('P10'!$X:$X,$A101+52),0)</f>
        <v>-56.239812074551196</v>
      </c>
      <c r="M101">
        <f>IF($A101&lt;='P01'!$B$17,INDEX('P01'!$AA:$AA,$A101+52),0)+IF($A101&lt;='P02'!$B$17,INDEX('P02'!$AA:$AA,$A101+52),0)+IF($A101&lt;='P03'!$B$17,INDEX('P03'!$AA:$AA,$A101+52),0)+IF($A101&lt;='P04'!$B$17,INDEX('P04'!$AA:$AA,$A101+52),0)+IF($A101&lt;='P05'!$B$17,INDEX('P05'!$AA:$AA,$A101+52),0)+IF($A101&lt;='P06'!$B$17,INDEX('P06'!$AA:$AA,$A101+52),0)+IF($A101&lt;='P07'!$B$17,INDEX('P07'!$AA:$AA,$A101+52),0)+IF($A101&lt;='P08'!$B$17,INDEX('P08'!$AA:$AA,$A101+52),0)+IF($A101&lt;='P09'!$B$17,INDEX('P09'!$AA:$AA,$A101+52),0)+IF($A101&lt;='P10'!$B$17,INDEX('P10'!$AA:$AA,$A101+52),0)</f>
        <v>44.885096151219031</v>
      </c>
      <c r="N101">
        <f>IF($A101&lt;='P01'!$B$17,INDEX('P01'!$AB:$AB,$A101+52),0)+IF($A101&lt;='P02'!$B$17,INDEX('P02'!$AB:$AB,$A101+52),0)+IF($A101&lt;='P03'!$B$17,INDEX('P03'!$AB:$AB,$A101+52),0)+IF($A101&lt;='P04'!$B$17,INDEX('P04'!$AB:$AB,$A101+52),0)+IF($A101&lt;='P05'!$B$17,INDEX('P05'!$AB:$AB,$A101+52),0)+IF($A101&lt;='P06'!$B$17,INDEX('P06'!$AB:$AB,$A101+52),0)+IF($A101&lt;='P07'!$B$17,INDEX('P07'!$AB:$AB,$A101+52),0)+IF($A101&lt;='P08'!$B$17,INDEX('P08'!$AB:$AB,$A101+52),0)+IF($A101&lt;='P09'!$B$17,INDEX('P09'!$AB:$AB,$A101+52),0)+IF($A101&lt;='P10'!$B$17,INDEX('P10'!$AB:$AB,$A101+52),0)</f>
        <v>328.351517307405</v>
      </c>
      <c r="O101">
        <f>IF($A101&lt;='P01'!$B$17,INDEX('P01'!$AC:$AC,$A101+52),0)+IF($A101&lt;='P02'!$B$17,INDEX('P02'!$AC:$AC,$A101+52),0)+IF($A101&lt;='P03'!$B$17,INDEX('P03'!$AC:$AC,$A101+52),0)+IF($A101&lt;='P04'!$B$17,INDEX('P04'!$AC:$AC,$A101+52),0)+IF($A101&lt;='P05'!$B$17,INDEX('P05'!$AC:$AC,$A101+52),0)+IF($A101&lt;='P06'!$B$17,INDEX('P06'!$AC:$AC,$A101+52),0)+IF($A101&lt;='P07'!$B$17,INDEX('P07'!$AC:$AC,$A101+52),0)+IF($A101&lt;='P08'!$B$17,INDEX('P08'!$AC:$AC,$A101+52),0)+IF($A101&lt;='P09'!$B$17,INDEX('P09'!$AC:$AC,$A101+52),0)+IF($A101&lt;='P10'!$B$17,INDEX('P10'!$AC:$AC,$A101+52),0)</f>
        <v>6.5670303461481012</v>
      </c>
      <c r="P101">
        <f>IF($A101&lt;='P01'!$B$17,INDEX('P01'!$AD:$AD,$A101+52),0)+IF($A101&lt;='P02'!$B$17,INDEX('P02'!$AD:$AD,$A101+52),0)+IF($A101&lt;='P03'!$B$17,INDEX('P03'!$AD:$AD,$A101+52),0)+IF($A101&lt;='P04'!$B$17,INDEX('P04'!$AD:$AD,$A101+52),0)+IF($A101&lt;='P05'!$B$17,INDEX('P05'!$AD:$AD,$A101+52),0)+IF($A101&lt;='P06'!$B$17,INDEX('P06'!$AD:$AD,$A101+52),0)+IF($A101&lt;='P07'!$B$17,INDEX('P07'!$AD:$AD,$A101+52),0)+IF($A101&lt;='P08'!$B$17,INDEX('P08'!$AD:$AD,$A101+52),0)+IF($A101&lt;='P09'!$B$17,INDEX('P09'!$AD:$AD,$A101+52),0)+IF($A101&lt;='P10'!$B$17,INDEX('P10'!$AD:$AD,$A101+52),0)</f>
        <v>25.214085408739958</v>
      </c>
      <c r="Q101">
        <f>IF($A101&lt;='P01'!$B$17,INDEX('P01'!$AE:$AE,$A101+52),0)+IF($A101&lt;='P02'!$B$17,INDEX('P02'!$AE:$AE,$A101+52),0)+IF($A101&lt;='P03'!$B$17,INDEX('P03'!$AE:$AE,$A101+52),0)+IF($A101&lt;='P04'!$B$17,INDEX('P04'!$AE:$AE,$A101+52),0)+IF($A101&lt;='P05'!$B$17,INDEX('P05'!$AE:$AE,$A101+52),0)+IF($A101&lt;='P06'!$B$17,INDEX('P06'!$AE:$AE,$A101+52),0)+IF($A101&lt;='P07'!$B$17,INDEX('P07'!$AE:$AE,$A101+52),0)+IF($A101&lt;='P08'!$B$17,INDEX('P08'!$AE:$AE,$A101+52),0)+IF($A101&lt;='P09'!$B$17,INDEX('P09'!$AE:$AE,$A101+52),0)+IF($A101&lt;='P10'!$B$17,INDEX('P10'!$AE:$AE,$A101+52),0)</f>
        <v>251.51082587253757</v>
      </c>
      <c r="R101">
        <f>IF($A101&lt;='P01'!$B$17,INDEX('P01'!$AF:$AF,$A101+52),0)+IF($A101&lt;='P02'!$B$17,INDEX('P02'!$AF:$AF,$A101+52),0)+IF($A101&lt;='P03'!$B$17,INDEX('P03'!$AF:$AF,$A101+52),0)+IF($A101&lt;='P04'!$B$17,INDEX('P04'!$AF:$AF,$A101+52),0)+IF($A101&lt;='P05'!$B$17,INDEX('P05'!$AF:$AF,$A101+52),0)+IF($A101&lt;='P06'!$B$17,INDEX('P06'!$AF:$AF,$A101+52),0)+IF($A101&lt;='P07'!$B$17,INDEX('P07'!$AF:$AF,$A101+52),0)+IF($A101&lt;='P08'!$B$17,INDEX('P08'!$AF:$AF,$A101+52),0)+IF($A101&lt;='P09'!$B$17,INDEX('P09'!$AF:$AF,$A101+52),0)+IF($A101&lt;='P10'!$B$17,INDEX('P10'!$AF:$AF,$A101+52),0)</f>
        <v>0.17447952876037781</v>
      </c>
      <c r="S101">
        <f>IF($A101&lt;='P01'!$B$17,INDEX('P01'!$AG:$AG,$A101+52),0)+IF($A101&lt;='P02'!$B$17,INDEX('P02'!$AG:$AG,$A101+52),0)+IF($A101&lt;='P03'!$B$17,INDEX('P03'!$AG:$AG,$A101+52),0)+IF($A101&lt;='P04'!$B$17,INDEX('P04'!$AG:$AG,$A101+52),0)+IF($A101&lt;='P05'!$B$17,INDEX('P05'!$AG:$AG,$A101+52),0)+IF($A101&lt;='P06'!$B$17,INDEX('P06'!$AG:$AG,$A101+52),0)+IF($A101&lt;='P07'!$B$17,INDEX('P07'!$AG:$AG,$A101+52),0)+IF($A101&lt;='P08'!$B$17,INDEX('P08'!$AG:$AG,$A101+52),0)+IF($A101&lt;='P09'!$B$17,INDEX('P09'!$AG:$AG,$A101+52),0)+IF($A101&lt;='P10'!$B$17,INDEX('P10'!$AG:$AG,$A101+52),0)</f>
        <v>15315.587818448892</v>
      </c>
      <c r="T101">
        <f>IF($A101&lt;='P01'!$B$17,INDEX('P01'!$AI:$AI,$A101+52),0)+IF($A101&lt;='P02'!$B$17,INDEX('P02'!$AI:$AI,$A101+52),0)+IF($A101&lt;='P03'!$B$17,INDEX('P03'!$AI:$AI,$A101+52),0)+IF($A101&lt;='P04'!$B$17,INDEX('P04'!$AI:$AI,$A101+52),0)+IF($A101&lt;='P05'!$B$17,INDEX('P05'!$AI:$AI,$A101+52),0)+IF($A101&lt;='P06'!$B$17,INDEX('P06'!$AI:$AI,$A101+52),0)+IF($A101&lt;='P07'!$B$17,INDEX('P07'!$AI:$AI,$A101+52),0)+IF($A101&lt;='P08'!$B$17,INDEX('P08'!$AI:$AI,$A101+52),0)+IF($A101&lt;='P09'!$B$17,INDEX('P09'!$AI:$AI,$A101+52),0)+IF($A101&lt;='P10'!$B$17,INDEX('P10'!$AI:$AI,$A101+52),0)</f>
        <v>15349.309424996647</v>
      </c>
    </row>
    <row r="102" spans="1:20" x14ac:dyDescent="0.35">
      <c r="A102">
        <v>70</v>
      </c>
      <c r="B102">
        <f>IF($A102&lt;='P01'!$B$17,INDEX('P01'!$J:$J,$A102+52),0)+IF($A102&lt;='P02'!$B$17,INDEX('P02'!$J:$J,$A102+52),0)+IF($A102&lt;='P03'!$B$17,INDEX('P03'!$J:$J,$A102+52),0)+IF($A102&lt;='P04'!$B$17,INDEX('P04'!$J:$J,$A102+52),0)+IF($A102&lt;='P05'!$B$17,INDEX('P05'!$J:$J,$A102+52),0)+IF($A102&lt;='P06'!$B$17,INDEX('P06'!$J:$J,$A102+52),0)+IF($A102&lt;='P07'!$B$17,INDEX('P07'!$J:$J,$A102+52),0)+IF($A102&lt;='P08'!$B$17,INDEX('P08'!$J:$J,$A102+52),0)+IF($A102&lt;='P09'!$B$17,INDEX('P09'!$J:$J,$A102+52),0)+IF($A102&lt;='P10'!$B$17,INDEX('P10'!$J:$J,$A102+52),0)</f>
        <v>7.3515172547727328E-4</v>
      </c>
      <c r="C102">
        <f>IF($A102&lt;='P01'!$B$17,INDEX('P01'!$K:$K,$A102+52),0)+IF($A102&lt;='P02'!$B$17,INDEX('P02'!$K:$K,$A102+52),0)+IF($A102&lt;='P03'!$B$17,INDEX('P03'!$K:$K,$A102+52),0)+IF($A102&lt;='P04'!$B$17,INDEX('P04'!$K:$K,$A102+52),0)+IF($A102&lt;='P05'!$B$17,INDEX('P05'!$K:$K,$A102+52),0)+IF($A102&lt;='P06'!$B$17,INDEX('P06'!$K:$K,$A102+52),0)+IF($A102&lt;='P07'!$B$17,INDEX('P07'!$K:$K,$A102+52),0)+IF($A102&lt;='P08'!$B$17,INDEX('P08'!$K:$K,$A102+52),0)+IF($A102&lt;='P09'!$B$17,INDEX('P09'!$K:$K,$A102+52),0)+IF($A102&lt;='P10'!$B$17,INDEX('P10'!$K:$K,$A102+52),0)</f>
        <v>1.8037558162614771E-2</v>
      </c>
      <c r="D102">
        <f>IF($A102&lt;='P01'!$B$17,INDEX('P01'!$L:$L,$A102+52),0)+IF($A102&lt;='P02'!$B$17,INDEX('P02'!$L:$L,$A102+52),0)+IF($A102&lt;='P03'!$B$17,INDEX('P03'!$L:$L,$A102+52),0)+IF($A102&lt;='P04'!$B$17,INDEX('P04'!$L:$L,$A102+52),0)+IF($A102&lt;='P05'!$B$17,INDEX('P05'!$L:$L,$A102+52),0)+IF($A102&lt;='P06'!$B$17,INDEX('P06'!$L:$L,$A102+52),0)+IF($A102&lt;='P07'!$B$17,INDEX('P07'!$L:$L,$A102+52),0)+IF($A102&lt;='P08'!$B$17,INDEX('P08'!$L:$L,$A102+52),0)+IF($A102&lt;='P09'!$B$17,INDEX('P09'!$L:$L,$A102+52),0)+IF($A102&lt;='P10'!$B$17,INDEX('P10'!$L:$L,$A102+52),0)</f>
        <v>0</v>
      </c>
      <c r="E102">
        <f>IF($A102&lt;='P01'!$B$17,INDEX('P01'!$M:$M,$A102+52),0)+IF($A102&lt;='P02'!$B$17,INDEX('P02'!$M:$M,$A102+52),0)+IF($A102&lt;='P03'!$B$17,INDEX('P03'!$M:$M,$A102+52),0)+IF($A102&lt;='P04'!$B$17,INDEX('P04'!$M:$M,$A102+52),0)+IF($A102&lt;='P05'!$B$17,INDEX('P05'!$M:$M,$A102+52),0)+IF($A102&lt;='P06'!$B$17,INDEX('P06'!$M:$M,$A102+52),0)+IF($A102&lt;='P07'!$B$17,INDEX('P07'!$M:$M,$A102+52),0)+IF($A102&lt;='P08'!$B$17,INDEX('P08'!$M:$M,$A102+52),0)+IF($A102&lt;='P09'!$B$17,INDEX('P09'!$M:$M,$A102+52),0)+IF($A102&lt;='P10'!$B$17,INDEX('P10'!$M:$M,$A102+52),0)</f>
        <v>5.293292125472485</v>
      </c>
      <c r="F102">
        <f>IF($A102&lt;='P01'!$B$17,INDEX('P01'!$R:$R,$A102+52),0)+IF($A102&lt;='P02'!$B$17,INDEX('P02'!$R:$R,$A102+52),0)+IF($A102&lt;='P03'!$B$17,INDEX('P03'!$R:$R,$A102+52),0)+IF($A102&lt;='P04'!$B$17,INDEX('P04'!$R:$R,$A102+52),0)+IF($A102&lt;='P05'!$B$17,INDEX('P05'!$R:$R,$A102+52),0)+IF($A102&lt;='P06'!$B$17,INDEX('P06'!$R:$R,$A102+52),0)+IF($A102&lt;='P07'!$B$17,INDEX('P07'!$R:$R,$A102+52),0)+IF($A102&lt;='P08'!$B$17,INDEX('P08'!$R:$R,$A102+52),0)+IF($A102&lt;='P09'!$B$17,INDEX('P09'!$R:$R,$A102+52),0)+IF($A102&lt;='P10'!$B$17,INDEX('P10'!$R:$R,$A102+52),0)</f>
        <v>408.61685021176248</v>
      </c>
      <c r="G102">
        <f>IF($A102&lt;='P01'!$B$17,INDEX('P01'!$S:$S,$A102+52),0)+IF($A102&lt;='P02'!$B$17,INDEX('P02'!$S:$S,$A102+52),0)+IF($A102&lt;='P03'!$B$17,INDEX('P03'!$S:$S,$A102+52),0)+IF($A102&lt;='P04'!$B$17,INDEX('P04'!$S:$S,$A102+52),0)+IF($A102&lt;='P05'!$B$17,INDEX('P05'!$S:$S,$A102+52),0)+IF($A102&lt;='P06'!$B$17,INDEX('P06'!$S:$S,$A102+52),0)+IF($A102&lt;='P07'!$B$17,INDEX('P07'!$S:$S,$A102+52),0)+IF($A102&lt;='P08'!$B$17,INDEX('P08'!$S:$S,$A102+52),0)+IF($A102&lt;='P09'!$B$17,INDEX('P09'!$S:$S,$A102+52),0)+IF($A102&lt;='P10'!$B$17,INDEX('P10'!$S:$S,$A102+52),0)</f>
        <v>8.1723370042352492</v>
      </c>
      <c r="H102">
        <f>IF($A102&lt;='P01'!$B$17,INDEX('P01'!$T:$T,$A102+52),0)+IF($A102&lt;='P02'!$B$17,INDEX('P02'!$T:$T,$A102+52),0)+IF($A102&lt;='P03'!$B$17,INDEX('P03'!$T:$T,$A102+52),0)+IF($A102&lt;='P04'!$B$17,INDEX('P04'!$T:$T,$A102+52),0)+IF($A102&lt;='P05'!$B$17,INDEX('P05'!$T:$T,$A102+52),0)+IF($A102&lt;='P06'!$B$17,INDEX('P06'!$T:$T,$A102+52),0)+IF($A102&lt;='P07'!$B$17,INDEX('P07'!$T:$T,$A102+52),0)+IF($A102&lt;='P08'!$B$17,INDEX('P08'!$T:$T,$A102+52),0)+IF($A102&lt;='P09'!$B$17,INDEX('P09'!$T:$T,$A102+52),0)+IF($A102&lt;='P10'!$B$17,INDEX('P10'!$T:$T,$A102+52),0)</f>
        <v>31.558560278800524</v>
      </c>
      <c r="I102">
        <f>IF($A102&lt;='P01'!$B$17,INDEX('P01'!$U:$U,$A102+52),0)+IF($A102&lt;='P02'!$B$17,INDEX('P02'!$U:$U,$A102+52),0)+IF($A102&lt;='P03'!$B$17,INDEX('P03'!$U:$U,$A102+52),0)+IF($A102&lt;='P04'!$B$17,INDEX('P04'!$U:$U,$A102+52),0)+IF($A102&lt;='P05'!$B$17,INDEX('P05'!$U:$U,$A102+52),0)+IF($A102&lt;='P06'!$B$17,INDEX('P06'!$U:$U,$A102+52),0)+IF($A102&lt;='P07'!$B$17,INDEX('P07'!$U:$U,$A102+52),0)+IF($A102&lt;='P08'!$B$17,INDEX('P08'!$U:$U,$A102+52),0)+IF($A102&lt;='P09'!$B$17,INDEX('P09'!$U:$U,$A102+52),0)+IF($A102&lt;='P10'!$B$17,INDEX('P10'!$U:$U,$A102+52),0)</f>
        <v>314.00946521318554</v>
      </c>
      <c r="J102">
        <f>IF($A102&lt;='P01'!$B$17,INDEX('P01'!$V:$V,$A102+52),0)+IF($A102&lt;='P02'!$B$17,INDEX('P02'!$V:$V,$A102+52),0)+IF($A102&lt;='P03'!$B$17,INDEX('P03'!$V:$V,$A102+52),0)+IF($A102&lt;='P04'!$B$17,INDEX('P04'!$V:$V,$A102+52),0)+IF($A102&lt;='P05'!$B$17,INDEX('P05'!$V:$V,$A102+52),0)+IF($A102&lt;='P06'!$B$17,INDEX('P06'!$V:$V,$A102+52),0)+IF($A102&lt;='P07'!$B$17,INDEX('P07'!$V:$V,$A102+52),0)+IF($A102&lt;='P08'!$B$17,INDEX('P08'!$V:$V,$A102+52),0)+IF($A102&lt;='P09'!$B$17,INDEX('P09'!$V:$V,$A102+52),0)+IF($A102&lt;='P10'!$B$17,INDEX('P10'!$V:$V,$A102+52),0)</f>
        <v>0.21837393519843898</v>
      </c>
      <c r="K102">
        <f>IF($A102&lt;='P01'!$B$17,INDEX('P01'!$W:$W,$A102+52),0)+IF($A102&lt;='P02'!$B$17,INDEX('P02'!$W:$W,$A102+52),0)+IF($A102&lt;='P03'!$B$17,INDEX('P03'!$W:$W,$A102+52),0)+IF($A102&lt;='P04'!$B$17,INDEX('P04'!$W:$W,$A102+52),0)+IF($A102&lt;='P05'!$B$17,INDEX('P05'!$W:$W,$A102+52),0)+IF($A102&lt;='P06'!$B$17,INDEX('P06'!$W:$W,$A102+52),0)+IF($A102&lt;='P07'!$B$17,INDEX('P07'!$W:$W,$A102+52),0)+IF($A102&lt;='P08'!$B$17,INDEX('P08'!$W:$W,$A102+52),0)+IF($A102&lt;='P09'!$B$17,INDEX('P09'!$W:$W,$A102+52),0)+IF($A102&lt;='P10'!$B$17,INDEX('P10'!$W:$W,$A102+52),0)</f>
        <v>54.658113780342759</v>
      </c>
      <c r="L102">
        <f>IF($A102&lt;='P01'!$B$17,INDEX('P01'!$X:$X,$A102+52),0)+IF($A102&lt;='P02'!$B$17,INDEX('P02'!$X:$X,$A102+52),0)+IF($A102&lt;='P03'!$B$17,INDEX('P03'!$X:$X,$A102+52),0)+IF($A102&lt;='P04'!$B$17,INDEX('P04'!$X:$X,$A102+52),0)+IF($A102&lt;='P05'!$B$17,INDEX('P05'!$X:$X,$A102+52),0)+IF($A102&lt;='P06'!$B$17,INDEX('P06'!$X:$X,$A102+52),0)+IF($A102&lt;='P07'!$B$17,INDEX('P07'!$X:$X,$A102+52),0)+IF($A102&lt;='P08'!$B$17,INDEX('P08'!$X:$X,$A102+52),0)+IF($A102&lt;='P09'!$B$17,INDEX('P09'!$X:$X,$A102+52),0)+IF($A102&lt;='P10'!$B$17,INDEX('P10'!$X:$X,$A102+52),0)</f>
        <v>-55.969064913793503</v>
      </c>
      <c r="M102">
        <f>IF($A102&lt;='P01'!$B$17,INDEX('P01'!$AA:$AA,$A102+52),0)+IF($A102&lt;='P02'!$B$17,INDEX('P02'!$AA:$AA,$A102+52),0)+IF($A102&lt;='P03'!$B$17,INDEX('P03'!$AA:$AA,$A102+52),0)+IF($A102&lt;='P04'!$B$17,INDEX('P04'!$AA:$AA,$A102+52),0)+IF($A102&lt;='P05'!$B$17,INDEX('P05'!$AA:$AA,$A102+52),0)+IF($A102&lt;='P06'!$B$17,INDEX('P06'!$AA:$AA,$A102+52),0)+IF($A102&lt;='P07'!$B$17,INDEX('P07'!$AA:$AA,$A102+52),0)+IF($A102&lt;='P08'!$B$17,INDEX('P08'!$AA:$AA,$A102+52),0)+IF($A102&lt;='P09'!$B$17,INDEX('P09'!$AA:$AA,$A102+52),0)+IF($A102&lt;='P10'!$B$17,INDEX('P10'!$AA:$AA,$A102+52),0)</f>
        <v>44.523254800055071</v>
      </c>
      <c r="N102">
        <f>IF($A102&lt;='P01'!$B$17,INDEX('P01'!$AB:$AB,$A102+52),0)+IF($A102&lt;='P02'!$B$17,INDEX('P02'!$AB:$AB,$A102+52),0)+IF($A102&lt;='P03'!$B$17,INDEX('P03'!$AB:$AB,$A102+52),0)+IF($A102&lt;='P04'!$B$17,INDEX('P04'!$AB:$AB,$A102+52),0)+IF($A102&lt;='P05'!$B$17,INDEX('P05'!$AB:$AB,$A102+52),0)+IF($A102&lt;='P06'!$B$17,INDEX('P06'!$AB:$AB,$A102+52),0)+IF($A102&lt;='P07'!$B$17,INDEX('P07'!$AB:$AB,$A102+52),0)+IF($A102&lt;='P08'!$B$17,INDEX('P08'!$AB:$AB,$A102+52),0)+IF($A102&lt;='P09'!$B$17,INDEX('P09'!$AB:$AB,$A102+52),0)+IF($A102&lt;='P10'!$B$17,INDEX('P10'!$AB:$AB,$A102+52),0)</f>
        <v>326.11785022415728</v>
      </c>
      <c r="O102">
        <f>IF($A102&lt;='P01'!$B$17,INDEX('P01'!$AC:$AC,$A102+52),0)+IF($A102&lt;='P02'!$B$17,INDEX('P02'!$AC:$AC,$A102+52),0)+IF($A102&lt;='P03'!$B$17,INDEX('P03'!$AC:$AC,$A102+52),0)+IF($A102&lt;='P04'!$B$17,INDEX('P04'!$AC:$AC,$A102+52),0)+IF($A102&lt;='P05'!$B$17,INDEX('P05'!$AC:$AC,$A102+52),0)+IF($A102&lt;='P06'!$B$17,INDEX('P06'!$AC:$AC,$A102+52),0)+IF($A102&lt;='P07'!$B$17,INDEX('P07'!$AC:$AC,$A102+52),0)+IF($A102&lt;='P08'!$B$17,INDEX('P08'!$AC:$AC,$A102+52),0)+IF($A102&lt;='P09'!$B$17,INDEX('P09'!$AC:$AC,$A102+52),0)+IF($A102&lt;='P10'!$B$17,INDEX('P10'!$AC:$AC,$A102+52),0)</f>
        <v>6.5223570044831458</v>
      </c>
      <c r="P102">
        <f>IF($A102&lt;='P01'!$B$17,INDEX('P01'!$AD:$AD,$A102+52),0)+IF($A102&lt;='P02'!$B$17,INDEX('P02'!$AD:$AD,$A102+52),0)+IF($A102&lt;='P03'!$B$17,INDEX('P03'!$AD:$AD,$A102+52),0)+IF($A102&lt;='P04'!$B$17,INDEX('P04'!$AD:$AD,$A102+52),0)+IF($A102&lt;='P05'!$B$17,INDEX('P05'!$AD:$AD,$A102+52),0)+IF($A102&lt;='P06'!$B$17,INDEX('P06'!$AD:$AD,$A102+52),0)+IF($A102&lt;='P07'!$B$17,INDEX('P07'!$AD:$AD,$A102+52),0)+IF($A102&lt;='P08'!$B$17,INDEX('P08'!$AD:$AD,$A102+52),0)+IF($A102&lt;='P09'!$B$17,INDEX('P09'!$AD:$AD,$A102+52),0)+IF($A102&lt;='P10'!$B$17,INDEX('P10'!$AD:$AD,$A102+52),0)</f>
        <v>25.104757826133508</v>
      </c>
      <c r="Q102">
        <f>IF($A102&lt;='P01'!$B$17,INDEX('P01'!$AE:$AE,$A102+52),0)+IF($A102&lt;='P02'!$B$17,INDEX('P02'!$AE:$AE,$A102+52),0)+IF($A102&lt;='P03'!$B$17,INDEX('P03'!$AE:$AE,$A102+52),0)+IF($A102&lt;='P04'!$B$17,INDEX('P04'!$AE:$AE,$A102+52),0)+IF($A102&lt;='P05'!$B$17,INDEX('P05'!$AE:$AE,$A102+52),0)+IF($A102&lt;='P06'!$B$17,INDEX('P06'!$AE:$AE,$A102+52),0)+IF($A102&lt;='P07'!$B$17,INDEX('P07'!$AE:$AE,$A102+52),0)+IF($A102&lt;='P08'!$B$17,INDEX('P08'!$AE:$AE,$A102+52),0)+IF($A102&lt;='P09'!$B$17,INDEX('P09'!$AE:$AE,$A102+52),0)+IF($A102&lt;='P10'!$B$17,INDEX('P10'!$AE:$AE,$A102+52),0)</f>
        <v>249.79376465998718</v>
      </c>
      <c r="R102">
        <f>IF($A102&lt;='P01'!$B$17,INDEX('P01'!$AF:$AF,$A102+52),0)+IF($A102&lt;='P02'!$B$17,INDEX('P02'!$AF:$AF,$A102+52),0)+IF($A102&lt;='P03'!$B$17,INDEX('P03'!$AF:$AF,$A102+52),0)+IF($A102&lt;='P04'!$B$17,INDEX('P04'!$AF:$AF,$A102+52),0)+IF($A102&lt;='P05'!$B$17,INDEX('P05'!$AF:$AF,$A102+52),0)+IF($A102&lt;='P06'!$B$17,INDEX('P06'!$AF:$AF,$A102+52),0)+IF($A102&lt;='P07'!$B$17,INDEX('P07'!$AF:$AF,$A102+52),0)+IF($A102&lt;='P08'!$B$17,INDEX('P08'!$AF:$AF,$A102+52),0)+IF($A102&lt;='P09'!$B$17,INDEX('P09'!$AF:$AF,$A102+52),0)+IF($A102&lt;='P10'!$B$17,INDEX('P10'!$AF:$AF,$A102+52),0)</f>
        <v>0.17371593349837539</v>
      </c>
      <c r="S102">
        <f>IF($A102&lt;='P01'!$B$17,INDEX('P01'!$AG:$AG,$A102+52),0)+IF($A102&lt;='P02'!$B$17,INDEX('P02'!$AG:$AG,$A102+52),0)+IF($A102&lt;='P03'!$B$17,INDEX('P03'!$AG:$AG,$A102+52),0)+IF($A102&lt;='P04'!$B$17,INDEX('P04'!$AG:$AG,$A102+52),0)+IF($A102&lt;='P05'!$B$17,INDEX('P05'!$AG:$AG,$A102+52),0)+IF($A102&lt;='P06'!$B$17,INDEX('P06'!$AG:$AG,$A102+52),0)+IF($A102&lt;='P07'!$B$17,INDEX('P07'!$AG:$AG,$A102+52),0)+IF($A102&lt;='P08'!$B$17,INDEX('P08'!$AG:$AG,$A102+52),0)+IF($A102&lt;='P09'!$B$17,INDEX('P09'!$AG:$AG,$A102+52),0)+IF($A102&lt;='P10'!$B$17,INDEX('P10'!$AG:$AG,$A102+52),0)</f>
        <v>15421.696132491701</v>
      </c>
      <c r="T102">
        <f>IF($A102&lt;='P01'!$B$17,INDEX('P01'!$AI:$AI,$A102+52),0)+IF($A102&lt;='P02'!$B$17,INDEX('P02'!$AI:$AI,$A102+52),0)+IF($A102&lt;='P03'!$B$17,INDEX('P03'!$AI:$AI,$A102+52),0)+IF($A102&lt;='P04'!$B$17,INDEX('P04'!$AI:$AI,$A102+52),0)+IF($A102&lt;='P05'!$B$17,INDEX('P05'!$AI:$AI,$A102+52),0)+IF($A102&lt;='P06'!$B$17,INDEX('P06'!$AI:$AI,$A102+52),0)+IF($A102&lt;='P07'!$B$17,INDEX('P07'!$AI:$AI,$A102+52),0)+IF($A102&lt;='P08'!$B$17,INDEX('P08'!$AI:$AI,$A102+52),0)+IF($A102&lt;='P09'!$B$17,INDEX('P09'!$AI:$AI,$A102+52),0)+IF($A102&lt;='P10'!$B$17,INDEX('P10'!$AI:$AI,$A102+52),0)</f>
        <v>15454.302536718855</v>
      </c>
    </row>
    <row r="103" spans="1:20" x14ac:dyDescent="0.35">
      <c r="A103">
        <v>71</v>
      </c>
      <c r="B103">
        <f>IF($A103&lt;='P01'!$B$17,INDEX('P01'!$J:$J,$A103+52),0)+IF($A103&lt;='P02'!$B$17,INDEX('P02'!$J:$J,$A103+52),0)+IF($A103&lt;='P03'!$B$17,INDEX('P03'!$J:$J,$A103+52),0)+IF($A103&lt;='P04'!$B$17,INDEX('P04'!$J:$J,$A103+52),0)+IF($A103&lt;='P05'!$B$17,INDEX('P05'!$J:$J,$A103+52),0)+IF($A103&lt;='P06'!$B$17,INDEX('P06'!$J:$J,$A103+52),0)+IF($A103&lt;='P07'!$B$17,INDEX('P07'!$J:$J,$A103+52),0)+IF($A103&lt;='P08'!$B$17,INDEX('P08'!$J:$J,$A103+52),0)+IF($A103&lt;='P09'!$B$17,INDEX('P09'!$J:$J,$A103+52),0)+IF($A103&lt;='P10'!$B$17,INDEX('P10'!$J:$J,$A103+52),0)</f>
        <v>7.3252395759584301E-4</v>
      </c>
      <c r="C103">
        <f>IF($A103&lt;='P01'!$B$17,INDEX('P01'!$K:$K,$A103+52),0)+IF($A103&lt;='P02'!$B$17,INDEX('P02'!$K:$K,$A103+52),0)+IF($A103&lt;='P03'!$B$17,INDEX('P03'!$K:$K,$A103+52),0)+IF($A103&lt;='P04'!$B$17,INDEX('P04'!$K:$K,$A103+52),0)+IF($A103&lt;='P05'!$B$17,INDEX('P05'!$K:$K,$A103+52),0)+IF($A103&lt;='P06'!$B$17,INDEX('P06'!$K:$K,$A103+52),0)+IF($A103&lt;='P07'!$B$17,INDEX('P07'!$K:$K,$A103+52),0)+IF($A103&lt;='P08'!$B$17,INDEX('P08'!$K:$K,$A103+52),0)+IF($A103&lt;='P09'!$B$17,INDEX('P09'!$K:$K,$A103+52),0)+IF($A103&lt;='P10'!$B$17,INDEX('P10'!$K:$K,$A103+52),0)</f>
        <v>1.7973813965186484E-2</v>
      </c>
      <c r="D103">
        <f>IF($A103&lt;='P01'!$B$17,INDEX('P01'!$L:$L,$A103+52),0)+IF($A103&lt;='P02'!$B$17,INDEX('P02'!$L:$L,$A103+52),0)+IF($A103&lt;='P03'!$B$17,INDEX('P03'!$L:$L,$A103+52),0)+IF($A103&lt;='P04'!$B$17,INDEX('P04'!$L:$L,$A103+52),0)+IF($A103&lt;='P05'!$B$17,INDEX('P05'!$L:$L,$A103+52),0)+IF($A103&lt;='P06'!$B$17,INDEX('P06'!$L:$L,$A103+52),0)+IF($A103&lt;='P07'!$B$17,INDEX('P07'!$L:$L,$A103+52),0)+IF($A103&lt;='P08'!$B$17,INDEX('P08'!$L:$L,$A103+52),0)+IF($A103&lt;='P09'!$B$17,INDEX('P09'!$L:$L,$A103+52),0)+IF($A103&lt;='P10'!$B$17,INDEX('P10'!$L:$L,$A103+52),0)</f>
        <v>0</v>
      </c>
      <c r="E103">
        <f>IF($A103&lt;='P01'!$B$17,INDEX('P01'!$M:$M,$A103+52),0)+IF($A103&lt;='P02'!$B$17,INDEX('P02'!$M:$M,$A103+52),0)+IF($A103&lt;='P03'!$B$17,INDEX('P03'!$M:$M,$A103+52),0)+IF($A103&lt;='P04'!$B$17,INDEX('P04'!$M:$M,$A103+52),0)+IF($A103&lt;='P05'!$B$17,INDEX('P05'!$M:$M,$A103+52),0)+IF($A103&lt;='P06'!$B$17,INDEX('P06'!$M:$M,$A103+52),0)+IF($A103&lt;='P07'!$B$17,INDEX('P07'!$M:$M,$A103+52),0)+IF($A103&lt;='P08'!$B$17,INDEX('P08'!$M:$M,$A103+52),0)+IF($A103&lt;='P09'!$B$17,INDEX('P09'!$M:$M,$A103+52),0)+IF($A103&lt;='P10'!$B$17,INDEX('P10'!$M:$M,$A103+52),0)</f>
        <v>5.2745857875497029</v>
      </c>
      <c r="F103">
        <f>IF($A103&lt;='P01'!$B$17,INDEX('P01'!$R:$R,$A103+52),0)+IF($A103&lt;='P02'!$B$17,INDEX('P02'!$R:$R,$A103+52),0)+IF($A103&lt;='P03'!$B$17,INDEX('P03'!$R:$R,$A103+52),0)+IF($A103&lt;='P04'!$B$17,INDEX('P04'!$R:$R,$A103+52),0)+IF($A103&lt;='P05'!$B$17,INDEX('P05'!$R:$R,$A103+52),0)+IF($A103&lt;='P06'!$B$17,INDEX('P06'!$R:$R,$A103+52),0)+IF($A103&lt;='P07'!$B$17,INDEX('P07'!$R:$R,$A103+52),0)+IF($A103&lt;='P08'!$B$17,INDEX('P08'!$R:$R,$A103+52),0)+IF($A103&lt;='P09'!$B$17,INDEX('P09'!$R:$R,$A103+52),0)+IF($A103&lt;='P10'!$B$17,INDEX('P10'!$R:$R,$A103+52),0)</f>
        <v>407.16577185620361</v>
      </c>
      <c r="G103">
        <f>IF($A103&lt;='P01'!$B$17,INDEX('P01'!$S:$S,$A103+52),0)+IF($A103&lt;='P02'!$B$17,INDEX('P02'!$S:$S,$A103+52),0)+IF($A103&lt;='P03'!$B$17,INDEX('P03'!$S:$S,$A103+52),0)+IF($A103&lt;='P04'!$B$17,INDEX('P04'!$S:$S,$A103+52),0)+IF($A103&lt;='P05'!$B$17,INDEX('P05'!$S:$S,$A103+52),0)+IF($A103&lt;='P06'!$B$17,INDEX('P06'!$S:$S,$A103+52),0)+IF($A103&lt;='P07'!$B$17,INDEX('P07'!$S:$S,$A103+52),0)+IF($A103&lt;='P08'!$B$17,INDEX('P08'!$S:$S,$A103+52),0)+IF($A103&lt;='P09'!$B$17,INDEX('P09'!$S:$S,$A103+52),0)+IF($A103&lt;='P10'!$B$17,INDEX('P10'!$S:$S,$A103+52),0)</f>
        <v>8.1433154371240732</v>
      </c>
      <c r="H103">
        <f>IF($A103&lt;='P01'!$B$17,INDEX('P01'!$T:$T,$A103+52),0)+IF($A103&lt;='P02'!$B$17,INDEX('P02'!$T:$T,$A103+52),0)+IF($A103&lt;='P03'!$B$17,INDEX('P03'!$T:$T,$A103+52),0)+IF($A103&lt;='P04'!$B$17,INDEX('P04'!$T:$T,$A103+52),0)+IF($A103&lt;='P05'!$B$17,INDEX('P05'!$T:$T,$A103+52),0)+IF($A103&lt;='P06'!$B$17,INDEX('P06'!$T:$T,$A103+52),0)+IF($A103&lt;='P07'!$B$17,INDEX('P07'!$T:$T,$A103+52),0)+IF($A103&lt;='P08'!$B$17,INDEX('P08'!$T:$T,$A103+52),0)+IF($A103&lt;='P09'!$B$17,INDEX('P09'!$T:$T,$A103+52),0)+IF($A103&lt;='P10'!$B$17,INDEX('P10'!$T:$T,$A103+52),0)</f>
        <v>31.524589949819017</v>
      </c>
      <c r="I103">
        <f>IF($A103&lt;='P01'!$B$17,INDEX('P01'!$U:$U,$A103+52),0)+IF($A103&lt;='P02'!$B$17,INDEX('P02'!$U:$U,$A103+52),0)+IF($A103&lt;='P03'!$B$17,INDEX('P03'!$U:$U,$A103+52),0)+IF($A103&lt;='P04'!$B$17,INDEX('P04'!$U:$U,$A103+52),0)+IF($A103&lt;='P05'!$B$17,INDEX('P05'!$U:$U,$A103+52),0)+IF($A103&lt;='P06'!$B$17,INDEX('P06'!$U:$U,$A103+52),0)+IF($A103&lt;='P07'!$B$17,INDEX('P07'!$U:$U,$A103+52),0)+IF($A103&lt;='P08'!$B$17,INDEX('P08'!$U:$U,$A103+52),0)+IF($A103&lt;='P09'!$B$17,INDEX('P09'!$U:$U,$A103+52),0)+IF($A103&lt;='P10'!$B$17,INDEX('P10'!$U:$U,$A103+52),0)</f>
        <v>312.88669476365476</v>
      </c>
      <c r="J103">
        <f>IF($A103&lt;='P01'!$B$17,INDEX('P01'!$V:$V,$A103+52),0)+IF($A103&lt;='P02'!$B$17,INDEX('P02'!$V:$V,$A103+52),0)+IF($A103&lt;='P03'!$B$17,INDEX('P03'!$V:$V,$A103+52),0)+IF($A103&lt;='P04'!$B$17,INDEX('P04'!$V:$V,$A103+52),0)+IF($A103&lt;='P05'!$B$17,INDEX('P05'!$V:$V,$A103+52),0)+IF($A103&lt;='P06'!$B$17,INDEX('P06'!$V:$V,$A103+52),0)+IF($A103&lt;='P07'!$B$17,INDEX('P07'!$V:$V,$A103+52),0)+IF($A103&lt;='P08'!$B$17,INDEX('P08'!$V:$V,$A103+52),0)+IF($A103&lt;='P09'!$B$17,INDEX('P09'!$V:$V,$A103+52),0)+IF($A103&lt;='P10'!$B$17,INDEX('P10'!$V:$V,$A103+52),0)</f>
        <v>0.21813001100488383</v>
      </c>
      <c r="K103">
        <f>IF($A103&lt;='P01'!$B$17,INDEX('P01'!$W:$W,$A103+52),0)+IF($A103&lt;='P02'!$B$17,INDEX('P02'!$W:$W,$A103+52),0)+IF($A103&lt;='P03'!$B$17,INDEX('P03'!$W:$W,$A103+52),0)+IF($A103&lt;='P04'!$B$17,INDEX('P04'!$W:$W,$A103+52),0)+IF($A103&lt;='P05'!$B$17,INDEX('P05'!$W:$W,$A103+52),0)+IF($A103&lt;='P06'!$B$17,INDEX('P06'!$W:$W,$A103+52),0)+IF($A103&lt;='P07'!$B$17,INDEX('P07'!$W:$W,$A103+52),0)+IF($A103&lt;='P08'!$B$17,INDEX('P08'!$W:$W,$A103+52),0)+IF($A103&lt;='P09'!$B$17,INDEX('P09'!$W:$W,$A103+52),0)+IF($A103&lt;='P10'!$B$17,INDEX('P10'!$W:$W,$A103+52),0)</f>
        <v>54.393041694600917</v>
      </c>
      <c r="L103">
        <f>IF($A103&lt;='P01'!$B$17,INDEX('P01'!$X:$X,$A103+52),0)+IF($A103&lt;='P02'!$B$17,INDEX('P02'!$X:$X,$A103+52),0)+IF($A103&lt;='P03'!$B$17,INDEX('P03'!$X:$X,$A103+52),0)+IF($A103&lt;='P04'!$B$17,INDEX('P04'!$X:$X,$A103+52),0)+IF($A103&lt;='P05'!$B$17,INDEX('P05'!$X:$X,$A103+52),0)+IF($A103&lt;='P06'!$B$17,INDEX('P06'!$X:$X,$A103+52),0)+IF($A103&lt;='P07'!$B$17,INDEX('P07'!$X:$X,$A103+52),0)+IF($A103&lt;='P08'!$B$17,INDEX('P08'!$X:$X,$A103+52),0)+IF($A103&lt;='P09'!$B$17,INDEX('P09'!$X:$X,$A103+52),0)+IF($A103&lt;='P10'!$B$17,INDEX('P10'!$X:$X,$A103+52),0)</f>
        <v>-55.699337384170782</v>
      </c>
      <c r="M103">
        <f>IF($A103&lt;='P01'!$B$17,INDEX('P01'!$AA:$AA,$A103+52),0)+IF($A103&lt;='P02'!$B$17,INDEX('P02'!$AA:$AA,$A103+52),0)+IF($A103&lt;='P03'!$B$17,INDEX('P03'!$AA:$AA,$A103+52),0)+IF($A103&lt;='P04'!$B$17,INDEX('P04'!$AA:$AA,$A103+52),0)+IF($A103&lt;='P05'!$B$17,INDEX('P05'!$AA:$AA,$A103+52),0)+IF($A103&lt;='P06'!$B$17,INDEX('P06'!$AA:$AA,$A103+52),0)+IF($A103&lt;='P07'!$B$17,INDEX('P07'!$AA:$AA,$A103+52),0)+IF($A103&lt;='P08'!$B$17,INDEX('P08'!$AA:$AA,$A103+52),0)+IF($A103&lt;='P09'!$B$17,INDEX('P09'!$AA:$AA,$A103+52),0)+IF($A103&lt;='P10'!$B$17,INDEX('P10'!$AA:$AA,$A103+52),0)</f>
        <v>44.164105418434303</v>
      </c>
      <c r="N103">
        <f>IF($A103&lt;='P01'!$B$17,INDEX('P01'!$AB:$AB,$A103+52),0)+IF($A103&lt;='P02'!$B$17,INDEX('P02'!$AB:$AB,$A103+52),0)+IF($A103&lt;='P03'!$B$17,INDEX('P03'!$AB:$AB,$A103+52),0)+IF($A103&lt;='P04'!$B$17,INDEX('P04'!$AB:$AB,$A103+52),0)+IF($A103&lt;='P05'!$B$17,INDEX('P05'!$AB:$AB,$A103+52),0)+IF($A103&lt;='P06'!$B$17,INDEX('P06'!$AB:$AB,$A103+52),0)+IF($A103&lt;='P07'!$B$17,INDEX('P07'!$AB:$AB,$A103+52),0)+IF($A103&lt;='P08'!$B$17,INDEX('P08'!$AB:$AB,$A103+52),0)+IF($A103&lt;='P09'!$B$17,INDEX('P09'!$AB:$AB,$A103+52),0)+IF($A103&lt;='P10'!$B$17,INDEX('P10'!$AB:$AB,$A103+52),0)</f>
        <v>323.89937966869854</v>
      </c>
      <c r="O103">
        <f>IF($A103&lt;='P01'!$B$17,INDEX('P01'!$AC:$AC,$A103+52),0)+IF($A103&lt;='P02'!$B$17,INDEX('P02'!$AC:$AC,$A103+52),0)+IF($A103&lt;='P03'!$B$17,INDEX('P03'!$AC:$AC,$A103+52),0)+IF($A103&lt;='P04'!$B$17,INDEX('P04'!$AC:$AC,$A103+52),0)+IF($A103&lt;='P05'!$B$17,INDEX('P05'!$AC:$AC,$A103+52),0)+IF($A103&lt;='P06'!$B$17,INDEX('P06'!$AC:$AC,$A103+52),0)+IF($A103&lt;='P07'!$B$17,INDEX('P07'!$AC:$AC,$A103+52),0)+IF($A103&lt;='P08'!$B$17,INDEX('P08'!$AC:$AC,$A103+52),0)+IF($A103&lt;='P09'!$B$17,INDEX('P09'!$AC:$AC,$A103+52),0)+IF($A103&lt;='P10'!$B$17,INDEX('P10'!$AC:$AC,$A103+52),0)</f>
        <v>6.477987593373971</v>
      </c>
      <c r="P103">
        <f>IF($A103&lt;='P01'!$B$17,INDEX('P01'!$AD:$AD,$A103+52),0)+IF($A103&lt;='P02'!$B$17,INDEX('P02'!$AD:$AD,$A103+52),0)+IF($A103&lt;='P03'!$B$17,INDEX('P03'!$AD:$AD,$A103+52),0)+IF($A103&lt;='P04'!$B$17,INDEX('P04'!$AD:$AD,$A103+52),0)+IF($A103&lt;='P05'!$B$17,INDEX('P05'!$AD:$AD,$A103+52),0)+IF($A103&lt;='P06'!$B$17,INDEX('P06'!$AD:$AD,$A103+52),0)+IF($A103&lt;='P07'!$B$17,INDEX('P07'!$AD:$AD,$A103+52),0)+IF($A103&lt;='P08'!$B$17,INDEX('P08'!$AD:$AD,$A103+52),0)+IF($A103&lt;='P09'!$B$17,INDEX('P09'!$AD:$AD,$A103+52),0)+IF($A103&lt;='P10'!$B$17,INDEX('P10'!$AD:$AD,$A103+52),0)</f>
        <v>24.995904425469668</v>
      </c>
      <c r="Q103">
        <f>IF($A103&lt;='P01'!$B$17,INDEX('P01'!$AE:$AE,$A103+52),0)+IF($A103&lt;='P02'!$B$17,INDEX('P02'!$AE:$AE,$A103+52),0)+IF($A103&lt;='P03'!$B$17,INDEX('P03'!$AE:$AE,$A103+52),0)+IF($A103&lt;='P04'!$B$17,INDEX('P04'!$AE:$AE,$A103+52),0)+IF($A103&lt;='P05'!$B$17,INDEX('P05'!$AE:$AE,$A103+52),0)+IF($A103&lt;='P06'!$B$17,INDEX('P06'!$AE:$AE,$A103+52),0)+IF($A103&lt;='P07'!$B$17,INDEX('P07'!$AE:$AE,$A103+52),0)+IF($A103&lt;='P08'!$B$17,INDEX('P08'!$AE:$AE,$A103+52),0)+IF($A103&lt;='P09'!$B$17,INDEX('P09'!$AE:$AE,$A103+52),0)+IF($A103&lt;='P10'!$B$17,INDEX('P10'!$AE:$AE,$A103+52),0)</f>
        <v>248.08842655091581</v>
      </c>
      <c r="R103">
        <f>IF($A103&lt;='P01'!$B$17,INDEX('P01'!$AF:$AF,$A103+52),0)+IF($A103&lt;='P02'!$B$17,INDEX('P02'!$AF:$AF,$A103+52),0)+IF($A103&lt;='P03'!$B$17,INDEX('P03'!$AF:$AF,$A103+52),0)+IF($A103&lt;='P04'!$B$17,INDEX('P04'!$AF:$AF,$A103+52),0)+IF($A103&lt;='P05'!$B$17,INDEX('P05'!$AF:$AF,$A103+52),0)+IF($A103&lt;='P06'!$B$17,INDEX('P06'!$AF:$AF,$A103+52),0)+IF($A103&lt;='P07'!$B$17,INDEX('P07'!$AF:$AF,$A103+52),0)+IF($A103&lt;='P08'!$B$17,INDEX('P08'!$AF:$AF,$A103+52),0)+IF($A103&lt;='P09'!$B$17,INDEX('P09'!$AF:$AF,$A103+52),0)+IF($A103&lt;='P10'!$B$17,INDEX('P10'!$AF:$AF,$A103+52),0)</f>
        <v>0.17295568050476817</v>
      </c>
      <c r="S103">
        <f>IF($A103&lt;='P01'!$B$17,INDEX('P01'!$AG:$AG,$A103+52),0)+IF($A103&lt;='P02'!$B$17,INDEX('P02'!$AG:$AG,$A103+52),0)+IF($A103&lt;='P03'!$B$17,INDEX('P03'!$AG:$AG,$A103+52),0)+IF($A103&lt;='P04'!$B$17,INDEX('P04'!$AG:$AG,$A103+52),0)+IF($A103&lt;='P05'!$B$17,INDEX('P05'!$AG:$AG,$A103+52),0)+IF($A103&lt;='P06'!$B$17,INDEX('P06'!$AG:$AG,$A103+52),0)+IF($A103&lt;='P07'!$B$17,INDEX('P07'!$AG:$AG,$A103+52),0)+IF($A103&lt;='P08'!$B$17,INDEX('P08'!$AG:$AG,$A103+52),0)+IF($A103&lt;='P09'!$B$17,INDEX('P09'!$AG:$AG,$A103+52),0)+IF($A103&lt;='P10'!$B$17,INDEX('P10'!$AG:$AG,$A103+52),0)</f>
        <v>15527.882090013794</v>
      </c>
      <c r="T103">
        <f>IF($A103&lt;='P01'!$B$17,INDEX('P01'!$AI:$AI,$A103+52),0)+IF($A103&lt;='P02'!$B$17,INDEX('P02'!$AI:$AI,$A103+52),0)+IF($A103&lt;='P03'!$B$17,INDEX('P03'!$AI:$AI,$A103+52),0)+IF($A103&lt;='P04'!$B$17,INDEX('P04'!$AI:$AI,$A103+52),0)+IF($A103&lt;='P05'!$B$17,INDEX('P05'!$AI:$AI,$A103+52),0)+IF($A103&lt;='P06'!$B$17,INDEX('P06'!$AI:$AI,$A103+52),0)+IF($A103&lt;='P07'!$B$17,INDEX('P07'!$AI:$AI,$A103+52),0)+IF($A103&lt;='P08'!$B$17,INDEX('P08'!$AI:$AI,$A103+52),0)+IF($A103&lt;='P09'!$B$17,INDEX('P09'!$AI:$AI,$A103+52),0)+IF($A103&lt;='P10'!$B$17,INDEX('P10'!$AI:$AI,$A103+52),0)</f>
        <v>15559.38282381818</v>
      </c>
    </row>
    <row r="104" spans="1:20" x14ac:dyDescent="0.35">
      <c r="A104">
        <v>72</v>
      </c>
      <c r="B104">
        <f>IF($A104&lt;='P01'!$B$17,INDEX('P01'!$J:$J,$A104+52),0)+IF($A104&lt;='P02'!$B$17,INDEX('P02'!$J:$J,$A104+52),0)+IF($A104&lt;='P03'!$B$17,INDEX('P03'!$J:$J,$A104+52),0)+IF($A104&lt;='P04'!$B$17,INDEX('P04'!$J:$J,$A104+52),0)+IF($A104&lt;='P05'!$B$17,INDEX('P05'!$J:$J,$A104+52),0)+IF($A104&lt;='P06'!$B$17,INDEX('P06'!$J:$J,$A104+52),0)+IF($A104&lt;='P07'!$B$17,INDEX('P07'!$J:$J,$A104+52),0)+IF($A104&lt;='P08'!$B$17,INDEX('P08'!$J:$J,$A104+52),0)+IF($A104&lt;='P09'!$B$17,INDEX('P09'!$J:$J,$A104+52),0)+IF($A104&lt;='P10'!$B$17,INDEX('P10'!$J:$J,$A104+52),0)</f>
        <v>7.3075238537431393E-4</v>
      </c>
      <c r="C104">
        <f>IF($A104&lt;='P01'!$B$17,INDEX('P01'!$K:$K,$A104+52),0)+IF($A104&lt;='P02'!$B$17,INDEX('P02'!$K:$K,$A104+52),0)+IF($A104&lt;='P03'!$B$17,INDEX('P03'!$K:$K,$A104+52),0)+IF($A104&lt;='P04'!$B$17,INDEX('P04'!$K:$K,$A104+52),0)+IF($A104&lt;='P05'!$B$17,INDEX('P05'!$K:$K,$A104+52),0)+IF($A104&lt;='P06'!$B$17,INDEX('P06'!$K:$K,$A104+52),0)+IF($A104&lt;='P07'!$B$17,INDEX('P07'!$K:$K,$A104+52),0)+IF($A104&lt;='P08'!$B$17,INDEX('P08'!$K:$K,$A104+52),0)+IF($A104&lt;='P09'!$B$17,INDEX('P09'!$K:$K,$A104+52),0)+IF($A104&lt;='P10'!$B$17,INDEX('P10'!$K:$K,$A104+52),0)</f>
        <v>1.7910292262797296E-2</v>
      </c>
      <c r="D104">
        <f>IF($A104&lt;='P01'!$B$17,INDEX('P01'!$L:$L,$A104+52),0)+IF($A104&lt;='P02'!$B$17,INDEX('P02'!$L:$L,$A104+52),0)+IF($A104&lt;='P03'!$B$17,INDEX('P03'!$L:$L,$A104+52),0)+IF($A104&lt;='P04'!$B$17,INDEX('P04'!$L:$L,$A104+52),0)+IF($A104&lt;='P05'!$B$17,INDEX('P05'!$L:$L,$A104+52),0)+IF($A104&lt;='P06'!$B$17,INDEX('P06'!$L:$L,$A104+52),0)+IF($A104&lt;='P07'!$B$17,INDEX('P07'!$L:$L,$A104+52),0)+IF($A104&lt;='P08'!$B$17,INDEX('P08'!$L:$L,$A104+52),0)+IF($A104&lt;='P09'!$B$17,INDEX('P09'!$L:$L,$A104+52),0)+IF($A104&lt;='P10'!$B$17,INDEX('P10'!$L:$L,$A104+52),0)</f>
        <v>0</v>
      </c>
      <c r="E104">
        <f>IF($A104&lt;='P01'!$B$17,INDEX('P01'!$M:$M,$A104+52),0)+IF($A104&lt;='P02'!$B$17,INDEX('P02'!$M:$M,$A104+52),0)+IF($A104&lt;='P03'!$B$17,INDEX('P03'!$M:$M,$A104+52),0)+IF($A104&lt;='P04'!$B$17,INDEX('P04'!$M:$M,$A104+52),0)+IF($A104&lt;='P05'!$B$17,INDEX('P05'!$M:$M,$A104+52),0)+IF($A104&lt;='P06'!$B$17,INDEX('P06'!$M:$M,$A104+52),0)+IF($A104&lt;='P07'!$B$17,INDEX('P07'!$M:$M,$A104+52),0)+IF($A104&lt;='P08'!$B$17,INDEX('P08'!$M:$M,$A104+52),0)+IF($A104&lt;='P09'!$B$17,INDEX('P09'!$M:$M,$A104+52),0)+IF($A104&lt;='P10'!$B$17,INDEX('P10'!$M:$M,$A104+52),0)</f>
        <v>5.2559447429015318</v>
      </c>
      <c r="F104">
        <f>IF($A104&lt;='P01'!$B$17,INDEX('P01'!$R:$R,$A104+52),0)+IF($A104&lt;='P02'!$B$17,INDEX('P02'!$R:$R,$A104+52),0)+IF($A104&lt;='P03'!$B$17,INDEX('P03'!$R:$R,$A104+52),0)+IF($A104&lt;='P04'!$B$17,INDEX('P04'!$R:$R,$A104+52),0)+IF($A104&lt;='P05'!$B$17,INDEX('P05'!$R:$R,$A104+52),0)+IF($A104&lt;='P06'!$B$17,INDEX('P06'!$R:$R,$A104+52),0)+IF($A104&lt;='P07'!$B$17,INDEX('P07'!$R:$R,$A104+52),0)+IF($A104&lt;='P08'!$B$17,INDEX('P08'!$R:$R,$A104+52),0)+IF($A104&lt;='P09'!$B$17,INDEX('P09'!$R:$R,$A104+52),0)+IF($A104&lt;='P10'!$B$17,INDEX('P10'!$R:$R,$A104+52),0)</f>
        <v>405.71984860216435</v>
      </c>
      <c r="G104">
        <f>IF($A104&lt;='P01'!$B$17,INDEX('P01'!$S:$S,$A104+52),0)+IF($A104&lt;='P02'!$B$17,INDEX('P02'!$S:$S,$A104+52),0)+IF($A104&lt;='P03'!$B$17,INDEX('P03'!$S:$S,$A104+52),0)+IF($A104&lt;='P04'!$B$17,INDEX('P04'!$S:$S,$A104+52),0)+IF($A104&lt;='P05'!$B$17,INDEX('P05'!$S:$S,$A104+52),0)+IF($A104&lt;='P06'!$B$17,INDEX('P06'!$S:$S,$A104+52),0)+IF($A104&lt;='P07'!$B$17,INDEX('P07'!$S:$S,$A104+52),0)+IF($A104&lt;='P08'!$B$17,INDEX('P08'!$S:$S,$A104+52),0)+IF($A104&lt;='P09'!$B$17,INDEX('P09'!$S:$S,$A104+52),0)+IF($A104&lt;='P10'!$B$17,INDEX('P10'!$S:$S,$A104+52),0)</f>
        <v>8.1143969720432878</v>
      </c>
      <c r="H104">
        <f>IF($A104&lt;='P01'!$B$17,INDEX('P01'!$T:$T,$A104+52),0)+IF($A104&lt;='P02'!$B$17,INDEX('P02'!$T:$T,$A104+52),0)+IF($A104&lt;='P03'!$B$17,INDEX('P03'!$T:$T,$A104+52),0)+IF($A104&lt;='P04'!$B$17,INDEX('P04'!$T:$T,$A104+52),0)+IF($A104&lt;='P05'!$B$17,INDEX('P05'!$T:$T,$A104+52),0)+IF($A104&lt;='P06'!$B$17,INDEX('P06'!$T:$T,$A104+52),0)+IF($A104&lt;='P07'!$B$17,INDEX('P07'!$T:$T,$A104+52),0)+IF($A104&lt;='P08'!$B$17,INDEX('P08'!$T:$T,$A104+52),0)+IF($A104&lt;='P09'!$B$17,INDEX('P09'!$T:$T,$A104+52),0)+IF($A104&lt;='P10'!$B$17,INDEX('P10'!$T:$T,$A104+52),0)</f>
        <v>31.490656364314795</v>
      </c>
      <c r="I104">
        <f>IF($A104&lt;='P01'!$B$17,INDEX('P01'!$U:$U,$A104+52),0)+IF($A104&lt;='P02'!$B$17,INDEX('P02'!$U:$U,$A104+52),0)+IF($A104&lt;='P03'!$B$17,INDEX('P03'!$U:$U,$A104+52),0)+IF($A104&lt;='P04'!$B$17,INDEX('P04'!$U:$U,$A104+52),0)+IF($A104&lt;='P05'!$B$17,INDEX('P05'!$U:$U,$A104+52),0)+IF($A104&lt;='P06'!$B$17,INDEX('P06'!$U:$U,$A104+52),0)+IF($A104&lt;='P07'!$B$17,INDEX('P07'!$U:$U,$A104+52),0)+IF($A104&lt;='P08'!$B$17,INDEX('P08'!$U:$U,$A104+52),0)+IF($A104&lt;='P09'!$B$17,INDEX('P09'!$U:$U,$A104+52),0)+IF($A104&lt;='P10'!$B$17,INDEX('P10'!$U:$U,$A104+52),0)</f>
        <v>311.85261991533781</v>
      </c>
      <c r="J104">
        <f>IF($A104&lt;='P01'!$B$17,INDEX('P01'!$V:$V,$A104+52),0)+IF($A104&lt;='P02'!$B$17,INDEX('P02'!$V:$V,$A104+52),0)+IF($A104&lt;='P03'!$B$17,INDEX('P03'!$V:$V,$A104+52),0)+IF($A104&lt;='P04'!$B$17,INDEX('P04'!$V:$V,$A104+52),0)+IF($A104&lt;='P05'!$B$17,INDEX('P05'!$V:$V,$A104+52),0)+IF($A104&lt;='P06'!$B$17,INDEX('P06'!$V:$V,$A104+52),0)+IF($A104&lt;='P07'!$B$17,INDEX('P07'!$V:$V,$A104+52),0)+IF($A104&lt;='P08'!$B$17,INDEX('P08'!$V:$V,$A104+52),0)+IF($A104&lt;='P09'!$B$17,INDEX('P09'!$V:$V,$A104+52),0)+IF($A104&lt;='P10'!$B$17,INDEX('P10'!$V:$V,$A104+52),0)</f>
        <v>0.21813914098756151</v>
      </c>
      <c r="K104">
        <f>IF($A104&lt;='P01'!$B$17,INDEX('P01'!$W:$W,$A104+52),0)+IF($A104&lt;='P02'!$B$17,INDEX('P02'!$W:$W,$A104+52),0)+IF($A104&lt;='P03'!$B$17,INDEX('P03'!$W:$W,$A104+52),0)+IF($A104&lt;='P04'!$B$17,INDEX('P04'!$W:$W,$A104+52),0)+IF($A104&lt;='P05'!$B$17,INDEX('P05'!$W:$W,$A104+52),0)+IF($A104&lt;='P06'!$B$17,INDEX('P06'!$W:$W,$A104+52),0)+IF($A104&lt;='P07'!$B$17,INDEX('P07'!$W:$W,$A104+52),0)+IF($A104&lt;='P08'!$B$17,INDEX('P08'!$W:$W,$A104+52),0)+IF($A104&lt;='P09'!$B$17,INDEX('P09'!$W:$W,$A104+52),0)+IF($A104&lt;='P10'!$B$17,INDEX('P10'!$W:$W,$A104+52),0)</f>
        <v>54.044036209480893</v>
      </c>
      <c r="L104">
        <f>IF($A104&lt;='P01'!$B$17,INDEX('P01'!$X:$X,$A104+52),0)+IF($A104&lt;='P02'!$B$17,INDEX('P02'!$X:$X,$A104+52),0)+IF($A104&lt;='P03'!$B$17,INDEX('P03'!$X:$X,$A104+52),0)+IF($A104&lt;='P04'!$B$17,INDEX('P04'!$X:$X,$A104+52),0)+IF($A104&lt;='P05'!$B$17,INDEX('P05'!$X:$X,$A104+52),0)+IF($A104&lt;='P06'!$B$17,INDEX('P06'!$X:$X,$A104+52),0)+IF($A104&lt;='P07'!$B$17,INDEX('P07'!$X:$X,$A104+52),0)+IF($A104&lt;='P08'!$B$17,INDEX('P08'!$X:$X,$A104+52),0)+IF($A104&lt;='P09'!$B$17,INDEX('P09'!$X:$X,$A104+52),0)+IF($A104&lt;='P10'!$B$17,INDEX('P10'!$X:$X,$A104+52),0)</f>
        <v>-55.345692994101597</v>
      </c>
      <c r="M104">
        <f>IF($A104&lt;='P01'!$B$17,INDEX('P01'!$AA:$AA,$A104+52),0)+IF($A104&lt;='P02'!$B$17,INDEX('P02'!$AA:$AA,$A104+52),0)+IF($A104&lt;='P03'!$B$17,INDEX('P03'!$AA:$AA,$A104+52),0)+IF($A104&lt;='P04'!$B$17,INDEX('P04'!$AA:$AA,$A104+52),0)+IF($A104&lt;='P05'!$B$17,INDEX('P05'!$AA:$AA,$A104+52),0)+IF($A104&lt;='P06'!$B$17,INDEX('P06'!$AA:$AA,$A104+52),0)+IF($A104&lt;='P07'!$B$17,INDEX('P07'!$AA:$AA,$A104+52),0)+IF($A104&lt;='P08'!$B$17,INDEX('P08'!$AA:$AA,$A104+52),0)+IF($A104&lt;='P09'!$B$17,INDEX('P09'!$AA:$AA,$A104+52),0)+IF($A104&lt;='P10'!$B$17,INDEX('P10'!$AA:$AA,$A104+52),0)</f>
        <v>43.740505109839447</v>
      </c>
      <c r="N104">
        <f>IF($A104&lt;='P01'!$B$17,INDEX('P01'!$AB:$AB,$A104+52),0)+IF($A104&lt;='P02'!$B$17,INDEX('P02'!$AB:$AB,$A104+52),0)+IF($A104&lt;='P03'!$B$17,INDEX('P03'!$AB:$AB,$A104+52),0)+IF($A104&lt;='P04'!$B$17,INDEX('P04'!$AB:$AB,$A104+52),0)+IF($A104&lt;='P05'!$B$17,INDEX('P05'!$AB:$AB,$A104+52),0)+IF($A104&lt;='P06'!$B$17,INDEX('P06'!$AB:$AB,$A104+52),0)+IF($A104&lt;='P07'!$B$17,INDEX('P07'!$AB:$AB,$A104+52),0)+IF($A104&lt;='P08'!$B$17,INDEX('P08'!$AB:$AB,$A104+52),0)+IF($A104&lt;='P09'!$B$17,INDEX('P09'!$AB:$AB,$A104+52),0)+IF($A104&lt;='P10'!$B$17,INDEX('P10'!$AB:$AB,$A104+52),0)</f>
        <v>321.69600224201946</v>
      </c>
      <c r="O104">
        <f>IF($A104&lt;='P01'!$B$17,INDEX('P01'!$AC:$AC,$A104+52),0)+IF($A104&lt;='P02'!$B$17,INDEX('P02'!$AC:$AC,$A104+52),0)+IF($A104&lt;='P03'!$B$17,INDEX('P03'!$AC:$AC,$A104+52),0)+IF($A104&lt;='P04'!$B$17,INDEX('P04'!$AC:$AC,$A104+52),0)+IF($A104&lt;='P05'!$B$17,INDEX('P05'!$AC:$AC,$A104+52),0)+IF($A104&lt;='P06'!$B$17,INDEX('P06'!$AC:$AC,$A104+52),0)+IF($A104&lt;='P07'!$B$17,INDEX('P07'!$AC:$AC,$A104+52),0)+IF($A104&lt;='P08'!$B$17,INDEX('P08'!$AC:$AC,$A104+52),0)+IF($A104&lt;='P09'!$B$17,INDEX('P09'!$AC:$AC,$A104+52),0)+IF($A104&lt;='P10'!$B$17,INDEX('P10'!$AC:$AC,$A104+52),0)</f>
        <v>6.4339200448403897</v>
      </c>
      <c r="P104">
        <f>IF($A104&lt;='P01'!$B$17,INDEX('P01'!$AD:$AD,$A104+52),0)+IF($A104&lt;='P02'!$B$17,INDEX('P02'!$AD:$AD,$A104+52),0)+IF($A104&lt;='P03'!$B$17,INDEX('P03'!$AD:$AD,$A104+52),0)+IF($A104&lt;='P04'!$B$17,INDEX('P04'!$AD:$AD,$A104+52),0)+IF($A104&lt;='P05'!$B$17,INDEX('P05'!$AD:$AD,$A104+52),0)+IF($A104&lt;='P06'!$B$17,INDEX('P06'!$AD:$AD,$A104+52),0)+IF($A104&lt;='P07'!$B$17,INDEX('P07'!$AD:$AD,$A104+52),0)+IF($A104&lt;='P08'!$B$17,INDEX('P08'!$AD:$AD,$A104+52),0)+IF($A104&lt;='P09'!$B$17,INDEX('P09'!$AD:$AD,$A104+52),0)+IF($A104&lt;='P10'!$B$17,INDEX('P10'!$AD:$AD,$A104+52),0)</f>
        <v>24.887523149494335</v>
      </c>
      <c r="Q104">
        <f>IF($A104&lt;='P01'!$B$17,INDEX('P01'!$AE:$AE,$A104+52),0)+IF($A104&lt;='P02'!$B$17,INDEX('P02'!$AE:$AE,$A104+52),0)+IF($A104&lt;='P03'!$B$17,INDEX('P03'!$AE:$AE,$A104+52),0)+IF($A104&lt;='P04'!$B$17,INDEX('P04'!$AE:$AE,$A104+52),0)+IF($A104&lt;='P05'!$B$17,INDEX('P05'!$AE:$AE,$A104+52),0)+IF($A104&lt;='P06'!$B$17,INDEX('P06'!$AE:$AE,$A104+52),0)+IF($A104&lt;='P07'!$B$17,INDEX('P07'!$AE:$AE,$A104+52),0)+IF($A104&lt;='P08'!$B$17,INDEX('P08'!$AE:$AE,$A104+52),0)+IF($A104&lt;='P09'!$B$17,INDEX('P09'!$AE:$AE,$A104+52),0)+IF($A104&lt;='P10'!$B$17,INDEX('P10'!$AE:$AE,$A104+52),0)</f>
        <v>246.46165540609252</v>
      </c>
      <c r="R104">
        <f>IF($A104&lt;='P01'!$B$17,INDEX('P01'!$AF:$AF,$A104+52),0)+IF($A104&lt;='P02'!$B$17,INDEX('P02'!$AF:$AF,$A104+52),0)+IF($A104&lt;='P03'!$B$17,INDEX('P03'!$AF:$AF,$A104+52),0)+IF($A104&lt;='P04'!$B$17,INDEX('P04'!$AF:$AF,$A104+52),0)+IF($A104&lt;='P05'!$B$17,INDEX('P05'!$AF:$AF,$A104+52),0)+IF($A104&lt;='P06'!$B$17,INDEX('P06'!$AF:$AF,$A104+52),0)+IF($A104&lt;='P07'!$B$17,INDEX('P07'!$AF:$AF,$A104+52),0)+IF($A104&lt;='P08'!$B$17,INDEX('P08'!$AF:$AF,$A104+52),0)+IF($A104&lt;='P09'!$B$17,INDEX('P09'!$AF:$AF,$A104+52),0)+IF($A104&lt;='P10'!$B$17,INDEX('P10'!$AF:$AF,$A104+52),0)</f>
        <v>0.17239853175276532</v>
      </c>
      <c r="S104">
        <f>IF($A104&lt;='P01'!$B$17,INDEX('P01'!$AG:$AG,$A104+52),0)+IF($A104&lt;='P02'!$B$17,INDEX('P02'!$AG:$AG,$A104+52),0)+IF($A104&lt;='P03'!$B$17,INDEX('P03'!$AG:$AG,$A104+52),0)+IF($A104&lt;='P04'!$B$17,INDEX('P04'!$AG:$AG,$A104+52),0)+IF($A104&lt;='P05'!$B$17,INDEX('P05'!$AG:$AG,$A104+52),0)+IF($A104&lt;='P06'!$B$17,INDEX('P06'!$AG:$AG,$A104+52),0)+IF($A104&lt;='P07'!$B$17,INDEX('P07'!$AG:$AG,$A104+52),0)+IF($A104&lt;='P08'!$B$17,INDEX('P08'!$AG:$AG,$A104+52),0)+IF($A104&lt;='P09'!$B$17,INDEX('P09'!$AG:$AG,$A104+52),0)+IF($A104&lt;='P10'!$B$17,INDEX('P10'!$AG:$AG,$A104+52),0)</f>
        <v>15634.062028339267</v>
      </c>
      <c r="T104">
        <f>IF($A104&lt;='P01'!$B$17,INDEX('P01'!$AI:$AI,$A104+52),0)+IF($A104&lt;='P02'!$B$17,INDEX('P02'!$AI:$AI,$A104+52),0)+IF($A104&lt;='P03'!$B$17,INDEX('P03'!$AI:$AI,$A104+52),0)+IF($A104&lt;='P04'!$B$17,INDEX('P04'!$AI:$AI,$A104+52),0)+IF($A104&lt;='P05'!$B$17,INDEX('P05'!$AI:$AI,$A104+52),0)+IF($A104&lt;='P06'!$B$17,INDEX('P06'!$AI:$AI,$A104+52),0)+IF($A104&lt;='P07'!$B$17,INDEX('P07'!$AI:$AI,$A104+52),0)+IF($A104&lt;='P08'!$B$17,INDEX('P08'!$AI:$AI,$A104+52),0)+IF($A104&lt;='P09'!$B$17,INDEX('P09'!$AI:$AI,$A104+52),0)+IF($A104&lt;='P10'!$B$17,INDEX('P10'!$AI:$AI,$A104+52),0)</f>
        <v>15664.551533908645</v>
      </c>
    </row>
    <row r="105" spans="1:20" x14ac:dyDescent="0.35">
      <c r="A105">
        <v>73</v>
      </c>
      <c r="B105">
        <f>IF($A105&lt;='P01'!$B$17,INDEX('P01'!$J:$J,$A105+52),0)+IF($A105&lt;='P02'!$B$17,INDEX('P02'!$J:$J,$A105+52),0)+IF($A105&lt;='P03'!$B$17,INDEX('P03'!$J:$J,$A105+52),0)+IF($A105&lt;='P04'!$B$17,INDEX('P04'!$J:$J,$A105+52),0)+IF($A105&lt;='P05'!$B$17,INDEX('P05'!$J:$J,$A105+52),0)+IF($A105&lt;='P06'!$B$17,INDEX('P06'!$J:$J,$A105+52),0)+IF($A105&lt;='P07'!$B$17,INDEX('P07'!$J:$J,$A105+52),0)+IF($A105&lt;='P08'!$B$17,INDEX('P08'!$J:$J,$A105+52),0)+IF($A105&lt;='P09'!$B$17,INDEX('P09'!$J:$J,$A105+52),0)+IF($A105&lt;='P10'!$B$17,INDEX('P10'!$J:$J,$A105+52),0)</f>
        <v>7.3238441162049158E-4</v>
      </c>
      <c r="C105">
        <f>IF($A105&lt;='P01'!$B$17,INDEX('P01'!$K:$K,$A105+52),0)+IF($A105&lt;='P02'!$B$17,INDEX('P02'!$K:$K,$A105+52),0)+IF($A105&lt;='P03'!$B$17,INDEX('P03'!$K:$K,$A105+52),0)+IF($A105&lt;='P04'!$B$17,INDEX('P04'!$K:$K,$A105+52),0)+IF($A105&lt;='P05'!$B$17,INDEX('P05'!$K:$K,$A105+52),0)+IF($A105&lt;='P06'!$B$17,INDEX('P06'!$K:$K,$A105+52),0)+IF($A105&lt;='P07'!$B$17,INDEX('P07'!$K:$K,$A105+52),0)+IF($A105&lt;='P08'!$B$17,INDEX('P08'!$K:$K,$A105+52),0)+IF($A105&lt;='P09'!$B$17,INDEX('P09'!$K:$K,$A105+52),0)+IF($A105&lt;='P10'!$B$17,INDEX('P10'!$K:$K,$A105+52),0)</f>
        <v>1.7846980741040755E-2</v>
      </c>
      <c r="D105">
        <f>IF($A105&lt;='P01'!$B$17,INDEX('P01'!$L:$L,$A105+52),0)+IF($A105&lt;='P02'!$B$17,INDEX('P02'!$L:$L,$A105+52),0)+IF($A105&lt;='P03'!$B$17,INDEX('P03'!$L:$L,$A105+52),0)+IF($A105&lt;='P04'!$B$17,INDEX('P04'!$L:$L,$A105+52),0)+IF($A105&lt;='P05'!$B$17,INDEX('P05'!$L:$L,$A105+52),0)+IF($A105&lt;='P06'!$B$17,INDEX('P06'!$L:$L,$A105+52),0)+IF($A105&lt;='P07'!$B$17,INDEX('P07'!$L:$L,$A105+52),0)+IF($A105&lt;='P08'!$B$17,INDEX('P08'!$L:$L,$A105+52),0)+IF($A105&lt;='P09'!$B$17,INDEX('P09'!$L:$L,$A105+52),0)+IF($A105&lt;='P10'!$B$17,INDEX('P10'!$L:$L,$A105+52),0)</f>
        <v>0</v>
      </c>
      <c r="E105">
        <f>IF($A105&lt;='P01'!$B$17,INDEX('P01'!$M:$M,$A105+52),0)+IF($A105&lt;='P02'!$B$17,INDEX('P02'!$M:$M,$A105+52),0)+IF($A105&lt;='P03'!$B$17,INDEX('P03'!$M:$M,$A105+52),0)+IF($A105&lt;='P04'!$B$17,INDEX('P04'!$M:$M,$A105+52),0)+IF($A105&lt;='P05'!$B$17,INDEX('P05'!$M:$M,$A105+52),0)+IF($A105&lt;='P06'!$B$17,INDEX('P06'!$M:$M,$A105+52),0)+IF($A105&lt;='P07'!$B$17,INDEX('P07'!$M:$M,$A105+52),0)+IF($A105&lt;='P08'!$B$17,INDEX('P08'!$M:$M,$A105+52),0)+IF($A105&lt;='P09'!$B$17,INDEX('P09'!$M:$M,$A105+52),0)+IF($A105&lt;='P10'!$B$17,INDEX('P10'!$M:$M,$A105+52),0)</f>
        <v>5.2373653777488709</v>
      </c>
      <c r="F105">
        <f>IF($A105&lt;='P01'!$B$17,INDEX('P01'!$R:$R,$A105+52),0)+IF($A105&lt;='P02'!$B$17,INDEX('P02'!$R:$R,$A105+52),0)+IF($A105&lt;='P03'!$B$17,INDEX('P03'!$R:$R,$A105+52),0)+IF($A105&lt;='P04'!$B$17,INDEX('P04'!$R:$R,$A105+52),0)+IF($A105&lt;='P05'!$B$17,INDEX('P05'!$R:$R,$A105+52),0)+IF($A105&lt;='P06'!$B$17,INDEX('P06'!$R:$R,$A105+52),0)+IF($A105&lt;='P07'!$B$17,INDEX('P07'!$R:$R,$A105+52),0)+IF($A105&lt;='P08'!$B$17,INDEX('P08'!$R:$R,$A105+52),0)+IF($A105&lt;='P09'!$B$17,INDEX('P09'!$R:$R,$A105+52),0)+IF($A105&lt;='P10'!$B$17,INDEX('P10'!$R:$R,$A105+52),0)</f>
        <v>404.27905304788038</v>
      </c>
      <c r="G105">
        <f>IF($A105&lt;='P01'!$B$17,INDEX('P01'!$S:$S,$A105+52),0)+IF($A105&lt;='P02'!$B$17,INDEX('P02'!$S:$S,$A105+52),0)+IF($A105&lt;='P03'!$B$17,INDEX('P03'!$S:$S,$A105+52),0)+IF($A105&lt;='P04'!$B$17,INDEX('P04'!$S:$S,$A105+52),0)+IF($A105&lt;='P05'!$B$17,INDEX('P05'!$S:$S,$A105+52),0)+IF($A105&lt;='P06'!$B$17,INDEX('P06'!$S:$S,$A105+52),0)+IF($A105&lt;='P07'!$B$17,INDEX('P07'!$S:$S,$A105+52),0)+IF($A105&lt;='P08'!$B$17,INDEX('P08'!$S:$S,$A105+52),0)+IF($A105&lt;='P09'!$B$17,INDEX('P09'!$S:$S,$A105+52),0)+IF($A105&lt;='P10'!$B$17,INDEX('P10'!$S:$S,$A105+52),0)</f>
        <v>8.0855810609576082</v>
      </c>
      <c r="H105">
        <f>IF($A105&lt;='P01'!$B$17,INDEX('P01'!$T:$T,$A105+52),0)+IF($A105&lt;='P02'!$B$17,INDEX('P02'!$T:$T,$A105+52),0)+IF($A105&lt;='P03'!$B$17,INDEX('P03'!$T:$T,$A105+52),0)+IF($A105&lt;='P04'!$B$17,INDEX('P04'!$T:$T,$A105+52),0)+IF($A105&lt;='P05'!$B$17,INDEX('P05'!$T:$T,$A105+52),0)+IF($A105&lt;='P06'!$B$17,INDEX('P06'!$T:$T,$A105+52),0)+IF($A105&lt;='P07'!$B$17,INDEX('P07'!$T:$T,$A105+52),0)+IF($A105&lt;='P08'!$B$17,INDEX('P08'!$T:$T,$A105+52),0)+IF($A105&lt;='P09'!$B$17,INDEX('P09'!$T:$T,$A105+52),0)+IF($A105&lt;='P10'!$B$17,INDEX('P10'!$T:$T,$A105+52),0)</f>
        <v>31.456754431481208</v>
      </c>
      <c r="I105">
        <f>IF($A105&lt;='P01'!$B$17,INDEX('P01'!$U:$U,$A105+52),0)+IF($A105&lt;='P02'!$B$17,INDEX('P02'!$U:$U,$A105+52),0)+IF($A105&lt;='P03'!$B$17,INDEX('P03'!$U:$U,$A105+52),0)+IF($A105&lt;='P04'!$B$17,INDEX('P04'!$U:$U,$A105+52),0)+IF($A105&lt;='P05'!$B$17,INDEX('P05'!$U:$U,$A105+52),0)+IF($A105&lt;='P06'!$B$17,INDEX('P06'!$U:$U,$A105+52),0)+IF($A105&lt;='P07'!$B$17,INDEX('P07'!$U:$U,$A105+52),0)+IF($A105&lt;='P08'!$B$17,INDEX('P08'!$U:$U,$A105+52),0)+IF($A105&lt;='P09'!$B$17,INDEX('P09'!$U:$U,$A105+52),0)+IF($A105&lt;='P10'!$B$17,INDEX('P10'!$U:$U,$A105+52),0)</f>
        <v>313.41117149639922</v>
      </c>
      <c r="J105">
        <f>IF($A105&lt;='P01'!$B$17,INDEX('P01'!$V:$V,$A105+52),0)+IF($A105&lt;='P02'!$B$17,INDEX('P02'!$V:$V,$A105+52),0)+IF($A105&lt;='P03'!$B$17,INDEX('P03'!$V:$V,$A105+52),0)+IF($A105&lt;='P04'!$B$17,INDEX('P04'!$V:$V,$A105+52),0)+IF($A105&lt;='P05'!$B$17,INDEX('P05'!$V:$V,$A105+52),0)+IF($A105&lt;='P06'!$B$17,INDEX('P06'!$V:$V,$A105+52),0)+IF($A105&lt;='P07'!$B$17,INDEX('P07'!$V:$V,$A105+52),0)+IF($A105&lt;='P08'!$B$17,INDEX('P08'!$V:$V,$A105+52),0)+IF($A105&lt;='P09'!$B$17,INDEX('P09'!$V:$V,$A105+52),0)+IF($A105&lt;='P10'!$B$17,INDEX('P10'!$V:$V,$A105+52),0)</f>
        <v>0.21916551364914408</v>
      </c>
      <c r="K105">
        <f>IF($A105&lt;='P01'!$B$17,INDEX('P01'!$W:$W,$A105+52),0)+IF($A105&lt;='P02'!$B$17,INDEX('P02'!$W:$W,$A105+52),0)+IF($A105&lt;='P03'!$B$17,INDEX('P03'!$W:$W,$A105+52),0)+IF($A105&lt;='P04'!$B$17,INDEX('P04'!$W:$W,$A105+52),0)+IF($A105&lt;='P05'!$B$17,INDEX('P05'!$W:$W,$A105+52),0)+IF($A105&lt;='P06'!$B$17,INDEX('P06'!$W:$W,$A105+52),0)+IF($A105&lt;='P07'!$B$17,INDEX('P07'!$W:$W,$A105+52),0)+IF($A105&lt;='P08'!$B$17,INDEX('P08'!$W:$W,$A105+52),0)+IF($A105&lt;='P09'!$B$17,INDEX('P09'!$W:$W,$A105+52),0)+IF($A105&lt;='P10'!$B$17,INDEX('P10'!$W:$W,$A105+52),0)</f>
        <v>51.10638054539325</v>
      </c>
      <c r="L105">
        <f>IF($A105&lt;='P01'!$B$17,INDEX('P01'!$X:$X,$A105+52),0)+IF($A105&lt;='P02'!$B$17,INDEX('P02'!$X:$X,$A105+52),0)+IF($A105&lt;='P03'!$B$17,INDEX('P03'!$X:$X,$A105+52),0)+IF($A105&lt;='P04'!$B$17,INDEX('P04'!$X:$X,$A105+52),0)+IF($A105&lt;='P05'!$B$17,INDEX('P05'!$X:$X,$A105+52),0)+IF($A105&lt;='P06'!$B$17,INDEX('P06'!$X:$X,$A105+52),0)+IF($A105&lt;='P07'!$B$17,INDEX('P07'!$X:$X,$A105+52),0)+IF($A105&lt;='P08'!$B$17,INDEX('P08'!$X:$X,$A105+52),0)+IF($A105&lt;='P09'!$B$17,INDEX('P09'!$X:$X,$A105+52),0)+IF($A105&lt;='P10'!$B$17,INDEX('P10'!$X:$X,$A105+52),0)</f>
        <v>-52.403414876084355</v>
      </c>
      <c r="M105">
        <f>IF($A105&lt;='P01'!$B$17,INDEX('P01'!$AA:$AA,$A105+52),0)+IF($A105&lt;='P02'!$B$17,INDEX('P02'!$AA:$AA,$A105+52),0)+IF($A105&lt;='P03'!$B$17,INDEX('P03'!$AA:$AA,$A105+52),0)+IF($A105&lt;='P04'!$B$17,INDEX('P04'!$AA:$AA,$A105+52),0)+IF($A105&lt;='P05'!$B$17,INDEX('P05'!$AA:$AA,$A105+52),0)+IF($A105&lt;='P06'!$B$17,INDEX('P06'!$AA:$AA,$A105+52),0)+IF($A105&lt;='P07'!$B$17,INDEX('P07'!$AA:$AA,$A105+52),0)+IF($A105&lt;='P08'!$B$17,INDEX('P08'!$AA:$AA,$A105+52),0)+IF($A105&lt;='P09'!$B$17,INDEX('P09'!$AA:$AA,$A105+52),0)+IF($A105&lt;='P10'!$B$17,INDEX('P10'!$AA:$AA,$A105+52),0)</f>
        <v>41.280039865713391</v>
      </c>
      <c r="N105">
        <f>IF($A105&lt;='P01'!$B$17,INDEX('P01'!$AB:$AB,$A105+52),0)+IF($A105&lt;='P02'!$B$17,INDEX('P02'!$AB:$AB,$A105+52),0)+IF($A105&lt;='P03'!$B$17,INDEX('P03'!$AB:$AB,$A105+52),0)+IF($A105&lt;='P04'!$B$17,INDEX('P04'!$AB:$AB,$A105+52),0)+IF($A105&lt;='P05'!$B$17,INDEX('P05'!$AB:$AB,$A105+52),0)+IF($A105&lt;='P06'!$B$17,INDEX('P06'!$AB:$AB,$A105+52),0)+IF($A105&lt;='P07'!$B$17,INDEX('P07'!$AB:$AB,$A105+52),0)+IF($A105&lt;='P08'!$B$17,INDEX('P08'!$AB:$AB,$A105+52),0)+IF($A105&lt;='P09'!$B$17,INDEX('P09'!$AB:$AB,$A105+52),0)+IF($A105&lt;='P10'!$B$17,INDEX('P10'!$AB:$AB,$A105+52),0)</f>
        <v>319.50760807216665</v>
      </c>
      <c r="O105">
        <f>IF($A105&lt;='P01'!$B$17,INDEX('P01'!$AC:$AC,$A105+52),0)+IF($A105&lt;='P02'!$B$17,INDEX('P02'!$AC:$AC,$A105+52),0)+IF($A105&lt;='P03'!$B$17,INDEX('P03'!$AC:$AC,$A105+52),0)+IF($A105&lt;='P04'!$B$17,INDEX('P04'!$AC:$AC,$A105+52),0)+IF($A105&lt;='P05'!$B$17,INDEX('P05'!$AC:$AC,$A105+52),0)+IF($A105&lt;='P06'!$B$17,INDEX('P06'!$AC:$AC,$A105+52),0)+IF($A105&lt;='P07'!$B$17,INDEX('P07'!$AC:$AC,$A105+52),0)+IF($A105&lt;='P08'!$B$17,INDEX('P08'!$AC:$AC,$A105+52),0)+IF($A105&lt;='P09'!$B$17,INDEX('P09'!$AC:$AC,$A105+52),0)+IF($A105&lt;='P10'!$B$17,INDEX('P10'!$AC:$AC,$A105+52),0)</f>
        <v>6.3901521614433321</v>
      </c>
      <c r="P105">
        <f>IF($A105&lt;='P01'!$B$17,INDEX('P01'!$AD:$AD,$A105+52),0)+IF($A105&lt;='P02'!$B$17,INDEX('P02'!$AD:$AD,$A105+52),0)+IF($A105&lt;='P03'!$B$17,INDEX('P03'!$AD:$AD,$A105+52),0)+IF($A105&lt;='P04'!$B$17,INDEX('P04'!$AD:$AD,$A105+52),0)+IF($A105&lt;='P05'!$B$17,INDEX('P05'!$AD:$AD,$A105+52),0)+IF($A105&lt;='P06'!$B$17,INDEX('P06'!$AD:$AD,$A105+52),0)+IF($A105&lt;='P07'!$B$17,INDEX('P07'!$AD:$AD,$A105+52),0)+IF($A105&lt;='P08'!$B$17,INDEX('P08'!$AD:$AD,$A105+52),0)+IF($A105&lt;='P09'!$B$17,INDEX('P09'!$AD:$AD,$A105+52),0)+IF($A105&lt;='P10'!$B$17,INDEX('P10'!$AD:$AD,$A105+52),0)</f>
        <v>24.779607971123262</v>
      </c>
      <c r="Q105">
        <f>IF($A105&lt;='P01'!$B$17,INDEX('P01'!$AE:$AE,$A105+52),0)+IF($A105&lt;='P02'!$B$17,INDEX('P02'!$AE:$AE,$A105+52),0)+IF($A105&lt;='P03'!$B$17,INDEX('P03'!$AE:$AE,$A105+52),0)+IF($A105&lt;='P04'!$B$17,INDEX('P04'!$AE:$AE,$A105+52),0)+IF($A105&lt;='P05'!$B$17,INDEX('P05'!$AE:$AE,$A105+52),0)+IF($A105&lt;='P06'!$B$17,INDEX('P06'!$AE:$AE,$A105+52),0)+IF($A105&lt;='P07'!$B$17,INDEX('P07'!$AE:$AE,$A105+52),0)+IF($A105&lt;='P08'!$B$17,INDEX('P08'!$AE:$AE,$A105+52),0)+IF($A105&lt;='P09'!$B$17,INDEX('P09'!$AE:$AE,$A105+52),0)+IF($A105&lt;='P10'!$B$17,INDEX('P10'!$AE:$AE,$A105+52),0)</f>
        <v>246.88516357806478</v>
      </c>
      <c r="R105">
        <f>IF($A105&lt;='P01'!$B$17,INDEX('P01'!$AF:$AF,$A105+52),0)+IF($A105&lt;='P02'!$B$17,INDEX('P02'!$AF:$AF,$A105+52),0)+IF($A105&lt;='P03'!$B$17,INDEX('P03'!$AF:$AF,$A105+52),0)+IF($A105&lt;='P04'!$B$17,INDEX('P04'!$AF:$AF,$A105+52),0)+IF($A105&lt;='P05'!$B$17,INDEX('P05'!$AF:$AF,$A105+52),0)+IF($A105&lt;='P06'!$B$17,INDEX('P06'!$AF:$AF,$A105+52),0)+IF($A105&lt;='P07'!$B$17,INDEX('P07'!$AF:$AF,$A105+52),0)+IF($A105&lt;='P08'!$B$17,INDEX('P08'!$AF:$AF,$A105+52),0)+IF($A105&lt;='P09'!$B$17,INDEX('P09'!$AF:$AF,$A105+52),0)+IF($A105&lt;='P10'!$B$17,INDEX('P10'!$AF:$AF,$A105+52),0)</f>
        <v>0.17264449582187655</v>
      </c>
      <c r="S105">
        <f>IF($A105&lt;='P01'!$B$17,INDEX('P01'!$AG:$AG,$A105+52),0)+IF($A105&lt;='P02'!$B$17,INDEX('P02'!$AG:$AG,$A105+52),0)+IF($A105&lt;='P03'!$B$17,INDEX('P03'!$AG:$AG,$A105+52),0)+IF($A105&lt;='P04'!$B$17,INDEX('P04'!$AG:$AG,$A105+52),0)+IF($A105&lt;='P05'!$B$17,INDEX('P05'!$AG:$AG,$A105+52),0)+IF($A105&lt;='P06'!$B$17,INDEX('P06'!$AG:$AG,$A105+52),0)+IF($A105&lt;='P07'!$B$17,INDEX('P07'!$AG:$AG,$A105+52),0)+IF($A105&lt;='P08'!$B$17,INDEX('P08'!$AG:$AG,$A105+52),0)+IF($A105&lt;='P09'!$B$17,INDEX('P09'!$AG:$AG,$A105+52),0)+IF($A105&lt;='P10'!$B$17,INDEX('P10'!$AG:$AG,$A105+52),0)</f>
        <v>15737.647294034894</v>
      </c>
      <c r="T105">
        <f>IF($A105&lt;='P01'!$B$17,INDEX('P01'!$AI:$AI,$A105+52),0)+IF($A105&lt;='P02'!$B$17,INDEX('P02'!$AI:$AI,$A105+52),0)+IF($A105&lt;='P03'!$B$17,INDEX('P03'!$AI:$AI,$A105+52),0)+IF($A105&lt;='P04'!$B$17,INDEX('P04'!$AI:$AI,$A105+52),0)+IF($A105&lt;='P05'!$B$17,INDEX('P05'!$AI:$AI,$A105+52),0)+IF($A105&lt;='P06'!$B$17,INDEX('P06'!$AI:$AI,$A105+52),0)+IF($A105&lt;='P07'!$B$17,INDEX('P07'!$AI:$AI,$A105+52),0)+IF($A105&lt;='P08'!$B$17,INDEX('P08'!$AI:$AI,$A105+52),0)+IF($A105&lt;='P09'!$B$17,INDEX('P09'!$AI:$AI,$A105+52),0)+IF($A105&lt;='P10'!$B$17,INDEX('P10'!$AI:$AI,$A105+52),0)</f>
        <v>15767.135047753834</v>
      </c>
    </row>
    <row r="106" spans="1:20" x14ac:dyDescent="0.35">
      <c r="A106">
        <v>74</v>
      </c>
      <c r="B106">
        <f>IF($A106&lt;='P01'!$B$17,INDEX('P01'!$J:$J,$A106+52),0)+IF($A106&lt;='P02'!$B$17,INDEX('P02'!$J:$J,$A106+52),0)+IF($A106&lt;='P03'!$B$17,INDEX('P03'!$J:$J,$A106+52),0)+IF($A106&lt;='P04'!$B$17,INDEX('P04'!$J:$J,$A106+52),0)+IF($A106&lt;='P05'!$B$17,INDEX('P05'!$J:$J,$A106+52),0)+IF($A106&lt;='P06'!$B$17,INDEX('P06'!$J:$J,$A106+52),0)+IF($A106&lt;='P07'!$B$17,INDEX('P07'!$J:$J,$A106+52),0)+IF($A106&lt;='P08'!$B$17,INDEX('P08'!$J:$J,$A106+52),0)+IF($A106&lt;='P09'!$B$17,INDEX('P09'!$J:$J,$A106+52),0)+IF($A106&lt;='P10'!$B$17,INDEX('P10'!$J:$J,$A106+52),0)</f>
        <v>7.2976696711284865E-4</v>
      </c>
      <c r="C106">
        <f>IF($A106&lt;='P01'!$B$17,INDEX('P01'!$K:$K,$A106+52),0)+IF($A106&lt;='P02'!$B$17,INDEX('P02'!$K:$K,$A106+52),0)+IF($A106&lt;='P03'!$B$17,INDEX('P03'!$K:$K,$A106+52),0)+IF($A106&lt;='P04'!$B$17,INDEX('P04'!$K:$K,$A106+52),0)+IF($A106&lt;='P05'!$B$17,INDEX('P05'!$K:$K,$A106+52),0)+IF($A106&lt;='P06'!$B$17,INDEX('P06'!$K:$K,$A106+52),0)+IF($A106&lt;='P07'!$B$17,INDEX('P07'!$K:$K,$A106+52),0)+IF($A106&lt;='P08'!$B$17,INDEX('P08'!$K:$K,$A106+52),0)+IF($A106&lt;='P09'!$B$17,INDEX('P09'!$K:$K,$A106+52),0)+IF($A106&lt;='P10'!$B$17,INDEX('P10'!$K:$K,$A106+52),0)</f>
        <v>1.7783893117560991E-2</v>
      </c>
      <c r="D106">
        <f>IF($A106&lt;='P01'!$B$17,INDEX('P01'!$L:$L,$A106+52),0)+IF($A106&lt;='P02'!$B$17,INDEX('P02'!$L:$L,$A106+52),0)+IF($A106&lt;='P03'!$B$17,INDEX('P03'!$L:$L,$A106+52),0)+IF($A106&lt;='P04'!$B$17,INDEX('P04'!$L:$L,$A106+52),0)+IF($A106&lt;='P05'!$B$17,INDEX('P05'!$L:$L,$A106+52),0)+IF($A106&lt;='P06'!$B$17,INDEX('P06'!$L:$L,$A106+52),0)+IF($A106&lt;='P07'!$B$17,INDEX('P07'!$L:$L,$A106+52),0)+IF($A106&lt;='P08'!$B$17,INDEX('P08'!$L:$L,$A106+52),0)+IF($A106&lt;='P09'!$B$17,INDEX('P09'!$L:$L,$A106+52),0)+IF($A106&lt;='P10'!$B$17,INDEX('P10'!$L:$L,$A106+52),0)</f>
        <v>0</v>
      </c>
      <c r="E106">
        <f>IF($A106&lt;='P01'!$B$17,INDEX('P01'!$M:$M,$A106+52),0)+IF($A106&lt;='P02'!$B$17,INDEX('P02'!$M:$M,$A106+52),0)+IF($A106&lt;='P03'!$B$17,INDEX('P03'!$M:$M,$A106+52),0)+IF($A106&lt;='P04'!$B$17,INDEX('P04'!$M:$M,$A106+52),0)+IF($A106&lt;='P05'!$B$17,INDEX('P05'!$M:$M,$A106+52),0)+IF($A106&lt;='P06'!$B$17,INDEX('P06'!$M:$M,$A106+52),0)+IF($A106&lt;='P07'!$B$17,INDEX('P07'!$M:$M,$A106+52),0)+IF($A106&lt;='P08'!$B$17,INDEX('P08'!$M:$M,$A106+52),0)+IF($A106&lt;='P09'!$B$17,INDEX('P09'!$M:$M,$A106+52),0)+IF($A106&lt;='P10'!$B$17,INDEX('P10'!$M:$M,$A106+52),0)</f>
        <v>5.2188517176641964</v>
      </c>
      <c r="F106">
        <f>IF($A106&lt;='P01'!$B$17,INDEX('P01'!$R:$R,$A106+52),0)+IF($A106&lt;='P02'!$B$17,INDEX('P02'!$R:$R,$A106+52),0)+IF($A106&lt;='P03'!$B$17,INDEX('P03'!$R:$R,$A106+52),0)+IF($A106&lt;='P04'!$B$17,INDEX('P04'!$R:$R,$A106+52),0)+IF($A106&lt;='P05'!$B$17,INDEX('P05'!$R:$R,$A106+52),0)+IF($A106&lt;='P06'!$B$17,INDEX('P06'!$R:$R,$A106+52),0)+IF($A106&lt;='P07'!$B$17,INDEX('P07'!$R:$R,$A106+52),0)+IF($A106&lt;='P08'!$B$17,INDEX('P08'!$R:$R,$A106+52),0)+IF($A106&lt;='P09'!$B$17,INDEX('P09'!$R:$R,$A106+52),0)+IF($A106&lt;='P10'!$B$17,INDEX('P10'!$R:$R,$A106+52),0)</f>
        <v>402.84305232304814</v>
      </c>
      <c r="G106">
        <f>IF($A106&lt;='P01'!$B$17,INDEX('P01'!$S:$S,$A106+52),0)+IF($A106&lt;='P02'!$B$17,INDEX('P02'!$S:$S,$A106+52),0)+IF($A106&lt;='P03'!$B$17,INDEX('P03'!$S:$S,$A106+52),0)+IF($A106&lt;='P04'!$B$17,INDEX('P04'!$S:$S,$A106+52),0)+IF($A106&lt;='P05'!$B$17,INDEX('P05'!$S:$S,$A106+52),0)+IF($A106&lt;='P06'!$B$17,INDEX('P06'!$S:$S,$A106+52),0)+IF($A106&lt;='P07'!$B$17,INDEX('P07'!$S:$S,$A106+52),0)+IF($A106&lt;='P08'!$B$17,INDEX('P08'!$S:$S,$A106+52),0)+IF($A106&lt;='P09'!$B$17,INDEX('P09'!$S:$S,$A106+52),0)+IF($A106&lt;='P10'!$B$17,INDEX('P10'!$S:$S,$A106+52),0)</f>
        <v>8.0568610464609645</v>
      </c>
      <c r="H106">
        <f>IF($A106&lt;='P01'!$B$17,INDEX('P01'!$T:$T,$A106+52),0)+IF($A106&lt;='P02'!$B$17,INDEX('P02'!$T:$T,$A106+52),0)+IF($A106&lt;='P03'!$B$17,INDEX('P03'!$T:$T,$A106+52),0)+IF($A106&lt;='P04'!$B$17,INDEX('P04'!$T:$T,$A106+52),0)+IF($A106&lt;='P05'!$B$17,INDEX('P05'!$T:$T,$A106+52),0)+IF($A106&lt;='P06'!$B$17,INDEX('P06'!$T:$T,$A106+52),0)+IF($A106&lt;='P07'!$B$17,INDEX('P07'!$T:$T,$A106+52),0)+IF($A106&lt;='P08'!$B$17,INDEX('P08'!$T:$T,$A106+52),0)+IF($A106&lt;='P09'!$B$17,INDEX('P09'!$T:$T,$A106+52),0)+IF($A106&lt;='P10'!$B$17,INDEX('P10'!$T:$T,$A106+52),0)</f>
        <v>31.422863795856138</v>
      </c>
      <c r="I106">
        <f>IF($A106&lt;='P01'!$B$17,INDEX('P01'!$U:$U,$A106+52),0)+IF($A106&lt;='P02'!$B$17,INDEX('P02'!$U:$U,$A106+52),0)+IF($A106&lt;='P03'!$B$17,INDEX('P03'!$U:$U,$A106+52),0)+IF($A106&lt;='P04'!$B$17,INDEX('P04'!$U:$U,$A106+52),0)+IF($A106&lt;='P05'!$B$17,INDEX('P05'!$U:$U,$A106+52),0)+IF($A106&lt;='P06'!$B$17,INDEX('P06'!$U:$U,$A106+52),0)+IF($A106&lt;='P07'!$B$17,INDEX('P07'!$U:$U,$A106+52),0)+IF($A106&lt;='P08'!$B$17,INDEX('P08'!$U:$U,$A106+52),0)+IF($A106&lt;='P09'!$B$17,INDEX('P09'!$U:$U,$A106+52),0)+IF($A106&lt;='P10'!$B$17,INDEX('P10'!$U:$U,$A106+52),0)</f>
        <v>312.29077972743448</v>
      </c>
      <c r="J106">
        <f>IF($A106&lt;='P01'!$B$17,INDEX('P01'!$V:$V,$A106+52),0)+IF($A106&lt;='P02'!$B$17,INDEX('P02'!$V:$V,$A106+52),0)+IF($A106&lt;='P03'!$B$17,INDEX('P03'!$V:$V,$A106+52),0)+IF($A106&lt;='P04'!$B$17,INDEX('P04'!$V:$V,$A106+52),0)+IF($A106&lt;='P05'!$B$17,INDEX('P05'!$V:$V,$A106+52),0)+IF($A106&lt;='P06'!$B$17,INDEX('P06'!$V:$V,$A106+52),0)+IF($A106&lt;='P07'!$B$17,INDEX('P07'!$V:$V,$A106+52),0)+IF($A106&lt;='P08'!$B$17,INDEX('P08'!$V:$V,$A106+52),0)+IF($A106&lt;='P09'!$B$17,INDEX('P09'!$V:$V,$A106+52),0)+IF($A106&lt;='P10'!$B$17,INDEX('P10'!$V:$V,$A106+52),0)</f>
        <v>0.218920834774358</v>
      </c>
      <c r="K106">
        <f>IF($A106&lt;='P01'!$B$17,INDEX('P01'!$W:$W,$A106+52),0)+IF($A106&lt;='P02'!$B$17,INDEX('P02'!$W:$W,$A106+52),0)+IF($A106&lt;='P03'!$B$17,INDEX('P03'!$W:$W,$A106+52),0)+IF($A106&lt;='P04'!$B$17,INDEX('P04'!$W:$W,$A106+52),0)+IF($A106&lt;='P05'!$B$17,INDEX('P05'!$W:$W,$A106+52),0)+IF($A106&lt;='P06'!$B$17,INDEX('P06'!$W:$W,$A106+52),0)+IF($A106&lt;='P07'!$B$17,INDEX('P07'!$W:$W,$A106+52),0)+IF($A106&lt;='P08'!$B$17,INDEX('P08'!$W:$W,$A106+52),0)+IF($A106&lt;='P09'!$B$17,INDEX('P09'!$W:$W,$A106+52),0)+IF($A106&lt;='P10'!$B$17,INDEX('P10'!$W:$W,$A106+52),0)</f>
        <v>50.853626918522238</v>
      </c>
      <c r="L106">
        <f>IF($A106&lt;='P01'!$B$17,INDEX('P01'!$X:$X,$A106+52),0)+IF($A106&lt;='P02'!$B$17,INDEX('P02'!$X:$X,$A106+52),0)+IF($A106&lt;='P03'!$B$17,INDEX('P03'!$X:$X,$A106+52),0)+IF($A106&lt;='P04'!$B$17,INDEX('P04'!$X:$X,$A106+52),0)+IF($A106&lt;='P05'!$B$17,INDEX('P05'!$X:$X,$A106+52),0)+IF($A106&lt;='P06'!$B$17,INDEX('P06'!$X:$X,$A106+52),0)+IF($A106&lt;='P07'!$B$17,INDEX('P07'!$X:$X,$A106+52),0)+IF($A106&lt;='P08'!$B$17,INDEX('P08'!$X:$X,$A106+52),0)+IF($A106&lt;='P09'!$B$17,INDEX('P09'!$X:$X,$A106+52),0)+IF($A106&lt;='P10'!$B$17,INDEX('P10'!$X:$X,$A106+52),0)</f>
        <v>-52.146054178367187</v>
      </c>
      <c r="M106">
        <f>IF($A106&lt;='P01'!$B$17,INDEX('P01'!$AA:$AA,$A106+52),0)+IF($A106&lt;='P02'!$B$17,INDEX('P02'!$AA:$AA,$A106+52),0)+IF($A106&lt;='P03'!$B$17,INDEX('P03'!$AA:$AA,$A106+52),0)+IF($A106&lt;='P04'!$B$17,INDEX('P04'!$AA:$AA,$A106+52),0)+IF($A106&lt;='P05'!$B$17,INDEX('P05'!$AA:$AA,$A106+52),0)+IF($A106&lt;='P06'!$B$17,INDEX('P06'!$AA:$AA,$A106+52),0)+IF($A106&lt;='P07'!$B$17,INDEX('P07'!$AA:$AA,$A106+52),0)+IF($A106&lt;='P08'!$B$17,INDEX('P08'!$AA:$AA,$A106+52),0)+IF($A106&lt;='P09'!$B$17,INDEX('P09'!$AA:$AA,$A106+52),0)+IF($A106&lt;='P10'!$B$17,INDEX('P10'!$AA:$AA,$A106+52),0)</f>
        <v>40.943270048469948</v>
      </c>
      <c r="N106">
        <f>IF($A106&lt;='P01'!$B$17,INDEX('P01'!$AB:$AB,$A106+52),0)+IF($A106&lt;='P02'!$B$17,INDEX('P02'!$AB:$AB,$A106+52),0)+IF($A106&lt;='P03'!$B$17,INDEX('P03'!$AB:$AB,$A106+52),0)+IF($A106&lt;='P04'!$B$17,INDEX('P04'!$AB:$AB,$A106+52),0)+IF($A106&lt;='P05'!$B$17,INDEX('P05'!$AB:$AB,$A106+52),0)+IF($A106&lt;='P06'!$B$17,INDEX('P06'!$AB:$AB,$A106+52),0)+IF($A106&lt;='P07'!$B$17,INDEX('P07'!$AB:$AB,$A106+52),0)+IF($A106&lt;='P08'!$B$17,INDEX('P08'!$AB:$AB,$A106+52),0)+IF($A106&lt;='P09'!$B$17,INDEX('P09'!$AB:$AB,$A106+52),0)+IF($A106&lt;='P10'!$B$17,INDEX('P10'!$AB:$AB,$A106+52),0)</f>
        <v>317.33384739990134</v>
      </c>
      <c r="O106">
        <f>IF($A106&lt;='P01'!$B$17,INDEX('P01'!$AC:$AC,$A106+52),0)+IF($A106&lt;='P02'!$B$17,INDEX('P02'!$AC:$AC,$A106+52),0)+IF($A106&lt;='P03'!$B$17,INDEX('P03'!$AC:$AC,$A106+52),0)+IF($A106&lt;='P04'!$B$17,INDEX('P04'!$AC:$AC,$A106+52),0)+IF($A106&lt;='P05'!$B$17,INDEX('P05'!$AC:$AC,$A106+52),0)+IF($A106&lt;='P06'!$B$17,INDEX('P06'!$AC:$AC,$A106+52),0)+IF($A106&lt;='P07'!$B$17,INDEX('P07'!$AC:$AC,$A106+52),0)+IF($A106&lt;='P08'!$B$17,INDEX('P08'!$AC:$AC,$A106+52),0)+IF($A106&lt;='P09'!$B$17,INDEX('P09'!$AC:$AC,$A106+52),0)+IF($A106&lt;='P10'!$B$17,INDEX('P10'!$AC:$AC,$A106+52),0)</f>
        <v>6.3466769479980272</v>
      </c>
      <c r="P106">
        <f>IF($A106&lt;='P01'!$B$17,INDEX('P01'!$AD:$AD,$A106+52),0)+IF($A106&lt;='P02'!$B$17,INDEX('P02'!$AD:$AD,$A106+52),0)+IF($A106&lt;='P03'!$B$17,INDEX('P03'!$AD:$AD,$A106+52),0)+IF($A106&lt;='P04'!$B$17,INDEX('P04'!$AD:$AD,$A106+52),0)+IF($A106&lt;='P05'!$B$17,INDEX('P05'!$AD:$AD,$A106+52),0)+IF($A106&lt;='P06'!$B$17,INDEX('P06'!$AD:$AD,$A106+52),0)+IF($A106&lt;='P07'!$B$17,INDEX('P07'!$AD:$AD,$A106+52),0)+IF($A106&lt;='P08'!$B$17,INDEX('P08'!$AD:$AD,$A106+52),0)+IF($A106&lt;='P09'!$B$17,INDEX('P09'!$AD:$AD,$A106+52),0)+IF($A106&lt;='P10'!$B$17,INDEX('P10'!$AD:$AD,$A106+52),0)</f>
        <v>24.672140938781819</v>
      </c>
      <c r="Q106">
        <f>IF($A106&lt;='P01'!$B$17,INDEX('P01'!$AE:$AE,$A106+52),0)+IF($A106&lt;='P02'!$B$17,INDEX('P02'!$AE:$AE,$A106+52),0)+IF($A106&lt;='P03'!$B$17,INDEX('P03'!$AE:$AE,$A106+52),0)+IF($A106&lt;='P04'!$B$17,INDEX('P04'!$AE:$AE,$A106+52),0)+IF($A106&lt;='P05'!$B$17,INDEX('P05'!$AE:$AE,$A106+52),0)+IF($A106&lt;='P06'!$B$17,INDEX('P06'!$AE:$AE,$A106+52),0)+IF($A106&lt;='P07'!$B$17,INDEX('P07'!$AE:$AE,$A106+52),0)+IF($A106&lt;='P08'!$B$17,INDEX('P08'!$AE:$AE,$A106+52),0)+IF($A106&lt;='P09'!$B$17,INDEX('P09'!$AE:$AE,$A106+52),0)+IF($A106&lt;='P10'!$B$17,INDEX('P10'!$AE:$AE,$A106+52),0)</f>
        <v>245.19987043107784</v>
      </c>
      <c r="R106">
        <f>IF($A106&lt;='P01'!$B$17,INDEX('P01'!$AF:$AF,$A106+52),0)+IF($A106&lt;='P02'!$B$17,INDEX('P02'!$AF:$AF,$A106+52),0)+IF($A106&lt;='P03'!$B$17,INDEX('P03'!$AF:$AF,$A106+52),0)+IF($A106&lt;='P04'!$B$17,INDEX('P04'!$AF:$AF,$A106+52),0)+IF($A106&lt;='P05'!$B$17,INDEX('P05'!$AF:$AF,$A106+52),0)+IF($A106&lt;='P06'!$B$17,INDEX('P06'!$AF:$AF,$A106+52),0)+IF($A106&lt;='P07'!$B$17,INDEX('P07'!$AF:$AF,$A106+52),0)+IF($A106&lt;='P08'!$B$17,INDEX('P08'!$AF:$AF,$A106+52),0)+IF($A106&lt;='P09'!$B$17,INDEX('P09'!$AF:$AF,$A106+52),0)+IF($A106&lt;='P10'!$B$17,INDEX('P10'!$AF:$AF,$A106+52),0)</f>
        <v>0.17188903357373217</v>
      </c>
      <c r="S106">
        <f>IF($A106&lt;='P01'!$B$17,INDEX('P01'!$AG:$AG,$A106+52),0)+IF($A106&lt;='P02'!$B$17,INDEX('P02'!$AG:$AG,$A106+52),0)+IF($A106&lt;='P03'!$B$17,INDEX('P03'!$AG:$AG,$A106+52),0)+IF($A106&lt;='P04'!$B$17,INDEX('P04'!$AG:$AG,$A106+52),0)+IF($A106&lt;='P05'!$B$17,INDEX('P05'!$AG:$AG,$A106+52),0)+IF($A106&lt;='P06'!$B$17,INDEX('P06'!$AG:$AG,$A106+52),0)+IF($A106&lt;='P07'!$B$17,INDEX('P07'!$AG:$AG,$A106+52),0)+IF($A106&lt;='P08'!$B$17,INDEX('P08'!$AG:$AG,$A106+52),0)+IF($A106&lt;='P09'!$B$17,INDEX('P09'!$AG:$AG,$A106+52),0)+IF($A106&lt;='P10'!$B$17,INDEX('P10'!$AG:$AG,$A106+52),0)</f>
        <v>15841.31431023796</v>
      </c>
      <c r="T106">
        <f>IF($A106&lt;='P01'!$B$17,INDEX('P01'!$AI:$AI,$A106+52),0)+IF($A106&lt;='P02'!$B$17,INDEX('P02'!$AI:$AI,$A106+52),0)+IF($A106&lt;='P03'!$B$17,INDEX('P03'!$AI:$AI,$A106+52),0)+IF($A106&lt;='P04'!$B$17,INDEX('P04'!$AI:$AI,$A106+52),0)+IF($A106&lt;='P05'!$B$17,INDEX('P05'!$AI:$AI,$A106+52),0)+IF($A106&lt;='P06'!$B$17,INDEX('P06'!$AI:$AI,$A106+52),0)+IF($A106&lt;='P07'!$B$17,INDEX('P07'!$AI:$AI,$A106+52),0)+IF($A106&lt;='P08'!$B$17,INDEX('P08'!$AI:$AI,$A106+52),0)+IF($A106&lt;='P09'!$B$17,INDEX('P09'!$AI:$AI,$A106+52),0)+IF($A106&lt;='P10'!$B$17,INDEX('P10'!$AI:$AI,$A106+52),0)</f>
        <v>15869.809767069981</v>
      </c>
    </row>
    <row r="107" spans="1:20" x14ac:dyDescent="0.35">
      <c r="A107">
        <v>75</v>
      </c>
      <c r="B107">
        <f>IF($A107&lt;='P01'!$B$17,INDEX('P01'!$J:$J,$A107+52),0)+IF($A107&lt;='P02'!$B$17,INDEX('P02'!$J:$J,$A107+52),0)+IF($A107&lt;='P03'!$B$17,INDEX('P03'!$J:$J,$A107+52),0)+IF($A107&lt;='P04'!$B$17,INDEX('P04'!$J:$J,$A107+52),0)+IF($A107&lt;='P05'!$B$17,INDEX('P05'!$J:$J,$A107+52),0)+IF($A107&lt;='P06'!$B$17,INDEX('P06'!$J:$J,$A107+52),0)+IF($A107&lt;='P07'!$B$17,INDEX('P07'!$J:$J,$A107+52),0)+IF($A107&lt;='P08'!$B$17,INDEX('P08'!$J:$J,$A107+52),0)+IF($A107&lt;='P09'!$B$17,INDEX('P09'!$J:$J,$A107+52),0)+IF($A107&lt;='P10'!$B$17,INDEX('P10'!$J:$J,$A107+52),0)</f>
        <v>7.6399308589024568E-4</v>
      </c>
      <c r="C107">
        <f>IF($A107&lt;='P01'!$B$17,INDEX('P01'!$K:$K,$A107+52),0)+IF($A107&lt;='P02'!$B$17,INDEX('P02'!$K:$K,$A107+52),0)+IF($A107&lt;='P03'!$B$17,INDEX('P03'!$K:$K,$A107+52),0)+IF($A107&lt;='P04'!$B$17,INDEX('P04'!$K:$K,$A107+52),0)+IF($A107&lt;='P05'!$B$17,INDEX('P05'!$K:$K,$A107+52),0)+IF($A107&lt;='P06'!$B$17,INDEX('P06'!$K:$K,$A107+52),0)+IF($A107&lt;='P07'!$B$17,INDEX('P07'!$K:$K,$A107+52),0)+IF($A107&lt;='P08'!$B$17,INDEX('P08'!$K:$K,$A107+52),0)+IF($A107&lt;='P09'!$B$17,INDEX('P09'!$K:$K,$A107+52),0)+IF($A107&lt;='P10'!$B$17,INDEX('P10'!$K:$K,$A107+52),0)</f>
        <v>1.7720903509286602E-2</v>
      </c>
      <c r="D107">
        <f>IF($A107&lt;='P01'!$B$17,INDEX('P01'!$L:$L,$A107+52),0)+IF($A107&lt;='P02'!$B$17,INDEX('P02'!$L:$L,$A107+52),0)+IF($A107&lt;='P03'!$B$17,INDEX('P03'!$L:$L,$A107+52),0)+IF($A107&lt;='P04'!$B$17,INDEX('P04'!$L:$L,$A107+52),0)+IF($A107&lt;='P05'!$B$17,INDEX('P05'!$L:$L,$A107+52),0)+IF($A107&lt;='P06'!$B$17,INDEX('P06'!$L:$L,$A107+52),0)+IF($A107&lt;='P07'!$B$17,INDEX('P07'!$L:$L,$A107+52),0)+IF($A107&lt;='P08'!$B$17,INDEX('P08'!$L:$L,$A107+52),0)+IF($A107&lt;='P09'!$B$17,INDEX('P09'!$L:$L,$A107+52),0)+IF($A107&lt;='P10'!$B$17,INDEX('P10'!$L:$L,$A107+52),0)</f>
        <v>0</v>
      </c>
      <c r="E107">
        <f>IF($A107&lt;='P01'!$B$17,INDEX('P01'!$M:$M,$A107+52),0)+IF($A107&lt;='P02'!$B$17,INDEX('P02'!$M:$M,$A107+52),0)+IF($A107&lt;='P03'!$B$17,INDEX('P03'!$M:$M,$A107+52),0)+IF($A107&lt;='P04'!$B$17,INDEX('P04'!$M:$M,$A107+52),0)+IF($A107&lt;='P05'!$B$17,INDEX('P05'!$M:$M,$A107+52),0)+IF($A107&lt;='P06'!$B$17,INDEX('P06'!$M:$M,$A107+52),0)+IF($A107&lt;='P07'!$B$17,INDEX('P07'!$M:$M,$A107+52),0)+IF($A107&lt;='P08'!$B$17,INDEX('P08'!$M:$M,$A107+52),0)+IF($A107&lt;='P09'!$B$17,INDEX('P09'!$M:$M,$A107+52),0)+IF($A107&lt;='P10'!$B$17,INDEX('P10'!$M:$M,$A107+52),0)</f>
        <v>5.2003668210690197</v>
      </c>
      <c r="F107">
        <f>IF($A107&lt;='P01'!$B$17,INDEX('P01'!$R:$R,$A107+52),0)+IF($A107&lt;='P02'!$B$17,INDEX('P02'!$R:$R,$A107+52),0)+IF($A107&lt;='P03'!$B$17,INDEX('P03'!$R:$R,$A107+52),0)+IF($A107&lt;='P04'!$B$17,INDEX('P04'!$R:$R,$A107+52),0)+IF($A107&lt;='P05'!$B$17,INDEX('P05'!$R:$R,$A107+52),0)+IF($A107&lt;='P06'!$B$17,INDEX('P06'!$R:$R,$A107+52),0)+IF($A107&lt;='P07'!$B$17,INDEX('P07'!$R:$R,$A107+52),0)+IF($A107&lt;='P08'!$B$17,INDEX('P08'!$R:$R,$A107+52),0)+IF($A107&lt;='P09'!$B$17,INDEX('P09'!$R:$R,$A107+52),0)+IF($A107&lt;='P10'!$B$17,INDEX('P10'!$R:$R,$A107+52),0)</f>
        <v>401.41215422339843</v>
      </c>
      <c r="G107">
        <f>IF($A107&lt;='P01'!$B$17,INDEX('P01'!$S:$S,$A107+52),0)+IF($A107&lt;='P02'!$B$17,INDEX('P02'!$S:$S,$A107+52),0)+IF($A107&lt;='P03'!$B$17,INDEX('P03'!$S:$S,$A107+52),0)+IF($A107&lt;='P04'!$B$17,INDEX('P04'!$S:$S,$A107+52),0)+IF($A107&lt;='P05'!$B$17,INDEX('P05'!$S:$S,$A107+52),0)+IF($A107&lt;='P06'!$B$17,INDEX('P06'!$S:$S,$A107+52),0)+IF($A107&lt;='P07'!$B$17,INDEX('P07'!$S:$S,$A107+52),0)+IF($A107&lt;='P08'!$B$17,INDEX('P08'!$S:$S,$A107+52),0)+IF($A107&lt;='P09'!$B$17,INDEX('P09'!$S:$S,$A107+52),0)+IF($A107&lt;='P10'!$B$17,INDEX('P10'!$S:$S,$A107+52),0)</f>
        <v>8.0282430844679684</v>
      </c>
      <c r="H107">
        <f>IF($A107&lt;='P01'!$B$17,INDEX('P01'!$T:$T,$A107+52),0)+IF($A107&lt;='P02'!$B$17,INDEX('P02'!$T:$T,$A107+52),0)+IF($A107&lt;='P03'!$B$17,INDEX('P03'!$T:$T,$A107+52),0)+IF($A107&lt;='P04'!$B$17,INDEX('P04'!$T:$T,$A107+52),0)+IF($A107&lt;='P05'!$B$17,INDEX('P05'!$T:$T,$A107+52),0)+IF($A107&lt;='P06'!$B$17,INDEX('P06'!$T:$T,$A107+52),0)+IF($A107&lt;='P07'!$B$17,INDEX('P07'!$T:$T,$A107+52),0)+IF($A107&lt;='P08'!$B$17,INDEX('P08'!$T:$T,$A107+52),0)+IF($A107&lt;='P09'!$B$17,INDEX('P09'!$T:$T,$A107+52),0)+IF($A107&lt;='P10'!$B$17,INDEX('P10'!$T:$T,$A107+52),0)</f>
        <v>31.389009844022784</v>
      </c>
      <c r="I107">
        <f>IF($A107&lt;='P01'!$B$17,INDEX('P01'!$U:$U,$A107+52),0)+IF($A107&lt;='P02'!$B$17,INDEX('P02'!$U:$U,$A107+52),0)+IF($A107&lt;='P03'!$B$17,INDEX('P03'!$U:$U,$A107+52),0)+IF($A107&lt;='P04'!$B$17,INDEX('P04'!$U:$U,$A107+52),0)+IF($A107&lt;='P05'!$B$17,INDEX('P05'!$U:$U,$A107+52),0)+IF($A107&lt;='P06'!$B$17,INDEX('P06'!$U:$U,$A107+52),0)+IF($A107&lt;='P07'!$B$17,INDEX('P07'!$U:$U,$A107+52),0)+IF($A107&lt;='P08'!$B$17,INDEX('P08'!$U:$U,$A107+52),0)+IF($A107&lt;='P09'!$B$17,INDEX('P09'!$U:$U,$A107+52),0)+IF($A107&lt;='P10'!$B$17,INDEX('P10'!$U:$U,$A107+52),0)</f>
        <v>329.59149759082931</v>
      </c>
      <c r="J107">
        <f>IF($A107&lt;='P01'!$B$17,INDEX('P01'!$V:$V,$A107+52),0)+IF($A107&lt;='P02'!$B$17,INDEX('P02'!$V:$V,$A107+52),0)+IF($A107&lt;='P03'!$B$17,INDEX('P03'!$V:$V,$A107+52),0)+IF($A107&lt;='P04'!$B$17,INDEX('P04'!$V:$V,$A107+52),0)+IF($A107&lt;='P05'!$B$17,INDEX('P05'!$V:$V,$A107+52),0)+IF($A107&lt;='P06'!$B$17,INDEX('P06'!$V:$V,$A107+52),0)+IF($A107&lt;='P07'!$B$17,INDEX('P07'!$V:$V,$A107+52),0)+IF($A107&lt;='P08'!$B$17,INDEX('P08'!$V:$V,$A107+52),0)+IF($A107&lt;='P09'!$B$17,INDEX('P09'!$V:$V,$A107+52),0)+IF($A107&lt;='P10'!$B$17,INDEX('P10'!$V:$V,$A107+52),0)</f>
        <v>0.22975347635003743</v>
      </c>
      <c r="K107">
        <f>IF($A107&lt;='P01'!$B$17,INDEX('P01'!$W:$W,$A107+52),0)+IF($A107&lt;='P02'!$B$17,INDEX('P02'!$W:$W,$A107+52),0)+IF($A107&lt;='P03'!$B$17,INDEX('P03'!$W:$W,$A107+52),0)+IF($A107&lt;='P04'!$B$17,INDEX('P04'!$W:$W,$A107+52),0)+IF($A107&lt;='P05'!$B$17,INDEX('P05'!$W:$W,$A107+52),0)+IF($A107&lt;='P06'!$B$17,INDEX('P06'!$W:$W,$A107+52),0)+IF($A107&lt;='P07'!$B$17,INDEX('P07'!$W:$W,$A107+52),0)+IF($A107&lt;='P08'!$B$17,INDEX('P08'!$W:$W,$A107+52),0)+IF($A107&lt;='P09'!$B$17,INDEX('P09'!$W:$W,$A107+52),0)+IF($A107&lt;='P10'!$B$17,INDEX('P10'!$W:$W,$A107+52),0)</f>
        <v>32.173650227728331</v>
      </c>
      <c r="L107">
        <f>IF($A107&lt;='P01'!$B$17,INDEX('P01'!$X:$X,$A107+52),0)+IF($A107&lt;='P02'!$B$17,INDEX('P02'!$X:$X,$A107+52),0)+IF($A107&lt;='P03'!$B$17,INDEX('P03'!$X:$X,$A107+52),0)+IF($A107&lt;='P04'!$B$17,INDEX('P04'!$X:$X,$A107+52),0)+IF($A107&lt;='P05'!$B$17,INDEX('P05'!$X:$X,$A107+52),0)+IF($A107&lt;='P06'!$B$17,INDEX('P06'!$X:$X,$A107+52),0)+IF($A107&lt;='P07'!$B$17,INDEX('P07'!$X:$X,$A107+52),0)+IF($A107&lt;='P08'!$B$17,INDEX('P08'!$X:$X,$A107+52),0)+IF($A107&lt;='P09'!$B$17,INDEX('P09'!$X:$X,$A107+52),0)+IF($A107&lt;='P10'!$B$17,INDEX('P10'!$X:$X,$A107+52),0)</f>
        <v>-33.461486787300835</v>
      </c>
      <c r="M107">
        <f>IF($A107&lt;='P01'!$B$17,INDEX('P01'!$AA:$AA,$A107+52),0)+IF($A107&lt;='P02'!$B$17,INDEX('P02'!$AA:$AA,$A107+52),0)+IF($A107&lt;='P03'!$B$17,INDEX('P03'!$AA:$AA,$A107+52),0)+IF($A107&lt;='P04'!$B$17,INDEX('P04'!$AA:$AA,$A107+52),0)+IF($A107&lt;='P05'!$B$17,INDEX('P05'!$AA:$AA,$A107+52),0)+IF($A107&lt;='P06'!$B$17,INDEX('P06'!$AA:$AA,$A107+52),0)+IF($A107&lt;='P07'!$B$17,INDEX('P07'!$AA:$AA,$A107+52),0)+IF($A107&lt;='P08'!$B$17,INDEX('P08'!$AA:$AA,$A107+52),0)+IF($A107&lt;='P09'!$B$17,INDEX('P09'!$AA:$AA,$A107+52),0)+IF($A107&lt;='P10'!$B$17,INDEX('P10'!$AA:$AA,$A107+52),0)</f>
        <v>26.187067240683447</v>
      </c>
      <c r="N107">
        <f>IF($A107&lt;='P01'!$B$17,INDEX('P01'!$AB:$AB,$A107+52),0)+IF($A107&lt;='P02'!$B$17,INDEX('P02'!$AB:$AB,$A107+52),0)+IF($A107&lt;='P03'!$B$17,INDEX('P03'!$AB:$AB,$A107+52),0)+IF($A107&lt;='P04'!$B$17,INDEX('P04'!$AB:$AB,$A107+52),0)+IF($A107&lt;='P05'!$B$17,INDEX('P05'!$AB:$AB,$A107+52),0)+IF($A107&lt;='P06'!$B$17,INDEX('P06'!$AB:$AB,$A107+52),0)+IF($A107&lt;='P07'!$B$17,INDEX('P07'!$AB:$AB,$A107+52),0)+IF($A107&lt;='P08'!$B$17,INDEX('P08'!$AB:$AB,$A107+52),0)+IF($A107&lt;='P09'!$B$17,INDEX('P09'!$AB:$AB,$A107+52),0)+IF($A107&lt;='P10'!$B$17,INDEX('P10'!$AB:$AB,$A107+52),0)</f>
        <v>315.17487737211746</v>
      </c>
      <c r="O107">
        <f>IF($A107&lt;='P01'!$B$17,INDEX('P01'!$AC:$AC,$A107+52),0)+IF($A107&lt;='P02'!$B$17,INDEX('P02'!$AC:$AC,$A107+52),0)+IF($A107&lt;='P03'!$B$17,INDEX('P03'!$AC:$AC,$A107+52),0)+IF($A107&lt;='P04'!$B$17,INDEX('P04'!$AC:$AC,$A107+52),0)+IF($A107&lt;='P05'!$B$17,INDEX('P05'!$AC:$AC,$A107+52),0)+IF($A107&lt;='P06'!$B$17,INDEX('P06'!$AC:$AC,$A107+52),0)+IF($A107&lt;='P07'!$B$17,INDEX('P07'!$AC:$AC,$A107+52),0)+IF($A107&lt;='P08'!$B$17,INDEX('P08'!$AC:$AC,$A107+52),0)+IF($A107&lt;='P09'!$B$17,INDEX('P09'!$AC:$AC,$A107+52),0)+IF($A107&lt;='P10'!$B$17,INDEX('P10'!$AC:$AC,$A107+52),0)</f>
        <v>6.3034975474423502</v>
      </c>
      <c r="P107">
        <f>IF($A107&lt;='P01'!$B$17,INDEX('P01'!$AD:$AD,$A107+52),0)+IF($A107&lt;='P02'!$B$17,INDEX('P02'!$AD:$AD,$A107+52),0)+IF($A107&lt;='P03'!$B$17,INDEX('P03'!$AD:$AD,$A107+52),0)+IF($A107&lt;='P04'!$B$17,INDEX('P04'!$AD:$AD,$A107+52),0)+IF($A107&lt;='P05'!$B$17,INDEX('P05'!$AD:$AD,$A107+52),0)+IF($A107&lt;='P06'!$B$17,INDEX('P06'!$AD:$AD,$A107+52),0)+IF($A107&lt;='P07'!$B$17,INDEX('P07'!$AD:$AD,$A107+52),0)+IF($A107&lt;='P08'!$B$17,INDEX('P08'!$AD:$AD,$A107+52),0)+IF($A107&lt;='P09'!$B$17,INDEX('P09'!$AD:$AD,$A107+52),0)+IF($A107&lt;='P10'!$B$17,INDEX('P10'!$AD:$AD,$A107+52),0)</f>
        <v>24.565140115526955</v>
      </c>
      <c r="Q107">
        <f>IF($A107&lt;='P01'!$B$17,INDEX('P01'!$AE:$AE,$A107+52),0)+IF($A107&lt;='P02'!$B$17,INDEX('P02'!$AE:$AE,$A107+52),0)+IF($A107&lt;='P03'!$B$17,INDEX('P03'!$AE:$AE,$A107+52),0)+IF($A107&lt;='P04'!$B$17,INDEX('P04'!$AE:$AE,$A107+52),0)+IF($A107&lt;='P05'!$B$17,INDEX('P05'!$AE:$AE,$A107+52),0)+IF($A107&lt;='P06'!$B$17,INDEX('P06'!$AE:$AE,$A107+52),0)+IF($A107&lt;='P07'!$B$17,INDEX('P07'!$AE:$AE,$A107+52),0)+IF($A107&lt;='P08'!$B$17,INDEX('P08'!$AE:$AE,$A107+52),0)+IF($A107&lt;='P09'!$B$17,INDEX('P09'!$AE:$AE,$A107+52),0)+IF($A107&lt;='P10'!$B$17,INDEX('P10'!$AE:$AE,$A107+52),0)</f>
        <v>257.93936665851362</v>
      </c>
      <c r="R107">
        <f>IF($A107&lt;='P01'!$B$17,INDEX('P01'!$AF:$AF,$A107+52),0)+IF($A107&lt;='P02'!$B$17,INDEX('P02'!$AF:$AF,$A107+52),0)+IF($A107&lt;='P03'!$B$17,INDEX('P03'!$AF:$AF,$A107+52),0)+IF($A107&lt;='P04'!$B$17,INDEX('P04'!$AF:$AF,$A107+52),0)+IF($A107&lt;='P05'!$B$17,INDEX('P05'!$AF:$AF,$A107+52),0)+IF($A107&lt;='P06'!$B$17,INDEX('P06'!$AF:$AF,$A107+52),0)+IF($A107&lt;='P07'!$B$17,INDEX('P07'!$AF:$AF,$A107+52),0)+IF($A107&lt;='P08'!$B$17,INDEX('P08'!$AF:$AF,$A107+52),0)+IF($A107&lt;='P09'!$B$17,INDEX('P09'!$AF:$AF,$A107+52),0)+IF($A107&lt;='P10'!$B$17,INDEX('P10'!$AF:$AF,$A107+52),0)</f>
        <v>0.17980580995111625</v>
      </c>
      <c r="S107">
        <f>IF($A107&lt;='P01'!$B$17,INDEX('P01'!$AG:$AG,$A107+52),0)+IF($A107&lt;='P02'!$B$17,INDEX('P02'!$AG:$AG,$A107+52),0)+IF($A107&lt;='P03'!$B$17,INDEX('P03'!$AG:$AG,$A107+52),0)+IF($A107&lt;='P04'!$B$17,INDEX('P04'!$AG:$AG,$A107+52),0)+IF($A107&lt;='P05'!$B$17,INDEX('P05'!$AG:$AG,$A107+52),0)+IF($A107&lt;='P06'!$B$17,INDEX('P06'!$AG:$AG,$A107+52),0)+IF($A107&lt;='P07'!$B$17,INDEX('P07'!$AG:$AG,$A107+52),0)+IF($A107&lt;='P08'!$B$17,INDEX('P08'!$AG:$AG,$A107+52),0)+IF($A107&lt;='P09'!$B$17,INDEX('P09'!$AG:$AG,$A107+52),0)+IF($A107&lt;='P10'!$B$17,INDEX('P10'!$AG:$AG,$A107+52),0)</f>
        <v>15926.636137885003</v>
      </c>
      <c r="T107">
        <f>IF($A107&lt;='P01'!$B$17,INDEX('P01'!$AI:$AI,$A107+52),0)+IF($A107&lt;='P02'!$B$17,INDEX('P02'!$AI:$AI,$A107+52),0)+IF($A107&lt;='P03'!$B$17,INDEX('P03'!$AI:$AI,$A107+52),0)+IF($A107&lt;='P04'!$B$17,INDEX('P04'!$AI:$AI,$A107+52),0)+IF($A107&lt;='P05'!$B$17,INDEX('P05'!$AI:$AI,$A107+52),0)+IF($A107&lt;='P06'!$B$17,INDEX('P06'!$AI:$AI,$A107+52),0)+IF($A107&lt;='P07'!$B$17,INDEX('P07'!$AI:$AI,$A107+52),0)+IF($A107&lt;='P08'!$B$17,INDEX('P08'!$AI:$AI,$A107+52),0)+IF($A107&lt;='P09'!$B$17,INDEX('P09'!$AI:$AI,$A107+52),0)+IF($A107&lt;='P10'!$B$17,INDEX('P10'!$AI:$AI,$A107+52),0)</f>
        <v>15954.14873149037</v>
      </c>
    </row>
    <row r="108" spans="1:20" x14ac:dyDescent="0.35">
      <c r="A108">
        <v>76</v>
      </c>
      <c r="B108">
        <f>IF($A108&lt;='P01'!$B$17,INDEX('P01'!$J:$J,$A108+52),0)+IF($A108&lt;='P02'!$B$17,INDEX('P02'!$J:$J,$A108+52),0)+IF($A108&lt;='P03'!$B$17,INDEX('P03'!$J:$J,$A108+52),0)+IF($A108&lt;='P04'!$B$17,INDEX('P04'!$J:$J,$A108+52),0)+IF($A108&lt;='P05'!$B$17,INDEX('P05'!$J:$J,$A108+52),0)+IF($A108&lt;='P06'!$B$17,INDEX('P06'!$J:$J,$A108+52),0)+IF($A108&lt;='P07'!$B$17,INDEX('P07'!$J:$J,$A108+52),0)+IF($A108&lt;='P08'!$B$17,INDEX('P08'!$J:$J,$A108+52),0)+IF($A108&lt;='P09'!$B$17,INDEX('P09'!$J:$J,$A108+52),0)+IF($A108&lt;='P10'!$B$17,INDEX('P10'!$J:$J,$A108+52),0)</f>
        <v>7.7517502986731719E-4</v>
      </c>
      <c r="C108">
        <f>IF($A108&lt;='P01'!$B$17,INDEX('P01'!$K:$K,$A108+52),0)+IF($A108&lt;='P02'!$B$17,INDEX('P02'!$K:$K,$A108+52),0)+IF($A108&lt;='P03'!$B$17,INDEX('P03'!$K:$K,$A108+52),0)+IF($A108&lt;='P04'!$B$17,INDEX('P04'!$K:$K,$A108+52),0)+IF($A108&lt;='P05'!$B$17,INDEX('P05'!$K:$K,$A108+52),0)+IF($A108&lt;='P06'!$B$17,INDEX('P06'!$K:$K,$A108+52),0)+IF($A108&lt;='P07'!$B$17,INDEX('P07'!$K:$K,$A108+52),0)+IF($A108&lt;='P08'!$B$17,INDEX('P08'!$K:$K,$A108+52),0)+IF($A108&lt;='P09'!$B$17,INDEX('P09'!$K:$K,$A108+52),0)+IF($A108&lt;='P10'!$B$17,INDEX('P10'!$K:$K,$A108+52),0)</f>
        <v>1.7658089842596279E-2</v>
      </c>
      <c r="D108">
        <f>IF($A108&lt;='P01'!$B$17,INDEX('P01'!$L:$L,$A108+52),0)+IF($A108&lt;='P02'!$B$17,INDEX('P02'!$L:$L,$A108+52),0)+IF($A108&lt;='P03'!$B$17,INDEX('P03'!$L:$L,$A108+52),0)+IF($A108&lt;='P04'!$B$17,INDEX('P04'!$L:$L,$A108+52),0)+IF($A108&lt;='P05'!$B$17,INDEX('P05'!$L:$L,$A108+52),0)+IF($A108&lt;='P06'!$B$17,INDEX('P06'!$L:$L,$A108+52),0)+IF($A108&lt;='P07'!$B$17,INDEX('P07'!$L:$L,$A108+52),0)+IF($A108&lt;='P08'!$B$17,INDEX('P08'!$L:$L,$A108+52),0)+IF($A108&lt;='P09'!$B$17,INDEX('P09'!$L:$L,$A108+52),0)+IF($A108&lt;='P10'!$B$17,INDEX('P10'!$L:$L,$A108+52),0)</f>
        <v>0</v>
      </c>
      <c r="E108">
        <f>IF($A108&lt;='P01'!$B$17,INDEX('P01'!$M:$M,$A108+52),0)+IF($A108&lt;='P02'!$B$17,INDEX('P02'!$M:$M,$A108+52),0)+IF($A108&lt;='P03'!$B$17,INDEX('P03'!$M:$M,$A108+52),0)+IF($A108&lt;='P04'!$B$17,INDEX('P04'!$M:$M,$A108+52),0)+IF($A108&lt;='P05'!$B$17,INDEX('P05'!$M:$M,$A108+52),0)+IF($A108&lt;='P06'!$B$17,INDEX('P06'!$M:$M,$A108+52),0)+IF($A108&lt;='P07'!$B$17,INDEX('P07'!$M:$M,$A108+52),0)+IF($A108&lt;='P08'!$B$17,INDEX('P08'!$M:$M,$A108+52),0)+IF($A108&lt;='P09'!$B$17,INDEX('P09'!$M:$M,$A108+52),0)+IF($A108&lt;='P10'!$B$17,INDEX('P10'!$M:$M,$A108+52),0)</f>
        <v>5.1819335561965554</v>
      </c>
      <c r="F108">
        <f>IF($A108&lt;='P01'!$B$17,INDEX('P01'!$R:$R,$A108+52),0)+IF($A108&lt;='P02'!$B$17,INDEX('P02'!$R:$R,$A108+52),0)+IF($A108&lt;='P03'!$B$17,INDEX('P03'!$R:$R,$A108+52),0)+IF($A108&lt;='P04'!$B$17,INDEX('P04'!$R:$R,$A108+52),0)+IF($A108&lt;='P05'!$B$17,INDEX('P05'!$R:$R,$A108+52),0)+IF($A108&lt;='P06'!$B$17,INDEX('P06'!$R:$R,$A108+52),0)+IF($A108&lt;='P07'!$B$17,INDEX('P07'!$R:$R,$A108+52),0)+IF($A108&lt;='P08'!$B$17,INDEX('P08'!$R:$R,$A108+52),0)+IF($A108&lt;='P09'!$B$17,INDEX('P09'!$R:$R,$A108+52),0)+IF($A108&lt;='P10'!$B$17,INDEX('P10'!$R:$R,$A108+52),0)</f>
        <v>399.98246596348565</v>
      </c>
      <c r="G108">
        <f>IF($A108&lt;='P01'!$B$17,INDEX('P01'!$S:$S,$A108+52),0)+IF($A108&lt;='P02'!$B$17,INDEX('P02'!$S:$S,$A108+52),0)+IF($A108&lt;='P03'!$B$17,INDEX('P03'!$S:$S,$A108+52),0)+IF($A108&lt;='P04'!$B$17,INDEX('P04'!$S:$S,$A108+52),0)+IF($A108&lt;='P05'!$B$17,INDEX('P05'!$S:$S,$A108+52),0)+IF($A108&lt;='P06'!$B$17,INDEX('P06'!$S:$S,$A108+52),0)+IF($A108&lt;='P07'!$B$17,INDEX('P07'!$S:$S,$A108+52),0)+IF($A108&lt;='P08'!$B$17,INDEX('P08'!$S:$S,$A108+52),0)+IF($A108&lt;='P09'!$B$17,INDEX('P09'!$S:$S,$A108+52),0)+IF($A108&lt;='P10'!$B$17,INDEX('P10'!$S:$S,$A108+52),0)</f>
        <v>7.9996493192697145</v>
      </c>
      <c r="H108">
        <f>IF($A108&lt;='P01'!$B$17,INDEX('P01'!$T:$T,$A108+52),0)+IF($A108&lt;='P02'!$B$17,INDEX('P02'!$T:$T,$A108+52),0)+IF($A108&lt;='P03'!$B$17,INDEX('P03'!$T:$T,$A108+52),0)+IF($A108&lt;='P04'!$B$17,INDEX('P04'!$T:$T,$A108+52),0)+IF($A108&lt;='P05'!$B$17,INDEX('P05'!$T:$T,$A108+52),0)+IF($A108&lt;='P06'!$B$17,INDEX('P06'!$T:$T,$A108+52),0)+IF($A108&lt;='P07'!$B$17,INDEX('P07'!$T:$T,$A108+52),0)+IF($A108&lt;='P08'!$B$17,INDEX('P08'!$T:$T,$A108+52),0)+IF($A108&lt;='P09'!$B$17,INDEX('P09'!$T:$T,$A108+52),0)+IF($A108&lt;='P10'!$B$17,INDEX('P10'!$T:$T,$A108+52),0)</f>
        <v>31.354971203002655</v>
      </c>
      <c r="I108">
        <f>IF($A108&lt;='P01'!$B$17,INDEX('P01'!$U:$U,$A108+52),0)+IF($A108&lt;='P02'!$B$17,INDEX('P02'!$U:$U,$A108+52),0)+IF($A108&lt;='P03'!$B$17,INDEX('P03'!$U:$U,$A108+52),0)+IF($A108&lt;='P04'!$B$17,INDEX('P04'!$U:$U,$A108+52),0)+IF($A108&lt;='P05'!$B$17,INDEX('P05'!$U:$U,$A108+52),0)+IF($A108&lt;='P06'!$B$17,INDEX('P06'!$U:$U,$A108+52),0)+IF($A108&lt;='P07'!$B$17,INDEX('P07'!$U:$U,$A108+52),0)+IF($A108&lt;='P08'!$B$17,INDEX('P08'!$U:$U,$A108+52),0)+IF($A108&lt;='P09'!$B$17,INDEX('P09'!$U:$U,$A108+52),0)+IF($A108&lt;='P10'!$B$17,INDEX('P10'!$U:$U,$A108+52),0)</f>
        <v>332.58509479620227</v>
      </c>
      <c r="J108">
        <f>IF($A108&lt;='P01'!$B$17,INDEX('P01'!$V:$V,$A108+52),0)+IF($A108&lt;='P02'!$B$17,INDEX('P02'!$V:$V,$A108+52),0)+IF($A108&lt;='P03'!$B$17,INDEX('P03'!$V:$V,$A108+52),0)+IF($A108&lt;='P04'!$B$17,INDEX('P04'!$V:$V,$A108+52),0)+IF($A108&lt;='P05'!$B$17,INDEX('P05'!$V:$V,$A108+52),0)+IF($A108&lt;='P06'!$B$17,INDEX('P06'!$V:$V,$A108+52),0)+IF($A108&lt;='P07'!$B$17,INDEX('P07'!$V:$V,$A108+52),0)+IF($A108&lt;='P08'!$B$17,INDEX('P08'!$V:$V,$A108+52),0)+IF($A108&lt;='P09'!$B$17,INDEX('P09'!$V:$V,$A108+52),0)+IF($A108&lt;='P10'!$B$17,INDEX('P10'!$V:$V,$A108+52),0)</f>
        <v>0.23369111809866566</v>
      </c>
      <c r="K108">
        <f>IF($A108&lt;='P01'!$B$17,INDEX('P01'!$W:$W,$A108+52),0)+IF($A108&lt;='P02'!$B$17,INDEX('P02'!$W:$W,$A108+52),0)+IF($A108&lt;='P03'!$B$17,INDEX('P03'!$W:$W,$A108+52),0)+IF($A108&lt;='P04'!$B$17,INDEX('P04'!$W:$W,$A108+52),0)+IF($A108&lt;='P05'!$B$17,INDEX('P05'!$W:$W,$A108+52),0)+IF($A108&lt;='P06'!$B$17,INDEX('P06'!$W:$W,$A108+52),0)+IF($A108&lt;='P07'!$B$17,INDEX('P07'!$W:$W,$A108+52),0)+IF($A108&lt;='P08'!$B$17,INDEX('P08'!$W:$W,$A108+52),0)+IF($A108&lt;='P09'!$B$17,INDEX('P09'!$W:$W,$A108+52),0)+IF($A108&lt;='P10'!$B$17,INDEX('P10'!$W:$W,$A108+52),0)</f>
        <v>27.809059526912346</v>
      </c>
      <c r="L108">
        <f>IF($A108&lt;='P01'!$B$17,INDEX('P01'!$X:$X,$A108+52),0)+IF($A108&lt;='P02'!$B$17,INDEX('P02'!$X:$X,$A108+52),0)+IF($A108&lt;='P03'!$B$17,INDEX('P03'!$X:$X,$A108+52),0)+IF($A108&lt;='P04'!$B$17,INDEX('P04'!$X:$X,$A108+52),0)+IF($A108&lt;='P05'!$B$17,INDEX('P05'!$X:$X,$A108+52),0)+IF($A108&lt;='P06'!$B$17,INDEX('P06'!$X:$X,$A108+52),0)+IF($A108&lt;='P07'!$B$17,INDEX('P07'!$X:$X,$A108+52),0)+IF($A108&lt;='P08'!$B$17,INDEX('P08'!$X:$X,$A108+52),0)+IF($A108&lt;='P09'!$B$17,INDEX('P09'!$X:$X,$A108+52),0)+IF($A108&lt;='P10'!$B$17,INDEX('P10'!$X:$X,$A108+52),0)</f>
        <v>-29.092309267698894</v>
      </c>
      <c r="M108">
        <f>IF($A108&lt;='P01'!$B$17,INDEX('P01'!$AA:$AA,$A108+52),0)+IF($A108&lt;='P02'!$B$17,INDEX('P02'!$AA:$AA,$A108+52),0)+IF($A108&lt;='P03'!$B$17,INDEX('P03'!$AA:$AA,$A108+52),0)+IF($A108&lt;='P04'!$B$17,INDEX('P04'!$AA:$AA,$A108+52),0)+IF($A108&lt;='P05'!$B$17,INDEX('P05'!$AA:$AA,$A108+52),0)+IF($A108&lt;='P06'!$B$17,INDEX('P06'!$AA:$AA,$A108+52),0)+IF($A108&lt;='P07'!$B$17,INDEX('P07'!$AA:$AA,$A108+52),0)+IF($A108&lt;='P08'!$B$17,INDEX('P08'!$AA:$AA,$A108+52),0)+IF($A108&lt;='P09'!$B$17,INDEX('P09'!$AA:$AA,$A108+52),0)+IF($A108&lt;='P10'!$B$17,INDEX('P10'!$AA:$AA,$A108+52),0)</f>
        <v>22.693442428311933</v>
      </c>
      <c r="N108">
        <f>IF($A108&lt;='P01'!$B$17,INDEX('P01'!$AB:$AB,$A108+52),0)+IF($A108&lt;='P02'!$B$17,INDEX('P02'!$AB:$AB,$A108+52),0)+IF($A108&lt;='P03'!$B$17,INDEX('P03'!$AB:$AB,$A108+52),0)+IF($A108&lt;='P04'!$B$17,INDEX('P04'!$AB:$AB,$A108+52),0)+IF($A108&lt;='P05'!$B$17,INDEX('P05'!$AB:$AB,$A108+52),0)+IF($A108&lt;='P06'!$B$17,INDEX('P06'!$AB:$AB,$A108+52),0)+IF($A108&lt;='P07'!$B$17,INDEX('P07'!$AB:$AB,$A108+52),0)+IF($A108&lt;='P08'!$B$17,INDEX('P08'!$AB:$AB,$A108+52),0)+IF($A108&lt;='P09'!$B$17,INDEX('P09'!$AB:$AB,$A108+52),0)+IF($A108&lt;='P10'!$B$17,INDEX('P10'!$AB:$AB,$A108+52),0)</f>
        <v>313.02756502903992</v>
      </c>
      <c r="O108">
        <f>IF($A108&lt;='P01'!$B$17,INDEX('P01'!$AC:$AC,$A108+52),0)+IF($A108&lt;='P02'!$B$17,INDEX('P02'!$AC:$AC,$A108+52),0)+IF($A108&lt;='P03'!$B$17,INDEX('P03'!$AC:$AC,$A108+52),0)+IF($A108&lt;='P04'!$B$17,INDEX('P04'!$AC:$AC,$A108+52),0)+IF($A108&lt;='P05'!$B$17,INDEX('P05'!$AC:$AC,$A108+52),0)+IF($A108&lt;='P06'!$B$17,INDEX('P06'!$AC:$AC,$A108+52),0)+IF($A108&lt;='P07'!$B$17,INDEX('P07'!$AC:$AC,$A108+52),0)+IF($A108&lt;='P08'!$B$17,INDEX('P08'!$AC:$AC,$A108+52),0)+IF($A108&lt;='P09'!$B$17,INDEX('P09'!$AC:$AC,$A108+52),0)+IF($A108&lt;='P10'!$B$17,INDEX('P10'!$AC:$AC,$A108+52),0)</f>
        <v>6.2605513005807989</v>
      </c>
      <c r="P108">
        <f>IF($A108&lt;='P01'!$B$17,INDEX('P01'!$AD:$AD,$A108+52),0)+IF($A108&lt;='P02'!$B$17,INDEX('P02'!$AD:$AD,$A108+52),0)+IF($A108&lt;='P03'!$B$17,INDEX('P03'!$AD:$AD,$A108+52),0)+IF($A108&lt;='P04'!$B$17,INDEX('P04'!$AD:$AD,$A108+52),0)+IF($A108&lt;='P05'!$B$17,INDEX('P05'!$AD:$AD,$A108+52),0)+IF($A108&lt;='P06'!$B$17,INDEX('P06'!$AD:$AD,$A108+52),0)+IF($A108&lt;='P07'!$B$17,INDEX('P07'!$AD:$AD,$A108+52),0)+IF($A108&lt;='P08'!$B$17,INDEX('P08'!$AD:$AD,$A108+52),0)+IF($A108&lt;='P09'!$B$17,INDEX('P09'!$AD:$AD,$A108+52),0)+IF($A108&lt;='P10'!$B$17,INDEX('P10'!$AD:$AD,$A108+52),0)</f>
        <v>24.45843082751615</v>
      </c>
      <c r="Q108">
        <f>IF($A108&lt;='P01'!$B$17,INDEX('P01'!$AE:$AE,$A108+52),0)+IF($A108&lt;='P02'!$B$17,INDEX('P02'!$AE:$AE,$A108+52),0)+IF($A108&lt;='P03'!$B$17,INDEX('P03'!$AE:$AE,$A108+52),0)+IF($A108&lt;='P04'!$B$17,INDEX('P04'!$AE:$AE,$A108+52),0)+IF($A108&lt;='P05'!$B$17,INDEX('P05'!$AE:$AE,$A108+52),0)+IF($A108&lt;='P06'!$B$17,INDEX('P06'!$AE:$AE,$A108+52),0)+IF($A108&lt;='P07'!$B$17,INDEX('P07'!$AE:$AE,$A108+52),0)+IF($A108&lt;='P08'!$B$17,INDEX('P08'!$AE:$AE,$A108+52),0)+IF($A108&lt;='P09'!$B$17,INDEX('P09'!$AE:$AE,$A108+52),0)+IF($A108&lt;='P10'!$B$17,INDEX('P10'!$AE:$AE,$A108+52),0)</f>
        <v>259.43284982372518</v>
      </c>
      <c r="R108">
        <f>IF($A108&lt;='P01'!$B$17,INDEX('P01'!$AF:$AF,$A108+52),0)+IF($A108&lt;='P02'!$B$17,INDEX('P02'!$AF:$AF,$A108+52),0)+IF($A108&lt;='P03'!$B$17,INDEX('P03'!$AF:$AF,$A108+52),0)+IF($A108&lt;='P04'!$B$17,INDEX('P04'!$AF:$AF,$A108+52),0)+IF($A108&lt;='P05'!$B$17,INDEX('P05'!$AF:$AF,$A108+52),0)+IF($A108&lt;='P06'!$B$17,INDEX('P06'!$AF:$AF,$A108+52),0)+IF($A108&lt;='P07'!$B$17,INDEX('P07'!$AF:$AF,$A108+52),0)+IF($A108&lt;='P08'!$B$17,INDEX('P08'!$AF:$AF,$A108+52),0)+IF($A108&lt;='P09'!$B$17,INDEX('P09'!$AF:$AF,$A108+52),0)+IF($A108&lt;='P10'!$B$17,INDEX('P10'!$AF:$AF,$A108+52),0)</f>
        <v>0.18229064890589869</v>
      </c>
      <c r="S108">
        <f>IF($A108&lt;='P01'!$B$17,INDEX('P01'!$AG:$AG,$A108+52),0)+IF($A108&lt;='P02'!$B$17,INDEX('P02'!$AG:$AG,$A108+52),0)+IF($A108&lt;='P03'!$B$17,INDEX('P03'!$AG:$AG,$A108+52),0)+IF($A108&lt;='P04'!$B$17,INDEX('P04'!$AG:$AG,$A108+52),0)+IF($A108&lt;='P05'!$B$17,INDEX('P05'!$AG:$AG,$A108+52),0)+IF($A108&lt;='P06'!$B$17,INDEX('P06'!$AG:$AG,$A108+52),0)+IF($A108&lt;='P07'!$B$17,INDEX('P07'!$AG:$AG,$A108+52),0)+IF($A108&lt;='P08'!$B$17,INDEX('P08'!$AG:$AG,$A108+52),0)+IF($A108&lt;='P09'!$B$17,INDEX('P09'!$AG:$AG,$A108+52),0)+IF($A108&lt;='P10'!$B$17,INDEX('P10'!$AG:$AG,$A108+52),0)</f>
        <v>16007.868109473902</v>
      </c>
      <c r="T108">
        <f>IF($A108&lt;='P01'!$B$17,INDEX('P01'!$AI:$AI,$A108+52),0)+IF($A108&lt;='P02'!$B$17,INDEX('P02'!$AI:$AI,$A108+52),0)+IF($A108&lt;='P03'!$B$17,INDEX('P03'!$AI:$AI,$A108+52),0)+IF($A108&lt;='P04'!$B$17,INDEX('P04'!$AI:$AI,$A108+52),0)+IF($A108&lt;='P05'!$B$17,INDEX('P05'!$AI:$AI,$A108+52),0)+IF($A108&lt;='P06'!$B$17,INDEX('P06'!$AI:$AI,$A108+52),0)+IF($A108&lt;='P07'!$B$17,INDEX('P07'!$AI:$AI,$A108+52),0)+IF($A108&lt;='P08'!$B$17,INDEX('P08'!$AI:$AI,$A108+52),0)+IF($A108&lt;='P09'!$B$17,INDEX('P09'!$AI:$AI,$A108+52),0)+IF($A108&lt;='P10'!$B$17,INDEX('P10'!$AI:$AI,$A108+52),0)</f>
        <v>16034.407252327155</v>
      </c>
    </row>
    <row r="109" spans="1:20" x14ac:dyDescent="0.35">
      <c r="A109">
        <v>77</v>
      </c>
      <c r="B109">
        <f>IF($A109&lt;='P01'!$B$17,INDEX('P01'!$J:$J,$A109+52),0)+IF($A109&lt;='P02'!$B$17,INDEX('P02'!$J:$J,$A109+52),0)+IF($A109&lt;='P03'!$B$17,INDEX('P03'!$J:$J,$A109+52),0)+IF($A109&lt;='P04'!$B$17,INDEX('P04'!$J:$J,$A109+52),0)+IF($A109&lt;='P05'!$B$17,INDEX('P05'!$J:$J,$A109+52),0)+IF($A109&lt;='P06'!$B$17,INDEX('P06'!$J:$J,$A109+52),0)+IF($A109&lt;='P07'!$B$17,INDEX('P07'!$J:$J,$A109+52),0)+IF($A109&lt;='P08'!$B$17,INDEX('P08'!$J:$J,$A109+52),0)+IF($A109&lt;='P09'!$B$17,INDEX('P09'!$J:$J,$A109+52),0)+IF($A109&lt;='P10'!$B$17,INDEX('P10'!$J:$J,$A109+52),0)</f>
        <v>7.7239206053198416E-4</v>
      </c>
      <c r="C109">
        <f>IF($A109&lt;='P01'!$B$17,INDEX('P01'!$K:$K,$A109+52),0)+IF($A109&lt;='P02'!$B$17,INDEX('P02'!$K:$K,$A109+52),0)+IF($A109&lt;='P03'!$B$17,INDEX('P03'!$K:$K,$A109+52),0)+IF($A109&lt;='P04'!$B$17,INDEX('P04'!$K:$K,$A109+52),0)+IF($A109&lt;='P05'!$B$17,INDEX('P05'!$K:$K,$A109+52),0)+IF($A109&lt;='P06'!$B$17,INDEX('P06'!$K:$K,$A109+52),0)+IF($A109&lt;='P07'!$B$17,INDEX('P07'!$K:$K,$A109+52),0)+IF($A109&lt;='P08'!$B$17,INDEX('P08'!$K:$K,$A109+52),0)+IF($A109&lt;='P09'!$B$17,INDEX('P09'!$K:$K,$A109+52),0)+IF($A109&lt;='P10'!$B$17,INDEX('P10'!$K:$K,$A109+52),0)</f>
        <v>1.7595498945571567E-2</v>
      </c>
      <c r="D109">
        <f>IF($A109&lt;='P01'!$B$17,INDEX('P01'!$L:$L,$A109+52),0)+IF($A109&lt;='P02'!$B$17,INDEX('P02'!$L:$L,$A109+52),0)+IF($A109&lt;='P03'!$B$17,INDEX('P03'!$L:$L,$A109+52),0)+IF($A109&lt;='P04'!$B$17,INDEX('P04'!$L:$L,$A109+52),0)+IF($A109&lt;='P05'!$B$17,INDEX('P05'!$L:$L,$A109+52),0)+IF($A109&lt;='P06'!$B$17,INDEX('P06'!$L:$L,$A109+52),0)+IF($A109&lt;='P07'!$B$17,INDEX('P07'!$L:$L,$A109+52),0)+IF($A109&lt;='P08'!$B$17,INDEX('P08'!$L:$L,$A109+52),0)+IF($A109&lt;='P09'!$B$17,INDEX('P09'!$L:$L,$A109+52),0)+IF($A109&lt;='P10'!$B$17,INDEX('P10'!$L:$L,$A109+52),0)</f>
        <v>0</v>
      </c>
      <c r="E109">
        <f>IF($A109&lt;='P01'!$B$17,INDEX('P01'!$M:$M,$A109+52),0)+IF($A109&lt;='P02'!$B$17,INDEX('P02'!$M:$M,$A109+52),0)+IF($A109&lt;='P03'!$B$17,INDEX('P03'!$M:$M,$A109+52),0)+IF($A109&lt;='P04'!$B$17,INDEX('P04'!$M:$M,$A109+52),0)+IF($A109&lt;='P05'!$B$17,INDEX('P05'!$M:$M,$A109+52),0)+IF($A109&lt;='P06'!$B$17,INDEX('P06'!$M:$M,$A109+52),0)+IF($A109&lt;='P07'!$B$17,INDEX('P07'!$M:$M,$A109+52),0)+IF($A109&lt;='P08'!$B$17,INDEX('P08'!$M:$M,$A109+52),0)+IF($A109&lt;='P09'!$B$17,INDEX('P09'!$M:$M,$A109+52),0)+IF($A109&lt;='P10'!$B$17,INDEX('P10'!$M:$M,$A109+52),0)</f>
        <v>5.1635656651904522</v>
      </c>
      <c r="F109">
        <f>IF($A109&lt;='P01'!$B$17,INDEX('P01'!$R:$R,$A109+52),0)+IF($A109&lt;='P02'!$B$17,INDEX('P02'!$R:$R,$A109+52),0)+IF($A109&lt;='P03'!$B$17,INDEX('P03'!$R:$R,$A109+52),0)+IF($A109&lt;='P04'!$B$17,INDEX('P04'!$R:$R,$A109+52),0)+IF($A109&lt;='P05'!$B$17,INDEX('P05'!$R:$R,$A109+52),0)+IF($A109&lt;='P06'!$B$17,INDEX('P06'!$R:$R,$A109+52),0)+IF($A109&lt;='P07'!$B$17,INDEX('P07'!$R:$R,$A109+52),0)+IF($A109&lt;='P08'!$B$17,INDEX('P08'!$R:$R,$A109+52),0)+IF($A109&lt;='P09'!$B$17,INDEX('P09'!$R:$R,$A109+52),0)+IF($A109&lt;='P10'!$B$17,INDEX('P10'!$R:$R,$A109+52),0)</f>
        <v>398.55691505303486</v>
      </c>
      <c r="G109">
        <f>IF($A109&lt;='P01'!$B$17,INDEX('P01'!$S:$S,$A109+52),0)+IF($A109&lt;='P02'!$B$17,INDEX('P02'!$S:$S,$A109+52),0)+IF($A109&lt;='P03'!$B$17,INDEX('P03'!$S:$S,$A109+52),0)+IF($A109&lt;='P04'!$B$17,INDEX('P04'!$S:$S,$A109+52),0)+IF($A109&lt;='P05'!$B$17,INDEX('P05'!$S:$S,$A109+52),0)+IF($A109&lt;='P06'!$B$17,INDEX('P06'!$S:$S,$A109+52),0)+IF($A109&lt;='P07'!$B$17,INDEX('P07'!$S:$S,$A109+52),0)+IF($A109&lt;='P08'!$B$17,INDEX('P08'!$S:$S,$A109+52),0)+IF($A109&lt;='P09'!$B$17,INDEX('P09'!$S:$S,$A109+52),0)+IF($A109&lt;='P10'!$B$17,INDEX('P10'!$S:$S,$A109+52),0)</f>
        <v>7.9711383010606971</v>
      </c>
      <c r="H109">
        <f>IF($A109&lt;='P01'!$B$17,INDEX('P01'!$T:$T,$A109+52),0)+IF($A109&lt;='P02'!$B$17,INDEX('P02'!$T:$T,$A109+52),0)+IF($A109&lt;='P03'!$B$17,INDEX('P03'!$T:$T,$A109+52),0)+IF($A109&lt;='P04'!$B$17,INDEX('P04'!$T:$T,$A109+52),0)+IF($A109&lt;='P05'!$B$17,INDEX('P05'!$T:$T,$A109+52),0)+IF($A109&lt;='P06'!$B$17,INDEX('P06'!$T:$T,$A109+52),0)+IF($A109&lt;='P07'!$B$17,INDEX('P07'!$T:$T,$A109+52),0)+IF($A109&lt;='P08'!$B$17,INDEX('P08'!$T:$T,$A109+52),0)+IF($A109&lt;='P09'!$B$17,INDEX('P09'!$T:$T,$A109+52),0)+IF($A109&lt;='P10'!$B$17,INDEX('P10'!$T:$T,$A109+52),0)</f>
        <v>31.320885816687998</v>
      </c>
      <c r="I109">
        <f>IF($A109&lt;='P01'!$B$17,INDEX('P01'!$U:$U,$A109+52),0)+IF($A109&lt;='P02'!$B$17,INDEX('P02'!$U:$U,$A109+52),0)+IF($A109&lt;='P03'!$B$17,INDEX('P03'!$U:$U,$A109+52),0)+IF($A109&lt;='P04'!$B$17,INDEX('P04'!$U:$U,$A109+52),0)+IF($A109&lt;='P05'!$B$17,INDEX('P05'!$U:$U,$A109+52),0)+IF($A109&lt;='P06'!$B$17,INDEX('P06'!$U:$U,$A109+52),0)+IF($A109&lt;='P07'!$B$17,INDEX('P07'!$U:$U,$A109+52),0)+IF($A109&lt;='P08'!$B$17,INDEX('P08'!$U:$U,$A109+52),0)+IF($A109&lt;='P09'!$B$17,INDEX('P09'!$U:$U,$A109+52),0)+IF($A109&lt;='P10'!$B$17,INDEX('P10'!$U:$U,$A109+52),0)</f>
        <v>331.39051646257406</v>
      </c>
      <c r="J109">
        <f>IF($A109&lt;='P01'!$B$17,INDEX('P01'!$V:$V,$A109+52),0)+IF($A109&lt;='P02'!$B$17,INDEX('P02'!$V:$V,$A109+52),0)+IF($A109&lt;='P03'!$B$17,INDEX('P03'!$V:$V,$A109+52),0)+IF($A109&lt;='P04'!$B$17,INDEX('P04'!$V:$V,$A109+52),0)+IF($A109&lt;='P05'!$B$17,INDEX('P05'!$V:$V,$A109+52),0)+IF($A109&lt;='P06'!$B$17,INDEX('P06'!$V:$V,$A109+52),0)+IF($A109&lt;='P07'!$B$17,INDEX('P07'!$V:$V,$A109+52),0)+IF($A109&lt;='P08'!$B$17,INDEX('P08'!$V:$V,$A109+52),0)+IF($A109&lt;='P09'!$B$17,INDEX('P09'!$V:$V,$A109+52),0)+IF($A109&lt;='P10'!$B$17,INDEX('P10'!$V:$V,$A109+52),0)</f>
        <v>0.23342641575083345</v>
      </c>
      <c r="K109">
        <f>IF($A109&lt;='P01'!$B$17,INDEX('P01'!$W:$W,$A109+52),0)+IF($A109&lt;='P02'!$B$17,INDEX('P02'!$W:$W,$A109+52),0)+IF($A109&lt;='P03'!$B$17,INDEX('P03'!$W:$W,$A109+52),0)+IF($A109&lt;='P04'!$B$17,INDEX('P04'!$W:$W,$A109+52),0)+IF($A109&lt;='P05'!$B$17,INDEX('P05'!$W:$W,$A109+52),0)+IF($A109&lt;='P06'!$B$17,INDEX('P06'!$W:$W,$A109+52),0)+IF($A109&lt;='P07'!$B$17,INDEX('P07'!$W:$W,$A109+52),0)+IF($A109&lt;='P08'!$B$17,INDEX('P08'!$W:$W,$A109+52),0)+IF($A109&lt;='P09'!$B$17,INDEX('P09'!$W:$W,$A109+52),0)+IF($A109&lt;='P10'!$B$17,INDEX('P10'!$W:$W,$A109+52),0)</f>
        <v>27.640948056961243</v>
      </c>
      <c r="L109">
        <f>IF($A109&lt;='P01'!$B$17,INDEX('P01'!$X:$X,$A109+52),0)+IF($A109&lt;='P02'!$B$17,INDEX('P02'!$X:$X,$A109+52),0)+IF($A109&lt;='P03'!$B$17,INDEX('P03'!$X:$X,$A109+52),0)+IF($A109&lt;='P04'!$B$17,INDEX('P04'!$X:$X,$A109+52),0)+IF($A109&lt;='P05'!$B$17,INDEX('P05'!$X:$X,$A109+52),0)+IF($A109&lt;='P06'!$B$17,INDEX('P06'!$X:$X,$A109+52),0)+IF($A109&lt;='P07'!$B$17,INDEX('P07'!$X:$X,$A109+52),0)+IF($A109&lt;='P08'!$B$17,INDEX('P08'!$X:$X,$A109+52),0)+IF($A109&lt;='P09'!$B$17,INDEX('P09'!$X:$X,$A109+52),0)+IF($A109&lt;='P10'!$B$17,INDEX('P10'!$X:$X,$A109+52),0)</f>
        <v>-28.919624252675263</v>
      </c>
      <c r="M109">
        <f>IF($A109&lt;='P01'!$B$17,INDEX('P01'!$AA:$AA,$A109+52),0)+IF($A109&lt;='P02'!$B$17,INDEX('P02'!$AA:$AA,$A109+52),0)+IF($A109&lt;='P03'!$B$17,INDEX('P03'!$AA:$AA,$A109+52),0)+IF($A109&lt;='P04'!$B$17,INDEX('P04'!$AA:$AA,$A109+52),0)+IF($A109&lt;='P05'!$B$17,INDEX('P05'!$AA:$AA,$A109+52),0)+IF($A109&lt;='P06'!$B$17,INDEX('P06'!$AA:$AA,$A109+52),0)+IF($A109&lt;='P07'!$B$17,INDEX('P07'!$AA:$AA,$A109+52),0)+IF($A109&lt;='P08'!$B$17,INDEX('P08'!$AA:$AA,$A109+52),0)+IF($A109&lt;='P09'!$B$17,INDEX('P09'!$AA:$AA,$A109+52),0)+IF($A109&lt;='P10'!$B$17,INDEX('P10'!$AA:$AA,$A109+52),0)</f>
        <v>22.485129100333094</v>
      </c>
      <c r="N109">
        <f>IF($A109&lt;='P01'!$B$17,INDEX('P01'!$AB:$AB,$A109+52),0)+IF($A109&lt;='P02'!$B$17,INDEX('P02'!$AB:$AB,$A109+52),0)+IF($A109&lt;='P03'!$B$17,INDEX('P03'!$AB:$AB,$A109+52),0)+IF($A109&lt;='P04'!$B$17,INDEX('P04'!$AB:$AB,$A109+52),0)+IF($A109&lt;='P05'!$B$17,INDEX('P05'!$AB:$AB,$A109+52),0)+IF($A109&lt;='P06'!$B$17,INDEX('P06'!$AB:$AB,$A109+52),0)+IF($A109&lt;='P07'!$B$17,INDEX('P07'!$AB:$AB,$A109+52),0)+IF($A109&lt;='P08'!$B$17,INDEX('P08'!$AB:$AB,$A109+52),0)+IF($A109&lt;='P09'!$B$17,INDEX('P09'!$AB:$AB,$A109+52),0)+IF($A109&lt;='P10'!$B$17,INDEX('P10'!$AB:$AB,$A109+52),0)</f>
        <v>310.89413779207598</v>
      </c>
      <c r="O109">
        <f>IF($A109&lt;='P01'!$B$17,INDEX('P01'!$AC:$AC,$A109+52),0)+IF($A109&lt;='P02'!$B$17,INDEX('P02'!$AC:$AC,$A109+52),0)+IF($A109&lt;='P03'!$B$17,INDEX('P03'!$AC:$AC,$A109+52),0)+IF($A109&lt;='P04'!$B$17,INDEX('P04'!$AC:$AC,$A109+52),0)+IF($A109&lt;='P05'!$B$17,INDEX('P05'!$AC:$AC,$A109+52),0)+IF($A109&lt;='P06'!$B$17,INDEX('P06'!$AC:$AC,$A109+52),0)+IF($A109&lt;='P07'!$B$17,INDEX('P07'!$AC:$AC,$A109+52),0)+IF($A109&lt;='P08'!$B$17,INDEX('P08'!$AC:$AC,$A109+52),0)+IF($A109&lt;='P09'!$B$17,INDEX('P09'!$AC:$AC,$A109+52),0)+IF($A109&lt;='P10'!$B$17,INDEX('P10'!$AC:$AC,$A109+52),0)</f>
        <v>6.2178827558415195</v>
      </c>
      <c r="P109">
        <f>IF($A109&lt;='P01'!$B$17,INDEX('P01'!$AD:$AD,$A109+52),0)+IF($A109&lt;='P02'!$B$17,INDEX('P02'!$AD:$AD,$A109+52),0)+IF($A109&lt;='P03'!$B$17,INDEX('P03'!$AD:$AD,$A109+52),0)+IF($A109&lt;='P04'!$B$17,INDEX('P04'!$AD:$AD,$A109+52),0)+IF($A109&lt;='P05'!$B$17,INDEX('P05'!$AD:$AD,$A109+52),0)+IF($A109&lt;='P06'!$B$17,INDEX('P06'!$AD:$AD,$A109+52),0)+IF($A109&lt;='P07'!$B$17,INDEX('P07'!$AD:$AD,$A109+52),0)+IF($A109&lt;='P08'!$B$17,INDEX('P08'!$AD:$AD,$A109+52),0)+IF($A109&lt;='P09'!$B$17,INDEX('P09'!$AD:$AD,$A109+52),0)+IF($A109&lt;='P10'!$B$17,INDEX('P10'!$AD:$AD,$A109+52),0)</f>
        <v>24.352120033505351</v>
      </c>
      <c r="Q109">
        <f>IF($A109&lt;='P01'!$B$17,INDEX('P01'!$AE:$AE,$A109+52),0)+IF($A109&lt;='P02'!$B$17,INDEX('P02'!$AE:$AE,$A109+52),0)+IF($A109&lt;='P03'!$B$17,INDEX('P03'!$AE:$AE,$A109+52),0)+IF($A109&lt;='P04'!$B$17,INDEX('P04'!$AE:$AE,$A109+52),0)+IF($A109&lt;='P05'!$B$17,INDEX('P05'!$AE:$AE,$A109+52),0)+IF($A109&lt;='P06'!$B$17,INDEX('P06'!$AE:$AE,$A109+52),0)+IF($A109&lt;='P07'!$B$17,INDEX('P07'!$AE:$AE,$A109+52),0)+IF($A109&lt;='P08'!$B$17,INDEX('P08'!$AE:$AE,$A109+52),0)+IF($A109&lt;='P09'!$B$17,INDEX('P09'!$AE:$AE,$A109+52),0)+IF($A109&lt;='P10'!$B$17,INDEX('P10'!$AE:$AE,$A109+52),0)</f>
        <v>257.65751588552286</v>
      </c>
      <c r="R109">
        <f>IF($A109&lt;='P01'!$B$17,INDEX('P01'!$AF:$AF,$A109+52),0)+IF($A109&lt;='P02'!$B$17,INDEX('P02'!$AF:$AF,$A109+52),0)+IF($A109&lt;='P03'!$B$17,INDEX('P03'!$AF:$AF,$A109+52),0)+IF($A109&lt;='P04'!$B$17,INDEX('P04'!$AF:$AF,$A109+52),0)+IF($A109&lt;='P05'!$B$17,INDEX('P05'!$AF:$AF,$A109+52),0)+IF($A109&lt;='P06'!$B$17,INDEX('P06'!$AF:$AF,$A109+52),0)+IF($A109&lt;='P07'!$B$17,INDEX('P07'!$AF:$AF,$A109+52),0)+IF($A109&lt;='P08'!$B$17,INDEX('P08'!$AF:$AF,$A109+52),0)+IF($A109&lt;='P09'!$B$17,INDEX('P09'!$AF:$AF,$A109+52),0)+IF($A109&lt;='P10'!$B$17,INDEX('P10'!$AF:$AF,$A109+52),0)</f>
        <v>0.18149001687323016</v>
      </c>
      <c r="S109">
        <f>IF($A109&lt;='P01'!$B$17,INDEX('P01'!$AG:$AG,$A109+52),0)+IF($A109&lt;='P02'!$B$17,INDEX('P02'!$AG:$AG,$A109+52),0)+IF($A109&lt;='P03'!$B$17,INDEX('P03'!$AG:$AG,$A109+52),0)+IF($A109&lt;='P04'!$B$17,INDEX('P04'!$AG:$AG,$A109+52),0)+IF($A109&lt;='P05'!$B$17,INDEX('P05'!$AG:$AG,$A109+52),0)+IF($A109&lt;='P06'!$B$17,INDEX('P06'!$AG:$AG,$A109+52),0)+IF($A109&lt;='P07'!$B$17,INDEX('P07'!$AG:$AG,$A109+52),0)+IF($A109&lt;='P08'!$B$17,INDEX('P08'!$AG:$AG,$A109+52),0)+IF($A109&lt;='P09'!$B$17,INDEX('P09'!$AG:$AG,$A109+52),0)+IF($A109&lt;='P10'!$B$17,INDEX('P10'!$AG:$AG,$A109+52),0)</f>
        <v>16089.193328384757</v>
      </c>
      <c r="T109">
        <f>IF($A109&lt;='P01'!$B$17,INDEX('P01'!$AI:$AI,$A109+52),0)+IF($A109&lt;='P02'!$B$17,INDEX('P02'!$AI:$AI,$A109+52),0)+IF($A109&lt;='P03'!$B$17,INDEX('P03'!$AI:$AI,$A109+52),0)+IF($A109&lt;='P04'!$B$17,INDEX('P04'!$AI:$AI,$A109+52),0)+IF($A109&lt;='P05'!$B$17,INDEX('P05'!$AI:$AI,$A109+52),0)+IF($A109&lt;='P06'!$B$17,INDEX('P06'!$AI:$AI,$A109+52),0)+IF($A109&lt;='P07'!$B$17,INDEX('P07'!$AI:$AI,$A109+52),0)+IF($A109&lt;='P08'!$B$17,INDEX('P08'!$AI:$AI,$A109+52),0)+IF($A109&lt;='P09'!$B$17,INDEX('P09'!$AI:$AI,$A109+52),0)+IF($A109&lt;='P10'!$B$17,INDEX('P10'!$AI:$AI,$A109+52),0)</f>
        <v>16114.768411891979</v>
      </c>
    </row>
    <row r="110" spans="1:20" x14ac:dyDescent="0.35">
      <c r="A110">
        <v>78</v>
      </c>
      <c r="B110">
        <f>IF($A110&lt;='P01'!$B$17,INDEX('P01'!$J:$J,$A110+52),0)+IF($A110&lt;='P02'!$B$17,INDEX('P02'!$J:$J,$A110+52),0)+IF($A110&lt;='P03'!$B$17,INDEX('P03'!$J:$J,$A110+52),0)+IF($A110&lt;='P04'!$B$17,INDEX('P04'!$J:$J,$A110+52),0)+IF($A110&lt;='P05'!$B$17,INDEX('P05'!$J:$J,$A110+52),0)+IF($A110&lt;='P06'!$B$17,INDEX('P06'!$J:$J,$A110+52),0)+IF($A110&lt;='P07'!$B$17,INDEX('P07'!$J:$J,$A110+52),0)+IF($A110&lt;='P08'!$B$17,INDEX('P08'!$J:$J,$A110+52),0)+IF($A110&lt;='P09'!$B$17,INDEX('P09'!$J:$J,$A110+52),0)+IF($A110&lt;='P10'!$B$17,INDEX('P10'!$J:$J,$A110+52),0)</f>
        <v>7.6961908493575681E-4</v>
      </c>
      <c r="C110">
        <f>IF($A110&lt;='P01'!$B$17,INDEX('P01'!$K:$K,$A110+52),0)+IF($A110&lt;='P02'!$B$17,INDEX('P02'!$K:$K,$A110+52),0)+IF($A110&lt;='P03'!$B$17,INDEX('P03'!$K:$K,$A110+52),0)+IF($A110&lt;='P04'!$B$17,INDEX('P04'!$K:$K,$A110+52),0)+IF($A110&lt;='P05'!$B$17,INDEX('P05'!$K:$K,$A110+52),0)+IF($A110&lt;='P06'!$B$17,INDEX('P06'!$K:$K,$A110+52),0)+IF($A110&lt;='P07'!$B$17,INDEX('P07'!$K:$K,$A110+52),0)+IF($A110&lt;='P08'!$B$17,INDEX('P08'!$K:$K,$A110+52),0)+IF($A110&lt;='P09'!$B$17,INDEX('P09'!$K:$K,$A110+52),0)+IF($A110&lt;='P10'!$B$17,INDEX('P10'!$K:$K,$A110+52),0)</f>
        <v>1.7533130027735565E-2</v>
      </c>
      <c r="D110">
        <f>IF($A110&lt;='P01'!$B$17,INDEX('P01'!$L:$L,$A110+52),0)+IF($A110&lt;='P02'!$B$17,INDEX('P02'!$L:$L,$A110+52),0)+IF($A110&lt;='P03'!$B$17,INDEX('P03'!$L:$L,$A110+52),0)+IF($A110&lt;='P04'!$B$17,INDEX('P04'!$L:$L,$A110+52),0)+IF($A110&lt;='P05'!$B$17,INDEX('P05'!$L:$L,$A110+52),0)+IF($A110&lt;='P06'!$B$17,INDEX('P06'!$L:$L,$A110+52),0)+IF($A110&lt;='P07'!$B$17,INDEX('P07'!$L:$L,$A110+52),0)+IF($A110&lt;='P08'!$B$17,INDEX('P08'!$L:$L,$A110+52),0)+IF($A110&lt;='P09'!$B$17,INDEX('P09'!$L:$L,$A110+52),0)+IF($A110&lt;='P10'!$B$17,INDEX('P10'!$L:$L,$A110+52),0)</f>
        <v>0</v>
      </c>
      <c r="E110">
        <f>IF($A110&lt;='P01'!$B$17,INDEX('P01'!$M:$M,$A110+52),0)+IF($A110&lt;='P02'!$B$17,INDEX('P02'!$M:$M,$A110+52),0)+IF($A110&lt;='P03'!$B$17,INDEX('P03'!$M:$M,$A110+52),0)+IF($A110&lt;='P04'!$B$17,INDEX('P04'!$M:$M,$A110+52),0)+IF($A110&lt;='P05'!$B$17,INDEX('P05'!$M:$M,$A110+52),0)+IF($A110&lt;='P06'!$B$17,INDEX('P06'!$M:$M,$A110+52),0)+IF($A110&lt;='P07'!$B$17,INDEX('P07'!$M:$M,$A110+52),0)+IF($A110&lt;='P08'!$B$17,INDEX('P08'!$M:$M,$A110+52),0)+IF($A110&lt;='P09'!$B$17,INDEX('P09'!$M:$M,$A110+52),0)+IF($A110&lt;='P10'!$B$17,INDEX('P10'!$M:$M,$A110+52),0)</f>
        <v>5.1452629160777814</v>
      </c>
      <c r="F110">
        <f>IF($A110&lt;='P01'!$B$17,INDEX('P01'!$R:$R,$A110+52),0)+IF($A110&lt;='P02'!$B$17,INDEX('P02'!$R:$R,$A110+52),0)+IF($A110&lt;='P03'!$B$17,INDEX('P03'!$R:$R,$A110+52),0)+IF($A110&lt;='P04'!$B$17,INDEX('P04'!$R:$R,$A110+52),0)+IF($A110&lt;='P05'!$B$17,INDEX('P05'!$R:$R,$A110+52),0)+IF($A110&lt;='P06'!$B$17,INDEX('P06'!$R:$R,$A110+52),0)+IF($A110&lt;='P07'!$B$17,INDEX('P07'!$R:$R,$A110+52),0)+IF($A110&lt;='P08'!$B$17,INDEX('P08'!$R:$R,$A110+52),0)+IF($A110&lt;='P09'!$B$17,INDEX('P09'!$R:$R,$A110+52),0)+IF($A110&lt;='P10'!$B$17,INDEX('P10'!$R:$R,$A110+52),0)</f>
        <v>397.13644728499821</v>
      </c>
      <c r="G110">
        <f>IF($A110&lt;='P01'!$B$17,INDEX('P01'!$S:$S,$A110+52),0)+IF($A110&lt;='P02'!$B$17,INDEX('P02'!$S:$S,$A110+52),0)+IF($A110&lt;='P03'!$B$17,INDEX('P03'!$S:$S,$A110+52),0)+IF($A110&lt;='P04'!$B$17,INDEX('P04'!$S:$S,$A110+52),0)+IF($A110&lt;='P05'!$B$17,INDEX('P05'!$S:$S,$A110+52),0)+IF($A110&lt;='P06'!$B$17,INDEX('P06'!$S:$S,$A110+52),0)+IF($A110&lt;='P07'!$B$17,INDEX('P07'!$S:$S,$A110+52),0)+IF($A110&lt;='P08'!$B$17,INDEX('P08'!$S:$S,$A110+52),0)+IF($A110&lt;='P09'!$B$17,INDEX('P09'!$S:$S,$A110+52),0)+IF($A110&lt;='P10'!$B$17,INDEX('P10'!$S:$S,$A110+52),0)</f>
        <v>7.9427289456999652</v>
      </c>
      <c r="H110">
        <f>IF($A110&lt;='P01'!$B$17,INDEX('P01'!$T:$T,$A110+52),0)+IF($A110&lt;='P02'!$B$17,INDEX('P02'!$T:$T,$A110+52),0)+IF($A110&lt;='P03'!$B$17,INDEX('P03'!$T:$T,$A110+52),0)+IF($A110&lt;='P04'!$B$17,INDEX('P04'!$T:$T,$A110+52),0)+IF($A110&lt;='P05'!$B$17,INDEX('P05'!$T:$T,$A110+52),0)+IF($A110&lt;='P06'!$B$17,INDEX('P06'!$T:$T,$A110+52),0)+IF($A110&lt;='P07'!$B$17,INDEX('P07'!$T:$T,$A110+52),0)+IF($A110&lt;='P08'!$B$17,INDEX('P08'!$T:$T,$A110+52),0)+IF($A110&lt;='P09'!$B$17,INDEX('P09'!$T:$T,$A110+52),0)+IF($A110&lt;='P10'!$B$17,INDEX('P10'!$T:$T,$A110+52),0)</f>
        <v>31.286837696965918</v>
      </c>
      <c r="I110">
        <f>IF($A110&lt;='P01'!$B$17,INDEX('P01'!$U:$U,$A110+52),0)+IF($A110&lt;='P02'!$B$17,INDEX('P02'!$U:$U,$A110+52),0)+IF($A110&lt;='P03'!$B$17,INDEX('P03'!$U:$U,$A110+52),0)+IF($A110&lt;='P04'!$B$17,INDEX('P04'!$U:$U,$A110+52),0)+IF($A110&lt;='P05'!$B$17,INDEX('P05'!$U:$U,$A110+52),0)+IF($A110&lt;='P06'!$B$17,INDEX('P06'!$U:$U,$A110+52),0)+IF($A110&lt;='P07'!$B$17,INDEX('P07'!$U:$U,$A110+52),0)+IF($A110&lt;='P08'!$B$17,INDEX('P08'!$U:$U,$A110+52),0)+IF($A110&lt;='P09'!$B$17,INDEX('P09'!$U:$U,$A110+52),0)+IF($A110&lt;='P10'!$B$17,INDEX('P10'!$U:$U,$A110+52),0)</f>
        <v>330.20023003332386</v>
      </c>
      <c r="J110">
        <f>IF($A110&lt;='P01'!$B$17,INDEX('P01'!$V:$V,$A110+52),0)+IF($A110&lt;='P02'!$B$17,INDEX('P02'!$V:$V,$A110+52),0)+IF($A110&lt;='P03'!$B$17,INDEX('P03'!$V:$V,$A110+52),0)+IF($A110&lt;='P04'!$B$17,INDEX('P04'!$V:$V,$A110+52),0)+IF($A110&lt;='P05'!$B$17,INDEX('P05'!$V:$V,$A110+52),0)+IF($A110&lt;='P06'!$B$17,INDEX('P06'!$V:$V,$A110+52),0)+IF($A110&lt;='P07'!$B$17,INDEX('P07'!$V:$V,$A110+52),0)+IF($A110&lt;='P08'!$B$17,INDEX('P08'!$V:$V,$A110+52),0)+IF($A110&lt;='P09'!$B$17,INDEX('P09'!$V:$V,$A110+52),0)+IF($A110&lt;='P10'!$B$17,INDEX('P10'!$V:$V,$A110+52),0)</f>
        <v>0.23316201400514511</v>
      </c>
      <c r="K110">
        <f>IF($A110&lt;='P01'!$B$17,INDEX('P01'!$W:$W,$A110+52),0)+IF($A110&lt;='P02'!$B$17,INDEX('P02'!$W:$W,$A110+52),0)+IF($A110&lt;='P03'!$B$17,INDEX('P03'!$W:$W,$A110+52),0)+IF($A110&lt;='P04'!$B$17,INDEX('P04'!$W:$W,$A110+52),0)+IF($A110&lt;='P05'!$B$17,INDEX('P05'!$W:$W,$A110+52),0)+IF($A110&lt;='P06'!$B$17,INDEX('P06'!$W:$W,$A110+52),0)+IF($A110&lt;='P07'!$B$17,INDEX('P07'!$W:$W,$A110+52),0)+IF($A110&lt;='P08'!$B$17,INDEX('P08'!$W:$W,$A110+52),0)+IF($A110&lt;='P09'!$B$17,INDEX('P09'!$W:$W,$A110+52),0)+IF($A110&lt;='P10'!$B$17,INDEX('P10'!$W:$W,$A110+52),0)</f>
        <v>27.473488595003289</v>
      </c>
      <c r="L110">
        <f>IF($A110&lt;='P01'!$B$17,INDEX('P01'!$X:$X,$A110+52),0)+IF($A110&lt;='P02'!$B$17,INDEX('P02'!$X:$X,$A110+52),0)+IF($A110&lt;='P03'!$B$17,INDEX('P03'!$X:$X,$A110+52),0)+IF($A110&lt;='P04'!$B$17,INDEX('P04'!$X:$X,$A110+52),0)+IF($A110&lt;='P05'!$B$17,INDEX('P05'!$X:$X,$A110+52),0)+IF($A110&lt;='P06'!$B$17,INDEX('P06'!$X:$X,$A110+52),0)+IF($A110&lt;='P07'!$B$17,INDEX('P07'!$X:$X,$A110+52),0)+IF($A110&lt;='P08'!$B$17,INDEX('P08'!$X:$X,$A110+52),0)+IF($A110&lt;='P09'!$B$17,INDEX('P09'!$X:$X,$A110+52),0)+IF($A110&lt;='P10'!$B$17,INDEX('P10'!$X:$X,$A110+52),0)</f>
        <v>-28.747607553712569</v>
      </c>
      <c r="M110">
        <f>IF($A110&lt;='P01'!$B$17,INDEX('P01'!$AA:$AA,$A110+52),0)+IF($A110&lt;='P02'!$B$17,INDEX('P02'!$AA:$AA,$A110+52),0)+IF($A110&lt;='P03'!$B$17,INDEX('P03'!$AA:$AA,$A110+52),0)+IF($A110&lt;='P04'!$B$17,INDEX('P04'!$AA:$AA,$A110+52),0)+IF($A110&lt;='P05'!$B$17,INDEX('P05'!$AA:$AA,$A110+52),0)+IF($A110&lt;='P06'!$B$17,INDEX('P06'!$AA:$AA,$A110+52),0)+IF($A110&lt;='P07'!$B$17,INDEX('P07'!$AA:$AA,$A110+52),0)+IF($A110&lt;='P08'!$B$17,INDEX('P08'!$AA:$AA,$A110+52),0)+IF($A110&lt;='P09'!$B$17,INDEX('P09'!$AA:$AA,$A110+52),0)+IF($A110&lt;='P10'!$B$17,INDEX('P10'!$AA:$AA,$A110+52),0)</f>
        <v>22.278451542618477</v>
      </c>
      <c r="N110">
        <f>IF($A110&lt;='P01'!$B$17,INDEX('P01'!$AB:$AB,$A110+52),0)+IF($A110&lt;='P02'!$B$17,INDEX('P02'!$AB:$AB,$A110+52),0)+IF($A110&lt;='P03'!$B$17,INDEX('P03'!$AB:$AB,$A110+52),0)+IF($A110&lt;='P04'!$B$17,INDEX('P04'!$AB:$AB,$A110+52),0)+IF($A110&lt;='P05'!$B$17,INDEX('P05'!$AB:$AB,$A110+52),0)+IF($A110&lt;='P06'!$B$17,INDEX('P06'!$AB:$AB,$A110+52),0)+IF($A110&lt;='P07'!$B$17,INDEX('P07'!$AB:$AB,$A110+52),0)+IF($A110&lt;='P08'!$B$17,INDEX('P08'!$AB:$AB,$A110+52),0)+IF($A110&lt;='P09'!$B$17,INDEX('P09'!$AB:$AB,$A110+52),0)+IF($A110&lt;='P10'!$B$17,INDEX('P10'!$AB:$AB,$A110+52),0)</f>
        <v>308.77525273602913</v>
      </c>
      <c r="O110">
        <f>IF($A110&lt;='P01'!$B$17,INDEX('P01'!$AC:$AC,$A110+52),0)+IF($A110&lt;='P02'!$B$17,INDEX('P02'!$AC:$AC,$A110+52),0)+IF($A110&lt;='P03'!$B$17,INDEX('P03'!$AC:$AC,$A110+52),0)+IF($A110&lt;='P04'!$B$17,INDEX('P04'!$AC:$AC,$A110+52),0)+IF($A110&lt;='P05'!$B$17,INDEX('P05'!$AC:$AC,$A110+52),0)+IF($A110&lt;='P06'!$B$17,INDEX('P06'!$AC:$AC,$A110+52),0)+IF($A110&lt;='P07'!$B$17,INDEX('P07'!$AC:$AC,$A110+52),0)+IF($A110&lt;='P08'!$B$17,INDEX('P08'!$AC:$AC,$A110+52),0)+IF($A110&lt;='P09'!$B$17,INDEX('P09'!$AC:$AC,$A110+52),0)+IF($A110&lt;='P10'!$B$17,INDEX('P10'!$AC:$AC,$A110+52),0)</f>
        <v>6.175505054720583</v>
      </c>
      <c r="P110">
        <f>IF($A110&lt;='P01'!$B$17,INDEX('P01'!$AD:$AD,$A110+52),0)+IF($A110&lt;='P02'!$B$17,INDEX('P02'!$AD:$AD,$A110+52),0)+IF($A110&lt;='P03'!$B$17,INDEX('P03'!$AD:$AD,$A110+52),0)+IF($A110&lt;='P04'!$B$17,INDEX('P04'!$AD:$AD,$A110+52),0)+IF($A110&lt;='P05'!$B$17,INDEX('P05'!$AD:$AD,$A110+52),0)+IF($A110&lt;='P06'!$B$17,INDEX('P06'!$AD:$AD,$A110+52),0)+IF($A110&lt;='P07'!$B$17,INDEX('P07'!$AD:$AD,$A110+52),0)+IF($A110&lt;='P08'!$B$17,INDEX('P08'!$AD:$AD,$A110+52),0)+IF($A110&lt;='P09'!$B$17,INDEX('P09'!$AD:$AD,$A110+52),0)+IF($A110&lt;='P10'!$B$17,INDEX('P10'!$AD:$AD,$A110+52),0)</f>
        <v>24.246271494116346</v>
      </c>
      <c r="Q110">
        <f>IF($A110&lt;='P01'!$B$17,INDEX('P01'!$AE:$AE,$A110+52),0)+IF($A110&lt;='P02'!$B$17,INDEX('P02'!$AE:$AE,$A110+52),0)+IF($A110&lt;='P03'!$B$17,INDEX('P03'!$AE:$AE,$A110+52),0)+IF($A110&lt;='P04'!$B$17,INDEX('P04'!$AE:$AE,$A110+52),0)+IF($A110&lt;='P05'!$B$17,INDEX('P05'!$AE:$AE,$A110+52),0)+IF($A110&lt;='P06'!$B$17,INDEX('P06'!$AE:$AE,$A110+52),0)+IF($A110&lt;='P07'!$B$17,INDEX('P07'!$AE:$AE,$A110+52),0)+IF($A110&lt;='P08'!$B$17,INDEX('P08'!$AE:$AE,$A110+52),0)+IF($A110&lt;='P09'!$B$17,INDEX('P09'!$AE:$AE,$A110+52),0)+IF($A110&lt;='P10'!$B$17,INDEX('P10'!$AE:$AE,$A110+52),0)</f>
        <v>255.89433174270744</v>
      </c>
      <c r="R110">
        <f>IF($A110&lt;='P01'!$B$17,INDEX('P01'!$AF:$AF,$A110+52),0)+IF($A110&lt;='P02'!$B$17,INDEX('P02'!$AF:$AF,$A110+52),0)+IF($A110&lt;='P03'!$B$17,INDEX('P03'!$AF:$AF,$A110+52),0)+IF($A110&lt;='P04'!$B$17,INDEX('P04'!$AF:$AF,$A110+52),0)+IF($A110&lt;='P05'!$B$17,INDEX('P05'!$AF:$AF,$A110+52),0)+IF($A110&lt;='P06'!$B$17,INDEX('P06'!$AF:$AF,$A110+52),0)+IF($A110&lt;='P07'!$B$17,INDEX('P07'!$AF:$AF,$A110+52),0)+IF($A110&lt;='P08'!$B$17,INDEX('P08'!$AF:$AF,$A110+52),0)+IF($A110&lt;='P09'!$B$17,INDEX('P09'!$AF:$AF,$A110+52),0)+IF($A110&lt;='P10'!$B$17,INDEX('P10'!$AF:$AF,$A110+52),0)</f>
        <v>0.1806929018662676</v>
      </c>
      <c r="S110">
        <f>IF($A110&lt;='P01'!$B$17,INDEX('P01'!$AG:$AG,$A110+52),0)+IF($A110&lt;='P02'!$B$17,INDEX('P02'!$AG:$AG,$A110+52),0)+IF($A110&lt;='P03'!$B$17,INDEX('P03'!$AG:$AG,$A110+52),0)+IF($A110&lt;='P04'!$B$17,INDEX('P04'!$AG:$AG,$A110+52),0)+IF($A110&lt;='P05'!$B$17,INDEX('P05'!$AG:$AG,$A110+52),0)+IF($A110&lt;='P06'!$B$17,INDEX('P06'!$AG:$AG,$A110+52),0)+IF($A110&lt;='P07'!$B$17,INDEX('P07'!$AG:$AG,$A110+52),0)+IF($A110&lt;='P08'!$B$17,INDEX('P08'!$AG:$AG,$A110+52),0)+IF($A110&lt;='P09'!$B$17,INDEX('P09'!$AG:$AG,$A110+52),0)+IF($A110&lt;='P10'!$B$17,INDEX('P10'!$AG:$AG,$A110+52),0)</f>
        <v>16170.612768201092</v>
      </c>
      <c r="T110">
        <f>IF($A110&lt;='P01'!$B$17,INDEX('P01'!$AI:$AI,$A110+52),0)+IF($A110&lt;='P02'!$B$17,INDEX('P02'!$AI:$AI,$A110+52),0)+IF($A110&lt;='P03'!$B$17,INDEX('P03'!$AI:$AI,$A110+52),0)+IF($A110&lt;='P04'!$B$17,INDEX('P04'!$AI:$AI,$A110+52),0)+IF($A110&lt;='P05'!$B$17,INDEX('P05'!$AI:$AI,$A110+52),0)+IF($A110&lt;='P06'!$B$17,INDEX('P06'!$AI:$AI,$A110+52),0)+IF($A110&lt;='P07'!$B$17,INDEX('P07'!$AI:$AI,$A110+52),0)+IF($A110&lt;='P08'!$B$17,INDEX('P08'!$AI:$AI,$A110+52),0)+IF($A110&lt;='P09'!$B$17,INDEX('P09'!$AI:$AI,$A110+52),0)+IF($A110&lt;='P10'!$B$17,INDEX('P10'!$AI:$AI,$A110+52),0)</f>
        <v>16195.233162816916</v>
      </c>
    </row>
    <row r="111" spans="1:20" x14ac:dyDescent="0.35">
      <c r="A111">
        <v>79</v>
      </c>
      <c r="B111">
        <f>IF($A111&lt;='P01'!$B$17,INDEX('P01'!$J:$J,$A111+52),0)+IF($A111&lt;='P02'!$B$17,INDEX('P02'!$J:$J,$A111+52),0)+IF($A111&lt;='P03'!$B$17,INDEX('P03'!$J:$J,$A111+52),0)+IF($A111&lt;='P04'!$B$17,INDEX('P04'!$J:$J,$A111+52),0)+IF($A111&lt;='P05'!$B$17,INDEX('P05'!$J:$J,$A111+52),0)+IF($A111&lt;='P06'!$B$17,INDEX('P06'!$J:$J,$A111+52),0)+IF($A111&lt;='P07'!$B$17,INDEX('P07'!$J:$J,$A111+52),0)+IF($A111&lt;='P08'!$B$17,INDEX('P08'!$J:$J,$A111+52),0)+IF($A111&lt;='P09'!$B$17,INDEX('P09'!$J:$J,$A111+52),0)+IF($A111&lt;='P10'!$B$17,INDEX('P10'!$J:$J,$A111+52),0)</f>
        <v>7.754510540234652E-4</v>
      </c>
      <c r="C111">
        <f>IF($A111&lt;='P01'!$B$17,INDEX('P01'!$K:$K,$A111+52),0)+IF($A111&lt;='P02'!$B$17,INDEX('P02'!$K:$K,$A111+52),0)+IF($A111&lt;='P03'!$B$17,INDEX('P03'!$K:$K,$A111+52),0)+IF($A111&lt;='P04'!$B$17,INDEX('P04'!$K:$K,$A111+52),0)+IF($A111&lt;='P05'!$B$17,INDEX('P05'!$K:$K,$A111+52),0)+IF($A111&lt;='P06'!$B$17,INDEX('P06'!$K:$K,$A111+52),0)+IF($A111&lt;='P07'!$B$17,INDEX('P07'!$K:$K,$A111+52),0)+IF($A111&lt;='P08'!$B$17,INDEX('P08'!$K:$K,$A111+52),0)+IF($A111&lt;='P09'!$B$17,INDEX('P09'!$K:$K,$A111+52),0)+IF($A111&lt;='P10'!$B$17,INDEX('P10'!$K:$K,$A111+52),0)</f>
        <v>1.7470953112385217E-2</v>
      </c>
      <c r="D111">
        <f>IF($A111&lt;='P01'!$B$17,INDEX('P01'!$L:$L,$A111+52),0)+IF($A111&lt;='P02'!$B$17,INDEX('P02'!$L:$L,$A111+52),0)+IF($A111&lt;='P03'!$B$17,INDEX('P03'!$L:$L,$A111+52),0)+IF($A111&lt;='P04'!$B$17,INDEX('P04'!$L:$L,$A111+52),0)+IF($A111&lt;='P05'!$B$17,INDEX('P05'!$L:$L,$A111+52),0)+IF($A111&lt;='P06'!$B$17,INDEX('P06'!$L:$L,$A111+52),0)+IF($A111&lt;='P07'!$B$17,INDEX('P07'!$L:$L,$A111+52),0)+IF($A111&lt;='P08'!$B$17,INDEX('P08'!$L:$L,$A111+52),0)+IF($A111&lt;='P09'!$B$17,INDEX('P09'!$L:$L,$A111+52),0)+IF($A111&lt;='P10'!$B$17,INDEX('P10'!$L:$L,$A111+52),0)</f>
        <v>0</v>
      </c>
      <c r="E111">
        <f>IF($A111&lt;='P01'!$B$17,INDEX('P01'!$M:$M,$A111+52),0)+IF($A111&lt;='P02'!$B$17,INDEX('P02'!$M:$M,$A111+52),0)+IF($A111&lt;='P03'!$B$17,INDEX('P03'!$M:$M,$A111+52),0)+IF($A111&lt;='P04'!$B$17,INDEX('P04'!$M:$M,$A111+52),0)+IF($A111&lt;='P05'!$B$17,INDEX('P05'!$M:$M,$A111+52),0)+IF($A111&lt;='P06'!$B$17,INDEX('P06'!$M:$M,$A111+52),0)+IF($A111&lt;='P07'!$B$17,INDEX('P07'!$M:$M,$A111+52),0)+IF($A111&lt;='P08'!$B$17,INDEX('P08'!$M:$M,$A111+52),0)+IF($A111&lt;='P09'!$B$17,INDEX('P09'!$M:$M,$A111+52),0)+IF($A111&lt;='P10'!$B$17,INDEX('P10'!$M:$M,$A111+52),0)</f>
        <v>5.1270165119113722</v>
      </c>
      <c r="F111">
        <f>IF($A111&lt;='P01'!$B$17,INDEX('P01'!$R:$R,$A111+52),0)+IF($A111&lt;='P02'!$B$17,INDEX('P02'!$R:$R,$A111+52),0)+IF($A111&lt;='P03'!$B$17,INDEX('P03'!$R:$R,$A111+52),0)+IF($A111&lt;='P04'!$B$17,INDEX('P04'!$R:$R,$A111+52),0)+IF($A111&lt;='P05'!$B$17,INDEX('P05'!$R:$R,$A111+52),0)+IF($A111&lt;='P06'!$B$17,INDEX('P06'!$R:$R,$A111+52),0)+IF($A111&lt;='P07'!$B$17,INDEX('P07'!$R:$R,$A111+52),0)+IF($A111&lt;='P08'!$B$17,INDEX('P08'!$R:$R,$A111+52),0)+IF($A111&lt;='P09'!$B$17,INDEX('P09'!$R:$R,$A111+52),0)+IF($A111&lt;='P10'!$B$17,INDEX('P10'!$R:$R,$A111+52),0)</f>
        <v>395.72104452570659</v>
      </c>
      <c r="G111">
        <f>IF($A111&lt;='P01'!$B$17,INDEX('P01'!$S:$S,$A111+52),0)+IF($A111&lt;='P02'!$B$17,INDEX('P02'!$S:$S,$A111+52),0)+IF($A111&lt;='P03'!$B$17,INDEX('P03'!$S:$S,$A111+52),0)+IF($A111&lt;='P04'!$B$17,INDEX('P04'!$S:$S,$A111+52),0)+IF($A111&lt;='P05'!$B$17,INDEX('P05'!$S:$S,$A111+52),0)+IF($A111&lt;='P06'!$B$17,INDEX('P06'!$S:$S,$A111+52),0)+IF($A111&lt;='P07'!$B$17,INDEX('P07'!$S:$S,$A111+52),0)+IF($A111&lt;='P08'!$B$17,INDEX('P08'!$S:$S,$A111+52),0)+IF($A111&lt;='P09'!$B$17,INDEX('P09'!$S:$S,$A111+52),0)+IF($A111&lt;='P10'!$B$17,INDEX('P10'!$S:$S,$A111+52),0)</f>
        <v>7.9144208905141316</v>
      </c>
      <c r="H111">
        <f>IF($A111&lt;='P01'!$B$17,INDEX('P01'!$T:$T,$A111+52),0)+IF($A111&lt;='P02'!$B$17,INDEX('P02'!$T:$T,$A111+52),0)+IF($A111&lt;='P03'!$B$17,INDEX('P03'!$T:$T,$A111+52),0)+IF($A111&lt;='P04'!$B$17,INDEX('P04'!$T:$T,$A111+52),0)+IF($A111&lt;='P05'!$B$17,INDEX('P05'!$T:$T,$A111+52),0)+IF($A111&lt;='P06'!$B$17,INDEX('P06'!$T:$T,$A111+52),0)+IF($A111&lt;='P07'!$B$17,INDEX('P07'!$T:$T,$A111+52),0)+IF($A111&lt;='P08'!$B$17,INDEX('P08'!$T:$T,$A111+52),0)+IF($A111&lt;='P09'!$B$17,INDEX('P09'!$T:$T,$A111+52),0)+IF($A111&lt;='P10'!$B$17,INDEX('P10'!$T:$T,$A111+52),0)</f>
        <v>31.252826802868029</v>
      </c>
      <c r="I111">
        <f>IF($A111&lt;='P01'!$B$17,INDEX('P01'!$U:$U,$A111+52),0)+IF($A111&lt;='P02'!$B$17,INDEX('P02'!$U:$U,$A111+52),0)+IF($A111&lt;='P03'!$B$17,INDEX('P03'!$U:$U,$A111+52),0)+IF($A111&lt;='P04'!$B$17,INDEX('P04'!$U:$U,$A111+52),0)+IF($A111&lt;='P05'!$B$17,INDEX('P05'!$U:$U,$A111+52),0)+IF($A111&lt;='P06'!$B$17,INDEX('P06'!$U:$U,$A111+52),0)+IF($A111&lt;='P07'!$B$17,INDEX('P07'!$U:$U,$A111+52),0)+IF($A111&lt;='P08'!$B$17,INDEX('P08'!$U:$U,$A111+52),0)+IF($A111&lt;='P09'!$B$17,INDEX('P09'!$U:$U,$A111+52),0)+IF($A111&lt;='P10'!$B$17,INDEX('P10'!$U:$U,$A111+52),0)</f>
        <v>331.16296679456366</v>
      </c>
      <c r="J111">
        <f>IF($A111&lt;='P01'!$B$17,INDEX('P01'!$V:$V,$A111+52),0)+IF($A111&lt;='P02'!$B$17,INDEX('P02'!$V:$V,$A111+52),0)+IF($A111&lt;='P03'!$B$17,INDEX('P03'!$V:$V,$A111+52),0)+IF($A111&lt;='P04'!$B$17,INDEX('P04'!$V:$V,$A111+52),0)+IF($A111&lt;='P05'!$B$17,INDEX('P05'!$V:$V,$A111+52),0)+IF($A111&lt;='P06'!$B$17,INDEX('P06'!$V:$V,$A111+52),0)+IF($A111&lt;='P07'!$B$17,INDEX('P07'!$V:$V,$A111+52),0)+IF($A111&lt;='P08'!$B$17,INDEX('P08'!$V:$V,$A111+52),0)+IF($A111&lt;='P09'!$B$17,INDEX('P09'!$V:$V,$A111+52),0)+IF($A111&lt;='P10'!$B$17,INDEX('P10'!$V:$V,$A111+52),0)</f>
        <v>0.23550825177240034</v>
      </c>
      <c r="K111">
        <f>IF($A111&lt;='P01'!$B$17,INDEX('P01'!$W:$W,$A111+52),0)+IF($A111&lt;='P02'!$B$17,INDEX('P02'!$W:$W,$A111+52),0)+IF($A111&lt;='P03'!$B$17,INDEX('P03'!$W:$W,$A111+52),0)+IF($A111&lt;='P04'!$B$17,INDEX('P04'!$W:$W,$A111+52),0)+IF($A111&lt;='P05'!$B$17,INDEX('P05'!$W:$W,$A111+52),0)+IF($A111&lt;='P06'!$B$17,INDEX('P06'!$W:$W,$A111+52),0)+IF($A111&lt;='P07'!$B$17,INDEX('P07'!$W:$W,$A111+52),0)+IF($A111&lt;='P08'!$B$17,INDEX('P08'!$W:$W,$A111+52),0)+IF($A111&lt;='P09'!$B$17,INDEX('P09'!$W:$W,$A111+52),0)+IF($A111&lt;='P10'!$B$17,INDEX('P10'!$W:$W,$A111+52),0)</f>
        <v>25.155321785988392</v>
      </c>
      <c r="L111">
        <f>IF($A111&lt;='P01'!$B$17,INDEX('P01'!$X:$X,$A111+52),0)+IF($A111&lt;='P02'!$B$17,INDEX('P02'!$X:$X,$A111+52),0)+IF($A111&lt;='P03'!$B$17,INDEX('P03'!$X:$X,$A111+52),0)+IF($A111&lt;='P04'!$B$17,INDEX('P04'!$X:$X,$A111+52),0)+IF($A111&lt;='P05'!$B$17,INDEX('P05'!$X:$X,$A111+52),0)+IF($A111&lt;='P06'!$B$17,INDEX('P06'!$X:$X,$A111+52),0)+IF($A111&lt;='P07'!$B$17,INDEX('P07'!$X:$X,$A111+52),0)+IF($A111&lt;='P08'!$B$17,INDEX('P08'!$X:$X,$A111+52),0)+IF($A111&lt;='P09'!$B$17,INDEX('P09'!$X:$X,$A111+52),0)+IF($A111&lt;='P10'!$B$17,INDEX('P10'!$X:$X,$A111+52),0)</f>
        <v>-26.424899757583148</v>
      </c>
      <c r="M111">
        <f>IF($A111&lt;='P01'!$B$17,INDEX('P01'!$AA:$AA,$A111+52),0)+IF($A111&lt;='P02'!$B$17,INDEX('P02'!$AA:$AA,$A111+52),0)+IF($A111&lt;='P03'!$B$17,INDEX('P03'!$AA:$AA,$A111+52),0)+IF($A111&lt;='P04'!$B$17,INDEX('P04'!$AA:$AA,$A111+52),0)+IF($A111&lt;='P05'!$B$17,INDEX('P05'!$AA:$AA,$A111+52),0)+IF($A111&lt;='P06'!$B$17,INDEX('P06'!$AA:$AA,$A111+52),0)+IF($A111&lt;='P07'!$B$17,INDEX('P07'!$AA:$AA,$A111+52),0)+IF($A111&lt;='P08'!$B$17,INDEX('P08'!$AA:$AA,$A111+52),0)+IF($A111&lt;='P09'!$B$17,INDEX('P09'!$AA:$AA,$A111+52),0)+IF($A111&lt;='P10'!$B$17,INDEX('P10'!$AA:$AA,$A111+52),0)</f>
        <v>20.411607007859352</v>
      </c>
      <c r="N111">
        <f>IF($A111&lt;='P01'!$B$17,INDEX('P01'!$AB:$AB,$A111+52),0)+IF($A111&lt;='P02'!$B$17,INDEX('P02'!$AB:$AB,$A111+52),0)+IF($A111&lt;='P03'!$B$17,INDEX('P03'!$AB:$AB,$A111+52),0)+IF($A111&lt;='P04'!$B$17,INDEX('P04'!$AB:$AB,$A111+52),0)+IF($A111&lt;='P05'!$B$17,INDEX('P05'!$AB:$AB,$A111+52),0)+IF($A111&lt;='P06'!$B$17,INDEX('P06'!$AB:$AB,$A111+52),0)+IF($A111&lt;='P07'!$B$17,INDEX('P07'!$AB:$AB,$A111+52),0)+IF($A111&lt;='P08'!$B$17,INDEX('P08'!$AB:$AB,$A111+52),0)+IF($A111&lt;='P09'!$B$17,INDEX('P09'!$AB:$AB,$A111+52),0)+IF($A111&lt;='P10'!$B$17,INDEX('P10'!$AB:$AB,$A111+52),0)</f>
        <v>306.67081072357939</v>
      </c>
      <c r="O111">
        <f>IF($A111&lt;='P01'!$B$17,INDEX('P01'!$AC:$AC,$A111+52),0)+IF($A111&lt;='P02'!$B$17,INDEX('P02'!$AC:$AC,$A111+52),0)+IF($A111&lt;='P03'!$B$17,INDEX('P03'!$AC:$AC,$A111+52),0)+IF($A111&lt;='P04'!$B$17,INDEX('P04'!$AC:$AC,$A111+52),0)+IF($A111&lt;='P05'!$B$17,INDEX('P05'!$AC:$AC,$A111+52),0)+IF($A111&lt;='P06'!$B$17,INDEX('P06'!$AC:$AC,$A111+52),0)+IF($A111&lt;='P07'!$B$17,INDEX('P07'!$AC:$AC,$A111+52),0)+IF($A111&lt;='P08'!$B$17,INDEX('P08'!$AC:$AC,$A111+52),0)+IF($A111&lt;='P09'!$B$17,INDEX('P09'!$AC:$AC,$A111+52),0)+IF($A111&lt;='P10'!$B$17,INDEX('P10'!$AC:$AC,$A111+52),0)</f>
        <v>6.1334162144715885</v>
      </c>
      <c r="P111">
        <f>IF($A111&lt;='P01'!$B$17,INDEX('P01'!$AD:$AD,$A111+52),0)+IF($A111&lt;='P02'!$B$17,INDEX('P02'!$AD:$AD,$A111+52),0)+IF($A111&lt;='P03'!$B$17,INDEX('P03'!$AD:$AD,$A111+52),0)+IF($A111&lt;='P04'!$B$17,INDEX('P04'!$AD:$AD,$A111+52),0)+IF($A111&lt;='P05'!$B$17,INDEX('P05'!$AD:$AD,$A111+52),0)+IF($A111&lt;='P06'!$B$17,INDEX('P06'!$AD:$AD,$A111+52),0)+IF($A111&lt;='P07'!$B$17,INDEX('P07'!$AD:$AD,$A111+52),0)+IF($A111&lt;='P08'!$B$17,INDEX('P08'!$AD:$AD,$A111+52),0)+IF($A111&lt;='P09'!$B$17,INDEX('P09'!$AD:$AD,$A111+52),0)+IF($A111&lt;='P10'!$B$17,INDEX('P10'!$AD:$AD,$A111+52),0)</f>
        <v>24.140883198687312</v>
      </c>
      <c r="Q111">
        <f>IF($A111&lt;='P01'!$B$17,INDEX('P01'!$AE:$AE,$A111+52),0)+IF($A111&lt;='P02'!$B$17,INDEX('P02'!$AE:$AE,$A111+52),0)+IF($A111&lt;='P03'!$B$17,INDEX('P03'!$AE:$AE,$A111+52),0)+IF($A111&lt;='P04'!$B$17,INDEX('P04'!$AE:$AE,$A111+52),0)+IF($A111&lt;='P05'!$B$17,INDEX('P05'!$AE:$AE,$A111+52),0)+IF($A111&lt;='P06'!$B$17,INDEX('P06'!$AE:$AE,$A111+52),0)+IF($A111&lt;='P07'!$B$17,INDEX('P07'!$AE:$AE,$A111+52),0)+IF($A111&lt;='P08'!$B$17,INDEX('P08'!$AE:$AE,$A111+52),0)+IF($A111&lt;='P09'!$B$17,INDEX('P09'!$AE:$AE,$A111+52),0)+IF($A111&lt;='P10'!$B$17,INDEX('P10'!$AE:$AE,$A111+52),0)</f>
        <v>255.80298868788009</v>
      </c>
      <c r="R111">
        <f>IF($A111&lt;='P01'!$B$17,INDEX('P01'!$AF:$AF,$A111+52),0)+IF($A111&lt;='P02'!$B$17,INDEX('P02'!$AF:$AF,$A111+52),0)+IF($A111&lt;='P03'!$B$17,INDEX('P03'!$AF:$AF,$A111+52),0)+IF($A111&lt;='P04'!$B$17,INDEX('P04'!$AF:$AF,$A111+52),0)+IF($A111&lt;='P05'!$B$17,INDEX('P05'!$AF:$AF,$A111+52),0)+IF($A111&lt;='P06'!$B$17,INDEX('P06'!$AF:$AF,$A111+52),0)+IF($A111&lt;='P07'!$B$17,INDEX('P07'!$AF:$AF,$A111+52),0)+IF($A111&lt;='P08'!$B$17,INDEX('P08'!$AF:$AF,$A111+52),0)+IF($A111&lt;='P09'!$B$17,INDEX('P09'!$AF:$AF,$A111+52),0)+IF($A111&lt;='P10'!$B$17,INDEX('P10'!$AF:$AF,$A111+52),0)</f>
        <v>0.18191561468106374</v>
      </c>
      <c r="S111">
        <f>IF($A111&lt;='P01'!$B$17,INDEX('P01'!$AG:$AG,$A111+52),0)+IF($A111&lt;='P02'!$B$17,INDEX('P02'!$AG:$AG,$A111+52),0)+IF($A111&lt;='P03'!$B$17,INDEX('P03'!$AG:$AG,$A111+52),0)+IF($A111&lt;='P04'!$B$17,INDEX('P04'!$AG:$AG,$A111+52),0)+IF($A111&lt;='P05'!$B$17,INDEX('P05'!$AG:$AG,$A111+52),0)+IF($A111&lt;='P06'!$B$17,INDEX('P06'!$AG:$AG,$A111+52),0)+IF($A111&lt;='P07'!$B$17,INDEX('P07'!$AG:$AG,$A111+52),0)+IF($A111&lt;='P08'!$B$17,INDEX('P08'!$AG:$AG,$A111+52),0)+IF($A111&lt;='P09'!$B$17,INDEX('P09'!$AG:$AG,$A111+52),0)+IF($A111&lt;='P10'!$B$17,INDEX('P10'!$AG:$AG,$A111+52),0)</f>
        <v>16249.97604628047</v>
      </c>
      <c r="T111">
        <f>IF($A111&lt;='P01'!$B$17,INDEX('P01'!$AI:$AI,$A111+52),0)+IF($A111&lt;='P02'!$B$17,INDEX('P02'!$AI:$AI,$A111+52),0)+IF($A111&lt;='P03'!$B$17,INDEX('P03'!$AI:$AI,$A111+52),0)+IF($A111&lt;='P04'!$B$17,INDEX('P04'!$AI:$AI,$A111+52),0)+IF($A111&lt;='P05'!$B$17,INDEX('P05'!$AI:$AI,$A111+52),0)+IF($A111&lt;='P06'!$B$17,INDEX('P06'!$AI:$AI,$A111+52),0)+IF($A111&lt;='P07'!$B$17,INDEX('P07'!$AI:$AI,$A111+52),0)+IF($A111&lt;='P08'!$B$17,INDEX('P08'!$AI:$AI,$A111+52),0)+IF($A111&lt;='P09'!$B$17,INDEX('P09'!$AI:$AI,$A111+52),0)+IF($A111&lt;='P10'!$B$17,INDEX('P10'!$AI:$AI,$A111+52),0)</f>
        <v>16273.651101624817</v>
      </c>
    </row>
    <row r="112" spans="1:20" x14ac:dyDescent="0.35">
      <c r="A112">
        <v>80</v>
      </c>
      <c r="B112">
        <f>IF($A112&lt;='P01'!$B$17,INDEX('P01'!$J:$J,$A112+52),0)+IF($A112&lt;='P02'!$B$17,INDEX('P02'!$J:$J,$A112+52),0)+IF($A112&lt;='P03'!$B$17,INDEX('P03'!$J:$J,$A112+52),0)+IF($A112&lt;='P04'!$B$17,INDEX('P04'!$J:$J,$A112+52),0)+IF($A112&lt;='P05'!$B$17,INDEX('P05'!$J:$J,$A112+52),0)+IF($A112&lt;='P06'!$B$17,INDEX('P06'!$J:$J,$A112+52),0)+IF($A112&lt;='P07'!$B$17,INDEX('P07'!$J:$J,$A112+52),0)+IF($A112&lt;='P08'!$B$17,INDEX('P08'!$J:$J,$A112+52),0)+IF($A112&lt;='P09'!$B$17,INDEX('P09'!$J:$J,$A112+52),0)+IF($A112&lt;='P10'!$B$17,INDEX('P10'!$J:$J,$A112+52),0)</f>
        <v>7.7266634018340681E-4</v>
      </c>
      <c r="C112">
        <f>IF($A112&lt;='P01'!$B$17,INDEX('P01'!$K:$K,$A112+52),0)+IF($A112&lt;='P02'!$B$17,INDEX('P02'!$K:$K,$A112+52),0)+IF($A112&lt;='P03'!$B$17,INDEX('P03'!$K:$K,$A112+52),0)+IF($A112&lt;='P04'!$B$17,INDEX('P04'!$K:$K,$A112+52),0)+IF($A112&lt;='P05'!$B$17,INDEX('P05'!$K:$K,$A112+52),0)+IF($A112&lt;='P06'!$B$17,INDEX('P06'!$K:$K,$A112+52),0)+IF($A112&lt;='P07'!$B$17,INDEX('P07'!$K:$K,$A112+52),0)+IF($A112&lt;='P08'!$B$17,INDEX('P08'!$K:$K,$A112+52),0)+IF($A112&lt;='P09'!$B$17,INDEX('P09'!$K:$K,$A112+52),0)+IF($A112&lt;='P10'!$B$17,INDEX('P10'!$K:$K,$A112+52),0)</f>
        <v>1.7408996810183486E-2</v>
      </c>
      <c r="D112">
        <f>IF($A112&lt;='P01'!$B$17,INDEX('P01'!$L:$L,$A112+52),0)+IF($A112&lt;='P02'!$B$17,INDEX('P02'!$L:$L,$A112+52),0)+IF($A112&lt;='P03'!$B$17,INDEX('P03'!$L:$L,$A112+52),0)+IF($A112&lt;='P04'!$B$17,INDEX('P04'!$L:$L,$A112+52),0)+IF($A112&lt;='P05'!$B$17,INDEX('P05'!$L:$L,$A112+52),0)+IF($A112&lt;='P06'!$B$17,INDEX('P06'!$L:$L,$A112+52),0)+IF($A112&lt;='P07'!$B$17,INDEX('P07'!$L:$L,$A112+52),0)+IF($A112&lt;='P08'!$B$17,INDEX('P08'!$L:$L,$A112+52),0)+IF($A112&lt;='P09'!$B$17,INDEX('P09'!$L:$L,$A112+52),0)+IF($A112&lt;='P10'!$B$17,INDEX('P10'!$L:$L,$A112+52),0)</f>
        <v>0</v>
      </c>
      <c r="E112">
        <f>IF($A112&lt;='P01'!$B$17,INDEX('P01'!$M:$M,$A112+52),0)+IF($A112&lt;='P02'!$B$17,INDEX('P02'!$M:$M,$A112+52),0)+IF($A112&lt;='P03'!$B$17,INDEX('P03'!$M:$M,$A112+52),0)+IF($A112&lt;='P04'!$B$17,INDEX('P04'!$M:$M,$A112+52),0)+IF($A112&lt;='P05'!$B$17,INDEX('P05'!$M:$M,$A112+52),0)+IF($A112&lt;='P06'!$B$17,INDEX('P06'!$M:$M,$A112+52),0)+IF($A112&lt;='P07'!$B$17,INDEX('P07'!$M:$M,$A112+52),0)+IF($A112&lt;='P08'!$B$17,INDEX('P08'!$M:$M,$A112+52),0)+IF($A112&lt;='P09'!$B$17,INDEX('P09'!$M:$M,$A112+52),0)+IF($A112&lt;='P10'!$B$17,INDEX('P10'!$M:$M,$A112+52),0)</f>
        <v>5.1088348487610062</v>
      </c>
      <c r="F112">
        <f>IF($A112&lt;='P01'!$B$17,INDEX('P01'!$R:$R,$A112+52),0)+IF($A112&lt;='P02'!$B$17,INDEX('P02'!$R:$R,$A112+52),0)+IF($A112&lt;='P03'!$B$17,INDEX('P03'!$R:$R,$A112+52),0)+IF($A112&lt;='P04'!$B$17,INDEX('P04'!$R:$R,$A112+52),0)+IF($A112&lt;='P05'!$B$17,INDEX('P05'!$R:$R,$A112+52),0)+IF($A112&lt;='P06'!$B$17,INDEX('P06'!$R:$R,$A112+52),0)+IF($A112&lt;='P07'!$B$17,INDEX('P07'!$R:$R,$A112+52),0)+IF($A112&lt;='P08'!$B$17,INDEX('P08'!$R:$R,$A112+52),0)+IF($A112&lt;='P09'!$B$17,INDEX('P09'!$R:$R,$A112+52),0)+IF($A112&lt;='P10'!$B$17,INDEX('P10'!$R:$R,$A112+52),0)</f>
        <v>394.31023506155873</v>
      </c>
      <c r="G112">
        <f>IF($A112&lt;='P01'!$B$17,INDEX('P01'!$S:$S,$A112+52),0)+IF($A112&lt;='P02'!$B$17,INDEX('P02'!$S:$S,$A112+52),0)+IF($A112&lt;='P03'!$B$17,INDEX('P03'!$S:$S,$A112+52),0)+IF($A112&lt;='P04'!$B$17,INDEX('P04'!$S:$S,$A112+52),0)+IF($A112&lt;='P05'!$B$17,INDEX('P05'!$S:$S,$A112+52),0)+IF($A112&lt;='P06'!$B$17,INDEX('P06'!$S:$S,$A112+52),0)+IF($A112&lt;='P07'!$B$17,INDEX('P07'!$S:$S,$A112+52),0)+IF($A112&lt;='P08'!$B$17,INDEX('P08'!$S:$S,$A112+52),0)+IF($A112&lt;='P09'!$B$17,INDEX('P09'!$S:$S,$A112+52),0)+IF($A112&lt;='P10'!$B$17,INDEX('P10'!$S:$S,$A112+52),0)</f>
        <v>7.8862047012311747</v>
      </c>
      <c r="H112">
        <f>IF($A112&lt;='P01'!$B$17,INDEX('P01'!$T:$T,$A112+52),0)+IF($A112&lt;='P02'!$B$17,INDEX('P02'!$T:$T,$A112+52),0)+IF($A112&lt;='P03'!$B$17,INDEX('P03'!$T:$T,$A112+52),0)+IF($A112&lt;='P04'!$B$17,INDEX('P04'!$T:$T,$A112+52),0)+IF($A112&lt;='P05'!$B$17,INDEX('P05'!$T:$T,$A112+52),0)+IF($A112&lt;='P06'!$B$17,INDEX('P06'!$T:$T,$A112+52),0)+IF($A112&lt;='P07'!$B$17,INDEX('P07'!$T:$T,$A112+52),0)+IF($A112&lt;='P08'!$B$17,INDEX('P08'!$T:$T,$A112+52),0)+IF($A112&lt;='P09'!$B$17,INDEX('P09'!$T:$T,$A112+52),0)+IF($A112&lt;='P10'!$B$17,INDEX('P10'!$T:$T,$A112+52),0)</f>
        <v>31.218800935664401</v>
      </c>
      <c r="I112">
        <f>IF($A112&lt;='P01'!$B$17,INDEX('P01'!$U:$U,$A112+52),0)+IF($A112&lt;='P02'!$B$17,INDEX('P02'!$U:$U,$A112+52),0)+IF($A112&lt;='P03'!$B$17,INDEX('P03'!$U:$U,$A112+52),0)+IF($A112&lt;='P04'!$B$17,INDEX('P04'!$U:$U,$A112+52),0)+IF($A112&lt;='P05'!$B$17,INDEX('P05'!$U:$U,$A112+52),0)+IF($A112&lt;='P06'!$B$17,INDEX('P06'!$U:$U,$A112+52),0)+IF($A112&lt;='P07'!$B$17,INDEX('P07'!$U:$U,$A112+52),0)+IF($A112&lt;='P08'!$B$17,INDEX('P08'!$U:$U,$A112+52),0)+IF($A112&lt;='P09'!$B$17,INDEX('P09'!$U:$U,$A112+52),0)+IF($A112&lt;='P10'!$B$17,INDEX('P10'!$U:$U,$A112+52),0)</f>
        <v>329.9733134164764</v>
      </c>
      <c r="J112">
        <f>IF($A112&lt;='P01'!$B$17,INDEX('P01'!$V:$V,$A112+52),0)+IF($A112&lt;='P02'!$B$17,INDEX('P02'!$V:$V,$A112+52),0)+IF($A112&lt;='P03'!$B$17,INDEX('P03'!$V:$V,$A112+52),0)+IF($A112&lt;='P04'!$B$17,INDEX('P04'!$V:$V,$A112+52),0)+IF($A112&lt;='P05'!$B$17,INDEX('P05'!$V:$V,$A112+52),0)+IF($A112&lt;='P06'!$B$17,INDEX('P06'!$V:$V,$A112+52),0)+IF($A112&lt;='P07'!$B$17,INDEX('P07'!$V:$V,$A112+52),0)+IF($A112&lt;='P08'!$B$17,INDEX('P08'!$V:$V,$A112+52),0)+IF($A112&lt;='P09'!$B$17,INDEX('P09'!$V:$V,$A112+52),0)+IF($A112&lt;='P10'!$B$17,INDEX('P10'!$V:$V,$A112+52),0)</f>
        <v>0.2352412617341216</v>
      </c>
      <c r="K112">
        <f>IF($A112&lt;='P01'!$B$17,INDEX('P01'!$W:$W,$A112+52),0)+IF($A112&lt;='P02'!$B$17,INDEX('P02'!$W:$W,$A112+52),0)+IF($A112&lt;='P03'!$B$17,INDEX('P03'!$W:$W,$A112+52),0)+IF($A112&lt;='P04'!$B$17,INDEX('P04'!$W:$W,$A112+52),0)+IF($A112&lt;='P05'!$B$17,INDEX('P05'!$W:$W,$A112+52),0)+IF($A112&lt;='P06'!$B$17,INDEX('P06'!$W:$W,$A112+52),0)+IF($A112&lt;='P07'!$B$17,INDEX('P07'!$W:$W,$A112+52),0)+IF($A112&lt;='P08'!$B$17,INDEX('P08'!$W:$W,$A112+52),0)+IF($A112&lt;='P09'!$B$17,INDEX('P09'!$W:$W,$A112+52),0)+IF($A112&lt;='P10'!$B$17,INDEX('P10'!$W:$W,$A112+52),0)</f>
        <v>24.996674746452712</v>
      </c>
      <c r="L112">
        <f>IF($A112&lt;='P01'!$B$17,INDEX('P01'!$X:$X,$A112+52),0)+IF($A112&lt;='P02'!$B$17,INDEX('P02'!$X:$X,$A112+52),0)+IF($A112&lt;='P03'!$B$17,INDEX('P03'!$X:$X,$A112+52),0)+IF($A112&lt;='P04'!$B$17,INDEX('P04'!$X:$X,$A112+52),0)+IF($A112&lt;='P05'!$B$17,INDEX('P05'!$X:$X,$A112+52),0)+IF($A112&lt;='P06'!$B$17,INDEX('P06'!$X:$X,$A112+52),0)+IF($A112&lt;='P07'!$B$17,INDEX('P07'!$X:$X,$A112+52),0)+IF($A112&lt;='P08'!$B$17,INDEX('P08'!$X:$X,$A112+52),0)+IF($A112&lt;='P09'!$B$17,INDEX('P09'!$X:$X,$A112+52),0)+IF($A112&lt;='P10'!$B$17,INDEX('P10'!$X:$X,$A112+52),0)</f>
        <v>-26.261726467440951</v>
      </c>
      <c r="M112">
        <f>IF($A112&lt;='P01'!$B$17,INDEX('P01'!$AA:$AA,$A112+52),0)+IF($A112&lt;='P02'!$B$17,INDEX('P02'!$AA:$AA,$A112+52),0)+IF($A112&lt;='P03'!$B$17,INDEX('P03'!$AA:$AA,$A112+52),0)+IF($A112&lt;='P04'!$B$17,INDEX('P04'!$AA:$AA,$A112+52),0)+IF($A112&lt;='P05'!$B$17,INDEX('P05'!$AA:$AA,$A112+52),0)+IF($A112&lt;='P06'!$B$17,INDEX('P06'!$AA:$AA,$A112+52),0)+IF($A112&lt;='P07'!$B$17,INDEX('P07'!$AA:$AA,$A112+52),0)+IF($A112&lt;='P08'!$B$17,INDEX('P08'!$AA:$AA,$A112+52),0)+IF($A112&lt;='P09'!$B$17,INDEX('P09'!$AA:$AA,$A112+52),0)+IF($A112&lt;='P10'!$B$17,INDEX('P10'!$AA:$AA,$A112+52),0)</f>
        <v>20.219372729558781</v>
      </c>
      <c r="N112">
        <f>IF($A112&lt;='P01'!$B$17,INDEX('P01'!$AB:$AB,$A112+52),0)+IF($A112&lt;='P02'!$B$17,INDEX('P02'!$AB:$AB,$A112+52),0)+IF($A112&lt;='P03'!$B$17,INDEX('P03'!$AB:$AB,$A112+52),0)+IF($A112&lt;='P04'!$B$17,INDEX('P04'!$AB:$AB,$A112+52),0)+IF($A112&lt;='P05'!$B$17,INDEX('P05'!$AB:$AB,$A112+52),0)+IF($A112&lt;='P06'!$B$17,INDEX('P06'!$AB:$AB,$A112+52),0)+IF($A112&lt;='P07'!$B$17,INDEX('P07'!$AB:$AB,$A112+52),0)+IF($A112&lt;='P08'!$B$17,INDEX('P08'!$AB:$AB,$A112+52),0)+IF($A112&lt;='P09'!$B$17,INDEX('P09'!$AB:$AB,$A112+52),0)+IF($A112&lt;='P10'!$B$17,INDEX('P10'!$AB:$AB,$A112+52),0)</f>
        <v>304.58036288079018</v>
      </c>
      <c r="O112">
        <f>IF($A112&lt;='P01'!$B$17,INDEX('P01'!$AC:$AC,$A112+52),0)+IF($A112&lt;='P02'!$B$17,INDEX('P02'!$AC:$AC,$A112+52),0)+IF($A112&lt;='P03'!$B$17,INDEX('P03'!$AC:$AC,$A112+52),0)+IF($A112&lt;='P04'!$B$17,INDEX('P04'!$AC:$AC,$A112+52),0)+IF($A112&lt;='P05'!$B$17,INDEX('P05'!$AC:$AC,$A112+52),0)+IF($A112&lt;='P06'!$B$17,INDEX('P06'!$AC:$AC,$A112+52),0)+IF($A112&lt;='P07'!$B$17,INDEX('P07'!$AC:$AC,$A112+52),0)+IF($A112&lt;='P08'!$B$17,INDEX('P08'!$AC:$AC,$A112+52),0)+IF($A112&lt;='P09'!$B$17,INDEX('P09'!$AC:$AC,$A112+52),0)+IF($A112&lt;='P10'!$B$17,INDEX('P10'!$AC:$AC,$A112+52),0)</f>
        <v>6.0916072576158031</v>
      </c>
      <c r="P112">
        <f>IF($A112&lt;='P01'!$B$17,INDEX('P01'!$AD:$AD,$A112+52),0)+IF($A112&lt;='P02'!$B$17,INDEX('P02'!$AD:$AD,$A112+52),0)+IF($A112&lt;='P03'!$B$17,INDEX('P03'!$AD:$AD,$A112+52),0)+IF($A112&lt;='P04'!$B$17,INDEX('P04'!$AD:$AD,$A112+52),0)+IF($A112&lt;='P05'!$B$17,INDEX('P05'!$AD:$AD,$A112+52),0)+IF($A112&lt;='P06'!$B$17,INDEX('P06'!$AD:$AD,$A112+52),0)+IF($A112&lt;='P07'!$B$17,INDEX('P07'!$AD:$AD,$A112+52),0)+IF($A112&lt;='P08'!$B$17,INDEX('P08'!$AD:$AD,$A112+52),0)+IF($A112&lt;='P09'!$B$17,INDEX('P09'!$AD:$AD,$A112+52),0)+IF($A112&lt;='P10'!$B$17,INDEX('P10'!$AD:$AD,$A112+52),0)</f>
        <v>24.035912988077282</v>
      </c>
      <c r="Q112">
        <f>IF($A112&lt;='P01'!$B$17,INDEX('P01'!$AE:$AE,$A112+52),0)+IF($A112&lt;='P02'!$B$17,INDEX('P02'!$AE:$AE,$A112+52),0)+IF($A112&lt;='P03'!$B$17,INDEX('P03'!$AE:$AE,$A112+52),0)+IF($A112&lt;='P04'!$B$17,INDEX('P04'!$AE:$AE,$A112+52),0)+IF($A112&lt;='P05'!$B$17,INDEX('P05'!$AE:$AE,$A112+52),0)+IF($A112&lt;='P06'!$B$17,INDEX('P06'!$AE:$AE,$A112+52),0)+IF($A112&lt;='P07'!$B$17,INDEX('P07'!$AE:$AE,$A112+52),0)+IF($A112&lt;='P08'!$B$17,INDEX('P08'!$AE:$AE,$A112+52),0)+IF($A112&lt;='P09'!$B$17,INDEX('P09'!$AE:$AE,$A112+52),0)+IF($A112&lt;='P10'!$B$17,INDEX('P10'!$AE:$AE,$A112+52),0)</f>
        <v>254.05235345235039</v>
      </c>
      <c r="R112">
        <f>IF($A112&lt;='P01'!$B$17,INDEX('P01'!$AF:$AF,$A112+52),0)+IF($A112&lt;='P02'!$B$17,INDEX('P02'!$AF:$AF,$A112+52),0)+IF($A112&lt;='P03'!$B$17,INDEX('P03'!$AF:$AF,$A112+52),0)+IF($A112&lt;='P04'!$B$17,INDEX('P04'!$AF:$AF,$A112+52),0)+IF($A112&lt;='P05'!$B$17,INDEX('P05'!$AF:$AF,$A112+52),0)+IF($A112&lt;='P06'!$B$17,INDEX('P06'!$AF:$AF,$A112+52),0)+IF($A112&lt;='P07'!$B$17,INDEX('P07'!$AF:$AF,$A112+52),0)+IF($A112&lt;='P08'!$B$17,INDEX('P08'!$AF:$AF,$A112+52),0)+IF($A112&lt;='P09'!$B$17,INDEX('P09'!$AF:$AF,$A112+52),0)+IF($A112&lt;='P10'!$B$17,INDEX('P10'!$AF:$AF,$A112+52),0)</f>
        <v>0.18111645318790737</v>
      </c>
      <c r="S112">
        <f>IF($A112&lt;='P01'!$B$17,INDEX('P01'!$AG:$AG,$A112+52),0)+IF($A112&lt;='P02'!$B$17,INDEX('P02'!$AG:$AG,$A112+52),0)+IF($A112&lt;='P03'!$B$17,INDEX('P03'!$AG:$AG,$A112+52),0)+IF($A112&lt;='P04'!$B$17,INDEX('P04'!$AG:$AG,$A112+52),0)+IF($A112&lt;='P05'!$B$17,INDEX('P05'!$AG:$AG,$A112+52),0)+IF($A112&lt;='P06'!$B$17,INDEX('P06'!$AG:$AG,$A112+52),0)+IF($A112&lt;='P07'!$B$17,INDEX('P07'!$AG:$AG,$A112+52),0)+IF($A112&lt;='P08'!$B$17,INDEX('P08'!$AG:$AG,$A112+52),0)+IF($A112&lt;='P09'!$B$17,INDEX('P09'!$AG:$AG,$A112+52),0)+IF($A112&lt;='P10'!$B$17,INDEX('P10'!$AG:$AG,$A112+52),0)</f>
        <v>16329.435965790397</v>
      </c>
      <c r="T112">
        <f>IF($A112&lt;='P01'!$B$17,INDEX('P01'!$AI:$AI,$A112+52),0)+IF($A112&lt;='P02'!$B$17,INDEX('P02'!$AI:$AI,$A112+52),0)+IF($A112&lt;='P03'!$B$17,INDEX('P03'!$AI:$AI,$A112+52),0)+IF($A112&lt;='P04'!$B$17,INDEX('P04'!$AI:$AI,$A112+52),0)+IF($A112&lt;='P05'!$B$17,INDEX('P05'!$AI:$AI,$A112+52),0)+IF($A112&lt;='P06'!$B$17,INDEX('P06'!$AI:$AI,$A112+52),0)+IF($A112&lt;='P07'!$B$17,INDEX('P07'!$AI:$AI,$A112+52),0)+IF($A112&lt;='P08'!$B$17,INDEX('P08'!$AI:$AI,$A112+52),0)+IF($A112&lt;='P09'!$B$17,INDEX('P09'!$AI:$AI,$A112+52),0)+IF($A112&lt;='P10'!$B$17,INDEX('P10'!$AI:$AI,$A112+52),0)</f>
        <v>16352.175010764964</v>
      </c>
    </row>
    <row r="113" spans="1:20" x14ac:dyDescent="0.35">
      <c r="A113">
        <v>81</v>
      </c>
      <c r="B113">
        <f>IF($A113&lt;='P01'!$B$17,INDEX('P01'!$J:$J,$A113+52),0)+IF($A113&lt;='P02'!$B$17,INDEX('P02'!$J:$J,$A113+52),0)+IF($A113&lt;='P03'!$B$17,INDEX('P03'!$J:$J,$A113+52),0)+IF($A113&lt;='P04'!$B$17,INDEX('P04'!$J:$J,$A113+52),0)+IF($A113&lt;='P05'!$B$17,INDEX('P05'!$J:$J,$A113+52),0)+IF($A113&lt;='P06'!$B$17,INDEX('P06'!$J:$J,$A113+52),0)+IF($A113&lt;='P07'!$B$17,INDEX('P07'!$J:$J,$A113+52),0)+IF($A113&lt;='P08'!$B$17,INDEX('P08'!$J:$J,$A113+52),0)+IF($A113&lt;='P09'!$B$17,INDEX('P09'!$J:$J,$A113+52),0)+IF($A113&lt;='P10'!$B$17,INDEX('P10'!$J:$J,$A113+52),0)</f>
        <v>7.6989162892019173E-4</v>
      </c>
      <c r="C113">
        <f>IF($A113&lt;='P01'!$B$17,INDEX('P01'!$K:$K,$A113+52),0)+IF($A113&lt;='P02'!$B$17,INDEX('P02'!$K:$K,$A113+52),0)+IF($A113&lt;='P03'!$B$17,INDEX('P03'!$K:$K,$A113+52),0)+IF($A113&lt;='P04'!$B$17,INDEX('P04'!$K:$K,$A113+52),0)+IF($A113&lt;='P05'!$B$17,INDEX('P05'!$K:$K,$A113+52),0)+IF($A113&lt;='P06'!$B$17,INDEX('P06'!$K:$K,$A113+52),0)+IF($A113&lt;='P07'!$B$17,INDEX('P07'!$K:$K,$A113+52),0)+IF($A113&lt;='P08'!$B$17,INDEX('P08'!$K:$K,$A113+52),0)+IF($A113&lt;='P09'!$B$17,INDEX('P09'!$K:$K,$A113+52),0)+IF($A113&lt;='P10'!$B$17,INDEX('P10'!$K:$K,$A113+52),0)</f>
        <v>1.7347260337947104E-2</v>
      </c>
      <c r="D113">
        <f>IF($A113&lt;='P01'!$B$17,INDEX('P01'!$L:$L,$A113+52),0)+IF($A113&lt;='P02'!$B$17,INDEX('P02'!$L:$L,$A113+52),0)+IF($A113&lt;='P03'!$B$17,INDEX('P03'!$L:$L,$A113+52),0)+IF($A113&lt;='P04'!$B$17,INDEX('P04'!$L:$L,$A113+52),0)+IF($A113&lt;='P05'!$B$17,INDEX('P05'!$L:$L,$A113+52),0)+IF($A113&lt;='P06'!$B$17,INDEX('P06'!$L:$L,$A113+52),0)+IF($A113&lt;='P07'!$B$17,INDEX('P07'!$L:$L,$A113+52),0)+IF($A113&lt;='P08'!$B$17,INDEX('P08'!$L:$L,$A113+52),0)+IF($A113&lt;='P09'!$B$17,INDEX('P09'!$L:$L,$A113+52),0)+IF($A113&lt;='P10'!$B$17,INDEX('P10'!$L:$L,$A113+52),0)</f>
        <v>0</v>
      </c>
      <c r="E113">
        <f>IF($A113&lt;='P01'!$B$17,INDEX('P01'!$M:$M,$A113+52),0)+IF($A113&lt;='P02'!$B$17,INDEX('P02'!$M:$M,$A113+52),0)+IF($A113&lt;='P03'!$B$17,INDEX('P03'!$M:$M,$A113+52),0)+IF($A113&lt;='P04'!$B$17,INDEX('P04'!$M:$M,$A113+52),0)+IF($A113&lt;='P05'!$B$17,INDEX('P05'!$M:$M,$A113+52),0)+IF($A113&lt;='P06'!$B$17,INDEX('P06'!$M:$M,$A113+52),0)+IF($A113&lt;='P07'!$B$17,INDEX('P07'!$M:$M,$A113+52),0)+IF($A113&lt;='P08'!$B$17,INDEX('P08'!$M:$M,$A113+52),0)+IF($A113&lt;='P09'!$B$17,INDEX('P09'!$M:$M,$A113+52),0)+IF($A113&lt;='P10'!$B$17,INDEX('P10'!$M:$M,$A113+52),0)</f>
        <v>5.0907176967941377</v>
      </c>
      <c r="F113">
        <f>IF($A113&lt;='P01'!$B$17,INDEX('P01'!$R:$R,$A113+52),0)+IF($A113&lt;='P02'!$B$17,INDEX('P02'!$R:$R,$A113+52),0)+IF($A113&lt;='P03'!$B$17,INDEX('P03'!$R:$R,$A113+52),0)+IF($A113&lt;='P04'!$B$17,INDEX('P04'!$R:$R,$A113+52),0)+IF($A113&lt;='P05'!$B$17,INDEX('P05'!$R:$R,$A113+52),0)+IF($A113&lt;='P06'!$B$17,INDEX('P06'!$R:$R,$A113+52),0)+IF($A113&lt;='P07'!$B$17,INDEX('P07'!$R:$R,$A113+52),0)+IF($A113&lt;='P08'!$B$17,INDEX('P08'!$R:$R,$A113+52),0)+IF($A113&lt;='P09'!$B$17,INDEX('P09'!$R:$R,$A113+52),0)+IF($A113&lt;='P10'!$B$17,INDEX('P10'!$R:$R,$A113+52),0)</f>
        <v>392.90445774215891</v>
      </c>
      <c r="G113">
        <f>IF($A113&lt;='P01'!$B$17,INDEX('P01'!$S:$S,$A113+52),0)+IF($A113&lt;='P02'!$B$17,INDEX('P02'!$S:$S,$A113+52),0)+IF($A113&lt;='P03'!$B$17,INDEX('P03'!$S:$S,$A113+52),0)+IF($A113&lt;='P04'!$B$17,INDEX('P04'!$S:$S,$A113+52),0)+IF($A113&lt;='P05'!$B$17,INDEX('P05'!$S:$S,$A113+52),0)+IF($A113&lt;='P06'!$B$17,INDEX('P06'!$S:$S,$A113+52),0)+IF($A113&lt;='P07'!$B$17,INDEX('P07'!$S:$S,$A113+52),0)+IF($A113&lt;='P08'!$B$17,INDEX('P08'!$S:$S,$A113+52),0)+IF($A113&lt;='P09'!$B$17,INDEX('P09'!$S:$S,$A113+52),0)+IF($A113&lt;='P10'!$B$17,INDEX('P10'!$S:$S,$A113+52),0)</f>
        <v>7.8580891548431788</v>
      </c>
      <c r="H113">
        <f>IF($A113&lt;='P01'!$B$17,INDEX('P01'!$T:$T,$A113+52),0)+IF($A113&lt;='P02'!$B$17,INDEX('P02'!$T:$T,$A113+52),0)+IF($A113&lt;='P03'!$B$17,INDEX('P03'!$T:$T,$A113+52),0)+IF($A113&lt;='P04'!$B$17,INDEX('P04'!$T:$T,$A113+52),0)+IF($A113&lt;='P05'!$B$17,INDEX('P05'!$T:$T,$A113+52),0)+IF($A113&lt;='P06'!$B$17,INDEX('P06'!$T:$T,$A113+52),0)+IF($A113&lt;='P07'!$B$17,INDEX('P07'!$T:$T,$A113+52),0)+IF($A113&lt;='P08'!$B$17,INDEX('P08'!$T:$T,$A113+52),0)+IF($A113&lt;='P09'!$B$17,INDEX('P09'!$T:$T,$A113+52),0)+IF($A113&lt;='P10'!$B$17,INDEX('P10'!$T:$T,$A113+52),0)</f>
        <v>31.184812324925851</v>
      </c>
      <c r="I113">
        <f>IF($A113&lt;='P01'!$B$17,INDEX('P01'!$U:$U,$A113+52),0)+IF($A113&lt;='P02'!$B$17,INDEX('P02'!$U:$U,$A113+52),0)+IF($A113&lt;='P03'!$B$17,INDEX('P03'!$U:$U,$A113+52),0)+IF($A113&lt;='P04'!$B$17,INDEX('P04'!$U:$U,$A113+52),0)+IF($A113&lt;='P05'!$B$17,INDEX('P05'!$U:$U,$A113+52),0)+IF($A113&lt;='P06'!$B$17,INDEX('P06'!$U:$U,$A113+52),0)+IF($A113&lt;='P07'!$B$17,INDEX('P07'!$U:$U,$A113+52),0)+IF($A113&lt;='P08'!$B$17,INDEX('P08'!$U:$U,$A113+52),0)+IF($A113&lt;='P09'!$B$17,INDEX('P09'!$U:$U,$A113+52),0)+IF($A113&lt;='P10'!$B$17,INDEX('P10'!$U:$U,$A113+52),0)</f>
        <v>328.78793487144401</v>
      </c>
      <c r="J113">
        <f>IF($A113&lt;='P01'!$B$17,INDEX('P01'!$V:$V,$A113+52),0)+IF($A113&lt;='P02'!$B$17,INDEX('P02'!$V:$V,$A113+52),0)+IF($A113&lt;='P03'!$B$17,INDEX('P03'!$V:$V,$A113+52),0)+IF($A113&lt;='P04'!$B$17,INDEX('P04'!$V:$V,$A113+52),0)+IF($A113&lt;='P05'!$B$17,INDEX('P05'!$V:$V,$A113+52),0)+IF($A113&lt;='P06'!$B$17,INDEX('P06'!$V:$V,$A113+52),0)+IF($A113&lt;='P07'!$B$17,INDEX('P07'!$V:$V,$A113+52),0)+IF($A113&lt;='P08'!$B$17,INDEX('P08'!$V:$V,$A113+52),0)+IF($A113&lt;='P09'!$B$17,INDEX('P09'!$V:$V,$A113+52),0)+IF($A113&lt;='P10'!$B$17,INDEX('P10'!$V:$V,$A113+52),0)</f>
        <v>0.23497457511501157</v>
      </c>
      <c r="K113">
        <f>IF($A113&lt;='P01'!$B$17,INDEX('P01'!$W:$W,$A113+52),0)+IF($A113&lt;='P02'!$B$17,INDEX('P02'!$W:$W,$A113+52),0)+IF($A113&lt;='P03'!$B$17,INDEX('P03'!$W:$W,$A113+52),0)+IF($A113&lt;='P04'!$B$17,INDEX('P04'!$W:$W,$A113+52),0)+IF($A113&lt;='P05'!$B$17,INDEX('P05'!$W:$W,$A113+52),0)+IF($A113&lt;='P06'!$B$17,INDEX('P06'!$W:$W,$A113+52),0)+IF($A113&lt;='P07'!$B$17,INDEX('P07'!$W:$W,$A113+52),0)+IF($A113&lt;='P08'!$B$17,INDEX('P08'!$W:$W,$A113+52),0)+IF($A113&lt;='P09'!$B$17,INDEX('P09'!$W:$W,$A113+52),0)+IF($A113&lt;='P10'!$B$17,INDEX('P10'!$W:$W,$A113+52),0)</f>
        <v>24.838646815830884</v>
      </c>
      <c r="L113">
        <f>IF($A113&lt;='P01'!$B$17,INDEX('P01'!$X:$X,$A113+52),0)+IF($A113&lt;='P02'!$B$17,INDEX('P02'!$X:$X,$A113+52),0)+IF($A113&lt;='P03'!$B$17,INDEX('P03'!$X:$X,$A113+52),0)+IF($A113&lt;='P04'!$B$17,INDEX('P04'!$X:$X,$A113+52),0)+IF($A113&lt;='P05'!$B$17,INDEX('P05'!$X:$X,$A113+52),0)+IF($A113&lt;='P06'!$B$17,INDEX('P06'!$X:$X,$A113+52),0)+IF($A113&lt;='P07'!$B$17,INDEX('P07'!$X:$X,$A113+52),0)+IF($A113&lt;='P08'!$B$17,INDEX('P08'!$X:$X,$A113+52),0)+IF($A113&lt;='P09'!$B$17,INDEX('P09'!$X:$X,$A113+52),0)+IF($A113&lt;='P10'!$B$17,INDEX('P10'!$X:$X,$A113+52),0)</f>
        <v>-26.099188430666405</v>
      </c>
      <c r="M113">
        <f>IF($A113&lt;='P01'!$B$17,INDEX('P01'!$AA:$AA,$A113+52),0)+IF($A113&lt;='P02'!$B$17,INDEX('P02'!$AA:$AA,$A113+52),0)+IF($A113&lt;='P03'!$B$17,INDEX('P03'!$AA:$AA,$A113+52),0)+IF($A113&lt;='P04'!$B$17,INDEX('P04'!$AA:$AA,$A113+52),0)+IF($A113&lt;='P05'!$B$17,INDEX('P05'!$AA:$AA,$A113+52),0)+IF($A113&lt;='P06'!$B$17,INDEX('P06'!$AA:$AA,$A113+52),0)+IF($A113&lt;='P07'!$B$17,INDEX('P07'!$AA:$AA,$A113+52),0)+IF($A113&lt;='P08'!$B$17,INDEX('P08'!$AA:$AA,$A113+52),0)+IF($A113&lt;='P09'!$B$17,INDEX('P09'!$AA:$AA,$A113+52),0)+IF($A113&lt;='P10'!$B$17,INDEX('P10'!$AA:$AA,$A113+52),0)</f>
        <v>20.028663157733622</v>
      </c>
      <c r="N113">
        <f>IF($A113&lt;='P01'!$B$17,INDEX('P01'!$AB:$AB,$A113+52),0)+IF($A113&lt;='P02'!$B$17,INDEX('P02'!$AB:$AB,$A113+52),0)+IF($A113&lt;='P03'!$B$17,INDEX('P03'!$AB:$AB,$A113+52),0)+IF($A113&lt;='P04'!$B$17,INDEX('P04'!$AB:$AB,$A113+52),0)+IF($A113&lt;='P05'!$B$17,INDEX('P05'!$AB:$AB,$A113+52),0)+IF($A113&lt;='P06'!$B$17,INDEX('P06'!$AB:$AB,$A113+52),0)+IF($A113&lt;='P07'!$B$17,INDEX('P07'!$AB:$AB,$A113+52),0)+IF($A113&lt;='P08'!$B$17,INDEX('P08'!$AB:$AB,$A113+52),0)+IF($A113&lt;='P09'!$B$17,INDEX('P09'!$AB:$AB,$A113+52),0)+IF($A113&lt;='P10'!$B$17,INDEX('P10'!$AB:$AB,$A113+52),0)</f>
        <v>302.50416658794825</v>
      </c>
      <c r="O113">
        <f>IF($A113&lt;='P01'!$B$17,INDEX('P01'!$AC:$AC,$A113+52),0)+IF($A113&lt;='P02'!$B$17,INDEX('P02'!$AC:$AC,$A113+52),0)+IF($A113&lt;='P03'!$B$17,INDEX('P03'!$AC:$AC,$A113+52),0)+IF($A113&lt;='P04'!$B$17,INDEX('P04'!$AC:$AC,$A113+52),0)+IF($A113&lt;='P05'!$B$17,INDEX('P05'!$AC:$AC,$A113+52),0)+IF($A113&lt;='P06'!$B$17,INDEX('P06'!$AC:$AC,$A113+52),0)+IF($A113&lt;='P07'!$B$17,INDEX('P07'!$AC:$AC,$A113+52),0)+IF($A113&lt;='P08'!$B$17,INDEX('P08'!$AC:$AC,$A113+52),0)+IF($A113&lt;='P09'!$B$17,INDEX('P09'!$AC:$AC,$A113+52),0)+IF($A113&lt;='P10'!$B$17,INDEX('P10'!$AC:$AC,$A113+52),0)</f>
        <v>6.0500833317589642</v>
      </c>
      <c r="P113">
        <f>IF($A113&lt;='P01'!$B$17,INDEX('P01'!$AD:$AD,$A113+52),0)+IF($A113&lt;='P02'!$B$17,INDEX('P02'!$AD:$AD,$A113+52),0)+IF($A113&lt;='P03'!$B$17,INDEX('P03'!$AD:$AD,$A113+52),0)+IF($A113&lt;='P04'!$B$17,INDEX('P04'!$AD:$AD,$A113+52),0)+IF($A113&lt;='P05'!$B$17,INDEX('P05'!$AD:$AD,$A113+52),0)+IF($A113&lt;='P06'!$B$17,INDEX('P06'!$AD:$AD,$A113+52),0)+IF($A113&lt;='P07'!$B$17,INDEX('P07'!$AD:$AD,$A113+52),0)+IF($A113&lt;='P08'!$B$17,INDEX('P08'!$AD:$AD,$A113+52),0)+IF($A113&lt;='P09'!$B$17,INDEX('P09'!$AD:$AD,$A113+52),0)+IF($A113&lt;='P10'!$B$17,INDEX('P10'!$AD:$AD,$A113+52),0)</f>
        <v>23.931399374824657</v>
      </c>
      <c r="Q113">
        <f>IF($A113&lt;='P01'!$B$17,INDEX('P01'!$AE:$AE,$A113+52),0)+IF($A113&lt;='P02'!$B$17,INDEX('P02'!$AE:$AE,$A113+52),0)+IF($A113&lt;='P03'!$B$17,INDEX('P03'!$AE:$AE,$A113+52),0)+IF($A113&lt;='P04'!$B$17,INDEX('P04'!$AE:$AE,$A113+52),0)+IF($A113&lt;='P05'!$B$17,INDEX('P05'!$AE:$AE,$A113+52),0)+IF($A113&lt;='P06'!$B$17,INDEX('P06'!$AE:$AE,$A113+52),0)+IF($A113&lt;='P07'!$B$17,INDEX('P07'!$AE:$AE,$A113+52),0)+IF($A113&lt;='P08'!$B$17,INDEX('P08'!$AE:$AE,$A113+52),0)+IF($A113&lt;='P09'!$B$17,INDEX('P09'!$AE:$AE,$A113+52),0)+IF($A113&lt;='P10'!$B$17,INDEX('P10'!$AE:$AE,$A113+52),0)</f>
        <v>252.31369992062548</v>
      </c>
      <c r="R113">
        <f>IF($A113&lt;='P01'!$B$17,INDEX('P01'!$AF:$AF,$A113+52),0)+IF($A113&lt;='P02'!$B$17,INDEX('P02'!$AF:$AF,$A113+52),0)+IF($A113&lt;='P03'!$B$17,INDEX('P03'!$AF:$AF,$A113+52),0)+IF($A113&lt;='P04'!$B$17,INDEX('P04'!$AF:$AF,$A113+52),0)+IF($A113&lt;='P05'!$B$17,INDEX('P05'!$AF:$AF,$A113+52),0)+IF($A113&lt;='P06'!$B$17,INDEX('P06'!$AF:$AF,$A113+52),0)+IF($A113&lt;='P07'!$B$17,INDEX('P07'!$AF:$AF,$A113+52),0)+IF($A113&lt;='P08'!$B$17,INDEX('P08'!$AF:$AF,$A113+52),0)+IF($A113&lt;='P09'!$B$17,INDEX('P09'!$AF:$AF,$A113+52),0)+IF($A113&lt;='P10'!$B$17,INDEX('P10'!$AF:$AF,$A113+52),0)</f>
        <v>0.18032080300552034</v>
      </c>
      <c r="S113">
        <f>IF($A113&lt;='P01'!$B$17,INDEX('P01'!$AG:$AG,$A113+52),0)+IF($A113&lt;='P02'!$B$17,INDEX('P02'!$AG:$AG,$A113+52),0)+IF($A113&lt;='P03'!$B$17,INDEX('P03'!$AG:$AG,$A113+52),0)+IF($A113&lt;='P04'!$B$17,INDEX('P04'!$AG:$AG,$A113+52),0)+IF($A113&lt;='P05'!$B$17,INDEX('P05'!$AG:$AG,$A113+52),0)+IF($A113&lt;='P06'!$B$17,INDEX('P06'!$AG:$AG,$A113+52),0)+IF($A113&lt;='P07'!$B$17,INDEX('P07'!$AG:$AG,$A113+52),0)+IF($A113&lt;='P08'!$B$17,INDEX('P08'!$AG:$AG,$A113+52),0)+IF($A113&lt;='P09'!$B$17,INDEX('P09'!$AG:$AG,$A113+52),0)+IF($A113&lt;='P10'!$B$17,INDEX('P10'!$AG:$AG,$A113+52),0)</f>
        <v>16408.993478363143</v>
      </c>
      <c r="T113">
        <f>IF($A113&lt;='P01'!$B$17,INDEX('P01'!$AI:$AI,$A113+52),0)+IF($A113&lt;='P02'!$B$17,INDEX('P02'!$AI:$AI,$A113+52),0)+IF($A113&lt;='P03'!$B$17,INDEX('P03'!$AI:$AI,$A113+52),0)+IF($A113&lt;='P04'!$B$17,INDEX('P04'!$AI:$AI,$A113+52),0)+IF($A113&lt;='P05'!$B$17,INDEX('P05'!$AI:$AI,$A113+52),0)+IF($A113&lt;='P06'!$B$17,INDEX('P06'!$AI:$AI,$A113+52),0)+IF($A113&lt;='P07'!$B$17,INDEX('P07'!$AI:$AI,$A113+52),0)+IF($A113&lt;='P08'!$B$17,INDEX('P08'!$AI:$AI,$A113+52),0)+IF($A113&lt;='P09'!$B$17,INDEX('P09'!$AI:$AI,$A113+52),0)+IF($A113&lt;='P10'!$B$17,INDEX('P10'!$AI:$AI,$A113+52),0)</f>
        <v>16430.805821267619</v>
      </c>
    </row>
    <row r="114" spans="1:20" x14ac:dyDescent="0.35">
      <c r="A114">
        <v>82</v>
      </c>
      <c r="B114">
        <f>IF($A114&lt;='P01'!$B$17,INDEX('P01'!$J:$J,$A114+52),0)+IF($A114&lt;='P02'!$B$17,INDEX('P02'!$J:$J,$A114+52),0)+IF($A114&lt;='P03'!$B$17,INDEX('P03'!$J:$J,$A114+52),0)+IF($A114&lt;='P04'!$B$17,INDEX('P04'!$J:$J,$A114+52),0)+IF($A114&lt;='P05'!$B$17,INDEX('P05'!$J:$J,$A114+52),0)+IF($A114&lt;='P06'!$B$17,INDEX('P06'!$J:$J,$A114+52),0)+IF($A114&lt;='P07'!$B$17,INDEX('P07'!$J:$J,$A114+52),0)+IF($A114&lt;='P08'!$B$17,INDEX('P08'!$J:$J,$A114+52),0)+IF($A114&lt;='P09'!$B$17,INDEX('P09'!$J:$J,$A114+52),0)+IF($A114&lt;='P10'!$B$17,INDEX('P10'!$J:$J,$A114+52),0)</f>
        <v>7.6712688429653598E-4</v>
      </c>
      <c r="C114">
        <f>IF($A114&lt;='P01'!$B$17,INDEX('P01'!$K:$K,$A114+52),0)+IF($A114&lt;='P02'!$B$17,INDEX('P02'!$K:$K,$A114+52),0)+IF($A114&lt;='P03'!$B$17,INDEX('P03'!$K:$K,$A114+52),0)+IF($A114&lt;='P04'!$B$17,INDEX('P04'!$K:$K,$A114+52),0)+IF($A114&lt;='P05'!$B$17,INDEX('P05'!$K:$K,$A114+52),0)+IF($A114&lt;='P06'!$B$17,INDEX('P06'!$K:$K,$A114+52),0)+IF($A114&lt;='P07'!$B$17,INDEX('P07'!$K:$K,$A114+52),0)+IF($A114&lt;='P08'!$B$17,INDEX('P08'!$K:$K,$A114+52),0)+IF($A114&lt;='P09'!$B$17,INDEX('P09'!$K:$K,$A114+52),0)+IF($A114&lt;='P10'!$B$17,INDEX('P10'!$K:$K,$A114+52),0)</f>
        <v>1.7285742915274571E-2</v>
      </c>
      <c r="D114">
        <f>IF($A114&lt;='P01'!$B$17,INDEX('P01'!$L:$L,$A114+52),0)+IF($A114&lt;='P02'!$B$17,INDEX('P02'!$L:$L,$A114+52),0)+IF($A114&lt;='P03'!$B$17,INDEX('P03'!$L:$L,$A114+52),0)+IF($A114&lt;='P04'!$B$17,INDEX('P04'!$L:$L,$A114+52),0)+IF($A114&lt;='P05'!$B$17,INDEX('P05'!$L:$L,$A114+52),0)+IF($A114&lt;='P06'!$B$17,INDEX('P06'!$L:$L,$A114+52),0)+IF($A114&lt;='P07'!$B$17,INDEX('P07'!$L:$L,$A114+52),0)+IF($A114&lt;='P08'!$B$17,INDEX('P08'!$L:$L,$A114+52),0)+IF($A114&lt;='P09'!$B$17,INDEX('P09'!$L:$L,$A114+52),0)+IF($A114&lt;='P10'!$B$17,INDEX('P10'!$L:$L,$A114+52),0)</f>
        <v>0</v>
      </c>
      <c r="E114">
        <f>IF($A114&lt;='P01'!$B$17,INDEX('P01'!$M:$M,$A114+52),0)+IF($A114&lt;='P02'!$B$17,INDEX('P02'!$M:$M,$A114+52),0)+IF($A114&lt;='P03'!$B$17,INDEX('P03'!$M:$M,$A114+52),0)+IF($A114&lt;='P04'!$B$17,INDEX('P04'!$M:$M,$A114+52),0)+IF($A114&lt;='P05'!$B$17,INDEX('P05'!$M:$M,$A114+52),0)+IF($A114&lt;='P06'!$B$17,INDEX('P06'!$M:$M,$A114+52),0)+IF($A114&lt;='P07'!$B$17,INDEX('P07'!$M:$M,$A114+52),0)+IF($A114&lt;='P08'!$B$17,INDEX('P08'!$M:$M,$A114+52),0)+IF($A114&lt;='P09'!$B$17,INDEX('P09'!$M:$M,$A114+52),0)+IF($A114&lt;='P10'!$B$17,INDEX('P10'!$M:$M,$A114+52),0)</f>
        <v>5.0726648269945667</v>
      </c>
      <c r="F114">
        <f>IF($A114&lt;='P01'!$B$17,INDEX('P01'!$R:$R,$A114+52),0)+IF($A114&lt;='P02'!$B$17,INDEX('P02'!$R:$R,$A114+52),0)+IF($A114&lt;='P03'!$B$17,INDEX('P03'!$R:$R,$A114+52),0)+IF($A114&lt;='P04'!$B$17,INDEX('P04'!$R:$R,$A114+52),0)+IF($A114&lt;='P05'!$B$17,INDEX('P05'!$R:$R,$A114+52),0)+IF($A114&lt;='P06'!$B$17,INDEX('P06'!$R:$R,$A114+52),0)+IF($A114&lt;='P07'!$B$17,INDEX('P07'!$R:$R,$A114+52),0)+IF($A114&lt;='P08'!$B$17,INDEX('P08'!$R:$R,$A114+52),0)+IF($A114&lt;='P09'!$B$17,INDEX('P09'!$R:$R,$A114+52),0)+IF($A114&lt;='P10'!$B$17,INDEX('P10'!$R:$R,$A114+52),0)</f>
        <v>391.5036946102764</v>
      </c>
      <c r="G114">
        <f>IF($A114&lt;='P01'!$B$17,INDEX('P01'!$S:$S,$A114+52),0)+IF($A114&lt;='P02'!$B$17,INDEX('P02'!$S:$S,$A114+52),0)+IF($A114&lt;='P03'!$B$17,INDEX('P03'!$S:$S,$A114+52),0)+IF($A114&lt;='P04'!$B$17,INDEX('P04'!$S:$S,$A114+52),0)+IF($A114&lt;='P05'!$B$17,INDEX('P05'!$S:$S,$A114+52),0)+IF($A114&lt;='P06'!$B$17,INDEX('P06'!$S:$S,$A114+52),0)+IF($A114&lt;='P07'!$B$17,INDEX('P07'!$S:$S,$A114+52),0)+IF($A114&lt;='P08'!$B$17,INDEX('P08'!$S:$S,$A114+52),0)+IF($A114&lt;='P09'!$B$17,INDEX('P09'!$S:$S,$A114+52),0)+IF($A114&lt;='P10'!$B$17,INDEX('P10'!$S:$S,$A114+52),0)</f>
        <v>7.8300738922055277</v>
      </c>
      <c r="H114">
        <f>IF($A114&lt;='P01'!$B$17,INDEX('P01'!$T:$T,$A114+52),0)+IF($A114&lt;='P02'!$B$17,INDEX('P02'!$T:$T,$A114+52),0)+IF($A114&lt;='P03'!$B$17,INDEX('P03'!$T:$T,$A114+52),0)+IF($A114&lt;='P04'!$B$17,INDEX('P04'!$T:$T,$A114+52),0)+IF($A114&lt;='P05'!$B$17,INDEX('P05'!$T:$T,$A114+52),0)+IF($A114&lt;='P06'!$B$17,INDEX('P06'!$T:$T,$A114+52),0)+IF($A114&lt;='P07'!$B$17,INDEX('P07'!$T:$T,$A114+52),0)+IF($A114&lt;='P08'!$B$17,INDEX('P08'!$T:$T,$A114+52),0)+IF($A114&lt;='P09'!$B$17,INDEX('P09'!$T:$T,$A114+52),0)+IF($A114&lt;='P10'!$B$17,INDEX('P10'!$T:$T,$A114+52),0)</f>
        <v>31.150860929637194</v>
      </c>
      <c r="I114">
        <f>IF($A114&lt;='P01'!$B$17,INDEX('P01'!$U:$U,$A114+52),0)+IF($A114&lt;='P02'!$B$17,INDEX('P02'!$U:$U,$A114+52),0)+IF($A114&lt;='P03'!$B$17,INDEX('P03'!$U:$U,$A114+52),0)+IF($A114&lt;='P04'!$B$17,INDEX('P04'!$U:$U,$A114+52),0)+IF($A114&lt;='P05'!$B$17,INDEX('P05'!$U:$U,$A114+52),0)+IF($A114&lt;='P06'!$B$17,INDEX('P06'!$U:$U,$A114+52),0)+IF($A114&lt;='P07'!$B$17,INDEX('P07'!$U:$U,$A114+52),0)+IF($A114&lt;='P08'!$B$17,INDEX('P08'!$U:$U,$A114+52),0)+IF($A114&lt;='P09'!$B$17,INDEX('P09'!$U:$U,$A114+52),0)+IF($A114&lt;='P10'!$B$17,INDEX('P10'!$U:$U,$A114+52),0)</f>
        <v>327.60681579441263</v>
      </c>
      <c r="J114">
        <f>IF($A114&lt;='P01'!$B$17,INDEX('P01'!$V:$V,$A114+52),0)+IF($A114&lt;='P02'!$B$17,INDEX('P02'!$V:$V,$A114+52),0)+IF($A114&lt;='P03'!$B$17,INDEX('P03'!$V:$V,$A114+52),0)+IF($A114&lt;='P04'!$B$17,INDEX('P04'!$V:$V,$A114+52),0)+IF($A114&lt;='P05'!$B$17,INDEX('P05'!$V:$V,$A114+52),0)+IF($A114&lt;='P06'!$B$17,INDEX('P06'!$V:$V,$A114+52),0)+IF($A114&lt;='P07'!$B$17,INDEX('P07'!$V:$V,$A114+52),0)+IF($A114&lt;='P08'!$B$17,INDEX('P08'!$V:$V,$A114+52),0)+IF($A114&lt;='P09'!$B$17,INDEX('P09'!$V:$V,$A114+52),0)+IF($A114&lt;='P10'!$B$17,INDEX('P10'!$V:$V,$A114+52),0)</f>
        <v>0.23470819156949238</v>
      </c>
      <c r="K114">
        <f>IF($A114&lt;='P01'!$B$17,INDEX('P01'!$W:$W,$A114+52),0)+IF($A114&lt;='P02'!$B$17,INDEX('P02'!$W:$W,$A114+52),0)+IF($A114&lt;='P03'!$B$17,INDEX('P03'!$W:$W,$A114+52),0)+IF($A114&lt;='P04'!$B$17,INDEX('P04'!$W:$W,$A114+52),0)+IF($A114&lt;='P05'!$B$17,INDEX('P05'!$W:$W,$A114+52),0)+IF($A114&lt;='P06'!$B$17,INDEX('P06'!$W:$W,$A114+52),0)+IF($A114&lt;='P07'!$B$17,INDEX('P07'!$W:$W,$A114+52),0)+IF($A114&lt;='P08'!$B$17,INDEX('P08'!$W:$W,$A114+52),0)+IF($A114&lt;='P09'!$B$17,INDEX('P09'!$W:$W,$A114+52),0)+IF($A114&lt;='P10'!$B$17,INDEX('P10'!$W:$W,$A114+52),0)</f>
        <v>24.681235802451546</v>
      </c>
      <c r="L114">
        <f>IF($A114&lt;='P01'!$B$17,INDEX('P01'!$X:$X,$A114+52),0)+IF($A114&lt;='P02'!$B$17,INDEX('P02'!$X:$X,$A114+52),0)+IF($A114&lt;='P03'!$B$17,INDEX('P03'!$X:$X,$A114+52),0)+IF($A114&lt;='P04'!$B$17,INDEX('P04'!$X:$X,$A114+52),0)+IF($A114&lt;='P05'!$B$17,INDEX('P05'!$X:$X,$A114+52),0)+IF($A114&lt;='P06'!$B$17,INDEX('P06'!$X:$X,$A114+52),0)+IF($A114&lt;='P07'!$B$17,INDEX('P07'!$X:$X,$A114+52),0)+IF($A114&lt;='P08'!$B$17,INDEX('P08'!$X:$X,$A114+52),0)+IF($A114&lt;='P09'!$B$17,INDEX('P09'!$X:$X,$A114+52),0)+IF($A114&lt;='P10'!$B$17,INDEX('P10'!$X:$X,$A114+52),0)</f>
        <v>-25.937283397976582</v>
      </c>
      <c r="M114">
        <f>IF($A114&lt;='P01'!$B$17,INDEX('P01'!$AA:$AA,$A114+52),0)+IF($A114&lt;='P02'!$B$17,INDEX('P02'!$AA:$AA,$A114+52),0)+IF($A114&lt;='P03'!$B$17,INDEX('P03'!$AA:$AA,$A114+52),0)+IF($A114&lt;='P04'!$B$17,INDEX('P04'!$AA:$AA,$A114+52),0)+IF($A114&lt;='P05'!$B$17,INDEX('P05'!$AA:$AA,$A114+52),0)+IF($A114&lt;='P06'!$B$17,INDEX('P06'!$AA:$AA,$A114+52),0)+IF($A114&lt;='P07'!$B$17,INDEX('P07'!$AA:$AA,$A114+52),0)+IF($A114&lt;='P08'!$B$17,INDEX('P08'!$AA:$AA,$A114+52),0)+IF($A114&lt;='P09'!$B$17,INDEX('P09'!$AA:$AA,$A114+52),0)+IF($A114&lt;='P10'!$B$17,INDEX('P10'!$AA:$AA,$A114+52),0)</f>
        <v>19.839467077586878</v>
      </c>
      <c r="N114">
        <f>IF($A114&lt;='P01'!$B$17,INDEX('P01'!$AB:$AB,$A114+52),0)+IF($A114&lt;='P02'!$B$17,INDEX('P02'!$AB:$AB,$A114+52),0)+IF($A114&lt;='P03'!$B$17,INDEX('P03'!$AB:$AB,$A114+52),0)+IF($A114&lt;='P04'!$B$17,INDEX('P04'!$AB:$AB,$A114+52),0)+IF($A114&lt;='P05'!$B$17,INDEX('P05'!$AB:$AB,$A114+52),0)+IF($A114&lt;='P06'!$B$17,INDEX('P06'!$AB:$AB,$A114+52),0)+IF($A114&lt;='P07'!$B$17,INDEX('P07'!$AB:$AB,$A114+52),0)+IF($A114&lt;='P08'!$B$17,INDEX('P08'!$AB:$AB,$A114+52),0)+IF($A114&lt;='P09'!$B$17,INDEX('P09'!$AB:$AB,$A114+52),0)+IF($A114&lt;='P10'!$B$17,INDEX('P10'!$AB:$AB,$A114+52),0)</f>
        <v>300.44212467327037</v>
      </c>
      <c r="O114">
        <f>IF($A114&lt;='P01'!$B$17,INDEX('P01'!$AC:$AC,$A114+52),0)+IF($A114&lt;='P02'!$B$17,INDEX('P02'!$AC:$AC,$A114+52),0)+IF($A114&lt;='P03'!$B$17,INDEX('P03'!$AC:$AC,$A114+52),0)+IF($A114&lt;='P04'!$B$17,INDEX('P04'!$AC:$AC,$A114+52),0)+IF($A114&lt;='P05'!$B$17,INDEX('P05'!$AC:$AC,$A114+52),0)+IF($A114&lt;='P06'!$B$17,INDEX('P06'!$AC:$AC,$A114+52),0)+IF($A114&lt;='P07'!$B$17,INDEX('P07'!$AC:$AC,$A114+52),0)+IF($A114&lt;='P08'!$B$17,INDEX('P08'!$AC:$AC,$A114+52),0)+IF($A114&lt;='P09'!$B$17,INDEX('P09'!$AC:$AC,$A114+52),0)+IF($A114&lt;='P10'!$B$17,INDEX('P10'!$AC:$AC,$A114+52),0)</f>
        <v>6.0088424934654068</v>
      </c>
      <c r="P114">
        <f>IF($A114&lt;='P01'!$B$17,INDEX('P01'!$AD:$AD,$A114+52),0)+IF($A114&lt;='P02'!$B$17,INDEX('P02'!$AD:$AD,$A114+52),0)+IF($A114&lt;='P03'!$B$17,INDEX('P03'!$AD:$AD,$A114+52),0)+IF($A114&lt;='P04'!$B$17,INDEX('P04'!$AD:$AD,$A114+52),0)+IF($A114&lt;='P05'!$B$17,INDEX('P05'!$AD:$AD,$A114+52),0)+IF($A114&lt;='P06'!$B$17,INDEX('P06'!$AD:$AD,$A114+52),0)+IF($A114&lt;='P07'!$B$17,INDEX('P07'!$AD:$AD,$A114+52),0)+IF($A114&lt;='P08'!$B$17,INDEX('P08'!$AD:$AD,$A114+52),0)+IF($A114&lt;='P09'!$B$17,INDEX('P09'!$AD:$AD,$A114+52),0)+IF($A114&lt;='P10'!$B$17,INDEX('P10'!$AD:$AD,$A114+52),0)</f>
        <v>23.827340372131491</v>
      </c>
      <c r="Q114">
        <f>IF($A114&lt;='P01'!$B$17,INDEX('P01'!$AE:$AE,$A114+52),0)+IF($A114&lt;='P02'!$B$17,INDEX('P02'!$AE:$AE,$A114+52),0)+IF($A114&lt;='P03'!$B$17,INDEX('P03'!$AE:$AE,$A114+52),0)+IF($A114&lt;='P04'!$B$17,INDEX('P04'!$AE:$AE,$A114+52),0)+IF($A114&lt;='P05'!$B$17,INDEX('P05'!$AE:$AE,$A114+52),0)+IF($A114&lt;='P06'!$B$17,INDEX('P06'!$AE:$AE,$A114+52),0)+IF($A114&lt;='P07'!$B$17,INDEX('P07'!$AE:$AE,$A114+52),0)+IF($A114&lt;='P08'!$B$17,INDEX('P08'!$AE:$AE,$A114+52),0)+IF($A114&lt;='P09'!$B$17,INDEX('P09'!$AE:$AE,$A114+52),0)+IF($A114&lt;='P10'!$B$17,INDEX('P10'!$AE:$AE,$A114+52),0)</f>
        <v>250.58694608138293</v>
      </c>
      <c r="R114">
        <f>IF($A114&lt;='P01'!$B$17,INDEX('P01'!$AF:$AF,$A114+52),0)+IF($A114&lt;='P02'!$B$17,INDEX('P02'!$AF:$AF,$A114+52),0)+IF($A114&lt;='P03'!$B$17,INDEX('P03'!$AF:$AF,$A114+52),0)+IF($A114&lt;='P04'!$B$17,INDEX('P04'!$AF:$AF,$A114+52),0)+IF($A114&lt;='P05'!$B$17,INDEX('P05'!$AF:$AF,$A114+52),0)+IF($A114&lt;='P06'!$B$17,INDEX('P06'!$AF:$AF,$A114+52),0)+IF($A114&lt;='P07'!$B$17,INDEX('P07'!$AF:$AF,$A114+52),0)+IF($A114&lt;='P08'!$B$17,INDEX('P08'!$AF:$AF,$A114+52),0)+IF($A114&lt;='P09'!$B$17,INDEX('P09'!$AF:$AF,$A114+52),0)+IF($A114&lt;='P10'!$B$17,INDEX('P10'!$AF:$AF,$A114+52),0)</f>
        <v>0.17952864870367077</v>
      </c>
      <c r="S114">
        <f>IF($A114&lt;='P01'!$B$17,INDEX('P01'!$AG:$AG,$A114+52),0)+IF($A114&lt;='P02'!$B$17,INDEX('P02'!$AG:$AG,$A114+52),0)+IF($A114&lt;='P03'!$B$17,INDEX('P03'!$AG:$AG,$A114+52),0)+IF($A114&lt;='P04'!$B$17,INDEX('P04'!$AG:$AG,$A114+52),0)+IF($A114&lt;='P05'!$B$17,INDEX('P05'!$AG:$AG,$A114+52),0)+IF($A114&lt;='P06'!$B$17,INDEX('P06'!$AG:$AG,$A114+52),0)+IF($A114&lt;='P07'!$B$17,INDEX('P07'!$AG:$AG,$A114+52),0)+IF($A114&lt;='P08'!$B$17,INDEX('P08'!$AG:$AG,$A114+52),0)+IF($A114&lt;='P09'!$B$17,INDEX('P09'!$AG:$AG,$A114+52),0)+IF($A114&lt;='P10'!$B$17,INDEX('P10'!$AG:$AG,$A114+52),0)</f>
        <v>16488.64953649708</v>
      </c>
      <c r="T114">
        <f>IF($A114&lt;='P01'!$B$17,INDEX('P01'!$AI:$AI,$A114+52),0)+IF($A114&lt;='P02'!$B$17,INDEX('P02'!$AI:$AI,$A114+52),0)+IF($A114&lt;='P03'!$B$17,INDEX('P03'!$AI:$AI,$A114+52),0)+IF($A114&lt;='P04'!$B$17,INDEX('P04'!$AI:$AI,$A114+52),0)+IF($A114&lt;='P05'!$B$17,INDEX('P05'!$AI:$AI,$A114+52),0)+IF($A114&lt;='P06'!$B$17,INDEX('P06'!$AI:$AI,$A114+52),0)+IF($A114&lt;='P07'!$B$17,INDEX('P07'!$AI:$AI,$A114+52),0)+IF($A114&lt;='P08'!$B$17,INDEX('P08'!$AI:$AI,$A114+52),0)+IF($A114&lt;='P09'!$B$17,INDEX('P09'!$AI:$AI,$A114+52),0)+IF($A114&lt;='P10'!$B$17,INDEX('P10'!$AI:$AI,$A114+52),0)</f>
        <v>16509.544465145107</v>
      </c>
    </row>
    <row r="115" spans="1:20" x14ac:dyDescent="0.35">
      <c r="A115">
        <v>83</v>
      </c>
      <c r="B115">
        <f>IF($A115&lt;='P01'!$B$17,INDEX('P01'!$J:$J,$A115+52),0)+IF($A115&lt;='P02'!$B$17,INDEX('P02'!$J:$J,$A115+52),0)+IF($A115&lt;='P03'!$B$17,INDEX('P03'!$J:$J,$A115+52),0)+IF($A115&lt;='P04'!$B$17,INDEX('P04'!$J:$J,$A115+52),0)+IF($A115&lt;='P05'!$B$17,INDEX('P05'!$J:$J,$A115+52),0)+IF($A115&lt;='P06'!$B$17,INDEX('P06'!$J:$J,$A115+52),0)+IF($A115&lt;='P07'!$B$17,INDEX('P07'!$J:$J,$A115+52),0)+IF($A115&lt;='P08'!$B$17,INDEX('P08'!$J:$J,$A115+52),0)+IF($A115&lt;='P09'!$B$17,INDEX('P09'!$J:$J,$A115+52),0)+IF($A115&lt;='P10'!$B$17,INDEX('P10'!$J:$J,$A115+52),0)</f>
        <v>7.6437207050430024E-4</v>
      </c>
      <c r="C115">
        <f>IF($A115&lt;='P01'!$B$17,INDEX('P01'!$K:$K,$A115+52),0)+IF($A115&lt;='P02'!$B$17,INDEX('P02'!$K:$K,$A115+52),0)+IF($A115&lt;='P03'!$B$17,INDEX('P03'!$K:$K,$A115+52),0)+IF($A115&lt;='P04'!$B$17,INDEX('P04'!$K:$K,$A115+52),0)+IF($A115&lt;='P05'!$B$17,INDEX('P05'!$K:$K,$A115+52),0)+IF($A115&lt;='P06'!$B$17,INDEX('P06'!$K:$K,$A115+52),0)+IF($A115&lt;='P07'!$B$17,INDEX('P07'!$K:$K,$A115+52),0)+IF($A115&lt;='P08'!$B$17,INDEX('P08'!$K:$K,$A115+52),0)+IF($A115&lt;='P09'!$B$17,INDEX('P09'!$K:$K,$A115+52),0)+IF($A115&lt;='P10'!$B$17,INDEX('P10'!$K:$K,$A115+52),0)</f>
        <v>1.7224443764536284E-2</v>
      </c>
      <c r="D115">
        <f>IF($A115&lt;='P01'!$B$17,INDEX('P01'!$L:$L,$A115+52),0)+IF($A115&lt;='P02'!$B$17,INDEX('P02'!$L:$L,$A115+52),0)+IF($A115&lt;='P03'!$B$17,INDEX('P03'!$L:$L,$A115+52),0)+IF($A115&lt;='P04'!$B$17,INDEX('P04'!$L:$L,$A115+52),0)+IF($A115&lt;='P05'!$B$17,INDEX('P05'!$L:$L,$A115+52),0)+IF($A115&lt;='P06'!$B$17,INDEX('P06'!$L:$L,$A115+52),0)+IF($A115&lt;='P07'!$B$17,INDEX('P07'!$L:$L,$A115+52),0)+IF($A115&lt;='P08'!$B$17,INDEX('P08'!$L:$L,$A115+52),0)+IF($A115&lt;='P09'!$B$17,INDEX('P09'!$L:$L,$A115+52),0)+IF($A115&lt;='P10'!$B$17,INDEX('P10'!$L:$L,$A115+52),0)</f>
        <v>0</v>
      </c>
      <c r="E115">
        <f>IF($A115&lt;='P01'!$B$17,INDEX('P01'!$M:$M,$A115+52),0)+IF($A115&lt;='P02'!$B$17,INDEX('P02'!$M:$M,$A115+52),0)+IF($A115&lt;='P03'!$B$17,INDEX('P03'!$M:$M,$A115+52),0)+IF($A115&lt;='P04'!$B$17,INDEX('P04'!$M:$M,$A115+52),0)+IF($A115&lt;='P05'!$B$17,INDEX('P05'!$M:$M,$A115+52),0)+IF($A115&lt;='P06'!$B$17,INDEX('P06'!$M:$M,$A115+52),0)+IF($A115&lt;='P07'!$B$17,INDEX('P07'!$M:$M,$A115+52),0)+IF($A115&lt;='P08'!$B$17,INDEX('P08'!$M:$M,$A115+52),0)+IF($A115&lt;='P09'!$B$17,INDEX('P09'!$M:$M,$A115+52),0)+IF($A115&lt;='P10'!$B$17,INDEX('P10'!$M:$M,$A115+52),0)</f>
        <v>5.0546760111595264</v>
      </c>
      <c r="F115">
        <f>IF($A115&lt;='P01'!$B$17,INDEX('P01'!$R:$R,$A115+52),0)+IF($A115&lt;='P02'!$B$17,INDEX('P02'!$R:$R,$A115+52),0)+IF($A115&lt;='P03'!$B$17,INDEX('P03'!$R:$R,$A115+52),0)+IF($A115&lt;='P04'!$B$17,INDEX('P04'!$R:$R,$A115+52),0)+IF($A115&lt;='P05'!$B$17,INDEX('P05'!$R:$R,$A115+52),0)+IF($A115&lt;='P06'!$B$17,INDEX('P06'!$R:$R,$A115+52),0)+IF($A115&lt;='P07'!$B$17,INDEX('P07'!$R:$R,$A115+52),0)+IF($A115&lt;='P08'!$B$17,INDEX('P08'!$R:$R,$A115+52),0)+IF($A115&lt;='P09'!$B$17,INDEX('P09'!$R:$R,$A115+52),0)+IF($A115&lt;='P10'!$B$17,INDEX('P10'!$R:$R,$A115+52),0)</f>
        <v>390.10792777278994</v>
      </c>
      <c r="G115">
        <f>IF($A115&lt;='P01'!$B$17,INDEX('P01'!$S:$S,$A115+52),0)+IF($A115&lt;='P02'!$B$17,INDEX('P02'!$S:$S,$A115+52),0)+IF($A115&lt;='P03'!$B$17,INDEX('P03'!$S:$S,$A115+52),0)+IF($A115&lt;='P04'!$B$17,INDEX('P04'!$S:$S,$A115+52),0)+IF($A115&lt;='P05'!$B$17,INDEX('P05'!$S:$S,$A115+52),0)+IF($A115&lt;='P06'!$B$17,INDEX('P06'!$S:$S,$A115+52),0)+IF($A115&lt;='P07'!$B$17,INDEX('P07'!$S:$S,$A115+52),0)+IF($A115&lt;='P08'!$B$17,INDEX('P08'!$S:$S,$A115+52),0)+IF($A115&lt;='P09'!$B$17,INDEX('P09'!$S:$S,$A115+52),0)+IF($A115&lt;='P10'!$B$17,INDEX('P10'!$S:$S,$A115+52),0)</f>
        <v>7.8021585554557982</v>
      </c>
      <c r="H115">
        <f>IF($A115&lt;='P01'!$B$17,INDEX('P01'!$T:$T,$A115+52),0)+IF($A115&lt;='P02'!$B$17,INDEX('P02'!$T:$T,$A115+52),0)+IF($A115&lt;='P03'!$B$17,INDEX('P03'!$T:$T,$A115+52),0)+IF($A115&lt;='P04'!$B$17,INDEX('P04'!$T:$T,$A115+52),0)+IF($A115&lt;='P05'!$B$17,INDEX('P05'!$T:$T,$A115+52),0)+IF($A115&lt;='P06'!$B$17,INDEX('P06'!$T:$T,$A115+52),0)+IF($A115&lt;='P07'!$B$17,INDEX('P07'!$T:$T,$A115+52),0)+IF($A115&lt;='P08'!$B$17,INDEX('P08'!$T:$T,$A115+52),0)+IF($A115&lt;='P09'!$B$17,INDEX('P09'!$T:$T,$A115+52),0)+IF($A115&lt;='P10'!$B$17,INDEX('P10'!$T:$T,$A115+52),0)</f>
        <v>31.116946708828635</v>
      </c>
      <c r="I115">
        <f>IF($A115&lt;='P01'!$B$17,INDEX('P01'!$U:$U,$A115+52),0)+IF($A115&lt;='P02'!$B$17,INDEX('P02'!$U:$U,$A115+52),0)+IF($A115&lt;='P03'!$B$17,INDEX('P03'!$U:$U,$A115+52),0)+IF($A115&lt;='P04'!$B$17,INDEX('P04'!$U:$U,$A115+52),0)+IF($A115&lt;='P05'!$B$17,INDEX('P05'!$U:$U,$A115+52),0)+IF($A115&lt;='P06'!$B$17,INDEX('P06'!$U:$U,$A115+52),0)+IF($A115&lt;='P07'!$B$17,INDEX('P07'!$U:$U,$A115+52),0)+IF($A115&lt;='P08'!$B$17,INDEX('P08'!$U:$U,$A115+52),0)+IF($A115&lt;='P09'!$B$17,INDEX('P09'!$U:$U,$A115+52),0)+IF($A115&lt;='P10'!$B$17,INDEX('P10'!$U:$U,$A115+52),0)</f>
        <v>326.42994087556946</v>
      </c>
      <c r="J115">
        <f>IF($A115&lt;='P01'!$B$17,INDEX('P01'!$V:$V,$A115+52),0)+IF($A115&lt;='P02'!$B$17,INDEX('P02'!$V:$V,$A115+52),0)+IF($A115&lt;='P03'!$B$17,INDEX('P03'!$V:$V,$A115+52),0)+IF($A115&lt;='P04'!$B$17,INDEX('P04'!$V:$V,$A115+52),0)+IF($A115&lt;='P05'!$B$17,INDEX('P05'!$V:$V,$A115+52),0)+IF($A115&lt;='P06'!$B$17,INDEX('P06'!$V:$V,$A115+52),0)+IF($A115&lt;='P07'!$B$17,INDEX('P07'!$V:$V,$A115+52),0)+IF($A115&lt;='P08'!$B$17,INDEX('P08'!$V:$V,$A115+52),0)+IF($A115&lt;='P09'!$B$17,INDEX('P09'!$V:$V,$A115+52),0)+IF($A115&lt;='P10'!$B$17,INDEX('P10'!$V:$V,$A115+52),0)</f>
        <v>0.23444211075238056</v>
      </c>
      <c r="K115">
        <f>IF($A115&lt;='P01'!$B$17,INDEX('P01'!$W:$W,$A115+52),0)+IF($A115&lt;='P02'!$B$17,INDEX('P02'!$W:$W,$A115+52),0)+IF($A115&lt;='P03'!$B$17,INDEX('P03'!$W:$W,$A115+52),0)+IF($A115&lt;='P04'!$B$17,INDEX('P04'!$W:$W,$A115+52),0)+IF($A115&lt;='P05'!$B$17,INDEX('P05'!$W:$W,$A115+52),0)+IF($A115&lt;='P06'!$B$17,INDEX('P06'!$W:$W,$A115+52),0)+IF($A115&lt;='P07'!$B$17,INDEX('P07'!$W:$W,$A115+52),0)+IF($A115&lt;='P08'!$B$17,INDEX('P08'!$W:$W,$A115+52),0)+IF($A115&lt;='P09'!$B$17,INDEX('P09'!$W:$W,$A115+52),0)+IF($A115&lt;='P10'!$B$17,INDEX('P10'!$W:$W,$A115+52),0)</f>
        <v>24.52443952218367</v>
      </c>
      <c r="L115">
        <f>IF($A115&lt;='P01'!$B$17,INDEX('P01'!$X:$X,$A115+52),0)+IF($A115&lt;='P02'!$B$17,INDEX('P02'!$X:$X,$A115+52),0)+IF($A115&lt;='P03'!$B$17,INDEX('P03'!$X:$X,$A115+52),0)+IF($A115&lt;='P04'!$B$17,INDEX('P04'!$X:$X,$A115+52),0)+IF($A115&lt;='P05'!$B$17,INDEX('P05'!$X:$X,$A115+52),0)+IF($A115&lt;='P06'!$B$17,INDEX('P06'!$X:$X,$A115+52),0)+IF($A115&lt;='P07'!$B$17,INDEX('P07'!$X:$X,$A115+52),0)+IF($A115&lt;='P08'!$B$17,INDEX('P08'!$X:$X,$A115+52),0)+IF($A115&lt;='P09'!$B$17,INDEX('P09'!$X:$X,$A115+52),0)+IF($A115&lt;='P10'!$B$17,INDEX('P10'!$X:$X,$A115+52),0)</f>
        <v>-25.776009127834627</v>
      </c>
      <c r="M115">
        <f>IF($A115&lt;='P01'!$B$17,INDEX('P01'!$AA:$AA,$A115+52),0)+IF($A115&lt;='P02'!$B$17,INDEX('P02'!$AA:$AA,$A115+52),0)+IF($A115&lt;='P03'!$B$17,INDEX('P03'!$AA:$AA,$A115+52),0)+IF($A115&lt;='P04'!$B$17,INDEX('P04'!$AA:$AA,$A115+52),0)+IF($A115&lt;='P05'!$B$17,INDEX('P05'!$AA:$AA,$A115+52),0)+IF($A115&lt;='P06'!$B$17,INDEX('P06'!$AA:$AA,$A115+52),0)+IF($A115&lt;='P07'!$B$17,INDEX('P07'!$AA:$AA,$A115+52),0)+IF($A115&lt;='P08'!$B$17,INDEX('P08'!$AA:$AA,$A115+52),0)+IF($A115&lt;='P09'!$B$17,INDEX('P09'!$AA:$AA,$A115+52),0)+IF($A115&lt;='P10'!$B$17,INDEX('P10'!$AA:$AA,$A115+52),0)</f>
        <v>19.651773353600205</v>
      </c>
      <c r="N115">
        <f>IF($A115&lt;='P01'!$B$17,INDEX('P01'!$AB:$AB,$A115+52),0)+IF($A115&lt;='P02'!$B$17,INDEX('P02'!$AB:$AB,$A115+52),0)+IF($A115&lt;='P03'!$B$17,INDEX('P03'!$AB:$AB,$A115+52),0)+IF($A115&lt;='P04'!$B$17,INDEX('P04'!$AB:$AB,$A115+52),0)+IF($A115&lt;='P05'!$B$17,INDEX('P05'!$AB:$AB,$A115+52),0)+IF($A115&lt;='P06'!$B$17,INDEX('P06'!$AB:$AB,$A115+52),0)+IF($A115&lt;='P07'!$B$17,INDEX('P07'!$AB:$AB,$A115+52),0)+IF($A115&lt;='P08'!$B$17,INDEX('P08'!$AB:$AB,$A115+52),0)+IF($A115&lt;='P09'!$B$17,INDEX('P09'!$AB:$AB,$A115+52),0)+IF($A115&lt;='P10'!$B$17,INDEX('P10'!$AB:$AB,$A115+52),0)</f>
        <v>298.39414062760585</v>
      </c>
      <c r="O115">
        <f>IF($A115&lt;='P01'!$B$17,INDEX('P01'!$AC:$AC,$A115+52),0)+IF($A115&lt;='P02'!$B$17,INDEX('P02'!$AC:$AC,$A115+52),0)+IF($A115&lt;='P03'!$B$17,INDEX('P03'!$AC:$AC,$A115+52),0)+IF($A115&lt;='P04'!$B$17,INDEX('P04'!$AC:$AC,$A115+52),0)+IF($A115&lt;='P05'!$B$17,INDEX('P05'!$AC:$AC,$A115+52),0)+IF($A115&lt;='P06'!$B$17,INDEX('P06'!$AC:$AC,$A115+52),0)+IF($A115&lt;='P07'!$B$17,INDEX('P07'!$AC:$AC,$A115+52),0)+IF($A115&lt;='P08'!$B$17,INDEX('P08'!$AC:$AC,$A115+52),0)+IF($A115&lt;='P09'!$B$17,INDEX('P09'!$AC:$AC,$A115+52),0)+IF($A115&lt;='P10'!$B$17,INDEX('P10'!$AC:$AC,$A115+52),0)</f>
        <v>5.9678828125521175</v>
      </c>
      <c r="P115">
        <f>IF($A115&lt;='P01'!$B$17,INDEX('P01'!$AD:$AD,$A115+52),0)+IF($A115&lt;='P02'!$B$17,INDEX('P02'!$AD:$AD,$A115+52),0)+IF($A115&lt;='P03'!$B$17,INDEX('P03'!$AD:$AD,$A115+52),0)+IF($A115&lt;='P04'!$B$17,INDEX('P04'!$AD:$AD,$A115+52),0)+IF($A115&lt;='P05'!$B$17,INDEX('P05'!$AD:$AD,$A115+52),0)+IF($A115&lt;='P06'!$B$17,INDEX('P06'!$AD:$AD,$A115+52),0)+IF($A115&lt;='P07'!$B$17,INDEX('P07'!$AD:$AD,$A115+52),0)+IF($A115&lt;='P08'!$B$17,INDEX('P08'!$AD:$AD,$A115+52),0)+IF($A115&lt;='P09'!$B$17,INDEX('P09'!$AD:$AD,$A115+52),0)+IF($A115&lt;='P10'!$B$17,INDEX('P10'!$AD:$AD,$A115+52),0)</f>
        <v>23.723734001848069</v>
      </c>
      <c r="Q115">
        <f>IF($A115&lt;='P01'!$B$17,INDEX('P01'!$AE:$AE,$A115+52),0)+IF($A115&lt;='P02'!$B$17,INDEX('P02'!$AE:$AE,$A115+52),0)+IF($A115&lt;='P03'!$B$17,INDEX('P03'!$AE:$AE,$A115+52),0)+IF($A115&lt;='P04'!$B$17,INDEX('P04'!$AE:$AE,$A115+52),0)+IF($A115&lt;='P05'!$B$17,INDEX('P05'!$AE:$AE,$A115+52),0)+IF($A115&lt;='P06'!$B$17,INDEX('P06'!$AE:$AE,$A115+52),0)+IF($A115&lt;='P07'!$B$17,INDEX('P07'!$AE:$AE,$A115+52),0)+IF($A115&lt;='P08'!$B$17,INDEX('P08'!$AE:$AE,$A115+52),0)+IF($A115&lt;='P09'!$B$17,INDEX('P09'!$AE:$AE,$A115+52),0)+IF($A115&lt;='P10'!$B$17,INDEX('P10'!$AE:$AE,$A115+52),0)</f>
        <v>248.87201048468552</v>
      </c>
      <c r="R115">
        <f>IF($A115&lt;='P01'!$B$17,INDEX('P01'!$AF:$AF,$A115+52),0)+IF($A115&lt;='P02'!$B$17,INDEX('P02'!$AF:$AF,$A115+52),0)+IF($A115&lt;='P03'!$B$17,INDEX('P03'!$AF:$AF,$A115+52),0)+IF($A115&lt;='P04'!$B$17,INDEX('P04'!$AF:$AF,$A115+52),0)+IF($A115&lt;='P05'!$B$17,INDEX('P05'!$AF:$AF,$A115+52),0)+IF($A115&lt;='P06'!$B$17,INDEX('P06'!$AF:$AF,$A115+52),0)+IF($A115&lt;='P07'!$B$17,INDEX('P07'!$AF:$AF,$A115+52),0)+IF($A115&lt;='P08'!$B$17,INDEX('P08'!$AF:$AF,$A115+52),0)+IF($A115&lt;='P09'!$B$17,INDEX('P09'!$AF:$AF,$A115+52),0)+IF($A115&lt;='P10'!$B$17,INDEX('P10'!$AF:$AF,$A115+52),0)</f>
        <v>0.17873997491994451</v>
      </c>
      <c r="S115">
        <f>IF($A115&lt;='P01'!$B$17,INDEX('P01'!$AG:$AG,$A115+52),0)+IF($A115&lt;='P02'!$B$17,INDEX('P02'!$AG:$AG,$A115+52),0)+IF($A115&lt;='P03'!$B$17,INDEX('P03'!$AG:$AG,$A115+52),0)+IF($A115&lt;='P04'!$B$17,INDEX('P04'!$AG:$AG,$A115+52),0)+IF($A115&lt;='P05'!$B$17,INDEX('P05'!$AG:$AG,$A115+52),0)+IF($A115&lt;='P06'!$B$17,INDEX('P06'!$AG:$AG,$A115+52),0)+IF($A115&lt;='P07'!$B$17,INDEX('P07'!$AG:$AG,$A115+52),0)+IF($A115&lt;='P08'!$B$17,INDEX('P08'!$AG:$AG,$A115+52),0)+IF($A115&lt;='P09'!$B$17,INDEX('P09'!$AG:$AG,$A115+52),0)+IF($A115&lt;='P10'!$B$17,INDEX('P10'!$AG:$AG,$A115+52),0)</f>
        <v>16568.405093567279</v>
      </c>
      <c r="T115">
        <f>IF($A115&lt;='P01'!$B$17,INDEX('P01'!$AI:$AI,$A115+52),0)+IF($A115&lt;='P02'!$B$17,INDEX('P02'!$AI:$AI,$A115+52),0)+IF($A115&lt;='P03'!$B$17,INDEX('P03'!$AI:$AI,$A115+52),0)+IF($A115&lt;='P04'!$B$17,INDEX('P04'!$AI:$AI,$A115+52),0)+IF($A115&lt;='P05'!$B$17,INDEX('P05'!$AI:$AI,$A115+52),0)+IF($A115&lt;='P06'!$B$17,INDEX('P06'!$AI:$AI,$A115+52),0)+IF($A115&lt;='P07'!$B$17,INDEX('P07'!$AI:$AI,$A115+52),0)+IF($A115&lt;='P08'!$B$17,INDEX('P08'!$AI:$AI,$A115+52),0)+IF($A115&lt;='P09'!$B$17,INDEX('P09'!$AI:$AI,$A115+52),0)+IF($A115&lt;='P10'!$B$17,INDEX('P10'!$AI:$AI,$A115+52),0)</f>
        <v>16588.391875402176</v>
      </c>
    </row>
    <row r="116" spans="1:20" x14ac:dyDescent="0.35">
      <c r="A116">
        <v>84</v>
      </c>
      <c r="B116">
        <f>IF($A116&lt;='P01'!$B$17,INDEX('P01'!$J:$J,$A116+52),0)+IF($A116&lt;='P02'!$B$17,INDEX('P02'!$J:$J,$A116+52),0)+IF($A116&lt;='P03'!$B$17,INDEX('P03'!$J:$J,$A116+52),0)+IF($A116&lt;='P04'!$B$17,INDEX('P04'!$J:$J,$A116+52),0)+IF($A116&lt;='P05'!$B$17,INDEX('P05'!$J:$J,$A116+52),0)+IF($A116&lt;='P06'!$B$17,INDEX('P06'!$J:$J,$A116+52),0)+IF($A116&lt;='P07'!$B$17,INDEX('P07'!$J:$J,$A116+52),0)+IF($A116&lt;='P08'!$B$17,INDEX('P08'!$J:$J,$A116+52),0)+IF($A116&lt;='P09'!$B$17,INDEX('P09'!$J:$J,$A116+52),0)+IF($A116&lt;='P10'!$B$17,INDEX('P10'!$J:$J,$A116+52),0)</f>
        <v>7.6252107450424354E-4</v>
      </c>
      <c r="C116">
        <f>IF($A116&lt;='P01'!$B$17,INDEX('P01'!$K:$K,$A116+52),0)+IF($A116&lt;='P02'!$B$17,INDEX('P02'!$K:$K,$A116+52),0)+IF($A116&lt;='P03'!$B$17,INDEX('P03'!$K:$K,$A116+52),0)+IF($A116&lt;='P04'!$B$17,INDEX('P04'!$K:$K,$A116+52),0)+IF($A116&lt;='P05'!$B$17,INDEX('P05'!$K:$K,$A116+52),0)+IF($A116&lt;='P06'!$B$17,INDEX('P06'!$K:$K,$A116+52),0)+IF($A116&lt;='P07'!$B$17,INDEX('P07'!$K:$K,$A116+52),0)+IF($A116&lt;='P08'!$B$17,INDEX('P08'!$K:$K,$A116+52),0)+IF($A116&lt;='P09'!$B$17,INDEX('P09'!$K:$K,$A116+52),0)+IF($A116&lt;='P10'!$B$17,INDEX('P10'!$K:$K,$A116+52),0)</f>
        <v>1.7163359075055843E-2</v>
      </c>
      <c r="D116">
        <f>IF($A116&lt;='P01'!$B$17,INDEX('P01'!$L:$L,$A116+52),0)+IF($A116&lt;='P02'!$B$17,INDEX('P02'!$L:$L,$A116+52),0)+IF($A116&lt;='P03'!$B$17,INDEX('P03'!$L:$L,$A116+52),0)+IF($A116&lt;='P04'!$B$17,INDEX('P04'!$L:$L,$A116+52),0)+IF($A116&lt;='P05'!$B$17,INDEX('P05'!$L:$L,$A116+52),0)+IF($A116&lt;='P06'!$B$17,INDEX('P06'!$L:$L,$A116+52),0)+IF($A116&lt;='P07'!$B$17,INDEX('P07'!$L:$L,$A116+52),0)+IF($A116&lt;='P08'!$B$17,INDEX('P08'!$L:$L,$A116+52),0)+IF($A116&lt;='P09'!$B$17,INDEX('P09'!$L:$L,$A116+52),0)+IF($A116&lt;='P10'!$B$17,INDEX('P10'!$L:$L,$A116+52),0)</f>
        <v>0</v>
      </c>
      <c r="E116">
        <f>IF($A116&lt;='P01'!$B$17,INDEX('P01'!$M:$M,$A116+52),0)+IF($A116&lt;='P02'!$B$17,INDEX('P02'!$M:$M,$A116+52),0)+IF($A116&lt;='P03'!$B$17,INDEX('P03'!$M:$M,$A116+52),0)+IF($A116&lt;='P04'!$B$17,INDEX('P04'!$M:$M,$A116+52),0)+IF($A116&lt;='P05'!$B$17,INDEX('P05'!$M:$M,$A116+52),0)+IF($A116&lt;='P06'!$B$17,INDEX('P06'!$M:$M,$A116+52),0)+IF($A116&lt;='P07'!$B$17,INDEX('P07'!$M:$M,$A116+52),0)+IF($A116&lt;='P08'!$B$17,INDEX('P08'!$M:$M,$A116+52),0)+IF($A116&lt;='P09'!$B$17,INDEX('P09'!$M:$M,$A116+52),0)+IF($A116&lt;='P10'!$B$17,INDEX('P10'!$M:$M,$A116+52),0)</f>
        <v>5.036750131009966</v>
      </c>
      <c r="F116">
        <f>IF($A116&lt;='P01'!$B$17,INDEX('P01'!$R:$R,$A116+52),0)+IF($A116&lt;='P02'!$B$17,INDEX('P02'!$R:$R,$A116+52),0)+IF($A116&lt;='P03'!$B$17,INDEX('P03'!$R:$R,$A116+52),0)+IF($A116&lt;='P04'!$B$17,INDEX('P04'!$R:$R,$A116+52),0)+IF($A116&lt;='P05'!$B$17,INDEX('P05'!$R:$R,$A116+52),0)+IF($A116&lt;='P06'!$B$17,INDEX('P06'!$R:$R,$A116+52),0)+IF($A116&lt;='P07'!$B$17,INDEX('P07'!$R:$R,$A116+52),0)+IF($A116&lt;='P08'!$B$17,INDEX('P08'!$R:$R,$A116+52),0)+IF($A116&lt;='P09'!$B$17,INDEX('P09'!$R:$R,$A116+52),0)+IF($A116&lt;='P10'!$B$17,INDEX('P10'!$R:$R,$A116+52),0)</f>
        <v>388.71713940045885</v>
      </c>
      <c r="G116">
        <f>IF($A116&lt;='P01'!$B$17,INDEX('P01'!$S:$S,$A116+52),0)+IF($A116&lt;='P02'!$B$17,INDEX('P02'!$S:$S,$A116+52),0)+IF($A116&lt;='P03'!$B$17,INDEX('P03'!$S:$S,$A116+52),0)+IF($A116&lt;='P04'!$B$17,INDEX('P04'!$S:$S,$A116+52),0)+IF($A116&lt;='P05'!$B$17,INDEX('P05'!$S:$S,$A116+52),0)+IF($A116&lt;='P06'!$B$17,INDEX('P06'!$S:$S,$A116+52),0)+IF($A116&lt;='P07'!$B$17,INDEX('P07'!$S:$S,$A116+52),0)+IF($A116&lt;='P08'!$B$17,INDEX('P08'!$S:$S,$A116+52),0)+IF($A116&lt;='P09'!$B$17,INDEX('P09'!$S:$S,$A116+52),0)+IF($A116&lt;='P10'!$B$17,INDEX('P10'!$S:$S,$A116+52),0)</f>
        <v>7.7743427880091769</v>
      </c>
      <c r="H116">
        <f>IF($A116&lt;='P01'!$B$17,INDEX('P01'!$T:$T,$A116+52),0)+IF($A116&lt;='P02'!$B$17,INDEX('P02'!$T:$T,$A116+52),0)+IF($A116&lt;='P03'!$B$17,INDEX('P03'!$T:$T,$A116+52),0)+IF($A116&lt;='P04'!$B$17,INDEX('P04'!$T:$T,$A116+52),0)+IF($A116&lt;='P05'!$B$17,INDEX('P05'!$T:$T,$A116+52),0)+IF($A116&lt;='P06'!$B$17,INDEX('P06'!$T:$T,$A116+52),0)+IF($A116&lt;='P07'!$B$17,INDEX('P07'!$T:$T,$A116+52),0)+IF($A116&lt;='P08'!$B$17,INDEX('P08'!$T:$T,$A116+52),0)+IF($A116&lt;='P09'!$B$17,INDEX('P09'!$T:$T,$A116+52),0)+IF($A116&lt;='P10'!$B$17,INDEX('P10'!$T:$T,$A116+52),0)</f>
        <v>31.083069621575717</v>
      </c>
      <c r="I116">
        <f>IF($A116&lt;='P01'!$B$17,INDEX('P01'!$U:$U,$A116+52),0)+IF($A116&lt;='P02'!$B$17,INDEX('P02'!$U:$U,$A116+52),0)+IF($A116&lt;='P03'!$B$17,INDEX('P03'!$U:$U,$A116+52),0)+IF($A116&lt;='P04'!$B$17,INDEX('P04'!$U:$U,$A116+52),0)+IF($A116&lt;='P05'!$B$17,INDEX('P05'!$U:$U,$A116+52),0)+IF($A116&lt;='P06'!$B$17,INDEX('P06'!$U:$U,$A116+52),0)+IF($A116&lt;='P07'!$B$17,INDEX('P07'!$U:$U,$A116+52),0)+IF($A116&lt;='P08'!$B$17,INDEX('P08'!$U:$U,$A116+52),0)+IF($A116&lt;='P09'!$B$17,INDEX('P09'!$U:$U,$A116+52),0)+IF($A116&lt;='P10'!$B$17,INDEX('P10'!$U:$U,$A116+52),0)</f>
        <v>325.34668712416544</v>
      </c>
      <c r="J116">
        <f>IF($A116&lt;='P01'!$B$17,INDEX('P01'!$V:$V,$A116+52),0)+IF($A116&lt;='P02'!$B$17,INDEX('P02'!$V:$V,$A116+52),0)+IF($A116&lt;='P03'!$B$17,INDEX('P03'!$V:$V,$A116+52),0)+IF($A116&lt;='P04'!$B$17,INDEX('P04'!$V:$V,$A116+52),0)+IF($A116&lt;='P05'!$B$17,INDEX('P05'!$V:$V,$A116+52),0)+IF($A116&lt;='P06'!$B$17,INDEX('P06'!$V:$V,$A116+52),0)+IF($A116&lt;='P07'!$B$17,INDEX('P07'!$V:$V,$A116+52),0)+IF($A116&lt;='P08'!$B$17,INDEX('P08'!$V:$V,$A116+52),0)+IF($A116&lt;='P09'!$B$17,INDEX('P09'!$V:$V,$A116+52),0)+IF($A116&lt;='P10'!$B$17,INDEX('P10'!$V:$V,$A116+52),0)</f>
        <v>0.23445118534211537</v>
      </c>
      <c r="K116">
        <f>IF($A116&lt;='P01'!$B$17,INDEX('P01'!$W:$W,$A116+52),0)+IF($A116&lt;='P02'!$B$17,INDEX('P02'!$W:$W,$A116+52),0)+IF($A116&lt;='P03'!$B$17,INDEX('P03'!$W:$W,$A116+52),0)+IF($A116&lt;='P04'!$B$17,INDEX('P04'!$W:$W,$A116+52),0)+IF($A116&lt;='P05'!$B$17,INDEX('P05'!$W:$W,$A116+52),0)+IF($A116&lt;='P06'!$B$17,INDEX('P06'!$W:$W,$A116+52),0)+IF($A116&lt;='P07'!$B$17,INDEX('P07'!$W:$W,$A116+52),0)+IF($A116&lt;='P08'!$B$17,INDEX('P08'!$W:$W,$A116+52),0)+IF($A116&lt;='P09'!$B$17,INDEX('P09'!$W:$W,$A116+52),0)+IF($A116&lt;='P10'!$B$17,INDEX('P10'!$W:$W,$A116+52),0)</f>
        <v>24.278588681366369</v>
      </c>
      <c r="L116">
        <f>IF($A116&lt;='P01'!$B$17,INDEX('P01'!$X:$X,$A116+52),0)+IF($A116&lt;='P02'!$B$17,INDEX('P02'!$X:$X,$A116+52),0)+IF($A116&lt;='P03'!$B$17,INDEX('P03'!$X:$X,$A116+52),0)+IF($A116&lt;='P04'!$B$17,INDEX('P04'!$X:$X,$A116+52),0)+IF($A116&lt;='P05'!$B$17,INDEX('P05'!$X:$X,$A116+52),0)+IF($A116&lt;='P06'!$B$17,INDEX('P06'!$X:$X,$A116+52),0)+IF($A116&lt;='P07'!$B$17,INDEX('P07'!$X:$X,$A116+52),0)+IF($A116&lt;='P08'!$B$17,INDEX('P08'!$X:$X,$A116+52),0)+IF($A116&lt;='P09'!$B$17,INDEX('P09'!$X:$X,$A116+52),0)+IF($A116&lt;='P10'!$B$17,INDEX('P10'!$X:$X,$A116+52),0)</f>
        <v>-25.525696269378653</v>
      </c>
      <c r="M116">
        <f>IF($A116&lt;='P01'!$B$17,INDEX('P01'!$AA:$AA,$A116+52),0)+IF($A116&lt;='P02'!$B$17,INDEX('P02'!$AA:$AA,$A116+52),0)+IF($A116&lt;='P03'!$B$17,INDEX('P03'!$AA:$AA,$A116+52),0)+IF($A116&lt;='P04'!$B$17,INDEX('P04'!$AA:$AA,$A116+52),0)+IF($A116&lt;='P05'!$B$17,INDEX('P05'!$AA:$AA,$A116+52),0)+IF($A116&lt;='P06'!$B$17,INDEX('P06'!$AA:$AA,$A116+52),0)+IF($A116&lt;='P07'!$B$17,INDEX('P07'!$AA:$AA,$A116+52),0)+IF($A116&lt;='P08'!$B$17,INDEX('P08'!$AA:$AA,$A116+52),0)+IF($A116&lt;='P09'!$B$17,INDEX('P09'!$AA:$AA,$A116+52),0)+IF($A116&lt;='P10'!$B$17,INDEX('P10'!$AA:$AA,$A116+52),0)</f>
        <v>19.397431289486164</v>
      </c>
      <c r="N116">
        <f>IF($A116&lt;='P01'!$B$17,INDEX('P01'!$AB:$AB,$A116+52),0)+IF($A116&lt;='P02'!$B$17,INDEX('P02'!$AB:$AB,$A116+52),0)+IF($A116&lt;='P03'!$B$17,INDEX('P03'!$AB:$AB,$A116+52),0)+IF($A116&lt;='P04'!$B$17,INDEX('P04'!$AB:$AB,$A116+52),0)+IF($A116&lt;='P05'!$B$17,INDEX('P05'!$AB:$AB,$A116+52),0)+IF($A116&lt;='P06'!$B$17,INDEX('P06'!$AB:$AB,$A116+52),0)+IF($A116&lt;='P07'!$B$17,INDEX('P07'!$AB:$AB,$A116+52),0)+IF($A116&lt;='P08'!$B$17,INDEX('P08'!$AB:$AB,$A116+52),0)+IF($A116&lt;='P09'!$B$17,INDEX('P09'!$AB:$AB,$A116+52),0)+IF($A116&lt;='P10'!$B$17,INDEX('P10'!$AB:$AB,$A116+52),0)</f>
        <v>296.36011859991788</v>
      </c>
      <c r="O116">
        <f>IF($A116&lt;='P01'!$B$17,INDEX('P01'!$AC:$AC,$A116+52),0)+IF($A116&lt;='P02'!$B$17,INDEX('P02'!$AC:$AC,$A116+52),0)+IF($A116&lt;='P03'!$B$17,INDEX('P03'!$AC:$AC,$A116+52),0)+IF($A116&lt;='P04'!$B$17,INDEX('P04'!$AC:$AC,$A116+52),0)+IF($A116&lt;='P05'!$B$17,INDEX('P05'!$AC:$AC,$A116+52),0)+IF($A116&lt;='P06'!$B$17,INDEX('P06'!$AC:$AC,$A116+52),0)+IF($A116&lt;='P07'!$B$17,INDEX('P07'!$AC:$AC,$A116+52),0)+IF($A116&lt;='P08'!$B$17,INDEX('P08'!$AC:$AC,$A116+52),0)+IF($A116&lt;='P09'!$B$17,INDEX('P09'!$AC:$AC,$A116+52),0)+IF($A116&lt;='P10'!$B$17,INDEX('P10'!$AC:$AC,$A116+52),0)</f>
        <v>5.9272023719983586</v>
      </c>
      <c r="P116">
        <f>IF($A116&lt;='P01'!$B$17,INDEX('P01'!$AD:$AD,$A116+52),0)+IF($A116&lt;='P02'!$B$17,INDEX('P02'!$AD:$AD,$A116+52),0)+IF($A116&lt;='P03'!$B$17,INDEX('P03'!$AD:$AD,$A116+52),0)+IF($A116&lt;='P04'!$B$17,INDEX('P04'!$AD:$AD,$A116+52),0)+IF($A116&lt;='P05'!$B$17,INDEX('P05'!$AD:$AD,$A116+52),0)+IF($A116&lt;='P06'!$B$17,INDEX('P06'!$AD:$AD,$A116+52),0)+IF($A116&lt;='P07'!$B$17,INDEX('P07'!$AD:$AD,$A116+52),0)+IF($A116&lt;='P08'!$B$17,INDEX('P08'!$AD:$AD,$A116+52),0)+IF($A116&lt;='P09'!$B$17,INDEX('P09'!$AD:$AD,$A116+52),0)+IF($A116&lt;='P10'!$B$17,INDEX('P10'!$AD:$AD,$A116+52),0)</f>
        <v>23.620578294435177</v>
      </c>
      <c r="Q116">
        <f>IF($A116&lt;='P01'!$B$17,INDEX('P01'!$AE:$AE,$A116+52),0)+IF($A116&lt;='P02'!$B$17,INDEX('P02'!$AE:$AE,$A116+52),0)+IF($A116&lt;='P03'!$B$17,INDEX('P03'!$AE:$AE,$A116+52),0)+IF($A116&lt;='P04'!$B$17,INDEX('P04'!$AE:$AE,$A116+52),0)+IF($A116&lt;='P05'!$B$17,INDEX('P05'!$AE:$AE,$A116+52),0)+IF($A116&lt;='P06'!$B$17,INDEX('P06'!$AE:$AE,$A116+52),0)+IF($A116&lt;='P07'!$B$17,INDEX('P07'!$AE:$AE,$A116+52),0)+IF($A116&lt;='P08'!$B$17,INDEX('P08'!$AE:$AE,$A116+52),0)+IF($A116&lt;='P09'!$B$17,INDEX('P09'!$AE:$AE,$A116+52),0)+IF($A116&lt;='P10'!$B$17,INDEX('P10'!$AE:$AE,$A116+52),0)</f>
        <v>247.2367430119304</v>
      </c>
      <c r="R116">
        <f>IF($A116&lt;='P01'!$B$17,INDEX('P01'!$AF:$AF,$A116+52),0)+IF($A116&lt;='P02'!$B$17,INDEX('P02'!$AF:$AF,$A116+52),0)+IF($A116&lt;='P03'!$B$17,INDEX('P03'!$AF:$AF,$A116+52),0)+IF($A116&lt;='P04'!$B$17,INDEX('P04'!$AF:$AF,$A116+52),0)+IF($A116&lt;='P05'!$B$17,INDEX('P05'!$AF:$AF,$A116+52),0)+IF($A116&lt;='P06'!$B$17,INDEX('P06'!$AF:$AF,$A116+52),0)+IF($A116&lt;='P07'!$B$17,INDEX('P07'!$AF:$AF,$A116+52),0)+IF($A116&lt;='P08'!$B$17,INDEX('P08'!$AF:$AF,$A116+52),0)+IF($A116&lt;='P09'!$B$17,INDEX('P09'!$AF:$AF,$A116+52),0)+IF($A116&lt;='P10'!$B$17,INDEX('P10'!$AF:$AF,$A116+52),0)</f>
        <v>0.178163632067811</v>
      </c>
      <c r="S116">
        <f>IF($A116&lt;='P01'!$B$17,INDEX('P01'!$AG:$AG,$A116+52),0)+IF($A116&lt;='P02'!$B$17,INDEX('P02'!$AG:$AG,$A116+52),0)+IF($A116&lt;='P03'!$B$17,INDEX('P03'!$AG:$AG,$A116+52),0)+IF($A116&lt;='P04'!$B$17,INDEX('P04'!$AG:$AG,$A116+52),0)+IF($A116&lt;='P05'!$B$17,INDEX('P05'!$AG:$AG,$A116+52),0)+IF($A116&lt;='P06'!$B$17,INDEX('P06'!$AG:$AG,$A116+52),0)+IF($A116&lt;='P07'!$B$17,INDEX('P07'!$AG:$AG,$A116+52),0)+IF($A116&lt;='P08'!$B$17,INDEX('P08'!$AG:$AG,$A116+52),0)+IF($A116&lt;='P09'!$B$17,INDEX('P09'!$AG:$AG,$A116+52),0)+IF($A116&lt;='P10'!$B$17,INDEX('P10'!$AG:$AG,$A116+52),0)</f>
        <v>16648.171436719062</v>
      </c>
      <c r="T116">
        <f>IF($A116&lt;='P01'!$B$17,INDEX('P01'!$AI:$AI,$A116+52),0)+IF($A116&lt;='P02'!$B$17,INDEX('P02'!$AI:$AI,$A116+52),0)+IF($A116&lt;='P03'!$B$17,INDEX('P03'!$AI:$AI,$A116+52),0)+IF($A116&lt;='P04'!$B$17,INDEX('P04'!$AI:$AI,$A116+52),0)+IF($A116&lt;='P05'!$B$17,INDEX('P05'!$AI:$AI,$A116+52),0)+IF($A116&lt;='P06'!$B$17,INDEX('P06'!$AI:$AI,$A116+52),0)+IF($A116&lt;='P07'!$B$17,INDEX('P07'!$AI:$AI,$A116+52),0)+IF($A116&lt;='P08'!$B$17,INDEX('P08'!$AI:$AI,$A116+52),0)+IF($A116&lt;='P09'!$B$17,INDEX('P09'!$AI:$AI,$A116+52),0)+IF($A116&lt;='P10'!$B$17,INDEX('P10'!$AI:$AI,$A116+52),0)</f>
        <v>16667.348986046309</v>
      </c>
    </row>
    <row r="117" spans="1:20" x14ac:dyDescent="0.35">
      <c r="A117">
        <v>85</v>
      </c>
      <c r="B117">
        <f>IF($A117&lt;='P01'!$B$17,INDEX('P01'!$J:$J,$A117+52),0)+IF($A117&lt;='P02'!$B$17,INDEX('P02'!$J:$J,$A117+52),0)+IF($A117&lt;='P03'!$B$17,INDEX('P03'!$J:$J,$A117+52),0)+IF($A117&lt;='P04'!$B$17,INDEX('P04'!$J:$J,$A117+52),0)+IF($A117&lt;='P05'!$B$17,INDEX('P05'!$J:$J,$A117+52),0)+IF($A117&lt;='P06'!$B$17,INDEX('P06'!$J:$J,$A117+52),0)+IF($A117&lt;='P07'!$B$17,INDEX('P07'!$J:$J,$A117+52),0)+IF($A117&lt;='P08'!$B$17,INDEX('P08'!$J:$J,$A117+52),0)+IF($A117&lt;='P09'!$B$17,INDEX('P09'!$J:$J,$A117+52),0)+IF($A117&lt;='P10'!$B$17,INDEX('P10'!$J:$J,$A117+52),0)</f>
        <v>7.6426166051739926E-4</v>
      </c>
      <c r="C117">
        <f>IF($A117&lt;='P01'!$B$17,INDEX('P01'!$K:$K,$A117+52),0)+IF($A117&lt;='P02'!$B$17,INDEX('P02'!$K:$K,$A117+52),0)+IF($A117&lt;='P03'!$B$17,INDEX('P03'!$K:$K,$A117+52),0)+IF($A117&lt;='P04'!$B$17,INDEX('P04'!$K:$K,$A117+52),0)+IF($A117&lt;='P05'!$B$17,INDEX('P05'!$K:$K,$A117+52),0)+IF($A117&lt;='P06'!$B$17,INDEX('P06'!$K:$K,$A117+52),0)+IF($A117&lt;='P07'!$B$17,INDEX('P07'!$K:$K,$A117+52),0)+IF($A117&lt;='P08'!$B$17,INDEX('P08'!$K:$K,$A117+52),0)+IF($A117&lt;='P09'!$B$17,INDEX('P09'!$K:$K,$A117+52),0)+IF($A117&lt;='P10'!$B$17,INDEX('P10'!$K:$K,$A117+52),0)</f>
        <v>1.7102475921307821E-2</v>
      </c>
      <c r="D117">
        <f>IF($A117&lt;='P01'!$B$17,INDEX('P01'!$L:$L,$A117+52),0)+IF($A117&lt;='P02'!$B$17,INDEX('P02'!$L:$L,$A117+52),0)+IF($A117&lt;='P03'!$B$17,INDEX('P03'!$L:$L,$A117+52),0)+IF($A117&lt;='P04'!$B$17,INDEX('P04'!$L:$L,$A117+52),0)+IF($A117&lt;='P05'!$B$17,INDEX('P05'!$L:$L,$A117+52),0)+IF($A117&lt;='P06'!$B$17,INDEX('P06'!$L:$L,$A117+52),0)+IF($A117&lt;='P07'!$B$17,INDEX('P07'!$L:$L,$A117+52),0)+IF($A117&lt;='P08'!$B$17,INDEX('P08'!$L:$L,$A117+52),0)+IF($A117&lt;='P09'!$B$17,INDEX('P09'!$L:$L,$A117+52),0)+IF($A117&lt;='P10'!$B$17,INDEX('P10'!$L:$L,$A117+52),0)</f>
        <v>0</v>
      </c>
      <c r="E117">
        <f>IF($A117&lt;='P01'!$B$17,INDEX('P01'!$M:$M,$A117+52),0)+IF($A117&lt;='P02'!$B$17,INDEX('P02'!$M:$M,$A117+52),0)+IF($A117&lt;='P03'!$B$17,INDEX('P03'!$M:$M,$A117+52),0)+IF($A117&lt;='P04'!$B$17,INDEX('P04'!$M:$M,$A117+52),0)+IF($A117&lt;='P05'!$B$17,INDEX('P05'!$M:$M,$A117+52),0)+IF($A117&lt;='P06'!$B$17,INDEX('P06'!$M:$M,$A117+52),0)+IF($A117&lt;='P07'!$B$17,INDEX('P07'!$M:$M,$A117+52),0)+IF($A117&lt;='P08'!$B$17,INDEX('P08'!$M:$M,$A117+52),0)+IF($A117&lt;='P09'!$B$17,INDEX('P09'!$M:$M,$A117+52),0)+IF($A117&lt;='P10'!$B$17,INDEX('P10'!$M:$M,$A117+52),0)</f>
        <v>5.0188833934281414</v>
      </c>
      <c r="F117">
        <f>IF($A117&lt;='P01'!$B$17,INDEX('P01'!$R:$R,$A117+52),0)+IF($A117&lt;='P02'!$B$17,INDEX('P02'!$R:$R,$A117+52),0)+IF($A117&lt;='P03'!$B$17,INDEX('P03'!$R:$R,$A117+52),0)+IF($A117&lt;='P04'!$B$17,INDEX('P04'!$R:$R,$A117+52),0)+IF($A117&lt;='P05'!$B$17,INDEX('P05'!$R:$R,$A117+52),0)+IF($A117&lt;='P06'!$B$17,INDEX('P06'!$R:$R,$A117+52),0)+IF($A117&lt;='P07'!$B$17,INDEX('P07'!$R:$R,$A117+52),0)+IF($A117&lt;='P08'!$B$17,INDEX('P08'!$R:$R,$A117+52),0)+IF($A117&lt;='P09'!$B$17,INDEX('P09'!$R:$R,$A117+52),0)+IF($A117&lt;='P10'!$B$17,INDEX('P10'!$R:$R,$A117+52),0)</f>
        <v>387.3313021417527</v>
      </c>
      <c r="G117">
        <f>IF($A117&lt;='P01'!$B$17,INDEX('P01'!$S:$S,$A117+52),0)+IF($A117&lt;='P02'!$B$17,INDEX('P02'!$S:$S,$A117+52),0)+IF($A117&lt;='P03'!$B$17,INDEX('P03'!$S:$S,$A117+52),0)+IF($A117&lt;='P04'!$B$17,INDEX('P04'!$S:$S,$A117+52),0)+IF($A117&lt;='P05'!$B$17,INDEX('P05'!$S:$S,$A117+52),0)+IF($A117&lt;='P06'!$B$17,INDEX('P06'!$S:$S,$A117+52),0)+IF($A117&lt;='P07'!$B$17,INDEX('P07'!$S:$S,$A117+52),0)+IF($A117&lt;='P08'!$B$17,INDEX('P08'!$S:$S,$A117+52),0)+IF($A117&lt;='P09'!$B$17,INDEX('P09'!$S:$S,$A117+52),0)+IF($A117&lt;='P10'!$B$17,INDEX('P10'!$S:$S,$A117+52),0)</f>
        <v>7.7466260428350546</v>
      </c>
      <c r="H117">
        <f>IF($A117&lt;='P01'!$B$17,INDEX('P01'!$T:$T,$A117+52),0)+IF($A117&lt;='P02'!$B$17,INDEX('P02'!$T:$T,$A117+52),0)+IF($A117&lt;='P03'!$B$17,INDEX('P03'!$T:$T,$A117+52),0)+IF($A117&lt;='P04'!$B$17,INDEX('P04'!$T:$T,$A117+52),0)+IF($A117&lt;='P05'!$B$17,INDEX('P05'!$T:$T,$A117+52),0)+IF($A117&lt;='P06'!$B$17,INDEX('P06'!$T:$T,$A117+52),0)+IF($A117&lt;='P07'!$B$17,INDEX('P07'!$T:$T,$A117+52),0)+IF($A117&lt;='P08'!$B$17,INDEX('P08'!$T:$T,$A117+52),0)+IF($A117&lt;='P09'!$B$17,INDEX('P09'!$T:$T,$A117+52),0)+IF($A117&lt;='P10'!$B$17,INDEX('P10'!$T:$T,$A117+52),0)</f>
        <v>31.049224135095901</v>
      </c>
      <c r="I117">
        <f>IF($A117&lt;='P01'!$B$17,INDEX('P01'!$U:$U,$A117+52),0)+IF($A117&lt;='P02'!$B$17,INDEX('P02'!$U:$U,$A117+52),0)+IF($A117&lt;='P03'!$B$17,INDEX('P03'!$U:$U,$A117+52),0)+IF($A117&lt;='P04'!$B$17,INDEX('P04'!$U:$U,$A117+52),0)+IF($A117&lt;='P05'!$B$17,INDEX('P05'!$U:$U,$A117+52),0)+IF($A117&lt;='P06'!$B$17,INDEX('P06'!$U:$U,$A117+52),0)+IF($A117&lt;='P07'!$B$17,INDEX('P07'!$U:$U,$A117+52),0)+IF($A117&lt;='P08'!$B$17,INDEX('P08'!$U:$U,$A117+52),0)+IF($A117&lt;='P09'!$B$17,INDEX('P09'!$U:$U,$A117+52),0)+IF($A117&lt;='P10'!$B$17,INDEX('P10'!$U:$U,$A117+52),0)</f>
        <v>326.99958413968085</v>
      </c>
      <c r="J117">
        <f>IF($A117&lt;='P01'!$B$17,INDEX('P01'!$V:$V,$A117+52),0)+IF($A117&lt;='P02'!$B$17,INDEX('P02'!$V:$V,$A117+52),0)+IF($A117&lt;='P03'!$B$17,INDEX('P03'!$V:$V,$A117+52),0)+IF($A117&lt;='P04'!$B$17,INDEX('P04'!$V:$V,$A117+52),0)+IF($A117&lt;='P05'!$B$17,INDEX('P05'!$V:$V,$A117+52),0)+IF($A117&lt;='P06'!$B$17,INDEX('P06'!$V:$V,$A117+52),0)+IF($A117&lt;='P07'!$B$17,INDEX('P07'!$V:$V,$A117+52),0)+IF($A117&lt;='P08'!$B$17,INDEX('P08'!$V:$V,$A117+52),0)+IF($A117&lt;='P09'!$B$17,INDEX('P09'!$V:$V,$A117+52),0)+IF($A117&lt;='P10'!$B$17,INDEX('P10'!$V:$V,$A117+52),0)</f>
        <v>0.23556590041232631</v>
      </c>
      <c r="K117">
        <f>IF($A117&lt;='P01'!$B$17,INDEX('P01'!$W:$W,$A117+52),0)+IF($A117&lt;='P02'!$B$17,INDEX('P02'!$W:$W,$A117+52),0)+IF($A117&lt;='P03'!$B$17,INDEX('P03'!$W:$W,$A117+52),0)+IF($A117&lt;='P04'!$B$17,INDEX('P04'!$W:$W,$A117+52),0)+IF($A117&lt;='P05'!$B$17,INDEX('P05'!$W:$W,$A117+52),0)+IF($A117&lt;='P06'!$B$17,INDEX('P06'!$W:$W,$A117+52),0)+IF($A117&lt;='P07'!$B$17,INDEX('P07'!$W:$W,$A117+52),0)+IF($A117&lt;='P08'!$B$17,INDEX('P08'!$W:$W,$A117+52),0)+IF($A117&lt;='P09'!$B$17,INDEX('P09'!$W:$W,$A117+52),0)+IF($A117&lt;='P10'!$B$17,INDEX('P10'!$W:$W,$A117+52),0)</f>
        <v>21.300301923728576</v>
      </c>
      <c r="L117">
        <f>IF($A117&lt;='P01'!$B$17,INDEX('P01'!$X:$X,$A117+52),0)+IF($A117&lt;='P02'!$B$17,INDEX('P02'!$X:$X,$A117+52),0)+IF($A117&lt;='P03'!$B$17,INDEX('P03'!$X:$X,$A117+52),0)+IF($A117&lt;='P04'!$B$17,INDEX('P04'!$X:$X,$A117+52),0)+IF($A117&lt;='P05'!$B$17,INDEX('P05'!$X:$X,$A117+52),0)+IF($A117&lt;='P06'!$B$17,INDEX('P06'!$X:$X,$A117+52),0)+IF($A117&lt;='P07'!$B$17,INDEX('P07'!$X:$X,$A117+52),0)+IF($A117&lt;='P08'!$B$17,INDEX('P08'!$X:$X,$A117+52),0)+IF($A117&lt;='P09'!$B$17,INDEX('P09'!$X:$X,$A117+52),0)+IF($A117&lt;='P10'!$B$17,INDEX('P10'!$X:$X,$A117+52),0)</f>
        <v>-22.542963378586681</v>
      </c>
      <c r="M117">
        <f>IF($A117&lt;='P01'!$B$17,INDEX('P01'!$AA:$AA,$A117+52),0)+IF($A117&lt;='P02'!$B$17,INDEX('P02'!$AA:$AA,$A117+52),0)+IF($A117&lt;='P03'!$B$17,INDEX('P03'!$AA:$AA,$A117+52),0)+IF($A117&lt;='P04'!$B$17,INDEX('P04'!$AA:$AA,$A117+52),0)+IF($A117&lt;='P05'!$B$17,INDEX('P05'!$AA:$AA,$A117+52),0)+IF($A117&lt;='P06'!$B$17,INDEX('P06'!$AA:$AA,$A117+52),0)+IF($A117&lt;='P07'!$B$17,INDEX('P07'!$AA:$AA,$A117+52),0)+IF($A117&lt;='P08'!$B$17,INDEX('P08'!$AA:$AA,$A117+52),0)+IF($A117&lt;='P09'!$B$17,INDEX('P09'!$AA:$AA,$A117+52),0)+IF($A117&lt;='P10'!$B$17,INDEX('P10'!$AA:$AA,$A117+52),0)</f>
        <v>17.07490065220755</v>
      </c>
      <c r="N117">
        <f>IF($A117&lt;='P01'!$B$17,INDEX('P01'!$AB:$AB,$A117+52),0)+IF($A117&lt;='P02'!$B$17,INDEX('P02'!$AB:$AB,$A117+52),0)+IF($A117&lt;='P03'!$B$17,INDEX('P03'!$AB:$AB,$A117+52),0)+IF($A117&lt;='P04'!$B$17,INDEX('P04'!$AB:$AB,$A117+52),0)+IF($A117&lt;='P05'!$B$17,INDEX('P05'!$AB:$AB,$A117+52),0)+IF($A117&lt;='P06'!$B$17,INDEX('P06'!$AB:$AB,$A117+52),0)+IF($A117&lt;='P07'!$B$17,INDEX('P07'!$AB:$AB,$A117+52),0)+IF($A117&lt;='P08'!$B$17,INDEX('P08'!$AB:$AB,$A117+52),0)+IF($A117&lt;='P09'!$B$17,INDEX('P09'!$AB:$AB,$A117+52),0)+IF($A117&lt;='P10'!$B$17,INDEX('P10'!$AB:$AB,$A117+52),0)</f>
        <v>294.33995610826685</v>
      </c>
      <c r="O117">
        <f>IF($A117&lt;='P01'!$B$17,INDEX('P01'!$AC:$AC,$A117+52),0)+IF($A117&lt;='P02'!$B$17,INDEX('P02'!$AC:$AC,$A117+52),0)+IF($A117&lt;='P03'!$B$17,INDEX('P03'!$AC:$AC,$A117+52),0)+IF($A117&lt;='P04'!$B$17,INDEX('P04'!$AC:$AC,$A117+52),0)+IF($A117&lt;='P05'!$B$17,INDEX('P05'!$AC:$AC,$A117+52),0)+IF($A117&lt;='P06'!$B$17,INDEX('P06'!$AC:$AC,$A117+52),0)+IF($A117&lt;='P07'!$B$17,INDEX('P07'!$AC:$AC,$A117+52),0)+IF($A117&lt;='P08'!$B$17,INDEX('P08'!$AC:$AC,$A117+52),0)+IF($A117&lt;='P09'!$B$17,INDEX('P09'!$AC:$AC,$A117+52),0)+IF($A117&lt;='P10'!$B$17,INDEX('P10'!$AC:$AC,$A117+52),0)</f>
        <v>5.8867991221653373</v>
      </c>
      <c r="P117">
        <f>IF($A117&lt;='P01'!$B$17,INDEX('P01'!$AD:$AD,$A117+52),0)+IF($A117&lt;='P02'!$B$17,INDEX('P02'!$AD:$AD,$A117+52),0)+IF($A117&lt;='P03'!$B$17,INDEX('P03'!$AD:$AD,$A117+52),0)+IF($A117&lt;='P04'!$B$17,INDEX('P04'!$AD:$AD,$A117+52),0)+IF($A117&lt;='P05'!$B$17,INDEX('P05'!$AD:$AD,$A117+52),0)+IF($A117&lt;='P06'!$B$17,INDEX('P06'!$AD:$AD,$A117+52),0)+IF($A117&lt;='P07'!$B$17,INDEX('P07'!$AD:$AD,$A117+52),0)+IF($A117&lt;='P08'!$B$17,INDEX('P08'!$AD:$AD,$A117+52),0)+IF($A117&lt;='P09'!$B$17,INDEX('P09'!$AD:$AD,$A117+52),0)+IF($A117&lt;='P10'!$B$17,INDEX('P10'!$AD:$AD,$A117+52),0)</f>
        <v>23.517867129149508</v>
      </c>
      <c r="Q117">
        <f>IF($A117&lt;='P01'!$B$17,INDEX('P01'!$AE:$AE,$A117+52),0)+IF($A117&lt;='P02'!$B$17,INDEX('P02'!$AE:$AE,$A117+52),0)+IF($A117&lt;='P03'!$B$17,INDEX('P03'!$AE:$AE,$A117+52),0)+IF($A117&lt;='P04'!$B$17,INDEX('P04'!$AE:$AE,$A117+52),0)+IF($A117&lt;='P05'!$B$17,INDEX('P05'!$AE:$AE,$A117+52),0)+IF($A117&lt;='P06'!$B$17,INDEX('P06'!$AE:$AE,$A117+52),0)+IF($A117&lt;='P07'!$B$17,INDEX('P07'!$AE:$AE,$A117+52),0)+IF($A117&lt;='P08'!$B$17,INDEX('P08'!$AE:$AE,$A117+52),0)+IF($A117&lt;='P09'!$B$17,INDEX('P09'!$AE:$AE,$A117+52),0)+IF($A117&lt;='P10'!$B$17,INDEX('P10'!$AE:$AE,$A117+52),0)</f>
        <v>247.68196260310219</v>
      </c>
      <c r="R117">
        <f>IF($A117&lt;='P01'!$B$17,INDEX('P01'!$AF:$AF,$A117+52),0)+IF($A117&lt;='P02'!$B$17,INDEX('P02'!$AF:$AF,$A117+52),0)+IF($A117&lt;='P03'!$B$17,INDEX('P03'!$AF:$AF,$A117+52),0)+IF($A117&lt;='P04'!$B$17,INDEX('P04'!$AF:$AF,$A117+52),0)+IF($A117&lt;='P05'!$B$17,INDEX('P05'!$AF:$AF,$A117+52),0)+IF($A117&lt;='P06'!$B$17,INDEX('P06'!$AF:$AF,$A117+52),0)+IF($A117&lt;='P07'!$B$17,INDEX('P07'!$AF:$AF,$A117+52),0)+IF($A117&lt;='P08'!$B$17,INDEX('P08'!$AF:$AF,$A117+52),0)+IF($A117&lt;='P09'!$B$17,INDEX('P09'!$AF:$AF,$A117+52),0)+IF($A117&lt;='P10'!$B$17,INDEX('P10'!$AF:$AF,$A117+52),0)</f>
        <v>0.17842660164231008</v>
      </c>
      <c r="S117">
        <f>IF($A117&lt;='P01'!$B$17,INDEX('P01'!$AG:$AG,$A117+52),0)+IF($A117&lt;='P02'!$B$17,INDEX('P02'!$AG:$AG,$A117+52),0)+IF($A117&lt;='P03'!$B$17,INDEX('P03'!$AG:$AG,$A117+52),0)+IF($A117&lt;='P04'!$B$17,INDEX('P04'!$AG:$AG,$A117+52),0)+IF($A117&lt;='P05'!$B$17,INDEX('P05'!$AG:$AG,$A117+52),0)+IF($A117&lt;='P06'!$B$17,INDEX('P06'!$AG:$AG,$A117+52),0)+IF($A117&lt;='P07'!$B$17,INDEX('P07'!$AG:$AG,$A117+52),0)+IF($A117&lt;='P08'!$B$17,INDEX('P08'!$AG:$AG,$A117+52),0)+IF($A117&lt;='P09'!$B$17,INDEX('P09'!$AG:$AG,$A117+52),0)+IF($A117&lt;='P10'!$B$17,INDEX('P10'!$AG:$AG,$A117+52),0)</f>
        <v>16725.216181230902</v>
      </c>
      <c r="T117">
        <f>IF($A117&lt;='P01'!$B$17,INDEX('P01'!$AI:$AI,$A117+52),0)+IF($A117&lt;='P02'!$B$17,INDEX('P02'!$AI:$AI,$A117+52),0)+IF($A117&lt;='P03'!$B$17,INDEX('P03'!$AI:$AI,$A117+52),0)+IF($A117&lt;='P04'!$B$17,INDEX('P04'!$AI:$AI,$A117+52),0)+IF($A117&lt;='P05'!$B$17,INDEX('P05'!$AI:$AI,$A117+52),0)+IF($A117&lt;='P06'!$B$17,INDEX('P06'!$AI:$AI,$A117+52),0)+IF($A117&lt;='P07'!$B$17,INDEX('P07'!$AI:$AI,$A117+52),0)+IF($A117&lt;='P08'!$B$17,INDEX('P08'!$AI:$AI,$A117+52),0)+IF($A117&lt;='P09'!$B$17,INDEX('P09'!$AI:$AI,$A117+52),0)+IF($A117&lt;='P10'!$B$17,INDEX('P10'!$AI:$AI,$A117+52),0)</f>
        <v>16743.593713643284</v>
      </c>
    </row>
    <row r="118" spans="1:20" x14ac:dyDescent="0.35">
      <c r="A118">
        <v>86</v>
      </c>
      <c r="B118">
        <f>IF($A118&lt;='P01'!$B$17,INDEX('P01'!$J:$J,$A118+52),0)+IF($A118&lt;='P02'!$B$17,INDEX('P02'!$J:$J,$A118+52),0)+IF($A118&lt;='P03'!$B$17,INDEX('P03'!$J:$J,$A118+52),0)+IF($A118&lt;='P04'!$B$17,INDEX('P04'!$J:$J,$A118+52),0)+IF($A118&lt;='P05'!$B$17,INDEX('P05'!$J:$J,$A118+52),0)+IF($A118&lt;='P06'!$B$17,INDEX('P06'!$J:$J,$A118+52),0)+IF($A118&lt;='P07'!$B$17,INDEX('P07'!$J:$J,$A118+52),0)+IF($A118&lt;='P08'!$B$17,INDEX('P08'!$J:$J,$A118+52),0)+IF($A118&lt;='P09'!$B$17,INDEX('P09'!$J:$J,$A118+52),0)+IF($A118&lt;='P10'!$B$17,INDEX('P10'!$J:$J,$A118+52),0)</f>
        <v>7.6151764450839497E-4</v>
      </c>
      <c r="C118">
        <f>IF($A118&lt;='P01'!$B$17,INDEX('P01'!$K:$K,$A118+52),0)+IF($A118&lt;='P02'!$B$17,INDEX('P02'!$K:$K,$A118+52),0)+IF($A118&lt;='P03'!$B$17,INDEX('P03'!$K:$K,$A118+52),0)+IF($A118&lt;='P04'!$B$17,INDEX('P04'!$K:$K,$A118+52),0)+IF($A118&lt;='P05'!$B$17,INDEX('P05'!$K:$K,$A118+52),0)+IF($A118&lt;='P06'!$B$17,INDEX('P06'!$K:$K,$A118+52),0)+IF($A118&lt;='P07'!$B$17,INDEX('P07'!$K:$K,$A118+52),0)+IF($A118&lt;='P08'!$B$17,INDEX('P08'!$K:$K,$A118+52),0)+IF($A118&lt;='P09'!$B$17,INDEX('P09'!$K:$K,$A118+52),0)+IF($A118&lt;='P10'!$B$17,INDEX('P10'!$K:$K,$A118+52),0)</f>
        <v>1.7041808848813188E-2</v>
      </c>
      <c r="D118">
        <f>IF($A118&lt;='P01'!$B$17,INDEX('P01'!$L:$L,$A118+52),0)+IF($A118&lt;='P02'!$B$17,INDEX('P02'!$L:$L,$A118+52),0)+IF($A118&lt;='P03'!$B$17,INDEX('P03'!$L:$L,$A118+52),0)+IF($A118&lt;='P04'!$B$17,INDEX('P04'!$L:$L,$A118+52),0)+IF($A118&lt;='P05'!$B$17,INDEX('P05'!$L:$L,$A118+52),0)+IF($A118&lt;='P06'!$B$17,INDEX('P06'!$L:$L,$A118+52),0)+IF($A118&lt;='P07'!$B$17,INDEX('P07'!$L:$L,$A118+52),0)+IF($A118&lt;='P08'!$B$17,INDEX('P08'!$L:$L,$A118+52),0)+IF($A118&lt;='P09'!$B$17,INDEX('P09'!$L:$L,$A118+52),0)+IF($A118&lt;='P10'!$B$17,INDEX('P10'!$L:$L,$A118+52),0)</f>
        <v>0</v>
      </c>
      <c r="E118">
        <f>IF($A118&lt;='P01'!$B$17,INDEX('P01'!$M:$M,$A118+52),0)+IF($A118&lt;='P02'!$B$17,INDEX('P02'!$M:$M,$A118+52),0)+IF($A118&lt;='P03'!$B$17,INDEX('P03'!$M:$M,$A118+52),0)+IF($A118&lt;='P04'!$B$17,INDEX('P04'!$M:$M,$A118+52),0)+IF($A118&lt;='P05'!$B$17,INDEX('P05'!$M:$M,$A118+52),0)+IF($A118&lt;='P06'!$B$17,INDEX('P06'!$M:$M,$A118+52),0)+IF($A118&lt;='P07'!$B$17,INDEX('P07'!$M:$M,$A118+52),0)+IF($A118&lt;='P08'!$B$17,INDEX('P08'!$M:$M,$A118+52),0)+IF($A118&lt;='P09'!$B$17,INDEX('P09'!$M:$M,$A118+52),0)+IF($A118&lt;='P10'!$B$17,INDEX('P10'!$M:$M,$A118+52),0)</f>
        <v>5.0010800669348194</v>
      </c>
      <c r="F118">
        <f>IF($A118&lt;='P01'!$B$17,INDEX('P01'!$R:$R,$A118+52),0)+IF($A118&lt;='P02'!$B$17,INDEX('P02'!$R:$R,$A118+52),0)+IF($A118&lt;='P03'!$B$17,INDEX('P03'!$R:$R,$A118+52),0)+IF($A118&lt;='P04'!$B$17,INDEX('P04'!$R:$R,$A118+52),0)+IF($A118&lt;='P05'!$B$17,INDEX('P05'!$R:$R,$A118+52),0)+IF($A118&lt;='P06'!$B$17,INDEX('P06'!$R:$R,$A118+52),0)+IF($A118&lt;='P07'!$B$17,INDEX('P07'!$R:$R,$A118+52),0)+IF($A118&lt;='P08'!$B$17,INDEX('P08'!$R:$R,$A118+52),0)+IF($A118&lt;='P09'!$B$17,INDEX('P09'!$R:$R,$A118+52),0)+IF($A118&lt;='P10'!$B$17,INDEX('P10'!$R:$R,$A118+52),0)</f>
        <v>385.95006626398731</v>
      </c>
      <c r="G118">
        <f>IF($A118&lt;='P01'!$B$17,INDEX('P01'!$S:$S,$A118+52),0)+IF($A118&lt;='P02'!$B$17,INDEX('P02'!$S:$S,$A118+52),0)+IF($A118&lt;='P03'!$B$17,INDEX('P03'!$S:$S,$A118+52),0)+IF($A118&lt;='P04'!$B$17,INDEX('P04'!$S:$S,$A118+52),0)+IF($A118&lt;='P05'!$B$17,INDEX('P05'!$S:$S,$A118+52),0)+IF($A118&lt;='P06'!$B$17,INDEX('P06'!$S:$S,$A118+52),0)+IF($A118&lt;='P07'!$B$17,INDEX('P07'!$S:$S,$A118+52),0)+IF($A118&lt;='P08'!$B$17,INDEX('P08'!$S:$S,$A118+52),0)+IF($A118&lt;='P09'!$B$17,INDEX('P09'!$S:$S,$A118+52),0)+IF($A118&lt;='P10'!$B$17,INDEX('P10'!$S:$S,$A118+52),0)</f>
        <v>7.7190013252797458</v>
      </c>
      <c r="H118">
        <f>IF($A118&lt;='P01'!$B$17,INDEX('P01'!$T:$T,$A118+52),0)+IF($A118&lt;='P02'!$B$17,INDEX('P02'!$T:$T,$A118+52),0)+IF($A118&lt;='P03'!$B$17,INDEX('P03'!$T:$T,$A118+52),0)+IF($A118&lt;='P04'!$B$17,INDEX('P04'!$T:$T,$A118+52),0)+IF($A118&lt;='P05'!$B$17,INDEX('P05'!$T:$T,$A118+52),0)+IF($A118&lt;='P06'!$B$17,INDEX('P06'!$T:$T,$A118+52),0)+IF($A118&lt;='P07'!$B$17,INDEX('P07'!$T:$T,$A118+52),0)+IF($A118&lt;='P08'!$B$17,INDEX('P08'!$T:$T,$A118+52),0)+IF($A118&lt;='P09'!$B$17,INDEX('P09'!$T:$T,$A118+52),0)+IF($A118&lt;='P10'!$B$17,INDEX('P10'!$T:$T,$A118+52),0)</f>
        <v>31.015388127678381</v>
      </c>
      <c r="I118">
        <f>IF($A118&lt;='P01'!$B$17,INDEX('P01'!$U:$U,$A118+52),0)+IF($A118&lt;='P02'!$B$17,INDEX('P02'!$U:$U,$A118+52),0)+IF($A118&lt;='P03'!$B$17,INDEX('P03'!$U:$U,$A118+52),0)+IF($A118&lt;='P04'!$B$17,INDEX('P04'!$U:$U,$A118+52),0)+IF($A118&lt;='P05'!$B$17,INDEX('P05'!$U:$U,$A118+52),0)+IF($A118&lt;='P06'!$B$17,INDEX('P06'!$U:$U,$A118+52),0)+IF($A118&lt;='P07'!$B$17,INDEX('P07'!$U:$U,$A118+52),0)+IF($A118&lt;='P08'!$B$17,INDEX('P08'!$U:$U,$A118+52),0)+IF($A118&lt;='P09'!$B$17,INDEX('P09'!$U:$U,$A118+52),0)+IF($A118&lt;='P10'!$B$17,INDEX('P10'!$U:$U,$A118+52),0)</f>
        <v>325.82517252597825</v>
      </c>
      <c r="J118">
        <f>IF($A118&lt;='P01'!$B$17,INDEX('P01'!$V:$V,$A118+52),0)+IF($A118&lt;='P02'!$B$17,INDEX('P02'!$V:$V,$A118+52),0)+IF($A118&lt;='P03'!$B$17,INDEX('P03'!$V:$V,$A118+52),0)+IF($A118&lt;='P04'!$B$17,INDEX('P04'!$V:$V,$A118+52),0)+IF($A118&lt;='P05'!$B$17,INDEX('P05'!$V:$V,$A118+52),0)+IF($A118&lt;='P06'!$B$17,INDEX('P06'!$V:$V,$A118+52),0)+IF($A118&lt;='P07'!$B$17,INDEX('P07'!$V:$V,$A118+52),0)+IF($A118&lt;='P08'!$B$17,INDEX('P08'!$V:$V,$A118+52),0)+IF($A118&lt;='P09'!$B$17,INDEX('P09'!$V:$V,$A118+52),0)+IF($A118&lt;='P10'!$B$17,INDEX('P10'!$V:$V,$A118+52),0)</f>
        <v>0.23529900437047724</v>
      </c>
      <c r="K118">
        <f>IF($A118&lt;='P01'!$B$17,INDEX('P01'!$W:$W,$A118+52),0)+IF($A118&lt;='P02'!$B$17,INDEX('P02'!$W:$W,$A118+52),0)+IF($A118&lt;='P03'!$B$17,INDEX('P03'!$W:$W,$A118+52),0)+IF($A118&lt;='P04'!$B$17,INDEX('P04'!$W:$W,$A118+52),0)+IF($A118&lt;='P05'!$B$17,INDEX('P05'!$W:$W,$A118+52),0)+IF($A118&lt;='P06'!$B$17,INDEX('P06'!$W:$W,$A118+52),0)+IF($A118&lt;='P07'!$B$17,INDEX('P07'!$W:$W,$A118+52),0)+IF($A118&lt;='P08'!$B$17,INDEX('P08'!$W:$W,$A118+52),0)+IF($A118&lt;='P09'!$B$17,INDEX('P09'!$W:$W,$A118+52),0)+IF($A118&lt;='P10'!$B$17,INDEX('P10'!$W:$W,$A118+52),0)</f>
        <v>21.155205280680423</v>
      </c>
      <c r="L118">
        <f>IF($A118&lt;='P01'!$B$17,INDEX('P01'!$X:$X,$A118+52),0)+IF($A118&lt;='P02'!$B$17,INDEX('P02'!$X:$X,$A118+52),0)+IF($A118&lt;='P03'!$B$17,INDEX('P03'!$X:$X,$A118+52),0)+IF($A118&lt;='P04'!$B$17,INDEX('P04'!$X:$X,$A118+52),0)+IF($A118&lt;='P05'!$B$17,INDEX('P05'!$X:$X,$A118+52),0)+IF($A118&lt;='P06'!$B$17,INDEX('P06'!$X:$X,$A118+52),0)+IF($A118&lt;='P07'!$B$17,INDEX('P07'!$X:$X,$A118+52),0)+IF($A118&lt;='P08'!$B$17,INDEX('P08'!$X:$X,$A118+52),0)+IF($A118&lt;='P09'!$B$17,INDEX('P09'!$X:$X,$A118+52),0)+IF($A118&lt;='P10'!$B$17,INDEX('P10'!$X:$X,$A118+52),0)</f>
        <v>-22.393435364833742</v>
      </c>
      <c r="M118">
        <f>IF($A118&lt;='P01'!$B$17,INDEX('P01'!$AA:$AA,$A118+52),0)+IF($A118&lt;='P02'!$B$17,INDEX('P02'!$AA:$AA,$A118+52),0)+IF($A118&lt;='P03'!$B$17,INDEX('P03'!$AA:$AA,$A118+52),0)+IF($A118&lt;='P04'!$B$17,INDEX('P04'!$AA:$AA,$A118+52),0)+IF($A118&lt;='P05'!$B$17,INDEX('P05'!$AA:$AA,$A118+52),0)+IF($A118&lt;='P06'!$B$17,INDEX('P06'!$AA:$AA,$A118+52),0)+IF($A118&lt;='P07'!$B$17,INDEX('P07'!$AA:$AA,$A118+52),0)+IF($A118&lt;='P08'!$B$17,INDEX('P08'!$AA:$AA,$A118+52),0)+IF($A118&lt;='P09'!$B$17,INDEX('P09'!$AA:$AA,$A118+52),0)+IF($A118&lt;='P10'!$B$17,INDEX('P10'!$AA:$AA,$A118+52),0)</f>
        <v>16.906295616406005</v>
      </c>
      <c r="N118">
        <f>IF($A118&lt;='P01'!$B$17,INDEX('P01'!$AB:$AB,$A118+52),0)+IF($A118&lt;='P02'!$B$17,INDEX('P02'!$AB:$AB,$A118+52),0)+IF($A118&lt;='P03'!$B$17,INDEX('P03'!$AB:$AB,$A118+52),0)+IF($A118&lt;='P04'!$B$17,INDEX('P04'!$AB:$AB,$A118+52),0)+IF($A118&lt;='P05'!$B$17,INDEX('P05'!$AB:$AB,$A118+52),0)+IF($A118&lt;='P06'!$B$17,INDEX('P06'!$AB:$AB,$A118+52),0)+IF($A118&lt;='P07'!$B$17,INDEX('P07'!$AB:$AB,$A118+52),0)+IF($A118&lt;='P08'!$B$17,INDEX('P08'!$AB:$AB,$A118+52),0)+IF($A118&lt;='P09'!$B$17,INDEX('P09'!$AB:$AB,$A118+52),0)+IF($A118&lt;='P10'!$B$17,INDEX('P10'!$AB:$AB,$A118+52),0)</f>
        <v>292.33330718313186</v>
      </c>
      <c r="O118">
        <f>IF($A118&lt;='P01'!$B$17,INDEX('P01'!$AC:$AC,$A118+52),0)+IF($A118&lt;='P02'!$B$17,INDEX('P02'!$AC:$AC,$A118+52),0)+IF($A118&lt;='P03'!$B$17,INDEX('P03'!$AC:$AC,$A118+52),0)+IF($A118&lt;='P04'!$B$17,INDEX('P04'!$AC:$AC,$A118+52),0)+IF($A118&lt;='P05'!$B$17,INDEX('P05'!$AC:$AC,$A118+52),0)+IF($A118&lt;='P06'!$B$17,INDEX('P06'!$AC:$AC,$A118+52),0)+IF($A118&lt;='P07'!$B$17,INDEX('P07'!$AC:$AC,$A118+52),0)+IF($A118&lt;='P08'!$B$17,INDEX('P08'!$AC:$AC,$A118+52),0)+IF($A118&lt;='P09'!$B$17,INDEX('P09'!$AC:$AC,$A118+52),0)+IF($A118&lt;='P10'!$B$17,INDEX('P10'!$AC:$AC,$A118+52),0)</f>
        <v>5.8466661436626373</v>
      </c>
      <c r="P118">
        <f>IF($A118&lt;='P01'!$B$17,INDEX('P01'!$AD:$AD,$A118+52),0)+IF($A118&lt;='P02'!$B$17,INDEX('P02'!$AD:$AD,$A118+52),0)+IF($A118&lt;='P03'!$B$17,INDEX('P03'!$AD:$AD,$A118+52),0)+IF($A118&lt;='P04'!$B$17,INDEX('P04'!$AD:$AD,$A118+52),0)+IF($A118&lt;='P05'!$B$17,INDEX('P05'!$AD:$AD,$A118+52),0)+IF($A118&lt;='P06'!$B$17,INDEX('P06'!$AD:$AD,$A118+52),0)+IF($A118&lt;='P07'!$B$17,INDEX('P07'!$AD:$AD,$A118+52),0)+IF($A118&lt;='P08'!$B$17,INDEX('P08'!$AD:$AD,$A118+52),0)+IF($A118&lt;='P09'!$B$17,INDEX('P09'!$AD:$AD,$A118+52),0)+IF($A118&lt;='P10'!$B$17,INDEX('P10'!$AD:$AD,$A118+52),0)</f>
        <v>23.415581923957014</v>
      </c>
      <c r="Q118">
        <f>IF($A118&lt;='P01'!$B$17,INDEX('P01'!$AE:$AE,$A118+52),0)+IF($A118&lt;='P02'!$B$17,INDEX('P02'!$AE:$AE,$A118+52),0)+IF($A118&lt;='P03'!$B$17,INDEX('P03'!$AE:$AE,$A118+52),0)+IF($A118&lt;='P04'!$B$17,INDEX('P04'!$AE:$AE,$A118+52),0)+IF($A118&lt;='P05'!$B$17,INDEX('P05'!$AE:$AE,$A118+52),0)+IF($A118&lt;='P06'!$B$17,INDEX('P06'!$AE:$AE,$A118+52),0)+IF($A118&lt;='P07'!$B$17,INDEX('P07'!$AE:$AE,$A118+52),0)+IF($A118&lt;='P08'!$B$17,INDEX('P08'!$AE:$AE,$A118+52),0)+IF($A118&lt;='P09'!$B$17,INDEX('P09'!$AE:$AE,$A118+52),0)+IF($A118&lt;='P10'!$B$17,INDEX('P10'!$AE:$AE,$A118+52),0)</f>
        <v>245.98712061129896</v>
      </c>
      <c r="R118">
        <f>IF($A118&lt;='P01'!$B$17,INDEX('P01'!$AF:$AF,$A118+52),0)+IF($A118&lt;='P02'!$B$17,INDEX('P02'!$AF:$AF,$A118+52),0)+IF($A118&lt;='P03'!$B$17,INDEX('P03'!$AF:$AF,$A118+52),0)+IF($A118&lt;='P04'!$B$17,INDEX('P04'!$AF:$AF,$A118+52),0)+IF($A118&lt;='P05'!$B$17,INDEX('P05'!$AF:$AF,$A118+52),0)+IF($A118&lt;='P06'!$B$17,INDEX('P06'!$AF:$AF,$A118+52),0)+IF($A118&lt;='P07'!$B$17,INDEX('P07'!$AF:$AF,$A118+52),0)+IF($A118&lt;='P08'!$B$17,INDEX('P08'!$AF:$AF,$A118+52),0)+IF($A118&lt;='P09'!$B$17,INDEX('P09'!$AF:$AF,$A118+52),0)+IF($A118&lt;='P10'!$B$17,INDEX('P10'!$AF:$AF,$A118+52),0)</f>
        <v>0.17764288780721599</v>
      </c>
      <c r="S118">
        <f>IF($A118&lt;='P01'!$B$17,INDEX('P01'!$AG:$AG,$A118+52),0)+IF($A118&lt;='P02'!$B$17,INDEX('P02'!$AG:$AG,$A118+52),0)+IF($A118&lt;='P03'!$B$17,INDEX('P03'!$AG:$AG,$A118+52),0)+IF($A118&lt;='P04'!$B$17,INDEX('P04'!$AG:$AG,$A118+52),0)+IF($A118&lt;='P05'!$B$17,INDEX('P05'!$AG:$AG,$A118+52),0)+IF($A118&lt;='P06'!$B$17,INDEX('P06'!$AG:$AG,$A118+52),0)+IF($A118&lt;='P07'!$B$17,INDEX('P07'!$AG:$AG,$A118+52),0)+IF($A118&lt;='P08'!$B$17,INDEX('P08'!$AG:$AG,$A118+52),0)+IF($A118&lt;='P09'!$B$17,INDEX('P09'!$AG:$AG,$A118+52),0)+IF($A118&lt;='P10'!$B$17,INDEX('P10'!$AG:$AG,$A118+52),0)</f>
        <v>16802.363622174111</v>
      </c>
      <c r="T118">
        <f>IF($A118&lt;='P01'!$B$17,INDEX('P01'!$AI:$AI,$A118+52),0)+IF($A118&lt;='P02'!$B$17,INDEX('P02'!$AI:$AI,$A118+52),0)+IF($A118&lt;='P03'!$B$17,INDEX('P03'!$AI:$AI,$A118+52),0)+IF($A118&lt;='P04'!$B$17,INDEX('P04'!$AI:$AI,$A118+52),0)+IF($A118&lt;='P05'!$B$17,INDEX('P05'!$AI:$AI,$A118+52),0)+IF($A118&lt;='P06'!$B$17,INDEX('P06'!$AI:$AI,$A118+52),0)+IF($A118&lt;='P07'!$B$17,INDEX('P07'!$AI:$AI,$A118+52),0)+IF($A118&lt;='P08'!$B$17,INDEX('P08'!$AI:$AI,$A118+52),0)+IF($A118&lt;='P09'!$B$17,INDEX('P09'!$AI:$AI,$A118+52),0)+IF($A118&lt;='P10'!$B$17,INDEX('P10'!$AI:$AI,$A118+52),0)</f>
        <v>16819.950334214216</v>
      </c>
    </row>
    <row r="119" spans="1:20" x14ac:dyDescent="0.35">
      <c r="A119">
        <v>87</v>
      </c>
      <c r="B119">
        <f>IF($A119&lt;='P01'!$B$17,INDEX('P01'!$J:$J,$A119+52),0)+IF($A119&lt;='P02'!$B$17,INDEX('P02'!$J:$J,$A119+52),0)+IF($A119&lt;='P03'!$B$17,INDEX('P03'!$J:$J,$A119+52),0)+IF($A119&lt;='P04'!$B$17,INDEX('P04'!$J:$J,$A119+52),0)+IF($A119&lt;='P05'!$B$17,INDEX('P05'!$J:$J,$A119+52),0)+IF($A119&lt;='P06'!$B$17,INDEX('P06'!$J:$J,$A119+52),0)+IF($A119&lt;='P07'!$B$17,INDEX('P07'!$J:$J,$A119+52),0)+IF($A119&lt;='P08'!$B$17,INDEX('P08'!$J:$J,$A119+52),0)+IF($A119&lt;='P09'!$B$17,INDEX('P09'!$J:$J,$A119+52),0)+IF($A119&lt;='P10'!$B$17,INDEX('P10'!$J:$J,$A119+52),0)</f>
        <v>7.9757344241041396E-4</v>
      </c>
      <c r="C119">
        <f>IF($A119&lt;='P01'!$B$17,INDEX('P01'!$K:$K,$A119+52),0)+IF($A119&lt;='P02'!$B$17,INDEX('P02'!$K:$K,$A119+52),0)+IF($A119&lt;='P03'!$B$17,INDEX('P03'!$K:$K,$A119+52),0)+IF($A119&lt;='P04'!$B$17,INDEX('P04'!$K:$K,$A119+52),0)+IF($A119&lt;='P05'!$B$17,INDEX('P05'!$K:$K,$A119+52),0)+IF($A119&lt;='P06'!$B$17,INDEX('P06'!$K:$K,$A119+52),0)+IF($A119&lt;='P07'!$B$17,INDEX('P07'!$K:$K,$A119+52),0)+IF($A119&lt;='P08'!$B$17,INDEX('P08'!$K:$K,$A119+52),0)+IF($A119&lt;='P09'!$B$17,INDEX('P09'!$K:$K,$A119+52),0)+IF($A119&lt;='P10'!$B$17,INDEX('P10'!$K:$K,$A119+52),0)</f>
        <v>1.6981225357516366E-2</v>
      </c>
      <c r="D119">
        <f>IF($A119&lt;='P01'!$B$17,INDEX('P01'!$L:$L,$A119+52),0)+IF($A119&lt;='P02'!$B$17,INDEX('P02'!$L:$L,$A119+52),0)+IF($A119&lt;='P03'!$B$17,INDEX('P03'!$L:$L,$A119+52),0)+IF($A119&lt;='P04'!$B$17,INDEX('P04'!$L:$L,$A119+52),0)+IF($A119&lt;='P05'!$B$17,INDEX('P05'!$L:$L,$A119+52),0)+IF($A119&lt;='P06'!$B$17,INDEX('P06'!$L:$L,$A119+52),0)+IF($A119&lt;='P07'!$B$17,INDEX('P07'!$L:$L,$A119+52),0)+IF($A119&lt;='P08'!$B$17,INDEX('P08'!$L:$L,$A119+52),0)+IF($A119&lt;='P09'!$B$17,INDEX('P09'!$L:$L,$A119+52),0)+IF($A119&lt;='P10'!$B$17,INDEX('P10'!$L:$L,$A119+52),0)</f>
        <v>0</v>
      </c>
      <c r="E119">
        <f>IF($A119&lt;='P01'!$B$17,INDEX('P01'!$M:$M,$A119+52),0)+IF($A119&lt;='P02'!$B$17,INDEX('P02'!$M:$M,$A119+52),0)+IF($A119&lt;='P03'!$B$17,INDEX('P03'!$M:$M,$A119+52),0)+IF($A119&lt;='P04'!$B$17,INDEX('P04'!$M:$M,$A119+52),0)+IF($A119&lt;='P05'!$B$17,INDEX('P05'!$M:$M,$A119+52),0)+IF($A119&lt;='P06'!$B$17,INDEX('P06'!$M:$M,$A119+52),0)+IF($A119&lt;='P07'!$B$17,INDEX('P07'!$M:$M,$A119+52),0)+IF($A119&lt;='P08'!$B$17,INDEX('P08'!$M:$M,$A119+52),0)+IF($A119&lt;='P09'!$B$17,INDEX('P09'!$M:$M,$A119+52),0)+IF($A119&lt;='P10'!$B$17,INDEX('P10'!$M:$M,$A119+52),0)</f>
        <v>4.983301268134892</v>
      </c>
      <c r="F119">
        <f>IF($A119&lt;='P01'!$B$17,INDEX('P01'!$R:$R,$A119+52),0)+IF($A119&lt;='P02'!$B$17,INDEX('P02'!$R:$R,$A119+52),0)+IF($A119&lt;='P03'!$B$17,INDEX('P03'!$R:$R,$A119+52),0)+IF($A119&lt;='P04'!$B$17,INDEX('P04'!$R:$R,$A119+52),0)+IF($A119&lt;='P05'!$B$17,INDEX('P05'!$R:$R,$A119+52),0)+IF($A119&lt;='P06'!$B$17,INDEX('P06'!$R:$R,$A119+52),0)+IF($A119&lt;='P07'!$B$17,INDEX('P07'!$R:$R,$A119+52),0)+IF($A119&lt;='P08'!$B$17,INDEX('P08'!$R:$R,$A119+52),0)+IF($A119&lt;='P09'!$B$17,INDEX('P09'!$R:$R,$A119+52),0)+IF($A119&lt;='P10'!$B$17,INDEX('P10'!$R:$R,$A119+52),0)</f>
        <v>384.57375816589121</v>
      </c>
      <c r="G119">
        <f>IF($A119&lt;='P01'!$B$17,INDEX('P01'!$S:$S,$A119+52),0)+IF($A119&lt;='P02'!$B$17,INDEX('P02'!$S:$S,$A119+52),0)+IF($A119&lt;='P03'!$B$17,INDEX('P03'!$S:$S,$A119+52),0)+IF($A119&lt;='P04'!$B$17,INDEX('P04'!$S:$S,$A119+52),0)+IF($A119&lt;='P05'!$B$17,INDEX('P05'!$S:$S,$A119+52),0)+IF($A119&lt;='P06'!$B$17,INDEX('P06'!$S:$S,$A119+52),0)+IF($A119&lt;='P07'!$B$17,INDEX('P07'!$S:$S,$A119+52),0)+IF($A119&lt;='P08'!$B$17,INDEX('P08'!$S:$S,$A119+52),0)+IF($A119&lt;='P09'!$B$17,INDEX('P09'!$S:$S,$A119+52),0)+IF($A119&lt;='P10'!$B$17,INDEX('P10'!$S:$S,$A119+52),0)</f>
        <v>7.6914751633178247</v>
      </c>
      <c r="H119">
        <f>IF($A119&lt;='P01'!$B$17,INDEX('P01'!$T:$T,$A119+52),0)+IF($A119&lt;='P02'!$B$17,INDEX('P02'!$T:$T,$A119+52),0)+IF($A119&lt;='P03'!$B$17,INDEX('P03'!$T:$T,$A119+52),0)+IF($A119&lt;='P04'!$B$17,INDEX('P04'!$T:$T,$A119+52),0)+IF($A119&lt;='P05'!$B$17,INDEX('P05'!$T:$T,$A119+52),0)+IF($A119&lt;='P06'!$B$17,INDEX('P06'!$T:$T,$A119+52),0)+IF($A119&lt;='P07'!$B$17,INDEX('P07'!$T:$T,$A119+52),0)+IF($A119&lt;='P08'!$B$17,INDEX('P08'!$T:$T,$A119+52),0)+IF($A119&lt;='P09'!$B$17,INDEX('P09'!$T:$T,$A119+52),0)+IF($A119&lt;='P10'!$B$17,INDEX('P10'!$T:$T,$A119+52),0)</f>
        <v>30.98158919672909</v>
      </c>
      <c r="I119">
        <f>IF($A119&lt;='P01'!$B$17,INDEX('P01'!$U:$U,$A119+52),0)+IF($A119&lt;='P02'!$B$17,INDEX('P02'!$U:$U,$A119+52),0)+IF($A119&lt;='P03'!$B$17,INDEX('P03'!$U:$U,$A119+52),0)+IF($A119&lt;='P04'!$B$17,INDEX('P04'!$U:$U,$A119+52),0)+IF($A119&lt;='P05'!$B$17,INDEX('P05'!$U:$U,$A119+52),0)+IF($A119&lt;='P06'!$B$17,INDEX('P06'!$U:$U,$A119+52),0)+IF($A119&lt;='P07'!$B$17,INDEX('P07'!$U:$U,$A119+52),0)+IF($A119&lt;='P08'!$B$17,INDEX('P08'!$U:$U,$A119+52),0)+IF($A119&lt;='P09'!$B$17,INDEX('P09'!$U:$U,$A119+52),0)+IF($A119&lt;='P10'!$B$17,INDEX('P10'!$U:$U,$A119+52),0)</f>
        <v>344.04995963698093</v>
      </c>
      <c r="J119">
        <f>IF($A119&lt;='P01'!$B$17,INDEX('P01'!$V:$V,$A119+52),0)+IF($A119&lt;='P02'!$B$17,INDEX('P02'!$V:$V,$A119+52),0)+IF($A119&lt;='P03'!$B$17,INDEX('P03'!$V:$V,$A119+52),0)+IF($A119&lt;='P04'!$B$17,INDEX('P04'!$V:$V,$A119+52),0)+IF($A119&lt;='P05'!$B$17,INDEX('P05'!$V:$V,$A119+52),0)+IF($A119&lt;='P06'!$B$17,INDEX('P06'!$V:$V,$A119+52),0)+IF($A119&lt;='P07'!$B$17,INDEX('P07'!$V:$V,$A119+52),0)+IF($A119&lt;='P08'!$B$17,INDEX('P08'!$V:$V,$A119+52),0)+IF($A119&lt;='P09'!$B$17,INDEX('P09'!$V:$V,$A119+52),0)+IF($A119&lt;='P10'!$B$17,INDEX('P10'!$V:$V,$A119+52),0)</f>
        <v>0.24704756188922025</v>
      </c>
      <c r="K119">
        <f>IF($A119&lt;='P01'!$B$17,INDEX('P01'!$W:$W,$A119+52),0)+IF($A119&lt;='P02'!$B$17,INDEX('P02'!$W:$W,$A119+52),0)+IF($A119&lt;='P03'!$B$17,INDEX('P03'!$W:$W,$A119+52),0)+IF($A119&lt;='P04'!$B$17,INDEX('P04'!$W:$W,$A119+52),0)+IF($A119&lt;='P05'!$B$17,INDEX('P05'!$W:$W,$A119+52),0)+IF($A119&lt;='P06'!$B$17,INDEX('P06'!$W:$W,$A119+52),0)+IF($A119&lt;='P07'!$B$17,INDEX('P07'!$W:$W,$A119+52),0)+IF($A119&lt;='P08'!$B$17,INDEX('P08'!$W:$W,$A119+52),0)+IF($A119&lt;='P09'!$B$17,INDEX('P09'!$W:$W,$A119+52),0)+IF($A119&lt;='P10'!$B$17,INDEX('P10'!$W:$W,$A119+52),0)</f>
        <v>1.6036866069741578</v>
      </c>
      <c r="L119">
        <f>IF($A119&lt;='P01'!$B$17,INDEX('P01'!$X:$X,$A119+52),0)+IF($A119&lt;='P02'!$B$17,INDEX('P02'!$X:$X,$A119+52),0)+IF($A119&lt;='P03'!$B$17,INDEX('P03'!$X:$X,$A119+52),0)+IF($A119&lt;='P04'!$B$17,INDEX('P04'!$X:$X,$A119+52),0)+IF($A119&lt;='P05'!$B$17,INDEX('P05'!$X:$X,$A119+52),0)+IF($A119&lt;='P06'!$B$17,INDEX('P06'!$X:$X,$A119+52),0)+IF($A119&lt;='P07'!$B$17,INDEX('P07'!$X:$X,$A119+52),0)+IF($A119&lt;='P08'!$B$17,INDEX('P08'!$X:$X,$A119+52),0)+IF($A119&lt;='P09'!$B$17,INDEX('P09'!$X:$X,$A119+52),0)+IF($A119&lt;='P10'!$B$17,INDEX('P10'!$X:$X,$A119+52),0)</f>
        <v>-2.8375011300456308</v>
      </c>
      <c r="M119">
        <f>IF($A119&lt;='P01'!$B$17,INDEX('P01'!$AA:$AA,$A119+52),0)+IF($A119&lt;='P02'!$B$17,INDEX('P02'!$AA:$AA,$A119+52),0)+IF($A119&lt;='P03'!$B$17,INDEX('P03'!$AA:$AA,$A119+52),0)+IF($A119&lt;='P04'!$B$17,INDEX('P04'!$AA:$AA,$A119+52),0)+IF($A119&lt;='P05'!$B$17,INDEX('P05'!$AA:$AA,$A119+52),0)+IF($A119&lt;='P06'!$B$17,INDEX('P06'!$AA:$AA,$A119+52),0)+IF($A119&lt;='P07'!$B$17,INDEX('P07'!$AA:$AA,$A119+52),0)+IF($A119&lt;='P08'!$B$17,INDEX('P08'!$AA:$AA,$A119+52),0)+IF($A119&lt;='P09'!$B$17,INDEX('P09'!$AA:$AA,$A119+52),0)+IF($A119&lt;='P10'!$B$17,INDEX('P10'!$AA:$AA,$A119+52),0)</f>
        <v>2.1352283803956631</v>
      </c>
      <c r="N119">
        <f>IF($A119&lt;='P01'!$B$17,INDEX('P01'!$AB:$AB,$A119+52),0)+IF($A119&lt;='P02'!$B$17,INDEX('P02'!$AB:$AB,$A119+52),0)+IF($A119&lt;='P03'!$B$17,INDEX('P03'!$AB:$AB,$A119+52),0)+IF($A119&lt;='P04'!$B$17,INDEX('P04'!$AB:$AB,$A119+52),0)+IF($A119&lt;='P05'!$B$17,INDEX('P05'!$AB:$AB,$A119+52),0)+IF($A119&lt;='P06'!$B$17,INDEX('P06'!$AB:$AB,$A119+52),0)+IF($A119&lt;='P07'!$B$17,INDEX('P07'!$AB:$AB,$A119+52),0)+IF($A119&lt;='P08'!$B$17,INDEX('P08'!$AB:$AB,$A119+52),0)+IF($A119&lt;='P09'!$B$17,INDEX('P09'!$AB:$AB,$A119+52),0)+IF($A119&lt;='P10'!$B$17,INDEX('P10'!$AB:$AB,$A119+52),0)</f>
        <v>290.34034019072323</v>
      </c>
      <c r="O119">
        <f>IF($A119&lt;='P01'!$B$17,INDEX('P01'!$AC:$AC,$A119+52),0)+IF($A119&lt;='P02'!$B$17,INDEX('P02'!$AC:$AC,$A119+52),0)+IF($A119&lt;='P03'!$B$17,INDEX('P03'!$AC:$AC,$A119+52),0)+IF($A119&lt;='P04'!$B$17,INDEX('P04'!$AC:$AC,$A119+52),0)+IF($A119&lt;='P05'!$B$17,INDEX('P05'!$AC:$AC,$A119+52),0)+IF($A119&lt;='P06'!$B$17,INDEX('P06'!$AC:$AC,$A119+52),0)+IF($A119&lt;='P07'!$B$17,INDEX('P07'!$AC:$AC,$A119+52),0)+IF($A119&lt;='P08'!$B$17,INDEX('P08'!$AC:$AC,$A119+52),0)+IF($A119&lt;='P09'!$B$17,INDEX('P09'!$AC:$AC,$A119+52),0)+IF($A119&lt;='P10'!$B$17,INDEX('P10'!$AC:$AC,$A119+52),0)</f>
        <v>5.8068068038144638</v>
      </c>
      <c r="P119">
        <f>IF($A119&lt;='P01'!$B$17,INDEX('P01'!$AD:$AD,$A119+52),0)+IF($A119&lt;='P02'!$B$17,INDEX('P02'!$AD:$AD,$A119+52),0)+IF($A119&lt;='P03'!$B$17,INDEX('P03'!$AD:$AD,$A119+52),0)+IF($A119&lt;='P04'!$B$17,INDEX('P04'!$AD:$AD,$A119+52),0)+IF($A119&lt;='P05'!$B$17,INDEX('P05'!$AD:$AD,$A119+52),0)+IF($A119&lt;='P06'!$B$17,INDEX('P06'!$AD:$AD,$A119+52),0)+IF($A119&lt;='P07'!$B$17,INDEX('P07'!$AD:$AD,$A119+52),0)+IF($A119&lt;='P08'!$B$17,INDEX('P08'!$AD:$AD,$A119+52),0)+IF($A119&lt;='P09'!$B$17,INDEX('P09'!$AD:$AD,$A119+52),0)+IF($A119&lt;='P10'!$B$17,INDEX('P10'!$AD:$AD,$A119+52),0)</f>
        <v>23.31374173639653</v>
      </c>
      <c r="Q119">
        <f>IF($A119&lt;='P01'!$B$17,INDEX('P01'!$AE:$AE,$A119+52),0)+IF($A119&lt;='P02'!$B$17,INDEX('P02'!$AE:$AE,$A119+52),0)+IF($A119&lt;='P03'!$B$17,INDEX('P03'!$AE:$AE,$A119+52),0)+IF($A119&lt;='P04'!$B$17,INDEX('P04'!$AE:$AE,$A119+52),0)+IF($A119&lt;='P05'!$B$17,INDEX('P05'!$AE:$AE,$A119+52),0)+IF($A119&lt;='P06'!$B$17,INDEX('P06'!$AE:$AE,$A119+52),0)+IF($A119&lt;='P07'!$B$17,INDEX('P07'!$AE:$AE,$A119+52),0)+IF($A119&lt;='P08'!$B$17,INDEX('P08'!$AE:$AE,$A119+52),0)+IF($A119&lt;='P09'!$B$17,INDEX('P09'!$AE:$AE,$A119+52),0)+IF($A119&lt;='P10'!$B$17,INDEX('P10'!$AE:$AE,$A119+52),0)</f>
        <v>258.89865921535937</v>
      </c>
      <c r="R119">
        <f>IF($A119&lt;='P01'!$B$17,INDEX('P01'!$AF:$AF,$A119+52),0)+IF($A119&lt;='P02'!$B$17,INDEX('P02'!$AF:$AF,$A119+52),0)+IF($A119&lt;='P03'!$B$17,INDEX('P03'!$AF:$AF,$A119+52),0)+IF($A119&lt;='P04'!$B$17,INDEX('P04'!$AF:$AF,$A119+52),0)+IF($A119&lt;='P05'!$B$17,INDEX('P05'!$AF:$AF,$A119+52),0)+IF($A119&lt;='P06'!$B$17,INDEX('P06'!$AF:$AF,$A119+52),0)+IF($A119&lt;='P07'!$B$17,INDEX('P07'!$AF:$AF,$A119+52),0)+IF($A119&lt;='P08'!$B$17,INDEX('P08'!$AF:$AF,$A119+52),0)+IF($A119&lt;='P09'!$B$17,INDEX('P09'!$AF:$AF,$A119+52),0)+IF($A119&lt;='P10'!$B$17,INDEX('P10'!$AF:$AF,$A119+52),0)</f>
        <v>0.18590405475713284</v>
      </c>
      <c r="S119">
        <f>IF($A119&lt;='P01'!$B$17,INDEX('P01'!$AG:$AG,$A119+52),0)+IF($A119&lt;='P02'!$B$17,INDEX('P02'!$AG:$AG,$A119+52),0)+IF($A119&lt;='P03'!$B$17,INDEX('P03'!$AG:$AG,$A119+52),0)+IF($A119&lt;='P04'!$B$17,INDEX('P04'!$AG:$AG,$A119+52),0)+IF($A119&lt;='P05'!$B$17,INDEX('P05'!$AG:$AG,$A119+52),0)+IF($A119&lt;='P06'!$B$17,INDEX('P06'!$AG:$AG,$A119+52),0)+IF($A119&lt;='P07'!$B$17,INDEX('P07'!$AG:$AG,$A119+52),0)+IF($A119&lt;='P08'!$B$17,INDEX('P08'!$AG:$AG,$A119+52),0)+IF($A119&lt;='P09'!$B$17,INDEX('P09'!$AG:$AG,$A119+52),0)+IF($A119&lt;='P10'!$B$17,INDEX('P10'!$AG:$AG,$A119+52),0)</f>
        <v>16860.207689529037</v>
      </c>
      <c r="T119">
        <f>IF($A119&lt;='P01'!$B$17,INDEX('P01'!$AI:$AI,$A119+52),0)+IF($A119&lt;='P02'!$B$17,INDEX('P02'!$AI:$AI,$A119+52),0)+IF($A119&lt;='P03'!$B$17,INDEX('P03'!$AI:$AI,$A119+52),0)+IF($A119&lt;='P04'!$B$17,INDEX('P04'!$AI:$AI,$A119+52),0)+IF($A119&lt;='P05'!$B$17,INDEX('P05'!$AI:$AI,$A119+52),0)+IF($A119&lt;='P06'!$B$17,INDEX('P06'!$AI:$AI,$A119+52),0)+IF($A119&lt;='P07'!$B$17,INDEX('P07'!$AI:$AI,$A119+52),0)+IF($A119&lt;='P08'!$B$17,INDEX('P08'!$AI:$AI,$A119+52),0)+IF($A119&lt;='P09'!$B$17,INDEX('P09'!$AI:$AI,$A119+52),0)+IF($A119&lt;='P10'!$B$17,INDEX('P10'!$AI:$AI,$A119+52),0)</f>
        <v>16877.012758803794</v>
      </c>
    </row>
    <row r="120" spans="1:20" x14ac:dyDescent="0.35">
      <c r="A120">
        <v>88</v>
      </c>
      <c r="B120">
        <f>IF($A120&lt;='P01'!$B$17,INDEX('P01'!$J:$J,$A120+52),0)+IF($A120&lt;='P02'!$B$17,INDEX('P02'!$J:$J,$A120+52),0)+IF($A120&lt;='P03'!$B$17,INDEX('P03'!$J:$J,$A120+52),0)+IF($A120&lt;='P04'!$B$17,INDEX('P04'!$J:$J,$A120+52),0)+IF($A120&lt;='P05'!$B$17,INDEX('P05'!$J:$J,$A120+52),0)+IF($A120&lt;='P06'!$B$17,INDEX('P06'!$J:$J,$A120+52),0)+IF($A120&lt;='P07'!$B$17,INDEX('P07'!$J:$J,$A120+52),0)+IF($A120&lt;='P08'!$B$17,INDEX('P08'!$J:$J,$A120+52),0)+IF($A120&lt;='P09'!$B$17,INDEX('P09'!$J:$J,$A120+52),0)+IF($A120&lt;='P10'!$B$17,INDEX('P10'!$J:$J,$A120+52),0)</f>
        <v>8.09362657545291E-4</v>
      </c>
      <c r="C120">
        <f>IF($A120&lt;='P01'!$B$17,INDEX('P01'!$K:$K,$A120+52),0)+IF($A120&lt;='P02'!$B$17,INDEX('P02'!$K:$K,$A120+52),0)+IF($A120&lt;='P03'!$B$17,INDEX('P03'!$K:$K,$A120+52),0)+IF($A120&lt;='P04'!$B$17,INDEX('P04'!$K:$K,$A120+52),0)+IF($A120&lt;='P05'!$B$17,INDEX('P05'!$K:$K,$A120+52),0)+IF($A120&lt;='P06'!$B$17,INDEX('P06'!$K:$K,$A120+52),0)+IF($A120&lt;='P07'!$B$17,INDEX('P07'!$K:$K,$A120+52),0)+IF($A120&lt;='P08'!$B$17,INDEX('P08'!$K:$K,$A120+52),0)+IF($A120&lt;='P09'!$B$17,INDEX('P09'!$K:$K,$A120+52),0)+IF($A120&lt;='P10'!$B$17,INDEX('P10'!$K:$K,$A120+52),0)</f>
        <v>1.6920807574177191E-2</v>
      </c>
      <c r="D120">
        <f>IF($A120&lt;='P01'!$B$17,INDEX('P01'!$L:$L,$A120+52),0)+IF($A120&lt;='P02'!$B$17,INDEX('P02'!$L:$L,$A120+52),0)+IF($A120&lt;='P03'!$B$17,INDEX('P03'!$L:$L,$A120+52),0)+IF($A120&lt;='P04'!$B$17,INDEX('P04'!$L:$L,$A120+52),0)+IF($A120&lt;='P05'!$B$17,INDEX('P05'!$L:$L,$A120+52),0)+IF($A120&lt;='P06'!$B$17,INDEX('P06'!$L:$L,$A120+52),0)+IF($A120&lt;='P07'!$B$17,INDEX('P07'!$L:$L,$A120+52),0)+IF($A120&lt;='P08'!$B$17,INDEX('P08'!$L:$L,$A120+52),0)+IF($A120&lt;='P09'!$B$17,INDEX('P09'!$L:$L,$A120+52),0)+IF($A120&lt;='P10'!$B$17,INDEX('P10'!$L:$L,$A120+52),0)</f>
        <v>0</v>
      </c>
      <c r="E120">
        <f>IF($A120&lt;='P01'!$B$17,INDEX('P01'!$M:$M,$A120+52),0)+IF($A120&lt;='P02'!$B$17,INDEX('P02'!$M:$M,$A120+52),0)+IF($A120&lt;='P03'!$B$17,INDEX('P03'!$M:$M,$A120+52),0)+IF($A120&lt;='P04'!$B$17,INDEX('P04'!$M:$M,$A120+52),0)+IF($A120&lt;='P05'!$B$17,INDEX('P05'!$M:$M,$A120+52),0)+IF($A120&lt;='P06'!$B$17,INDEX('P06'!$M:$M,$A120+52),0)+IF($A120&lt;='P07'!$B$17,INDEX('P07'!$M:$M,$A120+52),0)+IF($A120&lt;='P08'!$B$17,INDEX('P08'!$M:$M,$A120+52),0)+IF($A120&lt;='P09'!$B$17,INDEX('P09'!$M:$M,$A120+52),0)+IF($A120&lt;='P10'!$B$17,INDEX('P10'!$M:$M,$A120+52),0)</f>
        <v>4.9655710979031706</v>
      </c>
      <c r="F120">
        <f>IF($A120&lt;='P01'!$B$17,INDEX('P01'!$R:$R,$A120+52),0)+IF($A120&lt;='P02'!$B$17,INDEX('P02'!$R:$R,$A120+52),0)+IF($A120&lt;='P03'!$B$17,INDEX('P03'!$R:$R,$A120+52),0)+IF($A120&lt;='P04'!$B$17,INDEX('P04'!$R:$R,$A120+52),0)+IF($A120&lt;='P05'!$B$17,INDEX('P05'!$R:$R,$A120+52),0)+IF($A120&lt;='P06'!$B$17,INDEX('P06'!$R:$R,$A120+52),0)+IF($A120&lt;='P07'!$B$17,INDEX('P07'!$R:$R,$A120+52),0)+IF($A120&lt;='P08'!$B$17,INDEX('P08'!$R:$R,$A120+52),0)+IF($A120&lt;='P09'!$B$17,INDEX('P09'!$R:$R,$A120+52),0)+IF($A120&lt;='P10'!$B$17,INDEX('P10'!$R:$R,$A120+52),0)</f>
        <v>383.19827988313779</v>
      </c>
      <c r="G120">
        <f>IF($A120&lt;='P01'!$B$17,INDEX('P01'!$S:$S,$A120+52),0)+IF($A120&lt;='P02'!$B$17,INDEX('P02'!$S:$S,$A120+52),0)+IF($A120&lt;='P03'!$B$17,INDEX('P03'!$S:$S,$A120+52),0)+IF($A120&lt;='P04'!$B$17,INDEX('P04'!$S:$S,$A120+52),0)+IF($A120&lt;='P05'!$B$17,INDEX('P05'!$S:$S,$A120+52),0)+IF($A120&lt;='P06'!$B$17,INDEX('P06'!$S:$S,$A120+52),0)+IF($A120&lt;='P07'!$B$17,INDEX('P07'!$S:$S,$A120+52),0)+IF($A120&lt;='P08'!$B$17,INDEX('P08'!$S:$S,$A120+52),0)+IF($A120&lt;='P09'!$B$17,INDEX('P09'!$S:$S,$A120+52),0)+IF($A120&lt;='P10'!$B$17,INDEX('P10'!$S:$S,$A120+52),0)</f>
        <v>7.6639655976627568</v>
      </c>
      <c r="H120">
        <f>IF($A120&lt;='P01'!$B$17,INDEX('P01'!$T:$T,$A120+52),0)+IF($A120&lt;='P02'!$B$17,INDEX('P02'!$T:$T,$A120+52),0)+IF($A120&lt;='P03'!$B$17,INDEX('P03'!$T:$T,$A120+52),0)+IF($A120&lt;='P04'!$B$17,INDEX('P04'!$T:$T,$A120+52),0)+IF($A120&lt;='P05'!$B$17,INDEX('P05'!$T:$T,$A120+52),0)+IF($A120&lt;='P06'!$B$17,INDEX('P06'!$T:$T,$A120+52),0)+IF($A120&lt;='P07'!$B$17,INDEX('P07'!$T:$T,$A120+52),0)+IF($A120&lt;='P08'!$B$17,INDEX('P08'!$T:$T,$A120+52),0)+IF($A120&lt;='P09'!$B$17,INDEX('P09'!$T:$T,$A120+52),0)+IF($A120&lt;='P10'!$B$17,INDEX('P10'!$T:$T,$A120+52),0)</f>
        <v>30.947587223841317</v>
      </c>
      <c r="I120">
        <f>IF($A120&lt;='P01'!$B$17,INDEX('P01'!$U:$U,$A120+52),0)+IF($A120&lt;='P02'!$B$17,INDEX('P02'!$U:$U,$A120+52),0)+IF($A120&lt;='P03'!$B$17,INDEX('P03'!$U:$U,$A120+52),0)+IF($A120&lt;='P04'!$B$17,INDEX('P04'!$U:$U,$A120+52),0)+IF($A120&lt;='P05'!$B$17,INDEX('P05'!$U:$U,$A120+52),0)+IF($A120&lt;='P06'!$B$17,INDEX('P06'!$U:$U,$A120+52),0)+IF($A120&lt;='P07'!$B$17,INDEX('P07'!$U:$U,$A120+52),0)+IF($A120&lt;='P08'!$B$17,INDEX('P08'!$U:$U,$A120+52),0)+IF($A120&lt;='P09'!$B$17,INDEX('P09'!$U:$U,$A120+52),0)+IF($A120&lt;='P10'!$B$17,INDEX('P10'!$U:$U,$A120+52),0)</f>
        <v>347.20800636583908</v>
      </c>
      <c r="J120">
        <f>IF($A120&lt;='P01'!$B$17,INDEX('P01'!$V:$V,$A120+52),0)+IF($A120&lt;='P02'!$B$17,INDEX('P02'!$V:$V,$A120+52),0)+IF($A120&lt;='P03'!$B$17,INDEX('P03'!$V:$V,$A120+52),0)+IF($A120&lt;='P04'!$B$17,INDEX('P04'!$V:$V,$A120+52),0)+IF($A120&lt;='P05'!$B$17,INDEX('P05'!$V:$V,$A120+52),0)+IF($A120&lt;='P06'!$B$17,INDEX('P06'!$V:$V,$A120+52),0)+IF($A120&lt;='P07'!$B$17,INDEX('P07'!$V:$V,$A120+52),0)+IF($A120&lt;='P08'!$B$17,INDEX('P08'!$V:$V,$A120+52),0)+IF($A120&lt;='P09'!$B$17,INDEX('P09'!$V:$V,$A120+52),0)+IF($A120&lt;='P10'!$B$17,INDEX('P10'!$V:$V,$A120+52),0)</f>
        <v>0.25131755128139771</v>
      </c>
      <c r="K120">
        <f>IF($A120&lt;='P01'!$B$17,INDEX('P01'!$W:$W,$A120+52),0)+IF($A120&lt;='P02'!$B$17,INDEX('P02'!$W:$W,$A120+52),0)+IF($A120&lt;='P03'!$B$17,INDEX('P03'!$W:$W,$A120+52),0)+IF($A120&lt;='P04'!$B$17,INDEX('P04'!$W:$W,$A120+52),0)+IF($A120&lt;='P05'!$B$17,INDEX('P05'!$W:$W,$A120+52),0)+IF($A120&lt;='P06'!$B$17,INDEX('P06'!$W:$W,$A120+52),0)+IF($A120&lt;='P07'!$B$17,INDEX('P07'!$W:$W,$A120+52),0)+IF($A120&lt;='P08'!$B$17,INDEX('P08'!$W:$W,$A120+52),0)+IF($A120&lt;='P09'!$B$17,INDEX('P09'!$W:$W,$A120+52),0)+IF($A120&lt;='P10'!$B$17,INDEX('P10'!$W:$W,$A120+52),0)</f>
        <v>-2.8725968554867762</v>
      </c>
      <c r="L120">
        <f>IF($A120&lt;='P01'!$B$17,INDEX('P01'!$X:$X,$A120+52),0)+IF($A120&lt;='P02'!$B$17,INDEX('P02'!$X:$X,$A120+52),0)+IF($A120&lt;='P03'!$B$17,INDEX('P03'!$X:$X,$A120+52),0)+IF($A120&lt;='P04'!$B$17,INDEX('P04'!$X:$X,$A120+52),0)+IF($A120&lt;='P05'!$B$17,INDEX('P05'!$X:$X,$A120+52),0)+IF($A120&lt;='P06'!$B$17,INDEX('P06'!$X:$X,$A120+52),0)+IF($A120&lt;='P07'!$B$17,INDEX('P07'!$X:$X,$A120+52),0)+IF($A120&lt;='P08'!$B$17,INDEX('P08'!$X:$X,$A120+52),0)+IF($A120&lt;='P09'!$B$17,INDEX('P09'!$X:$X,$A120+52),0)+IF($A120&lt;='P10'!$B$17,INDEX('P10'!$X:$X,$A120+52),0)</f>
        <v>1.6431952312296119</v>
      </c>
      <c r="M120">
        <f>IF($A120&lt;='P01'!$B$17,INDEX('P01'!$AA:$AA,$A120+52),0)+IF($A120&lt;='P02'!$B$17,INDEX('P02'!$AA:$AA,$A120+52),0)+IF($A120&lt;='P03'!$B$17,INDEX('P03'!$AA:$AA,$A120+52),0)+IF($A120&lt;='P04'!$B$17,INDEX('P04'!$AA:$AA,$A120+52),0)+IF($A120&lt;='P05'!$B$17,INDEX('P05'!$AA:$AA,$A120+52),0)+IF($A120&lt;='P06'!$B$17,INDEX('P06'!$AA:$AA,$A120+52),0)+IF($A120&lt;='P07'!$B$17,INDEX('P07'!$AA:$AA,$A120+52),0)+IF($A120&lt;='P08'!$B$17,INDEX('P08'!$AA:$AA,$A120+52),0)+IF($A120&lt;='P09'!$B$17,INDEX('P09'!$AA:$AA,$A120+52),0)+IF($A120&lt;='P10'!$B$17,INDEX('P10'!$AA:$AA,$A120+52),0)</f>
        <v>-1.2324746945759131</v>
      </c>
      <c r="N120">
        <f>IF($A120&lt;='P01'!$B$17,INDEX('P01'!$AB:$AB,$A120+52),0)+IF($A120&lt;='P02'!$B$17,INDEX('P02'!$AB:$AB,$A120+52),0)+IF($A120&lt;='P03'!$B$17,INDEX('P03'!$AB:$AB,$A120+52),0)+IF($A120&lt;='P04'!$B$17,INDEX('P04'!$AB:$AB,$A120+52),0)+IF($A120&lt;='P05'!$B$17,INDEX('P05'!$AB:$AB,$A120+52),0)+IF($A120&lt;='P06'!$B$17,INDEX('P06'!$AB:$AB,$A120+52),0)+IF($A120&lt;='P07'!$B$17,INDEX('P07'!$AB:$AB,$A120+52),0)+IF($A120&lt;='P08'!$B$17,INDEX('P08'!$AB:$AB,$A120+52),0)+IF($A120&lt;='P09'!$B$17,INDEX('P09'!$AB:$AB,$A120+52),0)+IF($A120&lt;='P10'!$B$17,INDEX('P10'!$AB:$AB,$A120+52),0)</f>
        <v>288.35789133664139</v>
      </c>
      <c r="O120">
        <f>IF($A120&lt;='P01'!$B$17,INDEX('P01'!$AC:$AC,$A120+52),0)+IF($A120&lt;='P02'!$B$17,INDEX('P02'!$AC:$AC,$A120+52),0)+IF($A120&lt;='P03'!$B$17,INDEX('P03'!$AC:$AC,$A120+52),0)+IF($A120&lt;='P04'!$B$17,INDEX('P04'!$AC:$AC,$A120+52),0)+IF($A120&lt;='P05'!$B$17,INDEX('P05'!$AC:$AC,$A120+52),0)+IF($A120&lt;='P06'!$B$17,INDEX('P06'!$AC:$AC,$A120+52),0)+IF($A120&lt;='P07'!$B$17,INDEX('P07'!$AC:$AC,$A120+52),0)+IF($A120&lt;='P08'!$B$17,INDEX('P08'!$AC:$AC,$A120+52),0)+IF($A120&lt;='P09'!$B$17,INDEX('P09'!$AC:$AC,$A120+52),0)+IF($A120&lt;='P10'!$B$17,INDEX('P10'!$AC:$AC,$A120+52),0)</f>
        <v>5.7671578267328272</v>
      </c>
      <c r="P120">
        <f>IF($A120&lt;='P01'!$B$17,INDEX('P01'!$AD:$AD,$A120+52),0)+IF($A120&lt;='P02'!$B$17,INDEX('P02'!$AD:$AD,$A120+52),0)+IF($A120&lt;='P03'!$B$17,INDEX('P03'!$AD:$AD,$A120+52),0)+IF($A120&lt;='P04'!$B$17,INDEX('P04'!$AD:$AD,$A120+52),0)+IF($A120&lt;='P05'!$B$17,INDEX('P05'!$AD:$AD,$A120+52),0)+IF($A120&lt;='P06'!$B$17,INDEX('P06'!$AD:$AD,$A120+52),0)+IF($A120&lt;='P07'!$B$17,INDEX('P07'!$AD:$AD,$A120+52),0)+IF($A120&lt;='P08'!$B$17,INDEX('P08'!$AD:$AD,$A120+52),0)+IF($A120&lt;='P09'!$B$17,INDEX('P09'!$AD:$AD,$A120+52),0)+IF($A120&lt;='P10'!$B$17,INDEX('P10'!$AD:$AD,$A120+52),0)</f>
        <v>23.212164560035561</v>
      </c>
      <c r="Q120">
        <f>IF($A120&lt;='P01'!$B$17,INDEX('P01'!$AE:$AE,$A120+52),0)+IF($A120&lt;='P02'!$B$17,INDEX('P02'!$AE:$AE,$A120+52),0)+IF($A120&lt;='P03'!$B$17,INDEX('P03'!$AE:$AE,$A120+52),0)+IF($A120&lt;='P04'!$B$17,INDEX('P04'!$AE:$AE,$A120+52),0)+IF($A120&lt;='P05'!$B$17,INDEX('P05'!$AE:$AE,$A120+52),0)+IF($A120&lt;='P06'!$B$17,INDEX('P06'!$AE:$AE,$A120+52),0)+IF($A120&lt;='P07'!$B$17,INDEX('P07'!$AE:$AE,$A120+52),0)+IF($A120&lt;='P08'!$B$17,INDEX('P08'!$AE:$AE,$A120+52),0)+IF($A120&lt;='P09'!$B$17,INDEX('P09'!$AE:$AE,$A120+52),0)+IF($A120&lt;='P10'!$B$17,INDEX('P10'!$AE:$AE,$A120+52),0)</f>
        <v>260.42254350985127</v>
      </c>
      <c r="R120">
        <f>IF($A120&lt;='P01'!$B$17,INDEX('P01'!$AF:$AF,$A120+52),0)+IF($A120&lt;='P02'!$B$17,INDEX('P02'!$AF:$AF,$A120+52),0)+IF($A120&lt;='P03'!$B$17,INDEX('P03'!$AF:$AF,$A120+52),0)+IF($A120&lt;='P04'!$B$17,INDEX('P04'!$AF:$AF,$A120+52),0)+IF($A120&lt;='P05'!$B$17,INDEX('P05'!$AF:$AF,$A120+52),0)+IF($A120&lt;='P06'!$B$17,INDEX('P06'!$AF:$AF,$A120+52),0)+IF($A120&lt;='P07'!$B$17,INDEX('P07'!$AF:$AF,$A120+52),0)+IF($A120&lt;='P08'!$B$17,INDEX('P08'!$AF:$AF,$A120+52),0)+IF($A120&lt;='P09'!$B$17,INDEX('P09'!$AF:$AF,$A120+52),0)+IF($A120&lt;='P10'!$B$17,INDEX('P10'!$AF:$AF,$A120+52),0)</f>
        <v>0.18850013459772683</v>
      </c>
      <c r="S120">
        <f>IF($A120&lt;='P01'!$B$17,INDEX('P01'!$AG:$AG,$A120+52),0)+IF($A120&lt;='P02'!$B$17,INDEX('P02'!$AG:$AG,$A120+52),0)+IF($A120&lt;='P03'!$B$17,INDEX('P03'!$AG:$AG,$A120+52),0)+IF($A120&lt;='P04'!$B$17,INDEX('P04'!$AG:$AG,$A120+52),0)+IF($A120&lt;='P05'!$B$17,INDEX('P05'!$AG:$AG,$A120+52),0)+IF($A120&lt;='P06'!$B$17,INDEX('P06'!$AG:$AG,$A120+52),0)+IF($A120&lt;='P07'!$B$17,INDEX('P07'!$AG:$AG,$A120+52),0)+IF($A120&lt;='P08'!$B$17,INDEX('P08'!$AG:$AG,$A120+52),0)+IF($A120&lt;='P09'!$B$17,INDEX('P09'!$AG:$AG,$A120+52),0)+IF($A120&lt;='P10'!$B$17,INDEX('P10'!$AG:$AG,$A120+52),0)</f>
        <v>16913.760426947156</v>
      </c>
      <c r="T120">
        <f>IF($A120&lt;='P01'!$B$17,INDEX('P01'!$AI:$AI,$A120+52),0)+IF($A120&lt;='P02'!$B$17,INDEX('P02'!$AI:$AI,$A120+52),0)+IF($A120&lt;='P03'!$B$17,INDEX('P03'!$AI:$AI,$A120+52),0)+IF($A120&lt;='P04'!$B$17,INDEX('P04'!$AI:$AI,$A120+52),0)+IF($A120&lt;='P05'!$B$17,INDEX('P05'!$AI:$AI,$A120+52),0)+IF($A120&lt;='P06'!$B$17,INDEX('P06'!$AI:$AI,$A120+52),0)+IF($A120&lt;='P07'!$B$17,INDEX('P07'!$AI:$AI,$A120+52),0)+IF($A120&lt;='P08'!$B$17,INDEX('P08'!$AI:$AI,$A120+52),0)+IF($A120&lt;='P09'!$B$17,INDEX('P09'!$AI:$AI,$A120+52),0)+IF($A120&lt;='P10'!$B$17,INDEX('P10'!$AI:$AI,$A120+52),0)</f>
        <v>16929.793012242109</v>
      </c>
    </row>
    <row r="121" spans="1:20" x14ac:dyDescent="0.35">
      <c r="A121">
        <v>89</v>
      </c>
      <c r="B121">
        <f>IF($A121&lt;='P01'!$B$17,INDEX('P01'!$J:$J,$A121+52),0)+IF($A121&lt;='P02'!$B$17,INDEX('P02'!$J:$J,$A121+52),0)+IF($A121&lt;='P03'!$B$17,INDEX('P03'!$J:$J,$A121+52),0)+IF($A121&lt;='P04'!$B$17,INDEX('P04'!$J:$J,$A121+52),0)+IF($A121&lt;='P05'!$B$17,INDEX('P05'!$J:$J,$A121+52),0)+IF($A121&lt;='P06'!$B$17,INDEX('P06'!$J:$J,$A121+52),0)+IF($A121&lt;='P07'!$B$17,INDEX('P07'!$J:$J,$A121+52),0)+IF($A121&lt;='P08'!$B$17,INDEX('P08'!$J:$J,$A121+52),0)+IF($A121&lt;='P09'!$B$17,INDEX('P09'!$J:$J,$A121+52),0)+IF($A121&lt;='P10'!$B$17,INDEX('P10'!$J:$J,$A121+52),0)</f>
        <v>8.0644221744331681E-4</v>
      </c>
      <c r="C121">
        <f>IF($A121&lt;='P01'!$B$17,INDEX('P01'!$K:$K,$A121+52),0)+IF($A121&lt;='P02'!$B$17,INDEX('P02'!$K:$K,$A121+52),0)+IF($A121&lt;='P03'!$B$17,INDEX('P03'!$K:$K,$A121+52),0)+IF($A121&lt;='P04'!$B$17,INDEX('P04'!$K:$K,$A121+52),0)+IF($A121&lt;='P05'!$B$17,INDEX('P05'!$K:$K,$A121+52),0)+IF($A121&lt;='P06'!$B$17,INDEX('P06'!$K:$K,$A121+52),0)+IF($A121&lt;='P07'!$B$17,INDEX('P07'!$K:$K,$A121+52),0)+IF($A121&lt;='P08'!$B$17,INDEX('P08'!$K:$K,$A121+52),0)+IF($A121&lt;='P09'!$B$17,INDEX('P09'!$K:$K,$A121+52),0)+IF($A121&lt;='P10'!$B$17,INDEX('P10'!$K:$K,$A121+52),0)</f>
        <v>1.6860604890814347E-2</v>
      </c>
      <c r="D121">
        <f>IF($A121&lt;='P01'!$B$17,INDEX('P01'!$L:$L,$A121+52),0)+IF($A121&lt;='P02'!$B$17,INDEX('P02'!$L:$L,$A121+52),0)+IF($A121&lt;='P03'!$B$17,INDEX('P03'!$L:$L,$A121+52),0)+IF($A121&lt;='P04'!$B$17,INDEX('P04'!$L:$L,$A121+52),0)+IF($A121&lt;='P05'!$B$17,INDEX('P05'!$L:$L,$A121+52),0)+IF($A121&lt;='P06'!$B$17,INDEX('P06'!$L:$L,$A121+52),0)+IF($A121&lt;='P07'!$B$17,INDEX('P07'!$L:$L,$A121+52),0)+IF($A121&lt;='P08'!$B$17,INDEX('P08'!$L:$L,$A121+52),0)+IF($A121&lt;='P09'!$B$17,INDEX('P09'!$L:$L,$A121+52),0)+IF($A121&lt;='P10'!$B$17,INDEX('P10'!$L:$L,$A121+52),0)</f>
        <v>0</v>
      </c>
      <c r="E121">
        <f>IF($A121&lt;='P01'!$B$17,INDEX('P01'!$M:$M,$A121+52),0)+IF($A121&lt;='P02'!$B$17,INDEX('P02'!$M:$M,$A121+52),0)+IF($A121&lt;='P03'!$B$17,INDEX('P03'!$M:$M,$A121+52),0)+IF($A121&lt;='P04'!$B$17,INDEX('P04'!$M:$M,$A121+52),0)+IF($A121&lt;='P05'!$B$17,INDEX('P05'!$M:$M,$A121+52),0)+IF($A121&lt;='P06'!$B$17,INDEX('P06'!$M:$M,$A121+52),0)+IF($A121&lt;='P07'!$B$17,INDEX('P07'!$M:$M,$A121+52),0)+IF($A121&lt;='P08'!$B$17,INDEX('P08'!$M:$M,$A121+52),0)+IF($A121&lt;='P09'!$B$17,INDEX('P09'!$M:$M,$A121+52),0)+IF($A121&lt;='P10'!$B$17,INDEX('P10'!$M:$M,$A121+52),0)</f>
        <v>4.9479040507949126</v>
      </c>
      <c r="F121">
        <f>IF($A121&lt;='P01'!$B$17,INDEX('P01'!$R:$R,$A121+52),0)+IF($A121&lt;='P02'!$B$17,INDEX('P02'!$R:$R,$A121+52),0)+IF($A121&lt;='P03'!$B$17,INDEX('P03'!$R:$R,$A121+52),0)+IF($A121&lt;='P04'!$B$17,INDEX('P04'!$R:$R,$A121+52),0)+IF($A121&lt;='P05'!$B$17,INDEX('P05'!$R:$R,$A121+52),0)+IF($A121&lt;='P06'!$B$17,INDEX('P06'!$R:$R,$A121+52),0)+IF($A121&lt;='P07'!$B$17,INDEX('P07'!$R:$R,$A121+52),0)+IF($A121&lt;='P08'!$B$17,INDEX('P08'!$R:$R,$A121+52),0)+IF($A121&lt;='P09'!$B$17,INDEX('P09'!$R:$R,$A121+52),0)+IF($A121&lt;='P10'!$B$17,INDEX('P10'!$R:$R,$A121+52),0)</f>
        <v>381.82671585043261</v>
      </c>
      <c r="G121">
        <f>IF($A121&lt;='P01'!$B$17,INDEX('P01'!$S:$S,$A121+52),0)+IF($A121&lt;='P02'!$B$17,INDEX('P02'!$S:$S,$A121+52),0)+IF($A121&lt;='P03'!$B$17,INDEX('P03'!$S:$S,$A121+52),0)+IF($A121&lt;='P04'!$B$17,INDEX('P04'!$S:$S,$A121+52),0)+IF($A121&lt;='P05'!$B$17,INDEX('P05'!$S:$S,$A121+52),0)+IF($A121&lt;='P06'!$B$17,INDEX('P06'!$S:$S,$A121+52),0)+IF($A121&lt;='P07'!$B$17,INDEX('P07'!$S:$S,$A121+52),0)+IF($A121&lt;='P08'!$B$17,INDEX('P08'!$S:$S,$A121+52),0)+IF($A121&lt;='P09'!$B$17,INDEX('P09'!$S:$S,$A121+52),0)+IF($A121&lt;='P10'!$B$17,INDEX('P10'!$S:$S,$A121+52),0)</f>
        <v>7.6365343170086524</v>
      </c>
      <c r="H121">
        <f>IF($A121&lt;='P01'!$B$17,INDEX('P01'!$T:$T,$A121+52),0)+IF($A121&lt;='P02'!$B$17,INDEX('P02'!$T:$T,$A121+52),0)+IF($A121&lt;='P03'!$B$17,INDEX('P03'!$T:$T,$A121+52),0)+IF($A121&lt;='P04'!$B$17,INDEX('P04'!$T:$T,$A121+52),0)+IF($A121&lt;='P05'!$B$17,INDEX('P05'!$T:$T,$A121+52),0)+IF($A121&lt;='P06'!$B$17,INDEX('P06'!$T:$T,$A121+52),0)+IF($A121&lt;='P07'!$B$17,INDEX('P07'!$T:$T,$A121+52),0)+IF($A121&lt;='P08'!$B$17,INDEX('P08'!$T:$T,$A121+52),0)+IF($A121&lt;='P09'!$B$17,INDEX('P09'!$T:$T,$A121+52),0)+IF($A121&lt;='P10'!$B$17,INDEX('P10'!$T:$T,$A121+52),0)</f>
        <v>30.913531830541519</v>
      </c>
      <c r="I121">
        <f>IF($A121&lt;='P01'!$B$17,INDEX('P01'!$U:$U,$A121+52),0)+IF($A121&lt;='P02'!$B$17,INDEX('P02'!$U:$U,$A121+52),0)+IF($A121&lt;='P03'!$B$17,INDEX('P03'!$U:$U,$A121+52),0)+IF($A121&lt;='P04'!$B$17,INDEX('P04'!$U:$U,$A121+52),0)+IF($A121&lt;='P05'!$B$17,INDEX('P05'!$U:$U,$A121+52),0)+IF($A121&lt;='P06'!$B$17,INDEX('P06'!$U:$U,$A121+52),0)+IF($A121&lt;='P07'!$B$17,INDEX('P07'!$U:$U,$A121+52),0)+IF($A121&lt;='P08'!$B$17,INDEX('P08'!$U:$U,$A121+52),0)+IF($A121&lt;='P09'!$B$17,INDEX('P09'!$U:$U,$A121+52),0)+IF($A121&lt;='P10'!$B$17,INDEX('P10'!$U:$U,$A121+52),0)</f>
        <v>345.95452595768558</v>
      </c>
      <c r="J121">
        <f>IF($A121&lt;='P01'!$B$17,INDEX('P01'!$V:$V,$A121+52),0)+IF($A121&lt;='P02'!$B$17,INDEX('P02'!$V:$V,$A121+52),0)+IF($A121&lt;='P03'!$B$17,INDEX('P03'!$V:$V,$A121+52),0)+IF($A121&lt;='P04'!$B$17,INDEX('P04'!$V:$V,$A121+52),0)+IF($A121&lt;='P05'!$B$17,INDEX('P05'!$V:$V,$A121+52),0)+IF($A121&lt;='P06'!$B$17,INDEX('P06'!$V:$V,$A121+52),0)+IF($A121&lt;='P07'!$B$17,INDEX('P07'!$V:$V,$A121+52),0)+IF($A121&lt;='P08'!$B$17,INDEX('P08'!$V:$V,$A121+52),0)+IF($A121&lt;='P09'!$B$17,INDEX('P09'!$V:$V,$A121+52),0)+IF($A121&lt;='P10'!$B$17,INDEX('P10'!$V:$V,$A121+52),0)</f>
        <v>0.25102829731864812</v>
      </c>
      <c r="K121">
        <f>IF($A121&lt;='P01'!$B$17,INDEX('P01'!$W:$W,$A121+52),0)+IF($A121&lt;='P02'!$B$17,INDEX('P02'!$W:$W,$A121+52),0)+IF($A121&lt;='P03'!$B$17,INDEX('P03'!$W:$W,$A121+52),0)+IF($A121&lt;='P04'!$B$17,INDEX('P04'!$W:$W,$A121+52),0)+IF($A121&lt;='P05'!$B$17,INDEX('P05'!$W:$W,$A121+52),0)+IF($A121&lt;='P06'!$B$17,INDEX('P06'!$W:$W,$A121+52),0)+IF($A121&lt;='P07'!$B$17,INDEX('P07'!$W:$W,$A121+52),0)+IF($A121&lt;='P08'!$B$17,INDEX('P08'!$W:$W,$A121+52),0)+IF($A121&lt;='P09'!$B$17,INDEX('P09'!$W:$W,$A121+52),0)+IF($A121&lt;='P10'!$B$17,INDEX('P10'!$W:$W,$A121+52),0)</f>
        <v>-2.9289045521217574</v>
      </c>
      <c r="L121">
        <f>IF($A121&lt;='P01'!$B$17,INDEX('P01'!$X:$X,$A121+52),0)+IF($A121&lt;='P02'!$B$17,INDEX('P02'!$X:$X,$A121+52),0)+IF($A121&lt;='P03'!$B$17,INDEX('P03'!$X:$X,$A121+52),0)+IF($A121&lt;='P04'!$B$17,INDEX('P04'!$X:$X,$A121+52),0)+IF($A121&lt;='P05'!$B$17,INDEX('P05'!$X:$X,$A121+52),0)+IF($A121&lt;='P06'!$B$17,INDEX('P06'!$X:$X,$A121+52),0)+IF($A121&lt;='P07'!$B$17,INDEX('P07'!$X:$X,$A121+52),0)+IF($A121&lt;='P08'!$B$17,INDEX('P08'!$X:$X,$A121+52),0)+IF($A121&lt;='P09'!$B$17,INDEX('P09'!$X:$X,$A121+52),0)+IF($A121&lt;='P10'!$B$17,INDEX('P10'!$X:$X,$A121+52),0)</f>
        <v>1.7039032687275508</v>
      </c>
      <c r="M121">
        <f>IF($A121&lt;='P01'!$B$17,INDEX('P01'!$AA:$AA,$A121+52),0)+IF($A121&lt;='P02'!$B$17,INDEX('P02'!$AA:$AA,$A121+52),0)+IF($A121&lt;='P03'!$B$17,INDEX('P03'!$AA:$AA,$A121+52),0)+IF($A121&lt;='P04'!$B$17,INDEX('P04'!$AA:$AA,$A121+52),0)+IF($A121&lt;='P05'!$B$17,INDEX('P05'!$AA:$AA,$A121+52),0)+IF($A121&lt;='P06'!$B$17,INDEX('P06'!$AA:$AA,$A121+52),0)+IF($A121&lt;='P07'!$B$17,INDEX('P07'!$AA:$AA,$A121+52),0)+IF($A121&lt;='P08'!$B$17,INDEX('P08'!$AA:$AA,$A121+52),0)+IF($A121&lt;='P09'!$B$17,INDEX('P09'!$AA:$AA,$A121+52),0)+IF($A121&lt;='P10'!$B$17,INDEX('P10'!$AA:$AA,$A121+52),0)</f>
        <v>-1.2738383989934086</v>
      </c>
      <c r="N121">
        <f>IF($A121&lt;='P01'!$B$17,INDEX('P01'!$AB:$AB,$A121+52),0)+IF($A121&lt;='P02'!$B$17,INDEX('P02'!$AB:$AB,$A121+52),0)+IF($A121&lt;='P03'!$B$17,INDEX('P03'!$AB:$AB,$A121+52),0)+IF($A121&lt;='P04'!$B$17,INDEX('P04'!$AB:$AB,$A121+52),0)+IF($A121&lt;='P05'!$B$17,INDEX('P05'!$AB:$AB,$A121+52),0)+IF($A121&lt;='P06'!$B$17,INDEX('P06'!$AB:$AB,$A121+52),0)+IF($A121&lt;='P07'!$B$17,INDEX('P07'!$AB:$AB,$A121+52),0)+IF($A121&lt;='P08'!$B$17,INDEX('P08'!$AB:$AB,$A121+52),0)+IF($A121&lt;='P09'!$B$17,INDEX('P09'!$AB:$AB,$A121+52),0)+IF($A121&lt;='P10'!$B$17,INDEX('P10'!$AB:$AB,$A121+52),0)</f>
        <v>286.38822463388379</v>
      </c>
      <c r="O121">
        <f>IF($A121&lt;='P01'!$B$17,INDEX('P01'!$AC:$AC,$A121+52),0)+IF($A121&lt;='P02'!$B$17,INDEX('P02'!$AC:$AC,$A121+52),0)+IF($A121&lt;='P03'!$B$17,INDEX('P03'!$AC:$AC,$A121+52),0)+IF($A121&lt;='P04'!$B$17,INDEX('P04'!$AC:$AC,$A121+52),0)+IF($A121&lt;='P05'!$B$17,INDEX('P05'!$AC:$AC,$A121+52),0)+IF($A121&lt;='P06'!$B$17,INDEX('P06'!$AC:$AC,$A121+52),0)+IF($A121&lt;='P07'!$B$17,INDEX('P07'!$AC:$AC,$A121+52),0)+IF($A121&lt;='P08'!$B$17,INDEX('P08'!$AC:$AC,$A121+52),0)+IF($A121&lt;='P09'!$B$17,INDEX('P09'!$AC:$AC,$A121+52),0)+IF($A121&lt;='P10'!$B$17,INDEX('P10'!$AC:$AC,$A121+52),0)</f>
        <v>5.7277644926776761</v>
      </c>
      <c r="P121">
        <f>IF($A121&lt;='P01'!$B$17,INDEX('P01'!$AD:$AD,$A121+52),0)+IF($A121&lt;='P02'!$B$17,INDEX('P02'!$AD:$AD,$A121+52),0)+IF($A121&lt;='P03'!$B$17,INDEX('P03'!$AD:$AD,$A121+52),0)+IF($A121&lt;='P04'!$B$17,INDEX('P04'!$AD:$AD,$A121+52),0)+IF($A121&lt;='P05'!$B$17,INDEX('P05'!$AD:$AD,$A121+52),0)+IF($A121&lt;='P06'!$B$17,INDEX('P06'!$AD:$AD,$A121+52),0)+IF($A121&lt;='P07'!$B$17,INDEX('P07'!$AD:$AD,$A121+52),0)+IF($A121&lt;='P08'!$B$17,INDEX('P08'!$AD:$AD,$A121+52),0)+IF($A121&lt;='P09'!$B$17,INDEX('P09'!$AD:$AD,$A121+52),0)+IF($A121&lt;='P10'!$B$17,INDEX('P10'!$AD:$AD,$A121+52),0)</f>
        <v>23.110962116796205</v>
      </c>
      <c r="Q121">
        <f>IF($A121&lt;='P01'!$B$17,INDEX('P01'!$AE:$AE,$A121+52),0)+IF($A121&lt;='P02'!$B$17,INDEX('P02'!$AE:$AE,$A121+52),0)+IF($A121&lt;='P03'!$B$17,INDEX('P03'!$AE:$AE,$A121+52),0)+IF($A121&lt;='P04'!$B$17,INDEX('P04'!$AE:$AE,$A121+52),0)+IF($A121&lt;='P05'!$B$17,INDEX('P05'!$AE:$AE,$A121+52),0)+IF($A121&lt;='P06'!$B$17,INDEX('P06'!$AE:$AE,$A121+52),0)+IF($A121&lt;='P07'!$B$17,INDEX('P07'!$AE:$AE,$A121+52),0)+IF($A121&lt;='P08'!$B$17,INDEX('P08'!$AE:$AE,$A121+52),0)+IF($A121&lt;='P09'!$B$17,INDEX('P09'!$AE:$AE,$A121+52),0)+IF($A121&lt;='P10'!$B$17,INDEX('P10'!$AE:$AE,$A121+52),0)</f>
        <v>258.6356676218773</v>
      </c>
      <c r="R121">
        <f>IF($A121&lt;='P01'!$B$17,INDEX('P01'!$AF:$AF,$A121+52),0)+IF($A121&lt;='P02'!$B$17,INDEX('P02'!$AF:$AF,$A121+52),0)+IF($A121&lt;='P03'!$B$17,INDEX('P03'!$AF:$AF,$A121+52),0)+IF($A121&lt;='P04'!$B$17,INDEX('P04'!$AF:$AF,$A121+52),0)+IF($A121&lt;='P05'!$B$17,INDEX('P05'!$AF:$AF,$A121+52),0)+IF($A121&lt;='P06'!$B$17,INDEX('P06'!$AF:$AF,$A121+52),0)+IF($A121&lt;='P07'!$B$17,INDEX('P07'!$AF:$AF,$A121+52),0)+IF($A121&lt;='P08'!$B$17,INDEX('P08'!$AF:$AF,$A121+52),0)+IF($A121&lt;='P09'!$B$17,INDEX('P09'!$AF:$AF,$A121+52),0)+IF($A121&lt;='P10'!$B$17,INDEX('P10'!$AF:$AF,$A121+52),0)</f>
        <v>0.18766880152605017</v>
      </c>
      <c r="S121">
        <f>IF($A121&lt;='P01'!$B$17,INDEX('P01'!$AG:$AG,$A121+52),0)+IF($A121&lt;='P02'!$B$17,INDEX('P02'!$AG:$AG,$A121+52),0)+IF($A121&lt;='P03'!$B$17,INDEX('P03'!$AG:$AG,$A121+52),0)+IF($A121&lt;='P04'!$B$17,INDEX('P04'!$AG:$AG,$A121+52),0)+IF($A121&lt;='P05'!$B$17,INDEX('P05'!$AG:$AG,$A121+52),0)+IF($A121&lt;='P06'!$B$17,INDEX('P06'!$AG:$AG,$A121+52),0)+IF($A121&lt;='P07'!$B$17,INDEX('P07'!$AG:$AG,$A121+52),0)+IF($A121&lt;='P08'!$B$17,INDEX('P08'!$AG:$AG,$A121+52),0)+IF($A121&lt;='P09'!$B$17,INDEX('P09'!$AG:$AG,$A121+52),0)+IF($A121&lt;='P10'!$B$17,INDEX('P10'!$AG:$AG,$A121+52),0)</f>
        <v>16967.427774054704</v>
      </c>
      <c r="T121">
        <f>IF($A121&lt;='P01'!$B$17,INDEX('P01'!$AI:$AI,$A121+52),0)+IF($A121&lt;='P02'!$B$17,INDEX('P02'!$AI:$AI,$A121+52),0)+IF($A121&lt;='P03'!$B$17,INDEX('P03'!$AI:$AI,$A121+52),0)+IF($A121&lt;='P04'!$B$17,INDEX('P04'!$AI:$AI,$A121+52),0)+IF($A121&lt;='P05'!$B$17,INDEX('P05'!$AI:$AI,$A121+52),0)+IF($A121&lt;='P06'!$B$17,INDEX('P06'!$AI:$AI,$A121+52),0)+IF($A121&lt;='P07'!$B$17,INDEX('P07'!$AI:$AI,$A121+52),0)+IF($A121&lt;='P08'!$B$17,INDEX('P08'!$AI:$AI,$A121+52),0)+IF($A121&lt;='P09'!$B$17,INDEX('P09'!$AI:$AI,$A121+52),0)+IF($A121&lt;='P10'!$B$17,INDEX('P10'!$AI:$AI,$A121+52),0)</f>
        <v>16982.69701544807</v>
      </c>
    </row>
    <row r="122" spans="1:20" x14ac:dyDescent="0.35">
      <c r="A122">
        <v>90</v>
      </c>
      <c r="B122">
        <f>IF($A122&lt;='P01'!$B$17,INDEX('P01'!$J:$J,$A122+52),0)+IF($A122&lt;='P02'!$B$17,INDEX('P02'!$J:$J,$A122+52),0)+IF($A122&lt;='P03'!$B$17,INDEX('P03'!$J:$J,$A122+52),0)+IF($A122&lt;='P04'!$B$17,INDEX('P04'!$J:$J,$A122+52),0)+IF($A122&lt;='P05'!$B$17,INDEX('P05'!$J:$J,$A122+52),0)+IF($A122&lt;='P06'!$B$17,INDEX('P06'!$J:$J,$A122+52),0)+IF($A122&lt;='P07'!$B$17,INDEX('P07'!$J:$J,$A122+52),0)+IF($A122&lt;='P08'!$B$17,INDEX('P08'!$J:$J,$A122+52),0)+IF($A122&lt;='P09'!$B$17,INDEX('P09'!$J:$J,$A122+52),0)+IF($A122&lt;='P10'!$B$17,INDEX('P10'!$J:$J,$A122+52),0)</f>
        <v>8.0353231840683945E-4</v>
      </c>
      <c r="C122">
        <f>IF($A122&lt;='P01'!$B$17,INDEX('P01'!$K:$K,$A122+52),0)+IF($A122&lt;='P02'!$B$17,INDEX('P02'!$K:$K,$A122+52),0)+IF($A122&lt;='P03'!$B$17,INDEX('P03'!$K:$K,$A122+52),0)+IF($A122&lt;='P04'!$B$17,INDEX('P04'!$K:$K,$A122+52),0)+IF($A122&lt;='P05'!$B$17,INDEX('P05'!$K:$K,$A122+52),0)+IF($A122&lt;='P06'!$B$17,INDEX('P06'!$K:$K,$A122+52),0)+IF($A122&lt;='P07'!$B$17,INDEX('P07'!$K:$K,$A122+52),0)+IF($A122&lt;='P08'!$B$17,INDEX('P08'!$K:$K,$A122+52),0)+IF($A122&lt;='P09'!$B$17,INDEX('P09'!$K:$K,$A122+52),0)+IF($A122&lt;='P10'!$B$17,INDEX('P10'!$K:$K,$A122+52),0)</f>
        <v>1.6800616541138853E-2</v>
      </c>
      <c r="D122">
        <f>IF($A122&lt;='P01'!$B$17,INDEX('P01'!$L:$L,$A122+52),0)+IF($A122&lt;='P02'!$B$17,INDEX('P02'!$L:$L,$A122+52),0)+IF($A122&lt;='P03'!$B$17,INDEX('P03'!$L:$L,$A122+52),0)+IF($A122&lt;='P04'!$B$17,INDEX('P04'!$L:$L,$A122+52),0)+IF($A122&lt;='P05'!$B$17,INDEX('P05'!$L:$L,$A122+52),0)+IF($A122&lt;='P06'!$B$17,INDEX('P06'!$L:$L,$A122+52),0)+IF($A122&lt;='P07'!$B$17,INDEX('P07'!$L:$L,$A122+52),0)+IF($A122&lt;='P08'!$B$17,INDEX('P08'!$L:$L,$A122+52),0)+IF($A122&lt;='P09'!$B$17,INDEX('P09'!$L:$L,$A122+52),0)+IF($A122&lt;='P10'!$B$17,INDEX('P10'!$L:$L,$A122+52),0)</f>
        <v>0</v>
      </c>
      <c r="E122">
        <f>IF($A122&lt;='P01'!$B$17,INDEX('P01'!$M:$M,$A122+52),0)+IF($A122&lt;='P02'!$B$17,INDEX('P02'!$M:$M,$A122+52),0)+IF($A122&lt;='P03'!$B$17,INDEX('P03'!$M:$M,$A122+52),0)+IF($A122&lt;='P04'!$B$17,INDEX('P04'!$M:$M,$A122+52),0)+IF($A122&lt;='P05'!$B$17,INDEX('P05'!$M:$M,$A122+52),0)+IF($A122&lt;='P06'!$B$17,INDEX('P06'!$M:$M,$A122+52),0)+IF($A122&lt;='P07'!$B$17,INDEX('P07'!$M:$M,$A122+52),0)+IF($A122&lt;='P08'!$B$17,INDEX('P08'!$M:$M,$A122+52),0)+IF($A122&lt;='P09'!$B$17,INDEX('P09'!$M:$M,$A122+52),0)+IF($A122&lt;='P10'!$B$17,INDEX('P10'!$M:$M,$A122+52),0)</f>
        <v>4.930299901935367</v>
      </c>
      <c r="F122">
        <f>IF($A122&lt;='P01'!$B$17,INDEX('P01'!$R:$R,$A122+52),0)+IF($A122&lt;='P02'!$B$17,INDEX('P02'!$R:$R,$A122+52),0)+IF($A122&lt;='P03'!$B$17,INDEX('P03'!$R:$R,$A122+52),0)+IF($A122&lt;='P04'!$B$17,INDEX('P04'!$R:$R,$A122+52),0)+IF($A122&lt;='P05'!$B$17,INDEX('P05'!$R:$R,$A122+52),0)+IF($A122&lt;='P06'!$B$17,INDEX('P06'!$R:$R,$A122+52),0)+IF($A122&lt;='P07'!$B$17,INDEX('P07'!$R:$R,$A122+52),0)+IF($A122&lt;='P08'!$B$17,INDEX('P08'!$R:$R,$A122+52),0)+IF($A122&lt;='P09'!$B$17,INDEX('P09'!$R:$R,$A122+52),0)+IF($A122&lt;='P10'!$B$17,INDEX('P10'!$R:$R,$A122+52),0)</f>
        <v>380.46006380503547</v>
      </c>
      <c r="G122">
        <f>IF($A122&lt;='P01'!$B$17,INDEX('P01'!$S:$S,$A122+52),0)+IF($A122&lt;='P02'!$B$17,INDEX('P02'!$S:$S,$A122+52),0)+IF($A122&lt;='P03'!$B$17,INDEX('P03'!$S:$S,$A122+52),0)+IF($A122&lt;='P04'!$B$17,INDEX('P04'!$S:$S,$A122+52),0)+IF($A122&lt;='P05'!$B$17,INDEX('P05'!$S:$S,$A122+52),0)+IF($A122&lt;='P06'!$B$17,INDEX('P06'!$S:$S,$A122+52),0)+IF($A122&lt;='P07'!$B$17,INDEX('P07'!$S:$S,$A122+52),0)+IF($A122&lt;='P08'!$B$17,INDEX('P08'!$S:$S,$A122+52),0)+IF($A122&lt;='P09'!$B$17,INDEX('P09'!$S:$S,$A122+52),0)+IF($A122&lt;='P10'!$B$17,INDEX('P10'!$S:$S,$A122+52),0)</f>
        <v>7.60920127610071</v>
      </c>
      <c r="H122">
        <f>IF($A122&lt;='P01'!$B$17,INDEX('P01'!$T:$T,$A122+52),0)+IF($A122&lt;='P02'!$B$17,INDEX('P02'!$T:$T,$A122+52),0)+IF($A122&lt;='P03'!$B$17,INDEX('P03'!$T:$T,$A122+52),0)+IF($A122&lt;='P04'!$B$17,INDEX('P04'!$T:$T,$A122+52),0)+IF($A122&lt;='P05'!$B$17,INDEX('P05'!$T:$T,$A122+52),0)+IF($A122&lt;='P06'!$B$17,INDEX('P06'!$T:$T,$A122+52),0)+IF($A122&lt;='P07'!$B$17,INDEX('P07'!$T:$T,$A122+52),0)+IF($A122&lt;='P08'!$B$17,INDEX('P08'!$T:$T,$A122+52),0)+IF($A122&lt;='P09'!$B$17,INDEX('P09'!$T:$T,$A122+52),0)+IF($A122&lt;='P10'!$B$17,INDEX('P10'!$T:$T,$A122+52),0)</f>
        <v>30.879514166267704</v>
      </c>
      <c r="I122">
        <f>IF($A122&lt;='P01'!$B$17,INDEX('P01'!$U:$U,$A122+52),0)+IF($A122&lt;='P02'!$B$17,INDEX('P02'!$U:$U,$A122+52),0)+IF($A122&lt;='P03'!$B$17,INDEX('P03'!$U:$U,$A122+52),0)+IF($A122&lt;='P04'!$B$17,INDEX('P04'!$U:$U,$A122+52),0)+IF($A122&lt;='P05'!$B$17,INDEX('P05'!$U:$U,$A122+52),0)+IF($A122&lt;='P06'!$B$17,INDEX('P06'!$U:$U,$A122+52),0)+IF($A122&lt;='P07'!$B$17,INDEX('P07'!$U:$U,$A122+52),0)+IF($A122&lt;='P08'!$B$17,INDEX('P08'!$U:$U,$A122+52),0)+IF($A122&lt;='P09'!$B$17,INDEX('P09'!$U:$U,$A122+52),0)+IF($A122&lt;='P10'!$B$17,INDEX('P10'!$U:$U,$A122+52),0)</f>
        <v>344.70557234942254</v>
      </c>
      <c r="J122">
        <f>IF($A122&lt;='P01'!$B$17,INDEX('P01'!$V:$V,$A122+52),0)+IF($A122&lt;='P02'!$B$17,INDEX('P02'!$V:$V,$A122+52),0)+IF($A122&lt;='P03'!$B$17,INDEX('P03'!$V:$V,$A122+52),0)+IF($A122&lt;='P04'!$B$17,INDEX('P04'!$V:$V,$A122+52),0)+IF($A122&lt;='P05'!$B$17,INDEX('P05'!$V:$V,$A122+52),0)+IF($A122&lt;='P06'!$B$17,INDEX('P06'!$V:$V,$A122+52),0)+IF($A122&lt;='P07'!$B$17,INDEX('P07'!$V:$V,$A122+52),0)+IF($A122&lt;='P08'!$B$17,INDEX('P08'!$V:$V,$A122+52),0)+IF($A122&lt;='P09'!$B$17,INDEX('P09'!$V:$V,$A122+52),0)+IF($A122&lt;='P10'!$B$17,INDEX('P10'!$V:$V,$A122+52),0)</f>
        <v>0.25073937726532519</v>
      </c>
      <c r="K122">
        <f>IF($A122&lt;='P01'!$B$17,INDEX('P01'!$W:$W,$A122+52),0)+IF($A122&lt;='P02'!$B$17,INDEX('P02'!$W:$W,$A122+52),0)+IF($A122&lt;='P03'!$B$17,INDEX('P03'!$W:$W,$A122+52),0)+IF($A122&lt;='P04'!$B$17,INDEX('P04'!$W:$W,$A122+52),0)+IF($A122&lt;='P05'!$B$17,INDEX('P05'!$W:$W,$A122+52),0)+IF($A122&lt;='P06'!$B$17,INDEX('P06'!$W:$W,$A122+52),0)+IF($A122&lt;='P07'!$B$17,INDEX('P07'!$W:$W,$A122+52),0)+IF($A122&lt;='P08'!$B$17,INDEX('P08'!$W:$W,$A122+52),0)+IF($A122&lt;='P09'!$B$17,INDEX('P09'!$W:$W,$A122+52),0)+IF($A122&lt;='P10'!$B$17,INDEX('P10'!$W:$W,$A122+52),0)</f>
        <v>-2.9849633640208069</v>
      </c>
      <c r="L122">
        <f>IF($A122&lt;='P01'!$B$17,INDEX('P01'!$X:$X,$A122+52),0)+IF($A122&lt;='P02'!$B$17,INDEX('P02'!$X:$X,$A122+52),0)+IF($A122&lt;='P03'!$B$17,INDEX('P03'!$X:$X,$A122+52),0)+IF($A122&lt;='P04'!$B$17,INDEX('P04'!$X:$X,$A122+52),0)+IF($A122&lt;='P05'!$B$17,INDEX('P05'!$X:$X,$A122+52),0)+IF($A122&lt;='P06'!$B$17,INDEX('P06'!$X:$X,$A122+52),0)+IF($A122&lt;='P07'!$B$17,INDEX('P07'!$X:$X,$A122+52),0)+IF($A122&lt;='P08'!$B$17,INDEX('P08'!$X:$X,$A122+52),0)+IF($A122&lt;='P09'!$B$17,INDEX('P09'!$X:$X,$A122+52),0)+IF($A122&lt;='P10'!$B$17,INDEX('P10'!$X:$X,$A122+52),0)</f>
        <v>1.764346662532688</v>
      </c>
      <c r="M122">
        <f>IF($A122&lt;='P01'!$B$17,INDEX('P01'!$AA:$AA,$A122+52),0)+IF($A122&lt;='P02'!$B$17,INDEX('P02'!$AA:$AA,$A122+52),0)+IF($A122&lt;='P03'!$B$17,INDEX('P03'!$AA:$AA,$A122+52),0)+IF($A122&lt;='P04'!$B$17,INDEX('P04'!$AA:$AA,$A122+52),0)+IF($A122&lt;='P05'!$B$17,INDEX('P05'!$AA:$AA,$A122+52),0)+IF($A122&lt;='P06'!$B$17,INDEX('P06'!$AA:$AA,$A122+52),0)+IF($A122&lt;='P07'!$B$17,INDEX('P07'!$AA:$AA,$A122+52),0)+IF($A122&lt;='P08'!$B$17,INDEX('P08'!$AA:$AA,$A122+52),0)+IF($A122&lt;='P09'!$B$17,INDEX('P09'!$AA:$AA,$A122+52),0)+IF($A122&lt;='P10'!$B$17,INDEX('P10'!$AA:$AA,$A122+52),0)</f>
        <v>-1.314721834215387</v>
      </c>
      <c r="N122">
        <f>IF($A122&lt;='P01'!$B$17,INDEX('P01'!$AB:$AB,$A122+52),0)+IF($A122&lt;='P02'!$B$17,INDEX('P02'!$AB:$AB,$A122+52),0)+IF($A122&lt;='P03'!$B$17,INDEX('P03'!$AB:$AB,$A122+52),0)+IF($A122&lt;='P04'!$B$17,INDEX('P04'!$AB:$AB,$A122+52),0)+IF($A122&lt;='P05'!$B$17,INDEX('P05'!$AB:$AB,$A122+52),0)+IF($A122&lt;='P06'!$B$17,INDEX('P06'!$AB:$AB,$A122+52),0)+IF($A122&lt;='P07'!$B$17,INDEX('P07'!$AB:$AB,$A122+52),0)+IF($A122&lt;='P08'!$B$17,INDEX('P08'!$AB:$AB,$A122+52),0)+IF($A122&lt;='P09'!$B$17,INDEX('P09'!$AB:$AB,$A122+52),0)+IF($A122&lt;='P10'!$B$17,INDEX('P10'!$AB:$AB,$A122+52),0)</f>
        <v>284.43201410150925</v>
      </c>
      <c r="O122">
        <f>IF($A122&lt;='P01'!$B$17,INDEX('P01'!$AC:$AC,$A122+52),0)+IF($A122&lt;='P02'!$B$17,INDEX('P02'!$AC:$AC,$A122+52),0)+IF($A122&lt;='P03'!$B$17,INDEX('P03'!$AC:$AC,$A122+52),0)+IF($A122&lt;='P04'!$B$17,INDEX('P04'!$AC:$AC,$A122+52),0)+IF($A122&lt;='P05'!$B$17,INDEX('P05'!$AC:$AC,$A122+52),0)+IF($A122&lt;='P06'!$B$17,INDEX('P06'!$AC:$AC,$A122+52),0)+IF($A122&lt;='P07'!$B$17,INDEX('P07'!$AC:$AC,$A122+52),0)+IF($A122&lt;='P08'!$B$17,INDEX('P08'!$AC:$AC,$A122+52),0)+IF($A122&lt;='P09'!$B$17,INDEX('P09'!$AC:$AC,$A122+52),0)+IF($A122&lt;='P10'!$B$17,INDEX('P10'!$AC:$AC,$A122+52),0)</f>
        <v>5.6886402820301853</v>
      </c>
      <c r="P122">
        <f>IF($A122&lt;='P01'!$B$17,INDEX('P01'!$AD:$AD,$A122+52),0)+IF($A122&lt;='P02'!$B$17,INDEX('P02'!$AD:$AD,$A122+52),0)+IF($A122&lt;='P03'!$B$17,INDEX('P03'!$AD:$AD,$A122+52),0)+IF($A122&lt;='P04'!$B$17,INDEX('P04'!$AD:$AD,$A122+52),0)+IF($A122&lt;='P05'!$B$17,INDEX('P05'!$AD:$AD,$A122+52),0)+IF($A122&lt;='P06'!$B$17,INDEX('P06'!$AD:$AD,$A122+52),0)+IF($A122&lt;='P07'!$B$17,INDEX('P07'!$AD:$AD,$A122+52),0)+IF($A122&lt;='P08'!$B$17,INDEX('P08'!$AD:$AD,$A122+52),0)+IF($A122&lt;='P09'!$B$17,INDEX('P09'!$AD:$AD,$A122+52),0)+IF($A122&lt;='P10'!$B$17,INDEX('P10'!$AD:$AD,$A122+52),0)</f>
        <v>23.01020109397269</v>
      </c>
      <c r="Q122">
        <f>IF($A122&lt;='P01'!$B$17,INDEX('P01'!$AE:$AE,$A122+52),0)+IF($A122&lt;='P02'!$B$17,INDEX('P02'!$AE:$AE,$A122+52),0)+IF($A122&lt;='P03'!$B$17,INDEX('P03'!$AE:$AE,$A122+52),0)+IF($A122&lt;='P04'!$B$17,INDEX('P04'!$AE:$AE,$A122+52),0)+IF($A122&lt;='P05'!$B$17,INDEX('P05'!$AE:$AE,$A122+52),0)+IF($A122&lt;='P06'!$B$17,INDEX('P06'!$AE:$AE,$A122+52),0)+IF($A122&lt;='P07'!$B$17,INDEX('P07'!$AE:$AE,$A122+52),0)+IF($A122&lt;='P08'!$B$17,INDEX('P08'!$AE:$AE,$A122+52),0)+IF($A122&lt;='P09'!$B$17,INDEX('P09'!$AE:$AE,$A122+52),0)+IF($A122&lt;='P10'!$B$17,INDEX('P10'!$AE:$AE,$A122+52),0)</f>
        <v>256.86105342413958</v>
      </c>
      <c r="R122">
        <f>IF($A122&lt;='P01'!$B$17,INDEX('P01'!$AF:$AF,$A122+52),0)+IF($A122&lt;='P02'!$B$17,INDEX('P02'!$AF:$AF,$A122+52),0)+IF($A122&lt;='P03'!$B$17,INDEX('P03'!$AF:$AF,$A122+52),0)+IF($A122&lt;='P04'!$B$17,INDEX('P04'!$AF:$AF,$A122+52),0)+IF($A122&lt;='P05'!$B$17,INDEX('P05'!$AF:$AF,$A122+52),0)+IF($A122&lt;='P06'!$B$17,INDEX('P06'!$AF:$AF,$A122+52),0)+IF($A122&lt;='P07'!$B$17,INDEX('P07'!$AF:$AF,$A122+52),0)+IF($A122&lt;='P08'!$B$17,INDEX('P08'!$AF:$AF,$A122+52),0)+IF($A122&lt;='P09'!$B$17,INDEX('P09'!$AF:$AF,$A122+52),0)+IF($A122&lt;='P10'!$B$17,INDEX('P10'!$AF:$AF,$A122+52),0)</f>
        <v>0.18684113558221704</v>
      </c>
      <c r="S122">
        <f>IF($A122&lt;='P01'!$B$17,INDEX('P01'!$AG:$AG,$A122+52),0)+IF($A122&lt;='P02'!$B$17,INDEX('P02'!$AG:$AG,$A122+52),0)+IF($A122&lt;='P03'!$B$17,INDEX('P03'!$AG:$AG,$A122+52),0)+IF($A122&lt;='P04'!$B$17,INDEX('P04'!$AG:$AG,$A122+52),0)+IF($A122&lt;='P05'!$B$17,INDEX('P05'!$AG:$AG,$A122+52),0)+IF($A122&lt;='P06'!$B$17,INDEX('P06'!$AG:$AG,$A122+52),0)+IF($A122&lt;='P07'!$B$17,INDEX('P07'!$AG:$AG,$A122+52),0)+IF($A122&lt;='P08'!$B$17,INDEX('P08'!$AG:$AG,$A122+52),0)+IF($A122&lt;='P09'!$B$17,INDEX('P09'!$AG:$AG,$A122+52),0)+IF($A122&lt;='P10'!$B$17,INDEX('P10'!$AG:$AG,$A122+52),0)</f>
        <v>17021.210370697685</v>
      </c>
      <c r="T122">
        <f>IF($A122&lt;='P01'!$B$17,INDEX('P01'!$AI:$AI,$A122+52),0)+IF($A122&lt;='P02'!$B$17,INDEX('P02'!$AI:$AI,$A122+52),0)+IF($A122&lt;='P03'!$B$17,INDEX('P03'!$AI:$AI,$A122+52),0)+IF($A122&lt;='P04'!$B$17,INDEX('P04'!$AI:$AI,$A122+52),0)+IF($A122&lt;='P05'!$B$17,INDEX('P05'!$AI:$AI,$A122+52),0)+IF($A122&lt;='P06'!$B$17,INDEX('P06'!$AI:$AI,$A122+52),0)+IF($A122&lt;='P07'!$B$17,INDEX('P07'!$AI:$AI,$A122+52),0)+IF($A122&lt;='P08'!$B$17,INDEX('P08'!$AI:$AI,$A122+52),0)+IF($A122&lt;='P09'!$B$17,INDEX('P09'!$AI:$AI,$A122+52),0)+IF($A122&lt;='P10'!$B$17,INDEX('P10'!$AI:$AI,$A122+52),0)</f>
        <v>17035.725389674146</v>
      </c>
    </row>
    <row r="123" spans="1:20" x14ac:dyDescent="0.35">
      <c r="A123">
        <v>91</v>
      </c>
      <c r="B123">
        <f>IF($A123&lt;='P01'!$B$17,INDEX('P01'!$J:$J,$A123+52),0)+IF($A123&lt;='P02'!$B$17,INDEX('P02'!$J:$J,$A123+52),0)+IF($A123&lt;='P03'!$B$17,INDEX('P03'!$J:$J,$A123+52),0)+IF($A123&lt;='P04'!$B$17,INDEX('P04'!$J:$J,$A123+52),0)+IF($A123&lt;='P05'!$B$17,INDEX('P05'!$J:$J,$A123+52),0)+IF($A123&lt;='P06'!$B$17,INDEX('P06'!$J:$J,$A123+52),0)+IF($A123&lt;='P07'!$B$17,INDEX('P07'!$J:$J,$A123+52),0)+IF($A123&lt;='P08'!$B$17,INDEX('P08'!$J:$J,$A123+52),0)+IF($A123&lt;='P09'!$B$17,INDEX('P09'!$J:$J,$A123+52),0)+IF($A123&lt;='P10'!$B$17,INDEX('P10'!$J:$J,$A123+52),0)</f>
        <v>8.0969303585609912E-4</v>
      </c>
      <c r="C123">
        <f>IF($A123&lt;='P01'!$B$17,INDEX('P01'!$K:$K,$A123+52),0)+IF($A123&lt;='P02'!$B$17,INDEX('P02'!$K:$K,$A123+52),0)+IF($A123&lt;='P03'!$B$17,INDEX('P03'!$K:$K,$A123+52),0)+IF($A123&lt;='P04'!$B$17,INDEX('P04'!$K:$K,$A123+52),0)+IF($A123&lt;='P05'!$B$17,INDEX('P05'!$K:$K,$A123+52),0)+IF($A123&lt;='P06'!$B$17,INDEX('P06'!$K:$K,$A123+52),0)+IF($A123&lt;='P07'!$B$17,INDEX('P07'!$K:$K,$A123+52),0)+IF($A123&lt;='P08'!$B$17,INDEX('P08'!$K:$K,$A123+52),0)+IF($A123&lt;='P09'!$B$17,INDEX('P09'!$K:$K,$A123+52),0)+IF($A123&lt;='P10'!$B$17,INDEX('P10'!$K:$K,$A123+52),0)</f>
        <v>1.6740810992965968E-2</v>
      </c>
      <c r="D123">
        <f>IF($A123&lt;='P01'!$B$17,INDEX('P01'!$L:$L,$A123+52),0)+IF($A123&lt;='P02'!$B$17,INDEX('P02'!$L:$L,$A123+52),0)+IF($A123&lt;='P03'!$B$17,INDEX('P03'!$L:$L,$A123+52),0)+IF($A123&lt;='P04'!$B$17,INDEX('P04'!$L:$L,$A123+52),0)+IF($A123&lt;='P05'!$B$17,INDEX('P05'!$L:$L,$A123+52),0)+IF($A123&lt;='P06'!$B$17,INDEX('P06'!$L:$L,$A123+52),0)+IF($A123&lt;='P07'!$B$17,INDEX('P07'!$L:$L,$A123+52),0)+IF($A123&lt;='P08'!$B$17,INDEX('P08'!$L:$L,$A123+52),0)+IF($A123&lt;='P09'!$B$17,INDEX('P09'!$L:$L,$A123+52),0)+IF($A123&lt;='P10'!$B$17,INDEX('P10'!$L:$L,$A123+52),0)</f>
        <v>0</v>
      </c>
      <c r="E123">
        <f>IF($A123&lt;='P01'!$B$17,INDEX('P01'!$M:$M,$A123+52),0)+IF($A123&lt;='P02'!$B$17,INDEX('P02'!$M:$M,$A123+52),0)+IF($A123&lt;='P03'!$B$17,INDEX('P03'!$M:$M,$A123+52),0)+IF($A123&lt;='P04'!$B$17,INDEX('P04'!$M:$M,$A123+52),0)+IF($A123&lt;='P05'!$B$17,INDEX('P05'!$M:$M,$A123+52),0)+IF($A123&lt;='P06'!$B$17,INDEX('P06'!$M:$M,$A123+52),0)+IF($A123&lt;='P07'!$B$17,INDEX('P07'!$M:$M,$A123+52),0)+IF($A123&lt;='P08'!$B$17,INDEX('P08'!$M:$M,$A123+52),0)+IF($A123&lt;='P09'!$B$17,INDEX('P09'!$M:$M,$A123+52),0)+IF($A123&lt;='P10'!$B$17,INDEX('P10'!$M:$M,$A123+52),0)</f>
        <v>4.9127493979065449</v>
      </c>
      <c r="F123">
        <f>IF($A123&lt;='P01'!$B$17,INDEX('P01'!$R:$R,$A123+52),0)+IF($A123&lt;='P02'!$B$17,INDEX('P02'!$R:$R,$A123+52),0)+IF($A123&lt;='P03'!$B$17,INDEX('P03'!$R:$R,$A123+52),0)+IF($A123&lt;='P04'!$B$17,INDEX('P04'!$R:$R,$A123+52),0)+IF($A123&lt;='P05'!$B$17,INDEX('P05'!$R:$R,$A123+52),0)+IF($A123&lt;='P06'!$B$17,INDEX('P06'!$R:$R,$A123+52),0)+IF($A123&lt;='P07'!$B$17,INDEX('P07'!$R:$R,$A123+52),0)+IF($A123&lt;='P08'!$B$17,INDEX('P08'!$R:$R,$A123+52),0)+IF($A123&lt;='P09'!$B$17,INDEX('P09'!$R:$R,$A123+52),0)+IF($A123&lt;='P10'!$B$17,INDEX('P10'!$R:$R,$A123+52),0)</f>
        <v>379.09830614576316</v>
      </c>
      <c r="G123">
        <f>IF($A123&lt;='P01'!$B$17,INDEX('P01'!$S:$S,$A123+52),0)+IF($A123&lt;='P02'!$B$17,INDEX('P02'!$S:$S,$A123+52),0)+IF($A123&lt;='P03'!$B$17,INDEX('P03'!$S:$S,$A123+52),0)+IF($A123&lt;='P04'!$B$17,INDEX('P04'!$S:$S,$A123+52),0)+IF($A123&lt;='P05'!$B$17,INDEX('P05'!$S:$S,$A123+52),0)+IF($A123&lt;='P06'!$B$17,INDEX('P06'!$S:$S,$A123+52),0)+IF($A123&lt;='P07'!$B$17,INDEX('P07'!$S:$S,$A123+52),0)+IF($A123&lt;='P08'!$B$17,INDEX('P08'!$S:$S,$A123+52),0)+IF($A123&lt;='P09'!$B$17,INDEX('P09'!$S:$S,$A123+52),0)+IF($A123&lt;='P10'!$B$17,INDEX('P10'!$S:$S,$A123+52),0)</f>
        <v>7.5819661229152642</v>
      </c>
      <c r="H123">
        <f>IF($A123&lt;='P01'!$B$17,INDEX('P01'!$T:$T,$A123+52),0)+IF($A123&lt;='P02'!$B$17,INDEX('P02'!$T:$T,$A123+52),0)+IF($A123&lt;='P03'!$B$17,INDEX('P03'!$T:$T,$A123+52),0)+IF($A123&lt;='P04'!$B$17,INDEX('P04'!$T:$T,$A123+52),0)+IF($A123&lt;='P05'!$B$17,INDEX('P05'!$T:$T,$A123+52),0)+IF($A123&lt;='P06'!$B$17,INDEX('P06'!$T:$T,$A123+52),0)+IF($A123&lt;='P07'!$B$17,INDEX('P07'!$T:$T,$A123+52),0)+IF($A123&lt;='P08'!$B$17,INDEX('P08'!$T:$T,$A123+52),0)+IF($A123&lt;='P09'!$B$17,INDEX('P09'!$T:$T,$A123+52),0)+IF($A123&lt;='P10'!$B$17,INDEX('P10'!$T:$T,$A123+52),0)</f>
        <v>30.845534188952136</v>
      </c>
      <c r="I123">
        <f>IF($A123&lt;='P01'!$B$17,INDEX('P01'!$U:$U,$A123+52),0)+IF($A123&lt;='P02'!$B$17,INDEX('P02'!$U:$U,$A123+52),0)+IF($A123&lt;='P03'!$B$17,INDEX('P03'!$U:$U,$A123+52),0)+IF($A123&lt;='P04'!$B$17,INDEX('P04'!$U:$U,$A123+52),0)+IF($A123&lt;='P05'!$B$17,INDEX('P05'!$U:$U,$A123+52),0)+IF($A123&lt;='P06'!$B$17,INDEX('P06'!$U:$U,$A123+52),0)+IF($A123&lt;='P07'!$B$17,INDEX('P07'!$U:$U,$A123+52),0)+IF($A123&lt;='P08'!$B$17,INDEX('P08'!$U:$U,$A123+52),0)+IF($A123&lt;='P09'!$B$17,INDEX('P09'!$U:$U,$A123+52),0)+IF($A123&lt;='P10'!$B$17,INDEX('P10'!$U:$U,$A123+52),0)</f>
        <v>345.72615755732721</v>
      </c>
      <c r="J123">
        <f>IF($A123&lt;='P01'!$B$17,INDEX('P01'!$V:$V,$A123+52),0)+IF($A123&lt;='P02'!$B$17,INDEX('P02'!$V:$V,$A123+52),0)+IF($A123&lt;='P03'!$B$17,INDEX('P03'!$V:$V,$A123+52),0)+IF($A123&lt;='P04'!$B$17,INDEX('P04'!$V:$V,$A123+52),0)+IF($A123&lt;='P05'!$B$17,INDEX('P05'!$V:$V,$A123+52),0)+IF($A123&lt;='P06'!$B$17,INDEX('P06'!$V:$V,$A123+52),0)+IF($A123&lt;='P07'!$B$17,INDEX('P07'!$V:$V,$A123+52),0)+IF($A123&lt;='P08'!$B$17,INDEX('P08'!$V:$V,$A123+52),0)+IF($A123&lt;='P09'!$B$17,INDEX('P09'!$V:$V,$A123+52),0)+IF($A123&lt;='P10'!$B$17,INDEX('P10'!$V:$V,$A123+52),0)</f>
        <v>0.25328493922095657</v>
      </c>
      <c r="K123">
        <f>IF($A123&lt;='P01'!$B$17,INDEX('P01'!$W:$W,$A123+52),0)+IF($A123&lt;='P02'!$B$17,INDEX('P02'!$W:$W,$A123+52),0)+IF($A123&lt;='P03'!$B$17,INDEX('P03'!$W:$W,$A123+52),0)+IF($A123&lt;='P04'!$B$17,INDEX('P04'!$W:$W,$A123+52),0)+IF($A123&lt;='P05'!$B$17,INDEX('P05'!$W:$W,$A123+52),0)+IF($A123&lt;='P06'!$B$17,INDEX('P06'!$W:$W,$A123+52),0)+IF($A123&lt;='P07'!$B$17,INDEX('P07'!$W:$W,$A123+52),0)+IF($A123&lt;='P08'!$B$17,INDEX('P08'!$W:$W,$A123+52),0)+IF($A123&lt;='P09'!$B$17,INDEX('P09'!$W:$W,$A123+52),0)+IF($A123&lt;='P10'!$B$17,INDEX('P10'!$W:$W,$A123+52),0)</f>
        <v>-5.3086366626523542</v>
      </c>
      <c r="L123">
        <f>IF($A123&lt;='P01'!$B$17,INDEX('P01'!$X:$X,$A123+52),0)+IF($A123&lt;='P02'!$B$17,INDEX('P02'!$X:$X,$A123+52),0)+IF($A123&lt;='P03'!$B$17,INDEX('P03'!$X:$X,$A123+52),0)+IF($A123&lt;='P04'!$B$17,INDEX('P04'!$X:$X,$A123+52),0)+IF($A123&lt;='P05'!$B$17,INDEX('P05'!$X:$X,$A123+52),0)+IF($A123&lt;='P06'!$B$17,INDEX('P06'!$X:$X,$A123+52),0)+IF($A123&lt;='P07'!$B$17,INDEX('P07'!$X:$X,$A123+52),0)+IF($A123&lt;='P08'!$B$17,INDEX('P08'!$X:$X,$A123+52),0)+IF($A123&lt;='P09'!$B$17,INDEX('P09'!$X:$X,$A123+52),0)+IF($A123&lt;='P10'!$B$17,INDEX('P10'!$X:$X,$A123+52),0)</f>
        <v>4.0923888405825863</v>
      </c>
      <c r="M123">
        <f>IF($A123&lt;='P01'!$B$17,INDEX('P01'!$AA:$AA,$A123+52),0)+IF($A123&lt;='P02'!$B$17,INDEX('P02'!$AA:$AA,$A123+52),0)+IF($A123&lt;='P03'!$B$17,INDEX('P03'!$AA:$AA,$A123+52),0)+IF($A123&lt;='P04'!$B$17,INDEX('P04'!$AA:$AA,$A123+52),0)+IF($A123&lt;='P05'!$B$17,INDEX('P05'!$AA:$AA,$A123+52),0)+IF($A123&lt;='P06'!$B$17,INDEX('P06'!$AA:$AA,$A123+52),0)+IF($A123&lt;='P07'!$B$17,INDEX('P07'!$AA:$AA,$A123+52),0)+IF($A123&lt;='P08'!$B$17,INDEX('P08'!$AA:$AA,$A123+52),0)+IF($A123&lt;='P09'!$B$17,INDEX('P09'!$AA:$AA,$A123+52),0)+IF($A123&lt;='P10'!$B$17,INDEX('P10'!$AA:$AA,$A123+52),0)</f>
        <v>-3.0395367737229435</v>
      </c>
      <c r="N123">
        <f>IF($A123&lt;='P01'!$B$17,INDEX('P01'!$AB:$AB,$A123+52),0)+IF($A123&lt;='P02'!$B$17,INDEX('P02'!$AB:$AB,$A123+52),0)+IF($A123&lt;='P03'!$B$17,INDEX('P03'!$AB:$AB,$A123+52),0)+IF($A123&lt;='P04'!$B$17,INDEX('P04'!$AB:$AB,$A123+52),0)+IF($A123&lt;='P05'!$B$17,INDEX('P05'!$AB:$AB,$A123+52),0)+IF($A123&lt;='P06'!$B$17,INDEX('P06'!$AB:$AB,$A123+52),0)+IF($A123&lt;='P07'!$B$17,INDEX('P07'!$AB:$AB,$A123+52),0)+IF($A123&lt;='P08'!$B$17,INDEX('P08'!$AB:$AB,$A123+52),0)+IF($A123&lt;='P09'!$B$17,INDEX('P09'!$AB:$AB,$A123+52),0)+IF($A123&lt;='P10'!$B$17,INDEX('P10'!$AB:$AB,$A123+52),0)</f>
        <v>282.48916779679911</v>
      </c>
      <c r="O123">
        <f>IF($A123&lt;='P01'!$B$17,INDEX('P01'!$AC:$AC,$A123+52),0)+IF($A123&lt;='P02'!$B$17,INDEX('P02'!$AC:$AC,$A123+52),0)+IF($A123&lt;='P03'!$B$17,INDEX('P03'!$AC:$AC,$A123+52),0)+IF($A123&lt;='P04'!$B$17,INDEX('P04'!$AC:$AC,$A123+52),0)+IF($A123&lt;='P05'!$B$17,INDEX('P05'!$AC:$AC,$A123+52),0)+IF($A123&lt;='P06'!$B$17,INDEX('P06'!$AC:$AC,$A123+52),0)+IF($A123&lt;='P07'!$B$17,INDEX('P07'!$AC:$AC,$A123+52),0)+IF($A123&lt;='P08'!$B$17,INDEX('P08'!$AC:$AC,$A123+52),0)+IF($A123&lt;='P09'!$B$17,INDEX('P09'!$AC:$AC,$A123+52),0)+IF($A123&lt;='P10'!$B$17,INDEX('P10'!$AC:$AC,$A123+52),0)</f>
        <v>5.6497833559359814</v>
      </c>
      <c r="P123">
        <f>IF($A123&lt;='P01'!$B$17,INDEX('P01'!$AD:$AD,$A123+52),0)+IF($A123&lt;='P02'!$B$17,INDEX('P02'!$AD:$AD,$A123+52),0)+IF($A123&lt;='P03'!$B$17,INDEX('P03'!$AD:$AD,$A123+52),0)+IF($A123&lt;='P04'!$B$17,INDEX('P04'!$AD:$AD,$A123+52),0)+IF($A123&lt;='P05'!$B$17,INDEX('P05'!$AD:$AD,$A123+52),0)+IF($A123&lt;='P06'!$B$17,INDEX('P06'!$AD:$AD,$A123+52),0)+IF($A123&lt;='P07'!$B$17,INDEX('P07'!$AD:$AD,$A123+52),0)+IF($A123&lt;='P08'!$B$17,INDEX('P08'!$AD:$AD,$A123+52),0)+IF($A123&lt;='P09'!$B$17,INDEX('P09'!$AD:$AD,$A123+52),0)+IF($A123&lt;='P10'!$B$17,INDEX('P10'!$AD:$AD,$A123+52),0)</f>
        <v>22.909879565378986</v>
      </c>
      <c r="Q123">
        <f>IF($A123&lt;='P01'!$B$17,INDEX('P01'!$AE:$AE,$A123+52),0)+IF($A123&lt;='P02'!$B$17,INDEX('P02'!$AE:$AE,$A123+52),0)+IF($A123&lt;='P03'!$B$17,INDEX('P03'!$AE:$AE,$A123+52),0)+IF($A123&lt;='P04'!$B$17,INDEX('P04'!$AE:$AE,$A123+52),0)+IF($A123&lt;='P05'!$B$17,INDEX('P05'!$AE:$AE,$A123+52),0)+IF($A123&lt;='P06'!$B$17,INDEX('P06'!$AE:$AE,$A123+52),0)+IF($A123&lt;='P07'!$B$17,INDEX('P07'!$AE:$AE,$A123+52),0)+IF($A123&lt;='P08'!$B$17,INDEX('P08'!$AE:$AE,$A123+52),0)+IF($A123&lt;='P09'!$B$17,INDEX('P09'!$AE:$AE,$A123+52),0)+IF($A123&lt;='P10'!$B$17,INDEX('P10'!$AE:$AE,$A123+52),0)</f>
        <v>256.78091952372432</v>
      </c>
      <c r="R123">
        <f>IF($A123&lt;='P01'!$B$17,INDEX('P01'!$AF:$AF,$A123+52),0)+IF($A123&lt;='P02'!$B$17,INDEX('P02'!$AF:$AF,$A123+52),0)+IF($A123&lt;='P03'!$B$17,INDEX('P03'!$AF:$AF,$A123+52),0)+IF($A123&lt;='P04'!$B$17,INDEX('P04'!$AF:$AF,$A123+52),0)+IF($A123&lt;='P05'!$B$17,INDEX('P05'!$AF:$AF,$A123+52),0)+IF($A123&lt;='P06'!$B$17,INDEX('P06'!$AF:$AF,$A123+52),0)+IF($A123&lt;='P07'!$B$17,INDEX('P07'!$AF:$AF,$A123+52),0)+IF($A123&lt;='P08'!$B$17,INDEX('P08'!$AF:$AF,$A123+52),0)+IF($A123&lt;='P09'!$B$17,INDEX('P09'!$AF:$AF,$A123+52),0)+IF($A123&lt;='P10'!$B$17,INDEX('P10'!$AF:$AF,$A123+52),0)</f>
        <v>0.18812212548274815</v>
      </c>
      <c r="S123">
        <f>IF($A123&lt;='P01'!$B$17,INDEX('P01'!$AG:$AG,$A123+52),0)+IF($A123&lt;='P02'!$B$17,INDEX('P02'!$AG:$AG,$A123+52),0)+IF($A123&lt;='P03'!$B$17,INDEX('P03'!$AG:$AG,$A123+52),0)+IF($A123&lt;='P04'!$B$17,INDEX('P04'!$AG:$AG,$A123+52),0)+IF($A123&lt;='P05'!$B$17,INDEX('P05'!$AG:$AG,$A123+52),0)+IF($A123&lt;='P06'!$B$17,INDEX('P06'!$AG:$AG,$A123+52),0)+IF($A123&lt;='P07'!$B$17,INDEX('P07'!$AG:$AG,$A123+52),0)+IF($A123&lt;='P08'!$B$17,INDEX('P08'!$AG:$AG,$A123+52),0)+IF($A123&lt;='P09'!$B$17,INDEX('P09'!$AG:$AG,$A123+52),0)+IF($A123&lt;='P10'!$B$17,INDEX('P10'!$AG:$AG,$A123+52),0)</f>
        <v>17072.840995388829</v>
      </c>
      <c r="T123">
        <f>IF($A123&lt;='P01'!$B$17,INDEX('P01'!$AI:$AI,$A123+52),0)+IF($A123&lt;='P02'!$B$17,INDEX('P02'!$AI:$AI,$A123+52),0)+IF($A123&lt;='P03'!$B$17,INDEX('P03'!$AI:$AI,$A123+52),0)+IF($A123&lt;='P04'!$B$17,INDEX('P04'!$AI:$AI,$A123+52),0)+IF($A123&lt;='P05'!$B$17,INDEX('P05'!$AI:$AI,$A123+52),0)+IF($A123&lt;='P06'!$B$17,INDEX('P06'!$AI:$AI,$A123+52),0)+IF($A123&lt;='P07'!$B$17,INDEX('P07'!$AI:$AI,$A123+52),0)+IF($A123&lt;='P08'!$B$17,INDEX('P08'!$AI:$AI,$A123+52),0)+IF($A123&lt;='P09'!$B$17,INDEX('P09'!$AI:$AI,$A123+52),0)+IF($A123&lt;='P10'!$B$17,INDEX('P10'!$AI:$AI,$A123+52),0)</f>
        <v>17086.610894953141</v>
      </c>
    </row>
    <row r="124" spans="1:20" x14ac:dyDescent="0.35">
      <c r="A124">
        <v>92</v>
      </c>
      <c r="B124">
        <f>IF($A124&lt;='P01'!$B$17,INDEX('P01'!$J:$J,$A124+52),0)+IF($A124&lt;='P02'!$B$17,INDEX('P02'!$J:$J,$A124+52),0)+IF($A124&lt;='P03'!$B$17,INDEX('P03'!$J:$J,$A124+52),0)+IF($A124&lt;='P04'!$B$17,INDEX('P04'!$J:$J,$A124+52),0)+IF($A124&lt;='P05'!$B$17,INDEX('P05'!$J:$J,$A124+52),0)+IF($A124&lt;='P06'!$B$17,INDEX('P06'!$J:$J,$A124+52),0)+IF($A124&lt;='P07'!$B$17,INDEX('P07'!$J:$J,$A124+52),0)+IF($A124&lt;='P08'!$B$17,INDEX('P08'!$J:$J,$A124+52),0)+IF($A124&lt;='P09'!$B$17,INDEX('P09'!$J:$J,$A124+52),0)+IF($A124&lt;='P10'!$B$17,INDEX('P10'!$J:$J,$A124+52),0)</f>
        <v>8.0677054975817047E-4</v>
      </c>
      <c r="C124">
        <f>IF($A124&lt;='P01'!$B$17,INDEX('P01'!$K:$K,$A124+52),0)+IF($A124&lt;='P02'!$B$17,INDEX('P02'!$K:$K,$A124+52),0)+IF($A124&lt;='P03'!$B$17,INDEX('P03'!$K:$K,$A124+52),0)+IF($A124&lt;='P04'!$B$17,INDEX('P04'!$K:$K,$A124+52),0)+IF($A124&lt;='P05'!$B$17,INDEX('P05'!$K:$K,$A124+52),0)+IF($A124&lt;='P06'!$B$17,INDEX('P06'!$K:$K,$A124+52),0)+IF($A124&lt;='P07'!$B$17,INDEX('P07'!$K:$K,$A124+52),0)+IF($A124&lt;='P08'!$B$17,INDEX('P08'!$K:$K,$A124+52),0)+IF($A124&lt;='P09'!$B$17,INDEX('P09'!$K:$K,$A124+52),0)+IF($A124&lt;='P10'!$B$17,INDEX('P10'!$K:$K,$A124+52),0)</f>
        <v>1.6681218472534533E-2</v>
      </c>
      <c r="D124">
        <f>IF($A124&lt;='P01'!$B$17,INDEX('P01'!$L:$L,$A124+52),0)+IF($A124&lt;='P02'!$B$17,INDEX('P02'!$L:$L,$A124+52),0)+IF($A124&lt;='P03'!$B$17,INDEX('P03'!$L:$L,$A124+52),0)+IF($A124&lt;='P04'!$B$17,INDEX('P04'!$L:$L,$A124+52),0)+IF($A124&lt;='P05'!$B$17,INDEX('P05'!$L:$L,$A124+52),0)+IF($A124&lt;='P06'!$B$17,INDEX('P06'!$L:$L,$A124+52),0)+IF($A124&lt;='P07'!$B$17,INDEX('P07'!$L:$L,$A124+52),0)+IF($A124&lt;='P08'!$B$17,INDEX('P08'!$L:$L,$A124+52),0)+IF($A124&lt;='P09'!$B$17,INDEX('P09'!$L:$L,$A124+52),0)+IF($A124&lt;='P10'!$B$17,INDEX('P10'!$L:$L,$A124+52),0)</f>
        <v>0</v>
      </c>
      <c r="E124">
        <f>IF($A124&lt;='P01'!$B$17,INDEX('P01'!$M:$M,$A124+52),0)+IF($A124&lt;='P02'!$B$17,INDEX('P02'!$M:$M,$A124+52),0)+IF($A124&lt;='P03'!$B$17,INDEX('P03'!$M:$M,$A124+52),0)+IF($A124&lt;='P04'!$B$17,INDEX('P04'!$M:$M,$A124+52),0)+IF($A124&lt;='P05'!$B$17,INDEX('P05'!$M:$M,$A124+52),0)+IF($A124&lt;='P06'!$B$17,INDEX('P06'!$M:$M,$A124+52),0)+IF($A124&lt;='P07'!$B$17,INDEX('P07'!$M:$M,$A124+52),0)+IF($A124&lt;='P08'!$B$17,INDEX('P08'!$M:$M,$A124+52),0)+IF($A124&lt;='P09'!$B$17,INDEX('P09'!$M:$M,$A124+52),0)+IF($A124&lt;='P10'!$B$17,INDEX('P10'!$M:$M,$A124+52),0)</f>
        <v>4.8952614088842523</v>
      </c>
      <c r="F124">
        <f>IF($A124&lt;='P01'!$B$17,INDEX('P01'!$R:$R,$A124+52),0)+IF($A124&lt;='P02'!$B$17,INDEX('P02'!$R:$R,$A124+52),0)+IF($A124&lt;='P03'!$B$17,INDEX('P03'!$R:$R,$A124+52),0)+IF($A124&lt;='P04'!$B$17,INDEX('P04'!$R:$R,$A124+52),0)+IF($A124&lt;='P05'!$B$17,INDEX('P05'!$R:$R,$A124+52),0)+IF($A124&lt;='P06'!$B$17,INDEX('P06'!$R:$R,$A124+52),0)+IF($A124&lt;='P07'!$B$17,INDEX('P07'!$R:$R,$A124+52),0)+IF($A124&lt;='P08'!$B$17,INDEX('P08'!$R:$R,$A124+52),0)+IF($A124&lt;='P09'!$B$17,INDEX('P09'!$R:$R,$A124+52),0)+IF($A124&lt;='P10'!$B$17,INDEX('P10'!$R:$R,$A124+52),0)</f>
        <v>377.74094714043395</v>
      </c>
      <c r="G124">
        <f>IF($A124&lt;='P01'!$B$17,INDEX('P01'!$S:$S,$A124+52),0)+IF($A124&lt;='P02'!$B$17,INDEX('P02'!$S:$S,$A124+52),0)+IF($A124&lt;='P03'!$B$17,INDEX('P03'!$S:$S,$A124+52),0)+IF($A124&lt;='P04'!$B$17,INDEX('P04'!$S:$S,$A124+52),0)+IF($A124&lt;='P05'!$B$17,INDEX('P05'!$S:$S,$A124+52),0)+IF($A124&lt;='P06'!$B$17,INDEX('P06'!$S:$S,$A124+52),0)+IF($A124&lt;='P07'!$B$17,INDEX('P07'!$S:$S,$A124+52),0)+IF($A124&lt;='P08'!$B$17,INDEX('P08'!$S:$S,$A124+52),0)+IF($A124&lt;='P09'!$B$17,INDEX('P09'!$S:$S,$A124+52),0)+IF($A124&lt;='P10'!$B$17,INDEX('P10'!$S:$S,$A124+52),0)</f>
        <v>7.55481894280868</v>
      </c>
      <c r="H124">
        <f>IF($A124&lt;='P01'!$B$17,INDEX('P01'!$T:$T,$A124+52),0)+IF($A124&lt;='P02'!$B$17,INDEX('P02'!$T:$T,$A124+52),0)+IF($A124&lt;='P03'!$B$17,INDEX('P03'!$T:$T,$A124+52),0)+IF($A124&lt;='P04'!$B$17,INDEX('P04'!$T:$T,$A124+52),0)+IF($A124&lt;='P05'!$B$17,INDEX('P05'!$T:$T,$A124+52),0)+IF($A124&lt;='P06'!$B$17,INDEX('P06'!$T:$T,$A124+52),0)+IF($A124&lt;='P07'!$B$17,INDEX('P07'!$T:$T,$A124+52),0)+IF($A124&lt;='P08'!$B$17,INDEX('P08'!$T:$T,$A124+52),0)+IF($A124&lt;='P09'!$B$17,INDEX('P09'!$T:$T,$A124+52),0)+IF($A124&lt;='P10'!$B$17,INDEX('P10'!$T:$T,$A124+52),0)</f>
        <v>30.811535226782169</v>
      </c>
      <c r="I124">
        <f>IF($A124&lt;='P01'!$B$17,INDEX('P01'!$U:$U,$A124+52),0)+IF($A124&lt;='P02'!$B$17,INDEX('P02'!$U:$U,$A124+52),0)+IF($A124&lt;='P03'!$B$17,INDEX('P03'!$U:$U,$A124+52),0)+IF($A124&lt;='P04'!$B$17,INDEX('P04'!$U:$U,$A124+52),0)+IF($A124&lt;='P05'!$B$17,INDEX('P05'!$U:$U,$A124+52),0)+IF($A124&lt;='P06'!$B$17,INDEX('P06'!$U:$U,$A124+52),0)+IF($A124&lt;='P07'!$B$17,INDEX('P07'!$U:$U,$A124+52),0)+IF($A124&lt;='P08'!$B$17,INDEX('P08'!$U:$U,$A124+52),0)+IF($A124&lt;='P09'!$B$17,INDEX('P09'!$U:$U,$A124+52),0)+IF($A124&lt;='P10'!$B$17,INDEX('P10'!$U:$U,$A124+52),0)</f>
        <v>344.47781975911931</v>
      </c>
      <c r="J124">
        <f>IF($A124&lt;='P01'!$B$17,INDEX('P01'!$V:$V,$A124+52),0)+IF($A124&lt;='P02'!$B$17,INDEX('P02'!$V:$V,$A124+52),0)+IF($A124&lt;='P03'!$B$17,INDEX('P03'!$V:$V,$A124+52),0)+IF($A124&lt;='P04'!$B$17,INDEX('P04'!$V:$V,$A124+52),0)+IF($A124&lt;='P05'!$B$17,INDEX('P05'!$V:$V,$A124+52),0)+IF($A124&lt;='P06'!$B$17,INDEX('P06'!$V:$V,$A124+52),0)+IF($A124&lt;='P07'!$B$17,INDEX('P07'!$V:$V,$A124+52),0)+IF($A124&lt;='P08'!$B$17,INDEX('P08'!$V:$V,$A124+52),0)+IF($A124&lt;='P09'!$B$17,INDEX('P09'!$V:$V,$A124+52),0)+IF($A124&lt;='P10'!$B$17,INDEX('P10'!$V:$V,$A124+52),0)</f>
        <v>0.25299315312518161</v>
      </c>
      <c r="K124">
        <f>IF($A124&lt;='P01'!$B$17,INDEX('P01'!$W:$W,$A124+52),0)+IF($A124&lt;='P02'!$B$17,INDEX('P02'!$W:$W,$A124+52),0)+IF($A124&lt;='P03'!$B$17,INDEX('P03'!$W:$W,$A124+52),0)+IF($A124&lt;='P04'!$B$17,INDEX('P04'!$W:$W,$A124+52),0)+IF($A124&lt;='P05'!$B$17,INDEX('P05'!$W:$W,$A124+52),0)+IF($A124&lt;='P06'!$B$17,INDEX('P06'!$W:$W,$A124+52),0)+IF($A124&lt;='P07'!$B$17,INDEX('P07'!$W:$W,$A124+52),0)+IF($A124&lt;='P08'!$B$17,INDEX('P08'!$W:$W,$A124+52),0)+IF($A124&lt;='P09'!$B$17,INDEX('P09'!$W:$W,$A124+52),0)+IF($A124&lt;='P10'!$B$17,INDEX('P10'!$W:$W,$A124+52),0)</f>
        <v>-5.3562199414013065</v>
      </c>
      <c r="L124">
        <f>IF($A124&lt;='P01'!$B$17,INDEX('P01'!$X:$X,$A124+52),0)+IF($A124&lt;='P02'!$B$17,INDEX('P02'!$X:$X,$A124+52),0)+IF($A124&lt;='P03'!$B$17,INDEX('P03'!$X:$X,$A124+52),0)+IF($A124&lt;='P04'!$B$17,INDEX('P04'!$X:$X,$A124+52),0)+IF($A124&lt;='P05'!$B$17,INDEX('P05'!$X:$X,$A124+52),0)+IF($A124&lt;='P06'!$B$17,INDEX('P06'!$X:$X,$A124+52),0)+IF($A124&lt;='P07'!$B$17,INDEX('P07'!$X:$X,$A124+52),0)+IF($A124&lt;='P08'!$B$17,INDEX('P08'!$X:$X,$A124+52),0)+IF($A124&lt;='P09'!$B$17,INDEX('P09'!$X:$X,$A124+52),0)+IF($A124&lt;='P10'!$B$17,INDEX('P10'!$X:$X,$A124+52),0)</f>
        <v>4.1443268867025438</v>
      </c>
      <c r="M124">
        <f>IF($A124&lt;='P01'!$B$17,INDEX('P01'!$AA:$AA,$A124+52),0)+IF($A124&lt;='P02'!$B$17,INDEX('P02'!$AA:$AA,$A124+52),0)+IF($A124&lt;='P03'!$B$17,INDEX('P03'!$AA:$AA,$A124+52),0)+IF($A124&lt;='P04'!$B$17,INDEX('P04'!$AA:$AA,$A124+52),0)+IF($A124&lt;='P05'!$B$17,INDEX('P05'!$AA:$AA,$A124+52),0)+IF($A124&lt;='P06'!$B$17,INDEX('P06'!$AA:$AA,$A124+52),0)+IF($A124&lt;='P07'!$B$17,INDEX('P07'!$AA:$AA,$A124+52),0)+IF($A124&lt;='P08'!$B$17,INDEX('P08'!$AA:$AA,$A124+52),0)+IF($A124&lt;='P09'!$B$17,INDEX('P09'!$AA:$AA,$A124+52),0)+IF($A124&lt;='P10'!$B$17,INDEX('P10'!$AA:$AA,$A124+52),0)</f>
        <v>-3.0680686199385399</v>
      </c>
      <c r="N124">
        <f>IF($A124&lt;='P01'!$B$17,INDEX('P01'!$AB:$AB,$A124+52),0)+IF($A124&lt;='P02'!$B$17,INDEX('P02'!$AB:$AB,$A124+52),0)+IF($A124&lt;='P03'!$B$17,INDEX('P03'!$AB:$AB,$A124+52),0)+IF($A124&lt;='P04'!$B$17,INDEX('P04'!$AB:$AB,$A124+52),0)+IF($A124&lt;='P05'!$B$17,INDEX('P05'!$AB:$AB,$A124+52),0)+IF($A124&lt;='P06'!$B$17,INDEX('P06'!$AB:$AB,$A124+52),0)+IF($A124&lt;='P07'!$B$17,INDEX('P07'!$AB:$AB,$A124+52),0)+IF($A124&lt;='P08'!$B$17,INDEX('P08'!$AB:$AB,$A124+52),0)+IF($A124&lt;='P09'!$B$17,INDEX('P09'!$AB:$AB,$A124+52),0)+IF($A124&lt;='P10'!$B$17,INDEX('P10'!$AB:$AB,$A124+52),0)</f>
        <v>280.55923923661896</v>
      </c>
      <c r="O124">
        <f>IF($A124&lt;='P01'!$B$17,INDEX('P01'!$AC:$AC,$A124+52),0)+IF($A124&lt;='P02'!$B$17,INDEX('P02'!$AC:$AC,$A124+52),0)+IF($A124&lt;='P03'!$B$17,INDEX('P03'!$AC:$AC,$A124+52),0)+IF($A124&lt;='P04'!$B$17,INDEX('P04'!$AC:$AC,$A124+52),0)+IF($A124&lt;='P05'!$B$17,INDEX('P05'!$AC:$AC,$A124+52),0)+IF($A124&lt;='P06'!$B$17,INDEX('P06'!$AC:$AC,$A124+52),0)+IF($A124&lt;='P07'!$B$17,INDEX('P07'!$AC:$AC,$A124+52),0)+IF($A124&lt;='P08'!$B$17,INDEX('P08'!$AC:$AC,$A124+52),0)+IF($A124&lt;='P09'!$B$17,INDEX('P09'!$AC:$AC,$A124+52),0)+IF($A124&lt;='P10'!$B$17,INDEX('P10'!$AC:$AC,$A124+52),0)</f>
        <v>5.6111847847323792</v>
      </c>
      <c r="P124">
        <f>IF($A124&lt;='P01'!$B$17,INDEX('P01'!$AD:$AD,$A124+52),0)+IF($A124&lt;='P02'!$B$17,INDEX('P02'!$AD:$AD,$A124+52),0)+IF($A124&lt;='P03'!$B$17,INDEX('P03'!$AD:$AD,$A124+52),0)+IF($A124&lt;='P04'!$B$17,INDEX('P04'!$AD:$AD,$A124+52),0)+IF($A124&lt;='P05'!$B$17,INDEX('P05'!$AD:$AD,$A124+52),0)+IF($A124&lt;='P06'!$B$17,INDEX('P06'!$AD:$AD,$A124+52),0)+IF($A124&lt;='P07'!$B$17,INDEX('P07'!$AD:$AD,$A124+52),0)+IF($A124&lt;='P08'!$B$17,INDEX('P08'!$AD:$AD,$A124+52),0)+IF($A124&lt;='P09'!$B$17,INDEX('P09'!$AD:$AD,$A124+52),0)+IF($A124&lt;='P10'!$B$17,INDEX('P10'!$AD:$AD,$A124+52),0)</f>
        <v>22.809953689882548</v>
      </c>
      <c r="Q124">
        <f>IF($A124&lt;='P01'!$B$17,INDEX('P01'!$AE:$AE,$A124+52),0)+IF($A124&lt;='P02'!$B$17,INDEX('P02'!$AE:$AE,$A124+52),0)+IF($A124&lt;='P03'!$B$17,INDEX('P03'!$AE:$AE,$A124+52),0)+IF($A124&lt;='P04'!$B$17,INDEX('P04'!$AE:$AE,$A124+52),0)+IF($A124&lt;='P05'!$B$17,INDEX('P05'!$AE:$AE,$A124+52),0)+IF($A124&lt;='P06'!$B$17,INDEX('P06'!$AE:$AE,$A124+52),0)+IF($A124&lt;='P07'!$B$17,INDEX('P07'!$AE:$AE,$A124+52),0)+IF($A124&lt;='P08'!$B$17,INDEX('P08'!$AE:$AE,$A124+52),0)+IF($A124&lt;='P09'!$B$17,INDEX('P09'!$AE:$AE,$A124+52),0)+IF($A124&lt;='P10'!$B$17,INDEX('P10'!$AE:$AE,$A124+52),0)</f>
        <v>255.01887712064601</v>
      </c>
      <c r="R124">
        <f>IF($A124&lt;='P01'!$B$17,INDEX('P01'!$AF:$AF,$A124+52),0)+IF($A124&lt;='P02'!$B$17,INDEX('P02'!$AF:$AF,$A124+52),0)+IF($A124&lt;='P03'!$B$17,INDEX('P03'!$AF:$AF,$A124+52),0)+IF($A124&lt;='P04'!$B$17,INDEX('P04'!$AF:$AF,$A124+52),0)+IF($A124&lt;='P05'!$B$17,INDEX('P05'!$AF:$AF,$A124+52),0)+IF($A124&lt;='P06'!$B$17,INDEX('P06'!$AF:$AF,$A124+52),0)+IF($A124&lt;='P07'!$B$17,INDEX('P07'!$AF:$AF,$A124+52),0)+IF($A124&lt;='P08'!$B$17,INDEX('P08'!$AF:$AF,$A124+52),0)+IF($A124&lt;='P09'!$B$17,INDEX('P09'!$AF:$AF,$A124+52),0)+IF($A124&lt;='P10'!$B$17,INDEX('P10'!$AF:$AF,$A124+52),0)</f>
        <v>0.18729226129656351</v>
      </c>
      <c r="S124">
        <f>IF($A124&lt;='P01'!$B$17,INDEX('P01'!$AG:$AG,$A124+52),0)+IF($A124&lt;='P02'!$B$17,INDEX('P02'!$AG:$AG,$A124+52),0)+IF($A124&lt;='P03'!$B$17,INDEX('P03'!$AG:$AG,$A124+52),0)+IF($A124&lt;='P04'!$B$17,INDEX('P04'!$AG:$AG,$A124+52),0)+IF($A124&lt;='P05'!$B$17,INDEX('P05'!$AG:$AG,$A124+52),0)+IF($A124&lt;='P06'!$B$17,INDEX('P06'!$AG:$AG,$A124+52),0)+IF($A124&lt;='P07'!$B$17,INDEX('P07'!$AG:$AG,$A124+52),0)+IF($A124&lt;='P08'!$B$17,INDEX('P08'!$AG:$AG,$A124+52),0)+IF($A124&lt;='P09'!$B$17,INDEX('P09'!$AG:$AG,$A124+52),0)+IF($A124&lt;='P10'!$B$17,INDEX('P10'!$AG:$AG,$A124+52),0)</f>
        <v>17124.588707263887</v>
      </c>
      <c r="T124">
        <f>IF($A124&lt;='P01'!$B$17,INDEX('P01'!$AI:$AI,$A124+52),0)+IF($A124&lt;='P02'!$B$17,INDEX('P02'!$AI:$AI,$A124+52),0)+IF($A124&lt;='P03'!$B$17,INDEX('P03'!$AI:$AI,$A124+52),0)+IF($A124&lt;='P04'!$B$17,INDEX('P04'!$AI:$AI,$A124+52),0)+IF($A124&lt;='P05'!$B$17,INDEX('P05'!$AI:$AI,$A124+52),0)+IF($A124&lt;='P06'!$B$17,INDEX('P06'!$AI:$AI,$A124+52),0)+IF($A124&lt;='P07'!$B$17,INDEX('P07'!$AI:$AI,$A124+52),0)+IF($A124&lt;='P08'!$B$17,INDEX('P08'!$AI:$AI,$A124+52),0)+IF($A124&lt;='P09'!$B$17,INDEX('P09'!$AI:$AI,$A124+52),0)+IF($A124&lt;='P10'!$B$17,INDEX('P10'!$AI:$AI,$A124+52),0)</f>
        <v>17137.622572054184</v>
      </c>
    </row>
    <row r="125" spans="1:20" x14ac:dyDescent="0.35">
      <c r="A125">
        <v>93</v>
      </c>
      <c r="B125">
        <f>IF($A125&lt;='P01'!$B$17,INDEX('P01'!$J:$J,$A125+52),0)+IF($A125&lt;='P02'!$B$17,INDEX('P02'!$J:$J,$A125+52),0)+IF($A125&lt;='P03'!$B$17,INDEX('P03'!$J:$J,$A125+52),0)+IF($A125&lt;='P04'!$B$17,INDEX('P04'!$J:$J,$A125+52),0)+IF($A125&lt;='P05'!$B$17,INDEX('P05'!$J:$J,$A125+52),0)+IF($A125&lt;='P06'!$B$17,INDEX('P06'!$J:$J,$A125+52),0)+IF($A125&lt;='P07'!$B$17,INDEX('P07'!$J:$J,$A125+52),0)+IF($A125&lt;='P08'!$B$17,INDEX('P08'!$J:$J,$A125+52),0)+IF($A125&lt;='P09'!$B$17,INDEX('P09'!$J:$J,$A125+52),0)+IF($A125&lt;='P10'!$B$17,INDEX('P10'!$J:$J,$A125+52),0)</f>
        <v>8.0385861502457626E-4</v>
      </c>
      <c r="C125">
        <f>IF($A125&lt;='P01'!$B$17,INDEX('P01'!$K:$K,$A125+52),0)+IF($A125&lt;='P02'!$B$17,INDEX('P02'!$K:$K,$A125+52),0)+IF($A125&lt;='P03'!$B$17,INDEX('P03'!$K:$K,$A125+52),0)+IF($A125&lt;='P04'!$B$17,INDEX('P04'!$K:$K,$A125+52),0)+IF($A125&lt;='P05'!$B$17,INDEX('P05'!$K:$K,$A125+52),0)+IF($A125&lt;='P06'!$B$17,INDEX('P06'!$K:$K,$A125+52),0)+IF($A125&lt;='P07'!$B$17,INDEX('P07'!$K:$K,$A125+52),0)+IF($A125&lt;='P08'!$B$17,INDEX('P08'!$K:$K,$A125+52),0)+IF($A125&lt;='P09'!$B$17,INDEX('P09'!$K:$K,$A125+52),0)+IF($A125&lt;='P10'!$B$17,INDEX('P10'!$K:$K,$A125+52),0)</f>
        <v>1.6621838220558009E-2</v>
      </c>
      <c r="D125">
        <f>IF($A125&lt;='P01'!$B$17,INDEX('P01'!$L:$L,$A125+52),0)+IF($A125&lt;='P02'!$B$17,INDEX('P02'!$L:$L,$A125+52),0)+IF($A125&lt;='P03'!$B$17,INDEX('P03'!$L:$L,$A125+52),0)+IF($A125&lt;='P04'!$B$17,INDEX('P04'!$L:$L,$A125+52),0)+IF($A125&lt;='P05'!$B$17,INDEX('P05'!$L:$L,$A125+52),0)+IF($A125&lt;='P06'!$B$17,INDEX('P06'!$L:$L,$A125+52),0)+IF($A125&lt;='P07'!$B$17,INDEX('P07'!$L:$L,$A125+52),0)+IF($A125&lt;='P08'!$B$17,INDEX('P08'!$L:$L,$A125+52),0)+IF($A125&lt;='P09'!$B$17,INDEX('P09'!$L:$L,$A125+52),0)+IF($A125&lt;='P10'!$B$17,INDEX('P10'!$L:$L,$A125+52),0)</f>
        <v>0</v>
      </c>
      <c r="E125">
        <f>IF($A125&lt;='P01'!$B$17,INDEX('P01'!$M:$M,$A125+52),0)+IF($A125&lt;='P02'!$B$17,INDEX('P02'!$M:$M,$A125+52),0)+IF($A125&lt;='P03'!$B$17,INDEX('P03'!$M:$M,$A125+52),0)+IF($A125&lt;='P04'!$B$17,INDEX('P04'!$M:$M,$A125+52),0)+IF($A125&lt;='P05'!$B$17,INDEX('P05'!$M:$M,$A125+52),0)+IF($A125&lt;='P06'!$B$17,INDEX('P06'!$M:$M,$A125+52),0)+IF($A125&lt;='P07'!$B$17,INDEX('P07'!$M:$M,$A125+52),0)+IF($A125&lt;='P08'!$B$17,INDEX('P08'!$M:$M,$A125+52),0)+IF($A125&lt;='P09'!$B$17,INDEX('P09'!$M:$M,$A125+52),0)+IF($A125&lt;='P10'!$B$17,INDEX('P10'!$M:$M,$A125+52),0)</f>
        <v>4.8778357120486691</v>
      </c>
      <c r="F125">
        <f>IF($A125&lt;='P01'!$B$17,INDEX('P01'!$R:$R,$A125+52),0)+IF($A125&lt;='P02'!$B$17,INDEX('P02'!$R:$R,$A125+52),0)+IF($A125&lt;='P03'!$B$17,INDEX('P03'!$R:$R,$A125+52),0)+IF($A125&lt;='P04'!$B$17,INDEX('P04'!$R:$R,$A125+52),0)+IF($A125&lt;='P05'!$B$17,INDEX('P05'!$R:$R,$A125+52),0)+IF($A125&lt;='P06'!$B$17,INDEX('P06'!$R:$R,$A125+52),0)+IF($A125&lt;='P07'!$B$17,INDEX('P07'!$R:$R,$A125+52),0)+IF($A125&lt;='P08'!$B$17,INDEX('P08'!$R:$R,$A125+52),0)+IF($A125&lt;='P09'!$B$17,INDEX('P09'!$R:$R,$A125+52),0)+IF($A125&lt;='P10'!$B$17,INDEX('P10'!$R:$R,$A125+52),0)</f>
        <v>376.38845090297036</v>
      </c>
      <c r="G125">
        <f>IF($A125&lt;='P01'!$B$17,INDEX('P01'!$S:$S,$A125+52),0)+IF($A125&lt;='P02'!$B$17,INDEX('P02'!$S:$S,$A125+52),0)+IF($A125&lt;='P03'!$B$17,INDEX('P03'!$S:$S,$A125+52),0)+IF($A125&lt;='P04'!$B$17,INDEX('P04'!$S:$S,$A125+52),0)+IF($A125&lt;='P05'!$B$17,INDEX('P05'!$S:$S,$A125+52),0)+IF($A125&lt;='P06'!$B$17,INDEX('P06'!$S:$S,$A125+52),0)+IF($A125&lt;='P07'!$B$17,INDEX('P07'!$S:$S,$A125+52),0)+IF($A125&lt;='P08'!$B$17,INDEX('P08'!$S:$S,$A125+52),0)+IF($A125&lt;='P09'!$B$17,INDEX('P09'!$S:$S,$A125+52),0)+IF($A125&lt;='P10'!$B$17,INDEX('P10'!$S:$S,$A125+52),0)</f>
        <v>7.5277690180594075</v>
      </c>
      <c r="H125">
        <f>IF($A125&lt;='P01'!$B$17,INDEX('P01'!$T:$T,$A125+52),0)+IF($A125&lt;='P02'!$B$17,INDEX('P02'!$T:$T,$A125+52),0)+IF($A125&lt;='P03'!$B$17,INDEX('P03'!$T:$T,$A125+52),0)+IF($A125&lt;='P04'!$B$17,INDEX('P04'!$T:$T,$A125+52),0)+IF($A125&lt;='P05'!$B$17,INDEX('P05'!$T:$T,$A125+52),0)+IF($A125&lt;='P06'!$B$17,INDEX('P06'!$T:$T,$A125+52),0)+IF($A125&lt;='P07'!$B$17,INDEX('P07'!$T:$T,$A125+52),0)+IF($A125&lt;='P08'!$B$17,INDEX('P08'!$T:$T,$A125+52),0)+IF($A125&lt;='P09'!$B$17,INDEX('P09'!$T:$T,$A125+52),0)+IF($A125&lt;='P10'!$B$17,INDEX('P10'!$T:$T,$A125+52),0)</f>
        <v>30.777573991291973</v>
      </c>
      <c r="I125">
        <f>IF($A125&lt;='P01'!$B$17,INDEX('P01'!$U:$U,$A125+52),0)+IF($A125&lt;='P02'!$B$17,INDEX('P02'!$U:$U,$A125+52),0)+IF($A125&lt;='P03'!$B$17,INDEX('P03'!$U:$U,$A125+52),0)+IF($A125&lt;='P04'!$B$17,INDEX('P04'!$U:$U,$A125+52),0)+IF($A125&lt;='P05'!$B$17,INDEX('P05'!$U:$U,$A125+52),0)+IF($A125&lt;='P06'!$B$17,INDEX('P06'!$U:$U,$A125+52),0)+IF($A125&lt;='P07'!$B$17,INDEX('P07'!$U:$U,$A125+52),0)+IF($A125&lt;='P08'!$B$17,INDEX('P08'!$U:$U,$A125+52),0)+IF($A125&lt;='P09'!$B$17,INDEX('P09'!$U:$U,$A125+52),0)+IF($A125&lt;='P10'!$B$17,INDEX('P10'!$U:$U,$A125+52),0)</f>
        <v>343.23399089327535</v>
      </c>
      <c r="J125">
        <f>IF($A125&lt;='P01'!$B$17,INDEX('P01'!$V:$V,$A125+52),0)+IF($A125&lt;='P02'!$B$17,INDEX('P02'!$V:$V,$A125+52),0)+IF($A125&lt;='P03'!$B$17,INDEX('P03'!$V:$V,$A125+52),0)+IF($A125&lt;='P04'!$B$17,INDEX('P04'!$V:$V,$A125+52),0)+IF($A125&lt;='P05'!$B$17,INDEX('P05'!$V:$V,$A125+52),0)+IF($A125&lt;='P06'!$B$17,INDEX('P06'!$V:$V,$A125+52),0)+IF($A125&lt;='P07'!$B$17,INDEX('P07'!$V:$V,$A125+52),0)+IF($A125&lt;='P08'!$B$17,INDEX('P08'!$V:$V,$A125+52),0)+IF($A125&lt;='P09'!$B$17,INDEX('P09'!$V:$V,$A125+52),0)+IF($A125&lt;='P10'!$B$17,INDEX('P10'!$V:$V,$A125+52),0)</f>
        <v>0.25270170411691473</v>
      </c>
      <c r="K125">
        <f>IF($A125&lt;='P01'!$B$17,INDEX('P01'!$W:$W,$A125+52),0)+IF($A125&lt;='P02'!$B$17,INDEX('P02'!$W:$W,$A125+52),0)+IF($A125&lt;='P03'!$B$17,INDEX('P03'!$W:$W,$A125+52),0)+IF($A125&lt;='P04'!$B$17,INDEX('P04'!$W:$W,$A125+52),0)+IF($A125&lt;='P05'!$B$17,INDEX('P05'!$W:$W,$A125+52),0)+IF($A125&lt;='P06'!$B$17,INDEX('P06'!$W:$W,$A125+52),0)+IF($A125&lt;='P07'!$B$17,INDEX('P07'!$W:$W,$A125+52),0)+IF($A125&lt;='P08'!$B$17,INDEX('P08'!$W:$W,$A125+52),0)+IF($A125&lt;='P09'!$B$17,INDEX('P09'!$W:$W,$A125+52),0)+IF($A125&lt;='P10'!$B$17,INDEX('P10'!$W:$W,$A125+52),0)</f>
        <v>-5.4035847037732694</v>
      </c>
      <c r="L125">
        <f>IF($A125&lt;='P01'!$B$17,INDEX('P01'!$X:$X,$A125+52),0)+IF($A125&lt;='P02'!$B$17,INDEX('P02'!$X:$X,$A125+52),0)+IF($A125&lt;='P03'!$B$17,INDEX('P03'!$X:$X,$A125+52),0)+IF($A125&lt;='P04'!$B$17,INDEX('P04'!$X:$X,$A125+52),0)+IF($A125&lt;='P05'!$B$17,INDEX('P05'!$X:$X,$A125+52),0)+IF($A125&lt;='P06'!$B$17,INDEX('P06'!$X:$X,$A125+52),0)+IF($A125&lt;='P07'!$B$17,INDEX('P07'!$X:$X,$A125+52),0)+IF($A125&lt;='P08'!$B$17,INDEX('P08'!$X:$X,$A125+52),0)+IF($A125&lt;='P09'!$B$17,INDEX('P09'!$X:$X,$A125+52),0)+IF($A125&lt;='P10'!$B$17,INDEX('P10'!$X:$X,$A125+52),0)</f>
        <v>4.1960308153976129</v>
      </c>
      <c r="M125">
        <f>IF($A125&lt;='P01'!$B$17,INDEX('P01'!$AA:$AA,$A125+52),0)+IF($A125&lt;='P02'!$B$17,INDEX('P02'!$AA:$AA,$A125+52),0)+IF($A125&lt;='P03'!$B$17,INDEX('P03'!$AA:$AA,$A125+52),0)+IF($A125&lt;='P04'!$B$17,INDEX('P04'!$AA:$AA,$A125+52),0)+IF($A125&lt;='P05'!$B$17,INDEX('P05'!$AA:$AA,$A125+52),0)+IF($A125&lt;='P06'!$B$17,INDEX('P06'!$AA:$AA,$A125+52),0)+IF($A125&lt;='P07'!$B$17,INDEX('P07'!$AA:$AA,$A125+52),0)+IF($A125&lt;='P08'!$B$17,INDEX('P08'!$AA:$AA,$A125+52),0)+IF($A125&lt;='P09'!$B$17,INDEX('P09'!$AA:$AA,$A125+52),0)+IF($A125&lt;='P10'!$B$17,INDEX('P10'!$AA:$AA,$A125+52),0)</f>
        <v>-3.0962091475464106</v>
      </c>
      <c r="N125">
        <f>IF($A125&lt;='P01'!$B$17,INDEX('P01'!$AB:$AB,$A125+52),0)+IF($A125&lt;='P02'!$B$17,INDEX('P02'!$AB:$AB,$A125+52),0)+IF($A125&lt;='P03'!$B$17,INDEX('P03'!$AB:$AB,$A125+52),0)+IF($A125&lt;='P04'!$B$17,INDEX('P04'!$AB:$AB,$A125+52),0)+IF($A125&lt;='P05'!$B$17,INDEX('P05'!$AB:$AB,$A125+52),0)+IF($A125&lt;='P06'!$B$17,INDEX('P06'!$AB:$AB,$A125+52),0)+IF($A125&lt;='P07'!$B$17,INDEX('P07'!$AB:$AB,$A125+52),0)+IF($A125&lt;='P08'!$B$17,INDEX('P08'!$AB:$AB,$A125+52),0)+IF($A125&lt;='P09'!$B$17,INDEX('P09'!$AB:$AB,$A125+52),0)+IF($A125&lt;='P10'!$B$17,INDEX('P10'!$AB:$AB,$A125+52),0)</f>
        <v>278.64249773054917</v>
      </c>
      <c r="O125">
        <f>IF($A125&lt;='P01'!$B$17,INDEX('P01'!$AC:$AC,$A125+52),0)+IF($A125&lt;='P02'!$B$17,INDEX('P02'!$AC:$AC,$A125+52),0)+IF($A125&lt;='P03'!$B$17,INDEX('P03'!$AC:$AC,$A125+52),0)+IF($A125&lt;='P04'!$B$17,INDEX('P04'!$AC:$AC,$A125+52),0)+IF($A125&lt;='P05'!$B$17,INDEX('P05'!$AC:$AC,$A125+52),0)+IF($A125&lt;='P06'!$B$17,INDEX('P06'!$AC:$AC,$A125+52),0)+IF($A125&lt;='P07'!$B$17,INDEX('P07'!$AC:$AC,$A125+52),0)+IF($A125&lt;='P08'!$B$17,INDEX('P08'!$AC:$AC,$A125+52),0)+IF($A125&lt;='P09'!$B$17,INDEX('P09'!$AC:$AC,$A125+52),0)+IF($A125&lt;='P10'!$B$17,INDEX('P10'!$AC:$AC,$A125+52),0)</f>
        <v>5.5728499546109829</v>
      </c>
      <c r="P125">
        <f>IF($A125&lt;='P01'!$B$17,INDEX('P01'!$AD:$AD,$A125+52),0)+IF($A125&lt;='P02'!$B$17,INDEX('P02'!$AD:$AD,$A125+52),0)+IF($A125&lt;='P03'!$B$17,INDEX('P03'!$AD:$AD,$A125+52),0)+IF($A125&lt;='P04'!$B$17,INDEX('P04'!$AD:$AD,$A125+52),0)+IF($A125&lt;='P05'!$B$17,INDEX('P05'!$AD:$AD,$A125+52),0)+IF($A125&lt;='P06'!$B$17,INDEX('P06'!$AD:$AD,$A125+52),0)+IF($A125&lt;='P07'!$B$17,INDEX('P07'!$AD:$AD,$A125+52),0)+IF($A125&lt;='P08'!$B$17,INDEX('P08'!$AD:$AD,$A125+52),0)+IF($A125&lt;='P09'!$B$17,INDEX('P09'!$AD:$AD,$A125+52),0)+IF($A125&lt;='P10'!$B$17,INDEX('P10'!$AD:$AD,$A125+52),0)</f>
        <v>22.71046384631817</v>
      </c>
      <c r="Q125">
        <f>IF($A125&lt;='P01'!$B$17,INDEX('P01'!$AE:$AE,$A125+52),0)+IF($A125&lt;='P02'!$B$17,INDEX('P02'!$AE:$AE,$A125+52),0)+IF($A125&lt;='P03'!$B$17,INDEX('P03'!$AE:$AE,$A125+52),0)+IF($A125&lt;='P04'!$B$17,INDEX('P04'!$AE:$AE,$A125+52),0)+IF($A125&lt;='P05'!$B$17,INDEX('P05'!$AE:$AE,$A125+52),0)+IF($A125&lt;='P06'!$B$17,INDEX('P06'!$AE:$AE,$A125+52),0)+IF($A125&lt;='P07'!$B$17,INDEX('P07'!$AE:$AE,$A125+52),0)+IF($A125&lt;='P08'!$B$17,INDEX('P08'!$AE:$AE,$A125+52),0)+IF($A125&lt;='P09'!$B$17,INDEX('P09'!$AE:$AE,$A125+52),0)+IF($A125&lt;='P10'!$B$17,INDEX('P10'!$AE:$AE,$A125+52),0)</f>
        <v>253.2689270185721</v>
      </c>
      <c r="R125">
        <f>IF($A125&lt;='P01'!$B$17,INDEX('P01'!$AF:$AF,$A125+52),0)+IF($A125&lt;='P02'!$B$17,INDEX('P02'!$AF:$AF,$A125+52),0)+IF($A125&lt;='P03'!$B$17,INDEX('P03'!$AF:$AF,$A125+52),0)+IF($A125&lt;='P04'!$B$17,INDEX('P04'!$AF:$AF,$A125+52),0)+IF($A125&lt;='P05'!$B$17,INDEX('P05'!$AF:$AF,$A125+52),0)+IF($A125&lt;='P06'!$B$17,INDEX('P06'!$AF:$AF,$A125+52),0)+IF($A125&lt;='P07'!$B$17,INDEX('P07'!$AF:$AF,$A125+52),0)+IF($A125&lt;='P08'!$B$17,INDEX('P08'!$AF:$AF,$A125+52),0)+IF($A125&lt;='P09'!$B$17,INDEX('P09'!$AF:$AF,$A125+52),0)+IF($A125&lt;='P10'!$B$17,INDEX('P10'!$AF:$AF,$A125+52),0)</f>
        <v>0.18646605859428475</v>
      </c>
      <c r="S125">
        <f>IF($A125&lt;='P01'!$B$17,INDEX('P01'!$AG:$AG,$A125+52),0)+IF($A125&lt;='P02'!$B$17,INDEX('P02'!$AG:$AG,$A125+52),0)+IF($A125&lt;='P03'!$B$17,INDEX('P03'!$AG:$AG,$A125+52),0)+IF($A125&lt;='P04'!$B$17,INDEX('P04'!$AG:$AG,$A125+52),0)+IF($A125&lt;='P05'!$B$17,INDEX('P05'!$AG:$AG,$A125+52),0)+IF($A125&lt;='P06'!$B$17,INDEX('P06'!$AG:$AG,$A125+52),0)+IF($A125&lt;='P07'!$B$17,INDEX('P07'!$AG:$AG,$A125+52),0)+IF($A125&lt;='P08'!$B$17,INDEX('P08'!$AG:$AG,$A125+52),0)+IF($A125&lt;='P09'!$B$17,INDEX('P09'!$AG:$AG,$A125+52),0)+IF($A125&lt;='P10'!$B$17,INDEX('P10'!$AG:$AG,$A125+52),0)</f>
        <v>17176.454123753254</v>
      </c>
      <c r="T125">
        <f>IF($A125&lt;='P01'!$B$17,INDEX('P01'!$AI:$AI,$A125+52),0)+IF($A125&lt;='P02'!$B$17,INDEX('P02'!$AI:$AI,$A125+52),0)+IF($A125&lt;='P03'!$B$17,INDEX('P03'!$AI:$AI,$A125+52),0)+IF($A125&lt;='P04'!$B$17,INDEX('P04'!$AI:$AI,$A125+52),0)+IF($A125&lt;='P05'!$B$17,INDEX('P05'!$AI:$AI,$A125+52),0)+IF($A125&lt;='P06'!$B$17,INDEX('P06'!$AI:$AI,$A125+52),0)+IF($A125&lt;='P07'!$B$17,INDEX('P07'!$AI:$AI,$A125+52),0)+IF($A125&lt;='P08'!$B$17,INDEX('P08'!$AI:$AI,$A125+52),0)+IF($A125&lt;='P09'!$B$17,INDEX('P09'!$AI:$AI,$A125+52),0)+IF($A125&lt;='P10'!$B$17,INDEX('P10'!$AI:$AI,$A125+52),0)</f>
        <v>17188.761020154183</v>
      </c>
    </row>
    <row r="126" spans="1:20" x14ac:dyDescent="0.35">
      <c r="A126">
        <v>94</v>
      </c>
      <c r="B126">
        <f>IF($A126&lt;='P01'!$B$17,INDEX('P01'!$J:$J,$A126+52),0)+IF($A126&lt;='P02'!$B$17,INDEX('P02'!$J:$J,$A126+52),0)+IF($A126&lt;='P03'!$B$17,INDEX('P03'!$J:$J,$A126+52),0)+IF($A126&lt;='P04'!$B$17,INDEX('P04'!$J:$J,$A126+52),0)+IF($A126&lt;='P05'!$B$17,INDEX('P05'!$J:$J,$A126+52),0)+IF($A126&lt;='P06'!$B$17,INDEX('P06'!$J:$J,$A126+52),0)+IF($A126&lt;='P07'!$B$17,INDEX('P07'!$J:$J,$A126+52),0)+IF($A126&lt;='P08'!$B$17,INDEX('P08'!$J:$J,$A126+52),0)+IF($A126&lt;='P09'!$B$17,INDEX('P09'!$J:$J,$A126+52),0)+IF($A126&lt;='P10'!$B$17,INDEX('P10'!$J:$J,$A126+52),0)</f>
        <v>8.0095719355006067E-4</v>
      </c>
      <c r="C126">
        <f>IF($A126&lt;='P01'!$B$17,INDEX('P01'!$K:$K,$A126+52),0)+IF($A126&lt;='P02'!$B$17,INDEX('P02'!$K:$K,$A126+52),0)+IF($A126&lt;='P03'!$B$17,INDEX('P03'!$K:$K,$A126+52),0)+IF($A126&lt;='P04'!$B$17,INDEX('P04'!$K:$K,$A126+52),0)+IF($A126&lt;='P05'!$B$17,INDEX('P05'!$K:$K,$A126+52),0)+IF($A126&lt;='P06'!$B$17,INDEX('P06'!$K:$K,$A126+52),0)+IF($A126&lt;='P07'!$B$17,INDEX('P07'!$K:$K,$A126+52),0)+IF($A126&lt;='P08'!$B$17,INDEX('P08'!$K:$K,$A126+52),0)+IF($A126&lt;='P09'!$B$17,INDEX('P09'!$K:$K,$A126+52),0)+IF($A126&lt;='P10'!$B$17,INDEX('P10'!$K:$K,$A126+52),0)</f>
        <v>1.6562669480457839E-2</v>
      </c>
      <c r="D126">
        <f>IF($A126&lt;='P01'!$B$17,INDEX('P01'!$L:$L,$A126+52),0)+IF($A126&lt;='P02'!$B$17,INDEX('P02'!$L:$L,$A126+52),0)+IF($A126&lt;='P03'!$B$17,INDEX('P03'!$L:$L,$A126+52),0)+IF($A126&lt;='P04'!$B$17,INDEX('P04'!$L:$L,$A126+52),0)+IF($A126&lt;='P05'!$B$17,INDEX('P05'!$L:$L,$A126+52),0)+IF($A126&lt;='P06'!$B$17,INDEX('P06'!$L:$L,$A126+52),0)+IF($A126&lt;='P07'!$B$17,INDEX('P07'!$L:$L,$A126+52),0)+IF($A126&lt;='P08'!$B$17,INDEX('P08'!$L:$L,$A126+52),0)+IF($A126&lt;='P09'!$B$17,INDEX('P09'!$L:$L,$A126+52),0)+IF($A126&lt;='P10'!$B$17,INDEX('P10'!$L:$L,$A126+52),0)</f>
        <v>0</v>
      </c>
      <c r="E126">
        <f>IF($A126&lt;='P01'!$B$17,INDEX('P01'!$M:$M,$A126+52),0)+IF($A126&lt;='P02'!$B$17,INDEX('P02'!$M:$M,$A126+52),0)+IF($A126&lt;='P03'!$B$17,INDEX('P03'!$M:$M,$A126+52),0)+IF($A126&lt;='P04'!$B$17,INDEX('P04'!$M:$M,$A126+52),0)+IF($A126&lt;='P05'!$B$17,INDEX('P05'!$M:$M,$A126+52),0)+IF($A126&lt;='P06'!$B$17,INDEX('P06'!$M:$M,$A126+52),0)+IF($A126&lt;='P07'!$B$17,INDEX('P07'!$M:$M,$A126+52),0)+IF($A126&lt;='P08'!$B$17,INDEX('P08'!$M:$M,$A126+52),0)+IF($A126&lt;='P09'!$B$17,INDEX('P09'!$M:$M,$A126+52),0)+IF($A126&lt;='P10'!$B$17,INDEX('P10'!$M:$M,$A126+52),0)</f>
        <v>4.8604720853746626</v>
      </c>
      <c r="F126">
        <f>IF($A126&lt;='P01'!$B$17,INDEX('P01'!$R:$R,$A126+52),0)+IF($A126&lt;='P02'!$B$17,INDEX('P02'!$R:$R,$A126+52),0)+IF($A126&lt;='P03'!$B$17,INDEX('P03'!$R:$R,$A126+52),0)+IF($A126&lt;='P04'!$B$17,INDEX('P04'!$R:$R,$A126+52),0)+IF($A126&lt;='P05'!$B$17,INDEX('P05'!$R:$R,$A126+52),0)+IF($A126&lt;='P06'!$B$17,INDEX('P06'!$R:$R,$A126+52),0)+IF($A126&lt;='P07'!$B$17,INDEX('P07'!$R:$R,$A126+52),0)+IF($A126&lt;='P08'!$B$17,INDEX('P08'!$R:$R,$A126+52),0)+IF($A126&lt;='P09'!$B$17,INDEX('P09'!$R:$R,$A126+52),0)+IF($A126&lt;='P10'!$B$17,INDEX('P10'!$R:$R,$A126+52),0)</f>
        <v>375.04080000274843</v>
      </c>
      <c r="G126">
        <f>IF($A126&lt;='P01'!$B$17,INDEX('P01'!$S:$S,$A126+52),0)+IF($A126&lt;='P02'!$B$17,INDEX('P02'!$S:$S,$A126+52),0)+IF($A126&lt;='P03'!$B$17,INDEX('P03'!$S:$S,$A126+52),0)+IF($A126&lt;='P04'!$B$17,INDEX('P04'!$S:$S,$A126+52),0)+IF($A126&lt;='P05'!$B$17,INDEX('P05'!$S:$S,$A126+52),0)+IF($A126&lt;='P06'!$B$17,INDEX('P06'!$S:$S,$A126+52),0)+IF($A126&lt;='P07'!$B$17,INDEX('P07'!$S:$S,$A126+52),0)+IF($A126&lt;='P08'!$B$17,INDEX('P08'!$S:$S,$A126+52),0)+IF($A126&lt;='P09'!$B$17,INDEX('P09'!$S:$S,$A126+52),0)+IF($A126&lt;='P10'!$B$17,INDEX('P10'!$S:$S,$A126+52),0)</f>
        <v>7.500816000054968</v>
      </c>
      <c r="H126">
        <f>IF($A126&lt;='P01'!$B$17,INDEX('P01'!$T:$T,$A126+52),0)+IF($A126&lt;='P02'!$B$17,INDEX('P02'!$T:$T,$A126+52),0)+IF($A126&lt;='P03'!$B$17,INDEX('P03'!$T:$T,$A126+52),0)+IF($A126&lt;='P04'!$B$17,INDEX('P04'!$T:$T,$A126+52),0)+IF($A126&lt;='P05'!$B$17,INDEX('P05'!$T:$T,$A126+52),0)+IF($A126&lt;='P06'!$B$17,INDEX('P06'!$T:$T,$A126+52),0)+IF($A126&lt;='P07'!$B$17,INDEX('P07'!$T:$T,$A126+52),0)+IF($A126&lt;='P08'!$B$17,INDEX('P08'!$T:$T,$A126+52),0)+IF($A126&lt;='P09'!$B$17,INDEX('P09'!$T:$T,$A126+52),0)+IF($A126&lt;='P10'!$B$17,INDEX('P10'!$T:$T,$A126+52),0)</f>
        <v>30.743650440352493</v>
      </c>
      <c r="I126">
        <f>IF($A126&lt;='P01'!$B$17,INDEX('P01'!$U:$U,$A126+52),0)+IF($A126&lt;='P02'!$B$17,INDEX('P02'!$U:$U,$A126+52),0)+IF($A126&lt;='P03'!$B$17,INDEX('P03'!$U:$U,$A126+52),0)+IF($A126&lt;='P04'!$B$17,INDEX('P04'!$U:$U,$A126+52),0)+IF($A126&lt;='P05'!$B$17,INDEX('P05'!$U:$U,$A126+52),0)+IF($A126&lt;='P06'!$B$17,INDEX('P06'!$U:$U,$A126+52),0)+IF($A126&lt;='P07'!$B$17,INDEX('P07'!$U:$U,$A126+52),0)+IF($A126&lt;='P08'!$B$17,INDEX('P08'!$U:$U,$A126+52),0)+IF($A126&lt;='P09'!$B$17,INDEX('P09'!$U:$U,$A126+52),0)+IF($A126&lt;='P10'!$B$17,INDEX('P10'!$U:$U,$A126+52),0)</f>
        <v>341.99465466863296</v>
      </c>
      <c r="J126">
        <f>IF($A126&lt;='P01'!$B$17,INDEX('P01'!$V:$V,$A126+52),0)+IF($A126&lt;='P02'!$B$17,INDEX('P02'!$V:$V,$A126+52),0)+IF($A126&lt;='P03'!$B$17,INDEX('P03'!$V:$V,$A126+52),0)+IF($A126&lt;='P04'!$B$17,INDEX('P04'!$V:$V,$A126+52),0)+IF($A126&lt;='P05'!$B$17,INDEX('P05'!$V:$V,$A126+52),0)+IF($A126&lt;='P06'!$B$17,INDEX('P06'!$V:$V,$A126+52),0)+IF($A126&lt;='P07'!$B$17,INDEX('P07'!$V:$V,$A126+52),0)+IF($A126&lt;='P08'!$B$17,INDEX('P08'!$V:$V,$A126+52),0)+IF($A126&lt;='P09'!$B$17,INDEX('P09'!$V:$V,$A126+52),0)+IF($A126&lt;='P10'!$B$17,INDEX('P10'!$V:$V,$A126+52),0)</f>
        <v>0.25241059180575298</v>
      </c>
      <c r="K126">
        <f>IF($A126&lt;='P01'!$B$17,INDEX('P01'!$W:$W,$A126+52),0)+IF($A126&lt;='P02'!$B$17,INDEX('P02'!$W:$W,$A126+52),0)+IF($A126&lt;='P03'!$B$17,INDEX('P03'!$W:$W,$A126+52),0)+IF($A126&lt;='P04'!$B$17,INDEX('P04'!$W:$W,$A126+52),0)+IF($A126&lt;='P05'!$B$17,INDEX('P05'!$W:$W,$A126+52),0)+IF($A126&lt;='P06'!$B$17,INDEX('P06'!$W:$W,$A126+52),0)+IF($A126&lt;='P07'!$B$17,INDEX('P07'!$W:$W,$A126+52),0)+IF($A126&lt;='P08'!$B$17,INDEX('P08'!$W:$W,$A126+52),0)+IF($A126&lt;='P09'!$B$17,INDEX('P09'!$W:$W,$A126+52),0)+IF($A126&lt;='P10'!$B$17,INDEX('P10'!$W:$W,$A126+52),0)</f>
        <v>-5.4507316980977265</v>
      </c>
      <c r="L126">
        <f>IF($A126&lt;='P01'!$B$17,INDEX('P01'!$X:$X,$A126+52),0)+IF($A126&lt;='P02'!$B$17,INDEX('P02'!$X:$X,$A126+52),0)+IF($A126&lt;='P03'!$B$17,INDEX('P03'!$X:$X,$A126+52),0)+IF($A126&lt;='P04'!$B$17,INDEX('P04'!$X:$X,$A126+52),0)+IF($A126&lt;='P05'!$B$17,INDEX('P05'!$X:$X,$A126+52),0)+IF($A126&lt;='P06'!$B$17,INDEX('P06'!$X:$X,$A126+52),0)+IF($A126&lt;='P07'!$B$17,INDEX('P07'!$X:$X,$A126+52),0)+IF($A126&lt;='P08'!$B$17,INDEX('P08'!$X:$X,$A126+52),0)+IF($A126&lt;='P09'!$B$17,INDEX('P09'!$X:$X,$A126+52),0)+IF($A126&lt;='P10'!$B$17,INDEX('P10'!$X:$X,$A126+52),0)</f>
        <v>4.247501430919371</v>
      </c>
      <c r="M126">
        <f>IF($A126&lt;='P01'!$B$17,INDEX('P01'!$AA:$AA,$A126+52),0)+IF($A126&lt;='P02'!$B$17,INDEX('P02'!$AA:$AA,$A126+52),0)+IF($A126&lt;='P03'!$B$17,INDEX('P03'!$AA:$AA,$A126+52),0)+IF($A126&lt;='P04'!$B$17,INDEX('P04'!$AA:$AA,$A126+52),0)+IF($A126&lt;='P05'!$B$17,INDEX('P05'!$AA:$AA,$A126+52),0)+IF($A126&lt;='P06'!$B$17,INDEX('P06'!$AA:$AA,$A126+52),0)+IF($A126&lt;='P07'!$B$17,INDEX('P07'!$AA:$AA,$A126+52),0)+IF($A126&lt;='P08'!$B$17,INDEX('P08'!$AA:$AA,$A126+52),0)+IF($A126&lt;='P09'!$B$17,INDEX('P09'!$AA:$AA,$A126+52),0)+IF($A126&lt;='P10'!$B$17,INDEX('P10'!$AA:$AA,$A126+52),0)</f>
        <v>-3.1239617617580535</v>
      </c>
      <c r="N126">
        <f>IF($A126&lt;='P01'!$B$17,INDEX('P01'!$AB:$AB,$A126+52),0)+IF($A126&lt;='P02'!$B$17,INDEX('P02'!$AB:$AB,$A126+52),0)+IF($A126&lt;='P03'!$B$17,INDEX('P03'!$AB:$AB,$A126+52),0)+IF($A126&lt;='P04'!$B$17,INDEX('P04'!$AB:$AB,$A126+52),0)+IF($A126&lt;='P05'!$B$17,INDEX('P05'!$AB:$AB,$A126+52),0)+IF($A126&lt;='P06'!$B$17,INDEX('P06'!$AB:$AB,$A126+52),0)+IF($A126&lt;='P07'!$B$17,INDEX('P07'!$AB:$AB,$A126+52),0)+IF($A126&lt;='P08'!$B$17,INDEX('P08'!$AB:$AB,$A126+52),0)+IF($A126&lt;='P09'!$B$17,INDEX('P09'!$AB:$AB,$A126+52),0)+IF($A126&lt;='P10'!$B$17,INDEX('P10'!$AB:$AB,$A126+52),0)</f>
        <v>276.73885315868336</v>
      </c>
      <c r="O126">
        <f>IF($A126&lt;='P01'!$B$17,INDEX('P01'!$AC:$AC,$A126+52),0)+IF($A126&lt;='P02'!$B$17,INDEX('P02'!$AC:$AC,$A126+52),0)+IF($A126&lt;='P03'!$B$17,INDEX('P03'!$AC:$AC,$A126+52),0)+IF($A126&lt;='P04'!$B$17,INDEX('P04'!$AC:$AC,$A126+52),0)+IF($A126&lt;='P05'!$B$17,INDEX('P05'!$AC:$AC,$A126+52),0)+IF($A126&lt;='P06'!$B$17,INDEX('P06'!$AC:$AC,$A126+52),0)+IF($A126&lt;='P07'!$B$17,INDEX('P07'!$AC:$AC,$A126+52),0)+IF($A126&lt;='P08'!$B$17,INDEX('P08'!$AC:$AC,$A126+52),0)+IF($A126&lt;='P09'!$B$17,INDEX('P09'!$AC:$AC,$A126+52),0)+IF($A126&lt;='P10'!$B$17,INDEX('P10'!$AC:$AC,$A126+52),0)</f>
        <v>5.5347770631736672</v>
      </c>
      <c r="P126">
        <f>IF($A126&lt;='P01'!$B$17,INDEX('P01'!$AD:$AD,$A126+52),0)+IF($A126&lt;='P02'!$B$17,INDEX('P02'!$AD:$AD,$A126+52),0)+IF($A126&lt;='P03'!$B$17,INDEX('P03'!$AD:$AD,$A126+52),0)+IF($A126&lt;='P04'!$B$17,INDEX('P04'!$AD:$AD,$A126+52),0)+IF($A126&lt;='P05'!$B$17,INDEX('P05'!$AD:$AD,$A126+52),0)+IF($A126&lt;='P06'!$B$17,INDEX('P06'!$AD:$AD,$A126+52),0)+IF($A126&lt;='P07'!$B$17,INDEX('P07'!$AD:$AD,$A126+52),0)+IF($A126&lt;='P08'!$B$17,INDEX('P08'!$AD:$AD,$A126+52),0)+IF($A126&lt;='P09'!$B$17,INDEX('P09'!$AD:$AD,$A126+52),0)+IF($A126&lt;='P10'!$B$17,INDEX('P10'!$AD:$AD,$A126+52),0)</f>
        <v>22.611408131233908</v>
      </c>
      <c r="Q126">
        <f>IF($A126&lt;='P01'!$B$17,INDEX('P01'!$AE:$AE,$A126+52),0)+IF($A126&lt;='P02'!$B$17,INDEX('P02'!$AE:$AE,$A126+52),0)+IF($A126&lt;='P03'!$B$17,INDEX('P03'!$AE:$AE,$A126+52),0)+IF($A126&lt;='P04'!$B$17,INDEX('P04'!$AE:$AE,$A126+52),0)+IF($A126&lt;='P05'!$B$17,INDEX('P05'!$AE:$AE,$A126+52),0)+IF($A126&lt;='P06'!$B$17,INDEX('P06'!$AE:$AE,$A126+52),0)+IF($A126&lt;='P07'!$B$17,INDEX('P07'!$AE:$AE,$A126+52),0)+IF($A126&lt;='P08'!$B$17,INDEX('P08'!$AE:$AE,$A126+52),0)+IF($A126&lt;='P09'!$B$17,INDEX('P09'!$AE:$AE,$A126+52),0)+IF($A126&lt;='P10'!$B$17,INDEX('P10'!$AE:$AE,$A126+52),0)</f>
        <v>251.53098622481599</v>
      </c>
      <c r="R126">
        <f>IF($A126&lt;='P01'!$B$17,INDEX('P01'!$AF:$AF,$A126+52),0)+IF($A126&lt;='P02'!$B$17,INDEX('P02'!$AF:$AF,$A126+52),0)+IF($A126&lt;='P03'!$B$17,INDEX('P03'!$AF:$AF,$A126+52),0)+IF($A126&lt;='P04'!$B$17,INDEX('P04'!$AF:$AF,$A126+52),0)+IF($A126&lt;='P05'!$B$17,INDEX('P05'!$AF:$AF,$A126+52),0)+IF($A126&lt;='P06'!$B$17,INDEX('P06'!$AF:$AF,$A126+52),0)+IF($A126&lt;='P07'!$B$17,INDEX('P07'!$AF:$AF,$A126+52),0)+IF($A126&lt;='P08'!$B$17,INDEX('P08'!$AF:$AF,$A126+52),0)+IF($A126&lt;='P09'!$B$17,INDEX('P09'!$AF:$AF,$A126+52),0)+IF($A126&lt;='P10'!$B$17,INDEX('P10'!$AF:$AF,$A126+52),0)</f>
        <v>0.18564350121789661</v>
      </c>
      <c r="S126">
        <f>IF($A126&lt;='P01'!$B$17,INDEX('P01'!$AG:$AG,$A126+52),0)+IF($A126&lt;='P02'!$B$17,INDEX('P02'!$AG:$AG,$A126+52),0)+IF($A126&lt;='P03'!$B$17,INDEX('P03'!$AG:$AG,$A126+52),0)+IF($A126&lt;='P04'!$B$17,INDEX('P04'!$AG:$AG,$A126+52),0)+IF($A126&lt;='P05'!$B$17,INDEX('P05'!$AG:$AG,$A126+52),0)+IF($A126&lt;='P06'!$B$17,INDEX('P06'!$AG:$AG,$A126+52),0)+IF($A126&lt;='P07'!$B$17,INDEX('P07'!$AG:$AG,$A126+52),0)+IF($A126&lt;='P08'!$B$17,INDEX('P08'!$AG:$AG,$A126+52),0)+IF($A126&lt;='P09'!$B$17,INDEX('P09'!$AG:$AG,$A126+52),0)+IF($A126&lt;='P10'!$B$17,INDEX('P10'!$AG:$AG,$A126+52),0)</f>
        <v>17228.437863504383</v>
      </c>
      <c r="T126">
        <f>IF($A126&lt;='P01'!$B$17,INDEX('P01'!$AI:$AI,$A126+52),0)+IF($A126&lt;='P02'!$B$17,INDEX('P02'!$AI:$AI,$A126+52),0)+IF($A126&lt;='P03'!$B$17,INDEX('P03'!$AI:$AI,$A126+52),0)+IF($A126&lt;='P04'!$B$17,INDEX('P04'!$AI:$AI,$A126+52),0)+IF($A126&lt;='P05'!$B$17,INDEX('P05'!$AI:$AI,$A126+52),0)+IF($A126&lt;='P06'!$B$17,INDEX('P06'!$AI:$AI,$A126+52),0)+IF($A126&lt;='P07'!$B$17,INDEX('P07'!$AI:$AI,$A126+52),0)+IF($A126&lt;='P08'!$B$17,INDEX('P08'!$AI:$AI,$A126+52),0)+IF($A126&lt;='P09'!$B$17,INDEX('P09'!$AI:$AI,$A126+52),0)+IF($A126&lt;='P10'!$B$17,INDEX('P10'!$AI:$AI,$A126+52),0)</f>
        <v>17240.026839759972</v>
      </c>
    </row>
    <row r="127" spans="1:20" x14ac:dyDescent="0.35">
      <c r="A127">
        <v>95</v>
      </c>
      <c r="B127">
        <f>IF($A127&lt;='P01'!$B$17,INDEX('P01'!$J:$J,$A127+52),0)+IF($A127&lt;='P02'!$B$17,INDEX('P02'!$J:$J,$A127+52),0)+IF($A127&lt;='P03'!$B$17,INDEX('P03'!$J:$J,$A127+52),0)+IF($A127&lt;='P04'!$B$17,INDEX('P04'!$J:$J,$A127+52),0)+IF($A127&lt;='P05'!$B$17,INDEX('P05'!$J:$J,$A127+52),0)+IF($A127&lt;='P06'!$B$17,INDEX('P06'!$J:$J,$A127+52),0)+IF($A127&lt;='P07'!$B$17,INDEX('P07'!$J:$J,$A127+52),0)+IF($A127&lt;='P08'!$B$17,INDEX('P08'!$J:$J,$A127+52),0)+IF($A127&lt;='P09'!$B$17,INDEX('P09'!$J:$J,$A127+52),0)+IF($A127&lt;='P10'!$B$17,INDEX('P10'!$J:$J,$A127+52),0)</f>
        <v>7.9806624736701852E-4</v>
      </c>
      <c r="C127">
        <f>IF($A127&lt;='P01'!$B$17,INDEX('P01'!$K:$K,$A127+52),0)+IF($A127&lt;='P02'!$B$17,INDEX('P02'!$K:$K,$A127+52),0)+IF($A127&lt;='P03'!$B$17,INDEX('P03'!$K:$K,$A127+52),0)+IF($A127&lt;='P04'!$B$17,INDEX('P04'!$K:$K,$A127+52),0)+IF($A127&lt;='P05'!$B$17,INDEX('P05'!$K:$K,$A127+52),0)+IF($A127&lt;='P06'!$B$17,INDEX('P06'!$K:$K,$A127+52),0)+IF($A127&lt;='P07'!$B$17,INDEX('P07'!$K:$K,$A127+52),0)+IF($A127&lt;='P08'!$B$17,INDEX('P08'!$K:$K,$A127+52),0)+IF($A127&lt;='P09'!$B$17,INDEX('P09'!$K:$K,$A127+52),0)+IF($A127&lt;='P10'!$B$17,INDEX('P10'!$K:$K,$A127+52),0)</f>
        <v>1.65037114983538E-2</v>
      </c>
      <c r="D127">
        <f>IF($A127&lt;='P01'!$B$17,INDEX('P01'!$L:$L,$A127+52),0)+IF($A127&lt;='P02'!$B$17,INDEX('P02'!$L:$L,$A127+52),0)+IF($A127&lt;='P03'!$B$17,INDEX('P03'!$L:$L,$A127+52),0)+IF($A127&lt;='P04'!$B$17,INDEX('P04'!$L:$L,$A127+52),0)+IF($A127&lt;='P05'!$B$17,INDEX('P05'!$L:$L,$A127+52),0)+IF($A127&lt;='P06'!$B$17,INDEX('P06'!$L:$L,$A127+52),0)+IF($A127&lt;='P07'!$B$17,INDEX('P07'!$L:$L,$A127+52),0)+IF($A127&lt;='P08'!$B$17,INDEX('P08'!$L:$L,$A127+52),0)+IF($A127&lt;='P09'!$B$17,INDEX('P09'!$L:$L,$A127+52),0)+IF($A127&lt;='P10'!$B$17,INDEX('P10'!$L:$L,$A127+52),0)</f>
        <v>0</v>
      </c>
      <c r="E127">
        <f>IF($A127&lt;='P01'!$B$17,INDEX('P01'!$M:$M,$A127+52),0)+IF($A127&lt;='P02'!$B$17,INDEX('P02'!$M:$M,$A127+52),0)+IF($A127&lt;='P03'!$B$17,INDEX('P03'!$M:$M,$A127+52),0)+IF($A127&lt;='P04'!$B$17,INDEX('P04'!$M:$M,$A127+52),0)+IF($A127&lt;='P05'!$B$17,INDEX('P05'!$M:$M,$A127+52),0)+IF($A127&lt;='P06'!$B$17,INDEX('P06'!$M:$M,$A127+52),0)+IF($A127&lt;='P07'!$B$17,INDEX('P07'!$M:$M,$A127+52),0)+IF($A127&lt;='P08'!$B$17,INDEX('P08'!$M:$M,$A127+52),0)+IF($A127&lt;='P09'!$B$17,INDEX('P09'!$M:$M,$A127+52),0)+IF($A127&lt;='P10'!$B$17,INDEX('P10'!$M:$M,$A127+52),0)</f>
        <v>4.8431703076289407</v>
      </c>
      <c r="F127">
        <f>IF($A127&lt;='P01'!$B$17,INDEX('P01'!$R:$R,$A127+52),0)+IF($A127&lt;='P02'!$B$17,INDEX('P02'!$R:$R,$A127+52),0)+IF($A127&lt;='P03'!$B$17,INDEX('P03'!$R:$R,$A127+52),0)+IF($A127&lt;='P04'!$B$17,INDEX('P04'!$R:$R,$A127+52),0)+IF($A127&lt;='P05'!$B$17,INDEX('P05'!$R:$R,$A127+52),0)+IF($A127&lt;='P06'!$B$17,INDEX('P06'!$R:$R,$A127+52),0)+IF($A127&lt;='P07'!$B$17,INDEX('P07'!$R:$R,$A127+52),0)+IF($A127&lt;='P08'!$B$17,INDEX('P08'!$R:$R,$A127+52),0)+IF($A127&lt;='P09'!$B$17,INDEX('P09'!$R:$R,$A127+52),0)+IF($A127&lt;='P10'!$B$17,INDEX('P10'!$R:$R,$A127+52),0)</f>
        <v>373.69797707165827</v>
      </c>
      <c r="G127">
        <f>IF($A127&lt;='P01'!$B$17,INDEX('P01'!$S:$S,$A127+52),0)+IF($A127&lt;='P02'!$B$17,INDEX('P02'!$S:$S,$A127+52),0)+IF($A127&lt;='P03'!$B$17,INDEX('P03'!$S:$S,$A127+52),0)+IF($A127&lt;='P04'!$B$17,INDEX('P04'!$S:$S,$A127+52),0)+IF($A127&lt;='P05'!$B$17,INDEX('P05'!$S:$S,$A127+52),0)+IF($A127&lt;='P06'!$B$17,INDEX('P06'!$S:$S,$A127+52),0)+IF($A127&lt;='P07'!$B$17,INDEX('P07'!$S:$S,$A127+52),0)+IF($A127&lt;='P08'!$B$17,INDEX('P08'!$S:$S,$A127+52),0)+IF($A127&lt;='P09'!$B$17,INDEX('P09'!$S:$S,$A127+52),0)+IF($A127&lt;='P10'!$B$17,INDEX('P10'!$S:$S,$A127+52),0)</f>
        <v>7.4739595414331657</v>
      </c>
      <c r="H127">
        <f>IF($A127&lt;='P01'!$B$17,INDEX('P01'!$T:$T,$A127+52),0)+IF($A127&lt;='P02'!$B$17,INDEX('P02'!$T:$T,$A127+52),0)+IF($A127&lt;='P03'!$B$17,INDEX('P03'!$T:$T,$A127+52),0)+IF($A127&lt;='P04'!$B$17,INDEX('P04'!$T:$T,$A127+52),0)+IF($A127&lt;='P05'!$B$17,INDEX('P05'!$T:$T,$A127+52),0)+IF($A127&lt;='P06'!$B$17,INDEX('P06'!$T:$T,$A127+52),0)+IF($A127&lt;='P07'!$B$17,INDEX('P07'!$T:$T,$A127+52),0)+IF($A127&lt;='P08'!$B$17,INDEX('P08'!$T:$T,$A127+52),0)+IF($A127&lt;='P09'!$B$17,INDEX('P09'!$T:$T,$A127+52),0)+IF($A127&lt;='P10'!$B$17,INDEX('P10'!$T:$T,$A127+52),0)</f>
        <v>30.709764531882008</v>
      </c>
      <c r="I127">
        <f>IF($A127&lt;='P01'!$B$17,INDEX('P01'!$U:$U,$A127+52),0)+IF($A127&lt;='P02'!$B$17,INDEX('P02'!$U:$U,$A127+52),0)+IF($A127&lt;='P03'!$B$17,INDEX('P03'!$U:$U,$A127+52),0)+IF($A127&lt;='P04'!$B$17,INDEX('P04'!$U:$U,$A127+52),0)+IF($A127&lt;='P05'!$B$17,INDEX('P05'!$U:$U,$A127+52),0)+IF($A127&lt;='P06'!$B$17,INDEX('P06'!$U:$U,$A127+52),0)+IF($A127&lt;='P07'!$B$17,INDEX('P07'!$U:$U,$A127+52),0)+IF($A127&lt;='P08'!$B$17,INDEX('P08'!$U:$U,$A127+52),0)+IF($A127&lt;='P09'!$B$17,INDEX('P09'!$U:$U,$A127+52),0)+IF($A127&lt;='P10'!$B$17,INDEX('P10'!$U:$U,$A127+52),0)</f>
        <v>340.75979485290873</v>
      </c>
      <c r="J127">
        <f>IF($A127&lt;='P01'!$B$17,INDEX('P01'!$V:$V,$A127+52),0)+IF($A127&lt;='P02'!$B$17,INDEX('P02'!$V:$V,$A127+52),0)+IF($A127&lt;='P03'!$B$17,INDEX('P03'!$V:$V,$A127+52),0)+IF($A127&lt;='P04'!$B$17,INDEX('P04'!$V:$V,$A127+52),0)+IF($A127&lt;='P05'!$B$17,INDEX('P05'!$V:$V,$A127+52),0)+IF($A127&lt;='P06'!$B$17,INDEX('P06'!$V:$V,$A127+52),0)+IF($A127&lt;='P07'!$B$17,INDEX('P07'!$V:$V,$A127+52),0)+IF($A127&lt;='P08'!$B$17,INDEX('P08'!$V:$V,$A127+52),0)+IF($A127&lt;='P09'!$B$17,INDEX('P09'!$V:$V,$A127+52),0)+IF($A127&lt;='P10'!$B$17,INDEX('P10'!$V:$V,$A127+52),0)</f>
        <v>0.2521198158017468</v>
      </c>
      <c r="K127">
        <f>IF($A127&lt;='P01'!$B$17,INDEX('P01'!$W:$W,$A127+52),0)+IF($A127&lt;='P02'!$B$17,INDEX('P02'!$W:$W,$A127+52),0)+IF($A127&lt;='P03'!$B$17,INDEX('P03'!$W:$W,$A127+52),0)+IF($A127&lt;='P04'!$B$17,INDEX('P04'!$W:$W,$A127+52),0)+IF($A127&lt;='P05'!$B$17,INDEX('P05'!$W:$W,$A127+52),0)+IF($A127&lt;='P06'!$B$17,INDEX('P06'!$W:$W,$A127+52),0)+IF($A127&lt;='P07'!$B$17,INDEX('P07'!$W:$W,$A127+52),0)+IF($A127&lt;='P08'!$B$17,INDEX('P08'!$W:$W,$A127+52),0)+IF($A127&lt;='P09'!$B$17,INDEX('P09'!$W:$W,$A127+52),0)+IF($A127&lt;='P10'!$B$17,INDEX('P10'!$W:$W,$A127+52),0)</f>
        <v>-5.4976616703673216</v>
      </c>
      <c r="L127">
        <f>IF($A127&lt;='P01'!$B$17,INDEX('P01'!$X:$X,$A127+52),0)+IF($A127&lt;='P02'!$B$17,INDEX('P02'!$X:$X,$A127+52),0)+IF($A127&lt;='P03'!$B$17,INDEX('P03'!$X:$X,$A127+52),0)+IF($A127&lt;='P04'!$B$17,INDEX('P04'!$X:$X,$A127+52),0)+IF($A127&lt;='P05'!$B$17,INDEX('P05'!$X:$X,$A127+52),0)+IF($A127&lt;='P06'!$B$17,INDEX('P06'!$X:$X,$A127+52),0)+IF($A127&lt;='P07'!$B$17,INDEX('P07'!$X:$X,$A127+52),0)+IF($A127&lt;='P08'!$B$17,INDEX('P08'!$X:$X,$A127+52),0)+IF($A127&lt;='P09'!$B$17,INDEX('P09'!$X:$X,$A127+52),0)+IF($A127&lt;='P10'!$B$17,INDEX('P10'!$X:$X,$A127+52),0)</f>
        <v>4.2987395349819195</v>
      </c>
      <c r="M127">
        <f>IF($A127&lt;='P01'!$B$17,INDEX('P01'!$AA:$AA,$A127+52),0)+IF($A127&lt;='P02'!$B$17,INDEX('P02'!$AA:$AA,$A127+52),0)+IF($A127&lt;='P03'!$B$17,INDEX('P03'!$AA:$AA,$A127+52),0)+IF($A127&lt;='P04'!$B$17,INDEX('P04'!$AA:$AA,$A127+52),0)+IF($A127&lt;='P05'!$B$17,INDEX('P05'!$AA:$AA,$A127+52),0)+IF($A127&lt;='P06'!$B$17,INDEX('P06'!$AA:$AA,$A127+52),0)+IF($A127&lt;='P07'!$B$17,INDEX('P07'!$AA:$AA,$A127+52),0)+IF($A127&lt;='P08'!$B$17,INDEX('P08'!$AA:$AA,$A127+52),0)+IF($A127&lt;='P09'!$B$17,INDEX('P09'!$AA:$AA,$A127+52),0)+IF($A127&lt;='P10'!$B$17,INDEX('P10'!$AA:$AA,$A127+52),0)</f>
        <v>-3.1513298421688702</v>
      </c>
      <c r="N127">
        <f>IF($A127&lt;='P01'!$B$17,INDEX('P01'!$AB:$AB,$A127+52),0)+IF($A127&lt;='P02'!$B$17,INDEX('P02'!$AB:$AB,$A127+52),0)+IF($A127&lt;='P03'!$B$17,INDEX('P03'!$AB:$AB,$A127+52),0)+IF($A127&lt;='P04'!$B$17,INDEX('P04'!$AB:$AB,$A127+52),0)+IF($A127&lt;='P05'!$B$17,INDEX('P05'!$AB:$AB,$A127+52),0)+IF($A127&lt;='P06'!$B$17,INDEX('P06'!$AB:$AB,$A127+52),0)+IF($A127&lt;='P07'!$B$17,INDEX('P07'!$AB:$AB,$A127+52),0)+IF($A127&lt;='P08'!$B$17,INDEX('P08'!$AB:$AB,$A127+52),0)+IF($A127&lt;='P09'!$B$17,INDEX('P09'!$AB:$AB,$A127+52),0)+IF($A127&lt;='P10'!$B$17,INDEX('P10'!$AB:$AB,$A127+52),0)</f>
        <v>274.84821601708512</v>
      </c>
      <c r="O127">
        <f>IF($A127&lt;='P01'!$B$17,INDEX('P01'!$AC:$AC,$A127+52),0)+IF($A127&lt;='P02'!$B$17,INDEX('P02'!$AC:$AC,$A127+52),0)+IF($A127&lt;='P03'!$B$17,INDEX('P03'!$AC:$AC,$A127+52),0)+IF($A127&lt;='P04'!$B$17,INDEX('P04'!$AC:$AC,$A127+52),0)+IF($A127&lt;='P05'!$B$17,INDEX('P05'!$AC:$AC,$A127+52),0)+IF($A127&lt;='P06'!$B$17,INDEX('P06'!$AC:$AC,$A127+52),0)+IF($A127&lt;='P07'!$B$17,INDEX('P07'!$AC:$AC,$A127+52),0)+IF($A127&lt;='P08'!$B$17,INDEX('P08'!$AC:$AC,$A127+52),0)+IF($A127&lt;='P09'!$B$17,INDEX('P09'!$AC:$AC,$A127+52),0)+IF($A127&lt;='P10'!$B$17,INDEX('P10'!$AC:$AC,$A127+52),0)</f>
        <v>5.4969643203417027</v>
      </c>
      <c r="P127">
        <f>IF($A127&lt;='P01'!$B$17,INDEX('P01'!$AD:$AD,$A127+52),0)+IF($A127&lt;='P02'!$B$17,INDEX('P02'!$AD:$AD,$A127+52),0)+IF($A127&lt;='P03'!$B$17,INDEX('P03'!$AD:$AD,$A127+52),0)+IF($A127&lt;='P04'!$B$17,INDEX('P04'!$AD:$AD,$A127+52),0)+IF($A127&lt;='P05'!$B$17,INDEX('P05'!$AD:$AD,$A127+52),0)+IF($A127&lt;='P06'!$B$17,INDEX('P06'!$AD:$AD,$A127+52),0)+IF($A127&lt;='P07'!$B$17,INDEX('P07'!$AD:$AD,$A127+52),0)+IF($A127&lt;='P08'!$B$17,INDEX('P08'!$AD:$AD,$A127+52),0)+IF($A127&lt;='P09'!$B$17,INDEX('P09'!$AD:$AD,$A127+52),0)+IF($A127&lt;='P10'!$B$17,INDEX('P10'!$AD:$AD,$A127+52),0)</f>
        <v>22.512784649490619</v>
      </c>
      <c r="Q127">
        <f>IF($A127&lt;='P01'!$B$17,INDEX('P01'!$AE:$AE,$A127+52),0)+IF($A127&lt;='P02'!$B$17,INDEX('P02'!$AE:$AE,$A127+52),0)+IF($A127&lt;='P03'!$B$17,INDEX('P03'!$AE:$AE,$A127+52),0)+IF($A127&lt;='P04'!$B$17,INDEX('P04'!$AE:$AE,$A127+52),0)+IF($A127&lt;='P05'!$B$17,INDEX('P05'!$AE:$AE,$A127+52),0)+IF($A127&lt;='P06'!$B$17,INDEX('P06'!$AE:$AE,$A127+52),0)+IF($A127&lt;='P07'!$B$17,INDEX('P07'!$AE:$AE,$A127+52),0)+IF($A127&lt;='P08'!$B$17,INDEX('P08'!$AE:$AE,$A127+52),0)+IF($A127&lt;='P09'!$B$17,INDEX('P09'!$AE:$AE,$A127+52),0)+IF($A127&lt;='P10'!$B$17,INDEX('P10'!$AE:$AE,$A127+52),0)</f>
        <v>249.80497231634101</v>
      </c>
      <c r="R127">
        <f>IF($A127&lt;='P01'!$B$17,INDEX('P01'!$AF:$AF,$A127+52),0)+IF($A127&lt;='P02'!$B$17,INDEX('P02'!$AF:$AF,$A127+52),0)+IF($A127&lt;='P03'!$B$17,INDEX('P03'!$AF:$AF,$A127+52),0)+IF($A127&lt;='P04'!$B$17,INDEX('P04'!$AF:$AF,$A127+52),0)+IF($A127&lt;='P05'!$B$17,INDEX('P05'!$AF:$AF,$A127+52),0)+IF($A127&lt;='P06'!$B$17,INDEX('P06'!$AF:$AF,$A127+52),0)+IF($A127&lt;='P07'!$B$17,INDEX('P07'!$AF:$AF,$A127+52),0)+IF($A127&lt;='P08'!$B$17,INDEX('P08'!$AF:$AF,$A127+52),0)+IF($A127&lt;='P09'!$B$17,INDEX('P09'!$AF:$AF,$A127+52),0)+IF($A127&lt;='P10'!$B$17,INDEX('P10'!$AF:$AF,$A127+52),0)</f>
        <v>0.18482457308070174</v>
      </c>
      <c r="S127">
        <f>IF($A127&lt;='P01'!$B$17,INDEX('P01'!$AG:$AG,$A127+52),0)+IF($A127&lt;='P02'!$B$17,INDEX('P02'!$AG:$AG,$A127+52),0)+IF($A127&lt;='P03'!$B$17,INDEX('P03'!$AG:$AG,$A127+52),0)+IF($A127&lt;='P04'!$B$17,INDEX('P04'!$AG:$AG,$A127+52),0)+IF($A127&lt;='P05'!$B$17,INDEX('P05'!$AG:$AG,$A127+52),0)+IF($A127&lt;='P06'!$B$17,INDEX('P06'!$AG:$AG,$A127+52),0)+IF($A127&lt;='P07'!$B$17,INDEX('P07'!$AG:$AG,$A127+52),0)+IF($A127&lt;='P08'!$B$17,INDEX('P08'!$AG:$AG,$A127+52),0)+IF($A127&lt;='P09'!$B$17,INDEX('P09'!$AG:$AG,$A127+52),0)+IF($A127&lt;='P10'!$B$17,INDEX('P10'!$AG:$AG,$A127+52),0)</f>
        <v>17280.540546388296</v>
      </c>
      <c r="T127">
        <f>IF($A127&lt;='P01'!$B$17,INDEX('P01'!$AI:$AI,$A127+52),0)+IF($A127&lt;='P02'!$B$17,INDEX('P02'!$AI:$AI,$A127+52),0)+IF($A127&lt;='P03'!$B$17,INDEX('P03'!$AI:$AI,$A127+52),0)+IF($A127&lt;='P04'!$B$17,INDEX('P04'!$AI:$AI,$A127+52),0)+IF($A127&lt;='P05'!$B$17,INDEX('P05'!$AI:$AI,$A127+52),0)+IF($A127&lt;='P06'!$B$17,INDEX('P06'!$AI:$AI,$A127+52),0)+IF($A127&lt;='P07'!$B$17,INDEX('P07'!$AI:$AI,$A127+52),0)+IF($A127&lt;='P08'!$B$17,INDEX('P08'!$AI:$AI,$A127+52),0)+IF($A127&lt;='P09'!$B$17,INDEX('P09'!$AI:$AI,$A127+52),0)+IF($A127&lt;='P10'!$B$17,INDEX('P10'!$AI:$AI,$A127+52),0)</f>
        <v>17291.420632714613</v>
      </c>
    </row>
    <row r="128" spans="1:20" x14ac:dyDescent="0.35">
      <c r="A128">
        <v>96</v>
      </c>
      <c r="B128">
        <f>IF($A128&lt;='P01'!$B$17,INDEX('P01'!$J:$J,$A128+52),0)+IF($A128&lt;='P02'!$B$17,INDEX('P02'!$J:$J,$A128+52),0)+IF($A128&lt;='P03'!$B$17,INDEX('P03'!$J:$J,$A128+52),0)+IF($A128&lt;='P04'!$B$17,INDEX('P04'!$J:$J,$A128+52),0)+IF($A128&lt;='P05'!$B$17,INDEX('P05'!$J:$J,$A128+52),0)+IF($A128&lt;='P06'!$B$17,INDEX('P06'!$J:$J,$A128+52),0)+IF($A128&lt;='P07'!$B$17,INDEX('P07'!$J:$J,$A128+52),0)+IF($A128&lt;='P08'!$B$17,INDEX('P08'!$J:$J,$A128+52),0)+IF($A128&lt;='P09'!$B$17,INDEX('P09'!$J:$J,$A128+52),0)+IF($A128&lt;='P10'!$B$17,INDEX('P10'!$J:$J,$A128+52),0)</f>
        <v>7.9612938779547479E-4</v>
      </c>
      <c r="C128">
        <f>IF($A128&lt;='P01'!$B$17,INDEX('P01'!$K:$K,$A128+52),0)+IF($A128&lt;='P02'!$B$17,INDEX('P02'!$K:$K,$A128+52),0)+IF($A128&lt;='P03'!$B$17,INDEX('P03'!$K:$K,$A128+52),0)+IF($A128&lt;='P04'!$B$17,INDEX('P04'!$K:$K,$A128+52),0)+IF($A128&lt;='P05'!$B$17,INDEX('P05'!$K:$K,$A128+52),0)+IF($A128&lt;='P06'!$B$17,INDEX('P06'!$K:$K,$A128+52),0)+IF($A128&lt;='P07'!$B$17,INDEX('P07'!$K:$K,$A128+52),0)+IF($A128&lt;='P08'!$B$17,INDEX('P08'!$K:$K,$A128+52),0)+IF($A128&lt;='P09'!$B$17,INDEX('P09'!$K:$K,$A128+52),0)+IF($A128&lt;='P10'!$B$17,INDEX('P10'!$K:$K,$A128+52),0)</f>
        <v>1.6444960318371629E-2</v>
      </c>
      <c r="D128">
        <f>IF($A128&lt;='P01'!$B$17,INDEX('P01'!$L:$L,$A128+52),0)+IF($A128&lt;='P02'!$B$17,INDEX('P02'!$L:$L,$A128+52),0)+IF($A128&lt;='P03'!$B$17,INDEX('P03'!$L:$L,$A128+52),0)+IF($A128&lt;='P04'!$B$17,INDEX('P04'!$L:$L,$A128+52),0)+IF($A128&lt;='P05'!$B$17,INDEX('P05'!$L:$L,$A128+52),0)+IF($A128&lt;='P06'!$B$17,INDEX('P06'!$L:$L,$A128+52),0)+IF($A128&lt;='P07'!$B$17,INDEX('P07'!$L:$L,$A128+52),0)+IF($A128&lt;='P08'!$B$17,INDEX('P08'!$L:$L,$A128+52),0)+IF($A128&lt;='P09'!$B$17,INDEX('P09'!$L:$L,$A128+52),0)+IF($A128&lt;='P10'!$B$17,INDEX('P10'!$L:$L,$A128+52),0)</f>
        <v>0</v>
      </c>
      <c r="E128">
        <f>IF($A128&lt;='P01'!$B$17,INDEX('P01'!$M:$M,$A128+52),0)+IF($A128&lt;='P02'!$B$17,INDEX('P02'!$M:$M,$A128+52),0)+IF($A128&lt;='P03'!$B$17,INDEX('P03'!$M:$M,$A128+52),0)+IF($A128&lt;='P04'!$B$17,INDEX('P04'!$M:$M,$A128+52),0)+IF($A128&lt;='P05'!$B$17,INDEX('P05'!$M:$M,$A128+52),0)+IF($A128&lt;='P06'!$B$17,INDEX('P06'!$M:$M,$A128+52),0)+IF($A128&lt;='P07'!$B$17,INDEX('P07'!$M:$M,$A128+52),0)+IF($A128&lt;='P08'!$B$17,INDEX('P08'!$M:$M,$A128+52),0)+IF($A128&lt;='P09'!$B$17,INDEX('P09'!$M:$M,$A128+52),0)+IF($A128&lt;='P10'!$B$17,INDEX('P10'!$M:$M,$A128+52),0)</f>
        <v>4.8259292179227735</v>
      </c>
      <c r="F128">
        <f>IF($A128&lt;='P01'!$B$17,INDEX('P01'!$R:$R,$A128+52),0)+IF($A128&lt;='P02'!$B$17,INDEX('P02'!$R:$R,$A128+52),0)+IF($A128&lt;='P03'!$B$17,INDEX('P03'!$R:$R,$A128+52),0)+IF($A128&lt;='P04'!$B$17,INDEX('P04'!$R:$R,$A128+52),0)+IF($A128&lt;='P05'!$B$17,INDEX('P05'!$R:$R,$A128+52),0)+IF($A128&lt;='P06'!$B$17,INDEX('P06'!$R:$R,$A128+52),0)+IF($A128&lt;='P07'!$B$17,INDEX('P07'!$R:$R,$A128+52),0)+IF($A128&lt;='P08'!$B$17,INDEX('P08'!$R:$R,$A128+52),0)+IF($A128&lt;='P09'!$B$17,INDEX('P09'!$R:$R,$A128+52),0)+IF($A128&lt;='P10'!$B$17,INDEX('P10'!$R:$R,$A128+52),0)</f>
        <v>372.35996480387962</v>
      </c>
      <c r="G128">
        <f>IF($A128&lt;='P01'!$B$17,INDEX('P01'!$S:$S,$A128+52),0)+IF($A128&lt;='P02'!$B$17,INDEX('P02'!$S:$S,$A128+52),0)+IF($A128&lt;='P03'!$B$17,INDEX('P03'!$S:$S,$A128+52),0)+IF($A128&lt;='P04'!$B$17,INDEX('P04'!$S:$S,$A128+52),0)+IF($A128&lt;='P05'!$B$17,INDEX('P05'!$S:$S,$A128+52),0)+IF($A128&lt;='P06'!$B$17,INDEX('P06'!$S:$S,$A128+52),0)+IF($A128&lt;='P07'!$B$17,INDEX('P07'!$S:$S,$A128+52),0)+IF($A128&lt;='P08'!$B$17,INDEX('P08'!$S:$S,$A128+52),0)+IF($A128&lt;='P09'!$B$17,INDEX('P09'!$S:$S,$A128+52),0)+IF($A128&lt;='P10'!$B$17,INDEX('P10'!$S:$S,$A128+52),0)</f>
        <v>7.4471992960775921</v>
      </c>
      <c r="H128">
        <f>IF($A128&lt;='P01'!$B$17,INDEX('P01'!$T:$T,$A128+52),0)+IF($A128&lt;='P02'!$B$17,INDEX('P02'!$T:$T,$A128+52),0)+IF($A128&lt;='P03'!$B$17,INDEX('P03'!$T:$T,$A128+52),0)+IF($A128&lt;='P04'!$B$17,INDEX('P04'!$T:$T,$A128+52),0)+IF($A128&lt;='P05'!$B$17,INDEX('P05'!$T:$T,$A128+52),0)+IF($A128&lt;='P06'!$B$17,INDEX('P06'!$T:$T,$A128+52),0)+IF($A128&lt;='P07'!$B$17,INDEX('P07'!$T:$T,$A128+52),0)+IF($A128&lt;='P08'!$B$17,INDEX('P08'!$T:$T,$A128+52),0)+IF($A128&lt;='P09'!$B$17,INDEX('P09'!$T:$T,$A128+52),0)+IF($A128&lt;='P10'!$B$17,INDEX('P10'!$T:$T,$A128+52),0)</f>
        <v>30.675916223846059</v>
      </c>
      <c r="I128">
        <f>IF($A128&lt;='P01'!$B$17,INDEX('P01'!$U:$U,$A128+52),0)+IF($A128&lt;='P02'!$B$17,INDEX('P02'!$U:$U,$A128+52),0)+IF($A128&lt;='P03'!$B$17,INDEX('P03'!$U:$U,$A128+52),0)+IF($A128&lt;='P04'!$B$17,INDEX('P04'!$U:$U,$A128+52),0)+IF($A128&lt;='P05'!$B$17,INDEX('P05'!$U:$U,$A128+52),0)+IF($A128&lt;='P06'!$B$17,INDEX('P06'!$U:$U,$A128+52),0)+IF($A128&lt;='P07'!$B$17,INDEX('P07'!$U:$U,$A128+52),0)+IF($A128&lt;='P08'!$B$17,INDEX('P08'!$U:$U,$A128+52),0)+IF($A128&lt;='P09'!$B$17,INDEX('P09'!$U:$U,$A128+52),0)+IF($A128&lt;='P10'!$B$17,INDEX('P10'!$U:$U,$A128+52),0)</f>
        <v>339.62376018753349</v>
      </c>
      <c r="J128">
        <f>IF($A128&lt;='P01'!$B$17,INDEX('P01'!$V:$V,$A128+52),0)+IF($A128&lt;='P02'!$B$17,INDEX('P02'!$V:$V,$A128+52),0)+IF($A128&lt;='P03'!$B$17,INDEX('P03'!$V:$V,$A128+52),0)+IF($A128&lt;='P04'!$B$17,INDEX('P04'!$V:$V,$A128+52),0)+IF($A128&lt;='P05'!$B$17,INDEX('P05'!$V:$V,$A128+52),0)+IF($A128&lt;='P06'!$B$17,INDEX('P06'!$V:$V,$A128+52),0)+IF($A128&lt;='P07'!$B$17,INDEX('P07'!$V:$V,$A128+52),0)+IF($A128&lt;='P08'!$B$17,INDEX('P08'!$V:$V,$A128+52),0)+IF($A128&lt;='P09'!$B$17,INDEX('P09'!$V:$V,$A128+52),0)+IF($A128&lt;='P10'!$B$17,INDEX('P10'!$V:$V,$A128+52),0)</f>
        <v>0.25212822234318716</v>
      </c>
      <c r="K128">
        <f>IF($A128&lt;='P01'!$B$17,INDEX('P01'!$W:$W,$A128+52),0)+IF($A128&lt;='P02'!$B$17,INDEX('P02'!$W:$W,$A128+52),0)+IF($A128&lt;='P03'!$B$17,INDEX('P03'!$W:$W,$A128+52),0)+IF($A128&lt;='P04'!$B$17,INDEX('P04'!$W:$W,$A128+52),0)+IF($A128&lt;='P05'!$B$17,INDEX('P05'!$W:$W,$A128+52),0)+IF($A128&lt;='P06'!$B$17,INDEX('P06'!$W:$W,$A128+52),0)+IF($A128&lt;='P07'!$B$17,INDEX('P07'!$W:$W,$A128+52),0)+IF($A128&lt;='P08'!$B$17,INDEX('P08'!$W:$W,$A128+52),0)+IF($A128&lt;='P09'!$B$17,INDEX('P09'!$W:$W,$A128+52),0)+IF($A128&lt;='P10'!$B$17,INDEX('P10'!$W:$W,$A128+52),0)</f>
        <v>-5.6390391259206964</v>
      </c>
      <c r="L128">
        <f>IF($A128&lt;='P01'!$B$17,INDEX('P01'!$X:$X,$A128+52),0)+IF($A128&lt;='P02'!$B$17,INDEX('P02'!$X:$X,$A128+52),0)+IF($A128&lt;='P03'!$B$17,INDEX('P03'!$X:$X,$A128+52),0)+IF($A128&lt;='P04'!$B$17,INDEX('P04'!$X:$X,$A128+52),0)+IF($A128&lt;='P05'!$B$17,INDEX('P05'!$X:$X,$A128+52),0)+IF($A128&lt;='P06'!$B$17,INDEX('P06'!$X:$X,$A128+52),0)+IF($A128&lt;='P07'!$B$17,INDEX('P07'!$X:$X,$A128+52),0)+IF($A128&lt;='P08'!$B$17,INDEX('P08'!$X:$X,$A128+52),0)+IF($A128&lt;='P09'!$B$17,INDEX('P09'!$X:$X,$A128+52),0)+IF($A128&lt;='P10'!$B$17,INDEX('P10'!$X:$X,$A128+52),0)</f>
        <v>4.4444096884455746</v>
      </c>
      <c r="M128">
        <f>IF($A128&lt;='P01'!$B$17,INDEX('P01'!$AA:$AA,$A128+52),0)+IF($A128&lt;='P02'!$B$17,INDEX('P02'!$AA:$AA,$A128+52),0)+IF($A128&lt;='P03'!$B$17,INDEX('P03'!$AA:$AA,$A128+52),0)+IF($A128&lt;='P04'!$B$17,INDEX('P04'!$AA:$AA,$A128+52),0)+IF($A128&lt;='P05'!$B$17,INDEX('P05'!$AA:$AA,$A128+52),0)+IF($A128&lt;='P06'!$B$17,INDEX('P06'!$AA:$AA,$A128+52),0)+IF($A128&lt;='P07'!$B$17,INDEX('P07'!$AA:$AA,$A128+52),0)+IF($A128&lt;='P08'!$B$17,INDEX('P08'!$AA:$AA,$A128+52),0)+IF($A128&lt;='P09'!$B$17,INDEX('P09'!$AA:$AA,$A128+52),0)+IF($A128&lt;='P10'!$B$17,INDEX('P10'!$AA:$AA,$A128+52),0)</f>
        <v>-3.2474866263630737</v>
      </c>
      <c r="N128">
        <f>IF($A128&lt;='P01'!$B$17,INDEX('P01'!$AB:$AB,$A128+52),0)+IF($A128&lt;='P02'!$B$17,INDEX('P02'!$AB:$AB,$A128+52),0)+IF($A128&lt;='P03'!$B$17,INDEX('P03'!$AB:$AB,$A128+52),0)+IF($A128&lt;='P04'!$B$17,INDEX('P04'!$AB:$AB,$A128+52),0)+IF($A128&lt;='P05'!$B$17,INDEX('P05'!$AB:$AB,$A128+52),0)+IF($A128&lt;='P06'!$B$17,INDEX('P06'!$AB:$AB,$A128+52),0)+IF($A128&lt;='P07'!$B$17,INDEX('P07'!$AB:$AB,$A128+52),0)+IF($A128&lt;='P08'!$B$17,INDEX('P08'!$AB:$AB,$A128+52),0)+IF($A128&lt;='P09'!$B$17,INDEX('P09'!$AB:$AB,$A128+52),0)+IF($A128&lt;='P10'!$B$17,INDEX('P10'!$AB:$AB,$A128+52),0)</f>
        <v>272.97049741357671</v>
      </c>
      <c r="O128">
        <f>IF($A128&lt;='P01'!$B$17,INDEX('P01'!$AC:$AC,$A128+52),0)+IF($A128&lt;='P02'!$B$17,INDEX('P02'!$AC:$AC,$A128+52),0)+IF($A128&lt;='P03'!$B$17,INDEX('P03'!$AC:$AC,$A128+52),0)+IF($A128&lt;='P04'!$B$17,INDEX('P04'!$AC:$AC,$A128+52),0)+IF($A128&lt;='P05'!$B$17,INDEX('P05'!$AC:$AC,$A128+52),0)+IF($A128&lt;='P06'!$B$17,INDEX('P06'!$AC:$AC,$A128+52),0)+IF($A128&lt;='P07'!$B$17,INDEX('P07'!$AC:$AC,$A128+52),0)+IF($A128&lt;='P08'!$B$17,INDEX('P08'!$AC:$AC,$A128+52),0)+IF($A128&lt;='P09'!$B$17,INDEX('P09'!$AC:$AC,$A128+52),0)+IF($A128&lt;='P10'!$B$17,INDEX('P10'!$AC:$AC,$A128+52),0)</f>
        <v>5.459409948271535</v>
      </c>
      <c r="P128">
        <f>IF($A128&lt;='P01'!$B$17,INDEX('P01'!$AD:$AD,$A128+52),0)+IF($A128&lt;='P02'!$B$17,INDEX('P02'!$AD:$AD,$A128+52),0)+IF($A128&lt;='P03'!$B$17,INDEX('P03'!$AD:$AD,$A128+52),0)+IF($A128&lt;='P04'!$B$17,INDEX('P04'!$AD:$AD,$A128+52),0)+IF($A128&lt;='P05'!$B$17,INDEX('P05'!$AD:$AD,$A128+52),0)+IF($A128&lt;='P06'!$B$17,INDEX('P06'!$AD:$AD,$A128+52),0)+IF($A128&lt;='P07'!$B$17,INDEX('P07'!$AD:$AD,$A128+52),0)+IF($A128&lt;='P08'!$B$17,INDEX('P08'!$AD:$AD,$A128+52),0)+IF($A128&lt;='P09'!$B$17,INDEX('P09'!$AD:$AD,$A128+52),0)+IF($A128&lt;='P10'!$B$17,INDEX('P10'!$AD:$AD,$A128+52),0)</f>
        <v>22.41459151422562</v>
      </c>
      <c r="Q128">
        <f>IF($A128&lt;='P01'!$B$17,INDEX('P01'!$AE:$AE,$A128+52),0)+IF($A128&lt;='P02'!$B$17,INDEX('P02'!$AE:$AE,$A128+52),0)+IF($A128&lt;='P03'!$B$17,INDEX('P03'!$AE:$AE,$A128+52),0)+IF($A128&lt;='P04'!$B$17,INDEX('P04'!$AE:$AE,$A128+52),0)+IF($A128&lt;='P05'!$B$17,INDEX('P05'!$AE:$AE,$A128+52),0)+IF($A128&lt;='P06'!$B$17,INDEX('P06'!$AE:$AE,$A128+52),0)+IF($A128&lt;='P07'!$B$17,INDEX('P07'!$AE:$AE,$A128+52),0)+IF($A128&lt;='P08'!$B$17,INDEX('P08'!$AE:$AE,$A128+52),0)+IF($A128&lt;='P09'!$B$17,INDEX('P09'!$AE:$AE,$A128+52),0)+IF($A128&lt;='P10'!$B$17,INDEX('P10'!$AE:$AE,$A128+52),0)</f>
        <v>248.15975495497193</v>
      </c>
      <c r="R128">
        <f>IF($A128&lt;='P01'!$B$17,INDEX('P01'!$AF:$AF,$A128+52),0)+IF($A128&lt;='P02'!$B$17,INDEX('P02'!$AF:$AF,$A128+52),0)+IF($A128&lt;='P03'!$B$17,INDEX('P03'!$AF:$AF,$A128+52),0)+IF($A128&lt;='P04'!$B$17,INDEX('P04'!$AF:$AF,$A128+52),0)+IF($A128&lt;='P05'!$B$17,INDEX('P05'!$AF:$AF,$A128+52),0)+IF($A128&lt;='P06'!$B$17,INDEX('P06'!$AF:$AF,$A128+52),0)+IF($A128&lt;='P07'!$B$17,INDEX('P07'!$AF:$AF,$A128+52),0)+IF($A128&lt;='P08'!$B$17,INDEX('P08'!$AF:$AF,$A128+52),0)+IF($A128&lt;='P09'!$B$17,INDEX('P09'!$AF:$AF,$A128+52),0)+IF($A128&lt;='P10'!$B$17,INDEX('P10'!$AF:$AF,$A128+52),0)</f>
        <v>0.18422762247072808</v>
      </c>
      <c r="S128">
        <f>IF($A128&lt;='P01'!$B$17,INDEX('P01'!$AG:$AG,$A128+52),0)+IF($A128&lt;='P02'!$B$17,INDEX('P02'!$AG:$AG,$A128+52),0)+IF($A128&lt;='P03'!$B$17,INDEX('P03'!$AG:$AG,$A128+52),0)+IF($A128&lt;='P04'!$B$17,INDEX('P04'!$AG:$AG,$A128+52),0)+IF($A128&lt;='P05'!$B$17,INDEX('P05'!$AG:$AG,$A128+52),0)+IF($A128&lt;='P06'!$B$17,INDEX('P06'!$AG:$AG,$A128+52),0)+IF($A128&lt;='P07'!$B$17,INDEX('P07'!$AG:$AG,$A128+52),0)+IF($A128&lt;='P08'!$B$17,INDEX('P08'!$AG:$AG,$A128+52),0)+IF($A128&lt;='P09'!$B$17,INDEX('P09'!$AG:$AG,$A128+52),0)+IF($A128&lt;='P10'!$B$17,INDEX('P10'!$AG:$AG,$A128+52),0)</f>
        <v>17332.668129744467</v>
      </c>
      <c r="T128">
        <f>IF($A128&lt;='P01'!$B$17,INDEX('P01'!$AI:$AI,$A128+52),0)+IF($A128&lt;='P02'!$B$17,INDEX('P02'!$AI:$AI,$A128+52),0)+IF($A128&lt;='P03'!$B$17,INDEX('P03'!$AI:$AI,$A128+52),0)+IF($A128&lt;='P04'!$B$17,INDEX('P04'!$AI:$AI,$A128+52),0)+IF($A128&lt;='P05'!$B$17,INDEX('P05'!$AI:$AI,$A128+52),0)+IF($A128&lt;='P06'!$B$17,INDEX('P06'!$AI:$AI,$A128+52),0)+IF($A128&lt;='P07'!$B$17,INDEX('P07'!$AI:$AI,$A128+52),0)+IF($A128&lt;='P08'!$B$17,INDEX('P08'!$AI:$AI,$A128+52),0)+IF($A128&lt;='P09'!$B$17,INDEX('P09'!$AI:$AI,$A128+52),0)+IF($A128&lt;='P10'!$B$17,INDEX('P10'!$AI:$AI,$A128+52),0)</f>
        <v>17342.943002203694</v>
      </c>
    </row>
    <row r="129" spans="1:20" x14ac:dyDescent="0.35">
      <c r="A129">
        <v>97</v>
      </c>
      <c r="B129">
        <f>IF($A129&lt;='P01'!$B$17,INDEX('P01'!$J:$J,$A129+52),0)+IF($A129&lt;='P02'!$B$17,INDEX('P02'!$J:$J,$A129+52),0)+IF($A129&lt;='P03'!$B$17,INDEX('P03'!$J:$J,$A129+52),0)+IF($A129&lt;='P04'!$B$17,INDEX('P04'!$J:$J,$A129+52),0)+IF($A129&lt;='P05'!$B$17,INDEX('P05'!$J:$J,$A129+52),0)+IF($A129&lt;='P06'!$B$17,INDEX('P06'!$J:$J,$A129+52),0)+IF($A129&lt;='P07'!$B$17,INDEX('P07'!$J:$J,$A129+52),0)+IF($A129&lt;='P08'!$B$17,INDEX('P08'!$J:$J,$A129+52),0)+IF($A129&lt;='P09'!$B$17,INDEX('P09'!$J:$J,$A129+52),0)+IF($A129&lt;='P10'!$B$17,INDEX('P10'!$J:$J,$A129+52),0)</f>
        <v>7.9798227469953323E-4</v>
      </c>
      <c r="C129">
        <f>IF($A129&lt;='P01'!$B$17,INDEX('P01'!$K:$K,$A129+52),0)+IF($A129&lt;='P02'!$B$17,INDEX('P02'!$K:$K,$A129+52),0)+IF($A129&lt;='P03'!$B$17,INDEX('P03'!$K:$K,$A129+52),0)+IF($A129&lt;='P04'!$B$17,INDEX('P04'!$K:$K,$A129+52),0)+IF($A129&lt;='P05'!$B$17,INDEX('P05'!$K:$K,$A129+52),0)+IF($A129&lt;='P06'!$B$17,INDEX('P06'!$K:$K,$A129+52),0)+IF($A129&lt;='P07'!$B$17,INDEX('P07'!$K:$K,$A129+52),0)+IF($A129&lt;='P08'!$B$17,INDEX('P08'!$K:$K,$A129+52),0)+IF($A129&lt;='P09'!$B$17,INDEX('P09'!$K:$K,$A129+52),0)+IF($A129&lt;='P10'!$B$17,INDEX('P10'!$K:$K,$A129+52),0)</f>
        <v>1.6386402368019675E-2</v>
      </c>
      <c r="D129">
        <f>IF($A129&lt;='P01'!$B$17,INDEX('P01'!$L:$L,$A129+52),0)+IF($A129&lt;='P02'!$B$17,INDEX('P02'!$L:$L,$A129+52),0)+IF($A129&lt;='P03'!$B$17,INDEX('P03'!$L:$L,$A129+52),0)+IF($A129&lt;='P04'!$B$17,INDEX('P04'!$L:$L,$A129+52),0)+IF($A129&lt;='P05'!$B$17,INDEX('P05'!$L:$L,$A129+52),0)+IF($A129&lt;='P06'!$B$17,INDEX('P06'!$L:$L,$A129+52),0)+IF($A129&lt;='P07'!$B$17,INDEX('P07'!$L:$L,$A129+52),0)+IF($A129&lt;='P08'!$B$17,INDEX('P08'!$L:$L,$A129+52),0)+IF($A129&lt;='P09'!$B$17,INDEX('P09'!$L:$L,$A129+52),0)+IF($A129&lt;='P10'!$B$17,INDEX('P10'!$L:$L,$A129+52),0)</f>
        <v>0</v>
      </c>
      <c r="E129">
        <f>IF($A129&lt;='P01'!$B$17,INDEX('P01'!$M:$M,$A129+52),0)+IF($A129&lt;='P02'!$B$17,INDEX('P02'!$M:$M,$A129+52),0)+IF($A129&lt;='P03'!$B$17,INDEX('P03'!$M:$M,$A129+52),0)+IF($A129&lt;='P04'!$B$17,INDEX('P04'!$M:$M,$A129+52),0)+IF($A129&lt;='P05'!$B$17,INDEX('P05'!$M:$M,$A129+52),0)+IF($A129&lt;='P06'!$B$17,INDEX('P06'!$M:$M,$A129+52),0)+IF($A129&lt;='P07'!$B$17,INDEX('P07'!$M:$M,$A129+52),0)+IF($A129&lt;='P08'!$B$17,INDEX('P08'!$M:$M,$A129+52),0)+IF($A129&lt;='P09'!$B$17,INDEX('P09'!$M:$M,$A129+52),0)+IF($A129&lt;='P10'!$B$17,INDEX('P10'!$M:$M,$A129+52),0)</f>
        <v>4.8087448332800538</v>
      </c>
      <c r="F129">
        <f>IF($A129&lt;='P01'!$B$17,INDEX('P01'!$R:$R,$A129+52),0)+IF($A129&lt;='P02'!$B$17,INDEX('P02'!$R:$R,$A129+52),0)+IF($A129&lt;='P03'!$B$17,INDEX('P03'!$R:$R,$A129+52),0)+IF($A129&lt;='P04'!$B$17,INDEX('P04'!$R:$R,$A129+52),0)+IF($A129&lt;='P05'!$B$17,INDEX('P05'!$R:$R,$A129+52),0)+IF($A129&lt;='P06'!$B$17,INDEX('P06'!$R:$R,$A129+52),0)+IF($A129&lt;='P07'!$B$17,INDEX('P07'!$R:$R,$A129+52),0)+IF($A129&lt;='P08'!$B$17,INDEX('P08'!$R:$R,$A129+52),0)+IF($A129&lt;='P09'!$B$17,INDEX('P09'!$R:$R,$A129+52),0)+IF($A129&lt;='P10'!$B$17,INDEX('P10'!$R:$R,$A129+52),0)</f>
        <v>371.02673583647606</v>
      </c>
      <c r="G129">
        <f>IF($A129&lt;='P01'!$B$17,INDEX('P01'!$S:$S,$A129+52),0)+IF($A129&lt;='P02'!$B$17,INDEX('P02'!$S:$S,$A129+52),0)+IF($A129&lt;='P03'!$B$17,INDEX('P03'!$S:$S,$A129+52),0)+IF($A129&lt;='P04'!$B$17,INDEX('P04'!$S:$S,$A129+52),0)+IF($A129&lt;='P05'!$B$17,INDEX('P05'!$S:$S,$A129+52),0)+IF($A129&lt;='P06'!$B$17,INDEX('P06'!$S:$S,$A129+52),0)+IF($A129&lt;='P07'!$B$17,INDEX('P07'!$S:$S,$A129+52),0)+IF($A129&lt;='P08'!$B$17,INDEX('P08'!$S:$S,$A129+52),0)+IF($A129&lt;='P09'!$B$17,INDEX('P09'!$S:$S,$A129+52),0)+IF($A129&lt;='P10'!$B$17,INDEX('P10'!$S:$S,$A129+52),0)</f>
        <v>7.420534716729521</v>
      </c>
      <c r="H129">
        <f>IF($A129&lt;='P01'!$B$17,INDEX('P01'!$T:$T,$A129+52),0)+IF($A129&lt;='P02'!$B$17,INDEX('P02'!$T:$T,$A129+52),0)+IF($A129&lt;='P03'!$B$17,INDEX('P03'!$T:$T,$A129+52),0)+IF($A129&lt;='P04'!$B$17,INDEX('P04'!$T:$T,$A129+52),0)+IF($A129&lt;='P05'!$B$17,INDEX('P05'!$T:$T,$A129+52),0)+IF($A129&lt;='P06'!$B$17,INDEX('P06'!$T:$T,$A129+52),0)+IF($A129&lt;='P07'!$B$17,INDEX('P07'!$T:$T,$A129+52),0)+IF($A129&lt;='P08'!$B$17,INDEX('P08'!$T:$T,$A129+52),0)+IF($A129&lt;='P09'!$B$17,INDEX('P09'!$T:$T,$A129+52),0)+IF($A129&lt;='P10'!$B$17,INDEX('P10'!$T:$T,$A129+52),0)</f>
        <v>30.642099502932179</v>
      </c>
      <c r="I129">
        <f>IF($A129&lt;='P01'!$B$17,INDEX('P01'!$U:$U,$A129+52),0)+IF($A129&lt;='P02'!$B$17,INDEX('P02'!$U:$U,$A129+52),0)+IF($A129&lt;='P03'!$B$17,INDEX('P03'!$U:$U,$A129+52),0)+IF($A129&lt;='P04'!$B$17,INDEX('P04'!$U:$U,$A129+52),0)+IF($A129&lt;='P05'!$B$17,INDEX('P05'!$U:$U,$A129+52),0)+IF($A129&lt;='P06'!$B$17,INDEX('P06'!$U:$U,$A129+52),0)+IF($A129&lt;='P07'!$B$17,INDEX('P07'!$U:$U,$A129+52),0)+IF($A129&lt;='P08'!$B$17,INDEX('P08'!$U:$U,$A129+52),0)+IF($A129&lt;='P09'!$B$17,INDEX('P09'!$U:$U,$A129+52),0)+IF($A129&lt;='P10'!$B$17,INDEX('P10'!$U:$U,$A129+52),0)</f>
        <v>341.37522160130015</v>
      </c>
      <c r="J129">
        <f>IF($A129&lt;='P01'!$B$17,INDEX('P01'!$V:$V,$A129+52),0)+IF($A129&lt;='P02'!$B$17,INDEX('P02'!$V:$V,$A129+52),0)+IF($A129&lt;='P03'!$B$17,INDEX('P03'!$V:$V,$A129+52),0)+IF($A129&lt;='P04'!$B$17,INDEX('P04'!$V:$V,$A129+52),0)+IF($A129&lt;='P05'!$B$17,INDEX('P05'!$V:$V,$A129+52),0)+IF($A129&lt;='P06'!$B$17,INDEX('P06'!$V:$V,$A129+52),0)+IF($A129&lt;='P07'!$B$17,INDEX('P07'!$V:$V,$A129+52),0)+IF($A129&lt;='P08'!$B$17,INDEX('P08'!$V:$V,$A129+52),0)+IF($A129&lt;='P09'!$B$17,INDEX('P09'!$V:$V,$A129+52),0)+IF($A129&lt;='P10'!$B$17,INDEX('P10'!$V:$V,$A129+52),0)</f>
        <v>0.2533382811760766</v>
      </c>
      <c r="K129">
        <f>IF($A129&lt;='P01'!$B$17,INDEX('P01'!$W:$W,$A129+52),0)+IF($A129&lt;='P02'!$B$17,INDEX('P02'!$W:$W,$A129+52),0)+IF($A129&lt;='P03'!$B$17,INDEX('P03'!$W:$W,$A129+52),0)+IF($A129&lt;='P04'!$B$17,INDEX('P04'!$W:$W,$A129+52),0)+IF($A129&lt;='P05'!$B$17,INDEX('P05'!$W:$W,$A129+52),0)+IF($A129&lt;='P06'!$B$17,INDEX('P06'!$W:$W,$A129+52),0)+IF($A129&lt;='P07'!$B$17,INDEX('P07'!$W:$W,$A129+52),0)+IF($A129&lt;='P08'!$B$17,INDEX('P08'!$W:$W,$A129+52),0)+IF($A129&lt;='P09'!$B$17,INDEX('P09'!$W:$W,$A129+52),0)+IF($A129&lt;='P10'!$B$17,INDEX('P10'!$W:$W,$A129+52),0)</f>
        <v>-8.664458265661878</v>
      </c>
      <c r="L129">
        <f>IF($A129&lt;='P01'!$B$17,INDEX('P01'!$X:$X,$A129+52),0)+IF($A129&lt;='P02'!$B$17,INDEX('P02'!$X:$X,$A129+52),0)+IF($A129&lt;='P03'!$B$17,INDEX('P03'!$X:$X,$A129+52),0)+IF($A129&lt;='P04'!$B$17,INDEX('P04'!$X:$X,$A129+52),0)+IF($A129&lt;='P05'!$B$17,INDEX('P05'!$X:$X,$A129+52),0)+IF($A129&lt;='P06'!$B$17,INDEX('P06'!$X:$X,$A129+52),0)+IF($A129&lt;='P07'!$B$17,INDEX('P07'!$X:$X,$A129+52),0)+IF($A129&lt;='P08'!$B$17,INDEX('P08'!$X:$X,$A129+52),0)+IF($A129&lt;='P09'!$B$17,INDEX('P09'!$X:$X,$A129+52),0)+IF($A129&lt;='P10'!$B$17,INDEX('P10'!$X:$X,$A129+52),0)</f>
        <v>7.4741061800019466</v>
      </c>
      <c r="M129">
        <f>IF($A129&lt;='P01'!$B$17,INDEX('P01'!$AA:$AA,$A129+52),0)+IF($A129&lt;='P02'!$B$17,INDEX('P02'!$AA:$AA,$A129+52),0)+IF($A129&lt;='P03'!$B$17,INDEX('P03'!$AA:$AA,$A129+52),0)+IF($A129&lt;='P04'!$B$17,INDEX('P04'!$AA:$AA,$A129+52),0)+IF($A129&lt;='P05'!$B$17,INDEX('P05'!$AA:$AA,$A129+52),0)+IF($A129&lt;='P06'!$B$17,INDEX('P06'!$AA:$AA,$A129+52),0)+IF($A129&lt;='P07'!$B$17,INDEX('P07'!$AA:$AA,$A129+52),0)+IF($A129&lt;='P08'!$B$17,INDEX('P08'!$AA:$AA,$A129+52),0)+IF($A129&lt;='P09'!$B$17,INDEX('P09'!$AA:$AA,$A129+52),0)+IF($A129&lt;='P10'!$B$17,INDEX('P10'!$AA:$AA,$A129+52),0)</f>
        <v>-5.4434357845923564</v>
      </c>
      <c r="N129">
        <f>IF($A129&lt;='P01'!$B$17,INDEX('P01'!$AB:$AB,$A129+52),0)+IF($A129&lt;='P02'!$B$17,INDEX('P02'!$AB:$AB,$A129+52),0)+IF($A129&lt;='P03'!$B$17,INDEX('P03'!$AB:$AB,$A129+52),0)+IF($A129&lt;='P04'!$B$17,INDEX('P04'!$AB:$AB,$A129+52),0)+IF($A129&lt;='P05'!$B$17,INDEX('P05'!$AB:$AB,$A129+52),0)+IF($A129&lt;='P06'!$B$17,INDEX('P06'!$AB:$AB,$A129+52),0)+IF($A129&lt;='P07'!$B$17,INDEX('P07'!$AB:$AB,$A129+52),0)+IF($A129&lt;='P08'!$B$17,INDEX('P08'!$AB:$AB,$A129+52),0)+IF($A129&lt;='P09'!$B$17,INDEX('P09'!$AB:$AB,$A129+52),0)+IF($A129&lt;='P10'!$B$17,INDEX('P10'!$AB:$AB,$A129+52),0)</f>
        <v>271.10560166956998</v>
      </c>
      <c r="O129">
        <f>IF($A129&lt;='P01'!$B$17,INDEX('P01'!$AC:$AC,$A129+52),0)+IF($A129&lt;='P02'!$B$17,INDEX('P02'!$AC:$AC,$A129+52),0)+IF($A129&lt;='P03'!$B$17,INDEX('P03'!$AC:$AC,$A129+52),0)+IF($A129&lt;='P04'!$B$17,INDEX('P04'!$AC:$AC,$A129+52),0)+IF($A129&lt;='P05'!$B$17,INDEX('P05'!$AC:$AC,$A129+52),0)+IF($A129&lt;='P06'!$B$17,INDEX('P06'!$AC:$AC,$A129+52),0)+IF($A129&lt;='P07'!$B$17,INDEX('P07'!$AC:$AC,$A129+52),0)+IF($A129&lt;='P08'!$B$17,INDEX('P08'!$AC:$AC,$A129+52),0)+IF($A129&lt;='P09'!$B$17,INDEX('P09'!$AC:$AC,$A129+52),0)+IF($A129&lt;='P10'!$B$17,INDEX('P10'!$AC:$AC,$A129+52),0)</f>
        <v>5.4221120333914001</v>
      </c>
      <c r="P129">
        <f>IF($A129&lt;='P01'!$B$17,INDEX('P01'!$AD:$AD,$A129+52),0)+IF($A129&lt;='P02'!$B$17,INDEX('P02'!$AD:$AD,$A129+52),0)+IF($A129&lt;='P03'!$B$17,INDEX('P03'!$AD:$AD,$A129+52),0)+IF($A129&lt;='P04'!$B$17,INDEX('P04'!$AD:$AD,$A129+52),0)+IF($A129&lt;='P05'!$B$17,INDEX('P05'!$AD:$AD,$A129+52),0)+IF($A129&lt;='P06'!$B$17,INDEX('P06'!$AD:$AD,$A129+52),0)+IF($A129&lt;='P07'!$B$17,INDEX('P07'!$AD:$AD,$A129+52),0)+IF($A129&lt;='P08'!$B$17,INDEX('P08'!$AD:$AD,$A129+52),0)+IF($A129&lt;='P09'!$B$17,INDEX('P09'!$AD:$AD,$A129+52),0)+IF($A129&lt;='P10'!$B$17,INDEX('P10'!$AD:$AD,$A129+52),0)</f>
        <v>22.316822497865036</v>
      </c>
      <c r="Q129">
        <f>IF($A129&lt;='P01'!$B$17,INDEX('P01'!$AE:$AE,$A129+52),0)+IF($A129&lt;='P02'!$B$17,INDEX('P02'!$AE:$AE,$A129+52),0)+IF($A129&lt;='P03'!$B$17,INDEX('P03'!$AE:$AE,$A129+52),0)+IF($A129&lt;='P04'!$B$17,INDEX('P04'!$AE:$AE,$A129+52),0)+IF($A129&lt;='P05'!$B$17,INDEX('P05'!$AE:$AE,$A129+52),0)+IF($A129&lt;='P06'!$B$17,INDEX('P06'!$AE:$AE,$A129+52),0)+IF($A129&lt;='P07'!$B$17,INDEX('P07'!$AE:$AE,$A129+52),0)+IF($A129&lt;='P08'!$B$17,INDEX('P08'!$AE:$AE,$A129+52),0)+IF($A129&lt;='P09'!$B$17,INDEX('P09'!$AE:$AE,$A129+52),0)+IF($A129&lt;='P10'!$B$17,INDEX('P10'!$AE:$AE,$A129+52),0)</f>
        <v>248.62559515272585</v>
      </c>
      <c r="R129">
        <f>IF($A129&lt;='P01'!$B$17,INDEX('P01'!$AF:$AF,$A129+52),0)+IF($A129&lt;='P02'!$B$17,INDEX('P02'!$AF:$AF,$A129+52),0)+IF($A129&lt;='P03'!$B$17,INDEX('P03'!$AF:$AF,$A129+52),0)+IF($A129&lt;='P04'!$B$17,INDEX('P04'!$AF:$AF,$A129+52),0)+IF($A129&lt;='P05'!$B$17,INDEX('P05'!$AF:$AF,$A129+52),0)+IF($A129&lt;='P06'!$B$17,INDEX('P06'!$AF:$AF,$A129+52),0)+IF($A129&lt;='P07'!$B$17,INDEX('P07'!$AF:$AF,$A129+52),0)+IF($A129&lt;='P08'!$B$17,INDEX('P08'!$AF:$AF,$A129+52),0)+IF($A129&lt;='P09'!$B$17,INDEX('P09'!$AF:$AF,$A129+52),0)+IF($A129&lt;='P10'!$B$17,INDEX('P10'!$AF:$AF,$A129+52),0)</f>
        <v>0.18450777018003334</v>
      </c>
      <c r="S129">
        <f>IF($A129&lt;='P01'!$B$17,INDEX('P01'!$AG:$AG,$A129+52),0)+IF($A129&lt;='P02'!$B$17,INDEX('P02'!$AG:$AG,$A129+52),0)+IF($A129&lt;='P03'!$B$17,INDEX('P03'!$AG:$AG,$A129+52),0)+IF($A129&lt;='P04'!$B$17,INDEX('P04'!$AG:$AG,$A129+52),0)+IF($A129&lt;='P05'!$B$17,INDEX('P05'!$AG:$AG,$A129+52),0)+IF($A129&lt;='P06'!$B$17,INDEX('P06'!$AG:$AG,$A129+52),0)+IF($A129&lt;='P07'!$B$17,INDEX('P07'!$AG:$AG,$A129+52),0)+IF($A129&lt;='P08'!$B$17,INDEX('P08'!$AG:$AG,$A129+52),0)+IF($A129&lt;='P09'!$B$17,INDEX('P09'!$AG:$AG,$A129+52),0)+IF($A129&lt;='P10'!$B$17,INDEX('P10'!$AG:$AG,$A129+52),0)</f>
        <v>17381.93666875246</v>
      </c>
      <c r="T129">
        <f>IF($A129&lt;='P01'!$B$17,INDEX('P01'!$AI:$AI,$A129+52),0)+IF($A129&lt;='P02'!$B$17,INDEX('P02'!$AI:$AI,$A129+52),0)+IF($A129&lt;='P03'!$B$17,INDEX('P03'!$AI:$AI,$A129+52),0)+IF($A129&lt;='P04'!$B$17,INDEX('P04'!$AI:$AI,$A129+52),0)+IF($A129&lt;='P05'!$B$17,INDEX('P05'!$AI:$AI,$A129+52),0)+IF($A129&lt;='P06'!$B$17,INDEX('P06'!$AI:$AI,$A129+52),0)+IF($A129&lt;='P07'!$B$17,INDEX('P07'!$AI:$AI,$A129+52),0)+IF($A129&lt;='P08'!$B$17,INDEX('P08'!$AI:$AI,$A129+52),0)+IF($A129&lt;='P09'!$B$17,INDEX('P09'!$AI:$AI,$A129+52),0)+IF($A129&lt;='P10'!$B$17,INDEX('P10'!$AI:$AI,$A129+52),0)</f>
        <v>17391.615309292174</v>
      </c>
    </row>
    <row r="130" spans="1:20" x14ac:dyDescent="0.35">
      <c r="A130">
        <v>98</v>
      </c>
      <c r="B130">
        <f>IF($A130&lt;='P01'!$B$17,INDEX('P01'!$J:$J,$A130+52),0)+IF($A130&lt;='P02'!$B$17,INDEX('P02'!$J:$J,$A130+52),0)+IF($A130&lt;='P03'!$B$17,INDEX('P03'!$J:$J,$A130+52),0)+IF($A130&lt;='P04'!$B$17,INDEX('P04'!$J:$J,$A130+52),0)+IF($A130&lt;='P05'!$B$17,INDEX('P05'!$J:$J,$A130+52),0)+IF($A130&lt;='P06'!$B$17,INDEX('P06'!$J:$J,$A130+52),0)+IF($A130&lt;='P07'!$B$17,INDEX('P07'!$J:$J,$A130+52),0)+IF($A130&lt;='P08'!$B$17,INDEX('P08'!$J:$J,$A130+52),0)+IF($A130&lt;='P09'!$B$17,INDEX('P09'!$J:$J,$A130+52),0)+IF($A130&lt;='P10'!$B$17,INDEX('P10'!$J:$J,$A130+52),0)</f>
        <v>7.9510266426548887E-4</v>
      </c>
      <c r="C130">
        <f>IF($A130&lt;='P01'!$B$17,INDEX('P01'!$K:$K,$A130+52),0)+IF($A130&lt;='P02'!$B$17,INDEX('P02'!$K:$K,$A130+52),0)+IF($A130&lt;='P03'!$B$17,INDEX('P03'!$K:$K,$A130+52),0)+IF($A130&lt;='P04'!$B$17,INDEX('P04'!$K:$K,$A130+52),0)+IF($A130&lt;='P05'!$B$17,INDEX('P05'!$K:$K,$A130+52),0)+IF($A130&lt;='P06'!$B$17,INDEX('P06'!$K:$K,$A130+52),0)+IF($A130&lt;='P07'!$B$17,INDEX('P07'!$K:$K,$A130+52),0)+IF($A130&lt;='P08'!$B$17,INDEX('P08'!$K:$K,$A130+52),0)+IF($A130&lt;='P09'!$B$17,INDEX('P09'!$K:$K,$A130+52),0)+IF($A130&lt;='P10'!$B$17,INDEX('P10'!$K:$K,$A130+52),0)</f>
        <v>1.6328053062892565E-2</v>
      </c>
      <c r="D130">
        <f>IF($A130&lt;='P01'!$B$17,INDEX('P01'!$L:$L,$A130+52),0)+IF($A130&lt;='P02'!$B$17,INDEX('P02'!$L:$L,$A130+52),0)+IF($A130&lt;='P03'!$B$17,INDEX('P03'!$L:$L,$A130+52),0)+IF($A130&lt;='P04'!$B$17,INDEX('P04'!$L:$L,$A130+52),0)+IF($A130&lt;='P05'!$B$17,INDEX('P05'!$L:$L,$A130+52),0)+IF($A130&lt;='P06'!$B$17,INDEX('P06'!$L:$L,$A130+52),0)+IF($A130&lt;='P07'!$B$17,INDEX('P07'!$L:$L,$A130+52),0)+IF($A130&lt;='P08'!$B$17,INDEX('P08'!$L:$L,$A130+52),0)+IF($A130&lt;='P09'!$B$17,INDEX('P09'!$L:$L,$A130+52),0)+IF($A130&lt;='P10'!$B$17,INDEX('P10'!$L:$L,$A130+52),0)</f>
        <v>0</v>
      </c>
      <c r="E130">
        <f>IF($A130&lt;='P01'!$B$17,INDEX('P01'!$M:$M,$A130+52),0)+IF($A130&lt;='P02'!$B$17,INDEX('P02'!$M:$M,$A130+52),0)+IF($A130&lt;='P03'!$B$17,INDEX('P03'!$M:$M,$A130+52),0)+IF($A130&lt;='P04'!$B$17,INDEX('P04'!$M:$M,$A130+52),0)+IF($A130&lt;='P05'!$B$17,INDEX('P05'!$M:$M,$A130+52),0)+IF($A130&lt;='P06'!$B$17,INDEX('P06'!$M:$M,$A130+52),0)+IF($A130&lt;='P07'!$B$17,INDEX('P07'!$M:$M,$A130+52),0)+IF($A130&lt;='P08'!$B$17,INDEX('P08'!$M:$M,$A130+52),0)+IF($A130&lt;='P09'!$B$17,INDEX('P09'!$M:$M,$A130+52),0)+IF($A130&lt;='P10'!$B$17,INDEX('P10'!$M:$M,$A130+52),0)</f>
        <v>4.7916216775528966</v>
      </c>
      <c r="F130">
        <f>IF($A130&lt;='P01'!$B$17,INDEX('P01'!$R:$R,$A130+52),0)+IF($A130&lt;='P02'!$B$17,INDEX('P02'!$R:$R,$A130+52),0)+IF($A130&lt;='P03'!$B$17,INDEX('P03'!$R:$R,$A130+52),0)+IF($A130&lt;='P04'!$B$17,INDEX('P04'!$R:$R,$A130+52),0)+IF($A130&lt;='P05'!$B$17,INDEX('P05'!$R:$R,$A130+52),0)+IF($A130&lt;='P06'!$B$17,INDEX('P06'!$R:$R,$A130+52),0)+IF($A130&lt;='P07'!$B$17,INDEX('P07'!$R:$R,$A130+52),0)+IF($A130&lt;='P08'!$B$17,INDEX('P08'!$R:$R,$A130+52),0)+IF($A130&lt;='P09'!$B$17,INDEX('P09'!$R:$R,$A130+52),0)+IF($A130&lt;='P10'!$B$17,INDEX('P10'!$R:$R,$A130+52),0)</f>
        <v>369.69792259276284</v>
      </c>
      <c r="G130">
        <f>IF($A130&lt;='P01'!$B$17,INDEX('P01'!$S:$S,$A130+52),0)+IF($A130&lt;='P02'!$B$17,INDEX('P02'!$S:$S,$A130+52),0)+IF($A130&lt;='P03'!$B$17,INDEX('P03'!$S:$S,$A130+52),0)+IF($A130&lt;='P04'!$B$17,INDEX('P04'!$S:$S,$A130+52),0)+IF($A130&lt;='P05'!$B$17,INDEX('P05'!$S:$S,$A130+52),0)+IF($A130&lt;='P06'!$B$17,INDEX('P06'!$S:$S,$A130+52),0)+IF($A130&lt;='P07'!$B$17,INDEX('P07'!$S:$S,$A130+52),0)+IF($A130&lt;='P08'!$B$17,INDEX('P08'!$S:$S,$A130+52),0)+IF($A130&lt;='P09'!$B$17,INDEX('P09'!$S:$S,$A130+52),0)+IF($A130&lt;='P10'!$B$17,INDEX('P10'!$S:$S,$A130+52),0)</f>
        <v>7.3939584518552568</v>
      </c>
      <c r="H130">
        <f>IF($A130&lt;='P01'!$B$17,INDEX('P01'!$T:$T,$A130+52),0)+IF($A130&lt;='P02'!$B$17,INDEX('P02'!$T:$T,$A130+52),0)+IF($A130&lt;='P03'!$B$17,INDEX('P03'!$T:$T,$A130+52),0)+IF($A130&lt;='P04'!$B$17,INDEX('P04'!$T:$T,$A130+52),0)+IF($A130&lt;='P05'!$B$17,INDEX('P05'!$T:$T,$A130+52),0)+IF($A130&lt;='P06'!$B$17,INDEX('P06'!$T:$T,$A130+52),0)+IF($A130&lt;='P07'!$B$17,INDEX('P07'!$T:$T,$A130+52),0)+IF($A130&lt;='P08'!$B$17,INDEX('P08'!$T:$T,$A130+52),0)+IF($A130&lt;='P09'!$B$17,INDEX('P09'!$T:$T,$A130+52),0)+IF($A130&lt;='P10'!$B$17,INDEX('P10'!$T:$T,$A130+52),0)</f>
        <v>30.608290329007602</v>
      </c>
      <c r="I130">
        <f>IF($A130&lt;='P01'!$B$17,INDEX('P01'!$U:$U,$A130+52),0)+IF($A130&lt;='P02'!$B$17,INDEX('P02'!$U:$U,$A130+52),0)+IF($A130&lt;='P03'!$B$17,INDEX('P03'!$U:$U,$A130+52),0)+IF($A130&lt;='P04'!$B$17,INDEX('P04'!$U:$U,$A130+52),0)+IF($A130&lt;='P05'!$B$17,INDEX('P05'!$U:$U,$A130+52),0)+IF($A130&lt;='P06'!$B$17,INDEX('P06'!$U:$U,$A130+52),0)+IF($A130&lt;='P07'!$B$17,INDEX('P07'!$U:$U,$A130+52),0)+IF($A130&lt;='P08'!$B$17,INDEX('P08'!$U:$U,$A130+52),0)+IF($A130&lt;='P09'!$B$17,INDEX('P09'!$U:$U,$A130+52),0)+IF($A130&lt;='P10'!$B$17,INDEX('P10'!$U:$U,$A130+52),0)</f>
        <v>340.14292992053578</v>
      </c>
      <c r="J130">
        <f>IF($A130&lt;='P01'!$B$17,INDEX('P01'!$V:$V,$A130+52),0)+IF($A130&lt;='P02'!$B$17,INDEX('P02'!$V:$V,$A130+52),0)+IF($A130&lt;='P03'!$B$17,INDEX('P03'!$V:$V,$A130+52),0)+IF($A130&lt;='P04'!$B$17,INDEX('P04'!$V:$V,$A130+52),0)+IF($A130&lt;='P05'!$B$17,INDEX('P05'!$V:$V,$A130+52),0)+IF($A130&lt;='P06'!$B$17,INDEX('P06'!$V:$V,$A130+52),0)+IF($A130&lt;='P07'!$B$17,INDEX('P07'!$V:$V,$A130+52),0)+IF($A130&lt;='P08'!$B$17,INDEX('P08'!$V:$V,$A130+52),0)+IF($A130&lt;='P09'!$B$17,INDEX('P09'!$V:$V,$A130+52),0)+IF($A130&lt;='P10'!$B$17,INDEX('P10'!$V:$V,$A130+52),0)</f>
        <v>0.25304662685340912</v>
      </c>
      <c r="K130">
        <f>IF($A130&lt;='P01'!$B$17,INDEX('P01'!$W:$W,$A130+52),0)+IF($A130&lt;='P02'!$B$17,INDEX('P02'!$W:$W,$A130+52),0)+IF($A130&lt;='P03'!$B$17,INDEX('P03'!$W:$W,$A130+52),0)+IF($A130&lt;='P04'!$B$17,INDEX('P04'!$W:$W,$A130+52),0)+IF($A130&lt;='P05'!$B$17,INDEX('P05'!$W:$W,$A130+52),0)+IF($A130&lt;='P06'!$B$17,INDEX('P06'!$W:$W,$A130+52),0)+IF($A130&lt;='P07'!$B$17,INDEX('P07'!$W:$W,$A130+52),0)+IF($A130&lt;='P08'!$B$17,INDEX('P08'!$W:$W,$A130+52),0)+IF($A130&lt;='P09'!$B$17,INDEX('P09'!$W:$W,$A130+52),0)+IF($A130&lt;='P10'!$B$17,INDEX('P10'!$W:$W,$A130+52),0)</f>
        <v>-8.7003027354892453</v>
      </c>
      <c r="L130">
        <f>IF($A130&lt;='P01'!$B$17,INDEX('P01'!$X:$X,$A130+52),0)+IF($A130&lt;='P02'!$B$17,INDEX('P02'!$X:$X,$A130+52),0)+IF($A130&lt;='P03'!$B$17,INDEX('P03'!$X:$X,$A130+52),0)+IF($A130&lt;='P04'!$B$17,INDEX('P04'!$X:$X,$A130+52),0)+IF($A130&lt;='P05'!$B$17,INDEX('P05'!$X:$X,$A130+52),0)+IF($A130&lt;='P06'!$B$17,INDEX('P06'!$X:$X,$A130+52),0)+IF($A130&lt;='P07'!$B$17,INDEX('P07'!$X:$X,$A130+52),0)+IF($A130&lt;='P08'!$B$17,INDEX('P08'!$X:$X,$A130+52),0)+IF($A130&lt;='P09'!$B$17,INDEX('P09'!$X:$X,$A130+52),0)+IF($A130&lt;='P10'!$B$17,INDEX('P10'!$X:$X,$A130+52),0)</f>
        <v>7.5142138348327734</v>
      </c>
      <c r="M130">
        <f>IF($A130&lt;='P01'!$B$17,INDEX('P01'!$AA:$AA,$A130+52),0)+IF($A130&lt;='P02'!$B$17,INDEX('P02'!$AA:$AA,$A130+52),0)+IF($A130&lt;='P03'!$B$17,INDEX('P03'!$AA:$AA,$A130+52),0)+IF($A130&lt;='P04'!$B$17,INDEX('P04'!$AA:$AA,$A130+52),0)+IF($A130&lt;='P05'!$B$17,INDEX('P05'!$AA:$AA,$A130+52),0)+IF($A130&lt;='P06'!$B$17,INDEX('P06'!$AA:$AA,$A130+52),0)+IF($A130&lt;='P07'!$B$17,INDEX('P07'!$AA:$AA,$A130+52),0)+IF($A130&lt;='P08'!$B$17,INDEX('P08'!$AA:$AA,$A130+52),0)+IF($A130&lt;='P09'!$B$17,INDEX('P09'!$AA:$AA,$A130+52),0)+IF($A130&lt;='P10'!$B$17,INDEX('P10'!$AA:$AA,$A130+52),0)</f>
        <v>-5.4547888677605094</v>
      </c>
      <c r="N130">
        <f>IF($A130&lt;='P01'!$B$17,INDEX('P01'!$AB:$AB,$A130+52),0)+IF($A130&lt;='P02'!$B$17,INDEX('P02'!$AB:$AB,$A130+52),0)+IF($A130&lt;='P03'!$B$17,INDEX('P03'!$AB:$AB,$A130+52),0)+IF($A130&lt;='P04'!$B$17,INDEX('P04'!$AB:$AB,$A130+52),0)+IF($A130&lt;='P05'!$B$17,INDEX('P05'!$AB:$AB,$A130+52),0)+IF($A130&lt;='P06'!$B$17,INDEX('P06'!$AB:$AB,$A130+52),0)+IF($A130&lt;='P07'!$B$17,INDEX('P07'!$AB:$AB,$A130+52),0)+IF($A130&lt;='P08'!$B$17,INDEX('P08'!$AB:$AB,$A130+52),0)+IF($A130&lt;='P09'!$B$17,INDEX('P09'!$AB:$AB,$A130+52),0)+IF($A130&lt;='P10'!$B$17,INDEX('P10'!$AB:$AB,$A130+52),0)</f>
        <v>269.25318598167979</v>
      </c>
      <c r="O130">
        <f>IF($A130&lt;='P01'!$B$17,INDEX('P01'!$AC:$AC,$A130+52),0)+IF($A130&lt;='P02'!$B$17,INDEX('P02'!$AC:$AC,$A130+52),0)+IF($A130&lt;='P03'!$B$17,INDEX('P03'!$AC:$AC,$A130+52),0)+IF($A130&lt;='P04'!$B$17,INDEX('P04'!$AC:$AC,$A130+52),0)+IF($A130&lt;='P05'!$B$17,INDEX('P05'!$AC:$AC,$A130+52),0)+IF($A130&lt;='P06'!$B$17,INDEX('P06'!$AC:$AC,$A130+52),0)+IF($A130&lt;='P07'!$B$17,INDEX('P07'!$AC:$AC,$A130+52),0)+IF($A130&lt;='P08'!$B$17,INDEX('P08'!$AC:$AC,$A130+52),0)+IF($A130&lt;='P09'!$B$17,INDEX('P09'!$AC:$AC,$A130+52),0)+IF($A130&lt;='P10'!$B$17,INDEX('P10'!$AC:$AC,$A130+52),0)</f>
        <v>5.385063719633596</v>
      </c>
      <c r="P130">
        <f>IF($A130&lt;='P01'!$B$17,INDEX('P01'!$AD:$AD,$A130+52),0)+IF($A130&lt;='P02'!$B$17,INDEX('P02'!$AD:$AD,$A130+52),0)+IF($A130&lt;='P03'!$B$17,INDEX('P03'!$AD:$AD,$A130+52),0)+IF($A130&lt;='P04'!$B$17,INDEX('P04'!$AD:$AD,$A130+52),0)+IF($A130&lt;='P05'!$B$17,INDEX('P05'!$AD:$AD,$A130+52),0)+IF($A130&lt;='P06'!$B$17,INDEX('P06'!$AD:$AD,$A130+52),0)+IF($A130&lt;='P07'!$B$17,INDEX('P07'!$AD:$AD,$A130+52),0)+IF($A130&lt;='P08'!$B$17,INDEX('P08'!$AD:$AD,$A130+52),0)+IF($A130&lt;='P09'!$B$17,INDEX('P09'!$AD:$AD,$A130+52),0)+IF($A130&lt;='P10'!$B$17,INDEX('P10'!$AD:$AD,$A130+52),0)</f>
        <v>22.219458351569401</v>
      </c>
      <c r="Q130">
        <f>IF($A130&lt;='P01'!$B$17,INDEX('P01'!$AE:$AE,$A130+52),0)+IF($A130&lt;='P02'!$B$17,INDEX('P02'!$AE:$AE,$A130+52),0)+IF($A130&lt;='P03'!$B$17,INDEX('P03'!$AE:$AE,$A130+52),0)+IF($A130&lt;='P04'!$B$17,INDEX('P04'!$AE:$AE,$A130+52),0)+IF($A130&lt;='P05'!$B$17,INDEX('P05'!$AE:$AE,$A130+52),0)+IF($A130&lt;='P06'!$B$17,INDEX('P06'!$AE:$AE,$A130+52),0)+IF($A130&lt;='P07'!$B$17,INDEX('P07'!$AE:$AE,$A130+52),0)+IF($A130&lt;='P08'!$B$17,INDEX('P08'!$AE:$AE,$A130+52),0)+IF($A130&lt;='P09'!$B$17,INDEX('P09'!$AE:$AE,$A130+52),0)+IF($A130&lt;='P10'!$B$17,INDEX('P10'!$AE:$AE,$A130+52),0)</f>
        <v>246.91975878795111</v>
      </c>
      <c r="R130">
        <f>IF($A130&lt;='P01'!$B$17,INDEX('P01'!$AF:$AF,$A130+52),0)+IF($A130&lt;='P02'!$B$17,INDEX('P02'!$AF:$AF,$A130+52),0)+IF($A130&lt;='P03'!$B$17,INDEX('P03'!$AF:$AF,$A130+52),0)+IF($A130&lt;='P04'!$B$17,INDEX('P04'!$AF:$AF,$A130+52),0)+IF($A130&lt;='P05'!$B$17,INDEX('P05'!$AF:$AF,$A130+52),0)+IF($A130&lt;='P06'!$B$17,INDEX('P06'!$AF:$AF,$A130+52),0)+IF($A130&lt;='P07'!$B$17,INDEX('P07'!$AF:$AF,$A130+52),0)+IF($A130&lt;='P08'!$B$17,INDEX('P08'!$AF:$AF,$A130+52),0)+IF($A130&lt;='P09'!$B$17,INDEX('P09'!$AF:$AF,$A130+52),0)+IF($A130&lt;='P10'!$B$17,INDEX('P10'!$AF:$AF,$A130+52),0)</f>
        <v>0.18369399028621747</v>
      </c>
      <c r="S130">
        <f>IF($A130&lt;='P01'!$B$17,INDEX('P01'!$AG:$AG,$A130+52),0)+IF($A130&lt;='P02'!$B$17,INDEX('P02'!$AG:$AG,$A130+52),0)+IF($A130&lt;='P03'!$B$17,INDEX('P03'!$AG:$AG,$A130+52),0)+IF($A130&lt;='P04'!$B$17,INDEX('P04'!$AG:$AG,$A130+52),0)+IF($A130&lt;='P05'!$B$17,INDEX('P05'!$AG:$AG,$A130+52),0)+IF($A130&lt;='P06'!$B$17,INDEX('P06'!$AG:$AG,$A130+52),0)+IF($A130&lt;='P07'!$B$17,INDEX('P07'!$AG:$AG,$A130+52),0)+IF($A130&lt;='P08'!$B$17,INDEX('P08'!$AG:$AG,$A130+52),0)+IF($A130&lt;='P09'!$B$17,INDEX('P09'!$AG:$AG,$A130+52),0)+IF($A130&lt;='P10'!$B$17,INDEX('P10'!$AG:$AG,$A130+52),0)</f>
        <v>17431.32639248178</v>
      </c>
      <c r="T130">
        <f>IF($A130&lt;='P01'!$B$17,INDEX('P01'!$AI:$AI,$A130+52),0)+IF($A130&lt;='P02'!$B$17,INDEX('P02'!$AI:$AI,$A130+52),0)+IF($A130&lt;='P03'!$B$17,INDEX('P03'!$AI:$AI,$A130+52),0)+IF($A130&lt;='P04'!$B$17,INDEX('P04'!$AI:$AI,$A130+52),0)+IF($A130&lt;='P05'!$B$17,INDEX('P05'!$AI:$AI,$A130+52),0)+IF($A130&lt;='P06'!$B$17,INDEX('P06'!$AI:$AI,$A130+52),0)+IF($A130&lt;='P07'!$B$17,INDEX('P07'!$AI:$AI,$A130+52),0)+IF($A130&lt;='P08'!$B$17,INDEX('P08'!$AI:$AI,$A130+52),0)+IF($A130&lt;='P09'!$B$17,INDEX('P09'!$AI:$AI,$A130+52),0)+IF($A130&lt;='P10'!$B$17,INDEX('P10'!$AI:$AI,$A130+52),0)</f>
        <v>17440.417766387836</v>
      </c>
    </row>
    <row r="131" spans="1:20" x14ac:dyDescent="0.35">
      <c r="A131">
        <v>99</v>
      </c>
      <c r="B131">
        <f>IF($A131&lt;='P01'!$B$17,INDEX('P01'!$J:$J,$A131+52),0)+IF($A131&lt;='P02'!$B$17,INDEX('P02'!$J:$J,$A131+52),0)+IF($A131&lt;='P03'!$B$17,INDEX('P03'!$J:$J,$A131+52),0)+IF($A131&lt;='P04'!$B$17,INDEX('P04'!$J:$J,$A131+52),0)+IF($A131&lt;='P05'!$B$17,INDEX('P05'!$J:$J,$A131+52),0)+IF($A131&lt;='P06'!$B$17,INDEX('P06'!$J:$J,$A131+52),0)+IF($A131&lt;='P07'!$B$17,INDEX('P07'!$J:$J,$A131+52),0)+IF($A131&lt;='P08'!$B$17,INDEX('P08'!$J:$J,$A131+52),0)+IF($A131&lt;='P09'!$B$17,INDEX('P09'!$J:$J,$A131+52),0)+IF($A131&lt;='P10'!$B$17,INDEX('P10'!$J:$J,$A131+52),0)</f>
        <v>8.3307257236382173E-4</v>
      </c>
      <c r="C131">
        <f>IF($A131&lt;='P01'!$B$17,INDEX('P01'!$K:$K,$A131+52),0)+IF($A131&lt;='P02'!$B$17,INDEX('P02'!$K:$K,$A131+52),0)+IF($A131&lt;='P03'!$B$17,INDEX('P03'!$K:$K,$A131+52),0)+IF($A131&lt;='P04'!$B$17,INDEX('P04'!$K:$K,$A131+52),0)+IF($A131&lt;='P05'!$B$17,INDEX('P05'!$K:$K,$A131+52),0)+IF($A131&lt;='P06'!$B$17,INDEX('P06'!$K:$K,$A131+52),0)+IF($A131&lt;='P07'!$B$17,INDEX('P07'!$K:$K,$A131+52),0)+IF($A131&lt;='P08'!$B$17,INDEX('P08'!$K:$K,$A131+52),0)+IF($A131&lt;='P09'!$B$17,INDEX('P09'!$K:$K,$A131+52),0)+IF($A131&lt;='P10'!$B$17,INDEX('P10'!$K:$K,$A131+52),0)</f>
        <v>1.6269772967281926E-2</v>
      </c>
      <c r="D131">
        <f>IF($A131&lt;='P01'!$B$17,INDEX('P01'!$L:$L,$A131+52),0)+IF($A131&lt;='P02'!$B$17,INDEX('P02'!$L:$L,$A131+52),0)+IF($A131&lt;='P03'!$B$17,INDEX('P03'!$L:$L,$A131+52),0)+IF($A131&lt;='P04'!$B$17,INDEX('P04'!$L:$L,$A131+52),0)+IF($A131&lt;='P05'!$B$17,INDEX('P05'!$L:$L,$A131+52),0)+IF($A131&lt;='P06'!$B$17,INDEX('P06'!$L:$L,$A131+52),0)+IF($A131&lt;='P07'!$B$17,INDEX('P07'!$L:$L,$A131+52),0)+IF($A131&lt;='P08'!$B$17,INDEX('P08'!$L:$L,$A131+52),0)+IF($A131&lt;='P09'!$B$17,INDEX('P09'!$L:$L,$A131+52),0)+IF($A131&lt;='P10'!$B$17,INDEX('P10'!$L:$L,$A131+52),0)</f>
        <v>0</v>
      </c>
      <c r="E131">
        <f>IF($A131&lt;='P01'!$B$17,INDEX('P01'!$M:$M,$A131+52),0)+IF($A131&lt;='P02'!$B$17,INDEX('P02'!$M:$M,$A131+52),0)+IF($A131&lt;='P03'!$B$17,INDEX('P03'!$M:$M,$A131+52),0)+IF($A131&lt;='P04'!$B$17,INDEX('P04'!$M:$M,$A131+52),0)+IF($A131&lt;='P05'!$B$17,INDEX('P05'!$M:$M,$A131+52),0)+IF($A131&lt;='P06'!$B$17,INDEX('P06'!$M:$M,$A131+52),0)+IF($A131&lt;='P07'!$B$17,INDEX('P07'!$M:$M,$A131+52),0)+IF($A131&lt;='P08'!$B$17,INDEX('P08'!$M:$M,$A131+52),0)+IF($A131&lt;='P09'!$B$17,INDEX('P09'!$M:$M,$A131+52),0)+IF($A131&lt;='P10'!$B$17,INDEX('P10'!$M:$M,$A131+52),0)</f>
        <v>4.7745188320132508</v>
      </c>
      <c r="F131">
        <f>IF($A131&lt;='P01'!$B$17,INDEX('P01'!$R:$R,$A131+52),0)+IF($A131&lt;='P02'!$B$17,INDEX('P02'!$R:$R,$A131+52),0)+IF($A131&lt;='P03'!$B$17,INDEX('P03'!$R:$R,$A131+52),0)+IF($A131&lt;='P04'!$B$17,INDEX('P04'!$R:$R,$A131+52),0)+IF($A131&lt;='P05'!$B$17,INDEX('P05'!$R:$R,$A131+52),0)+IF($A131&lt;='P06'!$B$17,INDEX('P06'!$R:$R,$A131+52),0)+IF($A131&lt;='P07'!$B$17,INDEX('P07'!$R:$R,$A131+52),0)+IF($A131&lt;='P08'!$B$17,INDEX('P08'!$R:$R,$A131+52),0)+IF($A131&lt;='P09'!$B$17,INDEX('P09'!$R:$R,$A131+52),0)+IF($A131&lt;='P10'!$B$17,INDEX('P10'!$R:$R,$A131+52),0)</f>
        <v>368.37387102443955</v>
      </c>
      <c r="G131">
        <f>IF($A131&lt;='P01'!$B$17,INDEX('P01'!$S:$S,$A131+52),0)+IF($A131&lt;='P02'!$B$17,INDEX('P02'!$S:$S,$A131+52),0)+IF($A131&lt;='P03'!$B$17,INDEX('P03'!$S:$S,$A131+52),0)+IF($A131&lt;='P04'!$B$17,INDEX('P04'!$S:$S,$A131+52),0)+IF($A131&lt;='P05'!$B$17,INDEX('P05'!$S:$S,$A131+52),0)+IF($A131&lt;='P06'!$B$17,INDEX('P06'!$S:$S,$A131+52),0)+IF($A131&lt;='P07'!$B$17,INDEX('P07'!$S:$S,$A131+52),0)+IF($A131&lt;='P08'!$B$17,INDEX('P08'!$S:$S,$A131+52),0)+IF($A131&lt;='P09'!$B$17,INDEX('P09'!$S:$S,$A131+52),0)+IF($A131&lt;='P10'!$B$17,INDEX('P10'!$S:$S,$A131+52),0)</f>
        <v>7.3674774204887914</v>
      </c>
      <c r="H131">
        <f>IF($A131&lt;='P01'!$B$17,INDEX('P01'!$T:$T,$A131+52),0)+IF($A131&lt;='P02'!$B$17,INDEX('P02'!$T:$T,$A131+52),0)+IF($A131&lt;='P03'!$B$17,INDEX('P03'!$T:$T,$A131+52),0)+IF($A131&lt;='P04'!$B$17,INDEX('P04'!$T:$T,$A131+52),0)+IF($A131&lt;='P05'!$B$17,INDEX('P05'!$T:$T,$A131+52),0)+IF($A131&lt;='P06'!$B$17,INDEX('P06'!$T:$T,$A131+52),0)+IF($A131&lt;='P07'!$B$17,INDEX('P07'!$T:$T,$A131+52),0)+IF($A131&lt;='P08'!$B$17,INDEX('P08'!$T:$T,$A131+52),0)+IF($A131&lt;='P09'!$B$17,INDEX('P09'!$T:$T,$A131+52),0)+IF($A131&lt;='P10'!$B$17,INDEX('P10'!$T:$T,$A131+52),0)</f>
        <v>30.574518701078258</v>
      </c>
      <c r="I131">
        <f>IF($A131&lt;='P01'!$B$17,INDEX('P01'!$U:$U,$A131+52),0)+IF($A131&lt;='P02'!$B$17,INDEX('P02'!$U:$U,$A131+52),0)+IF($A131&lt;='P03'!$B$17,INDEX('P03'!$U:$U,$A131+52),0)+IF($A131&lt;='P04'!$B$17,INDEX('P04'!$U:$U,$A131+52),0)+IF($A131&lt;='P05'!$B$17,INDEX('P05'!$U:$U,$A131+52),0)+IF($A131&lt;='P06'!$B$17,INDEX('P06'!$U:$U,$A131+52),0)+IF($A131&lt;='P07'!$B$17,INDEX('P07'!$U:$U,$A131+52),0)+IF($A131&lt;='P08'!$B$17,INDEX('P08'!$U:$U,$A131+52),0)+IF($A131&lt;='P09'!$B$17,INDEX('P09'!$U:$U,$A131+52),0)+IF($A131&lt;='P10'!$B$17,INDEX('P10'!$U:$U,$A131+52),0)</f>
        <v>359.33465008121152</v>
      </c>
      <c r="J131">
        <f>IF($A131&lt;='P01'!$B$17,INDEX('P01'!$V:$V,$A131+52),0)+IF($A131&lt;='P02'!$B$17,INDEX('P02'!$V:$V,$A131+52),0)+IF($A131&lt;='P03'!$B$17,INDEX('P03'!$V:$V,$A131+52),0)+IF($A131&lt;='P04'!$B$17,INDEX('P04'!$V:$V,$A131+52),0)+IF($A131&lt;='P05'!$B$17,INDEX('P05'!$V:$V,$A131+52),0)+IF($A131&lt;='P06'!$B$17,INDEX('P06'!$V:$V,$A131+52),0)+IF($A131&lt;='P07'!$B$17,INDEX('P07'!$V:$V,$A131+52),0)+IF($A131&lt;='P08'!$B$17,INDEX('P08'!$V:$V,$A131+52),0)+IF($A131&lt;='P09'!$B$17,INDEX('P09'!$V:$V,$A131+52),0)+IF($A131&lt;='P10'!$B$17,INDEX('P10'!$V:$V,$A131+52),0)</f>
        <v>0.26578468269328276</v>
      </c>
      <c r="K131">
        <f>IF($A131&lt;='P01'!$B$17,INDEX('P01'!$W:$W,$A131+52),0)+IF($A131&lt;='P02'!$B$17,INDEX('P02'!$W:$W,$A131+52),0)+IF($A131&lt;='P03'!$B$17,INDEX('P03'!$W:$W,$A131+52),0)+IF($A131&lt;='P04'!$B$17,INDEX('P04'!$W:$W,$A131+52),0)+IF($A131&lt;='P05'!$B$17,INDEX('P05'!$W:$W,$A131+52),0)+IF($A131&lt;='P06'!$B$17,INDEX('P06'!$W:$W,$A131+52),0)+IF($A131&lt;='P07'!$B$17,INDEX('P07'!$W:$W,$A131+52),0)+IF($A131&lt;='P08'!$B$17,INDEX('P08'!$W:$W,$A131+52),0)+IF($A131&lt;='P09'!$B$17,INDEX('P09'!$W:$W,$A131+52),0)+IF($A131&lt;='P10'!$B$17,INDEX('P10'!$W:$W,$A131+52),0)</f>
        <v>-29.168559861032314</v>
      </c>
      <c r="L131">
        <f>IF($A131&lt;='P01'!$B$17,INDEX('P01'!$X:$X,$A131+52),0)+IF($A131&lt;='P02'!$B$17,INDEX('P02'!$X:$X,$A131+52),0)+IF($A131&lt;='P03'!$B$17,INDEX('P03'!$X:$X,$A131+52),0)+IF($A131&lt;='P04'!$B$17,INDEX('P04'!$X:$X,$A131+52),0)+IF($A131&lt;='P05'!$B$17,INDEX('P05'!$X:$X,$A131+52),0)+IF($A131&lt;='P06'!$B$17,INDEX('P06'!$X:$X,$A131+52),0)+IF($A131&lt;='P07'!$B$17,INDEX('P07'!$X:$X,$A131+52),0)+IF($A131&lt;='P08'!$B$17,INDEX('P08'!$X:$X,$A131+52),0)+IF($A131&lt;='P09'!$B$17,INDEX('P09'!$X:$X,$A131+52),0)+IF($A131&lt;='P10'!$B$17,INDEX('P10'!$X:$X,$A131+52),0)</f>
        <v>27.986718868662912</v>
      </c>
      <c r="M131">
        <f>IF($A131&lt;='P01'!$B$17,INDEX('P01'!$AA:$AA,$A131+52),0)+IF($A131&lt;='P02'!$B$17,INDEX('P02'!$AA:$AA,$A131+52),0)+IF($A131&lt;='P03'!$B$17,INDEX('P03'!$AA:$AA,$A131+52),0)+IF($A131&lt;='P04'!$B$17,INDEX('P04'!$AA:$AA,$A131+52),0)+IF($A131&lt;='P05'!$B$17,INDEX('P05'!$AA:$AA,$A131+52),0)+IF($A131&lt;='P06'!$B$17,INDEX('P06'!$AA:$AA,$A131+52),0)+IF($A131&lt;='P07'!$B$17,INDEX('P07'!$AA:$AA,$A131+52),0)+IF($A131&lt;='P08'!$B$17,INDEX('P08'!$AA:$AA,$A131+52),0)+IF($A131&lt;='P09'!$B$17,INDEX('P09'!$AA:$AA,$A131+52),0)+IF($A131&lt;='P10'!$B$17,INDEX('P10'!$AA:$AA,$A131+52),0)</f>
        <v>-20.250088988024192</v>
      </c>
      <c r="N131">
        <f>IF($A131&lt;='P01'!$B$17,INDEX('P01'!$AB:$AB,$A131+52),0)+IF($A131&lt;='P02'!$B$17,INDEX('P02'!$AB:$AB,$A131+52),0)+IF($A131&lt;='P03'!$B$17,INDEX('P03'!$AB:$AB,$A131+52),0)+IF($A131&lt;='P04'!$B$17,INDEX('P04'!$AB:$AB,$A131+52),0)+IF($A131&lt;='P05'!$B$17,INDEX('P05'!$AB:$AB,$A131+52),0)+IF($A131&lt;='P06'!$B$17,INDEX('P06'!$AB:$AB,$A131+52),0)+IF($A131&lt;='P07'!$B$17,INDEX('P07'!$AB:$AB,$A131+52),0)+IF($A131&lt;='P08'!$B$17,INDEX('P08'!$AB:$AB,$A131+52),0)+IF($A131&lt;='P09'!$B$17,INDEX('P09'!$AB:$AB,$A131+52),0)+IF($A131&lt;='P10'!$B$17,INDEX('P10'!$AB:$AB,$A131+52),0)</f>
        <v>267.41342940271676</v>
      </c>
      <c r="O131">
        <f>IF($A131&lt;='P01'!$B$17,INDEX('P01'!$AC:$AC,$A131+52),0)+IF($A131&lt;='P02'!$B$17,INDEX('P02'!$AC:$AC,$A131+52),0)+IF($A131&lt;='P03'!$B$17,INDEX('P03'!$AC:$AC,$A131+52),0)+IF($A131&lt;='P04'!$B$17,INDEX('P04'!$AC:$AC,$A131+52),0)+IF($A131&lt;='P05'!$B$17,INDEX('P05'!$AC:$AC,$A131+52),0)+IF($A131&lt;='P06'!$B$17,INDEX('P06'!$AC:$AC,$A131+52),0)+IF($A131&lt;='P07'!$B$17,INDEX('P07'!$AC:$AC,$A131+52),0)+IF($A131&lt;='P08'!$B$17,INDEX('P08'!$AC:$AC,$A131+52),0)+IF($A131&lt;='P09'!$B$17,INDEX('P09'!$AC:$AC,$A131+52),0)+IF($A131&lt;='P10'!$B$17,INDEX('P10'!$AC:$AC,$A131+52),0)</f>
        <v>5.348268588054335</v>
      </c>
      <c r="P131">
        <f>IF($A131&lt;='P01'!$B$17,INDEX('P01'!$AD:$AD,$A131+52),0)+IF($A131&lt;='P02'!$B$17,INDEX('P02'!$AD:$AD,$A131+52),0)+IF($A131&lt;='P03'!$B$17,INDEX('P03'!$AD:$AD,$A131+52),0)+IF($A131&lt;='P04'!$B$17,INDEX('P04'!$AD:$AD,$A131+52),0)+IF($A131&lt;='P05'!$B$17,INDEX('P05'!$AD:$AD,$A131+52),0)+IF($A131&lt;='P06'!$B$17,INDEX('P06'!$AD:$AD,$A131+52),0)+IF($A131&lt;='P07'!$B$17,INDEX('P07'!$AD:$AD,$A131+52),0)+IF($A131&lt;='P08'!$B$17,INDEX('P08'!$AD:$AD,$A131+52),0)+IF($A131&lt;='P09'!$B$17,INDEX('P09'!$AD:$AD,$A131+52),0)+IF($A131&lt;='P10'!$B$17,INDEX('P10'!$AD:$AD,$A131+52),0)</f>
        <v>22.122519162333891</v>
      </c>
      <c r="Q131">
        <f>IF($A131&lt;='P01'!$B$17,INDEX('P01'!$AE:$AE,$A131+52),0)+IF($A131&lt;='P02'!$B$17,INDEX('P02'!$AE:$AE,$A131+52),0)+IF($A131&lt;='P03'!$B$17,INDEX('P03'!$AE:$AE,$A131+52),0)+IF($A131&lt;='P04'!$B$17,INDEX('P04'!$AE:$AE,$A131+52),0)+IF($A131&lt;='P05'!$B$17,INDEX('P05'!$AE:$AE,$A131+52),0)+IF($A131&lt;='P06'!$B$17,INDEX('P06'!$AE:$AE,$A131+52),0)+IF($A131&lt;='P07'!$B$17,INDEX('P07'!$AE:$AE,$A131+52),0)+IF($A131&lt;='P08'!$B$17,INDEX('P08'!$AE:$AE,$A131+52),0)+IF($A131&lt;='P09'!$B$17,INDEX('P09'!$AE:$AE,$A131+52),0)+IF($A131&lt;='P10'!$B$17,INDEX('P10'!$AE:$AE,$A131+52),0)</f>
        <v>260.00041929791024</v>
      </c>
      <c r="R131">
        <f>IF($A131&lt;='P01'!$B$17,INDEX('P01'!$AF:$AF,$A131+52),0)+IF($A131&lt;='P02'!$B$17,INDEX('P02'!$AF:$AF,$A131+52),0)+IF($A131&lt;='P03'!$B$17,INDEX('P03'!$AF:$AF,$A131+52),0)+IF($A131&lt;='P04'!$B$17,INDEX('P04'!$AF:$AF,$A131+52),0)+IF($A131&lt;='P05'!$B$17,INDEX('P05'!$AF:$AF,$A131+52),0)+IF($A131&lt;='P06'!$B$17,INDEX('P06'!$AF:$AF,$A131+52),0)+IF($A131&lt;='P07'!$B$17,INDEX('P07'!$AF:$AF,$A131+52),0)+IF($A131&lt;='P08'!$B$17,INDEX('P08'!$AF:$AF,$A131+52),0)+IF($A131&lt;='P09'!$B$17,INDEX('P09'!$AF:$AF,$A131+52),0)+IF($A131&lt;='P10'!$B$17,INDEX('P10'!$AF:$AF,$A131+52),0)</f>
        <v>0.19231134244247711</v>
      </c>
      <c r="S131">
        <f>IF($A131&lt;='P01'!$B$17,INDEX('P01'!$AG:$AG,$A131+52),0)+IF($A131&lt;='P02'!$B$17,INDEX('P02'!$AG:$AG,$A131+52),0)+IF($A131&lt;='P03'!$B$17,INDEX('P03'!$AG:$AG,$A131+52),0)+IF($A131&lt;='P04'!$B$17,INDEX('P04'!$AG:$AG,$A131+52),0)+IF($A131&lt;='P05'!$B$17,INDEX('P05'!$AG:$AG,$A131+52),0)+IF($A131&lt;='P06'!$B$17,INDEX('P06'!$AG:$AG,$A131+52),0)+IF($A131&lt;='P07'!$B$17,INDEX('P07'!$AG:$AG,$A131+52),0)+IF($A131&lt;='P08'!$B$17,INDEX('P08'!$AG:$AG,$A131+52),0)+IF($A131&lt;='P09'!$B$17,INDEX('P09'!$AG:$AG,$A131+52),0)+IF($A131&lt;='P10'!$B$17,INDEX('P10'!$AG:$AG,$A131+52),0)</f>
        <v>17460.405300280683</v>
      </c>
      <c r="T131">
        <f>IF($A131&lt;='P01'!$B$17,INDEX('P01'!$AI:$AI,$A131+52),0)+IF($A131&lt;='P02'!$B$17,INDEX('P02'!$AI:$AI,$A131+52),0)+IF($A131&lt;='P03'!$B$17,INDEX('P03'!$AI:$AI,$A131+52),0)+IF($A131&lt;='P04'!$B$17,INDEX('P04'!$AI:$AI,$A131+52),0)+IF($A131&lt;='P05'!$B$17,INDEX('P05'!$AI:$AI,$A131+52),0)+IF($A131&lt;='P06'!$B$17,INDEX('P06'!$AI:$AI,$A131+52),0)+IF($A131&lt;='P07'!$B$17,INDEX('P07'!$AI:$AI,$A131+52),0)+IF($A131&lt;='P08'!$B$17,INDEX('P08'!$AI:$AI,$A131+52),0)+IF($A131&lt;='P09'!$B$17,INDEX('P09'!$AI:$AI,$A131+52),0)+IF($A131&lt;='P10'!$B$17,INDEX('P10'!$AI:$AI,$A131+52),0)</f>
        <v>17468.918356288759</v>
      </c>
    </row>
    <row r="132" spans="1:20" x14ac:dyDescent="0.35">
      <c r="A132">
        <v>100</v>
      </c>
      <c r="B132">
        <f>IF($A132&lt;='P01'!$B$17,INDEX('P01'!$J:$J,$A132+52),0)+IF($A132&lt;='P02'!$B$17,INDEX('P02'!$J:$J,$A132+52),0)+IF($A132&lt;='P03'!$B$17,INDEX('P03'!$J:$J,$A132+52),0)+IF($A132&lt;='P04'!$B$17,INDEX('P04'!$J:$J,$A132+52),0)+IF($A132&lt;='P05'!$B$17,INDEX('P05'!$J:$J,$A132+52),0)+IF($A132&lt;='P06'!$B$17,INDEX('P06'!$J:$J,$A132+52),0)+IF($A132&lt;='P07'!$B$17,INDEX('P07'!$J:$J,$A132+52),0)+IF($A132&lt;='P08'!$B$17,INDEX('P08'!$J:$J,$A132+52),0)+IF($A132&lt;='P09'!$B$17,INDEX('P09'!$J:$J,$A132+52),0)+IF($A132&lt;='P10'!$B$17,INDEX('P10'!$J:$J,$A132+52),0)</f>
        <v>8.4549523221419322E-4</v>
      </c>
      <c r="C132">
        <f>IF($A132&lt;='P01'!$B$17,INDEX('P01'!$K:$K,$A132+52),0)+IF($A132&lt;='P02'!$B$17,INDEX('P02'!$K:$K,$A132+52),0)+IF($A132&lt;='P03'!$B$17,INDEX('P03'!$K:$K,$A132+52),0)+IF($A132&lt;='P04'!$B$17,INDEX('P04'!$K:$K,$A132+52),0)+IF($A132&lt;='P05'!$B$17,INDEX('P05'!$K:$K,$A132+52),0)+IF($A132&lt;='P06'!$B$17,INDEX('P06'!$K:$K,$A132+52),0)+IF($A132&lt;='P07'!$B$17,INDEX('P07'!$K:$K,$A132+52),0)+IF($A132&lt;='P08'!$B$17,INDEX('P08'!$K:$K,$A132+52),0)+IF($A132&lt;='P09'!$B$17,INDEX('P09'!$K:$K,$A132+52),0)+IF($A132&lt;='P10'!$B$17,INDEX('P10'!$K:$K,$A132+52),0)</f>
        <v>1.3828223062826706E-2</v>
      </c>
      <c r="D132">
        <f>IF($A132&lt;='P01'!$B$17,INDEX('P01'!$L:$L,$A132+52),0)+IF($A132&lt;='P02'!$B$17,INDEX('P02'!$L:$L,$A132+52),0)+IF($A132&lt;='P03'!$B$17,INDEX('P03'!$L:$L,$A132+52),0)+IF($A132&lt;='P04'!$B$17,INDEX('P04'!$L:$L,$A132+52),0)+IF($A132&lt;='P05'!$B$17,INDEX('P05'!$L:$L,$A132+52),0)+IF($A132&lt;='P06'!$B$17,INDEX('P06'!$L:$L,$A132+52),0)+IF($A132&lt;='P07'!$B$17,INDEX('P07'!$L:$L,$A132+52),0)+IF($A132&lt;='P08'!$B$17,INDEX('P08'!$L:$L,$A132+52),0)+IF($A132&lt;='P09'!$B$17,INDEX('P09'!$L:$L,$A132+52),0)+IF($A132&lt;='P10'!$B$17,INDEX('P10'!$L:$L,$A132+52),0)</f>
        <v>0</v>
      </c>
      <c r="E132">
        <f>IF($A132&lt;='P01'!$B$17,INDEX('P01'!$M:$M,$A132+52),0)+IF($A132&lt;='P02'!$B$17,INDEX('P02'!$M:$M,$A132+52),0)+IF($A132&lt;='P03'!$B$17,INDEX('P03'!$M:$M,$A132+52),0)+IF($A132&lt;='P04'!$B$17,INDEX('P04'!$M:$M,$A132+52),0)+IF($A132&lt;='P05'!$B$17,INDEX('P05'!$M:$M,$A132+52),0)+IF($A132&lt;='P06'!$B$17,INDEX('P06'!$M:$M,$A132+52),0)+IF($A132&lt;='P07'!$B$17,INDEX('P07'!$M:$M,$A132+52),0)+IF($A132&lt;='P08'!$B$17,INDEX('P08'!$M:$M,$A132+52),0)+IF($A132&lt;='P09'!$B$17,INDEX('P09'!$M:$M,$A132+52),0)+IF($A132&lt;='P10'!$B$17,INDEX('P10'!$M:$M,$A132+52),0)</f>
        <v>4.7598451137182094</v>
      </c>
      <c r="F132">
        <f>IF($A132&lt;='P01'!$B$17,INDEX('P01'!$R:$R,$A132+52),0)+IF($A132&lt;='P02'!$B$17,INDEX('P02'!$R:$R,$A132+52),0)+IF($A132&lt;='P03'!$B$17,INDEX('P03'!$R:$R,$A132+52),0)+IF($A132&lt;='P04'!$B$17,INDEX('P04'!$R:$R,$A132+52),0)+IF($A132&lt;='P05'!$B$17,INDEX('P05'!$R:$R,$A132+52),0)+IF($A132&lt;='P06'!$B$17,INDEX('P06'!$R:$R,$A132+52),0)+IF($A132&lt;='P07'!$B$17,INDEX('P07'!$R:$R,$A132+52),0)+IF($A132&lt;='P08'!$B$17,INDEX('P08'!$R:$R,$A132+52),0)+IF($A132&lt;='P09'!$B$17,INDEX('P09'!$R:$R,$A132+52),0)+IF($A132&lt;='P10'!$B$17,INDEX('P10'!$R:$R,$A132+52),0)</f>
        <v>318.62624923062532</v>
      </c>
      <c r="G132">
        <f>IF($A132&lt;='P01'!$B$17,INDEX('P01'!$S:$S,$A132+52),0)+IF($A132&lt;='P02'!$B$17,INDEX('P02'!$S:$S,$A132+52),0)+IF($A132&lt;='P03'!$B$17,INDEX('P03'!$S:$S,$A132+52),0)+IF($A132&lt;='P04'!$B$17,INDEX('P04'!$S:$S,$A132+52),0)+IF($A132&lt;='P05'!$B$17,INDEX('P05'!$S:$S,$A132+52),0)+IF($A132&lt;='P06'!$B$17,INDEX('P06'!$S:$S,$A132+52),0)+IF($A132&lt;='P07'!$B$17,INDEX('P07'!$S:$S,$A132+52),0)+IF($A132&lt;='P08'!$B$17,INDEX('P08'!$S:$S,$A132+52),0)+IF($A132&lt;='P09'!$B$17,INDEX('P09'!$S:$S,$A132+52),0)+IF($A132&lt;='P10'!$B$17,INDEX('P10'!$S:$S,$A132+52),0)</f>
        <v>6.3725249846125065</v>
      </c>
      <c r="H132">
        <f>IF($A132&lt;='P01'!$B$17,INDEX('P01'!$T:$T,$A132+52),0)+IF($A132&lt;='P02'!$B$17,INDEX('P02'!$T:$T,$A132+52),0)+IF($A132&lt;='P03'!$B$17,INDEX('P03'!$T:$T,$A132+52),0)+IF($A132&lt;='P04'!$B$17,INDEX('P04'!$T:$T,$A132+52),0)+IF($A132&lt;='P05'!$B$17,INDEX('P05'!$T:$T,$A132+52),0)+IF($A132&lt;='P06'!$B$17,INDEX('P06'!$T:$T,$A132+52),0)+IF($A132&lt;='P07'!$B$17,INDEX('P07'!$T:$T,$A132+52),0)+IF($A132&lt;='P08'!$B$17,INDEX('P08'!$T:$T,$A132+52),0)+IF($A132&lt;='P09'!$B$17,INDEX('P09'!$T:$T,$A132+52),0)+IF($A132&lt;='P10'!$B$17,INDEX('P10'!$T:$T,$A132+52),0)</f>
        <v>30.540524234195562</v>
      </c>
      <c r="I132">
        <f>IF($A132&lt;='P01'!$B$17,INDEX('P01'!$U:$U,$A132+52),0)+IF($A132&lt;='P02'!$B$17,INDEX('P02'!$U:$U,$A132+52),0)+IF($A132&lt;='P03'!$B$17,INDEX('P03'!$U:$U,$A132+52),0)+IF($A132&lt;='P04'!$B$17,INDEX('P04'!$U:$U,$A132+52),0)+IF($A132&lt;='P05'!$B$17,INDEX('P05'!$U:$U,$A132+52),0)+IF($A132&lt;='P06'!$B$17,INDEX('P06'!$U:$U,$A132+52),0)+IF($A132&lt;='P07'!$B$17,INDEX('P07'!$U:$U,$A132+52),0)+IF($A132&lt;='P08'!$B$17,INDEX('P08'!$U:$U,$A132+52),0)+IF($A132&lt;='P09'!$B$17,INDEX('P09'!$U:$U,$A132+52),0)+IF($A132&lt;='P10'!$B$17,INDEX('P10'!$U:$U,$A132+52),0)</f>
        <v>362.6637184472014</v>
      </c>
      <c r="J132">
        <f>IF($A132&lt;='P01'!$B$17,INDEX('P01'!$V:$V,$A132+52),0)+IF($A132&lt;='P02'!$B$17,INDEX('P02'!$V:$V,$A132+52),0)+IF($A132&lt;='P03'!$B$17,INDEX('P03'!$V:$V,$A132+52),0)+IF($A132&lt;='P04'!$B$17,INDEX('P04'!$V:$V,$A132+52),0)+IF($A132&lt;='P05'!$B$17,INDEX('P05'!$V:$V,$A132+52),0)+IF($A132&lt;='P06'!$B$17,INDEX('P06'!$V:$V,$A132+52),0)+IF($A132&lt;='P07'!$B$17,INDEX('P07'!$V:$V,$A132+52),0)+IF($A132&lt;='P08'!$B$17,INDEX('P08'!$V:$V,$A132+52),0)+IF($A132&lt;='P09'!$B$17,INDEX('P09'!$V:$V,$A132+52),0)+IF($A132&lt;='P10'!$B$17,INDEX('P10'!$V:$V,$A132+52),0)</f>
        <v>0.27041329752642507</v>
      </c>
      <c r="K132">
        <f>IF($A132&lt;='P01'!$B$17,INDEX('P01'!$W:$W,$A132+52),0)+IF($A132&lt;='P02'!$B$17,INDEX('P02'!$W:$W,$A132+52),0)+IF($A132&lt;='P03'!$B$17,INDEX('P03'!$W:$W,$A132+52),0)+IF($A132&lt;='P04'!$B$17,INDEX('P04'!$W:$W,$A132+52),0)+IF($A132&lt;='P05'!$B$17,INDEX('P05'!$W:$W,$A132+52),0)+IF($A132&lt;='P06'!$B$17,INDEX('P06'!$W:$W,$A132+52),0)+IF($A132&lt;='P07'!$B$17,INDEX('P07'!$W:$W,$A132+52),0)+IF($A132&lt;='P08'!$B$17,INDEX('P08'!$W:$W,$A132+52),0)+IF($A132&lt;='P09'!$B$17,INDEX('P09'!$W:$W,$A132+52),0)+IF($A132&lt;='P10'!$B$17,INDEX('P10'!$W:$W,$A132+52),0)</f>
        <v>-81.220931732910543</v>
      </c>
      <c r="L132">
        <f>IF($A132&lt;='P01'!$B$17,INDEX('P01'!$X:$X,$A132+52),0)+IF($A132&lt;='P02'!$B$17,INDEX('P02'!$X:$X,$A132+52),0)+IF($A132&lt;='P03'!$B$17,INDEX('P03'!$X:$X,$A132+52),0)+IF($A132&lt;='P04'!$B$17,INDEX('P04'!$X:$X,$A132+52),0)+IF($A132&lt;='P05'!$B$17,INDEX('P05'!$X:$X,$A132+52),0)+IF($A132&lt;='P06'!$B$17,INDEX('P06'!$X:$X,$A132+52),0)+IF($A132&lt;='P07'!$B$17,INDEX('P07'!$X:$X,$A132+52),0)+IF($A132&lt;='P08'!$B$17,INDEX('P08'!$X:$X,$A132+52),0)+IF($A132&lt;='P09'!$B$17,INDEX('P09'!$X:$X,$A132+52),0)+IF($A132&lt;='P10'!$B$17,INDEX('P10'!$X:$X,$A132+52),0)</f>
        <v>80.198694293706609</v>
      </c>
      <c r="M132">
        <f>IF($A132&lt;='P01'!$B$17,INDEX('P01'!$AA:$AA,$A132+52),0)+IF($A132&lt;='P02'!$B$17,INDEX('P02'!$AA:$AA,$A132+52),0)+IF($A132&lt;='P03'!$B$17,INDEX('P03'!$AA:$AA,$A132+52),0)+IF($A132&lt;='P04'!$B$17,INDEX('P04'!$AA:$AA,$A132+52),0)+IF($A132&lt;='P05'!$B$17,INDEX('P05'!$AA:$AA,$A132+52),0)+IF($A132&lt;='P06'!$B$17,INDEX('P06'!$AA:$AA,$A132+52),0)+IF($A132&lt;='P07'!$B$17,INDEX('P07'!$AA:$AA,$A132+52),0)+IF($A132&lt;='P08'!$B$17,INDEX('P08'!$AA:$AA,$A132+52),0)+IF($A132&lt;='P09'!$B$17,INDEX('P09'!$AA:$AA,$A132+52),0)+IF($A132&lt;='P10'!$B$17,INDEX('P10'!$AA:$AA,$A132+52),0)</f>
        <v>-57.839270062937103</v>
      </c>
      <c r="N132">
        <f>IF($A132&lt;='P01'!$B$17,INDEX('P01'!$AB:$AB,$A132+52),0)+IF($A132&lt;='P02'!$B$17,INDEX('P02'!$AB:$AB,$A132+52),0)+IF($A132&lt;='P03'!$B$17,INDEX('P03'!$AB:$AB,$A132+52),0)+IF($A132&lt;='P04'!$B$17,INDEX('P04'!$AB:$AB,$A132+52),0)+IF($A132&lt;='P05'!$B$17,INDEX('P05'!$AB:$AB,$A132+52),0)+IF($A132&lt;='P06'!$B$17,INDEX('P06'!$AB:$AB,$A132+52),0)+IF($A132&lt;='P07'!$B$17,INDEX('P07'!$AB:$AB,$A132+52),0)+IF($A132&lt;='P08'!$B$17,INDEX('P08'!$AB:$AB,$A132+52),0)+IF($A132&lt;='P09'!$B$17,INDEX('P09'!$AB:$AB,$A132+52),0)+IF($A132&lt;='P10'!$B$17,INDEX('P10'!$AB:$AB,$A132+52),0)</f>
        <v>230.54542160228658</v>
      </c>
      <c r="O132">
        <f>IF($A132&lt;='P01'!$B$17,INDEX('P01'!$AC:$AC,$A132+52),0)+IF($A132&lt;='P02'!$B$17,INDEX('P02'!$AC:$AC,$A132+52),0)+IF($A132&lt;='P03'!$B$17,INDEX('P03'!$AC:$AC,$A132+52),0)+IF($A132&lt;='P04'!$B$17,INDEX('P04'!$AC:$AC,$A132+52),0)+IF($A132&lt;='P05'!$B$17,INDEX('P05'!$AC:$AC,$A132+52),0)+IF($A132&lt;='P06'!$B$17,INDEX('P06'!$AC:$AC,$A132+52),0)+IF($A132&lt;='P07'!$B$17,INDEX('P07'!$AC:$AC,$A132+52),0)+IF($A132&lt;='P08'!$B$17,INDEX('P08'!$AC:$AC,$A132+52),0)+IF($A132&lt;='P09'!$B$17,INDEX('P09'!$AC:$AC,$A132+52),0)+IF($A132&lt;='P10'!$B$17,INDEX('P10'!$AC:$AC,$A132+52),0)</f>
        <v>4.6109084320457319</v>
      </c>
      <c r="P132">
        <f>IF($A132&lt;='P01'!$B$17,INDEX('P01'!$AD:$AD,$A132+52),0)+IF($A132&lt;='P02'!$B$17,INDEX('P02'!$AD:$AD,$A132+52),0)+IF($A132&lt;='P03'!$B$17,INDEX('P03'!$AD:$AD,$A132+52),0)+IF($A132&lt;='P04'!$B$17,INDEX('P04'!$AD:$AD,$A132+52),0)+IF($A132&lt;='P05'!$B$17,INDEX('P05'!$AD:$AD,$A132+52),0)+IF($A132&lt;='P06'!$B$17,INDEX('P06'!$AD:$AD,$A132+52),0)+IF($A132&lt;='P07'!$B$17,INDEX('P07'!$AD:$AD,$A132+52),0)+IF($A132&lt;='P08'!$B$17,INDEX('P08'!$AD:$AD,$A132+52),0)+IF($A132&lt;='P09'!$B$17,INDEX('P09'!$AD:$AD,$A132+52),0)+IF($A132&lt;='P10'!$B$17,INDEX('P10'!$AD:$AD,$A132+52),0)</f>
        <v>22.02581531534895</v>
      </c>
      <c r="Q132">
        <f>IF($A132&lt;='P01'!$B$17,INDEX('P01'!$AE:$AE,$A132+52),0)+IF($A132&lt;='P02'!$B$17,INDEX('P02'!$AE:$AE,$A132+52),0)+IF($A132&lt;='P03'!$B$17,INDEX('P03'!$AE:$AE,$A132+52),0)+IF($A132&lt;='P04'!$B$17,INDEX('P04'!$AE:$AE,$A132+52),0)+IF($A132&lt;='P05'!$B$17,INDEX('P05'!$AE:$AE,$A132+52),0)+IF($A132&lt;='P06'!$B$17,INDEX('P06'!$AE:$AE,$A132+52),0)+IF($A132&lt;='P07'!$B$17,INDEX('P07'!$AE:$AE,$A132+52),0)+IF($A132&lt;='P08'!$B$17,INDEX('P08'!$AE:$AE,$A132+52),0)+IF($A132&lt;='P09'!$B$17,INDEX('P09'!$AE:$AE,$A132+52),0)+IF($A132&lt;='P10'!$B$17,INDEX('P10'!$AE:$AE,$A132+52),0)</f>
        <v>261.55294594294548</v>
      </c>
      <c r="R132">
        <f>IF($A132&lt;='P01'!$B$17,INDEX('P01'!$AF:$AF,$A132+52),0)+IF($A132&lt;='P02'!$B$17,INDEX('P02'!$AF:$AF,$A132+52),0)+IF($A132&lt;='P03'!$B$17,INDEX('P03'!$AF:$AF,$A132+52),0)+IF($A132&lt;='P04'!$B$17,INDEX('P04'!$AF:$AF,$A132+52),0)+IF($A132&lt;='P05'!$B$17,INDEX('P05'!$AF:$AF,$A132+52),0)+IF($A132&lt;='P06'!$B$17,INDEX('P06'!$AF:$AF,$A132+52),0)+IF($A132&lt;='P07'!$B$17,INDEX('P07'!$AF:$AF,$A132+52),0)+IF($A132&lt;='P08'!$B$17,INDEX('P08'!$AF:$AF,$A132+52),0)+IF($A132&lt;='P09'!$B$17,INDEX('P09'!$AF:$AF,$A132+52),0)+IF($A132&lt;='P10'!$B$17,INDEX('P10'!$AF:$AF,$A132+52),0)</f>
        <v>0.19502197488354375</v>
      </c>
      <c r="S132">
        <f>IF($A132&lt;='P01'!$B$17,INDEX('P01'!$AG:$AG,$A132+52),0)+IF($A132&lt;='P02'!$B$17,INDEX('P02'!$AG:$AG,$A132+52),0)+IF($A132&lt;='P03'!$B$17,INDEX('P03'!$AG:$AG,$A132+52),0)+IF($A132&lt;='P04'!$B$17,INDEX('P04'!$AG:$AG,$A132+52),0)+IF($A132&lt;='P05'!$B$17,INDEX('P05'!$AG:$AG,$A132+52),0)+IF($A132&lt;='P06'!$B$17,INDEX('P06'!$AG:$AG,$A132+52),0)+IF($A132&lt;='P07'!$B$17,INDEX('P07'!$AG:$AG,$A132+52),0)+IF($A132&lt;='P08'!$B$17,INDEX('P08'!$AG:$AG,$A132+52),0)+IF($A132&lt;='P09'!$B$17,INDEX('P09'!$AG:$AG,$A132+52),0)+IF($A132&lt;='P10'!$B$17,INDEX('P10'!$AG:$AG,$A132+52),0)</f>
        <v>17437.367429431823</v>
      </c>
      <c r="T132">
        <f>IF($A132&lt;='P01'!$B$17,INDEX('P01'!$AI:$AI,$A132+52),0)+IF($A132&lt;='P02'!$B$17,INDEX('P02'!$AI:$AI,$A132+52),0)+IF($A132&lt;='P03'!$B$17,INDEX('P03'!$AI:$AI,$A132+52),0)+IF($A132&lt;='P04'!$B$17,INDEX('P04'!$AI:$AI,$A132+52),0)+IF($A132&lt;='P05'!$B$17,INDEX('P05'!$AI:$AI,$A132+52),0)+IF($A132&lt;='P06'!$B$17,INDEX('P06'!$AI:$AI,$A132+52),0)+IF($A132&lt;='P07'!$B$17,INDEX('P07'!$AI:$AI,$A132+52),0)+IF($A132&lt;='P08'!$B$17,INDEX('P08'!$AI:$AI,$A132+52),0)+IF($A132&lt;='P09'!$B$17,INDEX('P09'!$AI:$AI,$A132+52),0)+IF($A132&lt;='P10'!$B$17,INDEX('P10'!$AI:$AI,$A132+52),0)</f>
        <v>17445.311099838778</v>
      </c>
    </row>
    <row r="133" spans="1:20" x14ac:dyDescent="0.35">
      <c r="A133">
        <v>101</v>
      </c>
      <c r="B133">
        <f>IF($A133&lt;='P01'!$B$17,INDEX('P01'!$J:$J,$A133+52),0)+IF($A133&lt;='P02'!$B$17,INDEX('P02'!$J:$J,$A133+52),0)+IF($A133&lt;='P03'!$B$17,INDEX('P03'!$J:$J,$A133+52),0)+IF($A133&lt;='P04'!$B$17,INDEX('P04'!$J:$J,$A133+52),0)+IF($A133&lt;='P05'!$B$17,INDEX('P05'!$J:$J,$A133+52),0)+IF($A133&lt;='P06'!$B$17,INDEX('P06'!$J:$J,$A133+52),0)+IF($A133&lt;='P07'!$B$17,INDEX('P07'!$J:$J,$A133+52),0)+IF($A133&lt;='P08'!$B$17,INDEX('P08'!$J:$J,$A133+52),0)+IF($A133&lt;='P09'!$B$17,INDEX('P09'!$J:$J,$A133+52),0)+IF($A133&lt;='P10'!$B$17,INDEX('P10'!$J:$J,$A133+52),0)</f>
        <v>8.4303403402807603E-4</v>
      </c>
      <c r="C133">
        <f>IF($A133&lt;='P01'!$B$17,INDEX('P01'!$K:$K,$A133+52),0)+IF($A133&lt;='P02'!$B$17,INDEX('P02'!$K:$K,$A133+52),0)+IF($A133&lt;='P03'!$B$17,INDEX('P03'!$K:$K,$A133+52),0)+IF($A133&lt;='P04'!$B$17,INDEX('P04'!$K:$K,$A133+52),0)+IF($A133&lt;='P05'!$B$17,INDEX('P05'!$K:$K,$A133+52),0)+IF($A133&lt;='P06'!$B$17,INDEX('P06'!$K:$K,$A133+52),0)+IF($A133&lt;='P07'!$B$17,INDEX('P07'!$K:$K,$A133+52),0)+IF($A133&lt;='P08'!$B$17,INDEX('P08'!$K:$K,$A133+52),0)+IF($A133&lt;='P09'!$B$17,INDEX('P09'!$K:$K,$A133+52),0)+IF($A133&lt;='P10'!$B$17,INDEX('P10'!$K:$K,$A133+52),0)</f>
        <v>1.3779005241035742E-2</v>
      </c>
      <c r="D133">
        <f>IF($A133&lt;='P01'!$B$17,INDEX('P01'!$L:$L,$A133+52),0)+IF($A133&lt;='P02'!$B$17,INDEX('P02'!$L:$L,$A133+52),0)+IF($A133&lt;='P03'!$B$17,INDEX('P03'!$L:$L,$A133+52),0)+IF($A133&lt;='P04'!$B$17,INDEX('P04'!$L:$L,$A133+52),0)+IF($A133&lt;='P05'!$B$17,INDEX('P05'!$L:$L,$A133+52),0)+IF($A133&lt;='P06'!$B$17,INDEX('P06'!$L:$L,$A133+52),0)+IF($A133&lt;='P07'!$B$17,INDEX('P07'!$L:$L,$A133+52),0)+IF($A133&lt;='P08'!$B$17,INDEX('P08'!$L:$L,$A133+52),0)+IF($A133&lt;='P09'!$B$17,INDEX('P09'!$L:$L,$A133+52),0)+IF($A133&lt;='P10'!$B$17,INDEX('P10'!$L:$L,$A133+52),0)</f>
        <v>0</v>
      </c>
      <c r="E133">
        <f>IF($A133&lt;='P01'!$B$17,INDEX('P01'!$M:$M,$A133+52),0)+IF($A133&lt;='P02'!$B$17,INDEX('P02'!$M:$M,$A133+52),0)+IF($A133&lt;='P03'!$B$17,INDEX('P03'!$M:$M,$A133+52),0)+IF($A133&lt;='P04'!$B$17,INDEX('P04'!$M:$M,$A133+52),0)+IF($A133&lt;='P05'!$B$17,INDEX('P05'!$M:$M,$A133+52),0)+IF($A133&lt;='P06'!$B$17,INDEX('P06'!$M:$M,$A133+52),0)+IF($A133&lt;='P07'!$B$17,INDEX('P07'!$M:$M,$A133+52),0)+IF($A133&lt;='P08'!$B$17,INDEX('P08'!$M:$M,$A133+52),0)+IF($A133&lt;='P09'!$B$17,INDEX('P09'!$M:$M,$A133+52),0)+IF($A133&lt;='P10'!$B$17,INDEX('P10'!$M:$M,$A133+52),0)</f>
        <v>4.7452230744431461</v>
      </c>
      <c r="F133">
        <f>IF($A133&lt;='P01'!$B$17,INDEX('P01'!$R:$R,$A133+52),0)+IF($A133&lt;='P02'!$B$17,INDEX('P02'!$R:$R,$A133+52),0)+IF($A133&lt;='P03'!$B$17,INDEX('P03'!$R:$R,$A133+52),0)+IF($A133&lt;='P04'!$B$17,INDEX('P04'!$R:$R,$A133+52),0)+IF($A133&lt;='P05'!$B$17,INDEX('P05'!$R:$R,$A133+52),0)+IF($A133&lt;='P06'!$B$17,INDEX('P06'!$R:$R,$A133+52),0)+IF($A133&lt;='P07'!$B$17,INDEX('P07'!$R:$R,$A133+52),0)+IF($A133&lt;='P08'!$B$17,INDEX('P08'!$R:$R,$A133+52),0)+IF($A133&lt;='P09'!$B$17,INDEX('P09'!$R:$R,$A133+52),0)+IF($A133&lt;='P10'!$B$17,INDEX('P10'!$R:$R,$A133+52),0)</f>
        <v>317.48307572078943</v>
      </c>
      <c r="G133">
        <f>IF($A133&lt;='P01'!$B$17,INDEX('P01'!$S:$S,$A133+52),0)+IF($A133&lt;='P02'!$B$17,INDEX('P02'!$S:$S,$A133+52),0)+IF($A133&lt;='P03'!$B$17,INDEX('P03'!$S:$S,$A133+52),0)+IF($A133&lt;='P04'!$B$17,INDEX('P04'!$S:$S,$A133+52),0)+IF($A133&lt;='P05'!$B$17,INDEX('P05'!$S:$S,$A133+52),0)+IF($A133&lt;='P06'!$B$17,INDEX('P06'!$S:$S,$A133+52),0)+IF($A133&lt;='P07'!$B$17,INDEX('P07'!$S:$S,$A133+52),0)+IF($A133&lt;='P08'!$B$17,INDEX('P08'!$S:$S,$A133+52),0)+IF($A133&lt;='P09'!$B$17,INDEX('P09'!$S:$S,$A133+52),0)+IF($A133&lt;='P10'!$B$17,INDEX('P10'!$S:$S,$A133+52),0)</f>
        <v>6.3496615144157884</v>
      </c>
      <c r="H133">
        <f>IF($A133&lt;='P01'!$B$17,INDEX('P01'!$T:$T,$A133+52),0)+IF($A133&lt;='P02'!$B$17,INDEX('P02'!$T:$T,$A133+52),0)+IF($A133&lt;='P03'!$B$17,INDEX('P03'!$T:$T,$A133+52),0)+IF($A133&lt;='P04'!$B$17,INDEX('P04'!$T:$T,$A133+52),0)+IF($A133&lt;='P05'!$B$17,INDEX('P05'!$T:$T,$A133+52),0)+IF($A133&lt;='P06'!$B$17,INDEX('P06'!$T:$T,$A133+52),0)+IF($A133&lt;='P07'!$B$17,INDEX('P07'!$T:$T,$A133+52),0)+IF($A133&lt;='P08'!$B$17,INDEX('P08'!$T:$T,$A133+52),0)+IF($A133&lt;='P09'!$B$17,INDEX('P09'!$T:$T,$A133+52),0)+IF($A133&lt;='P10'!$B$17,INDEX('P10'!$T:$T,$A133+52),0)</f>
        <v>30.521752512679885</v>
      </c>
      <c r="I133">
        <f>IF($A133&lt;='P01'!$B$17,INDEX('P01'!$U:$U,$A133+52),0)+IF($A133&lt;='P02'!$B$17,INDEX('P02'!$U:$U,$A133+52),0)+IF($A133&lt;='P03'!$B$17,INDEX('P03'!$U:$U,$A133+52),0)+IF($A133&lt;='P04'!$B$17,INDEX('P04'!$U:$U,$A133+52),0)+IF($A133&lt;='P05'!$B$17,INDEX('P05'!$U:$U,$A133+52),0)+IF($A133&lt;='P06'!$B$17,INDEX('P06'!$U:$U,$A133+52),0)+IF($A133&lt;='P07'!$B$17,INDEX('P07'!$U:$U,$A133+52),0)+IF($A133&lt;='P08'!$B$17,INDEX('P08'!$U:$U,$A133+52),0)+IF($A133&lt;='P09'!$B$17,INDEX('P09'!$U:$U,$A133+52),0)+IF($A133&lt;='P10'!$B$17,INDEX('P10'!$U:$U,$A133+52),0)</f>
        <v>361.52907590496233</v>
      </c>
      <c r="J133">
        <f>IF($A133&lt;='P01'!$B$17,INDEX('P01'!$V:$V,$A133+52),0)+IF($A133&lt;='P02'!$B$17,INDEX('P02'!$V:$V,$A133+52),0)+IF($A133&lt;='P03'!$B$17,INDEX('P03'!$V:$V,$A133+52),0)+IF($A133&lt;='P04'!$B$17,INDEX('P04'!$V:$V,$A133+52),0)+IF($A133&lt;='P05'!$B$17,INDEX('P05'!$V:$V,$A133+52),0)+IF($A133&lt;='P06'!$B$17,INDEX('P06'!$V:$V,$A133+52),0)+IF($A133&lt;='P07'!$B$17,INDEX('P07'!$V:$V,$A133+52),0)+IF($A133&lt;='P08'!$B$17,INDEX('P08'!$V:$V,$A133+52),0)+IF($A133&lt;='P09'!$B$17,INDEX('P09'!$V:$V,$A133+52),0)+IF($A133&lt;='P10'!$B$17,INDEX('P10'!$V:$V,$A133+52),0)</f>
        <v>0.27029110750067142</v>
      </c>
      <c r="K133">
        <f>IF($A133&lt;='P01'!$B$17,INDEX('P01'!$W:$W,$A133+52),0)+IF($A133&lt;='P02'!$B$17,INDEX('P02'!$W:$W,$A133+52),0)+IF($A133&lt;='P03'!$B$17,INDEX('P03'!$W:$W,$A133+52),0)+IF($A133&lt;='P04'!$B$17,INDEX('P04'!$W:$W,$A133+52),0)+IF($A133&lt;='P05'!$B$17,INDEX('P05'!$W:$W,$A133+52),0)+IF($A133&lt;='P06'!$B$17,INDEX('P06'!$W:$W,$A133+52),0)+IF($A133&lt;='P07'!$B$17,INDEX('P07'!$W:$W,$A133+52),0)+IF($A133&lt;='P08'!$B$17,INDEX('P08'!$W:$W,$A133+52),0)+IF($A133&lt;='P09'!$B$17,INDEX('P09'!$W:$W,$A133+52),0)+IF($A133&lt;='P10'!$B$17,INDEX('P10'!$W:$W,$A133+52),0)</f>
        <v>-81.187705318769275</v>
      </c>
      <c r="L133">
        <f>IF($A133&lt;='P01'!$B$17,INDEX('P01'!$X:$X,$A133+52),0)+IF($A133&lt;='P02'!$B$17,INDEX('P02'!$X:$X,$A133+52),0)+IF($A133&lt;='P03'!$B$17,INDEX('P03'!$X:$X,$A133+52),0)+IF($A133&lt;='P04'!$B$17,INDEX('P04'!$X:$X,$A133+52),0)+IF($A133&lt;='P05'!$B$17,INDEX('P05'!$X:$X,$A133+52),0)+IF($A133&lt;='P06'!$B$17,INDEX('P06'!$X:$X,$A133+52),0)+IF($A133&lt;='P07'!$B$17,INDEX('P07'!$X:$X,$A133+52),0)+IF($A133&lt;='P08'!$B$17,INDEX('P08'!$X:$X,$A133+52),0)+IF($A133&lt;='P09'!$B$17,INDEX('P09'!$X:$X,$A133+52),0)+IF($A133&lt;='P10'!$B$17,INDEX('P10'!$X:$X,$A133+52),0)</f>
        <v>80.169135483110495</v>
      </c>
      <c r="M133">
        <f>IF($A133&lt;='P01'!$B$17,INDEX('P01'!$AA:$AA,$A133+52),0)+IF($A133&lt;='P02'!$B$17,INDEX('P02'!$AA:$AA,$A133+52),0)+IF($A133&lt;='P03'!$B$17,INDEX('P03'!$AA:$AA,$A133+52),0)+IF($A133&lt;='P04'!$B$17,INDEX('P04'!$AA:$AA,$A133+52),0)+IF($A133&lt;='P05'!$B$17,INDEX('P05'!$AA:$AA,$A133+52),0)+IF($A133&lt;='P06'!$B$17,INDEX('P06'!$AA:$AA,$A133+52),0)+IF($A133&lt;='P07'!$B$17,INDEX('P07'!$AA:$AA,$A133+52),0)+IF($A133&lt;='P08'!$B$17,INDEX('P08'!$AA:$AA,$A133+52),0)+IF($A133&lt;='P09'!$B$17,INDEX('P09'!$AA:$AA,$A133+52),0)+IF($A133&lt;='P10'!$B$17,INDEX('P10'!$AA:$AA,$A133+52),0)</f>
        <v>-57.629288963252662</v>
      </c>
      <c r="N133">
        <f>IF($A133&lt;='P01'!$B$17,INDEX('P01'!$AB:$AB,$A133+52),0)+IF($A133&lt;='P02'!$B$17,INDEX('P02'!$AB:$AB,$A133+52),0)+IF($A133&lt;='P03'!$B$17,INDEX('P03'!$AB:$AB,$A133+52),0)+IF($A133&lt;='P04'!$B$17,INDEX('P04'!$AB:$AB,$A133+52),0)+IF($A133&lt;='P05'!$B$17,INDEX('P05'!$AB:$AB,$A133+52),0)+IF($A133&lt;='P06'!$B$17,INDEX('P06'!$AB:$AB,$A133+52),0)+IF($A133&lt;='P07'!$B$17,INDEX('P07'!$AB:$AB,$A133+52),0)+IF($A133&lt;='P08'!$B$17,INDEX('P08'!$AB:$AB,$A133+52),0)+IF($A133&lt;='P09'!$B$17,INDEX('P09'!$AB:$AB,$A133+52),0)+IF($A133&lt;='P10'!$B$17,INDEX('P10'!$AB:$AB,$A133+52),0)</f>
        <v>228.96868233012651</v>
      </c>
      <c r="O133">
        <f>IF($A133&lt;='P01'!$B$17,INDEX('P01'!$AC:$AC,$A133+52),0)+IF($A133&lt;='P02'!$B$17,INDEX('P02'!$AC:$AC,$A133+52),0)+IF($A133&lt;='P03'!$B$17,INDEX('P03'!$AC:$AC,$A133+52),0)+IF($A133&lt;='P04'!$B$17,INDEX('P04'!$AC:$AC,$A133+52),0)+IF($A133&lt;='P05'!$B$17,INDEX('P05'!$AC:$AC,$A133+52),0)+IF($A133&lt;='P06'!$B$17,INDEX('P06'!$AC:$AC,$A133+52),0)+IF($A133&lt;='P07'!$B$17,INDEX('P07'!$AC:$AC,$A133+52),0)+IF($A133&lt;='P08'!$B$17,INDEX('P08'!$AC:$AC,$A133+52),0)+IF($A133&lt;='P09'!$B$17,INDEX('P09'!$AC:$AC,$A133+52),0)+IF($A133&lt;='P10'!$B$17,INDEX('P10'!$AC:$AC,$A133+52),0)</f>
        <v>4.5793736466025301</v>
      </c>
      <c r="P133">
        <f>IF($A133&lt;='P01'!$B$17,INDEX('P01'!$AD:$AD,$A133+52),0)+IF($A133&lt;='P02'!$B$17,INDEX('P02'!$AD:$AD,$A133+52),0)+IF($A133&lt;='P03'!$B$17,INDEX('P03'!$AD:$AD,$A133+52),0)+IF($A133&lt;='P04'!$B$17,INDEX('P04'!$AD:$AD,$A133+52),0)+IF($A133&lt;='P05'!$B$17,INDEX('P05'!$AD:$AD,$A133+52),0)+IF($A133&lt;='P06'!$B$17,INDEX('P06'!$AD:$AD,$A133+52),0)+IF($A133&lt;='P07'!$B$17,INDEX('P07'!$AD:$AD,$A133+52),0)+IF($A133&lt;='P08'!$B$17,INDEX('P08'!$AD:$AD,$A133+52),0)+IF($A133&lt;='P09'!$B$17,INDEX('P09'!$AD:$AD,$A133+52),0)+IF($A133&lt;='P10'!$B$17,INDEX('P10'!$AD:$AD,$A133+52),0)</f>
        <v>21.940449832949451</v>
      </c>
      <c r="Q133">
        <f>IF($A133&lt;='P01'!$B$17,INDEX('P01'!$AE:$AE,$A133+52),0)+IF($A133&lt;='P02'!$B$17,INDEX('P02'!$AE:$AE,$A133+52),0)+IF($A133&lt;='P03'!$B$17,INDEX('P03'!$AE:$AE,$A133+52),0)+IF($A133&lt;='P04'!$B$17,INDEX('P04'!$AE:$AE,$A133+52),0)+IF($A133&lt;='P05'!$B$17,INDEX('P05'!$AE:$AE,$A133+52),0)+IF($A133&lt;='P06'!$B$17,INDEX('P06'!$AE:$AE,$A133+52),0)+IF($A133&lt;='P07'!$B$17,INDEX('P07'!$AE:$AE,$A133+52),0)+IF($A133&lt;='P08'!$B$17,INDEX('P08'!$AE:$AE,$A133+52),0)+IF($A133&lt;='P09'!$B$17,INDEX('P09'!$AE:$AE,$A133+52),0)+IF($A133&lt;='P10'!$B$17,INDEX('P10'!$AE:$AE,$A133+52),0)</f>
        <v>259.88385004269014</v>
      </c>
      <c r="R133">
        <f>IF($A133&lt;='P01'!$B$17,INDEX('P01'!$AF:$AF,$A133+52),0)+IF($A133&lt;='P02'!$B$17,INDEX('P02'!$AF:$AF,$A133+52),0)+IF($A133&lt;='P03'!$B$17,INDEX('P03'!$AF:$AF,$A133+52),0)+IF($A133&lt;='P04'!$B$17,INDEX('P04'!$AF:$AF,$A133+52),0)+IF($A133&lt;='P05'!$B$17,INDEX('P05'!$AF:$AF,$A133+52),0)+IF($A133&lt;='P06'!$B$17,INDEX('P06'!$AF:$AF,$A133+52),0)+IF($A133&lt;='P07'!$B$17,INDEX('P07'!$AF:$AF,$A133+52),0)+IF($A133&lt;='P08'!$B$17,INDEX('P08'!$AF:$AF,$A133+52),0)+IF($A133&lt;='P09'!$B$17,INDEX('P09'!$AF:$AF,$A133+52),0)+IF($A133&lt;='P10'!$B$17,INDEX('P10'!$AF:$AF,$A133+52),0)</f>
        <v>0.19429777113706548</v>
      </c>
      <c r="S133">
        <f>IF($A133&lt;='P01'!$B$17,INDEX('P01'!$AG:$AG,$A133+52),0)+IF($A133&lt;='P02'!$B$17,INDEX('P02'!$AG:$AG,$A133+52),0)+IF($A133&lt;='P03'!$B$17,INDEX('P03'!$AG:$AG,$A133+52),0)+IF($A133&lt;='P04'!$B$17,INDEX('P04'!$AG:$AG,$A133+52),0)+IF($A133&lt;='P05'!$B$17,INDEX('P05'!$AG:$AG,$A133+52),0)+IF($A133&lt;='P06'!$B$17,INDEX('P06'!$AG:$AG,$A133+52),0)+IF($A133&lt;='P07'!$B$17,INDEX('P07'!$AG:$AG,$A133+52),0)+IF($A133&lt;='P08'!$B$17,INDEX('P08'!$AG:$AG,$A133+52),0)+IF($A133&lt;='P09'!$B$17,INDEX('P09'!$AG:$AG,$A133+52),0)+IF($A133&lt;='P10'!$B$17,INDEX('P10'!$AG:$AG,$A133+52),0)</f>
        <v>17414.283697399263</v>
      </c>
      <c r="T133">
        <f>IF($A133&lt;='P01'!$B$17,INDEX('P01'!$AI:$AI,$A133+52),0)+IF($A133&lt;='P02'!$B$17,INDEX('P02'!$AI:$AI,$A133+52),0)+IF($A133&lt;='P03'!$B$17,INDEX('P03'!$AI:$AI,$A133+52),0)+IF($A133&lt;='P04'!$B$17,INDEX('P04'!$AI:$AI,$A133+52),0)+IF($A133&lt;='P05'!$B$17,INDEX('P05'!$AI:$AI,$A133+52),0)+IF($A133&lt;='P06'!$B$17,INDEX('P06'!$AI:$AI,$A133+52),0)+IF($A133&lt;='P07'!$B$17,INDEX('P07'!$AI:$AI,$A133+52),0)+IF($A133&lt;='P08'!$B$17,INDEX('P08'!$AI:$AI,$A133+52),0)+IF($A133&lt;='P09'!$B$17,INDEX('P09'!$AI:$AI,$A133+52),0)+IF($A133&lt;='P10'!$B$17,INDEX('P10'!$AI:$AI,$A133+52),0)</f>
        <v>17421.666898174259</v>
      </c>
    </row>
    <row r="134" spans="1:20" x14ac:dyDescent="0.35">
      <c r="A134">
        <v>102</v>
      </c>
      <c r="B134">
        <f>IF($A134&lt;='P01'!$B$17,INDEX('P01'!$J:$J,$A134+52),0)+IF($A134&lt;='P02'!$B$17,INDEX('P02'!$J:$J,$A134+52),0)+IF($A134&lt;='P03'!$B$17,INDEX('P03'!$J:$J,$A134+52),0)+IF($A134&lt;='P04'!$B$17,INDEX('P04'!$J:$J,$A134+52),0)+IF($A134&lt;='P05'!$B$17,INDEX('P05'!$J:$J,$A134+52),0)+IF($A134&lt;='P06'!$B$17,INDEX('P06'!$J:$J,$A134+52),0)+IF($A134&lt;='P07'!$B$17,INDEX('P07'!$J:$J,$A134+52),0)+IF($A134&lt;='P08'!$B$17,INDEX('P08'!$J:$J,$A134+52),0)+IF($A134&lt;='P09'!$B$17,INDEX('P09'!$J:$J,$A134+52),0)+IF($A134&lt;='P10'!$B$17,INDEX('P10'!$J:$J,$A134+52),0)</f>
        <v>8.4058160258413187E-4</v>
      </c>
      <c r="C134">
        <f>IF($A134&lt;='P01'!$B$17,INDEX('P01'!$K:$K,$A134+52),0)+IF($A134&lt;='P02'!$B$17,INDEX('P02'!$K:$K,$A134+52),0)+IF($A134&lt;='P03'!$B$17,INDEX('P03'!$K:$K,$A134+52),0)+IF($A134&lt;='P04'!$B$17,INDEX('P04'!$K:$K,$A134+52),0)+IF($A134&lt;='P05'!$B$17,INDEX('P05'!$K:$K,$A134+52),0)+IF($A134&lt;='P06'!$B$17,INDEX('P06'!$K:$K,$A134+52),0)+IF($A134&lt;='P07'!$B$17,INDEX('P07'!$K:$K,$A134+52),0)+IF($A134&lt;='P08'!$B$17,INDEX('P08'!$K:$K,$A134+52),0)+IF($A134&lt;='P09'!$B$17,INDEX('P09'!$K:$K,$A134+52),0)+IF($A134&lt;='P10'!$B$17,INDEX('P10'!$K:$K,$A134+52),0)</f>
        <v>1.3729962739815804E-2</v>
      </c>
      <c r="D134">
        <f>IF($A134&lt;='P01'!$B$17,INDEX('P01'!$L:$L,$A134+52),0)+IF($A134&lt;='P02'!$B$17,INDEX('P02'!$L:$L,$A134+52),0)+IF($A134&lt;='P03'!$B$17,INDEX('P03'!$L:$L,$A134+52),0)+IF($A134&lt;='P04'!$B$17,INDEX('P04'!$L:$L,$A134+52),0)+IF($A134&lt;='P05'!$B$17,INDEX('P05'!$L:$L,$A134+52),0)+IF($A134&lt;='P06'!$B$17,INDEX('P06'!$L:$L,$A134+52),0)+IF($A134&lt;='P07'!$B$17,INDEX('P07'!$L:$L,$A134+52),0)+IF($A134&lt;='P08'!$B$17,INDEX('P08'!$L:$L,$A134+52),0)+IF($A134&lt;='P09'!$B$17,INDEX('P09'!$L:$L,$A134+52),0)+IF($A134&lt;='P10'!$B$17,INDEX('P10'!$L:$L,$A134+52),0)</f>
        <v>0</v>
      </c>
      <c r="E134">
        <f>IF($A134&lt;='P01'!$B$17,INDEX('P01'!$M:$M,$A134+52),0)+IF($A134&lt;='P02'!$B$17,INDEX('P02'!$M:$M,$A134+52),0)+IF($A134&lt;='P03'!$B$17,INDEX('P03'!$M:$M,$A134+52),0)+IF($A134&lt;='P04'!$B$17,INDEX('P04'!$M:$M,$A134+52),0)+IF($A134&lt;='P05'!$B$17,INDEX('P05'!$M:$M,$A134+52),0)+IF($A134&lt;='P06'!$B$17,INDEX('P06'!$M:$M,$A134+52),0)+IF($A134&lt;='P07'!$B$17,INDEX('P07'!$M:$M,$A134+52),0)+IF($A134&lt;='P08'!$B$17,INDEX('P08'!$M:$M,$A134+52),0)+IF($A134&lt;='P09'!$B$17,INDEX('P09'!$M:$M,$A134+52),0)+IF($A134&lt;='P10'!$B$17,INDEX('P10'!$M:$M,$A134+52),0)</f>
        <v>4.7306525301007456</v>
      </c>
      <c r="F134">
        <f>IF($A134&lt;='P01'!$B$17,INDEX('P01'!$R:$R,$A134+52),0)+IF($A134&lt;='P02'!$B$17,INDEX('P02'!$R:$R,$A134+52),0)+IF($A134&lt;='P03'!$B$17,INDEX('P03'!$R:$R,$A134+52),0)+IF($A134&lt;='P04'!$B$17,INDEX('P04'!$R:$R,$A134+52),0)+IF($A134&lt;='P05'!$B$17,INDEX('P05'!$R:$R,$A134+52),0)+IF($A134&lt;='P06'!$B$17,INDEX('P06'!$R:$R,$A134+52),0)+IF($A134&lt;='P07'!$B$17,INDEX('P07'!$R:$R,$A134+52),0)+IF($A134&lt;='P08'!$B$17,INDEX('P08'!$R:$R,$A134+52),0)+IF($A134&lt;='P09'!$B$17,INDEX('P09'!$R:$R,$A134+52),0)+IF($A134&lt;='P10'!$B$17,INDEX('P10'!$R:$R,$A134+52),0)</f>
        <v>316.34400680132865</v>
      </c>
      <c r="G134">
        <f>IF($A134&lt;='P01'!$B$17,INDEX('P01'!$S:$S,$A134+52),0)+IF($A134&lt;='P02'!$B$17,INDEX('P02'!$S:$S,$A134+52),0)+IF($A134&lt;='P03'!$B$17,INDEX('P03'!$S:$S,$A134+52),0)+IF($A134&lt;='P04'!$B$17,INDEX('P04'!$S:$S,$A134+52),0)+IF($A134&lt;='P05'!$B$17,INDEX('P05'!$S:$S,$A134+52),0)+IF($A134&lt;='P06'!$B$17,INDEX('P06'!$S:$S,$A134+52),0)+IF($A134&lt;='P07'!$B$17,INDEX('P07'!$S:$S,$A134+52),0)+IF($A134&lt;='P08'!$B$17,INDEX('P08'!$S:$S,$A134+52),0)+IF($A134&lt;='P09'!$B$17,INDEX('P09'!$S:$S,$A134+52),0)+IF($A134&lt;='P10'!$B$17,INDEX('P10'!$S:$S,$A134+52),0)</f>
        <v>6.3268801360265723</v>
      </c>
      <c r="H134">
        <f>IF($A134&lt;='P01'!$B$17,INDEX('P01'!$T:$T,$A134+52),0)+IF($A134&lt;='P02'!$B$17,INDEX('P02'!$T:$T,$A134+52),0)+IF($A134&lt;='P03'!$B$17,INDEX('P03'!$T:$T,$A134+52),0)+IF($A134&lt;='P04'!$B$17,INDEX('P04'!$T:$T,$A134+52),0)+IF($A134&lt;='P05'!$B$17,INDEX('P05'!$T:$T,$A134+52),0)+IF($A134&lt;='P06'!$B$17,INDEX('P06'!$T:$T,$A134+52),0)+IF($A134&lt;='P07'!$B$17,INDEX('P07'!$T:$T,$A134+52),0)+IF($A134&lt;='P08'!$B$17,INDEX('P08'!$T:$T,$A134+52),0)+IF($A134&lt;='P09'!$B$17,INDEX('P09'!$T:$T,$A134+52),0)+IF($A134&lt;='P10'!$B$17,INDEX('P10'!$T:$T,$A134+52),0)</f>
        <v>30.503034637383749</v>
      </c>
      <c r="I134">
        <f>IF($A134&lt;='P01'!$B$17,INDEX('P01'!$U:$U,$A134+52),0)+IF($A134&lt;='P02'!$B$17,INDEX('P02'!$U:$U,$A134+52),0)+IF($A134&lt;='P03'!$B$17,INDEX('P03'!$U:$U,$A134+52),0)+IF($A134&lt;='P04'!$B$17,INDEX('P04'!$U:$U,$A134+52),0)+IF($A134&lt;='P05'!$B$17,INDEX('P05'!$U:$U,$A134+52),0)+IF($A134&lt;='P06'!$B$17,INDEX('P06'!$U:$U,$A134+52),0)+IF($A134&lt;='P07'!$B$17,INDEX('P07'!$U:$U,$A134+52),0)+IF($A134&lt;='P08'!$B$17,INDEX('P08'!$U:$U,$A134+52),0)+IF($A134&lt;='P09'!$B$17,INDEX('P09'!$U:$U,$A134+52),0)+IF($A134&lt;='P10'!$B$17,INDEX('P10'!$U:$U,$A134+52),0)</f>
        <v>360.39850462485492</v>
      </c>
      <c r="J134">
        <f>IF($A134&lt;='P01'!$B$17,INDEX('P01'!$V:$V,$A134+52),0)+IF($A134&lt;='P02'!$B$17,INDEX('P02'!$V:$V,$A134+52),0)+IF($A134&lt;='P03'!$B$17,INDEX('P03'!$V:$V,$A134+52),0)+IF($A134&lt;='P04'!$B$17,INDEX('P04'!$V:$V,$A134+52),0)+IF($A134&lt;='P05'!$B$17,INDEX('P05'!$V:$V,$A134+52),0)+IF($A134&lt;='P06'!$B$17,INDEX('P06'!$V:$V,$A134+52),0)+IF($A134&lt;='P07'!$B$17,INDEX('P07'!$V:$V,$A134+52),0)+IF($A134&lt;='P08'!$B$17,INDEX('P08'!$V:$V,$A134+52),0)+IF($A134&lt;='P09'!$B$17,INDEX('P09'!$V:$V,$A134+52),0)+IF($A134&lt;='P10'!$B$17,INDEX('P10'!$V:$V,$A134+52),0)</f>
        <v>0.27016948768188531</v>
      </c>
      <c r="K134">
        <f>IF($A134&lt;='P01'!$B$17,INDEX('P01'!$W:$W,$A134+52),0)+IF($A134&lt;='P02'!$B$17,INDEX('P02'!$W:$W,$A134+52),0)+IF($A134&lt;='P03'!$B$17,INDEX('P03'!$W:$W,$A134+52),0)+IF($A134&lt;='P04'!$B$17,INDEX('P04'!$W:$W,$A134+52),0)+IF($A134&lt;='P05'!$B$17,INDEX('P05'!$W:$W,$A134+52),0)+IF($A134&lt;='P06'!$B$17,INDEX('P06'!$W:$W,$A134+52),0)+IF($A134&lt;='P07'!$B$17,INDEX('P07'!$W:$W,$A134+52),0)+IF($A134&lt;='P08'!$B$17,INDEX('P08'!$W:$W,$A134+52),0)+IF($A134&lt;='P09'!$B$17,INDEX('P09'!$W:$W,$A134+52),0)+IF($A134&lt;='P10'!$B$17,INDEX('P10'!$W:$W,$A134+52),0)</f>
        <v>-81.154582084618511</v>
      </c>
      <c r="L134">
        <f>IF($A134&lt;='P01'!$B$17,INDEX('P01'!$X:$X,$A134+52),0)+IF($A134&lt;='P02'!$B$17,INDEX('P02'!$X:$X,$A134+52),0)+IF($A134&lt;='P03'!$B$17,INDEX('P03'!$X:$X,$A134+52),0)+IF($A134&lt;='P04'!$B$17,INDEX('P04'!$X:$X,$A134+52),0)+IF($A134&lt;='P05'!$B$17,INDEX('P05'!$X:$X,$A134+52),0)+IF($A134&lt;='P06'!$B$17,INDEX('P06'!$X:$X,$A134+52),0)+IF($A134&lt;='P07'!$B$17,INDEX('P07'!$X:$X,$A134+52),0)+IF($A134&lt;='P08'!$B$17,INDEX('P08'!$X:$X,$A134+52),0)+IF($A134&lt;='P09'!$B$17,INDEX('P09'!$X:$X,$A134+52),0)+IF($A134&lt;='P10'!$B$17,INDEX('P10'!$X:$X,$A134+52),0)</f>
        <v>80.139666683891306</v>
      </c>
      <c r="M134">
        <f>IF($A134&lt;='P01'!$B$17,INDEX('P01'!$AA:$AA,$A134+52),0)+IF($A134&lt;='P02'!$B$17,INDEX('P02'!$AA:$AA,$A134+52),0)+IF($A134&lt;='P03'!$B$17,INDEX('P03'!$AA:$AA,$A134+52),0)+IF($A134&lt;='P04'!$B$17,INDEX('P04'!$AA:$AA,$A134+52),0)+IF($A134&lt;='P05'!$B$17,INDEX('P05'!$AA:$AA,$A134+52),0)+IF($A134&lt;='P06'!$B$17,INDEX('P06'!$AA:$AA,$A134+52),0)+IF($A134&lt;='P07'!$B$17,INDEX('P07'!$AA:$AA,$A134+52),0)+IF($A134&lt;='P08'!$B$17,INDEX('P08'!$AA:$AA,$A134+52),0)+IF($A134&lt;='P09'!$B$17,INDEX('P09'!$AA:$AA,$A134+52),0)+IF($A134&lt;='P10'!$B$17,INDEX('P10'!$AA:$AA,$A134+52),0)</f>
        <v>-57.42012687139453</v>
      </c>
      <c r="N134">
        <f>IF($A134&lt;='P01'!$B$17,INDEX('P01'!$AB:$AB,$A134+52),0)+IF($A134&lt;='P02'!$B$17,INDEX('P02'!$AB:$AB,$A134+52),0)+IF($A134&lt;='P03'!$B$17,INDEX('P03'!$AB:$AB,$A134+52),0)+IF($A134&lt;='P04'!$B$17,INDEX('P04'!$AB:$AB,$A134+52),0)+IF($A134&lt;='P05'!$B$17,INDEX('P05'!$AB:$AB,$A134+52),0)+IF($A134&lt;='P06'!$B$17,INDEX('P06'!$AB:$AB,$A134+52),0)+IF($A134&lt;='P07'!$B$17,INDEX('P07'!$AB:$AB,$A134+52),0)+IF($A134&lt;='P08'!$B$17,INDEX('P08'!$AB:$AB,$A134+52),0)+IF($A134&lt;='P09'!$B$17,INDEX('P09'!$AB:$AB,$A134+52),0)+IF($A134&lt;='P10'!$B$17,INDEX('P10'!$AB:$AB,$A134+52),0)</f>
        <v>227.40272886674282</v>
      </c>
      <c r="O134">
        <f>IF($A134&lt;='P01'!$B$17,INDEX('P01'!$AC:$AC,$A134+52),0)+IF($A134&lt;='P02'!$B$17,INDEX('P02'!$AC:$AC,$A134+52),0)+IF($A134&lt;='P03'!$B$17,INDEX('P03'!$AC:$AC,$A134+52),0)+IF($A134&lt;='P04'!$B$17,INDEX('P04'!$AC:$AC,$A134+52),0)+IF($A134&lt;='P05'!$B$17,INDEX('P05'!$AC:$AC,$A134+52),0)+IF($A134&lt;='P06'!$B$17,INDEX('P06'!$AC:$AC,$A134+52),0)+IF($A134&lt;='P07'!$B$17,INDEX('P07'!$AC:$AC,$A134+52),0)+IF($A134&lt;='P08'!$B$17,INDEX('P08'!$AC:$AC,$A134+52),0)+IF($A134&lt;='P09'!$B$17,INDEX('P09'!$AC:$AC,$A134+52),0)+IF($A134&lt;='P10'!$B$17,INDEX('P10'!$AC:$AC,$A134+52),0)</f>
        <v>4.5480545773348569</v>
      </c>
      <c r="P134">
        <f>IF($A134&lt;='P01'!$B$17,INDEX('P01'!$AD:$AD,$A134+52),0)+IF($A134&lt;='P02'!$B$17,INDEX('P02'!$AD:$AD,$A134+52),0)+IF($A134&lt;='P03'!$B$17,INDEX('P03'!$AD:$AD,$A134+52),0)+IF($A134&lt;='P04'!$B$17,INDEX('P04'!$AD:$AD,$A134+52),0)+IF($A134&lt;='P05'!$B$17,INDEX('P05'!$AD:$AD,$A134+52),0)+IF($A134&lt;='P06'!$B$17,INDEX('P06'!$AD:$AD,$A134+52),0)+IF($A134&lt;='P07'!$B$17,INDEX('P07'!$AD:$AD,$A134+52),0)+IF($A134&lt;='P08'!$B$17,INDEX('P08'!$AD:$AD,$A134+52),0)+IF($A134&lt;='P09'!$B$17,INDEX('P09'!$AD:$AD,$A134+52),0)+IF($A134&lt;='P10'!$B$17,INDEX('P10'!$AD:$AD,$A134+52),0)</f>
        <v>21.855445515512471</v>
      </c>
      <c r="Q134">
        <f>IF($A134&lt;='P01'!$B$17,INDEX('P01'!$AE:$AE,$A134+52),0)+IF($A134&lt;='P02'!$B$17,INDEX('P02'!$AE:$AE,$A134+52),0)+IF($A134&lt;='P03'!$B$17,INDEX('P03'!$AE:$AE,$A134+52),0)+IF($A134&lt;='P04'!$B$17,INDEX('P04'!$AE:$AE,$A134+52),0)+IF($A134&lt;='P05'!$B$17,INDEX('P05'!$AE:$AE,$A134+52),0)+IF($A134&lt;='P06'!$B$17,INDEX('P06'!$AE:$AE,$A134+52),0)+IF($A134&lt;='P07'!$B$17,INDEX('P07'!$AE:$AE,$A134+52),0)+IF($A134&lt;='P08'!$B$17,INDEX('P08'!$AE:$AE,$A134+52),0)+IF($A134&lt;='P09'!$B$17,INDEX('P09'!$AE:$AE,$A134+52),0)+IF($A134&lt;='P10'!$B$17,INDEX('P10'!$AE:$AE,$A134+52),0)</f>
        <v>258.22577901961398</v>
      </c>
      <c r="R134">
        <f>IF($A134&lt;='P01'!$B$17,INDEX('P01'!$AF:$AF,$A134+52),0)+IF($A134&lt;='P02'!$B$17,INDEX('P02'!$AF:$AF,$A134+52),0)+IF($A134&lt;='P03'!$B$17,INDEX('P03'!$AF:$AF,$A134+52),0)+IF($A134&lt;='P04'!$B$17,INDEX('P04'!$AF:$AF,$A134+52),0)+IF($A134&lt;='P05'!$B$17,INDEX('P05'!$AF:$AF,$A134+52),0)+IF($A134&lt;='P06'!$B$17,INDEX('P06'!$AF:$AF,$A134+52),0)+IF($A134&lt;='P07'!$B$17,INDEX('P07'!$AF:$AF,$A134+52),0)+IF($A134&lt;='P08'!$B$17,INDEX('P08'!$AF:$AF,$A134+52),0)+IF($A134&lt;='P09'!$B$17,INDEX('P09'!$AF:$AF,$A134+52),0)+IF($A134&lt;='P10'!$B$17,INDEX('P10'!$AF:$AF,$A134+52),0)</f>
        <v>0.19357662567608089</v>
      </c>
      <c r="S134">
        <f>IF($A134&lt;='P01'!$B$17,INDEX('P01'!$AG:$AG,$A134+52),0)+IF($A134&lt;='P02'!$B$17,INDEX('P02'!$AG:$AG,$A134+52),0)+IF($A134&lt;='P03'!$B$17,INDEX('P03'!$AG:$AG,$A134+52),0)+IF($A134&lt;='P04'!$B$17,INDEX('P04'!$AG:$AG,$A134+52),0)+IF($A134&lt;='P05'!$B$17,INDEX('P05'!$AG:$AG,$A134+52),0)+IF($A134&lt;='P06'!$B$17,INDEX('P06'!$AG:$AG,$A134+52),0)+IF($A134&lt;='P07'!$B$17,INDEX('P07'!$AG:$AG,$A134+52),0)+IF($A134&lt;='P08'!$B$17,INDEX('P08'!$AG:$AG,$A134+52),0)+IF($A134&lt;='P09'!$B$17,INDEX('P09'!$AG:$AG,$A134+52),0)+IF($A134&lt;='P10'!$B$17,INDEX('P10'!$AG:$AG,$A134+52),0)</f>
        <v>17391.153864034048</v>
      </c>
      <c r="T134">
        <f>IF($A134&lt;='P01'!$B$17,INDEX('P01'!$AI:$AI,$A134+52),0)+IF($A134&lt;='P02'!$B$17,INDEX('P02'!$AI:$AI,$A134+52),0)+IF($A134&lt;='P03'!$B$17,INDEX('P03'!$AI:$AI,$A134+52),0)+IF($A134&lt;='P04'!$B$17,INDEX('P04'!$AI:$AI,$A134+52),0)+IF($A134&lt;='P05'!$B$17,INDEX('P05'!$AI:$AI,$A134+52),0)+IF($A134&lt;='P06'!$B$17,INDEX('P06'!$AI:$AI,$A134+52),0)+IF($A134&lt;='P07'!$B$17,INDEX('P07'!$AI:$AI,$A134+52),0)+IF($A134&lt;='P08'!$B$17,INDEX('P08'!$AI:$AI,$A134+52),0)+IF($A134&lt;='P09'!$B$17,INDEX('P09'!$AI:$AI,$A134+52),0)+IF($A134&lt;='P10'!$B$17,INDEX('P10'!$AI:$AI,$A134+52),0)</f>
        <v>17397.98549492946</v>
      </c>
    </row>
    <row r="135" spans="1:20" x14ac:dyDescent="0.35">
      <c r="A135">
        <v>103</v>
      </c>
      <c r="B135">
        <f>IF($A135&lt;='P01'!$B$17,INDEX('P01'!$J:$J,$A135+52),0)+IF($A135&lt;='P02'!$B$17,INDEX('P02'!$J:$J,$A135+52),0)+IF($A135&lt;='P03'!$B$17,INDEX('P03'!$J:$J,$A135+52),0)+IF($A135&lt;='P04'!$B$17,INDEX('P04'!$J:$J,$A135+52),0)+IF($A135&lt;='P05'!$B$17,INDEX('P05'!$J:$J,$A135+52),0)+IF($A135&lt;='P06'!$B$17,INDEX('P06'!$J:$J,$A135+52),0)+IF($A135&lt;='P07'!$B$17,INDEX('P07'!$J:$J,$A135+52),0)+IF($A135&lt;='P08'!$B$17,INDEX('P08'!$J:$J,$A135+52),0)+IF($A135&lt;='P09'!$B$17,INDEX('P09'!$J:$J,$A135+52),0)+IF($A135&lt;='P10'!$B$17,INDEX('P10'!$J:$J,$A135+52),0)</f>
        <v>8.4768680282221143E-4</v>
      </c>
      <c r="C135">
        <f>IF($A135&lt;='P01'!$B$17,INDEX('P01'!$K:$K,$A135+52),0)+IF($A135&lt;='P02'!$B$17,INDEX('P02'!$K:$K,$A135+52),0)+IF($A135&lt;='P03'!$B$17,INDEX('P03'!$K:$K,$A135+52),0)+IF($A135&lt;='P04'!$B$17,INDEX('P04'!$K:$K,$A135+52),0)+IF($A135&lt;='P05'!$B$17,INDEX('P05'!$K:$K,$A135+52),0)+IF($A135&lt;='P06'!$B$17,INDEX('P06'!$K:$K,$A135+52),0)+IF($A135&lt;='P07'!$B$17,INDEX('P07'!$K:$K,$A135+52),0)+IF($A135&lt;='P08'!$B$17,INDEX('P08'!$K:$K,$A135+52),0)+IF($A135&lt;='P09'!$B$17,INDEX('P09'!$K:$K,$A135+52),0)+IF($A135&lt;='P10'!$B$17,INDEX('P10'!$K:$K,$A135+52),0)</f>
        <v>1.3681062505582531E-2</v>
      </c>
      <c r="D135">
        <f>IF($A135&lt;='P01'!$B$17,INDEX('P01'!$L:$L,$A135+52),0)+IF($A135&lt;='P02'!$B$17,INDEX('P02'!$L:$L,$A135+52),0)+IF($A135&lt;='P03'!$B$17,INDEX('P03'!$L:$L,$A135+52),0)+IF($A135&lt;='P04'!$B$17,INDEX('P04'!$L:$L,$A135+52),0)+IF($A135&lt;='P05'!$B$17,INDEX('P05'!$L:$L,$A135+52),0)+IF($A135&lt;='P06'!$B$17,INDEX('P06'!$L:$L,$A135+52),0)+IF($A135&lt;='P07'!$B$17,INDEX('P07'!$L:$L,$A135+52),0)+IF($A135&lt;='P08'!$B$17,INDEX('P08'!$L:$L,$A135+52),0)+IF($A135&lt;='P09'!$B$17,INDEX('P09'!$L:$L,$A135+52),0)+IF($A135&lt;='P10'!$B$17,INDEX('P10'!$L:$L,$A135+52),0)</f>
        <v>0</v>
      </c>
      <c r="E135">
        <f>IF($A135&lt;='P01'!$B$17,INDEX('P01'!$M:$M,$A135+52),0)+IF($A135&lt;='P02'!$B$17,INDEX('P02'!$M:$M,$A135+52),0)+IF($A135&lt;='P03'!$B$17,INDEX('P03'!$M:$M,$A135+52),0)+IF($A135&lt;='P04'!$B$17,INDEX('P04'!$M:$M,$A135+52),0)+IF($A135&lt;='P05'!$B$17,INDEX('P05'!$M:$M,$A135+52),0)+IF($A135&lt;='P06'!$B$17,INDEX('P06'!$M:$M,$A135+52),0)+IF($A135&lt;='P07'!$B$17,INDEX('P07'!$M:$M,$A135+52),0)+IF($A135&lt;='P08'!$B$17,INDEX('P08'!$M:$M,$A135+52),0)+IF($A135&lt;='P09'!$B$17,INDEX('P09'!$M:$M,$A135+52),0)+IF($A135&lt;='P10'!$B$17,INDEX('P10'!$M:$M,$A135+52),0)</f>
        <v>4.7161237807923406</v>
      </c>
      <c r="F135">
        <f>IF($A135&lt;='P01'!$B$17,INDEX('P01'!$R:$R,$A135+52),0)+IF($A135&lt;='P02'!$B$17,INDEX('P02'!$R:$R,$A135+52),0)+IF($A135&lt;='P03'!$B$17,INDEX('P03'!$R:$R,$A135+52),0)+IF($A135&lt;='P04'!$B$17,INDEX('P04'!$R:$R,$A135+52),0)+IF($A135&lt;='P05'!$B$17,INDEX('P05'!$R:$R,$A135+52),0)+IF($A135&lt;='P06'!$B$17,INDEX('P06'!$R:$R,$A135+52),0)+IF($A135&lt;='P07'!$B$17,INDEX('P07'!$R:$R,$A135+52),0)+IF($A135&lt;='P08'!$B$17,INDEX('P08'!$R:$R,$A135+52),0)+IF($A135&lt;='P09'!$B$17,INDEX('P09'!$R:$R,$A135+52),0)+IF($A135&lt;='P10'!$B$17,INDEX('P10'!$R:$R,$A135+52),0)</f>
        <v>315.20902772371323</v>
      </c>
      <c r="G135">
        <f>IF($A135&lt;='P01'!$B$17,INDEX('P01'!$S:$S,$A135+52),0)+IF($A135&lt;='P02'!$B$17,INDEX('P02'!$S:$S,$A135+52),0)+IF($A135&lt;='P03'!$B$17,INDEX('P03'!$S:$S,$A135+52),0)+IF($A135&lt;='P04'!$B$17,INDEX('P04'!$S:$S,$A135+52),0)+IF($A135&lt;='P05'!$B$17,INDEX('P05'!$S:$S,$A135+52),0)+IF($A135&lt;='P06'!$B$17,INDEX('P06'!$S:$S,$A135+52),0)+IF($A135&lt;='P07'!$B$17,INDEX('P07'!$S:$S,$A135+52),0)+IF($A135&lt;='P08'!$B$17,INDEX('P08'!$S:$S,$A135+52),0)+IF($A135&lt;='P09'!$B$17,INDEX('P09'!$S:$S,$A135+52),0)+IF($A135&lt;='P10'!$B$17,INDEX('P10'!$S:$S,$A135+52),0)</f>
        <v>6.3041805544742644</v>
      </c>
      <c r="H135">
        <f>IF($A135&lt;='P01'!$B$17,INDEX('P01'!$T:$T,$A135+52),0)+IF($A135&lt;='P02'!$B$17,INDEX('P02'!$T:$T,$A135+52),0)+IF($A135&lt;='P03'!$B$17,INDEX('P03'!$T:$T,$A135+52),0)+IF($A135&lt;='P04'!$B$17,INDEX('P04'!$T:$T,$A135+52),0)+IF($A135&lt;='P05'!$B$17,INDEX('P05'!$T:$T,$A135+52),0)+IF($A135&lt;='P06'!$B$17,INDEX('P06'!$T:$T,$A135+52),0)+IF($A135&lt;='P07'!$B$17,INDEX('P07'!$T:$T,$A135+52),0)+IF($A135&lt;='P08'!$B$17,INDEX('P08'!$T:$T,$A135+52),0)+IF($A135&lt;='P09'!$B$17,INDEX('P09'!$T:$T,$A135+52),0)+IF($A135&lt;='P10'!$B$17,INDEX('P10'!$T:$T,$A135+52),0)</f>
        <v>30.48437062112091</v>
      </c>
      <c r="I135">
        <f>IF($A135&lt;='P01'!$B$17,INDEX('P01'!$U:$U,$A135+52),0)+IF($A135&lt;='P02'!$B$17,INDEX('P02'!$U:$U,$A135+52),0)+IF($A135&lt;='P03'!$B$17,INDEX('P03'!$U:$U,$A135+52),0)+IF($A135&lt;='P04'!$B$17,INDEX('P04'!$U:$U,$A135+52),0)+IF($A135&lt;='P05'!$B$17,INDEX('P05'!$U:$U,$A135+52),0)+IF($A135&lt;='P06'!$B$17,INDEX('P06'!$U:$U,$A135+52),0)+IF($A135&lt;='P07'!$B$17,INDEX('P07'!$U:$U,$A135+52),0)+IF($A135&lt;='P08'!$B$17,INDEX('P08'!$U:$U,$A135+52),0)+IF($A135&lt;='P09'!$B$17,INDEX('P09'!$U:$U,$A135+52),0)+IF($A135&lt;='P10'!$B$17,INDEX('P10'!$U:$U,$A135+52),0)</f>
        <v>361.65921401039975</v>
      </c>
      <c r="J135">
        <f>IF($A135&lt;='P01'!$B$17,INDEX('P01'!$V:$V,$A135+52),0)+IF($A135&lt;='P02'!$B$17,INDEX('P02'!$V:$V,$A135+52),0)+IF($A135&lt;='P03'!$B$17,INDEX('P03'!$V:$V,$A135+52),0)+IF($A135&lt;='P04'!$B$17,INDEX('P04'!$V:$V,$A135+52),0)+IF($A135&lt;='P05'!$B$17,INDEX('P05'!$V:$V,$A135+52),0)+IF($A135&lt;='P06'!$B$17,INDEX('P06'!$V:$V,$A135+52),0)+IF($A135&lt;='P07'!$B$17,INDEX('P07'!$V:$V,$A135+52),0)+IF($A135&lt;='P08'!$B$17,INDEX('P08'!$V:$V,$A135+52),0)+IF($A135&lt;='P09'!$B$17,INDEX('P09'!$V:$V,$A135+52),0)+IF($A135&lt;='P10'!$B$17,INDEX('P10'!$V:$V,$A135+52),0)</f>
        <v>0.27312509747270541</v>
      </c>
      <c r="K135">
        <f>IF($A135&lt;='P01'!$B$17,INDEX('P01'!$W:$W,$A135+52),0)+IF($A135&lt;='P02'!$B$17,INDEX('P02'!$W:$W,$A135+52),0)+IF($A135&lt;='P03'!$B$17,INDEX('P03'!$W:$W,$A135+52),0)+IF($A135&lt;='P04'!$B$17,INDEX('P04'!$W:$W,$A135+52),0)+IF($A135&lt;='P05'!$B$17,INDEX('P05'!$W:$W,$A135+52),0)+IF($A135&lt;='P06'!$B$17,INDEX('P06'!$W:$W,$A135+52),0)+IF($A135&lt;='P07'!$B$17,INDEX('P07'!$W:$W,$A135+52),0)+IF($A135&lt;='P08'!$B$17,INDEX('P08'!$W:$W,$A135+52),0)+IF($A135&lt;='P09'!$B$17,INDEX('P09'!$W:$W,$A135+52),0)+IF($A135&lt;='P10'!$B$17,INDEX('P10'!$W:$W,$A135+52),0)</f>
        <v>-83.511862559754434</v>
      </c>
      <c r="L135">
        <f>IF($A135&lt;='P01'!$B$17,INDEX('P01'!$X:$X,$A135+52),0)+IF($A135&lt;='P02'!$B$17,INDEX('P02'!$X:$X,$A135+52),0)+IF($A135&lt;='P03'!$B$17,INDEX('P03'!$X:$X,$A135+52),0)+IF($A135&lt;='P04'!$B$17,INDEX('P04'!$X:$X,$A135+52),0)+IF($A135&lt;='P05'!$B$17,INDEX('P05'!$X:$X,$A135+52),0)+IF($A135&lt;='P06'!$B$17,INDEX('P06'!$X:$X,$A135+52),0)+IF($A135&lt;='P07'!$B$17,INDEX('P07'!$X:$X,$A135+52),0)+IF($A135&lt;='P08'!$B$17,INDEX('P08'!$X:$X,$A135+52),0)+IF($A135&lt;='P09'!$B$17,INDEX('P09'!$X:$X,$A135+52),0)+IF($A135&lt;='P10'!$B$17,INDEX('P10'!$X:$X,$A135+52),0)</f>
        <v>82.500588472662429</v>
      </c>
      <c r="M135">
        <f>IF($A135&lt;='P01'!$B$17,INDEX('P01'!$AA:$AA,$A135+52),0)+IF($A135&lt;='P02'!$B$17,INDEX('P02'!$AA:$AA,$A135+52),0)+IF($A135&lt;='P03'!$B$17,INDEX('P03'!$AA:$AA,$A135+52),0)+IF($A135&lt;='P04'!$B$17,INDEX('P04'!$AA:$AA,$A135+52),0)+IF($A135&lt;='P05'!$B$17,INDEX('P05'!$AA:$AA,$A135+52),0)+IF($A135&lt;='P06'!$B$17,INDEX('P06'!$AA:$AA,$A135+52),0)+IF($A135&lt;='P07'!$B$17,INDEX('P07'!$AA:$AA,$A135+52),0)+IF($A135&lt;='P08'!$B$17,INDEX('P08'!$AA:$AA,$A135+52),0)+IF($A135&lt;='P09'!$B$17,INDEX('P09'!$AA:$AA,$A135+52),0)+IF($A135&lt;='P10'!$B$17,INDEX('P10'!$AA:$AA,$A135+52),0)</f>
        <v>-58.918844010194363</v>
      </c>
      <c r="N135">
        <f>IF($A135&lt;='P01'!$B$17,INDEX('P01'!$AB:$AB,$A135+52),0)+IF($A135&lt;='P02'!$B$17,INDEX('P02'!$AB:$AB,$A135+52),0)+IF($A135&lt;='P03'!$B$17,INDEX('P03'!$AB:$AB,$A135+52),0)+IF($A135&lt;='P04'!$B$17,INDEX('P04'!$AB:$AB,$A135+52),0)+IF($A135&lt;='P05'!$B$17,INDEX('P05'!$AB:$AB,$A135+52),0)+IF($A135&lt;='P06'!$B$17,INDEX('P06'!$AB:$AB,$A135+52),0)+IF($A135&lt;='P07'!$B$17,INDEX('P07'!$AB:$AB,$A135+52),0)+IF($A135&lt;='P08'!$B$17,INDEX('P08'!$AB:$AB,$A135+52),0)+IF($A135&lt;='P09'!$B$17,INDEX('P09'!$AB:$AB,$A135+52),0)+IF($A135&lt;='P10'!$B$17,INDEX('P10'!$AB:$AB,$A135+52),0)</f>
        <v>225.84748741589956</v>
      </c>
      <c r="O135">
        <f>IF($A135&lt;='P01'!$B$17,INDEX('P01'!$AC:$AC,$A135+52),0)+IF($A135&lt;='P02'!$B$17,INDEX('P02'!$AC:$AC,$A135+52),0)+IF($A135&lt;='P03'!$B$17,INDEX('P03'!$AC:$AC,$A135+52),0)+IF($A135&lt;='P04'!$B$17,INDEX('P04'!$AC:$AC,$A135+52),0)+IF($A135&lt;='P05'!$B$17,INDEX('P05'!$AC:$AC,$A135+52),0)+IF($A135&lt;='P06'!$B$17,INDEX('P06'!$AC:$AC,$A135+52),0)+IF($A135&lt;='P07'!$B$17,INDEX('P07'!$AC:$AC,$A135+52),0)+IF($A135&lt;='P08'!$B$17,INDEX('P08'!$AC:$AC,$A135+52),0)+IF($A135&lt;='P09'!$B$17,INDEX('P09'!$AC:$AC,$A135+52),0)+IF($A135&lt;='P10'!$B$17,INDEX('P10'!$AC:$AC,$A135+52),0)</f>
        <v>4.5169497483179919</v>
      </c>
      <c r="P135">
        <f>IF($A135&lt;='P01'!$B$17,INDEX('P01'!$AD:$AD,$A135+52),0)+IF($A135&lt;='P02'!$B$17,INDEX('P02'!$AD:$AD,$A135+52),0)+IF($A135&lt;='P03'!$B$17,INDEX('P03'!$AD:$AD,$A135+52),0)+IF($A135&lt;='P04'!$B$17,INDEX('P04'!$AD:$AD,$A135+52),0)+IF($A135&lt;='P05'!$B$17,INDEX('P05'!$AD:$AD,$A135+52),0)+IF($A135&lt;='P06'!$B$17,INDEX('P06'!$AD:$AD,$A135+52),0)+IF($A135&lt;='P07'!$B$17,INDEX('P07'!$AD:$AD,$A135+52),0)+IF($A135&lt;='P08'!$B$17,INDEX('P08'!$AD:$AD,$A135+52),0)+IF($A135&lt;='P09'!$B$17,INDEX('P09'!$AD:$AD,$A135+52),0)+IF($A135&lt;='P10'!$B$17,INDEX('P10'!$AD:$AD,$A135+52),0)</f>
        <v>21.770800798226269</v>
      </c>
      <c r="Q135">
        <f>IF($A135&lt;='P01'!$B$17,INDEX('P01'!$AE:$AE,$A135+52),0)+IF($A135&lt;='P02'!$B$17,INDEX('P02'!$AE:$AE,$A135+52),0)+IF($A135&lt;='P03'!$B$17,INDEX('P03'!$AE:$AE,$A135+52),0)+IF($A135&lt;='P04'!$B$17,INDEX('P04'!$AE:$AE,$A135+52),0)+IF($A135&lt;='P05'!$B$17,INDEX('P05'!$AE:$AE,$A135+52),0)+IF($A135&lt;='P06'!$B$17,INDEX('P06'!$AE:$AE,$A135+52),0)+IF($A135&lt;='P07'!$B$17,INDEX('P07'!$AE:$AE,$A135+52),0)+IF($A135&lt;='P08'!$B$17,INDEX('P08'!$AE:$AE,$A135+52),0)+IF($A135&lt;='P09'!$B$17,INDEX('P09'!$AE:$AE,$A135+52),0)+IF($A135&lt;='P10'!$B$17,INDEX('P10'!$AE:$AE,$A135+52),0)</f>
        <v>258.28352511920696</v>
      </c>
      <c r="R135">
        <f>IF($A135&lt;='P01'!$B$17,INDEX('P01'!$AF:$AF,$A135+52),0)+IF($A135&lt;='P02'!$B$17,INDEX('P02'!$AF:$AF,$A135+52),0)+IF($A135&lt;='P03'!$B$17,INDEX('P03'!$AF:$AF,$A135+52),0)+IF($A135&lt;='P04'!$B$17,INDEX('P04'!$AF:$AF,$A135+52),0)+IF($A135&lt;='P05'!$B$17,INDEX('P05'!$AF:$AF,$A135+52),0)+IF($A135&lt;='P06'!$B$17,INDEX('P06'!$AF:$AF,$A135+52),0)+IF($A135&lt;='P07'!$B$17,INDEX('P07'!$AF:$AF,$A135+52),0)+IF($A135&lt;='P08'!$B$17,INDEX('P08'!$AF:$AF,$A135+52),0)+IF($A135&lt;='P09'!$B$17,INDEX('P09'!$AF:$AF,$A135+52),0)+IF($A135&lt;='P10'!$B$17,INDEX('P10'!$AF:$AF,$A135+52),0)</f>
        <v>0.19505576034279831</v>
      </c>
      <c r="S135">
        <f>IF($A135&lt;='P01'!$B$17,INDEX('P01'!$AG:$AG,$A135+52),0)+IF($A135&lt;='P02'!$B$17,INDEX('P02'!$AG:$AG,$A135+52),0)+IF($A135&lt;='P03'!$B$17,INDEX('P03'!$AG:$AG,$A135+52),0)+IF($A135&lt;='P04'!$B$17,INDEX('P04'!$AG:$AG,$A135+52),0)+IF($A135&lt;='P05'!$B$17,INDEX('P05'!$AG:$AG,$A135+52),0)+IF($A135&lt;='P06'!$B$17,INDEX('P06'!$AG:$AG,$A135+52),0)+IF($A135&lt;='P07'!$B$17,INDEX('P07'!$AG:$AG,$A135+52),0)+IF($A135&lt;='P08'!$B$17,INDEX('P08'!$AG:$AG,$A135+52),0)+IF($A135&lt;='P09'!$B$17,INDEX('P09'!$AG:$AG,$A135+52),0)+IF($A135&lt;='P10'!$B$17,INDEX('P10'!$AG:$AG,$A135+52),0)</f>
        <v>17365.587387824417</v>
      </c>
      <c r="T135">
        <f>IF($A135&lt;='P01'!$B$17,INDEX('P01'!$AI:$AI,$A135+52),0)+IF($A135&lt;='P02'!$B$17,INDEX('P02'!$AI:$AI,$A135+52),0)+IF($A135&lt;='P03'!$B$17,INDEX('P03'!$AI:$AI,$A135+52),0)+IF($A135&lt;='P04'!$B$17,INDEX('P04'!$AI:$AI,$A135+52),0)+IF($A135&lt;='P05'!$B$17,INDEX('P05'!$AI:$AI,$A135+52),0)+IF($A135&lt;='P06'!$B$17,INDEX('P06'!$AI:$AI,$A135+52),0)+IF($A135&lt;='P07'!$B$17,INDEX('P07'!$AI:$AI,$A135+52),0)+IF($A135&lt;='P08'!$B$17,INDEX('P08'!$AI:$AI,$A135+52),0)+IF($A135&lt;='P09'!$B$17,INDEX('P09'!$AI:$AI,$A135+52),0)+IF($A135&lt;='P10'!$B$17,INDEX('P10'!$AI:$AI,$A135+52),0)</f>
        <v>17371.876332486561</v>
      </c>
    </row>
    <row r="136" spans="1:20" x14ac:dyDescent="0.35">
      <c r="A136">
        <v>104</v>
      </c>
      <c r="B136">
        <f>IF($A136&lt;='P01'!$B$17,INDEX('P01'!$J:$J,$A136+52),0)+IF($A136&lt;='P02'!$B$17,INDEX('P02'!$J:$J,$A136+52),0)+IF($A136&lt;='P03'!$B$17,INDEX('P03'!$J:$J,$A136+52),0)+IF($A136&lt;='P04'!$B$17,INDEX('P04'!$J:$J,$A136+52),0)+IF($A136&lt;='P05'!$B$17,INDEX('P05'!$J:$J,$A136+52),0)+IF($A136&lt;='P06'!$B$17,INDEX('P06'!$J:$J,$A136+52),0)+IF($A136&lt;='P07'!$B$17,INDEX('P07'!$J:$J,$A136+52),0)+IF($A136&lt;='P08'!$B$17,INDEX('P08'!$J:$J,$A136+52),0)+IF($A136&lt;='P09'!$B$17,INDEX('P09'!$J:$J,$A136+52),0)+IF($A136&lt;='P10'!$B$17,INDEX('P10'!$J:$J,$A136+52),0)</f>
        <v>8.4521618237193925E-4</v>
      </c>
      <c r="C136">
        <f>IF($A136&lt;='P01'!$B$17,INDEX('P01'!$K:$K,$A136+52),0)+IF($A136&lt;='P02'!$B$17,INDEX('P02'!$K:$K,$A136+52),0)+IF($A136&lt;='P03'!$B$17,INDEX('P03'!$K:$K,$A136+52),0)+IF($A136&lt;='P04'!$B$17,INDEX('P04'!$K:$K,$A136+52),0)+IF($A136&lt;='P05'!$B$17,INDEX('P05'!$K:$K,$A136+52),0)+IF($A136&lt;='P06'!$B$17,INDEX('P06'!$K:$K,$A136+52),0)+IF($A136&lt;='P07'!$B$17,INDEX('P07'!$K:$K,$A136+52),0)+IF($A136&lt;='P08'!$B$17,INDEX('P08'!$K:$K,$A136+52),0)+IF($A136&lt;='P09'!$B$17,INDEX('P09'!$K:$K,$A136+52),0)+IF($A136&lt;='P10'!$B$17,INDEX('P10'!$K:$K,$A136+52),0)</f>
        <v>1.3632336575225432E-2</v>
      </c>
      <c r="D136">
        <f>IF($A136&lt;='P01'!$B$17,INDEX('P01'!$L:$L,$A136+52),0)+IF($A136&lt;='P02'!$B$17,INDEX('P02'!$L:$L,$A136+52),0)+IF($A136&lt;='P03'!$B$17,INDEX('P03'!$L:$L,$A136+52),0)+IF($A136&lt;='P04'!$B$17,INDEX('P04'!$L:$L,$A136+52),0)+IF($A136&lt;='P05'!$B$17,INDEX('P05'!$L:$L,$A136+52),0)+IF($A136&lt;='P06'!$B$17,INDEX('P06'!$L:$L,$A136+52),0)+IF($A136&lt;='P07'!$B$17,INDEX('P07'!$L:$L,$A136+52),0)+IF($A136&lt;='P08'!$B$17,INDEX('P08'!$L:$L,$A136+52),0)+IF($A136&lt;='P09'!$B$17,INDEX('P09'!$L:$L,$A136+52),0)+IF($A136&lt;='P10'!$B$17,INDEX('P10'!$L:$L,$A136+52),0)</f>
        <v>0</v>
      </c>
      <c r="E136">
        <f>IF($A136&lt;='P01'!$B$17,INDEX('P01'!$M:$M,$A136+52),0)+IF($A136&lt;='P02'!$B$17,INDEX('P02'!$M:$M,$A136+52),0)+IF($A136&lt;='P03'!$B$17,INDEX('P03'!$M:$M,$A136+52),0)+IF($A136&lt;='P04'!$B$17,INDEX('P04'!$M:$M,$A136+52),0)+IF($A136&lt;='P05'!$B$17,INDEX('P05'!$M:$M,$A136+52),0)+IF($A136&lt;='P06'!$B$17,INDEX('P06'!$M:$M,$A136+52),0)+IF($A136&lt;='P07'!$B$17,INDEX('P07'!$M:$M,$A136+52),0)+IF($A136&lt;='P08'!$B$17,INDEX('P08'!$M:$M,$A136+52),0)+IF($A136&lt;='P09'!$B$17,INDEX('P09'!$M:$M,$A136+52),0)+IF($A136&lt;='P10'!$B$17,INDEX('P10'!$M:$M,$A136+52),0)</f>
        <v>4.7016462280347433</v>
      </c>
      <c r="F136">
        <f>IF($A136&lt;='P01'!$B$17,INDEX('P01'!$R:$R,$A136+52),0)+IF($A136&lt;='P02'!$B$17,INDEX('P02'!$R:$R,$A136+52),0)+IF($A136&lt;='P03'!$B$17,INDEX('P03'!$R:$R,$A136+52),0)+IF($A136&lt;='P04'!$B$17,INDEX('P04'!$R:$R,$A136+52),0)+IF($A136&lt;='P05'!$B$17,INDEX('P05'!$R:$R,$A136+52),0)+IF($A136&lt;='P06'!$B$17,INDEX('P06'!$R:$R,$A136+52),0)+IF($A136&lt;='P07'!$B$17,INDEX('P07'!$R:$R,$A136+52),0)+IF($A136&lt;='P08'!$B$17,INDEX('P08'!$R:$R,$A136+52),0)+IF($A136&lt;='P09'!$B$17,INDEX('P09'!$R:$R,$A136+52),0)+IF($A136&lt;='P10'!$B$17,INDEX('P10'!$R:$R,$A136+52),0)</f>
        <v>314.07761980029409</v>
      </c>
      <c r="G136">
        <f>IF($A136&lt;='P01'!$B$17,INDEX('P01'!$S:$S,$A136+52),0)+IF($A136&lt;='P02'!$B$17,INDEX('P02'!$S:$S,$A136+52),0)+IF($A136&lt;='P03'!$B$17,INDEX('P03'!$S:$S,$A136+52),0)+IF($A136&lt;='P04'!$B$17,INDEX('P04'!$S:$S,$A136+52),0)+IF($A136&lt;='P05'!$B$17,INDEX('P05'!$S:$S,$A136+52),0)+IF($A136&lt;='P06'!$B$17,INDEX('P06'!$S:$S,$A136+52),0)+IF($A136&lt;='P07'!$B$17,INDEX('P07'!$S:$S,$A136+52),0)+IF($A136&lt;='P08'!$B$17,INDEX('P08'!$S:$S,$A136+52),0)+IF($A136&lt;='P09'!$B$17,INDEX('P09'!$S:$S,$A136+52),0)+IF($A136&lt;='P10'!$B$17,INDEX('P10'!$S:$S,$A136+52),0)</f>
        <v>6.2815523960058819</v>
      </c>
      <c r="H136">
        <f>IF($A136&lt;='P01'!$B$17,INDEX('P01'!$T:$T,$A136+52),0)+IF($A136&lt;='P02'!$B$17,INDEX('P02'!$T:$T,$A136+52),0)+IF($A136&lt;='P03'!$B$17,INDEX('P03'!$T:$T,$A136+52),0)+IF($A136&lt;='P04'!$B$17,INDEX('P04'!$T:$T,$A136+52),0)+IF($A136&lt;='P05'!$B$17,INDEX('P05'!$T:$T,$A136+52),0)+IF($A136&lt;='P06'!$B$17,INDEX('P06'!$T:$T,$A136+52),0)+IF($A136&lt;='P07'!$B$17,INDEX('P07'!$T:$T,$A136+52),0)+IF($A136&lt;='P08'!$B$17,INDEX('P08'!$T:$T,$A136+52),0)+IF($A136&lt;='P09'!$B$17,INDEX('P09'!$T:$T,$A136+52),0)+IF($A136&lt;='P10'!$B$17,INDEX('P10'!$T:$T,$A136+52),0)</f>
        <v>30.465699001398153</v>
      </c>
      <c r="I136">
        <f>IF($A136&lt;='P01'!$B$17,INDEX('P01'!$U:$U,$A136+52),0)+IF($A136&lt;='P02'!$B$17,INDEX('P02'!$U:$U,$A136+52),0)+IF($A136&lt;='P03'!$B$17,INDEX('P03'!$U:$U,$A136+52),0)+IF($A136&lt;='P04'!$B$17,INDEX('P04'!$U:$U,$A136+52),0)+IF($A136&lt;='P05'!$B$17,INDEX('P05'!$U:$U,$A136+52),0)+IF($A136&lt;='P06'!$B$17,INDEX('P06'!$U:$U,$A136+52),0)+IF($A136&lt;='P07'!$B$17,INDEX('P07'!$U:$U,$A136+52),0)+IF($A136&lt;='P08'!$B$17,INDEX('P08'!$U:$U,$A136+52),0)+IF($A136&lt;='P09'!$B$17,INDEX('P09'!$U:$U,$A136+52),0)+IF($A136&lt;='P10'!$B$17,INDEX('P10'!$U:$U,$A136+52),0)</f>
        <v>360.52783416240771</v>
      </c>
      <c r="J136">
        <f>IF($A136&lt;='P01'!$B$17,INDEX('P01'!$V:$V,$A136+52),0)+IF($A136&lt;='P02'!$B$17,INDEX('P02'!$V:$V,$A136+52),0)+IF($A136&lt;='P03'!$B$17,INDEX('P03'!$V:$V,$A136+52),0)+IF($A136&lt;='P04'!$B$17,INDEX('P04'!$V:$V,$A136+52),0)+IF($A136&lt;='P05'!$B$17,INDEX('P05'!$V:$V,$A136+52),0)+IF($A136&lt;='P06'!$B$17,INDEX('P06'!$V:$V,$A136+52),0)+IF($A136&lt;='P07'!$B$17,INDEX('P07'!$V:$V,$A136+52),0)+IF($A136&lt;='P08'!$B$17,INDEX('P08'!$V:$V,$A136+52),0)+IF($A136&lt;='P09'!$B$17,INDEX('P09'!$V:$V,$A136+52),0)+IF($A136&lt;='P10'!$B$17,INDEX('P10'!$V:$V,$A136+52),0)</f>
        <v>0.27300069930446308</v>
      </c>
      <c r="K136">
        <f>IF($A136&lt;='P01'!$B$17,INDEX('P01'!$W:$W,$A136+52),0)+IF($A136&lt;='P02'!$B$17,INDEX('P02'!$W:$W,$A136+52),0)+IF($A136&lt;='P03'!$B$17,INDEX('P03'!$W:$W,$A136+52),0)+IF($A136&lt;='P04'!$B$17,INDEX('P04'!$W:$W,$A136+52),0)+IF($A136&lt;='P05'!$B$17,INDEX('P05'!$W:$W,$A136+52),0)+IF($A136&lt;='P06'!$B$17,INDEX('P06'!$W:$W,$A136+52),0)+IF($A136&lt;='P07'!$B$17,INDEX('P07'!$W:$W,$A136+52),0)+IF($A136&lt;='P08'!$B$17,INDEX('P08'!$W:$W,$A136+52),0)+IF($A136&lt;='P09'!$B$17,INDEX('P09'!$W:$W,$A136+52),0)+IF($A136&lt;='P10'!$B$17,INDEX('P10'!$W:$W,$A136+52),0)</f>
        <v>-83.470466458822131</v>
      </c>
      <c r="L136">
        <f>IF($A136&lt;='P01'!$B$17,INDEX('P01'!$X:$X,$A136+52),0)+IF($A136&lt;='P02'!$B$17,INDEX('P02'!$X:$X,$A136+52),0)+IF($A136&lt;='P03'!$B$17,INDEX('P03'!$X:$X,$A136+52),0)+IF($A136&lt;='P04'!$B$17,INDEX('P04'!$X:$X,$A136+52),0)+IF($A136&lt;='P05'!$B$17,INDEX('P05'!$X:$X,$A136+52),0)+IF($A136&lt;='P06'!$B$17,INDEX('P06'!$X:$X,$A136+52),0)+IF($A136&lt;='P07'!$B$17,INDEX('P07'!$X:$X,$A136+52),0)+IF($A136&lt;='P08'!$B$17,INDEX('P08'!$X:$X,$A136+52),0)+IF($A136&lt;='P09'!$B$17,INDEX('P09'!$X:$X,$A136+52),0)+IF($A136&lt;='P10'!$B$17,INDEX('P10'!$X:$X,$A136+52),0)</f>
        <v>82.462822228156313</v>
      </c>
      <c r="M136">
        <f>IF($A136&lt;='P01'!$B$17,INDEX('P01'!$AA:$AA,$A136+52),0)+IF($A136&lt;='P02'!$B$17,INDEX('P02'!$AA:$AA,$A136+52),0)+IF($A136&lt;='P03'!$B$17,INDEX('P03'!$AA:$AA,$A136+52),0)+IF($A136&lt;='P04'!$B$17,INDEX('P04'!$AA:$AA,$A136+52),0)+IF($A136&lt;='P05'!$B$17,INDEX('P05'!$AA:$AA,$A136+52),0)+IF($A136&lt;='P06'!$B$17,INDEX('P06'!$AA:$AA,$A136+52),0)+IF($A136&lt;='P07'!$B$17,INDEX('P07'!$AA:$AA,$A136+52),0)+IF($A136&lt;='P08'!$B$17,INDEX('P08'!$AA:$AA,$A136+52),0)+IF($A136&lt;='P09'!$B$17,INDEX('P09'!$AA:$AA,$A136+52),0)+IF($A136&lt;='P10'!$B$17,INDEX('P10'!$AA:$AA,$A136+52),0)</f>
        <v>-58.69970520645586</v>
      </c>
      <c r="N136">
        <f>IF($A136&lt;='P01'!$B$17,INDEX('P01'!$AB:$AB,$A136+52),0)+IF($A136&lt;='P02'!$B$17,INDEX('P02'!$AB:$AB,$A136+52),0)+IF($A136&lt;='P03'!$B$17,INDEX('P03'!$AB:$AB,$A136+52),0)+IF($A136&lt;='P04'!$B$17,INDEX('P04'!$AB:$AB,$A136+52),0)+IF($A136&lt;='P05'!$B$17,INDEX('P05'!$AB:$AB,$A136+52),0)+IF($A136&lt;='P06'!$B$17,INDEX('P06'!$AB:$AB,$A136+52),0)+IF($A136&lt;='P07'!$B$17,INDEX('P07'!$AB:$AB,$A136+52),0)+IF($A136&lt;='P08'!$B$17,INDEX('P08'!$AB:$AB,$A136+52),0)+IF($A136&lt;='P09'!$B$17,INDEX('P09'!$AB:$AB,$A136+52),0)+IF($A136&lt;='P10'!$B$17,INDEX('P10'!$AB:$AB,$A136+52),0)</f>
        <v>224.30252475397262</v>
      </c>
      <c r="O136">
        <f>IF($A136&lt;='P01'!$B$17,INDEX('P01'!$AC:$AC,$A136+52),0)+IF($A136&lt;='P02'!$B$17,INDEX('P02'!$AC:$AC,$A136+52),0)+IF($A136&lt;='P03'!$B$17,INDEX('P03'!$AC:$AC,$A136+52),0)+IF($A136&lt;='P04'!$B$17,INDEX('P04'!$AC:$AC,$A136+52),0)+IF($A136&lt;='P05'!$B$17,INDEX('P05'!$AC:$AC,$A136+52),0)+IF($A136&lt;='P06'!$B$17,INDEX('P06'!$AC:$AC,$A136+52),0)+IF($A136&lt;='P07'!$B$17,INDEX('P07'!$AC:$AC,$A136+52),0)+IF($A136&lt;='P08'!$B$17,INDEX('P08'!$AC:$AC,$A136+52),0)+IF($A136&lt;='P09'!$B$17,INDEX('P09'!$AC:$AC,$A136+52),0)+IF($A136&lt;='P10'!$B$17,INDEX('P10'!$AC:$AC,$A136+52),0)</f>
        <v>4.4860504950794517</v>
      </c>
      <c r="P136">
        <f>IF($A136&lt;='P01'!$B$17,INDEX('P01'!$AD:$AD,$A136+52),0)+IF($A136&lt;='P02'!$B$17,INDEX('P02'!$AD:$AD,$A136+52),0)+IF($A136&lt;='P03'!$B$17,INDEX('P03'!$AD:$AD,$A136+52),0)+IF($A136&lt;='P04'!$B$17,INDEX('P04'!$AD:$AD,$A136+52),0)+IF($A136&lt;='P05'!$B$17,INDEX('P05'!$AD:$AD,$A136+52),0)+IF($A136&lt;='P06'!$B$17,INDEX('P06'!$AD:$AD,$A136+52),0)+IF($A136&lt;='P07'!$B$17,INDEX('P07'!$AD:$AD,$A136+52),0)+IF($A136&lt;='P08'!$B$17,INDEX('P08'!$AD:$AD,$A136+52),0)+IF($A136&lt;='P09'!$B$17,INDEX('P09'!$AD:$AD,$A136+52),0)+IF($A136&lt;='P10'!$B$17,INDEX('P10'!$AD:$AD,$A136+52),0)</f>
        <v>21.686470362884055</v>
      </c>
      <c r="Q136">
        <f>IF($A136&lt;='P01'!$B$17,INDEX('P01'!$AE:$AE,$A136+52),0)+IF($A136&lt;='P02'!$B$17,INDEX('P02'!$AE:$AE,$A136+52),0)+IF($A136&lt;='P03'!$B$17,INDEX('P03'!$AE:$AE,$A136+52),0)+IF($A136&lt;='P04'!$B$17,INDEX('P04'!$AE:$AE,$A136+52),0)+IF($A136&lt;='P05'!$B$17,INDEX('P05'!$AE:$AE,$A136+52),0)+IF($A136&lt;='P06'!$B$17,INDEX('P06'!$AE:$AE,$A136+52),0)+IF($A136&lt;='P07'!$B$17,INDEX('P07'!$AE:$AE,$A136+52),0)+IF($A136&lt;='P08'!$B$17,INDEX('P08'!$AE:$AE,$A136+52),0)+IF($A136&lt;='P09'!$B$17,INDEX('P09'!$AE:$AE,$A136+52),0)+IF($A136&lt;='P10'!$B$17,INDEX('P10'!$AE:$AE,$A136+52),0)</f>
        <v>256.63537837090217</v>
      </c>
      <c r="R136">
        <f>IF($A136&lt;='P01'!$B$17,INDEX('P01'!$AF:$AF,$A136+52),0)+IF($A136&lt;='P02'!$B$17,INDEX('P02'!$AF:$AF,$A136+52),0)+IF($A136&lt;='P03'!$B$17,INDEX('P03'!$AF:$AF,$A136+52),0)+IF($A136&lt;='P04'!$B$17,INDEX('P04'!$AF:$AF,$A136+52),0)+IF($A136&lt;='P05'!$B$17,INDEX('P05'!$AF:$AF,$A136+52),0)+IF($A136&lt;='P06'!$B$17,INDEX('P06'!$AF:$AF,$A136+52),0)+IF($A136&lt;='P07'!$B$17,INDEX('P07'!$AF:$AF,$A136+52),0)+IF($A136&lt;='P08'!$B$17,INDEX('P08'!$AF:$AF,$A136+52),0)+IF($A136&lt;='P09'!$B$17,INDEX('P09'!$AF:$AF,$A136+52),0)+IF($A136&lt;='P10'!$B$17,INDEX('P10'!$AF:$AF,$A136+52),0)</f>
        <v>0.19433073156277017</v>
      </c>
      <c r="S136">
        <f>IF($A136&lt;='P01'!$B$17,INDEX('P01'!$AG:$AG,$A136+52),0)+IF($A136&lt;='P02'!$B$17,INDEX('P02'!$AG:$AG,$A136+52),0)+IF($A136&lt;='P03'!$B$17,INDEX('P03'!$AG:$AG,$A136+52),0)+IF($A136&lt;='P04'!$B$17,INDEX('P04'!$AG:$AG,$A136+52),0)+IF($A136&lt;='P05'!$B$17,INDEX('P05'!$AG:$AG,$A136+52),0)+IF($A136&lt;='P06'!$B$17,INDEX('P06'!$AG:$AG,$A136+52),0)+IF($A136&lt;='P07'!$B$17,INDEX('P07'!$AG:$AG,$A136+52),0)+IF($A136&lt;='P08'!$B$17,INDEX('P08'!$AG:$AG,$A136+52),0)+IF($A136&lt;='P09'!$B$17,INDEX('P09'!$AG:$AG,$A136+52),0)+IF($A136&lt;='P10'!$B$17,INDEX('P10'!$AG:$AG,$A136+52),0)</f>
        <v>17339.974979869032</v>
      </c>
      <c r="T136">
        <f>IF($A136&lt;='P01'!$B$17,INDEX('P01'!$AI:$AI,$A136+52),0)+IF($A136&lt;='P02'!$B$17,INDEX('P02'!$AI:$AI,$A136+52),0)+IF($A136&lt;='P03'!$B$17,INDEX('P03'!$AI:$AI,$A136+52),0)+IF($A136&lt;='P04'!$B$17,INDEX('P04'!$AI:$AI,$A136+52),0)+IF($A136&lt;='P05'!$B$17,INDEX('P05'!$AI:$AI,$A136+52),0)+IF($A136&lt;='P06'!$B$17,INDEX('P06'!$AI:$AI,$A136+52),0)+IF($A136&lt;='P07'!$B$17,INDEX('P07'!$AI:$AI,$A136+52),0)+IF($A136&lt;='P08'!$B$17,INDEX('P08'!$AI:$AI,$A136+52),0)+IF($A136&lt;='P09'!$B$17,INDEX('P09'!$AI:$AI,$A136+52),0)+IF($A136&lt;='P10'!$B$17,INDEX('P10'!$AI:$AI,$A136+52),0)</f>
        <v>17345.730105948664</v>
      </c>
    </row>
    <row r="137" spans="1:20" x14ac:dyDescent="0.35">
      <c r="A137">
        <v>105</v>
      </c>
      <c r="B137">
        <f>IF($A137&lt;='P01'!$B$17,INDEX('P01'!$J:$J,$A137+52),0)+IF($A137&lt;='P02'!$B$17,INDEX('P02'!$J:$J,$A137+52),0)+IF($A137&lt;='P03'!$B$17,INDEX('P03'!$J:$J,$A137+52),0)+IF($A137&lt;='P04'!$B$17,INDEX('P04'!$J:$J,$A137+52),0)+IF($A137&lt;='P05'!$B$17,INDEX('P05'!$J:$J,$A137+52),0)+IF($A137&lt;='P06'!$B$17,INDEX('P06'!$J:$J,$A137+52),0)+IF($A137&lt;='P07'!$B$17,INDEX('P07'!$J:$J,$A137+52),0)+IF($A137&lt;='P08'!$B$17,INDEX('P08'!$J:$J,$A137+52),0)+IF($A137&lt;='P09'!$B$17,INDEX('P09'!$J:$J,$A137+52),0)+IF($A137&lt;='P10'!$B$17,INDEX('P10'!$J:$J,$A137+52),0)</f>
        <v>8.4275436642695164E-4</v>
      </c>
      <c r="C137">
        <f>IF($A137&lt;='P01'!$B$17,INDEX('P01'!$K:$K,$A137+52),0)+IF($A137&lt;='P02'!$B$17,INDEX('P02'!$K:$K,$A137+52),0)+IF($A137&lt;='P03'!$B$17,INDEX('P03'!$K:$K,$A137+52),0)+IF($A137&lt;='P04'!$B$17,INDEX('P04'!$K:$K,$A137+52),0)+IF($A137&lt;='P05'!$B$17,INDEX('P05'!$K:$K,$A137+52),0)+IF($A137&lt;='P06'!$B$17,INDEX('P06'!$K:$K,$A137+52),0)+IF($A137&lt;='P07'!$B$17,INDEX('P07'!$K:$K,$A137+52),0)+IF($A137&lt;='P08'!$B$17,INDEX('P08'!$K:$K,$A137+52),0)+IF($A137&lt;='P09'!$B$17,INDEX('P09'!$K:$K,$A137+52),0)+IF($A137&lt;='P10'!$B$17,INDEX('P10'!$K:$K,$A137+52),0)</f>
        <v>1.3583784326937957E-2</v>
      </c>
      <c r="D137">
        <f>IF($A137&lt;='P01'!$B$17,INDEX('P01'!$L:$L,$A137+52),0)+IF($A137&lt;='P02'!$B$17,INDEX('P02'!$L:$L,$A137+52),0)+IF($A137&lt;='P03'!$B$17,INDEX('P03'!$L:$L,$A137+52),0)+IF($A137&lt;='P04'!$B$17,INDEX('P04'!$L:$L,$A137+52),0)+IF($A137&lt;='P05'!$B$17,INDEX('P05'!$L:$L,$A137+52),0)+IF($A137&lt;='P06'!$B$17,INDEX('P06'!$L:$L,$A137+52),0)+IF($A137&lt;='P07'!$B$17,INDEX('P07'!$L:$L,$A137+52),0)+IF($A137&lt;='P08'!$B$17,INDEX('P08'!$L:$L,$A137+52),0)+IF($A137&lt;='P09'!$B$17,INDEX('P09'!$L:$L,$A137+52),0)+IF($A137&lt;='P10'!$B$17,INDEX('P10'!$L:$L,$A137+52),0)</f>
        <v>0</v>
      </c>
      <c r="E137">
        <f>IF($A137&lt;='P01'!$B$17,INDEX('P01'!$M:$M,$A137+52),0)+IF($A137&lt;='P02'!$B$17,INDEX('P02'!$M:$M,$A137+52),0)+IF($A137&lt;='P03'!$B$17,INDEX('P03'!$M:$M,$A137+52),0)+IF($A137&lt;='P04'!$B$17,INDEX('P04'!$M:$M,$A137+52),0)+IF($A137&lt;='P05'!$B$17,INDEX('P05'!$M:$M,$A137+52),0)+IF($A137&lt;='P06'!$B$17,INDEX('P06'!$M:$M,$A137+52),0)+IF($A137&lt;='P07'!$B$17,INDEX('P07'!$M:$M,$A137+52),0)+IF($A137&lt;='P08'!$B$17,INDEX('P08'!$M:$M,$A137+52),0)+IF($A137&lt;='P09'!$B$17,INDEX('P09'!$M:$M,$A137+52),0)+IF($A137&lt;='P10'!$B$17,INDEX('P10'!$M:$M,$A137+52),0)</f>
        <v>4.6872196893413784</v>
      </c>
      <c r="F137">
        <f>IF($A137&lt;='P01'!$B$17,INDEX('P01'!$R:$R,$A137+52),0)+IF($A137&lt;='P02'!$B$17,INDEX('P02'!$R:$R,$A137+52),0)+IF($A137&lt;='P03'!$B$17,INDEX('P03'!$R:$R,$A137+52),0)+IF($A137&lt;='P04'!$B$17,INDEX('P04'!$R:$R,$A137+52),0)+IF($A137&lt;='P05'!$B$17,INDEX('P05'!$R:$R,$A137+52),0)+IF($A137&lt;='P06'!$B$17,INDEX('P06'!$R:$R,$A137+52),0)+IF($A137&lt;='P07'!$B$17,INDEX('P07'!$R:$R,$A137+52),0)+IF($A137&lt;='P08'!$B$17,INDEX('P08'!$R:$R,$A137+52),0)+IF($A137&lt;='P09'!$B$17,INDEX('P09'!$R:$R,$A137+52),0)+IF($A137&lt;='P10'!$B$17,INDEX('P10'!$R:$R,$A137+52),0)</f>
        <v>312.95027597256916</v>
      </c>
      <c r="G137">
        <f>IF($A137&lt;='P01'!$B$17,INDEX('P01'!$S:$S,$A137+52),0)+IF($A137&lt;='P02'!$B$17,INDEX('P02'!$S:$S,$A137+52),0)+IF($A137&lt;='P03'!$B$17,INDEX('P03'!$S:$S,$A137+52),0)+IF($A137&lt;='P04'!$B$17,INDEX('P04'!$S:$S,$A137+52),0)+IF($A137&lt;='P05'!$B$17,INDEX('P05'!$S:$S,$A137+52),0)+IF($A137&lt;='P06'!$B$17,INDEX('P06'!$S:$S,$A137+52),0)+IF($A137&lt;='P07'!$B$17,INDEX('P07'!$S:$S,$A137+52),0)+IF($A137&lt;='P08'!$B$17,INDEX('P08'!$S:$S,$A137+52),0)+IF($A137&lt;='P09'!$B$17,INDEX('P09'!$S:$S,$A137+52),0)+IF($A137&lt;='P10'!$B$17,INDEX('P10'!$S:$S,$A137+52),0)</f>
        <v>6.2590055194513834</v>
      </c>
      <c r="H137">
        <f>IF($A137&lt;='P01'!$B$17,INDEX('P01'!$T:$T,$A137+52),0)+IF($A137&lt;='P02'!$B$17,INDEX('P02'!$T:$T,$A137+52),0)+IF($A137&lt;='P03'!$B$17,INDEX('P03'!$T:$T,$A137+52),0)+IF($A137&lt;='P04'!$B$17,INDEX('P04'!$T:$T,$A137+52),0)+IF($A137&lt;='P05'!$B$17,INDEX('P05'!$T:$T,$A137+52),0)+IF($A137&lt;='P06'!$B$17,INDEX('P06'!$T:$T,$A137+52),0)+IF($A137&lt;='P07'!$B$17,INDEX('P07'!$T:$T,$A137+52),0)+IF($A137&lt;='P08'!$B$17,INDEX('P08'!$T:$T,$A137+52),0)+IF($A137&lt;='P09'!$B$17,INDEX('P09'!$T:$T,$A137+52),0)+IF($A137&lt;='P10'!$B$17,INDEX('P10'!$T:$T,$A137+52),0)</f>
        <v>30.447081402771502</v>
      </c>
      <c r="I137">
        <f>IF($A137&lt;='P01'!$B$17,INDEX('P01'!$U:$U,$A137+52),0)+IF($A137&lt;='P02'!$B$17,INDEX('P02'!$U:$U,$A137+52),0)+IF($A137&lt;='P03'!$B$17,INDEX('P03'!$U:$U,$A137+52),0)+IF($A137&lt;='P04'!$B$17,INDEX('P04'!$U:$U,$A137+52),0)+IF($A137&lt;='P05'!$B$17,INDEX('P05'!$U:$U,$A137+52),0)+IF($A137&lt;='P06'!$B$17,INDEX('P06'!$U:$U,$A137+52),0)+IF($A137&lt;='P07'!$B$17,INDEX('P07'!$U:$U,$A137+52),0)+IF($A137&lt;='P08'!$B$17,INDEX('P08'!$U:$U,$A137+52),0)+IF($A137&lt;='P09'!$B$17,INDEX('P09'!$U:$U,$A137+52),0)+IF($A137&lt;='P10'!$B$17,INDEX('P10'!$U:$U,$A137+52),0)</f>
        <v>359.40051459744905</v>
      </c>
      <c r="J137">
        <f>IF($A137&lt;='P01'!$B$17,INDEX('P01'!$V:$V,$A137+52),0)+IF($A137&lt;='P02'!$B$17,INDEX('P02'!$V:$V,$A137+52),0)+IF($A137&lt;='P03'!$B$17,INDEX('P03'!$V:$V,$A137+52),0)+IF($A137&lt;='P04'!$B$17,INDEX('P04'!$V:$V,$A137+52),0)+IF($A137&lt;='P05'!$B$17,INDEX('P05'!$V:$V,$A137+52),0)+IF($A137&lt;='P06'!$B$17,INDEX('P06'!$V:$V,$A137+52),0)+IF($A137&lt;='P07'!$B$17,INDEX('P07'!$V:$V,$A137+52),0)+IF($A137&lt;='P08'!$B$17,INDEX('P08'!$V:$V,$A137+52),0)+IF($A137&lt;='P09'!$B$17,INDEX('P09'!$V:$V,$A137+52),0)+IF($A137&lt;='P10'!$B$17,INDEX('P10'!$V:$V,$A137+52),0)</f>
        <v>0.27287687708341235</v>
      </c>
      <c r="K137">
        <f>IF($A137&lt;='P01'!$B$17,INDEX('P01'!$W:$W,$A137+52),0)+IF($A137&lt;='P02'!$B$17,INDEX('P02'!$W:$W,$A137+52),0)+IF($A137&lt;='P03'!$B$17,INDEX('P03'!$W:$W,$A137+52),0)+IF($A137&lt;='P04'!$B$17,INDEX('P04'!$W:$W,$A137+52),0)+IF($A137&lt;='P05'!$B$17,INDEX('P05'!$W:$W,$A137+52),0)+IF($A137&lt;='P06'!$B$17,INDEX('P06'!$W:$W,$A137+52),0)+IF($A137&lt;='P07'!$B$17,INDEX('P07'!$W:$W,$A137+52),0)+IF($A137&lt;='P08'!$B$17,INDEX('P08'!$W:$W,$A137+52),0)+IF($A137&lt;='P09'!$B$17,INDEX('P09'!$W:$W,$A137+52),0)+IF($A137&lt;='P10'!$B$17,INDEX('P10'!$W:$W,$A137+52),0)</f>
        <v>-83.429202424186144</v>
      </c>
      <c r="L137">
        <f>IF($A137&lt;='P01'!$B$17,INDEX('P01'!$X:$X,$A137+52),0)+IF($A137&lt;='P02'!$B$17,INDEX('P02'!$X:$X,$A137+52),0)+IF($A137&lt;='P03'!$B$17,INDEX('P03'!$X:$X,$A137+52),0)+IF($A137&lt;='P04'!$B$17,INDEX('P04'!$X:$X,$A137+52),0)+IF($A137&lt;='P05'!$B$17,INDEX('P05'!$X:$X,$A137+52),0)+IF($A137&lt;='P06'!$B$17,INDEX('P06'!$X:$X,$A137+52),0)+IF($A137&lt;='P07'!$B$17,INDEX('P07'!$X:$X,$A137+52),0)+IF($A137&lt;='P08'!$B$17,INDEX('P08'!$X:$X,$A137+52),0)+IF($A137&lt;='P09'!$B$17,INDEX('P09'!$X:$X,$A137+52),0)+IF($A137&lt;='P10'!$B$17,INDEX('P10'!$X:$X,$A137+52),0)</f>
        <v>82.425175011250658</v>
      </c>
      <c r="M137">
        <f>IF($A137&lt;='P01'!$B$17,INDEX('P01'!$AA:$AA,$A137+52),0)+IF($A137&lt;='P02'!$B$17,INDEX('P02'!$AA:$AA,$A137+52),0)+IF($A137&lt;='P03'!$B$17,INDEX('P03'!$AA:$AA,$A137+52),0)+IF($A137&lt;='P04'!$B$17,INDEX('P04'!$AA:$AA,$A137+52),0)+IF($A137&lt;='P05'!$B$17,INDEX('P05'!$AA:$AA,$A137+52),0)+IF($A137&lt;='P06'!$B$17,INDEX('P06'!$AA:$AA,$A137+52),0)+IF($A137&lt;='P07'!$B$17,INDEX('P07'!$AA:$AA,$A137+52),0)+IF($A137&lt;='P08'!$B$17,INDEX('P08'!$AA:$AA,$A137+52),0)+IF($A137&lt;='P09'!$B$17,INDEX('P09'!$AA:$AA,$A137+52),0)+IF($A137&lt;='P10'!$B$17,INDEX('P10'!$AA:$AA,$A137+52),0)</f>
        <v>-58.481453637972663</v>
      </c>
      <c r="N137">
        <f>IF($A137&lt;='P01'!$B$17,INDEX('P01'!$AB:$AB,$A137+52),0)+IF($A137&lt;='P02'!$B$17,INDEX('P02'!$AB:$AB,$A137+52),0)+IF($A137&lt;='P03'!$B$17,INDEX('P03'!$AB:$AB,$A137+52),0)+IF($A137&lt;='P04'!$B$17,INDEX('P04'!$AB:$AB,$A137+52),0)+IF($A137&lt;='P05'!$B$17,INDEX('P05'!$AB:$AB,$A137+52),0)+IF($A137&lt;='P06'!$B$17,INDEX('P06'!$AB:$AB,$A137+52),0)+IF($A137&lt;='P07'!$B$17,INDEX('P07'!$AB:$AB,$A137+52),0)+IF($A137&lt;='P08'!$B$17,INDEX('P08'!$AB:$AB,$A137+52),0)+IF($A137&lt;='P09'!$B$17,INDEX('P09'!$AB:$AB,$A137+52),0)+IF($A137&lt;='P10'!$B$17,INDEX('P10'!$AB:$AB,$A137+52),0)</f>
        <v>222.76813292956263</v>
      </c>
      <c r="O137">
        <f>IF($A137&lt;='P01'!$B$17,INDEX('P01'!$AC:$AC,$A137+52),0)+IF($A137&lt;='P02'!$B$17,INDEX('P02'!$AC:$AC,$A137+52),0)+IF($A137&lt;='P03'!$B$17,INDEX('P03'!$AC:$AC,$A137+52),0)+IF($A137&lt;='P04'!$B$17,INDEX('P04'!$AC:$AC,$A137+52),0)+IF($A137&lt;='P05'!$B$17,INDEX('P05'!$AC:$AC,$A137+52),0)+IF($A137&lt;='P06'!$B$17,INDEX('P06'!$AC:$AC,$A137+52),0)+IF($A137&lt;='P07'!$B$17,INDEX('P07'!$AC:$AC,$A137+52),0)+IF($A137&lt;='P08'!$B$17,INDEX('P08'!$AC:$AC,$A137+52),0)+IF($A137&lt;='P09'!$B$17,INDEX('P09'!$AC:$AC,$A137+52),0)+IF($A137&lt;='P10'!$B$17,INDEX('P10'!$AC:$AC,$A137+52),0)</f>
        <v>4.4553626585912527</v>
      </c>
      <c r="P137">
        <f>IF($A137&lt;='P01'!$B$17,INDEX('P01'!$AD:$AD,$A137+52),0)+IF($A137&lt;='P02'!$B$17,INDEX('P02'!$AD:$AD,$A137+52),0)+IF($A137&lt;='P03'!$B$17,INDEX('P03'!$AD:$AD,$A137+52),0)+IF($A137&lt;='P04'!$B$17,INDEX('P04'!$AD:$AD,$A137+52),0)+IF($A137&lt;='P05'!$B$17,INDEX('P05'!$AD:$AD,$A137+52),0)+IF($A137&lt;='P06'!$B$17,INDEX('P06'!$AD:$AD,$A137+52),0)+IF($A137&lt;='P07'!$B$17,INDEX('P07'!$AD:$AD,$A137+52),0)+IF($A137&lt;='P08'!$B$17,INDEX('P08'!$AD:$AD,$A137+52),0)+IF($A137&lt;='P09'!$B$17,INDEX('P09'!$AD:$AD,$A137+52),0)+IF($A137&lt;='P10'!$B$17,INDEX('P10'!$AD:$AD,$A137+52),0)</f>
        <v>21.602496800579654</v>
      </c>
      <c r="Q137">
        <f>IF($A137&lt;='P01'!$B$17,INDEX('P01'!$AE:$AE,$A137+52),0)+IF($A137&lt;='P02'!$B$17,INDEX('P02'!$AE:$AE,$A137+52),0)+IF($A137&lt;='P03'!$B$17,INDEX('P03'!$AE:$AE,$A137+52),0)+IF($A137&lt;='P04'!$B$17,INDEX('P04'!$AE:$AE,$A137+52),0)+IF($A137&lt;='P05'!$B$17,INDEX('P05'!$AE:$AE,$A137+52),0)+IF($A137&lt;='P06'!$B$17,INDEX('P06'!$AE:$AE,$A137+52),0)+IF($A137&lt;='P07'!$B$17,INDEX('P07'!$AE:$AE,$A137+52),0)+IF($A137&lt;='P08'!$B$17,INDEX('P08'!$AE:$AE,$A137+52),0)+IF($A137&lt;='P09'!$B$17,INDEX('P09'!$AE:$AE,$A137+52),0)+IF($A137&lt;='P10'!$B$17,INDEX('P10'!$AE:$AE,$A137+52),0)</f>
        <v>254.99811834218522</v>
      </c>
      <c r="R137">
        <f>IF($A137&lt;='P01'!$B$17,INDEX('P01'!$AF:$AF,$A137+52),0)+IF($A137&lt;='P02'!$B$17,INDEX('P02'!$AF:$AF,$A137+52),0)+IF($A137&lt;='P03'!$B$17,INDEX('P03'!$AF:$AF,$A137+52),0)+IF($A137&lt;='P04'!$B$17,INDEX('P04'!$AF:$AF,$A137+52),0)+IF($A137&lt;='P05'!$B$17,INDEX('P05'!$AF:$AF,$A137+52),0)+IF($A137&lt;='P06'!$B$17,INDEX('P06'!$AF:$AF,$A137+52),0)+IF($A137&lt;='P07'!$B$17,INDEX('P07'!$AF:$AF,$A137+52),0)+IF($A137&lt;='P08'!$B$17,INDEX('P08'!$AF:$AF,$A137+52),0)+IF($A137&lt;='P09'!$B$17,INDEX('P09'!$AF:$AF,$A137+52),0)+IF($A137&lt;='P10'!$B$17,INDEX('P10'!$AF:$AF,$A137+52),0)</f>
        <v>0.19360876617914505</v>
      </c>
      <c r="S137">
        <f>IF($A137&lt;='P01'!$B$17,INDEX('P01'!$AG:$AG,$A137+52),0)+IF($A137&lt;='P02'!$B$17,INDEX('P02'!$AG:$AG,$A137+52),0)+IF($A137&lt;='P03'!$B$17,INDEX('P03'!$AG:$AG,$A137+52),0)+IF($A137&lt;='P04'!$B$17,INDEX('P04'!$AG:$AG,$A137+52),0)+IF($A137&lt;='P05'!$B$17,INDEX('P05'!$AG:$AG,$A137+52),0)+IF($A137&lt;='P06'!$B$17,INDEX('P06'!$AG:$AG,$A137+52),0)+IF($A137&lt;='P07'!$B$17,INDEX('P07'!$AG:$AG,$A137+52),0)+IF($A137&lt;='P08'!$B$17,INDEX('P08'!$AG:$AG,$A137+52),0)+IF($A137&lt;='P09'!$B$17,INDEX('P09'!$AG:$AG,$A137+52),0)+IF($A137&lt;='P10'!$B$17,INDEX('P10'!$AG:$AG,$A137+52),0)</f>
        <v>17314.316370771714</v>
      </c>
      <c r="T137">
        <f>IF($A137&lt;='P01'!$B$17,INDEX('P01'!$AI:$AI,$A137+52),0)+IF($A137&lt;='P02'!$B$17,INDEX('P02'!$AI:$AI,$A137+52),0)+IF($A137&lt;='P03'!$B$17,INDEX('P03'!$AI:$AI,$A137+52),0)+IF($A137&lt;='P04'!$B$17,INDEX('P04'!$AI:$AI,$A137+52),0)+IF($A137&lt;='P05'!$B$17,INDEX('P05'!$AI:$AI,$A137+52),0)+IF($A137&lt;='P06'!$B$17,INDEX('P06'!$AI:$AI,$A137+52),0)+IF($A137&lt;='P07'!$B$17,INDEX('P07'!$AI:$AI,$A137+52),0)+IF($A137&lt;='P08'!$B$17,INDEX('P08'!$AI:$AI,$A137+52),0)+IF($A137&lt;='P09'!$B$17,INDEX('P09'!$AI:$AI,$A137+52),0)+IF($A137&lt;='P10'!$B$17,INDEX('P10'!$AI:$AI,$A137+52),0)</f>
        <v>17319.546530034328</v>
      </c>
    </row>
    <row r="138" spans="1:20" x14ac:dyDescent="0.35">
      <c r="A138">
        <v>106</v>
      </c>
      <c r="B138">
        <f>IF($A138&lt;='P01'!$B$17,INDEX('P01'!$J:$J,$A138+52),0)+IF($A138&lt;='P02'!$B$17,INDEX('P02'!$J:$J,$A138+52),0)+IF($A138&lt;='P03'!$B$17,INDEX('P03'!$J:$J,$A138+52),0)+IF($A138&lt;='P04'!$B$17,INDEX('P04'!$J:$J,$A138+52),0)+IF($A138&lt;='P05'!$B$17,INDEX('P05'!$J:$J,$A138+52),0)+IF($A138&lt;='P06'!$B$17,INDEX('P06'!$J:$J,$A138+52),0)+IF($A138&lt;='P07'!$B$17,INDEX('P07'!$J:$J,$A138+52),0)+IF($A138&lt;='P08'!$B$17,INDEX('P08'!$J:$J,$A138+52),0)+IF($A138&lt;='P09'!$B$17,INDEX('P09'!$J:$J,$A138+52),0)+IF($A138&lt;='P10'!$B$17,INDEX('P10'!$J:$J,$A138+52),0)</f>
        <v>8.4030132309111159E-4</v>
      </c>
      <c r="C138">
        <f>IF($A138&lt;='P01'!$B$17,INDEX('P01'!$K:$K,$A138+52),0)+IF($A138&lt;='P02'!$B$17,INDEX('P02'!$K:$K,$A138+52),0)+IF($A138&lt;='P03'!$B$17,INDEX('P03'!$K:$K,$A138+52),0)+IF($A138&lt;='P04'!$B$17,INDEX('P04'!$K:$K,$A138+52),0)+IF($A138&lt;='P05'!$B$17,INDEX('P05'!$K:$K,$A138+52),0)+IF($A138&lt;='P06'!$B$17,INDEX('P06'!$K:$K,$A138+52),0)+IF($A138&lt;='P07'!$B$17,INDEX('P07'!$K:$K,$A138+52),0)+IF($A138&lt;='P08'!$B$17,INDEX('P08'!$K:$K,$A138+52),0)+IF($A138&lt;='P09'!$B$17,INDEX('P09'!$K:$K,$A138+52),0)+IF($A138&lt;='P10'!$B$17,INDEX('P10'!$K:$K,$A138+52),0)</f>
        <v>1.3535405141133562E-2</v>
      </c>
      <c r="D138">
        <f>IF($A138&lt;='P01'!$B$17,INDEX('P01'!$L:$L,$A138+52),0)+IF($A138&lt;='P02'!$B$17,INDEX('P02'!$L:$L,$A138+52),0)+IF($A138&lt;='P03'!$B$17,INDEX('P03'!$L:$L,$A138+52),0)+IF($A138&lt;='P04'!$B$17,INDEX('P04'!$L:$L,$A138+52),0)+IF($A138&lt;='P05'!$B$17,INDEX('P05'!$L:$L,$A138+52),0)+IF($A138&lt;='P06'!$B$17,INDEX('P06'!$L:$L,$A138+52),0)+IF($A138&lt;='P07'!$B$17,INDEX('P07'!$L:$L,$A138+52),0)+IF($A138&lt;='P08'!$B$17,INDEX('P08'!$L:$L,$A138+52),0)+IF($A138&lt;='P09'!$B$17,INDEX('P09'!$L:$L,$A138+52),0)+IF($A138&lt;='P10'!$B$17,INDEX('P10'!$L:$L,$A138+52),0)</f>
        <v>0</v>
      </c>
      <c r="E138">
        <f>IF($A138&lt;='P01'!$B$17,INDEX('P01'!$M:$M,$A138+52),0)+IF($A138&lt;='P02'!$B$17,INDEX('P02'!$M:$M,$A138+52),0)+IF($A138&lt;='P03'!$B$17,INDEX('P03'!$M:$M,$A138+52),0)+IF($A138&lt;='P04'!$B$17,INDEX('P04'!$M:$M,$A138+52),0)+IF($A138&lt;='P05'!$B$17,INDEX('P05'!$M:$M,$A138+52),0)+IF($A138&lt;='P06'!$B$17,INDEX('P06'!$M:$M,$A138+52),0)+IF($A138&lt;='P07'!$B$17,INDEX('P07'!$M:$M,$A138+52),0)+IF($A138&lt;='P08'!$B$17,INDEX('P08'!$M:$M,$A138+52),0)+IF($A138&lt;='P09'!$B$17,INDEX('P09'!$M:$M,$A138+52),0)+IF($A138&lt;='P10'!$B$17,INDEX('P10'!$M:$M,$A138+52),0)</f>
        <v>4.6728439828771542</v>
      </c>
      <c r="F138">
        <f>IF($A138&lt;='P01'!$B$17,INDEX('P01'!$R:$R,$A138+52),0)+IF($A138&lt;='P02'!$B$17,INDEX('P02'!$R:$R,$A138+52),0)+IF($A138&lt;='P03'!$B$17,INDEX('P03'!$R:$R,$A138+52),0)+IF($A138&lt;='P04'!$B$17,INDEX('P04'!$R:$R,$A138+52),0)+IF($A138&lt;='P05'!$B$17,INDEX('P05'!$R:$R,$A138+52),0)+IF($A138&lt;='P06'!$B$17,INDEX('P06'!$R:$R,$A138+52),0)+IF($A138&lt;='P07'!$B$17,INDEX('P07'!$R:$R,$A138+52),0)+IF($A138&lt;='P08'!$B$17,INDEX('P08'!$R:$R,$A138+52),0)+IF($A138&lt;='P09'!$B$17,INDEX('P09'!$R:$R,$A138+52),0)+IF($A138&lt;='P10'!$B$17,INDEX('P10'!$R:$R,$A138+52),0)</f>
        <v>311.82698163133426</v>
      </c>
      <c r="G138">
        <f>IF($A138&lt;='P01'!$B$17,INDEX('P01'!$S:$S,$A138+52),0)+IF($A138&lt;='P02'!$B$17,INDEX('P02'!$S:$S,$A138+52),0)+IF($A138&lt;='P03'!$B$17,INDEX('P03'!$S:$S,$A138+52),0)+IF($A138&lt;='P04'!$B$17,INDEX('P04'!$S:$S,$A138+52),0)+IF($A138&lt;='P05'!$B$17,INDEX('P05'!$S:$S,$A138+52),0)+IF($A138&lt;='P06'!$B$17,INDEX('P06'!$S:$S,$A138+52),0)+IF($A138&lt;='P07'!$B$17,INDEX('P07'!$S:$S,$A138+52),0)+IF($A138&lt;='P08'!$B$17,INDEX('P08'!$S:$S,$A138+52),0)+IF($A138&lt;='P09'!$B$17,INDEX('P09'!$S:$S,$A138+52),0)+IF($A138&lt;='P10'!$B$17,INDEX('P10'!$S:$S,$A138+52),0)</f>
        <v>6.2365396326266849</v>
      </c>
      <c r="H138">
        <f>IF($A138&lt;='P01'!$B$17,INDEX('P01'!$T:$T,$A138+52),0)+IF($A138&lt;='P02'!$B$17,INDEX('P02'!$T:$T,$A138+52),0)+IF($A138&lt;='P03'!$B$17,INDEX('P03'!$T:$T,$A138+52),0)+IF($A138&lt;='P04'!$B$17,INDEX('P04'!$T:$T,$A138+52),0)+IF($A138&lt;='P05'!$B$17,INDEX('P05'!$T:$T,$A138+52),0)+IF($A138&lt;='P06'!$B$17,INDEX('P06'!$T:$T,$A138+52),0)+IF($A138&lt;='P07'!$B$17,INDEX('P07'!$T:$T,$A138+52),0)+IF($A138&lt;='P08'!$B$17,INDEX('P08'!$T:$T,$A138+52),0)+IF($A138&lt;='P09'!$B$17,INDEX('P09'!$T:$T,$A138+52),0)+IF($A138&lt;='P10'!$B$17,INDEX('P10'!$T:$T,$A138+52),0)</f>
        <v>30.428517838272683</v>
      </c>
      <c r="I138">
        <f>IF($A138&lt;='P01'!$B$17,INDEX('P01'!$U:$U,$A138+52),0)+IF($A138&lt;='P02'!$B$17,INDEX('P02'!$U:$U,$A138+52),0)+IF($A138&lt;='P03'!$B$17,INDEX('P03'!$U:$U,$A138+52),0)+IF($A138&lt;='P04'!$B$17,INDEX('P04'!$U:$U,$A138+52),0)+IF($A138&lt;='P05'!$B$17,INDEX('P05'!$U:$U,$A138+52),0)+IF($A138&lt;='P06'!$B$17,INDEX('P06'!$U:$U,$A138+52),0)+IF($A138&lt;='P07'!$B$17,INDEX('P07'!$U:$U,$A138+52),0)+IF($A138&lt;='P08'!$B$17,INDEX('P08'!$U:$U,$A138+52),0)+IF($A138&lt;='P09'!$B$17,INDEX('P09'!$U:$U,$A138+52),0)+IF($A138&lt;='P10'!$B$17,INDEX('P10'!$U:$U,$A138+52),0)</f>
        <v>358.27724058431698</v>
      </c>
      <c r="J138">
        <f>IF($A138&lt;='P01'!$B$17,INDEX('P01'!$V:$V,$A138+52),0)+IF($A138&lt;='P02'!$B$17,INDEX('P02'!$V:$V,$A138+52),0)+IF($A138&lt;='P03'!$B$17,INDEX('P03'!$V:$V,$A138+52),0)+IF($A138&lt;='P04'!$B$17,INDEX('P04'!$V:$V,$A138+52),0)+IF($A138&lt;='P05'!$B$17,INDEX('P05'!$V:$V,$A138+52),0)+IF($A138&lt;='P06'!$B$17,INDEX('P06'!$V:$V,$A138+52),0)+IF($A138&lt;='P07'!$B$17,INDEX('P07'!$V:$V,$A138+52),0)+IF($A138&lt;='P08'!$B$17,INDEX('P08'!$V:$V,$A138+52),0)+IF($A138&lt;='P09'!$B$17,INDEX('P09'!$V:$V,$A138+52),0)+IF($A138&lt;='P10'!$B$17,INDEX('P10'!$V:$V,$A138+52),0)</f>
        <v>0.27275363108481537</v>
      </c>
      <c r="K138">
        <f>IF($A138&lt;='P01'!$B$17,INDEX('P01'!$W:$W,$A138+52),0)+IF($A138&lt;='P02'!$B$17,INDEX('P02'!$W:$W,$A138+52),0)+IF($A138&lt;='P03'!$B$17,INDEX('P03'!$W:$W,$A138+52),0)+IF($A138&lt;='P04'!$B$17,INDEX('P04'!$W:$W,$A138+52),0)+IF($A138&lt;='P05'!$B$17,INDEX('P05'!$W:$W,$A138+52),0)+IF($A138&lt;='P06'!$B$17,INDEX('P06'!$W:$W,$A138+52),0)+IF($A138&lt;='P07'!$B$17,INDEX('P07'!$W:$W,$A138+52),0)+IF($A138&lt;='P08'!$B$17,INDEX('P08'!$W:$W,$A138+52),0)+IF($A138&lt;='P09'!$B$17,INDEX('P09'!$W:$W,$A138+52),0)+IF($A138&lt;='P10'!$B$17,INDEX('P10'!$W:$W,$A138+52),0)</f>
        <v>-83.388070054966903</v>
      </c>
      <c r="L138">
        <f>IF($A138&lt;='P01'!$B$17,INDEX('P01'!$X:$X,$A138+52),0)+IF($A138&lt;='P02'!$B$17,INDEX('P02'!$X:$X,$A138+52),0)+IF($A138&lt;='P03'!$B$17,INDEX('P03'!$X:$X,$A138+52),0)+IF($A138&lt;='P04'!$B$17,INDEX('P04'!$X:$X,$A138+52),0)+IF($A138&lt;='P05'!$B$17,INDEX('P05'!$X:$X,$A138+52),0)+IF($A138&lt;='P06'!$B$17,INDEX('P06'!$X:$X,$A138+52),0)+IF($A138&lt;='P07'!$B$17,INDEX('P07'!$X:$X,$A138+52),0)+IF($A138&lt;='P08'!$B$17,INDEX('P08'!$X:$X,$A138+52),0)+IF($A138&lt;='P09'!$B$17,INDEX('P09'!$X:$X,$A138+52),0)+IF($A138&lt;='P10'!$B$17,INDEX('P10'!$X:$X,$A138+52),0)</f>
        <v>82.387646467935966</v>
      </c>
      <c r="M138">
        <f>IF($A138&lt;='P01'!$B$17,INDEX('P01'!$AA:$AA,$A138+52),0)+IF($A138&lt;='P02'!$B$17,INDEX('P02'!$AA:$AA,$A138+52),0)+IF($A138&lt;='P03'!$B$17,INDEX('P03'!$AA:$AA,$A138+52),0)+IF($A138&lt;='P04'!$B$17,INDEX('P04'!$AA:$AA,$A138+52),0)+IF($A138&lt;='P05'!$B$17,INDEX('P05'!$AA:$AA,$A138+52),0)+IF($A138&lt;='P06'!$B$17,INDEX('P06'!$AA:$AA,$A138+52),0)+IF($A138&lt;='P07'!$B$17,INDEX('P07'!$AA:$AA,$A138+52),0)+IF($A138&lt;='P08'!$B$17,INDEX('P08'!$AA:$AA,$A138+52),0)+IF($A138&lt;='P09'!$B$17,INDEX('P09'!$AA:$AA,$A138+52),0)+IF($A138&lt;='P10'!$B$17,INDEX('P10'!$AA:$AA,$A138+52),0)</f>
        <v>-58.264085321912788</v>
      </c>
      <c r="N138">
        <f>IF($A138&lt;='P01'!$B$17,INDEX('P01'!$AB:$AB,$A138+52),0)+IF($A138&lt;='P02'!$B$17,INDEX('P02'!$AB:$AB,$A138+52),0)+IF($A138&lt;='P03'!$B$17,INDEX('P03'!$AB:$AB,$A138+52),0)+IF($A138&lt;='P04'!$B$17,INDEX('P04'!$AB:$AB,$A138+52),0)+IF($A138&lt;='P05'!$B$17,INDEX('P05'!$AB:$AB,$A138+52),0)+IF($A138&lt;='P06'!$B$17,INDEX('P06'!$AB:$AB,$A138+52),0)+IF($A138&lt;='P07'!$B$17,INDEX('P07'!$AB:$AB,$A138+52),0)+IF($A138&lt;='P08'!$B$17,INDEX('P08'!$AB:$AB,$A138+52),0)+IF($A138&lt;='P09'!$B$17,INDEX('P09'!$AB:$AB,$A138+52),0)+IF($A138&lt;='P10'!$B$17,INDEX('P10'!$AB:$AB,$A138+52),0)</f>
        <v>221.24423960097963</v>
      </c>
      <c r="O138">
        <f>IF($A138&lt;='P01'!$B$17,INDEX('P01'!$AC:$AC,$A138+52),0)+IF($A138&lt;='P02'!$B$17,INDEX('P02'!$AC:$AC,$A138+52),0)+IF($A138&lt;='P03'!$B$17,INDEX('P03'!$AC:$AC,$A138+52),0)+IF($A138&lt;='P04'!$B$17,INDEX('P04'!$AC:$AC,$A138+52),0)+IF($A138&lt;='P05'!$B$17,INDEX('P05'!$AC:$AC,$A138+52),0)+IF($A138&lt;='P06'!$B$17,INDEX('P06'!$AC:$AC,$A138+52),0)+IF($A138&lt;='P07'!$B$17,INDEX('P07'!$AC:$AC,$A138+52),0)+IF($A138&lt;='P08'!$B$17,INDEX('P08'!$AC:$AC,$A138+52),0)+IF($A138&lt;='P09'!$B$17,INDEX('P09'!$AC:$AC,$A138+52),0)+IF($A138&lt;='P10'!$B$17,INDEX('P10'!$AC:$AC,$A138+52),0)</f>
        <v>4.4248847920195926</v>
      </c>
      <c r="P138">
        <f>IF($A138&lt;='P01'!$B$17,INDEX('P01'!$AD:$AD,$A138+52),0)+IF($A138&lt;='P02'!$B$17,INDEX('P02'!$AD:$AD,$A138+52),0)+IF($A138&lt;='P03'!$B$17,INDEX('P03'!$AD:$AD,$A138+52),0)+IF($A138&lt;='P04'!$B$17,INDEX('P04'!$AD:$AD,$A138+52),0)+IF($A138&lt;='P05'!$B$17,INDEX('P05'!$AD:$AD,$A138+52),0)+IF($A138&lt;='P06'!$B$17,INDEX('P06'!$AD:$AD,$A138+52),0)+IF($A138&lt;='P07'!$B$17,INDEX('P07'!$AD:$AD,$A138+52),0)+IF($A138&lt;='P08'!$B$17,INDEX('P08'!$AD:$AD,$A138+52),0)+IF($A138&lt;='P09'!$B$17,INDEX('P09'!$AD:$AD,$A138+52),0)+IF($A138&lt;='P10'!$B$17,INDEX('P10'!$AD:$AD,$A138+52),0)</f>
        <v>21.518878564378554</v>
      </c>
      <c r="Q138">
        <f>IF($A138&lt;='P01'!$B$17,INDEX('P01'!$AE:$AE,$A138+52),0)+IF($A138&lt;='P02'!$B$17,INDEX('P02'!$AE:$AE,$A138+52),0)+IF($A138&lt;='P03'!$B$17,INDEX('P03'!$AE:$AE,$A138+52),0)+IF($A138&lt;='P04'!$B$17,INDEX('P04'!$AE:$AE,$A138+52),0)+IF($A138&lt;='P05'!$B$17,INDEX('P05'!$AE:$AE,$A138+52),0)+IF($A138&lt;='P06'!$B$17,INDEX('P06'!$AE:$AE,$A138+52),0)+IF($A138&lt;='P07'!$B$17,INDEX('P07'!$AE:$AE,$A138+52),0)+IF($A138&lt;='P08'!$B$17,INDEX('P08'!$AE:$AE,$A138+52),0)+IF($A138&lt;='P09'!$B$17,INDEX('P09'!$AE:$AE,$A138+52),0)+IF($A138&lt;='P10'!$B$17,INDEX('P10'!$AE:$AE,$A138+52),0)</f>
        <v>253.37167171571343</v>
      </c>
      <c r="R138">
        <f>IF($A138&lt;='P01'!$B$17,INDEX('P01'!$AF:$AF,$A138+52),0)+IF($A138&lt;='P02'!$B$17,INDEX('P02'!$AF:$AF,$A138+52),0)+IF($A138&lt;='P03'!$B$17,INDEX('P03'!$AF:$AF,$A138+52),0)+IF($A138&lt;='P04'!$B$17,INDEX('P04'!$AF:$AF,$A138+52),0)+IF($A138&lt;='P05'!$B$17,INDEX('P05'!$AF:$AF,$A138+52),0)+IF($A138&lt;='P06'!$B$17,INDEX('P06'!$AF:$AF,$A138+52),0)+IF($A138&lt;='P07'!$B$17,INDEX('P07'!$AF:$AF,$A138+52),0)+IF($A138&lt;='P08'!$B$17,INDEX('P08'!$AF:$AF,$A138+52),0)+IF($A138&lt;='P09'!$B$17,INDEX('P09'!$AF:$AF,$A138+52),0)+IF($A138&lt;='P10'!$B$17,INDEX('P10'!$AF:$AF,$A138+52),0)</f>
        <v>0.19288985078086968</v>
      </c>
      <c r="S138">
        <f>IF($A138&lt;='P01'!$B$17,INDEX('P01'!$AG:$AG,$A138+52),0)+IF($A138&lt;='P02'!$B$17,INDEX('P02'!$AG:$AG,$A138+52),0)+IF($A138&lt;='P03'!$B$17,INDEX('P03'!$AG:$AG,$A138+52),0)+IF($A138&lt;='P04'!$B$17,INDEX('P04'!$AG:$AG,$A138+52),0)+IF($A138&lt;='P05'!$B$17,INDEX('P05'!$AG:$AG,$A138+52),0)+IF($A138&lt;='P06'!$B$17,INDEX('P06'!$AG:$AG,$A138+52),0)+IF($A138&lt;='P07'!$B$17,INDEX('P07'!$AG:$AG,$A138+52),0)+IF($A138&lt;='P08'!$B$17,INDEX('P08'!$AG:$AG,$A138+52),0)+IF($A138&lt;='P09'!$B$17,INDEX('P09'!$AG:$AG,$A138+52),0)+IF($A138&lt;='P10'!$B$17,INDEX('P10'!$AG:$AG,$A138+52),0)</f>
        <v>17288.611290608351</v>
      </c>
      <c r="T138">
        <f>IF($A138&lt;='P01'!$B$17,INDEX('P01'!$AI:$AI,$A138+52),0)+IF($A138&lt;='P02'!$B$17,INDEX('P02'!$AI:$AI,$A138+52),0)+IF($A138&lt;='P03'!$B$17,INDEX('P03'!$AI:$AI,$A138+52),0)+IF($A138&lt;='P04'!$B$17,INDEX('P04'!$AI:$AI,$A138+52),0)+IF($A138&lt;='P05'!$B$17,INDEX('P05'!$AI:$AI,$A138+52),0)+IF($A138&lt;='P06'!$B$17,INDEX('P06'!$AI:$AI,$A138+52),0)+IF($A138&lt;='P07'!$B$17,INDEX('P07'!$AI:$AI,$A138+52),0)+IF($A138&lt;='P08'!$B$17,INDEX('P08'!$AI:$AI,$A138+52),0)+IF($A138&lt;='P09'!$B$17,INDEX('P09'!$AI:$AI,$A138+52),0)+IF($A138&lt;='P10'!$B$17,INDEX('P10'!$AI:$AI,$A138+52),0)</f>
        <v>17293.325319044277</v>
      </c>
    </row>
    <row r="139" spans="1:20" x14ac:dyDescent="0.35">
      <c r="A139">
        <v>107</v>
      </c>
      <c r="B139">
        <f>IF($A139&lt;='P01'!$B$17,INDEX('P01'!$J:$J,$A139+52),0)+IF($A139&lt;='P02'!$B$17,INDEX('P02'!$J:$J,$A139+52),0)+IF($A139&lt;='P03'!$B$17,INDEX('P03'!$J:$J,$A139+52),0)+IF($A139&lt;='P04'!$B$17,INDEX('P04'!$J:$J,$A139+52),0)+IF($A139&lt;='P05'!$B$17,INDEX('P05'!$J:$J,$A139+52),0)+IF($A139&lt;='P06'!$B$17,INDEX('P06'!$J:$J,$A139+52),0)+IF($A139&lt;='P07'!$B$17,INDEX('P07'!$J:$J,$A139+52),0)+IF($A139&lt;='P08'!$B$17,INDEX('P08'!$J:$J,$A139+52),0)+IF($A139&lt;='P09'!$B$17,INDEX('P09'!$J:$J,$A139+52),0)+IF($A139&lt;='P10'!$B$17,INDEX('P10'!$J:$J,$A139+52),0)</f>
        <v>8.3785702058400847E-4</v>
      </c>
      <c r="C139">
        <f>IF($A139&lt;='P01'!$B$17,INDEX('P01'!$K:$K,$A139+52),0)+IF($A139&lt;='P02'!$B$17,INDEX('P02'!$K:$K,$A139+52),0)+IF($A139&lt;='P03'!$B$17,INDEX('P03'!$K:$K,$A139+52),0)+IF($A139&lt;='P04'!$B$17,INDEX('P04'!$K:$K,$A139+52),0)+IF($A139&lt;='P05'!$B$17,INDEX('P05'!$K:$K,$A139+52),0)+IF($A139&lt;='P06'!$B$17,INDEX('P06'!$K:$K,$A139+52),0)+IF($A139&lt;='P07'!$B$17,INDEX('P07'!$K:$K,$A139+52),0)+IF($A139&lt;='P08'!$B$17,INDEX('P08'!$K:$K,$A139+52),0)+IF($A139&lt;='P09'!$B$17,INDEX('P09'!$K:$K,$A139+52),0)+IF($A139&lt;='P10'!$B$17,INDEX('P10'!$K:$K,$A139+52),0)</f>
        <v>1.3487198400437774E-2</v>
      </c>
      <c r="D139">
        <f>IF($A139&lt;='P01'!$B$17,INDEX('P01'!$L:$L,$A139+52),0)+IF($A139&lt;='P02'!$B$17,INDEX('P02'!$L:$L,$A139+52),0)+IF($A139&lt;='P03'!$B$17,INDEX('P03'!$L:$L,$A139+52),0)+IF($A139&lt;='P04'!$B$17,INDEX('P04'!$L:$L,$A139+52),0)+IF($A139&lt;='P05'!$B$17,INDEX('P05'!$L:$L,$A139+52),0)+IF($A139&lt;='P06'!$B$17,INDEX('P06'!$L:$L,$A139+52),0)+IF($A139&lt;='P07'!$B$17,INDEX('P07'!$L:$L,$A139+52),0)+IF($A139&lt;='P08'!$B$17,INDEX('P08'!$L:$L,$A139+52),0)+IF($A139&lt;='P09'!$B$17,INDEX('P09'!$L:$L,$A139+52),0)+IF($A139&lt;='P10'!$B$17,INDEX('P10'!$L:$L,$A139+52),0)</f>
        <v>0</v>
      </c>
      <c r="E139">
        <f>IF($A139&lt;='P01'!$B$17,INDEX('P01'!$M:$M,$A139+52),0)+IF($A139&lt;='P02'!$B$17,INDEX('P02'!$M:$M,$A139+52),0)+IF($A139&lt;='P03'!$B$17,INDEX('P03'!$M:$M,$A139+52),0)+IF($A139&lt;='P04'!$B$17,INDEX('P04'!$M:$M,$A139+52),0)+IF($A139&lt;='P05'!$B$17,INDEX('P05'!$M:$M,$A139+52),0)+IF($A139&lt;='P06'!$B$17,INDEX('P06'!$M:$M,$A139+52),0)+IF($A139&lt;='P07'!$B$17,INDEX('P07'!$M:$M,$A139+52),0)+IF($A139&lt;='P08'!$B$17,INDEX('P08'!$M:$M,$A139+52),0)+IF($A139&lt;='P09'!$B$17,INDEX('P09'!$M:$M,$A139+52),0)+IF($A139&lt;='P10'!$B$17,INDEX('P10'!$M:$M,$A139+52),0)</f>
        <v>4.6585189274561323</v>
      </c>
      <c r="F139">
        <f>IF($A139&lt;='P01'!$B$17,INDEX('P01'!$R:$R,$A139+52),0)+IF($A139&lt;='P02'!$B$17,INDEX('P02'!$R:$R,$A139+52),0)+IF($A139&lt;='P03'!$B$17,INDEX('P03'!$R:$R,$A139+52),0)+IF($A139&lt;='P04'!$B$17,INDEX('P04'!$R:$R,$A139+52),0)+IF($A139&lt;='P05'!$B$17,INDEX('P05'!$R:$R,$A139+52),0)+IF($A139&lt;='P06'!$B$17,INDEX('P06'!$R:$R,$A139+52),0)+IF($A139&lt;='P07'!$B$17,INDEX('P07'!$R:$R,$A139+52),0)+IF($A139&lt;='P08'!$B$17,INDEX('P08'!$R:$R,$A139+52),0)+IF($A139&lt;='P09'!$B$17,INDEX('P09'!$R:$R,$A139+52),0)+IF($A139&lt;='P10'!$B$17,INDEX('P10'!$R:$R,$A139+52),0)</f>
        <v>310.70772221993832</v>
      </c>
      <c r="G139">
        <f>IF($A139&lt;='P01'!$B$17,INDEX('P01'!$S:$S,$A139+52),0)+IF($A139&lt;='P02'!$B$17,INDEX('P02'!$S:$S,$A139+52),0)+IF($A139&lt;='P03'!$B$17,INDEX('P03'!$S:$S,$A139+52),0)+IF($A139&lt;='P04'!$B$17,INDEX('P04'!$S:$S,$A139+52),0)+IF($A139&lt;='P05'!$B$17,INDEX('P05'!$S:$S,$A139+52),0)+IF($A139&lt;='P06'!$B$17,INDEX('P06'!$S:$S,$A139+52),0)+IF($A139&lt;='P07'!$B$17,INDEX('P07'!$S:$S,$A139+52),0)+IF($A139&lt;='P08'!$B$17,INDEX('P08'!$S:$S,$A139+52),0)+IF($A139&lt;='P09'!$B$17,INDEX('P09'!$S:$S,$A139+52),0)+IF($A139&lt;='P10'!$B$17,INDEX('P10'!$S:$S,$A139+52),0)</f>
        <v>6.2141544443987673</v>
      </c>
      <c r="H139">
        <f>IF($A139&lt;='P01'!$B$17,INDEX('P01'!$T:$T,$A139+52),0)+IF($A139&lt;='P02'!$B$17,INDEX('P02'!$T:$T,$A139+52),0)+IF($A139&lt;='P03'!$B$17,INDEX('P03'!$T:$T,$A139+52),0)+IF($A139&lt;='P04'!$B$17,INDEX('P04'!$T:$T,$A139+52),0)+IF($A139&lt;='P05'!$B$17,INDEX('P05'!$T:$T,$A139+52),0)+IF($A139&lt;='P06'!$B$17,INDEX('P06'!$T:$T,$A139+52),0)+IF($A139&lt;='P07'!$B$17,INDEX('P07'!$T:$T,$A139+52),0)+IF($A139&lt;='P08'!$B$17,INDEX('P08'!$T:$T,$A139+52),0)+IF($A139&lt;='P09'!$B$17,INDEX('P09'!$T:$T,$A139+52),0)+IF($A139&lt;='P10'!$B$17,INDEX('P10'!$T:$T,$A139+52),0)</f>
        <v>30.410008321082056</v>
      </c>
      <c r="I139">
        <f>IF($A139&lt;='P01'!$B$17,INDEX('P01'!$U:$U,$A139+52),0)+IF($A139&lt;='P02'!$B$17,INDEX('P02'!$U:$U,$A139+52),0)+IF($A139&lt;='P03'!$B$17,INDEX('P03'!$U:$U,$A139+52),0)+IF($A139&lt;='P04'!$B$17,INDEX('P04'!$U:$U,$A139+52),0)+IF($A139&lt;='P05'!$B$17,INDEX('P05'!$U:$U,$A139+52),0)+IF($A139&lt;='P06'!$B$17,INDEX('P06'!$U:$U,$A139+52),0)+IF($A139&lt;='P07'!$B$17,INDEX('P07'!$U:$U,$A139+52),0)+IF($A139&lt;='P08'!$B$17,INDEX('P08'!$U:$U,$A139+52),0)+IF($A139&lt;='P09'!$B$17,INDEX('P09'!$U:$U,$A139+52),0)+IF($A139&lt;='P10'!$B$17,INDEX('P10'!$U:$U,$A139+52),0)</f>
        <v>357.15799744531307</v>
      </c>
      <c r="J139">
        <f>IF($A139&lt;='P01'!$B$17,INDEX('P01'!$V:$V,$A139+52),0)+IF($A139&lt;='P02'!$B$17,INDEX('P02'!$V:$V,$A139+52),0)+IF($A139&lt;='P03'!$B$17,INDEX('P03'!$V:$V,$A139+52),0)+IF($A139&lt;='P04'!$B$17,INDEX('P04'!$V:$V,$A139+52),0)+IF($A139&lt;='P05'!$B$17,INDEX('P05'!$V:$V,$A139+52),0)+IF($A139&lt;='P06'!$B$17,INDEX('P06'!$V:$V,$A139+52),0)+IF($A139&lt;='P07'!$B$17,INDEX('P07'!$V:$V,$A139+52),0)+IF($A139&lt;='P08'!$B$17,INDEX('P08'!$V:$V,$A139+52),0)+IF($A139&lt;='P09'!$B$17,INDEX('P09'!$V:$V,$A139+52),0)+IF($A139&lt;='P10'!$B$17,INDEX('P10'!$V:$V,$A139+52),0)</f>
        <v>0.2726309615857182</v>
      </c>
      <c r="K139">
        <f>IF($A139&lt;='P01'!$B$17,INDEX('P01'!$W:$W,$A139+52),0)+IF($A139&lt;='P02'!$B$17,INDEX('P02'!$W:$W,$A139+52),0)+IF($A139&lt;='P03'!$B$17,INDEX('P03'!$W:$W,$A139+52),0)+IF($A139&lt;='P04'!$B$17,INDEX('P04'!$W:$W,$A139+52),0)+IF($A139&lt;='P05'!$B$17,INDEX('P05'!$W:$W,$A139+52),0)+IF($A139&lt;='P06'!$B$17,INDEX('P06'!$W:$W,$A139+52),0)+IF($A139&lt;='P07'!$B$17,INDEX('P07'!$W:$W,$A139+52),0)+IF($A139&lt;='P08'!$B$17,INDEX('P08'!$W:$W,$A139+52),0)+IF($A139&lt;='P09'!$B$17,INDEX('P09'!$W:$W,$A139+52),0)+IF($A139&lt;='P10'!$B$17,INDEX('P10'!$W:$W,$A139+52),0)</f>
        <v>-83.347068952441262</v>
      </c>
      <c r="L139">
        <f>IF($A139&lt;='P01'!$B$17,INDEX('P01'!$X:$X,$A139+52),0)+IF($A139&lt;='P02'!$B$17,INDEX('P02'!$X:$X,$A139+52),0)+IF($A139&lt;='P03'!$B$17,INDEX('P03'!$X:$X,$A139+52),0)+IF($A139&lt;='P04'!$B$17,INDEX('P04'!$X:$X,$A139+52),0)+IF($A139&lt;='P05'!$B$17,INDEX('P05'!$X:$X,$A139+52),0)+IF($A139&lt;='P06'!$B$17,INDEX('P06'!$X:$X,$A139+52),0)+IF($A139&lt;='P07'!$B$17,INDEX('P07'!$X:$X,$A139+52),0)+IF($A139&lt;='P08'!$B$17,INDEX('P08'!$X:$X,$A139+52),0)+IF($A139&lt;='P09'!$B$17,INDEX('P09'!$X:$X,$A139+52),0)+IF($A139&lt;='P10'!$B$17,INDEX('P10'!$X:$X,$A139+52),0)</f>
        <v>82.350236246190818</v>
      </c>
      <c r="M139">
        <f>IF($A139&lt;='P01'!$B$17,INDEX('P01'!$AA:$AA,$A139+52),0)+IF($A139&lt;='P02'!$B$17,INDEX('P02'!$AA:$AA,$A139+52),0)+IF($A139&lt;='P03'!$B$17,INDEX('P03'!$AA:$AA,$A139+52),0)+IF($A139&lt;='P04'!$B$17,INDEX('P04'!$AA:$AA,$A139+52),0)+IF($A139&lt;='P05'!$B$17,INDEX('P05'!$AA:$AA,$A139+52),0)+IF($A139&lt;='P06'!$B$17,INDEX('P06'!$AA:$AA,$A139+52),0)+IF($A139&lt;='P07'!$B$17,INDEX('P07'!$AA:$AA,$A139+52),0)+IF($A139&lt;='P08'!$B$17,INDEX('P08'!$AA:$AA,$A139+52),0)+IF($A139&lt;='P09'!$B$17,INDEX('P09'!$AA:$AA,$A139+52),0)+IF($A139&lt;='P10'!$B$17,INDEX('P10'!$AA:$AA,$A139+52),0)</f>
        <v>-58.047596295924421</v>
      </c>
      <c r="N139">
        <f>IF($A139&lt;='P01'!$B$17,INDEX('P01'!$AB:$AB,$A139+52),0)+IF($A139&lt;='P02'!$B$17,INDEX('P02'!$AB:$AB,$A139+52),0)+IF($A139&lt;='P03'!$B$17,INDEX('P03'!$AB:$AB,$A139+52),0)+IF($A139&lt;='P04'!$B$17,INDEX('P04'!$AB:$AB,$A139+52),0)+IF($A139&lt;='P05'!$B$17,INDEX('P05'!$AB:$AB,$A139+52),0)+IF($A139&lt;='P06'!$B$17,INDEX('P06'!$AB:$AB,$A139+52),0)+IF($A139&lt;='P07'!$B$17,INDEX('P07'!$AB:$AB,$A139+52),0)+IF($A139&lt;='P08'!$B$17,INDEX('P08'!$AB:$AB,$A139+52),0)+IF($A139&lt;='P09'!$B$17,INDEX('P09'!$AB:$AB,$A139+52),0)+IF($A139&lt;='P10'!$B$17,INDEX('P10'!$AB:$AB,$A139+52),0)</f>
        <v>219.73077292170404</v>
      </c>
      <c r="O139">
        <f>IF($A139&lt;='P01'!$B$17,INDEX('P01'!$AC:$AC,$A139+52),0)+IF($A139&lt;='P02'!$B$17,INDEX('P02'!$AC:$AC,$A139+52),0)+IF($A139&lt;='P03'!$B$17,INDEX('P03'!$AC:$AC,$A139+52),0)+IF($A139&lt;='P04'!$B$17,INDEX('P04'!$AC:$AC,$A139+52),0)+IF($A139&lt;='P05'!$B$17,INDEX('P05'!$AC:$AC,$A139+52),0)+IF($A139&lt;='P06'!$B$17,INDEX('P06'!$AC:$AC,$A139+52),0)+IF($A139&lt;='P07'!$B$17,INDEX('P07'!$AC:$AC,$A139+52),0)+IF($A139&lt;='P08'!$B$17,INDEX('P08'!$AC:$AC,$A139+52),0)+IF($A139&lt;='P09'!$B$17,INDEX('P09'!$AC:$AC,$A139+52),0)+IF($A139&lt;='P10'!$B$17,INDEX('P10'!$AC:$AC,$A139+52),0)</f>
        <v>4.3946154584340817</v>
      </c>
      <c r="P139">
        <f>IF($A139&lt;='P01'!$B$17,INDEX('P01'!$AD:$AD,$A139+52),0)+IF($A139&lt;='P02'!$B$17,INDEX('P02'!$AD:$AD,$A139+52),0)+IF($A139&lt;='P03'!$B$17,INDEX('P03'!$AD:$AD,$A139+52),0)+IF($A139&lt;='P04'!$B$17,INDEX('P04'!$AD:$AD,$A139+52),0)+IF($A139&lt;='P05'!$B$17,INDEX('P05'!$AD:$AD,$A139+52),0)+IF($A139&lt;='P06'!$B$17,INDEX('P06'!$AD:$AD,$A139+52),0)+IF($A139&lt;='P07'!$B$17,INDEX('P07'!$AD:$AD,$A139+52),0)+IF($A139&lt;='P08'!$B$17,INDEX('P08'!$AD:$AD,$A139+52),0)+IF($A139&lt;='P09'!$B$17,INDEX('P09'!$AD:$AD,$A139+52),0)+IF($A139&lt;='P10'!$B$17,INDEX('P10'!$AD:$AD,$A139+52),0)</f>
        <v>21.435614114094619</v>
      </c>
      <c r="Q139">
        <f>IF($A139&lt;='P01'!$B$17,INDEX('P01'!$AE:$AE,$A139+52),0)+IF($A139&lt;='P02'!$B$17,INDEX('P02'!$AE:$AE,$A139+52),0)+IF($A139&lt;='P03'!$B$17,INDEX('P03'!$AE:$AE,$A139+52),0)+IF($A139&lt;='P04'!$B$17,INDEX('P04'!$AE:$AE,$A139+52),0)+IF($A139&lt;='P05'!$B$17,INDEX('P05'!$AE:$AE,$A139+52),0)+IF($A139&lt;='P06'!$B$17,INDEX('P06'!$AE:$AE,$A139+52),0)+IF($A139&lt;='P07'!$B$17,INDEX('P07'!$AE:$AE,$A139+52),0)+IF($A139&lt;='P08'!$B$17,INDEX('P08'!$AE:$AE,$A139+52),0)+IF($A139&lt;='P09'!$B$17,INDEX('P09'!$AE:$AE,$A139+52),0)+IF($A139&lt;='P10'!$B$17,INDEX('P10'!$AE:$AE,$A139+52),0)</f>
        <v>251.75596567308364</v>
      </c>
      <c r="R139">
        <f>IF($A139&lt;='P01'!$B$17,INDEX('P01'!$AF:$AF,$A139+52),0)+IF($A139&lt;='P02'!$B$17,INDEX('P02'!$AF:$AF,$A139+52),0)+IF($A139&lt;='P03'!$B$17,INDEX('P03'!$AF:$AF,$A139+52),0)+IF($A139&lt;='P04'!$B$17,INDEX('P04'!$AF:$AF,$A139+52),0)+IF($A139&lt;='P05'!$B$17,INDEX('P05'!$AF:$AF,$A139+52),0)+IF($A139&lt;='P06'!$B$17,INDEX('P06'!$AF:$AF,$A139+52),0)+IF($A139&lt;='P07'!$B$17,INDEX('P07'!$AF:$AF,$A139+52),0)+IF($A139&lt;='P08'!$B$17,INDEX('P08'!$AF:$AF,$A139+52),0)+IF($A139&lt;='P09'!$B$17,INDEX('P09'!$AF:$AF,$A139+52),0)+IF($A139&lt;='P10'!$B$17,INDEX('P10'!$AF:$AF,$A139+52),0)</f>
        <v>0.19217397201613345</v>
      </c>
      <c r="S139">
        <f>IF($A139&lt;='P01'!$B$17,INDEX('P01'!$AG:$AG,$A139+52),0)+IF($A139&lt;='P02'!$B$17,INDEX('P02'!$AG:$AG,$A139+52),0)+IF($A139&lt;='P03'!$B$17,INDEX('P03'!$AG:$AG,$A139+52),0)+IF($A139&lt;='P04'!$B$17,INDEX('P04'!$AG:$AG,$A139+52),0)+IF($A139&lt;='P05'!$B$17,INDEX('P05'!$AG:$AG,$A139+52),0)+IF($A139&lt;='P06'!$B$17,INDEX('P06'!$AG:$AG,$A139+52),0)+IF($A139&lt;='P07'!$B$17,INDEX('P07'!$AG:$AG,$A139+52),0)+IF($A139&lt;='P08'!$B$17,INDEX('P08'!$AG:$AG,$A139+52),0)+IF($A139&lt;='P09'!$B$17,INDEX('P09'!$AG:$AG,$A139+52),0)+IF($A139&lt;='P10'!$B$17,INDEX('P10'!$AG:$AG,$A139+52),0)</f>
        <v>17262.859468923198</v>
      </c>
      <c r="T139">
        <f>IF($A139&lt;='P01'!$B$17,INDEX('P01'!$AI:$AI,$A139+52),0)+IF($A139&lt;='P02'!$B$17,INDEX('P02'!$AI:$AI,$A139+52),0)+IF($A139&lt;='P03'!$B$17,INDEX('P03'!$AI:$AI,$A139+52),0)+IF($A139&lt;='P04'!$B$17,INDEX('P04'!$AI:$AI,$A139+52),0)+IF($A139&lt;='P05'!$B$17,INDEX('P05'!$AI:$AI,$A139+52),0)+IF($A139&lt;='P06'!$B$17,INDEX('P06'!$AI:$AI,$A139+52),0)+IF($A139&lt;='P07'!$B$17,INDEX('P07'!$AI:$AI,$A139+52),0)+IF($A139&lt;='P08'!$B$17,INDEX('P08'!$AI:$AI,$A139+52),0)+IF($A139&lt;='P09'!$B$17,INDEX('P09'!$AI:$AI,$A139+52),0)+IF($A139&lt;='P10'!$B$17,INDEX('P10'!$AI:$AI,$A139+52),0)</f>
        <v>17267.066186857493</v>
      </c>
    </row>
    <row r="140" spans="1:20" x14ac:dyDescent="0.35">
      <c r="A140">
        <v>108</v>
      </c>
      <c r="B140">
        <f>IF($A140&lt;='P01'!$B$17,INDEX('P01'!$J:$J,$A140+52),0)+IF($A140&lt;='P02'!$B$17,INDEX('P02'!$J:$J,$A140+52),0)+IF($A140&lt;='P03'!$B$17,INDEX('P03'!$J:$J,$A140+52),0)+IF($A140&lt;='P04'!$B$17,INDEX('P04'!$J:$J,$A140+52),0)+IF($A140&lt;='P05'!$B$17,INDEX('P05'!$J:$J,$A140+52),0)+IF($A140&lt;='P06'!$B$17,INDEX('P06'!$J:$J,$A140+52),0)+IF($A140&lt;='P07'!$B$17,INDEX('P07'!$J:$J,$A140+52),0)+IF($A140&lt;='P08'!$B$17,INDEX('P08'!$J:$J,$A140+52),0)+IF($A140&lt;='P09'!$B$17,INDEX('P09'!$J:$J,$A140+52),0)+IF($A140&lt;='P10'!$B$17,INDEX('P10'!$J:$J,$A140+52),0)</f>
        <v>8.3641754883265911E-4</v>
      </c>
      <c r="C140">
        <f>IF($A140&lt;='P01'!$B$17,INDEX('P01'!$K:$K,$A140+52),0)+IF($A140&lt;='P02'!$B$17,INDEX('P02'!$K:$K,$A140+52),0)+IF($A140&lt;='P03'!$B$17,INDEX('P03'!$K:$K,$A140+52),0)+IF($A140&lt;='P04'!$B$17,INDEX('P04'!$K:$K,$A140+52),0)+IF($A140&lt;='P05'!$B$17,INDEX('P05'!$K:$K,$A140+52),0)+IF($A140&lt;='P06'!$B$17,INDEX('P06'!$K:$K,$A140+52),0)+IF($A140&lt;='P07'!$B$17,INDEX('P07'!$K:$K,$A140+52),0)+IF($A140&lt;='P08'!$B$17,INDEX('P08'!$K:$K,$A140+52),0)+IF($A140&lt;='P09'!$B$17,INDEX('P09'!$K:$K,$A140+52),0)+IF($A140&lt;='P10'!$B$17,INDEX('P10'!$K:$K,$A140+52),0)</f>
        <v>1.3439160106798355E-2</v>
      </c>
      <c r="D140">
        <f>IF($A140&lt;='P01'!$B$17,INDEX('P01'!$L:$L,$A140+52),0)+IF($A140&lt;='P02'!$B$17,INDEX('P02'!$L:$L,$A140+52),0)+IF($A140&lt;='P03'!$B$17,INDEX('P03'!$L:$L,$A140+52),0)+IF($A140&lt;='P04'!$B$17,INDEX('P04'!$L:$L,$A140+52),0)+IF($A140&lt;='P05'!$B$17,INDEX('P05'!$L:$L,$A140+52),0)+IF($A140&lt;='P06'!$B$17,INDEX('P06'!$L:$L,$A140+52),0)+IF($A140&lt;='P07'!$B$17,INDEX('P07'!$L:$L,$A140+52),0)+IF($A140&lt;='P08'!$B$17,INDEX('P08'!$L:$L,$A140+52),0)+IF($A140&lt;='P09'!$B$17,INDEX('P09'!$L:$L,$A140+52),0)+IF($A140&lt;='P10'!$B$17,INDEX('P10'!$L:$L,$A140+52),0)</f>
        <v>0</v>
      </c>
      <c r="E140">
        <f>IF($A140&lt;='P01'!$B$17,INDEX('P01'!$M:$M,$A140+52),0)+IF($A140&lt;='P02'!$B$17,INDEX('P02'!$M:$M,$A140+52),0)+IF($A140&lt;='P03'!$B$17,INDEX('P03'!$M:$M,$A140+52),0)+IF($A140&lt;='P04'!$B$17,INDEX('P04'!$M:$M,$A140+52),0)+IF($A140&lt;='P05'!$B$17,INDEX('P05'!$M:$M,$A140+52),0)+IF($A140&lt;='P06'!$B$17,INDEX('P06'!$M:$M,$A140+52),0)+IF($A140&lt;='P07'!$B$17,INDEX('P07'!$M:$M,$A140+52),0)+IF($A140&lt;='P08'!$B$17,INDEX('P08'!$M:$M,$A140+52),0)+IF($A140&lt;='P09'!$B$17,INDEX('P09'!$M:$M,$A140+52),0)+IF($A140&lt;='P10'!$B$17,INDEX('P10'!$M:$M,$A140+52),0)</f>
        <v>4.6442433498005018</v>
      </c>
      <c r="F140">
        <f>IF($A140&lt;='P01'!$B$17,INDEX('P01'!$R:$R,$A140+52),0)+IF($A140&lt;='P02'!$B$17,INDEX('P02'!$R:$R,$A140+52),0)+IF($A140&lt;='P03'!$B$17,INDEX('P03'!$R:$R,$A140+52),0)+IF($A140&lt;='P04'!$B$17,INDEX('P04'!$R:$R,$A140+52),0)+IF($A140&lt;='P05'!$B$17,INDEX('P05'!$R:$R,$A140+52),0)+IF($A140&lt;='P06'!$B$17,INDEX('P06'!$R:$R,$A140+52),0)+IF($A140&lt;='P07'!$B$17,INDEX('P07'!$R:$R,$A140+52),0)+IF($A140&lt;='P08'!$B$17,INDEX('P08'!$R:$R,$A140+52),0)+IF($A140&lt;='P09'!$B$17,INDEX('P09'!$R:$R,$A140+52),0)+IF($A140&lt;='P10'!$B$17,INDEX('P10'!$R:$R,$A140+52),0)</f>
        <v>309.59248323409469</v>
      </c>
      <c r="G140">
        <f>IF($A140&lt;='P01'!$B$17,INDEX('P01'!$S:$S,$A140+52),0)+IF($A140&lt;='P02'!$B$17,INDEX('P02'!$S:$S,$A140+52),0)+IF($A140&lt;='P03'!$B$17,INDEX('P03'!$S:$S,$A140+52),0)+IF($A140&lt;='P04'!$B$17,INDEX('P04'!$S:$S,$A140+52),0)+IF($A140&lt;='P05'!$B$17,INDEX('P05'!$S:$S,$A140+52),0)+IF($A140&lt;='P06'!$B$17,INDEX('P06'!$S:$S,$A140+52),0)+IF($A140&lt;='P07'!$B$17,INDEX('P07'!$S:$S,$A140+52),0)+IF($A140&lt;='P08'!$B$17,INDEX('P08'!$S:$S,$A140+52),0)+IF($A140&lt;='P09'!$B$17,INDEX('P09'!$S:$S,$A140+52),0)+IF($A140&lt;='P10'!$B$17,INDEX('P10'!$S:$S,$A140+52),0)</f>
        <v>6.1918496646818948</v>
      </c>
      <c r="H140">
        <f>IF($A140&lt;='P01'!$B$17,INDEX('P01'!$T:$T,$A140+52),0)+IF($A140&lt;='P02'!$B$17,INDEX('P02'!$T:$T,$A140+52),0)+IF($A140&lt;='P03'!$B$17,INDEX('P03'!$T:$T,$A140+52),0)+IF($A140&lt;='P04'!$B$17,INDEX('P04'!$T:$T,$A140+52),0)+IF($A140&lt;='P05'!$B$17,INDEX('P05'!$T:$T,$A140+52),0)+IF($A140&lt;='P06'!$B$17,INDEX('P06'!$T:$T,$A140+52),0)+IF($A140&lt;='P07'!$B$17,INDEX('P07'!$T:$T,$A140+52),0)+IF($A140&lt;='P08'!$B$17,INDEX('P08'!$T:$T,$A140+52),0)+IF($A140&lt;='P09'!$B$17,INDEX('P09'!$T:$T,$A140+52),0)+IF($A140&lt;='P10'!$B$17,INDEX('P10'!$T:$T,$A140+52),0)</f>
        <v>30.391552864528755</v>
      </c>
      <c r="I140">
        <f>IF($A140&lt;='P01'!$B$17,INDEX('P01'!$U:$U,$A140+52),0)+IF($A140&lt;='P02'!$B$17,INDEX('P02'!$U:$U,$A140+52),0)+IF($A140&lt;='P03'!$B$17,INDEX('P03'!$U:$U,$A140+52),0)+IF($A140&lt;='P04'!$B$17,INDEX('P04'!$U:$U,$A140+52),0)+IF($A140&lt;='P05'!$B$17,INDEX('P05'!$U:$U,$A140+52),0)+IF($A140&lt;='P06'!$B$17,INDEX('P06'!$U:$U,$A140+52),0)+IF($A140&lt;='P07'!$B$17,INDEX('P07'!$U:$U,$A140+52),0)+IF($A140&lt;='P08'!$B$17,INDEX('P08'!$U:$U,$A140+52),0)+IF($A140&lt;='P09'!$B$17,INDEX('P09'!$U:$U,$A140+52),0)+IF($A140&lt;='P10'!$B$17,INDEX('P10'!$U:$U,$A140+52),0)</f>
        <v>356.14238271526483</v>
      </c>
      <c r="J140">
        <f>IF($A140&lt;='P01'!$B$17,INDEX('P01'!$V:$V,$A140+52),0)+IF($A140&lt;='P02'!$B$17,INDEX('P02'!$V:$V,$A140+52),0)+IF($A140&lt;='P03'!$B$17,INDEX('P03'!$V:$V,$A140+52),0)+IF($A140&lt;='P04'!$B$17,INDEX('P04'!$V:$V,$A140+52),0)+IF($A140&lt;='P05'!$B$17,INDEX('P05'!$V:$V,$A140+52),0)+IF($A140&lt;='P06'!$B$17,INDEX('P06'!$V:$V,$A140+52),0)+IF($A140&lt;='P07'!$B$17,INDEX('P07'!$V:$V,$A140+52),0)+IF($A140&lt;='P08'!$B$17,INDEX('P08'!$V:$V,$A140+52),0)+IF($A140&lt;='P09'!$B$17,INDEX('P09'!$V:$V,$A140+52),0)+IF($A140&lt;='P10'!$B$17,INDEX('P10'!$V:$V,$A140+52),0)</f>
        <v>0.27283379705026106</v>
      </c>
      <c r="K140">
        <f>IF($A140&lt;='P01'!$B$17,INDEX('P01'!$W:$W,$A140+52),0)+IF($A140&lt;='P02'!$B$17,INDEX('P02'!$W:$W,$A140+52),0)+IF($A140&lt;='P03'!$B$17,INDEX('P03'!$W:$W,$A140+52),0)+IF($A140&lt;='P04'!$B$17,INDEX('P04'!$W:$W,$A140+52),0)+IF($A140&lt;='P05'!$B$17,INDEX('P05'!$W:$W,$A140+52),0)+IF($A140&lt;='P06'!$B$17,INDEX('P06'!$W:$W,$A140+52),0)+IF($A140&lt;='P07'!$B$17,INDEX('P07'!$W:$W,$A140+52),0)+IF($A140&lt;='P08'!$B$17,INDEX('P08'!$W:$W,$A140+52),0)+IF($A140&lt;='P09'!$B$17,INDEX('P09'!$W:$W,$A140+52),0)+IF($A140&lt;='P10'!$B$17,INDEX('P10'!$W:$W,$A140+52),0)</f>
        <v>-83.406135807431042</v>
      </c>
      <c r="L140">
        <f>IF($A140&lt;='P01'!$B$17,INDEX('P01'!$X:$X,$A140+52),0)+IF($A140&lt;='P02'!$B$17,INDEX('P02'!$X:$X,$A140+52),0)+IF($A140&lt;='P03'!$B$17,INDEX('P03'!$X:$X,$A140+52),0)+IF($A140&lt;='P04'!$B$17,INDEX('P04'!$X:$X,$A140+52),0)+IF($A140&lt;='P05'!$B$17,INDEX('P05'!$X:$X,$A140+52),0)+IF($A140&lt;='P06'!$B$17,INDEX('P06'!$X:$X,$A140+52),0)+IF($A140&lt;='P07'!$B$17,INDEX('P07'!$X:$X,$A140+52),0)+IF($A140&lt;='P08'!$B$17,INDEX('P08'!$X:$X,$A140+52),0)+IF($A140&lt;='P09'!$B$17,INDEX('P09'!$X:$X,$A140+52),0)+IF($A140&lt;='P10'!$B$17,INDEX('P10'!$X:$X,$A140+52),0)</f>
        <v>82.412881083370479</v>
      </c>
      <c r="M140">
        <f>IF($A140&lt;='P01'!$B$17,INDEX('P01'!$AA:$AA,$A140+52),0)+IF($A140&lt;='P02'!$B$17,INDEX('P02'!$AA:$AA,$A140+52),0)+IF($A140&lt;='P03'!$B$17,INDEX('P03'!$AA:$AA,$A140+52),0)+IF($A140&lt;='P04'!$B$17,INDEX('P04'!$AA:$AA,$A140+52),0)+IF($A140&lt;='P05'!$B$17,INDEX('P05'!$AA:$AA,$A140+52),0)+IF($A140&lt;='P06'!$B$17,INDEX('P06'!$AA:$AA,$A140+52),0)+IF($A140&lt;='P07'!$B$17,INDEX('P07'!$AA:$AA,$A140+52),0)+IF($A140&lt;='P08'!$B$17,INDEX('P08'!$AA:$AA,$A140+52),0)+IF($A140&lt;='P09'!$B$17,INDEX('P09'!$AA:$AA,$A140+52),0)+IF($A140&lt;='P10'!$B$17,INDEX('P10'!$AA:$AA,$A140+52),0)</f>
        <v>-57.902197090011271</v>
      </c>
      <c r="N140">
        <f>IF($A140&lt;='P01'!$B$17,INDEX('P01'!$AB:$AB,$A140+52),0)+IF($A140&lt;='P02'!$B$17,INDEX('P02'!$AB:$AB,$A140+52),0)+IF($A140&lt;='P03'!$B$17,INDEX('P03'!$AB:$AB,$A140+52),0)+IF($A140&lt;='P04'!$B$17,INDEX('P04'!$AB:$AB,$A140+52),0)+IF($A140&lt;='P05'!$B$17,INDEX('P05'!$AB:$AB,$A140+52),0)+IF($A140&lt;='P06'!$B$17,INDEX('P06'!$AB:$AB,$A140+52),0)+IF($A140&lt;='P07'!$B$17,INDEX('P07'!$AB:$AB,$A140+52),0)+IF($A140&lt;='P08'!$B$17,INDEX('P08'!$AB:$AB,$A140+52),0)+IF($A140&lt;='P09'!$B$17,INDEX('P09'!$AB:$AB,$A140+52),0)+IF($A140&lt;='P10'!$B$17,INDEX('P10'!$AB:$AB,$A140+52),0)</f>
        <v>218.22766153699718</v>
      </c>
      <c r="O140">
        <f>IF($A140&lt;='P01'!$B$17,INDEX('P01'!$AC:$AC,$A140+52),0)+IF($A140&lt;='P02'!$B$17,INDEX('P02'!$AC:$AC,$A140+52),0)+IF($A140&lt;='P03'!$B$17,INDEX('P03'!$AC:$AC,$A140+52),0)+IF($A140&lt;='P04'!$B$17,INDEX('P04'!$AC:$AC,$A140+52),0)+IF($A140&lt;='P05'!$B$17,INDEX('P05'!$AC:$AC,$A140+52),0)+IF($A140&lt;='P06'!$B$17,INDEX('P06'!$AC:$AC,$A140+52),0)+IF($A140&lt;='P07'!$B$17,INDEX('P07'!$AC:$AC,$A140+52),0)+IF($A140&lt;='P08'!$B$17,INDEX('P08'!$AC:$AC,$A140+52),0)+IF($A140&lt;='P09'!$B$17,INDEX('P09'!$AC:$AC,$A140+52),0)+IF($A140&lt;='P10'!$B$17,INDEX('P10'!$AC:$AC,$A140+52),0)</f>
        <v>4.3645532307399435</v>
      </c>
      <c r="P140">
        <f>IF($A140&lt;='P01'!$B$17,INDEX('P01'!$AD:$AD,$A140+52),0)+IF($A140&lt;='P02'!$B$17,INDEX('P02'!$AD:$AD,$A140+52),0)+IF($A140&lt;='P03'!$B$17,INDEX('P03'!$AD:$AD,$A140+52),0)+IF($A140&lt;='P04'!$B$17,INDEX('P04'!$AD:$AD,$A140+52),0)+IF($A140&lt;='P05'!$B$17,INDEX('P05'!$AD:$AD,$A140+52),0)+IF($A140&lt;='P06'!$B$17,INDEX('P06'!$AD:$AD,$A140+52),0)+IF($A140&lt;='P07'!$B$17,INDEX('P07'!$AD:$AD,$A140+52),0)+IF($A140&lt;='P08'!$B$17,INDEX('P08'!$AD:$AD,$A140+52),0)+IF($A140&lt;='P09'!$B$17,INDEX('P09'!$AD:$AD,$A140+52),0)+IF($A140&lt;='P10'!$B$17,INDEX('P10'!$AD:$AD,$A140+52),0)</f>
        <v>21.352701916260571</v>
      </c>
      <c r="Q140">
        <f>IF($A140&lt;='P01'!$B$17,INDEX('P01'!$AE:$AE,$A140+52),0)+IF($A140&lt;='P02'!$B$17,INDEX('P02'!$AE:$AE,$A140+52),0)+IF($A140&lt;='P03'!$B$17,INDEX('P03'!$AE:$AE,$A140+52),0)+IF($A140&lt;='P04'!$B$17,INDEX('P04'!$AE:$AE,$A140+52),0)+IF($A140&lt;='P05'!$B$17,INDEX('P05'!$AE:$AE,$A140+52),0)+IF($A140&lt;='P06'!$B$17,INDEX('P06'!$AE:$AE,$A140+52),0)+IF($A140&lt;='P07'!$B$17,INDEX('P07'!$AE:$AE,$A140+52),0)+IF($A140&lt;='P08'!$B$17,INDEX('P08'!$AE:$AE,$A140+52),0)+IF($A140&lt;='P09'!$B$17,INDEX('P09'!$AE:$AE,$A140+52),0)+IF($A140&lt;='P10'!$B$17,INDEX('P10'!$AE:$AE,$A140+52),0)</f>
        <v>250.22091407318277</v>
      </c>
      <c r="R140">
        <f>IF($A140&lt;='P01'!$B$17,INDEX('P01'!$AF:$AF,$A140+52),0)+IF($A140&lt;='P02'!$B$17,INDEX('P02'!$AF:$AF,$A140+52),0)+IF($A140&lt;='P03'!$B$17,INDEX('P03'!$AF:$AF,$A140+52),0)+IF($A140&lt;='P04'!$B$17,INDEX('P04'!$AF:$AF,$A140+52),0)+IF($A140&lt;='P05'!$B$17,INDEX('P05'!$AF:$AF,$A140+52),0)+IF($A140&lt;='P06'!$B$17,INDEX('P06'!$AF:$AF,$A140+52),0)+IF($A140&lt;='P07'!$B$17,INDEX('P07'!$AF:$AF,$A140+52),0)+IF($A140&lt;='P08'!$B$17,INDEX('P08'!$AF:$AF,$A140+52),0)+IF($A140&lt;='P09'!$B$17,INDEX('P09'!$AF:$AF,$A140+52),0)+IF($A140&lt;='P10'!$B$17,INDEX('P10'!$AF:$AF,$A140+52),0)</f>
        <v>0.19168940682511879</v>
      </c>
      <c r="S140">
        <f>IF($A140&lt;='P01'!$B$17,INDEX('P01'!$AG:$AG,$A140+52),0)+IF($A140&lt;='P02'!$B$17,INDEX('P02'!$AG:$AG,$A140+52),0)+IF($A140&lt;='P03'!$B$17,INDEX('P03'!$AG:$AG,$A140+52),0)+IF($A140&lt;='P04'!$B$17,INDEX('P04'!$AG:$AG,$A140+52),0)+IF($A140&lt;='P05'!$B$17,INDEX('P05'!$AG:$AG,$A140+52),0)+IF($A140&lt;='P06'!$B$17,INDEX('P06'!$AG:$AG,$A140+52),0)+IF($A140&lt;='P07'!$B$17,INDEX('P07'!$AG:$AG,$A140+52),0)+IF($A140&lt;='P08'!$B$17,INDEX('P08'!$AG:$AG,$A140+52),0)+IF($A140&lt;='P09'!$B$17,INDEX('P09'!$AG:$AG,$A140+52),0)+IF($A140&lt;='P10'!$B$17,INDEX('P10'!$AG:$AG,$A140+52),0)</f>
        <v>17236.960697637751</v>
      </c>
      <c r="T140">
        <f>IF($A140&lt;='P01'!$B$17,INDEX('P01'!$AI:$AI,$A140+52),0)+IF($A140&lt;='P02'!$B$17,INDEX('P02'!$AI:$AI,$A140+52),0)+IF($A140&lt;='P03'!$B$17,INDEX('P03'!$AI:$AI,$A140+52),0)+IF($A140&lt;='P04'!$B$17,INDEX('P04'!$AI:$AI,$A140+52),0)+IF($A140&lt;='P05'!$B$17,INDEX('P05'!$AI:$AI,$A140+52),0)+IF($A140&lt;='P06'!$B$17,INDEX('P06'!$AI:$AI,$A140+52),0)+IF($A140&lt;='P07'!$B$17,INDEX('P07'!$AI:$AI,$A140+52),0)+IF($A140&lt;='P08'!$B$17,INDEX('P08'!$AI:$AI,$A140+52),0)+IF($A140&lt;='P09'!$B$17,INDEX('P09'!$AI:$AI,$A140+52),0)+IF($A140&lt;='P10'!$B$17,INDEX('P10'!$AI:$AI,$A140+52),0)</f>
        <v>17240.768846927291</v>
      </c>
    </row>
    <row r="141" spans="1:20" x14ac:dyDescent="0.35">
      <c r="A141">
        <v>109</v>
      </c>
      <c r="B141">
        <f>IF($A141&lt;='P01'!$B$17,INDEX('P01'!$J:$J,$A141+52),0)+IF($A141&lt;='P02'!$B$17,INDEX('P02'!$J:$J,$A141+52),0)+IF($A141&lt;='P03'!$B$17,INDEX('P03'!$J:$J,$A141+52),0)+IF($A141&lt;='P04'!$B$17,INDEX('P04'!$J:$J,$A141+52),0)+IF($A141&lt;='P05'!$B$17,INDEX('P05'!$J:$J,$A141+52),0)+IF($A141&lt;='P06'!$B$17,INDEX('P06'!$J:$J,$A141+52),0)+IF($A141&lt;='P07'!$B$17,INDEX('P07'!$J:$J,$A141+52),0)+IF($A141&lt;='P08'!$B$17,INDEX('P08'!$J:$J,$A141+52),0)+IF($A141&lt;='P09'!$B$17,INDEX('P09'!$J:$J,$A141+52),0)+IF($A141&lt;='P10'!$B$17,INDEX('P10'!$J:$J,$A141+52),0)</f>
        <v>8.3897437812284958E-4</v>
      </c>
      <c r="C141">
        <f>IF($A141&lt;='P01'!$B$17,INDEX('P01'!$K:$K,$A141+52),0)+IF($A141&lt;='P02'!$B$17,INDEX('P02'!$K:$K,$A141+52),0)+IF($A141&lt;='P03'!$B$17,INDEX('P03'!$K:$K,$A141+52),0)+IF($A141&lt;='P04'!$B$17,INDEX('P04'!$K:$K,$A141+52),0)+IF($A141&lt;='P05'!$B$17,INDEX('P05'!$K:$K,$A141+52),0)+IF($A141&lt;='P06'!$B$17,INDEX('P06'!$K:$K,$A141+52),0)+IF($A141&lt;='P07'!$B$17,INDEX('P07'!$K:$K,$A141+52),0)+IF($A141&lt;='P08'!$B$17,INDEX('P08'!$K:$K,$A141+52),0)+IF($A141&lt;='P09'!$B$17,INDEX('P09'!$K:$K,$A141+52),0)+IF($A141&lt;='P10'!$B$17,INDEX('P10'!$K:$K,$A141+52),0)</f>
        <v>1.3391276116548428E-2</v>
      </c>
      <c r="D141">
        <f>IF($A141&lt;='P01'!$B$17,INDEX('P01'!$L:$L,$A141+52),0)+IF($A141&lt;='P02'!$B$17,INDEX('P02'!$L:$L,$A141+52),0)+IF($A141&lt;='P03'!$B$17,INDEX('P03'!$L:$L,$A141+52),0)+IF($A141&lt;='P04'!$B$17,INDEX('P04'!$L:$L,$A141+52),0)+IF($A141&lt;='P05'!$B$17,INDEX('P05'!$L:$L,$A141+52),0)+IF($A141&lt;='P06'!$B$17,INDEX('P06'!$L:$L,$A141+52),0)+IF($A141&lt;='P07'!$B$17,INDEX('P07'!$L:$L,$A141+52),0)+IF($A141&lt;='P08'!$B$17,INDEX('P08'!$L:$L,$A141+52),0)+IF($A141&lt;='P09'!$B$17,INDEX('P09'!$L:$L,$A141+52),0)+IF($A141&lt;='P10'!$B$17,INDEX('P10'!$L:$L,$A141+52),0)</f>
        <v>0</v>
      </c>
      <c r="E141">
        <f>IF($A141&lt;='P01'!$B$17,INDEX('P01'!$M:$M,$A141+52),0)+IF($A141&lt;='P02'!$B$17,INDEX('P02'!$M:$M,$A141+52),0)+IF($A141&lt;='P03'!$B$17,INDEX('P03'!$M:$M,$A141+52),0)+IF($A141&lt;='P04'!$B$17,INDEX('P04'!$M:$M,$A141+52),0)+IF($A141&lt;='P05'!$B$17,INDEX('P05'!$M:$M,$A141+52),0)+IF($A141&lt;='P06'!$B$17,INDEX('P06'!$M:$M,$A141+52),0)+IF($A141&lt;='P07'!$B$17,INDEX('P07'!$M:$M,$A141+52),0)+IF($A141&lt;='P08'!$B$17,INDEX('P08'!$M:$M,$A141+52),0)+IF($A141&lt;='P09'!$B$17,INDEX('P09'!$M:$M,$A141+52),0)+IF($A141&lt;='P10'!$B$17,INDEX('P10'!$M:$M,$A141+52),0)</f>
        <v>4.6300130993058293</v>
      </c>
      <c r="F141">
        <f>IF($A141&lt;='P01'!$B$17,INDEX('P01'!$R:$R,$A141+52),0)+IF($A141&lt;='P02'!$B$17,INDEX('P02'!$R:$R,$A141+52),0)+IF($A141&lt;='P03'!$B$17,INDEX('P03'!$R:$R,$A141+52),0)+IF($A141&lt;='P04'!$B$17,INDEX('P04'!$R:$R,$A141+52),0)+IF($A141&lt;='P05'!$B$17,INDEX('P05'!$R:$R,$A141+52),0)+IF($A141&lt;='P06'!$B$17,INDEX('P06'!$R:$R,$A141+52),0)+IF($A141&lt;='P07'!$B$17,INDEX('P07'!$R:$R,$A141+52),0)+IF($A141&lt;='P08'!$B$17,INDEX('P08'!$R:$R,$A141+52),0)+IF($A141&lt;='P09'!$B$17,INDEX('P09'!$R:$R,$A141+52),0)+IF($A141&lt;='P10'!$B$17,INDEX('P10'!$R:$R,$A141+52),0)</f>
        <v>308.48123953982378</v>
      </c>
      <c r="G141">
        <f>IF($A141&lt;='P01'!$B$17,INDEX('P01'!$S:$S,$A141+52),0)+IF($A141&lt;='P02'!$B$17,INDEX('P02'!$S:$S,$A141+52),0)+IF($A141&lt;='P03'!$B$17,INDEX('P03'!$S:$S,$A141+52),0)+IF($A141&lt;='P04'!$B$17,INDEX('P04'!$S:$S,$A141+52),0)+IF($A141&lt;='P05'!$B$17,INDEX('P05'!$S:$S,$A141+52),0)+IF($A141&lt;='P06'!$B$17,INDEX('P06'!$S:$S,$A141+52),0)+IF($A141&lt;='P07'!$B$17,INDEX('P07'!$S:$S,$A141+52),0)+IF($A141&lt;='P08'!$B$17,INDEX('P08'!$S:$S,$A141+52),0)+IF($A141&lt;='P09'!$B$17,INDEX('P09'!$S:$S,$A141+52),0)+IF($A141&lt;='P10'!$B$17,INDEX('P10'!$S:$S,$A141+52),0)</f>
        <v>6.1696247907964752</v>
      </c>
      <c r="H141">
        <f>IF($A141&lt;='P01'!$B$17,INDEX('P01'!$T:$T,$A141+52),0)+IF($A141&lt;='P02'!$B$17,INDEX('P02'!$T:$T,$A141+52),0)+IF($A141&lt;='P03'!$B$17,INDEX('P03'!$T:$T,$A141+52),0)+IF($A141&lt;='P04'!$B$17,INDEX('P04'!$T:$T,$A141+52),0)+IF($A141&lt;='P05'!$B$17,INDEX('P05'!$T:$T,$A141+52),0)+IF($A141&lt;='P06'!$B$17,INDEX('P06'!$T:$T,$A141+52),0)+IF($A141&lt;='P07'!$B$17,INDEX('P07'!$T:$T,$A141+52),0)+IF($A141&lt;='P08'!$B$17,INDEX('P08'!$T:$T,$A141+52),0)+IF($A141&lt;='P09'!$B$17,INDEX('P09'!$T:$T,$A141+52),0)+IF($A141&lt;='P10'!$B$17,INDEX('P10'!$T:$T,$A141+52),0)</f>
        <v>30.373144989623881</v>
      </c>
      <c r="I141">
        <f>IF($A141&lt;='P01'!$B$17,INDEX('P01'!$U:$U,$A141+52),0)+IF($A141&lt;='P02'!$B$17,INDEX('P02'!$U:$U,$A141+52),0)+IF($A141&lt;='P03'!$B$17,INDEX('P03'!$U:$U,$A141+52),0)+IF($A141&lt;='P04'!$B$17,INDEX('P04'!$U:$U,$A141+52),0)+IF($A141&lt;='P05'!$B$17,INDEX('P05'!$U:$U,$A141+52),0)+IF($A141&lt;='P06'!$B$17,INDEX('P06'!$U:$U,$A141+52),0)+IF($A141&lt;='P07'!$B$17,INDEX('P07'!$U:$U,$A141+52),0)+IF($A141&lt;='P08'!$B$17,INDEX('P08'!$U:$U,$A141+52),0)+IF($A141&lt;='P09'!$B$17,INDEX('P09'!$U:$U,$A141+52),0)+IF($A141&lt;='P10'!$B$17,INDEX('P10'!$U:$U,$A141+52),0)</f>
        <v>358.17314334159192</v>
      </c>
      <c r="J141">
        <f>IF($A141&lt;='P01'!$B$17,INDEX('P01'!$V:$V,$A141+52),0)+IF($A141&lt;='P02'!$B$17,INDEX('P02'!$V:$V,$A141+52),0)+IF($A141&lt;='P03'!$B$17,INDEX('P03'!$V:$V,$A141+52),0)+IF($A141&lt;='P04'!$B$17,INDEX('P04'!$V:$V,$A141+52),0)+IF($A141&lt;='P05'!$B$17,INDEX('P05'!$V:$V,$A141+52),0)+IF($A141&lt;='P06'!$B$17,INDEX('P06'!$V:$V,$A141+52),0)+IF($A141&lt;='P07'!$B$17,INDEX('P07'!$V:$V,$A141+52),0)+IF($A141&lt;='P08'!$B$17,INDEX('P08'!$V:$V,$A141+52),0)+IF($A141&lt;='P09'!$B$17,INDEX('P09'!$V:$V,$A141+52),0)+IF($A141&lt;='P10'!$B$17,INDEX('P10'!$V:$V,$A141+52),0)</f>
        <v>0.27434275628988586</v>
      </c>
      <c r="K141">
        <f>IF($A141&lt;='P01'!$B$17,INDEX('P01'!$W:$W,$A141+52),0)+IF($A141&lt;='P02'!$B$17,INDEX('P02'!$W:$W,$A141+52),0)+IF($A141&lt;='P03'!$B$17,INDEX('P03'!$W:$W,$A141+52),0)+IF($A141&lt;='P04'!$B$17,INDEX('P04'!$W:$W,$A141+52),0)+IF($A141&lt;='P05'!$B$17,INDEX('P05'!$W:$W,$A141+52),0)+IF($A141&lt;='P06'!$B$17,INDEX('P06'!$W:$W,$A141+52),0)+IF($A141&lt;='P07'!$B$17,INDEX('P07'!$W:$W,$A141+52),0)+IF($A141&lt;='P08'!$B$17,INDEX('P08'!$W:$W,$A141+52),0)+IF($A141&lt;='P09'!$B$17,INDEX('P09'!$W:$W,$A141+52),0)+IF($A141&lt;='P10'!$B$17,INDEX('P10'!$W:$W,$A141+52),0)</f>
        <v>-86.509016338478389</v>
      </c>
      <c r="L141">
        <f>IF($A141&lt;='P01'!$B$17,INDEX('P01'!$X:$X,$A141+52),0)+IF($A141&lt;='P02'!$B$17,INDEX('P02'!$X:$X,$A141+52),0)+IF($A141&lt;='P03'!$B$17,INDEX('P03'!$X:$X,$A141+52),0)+IF($A141&lt;='P04'!$B$17,INDEX('P04'!$X:$X,$A141+52),0)+IF($A141&lt;='P05'!$B$17,INDEX('P05'!$X:$X,$A141+52),0)+IF($A141&lt;='P06'!$B$17,INDEX('P06'!$X:$X,$A141+52),0)+IF($A141&lt;='P07'!$B$17,INDEX('P07'!$X:$X,$A141+52),0)+IF($A141&lt;='P08'!$B$17,INDEX('P08'!$X:$X,$A141+52),0)+IF($A141&lt;='P09'!$B$17,INDEX('P09'!$X:$X,$A141+52),0)+IF($A141&lt;='P10'!$B$17,INDEX('P10'!$X:$X,$A141+52),0)</f>
        <v>85.519326778653692</v>
      </c>
      <c r="M141">
        <f>IF($A141&lt;='P01'!$B$17,INDEX('P01'!$AA:$AA,$A141+52),0)+IF($A141&lt;='P02'!$B$17,INDEX('P02'!$AA:$AA,$A141+52),0)+IF($A141&lt;='P03'!$B$17,INDEX('P03'!$AA:$AA,$A141+52),0)+IF($A141&lt;='P04'!$B$17,INDEX('P04'!$AA:$AA,$A141+52),0)+IF($A141&lt;='P05'!$B$17,INDEX('P05'!$AA:$AA,$A141+52),0)+IF($A141&lt;='P06'!$B$17,INDEX('P06'!$AA:$AA,$A141+52),0)+IF($A141&lt;='P07'!$B$17,INDEX('P07'!$AA:$AA,$A141+52),0)+IF($A141&lt;='P08'!$B$17,INDEX('P08'!$AA:$AA,$A141+52),0)+IF($A141&lt;='P09'!$B$17,INDEX('P09'!$AA:$AA,$A141+52),0)+IF($A141&lt;='P10'!$B$17,INDEX('P10'!$AA:$AA,$A141+52),0)</f>
        <v>-59.888684660835366</v>
      </c>
      <c r="N141">
        <f>IF($A141&lt;='P01'!$B$17,INDEX('P01'!$AB:$AB,$A141+52),0)+IF($A141&lt;='P02'!$B$17,INDEX('P02'!$AB:$AB,$A141+52),0)+IF($A141&lt;='P03'!$B$17,INDEX('P03'!$AB:$AB,$A141+52),0)+IF($A141&lt;='P04'!$B$17,INDEX('P04'!$AB:$AB,$A141+52),0)+IF($A141&lt;='P05'!$B$17,INDEX('P05'!$AB:$AB,$A141+52),0)+IF($A141&lt;='P06'!$B$17,INDEX('P06'!$AB:$AB,$A141+52),0)+IF($A141&lt;='P07'!$B$17,INDEX('P07'!$AB:$AB,$A141+52),0)+IF($A141&lt;='P08'!$B$17,INDEX('P08'!$AB:$AB,$A141+52),0)+IF($A141&lt;='P09'!$B$17,INDEX('P09'!$AB:$AB,$A141+52),0)+IF($A141&lt;='P10'!$B$17,INDEX('P10'!$AB:$AB,$A141+52),0)</f>
        <v>216.73482707559461</v>
      </c>
      <c r="O141">
        <f>IF($A141&lt;='P01'!$B$17,INDEX('P01'!$AC:$AC,$A141+52),0)+IF($A141&lt;='P02'!$B$17,INDEX('P02'!$AC:$AC,$A141+52),0)+IF($A141&lt;='P03'!$B$17,INDEX('P03'!$AC:$AC,$A141+52),0)+IF($A141&lt;='P04'!$B$17,INDEX('P04'!$AC:$AC,$A141+52),0)+IF($A141&lt;='P05'!$B$17,INDEX('P05'!$AC:$AC,$A141+52),0)+IF($A141&lt;='P06'!$B$17,INDEX('P06'!$AC:$AC,$A141+52),0)+IF($A141&lt;='P07'!$B$17,INDEX('P07'!$AC:$AC,$A141+52),0)+IF($A141&lt;='P08'!$B$17,INDEX('P08'!$AC:$AC,$A141+52),0)+IF($A141&lt;='P09'!$B$17,INDEX('P09'!$AC:$AC,$A141+52),0)+IF($A141&lt;='P10'!$B$17,INDEX('P10'!$AC:$AC,$A141+52),0)</f>
        <v>4.3346965415118923</v>
      </c>
      <c r="P141">
        <f>IF($A141&lt;='P01'!$B$17,INDEX('P01'!$AD:$AD,$A141+52),0)+IF($A141&lt;='P02'!$B$17,INDEX('P02'!$AD:$AD,$A141+52),0)+IF($A141&lt;='P03'!$B$17,INDEX('P03'!$AD:$AD,$A141+52),0)+IF($A141&lt;='P04'!$B$17,INDEX('P04'!$AD:$AD,$A141+52),0)+IF($A141&lt;='P05'!$B$17,INDEX('P05'!$AD:$AD,$A141+52),0)+IF($A141&lt;='P06'!$B$17,INDEX('P06'!$AD:$AD,$A141+52),0)+IF($A141&lt;='P07'!$B$17,INDEX('P07'!$AD:$AD,$A141+52),0)+IF($A141&lt;='P08'!$B$17,INDEX('P08'!$AD:$AD,$A141+52),0)+IF($A141&lt;='P09'!$B$17,INDEX('P09'!$AD:$AD,$A141+52),0)+IF($A141&lt;='P10'!$B$17,INDEX('P10'!$AD:$AD,$A141+52),0)</f>
        <v>21.270135897461916</v>
      </c>
      <c r="Q141">
        <f>IF($A141&lt;='P01'!$B$17,INDEX('P01'!$AE:$AE,$A141+52),0)+IF($A141&lt;='P02'!$B$17,INDEX('P02'!$AE:$AE,$A141+52),0)+IF($A141&lt;='P03'!$B$17,INDEX('P03'!$AE:$AE,$A141+52),0)+IF($A141&lt;='P04'!$B$17,INDEX('P04'!$AE:$AE,$A141+52),0)+IF($A141&lt;='P05'!$B$17,INDEX('P05'!$AE:$AE,$A141+52),0)+IF($A141&lt;='P06'!$B$17,INDEX('P06'!$AE:$AE,$A141+52),0)+IF($A141&lt;='P07'!$B$17,INDEX('P07'!$AE:$AE,$A141+52),0)+IF($A141&lt;='P08'!$B$17,INDEX('P08'!$AE:$AE,$A141+52),0)+IF($A141&lt;='P09'!$B$17,INDEX('P09'!$AE:$AE,$A141+52),0)+IF($A141&lt;='P10'!$B$17,INDEX('P10'!$AE:$AE,$A141+52),0)</f>
        <v>250.8265586688297</v>
      </c>
      <c r="R141">
        <f>IF($A141&lt;='P01'!$B$17,INDEX('P01'!$AF:$AF,$A141+52),0)+IF($A141&lt;='P02'!$B$17,INDEX('P02'!$AF:$AF,$A141+52),0)+IF($A141&lt;='P03'!$B$17,INDEX('P03'!$AF:$AF,$A141+52),0)+IF($A141&lt;='P04'!$B$17,INDEX('P04'!$AF:$AF,$A141+52),0)+IF($A141&lt;='P05'!$B$17,INDEX('P05'!$AF:$AF,$A141+52),0)+IF($A141&lt;='P06'!$B$17,INDEX('P06'!$AF:$AF,$A141+52),0)+IF($A141&lt;='P07'!$B$17,INDEX('P07'!$AF:$AF,$A141+52),0)+IF($A141&lt;='P08'!$B$17,INDEX('P08'!$AF:$AF,$A141+52),0)+IF($A141&lt;='P09'!$B$17,INDEX('P09'!$AF:$AF,$A141+52),0)+IF($A141&lt;='P10'!$B$17,INDEX('P10'!$AF:$AF,$A141+52),0)</f>
        <v>0.19212062862649268</v>
      </c>
      <c r="S141">
        <f>IF($A141&lt;='P01'!$B$17,INDEX('P01'!$AG:$AG,$A141+52),0)+IF($A141&lt;='P02'!$B$17,INDEX('P02'!$AG:$AG,$A141+52),0)+IF($A141&lt;='P03'!$B$17,INDEX('P03'!$AG:$AG,$A141+52),0)+IF($A141&lt;='P04'!$B$17,INDEX('P04'!$AG:$AG,$A141+52),0)+IF($A141&lt;='P05'!$B$17,INDEX('P05'!$AG:$AG,$A141+52),0)+IF($A141&lt;='P06'!$B$17,INDEX('P06'!$AG:$AG,$A141+52),0)+IF($A141&lt;='P07'!$B$17,INDEX('P07'!$AG:$AG,$A141+52),0)+IF($A141&lt;='P08'!$B$17,INDEX('P08'!$AG:$AG,$A141+52),0)+IF($A141&lt;='P09'!$B$17,INDEX('P09'!$AG:$AG,$A141+52),0)+IF($A141&lt;='P10'!$B$17,INDEX('P10'!$AG:$AG,$A141+52),0)</f>
        <v>17207.870694819154</v>
      </c>
      <c r="T141">
        <f>IF($A141&lt;='P01'!$B$17,INDEX('P01'!$AI:$AI,$A141+52),0)+IF($A141&lt;='P02'!$B$17,INDEX('P02'!$AI:$AI,$A141+52),0)+IF($A141&lt;='P03'!$B$17,INDEX('P03'!$AI:$AI,$A141+52),0)+IF($A141&lt;='P04'!$B$17,INDEX('P04'!$AI:$AI,$A141+52),0)+IF($A141&lt;='P05'!$B$17,INDEX('P05'!$AI:$AI,$A141+52),0)+IF($A141&lt;='P06'!$B$17,INDEX('P06'!$AI:$AI,$A141+52),0)+IF($A141&lt;='P07'!$B$17,INDEX('P07'!$AI:$AI,$A141+52),0)+IF($A141&lt;='P08'!$B$17,INDEX('P08'!$AI:$AI,$A141+52),0)+IF($A141&lt;='P09'!$B$17,INDEX('P09'!$AI:$AI,$A141+52),0)+IF($A141&lt;='P10'!$B$17,INDEX('P10'!$AI:$AI,$A141+52),0)</f>
        <v>17211.289051021326</v>
      </c>
    </row>
    <row r="142" spans="1:20" x14ac:dyDescent="0.35">
      <c r="A142">
        <v>110</v>
      </c>
      <c r="B142">
        <f>IF($A142&lt;='P01'!$B$17,INDEX('P01'!$J:$J,$A142+52),0)+IF($A142&lt;='P02'!$B$17,INDEX('P02'!$J:$J,$A142+52),0)+IF($A142&lt;='P03'!$B$17,INDEX('P03'!$J:$J,$A142+52),0)+IF($A142&lt;='P04'!$B$17,INDEX('P04'!$J:$J,$A142+52),0)+IF($A142&lt;='P05'!$B$17,INDEX('P05'!$J:$J,$A142+52),0)+IF($A142&lt;='P06'!$B$17,INDEX('P06'!$J:$J,$A142+52),0)+IF($A142&lt;='P07'!$B$17,INDEX('P07'!$J:$J,$A142+52),0)+IF($A142&lt;='P08'!$B$17,INDEX('P08'!$J:$J,$A142+52),0)+IF($A142&lt;='P09'!$B$17,INDEX('P09'!$J:$J,$A142+52),0)+IF($A142&lt;='P10'!$B$17,INDEX('P10'!$J:$J,$A142+52),0)</f>
        <v>8.3653509648831486E-4</v>
      </c>
      <c r="C142">
        <f>IF($A142&lt;='P01'!$B$17,INDEX('P01'!$K:$K,$A142+52),0)+IF($A142&lt;='P02'!$B$17,INDEX('P02'!$K:$K,$A142+52),0)+IF($A142&lt;='P03'!$B$17,INDEX('P03'!$K:$K,$A142+52),0)+IF($A142&lt;='P04'!$B$17,INDEX('P04'!$K:$K,$A142+52),0)+IF($A142&lt;='P05'!$B$17,INDEX('P05'!$K:$K,$A142+52),0)+IF($A142&lt;='P06'!$B$17,INDEX('P06'!$K:$K,$A142+52),0)+IF($A142&lt;='P07'!$B$17,INDEX('P07'!$K:$K,$A142+52),0)+IF($A142&lt;='P08'!$B$17,INDEX('P08'!$K:$K,$A142+52),0)+IF($A142&lt;='P09'!$B$17,INDEX('P09'!$K:$K,$A142+52),0)+IF($A142&lt;='P10'!$B$17,INDEX('P10'!$K:$K,$A142+52),0)</f>
        <v>1.3343562872763176E-2</v>
      </c>
      <c r="D142">
        <f>IF($A142&lt;='P01'!$B$17,INDEX('P01'!$L:$L,$A142+52),0)+IF($A142&lt;='P02'!$B$17,INDEX('P02'!$L:$L,$A142+52),0)+IF($A142&lt;='P03'!$B$17,INDEX('P03'!$L:$L,$A142+52),0)+IF($A142&lt;='P04'!$B$17,INDEX('P04'!$L:$L,$A142+52),0)+IF($A142&lt;='P05'!$B$17,INDEX('P05'!$L:$L,$A142+52),0)+IF($A142&lt;='P06'!$B$17,INDEX('P06'!$L:$L,$A142+52),0)+IF($A142&lt;='P07'!$B$17,INDEX('P07'!$L:$L,$A142+52),0)+IF($A142&lt;='P08'!$B$17,INDEX('P08'!$L:$L,$A142+52),0)+IF($A142&lt;='P09'!$B$17,INDEX('P09'!$L:$L,$A142+52),0)+IF($A142&lt;='P10'!$B$17,INDEX('P10'!$L:$L,$A142+52),0)</f>
        <v>0</v>
      </c>
      <c r="E142">
        <f>IF($A142&lt;='P01'!$B$17,INDEX('P01'!$M:$M,$A142+52),0)+IF($A142&lt;='P02'!$B$17,INDEX('P02'!$M:$M,$A142+52),0)+IF($A142&lt;='P03'!$B$17,INDEX('P03'!$M:$M,$A142+52),0)+IF($A142&lt;='P04'!$B$17,INDEX('P04'!$M:$M,$A142+52),0)+IF($A142&lt;='P05'!$B$17,INDEX('P05'!$M:$M,$A142+52),0)+IF($A142&lt;='P06'!$B$17,INDEX('P06'!$M:$M,$A142+52),0)+IF($A142&lt;='P07'!$B$17,INDEX('P07'!$M:$M,$A142+52),0)+IF($A142&lt;='P08'!$B$17,INDEX('P08'!$M:$M,$A142+52),0)+IF($A142&lt;='P09'!$B$17,INDEX('P09'!$M:$M,$A142+52),0)+IF($A142&lt;='P10'!$B$17,INDEX('P10'!$M:$M,$A142+52),0)</f>
        <v>4.6158330013365783</v>
      </c>
      <c r="F142">
        <f>IF($A142&lt;='P01'!$B$17,INDEX('P01'!$R:$R,$A142+52),0)+IF($A142&lt;='P02'!$B$17,INDEX('P02'!$R:$R,$A142+52),0)+IF($A142&lt;='P03'!$B$17,INDEX('P03'!$R:$R,$A142+52),0)+IF($A142&lt;='P04'!$B$17,INDEX('P04'!$R:$R,$A142+52),0)+IF($A142&lt;='P05'!$B$17,INDEX('P05'!$R:$R,$A142+52),0)+IF($A142&lt;='P06'!$B$17,INDEX('P06'!$R:$R,$A142+52),0)+IF($A142&lt;='P07'!$B$17,INDEX('P07'!$R:$R,$A142+52),0)+IF($A142&lt;='P08'!$B$17,INDEX('P08'!$R:$R,$A142+52),0)+IF($A142&lt;='P09'!$B$17,INDEX('P09'!$R:$R,$A142+52),0)+IF($A142&lt;='P10'!$B$17,INDEX('P10'!$R:$R,$A142+52),0)</f>
        <v>307.37360698092266</v>
      </c>
      <c r="G142">
        <f>IF($A142&lt;='P01'!$B$17,INDEX('P01'!$S:$S,$A142+52),0)+IF($A142&lt;='P02'!$B$17,INDEX('P02'!$S:$S,$A142+52),0)+IF($A142&lt;='P03'!$B$17,INDEX('P03'!$S:$S,$A142+52),0)+IF($A142&lt;='P04'!$B$17,INDEX('P04'!$S:$S,$A142+52),0)+IF($A142&lt;='P05'!$B$17,INDEX('P05'!$S:$S,$A142+52),0)+IF($A142&lt;='P06'!$B$17,INDEX('P06'!$S:$S,$A142+52),0)+IF($A142&lt;='P07'!$B$17,INDEX('P07'!$S:$S,$A142+52),0)+IF($A142&lt;='P08'!$B$17,INDEX('P08'!$S:$S,$A142+52),0)+IF($A142&lt;='P09'!$B$17,INDEX('P09'!$S:$S,$A142+52),0)+IF($A142&lt;='P10'!$B$17,INDEX('P10'!$S:$S,$A142+52),0)</f>
        <v>6.1474721396184524</v>
      </c>
      <c r="H142">
        <f>IF($A142&lt;='P01'!$B$17,INDEX('P01'!$T:$T,$A142+52),0)+IF($A142&lt;='P02'!$B$17,INDEX('P02'!$T:$T,$A142+52),0)+IF($A142&lt;='P03'!$B$17,INDEX('P03'!$T:$T,$A142+52),0)+IF($A142&lt;='P04'!$B$17,INDEX('P04'!$T:$T,$A142+52),0)+IF($A142&lt;='P05'!$B$17,INDEX('P05'!$T:$T,$A142+52),0)+IF($A142&lt;='P06'!$B$17,INDEX('P06'!$T:$T,$A142+52),0)+IF($A142&lt;='P07'!$B$17,INDEX('P07'!$T:$T,$A142+52),0)+IF($A142&lt;='P08'!$B$17,INDEX('P08'!$T:$T,$A142+52),0)+IF($A142&lt;='P09'!$B$17,INDEX('P09'!$T:$T,$A142+52),0)+IF($A142&lt;='P10'!$B$17,INDEX('P10'!$T:$T,$A142+52),0)</f>
        <v>30.354758629647595</v>
      </c>
      <c r="I142">
        <f>IF($A142&lt;='P01'!$B$17,INDEX('P01'!$U:$U,$A142+52),0)+IF($A142&lt;='P02'!$B$17,INDEX('P02'!$U:$U,$A142+52),0)+IF($A142&lt;='P03'!$B$17,INDEX('P03'!$U:$U,$A142+52),0)+IF($A142&lt;='P04'!$B$17,INDEX('P04'!$U:$U,$A142+52),0)+IF($A142&lt;='P05'!$B$17,INDEX('P05'!$U:$U,$A142+52),0)+IF($A142&lt;='P06'!$B$17,INDEX('P06'!$U:$U,$A142+52),0)+IF($A142&lt;='P07'!$B$17,INDEX('P07'!$U:$U,$A142+52),0)+IF($A142&lt;='P08'!$B$17,INDEX('P08'!$U:$U,$A142+52),0)+IF($A142&lt;='P09'!$B$17,INDEX('P09'!$U:$U,$A142+52),0)+IF($A142&lt;='P10'!$B$17,INDEX('P10'!$U:$U,$A142+52),0)</f>
        <v>357.054518944851</v>
      </c>
      <c r="J142">
        <f>IF($A142&lt;='P01'!$B$17,INDEX('P01'!$V:$V,$A142+52),0)+IF($A142&lt;='P02'!$B$17,INDEX('P02'!$V:$V,$A142+52),0)+IF($A142&lt;='P03'!$B$17,INDEX('P03'!$V:$V,$A142+52),0)+IF($A142&lt;='P04'!$B$17,INDEX('P04'!$V:$V,$A142+52),0)+IF($A142&lt;='P05'!$B$17,INDEX('P05'!$V:$V,$A142+52),0)+IF($A142&lt;='P06'!$B$17,INDEX('P06'!$V:$V,$A142+52),0)+IF($A142&lt;='P07'!$B$17,INDEX('P07'!$V:$V,$A142+52),0)+IF($A142&lt;='P08'!$B$17,INDEX('P08'!$V:$V,$A142+52),0)+IF($A142&lt;='P09'!$B$17,INDEX('P09'!$V:$V,$A142+52),0)+IF($A142&lt;='P10'!$B$17,INDEX('P10'!$V:$V,$A142+52),0)</f>
        <v>0.27421975267131388</v>
      </c>
      <c r="K142">
        <f>IF($A142&lt;='P01'!$B$17,INDEX('P01'!$W:$W,$A142+52),0)+IF($A142&lt;='P02'!$B$17,INDEX('P02'!$W:$W,$A142+52),0)+IF($A142&lt;='P03'!$B$17,INDEX('P03'!$W:$W,$A142+52),0)+IF($A142&lt;='P04'!$B$17,INDEX('P04'!$W:$W,$A142+52),0)+IF($A142&lt;='P05'!$B$17,INDEX('P05'!$W:$W,$A142+52),0)+IF($A142&lt;='P06'!$B$17,INDEX('P06'!$W:$W,$A142+52),0)+IF($A142&lt;='P07'!$B$17,INDEX('P07'!$W:$W,$A142+52),0)+IF($A142&lt;='P08'!$B$17,INDEX('P08'!$W:$W,$A142+52),0)+IF($A142&lt;='P09'!$B$17,INDEX('P09'!$W:$W,$A142+52),0)+IF($A142&lt;='P10'!$B$17,INDEX('P10'!$W:$W,$A142+52),0)</f>
        <v>-86.457362485865744</v>
      </c>
      <c r="L142">
        <f>IF($A142&lt;='P01'!$B$17,INDEX('P01'!$X:$X,$A142+52),0)+IF($A142&lt;='P02'!$B$17,INDEX('P02'!$X:$X,$A142+52),0)+IF($A142&lt;='P03'!$B$17,INDEX('P03'!$X:$X,$A142+52),0)+IF($A142&lt;='P04'!$B$17,INDEX('P04'!$X:$X,$A142+52),0)+IF($A142&lt;='P05'!$B$17,INDEX('P05'!$X:$X,$A142+52),0)+IF($A142&lt;='P06'!$B$17,INDEX('P06'!$X:$X,$A142+52),0)+IF($A142&lt;='P07'!$B$17,INDEX('P07'!$X:$X,$A142+52),0)+IF($A142&lt;='P08'!$B$17,INDEX('P08'!$X:$X,$A142+52),0)+IF($A142&lt;='P09'!$B$17,INDEX('P09'!$X:$X,$A142+52),0)+IF($A142&lt;='P10'!$B$17,INDEX('P10'!$X:$X,$A142+52),0)</f>
        <v>85.471226504797741</v>
      </c>
      <c r="M142">
        <f>IF($A142&lt;='P01'!$B$17,INDEX('P01'!$AA:$AA,$A142+52),0)+IF($A142&lt;='P02'!$B$17,INDEX('P02'!$AA:$AA,$A142+52),0)+IF($A142&lt;='P03'!$B$17,INDEX('P03'!$AA:$AA,$A142+52),0)+IF($A142&lt;='P04'!$B$17,INDEX('P04'!$AA:$AA,$A142+52),0)+IF($A142&lt;='P05'!$B$17,INDEX('P05'!$AA:$AA,$A142+52),0)+IF($A142&lt;='P06'!$B$17,INDEX('P06'!$AA:$AA,$A142+52),0)+IF($A142&lt;='P07'!$B$17,INDEX('P07'!$AA:$AA,$A142+52),0)+IF($A142&lt;='P08'!$B$17,INDEX('P08'!$AA:$AA,$A142+52),0)+IF($A142&lt;='P09'!$B$17,INDEX('P09'!$AA:$AA,$A142+52),0)+IF($A142&lt;='P10'!$B$17,INDEX('P10'!$AA:$AA,$A142+52),0)</f>
        <v>-59.659690019601641</v>
      </c>
      <c r="N142">
        <f>IF($A142&lt;='P01'!$B$17,INDEX('P01'!$AB:$AB,$A142+52),0)+IF($A142&lt;='P02'!$B$17,INDEX('P02'!$AB:$AB,$A142+52),0)+IF($A142&lt;='P03'!$B$17,INDEX('P03'!$AB:$AB,$A142+52),0)+IF($A142&lt;='P04'!$B$17,INDEX('P04'!$AB:$AB,$A142+52),0)+IF($A142&lt;='P05'!$B$17,INDEX('P05'!$AB:$AB,$A142+52),0)+IF($A142&lt;='P06'!$B$17,INDEX('P06'!$AB:$AB,$A142+52),0)+IF($A142&lt;='P07'!$B$17,INDEX('P07'!$AB:$AB,$A142+52),0)+IF($A142&lt;='P08'!$B$17,INDEX('P08'!$AB:$AB,$A142+52),0)+IF($A142&lt;='P09'!$B$17,INDEX('P09'!$AB:$AB,$A142+52),0)+IF($A142&lt;='P10'!$B$17,INDEX('P10'!$AB:$AB,$A142+52),0)</f>
        <v>215.25194029168699</v>
      </c>
      <c r="O142">
        <f>IF($A142&lt;='P01'!$B$17,INDEX('P01'!$AC:$AC,$A142+52),0)+IF($A142&lt;='P02'!$B$17,INDEX('P02'!$AC:$AC,$A142+52),0)+IF($A142&lt;='P03'!$B$17,INDEX('P03'!$AC:$AC,$A142+52),0)+IF($A142&lt;='P04'!$B$17,INDEX('P04'!$AC:$AC,$A142+52),0)+IF($A142&lt;='P05'!$B$17,INDEX('P05'!$AC:$AC,$A142+52),0)+IF($A142&lt;='P06'!$B$17,INDEX('P06'!$AC:$AC,$A142+52),0)+IF($A142&lt;='P07'!$B$17,INDEX('P07'!$AC:$AC,$A142+52),0)+IF($A142&lt;='P08'!$B$17,INDEX('P08'!$AC:$AC,$A142+52),0)+IF($A142&lt;='P09'!$B$17,INDEX('P09'!$AC:$AC,$A142+52),0)+IF($A142&lt;='P10'!$B$17,INDEX('P10'!$AC:$AC,$A142+52),0)</f>
        <v>4.3050388058337399</v>
      </c>
      <c r="P142">
        <f>IF($A142&lt;='P01'!$B$17,INDEX('P01'!$AD:$AD,$A142+52),0)+IF($A142&lt;='P02'!$B$17,INDEX('P02'!$AD:$AD,$A142+52),0)+IF($A142&lt;='P03'!$B$17,INDEX('P03'!$AD:$AD,$A142+52),0)+IF($A142&lt;='P04'!$B$17,INDEX('P04'!$AD:$AD,$A142+52),0)+IF($A142&lt;='P05'!$B$17,INDEX('P05'!$AD:$AD,$A142+52),0)+IF($A142&lt;='P06'!$B$17,INDEX('P06'!$AD:$AD,$A142+52),0)+IF($A142&lt;='P07'!$B$17,INDEX('P07'!$AD:$AD,$A142+52),0)+IF($A142&lt;='P08'!$B$17,INDEX('P08'!$AD:$AD,$A142+52),0)+IF($A142&lt;='P09'!$B$17,INDEX('P09'!$AD:$AD,$A142+52),0)+IF($A142&lt;='P10'!$B$17,INDEX('P10'!$AD:$AD,$A142+52),0)</f>
        <v>21.187896377770461</v>
      </c>
      <c r="Q142">
        <f>IF($A142&lt;='P01'!$B$17,INDEX('P01'!$AE:$AE,$A142+52),0)+IF($A142&lt;='P02'!$B$17,INDEX('P02'!$AE:$AE,$A142+52),0)+IF($A142&lt;='P03'!$B$17,INDEX('P03'!$AE:$AE,$A142+52),0)+IF($A142&lt;='P04'!$B$17,INDEX('P04'!$AE:$AE,$A142+52),0)+IF($A142&lt;='P05'!$B$17,INDEX('P05'!$AE:$AE,$A142+52),0)+IF($A142&lt;='P06'!$B$17,INDEX('P06'!$AE:$AE,$A142+52),0)+IF($A142&lt;='P07'!$B$17,INDEX('P07'!$AE:$AE,$A142+52),0)+IF($A142&lt;='P08'!$B$17,INDEX('P08'!$AE:$AE,$A142+52),0)+IF($A142&lt;='P09'!$B$17,INDEX('P09'!$AE:$AE,$A142+52),0)+IF($A142&lt;='P10'!$B$17,INDEX('P10'!$AE:$AE,$A142+52),0)</f>
        <v>249.22728725733282</v>
      </c>
      <c r="R142">
        <f>IF($A142&lt;='P01'!$B$17,INDEX('P01'!$AF:$AF,$A142+52),0)+IF($A142&lt;='P02'!$B$17,INDEX('P02'!$AF:$AF,$A142+52),0)+IF($A142&lt;='P03'!$B$17,INDEX('P03'!$AF:$AF,$A142+52),0)+IF($A142&lt;='P04'!$B$17,INDEX('P04'!$AF:$AF,$A142+52),0)+IF($A142&lt;='P05'!$B$17,INDEX('P05'!$AF:$AF,$A142+52),0)+IF($A142&lt;='P06'!$B$17,INDEX('P06'!$AF:$AF,$A142+52),0)+IF($A142&lt;='P07'!$B$17,INDEX('P07'!$AF:$AF,$A142+52),0)+IF($A142&lt;='P08'!$B$17,INDEX('P08'!$AF:$AF,$A142+52),0)+IF($A142&lt;='P09'!$B$17,INDEX('P09'!$AF:$AF,$A142+52),0)+IF($A142&lt;='P10'!$B$17,INDEX('P10'!$AF:$AF,$A142+52),0)</f>
        <v>0.19140787035159817</v>
      </c>
      <c r="S142">
        <f>IF($A142&lt;='P01'!$B$17,INDEX('P01'!$AG:$AG,$A142+52),0)+IF($A142&lt;='P02'!$B$17,INDEX('P02'!$AG:$AG,$A142+52),0)+IF($A142&lt;='P03'!$B$17,INDEX('P03'!$AG:$AG,$A142+52),0)+IF($A142&lt;='P04'!$B$17,INDEX('P04'!$AG:$AG,$A142+52),0)+IF($A142&lt;='P05'!$B$17,INDEX('P05'!$AG:$AG,$A142+52),0)+IF($A142&lt;='P06'!$B$17,INDEX('P06'!$AG:$AG,$A142+52),0)+IF($A142&lt;='P07'!$B$17,INDEX('P07'!$AG:$AG,$A142+52),0)+IF($A142&lt;='P08'!$B$17,INDEX('P08'!$AG:$AG,$A142+52),0)+IF($A142&lt;='P09'!$B$17,INDEX('P09'!$AG:$AG,$A142+52),0)+IF($A142&lt;='P10'!$B$17,INDEX('P10'!$AG:$AG,$A142+52),0)</f>
        <v>17178.733559174922</v>
      </c>
      <c r="T142">
        <f>IF($A142&lt;='P01'!$B$17,INDEX('P01'!$AI:$AI,$A142+52),0)+IF($A142&lt;='P02'!$B$17,INDEX('P02'!$AI:$AI,$A142+52),0)+IF($A142&lt;='P03'!$B$17,INDEX('P03'!$AI:$AI,$A142+52),0)+IF($A142&lt;='P04'!$B$17,INDEX('P04'!$AI:$AI,$A142+52),0)+IF($A142&lt;='P05'!$B$17,INDEX('P05'!$AI:$AI,$A142+52),0)+IF($A142&lt;='P06'!$B$17,INDEX('P06'!$AI:$AI,$A142+52),0)+IF($A142&lt;='P07'!$B$17,INDEX('P07'!$AI:$AI,$A142+52),0)+IF($A142&lt;='P08'!$B$17,INDEX('P08'!$AI:$AI,$A142+52),0)+IF($A142&lt;='P09'!$B$17,INDEX('P09'!$AI:$AI,$A142+52),0)+IF($A142&lt;='P10'!$B$17,INDEX('P10'!$AI:$AI,$A142+52),0)</f>
        <v>17181.770883598314</v>
      </c>
    </row>
    <row r="143" spans="1:20" x14ac:dyDescent="0.35">
      <c r="A143">
        <v>111</v>
      </c>
      <c r="B143">
        <f>IF($A143&lt;='P01'!$B$17,INDEX('P01'!$J:$J,$A143+52),0)+IF($A143&lt;='P02'!$B$17,INDEX('P02'!$J:$J,$A143+52),0)+IF($A143&lt;='P03'!$B$17,INDEX('P03'!$J:$J,$A143+52),0)+IF($A143&lt;='P04'!$B$17,INDEX('P04'!$J:$J,$A143+52),0)+IF($A143&lt;='P05'!$B$17,INDEX('P05'!$J:$J,$A143+52),0)+IF($A143&lt;='P06'!$B$17,INDEX('P06'!$J:$J,$A143+52),0)+IF($A143&lt;='P07'!$B$17,INDEX('P07'!$J:$J,$A143+52),0)+IF($A143&lt;='P08'!$B$17,INDEX('P08'!$J:$J,$A143+52),0)+IF($A143&lt;='P09'!$B$17,INDEX('P09'!$J:$J,$A143+52),0)+IF($A143&lt;='P10'!$B$17,INDEX('P10'!$J:$J,$A143+52),0)</f>
        <v>8.7708896771911062E-4</v>
      </c>
      <c r="C143">
        <f>IF($A143&lt;='P01'!$B$17,INDEX('P01'!$K:$K,$A143+52),0)+IF($A143&lt;='P02'!$B$17,INDEX('P02'!$K:$K,$A143+52),0)+IF($A143&lt;='P03'!$B$17,INDEX('P03'!$K:$K,$A143+52),0)+IF($A143&lt;='P04'!$B$17,INDEX('P04'!$K:$K,$A143+52),0)+IF($A143&lt;='P05'!$B$17,INDEX('P05'!$K:$K,$A143+52),0)+IF($A143&lt;='P06'!$B$17,INDEX('P06'!$K:$K,$A143+52),0)+IF($A143&lt;='P07'!$B$17,INDEX('P07'!$K:$K,$A143+52),0)+IF($A143&lt;='P08'!$B$17,INDEX('P08'!$K:$K,$A143+52),0)+IF($A143&lt;='P09'!$B$17,INDEX('P09'!$K:$K,$A143+52),0)+IF($A143&lt;='P10'!$B$17,INDEX('P10'!$K:$K,$A143+52),0)</f>
        <v>1.3295873788583403E-2</v>
      </c>
      <c r="D143">
        <f>IF($A143&lt;='P01'!$B$17,INDEX('P01'!$L:$L,$A143+52),0)+IF($A143&lt;='P02'!$B$17,INDEX('P02'!$L:$L,$A143+52),0)+IF($A143&lt;='P03'!$B$17,INDEX('P03'!$L:$L,$A143+52),0)+IF($A143&lt;='P04'!$B$17,INDEX('P04'!$L:$L,$A143+52),0)+IF($A143&lt;='P05'!$B$17,INDEX('P05'!$L:$L,$A143+52),0)+IF($A143&lt;='P06'!$B$17,INDEX('P06'!$L:$L,$A143+52),0)+IF($A143&lt;='P07'!$B$17,INDEX('P07'!$L:$L,$A143+52),0)+IF($A143&lt;='P08'!$B$17,INDEX('P08'!$L:$L,$A143+52),0)+IF($A143&lt;='P09'!$B$17,INDEX('P09'!$L:$L,$A143+52),0)+IF($A143&lt;='P10'!$B$17,INDEX('P10'!$L:$L,$A143+52),0)</f>
        <v>0</v>
      </c>
      <c r="E143">
        <f>IF($A143&lt;='P01'!$B$17,INDEX('P01'!$M:$M,$A143+52),0)+IF($A143&lt;='P02'!$B$17,INDEX('P02'!$M:$M,$A143+52),0)+IF($A143&lt;='P03'!$B$17,INDEX('P03'!$M:$M,$A143+52),0)+IF($A143&lt;='P04'!$B$17,INDEX('P04'!$M:$M,$A143+52),0)+IF($A143&lt;='P05'!$B$17,INDEX('P05'!$M:$M,$A143+52),0)+IF($A143&lt;='P06'!$B$17,INDEX('P06'!$M:$M,$A143+52),0)+IF($A143&lt;='P07'!$B$17,INDEX('P07'!$M:$M,$A143+52),0)+IF($A143&lt;='P08'!$B$17,INDEX('P08'!$M:$M,$A143+52),0)+IF($A143&lt;='P09'!$B$17,INDEX('P09'!$M:$M,$A143+52),0)+IF($A143&lt;='P10'!$B$17,INDEX('P10'!$M:$M,$A143+52),0)</f>
        <v>4.6016600385802766</v>
      </c>
      <c r="F143">
        <f>IF($A143&lt;='P01'!$B$17,INDEX('P01'!$R:$R,$A143+52),0)+IF($A143&lt;='P02'!$B$17,INDEX('P02'!$R:$R,$A143+52),0)+IF($A143&lt;='P03'!$B$17,INDEX('P03'!$R:$R,$A143+52),0)+IF($A143&lt;='P04'!$B$17,INDEX('P04'!$R:$R,$A143+52),0)+IF($A143&lt;='P05'!$B$17,INDEX('P05'!$R:$R,$A143+52),0)+IF($A143&lt;='P06'!$B$17,INDEX('P06'!$R:$R,$A143+52),0)+IF($A143&lt;='P07'!$B$17,INDEX('P07'!$R:$R,$A143+52),0)+IF($A143&lt;='P08'!$B$17,INDEX('P08'!$R:$R,$A143+52),0)+IF($A143&lt;='P09'!$B$17,INDEX('P09'!$R:$R,$A143+52),0)+IF($A143&lt;='P10'!$B$17,INDEX('P10'!$R:$R,$A143+52),0)</f>
        <v>306.26995434974549</v>
      </c>
      <c r="G143">
        <f>IF($A143&lt;='P01'!$B$17,INDEX('P01'!$S:$S,$A143+52),0)+IF($A143&lt;='P02'!$B$17,INDEX('P02'!$S:$S,$A143+52),0)+IF($A143&lt;='P03'!$B$17,INDEX('P03'!$S:$S,$A143+52),0)+IF($A143&lt;='P04'!$B$17,INDEX('P04'!$S:$S,$A143+52),0)+IF($A143&lt;='P05'!$B$17,INDEX('P05'!$S:$S,$A143+52),0)+IF($A143&lt;='P06'!$B$17,INDEX('P06'!$S:$S,$A143+52),0)+IF($A143&lt;='P07'!$B$17,INDEX('P07'!$S:$S,$A143+52),0)+IF($A143&lt;='P08'!$B$17,INDEX('P08'!$S:$S,$A143+52),0)+IF($A143&lt;='P09'!$B$17,INDEX('P09'!$S:$S,$A143+52),0)+IF($A143&lt;='P10'!$B$17,INDEX('P10'!$S:$S,$A143+52),0)</f>
        <v>6.1253990869949098</v>
      </c>
      <c r="H143">
        <f>IF($A143&lt;='P01'!$B$17,INDEX('P01'!$T:$T,$A143+52),0)+IF($A143&lt;='P02'!$B$17,INDEX('P02'!$T:$T,$A143+52),0)+IF($A143&lt;='P03'!$B$17,INDEX('P03'!$T:$T,$A143+52),0)+IF($A143&lt;='P04'!$B$17,INDEX('P04'!$T:$T,$A143+52),0)+IF($A143&lt;='P05'!$B$17,INDEX('P05'!$T:$T,$A143+52),0)+IF($A143&lt;='P06'!$B$17,INDEX('P06'!$T:$T,$A143+52),0)+IF($A143&lt;='P07'!$B$17,INDEX('P07'!$T:$T,$A143+52),0)+IF($A143&lt;='P08'!$B$17,INDEX('P08'!$T:$T,$A143+52),0)+IF($A143&lt;='P09'!$B$17,INDEX('P09'!$T:$T,$A143+52),0)+IF($A143&lt;='P10'!$B$17,INDEX('P10'!$T:$T,$A143+52),0)</f>
        <v>30.336426449107393</v>
      </c>
      <c r="I143">
        <f>IF($A143&lt;='P01'!$B$17,INDEX('P01'!$U:$U,$A143+52),0)+IF($A143&lt;='P02'!$B$17,INDEX('P02'!$U:$U,$A143+52),0)+IF($A143&lt;='P03'!$B$17,INDEX('P03'!$U:$U,$A143+52),0)+IF($A143&lt;='P04'!$B$17,INDEX('P04'!$U:$U,$A143+52),0)+IF($A143&lt;='P05'!$B$17,INDEX('P05'!$U:$U,$A143+52),0)+IF($A143&lt;='P06'!$B$17,INDEX('P06'!$U:$U,$A143+52),0)+IF($A143&lt;='P07'!$B$17,INDEX('P07'!$U:$U,$A143+52),0)+IF($A143&lt;='P08'!$B$17,INDEX('P08'!$U:$U,$A143+52),0)+IF($A143&lt;='P09'!$B$17,INDEX('P09'!$U:$U,$A143+52),0)+IF($A143&lt;='P10'!$B$17,INDEX('P10'!$U:$U,$A143+52),0)</f>
        <v>377.43213932502499</v>
      </c>
      <c r="J143">
        <f>IF($A143&lt;='P01'!$B$17,INDEX('P01'!$V:$V,$A143+52),0)+IF($A143&lt;='P02'!$B$17,INDEX('P02'!$V:$V,$A143+52),0)+IF($A143&lt;='P03'!$B$17,INDEX('P03'!$V:$V,$A143+52),0)+IF($A143&lt;='P04'!$B$17,INDEX('P04'!$V:$V,$A143+52),0)+IF($A143&lt;='P05'!$B$17,INDEX('P05'!$V:$V,$A143+52),0)+IF($A143&lt;='P06'!$B$17,INDEX('P06'!$V:$V,$A143+52),0)+IF($A143&lt;='P07'!$B$17,INDEX('P07'!$V:$V,$A143+52),0)+IF($A143&lt;='P08'!$B$17,INDEX('P08'!$V:$V,$A143+52),0)+IF($A143&lt;='P09'!$B$17,INDEX('P09'!$V:$V,$A143+52),0)+IF($A143&lt;='P10'!$B$17,INDEX('P10'!$V:$V,$A143+52),0)</f>
        <v>0.28822256947803016</v>
      </c>
      <c r="K143">
        <f>IF($A143&lt;='P01'!$B$17,INDEX('P01'!$W:$W,$A143+52),0)+IF($A143&lt;='P02'!$B$17,INDEX('P02'!$W:$W,$A143+52),0)+IF($A143&lt;='P03'!$B$17,INDEX('P03'!$W:$W,$A143+52),0)+IF($A143&lt;='P04'!$B$17,INDEX('P04'!$W:$W,$A143+52),0)+IF($A143&lt;='P05'!$B$17,INDEX('P05'!$W:$W,$A143+52),0)+IF($A143&lt;='P06'!$B$17,INDEX('P06'!$W:$W,$A143+52),0)+IF($A143&lt;='P07'!$B$17,INDEX('P07'!$W:$W,$A143+52),0)+IF($A143&lt;='P08'!$B$17,INDEX('P08'!$W:$W,$A143+52),0)+IF($A143&lt;='P09'!$B$17,INDEX('P09'!$W:$W,$A143+52),0)+IF($A143&lt;='P10'!$B$17,INDEX('P10'!$W:$W,$A143+52),0)</f>
        <v>-107.91223308085988</v>
      </c>
      <c r="L143">
        <f>IF($A143&lt;='P01'!$B$17,INDEX('P01'!$X:$X,$A143+52),0)+IF($A143&lt;='P02'!$B$17,INDEX('P02'!$X:$X,$A143+52),0)+IF($A143&lt;='P03'!$B$17,INDEX('P03'!$X:$X,$A143+52),0)+IF($A143&lt;='P04'!$B$17,INDEX('P04'!$X:$X,$A143+52),0)+IF($A143&lt;='P05'!$B$17,INDEX('P05'!$X:$X,$A143+52),0)+IF($A143&lt;='P06'!$B$17,INDEX('P06'!$X:$X,$A143+52),0)+IF($A143&lt;='P07'!$B$17,INDEX('P07'!$X:$X,$A143+52),0)+IF($A143&lt;='P08'!$B$17,INDEX('P08'!$X:$X,$A143+52),0)+IF($A143&lt;='P09'!$B$17,INDEX('P09'!$X:$X,$A143+52),0)+IF($A143&lt;='P10'!$B$17,INDEX('P10'!$X:$X,$A143+52),0)</f>
        <v>106.92963790988581</v>
      </c>
      <c r="M143">
        <f>IF($A143&lt;='P01'!$B$17,INDEX('P01'!$AA:$AA,$A143+52),0)+IF($A143&lt;='P02'!$B$17,INDEX('P02'!$AA:$AA,$A143+52),0)+IF($A143&lt;='P03'!$B$17,INDEX('P03'!$AA:$AA,$A143+52),0)+IF($A143&lt;='P04'!$B$17,INDEX('P04'!$AA:$AA,$A143+52),0)+IF($A143&lt;='P05'!$B$17,INDEX('P05'!$AA:$AA,$A143+52),0)+IF($A143&lt;='P06'!$B$17,INDEX('P06'!$AA:$AA,$A143+52),0)+IF($A143&lt;='P07'!$B$17,INDEX('P07'!$AA:$AA,$A143+52),0)+IF($A143&lt;='P08'!$B$17,INDEX('P08'!$AA:$AA,$A143+52),0)+IF($A143&lt;='P09'!$B$17,INDEX('P09'!$AA:$AA,$A143+52),0)+IF($A143&lt;='P10'!$B$17,INDEX('P10'!$AA:$AA,$A143+52),0)</f>
        <v>-74.394307875307959</v>
      </c>
      <c r="N143">
        <f>IF($A143&lt;='P01'!$B$17,INDEX('P01'!$AB:$AB,$A143+52),0)+IF($A143&lt;='P02'!$B$17,INDEX('P02'!$AB:$AB,$A143+52),0)+IF($A143&lt;='P03'!$B$17,INDEX('P03'!$AB:$AB,$A143+52),0)+IF($A143&lt;='P04'!$B$17,INDEX('P04'!$AB:$AB,$A143+52),0)+IF($A143&lt;='P05'!$B$17,INDEX('P05'!$AB:$AB,$A143+52),0)+IF($A143&lt;='P06'!$B$17,INDEX('P06'!$AB:$AB,$A143+52),0)+IF($A143&lt;='P07'!$B$17,INDEX('P07'!$AB:$AB,$A143+52),0)+IF($A143&lt;='P08'!$B$17,INDEX('P08'!$AB:$AB,$A143+52),0)+IF($A143&lt;='P09'!$B$17,INDEX('P09'!$AB:$AB,$A143+52),0)+IF($A143&lt;='P10'!$B$17,INDEX('P10'!$AB:$AB,$A143+52),0)</f>
        <v>213.77920132920636</v>
      </c>
      <c r="O143">
        <f>IF($A143&lt;='P01'!$B$17,INDEX('P01'!$AC:$AC,$A143+52),0)+IF($A143&lt;='P02'!$B$17,INDEX('P02'!$AC:$AC,$A143+52),0)+IF($A143&lt;='P03'!$B$17,INDEX('P03'!$AC:$AC,$A143+52),0)+IF($A143&lt;='P04'!$B$17,INDEX('P04'!$AC:$AC,$A143+52),0)+IF($A143&lt;='P05'!$B$17,INDEX('P05'!$AC:$AC,$A143+52),0)+IF($A143&lt;='P06'!$B$17,INDEX('P06'!$AC:$AC,$A143+52),0)+IF($A143&lt;='P07'!$B$17,INDEX('P07'!$AC:$AC,$A143+52),0)+IF($A143&lt;='P08'!$B$17,INDEX('P08'!$AC:$AC,$A143+52),0)+IF($A143&lt;='P09'!$B$17,INDEX('P09'!$AC:$AC,$A143+52),0)+IF($A143&lt;='P10'!$B$17,INDEX('P10'!$AC:$AC,$A143+52),0)</f>
        <v>4.2755840265841272</v>
      </c>
      <c r="P143">
        <f>IF($A143&lt;='P01'!$B$17,INDEX('P01'!$AD:$AD,$A143+52),0)+IF($A143&lt;='P02'!$B$17,INDEX('P02'!$AD:$AD,$A143+52),0)+IF($A143&lt;='P03'!$B$17,INDEX('P03'!$AD:$AD,$A143+52),0)+IF($A143&lt;='P04'!$B$17,INDEX('P04'!$AD:$AD,$A143+52),0)+IF($A143&lt;='P05'!$B$17,INDEX('P05'!$AD:$AD,$A143+52),0)+IF($A143&lt;='P06'!$B$17,INDEX('P06'!$AD:$AD,$A143+52),0)+IF($A143&lt;='P07'!$B$17,INDEX('P07'!$AD:$AD,$A143+52),0)+IF($A143&lt;='P08'!$B$17,INDEX('P08'!$AD:$AD,$A143+52),0)+IF($A143&lt;='P09'!$B$17,INDEX('P09'!$AD:$AD,$A143+52),0)+IF($A143&lt;='P10'!$B$17,INDEX('P10'!$AD:$AD,$A143+52),0)</f>
        <v>21.106004782261408</v>
      </c>
      <c r="Q143">
        <f>IF($A143&lt;='P01'!$B$17,INDEX('P01'!$AE:$AE,$A143+52),0)+IF($A143&lt;='P02'!$B$17,INDEX('P02'!$AE:$AE,$A143+52),0)+IF($A143&lt;='P03'!$B$17,INDEX('P03'!$AE:$AE,$A143+52),0)+IF($A143&lt;='P04'!$B$17,INDEX('P04'!$AE:$AE,$A143+52),0)+IF($A143&lt;='P05'!$B$17,INDEX('P05'!$AE:$AE,$A143+52),0)+IF($A143&lt;='P06'!$B$17,INDEX('P06'!$AE:$AE,$A143+52),0)+IF($A143&lt;='P07'!$B$17,INDEX('P07'!$AE:$AE,$A143+52),0)+IF($A143&lt;='P08'!$B$17,INDEX('P08'!$AE:$AE,$A143+52),0)+IF($A143&lt;='P09'!$B$17,INDEX('P09'!$AE:$AE,$A143+52),0)+IF($A143&lt;='P10'!$B$17,INDEX('P10'!$AE:$AE,$A143+52),0)</f>
        <v>262.59139490068458</v>
      </c>
      <c r="R143">
        <f>IF($A143&lt;='P01'!$B$17,INDEX('P01'!$AF:$AF,$A143+52),0)+IF($A143&lt;='P02'!$B$17,INDEX('P02'!$AF:$AF,$A143+52),0)+IF($A143&lt;='P03'!$B$17,INDEX('P03'!$AF:$AF,$A143+52),0)+IF($A143&lt;='P04'!$B$17,INDEX('P04'!$AF:$AF,$A143+52),0)+IF($A143&lt;='P05'!$B$17,INDEX('P05'!$AF:$AF,$A143+52),0)+IF($A143&lt;='P06'!$B$17,INDEX('P06'!$AF:$AF,$A143+52),0)+IF($A143&lt;='P07'!$B$17,INDEX('P07'!$AF:$AF,$A143+52),0)+IF($A143&lt;='P08'!$B$17,INDEX('P08'!$AF:$AF,$A143+52),0)+IF($A143&lt;='P09'!$B$17,INDEX('P09'!$AF:$AF,$A143+52),0)+IF($A143&lt;='P10'!$B$17,INDEX('P10'!$AF:$AF,$A143+52),0)</f>
        <v>0.20052549498419794</v>
      </c>
      <c r="S143">
        <f>IF($A143&lt;='P01'!$B$17,INDEX('P01'!$AG:$AG,$A143+52),0)+IF($A143&lt;='P02'!$B$17,INDEX('P02'!$AG:$AG,$A143+52),0)+IF($A143&lt;='P03'!$B$17,INDEX('P03'!$AG:$AG,$A143+52),0)+IF($A143&lt;='P04'!$B$17,INDEX('P04'!$AG:$AG,$A143+52),0)+IF($A143&lt;='P05'!$B$17,INDEX('P05'!$AG:$AG,$A143+52),0)+IF($A143&lt;='P06'!$B$17,INDEX('P06'!$AG:$AG,$A143+52),0)+IF($A143&lt;='P07'!$B$17,INDEX('P07'!$AG:$AG,$A143+52),0)+IF($A143&lt;='P08'!$B$17,INDEX('P08'!$AG:$AG,$A143+52),0)+IF($A143&lt;='P09'!$B$17,INDEX('P09'!$AG:$AG,$A143+52),0)+IF($A143&lt;='P10'!$B$17,INDEX('P10'!$AG:$AG,$A143+52),0)</f>
        <v>17128.042624725498</v>
      </c>
      <c r="T143">
        <f>IF($A143&lt;='P01'!$B$17,INDEX('P01'!$AI:$AI,$A143+52),0)+IF($A143&lt;='P02'!$B$17,INDEX('P02'!$AI:$AI,$A143+52),0)+IF($A143&lt;='P03'!$B$17,INDEX('P03'!$AI:$AI,$A143+52),0)+IF($A143&lt;='P04'!$B$17,INDEX('P04'!$AI:$AI,$A143+52),0)+IF($A143&lt;='P05'!$B$17,INDEX('P05'!$AI:$AI,$A143+52),0)+IF($A143&lt;='P06'!$B$17,INDEX('P06'!$AI:$AI,$A143+52),0)+IF($A143&lt;='P07'!$B$17,INDEX('P07'!$AI:$AI,$A143+52),0)+IF($A143&lt;='P08'!$B$17,INDEX('P08'!$AI:$AI,$A143+52),0)+IF($A143&lt;='P09'!$B$17,INDEX('P09'!$AI:$AI,$A143+52),0)+IF($A143&lt;='P10'!$B$17,INDEX('P10'!$AI:$AI,$A143+52),0)</f>
        <v>17130.707664538779</v>
      </c>
    </row>
    <row r="144" spans="1:20" x14ac:dyDescent="0.35">
      <c r="A144">
        <v>112</v>
      </c>
      <c r="B144">
        <f>IF($A144&lt;='P01'!$B$17,INDEX('P01'!$J:$J,$A144+52),0)+IF($A144&lt;='P02'!$B$17,INDEX('P02'!$J:$J,$A144+52),0)+IF($A144&lt;='P03'!$B$17,INDEX('P03'!$J:$J,$A144+52),0)+IF($A144&lt;='P04'!$B$17,INDEX('P04'!$J:$J,$A144+52),0)+IF($A144&lt;='P05'!$B$17,INDEX('P05'!$J:$J,$A144+52),0)+IF($A144&lt;='P06'!$B$17,INDEX('P06'!$J:$J,$A144+52),0)+IF($A144&lt;='P07'!$B$17,INDEX('P07'!$J:$J,$A144+52),0)+IF($A144&lt;='P08'!$B$17,INDEX('P08'!$J:$J,$A144+52),0)+IF($A144&lt;='P09'!$B$17,INDEX('P09'!$J:$J,$A144+52),0)+IF($A144&lt;='P10'!$B$17,INDEX('P10'!$J:$J,$A144+52),0)</f>
        <v>8.9143001454763124E-4</v>
      </c>
      <c r="C144">
        <f>IF($A144&lt;='P01'!$B$17,INDEX('P01'!$K:$K,$A144+52),0)+IF($A144&lt;='P02'!$B$17,INDEX('P02'!$K:$K,$A144+52),0)+IF($A144&lt;='P03'!$B$17,INDEX('P03'!$K:$K,$A144+52),0)+IF($A144&lt;='P04'!$B$17,INDEX('P04'!$K:$K,$A144+52),0)+IF($A144&lt;='P05'!$B$17,INDEX('P05'!$K:$K,$A144+52),0)+IF($A144&lt;='P06'!$B$17,INDEX('P06'!$K:$K,$A144+52),0)+IF($A144&lt;='P07'!$B$17,INDEX('P07'!$K:$K,$A144+52),0)+IF($A144&lt;='P08'!$B$17,INDEX('P08'!$K:$K,$A144+52),0)+IF($A144&lt;='P09'!$B$17,INDEX('P09'!$K:$K,$A144+52),0)+IF($A144&lt;='P10'!$B$17,INDEX('P10'!$K:$K,$A144+52),0)</f>
        <v>1.3248355308760713E-2</v>
      </c>
      <c r="D144">
        <f>IF($A144&lt;='P01'!$B$17,INDEX('P01'!$L:$L,$A144+52),0)+IF($A144&lt;='P02'!$B$17,INDEX('P02'!$L:$L,$A144+52),0)+IF($A144&lt;='P03'!$B$17,INDEX('P03'!$L:$L,$A144+52),0)+IF($A144&lt;='P04'!$B$17,INDEX('P04'!$L:$L,$A144+52),0)+IF($A144&lt;='P05'!$B$17,INDEX('P05'!$L:$L,$A144+52),0)+IF($A144&lt;='P06'!$B$17,INDEX('P06'!$L:$L,$A144+52),0)+IF($A144&lt;='P07'!$B$17,INDEX('P07'!$L:$L,$A144+52),0)+IF($A144&lt;='P08'!$B$17,INDEX('P08'!$L:$L,$A144+52),0)+IF($A144&lt;='P09'!$B$17,INDEX('P09'!$L:$L,$A144+52),0)+IF($A144&lt;='P10'!$B$17,INDEX('P10'!$L:$L,$A144+52),0)</f>
        <v>0</v>
      </c>
      <c r="E144">
        <f>IF($A144&lt;='P01'!$B$17,INDEX('P01'!$M:$M,$A144+52),0)+IF($A144&lt;='P02'!$B$17,INDEX('P02'!$M:$M,$A144+52),0)+IF($A144&lt;='P03'!$B$17,INDEX('P03'!$M:$M,$A144+52),0)+IF($A144&lt;='P04'!$B$17,INDEX('P04'!$M:$M,$A144+52),0)+IF($A144&lt;='P05'!$B$17,INDEX('P05'!$M:$M,$A144+52),0)+IF($A144&lt;='P06'!$B$17,INDEX('P06'!$M:$M,$A144+52),0)+IF($A144&lt;='P07'!$B$17,INDEX('P07'!$M:$M,$A144+52),0)+IF($A144&lt;='P08'!$B$17,INDEX('P08'!$M:$M,$A144+52),0)+IF($A144&lt;='P09'!$B$17,INDEX('P09'!$M:$M,$A144+52),0)+IF($A144&lt;='P10'!$B$17,INDEX('P10'!$M:$M,$A144+52),0)</f>
        <v>4.587520253256967</v>
      </c>
      <c r="F144">
        <f>IF($A144&lt;='P01'!$B$17,INDEX('P01'!$R:$R,$A144+52),0)+IF($A144&lt;='P02'!$B$17,INDEX('P02'!$R:$R,$A144+52),0)+IF($A144&lt;='P03'!$B$17,INDEX('P03'!$R:$R,$A144+52),0)+IF($A144&lt;='P04'!$B$17,INDEX('P04'!$R:$R,$A144+52),0)+IF($A144&lt;='P05'!$B$17,INDEX('P05'!$R:$R,$A144+52),0)+IF($A144&lt;='P06'!$B$17,INDEX('P06'!$R:$R,$A144+52),0)+IF($A144&lt;='P07'!$B$17,INDEX('P07'!$R:$R,$A144+52),0)+IF($A144&lt;='P08'!$B$17,INDEX('P08'!$R:$R,$A144+52),0)+IF($A144&lt;='P09'!$B$17,INDEX('P09'!$R:$R,$A144+52),0)+IF($A144&lt;='P10'!$B$17,INDEX('P10'!$R:$R,$A144+52),0)</f>
        <v>305.16574573330939</v>
      </c>
      <c r="G144">
        <f>IF($A144&lt;='P01'!$B$17,INDEX('P01'!$S:$S,$A144+52),0)+IF($A144&lt;='P02'!$B$17,INDEX('P02'!$S:$S,$A144+52),0)+IF($A144&lt;='P03'!$B$17,INDEX('P03'!$S:$S,$A144+52),0)+IF($A144&lt;='P04'!$B$17,INDEX('P04'!$S:$S,$A144+52),0)+IF($A144&lt;='P05'!$B$17,INDEX('P05'!$S:$S,$A144+52),0)+IF($A144&lt;='P06'!$B$17,INDEX('P06'!$S:$S,$A144+52),0)+IF($A144&lt;='P07'!$B$17,INDEX('P07'!$S:$S,$A144+52),0)+IF($A144&lt;='P08'!$B$17,INDEX('P08'!$S:$S,$A144+52),0)+IF($A144&lt;='P09'!$B$17,INDEX('P09'!$S:$S,$A144+52),0)+IF($A144&lt;='P10'!$B$17,INDEX('P10'!$S:$S,$A144+52),0)</f>
        <v>6.1033149146661874</v>
      </c>
      <c r="H144">
        <f>IF($A144&lt;='P01'!$B$17,INDEX('P01'!$T:$T,$A144+52),0)+IF($A144&lt;='P02'!$B$17,INDEX('P02'!$T:$T,$A144+52),0)+IF($A144&lt;='P03'!$B$17,INDEX('P03'!$T:$T,$A144+52),0)+IF($A144&lt;='P04'!$B$17,INDEX('P04'!$T:$T,$A144+52),0)+IF($A144&lt;='P05'!$B$17,INDEX('P05'!$T:$T,$A144+52),0)+IF($A144&lt;='P06'!$B$17,INDEX('P06'!$T:$T,$A144+52),0)+IF($A144&lt;='P07'!$B$17,INDEX('P07'!$T:$T,$A144+52),0)+IF($A144&lt;='P08'!$B$17,INDEX('P08'!$T:$T,$A144+52),0)+IF($A144&lt;='P09'!$B$17,INDEX('P09'!$T:$T,$A144+52),0)+IF($A144&lt;='P10'!$B$17,INDEX('P10'!$T:$T,$A144+52),0)</f>
        <v>30.317866222034887</v>
      </c>
      <c r="I144">
        <f>IF($A144&lt;='P01'!$B$17,INDEX('P01'!$U:$U,$A144+52),0)+IF($A144&lt;='P02'!$B$17,INDEX('P02'!$U:$U,$A144+52),0)+IF($A144&lt;='P03'!$B$17,INDEX('P03'!$U:$U,$A144+52),0)+IF($A144&lt;='P04'!$B$17,INDEX('P04'!$U:$U,$A144+52),0)+IF($A144&lt;='P05'!$B$17,INDEX('P05'!$U:$U,$A144+52),0)+IF($A144&lt;='P06'!$B$17,INDEX('P06'!$U:$U,$A144+52),0)+IF($A144&lt;='P07'!$B$17,INDEX('P07'!$U:$U,$A144+52),0)+IF($A144&lt;='P08'!$B$17,INDEX('P08'!$U:$U,$A144+52),0)+IF($A144&lt;='P09'!$B$17,INDEX('P09'!$U:$U,$A144+52),0)+IF($A144&lt;='P10'!$B$17,INDEX('P10'!$U:$U,$A144+52),0)</f>
        <v>381.31634372354449</v>
      </c>
      <c r="J144">
        <f>IF($A144&lt;='P01'!$B$17,INDEX('P01'!$V:$V,$A144+52),0)+IF($A144&lt;='P02'!$B$17,INDEX('P02'!$V:$V,$A144+52),0)+IF($A144&lt;='P03'!$B$17,INDEX('P03'!$V:$V,$A144+52),0)+IF($A144&lt;='P04'!$B$17,INDEX('P04'!$V:$V,$A144+52),0)+IF($A144&lt;='P05'!$B$17,INDEX('P05'!$V:$V,$A144+52),0)+IF($A144&lt;='P06'!$B$17,INDEX('P06'!$V:$V,$A144+52),0)+IF($A144&lt;='P07'!$B$17,INDEX('P07'!$V:$V,$A144+52),0)+IF($A144&lt;='P08'!$B$17,INDEX('P08'!$V:$V,$A144+52),0)+IF($A144&lt;='P09'!$B$17,INDEX('P09'!$V:$V,$A144+52),0)+IF($A144&lt;='P10'!$B$17,INDEX('P10'!$V:$V,$A144+52),0)</f>
        <v>0.29365767680330374</v>
      </c>
      <c r="K144">
        <f>IF($A144&lt;='P01'!$B$17,INDEX('P01'!$W:$W,$A144+52),0)+IF($A144&lt;='P02'!$B$17,INDEX('P02'!$W:$W,$A144+52),0)+IF($A144&lt;='P03'!$B$17,INDEX('P03'!$W:$W,$A144+52),0)+IF($A144&lt;='P04'!$B$17,INDEX('P04'!$W:$W,$A144+52),0)+IF($A144&lt;='P05'!$B$17,INDEX('P05'!$W:$W,$A144+52),0)+IF($A144&lt;='P06'!$B$17,INDEX('P06'!$W:$W,$A144+52),0)+IF($A144&lt;='P07'!$B$17,INDEX('P07'!$W:$W,$A144+52),0)+IF($A144&lt;='P08'!$B$17,INDEX('P08'!$W:$W,$A144+52),0)+IF($A144&lt;='P09'!$B$17,INDEX('P09'!$W:$W,$A144+52),0)+IF($A144&lt;='P10'!$B$17,INDEX('P10'!$W:$W,$A144+52),0)</f>
        <v>-112.86543680373946</v>
      </c>
      <c r="L144">
        <f>IF($A144&lt;='P01'!$B$17,INDEX('P01'!$X:$X,$A144+52),0)+IF($A144&lt;='P02'!$B$17,INDEX('P02'!$X:$X,$A144+52),0)+IF($A144&lt;='P03'!$B$17,INDEX('P03'!$X:$X,$A144+52),0)+IF($A144&lt;='P04'!$B$17,INDEX('P04'!$X:$X,$A144+52),0)+IF($A144&lt;='P05'!$B$17,INDEX('P05'!$X:$X,$A144+52),0)+IF($A144&lt;='P06'!$B$17,INDEX('P06'!$X:$X,$A144+52),0)+IF($A144&lt;='P07'!$B$17,INDEX('P07'!$X:$X,$A144+52),0)+IF($A144&lt;='P08'!$B$17,INDEX('P08'!$X:$X,$A144+52),0)+IF($A144&lt;='P09'!$B$17,INDEX('P09'!$X:$X,$A144+52),0)+IF($A144&lt;='P10'!$B$17,INDEX('P10'!$X:$X,$A144+52),0)</f>
        <v>111.88638422660738</v>
      </c>
      <c r="M144">
        <f>IF($A144&lt;='P01'!$B$17,INDEX('P01'!$AA:$AA,$A144+52),0)+IF($A144&lt;='P02'!$B$17,INDEX('P02'!$AA:$AA,$A144+52),0)+IF($A144&lt;='P03'!$B$17,INDEX('P03'!$AA:$AA,$A144+52),0)+IF($A144&lt;='P04'!$B$17,INDEX('P04'!$AA:$AA,$A144+52),0)+IF($A144&lt;='P05'!$B$17,INDEX('P05'!$AA:$AA,$A144+52),0)+IF($A144&lt;='P06'!$B$17,INDEX('P06'!$AA:$AA,$A144+52),0)+IF($A144&lt;='P07'!$B$17,INDEX('P07'!$AA:$AA,$A144+52),0)+IF($A144&lt;='P08'!$B$17,INDEX('P08'!$AA:$AA,$A144+52),0)+IF($A144&lt;='P09'!$B$17,INDEX('P09'!$AA:$AA,$A144+52),0)+IF($A144&lt;='P10'!$B$17,INDEX('P10'!$AA:$AA,$A144+52),0)</f>
        <v>-77.588866226861285</v>
      </c>
      <c r="N144">
        <f>IF($A144&lt;='P01'!$B$17,INDEX('P01'!$AB:$AB,$A144+52),0)+IF($A144&lt;='P02'!$B$17,INDEX('P02'!$AB:$AB,$A144+52),0)+IF($A144&lt;='P03'!$B$17,INDEX('P03'!$AB:$AB,$A144+52),0)+IF($A144&lt;='P04'!$B$17,INDEX('P04'!$AB:$AB,$A144+52),0)+IF($A144&lt;='P05'!$B$17,INDEX('P05'!$AB:$AB,$A144+52),0)+IF($A144&lt;='P06'!$B$17,INDEX('P06'!$AB:$AB,$A144+52),0)+IF($A144&lt;='P07'!$B$17,INDEX('P07'!$AB:$AB,$A144+52),0)+IF($A144&lt;='P08'!$B$17,INDEX('P08'!$AB:$AB,$A144+52),0)+IF($A144&lt;='P09'!$B$17,INDEX('P09'!$AB:$AB,$A144+52),0)+IF($A144&lt;='P10'!$B$17,INDEX('P10'!$AB:$AB,$A144+52),0)</f>
        <v>212.31339490940962</v>
      </c>
      <c r="O144">
        <f>IF($A144&lt;='P01'!$B$17,INDEX('P01'!$AC:$AC,$A144+52),0)+IF($A144&lt;='P02'!$B$17,INDEX('P02'!$AC:$AC,$A144+52),0)+IF($A144&lt;='P03'!$B$17,INDEX('P03'!$AC:$AC,$A144+52),0)+IF($A144&lt;='P04'!$B$17,INDEX('P04'!$AC:$AC,$A144+52),0)+IF($A144&lt;='P05'!$B$17,INDEX('P05'!$AC:$AC,$A144+52),0)+IF($A144&lt;='P06'!$B$17,INDEX('P06'!$AC:$AC,$A144+52),0)+IF($A144&lt;='P07'!$B$17,INDEX('P07'!$AC:$AC,$A144+52),0)+IF($A144&lt;='P08'!$B$17,INDEX('P08'!$AC:$AC,$A144+52),0)+IF($A144&lt;='P09'!$B$17,INDEX('P09'!$AC:$AC,$A144+52),0)+IF($A144&lt;='P10'!$B$17,INDEX('P10'!$AC:$AC,$A144+52),0)</f>
        <v>4.2462678981881927</v>
      </c>
      <c r="P144">
        <f>IF($A144&lt;='P01'!$B$17,INDEX('P01'!$AD:$AD,$A144+52),0)+IF($A144&lt;='P02'!$B$17,INDEX('P02'!$AD:$AD,$A144+52),0)+IF($A144&lt;='P03'!$B$17,INDEX('P03'!$AD:$AD,$A144+52),0)+IF($A144&lt;='P04'!$B$17,INDEX('P04'!$AD:$AD,$A144+52),0)+IF($A144&lt;='P05'!$B$17,INDEX('P05'!$AD:$AD,$A144+52),0)+IF($A144&lt;='P06'!$B$17,INDEX('P06'!$AD:$AD,$A144+52),0)+IF($A144&lt;='P07'!$B$17,INDEX('P07'!$AD:$AD,$A144+52),0)+IF($A144&lt;='P08'!$B$17,INDEX('P08'!$AD:$AD,$A144+52),0)+IF($A144&lt;='P09'!$B$17,INDEX('P09'!$AD:$AD,$A144+52),0)+IF($A144&lt;='P10'!$B$17,INDEX('P10'!$AD:$AD,$A144+52),0)</f>
        <v>21.024263880233082</v>
      </c>
      <c r="Q144">
        <f>IF($A144&lt;='P01'!$B$17,INDEX('P01'!$AE:$AE,$A144+52),0)+IF($A144&lt;='P02'!$B$17,INDEX('P02'!$AE:$AE,$A144+52),0)+IF($A144&lt;='P03'!$B$17,INDEX('P03'!$AE:$AE,$A144+52),0)+IF($A144&lt;='P04'!$B$17,INDEX('P04'!$AE:$AE,$A144+52),0)+IF($A144&lt;='P05'!$B$17,INDEX('P05'!$AE:$AE,$A144+52),0)+IF($A144&lt;='P06'!$B$17,INDEX('P06'!$AE:$AE,$A144+52),0)+IF($A144&lt;='P07'!$B$17,INDEX('P07'!$AE:$AE,$A144+52),0)+IF($A144&lt;='P08'!$B$17,INDEX('P08'!$AE:$AE,$A144+52),0)+IF($A144&lt;='P09'!$B$17,INDEX('P09'!$AE:$AE,$A144+52),0)+IF($A144&lt;='P10'!$B$17,INDEX('P10'!$AE:$AE,$A144+52),0)</f>
        <v>264.42808915301617</v>
      </c>
      <c r="R144">
        <f>IF($A144&lt;='P01'!$B$17,INDEX('P01'!$AF:$AF,$A144+52),0)+IF($A144&lt;='P02'!$B$17,INDEX('P02'!$AF:$AF,$A144+52),0)+IF($A144&lt;='P03'!$B$17,INDEX('P03'!$AF:$AF,$A144+52),0)+IF($A144&lt;='P04'!$B$17,INDEX('P04'!$AF:$AF,$A144+52),0)+IF($A144&lt;='P05'!$B$17,INDEX('P05'!$AF:$AF,$A144+52),0)+IF($A144&lt;='P06'!$B$17,INDEX('P06'!$AF:$AF,$A144+52),0)+IF($A144&lt;='P07'!$B$17,INDEX('P07'!$AF:$AF,$A144+52),0)+IF($A144&lt;='P08'!$B$17,INDEX('P08'!$AF:$AF,$A144+52),0)+IF($A144&lt;='P09'!$B$17,INDEX('P09'!$AF:$AF,$A144+52),0)+IF($A144&lt;='P10'!$B$17,INDEX('P10'!$AF:$AF,$A144+52),0)</f>
        <v>0.20364020483346779</v>
      </c>
      <c r="S144">
        <f>IF($A144&lt;='P01'!$B$17,INDEX('P01'!$AG:$AG,$A144+52),0)+IF($A144&lt;='P02'!$B$17,INDEX('P02'!$AG:$AG,$A144+52),0)+IF($A144&lt;='P03'!$B$17,INDEX('P03'!$AG:$AG,$A144+52),0)+IF($A144&lt;='P04'!$B$17,INDEX('P04'!$AG:$AG,$A144+52),0)+IF($A144&lt;='P05'!$B$17,INDEX('P05'!$AG:$AG,$A144+52),0)+IF($A144&lt;='P06'!$B$17,INDEX('P06'!$AG:$AG,$A144+52),0)+IF($A144&lt;='P07'!$B$17,INDEX('P07'!$AG:$AG,$A144+52),0)+IF($A144&lt;='P08'!$B$17,INDEX('P08'!$AG:$AG,$A144+52),0)+IF($A144&lt;='P09'!$B$17,INDEX('P09'!$AG:$AG,$A144+52),0)+IF($A144&lt;='P10'!$B$17,INDEX('P10'!$AG:$AG,$A144+52),0)</f>
        <v>17072.228995030655</v>
      </c>
      <c r="T144">
        <f>IF($A144&lt;='P01'!$B$17,INDEX('P01'!$AI:$AI,$A144+52),0)+IF($A144&lt;='P02'!$B$17,INDEX('P02'!$AI:$AI,$A144+52),0)+IF($A144&lt;='P03'!$B$17,INDEX('P03'!$AI:$AI,$A144+52),0)+IF($A144&lt;='P04'!$B$17,INDEX('P04'!$AI:$AI,$A144+52),0)+IF($A144&lt;='P05'!$B$17,INDEX('P05'!$AI:$AI,$A144+52),0)+IF($A144&lt;='P06'!$B$17,INDEX('P06'!$AI:$AI,$A144+52),0)+IF($A144&lt;='P07'!$B$17,INDEX('P07'!$AI:$AI,$A144+52),0)+IF($A144&lt;='P08'!$B$17,INDEX('P08'!$AI:$AI,$A144+52),0)+IF($A144&lt;='P09'!$B$17,INDEX('P09'!$AI:$AI,$A144+52),0)+IF($A144&lt;='P10'!$B$17,INDEX('P10'!$AI:$AI,$A144+52),0)</f>
        <v>17074.530483371265</v>
      </c>
    </row>
    <row r="145" spans="1:20" x14ac:dyDescent="0.35">
      <c r="A145">
        <v>113</v>
      </c>
      <c r="B145">
        <f>IF($A145&lt;='P01'!$B$17,INDEX('P01'!$J:$J,$A145+52),0)+IF($A145&lt;='P02'!$B$17,INDEX('P02'!$J:$J,$A145+52),0)+IF($A145&lt;='P03'!$B$17,INDEX('P03'!$J:$J,$A145+52),0)+IF($A145&lt;='P04'!$B$17,INDEX('P04'!$J:$J,$A145+52),0)+IF($A145&lt;='P05'!$B$17,INDEX('P05'!$J:$J,$A145+52),0)+IF($A145&lt;='P06'!$B$17,INDEX('P06'!$J:$J,$A145+52),0)+IF($A145&lt;='P07'!$B$17,INDEX('P07'!$J:$J,$A145+52),0)+IF($A145&lt;='P08'!$B$17,INDEX('P08'!$J:$J,$A145+52),0)+IF($A145&lt;='P09'!$B$17,INDEX('P09'!$J:$J,$A145+52),0)+IF($A145&lt;='P10'!$B$17,INDEX('P10'!$J:$J,$A145+52),0)</f>
        <v>8.8883796431225956E-4</v>
      </c>
      <c r="C145">
        <f>IF($A145&lt;='P01'!$B$17,INDEX('P01'!$K:$K,$A145+52),0)+IF($A145&lt;='P02'!$B$17,INDEX('P02'!$K:$K,$A145+52),0)+IF($A145&lt;='P03'!$B$17,INDEX('P03'!$K:$K,$A145+52),0)+IF($A145&lt;='P04'!$B$17,INDEX('P04'!$K:$K,$A145+52),0)+IF($A145&lt;='P05'!$B$17,INDEX('P05'!$K:$K,$A145+52),0)+IF($A145&lt;='P06'!$B$17,INDEX('P06'!$K:$K,$A145+52),0)+IF($A145&lt;='P07'!$B$17,INDEX('P07'!$K:$K,$A145+52),0)+IF($A145&lt;='P08'!$B$17,INDEX('P08'!$K:$K,$A145+52),0)+IF($A145&lt;='P09'!$B$17,INDEX('P09'!$K:$K,$A145+52),0)+IF($A145&lt;='P10'!$B$17,INDEX('P10'!$K:$K,$A145+52),0)</f>
        <v>1.3201006822377091E-2</v>
      </c>
      <c r="D145">
        <f>IF($A145&lt;='P01'!$B$17,INDEX('P01'!$L:$L,$A145+52),0)+IF($A145&lt;='P02'!$B$17,INDEX('P02'!$L:$L,$A145+52),0)+IF($A145&lt;='P03'!$B$17,INDEX('P03'!$L:$L,$A145+52),0)+IF($A145&lt;='P04'!$B$17,INDEX('P04'!$L:$L,$A145+52),0)+IF($A145&lt;='P05'!$B$17,INDEX('P05'!$L:$L,$A145+52),0)+IF($A145&lt;='P06'!$B$17,INDEX('P06'!$L:$L,$A145+52),0)+IF($A145&lt;='P07'!$B$17,INDEX('P07'!$L:$L,$A145+52),0)+IF($A145&lt;='P08'!$B$17,INDEX('P08'!$L:$L,$A145+52),0)+IF($A145&lt;='P09'!$B$17,INDEX('P09'!$L:$L,$A145+52),0)+IF($A145&lt;='P10'!$B$17,INDEX('P10'!$L:$L,$A145+52),0)</f>
        <v>0</v>
      </c>
      <c r="E145">
        <f>IF($A145&lt;='P01'!$B$17,INDEX('P01'!$M:$M,$A145+52),0)+IF($A145&lt;='P02'!$B$17,INDEX('P02'!$M:$M,$A145+52),0)+IF($A145&lt;='P03'!$B$17,INDEX('P03'!$M:$M,$A145+52),0)+IF($A145&lt;='P04'!$B$17,INDEX('P04'!$M:$M,$A145+52),0)+IF($A145&lt;='P05'!$B$17,INDEX('P05'!$M:$M,$A145+52),0)+IF($A145&lt;='P06'!$B$17,INDEX('P06'!$M:$M,$A145+52),0)+IF($A145&lt;='P07'!$B$17,INDEX('P07'!$M:$M,$A145+52),0)+IF($A145&lt;='P08'!$B$17,INDEX('P08'!$M:$M,$A145+52),0)+IF($A145&lt;='P09'!$B$17,INDEX('P09'!$M:$M,$A145+52),0)+IF($A145&lt;='P10'!$B$17,INDEX('P10'!$M:$M,$A145+52),0)</f>
        <v>4.5734304084702782</v>
      </c>
      <c r="F145">
        <f>IF($A145&lt;='P01'!$B$17,INDEX('P01'!$R:$R,$A145+52),0)+IF($A145&lt;='P02'!$B$17,INDEX('P02'!$R:$R,$A145+52),0)+IF($A145&lt;='P03'!$B$17,INDEX('P03'!$R:$R,$A145+52),0)+IF($A145&lt;='P04'!$B$17,INDEX('P04'!$R:$R,$A145+52),0)+IF($A145&lt;='P05'!$B$17,INDEX('P05'!$R:$R,$A145+52),0)+IF($A145&lt;='P06'!$B$17,INDEX('P06'!$R:$R,$A145+52),0)+IF($A145&lt;='P07'!$B$17,INDEX('P07'!$R:$R,$A145+52),0)+IF($A145&lt;='P08'!$B$17,INDEX('P08'!$R:$R,$A145+52),0)+IF($A145&lt;='P09'!$B$17,INDEX('P09'!$R:$R,$A145+52),0)+IF($A145&lt;='P10'!$B$17,INDEX('P10'!$R:$R,$A145+52),0)</f>
        <v>304.06552175321161</v>
      </c>
      <c r="G145">
        <f>IF($A145&lt;='P01'!$B$17,INDEX('P01'!$S:$S,$A145+52),0)+IF($A145&lt;='P02'!$B$17,INDEX('P02'!$S:$S,$A145+52),0)+IF($A145&lt;='P03'!$B$17,INDEX('P03'!$S:$S,$A145+52),0)+IF($A145&lt;='P04'!$B$17,INDEX('P04'!$S:$S,$A145+52),0)+IF($A145&lt;='P05'!$B$17,INDEX('P05'!$S:$S,$A145+52),0)+IF($A145&lt;='P06'!$B$17,INDEX('P06'!$S:$S,$A145+52),0)+IF($A145&lt;='P07'!$B$17,INDEX('P07'!$S:$S,$A145+52),0)+IF($A145&lt;='P08'!$B$17,INDEX('P08'!$S:$S,$A145+52),0)+IF($A145&lt;='P09'!$B$17,INDEX('P09'!$S:$S,$A145+52),0)+IF($A145&lt;='P10'!$B$17,INDEX('P10'!$S:$S,$A145+52),0)</f>
        <v>6.081310435064232</v>
      </c>
      <c r="H145">
        <f>IF($A145&lt;='P01'!$B$17,INDEX('P01'!$T:$T,$A145+52),0)+IF($A145&lt;='P02'!$B$17,INDEX('P02'!$T:$T,$A145+52),0)+IF($A145&lt;='P03'!$B$17,INDEX('P03'!$T:$T,$A145+52),0)+IF($A145&lt;='P04'!$B$17,INDEX('P04'!$T:$T,$A145+52),0)+IF($A145&lt;='P05'!$B$17,INDEX('P05'!$T:$T,$A145+52),0)+IF($A145&lt;='P06'!$B$17,INDEX('P06'!$T:$T,$A145+52),0)+IF($A145&lt;='P07'!$B$17,INDEX('P07'!$T:$T,$A145+52),0)+IF($A145&lt;='P08'!$B$17,INDEX('P08'!$T:$T,$A145+52),0)+IF($A145&lt;='P09'!$B$17,INDEX('P09'!$T:$T,$A145+52),0)+IF($A145&lt;='P10'!$B$17,INDEX('P10'!$T:$T,$A145+52),0)</f>
        <v>30.299249052383821</v>
      </c>
      <c r="I145">
        <f>IF($A145&lt;='P01'!$B$17,INDEX('P01'!$U:$U,$A145+52),0)+IF($A145&lt;='P02'!$B$17,INDEX('P02'!$U:$U,$A145+52),0)+IF($A145&lt;='P03'!$B$17,INDEX('P03'!$U:$U,$A145+52),0)+IF($A145&lt;='P04'!$B$17,INDEX('P04'!$U:$U,$A145+52),0)+IF($A145&lt;='P05'!$B$17,INDEX('P05'!$U:$U,$A145+52),0)+IF($A145&lt;='P06'!$B$17,INDEX('P06'!$U:$U,$A145+52),0)+IF($A145&lt;='P07'!$B$17,INDEX('P07'!$U:$U,$A145+52),0)+IF($A145&lt;='P08'!$B$17,INDEX('P08'!$U:$U,$A145+52),0)+IF($A145&lt;='P09'!$B$17,INDEX('P09'!$U:$U,$A145+52),0)+IF($A145&lt;='P10'!$B$17,INDEX('P10'!$U:$U,$A145+52),0)</f>
        <v>380.12214925741966</v>
      </c>
      <c r="J145">
        <f>IF($A145&lt;='P01'!$B$17,INDEX('P01'!$V:$V,$A145+52),0)+IF($A145&lt;='P02'!$B$17,INDEX('P02'!$V:$V,$A145+52),0)+IF($A145&lt;='P03'!$B$17,INDEX('P03'!$V:$V,$A145+52),0)+IF($A145&lt;='P04'!$B$17,INDEX('P04'!$V:$V,$A145+52),0)+IF($A145&lt;='P05'!$B$17,INDEX('P05'!$V:$V,$A145+52),0)+IF($A145&lt;='P06'!$B$17,INDEX('P06'!$V:$V,$A145+52),0)+IF($A145&lt;='P07'!$B$17,INDEX('P07'!$V:$V,$A145+52),0)+IF($A145&lt;='P08'!$B$17,INDEX('P08'!$V:$V,$A145+52),0)+IF($A145&lt;='P09'!$B$17,INDEX('P09'!$V:$V,$A145+52),0)+IF($A145&lt;='P10'!$B$17,INDEX('P10'!$V:$V,$A145+52),0)</f>
        <v>0.29352592861896254</v>
      </c>
      <c r="K145">
        <f>IF($A145&lt;='P01'!$B$17,INDEX('P01'!$W:$W,$A145+52),0)+IF($A145&lt;='P02'!$B$17,INDEX('P02'!$W:$W,$A145+52),0)+IF($A145&lt;='P03'!$B$17,INDEX('P03'!$W:$W,$A145+52),0)+IF($A145&lt;='P04'!$B$17,INDEX('P04'!$W:$W,$A145+52),0)+IF($A145&lt;='P05'!$B$17,INDEX('P05'!$W:$W,$A145+52),0)+IF($A145&lt;='P06'!$B$17,INDEX('P06'!$W:$W,$A145+52),0)+IF($A145&lt;='P07'!$B$17,INDEX('P07'!$W:$W,$A145+52),0)+IF($A145&lt;='P08'!$B$17,INDEX('P08'!$W:$W,$A145+52),0)+IF($A145&lt;='P09'!$B$17,INDEX('P09'!$W:$W,$A145+52),0)+IF($A145&lt;='P10'!$B$17,INDEX('P10'!$W:$W,$A145+52),0)</f>
        <v>-112.7307129202751</v>
      </c>
      <c r="L145">
        <f>IF($A145&lt;='P01'!$B$17,INDEX('P01'!$X:$X,$A145+52),0)+IF($A145&lt;='P02'!$B$17,INDEX('P02'!$X:$X,$A145+52),0)+IF($A145&lt;='P03'!$B$17,INDEX('P03'!$X:$X,$A145+52),0)+IF($A145&lt;='P04'!$B$17,INDEX('P04'!$X:$X,$A145+52),0)+IF($A145&lt;='P05'!$B$17,INDEX('P05'!$X:$X,$A145+52),0)+IF($A145&lt;='P06'!$B$17,INDEX('P06'!$X:$X,$A145+52),0)+IF($A145&lt;='P07'!$B$17,INDEX('P07'!$X:$X,$A145+52),0)+IF($A145&lt;='P08'!$B$17,INDEX('P08'!$X:$X,$A145+52),0)+IF($A145&lt;='P09'!$B$17,INDEX('P09'!$X:$X,$A145+52),0)+IF($A145&lt;='P10'!$B$17,INDEX('P10'!$X:$X,$A145+52),0)</f>
        <v>111.75519015321572</v>
      </c>
      <c r="M145">
        <f>IF($A145&lt;='P01'!$B$17,INDEX('P01'!$AA:$AA,$A145+52),0)+IF($A145&lt;='P02'!$B$17,INDEX('P02'!$AA:$AA,$A145+52),0)+IF($A145&lt;='P03'!$B$17,INDEX('P03'!$AA:$AA,$A145+52),0)+IF($A145&lt;='P04'!$B$17,INDEX('P04'!$AA:$AA,$A145+52),0)+IF($A145&lt;='P05'!$B$17,INDEX('P05'!$AA:$AA,$A145+52),0)+IF($A145&lt;='P06'!$B$17,INDEX('P06'!$AA:$AA,$A145+52),0)+IF($A145&lt;='P07'!$B$17,INDEX('P07'!$AA:$AA,$A145+52),0)+IF($A145&lt;='P08'!$B$17,INDEX('P08'!$AA:$AA,$A145+52),0)+IF($A145&lt;='P09'!$B$17,INDEX('P09'!$AA:$AA,$A145+52),0)+IF($A145&lt;='P10'!$B$17,INDEX('P10'!$AA:$AA,$A145+52),0)</f>
        <v>-77.245008171118073</v>
      </c>
      <c r="N145">
        <f>IF($A145&lt;='P01'!$B$17,INDEX('P01'!$AB:$AB,$A145+52),0)+IF($A145&lt;='P02'!$B$17,INDEX('P02'!$AB:$AB,$A145+52),0)+IF($A145&lt;='P03'!$B$17,INDEX('P03'!$AB:$AB,$A145+52),0)+IF($A145&lt;='P04'!$B$17,INDEX('P04'!$AB:$AB,$A145+52),0)+IF($A145&lt;='P05'!$B$17,INDEX('P05'!$AB:$AB,$A145+52),0)+IF($A145&lt;='P06'!$B$17,INDEX('P06'!$AB:$AB,$A145+52),0)+IF($A145&lt;='P07'!$B$17,INDEX('P07'!$AB:$AB,$A145+52),0)+IF($A145&lt;='P08'!$B$17,INDEX('P08'!$AB:$AB,$A145+52),0)+IF($A145&lt;='P09'!$B$17,INDEX('P09'!$AB:$AB,$A145+52),0)+IF($A145&lt;='P10'!$B$17,INDEX('P10'!$AB:$AB,$A145+52),0)</f>
        <v>210.85764147788373</v>
      </c>
      <c r="O145">
        <f>IF($A145&lt;='P01'!$B$17,INDEX('P01'!$AC:$AC,$A145+52),0)+IF($A145&lt;='P02'!$B$17,INDEX('P02'!$AC:$AC,$A145+52),0)+IF($A145&lt;='P03'!$B$17,INDEX('P03'!$AC:$AC,$A145+52),0)+IF($A145&lt;='P04'!$B$17,INDEX('P04'!$AC:$AC,$A145+52),0)+IF($A145&lt;='P05'!$B$17,INDEX('P05'!$AC:$AC,$A145+52),0)+IF($A145&lt;='P06'!$B$17,INDEX('P06'!$AC:$AC,$A145+52),0)+IF($A145&lt;='P07'!$B$17,INDEX('P07'!$AC:$AC,$A145+52),0)+IF($A145&lt;='P08'!$B$17,INDEX('P08'!$AC:$AC,$A145+52),0)+IF($A145&lt;='P09'!$B$17,INDEX('P09'!$AC:$AC,$A145+52),0)+IF($A145&lt;='P10'!$B$17,INDEX('P10'!$AC:$AC,$A145+52),0)</f>
        <v>4.2171528295576746</v>
      </c>
      <c r="P145">
        <f>IF($A145&lt;='P01'!$B$17,INDEX('P01'!$AD:$AD,$A145+52),0)+IF($A145&lt;='P02'!$B$17,INDEX('P02'!$AD:$AD,$A145+52),0)+IF($A145&lt;='P03'!$B$17,INDEX('P03'!$AD:$AD,$A145+52),0)+IF($A145&lt;='P04'!$B$17,INDEX('P04'!$AD:$AD,$A145+52),0)+IF($A145&lt;='P05'!$B$17,INDEX('P05'!$AD:$AD,$A145+52),0)+IF($A145&lt;='P06'!$B$17,INDEX('P06'!$AD:$AD,$A145+52),0)+IF($A145&lt;='P07'!$B$17,INDEX('P07'!$AD:$AD,$A145+52),0)+IF($A145&lt;='P08'!$B$17,INDEX('P08'!$AD:$AD,$A145+52),0)+IF($A145&lt;='P09'!$B$17,INDEX('P09'!$AD:$AD,$A145+52),0)+IF($A145&lt;='P10'!$B$17,INDEX('P10'!$AD:$AD,$A145+52),0)</f>
        <v>20.942792342989755</v>
      </c>
      <c r="Q145">
        <f>IF($A145&lt;='P01'!$B$17,INDEX('P01'!$AE:$AE,$A145+52),0)+IF($A145&lt;='P02'!$B$17,INDEX('P02'!$AE:$AE,$A145+52),0)+IF($A145&lt;='P03'!$B$17,INDEX('P03'!$AE:$AE,$A145+52),0)+IF($A145&lt;='P04'!$B$17,INDEX('P04'!$AE:$AE,$A145+52),0)+IF($A145&lt;='P05'!$B$17,INDEX('P05'!$AE:$AE,$A145+52),0)+IF($A145&lt;='P06'!$B$17,INDEX('P06'!$AE:$AE,$A145+52),0)+IF($A145&lt;='P07'!$B$17,INDEX('P07'!$AE:$AE,$A145+52),0)+IF($A145&lt;='P08'!$B$17,INDEX('P08'!$AE:$AE,$A145+52),0)+IF($A145&lt;='P09'!$B$17,INDEX('P09'!$AE:$AE,$A145+52),0)+IF($A145&lt;='P10'!$B$17,INDEX('P10'!$AE:$AE,$A145+52),0)</f>
        <v>262.73981982542813</v>
      </c>
      <c r="R145">
        <f>IF($A145&lt;='P01'!$B$17,INDEX('P01'!$AF:$AF,$A145+52),0)+IF($A145&lt;='P02'!$B$17,INDEX('P02'!$AF:$AF,$A145+52),0)+IF($A145&lt;='P03'!$B$17,INDEX('P03'!$AF:$AF,$A145+52),0)+IF($A145&lt;='P04'!$B$17,INDEX('P04'!$AF:$AF,$A145+52),0)+IF($A145&lt;='P05'!$B$17,INDEX('P05'!$AF:$AF,$A145+52),0)+IF($A145&lt;='P06'!$B$17,INDEX('P06'!$AF:$AF,$A145+52),0)+IF($A145&lt;='P07'!$B$17,INDEX('P07'!$AF:$AF,$A145+52),0)+IF($A145&lt;='P08'!$B$17,INDEX('P08'!$AF:$AF,$A145+52),0)+IF($A145&lt;='P09'!$B$17,INDEX('P09'!$AF:$AF,$A145+52),0)+IF($A145&lt;='P10'!$B$17,INDEX('P10'!$AF:$AF,$A145+52),0)</f>
        <v>0.2028846510262447</v>
      </c>
      <c r="S145">
        <f>IF($A145&lt;='P01'!$B$17,INDEX('P01'!$AG:$AG,$A145+52),0)+IF($A145&lt;='P02'!$B$17,INDEX('P02'!$AG:$AG,$A145+52),0)+IF($A145&lt;='P03'!$B$17,INDEX('P03'!$AG:$AG,$A145+52),0)+IF($A145&lt;='P04'!$B$17,INDEX('P04'!$AG:$AG,$A145+52),0)+IF($A145&lt;='P05'!$B$17,INDEX('P05'!$AG:$AG,$A145+52),0)+IF($A145&lt;='P06'!$B$17,INDEX('P06'!$AG:$AG,$A145+52),0)+IF($A145&lt;='P07'!$B$17,INDEX('P07'!$AG:$AG,$A145+52),0)+IF($A145&lt;='P08'!$B$17,INDEX('P08'!$AG:$AG,$A145+52),0)+IF($A145&lt;='P09'!$B$17,INDEX('P09'!$AG:$AG,$A145+52),0)+IF($A145&lt;='P10'!$B$17,INDEX('P10'!$AG:$AG,$A145+52),0)</f>
        <v>17016.363840109283</v>
      </c>
      <c r="T145">
        <f>IF($A145&lt;='P01'!$B$17,INDEX('P01'!$AI:$AI,$A145+52),0)+IF($A145&lt;='P02'!$B$17,INDEX('P02'!$AI:$AI,$A145+52),0)+IF($A145&lt;='P03'!$B$17,INDEX('P03'!$AI:$AI,$A145+52),0)+IF($A145&lt;='P04'!$B$17,INDEX('P04'!$AI:$AI,$A145+52),0)+IF($A145&lt;='P05'!$B$17,INDEX('P05'!$AI:$AI,$A145+52),0)+IF($A145&lt;='P06'!$B$17,INDEX('P06'!$AI:$AI,$A145+52),0)+IF($A145&lt;='P07'!$B$17,INDEX('P07'!$AI:$AI,$A145+52),0)+IF($A145&lt;='P08'!$B$17,INDEX('P08'!$AI:$AI,$A145+52),0)+IF($A145&lt;='P09'!$B$17,INDEX('P09'!$AI:$AI,$A145+52),0)+IF($A145&lt;='P10'!$B$17,INDEX('P10'!$AI:$AI,$A145+52),0)</f>
        <v>17018.31049619196</v>
      </c>
    </row>
    <row r="146" spans="1:20" x14ac:dyDescent="0.35">
      <c r="A146">
        <v>114</v>
      </c>
      <c r="B146">
        <f>IF($A146&lt;='P01'!$B$17,INDEX('P01'!$J:$J,$A146+52),0)+IF($A146&lt;='P02'!$B$17,INDEX('P02'!$J:$J,$A146+52),0)+IF($A146&lt;='P03'!$B$17,INDEX('P03'!$J:$J,$A146+52),0)+IF($A146&lt;='P04'!$B$17,INDEX('P04'!$J:$J,$A146+52),0)+IF($A146&lt;='P05'!$B$17,INDEX('P05'!$J:$J,$A146+52),0)+IF($A146&lt;='P06'!$B$17,INDEX('P06'!$J:$J,$A146+52),0)+IF($A146&lt;='P07'!$B$17,INDEX('P07'!$J:$J,$A146+52),0)+IF($A146&lt;='P08'!$B$17,INDEX('P08'!$J:$J,$A146+52),0)+IF($A146&lt;='P09'!$B$17,INDEX('P09'!$J:$J,$A146+52),0)+IF($A146&lt;='P10'!$B$17,INDEX('P10'!$J:$J,$A146+52),0)</f>
        <v>8.8625518158258162E-4</v>
      </c>
      <c r="C146">
        <f>IF($A146&lt;='P01'!$B$17,INDEX('P01'!$K:$K,$A146+52),0)+IF($A146&lt;='P02'!$B$17,INDEX('P02'!$K:$K,$A146+52),0)+IF($A146&lt;='P03'!$B$17,INDEX('P03'!$K:$K,$A146+52),0)+IF($A146&lt;='P04'!$B$17,INDEX('P04'!$K:$K,$A146+52),0)+IF($A146&lt;='P05'!$B$17,INDEX('P05'!$K:$K,$A146+52),0)+IF($A146&lt;='P06'!$B$17,INDEX('P06'!$K:$K,$A146+52),0)+IF($A146&lt;='P07'!$B$17,INDEX('P07'!$K:$K,$A146+52),0)+IF($A146&lt;='P08'!$B$17,INDEX('P08'!$K:$K,$A146+52),0)+IF($A146&lt;='P09'!$B$17,INDEX('P09'!$K:$K,$A146+52),0)+IF($A146&lt;='P10'!$B$17,INDEX('P10'!$K:$K,$A146+52),0)</f>
        <v>1.3153827720704276E-2</v>
      </c>
      <c r="D146">
        <f>IF($A146&lt;='P01'!$B$17,INDEX('P01'!$L:$L,$A146+52),0)+IF($A146&lt;='P02'!$B$17,INDEX('P02'!$L:$L,$A146+52),0)+IF($A146&lt;='P03'!$B$17,INDEX('P03'!$L:$L,$A146+52),0)+IF($A146&lt;='P04'!$B$17,INDEX('P04'!$L:$L,$A146+52),0)+IF($A146&lt;='P05'!$B$17,INDEX('P05'!$L:$L,$A146+52),0)+IF($A146&lt;='P06'!$B$17,INDEX('P06'!$L:$L,$A146+52),0)+IF($A146&lt;='P07'!$B$17,INDEX('P07'!$L:$L,$A146+52),0)+IF($A146&lt;='P08'!$B$17,INDEX('P08'!$L:$L,$A146+52),0)+IF($A146&lt;='P09'!$B$17,INDEX('P09'!$L:$L,$A146+52),0)+IF($A146&lt;='P10'!$B$17,INDEX('P10'!$L:$L,$A146+52),0)</f>
        <v>0</v>
      </c>
      <c r="E146">
        <f>IF($A146&lt;='P01'!$B$17,INDEX('P01'!$M:$M,$A146+52),0)+IF($A146&lt;='P02'!$B$17,INDEX('P02'!$M:$M,$A146+52),0)+IF($A146&lt;='P03'!$B$17,INDEX('P03'!$M:$M,$A146+52),0)+IF($A146&lt;='P04'!$B$17,INDEX('P04'!$M:$M,$A146+52),0)+IF($A146&lt;='P05'!$B$17,INDEX('P05'!$M:$M,$A146+52),0)+IF($A146&lt;='P06'!$B$17,INDEX('P06'!$M:$M,$A146+52),0)+IF($A146&lt;='P07'!$B$17,INDEX('P07'!$M:$M,$A146+52),0)+IF($A146&lt;='P08'!$B$17,INDEX('P08'!$M:$M,$A146+52),0)+IF($A146&lt;='P09'!$B$17,INDEX('P09'!$M:$M,$A146+52),0)+IF($A146&lt;='P10'!$B$17,INDEX('P10'!$M:$M,$A146+52),0)</f>
        <v>4.5593903255679908</v>
      </c>
      <c r="F146">
        <f>IF($A146&lt;='P01'!$B$17,INDEX('P01'!$R:$R,$A146+52),0)+IF($A146&lt;='P02'!$B$17,INDEX('P02'!$R:$R,$A146+52),0)+IF($A146&lt;='P03'!$B$17,INDEX('P03'!$R:$R,$A146+52),0)+IF($A146&lt;='P04'!$B$17,INDEX('P04'!$R:$R,$A146+52),0)+IF($A146&lt;='P05'!$B$17,INDEX('P05'!$R:$R,$A146+52),0)+IF($A146&lt;='P06'!$B$17,INDEX('P06'!$R:$R,$A146+52),0)+IF($A146&lt;='P07'!$B$17,INDEX('P07'!$R:$R,$A146+52),0)+IF($A146&lt;='P08'!$B$17,INDEX('P08'!$R:$R,$A146+52),0)+IF($A146&lt;='P09'!$B$17,INDEX('P09'!$R:$R,$A146+52),0)+IF($A146&lt;='P10'!$B$17,INDEX('P10'!$R:$R,$A146+52),0)</f>
        <v>302.96926801784144</v>
      </c>
      <c r="G146">
        <f>IF($A146&lt;='P01'!$B$17,INDEX('P01'!$S:$S,$A146+52),0)+IF($A146&lt;='P02'!$B$17,INDEX('P02'!$S:$S,$A146+52),0)+IF($A146&lt;='P03'!$B$17,INDEX('P03'!$S:$S,$A146+52),0)+IF($A146&lt;='P04'!$B$17,INDEX('P04'!$S:$S,$A146+52),0)+IF($A146&lt;='P05'!$B$17,INDEX('P05'!$S:$S,$A146+52),0)+IF($A146&lt;='P06'!$B$17,INDEX('P06'!$S:$S,$A146+52),0)+IF($A146&lt;='P07'!$B$17,INDEX('P07'!$S:$S,$A146+52),0)+IF($A146&lt;='P08'!$B$17,INDEX('P08'!$S:$S,$A146+52),0)+IF($A146&lt;='P09'!$B$17,INDEX('P09'!$S:$S,$A146+52),0)+IF($A146&lt;='P10'!$B$17,INDEX('P10'!$S:$S,$A146+52),0)</f>
        <v>6.0593853603568295</v>
      </c>
      <c r="H146">
        <f>IF($A146&lt;='P01'!$B$17,INDEX('P01'!$T:$T,$A146+52),0)+IF($A146&lt;='P02'!$B$17,INDEX('P02'!$T:$T,$A146+52),0)+IF($A146&lt;='P03'!$B$17,INDEX('P03'!$T:$T,$A146+52),0)+IF($A146&lt;='P04'!$B$17,INDEX('P04'!$T:$T,$A146+52),0)+IF($A146&lt;='P05'!$B$17,INDEX('P05'!$T:$T,$A146+52),0)+IF($A146&lt;='P06'!$B$17,INDEX('P06'!$T:$T,$A146+52),0)+IF($A146&lt;='P07'!$B$17,INDEX('P07'!$T:$T,$A146+52),0)+IF($A146&lt;='P08'!$B$17,INDEX('P08'!$T:$T,$A146+52),0)+IF($A146&lt;='P09'!$B$17,INDEX('P09'!$T:$T,$A146+52),0)+IF($A146&lt;='P10'!$B$17,INDEX('P10'!$T:$T,$A146+52),0)</f>
        <v>30.280686301124408</v>
      </c>
      <c r="I146">
        <f>IF($A146&lt;='P01'!$B$17,INDEX('P01'!$U:$U,$A146+52),0)+IF($A146&lt;='P02'!$B$17,INDEX('P02'!$U:$U,$A146+52),0)+IF($A146&lt;='P03'!$B$17,INDEX('P03'!$U:$U,$A146+52),0)+IF($A146&lt;='P04'!$B$17,INDEX('P04'!$U:$U,$A146+52),0)+IF($A146&lt;='P05'!$B$17,INDEX('P05'!$U:$U,$A146+52),0)+IF($A146&lt;='P06'!$B$17,INDEX('P06'!$U:$U,$A146+52),0)+IF($A146&lt;='P07'!$B$17,INDEX('P07'!$U:$U,$A146+52),0)+IF($A146&lt;='P08'!$B$17,INDEX('P08'!$U:$U,$A146+52),0)+IF($A146&lt;='P09'!$B$17,INDEX('P09'!$U:$U,$A146+52),0)+IF($A146&lt;='P10'!$B$17,INDEX('P10'!$U:$U,$A146+52),0)</f>
        <v>378.93225969382428</v>
      </c>
      <c r="J146">
        <f>IF($A146&lt;='P01'!$B$17,INDEX('P01'!$V:$V,$A146+52),0)+IF($A146&lt;='P02'!$B$17,INDEX('P02'!$V:$V,$A146+52),0)+IF($A146&lt;='P03'!$B$17,INDEX('P03'!$V:$V,$A146+52),0)+IF($A146&lt;='P04'!$B$17,INDEX('P04'!$V:$V,$A146+52),0)+IF($A146&lt;='P05'!$B$17,INDEX('P05'!$V:$V,$A146+52),0)+IF($A146&lt;='P06'!$B$17,INDEX('P06'!$V:$V,$A146+52),0)+IF($A146&lt;='P07'!$B$17,INDEX('P07'!$V:$V,$A146+52),0)+IF($A146&lt;='P08'!$B$17,INDEX('P08'!$V:$V,$A146+52),0)+IF($A146&lt;='P09'!$B$17,INDEX('P09'!$V:$V,$A146+52),0)+IF($A146&lt;='P10'!$B$17,INDEX('P10'!$V:$V,$A146+52),0)</f>
        <v>0.29339481242073229</v>
      </c>
      <c r="K146">
        <f>IF($A146&lt;='P01'!$B$17,INDEX('P01'!$W:$W,$A146+52),0)+IF($A146&lt;='P02'!$B$17,INDEX('P02'!$W:$W,$A146+52),0)+IF($A146&lt;='P03'!$B$17,INDEX('P03'!$W:$W,$A146+52),0)+IF($A146&lt;='P04'!$B$17,INDEX('P04'!$W:$W,$A146+52),0)+IF($A146&lt;='P05'!$B$17,INDEX('P05'!$W:$W,$A146+52),0)+IF($A146&lt;='P06'!$B$17,INDEX('P06'!$W:$W,$A146+52),0)+IF($A146&lt;='P07'!$B$17,INDEX('P07'!$W:$W,$A146+52),0)+IF($A146&lt;='P08'!$B$17,INDEX('P08'!$W:$W,$A146+52),0)+IF($A146&lt;='P09'!$B$17,INDEX('P09'!$W:$W,$A146+52),0)+IF($A146&lt;='P10'!$B$17,INDEX('P10'!$W:$W,$A146+52),0)</f>
        <v>-112.5964581498848</v>
      </c>
      <c r="L146">
        <f>IF($A146&lt;='P01'!$B$17,INDEX('P01'!$X:$X,$A146+52),0)+IF($A146&lt;='P02'!$B$17,INDEX('P02'!$X:$X,$A146+52),0)+IF($A146&lt;='P03'!$B$17,INDEX('P03'!$X:$X,$A146+52),0)+IF($A146&lt;='P04'!$B$17,INDEX('P04'!$X:$X,$A146+52),0)+IF($A146&lt;='P05'!$B$17,INDEX('P05'!$X:$X,$A146+52),0)+IF($A146&lt;='P06'!$B$17,INDEX('P06'!$X:$X,$A146+52),0)+IF($A146&lt;='P07'!$B$17,INDEX('P07'!$X:$X,$A146+52),0)+IF($A146&lt;='P08'!$B$17,INDEX('P08'!$X:$X,$A146+52),0)+IF($A146&lt;='P09'!$B$17,INDEX('P09'!$X:$X,$A146+52),0)+IF($A146&lt;='P10'!$B$17,INDEX('P10'!$X:$X,$A146+52),0)</f>
        <v>111.62445245530094</v>
      </c>
      <c r="M146">
        <f>IF($A146&lt;='P01'!$B$17,INDEX('P01'!$AA:$AA,$A146+52),0)+IF($A146&lt;='P02'!$B$17,INDEX('P02'!$AA:$AA,$A146+52),0)+IF($A146&lt;='P03'!$B$17,INDEX('P03'!$AA:$AA,$A146+52),0)+IF($A146&lt;='P04'!$B$17,INDEX('P04'!$AA:$AA,$A146+52),0)+IF($A146&lt;='P05'!$B$17,INDEX('P05'!$AA:$AA,$A146+52),0)+IF($A146&lt;='P06'!$B$17,INDEX('P06'!$AA:$AA,$A146+52),0)+IF($A146&lt;='P07'!$B$17,INDEX('P07'!$AA:$AA,$A146+52),0)+IF($A146&lt;='P08'!$B$17,INDEX('P08'!$AA:$AA,$A146+52),0)+IF($A146&lt;='P09'!$B$17,INDEX('P09'!$AA:$AA,$A146+52),0)+IF($A146&lt;='P10'!$B$17,INDEX('P10'!$AA:$AA,$A146+52),0)</f>
        <v>-76.902882458361717</v>
      </c>
      <c r="N146">
        <f>IF($A146&lt;='P01'!$B$17,INDEX('P01'!$AB:$AB,$A146+52),0)+IF($A146&lt;='P02'!$B$17,INDEX('P02'!$AB:$AB,$A146+52),0)+IF($A146&lt;='P03'!$B$17,INDEX('P03'!$AB:$AB,$A146+52),0)+IF($A146&lt;='P04'!$B$17,INDEX('P04'!$AB:$AB,$A146+52),0)+IF($A146&lt;='P05'!$B$17,INDEX('P05'!$AB:$AB,$A146+52),0)+IF($A146&lt;='P06'!$B$17,INDEX('P06'!$AB:$AB,$A146+52),0)+IF($A146&lt;='P07'!$B$17,INDEX('P07'!$AB:$AB,$A146+52),0)+IF($A146&lt;='P08'!$B$17,INDEX('P08'!$AB:$AB,$A146+52),0)+IF($A146&lt;='P09'!$B$17,INDEX('P09'!$AB:$AB,$A146+52),0)+IF($A146&lt;='P10'!$B$17,INDEX('P10'!$AB:$AB,$A146+52),0)</f>
        <v>209.41187207100307</v>
      </c>
      <c r="O146">
        <f>IF($A146&lt;='P01'!$B$17,INDEX('P01'!$AC:$AC,$A146+52),0)+IF($A146&lt;='P02'!$B$17,INDEX('P02'!$AC:$AC,$A146+52),0)+IF($A146&lt;='P03'!$B$17,INDEX('P03'!$AC:$AC,$A146+52),0)+IF($A146&lt;='P04'!$B$17,INDEX('P04'!$AC:$AC,$A146+52),0)+IF($A146&lt;='P05'!$B$17,INDEX('P05'!$AC:$AC,$A146+52),0)+IF($A146&lt;='P06'!$B$17,INDEX('P06'!$AC:$AC,$A146+52),0)+IF($A146&lt;='P07'!$B$17,INDEX('P07'!$AC:$AC,$A146+52),0)+IF($A146&lt;='P08'!$B$17,INDEX('P08'!$AC:$AC,$A146+52),0)+IF($A146&lt;='P09'!$B$17,INDEX('P09'!$AC:$AC,$A146+52),0)+IF($A146&lt;='P10'!$B$17,INDEX('P10'!$AC:$AC,$A146+52),0)</f>
        <v>4.1882374414200623</v>
      </c>
      <c r="P146">
        <f>IF($A146&lt;='P01'!$B$17,INDEX('P01'!$AD:$AD,$A146+52),0)+IF($A146&lt;='P02'!$B$17,INDEX('P02'!$AD:$AD,$A146+52),0)+IF($A146&lt;='P03'!$B$17,INDEX('P03'!$AD:$AD,$A146+52),0)+IF($A146&lt;='P04'!$B$17,INDEX('P04'!$AD:$AD,$A146+52),0)+IF($A146&lt;='P05'!$B$17,INDEX('P05'!$AD:$AD,$A146+52),0)+IF($A146&lt;='P06'!$B$17,INDEX('P06'!$AD:$AD,$A146+52),0)+IF($A146&lt;='P07'!$B$17,INDEX('P07'!$AD:$AD,$A146+52),0)+IF($A146&lt;='P08'!$B$17,INDEX('P08'!$AD:$AD,$A146+52),0)+IF($A146&lt;='P09'!$B$17,INDEX('P09'!$AD:$AD,$A146+52),0)+IF($A146&lt;='P10'!$B$17,INDEX('P10'!$AD:$AD,$A146+52),0)</f>
        <v>20.861666132753399</v>
      </c>
      <c r="Q146">
        <f>IF($A146&lt;='P01'!$B$17,INDEX('P01'!$AE:$AE,$A146+52),0)+IF($A146&lt;='P02'!$B$17,INDEX('P02'!$AE:$AE,$A146+52),0)+IF($A146&lt;='P03'!$B$17,INDEX('P03'!$AE:$AE,$A146+52),0)+IF($A146&lt;='P04'!$B$17,INDEX('P04'!$AE:$AE,$A146+52),0)+IF($A146&lt;='P05'!$B$17,INDEX('P05'!$AE:$AE,$A146+52),0)+IF($A146&lt;='P06'!$B$17,INDEX('P06'!$AE:$AE,$A146+52),0)+IF($A146&lt;='P07'!$B$17,INDEX('P07'!$AE:$AE,$A146+52),0)+IF($A146&lt;='P08'!$B$17,INDEX('P08'!$AE:$AE,$A146+52),0)+IF($A146&lt;='P09'!$B$17,INDEX('P09'!$AE:$AE,$A146+52),0)+IF($A146&lt;='P10'!$B$17,INDEX('P10'!$AE:$AE,$A146+52),0)</f>
        <v>261.06271866000702</v>
      </c>
      <c r="R146">
        <f>IF($A146&lt;='P01'!$B$17,INDEX('P01'!$AF:$AF,$A146+52),0)+IF($A146&lt;='P02'!$B$17,INDEX('P02'!$AF:$AF,$A146+52),0)+IF($A146&lt;='P03'!$B$17,INDEX('P03'!$AF:$AF,$A146+52),0)+IF($A146&lt;='P04'!$B$17,INDEX('P04'!$AF:$AF,$A146+52),0)+IF($A146&lt;='P05'!$B$17,INDEX('P05'!$AF:$AF,$A146+52),0)+IF($A146&lt;='P06'!$B$17,INDEX('P06'!$AF:$AF,$A146+52),0)+IF($A146&lt;='P07'!$B$17,INDEX('P07'!$AF:$AF,$A146+52),0)+IF($A146&lt;='P08'!$B$17,INDEX('P08'!$AF:$AF,$A146+52),0)+IF($A146&lt;='P09'!$B$17,INDEX('P09'!$AF:$AF,$A146+52),0)+IF($A146&lt;='P10'!$B$17,INDEX('P10'!$AF:$AF,$A146+52),0)</f>
        <v>0.20213229518433495</v>
      </c>
      <c r="S146">
        <f>IF($A146&lt;='P01'!$B$17,INDEX('P01'!$AG:$AG,$A146+52),0)+IF($A146&lt;='P02'!$B$17,INDEX('P02'!$AG:$AG,$A146+52),0)+IF($A146&lt;='P03'!$B$17,INDEX('P03'!$AG:$AG,$A146+52),0)+IF($A146&lt;='P04'!$B$17,INDEX('P04'!$AG:$AG,$A146+52),0)+IF($A146&lt;='P05'!$B$17,INDEX('P05'!$AG:$AG,$A146+52),0)+IF($A146&lt;='P06'!$B$17,INDEX('P06'!$AG:$AG,$A146+52),0)+IF($A146&lt;='P07'!$B$17,INDEX('P07'!$AG:$AG,$A146+52),0)+IF($A146&lt;='P08'!$B$17,INDEX('P08'!$AG:$AG,$A146+52),0)+IF($A146&lt;='P09'!$B$17,INDEX('P09'!$AG:$AG,$A146+52),0)+IF($A146&lt;='P10'!$B$17,INDEX('P10'!$AG:$AG,$A146+52),0)</f>
        <v>16960.446534905717</v>
      </c>
      <c r="T146">
        <f>IF($A146&lt;='P01'!$B$17,INDEX('P01'!$AI:$AI,$A146+52),0)+IF($A146&lt;='P02'!$B$17,INDEX('P02'!$AI:$AI,$A146+52),0)+IF($A146&lt;='P03'!$B$17,INDEX('P03'!$AI:$AI,$A146+52),0)+IF($A146&lt;='P04'!$B$17,INDEX('P04'!$AI:$AI,$A146+52),0)+IF($A146&lt;='P05'!$B$17,INDEX('P05'!$AI:$AI,$A146+52),0)+IF($A146&lt;='P06'!$B$17,INDEX('P06'!$AI:$AI,$A146+52),0)+IF($A146&lt;='P07'!$B$17,INDEX('P07'!$AI:$AI,$A146+52),0)+IF($A146&lt;='P08'!$B$17,INDEX('P08'!$AI:$AI,$A146+52),0)+IF($A146&lt;='P09'!$B$17,INDEX('P09'!$AI:$AI,$A146+52),0)+IF($A146&lt;='P10'!$B$17,INDEX('P10'!$AI:$AI,$A146+52),0)</f>
        <v>16962.04706413082</v>
      </c>
    </row>
    <row r="147" spans="1:20" x14ac:dyDescent="0.35">
      <c r="A147">
        <v>115</v>
      </c>
      <c r="B147">
        <f>IF($A147&lt;='P01'!$B$17,INDEX('P01'!$J:$J,$A147+52),0)+IF($A147&lt;='P02'!$B$17,INDEX('P02'!$J:$J,$A147+52),0)+IF($A147&lt;='P03'!$B$17,INDEX('P03'!$J:$J,$A147+52),0)+IF($A147&lt;='P04'!$B$17,INDEX('P04'!$J:$J,$A147+52),0)+IF($A147&lt;='P05'!$B$17,INDEX('P05'!$J:$J,$A147+52),0)+IF($A147&lt;='P06'!$B$17,INDEX('P06'!$J:$J,$A147+52),0)+IF($A147&lt;='P07'!$B$17,INDEX('P07'!$J:$J,$A147+52),0)+IF($A147&lt;='P08'!$B$17,INDEX('P08'!$J:$J,$A147+52),0)+IF($A147&lt;='P09'!$B$17,INDEX('P09'!$J:$J,$A147+52),0)+IF($A147&lt;='P10'!$B$17,INDEX('P10'!$J:$J,$A147+52),0)</f>
        <v>8.9374392658749956E-4</v>
      </c>
      <c r="C147">
        <f>IF($A147&lt;='P01'!$B$17,INDEX('P01'!$K:$K,$A147+52),0)+IF($A147&lt;='P02'!$B$17,INDEX('P02'!$K:$K,$A147+52),0)+IF($A147&lt;='P03'!$B$17,INDEX('P03'!$K:$K,$A147+52),0)+IF($A147&lt;='P04'!$B$17,INDEX('P04'!$K:$K,$A147+52),0)+IF($A147&lt;='P05'!$B$17,INDEX('P05'!$K:$K,$A147+52),0)+IF($A147&lt;='P06'!$B$17,INDEX('P06'!$K:$K,$A147+52),0)+IF($A147&lt;='P07'!$B$17,INDEX('P07'!$K:$K,$A147+52),0)+IF($A147&lt;='P08'!$B$17,INDEX('P08'!$K:$K,$A147+52),0)+IF($A147&lt;='P09'!$B$17,INDEX('P09'!$K:$K,$A147+52),0)+IF($A147&lt;='P10'!$B$17,INDEX('P10'!$K:$K,$A147+52),0)</f>
        <v>1.3106783225110222E-2</v>
      </c>
      <c r="D147">
        <f>IF($A147&lt;='P01'!$B$17,INDEX('P01'!$L:$L,$A147+52),0)+IF($A147&lt;='P02'!$B$17,INDEX('P02'!$L:$L,$A147+52),0)+IF($A147&lt;='P03'!$B$17,INDEX('P03'!$L:$L,$A147+52),0)+IF($A147&lt;='P04'!$B$17,INDEX('P04'!$L:$L,$A147+52),0)+IF($A147&lt;='P05'!$B$17,INDEX('P05'!$L:$L,$A147+52),0)+IF($A147&lt;='P06'!$B$17,INDEX('P06'!$L:$L,$A147+52),0)+IF($A147&lt;='P07'!$B$17,INDEX('P07'!$L:$L,$A147+52),0)+IF($A147&lt;='P08'!$B$17,INDEX('P08'!$L:$L,$A147+52),0)+IF($A147&lt;='P09'!$B$17,INDEX('P09'!$L:$L,$A147+52),0)+IF($A147&lt;='P10'!$B$17,INDEX('P10'!$L:$L,$A147+52),0)</f>
        <v>0</v>
      </c>
      <c r="E147">
        <f>IF($A147&lt;='P01'!$B$17,INDEX('P01'!$M:$M,$A147+52),0)+IF($A147&lt;='P02'!$B$17,INDEX('P02'!$M:$M,$A147+52),0)+IF($A147&lt;='P03'!$B$17,INDEX('P03'!$M:$M,$A147+52),0)+IF($A147&lt;='P04'!$B$17,INDEX('P04'!$M:$M,$A147+52),0)+IF($A147&lt;='P05'!$B$17,INDEX('P05'!$M:$M,$A147+52),0)+IF($A147&lt;='P06'!$B$17,INDEX('P06'!$M:$M,$A147+52),0)+IF($A147&lt;='P07'!$B$17,INDEX('P07'!$M:$M,$A147+52),0)+IF($A147&lt;='P08'!$B$17,INDEX('P08'!$M:$M,$A147+52),0)+IF($A147&lt;='P09'!$B$17,INDEX('P09'!$M:$M,$A147+52),0)+IF($A147&lt;='P10'!$B$17,INDEX('P10'!$M:$M,$A147+52),0)</f>
        <v>4.5453897984162932</v>
      </c>
      <c r="F147">
        <f>IF($A147&lt;='P01'!$B$17,INDEX('P01'!$R:$R,$A147+52),0)+IF($A147&lt;='P02'!$B$17,INDEX('P02'!$R:$R,$A147+52),0)+IF($A147&lt;='P03'!$B$17,INDEX('P03'!$R:$R,$A147+52),0)+IF($A147&lt;='P04'!$B$17,INDEX('P04'!$R:$R,$A147+52),0)+IF($A147&lt;='P05'!$B$17,INDEX('P05'!$R:$R,$A147+52),0)+IF($A147&lt;='P06'!$B$17,INDEX('P06'!$R:$R,$A147+52),0)+IF($A147&lt;='P07'!$B$17,INDEX('P07'!$R:$R,$A147+52),0)+IF($A147&lt;='P08'!$B$17,INDEX('P08'!$R:$R,$A147+52),0)+IF($A147&lt;='P09'!$B$17,INDEX('P09'!$R:$R,$A147+52),0)+IF($A147&lt;='P10'!$B$17,INDEX('P10'!$R:$R,$A147+52),0)</f>
        <v>301.87697018761253</v>
      </c>
      <c r="G147">
        <f>IF($A147&lt;='P01'!$B$17,INDEX('P01'!$S:$S,$A147+52),0)+IF($A147&lt;='P02'!$B$17,INDEX('P02'!$S:$S,$A147+52),0)+IF($A147&lt;='P03'!$B$17,INDEX('P03'!$S:$S,$A147+52),0)+IF($A147&lt;='P04'!$B$17,INDEX('P04'!$S:$S,$A147+52),0)+IF($A147&lt;='P05'!$B$17,INDEX('P05'!$S:$S,$A147+52),0)+IF($A147&lt;='P06'!$B$17,INDEX('P06'!$S:$S,$A147+52),0)+IF($A147&lt;='P07'!$B$17,INDEX('P07'!$S:$S,$A147+52),0)+IF($A147&lt;='P08'!$B$17,INDEX('P08'!$S:$S,$A147+52),0)+IF($A147&lt;='P09'!$B$17,INDEX('P09'!$S:$S,$A147+52),0)+IF($A147&lt;='P10'!$B$17,INDEX('P10'!$S:$S,$A147+52),0)</f>
        <v>6.037539403752251</v>
      </c>
      <c r="H147">
        <f>IF($A147&lt;='P01'!$B$17,INDEX('P01'!$T:$T,$A147+52),0)+IF($A147&lt;='P02'!$B$17,INDEX('P02'!$T:$T,$A147+52),0)+IF($A147&lt;='P03'!$B$17,INDEX('P03'!$T:$T,$A147+52),0)+IF($A147&lt;='P04'!$B$17,INDEX('P04'!$T:$T,$A147+52),0)+IF($A147&lt;='P05'!$B$17,INDEX('P05'!$T:$T,$A147+52),0)+IF($A147&lt;='P06'!$B$17,INDEX('P06'!$T:$T,$A147+52),0)+IF($A147&lt;='P07'!$B$17,INDEX('P07'!$T:$T,$A147+52),0)+IF($A147&lt;='P08'!$B$17,INDEX('P08'!$T:$T,$A147+52),0)+IF($A147&lt;='P09'!$B$17,INDEX('P09'!$T:$T,$A147+52),0)+IF($A147&lt;='P10'!$B$17,INDEX('P10'!$T:$T,$A147+52),0)</f>
        <v>30.262177979630231</v>
      </c>
      <c r="I147">
        <f>IF($A147&lt;='P01'!$B$17,INDEX('P01'!$U:$U,$A147+52),0)+IF($A147&lt;='P02'!$B$17,INDEX('P02'!$U:$U,$A147+52),0)+IF($A147&lt;='P03'!$B$17,INDEX('P03'!$U:$U,$A147+52),0)+IF($A147&lt;='P04'!$B$17,INDEX('P04'!$U:$U,$A147+52),0)+IF($A147&lt;='P05'!$B$17,INDEX('P05'!$U:$U,$A147+52),0)+IF($A147&lt;='P06'!$B$17,INDEX('P06'!$U:$U,$A147+52),0)+IF($A147&lt;='P07'!$B$17,INDEX('P07'!$U:$U,$A147+52),0)+IF($A147&lt;='P08'!$B$17,INDEX('P08'!$U:$U,$A147+52),0)+IF($A147&lt;='P09'!$B$17,INDEX('P09'!$U:$U,$A147+52),0)+IF($A147&lt;='P10'!$B$17,INDEX('P10'!$U:$U,$A147+52),0)</f>
        <v>380.26223281906084</v>
      </c>
      <c r="J147">
        <f>IF($A147&lt;='P01'!$B$17,INDEX('P01'!$V:$V,$A147+52),0)+IF($A147&lt;='P02'!$B$17,INDEX('P02'!$V:$V,$A147+52),0)+IF($A147&lt;='P03'!$B$17,INDEX('P03'!$V:$V,$A147+52),0)+IF($A147&lt;='P04'!$B$17,INDEX('P04'!$V:$V,$A147+52),0)+IF($A147&lt;='P05'!$B$17,INDEX('P05'!$V:$V,$A147+52),0)+IF($A147&lt;='P06'!$B$17,INDEX('P06'!$V:$V,$A147+52),0)+IF($A147&lt;='P07'!$B$17,INDEX('P07'!$V:$V,$A147+52),0)+IF($A147&lt;='P08'!$B$17,INDEX('P08'!$V:$V,$A147+52),0)+IF($A147&lt;='P09'!$B$17,INDEX('P09'!$V:$V,$A147+52),0)+IF($A147&lt;='P10'!$B$17,INDEX('P10'!$V:$V,$A147+52),0)</f>
        <v>0.29660366675488709</v>
      </c>
      <c r="K147">
        <f>IF($A147&lt;='P01'!$B$17,INDEX('P01'!$W:$W,$A147+52),0)+IF($A147&lt;='P02'!$B$17,INDEX('P02'!$W:$W,$A147+52),0)+IF($A147&lt;='P03'!$B$17,INDEX('P03'!$W:$W,$A147+52),0)+IF($A147&lt;='P04'!$B$17,INDEX('P04'!$W:$W,$A147+52),0)+IF($A147&lt;='P05'!$B$17,INDEX('P05'!$W:$W,$A147+52),0)+IF($A147&lt;='P06'!$B$17,INDEX('P06'!$W:$W,$A147+52),0)+IF($A147&lt;='P07'!$B$17,INDEX('P07'!$W:$W,$A147+52),0)+IF($A147&lt;='P08'!$B$17,INDEX('P08'!$W:$W,$A147+52),0)+IF($A147&lt;='P09'!$B$17,INDEX('P09'!$W:$W,$A147+52),0)+IF($A147&lt;='P10'!$B$17,INDEX('P10'!$W:$W,$A147+52),0)</f>
        <v>-114.98158368158569</v>
      </c>
      <c r="L147">
        <f>IF($A147&lt;='P01'!$B$17,INDEX('P01'!$X:$X,$A147+52),0)+IF($A147&lt;='P02'!$B$17,INDEX('P02'!$X:$X,$A147+52),0)+IF($A147&lt;='P03'!$B$17,INDEX('P03'!$X:$X,$A147+52),0)+IF($A147&lt;='P04'!$B$17,INDEX('P04'!$X:$X,$A147+52),0)+IF($A147&lt;='P05'!$B$17,INDEX('P05'!$X:$X,$A147+52),0)+IF($A147&lt;='P06'!$B$17,INDEX('P06'!$X:$X,$A147+52),0)+IF($A147&lt;='P07'!$B$17,INDEX('P07'!$X:$X,$A147+52),0)+IF($A147&lt;='P08'!$B$17,INDEX('P08'!$X:$X,$A147+52),0)+IF($A147&lt;='P09'!$B$17,INDEX('P09'!$X:$X,$A147+52),0)+IF($A147&lt;='P10'!$B$17,INDEX('P10'!$X:$X,$A147+52),0)</f>
        <v>114.01308236788553</v>
      </c>
      <c r="M147">
        <f>IF($A147&lt;='P01'!$B$17,INDEX('P01'!$AA:$AA,$A147+52),0)+IF($A147&lt;='P02'!$B$17,INDEX('P02'!$AA:$AA,$A147+52),0)+IF($A147&lt;='P03'!$B$17,INDEX('P03'!$AA:$AA,$A147+52),0)+IF($A147&lt;='P04'!$B$17,INDEX('P04'!$AA:$AA,$A147+52),0)+IF($A147&lt;='P05'!$B$17,INDEX('P05'!$AA:$AA,$A147+52),0)+IF($A147&lt;='P06'!$B$17,INDEX('P06'!$AA:$AA,$A147+52),0)+IF($A147&lt;='P07'!$B$17,INDEX('P07'!$AA:$AA,$A147+52),0)+IF($A147&lt;='P08'!$B$17,INDEX('P08'!$AA:$AA,$A147+52),0)+IF($A147&lt;='P09'!$B$17,INDEX('P09'!$AA:$AA,$A147+52),0)+IF($A147&lt;='P10'!$B$17,INDEX('P10'!$AA:$AA,$A147+52),0)</f>
        <v>-78.292203955947656</v>
      </c>
      <c r="N147">
        <f>IF($A147&lt;='P01'!$B$17,INDEX('P01'!$AB:$AB,$A147+52),0)+IF($A147&lt;='P02'!$B$17,INDEX('P02'!$AB:$AB,$A147+52),0)+IF($A147&lt;='P03'!$B$17,INDEX('P03'!$AB:$AB,$A147+52),0)+IF($A147&lt;='P04'!$B$17,INDEX('P04'!$AB:$AB,$A147+52),0)+IF($A147&lt;='P05'!$B$17,INDEX('P05'!$AB:$AB,$A147+52),0)+IF($A147&lt;='P06'!$B$17,INDEX('P06'!$AB:$AB,$A147+52),0)+IF($A147&lt;='P07'!$B$17,INDEX('P07'!$AB:$AB,$A147+52),0)+IF($A147&lt;='P08'!$B$17,INDEX('P08'!$AB:$AB,$A147+52),0)+IF($A147&lt;='P09'!$B$17,INDEX('P09'!$AB:$AB,$A147+52),0)+IF($A147&lt;='P10'!$B$17,INDEX('P10'!$AB:$AB,$A147+52),0)</f>
        <v>207.97601819834821</v>
      </c>
      <c r="O147">
        <f>IF($A147&lt;='P01'!$B$17,INDEX('P01'!$AC:$AC,$A147+52),0)+IF($A147&lt;='P02'!$B$17,INDEX('P02'!$AC:$AC,$A147+52),0)+IF($A147&lt;='P03'!$B$17,INDEX('P03'!$AC:$AC,$A147+52),0)+IF($A147&lt;='P04'!$B$17,INDEX('P04'!$AC:$AC,$A147+52),0)+IF($A147&lt;='P05'!$B$17,INDEX('P05'!$AC:$AC,$A147+52),0)+IF($A147&lt;='P06'!$B$17,INDEX('P06'!$AC:$AC,$A147+52),0)+IF($A147&lt;='P07'!$B$17,INDEX('P07'!$AC:$AC,$A147+52),0)+IF($A147&lt;='P08'!$B$17,INDEX('P08'!$AC:$AC,$A147+52),0)+IF($A147&lt;='P09'!$B$17,INDEX('P09'!$AC:$AC,$A147+52),0)+IF($A147&lt;='P10'!$B$17,INDEX('P10'!$AC:$AC,$A147+52),0)</f>
        <v>4.1595203639669656</v>
      </c>
      <c r="P147">
        <f>IF($A147&lt;='P01'!$B$17,INDEX('P01'!$AD:$AD,$A147+52),0)+IF($A147&lt;='P02'!$B$17,INDEX('P02'!$AD:$AD,$A147+52),0)+IF($A147&lt;='P03'!$B$17,INDEX('P03'!$AD:$AD,$A147+52),0)+IF($A147&lt;='P04'!$B$17,INDEX('P04'!$AD:$AD,$A147+52),0)+IF($A147&lt;='P05'!$B$17,INDEX('P05'!$AD:$AD,$A147+52),0)+IF($A147&lt;='P06'!$B$17,INDEX('P06'!$AD:$AD,$A147+52),0)+IF($A147&lt;='P07'!$B$17,INDEX('P07'!$AD:$AD,$A147+52),0)+IF($A147&lt;='P08'!$B$17,INDEX('P08'!$AD:$AD,$A147+52),0)+IF($A147&lt;='P09'!$B$17,INDEX('P09'!$AD:$AD,$A147+52),0)+IF($A147&lt;='P10'!$B$17,INDEX('P10'!$AD:$AD,$A147+52),0)</f>
        <v>20.780883748826405</v>
      </c>
      <c r="Q147">
        <f>IF($A147&lt;='P01'!$B$17,INDEX('P01'!$AE:$AE,$A147+52),0)+IF($A147&lt;='P02'!$B$17,INDEX('P02'!$AE:$AE,$A147+52),0)+IF($A147&lt;='P03'!$B$17,INDEX('P03'!$AE:$AE,$A147+52),0)+IF($A147&lt;='P04'!$B$17,INDEX('P04'!$AE:$AE,$A147+52),0)+IF($A147&lt;='P05'!$B$17,INDEX('P05'!$AE:$AE,$A147+52),0)+IF($A147&lt;='P06'!$B$17,INDEX('P06'!$AE:$AE,$A147+52),0)+IF($A147&lt;='P07'!$B$17,INDEX('P07'!$AE:$AE,$A147+52),0)+IF($A147&lt;='P08'!$B$17,INDEX('P08'!$AE:$AE,$A147+52),0)+IF($A147&lt;='P09'!$B$17,INDEX('P09'!$AE:$AE,$A147+52),0)+IF($A147&lt;='P10'!$B$17,INDEX('P10'!$AE:$AE,$A147+52),0)</f>
        <v>261.12414181164036</v>
      </c>
      <c r="R147">
        <f>IF($A147&lt;='P01'!$B$17,INDEX('P01'!$AF:$AF,$A147+52),0)+IF($A147&lt;='P02'!$B$17,INDEX('P02'!$AF:$AF,$A147+52),0)+IF($A147&lt;='P03'!$B$17,INDEX('P03'!$AF:$AF,$A147+52),0)+IF($A147&lt;='P04'!$B$17,INDEX('P04'!$AF:$AF,$A147+52),0)+IF($A147&lt;='P05'!$B$17,INDEX('P05'!$AF:$AF,$A147+52),0)+IF($A147&lt;='P06'!$B$17,INDEX('P06'!$AF:$AF,$A147+52),0)+IF($A147&lt;='P07'!$B$17,INDEX('P07'!$AF:$AF,$A147+52),0)+IF($A147&lt;='P08'!$B$17,INDEX('P08'!$AF:$AF,$A147+52),0)+IF($A147&lt;='P09'!$B$17,INDEX('P09'!$AF:$AF,$A147+52),0)+IF($A147&lt;='P10'!$B$17,INDEX('P10'!$AF:$AF,$A147+52),0)</f>
        <v>0.20367622986216632</v>
      </c>
      <c r="S147">
        <f>IF($A147&lt;='P01'!$B$17,INDEX('P01'!$AG:$AG,$A147+52),0)+IF($A147&lt;='P02'!$B$17,INDEX('P02'!$AG:$AG,$A147+52),0)+IF($A147&lt;='P03'!$B$17,INDEX('P03'!$AG:$AG,$A147+52),0)+IF($A147&lt;='P04'!$B$17,INDEX('P04'!$AG:$AG,$A147+52),0)+IF($A147&lt;='P05'!$B$17,INDEX('P05'!$AG:$AG,$A147+52),0)+IF($A147&lt;='P06'!$B$17,INDEX('P06'!$AG:$AG,$A147+52),0)+IF($A147&lt;='P07'!$B$17,INDEX('P07'!$AG:$AG,$A147+52),0)+IF($A147&lt;='P08'!$B$17,INDEX('P08'!$AG:$AG,$A147+52),0)+IF($A147&lt;='P09'!$B$17,INDEX('P09'!$AG:$AG,$A147+52),0)+IF($A147&lt;='P10'!$B$17,INDEX('P10'!$AG:$AG,$A147+52),0)</f>
        <v>16901.957541083011</v>
      </c>
      <c r="T147">
        <f>IF($A147&lt;='P01'!$B$17,INDEX('P01'!$AI:$AI,$A147+52),0)+IF($A147&lt;='P02'!$B$17,INDEX('P02'!$AI:$AI,$A147+52),0)+IF($A147&lt;='P03'!$B$17,INDEX('P03'!$AI:$AI,$A147+52),0)+IF($A147&lt;='P04'!$B$17,INDEX('P04'!$AI:$AI,$A147+52),0)+IF($A147&lt;='P05'!$B$17,INDEX('P05'!$AI:$AI,$A147+52),0)+IF($A147&lt;='P06'!$B$17,INDEX('P06'!$AI:$AI,$A147+52),0)+IF($A147&lt;='P07'!$B$17,INDEX('P07'!$AI:$AI,$A147+52),0)+IF($A147&lt;='P08'!$B$17,INDEX('P08'!$AI:$AI,$A147+52),0)+IF($A147&lt;='P09'!$B$17,INDEX('P09'!$AI:$AI,$A147+52),0)+IF($A147&lt;='P10'!$B$17,INDEX('P10'!$AI:$AI,$A147+52),0)</f>
        <v>16903.220635144669</v>
      </c>
    </row>
    <row r="148" spans="1:20" x14ac:dyDescent="0.35">
      <c r="A148">
        <v>116</v>
      </c>
      <c r="B148">
        <f>IF($A148&lt;='P01'!$B$17,INDEX('P01'!$J:$J,$A148+52),0)+IF($A148&lt;='P02'!$B$17,INDEX('P02'!$J:$J,$A148+52),0)+IF($A148&lt;='P03'!$B$17,INDEX('P03'!$J:$J,$A148+52),0)+IF($A148&lt;='P04'!$B$17,INDEX('P04'!$J:$J,$A148+52),0)+IF($A148&lt;='P05'!$B$17,INDEX('P05'!$J:$J,$A148+52),0)+IF($A148&lt;='P06'!$B$17,INDEX('P06'!$J:$J,$A148+52),0)+IF($A148&lt;='P07'!$B$17,INDEX('P07'!$J:$J,$A148+52),0)+IF($A148&lt;='P08'!$B$17,INDEX('P08'!$J:$J,$A148+52),0)+IF($A148&lt;='P09'!$B$17,INDEX('P09'!$J:$J,$A148+52),0)+IF($A148&lt;='P10'!$B$17,INDEX('P10'!$J:$J,$A148+52),0)</f>
        <v>8.9114173122825571E-4</v>
      </c>
      <c r="C148">
        <f>IF($A148&lt;='P01'!$B$17,INDEX('P01'!$K:$K,$A148+52),0)+IF($A148&lt;='P02'!$B$17,INDEX('P02'!$K:$K,$A148+52),0)+IF($A148&lt;='P03'!$B$17,INDEX('P03'!$K:$K,$A148+52),0)+IF($A148&lt;='P04'!$B$17,INDEX('P04'!$K:$K,$A148+52),0)+IF($A148&lt;='P05'!$B$17,INDEX('P05'!$K:$K,$A148+52),0)+IF($A148&lt;='P06'!$B$17,INDEX('P06'!$K:$K,$A148+52),0)+IF($A148&lt;='P07'!$B$17,INDEX('P07'!$K:$K,$A148+52),0)+IF($A148&lt;='P08'!$B$17,INDEX('P08'!$K:$K,$A148+52),0)+IF($A148&lt;='P09'!$B$17,INDEX('P09'!$K:$K,$A148+52),0)+IF($A148&lt;='P10'!$B$17,INDEX('P10'!$K:$K,$A148+52),0)</f>
        <v>1.3059907147887247E-2</v>
      </c>
      <c r="D148">
        <f>IF($A148&lt;='P01'!$B$17,INDEX('P01'!$L:$L,$A148+52),0)+IF($A148&lt;='P02'!$B$17,INDEX('P02'!$L:$L,$A148+52),0)+IF($A148&lt;='P03'!$B$17,INDEX('P03'!$L:$L,$A148+52),0)+IF($A148&lt;='P04'!$B$17,INDEX('P04'!$L:$L,$A148+52),0)+IF($A148&lt;='P05'!$B$17,INDEX('P05'!$L:$L,$A148+52),0)+IF($A148&lt;='P06'!$B$17,INDEX('P06'!$L:$L,$A148+52),0)+IF($A148&lt;='P07'!$B$17,INDEX('P07'!$L:$L,$A148+52),0)+IF($A148&lt;='P08'!$B$17,INDEX('P08'!$L:$L,$A148+52),0)+IF($A148&lt;='P09'!$B$17,INDEX('P09'!$L:$L,$A148+52),0)+IF($A148&lt;='P10'!$B$17,INDEX('P10'!$L:$L,$A148+52),0)</f>
        <v>0</v>
      </c>
      <c r="E148">
        <f>IF($A148&lt;='P01'!$B$17,INDEX('P01'!$M:$M,$A148+52),0)+IF($A148&lt;='P02'!$B$17,INDEX('P02'!$M:$M,$A148+52),0)+IF($A148&lt;='P03'!$B$17,INDEX('P03'!$M:$M,$A148+52),0)+IF($A148&lt;='P04'!$B$17,INDEX('P04'!$M:$M,$A148+52),0)+IF($A148&lt;='P05'!$B$17,INDEX('P05'!$M:$M,$A148+52),0)+IF($A148&lt;='P06'!$B$17,INDEX('P06'!$M:$M,$A148+52),0)+IF($A148&lt;='P07'!$B$17,INDEX('P07'!$M:$M,$A148+52),0)+IF($A148&lt;='P08'!$B$17,INDEX('P08'!$M:$M,$A148+52),0)+IF($A148&lt;='P09'!$B$17,INDEX('P09'!$M:$M,$A148+52),0)+IF($A148&lt;='P10'!$B$17,INDEX('P10'!$M:$M,$A148+52),0)</f>
        <v>4.5314387495371777</v>
      </c>
      <c r="F148">
        <f>IF($A148&lt;='P01'!$B$17,INDEX('P01'!$R:$R,$A148+52),0)+IF($A148&lt;='P02'!$B$17,INDEX('P02'!$R:$R,$A148+52),0)+IF($A148&lt;='P03'!$B$17,INDEX('P03'!$R:$R,$A148+52),0)+IF($A148&lt;='P04'!$B$17,INDEX('P04'!$R:$R,$A148+52),0)+IF($A148&lt;='P05'!$B$17,INDEX('P05'!$R:$R,$A148+52),0)+IF($A148&lt;='P06'!$B$17,INDEX('P06'!$R:$R,$A148+52),0)+IF($A148&lt;='P07'!$B$17,INDEX('P07'!$R:$R,$A148+52),0)+IF($A148&lt;='P08'!$B$17,INDEX('P08'!$R:$R,$A148+52),0)+IF($A148&lt;='P09'!$B$17,INDEX('P09'!$R:$R,$A148+52),0)+IF($A148&lt;='P10'!$B$17,INDEX('P10'!$R:$R,$A148+52),0)</f>
        <v>300.78808288543854</v>
      </c>
      <c r="G148">
        <f>IF($A148&lt;='P01'!$B$17,INDEX('P01'!$S:$S,$A148+52),0)+IF($A148&lt;='P02'!$B$17,INDEX('P02'!$S:$S,$A148+52),0)+IF($A148&lt;='P03'!$B$17,INDEX('P03'!$S:$S,$A148+52),0)+IF($A148&lt;='P04'!$B$17,INDEX('P04'!$S:$S,$A148+52),0)+IF($A148&lt;='P05'!$B$17,INDEX('P05'!$S:$S,$A148+52),0)+IF($A148&lt;='P06'!$B$17,INDEX('P06'!$S:$S,$A148+52),0)+IF($A148&lt;='P07'!$B$17,INDEX('P07'!$S:$S,$A148+52),0)+IF($A148&lt;='P08'!$B$17,INDEX('P08'!$S:$S,$A148+52),0)+IF($A148&lt;='P09'!$B$17,INDEX('P09'!$S:$S,$A148+52),0)+IF($A148&lt;='P10'!$B$17,INDEX('P10'!$S:$S,$A148+52),0)</f>
        <v>6.0157616577087714</v>
      </c>
      <c r="H148">
        <f>IF($A148&lt;='P01'!$B$17,INDEX('P01'!$T:$T,$A148+52),0)+IF($A148&lt;='P02'!$B$17,INDEX('P02'!$T:$T,$A148+52),0)+IF($A148&lt;='P03'!$B$17,INDEX('P03'!$T:$T,$A148+52),0)+IF($A148&lt;='P04'!$B$17,INDEX('P04'!$T:$T,$A148+52),0)+IF($A148&lt;='P05'!$B$17,INDEX('P05'!$T:$T,$A148+52),0)+IF($A148&lt;='P06'!$B$17,INDEX('P06'!$T:$T,$A148+52),0)+IF($A148&lt;='P07'!$B$17,INDEX('P07'!$T:$T,$A148+52),0)+IF($A148&lt;='P08'!$B$17,INDEX('P08'!$T:$T,$A148+52),0)+IF($A148&lt;='P09'!$B$17,INDEX('P09'!$T:$T,$A148+52),0)+IF($A148&lt;='P10'!$B$17,INDEX('P10'!$T:$T,$A148+52),0)</f>
        <v>30.24365737531399</v>
      </c>
      <c r="I148">
        <f>IF($A148&lt;='P01'!$B$17,INDEX('P01'!$U:$U,$A148+52),0)+IF($A148&lt;='P02'!$B$17,INDEX('P02'!$U:$U,$A148+52),0)+IF($A148&lt;='P03'!$B$17,INDEX('P03'!$U:$U,$A148+52),0)+IF($A148&lt;='P04'!$B$17,INDEX('P04'!$U:$U,$A148+52),0)+IF($A148&lt;='P05'!$B$17,INDEX('P05'!$U:$U,$A148+52),0)+IF($A148&lt;='P06'!$B$17,INDEX('P06'!$U:$U,$A148+52),0)+IF($A148&lt;='P07'!$B$17,INDEX('P07'!$U:$U,$A148+52),0)+IF($A148&lt;='P08'!$B$17,INDEX('P08'!$U:$U,$A148+52),0)+IF($A148&lt;='P09'!$B$17,INDEX('P09'!$U:$U,$A148+52),0)+IF($A148&lt;='P10'!$B$17,INDEX('P10'!$U:$U,$A148+52),0)</f>
        <v>379.07144436413159</v>
      </c>
      <c r="J148">
        <f>IF($A148&lt;='P01'!$B$17,INDEX('P01'!$V:$V,$A148+52),0)+IF($A148&lt;='P02'!$B$17,INDEX('P02'!$V:$V,$A148+52),0)+IF($A148&lt;='P03'!$B$17,INDEX('P03'!$V:$V,$A148+52),0)+IF($A148&lt;='P04'!$B$17,INDEX('P04'!$V:$V,$A148+52),0)+IF($A148&lt;='P05'!$B$17,INDEX('P05'!$V:$V,$A148+52),0)+IF($A148&lt;='P06'!$B$17,INDEX('P06'!$V:$V,$A148+52),0)+IF($A148&lt;='P07'!$B$17,INDEX('P07'!$V:$V,$A148+52),0)+IF($A148&lt;='P08'!$B$17,INDEX('P08'!$V:$V,$A148+52),0)+IF($A148&lt;='P09'!$B$17,INDEX('P09'!$V:$V,$A148+52),0)+IF($A148&lt;='P10'!$B$17,INDEX('P10'!$V:$V,$A148+52),0)</f>
        <v>0.29646946012751124</v>
      </c>
      <c r="K148">
        <f>IF($A148&lt;='P01'!$B$17,INDEX('P01'!$W:$W,$A148+52),0)+IF($A148&lt;='P02'!$B$17,INDEX('P02'!$W:$W,$A148+52),0)+IF($A148&lt;='P03'!$B$17,INDEX('P03'!$W:$W,$A148+52),0)+IF($A148&lt;='P04'!$B$17,INDEX('P04'!$W:$W,$A148+52),0)+IF($A148&lt;='P05'!$B$17,INDEX('P05'!$W:$W,$A148+52),0)+IF($A148&lt;='P06'!$B$17,INDEX('P06'!$W:$W,$A148+52),0)+IF($A148&lt;='P07'!$B$17,INDEX('P07'!$W:$W,$A148+52),0)+IF($A148&lt;='P08'!$B$17,INDEX('P08'!$W:$W,$A148+52),0)+IF($A148&lt;='P09'!$B$17,INDEX('P09'!$W:$W,$A148+52),0)+IF($A148&lt;='P10'!$B$17,INDEX('P10'!$W:$W,$A148+52),0)</f>
        <v>-114.83924997184339</v>
      </c>
      <c r="L148">
        <f>IF($A148&lt;='P01'!$B$17,INDEX('P01'!$X:$X,$A148+52),0)+IF($A148&lt;='P02'!$B$17,INDEX('P02'!$X:$X,$A148+52),0)+IF($A148&lt;='P03'!$B$17,INDEX('P03'!$X:$X,$A148+52),0)+IF($A148&lt;='P04'!$B$17,INDEX('P04'!$X:$X,$A148+52),0)+IF($A148&lt;='P05'!$B$17,INDEX('P05'!$X:$X,$A148+52),0)+IF($A148&lt;='P06'!$B$17,INDEX('P06'!$X:$X,$A148+52),0)+IF($A148&lt;='P07'!$B$17,INDEX('P07'!$X:$X,$A148+52),0)+IF($A148&lt;='P08'!$B$17,INDEX('P08'!$X:$X,$A148+52),0)+IF($A148&lt;='P09'!$B$17,INDEX('P09'!$X:$X,$A148+52),0)+IF($A148&lt;='P10'!$B$17,INDEX('P10'!$X:$X,$A148+52),0)</f>
        <v>113.87424209714901</v>
      </c>
      <c r="M148">
        <f>IF($A148&lt;='P01'!$B$17,INDEX('P01'!$AA:$AA,$A148+52),0)+IF($A148&lt;='P02'!$B$17,INDEX('P02'!$AA:$AA,$A148+52),0)+IF($A148&lt;='P03'!$B$17,INDEX('P03'!$AA:$AA,$A148+52),0)+IF($A148&lt;='P04'!$B$17,INDEX('P04'!$AA:$AA,$A148+52),0)+IF($A148&lt;='P05'!$B$17,INDEX('P05'!$AA:$AA,$A148+52),0)+IF($A148&lt;='P06'!$B$17,INDEX('P06'!$AA:$AA,$A148+52),0)+IF($A148&lt;='P07'!$B$17,INDEX('P07'!$AA:$AA,$A148+52),0)+IF($A148&lt;='P08'!$B$17,INDEX('P08'!$AA:$AA,$A148+52),0)+IF($A148&lt;='P09'!$B$17,INDEX('P09'!$AA:$AA,$A148+52),0)+IF($A148&lt;='P10'!$B$17,INDEX('P10'!$AA:$AA,$A148+52),0)</f>
        <v>-77.941702196800279</v>
      </c>
      <c r="N148">
        <f>IF($A148&lt;='P01'!$B$17,INDEX('P01'!$AB:$AB,$A148+52),0)+IF($A148&lt;='P02'!$B$17,INDEX('P02'!$AB:$AB,$A148+52),0)+IF($A148&lt;='P03'!$B$17,INDEX('P03'!$AB:$AB,$A148+52),0)+IF($A148&lt;='P04'!$B$17,INDEX('P04'!$AB:$AB,$A148+52),0)+IF($A148&lt;='P05'!$B$17,INDEX('P05'!$AB:$AB,$A148+52),0)+IF($A148&lt;='P06'!$B$17,INDEX('P06'!$AB:$AB,$A148+52),0)+IF($A148&lt;='P07'!$B$17,INDEX('P07'!$AB:$AB,$A148+52),0)+IF($A148&lt;='P08'!$B$17,INDEX('P08'!$AB:$AB,$A148+52),0)+IF($A148&lt;='P09'!$B$17,INDEX('P09'!$AB:$AB,$A148+52),0)+IF($A148&lt;='P10'!$B$17,INDEX('P10'!$AB:$AB,$A148+52),0)</f>
        <v>206.54964714311134</v>
      </c>
      <c r="O148">
        <f>IF($A148&lt;='P01'!$B$17,INDEX('P01'!$AC:$AC,$A148+52),0)+IF($A148&lt;='P02'!$B$17,INDEX('P02'!$AC:$AC,$A148+52),0)+IF($A148&lt;='P03'!$B$17,INDEX('P03'!$AC:$AC,$A148+52),0)+IF($A148&lt;='P04'!$B$17,INDEX('P04'!$AC:$AC,$A148+52),0)+IF($A148&lt;='P05'!$B$17,INDEX('P05'!$AC:$AC,$A148+52),0)+IF($A148&lt;='P06'!$B$17,INDEX('P06'!$AC:$AC,$A148+52),0)+IF($A148&lt;='P07'!$B$17,INDEX('P07'!$AC:$AC,$A148+52),0)+IF($A148&lt;='P08'!$B$17,INDEX('P08'!$AC:$AC,$A148+52),0)+IF($A148&lt;='P09'!$B$17,INDEX('P09'!$AC:$AC,$A148+52),0)+IF($A148&lt;='P10'!$B$17,INDEX('P10'!$AC:$AC,$A148+52),0)</f>
        <v>4.1309929428622274</v>
      </c>
      <c r="P148">
        <f>IF($A148&lt;='P01'!$B$17,INDEX('P01'!$AD:$AD,$A148+52),0)+IF($A148&lt;='P02'!$B$17,INDEX('P02'!$AD:$AD,$A148+52),0)+IF($A148&lt;='P03'!$B$17,INDEX('P03'!$AD:$AD,$A148+52),0)+IF($A148&lt;='P04'!$B$17,INDEX('P04'!$AD:$AD,$A148+52),0)+IF($A148&lt;='P05'!$B$17,INDEX('P05'!$AD:$AD,$A148+52),0)+IF($A148&lt;='P06'!$B$17,INDEX('P06'!$AD:$AD,$A148+52),0)+IF($A148&lt;='P07'!$B$17,INDEX('P07'!$AD:$AD,$A148+52),0)+IF($A148&lt;='P08'!$B$17,INDEX('P08'!$AD:$AD,$A148+52),0)+IF($A148&lt;='P09'!$B$17,INDEX('P09'!$AD:$AD,$A148+52),0)+IF($A148&lt;='P10'!$B$17,INDEX('P10'!$AD:$AD,$A148+52),0)</f>
        <v>20.700398027481601</v>
      </c>
      <c r="Q148">
        <f>IF($A148&lt;='P01'!$B$17,INDEX('P01'!$AE:$AE,$A148+52),0)+IF($A148&lt;='P02'!$B$17,INDEX('P02'!$AE:$AE,$A148+52),0)+IF($A148&lt;='P03'!$B$17,INDEX('P03'!$AE:$AE,$A148+52),0)+IF($A148&lt;='P04'!$B$17,INDEX('P04'!$AE:$AE,$A148+52),0)+IF($A148&lt;='P05'!$B$17,INDEX('P05'!$AE:$AE,$A148+52),0)+IF($A148&lt;='P06'!$B$17,INDEX('P06'!$AE:$AE,$A148+52),0)+IF($A148&lt;='P07'!$B$17,INDEX('P07'!$AE:$AE,$A148+52),0)+IF($A148&lt;='P08'!$B$17,INDEX('P08'!$AE:$AE,$A148+52),0)+IF($A148&lt;='P09'!$B$17,INDEX('P09'!$AE:$AE,$A148+52),0)+IF($A148&lt;='P10'!$B$17,INDEX('P10'!$AE:$AE,$A148+52),0)</f>
        <v>259.45703860521945</v>
      </c>
      <c r="R148">
        <f>IF($A148&lt;='P01'!$B$17,INDEX('P01'!$AF:$AF,$A148+52),0)+IF($A148&lt;='P02'!$B$17,INDEX('P02'!$AF:$AF,$A148+52),0)+IF($A148&lt;='P03'!$B$17,INDEX('P03'!$AF:$AF,$A148+52),0)+IF($A148&lt;='P04'!$B$17,INDEX('P04'!$AF:$AF,$A148+52),0)+IF($A148&lt;='P05'!$B$17,INDEX('P05'!$AF:$AF,$A148+52),0)+IF($A148&lt;='P06'!$B$17,INDEX('P06'!$AF:$AF,$A148+52),0)+IF($A148&lt;='P07'!$B$17,INDEX('P07'!$AF:$AF,$A148+52),0)+IF($A148&lt;='P08'!$B$17,INDEX('P08'!$AF:$AF,$A148+52),0)+IF($A148&lt;='P09'!$B$17,INDEX('P09'!$AF:$AF,$A148+52),0)+IF($A148&lt;='P10'!$B$17,INDEX('P10'!$AF:$AF,$A148+52),0)</f>
        <v>0.20291976434838696</v>
      </c>
      <c r="S148">
        <f>IF($A148&lt;='P01'!$B$17,INDEX('P01'!$AG:$AG,$A148+52),0)+IF($A148&lt;='P02'!$B$17,INDEX('P02'!$AG:$AG,$A148+52),0)+IF($A148&lt;='P03'!$B$17,INDEX('P03'!$AG:$AG,$A148+52),0)+IF($A148&lt;='P04'!$B$17,INDEX('P04'!$AG:$AG,$A148+52),0)+IF($A148&lt;='P05'!$B$17,INDEX('P05'!$AG:$AG,$A148+52),0)+IF($A148&lt;='P06'!$B$17,INDEX('P06'!$AG:$AG,$A148+52),0)+IF($A148&lt;='P07'!$B$17,INDEX('P07'!$AG:$AG,$A148+52),0)+IF($A148&lt;='P08'!$B$17,INDEX('P08'!$AG:$AG,$A148+52),0)+IF($A148&lt;='P09'!$B$17,INDEX('P09'!$AG:$AG,$A148+52),0)+IF($A148&lt;='P10'!$B$17,INDEX('P10'!$AG:$AG,$A148+52),0)</f>
        <v>16843.415909785144</v>
      </c>
      <c r="T148">
        <f>IF($A148&lt;='P01'!$B$17,INDEX('P01'!$AI:$AI,$A148+52),0)+IF($A148&lt;='P02'!$B$17,INDEX('P02'!$AI:$AI,$A148+52),0)+IF($A148&lt;='P03'!$B$17,INDEX('P03'!$AI:$AI,$A148+52),0)+IF($A148&lt;='P04'!$B$17,INDEX('P04'!$AI:$AI,$A148+52),0)+IF($A148&lt;='P05'!$B$17,INDEX('P05'!$AI:$AI,$A148+52),0)+IF($A148&lt;='P06'!$B$17,INDEX('P06'!$AI:$AI,$A148+52),0)+IF($A148&lt;='P07'!$B$17,INDEX('P07'!$AI:$AI,$A148+52),0)+IF($A148&lt;='P08'!$B$17,INDEX('P08'!$AI:$AI,$A148+52),0)+IF($A148&lt;='P09'!$B$17,INDEX('P09'!$AI:$AI,$A148+52),0)+IF($A148&lt;='P10'!$B$17,INDEX('P10'!$AI:$AI,$A148+52),0)</f>
        <v>16844.350246779242</v>
      </c>
    </row>
    <row r="149" spans="1:20" x14ac:dyDescent="0.35">
      <c r="A149">
        <v>117</v>
      </c>
      <c r="B149">
        <f>IF($A149&lt;='P01'!$B$17,INDEX('P01'!$J:$J,$A149+52),0)+IF($A149&lt;='P02'!$B$17,INDEX('P02'!$J:$J,$A149+52),0)+IF($A149&lt;='P03'!$B$17,INDEX('P03'!$J:$J,$A149+52),0)+IF($A149&lt;='P04'!$B$17,INDEX('P04'!$J:$J,$A149+52),0)+IF($A149&lt;='P05'!$B$17,INDEX('P05'!$J:$J,$A149+52),0)+IF($A149&lt;='P06'!$B$17,INDEX('P06'!$J:$J,$A149+52),0)+IF($A149&lt;='P07'!$B$17,INDEX('P07'!$J:$J,$A149+52),0)+IF($A149&lt;='P08'!$B$17,INDEX('P08'!$J:$J,$A149+52),0)+IF($A149&lt;='P09'!$B$17,INDEX('P09'!$J:$J,$A149+52),0)+IF($A149&lt;='P10'!$B$17,INDEX('P10'!$J:$J,$A149+52),0)</f>
        <v>8.8854884449285311E-4</v>
      </c>
      <c r="C149">
        <f>IF($A149&lt;='P01'!$B$17,INDEX('P01'!$K:$K,$A149+52),0)+IF($A149&lt;='P02'!$B$17,INDEX('P02'!$K:$K,$A149+52),0)+IF($A149&lt;='P03'!$B$17,INDEX('P03'!$K:$K,$A149+52),0)+IF($A149&lt;='P04'!$B$17,INDEX('P04'!$K:$K,$A149+52),0)+IF($A149&lt;='P05'!$B$17,INDEX('P05'!$K:$K,$A149+52),0)+IF($A149&lt;='P06'!$B$17,INDEX('P06'!$K:$K,$A149+52),0)+IF($A149&lt;='P07'!$B$17,INDEX('P07'!$K:$K,$A149+52),0)+IF($A149&lt;='P08'!$B$17,INDEX('P08'!$K:$K,$A149+52),0)+IF($A149&lt;='P09'!$B$17,INDEX('P09'!$K:$K,$A149+52),0)+IF($A149&lt;='P10'!$B$17,INDEX('P10'!$K:$K,$A149+52),0)</f>
        <v>1.301319888551641E-2</v>
      </c>
      <c r="D149">
        <f>IF($A149&lt;='P01'!$B$17,INDEX('P01'!$L:$L,$A149+52),0)+IF($A149&lt;='P02'!$B$17,INDEX('P02'!$L:$L,$A149+52),0)+IF($A149&lt;='P03'!$B$17,INDEX('P03'!$L:$L,$A149+52),0)+IF($A149&lt;='P04'!$B$17,INDEX('P04'!$L:$L,$A149+52),0)+IF($A149&lt;='P05'!$B$17,INDEX('P05'!$L:$L,$A149+52),0)+IF($A149&lt;='P06'!$B$17,INDEX('P06'!$L:$L,$A149+52),0)+IF($A149&lt;='P07'!$B$17,INDEX('P07'!$L:$L,$A149+52),0)+IF($A149&lt;='P08'!$B$17,INDEX('P08'!$L:$L,$A149+52),0)+IF($A149&lt;='P09'!$B$17,INDEX('P09'!$L:$L,$A149+52),0)+IF($A149&lt;='P10'!$B$17,INDEX('P10'!$L:$L,$A149+52),0)</f>
        <v>0</v>
      </c>
      <c r="E149">
        <f>IF($A149&lt;='P01'!$B$17,INDEX('P01'!$M:$M,$A149+52),0)+IF($A149&lt;='P02'!$B$17,INDEX('P02'!$M:$M,$A149+52),0)+IF($A149&lt;='P03'!$B$17,INDEX('P03'!$M:$M,$A149+52),0)+IF($A149&lt;='P04'!$B$17,INDEX('P04'!$M:$M,$A149+52),0)+IF($A149&lt;='P05'!$B$17,INDEX('P05'!$M:$M,$A149+52),0)+IF($A149&lt;='P06'!$B$17,INDEX('P06'!$M:$M,$A149+52),0)+IF($A149&lt;='P07'!$B$17,INDEX('P07'!$M:$M,$A149+52),0)+IF($A149&lt;='P08'!$B$17,INDEX('P08'!$M:$M,$A149+52),0)+IF($A149&lt;='P09'!$B$17,INDEX('P09'!$M:$M,$A149+52),0)+IF($A149&lt;='P10'!$B$17,INDEX('P10'!$M:$M,$A149+52),0)</f>
        <v>4.5175370018071686</v>
      </c>
      <c r="F149">
        <f>IF($A149&lt;='P01'!$B$17,INDEX('P01'!$R:$R,$A149+52),0)+IF($A149&lt;='P02'!$B$17,INDEX('P02'!$R:$R,$A149+52),0)+IF($A149&lt;='P03'!$B$17,INDEX('P03'!$R:$R,$A149+52),0)+IF($A149&lt;='P04'!$B$17,INDEX('P04'!$R:$R,$A149+52),0)+IF($A149&lt;='P05'!$B$17,INDEX('P05'!$R:$R,$A149+52),0)+IF($A149&lt;='P06'!$B$17,INDEX('P06'!$R:$R,$A149+52),0)+IF($A149&lt;='P07'!$B$17,INDEX('P07'!$R:$R,$A149+52),0)+IF($A149&lt;='P08'!$B$17,INDEX('P08'!$R:$R,$A149+52),0)+IF($A149&lt;='P09'!$B$17,INDEX('P09'!$R:$R,$A149+52),0)+IF($A149&lt;='P10'!$B$17,INDEX('P10'!$R:$R,$A149+52),0)</f>
        <v>299.7031267657045</v>
      </c>
      <c r="G149">
        <f>IF($A149&lt;='P01'!$B$17,INDEX('P01'!$S:$S,$A149+52),0)+IF($A149&lt;='P02'!$B$17,INDEX('P02'!$S:$S,$A149+52),0)+IF($A149&lt;='P03'!$B$17,INDEX('P03'!$S:$S,$A149+52),0)+IF($A149&lt;='P04'!$B$17,INDEX('P04'!$S:$S,$A149+52),0)+IF($A149&lt;='P05'!$B$17,INDEX('P05'!$S:$S,$A149+52),0)+IF($A149&lt;='P06'!$B$17,INDEX('P06'!$S:$S,$A149+52),0)+IF($A149&lt;='P07'!$B$17,INDEX('P07'!$S:$S,$A149+52),0)+IF($A149&lt;='P08'!$B$17,INDEX('P08'!$S:$S,$A149+52),0)+IF($A149&lt;='P09'!$B$17,INDEX('P09'!$S:$S,$A149+52),0)+IF($A149&lt;='P10'!$B$17,INDEX('P10'!$S:$S,$A149+52),0)</f>
        <v>5.9940625353140895</v>
      </c>
      <c r="H149">
        <f>IF($A149&lt;='P01'!$B$17,INDEX('P01'!$T:$T,$A149+52),0)+IF($A149&lt;='P02'!$B$17,INDEX('P02'!$T:$T,$A149+52),0)+IF($A149&lt;='P03'!$B$17,INDEX('P03'!$T:$T,$A149+52),0)+IF($A149&lt;='P04'!$B$17,INDEX('P04'!$T:$T,$A149+52),0)+IF($A149&lt;='P05'!$B$17,INDEX('P05'!$T:$T,$A149+52),0)+IF($A149&lt;='P06'!$B$17,INDEX('P06'!$T:$T,$A149+52),0)+IF($A149&lt;='P07'!$B$17,INDEX('P07'!$T:$T,$A149+52),0)+IF($A149&lt;='P08'!$B$17,INDEX('P08'!$T:$T,$A149+52),0)+IF($A149&lt;='P09'!$B$17,INDEX('P09'!$T:$T,$A149+52),0)+IF($A149&lt;='P10'!$B$17,INDEX('P10'!$T:$T,$A149+52),0)</f>
        <v>30.225191373574866</v>
      </c>
      <c r="I149">
        <f>IF($A149&lt;='P01'!$B$17,INDEX('P01'!$U:$U,$A149+52),0)+IF($A149&lt;='P02'!$B$17,INDEX('P02'!$U:$U,$A149+52),0)+IF($A149&lt;='P03'!$B$17,INDEX('P03'!$U:$U,$A149+52),0)+IF($A149&lt;='P04'!$B$17,INDEX('P04'!$U:$U,$A149+52),0)+IF($A149&lt;='P05'!$B$17,INDEX('P05'!$U:$U,$A149+52),0)+IF($A149&lt;='P06'!$B$17,INDEX('P06'!$U:$U,$A149+52),0)+IF($A149&lt;='P07'!$B$17,INDEX('P07'!$U:$U,$A149+52),0)+IF($A149&lt;='P08'!$B$17,INDEX('P08'!$U:$U,$A149+52),0)+IF($A149&lt;='P09'!$B$17,INDEX('P09'!$U:$U,$A149+52),0)+IF($A149&lt;='P10'!$B$17,INDEX('P10'!$U:$U,$A149+52),0)</f>
        <v>377.88494935824644</v>
      </c>
      <c r="J149">
        <f>IF($A149&lt;='P01'!$B$17,INDEX('P01'!$V:$V,$A149+52),0)+IF($A149&lt;='P02'!$B$17,INDEX('P02'!$V:$V,$A149+52),0)+IF($A149&lt;='P03'!$B$17,INDEX('P03'!$V:$V,$A149+52),0)+IF($A149&lt;='P04'!$B$17,INDEX('P04'!$V:$V,$A149+52),0)+IF($A149&lt;='P05'!$B$17,INDEX('P05'!$V:$V,$A149+52),0)+IF($A149&lt;='P06'!$B$17,INDEX('P06'!$V:$V,$A149+52),0)+IF($A149&lt;='P07'!$B$17,INDEX('P07'!$V:$V,$A149+52),0)+IF($A149&lt;='P08'!$B$17,INDEX('P08'!$V:$V,$A149+52),0)+IF($A149&lt;='P09'!$B$17,INDEX('P09'!$V:$V,$A149+52),0)+IF($A149&lt;='P10'!$B$17,INDEX('P10'!$V:$V,$A149+52),0)</f>
        <v>0.29633589190969772</v>
      </c>
      <c r="K149">
        <f>IF($A149&lt;='P01'!$B$17,INDEX('P01'!$W:$W,$A149+52),0)+IF($A149&lt;='P02'!$B$17,INDEX('P02'!$W:$W,$A149+52),0)+IF($A149&lt;='P03'!$B$17,INDEX('P03'!$W:$W,$A149+52),0)+IF($A149&lt;='P04'!$B$17,INDEX('P04'!$W:$W,$A149+52),0)+IF($A149&lt;='P05'!$B$17,INDEX('P05'!$W:$W,$A149+52),0)+IF($A149&lt;='P06'!$B$17,INDEX('P06'!$W:$W,$A149+52),0)+IF($A149&lt;='P07'!$B$17,INDEX('P07'!$W:$W,$A149+52),0)+IF($A149&lt;='P08'!$B$17,INDEX('P08'!$W:$W,$A149+52),0)+IF($A149&lt;='P09'!$B$17,INDEX('P09'!$W:$W,$A149+52),0)+IF($A149&lt;='P10'!$B$17,INDEX('P10'!$W:$W,$A149+52),0)</f>
        <v>-114.69741239334053</v>
      </c>
      <c r="L149">
        <f>IF($A149&lt;='P01'!$B$17,INDEX('P01'!$X:$X,$A149+52),0)+IF($A149&lt;='P02'!$B$17,INDEX('P02'!$X:$X,$A149+52),0)+IF($A149&lt;='P03'!$B$17,INDEX('P03'!$X:$X,$A149+52),0)+IF($A149&lt;='P04'!$B$17,INDEX('P04'!$X:$X,$A149+52),0)+IF($A149&lt;='P05'!$B$17,INDEX('P05'!$X:$X,$A149+52),0)+IF($A149&lt;='P06'!$B$17,INDEX('P06'!$X:$X,$A149+52),0)+IF($A149&lt;='P07'!$B$17,INDEX('P07'!$X:$X,$A149+52),0)+IF($A149&lt;='P08'!$B$17,INDEX('P08'!$X:$X,$A149+52),0)+IF($A149&lt;='P09'!$B$17,INDEX('P09'!$X:$X,$A149+52),0)+IF($A149&lt;='P10'!$B$17,INDEX('P10'!$X:$X,$A149+52),0)</f>
        <v>113.7358853453771</v>
      </c>
      <c r="M149">
        <f>IF($A149&lt;='P01'!$B$17,INDEX('P01'!$AA:$AA,$A149+52),0)+IF($A149&lt;='P02'!$B$17,INDEX('P02'!$AA:$AA,$A149+52),0)+IF($A149&lt;='P03'!$B$17,INDEX('P03'!$AA:$AA,$A149+52),0)+IF($A149&lt;='P04'!$B$17,INDEX('P04'!$AA:$AA,$A149+52),0)+IF($A149&lt;='P05'!$B$17,INDEX('P05'!$AA:$AA,$A149+52),0)+IF($A149&lt;='P06'!$B$17,INDEX('P06'!$AA:$AA,$A149+52),0)+IF($A149&lt;='P07'!$B$17,INDEX('P07'!$AA:$AA,$A149+52),0)+IF($A149&lt;='P08'!$B$17,INDEX('P08'!$AA:$AA,$A149+52),0)+IF($A149&lt;='P09'!$B$17,INDEX('P09'!$AA:$AA,$A149+52),0)+IF($A149&lt;='P10'!$B$17,INDEX('P10'!$AA:$AA,$A149+52),0)</f>
        <v>-77.592984099396162</v>
      </c>
      <c r="N149">
        <f>IF($A149&lt;='P01'!$B$17,INDEX('P01'!$AB:$AB,$A149+52),0)+IF($A149&lt;='P02'!$B$17,INDEX('P02'!$AB:$AB,$A149+52),0)+IF($A149&lt;='P03'!$B$17,INDEX('P03'!$AB:$AB,$A149+52),0)+IF($A149&lt;='P04'!$B$17,INDEX('P04'!$AB:$AB,$A149+52),0)+IF($A149&lt;='P05'!$B$17,INDEX('P05'!$AB:$AB,$A149+52),0)+IF($A149&lt;='P06'!$B$17,INDEX('P06'!$AB:$AB,$A149+52),0)+IF($A149&lt;='P07'!$B$17,INDEX('P07'!$AB:$AB,$A149+52),0)+IF($A149&lt;='P08'!$B$17,INDEX('P08'!$AB:$AB,$A149+52),0)+IF($A149&lt;='P09'!$B$17,INDEX('P09'!$AB:$AB,$A149+52),0)+IF($A149&lt;='P10'!$B$17,INDEX('P10'!$AB:$AB,$A149+52),0)</f>
        <v>205.13306102967474</v>
      </c>
      <c r="O149">
        <f>IF($A149&lt;='P01'!$B$17,INDEX('P01'!$AC:$AC,$A149+52),0)+IF($A149&lt;='P02'!$B$17,INDEX('P02'!$AC:$AC,$A149+52),0)+IF($A149&lt;='P03'!$B$17,INDEX('P03'!$AC:$AC,$A149+52),0)+IF($A149&lt;='P04'!$B$17,INDEX('P04'!$AC:$AC,$A149+52),0)+IF($A149&lt;='P05'!$B$17,INDEX('P05'!$AC:$AC,$A149+52),0)+IF($A149&lt;='P06'!$B$17,INDEX('P06'!$AC:$AC,$A149+52),0)+IF($A149&lt;='P07'!$B$17,INDEX('P07'!$AC:$AC,$A149+52),0)+IF($A149&lt;='P08'!$B$17,INDEX('P08'!$AC:$AC,$A149+52),0)+IF($A149&lt;='P09'!$B$17,INDEX('P09'!$AC:$AC,$A149+52),0)+IF($A149&lt;='P10'!$B$17,INDEX('P10'!$AC:$AC,$A149+52),0)</f>
        <v>4.1026612205934958</v>
      </c>
      <c r="P149">
        <f>IF($A149&lt;='P01'!$B$17,INDEX('P01'!$AD:$AD,$A149+52),0)+IF($A149&lt;='P02'!$B$17,INDEX('P02'!$AD:$AD,$A149+52),0)+IF($A149&lt;='P03'!$B$17,INDEX('P03'!$AD:$AD,$A149+52),0)+IF($A149&lt;='P04'!$B$17,INDEX('P04'!$AD:$AD,$A149+52),0)+IF($A149&lt;='P05'!$B$17,INDEX('P05'!$AD:$AD,$A149+52),0)+IF($A149&lt;='P06'!$B$17,INDEX('P06'!$AD:$AD,$A149+52),0)+IF($A149&lt;='P07'!$B$17,INDEX('P07'!$AD:$AD,$A149+52),0)+IF($A149&lt;='P08'!$B$17,INDEX('P08'!$AD:$AD,$A149+52),0)+IF($A149&lt;='P09'!$B$17,INDEX('P09'!$AD:$AD,$A149+52),0)+IF($A149&lt;='P10'!$B$17,INDEX('P10'!$AD:$AD,$A149+52),0)</f>
        <v>20.620253550840509</v>
      </c>
      <c r="Q149">
        <f>IF($A149&lt;='P01'!$B$17,INDEX('P01'!$AE:$AE,$A149+52),0)+IF($A149&lt;='P02'!$B$17,INDEX('P02'!$AE:$AE,$A149+52),0)+IF($A149&lt;='P03'!$B$17,INDEX('P03'!$AE:$AE,$A149+52),0)+IF($A149&lt;='P04'!$B$17,INDEX('P04'!$AE:$AE,$A149+52),0)+IF($A149&lt;='P05'!$B$17,INDEX('P05'!$AE:$AE,$A149+52),0)+IF($A149&lt;='P06'!$B$17,INDEX('P06'!$AE:$AE,$A149+52),0)+IF($A149&lt;='P07'!$B$17,INDEX('P07'!$AE:$AE,$A149+52),0)+IF($A149&lt;='P08'!$B$17,INDEX('P08'!$AE:$AE,$A149+52),0)+IF($A149&lt;='P09'!$B$17,INDEX('P09'!$AE:$AE,$A149+52),0)+IF($A149&lt;='P10'!$B$17,INDEX('P10'!$AE:$AE,$A149+52),0)</f>
        <v>257.80096385513679</v>
      </c>
      <c r="R149">
        <f>IF($A149&lt;='P01'!$B$17,INDEX('P01'!$AF:$AF,$A149+52),0)+IF($A149&lt;='P02'!$B$17,INDEX('P02'!$AF:$AF,$A149+52),0)+IF($A149&lt;='P03'!$B$17,INDEX('P03'!$AF:$AF,$A149+52),0)+IF($A149&lt;='P04'!$B$17,INDEX('P04'!$AF:$AF,$A149+52),0)+IF($A149&lt;='P05'!$B$17,INDEX('P05'!$AF:$AF,$A149+52),0)+IF($A149&lt;='P06'!$B$17,INDEX('P06'!$AF:$AF,$A149+52),0)+IF($A149&lt;='P07'!$B$17,INDEX('P07'!$AF:$AF,$A149+52),0)+IF($A149&lt;='P08'!$B$17,INDEX('P08'!$AF:$AF,$A149+52),0)+IF($A149&lt;='P09'!$B$17,INDEX('P09'!$AF:$AF,$A149+52),0)+IF($A149&lt;='P10'!$B$17,INDEX('P10'!$AF:$AF,$A149+52),0)</f>
        <v>0.20216650250012019</v>
      </c>
      <c r="S149">
        <f>IF($A149&lt;='P01'!$B$17,INDEX('P01'!$AG:$AG,$A149+52),0)+IF($A149&lt;='P02'!$B$17,INDEX('P02'!$AG:$AG,$A149+52),0)+IF($A149&lt;='P03'!$B$17,INDEX('P03'!$AG:$AG,$A149+52),0)+IF($A149&lt;='P04'!$B$17,INDEX('P04'!$AG:$AG,$A149+52),0)+IF($A149&lt;='P05'!$B$17,INDEX('P05'!$AG:$AG,$A149+52),0)+IF($A149&lt;='P06'!$B$17,INDEX('P06'!$AG:$AG,$A149+52),0)+IF($A149&lt;='P07'!$B$17,INDEX('P07'!$AG:$AG,$A149+52),0)+IF($A149&lt;='P08'!$B$17,INDEX('P08'!$AG:$AG,$A149+52),0)+IF($A149&lt;='P09'!$B$17,INDEX('P09'!$AG:$AG,$A149+52),0)+IF($A149&lt;='P10'!$B$17,INDEX('P10'!$AG:$AG,$A149+52),0)</f>
        <v>16784.820985171755</v>
      </c>
      <c r="T149">
        <f>IF($A149&lt;='P01'!$B$17,INDEX('P01'!$AI:$AI,$A149+52),0)+IF($A149&lt;='P02'!$B$17,INDEX('P02'!$AI:$AI,$A149+52),0)+IF($A149&lt;='P03'!$B$17,INDEX('P03'!$AI:$AI,$A149+52),0)+IF($A149&lt;='P04'!$B$17,INDEX('P04'!$AI:$AI,$A149+52),0)+IF($A149&lt;='P05'!$B$17,INDEX('P05'!$AI:$AI,$A149+52),0)+IF($A149&lt;='P06'!$B$17,INDEX('P06'!$AI:$AI,$A149+52),0)+IF($A149&lt;='P07'!$B$17,INDEX('P07'!$AI:$AI,$A149+52),0)+IF($A149&lt;='P08'!$B$17,INDEX('P08'!$AI:$AI,$A149+52),0)+IF($A149&lt;='P09'!$B$17,INDEX('P09'!$AI:$AI,$A149+52),0)+IF($A149&lt;='P10'!$B$17,INDEX('P10'!$AI:$AI,$A149+52),0)</f>
        <v>16785.435229703711</v>
      </c>
    </row>
    <row r="150" spans="1:20" x14ac:dyDescent="0.35">
      <c r="A150">
        <v>118</v>
      </c>
      <c r="B150">
        <f>IF($A150&lt;='P01'!$B$17,INDEX('P01'!$J:$J,$A150+52),0)+IF($A150&lt;='P02'!$B$17,INDEX('P02'!$J:$J,$A150+52),0)+IF($A150&lt;='P03'!$B$17,INDEX('P03'!$J:$J,$A150+52),0)+IF($A150&lt;='P04'!$B$17,INDEX('P04'!$J:$J,$A150+52),0)+IF($A150&lt;='P05'!$B$17,INDEX('P05'!$J:$J,$A150+52),0)+IF($A150&lt;='P06'!$B$17,INDEX('P06'!$J:$J,$A150+52),0)+IF($A150&lt;='P07'!$B$17,INDEX('P07'!$J:$J,$A150+52),0)+IF($A150&lt;='P08'!$B$17,INDEX('P08'!$J:$J,$A150+52),0)+IF($A150&lt;='P09'!$B$17,INDEX('P09'!$J:$J,$A150+52),0)+IF($A150&lt;='P10'!$B$17,INDEX('P10'!$J:$J,$A150+52),0)</f>
        <v>8.8596523246268653E-4</v>
      </c>
      <c r="C150">
        <f>IF($A150&lt;='P01'!$B$17,INDEX('P01'!$K:$K,$A150+52),0)+IF($A150&lt;='P02'!$B$17,INDEX('P02'!$K:$K,$A150+52),0)+IF($A150&lt;='P03'!$B$17,INDEX('P03'!$K:$K,$A150+52),0)+IF($A150&lt;='P04'!$B$17,INDEX('P04'!$K:$K,$A150+52),0)+IF($A150&lt;='P05'!$B$17,INDEX('P05'!$K:$K,$A150+52),0)+IF($A150&lt;='P06'!$B$17,INDEX('P06'!$K:$K,$A150+52),0)+IF($A150&lt;='P07'!$B$17,INDEX('P07'!$K:$K,$A150+52),0)+IF($A150&lt;='P08'!$B$17,INDEX('P08'!$K:$K,$A150+52),0)+IF($A150&lt;='P09'!$B$17,INDEX('P09'!$K:$K,$A150+52),0)+IF($A150&lt;='P10'!$B$17,INDEX('P10'!$K:$K,$A150+52),0)</f>
        <v>1.2966657836643542E-2</v>
      </c>
      <c r="D150">
        <f>IF($A150&lt;='P01'!$B$17,INDEX('P01'!$L:$L,$A150+52),0)+IF($A150&lt;='P02'!$B$17,INDEX('P02'!$L:$L,$A150+52),0)+IF($A150&lt;='P03'!$B$17,INDEX('P03'!$L:$L,$A150+52),0)+IF($A150&lt;='P04'!$B$17,INDEX('P04'!$L:$L,$A150+52),0)+IF($A150&lt;='P05'!$B$17,INDEX('P05'!$L:$L,$A150+52),0)+IF($A150&lt;='P06'!$B$17,INDEX('P06'!$L:$L,$A150+52),0)+IF($A150&lt;='P07'!$B$17,INDEX('P07'!$L:$L,$A150+52),0)+IF($A150&lt;='P08'!$B$17,INDEX('P08'!$L:$L,$A150+52),0)+IF($A150&lt;='P09'!$B$17,INDEX('P09'!$L:$L,$A150+52),0)+IF($A150&lt;='P10'!$B$17,INDEX('P10'!$L:$L,$A150+52),0)</f>
        <v>0</v>
      </c>
      <c r="E150">
        <f>IF($A150&lt;='P01'!$B$17,INDEX('P01'!$M:$M,$A150+52),0)+IF($A150&lt;='P02'!$B$17,INDEX('P02'!$M:$M,$A150+52),0)+IF($A150&lt;='P03'!$B$17,INDEX('P03'!$M:$M,$A150+52),0)+IF($A150&lt;='P04'!$B$17,INDEX('P04'!$M:$M,$A150+52),0)+IF($A150&lt;='P05'!$B$17,INDEX('P05'!$M:$M,$A150+52),0)+IF($A150&lt;='P06'!$B$17,INDEX('P06'!$M:$M,$A150+52),0)+IF($A150&lt;='P07'!$B$17,INDEX('P07'!$M:$M,$A150+52),0)+IF($A150&lt;='P08'!$B$17,INDEX('P08'!$M:$M,$A150+52),0)+IF($A150&lt;='P09'!$B$17,INDEX('P09'!$M:$M,$A150+52),0)+IF($A150&lt;='P10'!$B$17,INDEX('P10'!$M:$M,$A150+52),0)</f>
        <v>4.5036843787380629</v>
      </c>
      <c r="F150">
        <f>IF($A150&lt;='P01'!$B$17,INDEX('P01'!$R:$R,$A150+52),0)+IF($A150&lt;='P02'!$B$17,INDEX('P02'!$R:$R,$A150+52),0)+IF($A150&lt;='P03'!$B$17,INDEX('P03'!$R:$R,$A150+52),0)+IF($A150&lt;='P04'!$B$17,INDEX('P04'!$R:$R,$A150+52),0)+IF($A150&lt;='P05'!$B$17,INDEX('P05'!$R:$R,$A150+52),0)+IF($A150&lt;='P06'!$B$17,INDEX('P06'!$R:$R,$A150+52),0)+IF($A150&lt;='P07'!$B$17,INDEX('P07'!$R:$R,$A150+52),0)+IF($A150&lt;='P08'!$B$17,INDEX('P08'!$R:$R,$A150+52),0)+IF($A150&lt;='P09'!$B$17,INDEX('P09'!$R:$R,$A150+52),0)+IF($A150&lt;='P10'!$B$17,INDEX('P10'!$R:$R,$A150+52),0)</f>
        <v>298.62208762336536</v>
      </c>
      <c r="G150">
        <f>IF($A150&lt;='P01'!$B$17,INDEX('P01'!$S:$S,$A150+52),0)+IF($A150&lt;='P02'!$B$17,INDEX('P02'!$S:$S,$A150+52),0)+IF($A150&lt;='P03'!$B$17,INDEX('P03'!$S:$S,$A150+52),0)+IF($A150&lt;='P04'!$B$17,INDEX('P04'!$S:$S,$A150+52),0)+IF($A150&lt;='P05'!$B$17,INDEX('P05'!$S:$S,$A150+52),0)+IF($A150&lt;='P06'!$B$17,INDEX('P06'!$S:$S,$A150+52),0)+IF($A150&lt;='P07'!$B$17,INDEX('P07'!$S:$S,$A150+52),0)+IF($A150&lt;='P08'!$B$17,INDEX('P08'!$S:$S,$A150+52),0)+IF($A150&lt;='P09'!$B$17,INDEX('P09'!$S:$S,$A150+52),0)+IF($A150&lt;='P10'!$B$17,INDEX('P10'!$S:$S,$A150+52),0)</f>
        <v>5.9724417524673079</v>
      </c>
      <c r="H150">
        <f>IF($A150&lt;='P01'!$B$17,INDEX('P01'!$T:$T,$A150+52),0)+IF($A150&lt;='P02'!$B$17,INDEX('P02'!$T:$T,$A150+52),0)+IF($A150&lt;='P03'!$B$17,INDEX('P03'!$T:$T,$A150+52),0)+IF($A150&lt;='P04'!$B$17,INDEX('P04'!$T:$T,$A150+52),0)+IF($A150&lt;='P05'!$B$17,INDEX('P05'!$T:$T,$A150+52),0)+IF($A150&lt;='P06'!$B$17,INDEX('P06'!$T:$T,$A150+52),0)+IF($A150&lt;='P07'!$B$17,INDEX('P07'!$T:$T,$A150+52),0)+IF($A150&lt;='P08'!$B$17,INDEX('P08'!$T:$T,$A150+52),0)+IF($A150&lt;='P09'!$B$17,INDEX('P09'!$T:$T,$A150+52),0)+IF($A150&lt;='P10'!$B$17,INDEX('P10'!$T:$T,$A150+52),0)</f>
        <v>30.20677998597877</v>
      </c>
      <c r="I150">
        <f>IF($A150&lt;='P01'!$B$17,INDEX('P01'!$U:$U,$A150+52),0)+IF($A150&lt;='P02'!$B$17,INDEX('P02'!$U:$U,$A150+52),0)+IF($A150&lt;='P03'!$B$17,INDEX('P03'!$U:$U,$A150+52),0)+IF($A150&lt;='P04'!$B$17,INDEX('P04'!$U:$U,$A150+52),0)+IF($A150&lt;='P05'!$B$17,INDEX('P05'!$U:$U,$A150+52),0)+IF($A150&lt;='P06'!$B$17,INDEX('P06'!$U:$U,$A150+52),0)+IF($A150&lt;='P07'!$B$17,INDEX('P07'!$U:$U,$A150+52),0)+IF($A150&lt;='P08'!$B$17,INDEX('P08'!$U:$U,$A150+52),0)+IF($A150&lt;='P09'!$B$17,INDEX('P09'!$U:$U,$A150+52),0)+IF($A150&lt;='P10'!$B$17,INDEX('P10'!$U:$U,$A150+52),0)</f>
        <v>376.70273213038286</v>
      </c>
      <c r="J150">
        <f>IF($A150&lt;='P01'!$B$17,INDEX('P01'!$V:$V,$A150+52),0)+IF($A150&lt;='P02'!$B$17,INDEX('P02'!$V:$V,$A150+52),0)+IF($A150&lt;='P03'!$B$17,INDEX('P03'!$V:$V,$A150+52),0)+IF($A150&lt;='P04'!$B$17,INDEX('P04'!$V:$V,$A150+52),0)+IF($A150&lt;='P05'!$B$17,INDEX('P05'!$V:$V,$A150+52),0)+IF($A150&lt;='P06'!$B$17,INDEX('P06'!$V:$V,$A150+52),0)+IF($A150&lt;='P07'!$B$17,INDEX('P07'!$V:$V,$A150+52),0)+IF($A150&lt;='P08'!$B$17,INDEX('P08'!$V:$V,$A150+52),0)+IF($A150&lt;='P09'!$B$17,INDEX('P09'!$V:$V,$A150+52),0)+IF($A150&lt;='P10'!$B$17,INDEX('P10'!$V:$V,$A150+52),0)</f>
        <v>0.29620296238327576</v>
      </c>
      <c r="K150">
        <f>IF($A150&lt;='P01'!$B$17,INDEX('P01'!$W:$W,$A150+52),0)+IF($A150&lt;='P02'!$B$17,INDEX('P02'!$W:$W,$A150+52),0)+IF($A150&lt;='P03'!$B$17,INDEX('P03'!$W:$W,$A150+52),0)+IF($A150&lt;='P04'!$B$17,INDEX('P04'!$W:$W,$A150+52),0)+IF($A150&lt;='P05'!$B$17,INDEX('P05'!$W:$W,$A150+52),0)+IF($A150&lt;='P06'!$B$17,INDEX('P06'!$W:$W,$A150+52),0)+IF($A150&lt;='P07'!$B$17,INDEX('P07'!$W:$W,$A150+52),0)+IF($A150&lt;='P08'!$B$17,INDEX('P08'!$W:$W,$A150+52),0)+IF($A150&lt;='P09'!$B$17,INDEX('P09'!$W:$W,$A150+52),0)+IF($A150&lt;='P10'!$B$17,INDEX('P10'!$W:$W,$A150+52),0)</f>
        <v>-114.55606920784679</v>
      </c>
      <c r="L150">
        <f>IF($A150&lt;='P01'!$B$17,INDEX('P01'!$X:$X,$A150+52),0)+IF($A150&lt;='P02'!$B$17,INDEX('P02'!$X:$X,$A150+52),0)+IF($A150&lt;='P03'!$B$17,INDEX('P03'!$X:$X,$A150+52),0)+IF($A150&lt;='P04'!$B$17,INDEX('P04'!$X:$X,$A150+52),0)+IF($A150&lt;='P05'!$B$17,INDEX('P05'!$X:$X,$A150+52),0)+IF($A150&lt;='P06'!$B$17,INDEX('P06'!$X:$X,$A150+52),0)+IF($A150&lt;='P07'!$B$17,INDEX('P07'!$X:$X,$A150+52),0)+IF($A150&lt;='P08'!$B$17,INDEX('P08'!$X:$X,$A150+52),0)+IF($A150&lt;='P09'!$B$17,INDEX('P09'!$X:$X,$A150+52),0)+IF($A150&lt;='P10'!$B$17,INDEX('P10'!$X:$X,$A150+52),0)</f>
        <v>113.59801041991281</v>
      </c>
      <c r="M150">
        <f>IF($A150&lt;='P01'!$B$17,INDEX('P01'!$AA:$AA,$A150+52),0)+IF($A150&lt;='P02'!$B$17,INDEX('P02'!$AA:$AA,$A150+52),0)+IF($A150&lt;='P03'!$B$17,INDEX('P03'!$AA:$AA,$A150+52),0)+IF($A150&lt;='P04'!$B$17,INDEX('P04'!$AA:$AA,$A150+52),0)+IF($A150&lt;='P05'!$B$17,INDEX('P05'!$AA:$AA,$A150+52),0)+IF($A150&lt;='P06'!$B$17,INDEX('P06'!$AA:$AA,$A150+52),0)+IF($A150&lt;='P07'!$B$17,INDEX('P07'!$AA:$AA,$A150+52),0)+IF($A150&lt;='P08'!$B$17,INDEX('P08'!$AA:$AA,$A150+52),0)+IF($A150&lt;='P09'!$B$17,INDEX('P09'!$AA:$AA,$A150+52),0)+IF($A150&lt;='P10'!$B$17,INDEX('P10'!$AA:$AA,$A150+52),0)</f>
        <v>-77.246039527965252</v>
      </c>
      <c r="N150">
        <f>IF($A150&lt;='P01'!$B$17,INDEX('P01'!$AB:$AB,$A150+52),0)+IF($A150&lt;='P02'!$B$17,INDEX('P02'!$AB:$AB,$A150+52),0)+IF($A150&lt;='P03'!$B$17,INDEX('P03'!$AB:$AB,$A150+52),0)+IF($A150&lt;='P04'!$B$17,INDEX('P04'!$AB:$AB,$A150+52),0)+IF($A150&lt;='P05'!$B$17,INDEX('P05'!$AB:$AB,$A150+52),0)+IF($A150&lt;='P06'!$B$17,INDEX('P06'!$AB:$AB,$A150+52),0)+IF($A150&lt;='P07'!$B$17,INDEX('P07'!$AB:$AB,$A150+52),0)+IF($A150&lt;='P08'!$B$17,INDEX('P08'!$AB:$AB,$A150+52),0)+IF($A150&lt;='P09'!$B$17,INDEX('P09'!$AB:$AB,$A150+52),0)+IF($A150&lt;='P10'!$B$17,INDEX('P10'!$AB:$AB,$A150+52),0)</f>
        <v>203.72619271680105</v>
      </c>
      <c r="O150">
        <f>IF($A150&lt;='P01'!$B$17,INDEX('P01'!$AC:$AC,$A150+52),0)+IF($A150&lt;='P02'!$B$17,INDEX('P02'!$AC:$AC,$A150+52),0)+IF($A150&lt;='P03'!$B$17,INDEX('P03'!$AC:$AC,$A150+52),0)+IF($A150&lt;='P04'!$B$17,INDEX('P04'!$AC:$AC,$A150+52),0)+IF($A150&lt;='P05'!$B$17,INDEX('P05'!$AC:$AC,$A150+52),0)+IF($A150&lt;='P06'!$B$17,INDEX('P06'!$AC:$AC,$A150+52),0)+IF($A150&lt;='P07'!$B$17,INDEX('P07'!$AC:$AC,$A150+52),0)+IF($A150&lt;='P08'!$B$17,INDEX('P08'!$AC:$AC,$A150+52),0)+IF($A150&lt;='P09'!$B$17,INDEX('P09'!$AC:$AC,$A150+52),0)+IF($A150&lt;='P10'!$B$17,INDEX('P10'!$AC:$AC,$A150+52),0)</f>
        <v>4.0745238543360216</v>
      </c>
      <c r="P150">
        <f>IF($A150&lt;='P01'!$B$17,INDEX('P01'!$AD:$AD,$A150+52),0)+IF($A150&lt;='P02'!$B$17,INDEX('P02'!$AD:$AD,$A150+52),0)+IF($A150&lt;='P03'!$B$17,INDEX('P03'!$AD:$AD,$A150+52),0)+IF($A150&lt;='P04'!$B$17,INDEX('P04'!$AD:$AD,$A150+52),0)+IF($A150&lt;='P05'!$B$17,INDEX('P05'!$AD:$AD,$A150+52),0)+IF($A150&lt;='P06'!$B$17,INDEX('P06'!$AD:$AD,$A150+52),0)+IF($A150&lt;='P07'!$B$17,INDEX('P07'!$AD:$AD,$A150+52),0)+IF($A150&lt;='P08'!$B$17,INDEX('P08'!$AD:$AD,$A150+52),0)+IF($A150&lt;='P09'!$B$17,INDEX('P09'!$AD:$AD,$A150+52),0)+IF($A150&lt;='P10'!$B$17,INDEX('P10'!$AD:$AD,$A150+52),0)</f>
        <v>20.540448835188819</v>
      </c>
      <c r="Q150">
        <f>IF($A150&lt;='P01'!$B$17,INDEX('P01'!$AE:$AE,$A150+52),0)+IF($A150&lt;='P02'!$B$17,INDEX('P02'!$AE:$AE,$A150+52),0)+IF($A150&lt;='P03'!$B$17,INDEX('P03'!$AE:$AE,$A150+52),0)+IF($A150&lt;='P04'!$B$17,INDEX('P04'!$AE:$AE,$A150+52),0)+IF($A150&lt;='P05'!$B$17,INDEX('P05'!$AE:$AE,$A150+52),0)+IF($A150&lt;='P06'!$B$17,INDEX('P06'!$AE:$AE,$A150+52),0)+IF($A150&lt;='P07'!$B$17,INDEX('P07'!$AE:$AE,$A150+52),0)+IF($A150&lt;='P08'!$B$17,INDEX('P08'!$AE:$AE,$A150+52),0)+IF($A150&lt;='P09'!$B$17,INDEX('P09'!$AE:$AE,$A150+52),0)+IF($A150&lt;='P10'!$B$17,INDEX('P10'!$AE:$AE,$A150+52),0)</f>
        <v>256.15584312500664</v>
      </c>
      <c r="R150">
        <f>IF($A150&lt;='P01'!$B$17,INDEX('P01'!$AF:$AF,$A150+52),0)+IF($A150&lt;='P02'!$B$17,INDEX('P02'!$AF:$AF,$A150+52),0)+IF($A150&lt;='P03'!$B$17,INDEX('P03'!$AF:$AF,$A150+52),0)+IF($A150&lt;='P04'!$B$17,INDEX('P04'!$AF:$AF,$A150+52),0)+IF($A150&lt;='P05'!$B$17,INDEX('P05'!$AF:$AF,$A150+52),0)+IF($A150&lt;='P06'!$B$17,INDEX('P06'!$AF:$AF,$A150+52),0)+IF($A150&lt;='P07'!$B$17,INDEX('P07'!$AF:$AF,$A150+52),0)+IF($A150&lt;='P08'!$B$17,INDEX('P08'!$AF:$AF,$A150+52),0)+IF($A150&lt;='P09'!$B$17,INDEX('P09'!$AF:$AF,$A150+52),0)+IF($A150&lt;='P10'!$B$17,INDEX('P10'!$AF:$AF,$A150+52),0)</f>
        <v>0.20141643023483935</v>
      </c>
      <c r="S150">
        <f>IF($A150&lt;='P01'!$B$17,INDEX('P01'!$AG:$AG,$A150+52),0)+IF($A150&lt;='P02'!$B$17,INDEX('P02'!$AG:$AG,$A150+52),0)+IF($A150&lt;='P03'!$B$17,INDEX('P03'!$AG:$AG,$A150+52),0)+IF($A150&lt;='P04'!$B$17,INDEX('P04'!$AG:$AG,$A150+52),0)+IF($A150&lt;='P05'!$B$17,INDEX('P05'!$AG:$AG,$A150+52),0)+IF($A150&lt;='P06'!$B$17,INDEX('P06'!$AG:$AG,$A150+52),0)+IF($A150&lt;='P07'!$B$17,INDEX('P07'!$AG:$AG,$A150+52),0)+IF($A150&lt;='P08'!$B$17,INDEX('P08'!$AG:$AG,$A150+52),0)+IF($A150&lt;='P09'!$B$17,INDEX('P09'!$AG:$AG,$A150+52),0)+IF($A150&lt;='P10'!$B$17,INDEX('P10'!$AG:$AG,$A150+52),0)</f>
        <v>16726.172110948082</v>
      </c>
      <c r="T150">
        <f>IF($A150&lt;='P01'!$B$17,INDEX('P01'!$AI:$AI,$A150+52),0)+IF($A150&lt;='P02'!$B$17,INDEX('P02'!$AI:$AI,$A150+52),0)+IF($A150&lt;='P03'!$B$17,INDEX('P03'!$AI:$AI,$A150+52),0)+IF($A150&lt;='P04'!$B$17,INDEX('P04'!$AI:$AI,$A150+52),0)+IF($A150&lt;='P05'!$B$17,INDEX('P05'!$AI:$AI,$A150+52),0)+IF($A150&lt;='P06'!$B$17,INDEX('P06'!$AI:$AI,$A150+52),0)+IF($A150&lt;='P07'!$B$17,INDEX('P07'!$AI:$AI,$A150+52),0)+IF($A150&lt;='P08'!$B$17,INDEX('P08'!$AI:$AI,$A150+52),0)+IF($A150&lt;='P09'!$B$17,INDEX('P09'!$AI:$AI,$A150+52),0)+IF($A150&lt;='P10'!$B$17,INDEX('P10'!$AI:$AI,$A150+52),0)</f>
        <v>16726.474914240476</v>
      </c>
    </row>
    <row r="151" spans="1:20" x14ac:dyDescent="0.35">
      <c r="A151">
        <v>119</v>
      </c>
      <c r="B151">
        <f>IF($A151&lt;='P01'!$B$17,INDEX('P01'!$J:$J,$A151+52),0)+IF($A151&lt;='P02'!$B$17,INDEX('P02'!$J:$J,$A151+52),0)+IF($A151&lt;='P03'!$B$17,INDEX('P03'!$J:$J,$A151+52),0)+IF($A151&lt;='P04'!$B$17,INDEX('P04'!$J:$J,$A151+52),0)+IF($A151&lt;='P05'!$B$17,INDEX('P05'!$J:$J,$A151+52),0)+IF($A151&lt;='P06'!$B$17,INDEX('P06'!$J:$J,$A151+52),0)+IF($A151&lt;='P07'!$B$17,INDEX('P07'!$J:$J,$A151+52),0)+IF($A151&lt;='P08'!$B$17,INDEX('P08'!$J:$J,$A151+52),0)+IF($A151&lt;='P09'!$B$17,INDEX('P09'!$J:$J,$A151+52),0)+IF($A151&lt;='P10'!$B$17,INDEX('P10'!$J:$J,$A151+52),0)</f>
        <v>8.8339086134297119E-4</v>
      </c>
      <c r="C151">
        <f>IF($A151&lt;='P01'!$B$17,INDEX('P01'!$K:$K,$A151+52),0)+IF($A151&lt;='P02'!$B$17,INDEX('P02'!$K:$K,$A151+52),0)+IF($A151&lt;='P03'!$B$17,INDEX('P03'!$K:$K,$A151+52),0)+IF($A151&lt;='P04'!$B$17,INDEX('P04'!$K:$K,$A151+52),0)+IF($A151&lt;='P05'!$B$17,INDEX('P05'!$K:$K,$A151+52),0)+IF($A151&lt;='P06'!$B$17,INDEX('P06'!$K:$K,$A151+52),0)+IF($A151&lt;='P07'!$B$17,INDEX('P07'!$K:$K,$A151+52),0)+IF($A151&lt;='P08'!$B$17,INDEX('P08'!$K:$K,$A151+52),0)+IF($A151&lt;='P09'!$B$17,INDEX('P09'!$K:$K,$A151+52),0)+IF($A151&lt;='P10'!$B$17,INDEX('P10'!$K:$K,$A151+52),0)</f>
        <v>1.2920283402071455E-2</v>
      </c>
      <c r="D151">
        <f>IF($A151&lt;='P01'!$B$17,INDEX('P01'!$L:$L,$A151+52),0)+IF($A151&lt;='P02'!$B$17,INDEX('P02'!$L:$L,$A151+52),0)+IF($A151&lt;='P03'!$B$17,INDEX('P03'!$L:$L,$A151+52),0)+IF($A151&lt;='P04'!$B$17,INDEX('P04'!$L:$L,$A151+52),0)+IF($A151&lt;='P05'!$B$17,INDEX('P05'!$L:$L,$A151+52),0)+IF($A151&lt;='P06'!$B$17,INDEX('P06'!$L:$L,$A151+52),0)+IF($A151&lt;='P07'!$B$17,INDEX('P07'!$L:$L,$A151+52),0)+IF($A151&lt;='P08'!$B$17,INDEX('P08'!$L:$L,$A151+52),0)+IF($A151&lt;='P09'!$B$17,INDEX('P09'!$L:$L,$A151+52),0)+IF($A151&lt;='P10'!$B$17,INDEX('P10'!$L:$L,$A151+52),0)</f>
        <v>0.51782268334899184</v>
      </c>
      <c r="E151">
        <f>IF($A151&lt;='P01'!$B$17,INDEX('P01'!$M:$M,$A151+52),0)+IF($A151&lt;='P02'!$B$17,INDEX('P02'!$M:$M,$A151+52),0)+IF($A151&lt;='P03'!$B$17,INDEX('P03'!$M:$M,$A151+52),0)+IF($A151&lt;='P04'!$B$17,INDEX('P04'!$M:$M,$A151+52),0)+IF($A151&lt;='P05'!$B$17,INDEX('P05'!$M:$M,$A151+52),0)+IF($A151&lt;='P06'!$B$17,INDEX('P06'!$M:$M,$A151+52),0)+IF($A151&lt;='P07'!$B$17,INDEX('P07'!$M:$M,$A151+52),0)+IF($A151&lt;='P08'!$B$17,INDEX('P08'!$M:$M,$A151+52),0)+IF($A151&lt;='P09'!$B$17,INDEX('P09'!$M:$M,$A151+52),0)+IF($A151&lt;='P10'!$B$17,INDEX('P10'!$M:$M,$A151+52),0)</f>
        <v>3.972058021125656</v>
      </c>
      <c r="F151">
        <f>IF($A151&lt;='P01'!$B$17,INDEX('P01'!$R:$R,$A151+52),0)+IF($A151&lt;='P02'!$B$17,INDEX('P02'!$R:$R,$A151+52),0)+IF($A151&lt;='P03'!$B$17,INDEX('P03'!$R:$R,$A151+52),0)+IF($A151&lt;='P04'!$B$17,INDEX('P04'!$R:$R,$A151+52),0)+IF($A151&lt;='P05'!$B$17,INDEX('P05'!$R:$R,$A151+52),0)+IF($A151&lt;='P06'!$B$17,INDEX('P06'!$R:$R,$A151+52),0)+IF($A151&lt;='P07'!$B$17,INDEX('P07'!$R:$R,$A151+52),0)+IF($A151&lt;='P08'!$B$17,INDEX('P08'!$R:$R,$A151+52),0)+IF($A151&lt;='P09'!$B$17,INDEX('P09'!$R:$R,$A151+52),0)+IF($A151&lt;='P10'!$B$17,INDEX('P10'!$R:$R,$A151+52),0)</f>
        <v>297.54495130474896</v>
      </c>
      <c r="G151">
        <f>IF($A151&lt;='P01'!$B$17,INDEX('P01'!$S:$S,$A151+52),0)+IF($A151&lt;='P02'!$B$17,INDEX('P02'!$S:$S,$A151+52),0)+IF($A151&lt;='P03'!$B$17,INDEX('P03'!$S:$S,$A151+52),0)+IF($A151&lt;='P04'!$B$17,INDEX('P04'!$S:$S,$A151+52),0)+IF($A151&lt;='P05'!$B$17,INDEX('P05'!$S:$S,$A151+52),0)+IF($A151&lt;='P06'!$B$17,INDEX('P06'!$S:$S,$A151+52),0)+IF($A151&lt;='P07'!$B$17,INDEX('P07'!$S:$S,$A151+52),0)+IF($A151&lt;='P08'!$B$17,INDEX('P08'!$S:$S,$A151+52),0)+IF($A151&lt;='P09'!$B$17,INDEX('P09'!$S:$S,$A151+52),0)+IF($A151&lt;='P10'!$B$17,INDEX('P10'!$S:$S,$A151+52),0)</f>
        <v>5.9508990260949783</v>
      </c>
      <c r="H151">
        <f>IF($A151&lt;='P01'!$B$17,INDEX('P01'!$T:$T,$A151+52),0)+IF($A151&lt;='P02'!$B$17,INDEX('P02'!$T:$T,$A151+52),0)+IF($A151&lt;='P03'!$B$17,INDEX('P03'!$T:$T,$A151+52),0)+IF($A151&lt;='P04'!$B$17,INDEX('P04'!$T:$T,$A151+52),0)+IF($A151&lt;='P05'!$B$17,INDEX('P05'!$T:$T,$A151+52),0)+IF($A151&lt;='P06'!$B$17,INDEX('P06'!$T:$T,$A151+52),0)+IF($A151&lt;='P07'!$B$17,INDEX('P07'!$T:$T,$A151+52),0)+IF($A151&lt;='P08'!$B$17,INDEX('P08'!$T:$T,$A151+52),0)+IF($A151&lt;='P09'!$B$17,INDEX('P09'!$T:$T,$A151+52),0)+IF($A151&lt;='P10'!$B$17,INDEX('P10'!$T:$T,$A151+52),0)</f>
        <v>30.188423224240331</v>
      </c>
      <c r="I151">
        <f>IF($A151&lt;='P01'!$B$17,INDEX('P01'!$U:$U,$A151+52),0)+IF($A151&lt;='P02'!$B$17,INDEX('P02'!$U:$U,$A151+52),0)+IF($A151&lt;='P03'!$B$17,INDEX('P03'!$U:$U,$A151+52),0)+IF($A151&lt;='P04'!$B$17,INDEX('P04'!$U:$U,$A151+52),0)+IF($A151&lt;='P05'!$B$17,INDEX('P05'!$U:$U,$A151+52),0)+IF($A151&lt;='P06'!$B$17,INDEX('P06'!$U:$U,$A151+52),0)+IF($A151&lt;='P07'!$B$17,INDEX('P07'!$U:$U,$A151+52),0)+IF($A151&lt;='P08'!$B$17,INDEX('P08'!$U:$U,$A151+52),0)+IF($A151&lt;='P09'!$B$17,INDEX('P09'!$U:$U,$A151+52),0)+IF($A151&lt;='P10'!$B$17,INDEX('P10'!$U:$U,$A151+52),0)</f>
        <v>375.52477706679741</v>
      </c>
      <c r="J151">
        <f>IF($A151&lt;='P01'!$B$17,INDEX('P01'!$V:$V,$A151+52),0)+IF($A151&lt;='P02'!$B$17,INDEX('P02'!$V:$V,$A151+52),0)+IF($A151&lt;='P03'!$B$17,INDEX('P03'!$V:$V,$A151+52),0)+IF($A151&lt;='P04'!$B$17,INDEX('P04'!$V:$V,$A151+52),0)+IF($A151&lt;='P05'!$B$17,INDEX('P05'!$V:$V,$A151+52),0)+IF($A151&lt;='P06'!$B$17,INDEX('P06'!$V:$V,$A151+52),0)+IF($A151&lt;='P07'!$B$17,INDEX('P07'!$V:$V,$A151+52),0)+IF($A151&lt;='P08'!$B$17,INDEX('P08'!$V:$V,$A151+52),0)+IF($A151&lt;='P09'!$B$17,INDEX('P09'!$V:$V,$A151+52),0)+IF($A151&lt;='P10'!$B$17,INDEX('P10'!$V:$V,$A151+52),0)</f>
        <v>0.29607067183202873</v>
      </c>
      <c r="K151">
        <f>IF($A151&lt;='P01'!$B$17,INDEX('P01'!$W:$W,$A151+52),0)+IF($A151&lt;='P02'!$B$17,INDEX('P02'!$W:$W,$A151+52),0)+IF($A151&lt;='P03'!$B$17,INDEX('P03'!$W:$W,$A151+52),0)+IF($A151&lt;='P04'!$B$17,INDEX('P04'!$W:$W,$A151+52),0)+IF($A151&lt;='P05'!$B$17,INDEX('P05'!$W:$W,$A151+52),0)+IF($A151&lt;='P06'!$B$17,INDEX('P06'!$W:$W,$A151+52),0)+IF($A151&lt;='P07'!$B$17,INDEX('P07'!$W:$W,$A151+52),0)+IF($A151&lt;='P08'!$B$17,INDEX('P08'!$W:$W,$A151+52),0)+IF($A151&lt;='P09'!$B$17,INDEX('P09'!$W:$W,$A151+52),0)+IF($A151&lt;='P10'!$B$17,INDEX('P10'!$W:$W,$A151+52),0)</f>
        <v>-114.41521868421584</v>
      </c>
      <c r="L151">
        <f>IF($A151&lt;='P01'!$B$17,INDEX('P01'!$X:$X,$A151+52),0)+IF($A151&lt;='P02'!$B$17,INDEX('P02'!$X:$X,$A151+52),0)+IF($A151&lt;='P03'!$B$17,INDEX('P03'!$X:$X,$A151+52),0)+IF($A151&lt;='P04'!$B$17,INDEX('P04'!$X:$X,$A151+52),0)+IF($A151&lt;='P05'!$B$17,INDEX('P05'!$X:$X,$A151+52),0)+IF($A151&lt;='P06'!$B$17,INDEX('P06'!$X:$X,$A151+52),0)+IF($A151&lt;='P07'!$B$17,INDEX('P07'!$X:$X,$A151+52),0)+IF($A151&lt;='P08'!$B$17,INDEX('P08'!$X:$X,$A151+52),0)+IF($A151&lt;='P09'!$B$17,INDEX('P09'!$X:$X,$A151+52),0)+IF($A151&lt;='P10'!$B$17,INDEX('P10'!$X:$X,$A151+52),0)</f>
        <v>113.46061563501864</v>
      </c>
      <c r="M151">
        <f>IF($A151&lt;='P01'!$B$17,INDEX('P01'!$AA:$AA,$A151+52),0)+IF($A151&lt;='P02'!$B$17,INDEX('P02'!$AA:$AA,$A151+52),0)+IF($A151&lt;='P03'!$B$17,INDEX('P03'!$AA:$AA,$A151+52),0)+IF($A151&lt;='P04'!$B$17,INDEX('P04'!$AA:$AA,$A151+52),0)+IF($A151&lt;='P05'!$B$17,INDEX('P05'!$AA:$AA,$A151+52),0)+IF($A151&lt;='P06'!$B$17,INDEX('P06'!$AA:$AA,$A151+52),0)+IF($A151&lt;='P07'!$B$17,INDEX('P07'!$AA:$AA,$A151+52),0)+IF($A151&lt;='P08'!$B$17,INDEX('P08'!$AA:$AA,$A151+52),0)+IF($A151&lt;='P09'!$B$17,INDEX('P09'!$AA:$AA,$A151+52),0)+IF($A151&lt;='P10'!$B$17,INDEX('P10'!$AA:$AA,$A151+52),0)</f>
        <v>-76.900858409606556</v>
      </c>
      <c r="N151">
        <f>IF($A151&lt;='P01'!$B$17,INDEX('P01'!$AB:$AB,$A151+52),0)+IF($A151&lt;='P02'!$B$17,INDEX('P02'!$AB:$AB,$A151+52),0)+IF($A151&lt;='P03'!$B$17,INDEX('P03'!$AB:$AB,$A151+52),0)+IF($A151&lt;='P04'!$B$17,INDEX('P04'!$AB:$AB,$A151+52),0)+IF($A151&lt;='P05'!$B$17,INDEX('P05'!$AB:$AB,$A151+52),0)+IF($A151&lt;='P06'!$B$17,INDEX('P06'!$AB:$AB,$A151+52),0)+IF($A151&lt;='P07'!$B$17,INDEX('P07'!$AB:$AB,$A151+52),0)+IF($A151&lt;='P08'!$B$17,INDEX('P08'!$AB:$AB,$A151+52),0)+IF($A151&lt;='P09'!$B$17,INDEX('P09'!$AB:$AB,$A151+52),0)+IF($A151&lt;='P10'!$B$17,INDEX('P10'!$AB:$AB,$A151+52),0)</f>
        <v>202.32897552406598</v>
      </c>
      <c r="O151">
        <f>IF($A151&lt;='P01'!$B$17,INDEX('P01'!$AC:$AC,$A151+52),0)+IF($A151&lt;='P02'!$B$17,INDEX('P02'!$AC:$AC,$A151+52),0)+IF($A151&lt;='P03'!$B$17,INDEX('P03'!$AC:$AC,$A151+52),0)+IF($A151&lt;='P04'!$B$17,INDEX('P04'!$AC:$AC,$A151+52),0)+IF($A151&lt;='P05'!$B$17,INDEX('P05'!$AC:$AC,$A151+52),0)+IF($A151&lt;='P06'!$B$17,INDEX('P06'!$AC:$AC,$A151+52),0)+IF($A151&lt;='P07'!$B$17,INDEX('P07'!$AC:$AC,$A151+52),0)+IF($A151&lt;='P08'!$B$17,INDEX('P08'!$AC:$AC,$A151+52),0)+IF($A151&lt;='P09'!$B$17,INDEX('P09'!$AC:$AC,$A151+52),0)+IF($A151&lt;='P10'!$B$17,INDEX('P10'!$AC:$AC,$A151+52),0)</f>
        <v>4.0465795104813189</v>
      </c>
      <c r="P151">
        <f>IF($A151&lt;='P01'!$B$17,INDEX('P01'!$AD:$AD,$A151+52),0)+IF($A151&lt;='P02'!$B$17,INDEX('P02'!$AD:$AD,$A151+52),0)+IF($A151&lt;='P03'!$B$17,INDEX('P03'!$AD:$AD,$A151+52),0)+IF($A151&lt;='P04'!$B$17,INDEX('P04'!$AD:$AD,$A151+52),0)+IF($A151&lt;='P05'!$B$17,INDEX('P05'!$AD:$AD,$A151+52),0)+IF($A151&lt;='P06'!$B$17,INDEX('P06'!$AD:$AD,$A151+52),0)+IF($A151&lt;='P07'!$B$17,INDEX('P07'!$AD:$AD,$A151+52),0)+IF($A151&lt;='P08'!$B$17,INDEX('P08'!$AD:$AD,$A151+52),0)+IF($A151&lt;='P09'!$B$17,INDEX('P09'!$AD:$AD,$A151+52),0)+IF($A151&lt;='P10'!$B$17,INDEX('P10'!$AD:$AD,$A151+52),0)</f>
        <v>20.460982403307785</v>
      </c>
      <c r="Q151">
        <f>IF($A151&lt;='P01'!$B$17,INDEX('P01'!$AE:$AE,$A151+52),0)+IF($A151&lt;='P02'!$B$17,INDEX('P02'!$AE:$AE,$A151+52),0)+IF($A151&lt;='P03'!$B$17,INDEX('P03'!$AE:$AE,$A151+52),0)+IF($A151&lt;='P04'!$B$17,INDEX('P04'!$AE:$AE,$A151+52),0)+IF($A151&lt;='P05'!$B$17,INDEX('P05'!$AE:$AE,$A151+52),0)+IF($A151&lt;='P06'!$B$17,INDEX('P06'!$AE:$AE,$A151+52),0)+IF($A151&lt;='P07'!$B$17,INDEX('P07'!$AE:$AE,$A151+52),0)+IF($A151&lt;='P08'!$B$17,INDEX('P08'!$AE:$AE,$A151+52),0)+IF($A151&lt;='P09'!$B$17,INDEX('P09'!$AE:$AE,$A151+52),0)+IF($A151&lt;='P10'!$B$17,INDEX('P10'!$AE:$AE,$A151+52),0)</f>
        <v>254.5216024863509</v>
      </c>
      <c r="R151">
        <f>IF($A151&lt;='P01'!$B$17,INDEX('P01'!$AF:$AF,$A151+52),0)+IF($A151&lt;='P02'!$B$17,INDEX('P02'!$AF:$AF,$A151+52),0)+IF($A151&lt;='P03'!$B$17,INDEX('P03'!$AF:$AF,$A151+52),0)+IF($A151&lt;='P04'!$B$17,INDEX('P04'!$AF:$AF,$A151+52),0)+IF($A151&lt;='P05'!$B$17,INDEX('P05'!$AF:$AF,$A151+52),0)+IF($A151&lt;='P06'!$B$17,INDEX('P06'!$AF:$AF,$A151+52),0)+IF($A151&lt;='P07'!$B$17,INDEX('P07'!$AF:$AF,$A151+52),0)+IF($A151&lt;='P08'!$B$17,INDEX('P08'!$AF:$AF,$A151+52),0)+IF($A151&lt;='P09'!$B$17,INDEX('P09'!$AF:$AF,$A151+52),0)+IF($A151&lt;='P10'!$B$17,INDEX('P10'!$AF:$AF,$A151+52),0)</f>
        <v>0.20066953353252176</v>
      </c>
      <c r="S151">
        <f>IF($A151&lt;='P01'!$B$17,INDEX('P01'!$AG:$AG,$A151+52),0)+IF($A151&lt;='P02'!$B$17,INDEX('P02'!$AG:$AG,$A151+52),0)+IF($A151&lt;='P03'!$B$17,INDEX('P03'!$AG:$AG,$A151+52),0)+IF($A151&lt;='P04'!$B$17,INDEX('P04'!$AG:$AG,$A151+52),0)+IF($A151&lt;='P05'!$B$17,INDEX('P05'!$AG:$AG,$A151+52),0)+IF($A151&lt;='P06'!$B$17,INDEX('P06'!$AG:$AG,$A151+52),0)+IF($A151&lt;='P07'!$B$17,INDEX('P07'!$AG:$AG,$A151+52),0)+IF($A151&lt;='P08'!$B$17,INDEX('P08'!$AG:$AG,$A151+52),0)+IF($A151&lt;='P09'!$B$17,INDEX('P09'!$AG:$AG,$A151+52),0)+IF($A151&lt;='P10'!$B$17,INDEX('P10'!$AG:$AG,$A151+52),0)</f>
        <v>16667.468630356583</v>
      </c>
      <c r="T151">
        <f>IF($A151&lt;='P01'!$B$17,INDEX('P01'!$AI:$AI,$A151+52),0)+IF($A151&lt;='P02'!$B$17,INDEX('P02'!$AI:$AI,$A151+52),0)+IF($A151&lt;='P03'!$B$17,INDEX('P03'!$AI:$AI,$A151+52),0)+IF($A151&lt;='P04'!$B$17,INDEX('P04'!$AI:$AI,$A151+52),0)+IF($A151&lt;='P05'!$B$17,INDEX('P05'!$AI:$AI,$A151+52),0)+IF($A151&lt;='P06'!$B$17,INDEX('P06'!$AI:$AI,$A151+52),0)+IF($A151&lt;='P07'!$B$17,INDEX('P07'!$AI:$AI,$A151+52),0)+IF($A151&lt;='P08'!$B$17,INDEX('P08'!$AI:$AI,$A151+52),0)+IF($A151&lt;='P09'!$B$17,INDEX('P09'!$AI:$AI,$A151+52),0)+IF($A151&lt;='P10'!$B$17,INDEX('P10'!$AI:$AI,$A151+52),0)</f>
        <v>16667.468630356583</v>
      </c>
    </row>
    <row r="152" spans="1:20" x14ac:dyDescent="0.35">
      <c r="A152">
        <v>120</v>
      </c>
      <c r="B152">
        <f>IF($A152&lt;='P01'!$B$17,INDEX('P01'!$J:$J,$A152+52),0)+IF($A152&lt;='P02'!$B$17,INDEX('P02'!$J:$J,$A152+52),0)+IF($A152&lt;='P03'!$B$17,INDEX('P03'!$J:$J,$A152+52),0)+IF($A152&lt;='P04'!$B$17,INDEX('P04'!$J:$J,$A152+52),0)+IF($A152&lt;='P05'!$B$17,INDEX('P05'!$J:$J,$A152+52),0)+IF($A152&lt;='P06'!$B$17,INDEX('P06'!$J:$J,$A152+52),0)+IF($A152&lt;='P07'!$B$17,INDEX('P07'!$J:$J,$A152+52),0)+IF($A152&lt;='P08'!$B$17,INDEX('P08'!$J:$J,$A152+52),0)+IF($A152&lt;='P09'!$B$17,INDEX('P09'!$J:$J,$A152+52),0)+IF($A152&lt;='P10'!$B$17,INDEX('P10'!$J:$J,$A152+52),0)</f>
        <v>8.6383795362494551E-4</v>
      </c>
      <c r="C152">
        <f>IF($A152&lt;='P01'!$B$17,INDEX('P01'!$K:$K,$A152+52),0)+IF($A152&lt;='P02'!$B$17,INDEX('P02'!$K:$K,$A152+52),0)+IF($A152&lt;='P03'!$B$17,INDEX('P03'!$K:$K,$A152+52),0)+IF($A152&lt;='P04'!$B$17,INDEX('P04'!$K:$K,$A152+52),0)+IF($A152&lt;='P05'!$B$17,INDEX('P05'!$K:$K,$A152+52),0)+IF($A152&lt;='P06'!$B$17,INDEX('P06'!$K:$K,$A152+52),0)+IF($A152&lt;='P07'!$B$17,INDEX('P07'!$K:$K,$A152+52),0)+IF($A152&lt;='P08'!$B$17,INDEX('P08'!$K:$K,$A152+52),0)+IF($A152&lt;='P09'!$B$17,INDEX('P09'!$K:$K,$A152+52),0)+IF($A152&lt;='P10'!$B$17,INDEX('P10'!$K:$K,$A152+52),0)</f>
        <v>1.1115579295774582E-2</v>
      </c>
      <c r="D152">
        <f>IF($A152&lt;='P01'!$B$17,INDEX('P01'!$L:$L,$A152+52),0)+IF($A152&lt;='P02'!$B$17,INDEX('P02'!$L:$L,$A152+52),0)+IF($A152&lt;='P03'!$B$17,INDEX('P03'!$L:$L,$A152+52),0)+IF($A152&lt;='P04'!$B$17,INDEX('P04'!$L:$L,$A152+52),0)+IF($A152&lt;='P05'!$B$17,INDEX('P05'!$L:$L,$A152+52),0)+IF($A152&lt;='P06'!$B$17,INDEX('P06'!$L:$L,$A152+52),0)+IF($A152&lt;='P07'!$B$17,INDEX('P07'!$L:$L,$A152+52),0)+IF($A152&lt;='P08'!$B$17,INDEX('P08'!$L:$L,$A152+52),0)+IF($A152&lt;='P09'!$B$17,INDEX('P09'!$L:$L,$A152+52),0)+IF($A152&lt;='P10'!$B$17,INDEX('P10'!$L:$L,$A152+52),0)</f>
        <v>0</v>
      </c>
      <c r="E152">
        <f>IF($A152&lt;='P01'!$B$17,INDEX('P01'!$M:$M,$A152+52),0)+IF($A152&lt;='P02'!$B$17,INDEX('P02'!$M:$M,$A152+52),0)+IF($A152&lt;='P03'!$B$17,INDEX('P03'!$M:$M,$A152+52),0)+IF($A152&lt;='P04'!$B$17,INDEX('P04'!$M:$M,$A152+52),0)+IF($A152&lt;='P05'!$B$17,INDEX('P05'!$M:$M,$A152+52),0)+IF($A152&lt;='P06'!$B$17,INDEX('P06'!$M:$M,$A152+52),0)+IF($A152&lt;='P07'!$B$17,INDEX('P07'!$M:$M,$A152+52),0)+IF($A152&lt;='P08'!$B$17,INDEX('P08'!$M:$M,$A152+52),0)+IF($A152&lt;='P09'!$B$17,INDEX('P09'!$M:$M,$A152+52),0)+IF($A152&lt;='P10'!$B$17,INDEX('P10'!$M:$M,$A152+52),0)</f>
        <v>3.9600786038762568</v>
      </c>
      <c r="F152">
        <f>IF($A152&lt;='P01'!$B$17,INDEX('P01'!$R:$R,$A152+52),0)+IF($A152&lt;='P02'!$B$17,INDEX('P02'!$R:$R,$A152+52),0)+IF($A152&lt;='P03'!$B$17,INDEX('P03'!$R:$R,$A152+52),0)+IF($A152&lt;='P04'!$B$17,INDEX('P04'!$R:$R,$A152+52),0)+IF($A152&lt;='P05'!$B$17,INDEX('P05'!$R:$R,$A152+52),0)+IF($A152&lt;='P06'!$B$17,INDEX('P06'!$R:$R,$A152+52),0)+IF($A152&lt;='P07'!$B$17,INDEX('P07'!$R:$R,$A152+52),0)+IF($A152&lt;='P08'!$B$17,INDEX('P08'!$R:$R,$A152+52),0)+IF($A152&lt;='P09'!$B$17,INDEX('P09'!$R:$R,$A152+52),0)+IF($A152&lt;='P10'!$B$17,INDEX('P10'!$R:$R,$A152+52),0)</f>
        <v>290.89993163453448</v>
      </c>
      <c r="G152">
        <f>IF($A152&lt;='P01'!$B$17,INDEX('P01'!$S:$S,$A152+52),0)+IF($A152&lt;='P02'!$B$17,INDEX('P02'!$S:$S,$A152+52),0)+IF($A152&lt;='P03'!$B$17,INDEX('P03'!$S:$S,$A152+52),0)+IF($A152&lt;='P04'!$B$17,INDEX('P04'!$S:$S,$A152+52),0)+IF($A152&lt;='P05'!$B$17,INDEX('P05'!$S:$S,$A152+52),0)+IF($A152&lt;='P06'!$B$17,INDEX('P06'!$S:$S,$A152+52),0)+IF($A152&lt;='P07'!$B$17,INDEX('P07'!$S:$S,$A152+52),0)+IF($A152&lt;='P08'!$B$17,INDEX('P08'!$S:$S,$A152+52),0)+IF($A152&lt;='P09'!$B$17,INDEX('P09'!$S:$S,$A152+52),0)+IF($A152&lt;='P10'!$B$17,INDEX('P10'!$S:$S,$A152+52),0)</f>
        <v>5.8179986326906903</v>
      </c>
      <c r="H152">
        <f>IF($A152&lt;='P01'!$B$17,INDEX('P01'!$T:$T,$A152+52),0)+IF($A152&lt;='P02'!$B$17,INDEX('P02'!$T:$T,$A152+52),0)+IF($A152&lt;='P03'!$B$17,INDEX('P03'!$T:$T,$A152+52),0)+IF($A152&lt;='P04'!$B$17,INDEX('P04'!$T:$T,$A152+52),0)+IF($A152&lt;='P05'!$B$17,INDEX('P05'!$T:$T,$A152+52),0)+IF($A152&lt;='P06'!$B$17,INDEX('P06'!$T:$T,$A152+52),0)+IF($A152&lt;='P07'!$B$17,INDEX('P07'!$T:$T,$A152+52),0)+IF($A152&lt;='P08'!$B$17,INDEX('P08'!$T:$T,$A152+52),0)+IF($A152&lt;='P09'!$B$17,INDEX('P09'!$T:$T,$A152+52),0)+IF($A152&lt;='P10'!$B$17,INDEX('P10'!$T:$T,$A152+52),0)</f>
        <v>26.690569171479925</v>
      </c>
      <c r="I152">
        <f>IF($A152&lt;='P01'!$B$17,INDEX('P01'!$U:$U,$A152+52),0)+IF($A152&lt;='P02'!$B$17,INDEX('P02'!$U:$U,$A152+52),0)+IF($A152&lt;='P03'!$B$17,INDEX('P03'!$U:$U,$A152+52),0)+IF($A152&lt;='P04'!$B$17,INDEX('P04'!$U:$U,$A152+52),0)+IF($A152&lt;='P05'!$B$17,INDEX('P05'!$U:$U,$A152+52),0)+IF($A152&lt;='P06'!$B$17,INDEX('P06'!$U:$U,$A152+52),0)+IF($A152&lt;='P07'!$B$17,INDEX('P07'!$U:$U,$A152+52),0)+IF($A152&lt;='P08'!$B$17,INDEX('P08'!$U:$U,$A152+52),0)+IF($A152&lt;='P09'!$B$17,INDEX('P09'!$U:$U,$A152+52),0)+IF($A152&lt;='P10'!$B$17,INDEX('P10'!$U:$U,$A152+52),0)</f>
        <v>372.65229422708092</v>
      </c>
      <c r="J152">
        <f>IF($A152&lt;='P01'!$B$17,INDEX('P01'!$V:$V,$A152+52),0)+IF($A152&lt;='P02'!$B$17,INDEX('P02'!$V:$V,$A152+52),0)+IF($A152&lt;='P03'!$B$17,INDEX('P03'!$V:$V,$A152+52),0)+IF($A152&lt;='P04'!$B$17,INDEX('P04'!$V:$V,$A152+52),0)+IF($A152&lt;='P05'!$B$17,INDEX('P05'!$V:$V,$A152+52),0)+IF($A152&lt;='P06'!$B$17,INDEX('P06'!$V:$V,$A152+52),0)+IF($A152&lt;='P07'!$B$17,INDEX('P07'!$V:$V,$A152+52),0)+IF($A152&lt;='P08'!$B$17,INDEX('P08'!$V:$V,$A152+52),0)+IF($A152&lt;='P09'!$B$17,INDEX('P09'!$V:$V,$A152+52),0)+IF($A152&lt;='P10'!$B$17,INDEX('P10'!$V:$V,$A152+52),0)</f>
        <v>0.29023149374391888</v>
      </c>
      <c r="K152">
        <f>IF($A152&lt;='P01'!$B$17,INDEX('P01'!$W:$W,$A152+52),0)+IF($A152&lt;='P02'!$B$17,INDEX('P02'!$W:$W,$A152+52),0)+IF($A152&lt;='P03'!$B$17,INDEX('P03'!$W:$W,$A152+52),0)+IF($A152&lt;='P04'!$B$17,INDEX('P04'!$W:$W,$A152+52),0)+IF($A152&lt;='P05'!$B$17,INDEX('P05'!$W:$W,$A152+52),0)+IF($A152&lt;='P06'!$B$17,INDEX('P06'!$W:$W,$A152+52),0)+IF($A152&lt;='P07'!$B$17,INDEX('P07'!$W:$W,$A152+52),0)+IF($A152&lt;='P08'!$B$17,INDEX('P08'!$W:$W,$A152+52),0)+IF($A152&lt;='P09'!$B$17,INDEX('P09'!$W:$W,$A152+52),0)+IF($A152&lt;='P10'!$B$17,INDEX('P10'!$W:$W,$A152+52),0)</f>
        <v>-114.55116189046092</v>
      </c>
      <c r="L152">
        <f>IF($A152&lt;='P01'!$B$17,INDEX('P01'!$X:$X,$A152+52),0)+IF($A152&lt;='P02'!$B$17,INDEX('P02'!$X:$X,$A152+52),0)+IF($A152&lt;='P03'!$B$17,INDEX('P03'!$X:$X,$A152+52),0)+IF($A152&lt;='P04'!$B$17,INDEX('P04'!$X:$X,$A152+52),0)+IF($A152&lt;='P05'!$B$17,INDEX('P05'!$X:$X,$A152+52),0)+IF($A152&lt;='P06'!$B$17,INDEX('P06'!$X:$X,$A152+52),0)+IF($A152&lt;='P07'!$B$17,INDEX('P07'!$X:$X,$A152+52),0)+IF($A152&lt;='P08'!$B$17,INDEX('P08'!$X:$X,$A152+52),0)+IF($A152&lt;='P09'!$B$17,INDEX('P09'!$X:$X,$A152+52),0)+IF($A152&lt;='P10'!$B$17,INDEX('P10'!$X:$X,$A152+52),0)</f>
        <v>113.61787782520658</v>
      </c>
      <c r="M152">
        <f>IF($A152&lt;='P01'!$B$17,INDEX('P01'!$AA:$AA,$A152+52),0)+IF($A152&lt;='P02'!$B$17,INDEX('P02'!$AA:$AA,$A152+52),0)+IF($A152&lt;='P03'!$B$17,INDEX('P03'!$AA:$AA,$A152+52),0)+IF($A152&lt;='P04'!$B$17,INDEX('P04'!$AA:$AA,$A152+52),0)+IF($A152&lt;='P05'!$B$17,INDEX('P05'!$AA:$AA,$A152+52),0)+IF($A152&lt;='P06'!$B$17,INDEX('P06'!$AA:$AA,$A152+52),0)+IF($A152&lt;='P07'!$B$17,INDEX('P07'!$AA:$AA,$A152+52),0)+IF($A152&lt;='P08'!$B$17,INDEX('P08'!$AA:$AA,$A152+52),0)+IF($A152&lt;='P09'!$B$17,INDEX('P09'!$AA:$AA,$A152+52),0)+IF($A152&lt;='P10'!$B$17,INDEX('P10'!$AA:$AA,$A152+52),0)</f>
        <v>-76.756167196736286</v>
      </c>
      <c r="N152">
        <f>IF($A152&lt;='P01'!$B$17,INDEX('P01'!$AB:$AB,$A152+52),0)+IF($A152&lt;='P02'!$B$17,INDEX('P02'!$AB:$AB,$A152+52),0)+IF($A152&lt;='P03'!$B$17,INDEX('P03'!$AB:$AB,$A152+52),0)+IF($A152&lt;='P04'!$B$17,INDEX('P04'!$AB:$AB,$A152+52),0)+IF($A152&lt;='P05'!$B$17,INDEX('P05'!$AB:$AB,$A152+52),0)+IF($A152&lt;='P06'!$B$17,INDEX('P06'!$AB:$AB,$A152+52),0)+IF($A152&lt;='P07'!$B$17,INDEX('P07'!$AB:$AB,$A152+52),0)+IF($A152&lt;='P08'!$B$17,INDEX('P08'!$AB:$AB,$A152+52),0)+IF($A152&lt;='P09'!$B$17,INDEX('P09'!$AB:$AB,$A152+52),0)+IF($A152&lt;='P10'!$B$17,INDEX('P10'!$AB:$AB,$A152+52),0)</f>
        <v>197.16493100965619</v>
      </c>
      <c r="O152">
        <f>IF($A152&lt;='P01'!$B$17,INDEX('P01'!$AC:$AC,$A152+52),0)+IF($A152&lt;='P02'!$B$17,INDEX('P02'!$AC:$AC,$A152+52),0)+IF($A152&lt;='P03'!$B$17,INDEX('P03'!$AC:$AC,$A152+52),0)+IF($A152&lt;='P04'!$B$17,INDEX('P04'!$AC:$AC,$A152+52),0)+IF($A152&lt;='P05'!$B$17,INDEX('P05'!$AC:$AC,$A152+52),0)+IF($A152&lt;='P06'!$B$17,INDEX('P06'!$AC:$AC,$A152+52),0)+IF($A152&lt;='P07'!$B$17,INDEX('P07'!$AC:$AC,$A152+52),0)+IF($A152&lt;='P08'!$B$17,INDEX('P08'!$AC:$AC,$A152+52),0)+IF($A152&lt;='P09'!$B$17,INDEX('P09'!$AC:$AC,$A152+52),0)+IF($A152&lt;='P10'!$B$17,INDEX('P10'!$AC:$AC,$A152+52),0)</f>
        <v>3.9432986201931239</v>
      </c>
      <c r="P152">
        <f>IF($A152&lt;='P01'!$B$17,INDEX('P01'!$AD:$AD,$A152+52),0)+IF($A152&lt;='P02'!$B$17,INDEX('P02'!$AD:$AD,$A152+52),0)+IF($A152&lt;='P03'!$B$17,INDEX('P03'!$AD:$AD,$A152+52),0)+IF($A152&lt;='P04'!$B$17,INDEX('P04'!$AD:$AD,$A152+52),0)+IF($A152&lt;='P05'!$B$17,INDEX('P05'!$AD:$AD,$A152+52),0)+IF($A152&lt;='P06'!$B$17,INDEX('P06'!$AD:$AD,$A152+52),0)+IF($A152&lt;='P07'!$B$17,INDEX('P07'!$AD:$AD,$A152+52),0)+IF($A152&lt;='P08'!$B$17,INDEX('P08'!$AD:$AD,$A152+52),0)+IF($A152&lt;='P09'!$B$17,INDEX('P09'!$AD:$AD,$A152+52),0)+IF($A152&lt;='P10'!$B$17,INDEX('P10'!$AD:$AD,$A152+52),0)</f>
        <v>18.031192177818188</v>
      </c>
      <c r="Q152">
        <f>IF($A152&lt;='P01'!$B$17,INDEX('P01'!$AE:$AE,$A152+52),0)+IF($A152&lt;='P02'!$B$17,INDEX('P02'!$AE:$AE,$A152+52),0)+IF($A152&lt;='P03'!$B$17,INDEX('P03'!$AE:$AE,$A152+52),0)+IF($A152&lt;='P04'!$B$17,INDEX('P04'!$AE:$AE,$A152+52),0)+IF($A152&lt;='P05'!$B$17,INDEX('P05'!$AE:$AE,$A152+52),0)+IF($A152&lt;='P06'!$B$17,INDEX('P06'!$AE:$AE,$A152+52),0)+IF($A152&lt;='P07'!$B$17,INDEX('P07'!$AE:$AE,$A152+52),0)+IF($A152&lt;='P08'!$B$17,INDEX('P08'!$AE:$AE,$A152+52),0)+IF($A152&lt;='P09'!$B$17,INDEX('P09'!$AE:$AE,$A152+52),0)+IF($A152&lt;='P10'!$B$17,INDEX('P10'!$AE:$AE,$A152+52),0)</f>
        <v>251.75053741054296</v>
      </c>
      <c r="R152">
        <f>IF($A152&lt;='P01'!$B$17,INDEX('P01'!$AF:$AF,$A152+52),0)+IF($A152&lt;='P02'!$B$17,INDEX('P02'!$AF:$AF,$A152+52),0)+IF($A152&lt;='P03'!$B$17,INDEX('P03'!$AF:$AF,$A152+52),0)+IF($A152&lt;='P04'!$B$17,INDEX('P04'!$AF:$AF,$A152+52),0)+IF($A152&lt;='P05'!$B$17,INDEX('P05'!$AF:$AF,$A152+52),0)+IF($A152&lt;='P06'!$B$17,INDEX('P06'!$AF:$AF,$A152+52),0)+IF($A152&lt;='P07'!$B$17,INDEX('P07'!$AF:$AF,$A152+52),0)+IF($A152&lt;='P08'!$B$17,INDEX('P08'!$AF:$AF,$A152+52),0)+IF($A152&lt;='P09'!$B$17,INDEX('P09'!$AF:$AF,$A152+52),0)+IF($A152&lt;='P10'!$B$17,INDEX('P10'!$AF:$AF,$A152+52),0)</f>
        <v>0.19606999783817905</v>
      </c>
      <c r="S152">
        <f>IF($A152&lt;='P01'!$B$17,INDEX('P01'!$AG:$AG,$A152+52),0)+IF($A152&lt;='P02'!$B$17,INDEX('P02'!$AG:$AG,$A152+52),0)+IF($A152&lt;='P03'!$B$17,INDEX('P03'!$AG:$AG,$A152+52),0)+IF($A152&lt;='P04'!$B$17,INDEX('P04'!$AG:$AG,$A152+52),0)+IF($A152&lt;='P05'!$B$17,INDEX('P05'!$AG:$AG,$A152+52),0)+IF($A152&lt;='P06'!$B$17,INDEX('P06'!$AG:$AG,$A152+52),0)+IF($A152&lt;='P07'!$B$17,INDEX('P07'!$AG:$AG,$A152+52),0)+IF($A152&lt;='P08'!$B$17,INDEX('P08'!$AG:$AG,$A152+52),0)+IF($A152&lt;='P09'!$B$17,INDEX('P09'!$AG:$AG,$A152+52),0)+IF($A152&lt;='P10'!$B$17,INDEX('P10'!$AG:$AG,$A152+52),0)</f>
        <v>16608.415707655127</v>
      </c>
      <c r="T152">
        <f>IF($A152&lt;='P01'!$B$17,INDEX('P01'!$AI:$AI,$A152+52),0)+IF($A152&lt;='P02'!$B$17,INDEX('P02'!$AI:$AI,$A152+52),0)+IF($A152&lt;='P03'!$B$17,INDEX('P03'!$AI:$AI,$A152+52),0)+IF($A152&lt;='P04'!$B$17,INDEX('P04'!$AI:$AI,$A152+52),0)+IF($A152&lt;='P05'!$B$17,INDEX('P05'!$AI:$AI,$A152+52),0)+IF($A152&lt;='P06'!$B$17,INDEX('P06'!$AI:$AI,$A152+52),0)+IF($A152&lt;='P07'!$B$17,INDEX('P07'!$AI:$AI,$A152+52),0)+IF($A152&lt;='P08'!$B$17,INDEX('P08'!$AI:$AI,$A152+52),0)+IF($A152&lt;='P09'!$B$17,INDEX('P09'!$AI:$AI,$A152+52),0)+IF($A152&lt;='P10'!$B$17,INDEX('P10'!$AI:$AI,$A152+52),0)</f>
        <v>16608.415707655127</v>
      </c>
    </row>
    <row r="153" spans="1:20" x14ac:dyDescent="0.35">
      <c r="A153">
        <v>121</v>
      </c>
      <c r="B153">
        <f>IF($A153&lt;='P01'!$B$17,INDEX('P01'!$J:$J,$A153+52),0)+IF($A153&lt;='P02'!$B$17,INDEX('P02'!$J:$J,$A153+52),0)+IF($A153&lt;='P03'!$B$17,INDEX('P03'!$J:$J,$A153+52),0)+IF($A153&lt;='P04'!$B$17,INDEX('P04'!$J:$J,$A153+52),0)+IF($A153&lt;='P05'!$B$17,INDEX('P05'!$J:$J,$A153+52),0)+IF($A153&lt;='P06'!$B$17,INDEX('P06'!$J:$J,$A153+52),0)+IF($A153&lt;='P07'!$B$17,INDEX('P07'!$J:$J,$A153+52),0)+IF($A153&lt;='P08'!$B$17,INDEX('P08'!$J:$J,$A153+52),0)+IF($A153&lt;='P09'!$B$17,INDEX('P09'!$J:$J,$A153+52),0)+IF($A153&lt;='P10'!$B$17,INDEX('P10'!$J:$J,$A153+52),0)</f>
        <v>8.6660242628969805E-4</v>
      </c>
      <c r="C153">
        <f>IF($A153&lt;='P01'!$B$17,INDEX('P01'!$K:$K,$A153+52),0)+IF($A153&lt;='P02'!$B$17,INDEX('P02'!$K:$K,$A153+52),0)+IF($A153&lt;='P03'!$B$17,INDEX('P03'!$K:$K,$A153+52),0)+IF($A153&lt;='P04'!$B$17,INDEX('P04'!$K:$K,$A153+52),0)+IF($A153&lt;='P05'!$B$17,INDEX('P05'!$K:$K,$A153+52),0)+IF($A153&lt;='P06'!$B$17,INDEX('P06'!$K:$K,$A153+52),0)+IF($A153&lt;='P07'!$B$17,INDEX('P07'!$K:$K,$A153+52),0)+IF($A153&lt;='P08'!$B$17,INDEX('P08'!$K:$K,$A153+52),0)+IF($A153&lt;='P09'!$B$17,INDEX('P09'!$K:$K,$A153+52),0)+IF($A153&lt;='P10'!$B$17,INDEX('P10'!$K:$K,$A153+52),0)</f>
        <v>1.1075547868418471E-2</v>
      </c>
      <c r="D153">
        <f>IF($A153&lt;='P01'!$B$17,INDEX('P01'!$L:$L,$A153+52),0)+IF($A153&lt;='P02'!$B$17,INDEX('P02'!$L:$L,$A153+52),0)+IF($A153&lt;='P03'!$B$17,INDEX('P03'!$L:$L,$A153+52),0)+IF($A153&lt;='P04'!$B$17,INDEX('P04'!$L:$L,$A153+52),0)+IF($A153&lt;='P05'!$B$17,INDEX('P05'!$L:$L,$A153+52),0)+IF($A153&lt;='P06'!$B$17,INDEX('P06'!$L:$L,$A153+52),0)+IF($A153&lt;='P07'!$B$17,INDEX('P07'!$L:$L,$A153+52),0)+IF($A153&lt;='P08'!$B$17,INDEX('P08'!$L:$L,$A153+52),0)+IF($A153&lt;='P09'!$B$17,INDEX('P09'!$L:$L,$A153+52),0)+IF($A153&lt;='P10'!$B$17,INDEX('P10'!$L:$L,$A153+52),0)</f>
        <v>0</v>
      </c>
      <c r="E153">
        <f>IF($A153&lt;='P01'!$B$17,INDEX('P01'!$M:$M,$A153+52),0)+IF($A153&lt;='P02'!$B$17,INDEX('P02'!$M:$M,$A153+52),0)+IF($A153&lt;='P03'!$B$17,INDEX('P03'!$M:$M,$A153+52),0)+IF($A153&lt;='P04'!$B$17,INDEX('P04'!$M:$M,$A153+52),0)+IF($A153&lt;='P05'!$B$17,INDEX('P05'!$M:$M,$A153+52),0)+IF($A153&lt;='P06'!$B$17,INDEX('P06'!$M:$M,$A153+52),0)+IF($A153&lt;='P07'!$B$17,INDEX('P07'!$M:$M,$A153+52),0)+IF($A153&lt;='P08'!$B$17,INDEX('P08'!$M:$M,$A153+52),0)+IF($A153&lt;='P09'!$B$17,INDEX('P09'!$M:$M,$A153+52),0)+IF($A153&lt;='P10'!$B$17,INDEX('P10'!$M:$M,$A153+52),0)</f>
        <v>3.9481364535815486</v>
      </c>
      <c r="F153">
        <f>IF($A153&lt;='P01'!$B$17,INDEX('P01'!$R:$R,$A153+52),0)+IF($A153&lt;='P02'!$B$17,INDEX('P02'!$R:$R,$A153+52),0)+IF($A153&lt;='P03'!$B$17,INDEX('P03'!$R:$R,$A153+52),0)+IF($A153&lt;='P04'!$B$17,INDEX('P04'!$R:$R,$A153+52),0)+IF($A153&lt;='P05'!$B$17,INDEX('P05'!$R:$R,$A153+52),0)+IF($A153&lt;='P06'!$B$17,INDEX('P06'!$R:$R,$A153+52),0)+IF($A153&lt;='P07'!$B$17,INDEX('P07'!$R:$R,$A153+52),0)+IF($A153&lt;='P08'!$B$17,INDEX('P08'!$R:$R,$A153+52),0)+IF($A153&lt;='P09'!$B$17,INDEX('P09'!$R:$R,$A153+52),0)+IF($A153&lt;='P10'!$B$17,INDEX('P10'!$R:$R,$A153+52),0)</f>
        <v>289.84966290864548</v>
      </c>
      <c r="G153">
        <f>IF($A153&lt;='P01'!$B$17,INDEX('P01'!$S:$S,$A153+52),0)+IF($A153&lt;='P02'!$B$17,INDEX('P02'!$S:$S,$A153+52),0)+IF($A153&lt;='P03'!$B$17,INDEX('P03'!$S:$S,$A153+52),0)+IF($A153&lt;='P04'!$B$17,INDEX('P04'!$S:$S,$A153+52),0)+IF($A153&lt;='P05'!$B$17,INDEX('P05'!$S:$S,$A153+52),0)+IF($A153&lt;='P06'!$B$17,INDEX('P06'!$S:$S,$A153+52),0)+IF($A153&lt;='P07'!$B$17,INDEX('P07'!$S:$S,$A153+52),0)+IF($A153&lt;='P08'!$B$17,INDEX('P08'!$S:$S,$A153+52),0)+IF($A153&lt;='P09'!$B$17,INDEX('P09'!$S:$S,$A153+52),0)+IF($A153&lt;='P10'!$B$17,INDEX('P10'!$S:$S,$A153+52),0)</f>
        <v>5.7969932581729093</v>
      </c>
      <c r="H153">
        <f>IF($A153&lt;='P01'!$B$17,INDEX('P01'!$T:$T,$A153+52),0)+IF($A153&lt;='P02'!$B$17,INDEX('P02'!$T:$T,$A153+52),0)+IF($A153&lt;='P03'!$B$17,INDEX('P03'!$T:$T,$A153+52),0)+IF($A153&lt;='P04'!$B$17,INDEX('P04'!$T:$T,$A153+52),0)+IF($A153&lt;='P05'!$B$17,INDEX('P05'!$T:$T,$A153+52),0)+IF($A153&lt;='P06'!$B$17,INDEX('P06'!$T:$T,$A153+52),0)+IF($A153&lt;='P07'!$B$17,INDEX('P07'!$T:$T,$A153+52),0)+IF($A153&lt;='P08'!$B$17,INDEX('P08'!$T:$T,$A153+52),0)+IF($A153&lt;='P09'!$B$17,INDEX('P09'!$T:$T,$A153+52),0)+IF($A153&lt;='P10'!$B$17,INDEX('P10'!$T:$T,$A153+52),0)</f>
        <v>26.675700113633781</v>
      </c>
      <c r="I153">
        <f>IF($A153&lt;='P01'!$B$17,INDEX('P01'!$U:$U,$A153+52),0)+IF($A153&lt;='P02'!$B$17,INDEX('P02'!$U:$U,$A153+52),0)+IF($A153&lt;='P03'!$B$17,INDEX('P03'!$U:$U,$A153+52),0)+IF($A153&lt;='P04'!$B$17,INDEX('P04'!$U:$U,$A153+52),0)+IF($A153&lt;='P05'!$B$17,INDEX('P05'!$U:$U,$A153+52),0)+IF($A153&lt;='P06'!$B$17,INDEX('P06'!$U:$U,$A153+52),0)+IF($A153&lt;='P07'!$B$17,INDEX('P07'!$U:$U,$A153+52),0)+IF($A153&lt;='P08'!$B$17,INDEX('P08'!$U:$U,$A153+52),0)+IF($A153&lt;='P09'!$B$17,INDEX('P09'!$U:$U,$A153+52),0)+IF($A153&lt;='P10'!$B$17,INDEX('P10'!$U:$U,$A153+52),0)</f>
        <v>374.80447791863565</v>
      </c>
      <c r="J153">
        <f>IF($A153&lt;='P01'!$B$17,INDEX('P01'!$V:$V,$A153+52),0)+IF($A153&lt;='P02'!$B$17,INDEX('P02'!$V:$V,$A153+52),0)+IF($A153&lt;='P03'!$B$17,INDEX('P03'!$V:$V,$A153+52),0)+IF($A153&lt;='P04'!$B$17,INDEX('P04'!$V:$V,$A153+52),0)+IF($A153&lt;='P05'!$B$17,INDEX('P05'!$V:$V,$A153+52),0)+IF($A153&lt;='P06'!$B$17,INDEX('P06'!$V:$V,$A153+52),0)+IF($A153&lt;='P07'!$B$17,INDEX('P07'!$V:$V,$A153+52),0)+IF($A153&lt;='P08'!$B$17,INDEX('P08'!$V:$V,$A153+52),0)+IF($A153&lt;='P09'!$B$17,INDEX('P09'!$V:$V,$A153+52),0)+IF($A153&lt;='P10'!$B$17,INDEX('P10'!$V:$V,$A153+52),0)</f>
        <v>0.29187837861126659</v>
      </c>
      <c r="K153">
        <f>IF($A153&lt;='P01'!$B$17,INDEX('P01'!$W:$W,$A153+52),0)+IF($A153&lt;='P02'!$B$17,INDEX('P02'!$W:$W,$A153+52),0)+IF($A153&lt;='P03'!$B$17,INDEX('P03'!$W:$W,$A153+52),0)+IF($A153&lt;='P04'!$B$17,INDEX('P04'!$W:$W,$A153+52),0)+IF($A153&lt;='P05'!$B$17,INDEX('P05'!$W:$W,$A153+52),0)+IF($A153&lt;='P06'!$B$17,INDEX('P06'!$W:$W,$A153+52),0)+IF($A153&lt;='P07'!$B$17,INDEX('P07'!$W:$W,$A153+52),0)+IF($A153&lt;='P08'!$B$17,INDEX('P08'!$W:$W,$A153+52),0)+IF($A153&lt;='P09'!$B$17,INDEX('P09'!$W:$W,$A153+52),0)+IF($A153&lt;='P10'!$B$17,INDEX('P10'!$W:$W,$A153+52),0)</f>
        <v>-117.7193867604082</v>
      </c>
      <c r="L153">
        <f>IF($A153&lt;='P01'!$B$17,INDEX('P01'!$X:$X,$A153+52),0)+IF($A153&lt;='P02'!$B$17,INDEX('P02'!$X:$X,$A153+52),0)+IF($A153&lt;='P03'!$B$17,INDEX('P03'!$X:$X,$A153+52),0)+IF($A153&lt;='P04'!$B$17,INDEX('P04'!$X:$X,$A153+52),0)+IF($A153&lt;='P05'!$B$17,INDEX('P05'!$X:$X,$A153+52),0)+IF($A153&lt;='P06'!$B$17,INDEX('P06'!$X:$X,$A153+52),0)+IF($A153&lt;='P07'!$B$17,INDEX('P07'!$X:$X,$A153+52),0)+IF($A153&lt;='P08'!$B$17,INDEX('P08'!$X:$X,$A153+52),0)+IF($A153&lt;='P09'!$B$17,INDEX('P09'!$X:$X,$A153+52),0)+IF($A153&lt;='P10'!$B$17,INDEX('P10'!$X:$X,$A153+52),0)</f>
        <v>116.78947223553361</v>
      </c>
      <c r="M153">
        <f>IF($A153&lt;='P01'!$B$17,INDEX('P01'!$AA:$AA,$A153+52),0)+IF($A153&lt;='P02'!$B$17,INDEX('P02'!$AA:$AA,$A153+52),0)+IF($A153&lt;='P03'!$B$17,INDEX('P03'!$AA:$AA,$A153+52),0)+IF($A153&lt;='P04'!$B$17,INDEX('P04'!$AA:$AA,$A153+52),0)+IF($A153&lt;='P05'!$B$17,INDEX('P05'!$AA:$AA,$A153+52),0)+IF($A153&lt;='P06'!$B$17,INDEX('P06'!$AA:$AA,$A153+52),0)+IF($A153&lt;='P07'!$B$17,INDEX('P07'!$AA:$AA,$A153+52),0)+IF($A153&lt;='P08'!$B$17,INDEX('P08'!$AA:$AA,$A153+52),0)+IF($A153&lt;='P09'!$B$17,INDEX('P09'!$AA:$AA,$A153+52),0)+IF($A153&lt;='P10'!$B$17,INDEX('P10'!$AA:$AA,$A153+52),0)</f>
        <v>-78.641331483000386</v>
      </c>
      <c r="N153">
        <f>IF($A153&lt;='P01'!$B$17,INDEX('P01'!$AB:$AB,$A153+52),0)+IF($A153&lt;='P02'!$B$17,INDEX('P02'!$AB:$AB,$A153+52),0)+IF($A153&lt;='P03'!$B$17,INDEX('P03'!$AB:$AB,$A153+52),0)+IF($A153&lt;='P04'!$B$17,INDEX('P04'!$AB:$AB,$A153+52),0)+IF($A153&lt;='P05'!$B$17,INDEX('P05'!$AB:$AB,$A153+52),0)+IF($A153&lt;='P06'!$B$17,INDEX('P06'!$AB:$AB,$A153+52),0)+IF($A153&lt;='P07'!$B$17,INDEX('P07'!$AB:$AB,$A153+52),0)+IF($A153&lt;='P08'!$B$17,INDEX('P08'!$AB:$AB,$A153+52),0)+IF($A153&lt;='P09'!$B$17,INDEX('P09'!$AB:$AB,$A153+52),0)+IF($A153&lt;='P10'!$B$17,INDEX('P10'!$AB:$AB,$A153+52),0)</f>
        <v>195.81204660731555</v>
      </c>
      <c r="O153">
        <f>IF($A153&lt;='P01'!$B$17,INDEX('P01'!$AC:$AC,$A153+52),0)+IF($A153&lt;='P02'!$B$17,INDEX('P02'!$AC:$AC,$A153+52),0)+IF($A153&lt;='P03'!$B$17,INDEX('P03'!$AC:$AC,$A153+52),0)+IF($A153&lt;='P04'!$B$17,INDEX('P04'!$AC:$AC,$A153+52),0)+IF($A153&lt;='P05'!$B$17,INDEX('P05'!$AC:$AC,$A153+52),0)+IF($A153&lt;='P06'!$B$17,INDEX('P06'!$AC:$AC,$A153+52),0)+IF($A153&lt;='P07'!$B$17,INDEX('P07'!$AC:$AC,$A153+52),0)+IF($A153&lt;='P08'!$B$17,INDEX('P08'!$AC:$AC,$A153+52),0)+IF($A153&lt;='P09'!$B$17,INDEX('P09'!$AC:$AC,$A153+52),0)+IF($A153&lt;='P10'!$B$17,INDEX('P10'!$AC:$AC,$A153+52),0)</f>
        <v>3.9162409321463105</v>
      </c>
      <c r="P153">
        <f>IF($A153&lt;='P01'!$B$17,INDEX('P01'!$AD:$AD,$A153+52),0)+IF($A153&lt;='P02'!$B$17,INDEX('P02'!$AD:$AD,$A153+52),0)+IF($A153&lt;='P03'!$B$17,INDEX('P03'!$AD:$AD,$A153+52),0)+IF($A153&lt;='P04'!$B$17,INDEX('P04'!$AD:$AD,$A153+52),0)+IF($A153&lt;='P05'!$B$17,INDEX('P05'!$AD:$AD,$A153+52),0)+IF($A153&lt;='P06'!$B$17,INDEX('P06'!$AD:$AD,$A153+52),0)+IF($A153&lt;='P07'!$B$17,INDEX('P07'!$AD:$AD,$A153+52),0)+IF($A153&lt;='P08'!$B$17,INDEX('P08'!$AD:$AD,$A153+52),0)+IF($A153&lt;='P09'!$B$17,INDEX('P09'!$AD:$AD,$A153+52),0)+IF($A153&lt;='P10'!$B$17,INDEX('P10'!$AD:$AD,$A153+52),0)</f>
        <v>17.962343137801405</v>
      </c>
      <c r="Q153">
        <f>IF($A153&lt;='P01'!$B$17,INDEX('P01'!$AE:$AE,$A153+52),0)+IF($A153&lt;='P02'!$B$17,INDEX('P02'!$AE:$AE,$A153+52),0)+IF($A153&lt;='P03'!$B$17,INDEX('P03'!$AE:$AE,$A153+52),0)+IF($A153&lt;='P04'!$B$17,INDEX('P04'!$AE:$AE,$A153+52),0)+IF($A153&lt;='P05'!$B$17,INDEX('P05'!$AE:$AE,$A153+52),0)+IF($A153&lt;='P06'!$B$17,INDEX('P06'!$AE:$AE,$A153+52),0)+IF($A153&lt;='P07'!$B$17,INDEX('P07'!$AE:$AE,$A153+52),0)+IF($A153&lt;='P08'!$B$17,INDEX('P08'!$AE:$AE,$A153+52),0)+IF($A153&lt;='P09'!$B$17,INDEX('P09'!$AE:$AE,$A153+52),0)+IF($A153&lt;='P10'!$B$17,INDEX('P10'!$AE:$AE,$A153+52),0)</f>
        <v>252.37825486417782</v>
      </c>
      <c r="R153">
        <f>IF($A153&lt;='P01'!$B$17,INDEX('P01'!$AF:$AF,$A153+52),0)+IF($A153&lt;='P02'!$B$17,INDEX('P02'!$AF:$AF,$A153+52),0)+IF($A153&lt;='P03'!$B$17,INDEX('P03'!$AF:$AF,$A153+52),0)+IF($A153&lt;='P04'!$B$17,INDEX('P04'!$AF:$AF,$A153+52),0)+IF($A153&lt;='P05'!$B$17,INDEX('P05'!$AF:$AF,$A153+52),0)+IF($A153&lt;='P06'!$B$17,INDEX('P06'!$AF:$AF,$A153+52),0)+IF($A153&lt;='P07'!$B$17,INDEX('P07'!$AF:$AF,$A153+52),0)+IF($A153&lt;='P08'!$B$17,INDEX('P08'!$AF:$AF,$A153+52),0)+IF($A153&lt;='P09'!$B$17,INDEX('P09'!$AF:$AF,$A153+52),0)+IF($A153&lt;='P10'!$B$17,INDEX('P10'!$AF:$AF,$A153+52),0)</f>
        <v>0.19653915619036039</v>
      </c>
      <c r="S153">
        <f>IF($A153&lt;='P01'!$B$17,INDEX('P01'!$AG:$AG,$A153+52),0)+IF($A153&lt;='P02'!$B$17,INDEX('P02'!$AG:$AG,$A153+52),0)+IF($A153&lt;='P03'!$B$17,INDEX('P03'!$AG:$AG,$A153+52),0)+IF($A153&lt;='P04'!$B$17,INDEX('P04'!$AG:$AG,$A153+52),0)+IF($A153&lt;='P05'!$B$17,INDEX('P05'!$AG:$AG,$A153+52),0)+IF($A153&lt;='P06'!$B$17,INDEX('P06'!$AG:$AG,$A153+52),0)+IF($A153&lt;='P07'!$B$17,INDEX('P07'!$AG:$AG,$A153+52),0)+IF($A153&lt;='P08'!$B$17,INDEX('P08'!$AG:$AG,$A153+52),0)+IF($A153&lt;='P09'!$B$17,INDEX('P09'!$AG:$AG,$A153+52),0)+IF($A153&lt;='P10'!$B$17,INDEX('P10'!$AG:$AG,$A153+52),0)</f>
        <v>16545.997866641042</v>
      </c>
      <c r="T153">
        <f>IF($A153&lt;='P01'!$B$17,INDEX('P01'!$AI:$AI,$A153+52),0)+IF($A153&lt;='P02'!$B$17,INDEX('P02'!$AI:$AI,$A153+52),0)+IF($A153&lt;='P03'!$B$17,INDEX('P03'!$AI:$AI,$A153+52),0)+IF($A153&lt;='P04'!$B$17,INDEX('P04'!$AI:$AI,$A153+52),0)+IF($A153&lt;='P05'!$B$17,INDEX('P05'!$AI:$AI,$A153+52),0)+IF($A153&lt;='P06'!$B$17,INDEX('P06'!$AI:$AI,$A153+52),0)+IF($A153&lt;='P07'!$B$17,INDEX('P07'!$AI:$AI,$A153+52),0)+IF($A153&lt;='P08'!$B$17,INDEX('P08'!$AI:$AI,$A153+52),0)+IF($A153&lt;='P09'!$B$17,INDEX('P09'!$AI:$AI,$A153+52),0)+IF($A153&lt;='P10'!$B$17,INDEX('P10'!$AI:$AI,$A153+52),0)</f>
        <v>16545.997866641042</v>
      </c>
    </row>
    <row r="154" spans="1:20" x14ac:dyDescent="0.35">
      <c r="A154">
        <v>122</v>
      </c>
      <c r="B154">
        <f>IF($A154&lt;='P01'!$B$17,INDEX('P01'!$J:$J,$A154+52),0)+IF($A154&lt;='P02'!$B$17,INDEX('P02'!$J:$J,$A154+52),0)+IF($A154&lt;='P03'!$B$17,INDEX('P03'!$J:$J,$A154+52),0)+IF($A154&lt;='P04'!$B$17,INDEX('P04'!$J:$J,$A154+52),0)+IF($A154&lt;='P05'!$B$17,INDEX('P05'!$J:$J,$A154+52),0)+IF($A154&lt;='P06'!$B$17,INDEX('P06'!$J:$J,$A154+52),0)+IF($A154&lt;='P07'!$B$17,INDEX('P07'!$J:$J,$A154+52),0)+IF($A154&lt;='P08'!$B$17,INDEX('P08'!$J:$J,$A154+52),0)+IF($A154&lt;='P09'!$B$17,INDEX('P09'!$J:$J,$A154+52),0)+IF($A154&lt;='P10'!$B$17,INDEX('P10'!$J:$J,$A154+52),0)</f>
        <v>8.6409502166263951E-4</v>
      </c>
      <c r="C154">
        <f>IF($A154&lt;='P01'!$B$17,INDEX('P01'!$K:$K,$A154+52),0)+IF($A154&lt;='P02'!$B$17,INDEX('P02'!$K:$K,$A154+52),0)+IF($A154&lt;='P03'!$B$17,INDEX('P03'!$K:$K,$A154+52),0)+IF($A154&lt;='P04'!$B$17,INDEX('P04'!$K:$K,$A154+52),0)+IF($A154&lt;='P05'!$B$17,INDEX('P05'!$K:$K,$A154+52),0)+IF($A154&lt;='P06'!$B$17,INDEX('P06'!$K:$K,$A154+52),0)+IF($A154&lt;='P07'!$B$17,INDEX('P07'!$K:$K,$A154+52),0)+IF($A154&lt;='P08'!$B$17,INDEX('P08'!$K:$K,$A154+52),0)+IF($A154&lt;='P09'!$B$17,INDEX('P09'!$K:$K,$A154+52),0)+IF($A154&lt;='P10'!$B$17,INDEX('P10'!$K:$K,$A154+52),0)</f>
        <v>1.1035660721074416E-2</v>
      </c>
      <c r="D154">
        <f>IF($A154&lt;='P01'!$B$17,INDEX('P01'!$L:$L,$A154+52),0)+IF($A154&lt;='P02'!$B$17,INDEX('P02'!$L:$L,$A154+52),0)+IF($A154&lt;='P03'!$B$17,INDEX('P03'!$L:$L,$A154+52),0)+IF($A154&lt;='P04'!$B$17,INDEX('P04'!$L:$L,$A154+52),0)+IF($A154&lt;='P05'!$B$17,INDEX('P05'!$L:$L,$A154+52),0)+IF($A154&lt;='P06'!$B$17,INDEX('P06'!$L:$L,$A154+52),0)+IF($A154&lt;='P07'!$B$17,INDEX('P07'!$L:$L,$A154+52),0)+IF($A154&lt;='P08'!$B$17,INDEX('P08'!$L:$L,$A154+52),0)+IF($A154&lt;='P09'!$B$17,INDEX('P09'!$L:$L,$A154+52),0)+IF($A154&lt;='P10'!$B$17,INDEX('P10'!$L:$L,$A154+52),0)</f>
        <v>0</v>
      </c>
      <c r="E154">
        <f>IF($A154&lt;='P01'!$B$17,INDEX('P01'!$M:$M,$A154+52),0)+IF($A154&lt;='P02'!$B$17,INDEX('P02'!$M:$M,$A154+52),0)+IF($A154&lt;='P03'!$B$17,INDEX('P03'!$M:$M,$A154+52),0)+IF($A154&lt;='P04'!$B$17,INDEX('P04'!$M:$M,$A154+52),0)+IF($A154&lt;='P05'!$B$17,INDEX('P05'!$M:$M,$A154+52),0)+IF($A154&lt;='P06'!$B$17,INDEX('P06'!$M:$M,$A154+52),0)+IF($A154&lt;='P07'!$B$17,INDEX('P07'!$M:$M,$A154+52),0)+IF($A154&lt;='P08'!$B$17,INDEX('P08'!$M:$M,$A154+52),0)+IF($A154&lt;='P09'!$B$17,INDEX('P09'!$M:$M,$A154+52),0)+IF($A154&lt;='P10'!$B$17,INDEX('P10'!$M:$M,$A154+52),0)</f>
        <v>3.9362366978388112</v>
      </c>
      <c r="F154">
        <f>IF($A154&lt;='P01'!$B$17,INDEX('P01'!$R:$R,$A154+52),0)+IF($A154&lt;='P02'!$B$17,INDEX('P02'!$R:$R,$A154+52),0)+IF($A154&lt;='P03'!$B$17,INDEX('P03'!$R:$R,$A154+52),0)+IF($A154&lt;='P04'!$B$17,INDEX('P04'!$R:$R,$A154+52),0)+IF($A154&lt;='P05'!$B$17,INDEX('P05'!$R:$R,$A154+52),0)+IF($A154&lt;='P06'!$B$17,INDEX('P06'!$R:$R,$A154+52),0)+IF($A154&lt;='P07'!$B$17,INDEX('P07'!$R:$R,$A154+52),0)+IF($A154&lt;='P08'!$B$17,INDEX('P08'!$R:$R,$A154+52),0)+IF($A154&lt;='P09'!$B$17,INDEX('P09'!$R:$R,$A154+52),0)+IF($A154&lt;='P10'!$B$17,INDEX('P10'!$R:$R,$A154+52),0)</f>
        <v>288.8027878298584</v>
      </c>
      <c r="G154">
        <f>IF($A154&lt;='P01'!$B$17,INDEX('P01'!$S:$S,$A154+52),0)+IF($A154&lt;='P02'!$B$17,INDEX('P02'!$S:$S,$A154+52),0)+IF($A154&lt;='P03'!$B$17,INDEX('P03'!$S:$S,$A154+52),0)+IF($A154&lt;='P04'!$B$17,INDEX('P04'!$S:$S,$A154+52),0)+IF($A154&lt;='P05'!$B$17,INDEX('P05'!$S:$S,$A154+52),0)+IF($A154&lt;='P06'!$B$17,INDEX('P06'!$S:$S,$A154+52),0)+IF($A154&lt;='P07'!$B$17,INDEX('P07'!$S:$S,$A154+52),0)+IF($A154&lt;='P08'!$B$17,INDEX('P08'!$S:$S,$A154+52),0)+IF($A154&lt;='P09'!$B$17,INDEX('P09'!$S:$S,$A154+52),0)+IF($A154&lt;='P10'!$B$17,INDEX('P10'!$S:$S,$A154+52),0)</f>
        <v>5.7760557565971675</v>
      </c>
      <c r="H154">
        <f>IF($A154&lt;='P01'!$B$17,INDEX('P01'!$T:$T,$A154+52),0)+IF($A154&lt;='P02'!$B$17,INDEX('P02'!$T:$T,$A154+52),0)+IF($A154&lt;='P03'!$B$17,INDEX('P03'!$T:$T,$A154+52),0)+IF($A154&lt;='P04'!$B$17,INDEX('P04'!$T:$T,$A154+52),0)+IF($A154&lt;='P05'!$B$17,INDEX('P05'!$T:$T,$A154+52),0)+IF($A154&lt;='P06'!$B$17,INDEX('P06'!$T:$T,$A154+52),0)+IF($A154&lt;='P07'!$B$17,INDEX('P07'!$T:$T,$A154+52),0)+IF($A154&lt;='P08'!$B$17,INDEX('P08'!$T:$T,$A154+52),0)+IF($A154&lt;='P09'!$B$17,INDEX('P09'!$T:$T,$A154+52),0)+IF($A154&lt;='P10'!$B$17,INDEX('P10'!$T:$T,$A154+52),0)</f>
        <v>26.660847023618448</v>
      </c>
      <c r="I154">
        <f>IF($A154&lt;='P01'!$B$17,INDEX('P01'!$U:$U,$A154+52),0)+IF($A154&lt;='P02'!$B$17,INDEX('P02'!$U:$U,$A154+52),0)+IF($A154&lt;='P03'!$B$17,INDEX('P03'!$U:$U,$A154+52),0)+IF($A154&lt;='P04'!$B$17,INDEX('P04'!$U:$U,$A154+52),0)+IF($A154&lt;='P05'!$B$17,INDEX('P05'!$U:$U,$A154+52),0)+IF($A154&lt;='P06'!$B$17,INDEX('P06'!$U:$U,$A154+52),0)+IF($A154&lt;='P07'!$B$17,INDEX('P07'!$U:$U,$A154+52),0)+IF($A154&lt;='P08'!$B$17,INDEX('P08'!$U:$U,$A154+52),0)+IF($A154&lt;='P09'!$B$17,INDEX('P09'!$U:$U,$A154+52),0)+IF($A154&lt;='P10'!$B$17,INDEX('P10'!$U:$U,$A154+52),0)</f>
        <v>373.63333735413232</v>
      </c>
      <c r="J154">
        <f>IF($A154&lt;='P01'!$B$17,INDEX('P01'!$V:$V,$A154+52),0)+IF($A154&lt;='P02'!$B$17,INDEX('P02'!$V:$V,$A154+52),0)+IF($A154&lt;='P03'!$B$17,INDEX('P03'!$V:$V,$A154+52),0)+IF($A154&lt;='P04'!$B$17,INDEX('P04'!$V:$V,$A154+52),0)+IF($A154&lt;='P05'!$B$17,INDEX('P05'!$V:$V,$A154+52),0)+IF($A154&lt;='P06'!$B$17,INDEX('P06'!$V:$V,$A154+52),0)+IF($A154&lt;='P07'!$B$17,INDEX('P07'!$V:$V,$A154+52),0)+IF($A154&lt;='P08'!$B$17,INDEX('P08'!$V:$V,$A154+52),0)+IF($A154&lt;='P09'!$B$17,INDEX('P09'!$V:$V,$A154+52),0)+IF($A154&lt;='P10'!$B$17,INDEX('P10'!$V:$V,$A154+52),0)</f>
        <v>0.29175163342593502</v>
      </c>
      <c r="K154">
        <f>IF($A154&lt;='P01'!$B$17,INDEX('P01'!$W:$W,$A154+52),0)+IF($A154&lt;='P02'!$B$17,INDEX('P02'!$W:$W,$A154+52),0)+IF($A154&lt;='P03'!$B$17,INDEX('P03'!$W:$W,$A154+52),0)+IF($A154&lt;='P04'!$B$17,INDEX('P04'!$W:$W,$A154+52),0)+IF($A154&lt;='P05'!$B$17,INDEX('P05'!$W:$W,$A154+52),0)+IF($A154&lt;='P06'!$B$17,INDEX('P06'!$W:$W,$A154+52),0)+IF($A154&lt;='P07'!$B$17,INDEX('P07'!$W:$W,$A154+52),0)+IF($A154&lt;='P08'!$B$17,INDEX('P08'!$W:$W,$A154+52),0)+IF($A154&lt;='P09'!$B$17,INDEX('P09'!$W:$W,$A154+52),0)+IF($A154&lt;='P10'!$B$17,INDEX('P10'!$W:$W,$A154+52),0)</f>
        <v>-117.5592039379155</v>
      </c>
      <c r="L154">
        <f>IF($A154&lt;='P01'!$B$17,INDEX('P01'!$X:$X,$A154+52),0)+IF($A154&lt;='P02'!$B$17,INDEX('P02'!$X:$X,$A154+52),0)+IF($A154&lt;='P03'!$B$17,INDEX('P03'!$X:$X,$A154+52),0)+IF($A154&lt;='P04'!$B$17,INDEX('P04'!$X:$X,$A154+52),0)+IF($A154&lt;='P05'!$B$17,INDEX('P05'!$X:$X,$A154+52),0)+IF($A154&lt;='P06'!$B$17,INDEX('P06'!$X:$X,$A154+52),0)+IF($A154&lt;='P07'!$B$17,INDEX('P07'!$X:$X,$A154+52),0)+IF($A154&lt;='P08'!$B$17,INDEX('P08'!$X:$X,$A154+52),0)+IF($A154&lt;='P09'!$B$17,INDEX('P09'!$X:$X,$A154+52),0)+IF($A154&lt;='P10'!$B$17,INDEX('P10'!$X:$X,$A154+52),0)</f>
        <v>116.6326480657015</v>
      </c>
      <c r="M154">
        <f>IF($A154&lt;='P01'!$B$17,INDEX('P01'!$AA:$AA,$A154+52),0)+IF($A154&lt;='P02'!$B$17,INDEX('P02'!$AA:$AA,$A154+52),0)+IF($A154&lt;='P03'!$B$17,INDEX('P03'!$AA:$AA,$A154+52),0)+IF($A154&lt;='P04'!$B$17,INDEX('P04'!$AA:$AA,$A154+52),0)+IF($A154&lt;='P05'!$B$17,INDEX('P05'!$AA:$AA,$A154+52),0)+IF($A154&lt;='P06'!$B$17,INDEX('P06'!$AA:$AA,$A154+52),0)+IF($A154&lt;='P07'!$B$17,INDEX('P07'!$AA:$AA,$A154+52),0)+IF($A154&lt;='P08'!$B$17,INDEX('P08'!$AA:$AA,$A154+52),0)+IF($A154&lt;='P09'!$B$17,INDEX('P09'!$AA:$AA,$A154+52),0)+IF($A154&lt;='P10'!$B$17,INDEX('P10'!$AA:$AA,$A154+52),0)</f>
        <v>-78.279465795680181</v>
      </c>
      <c r="N154">
        <f>IF($A154&lt;='P01'!$B$17,INDEX('P01'!$AB:$AB,$A154+52),0)+IF($A154&lt;='P02'!$B$17,INDEX('P02'!$AB:$AB,$A154+52),0)+IF($A154&lt;='P03'!$B$17,INDEX('P03'!$AB:$AB,$A154+52),0)+IF($A154&lt;='P04'!$B$17,INDEX('P04'!$AB:$AB,$A154+52),0)+IF($A154&lt;='P05'!$B$17,INDEX('P05'!$AB:$AB,$A154+52),0)+IF($A154&lt;='P06'!$B$17,INDEX('P06'!$AB:$AB,$A154+52),0)+IF($A154&lt;='P07'!$B$17,INDEX('P07'!$AB:$AB,$A154+52),0)+IF($A154&lt;='P08'!$B$17,INDEX('P08'!$AB:$AB,$A154+52),0)+IF($A154&lt;='P09'!$B$17,INDEX('P09'!$AB:$AB,$A154+52),0)+IF($A154&lt;='P10'!$B$17,INDEX('P10'!$AB:$AB,$A154+52),0)</f>
        <v>194.46817710708314</v>
      </c>
      <c r="O154">
        <f>IF($A154&lt;='P01'!$B$17,INDEX('P01'!$AC:$AC,$A154+52),0)+IF($A154&lt;='P02'!$B$17,INDEX('P02'!$AC:$AC,$A154+52),0)+IF($A154&lt;='P03'!$B$17,INDEX('P03'!$AC:$AC,$A154+52),0)+IF($A154&lt;='P04'!$B$17,INDEX('P04'!$AC:$AC,$A154+52),0)+IF($A154&lt;='P05'!$B$17,INDEX('P05'!$AC:$AC,$A154+52),0)+IF($A154&lt;='P06'!$B$17,INDEX('P06'!$AC:$AC,$A154+52),0)+IF($A154&lt;='P07'!$B$17,INDEX('P07'!$AC:$AC,$A154+52),0)+IF($A154&lt;='P08'!$B$17,INDEX('P08'!$AC:$AC,$A154+52),0)+IF($A154&lt;='P09'!$B$17,INDEX('P09'!$AC:$AC,$A154+52),0)+IF($A154&lt;='P10'!$B$17,INDEX('P10'!$AC:$AC,$A154+52),0)</f>
        <v>3.8893635421416626</v>
      </c>
      <c r="P154">
        <f>IF($A154&lt;='P01'!$B$17,INDEX('P01'!$AD:$AD,$A154+52),0)+IF($A154&lt;='P02'!$B$17,INDEX('P02'!$AD:$AD,$A154+52),0)+IF($A154&lt;='P03'!$B$17,INDEX('P03'!$AD:$AD,$A154+52),0)+IF($A154&lt;='P04'!$B$17,INDEX('P04'!$AD:$AD,$A154+52),0)+IF($A154&lt;='P05'!$B$17,INDEX('P05'!$AD:$AD,$A154+52),0)+IF($A154&lt;='P06'!$B$17,INDEX('P06'!$AD:$AD,$A154+52),0)+IF($A154&lt;='P07'!$B$17,INDEX('P07'!$AD:$AD,$A154+52),0)+IF($A154&lt;='P08'!$B$17,INDEX('P08'!$AD:$AD,$A154+52),0)+IF($A154&lt;='P09'!$B$17,INDEX('P09'!$AD:$AD,$A154+52),0)+IF($A154&lt;='P10'!$B$17,INDEX('P10'!$AD:$AD,$A154+52),0)</f>
        <v>17.89376214362856</v>
      </c>
      <c r="Q154">
        <f>IF($A154&lt;='P01'!$B$17,INDEX('P01'!$AE:$AE,$A154+52),0)+IF($A154&lt;='P02'!$B$17,INDEX('P02'!$AE:$AE,$A154+52),0)+IF($A154&lt;='P03'!$B$17,INDEX('P03'!$AE:$AE,$A154+52),0)+IF($A154&lt;='P04'!$B$17,INDEX('P04'!$AE:$AE,$A154+52),0)+IF($A154&lt;='P05'!$B$17,INDEX('P05'!$AE:$AE,$A154+52),0)+IF($A154&lt;='P06'!$B$17,INDEX('P06'!$AE:$AE,$A154+52),0)+IF($A154&lt;='P07'!$B$17,INDEX('P07'!$AE:$AE,$A154+52),0)+IF($A154&lt;='P08'!$B$17,INDEX('P08'!$AE:$AE,$A154+52),0)+IF($A154&lt;='P09'!$B$17,INDEX('P09'!$AE:$AE,$A154+52),0)+IF($A154&lt;='P10'!$B$17,INDEX('P10'!$AE:$AE,$A154+52),0)</f>
        <v>250.76870444596921</v>
      </c>
      <c r="R154">
        <f>IF($A154&lt;='P01'!$B$17,INDEX('P01'!$AF:$AF,$A154+52),0)+IF($A154&lt;='P02'!$B$17,INDEX('P02'!$AF:$AF,$A154+52),0)+IF($A154&lt;='P03'!$B$17,INDEX('P03'!$AF:$AF,$A154+52),0)+IF($A154&lt;='P04'!$B$17,INDEX('P04'!$AF:$AF,$A154+52),0)+IF($A154&lt;='P05'!$B$17,INDEX('P05'!$AF:$AF,$A154+52),0)+IF($A154&lt;='P06'!$B$17,INDEX('P06'!$AF:$AF,$A154+52),0)+IF($A154&lt;='P07'!$B$17,INDEX('P07'!$AF:$AF,$A154+52),0)+IF($A154&lt;='P08'!$B$17,INDEX('P08'!$AF:$AF,$A154+52),0)+IF($A154&lt;='P09'!$B$17,INDEX('P09'!$AF:$AF,$A154+52),0)+IF($A154&lt;='P10'!$B$17,INDEX('P10'!$AF:$AF,$A154+52),0)</f>
        <v>0.19581277102389133</v>
      </c>
      <c r="S154">
        <f>IF($A154&lt;='P01'!$B$17,INDEX('P01'!$AG:$AG,$A154+52),0)+IF($A154&lt;='P02'!$B$17,INDEX('P02'!$AG:$AG,$A154+52),0)+IF($A154&lt;='P03'!$B$17,INDEX('P03'!$AG:$AG,$A154+52),0)+IF($A154&lt;='P04'!$B$17,INDEX('P04'!$AG:$AG,$A154+52),0)+IF($A154&lt;='P05'!$B$17,INDEX('P05'!$AG:$AG,$A154+52),0)+IF($A154&lt;='P06'!$B$17,INDEX('P06'!$AG:$AG,$A154+52),0)+IF($A154&lt;='P07'!$B$17,INDEX('P07'!$AG:$AG,$A154+52),0)+IF($A154&lt;='P08'!$B$17,INDEX('P08'!$AG:$AG,$A154+52),0)+IF($A154&lt;='P09'!$B$17,INDEX('P09'!$AG:$AG,$A154+52),0)+IF($A154&lt;='P10'!$B$17,INDEX('P10'!$AG:$AG,$A154+52),0)</f>
        <v>16483.53251002754</v>
      </c>
      <c r="T154">
        <f>IF($A154&lt;='P01'!$B$17,INDEX('P01'!$AI:$AI,$A154+52),0)+IF($A154&lt;='P02'!$B$17,INDEX('P02'!$AI:$AI,$A154+52),0)+IF($A154&lt;='P03'!$B$17,INDEX('P03'!$AI:$AI,$A154+52),0)+IF($A154&lt;='P04'!$B$17,INDEX('P04'!$AI:$AI,$A154+52),0)+IF($A154&lt;='P05'!$B$17,INDEX('P05'!$AI:$AI,$A154+52),0)+IF($A154&lt;='P06'!$B$17,INDEX('P06'!$AI:$AI,$A154+52),0)+IF($A154&lt;='P07'!$B$17,INDEX('P07'!$AI:$AI,$A154+52),0)+IF($A154&lt;='P08'!$B$17,INDEX('P08'!$AI:$AI,$A154+52),0)+IF($A154&lt;='P09'!$B$17,INDEX('P09'!$AI:$AI,$A154+52),0)+IF($A154&lt;='P10'!$B$17,INDEX('P10'!$AI:$AI,$A154+52),0)</f>
        <v>16483.53251002754</v>
      </c>
    </row>
    <row r="155" spans="1:20" x14ac:dyDescent="0.35">
      <c r="A155">
        <v>123</v>
      </c>
      <c r="B155">
        <f>IF($A155&lt;='P01'!$B$17,INDEX('P01'!$J:$J,$A155+52),0)+IF($A155&lt;='P02'!$B$17,INDEX('P02'!$J:$J,$A155+52),0)+IF($A155&lt;='P03'!$B$17,INDEX('P03'!$J:$J,$A155+52),0)+IF($A155&lt;='P04'!$B$17,INDEX('P04'!$J:$J,$A155+52),0)+IF($A155&lt;='P05'!$B$17,INDEX('P05'!$J:$J,$A155+52),0)+IF($A155&lt;='P06'!$B$17,INDEX('P06'!$J:$J,$A155+52),0)+IF($A155&lt;='P07'!$B$17,INDEX('P07'!$J:$J,$A155+52),0)+IF($A155&lt;='P08'!$B$17,INDEX('P08'!$J:$J,$A155+52),0)+IF($A155&lt;='P09'!$B$17,INDEX('P09'!$J:$J,$A155+52),0)+IF($A155&lt;='P10'!$B$17,INDEX('P10'!$J:$J,$A155+52),0)</f>
        <v>9.0682511519013292E-4</v>
      </c>
      <c r="C155">
        <f>IF($A155&lt;='P01'!$B$17,INDEX('P01'!$K:$K,$A155+52),0)+IF($A155&lt;='P02'!$B$17,INDEX('P02'!$K:$K,$A155+52),0)+IF($A155&lt;='P03'!$B$17,INDEX('P03'!$K:$K,$A155+52),0)+IF($A155&lt;='P04'!$B$17,INDEX('P04'!$K:$K,$A155+52),0)+IF($A155&lt;='P05'!$B$17,INDEX('P05'!$K:$K,$A155+52),0)+IF($A155&lt;='P06'!$B$17,INDEX('P06'!$K:$K,$A155+52),0)+IF($A155&lt;='P07'!$B$17,INDEX('P07'!$K:$K,$A155+52),0)+IF($A155&lt;='P08'!$B$17,INDEX('P08'!$K:$K,$A155+52),0)+IF($A155&lt;='P09'!$B$17,INDEX('P09'!$K:$K,$A155+52),0)+IF($A155&lt;='P10'!$B$17,INDEX('P10'!$K:$K,$A155+52),0)</f>
        <v>1.099576373486081E-2</v>
      </c>
      <c r="D155">
        <f>IF($A155&lt;='P01'!$B$17,INDEX('P01'!$L:$L,$A155+52),0)+IF($A155&lt;='P02'!$B$17,INDEX('P02'!$L:$L,$A155+52),0)+IF($A155&lt;='P03'!$B$17,INDEX('P03'!$L:$L,$A155+52),0)+IF($A155&lt;='P04'!$B$17,INDEX('P04'!$L:$L,$A155+52),0)+IF($A155&lt;='P05'!$B$17,INDEX('P05'!$L:$L,$A155+52),0)+IF($A155&lt;='P06'!$B$17,INDEX('P06'!$L:$L,$A155+52),0)+IF($A155&lt;='P07'!$B$17,INDEX('P07'!$L:$L,$A155+52),0)+IF($A155&lt;='P08'!$B$17,INDEX('P08'!$L:$L,$A155+52),0)+IF($A155&lt;='P09'!$B$17,INDEX('P09'!$L:$L,$A155+52),0)+IF($A155&lt;='P10'!$B$17,INDEX('P10'!$L:$L,$A155+52),0)</f>
        <v>0</v>
      </c>
      <c r="E155">
        <f>IF($A155&lt;='P01'!$B$17,INDEX('P01'!$M:$M,$A155+52),0)+IF($A155&lt;='P02'!$B$17,INDEX('P02'!$M:$M,$A155+52),0)+IF($A155&lt;='P03'!$B$17,INDEX('P03'!$M:$M,$A155+52),0)+IF($A155&lt;='P04'!$B$17,INDEX('P04'!$M:$M,$A155+52),0)+IF($A155&lt;='P05'!$B$17,INDEX('P05'!$M:$M,$A155+52),0)+IF($A155&lt;='P06'!$B$17,INDEX('P06'!$M:$M,$A155+52),0)+IF($A155&lt;='P07'!$B$17,INDEX('P07'!$M:$M,$A155+52),0)+IF($A155&lt;='P08'!$B$17,INDEX('P08'!$M:$M,$A155+52),0)+IF($A155&lt;='P09'!$B$17,INDEX('P09'!$M:$M,$A155+52),0)+IF($A155&lt;='P10'!$B$17,INDEX('P10'!$M:$M,$A155+52),0)</f>
        <v>3.9243341089887607</v>
      </c>
      <c r="F155">
        <f>IF($A155&lt;='P01'!$B$17,INDEX('P01'!$R:$R,$A155+52),0)+IF($A155&lt;='P02'!$B$17,INDEX('P02'!$R:$R,$A155+52),0)+IF($A155&lt;='P03'!$B$17,INDEX('P03'!$R:$R,$A155+52),0)+IF($A155&lt;='P04'!$B$17,INDEX('P04'!$R:$R,$A155+52),0)+IF($A155&lt;='P05'!$B$17,INDEX('P05'!$R:$R,$A155+52),0)+IF($A155&lt;='P06'!$B$17,INDEX('P06'!$R:$R,$A155+52),0)+IF($A155&lt;='P07'!$B$17,INDEX('P07'!$R:$R,$A155+52),0)+IF($A155&lt;='P08'!$B$17,INDEX('P08'!$R:$R,$A155+52),0)+IF($A155&lt;='P09'!$B$17,INDEX('P09'!$R:$R,$A155+52),0)+IF($A155&lt;='P10'!$B$17,INDEX('P10'!$R:$R,$A155+52),0)</f>
        <v>287.7596969700798</v>
      </c>
      <c r="G155">
        <f>IF($A155&lt;='P01'!$B$17,INDEX('P01'!$S:$S,$A155+52),0)+IF($A155&lt;='P02'!$B$17,INDEX('P02'!$S:$S,$A155+52),0)+IF($A155&lt;='P03'!$B$17,INDEX('P03'!$S:$S,$A155+52),0)+IF($A155&lt;='P04'!$B$17,INDEX('P04'!$S:$S,$A155+52),0)+IF($A155&lt;='P05'!$B$17,INDEX('P05'!$S:$S,$A155+52),0)+IF($A155&lt;='P06'!$B$17,INDEX('P06'!$S:$S,$A155+52),0)+IF($A155&lt;='P07'!$B$17,INDEX('P07'!$S:$S,$A155+52),0)+IF($A155&lt;='P08'!$B$17,INDEX('P08'!$S:$S,$A155+52),0)+IF($A155&lt;='P09'!$B$17,INDEX('P09'!$S:$S,$A155+52),0)+IF($A155&lt;='P10'!$B$17,INDEX('P10'!$S:$S,$A155+52),0)</f>
        <v>5.7551939394015967</v>
      </c>
      <c r="H155">
        <f>IF($A155&lt;='P01'!$B$17,INDEX('P01'!$T:$T,$A155+52),0)+IF($A155&lt;='P02'!$B$17,INDEX('P02'!$T:$T,$A155+52),0)+IF($A155&lt;='P03'!$B$17,INDEX('P03'!$T:$T,$A155+52),0)+IF($A155&lt;='P04'!$B$17,INDEX('P04'!$T:$T,$A155+52),0)+IF($A155&lt;='P05'!$B$17,INDEX('P05'!$T:$T,$A155+52),0)+IF($A155&lt;='P06'!$B$17,INDEX('P06'!$T:$T,$A155+52),0)+IF($A155&lt;='P07'!$B$17,INDEX('P07'!$T:$T,$A155+52),0)+IF($A155&lt;='P08'!$B$17,INDEX('P08'!$T:$T,$A155+52),0)+IF($A155&lt;='P09'!$B$17,INDEX('P09'!$T:$T,$A155+52),0)+IF($A155&lt;='P10'!$B$17,INDEX('P10'!$T:$T,$A155+52),0)</f>
        <v>26.646045402153394</v>
      </c>
      <c r="I155">
        <f>IF($A155&lt;='P01'!$B$17,INDEX('P01'!$U:$U,$A155+52),0)+IF($A155&lt;='P02'!$B$17,INDEX('P02'!$U:$U,$A155+52),0)+IF($A155&lt;='P03'!$B$17,INDEX('P03'!$U:$U,$A155+52),0)+IF($A155&lt;='P04'!$B$17,INDEX('P04'!$U:$U,$A155+52),0)+IF($A155&lt;='P05'!$B$17,INDEX('P05'!$U:$U,$A155+52),0)+IF($A155&lt;='P06'!$B$17,INDEX('P06'!$U:$U,$A155+52),0)+IF($A155&lt;='P07'!$B$17,INDEX('P07'!$U:$U,$A155+52),0)+IF($A155&lt;='P08'!$B$17,INDEX('P08'!$U:$U,$A155+52),0)+IF($A155&lt;='P09'!$B$17,INDEX('P09'!$U:$U,$A155+52),0)+IF($A155&lt;='P10'!$B$17,INDEX('P10'!$U:$U,$A155+52),0)</f>
        <v>395.08068056536149</v>
      </c>
      <c r="J155">
        <f>IF($A155&lt;='P01'!$B$17,INDEX('P01'!$V:$V,$A155+52),0)+IF($A155&lt;='P02'!$B$17,INDEX('P02'!$V:$V,$A155+52),0)+IF($A155&lt;='P03'!$B$17,INDEX('P03'!$V:$V,$A155+52),0)+IF($A155&lt;='P04'!$B$17,INDEX('P04'!$V:$V,$A155+52),0)+IF($A155&lt;='P05'!$B$17,INDEX('P05'!$V:$V,$A155+52),0)+IF($A155&lt;='P06'!$B$17,INDEX('P06'!$V:$V,$A155+52),0)+IF($A155&lt;='P07'!$B$17,INDEX('P07'!$V:$V,$A155+52),0)+IF($A155&lt;='P08'!$B$17,INDEX('P08'!$V:$V,$A155+52),0)+IF($A155&lt;='P09'!$B$17,INDEX('P09'!$V:$V,$A155+52),0)+IF($A155&lt;='P10'!$B$17,INDEX('P10'!$V:$V,$A155+52),0)</f>
        <v>0.30693407238995701</v>
      </c>
      <c r="K155">
        <f>IF($A155&lt;='P01'!$B$17,INDEX('P01'!$W:$W,$A155+52),0)+IF($A155&lt;='P02'!$B$17,INDEX('P02'!$W:$W,$A155+52),0)+IF($A155&lt;='P03'!$B$17,INDEX('P03'!$W:$W,$A155+52),0)+IF($A155&lt;='P04'!$B$17,INDEX('P04'!$W:$W,$A155+52),0)+IF($A155&lt;='P05'!$B$17,INDEX('P05'!$W:$W,$A155+52),0)+IF($A155&lt;='P06'!$B$17,INDEX('P06'!$W:$W,$A155+52),0)+IF($A155&lt;='P07'!$B$17,INDEX('P07'!$W:$W,$A155+52),0)+IF($A155&lt;='P08'!$B$17,INDEX('P08'!$W:$W,$A155+52),0)+IF($A155&lt;='P09'!$B$17,INDEX('P09'!$W:$W,$A155+52),0)+IF($A155&lt;='P10'!$B$17,INDEX('P10'!$W:$W,$A155+52),0)</f>
        <v>-140.02915700922665</v>
      </c>
      <c r="L155">
        <f>IF($A155&lt;='P01'!$B$17,INDEX('P01'!$X:$X,$A155+52),0)+IF($A155&lt;='P02'!$B$17,INDEX('P02'!$X:$X,$A155+52),0)+IF($A155&lt;='P03'!$B$17,INDEX('P03'!$X:$X,$A155+52),0)+IF($A155&lt;='P04'!$B$17,INDEX('P04'!$X:$X,$A155+52),0)+IF($A155&lt;='P05'!$B$17,INDEX('P05'!$X:$X,$A155+52),0)+IF($A155&lt;='P06'!$B$17,INDEX('P06'!$X:$X,$A155+52),0)+IF($A155&lt;='P07'!$B$17,INDEX('P07'!$X:$X,$A155+52),0)+IF($A155&lt;='P08'!$B$17,INDEX('P08'!$X:$X,$A155+52),0)+IF($A155&lt;='P09'!$B$17,INDEX('P09'!$X:$X,$A155+52),0)+IF($A155&lt;='P10'!$B$17,INDEX('P10'!$X:$X,$A155+52),0)</f>
        <v>139.10594764889586</v>
      </c>
      <c r="M155">
        <f>IF($A155&lt;='P01'!$B$17,INDEX('P01'!$AA:$AA,$A155+52),0)+IF($A155&lt;='P02'!$B$17,INDEX('P02'!$AA:$AA,$A155+52),0)+IF($A155&lt;='P03'!$B$17,INDEX('P03'!$AA:$AA,$A155+52),0)+IF($A155&lt;='P04'!$B$17,INDEX('P04'!$AA:$AA,$A155+52),0)+IF($A155&lt;='P05'!$B$17,INDEX('P05'!$AA:$AA,$A155+52),0)+IF($A155&lt;='P06'!$B$17,INDEX('P06'!$AA:$AA,$A155+52),0)+IF($A155&lt;='P07'!$B$17,INDEX('P07'!$AA:$AA,$A155+52),0)+IF($A155&lt;='P08'!$B$17,INDEX('P08'!$AA:$AA,$A155+52),0)+IF($A155&lt;='P09'!$B$17,INDEX('P09'!$AA:$AA,$A155+52),0)+IF($A155&lt;='P10'!$B$17,INDEX('P10'!$AA:$AA,$A155+52),0)</f>
        <v>-93.058055053056592</v>
      </c>
      <c r="N155">
        <f>IF($A155&lt;='P01'!$B$17,INDEX('P01'!$AB:$AB,$A155+52),0)+IF($A155&lt;='P02'!$B$17,INDEX('P02'!$AB:$AB,$A155+52),0)+IF($A155&lt;='P03'!$B$17,INDEX('P03'!$AB:$AB,$A155+52),0)+IF($A155&lt;='P04'!$B$17,INDEX('P04'!$AB:$AB,$A155+52),0)+IF($A155&lt;='P05'!$B$17,INDEX('P05'!$AB:$AB,$A155+52),0)+IF($A155&lt;='P06'!$B$17,INDEX('P06'!$AB:$AB,$A155+52),0)+IF($A155&lt;='P07'!$B$17,INDEX('P07'!$AB:$AB,$A155+52),0)+IF($A155&lt;='P08'!$B$17,INDEX('P08'!$AB:$AB,$A155+52),0)+IF($A155&lt;='P09'!$B$17,INDEX('P09'!$AB:$AB,$A155+52),0)+IF($A155&lt;='P10'!$B$17,INDEX('P10'!$AB:$AB,$A155+52),0)</f>
        <v>193.13353276224592</v>
      </c>
      <c r="O155">
        <f>IF($A155&lt;='P01'!$B$17,INDEX('P01'!$AC:$AC,$A155+52),0)+IF($A155&lt;='P02'!$B$17,INDEX('P02'!$AC:$AC,$A155+52),0)+IF($A155&lt;='P03'!$B$17,INDEX('P03'!$AC:$AC,$A155+52),0)+IF($A155&lt;='P04'!$B$17,INDEX('P04'!$AC:$AC,$A155+52),0)+IF($A155&lt;='P05'!$B$17,INDEX('P05'!$AC:$AC,$A155+52),0)+IF($A155&lt;='P06'!$B$17,INDEX('P06'!$AC:$AC,$A155+52),0)+IF($A155&lt;='P07'!$B$17,INDEX('P07'!$AC:$AC,$A155+52),0)+IF($A155&lt;='P08'!$B$17,INDEX('P08'!$AC:$AC,$A155+52),0)+IF($A155&lt;='P09'!$B$17,INDEX('P09'!$AC:$AC,$A155+52),0)+IF($A155&lt;='P10'!$B$17,INDEX('P10'!$AC:$AC,$A155+52),0)</f>
        <v>3.8626706552449188</v>
      </c>
      <c r="P155">
        <f>IF($A155&lt;='P01'!$B$17,INDEX('P01'!$AD:$AD,$A155+52),0)+IF($A155&lt;='P02'!$B$17,INDEX('P02'!$AD:$AD,$A155+52),0)+IF($A155&lt;='P03'!$B$17,INDEX('P03'!$AD:$AD,$A155+52),0)+IF($A155&lt;='P04'!$B$17,INDEX('P04'!$AD:$AD,$A155+52),0)+IF($A155&lt;='P05'!$B$17,INDEX('P05'!$AD:$AD,$A155+52),0)+IF($A155&lt;='P06'!$B$17,INDEX('P06'!$AD:$AD,$A155+52),0)+IF($A155&lt;='P07'!$B$17,INDEX('P07'!$AD:$AD,$A155+52),0)+IF($A155&lt;='P08'!$B$17,INDEX('P08'!$AD:$AD,$A155+52),0)+IF($A155&lt;='P09'!$B$17,INDEX('P09'!$AD:$AD,$A155+52),0)+IF($A155&lt;='P10'!$B$17,INDEX('P10'!$AD:$AD,$A155+52),0)</f>
        <v>17.82547189311008</v>
      </c>
      <c r="Q155">
        <f>IF($A155&lt;='P01'!$B$17,INDEX('P01'!$AE:$AE,$A155+52),0)+IF($A155&lt;='P02'!$B$17,INDEX('P02'!$AE:$AE,$A155+52),0)+IF($A155&lt;='P03'!$B$17,INDEX('P03'!$AE:$AE,$A155+52),0)+IF($A155&lt;='P04'!$B$17,INDEX('P04'!$AE:$AE,$A155+52),0)+IF($A155&lt;='P05'!$B$17,INDEX('P05'!$AE:$AE,$A155+52),0)+IF($A155&lt;='P06'!$B$17,INDEX('P06'!$AE:$AE,$A155+52),0)+IF($A155&lt;='P07'!$B$17,INDEX('P07'!$AE:$AE,$A155+52),0)+IF($A155&lt;='P08'!$B$17,INDEX('P08'!$AE:$AE,$A155+52),0)+IF($A155&lt;='P09'!$B$17,INDEX('P09'!$AE:$AE,$A155+52),0)+IF($A155&lt;='P10'!$B$17,INDEX('P10'!$AE:$AE,$A155+52),0)</f>
        <v>264.29811480991907</v>
      </c>
      <c r="R155">
        <f>IF($A155&lt;='P01'!$B$17,INDEX('P01'!$AF:$AF,$A155+52),0)+IF($A155&lt;='P02'!$B$17,INDEX('P02'!$AF:$AF,$A155+52),0)+IF($A155&lt;='P03'!$B$17,INDEX('P03'!$AF:$AF,$A155+52),0)+IF($A155&lt;='P04'!$B$17,INDEX('P04'!$AF:$AF,$A155+52),0)+IF($A155&lt;='P05'!$B$17,INDEX('P05'!$AF:$AF,$A155+52),0)+IF($A155&lt;='P06'!$B$17,INDEX('P06'!$AF:$AF,$A155+52),0)+IF($A155&lt;='P07'!$B$17,INDEX('P07'!$AF:$AF,$A155+52),0)+IF($A155&lt;='P08'!$B$17,INDEX('P08'!$AF:$AF,$A155+52),0)+IF($A155&lt;='P09'!$B$17,INDEX('P09'!$AF:$AF,$A155+52),0)+IF($A155&lt;='P10'!$B$17,INDEX('P10'!$AF:$AF,$A155+52),0)</f>
        <v>0.20533045702845032</v>
      </c>
      <c r="S155">
        <f>IF($A155&lt;='P01'!$B$17,INDEX('P01'!$AG:$AG,$A155+52),0)+IF($A155&lt;='P02'!$B$17,INDEX('P02'!$AG:$AG,$A155+52),0)+IF($A155&lt;='P03'!$B$17,INDEX('P03'!$AG:$AG,$A155+52),0)+IF($A155&lt;='P04'!$B$17,INDEX('P04'!$AG:$AG,$A155+52),0)+IF($A155&lt;='P05'!$B$17,INDEX('P05'!$AG:$AG,$A155+52),0)+IF($A155&lt;='P06'!$B$17,INDEX('P06'!$AG:$AG,$A155+52),0)+IF($A155&lt;='P07'!$B$17,INDEX('P07'!$AG:$AG,$A155+52),0)+IF($A155&lt;='P08'!$B$17,INDEX('P08'!$AG:$AG,$A155+52),0)+IF($A155&lt;='P09'!$B$17,INDEX('P09'!$AG:$AG,$A155+52),0)+IF($A155&lt;='P10'!$B$17,INDEX('P10'!$AG:$AG,$A155+52),0)</f>
        <v>16398.389358507895</v>
      </c>
      <c r="T155">
        <f>IF($A155&lt;='P01'!$B$17,INDEX('P01'!$AI:$AI,$A155+52),0)+IF($A155&lt;='P02'!$B$17,INDEX('P02'!$AI:$AI,$A155+52),0)+IF($A155&lt;='P03'!$B$17,INDEX('P03'!$AI:$AI,$A155+52),0)+IF($A155&lt;='P04'!$B$17,INDEX('P04'!$AI:$AI,$A155+52),0)+IF($A155&lt;='P05'!$B$17,INDEX('P05'!$AI:$AI,$A155+52),0)+IF($A155&lt;='P06'!$B$17,INDEX('P06'!$AI:$AI,$A155+52),0)+IF($A155&lt;='P07'!$B$17,INDEX('P07'!$AI:$AI,$A155+52),0)+IF($A155&lt;='P08'!$B$17,INDEX('P08'!$AI:$AI,$A155+52),0)+IF($A155&lt;='P09'!$B$17,INDEX('P09'!$AI:$AI,$A155+52),0)+IF($A155&lt;='P10'!$B$17,INDEX('P10'!$AI:$AI,$A155+52),0)</f>
        <v>16398.389358507895</v>
      </c>
    </row>
    <row r="156" spans="1:20" x14ac:dyDescent="0.35">
      <c r="A156">
        <v>124</v>
      </c>
      <c r="B156">
        <f>IF($A156&lt;='P01'!$B$17,INDEX('P01'!$J:$J,$A156+52),0)+IF($A156&lt;='P02'!$B$17,INDEX('P02'!$J:$J,$A156+52),0)+IF($A156&lt;='P03'!$B$17,INDEX('P03'!$J:$J,$A156+52),0)+IF($A156&lt;='P04'!$B$17,INDEX('P04'!$J:$J,$A156+52),0)+IF($A156&lt;='P05'!$B$17,INDEX('P05'!$J:$J,$A156+52),0)+IF($A156&lt;='P06'!$B$17,INDEX('P06'!$J:$J,$A156+52),0)+IF($A156&lt;='P07'!$B$17,INDEX('P07'!$J:$J,$A156+52),0)+IF($A156&lt;='P08'!$B$17,INDEX('P08'!$J:$J,$A156+52),0)+IF($A156&lt;='P09'!$B$17,INDEX('P09'!$J:$J,$A156+52),0)+IF($A156&lt;='P10'!$B$17,INDEX('P10'!$J:$J,$A156+52),0)</f>
        <v>9.2271796454393776E-4</v>
      </c>
      <c r="C156">
        <f>IF($A156&lt;='P01'!$B$17,INDEX('P01'!$K:$K,$A156+52),0)+IF($A156&lt;='P02'!$B$17,INDEX('P02'!$K:$K,$A156+52),0)+IF($A156&lt;='P03'!$B$17,INDEX('P03'!$K:$K,$A156+52),0)+IF($A156&lt;='P04'!$B$17,INDEX('P04'!$K:$K,$A156+52),0)+IF($A156&lt;='P05'!$B$17,INDEX('P05'!$K:$K,$A156+52),0)+IF($A156&lt;='P06'!$B$17,INDEX('P06'!$K:$K,$A156+52),0)+IF($A156&lt;='P07'!$B$17,INDEX('P07'!$K:$K,$A156+52),0)+IF($A156&lt;='P08'!$B$17,INDEX('P08'!$K:$K,$A156+52),0)+IF($A156&lt;='P09'!$B$17,INDEX('P09'!$K:$K,$A156+52),0)+IF($A156&lt;='P10'!$B$17,INDEX('P10'!$K:$K,$A156+52),0)</f>
        <v>1.0956011128404672E-2</v>
      </c>
      <c r="D156">
        <f>IF($A156&lt;='P01'!$B$17,INDEX('P01'!$L:$L,$A156+52),0)+IF($A156&lt;='P02'!$B$17,INDEX('P02'!$L:$L,$A156+52),0)+IF($A156&lt;='P03'!$B$17,INDEX('P03'!$L:$L,$A156+52),0)+IF($A156&lt;='P04'!$B$17,INDEX('P04'!$L:$L,$A156+52),0)+IF($A156&lt;='P05'!$B$17,INDEX('P05'!$L:$L,$A156+52),0)+IF($A156&lt;='P06'!$B$17,INDEX('P06'!$L:$L,$A156+52),0)+IF($A156&lt;='P07'!$B$17,INDEX('P07'!$L:$L,$A156+52),0)+IF($A156&lt;='P08'!$B$17,INDEX('P08'!$L:$L,$A156+52),0)+IF($A156&lt;='P09'!$B$17,INDEX('P09'!$L:$L,$A156+52),0)+IF($A156&lt;='P10'!$B$17,INDEX('P10'!$L:$L,$A156+52),0)</f>
        <v>0</v>
      </c>
      <c r="E156">
        <f>IF($A156&lt;='P01'!$B$17,INDEX('P01'!$M:$M,$A156+52),0)+IF($A156&lt;='P02'!$B$17,INDEX('P02'!$M:$M,$A156+52),0)+IF($A156&lt;='P03'!$B$17,INDEX('P03'!$M:$M,$A156+52),0)+IF($A156&lt;='P04'!$B$17,INDEX('P04'!$M:$M,$A156+52),0)+IF($A156&lt;='P05'!$B$17,INDEX('P05'!$M:$M,$A156+52),0)+IF($A156&lt;='P06'!$B$17,INDEX('P06'!$M:$M,$A156+52),0)+IF($A156&lt;='P07'!$B$17,INDEX('P07'!$M:$M,$A156+52),0)+IF($A156&lt;='P08'!$B$17,INDEX('P08'!$M:$M,$A156+52),0)+IF($A156&lt;='P09'!$B$17,INDEX('P09'!$M:$M,$A156+52),0)+IF($A156&lt;='P10'!$B$17,INDEX('P10'!$M:$M,$A156+52),0)</f>
        <v>3.9124553798958122</v>
      </c>
      <c r="F156">
        <f>IF($A156&lt;='P01'!$B$17,INDEX('P01'!$R:$R,$A156+52),0)+IF($A156&lt;='P02'!$B$17,INDEX('P02'!$R:$R,$A156+52),0)+IF($A156&lt;='P03'!$B$17,INDEX('P03'!$R:$R,$A156+52),0)+IF($A156&lt;='P04'!$B$17,INDEX('P04'!$R:$R,$A156+52),0)+IF($A156&lt;='P05'!$B$17,INDEX('P05'!$R:$R,$A156+52),0)+IF($A156&lt;='P06'!$B$17,INDEX('P06'!$R:$R,$A156+52),0)+IF($A156&lt;='P07'!$B$17,INDEX('P07'!$R:$R,$A156+52),0)+IF($A156&lt;='P08'!$B$17,INDEX('P08'!$R:$R,$A156+52),0)+IF($A156&lt;='P09'!$B$17,INDEX('P09'!$R:$R,$A156+52),0)+IF($A156&lt;='P10'!$B$17,INDEX('P10'!$R:$R,$A156+52),0)</f>
        <v>286.71561898068529</v>
      </c>
      <c r="G156">
        <f>IF($A156&lt;='P01'!$B$17,INDEX('P01'!$S:$S,$A156+52),0)+IF($A156&lt;='P02'!$B$17,INDEX('P02'!$S:$S,$A156+52),0)+IF($A156&lt;='P03'!$B$17,INDEX('P03'!$S:$S,$A156+52),0)+IF($A156&lt;='P04'!$B$17,INDEX('P04'!$S:$S,$A156+52),0)+IF($A156&lt;='P05'!$B$17,INDEX('P05'!$S:$S,$A156+52),0)+IF($A156&lt;='P06'!$B$17,INDEX('P06'!$S:$S,$A156+52),0)+IF($A156&lt;='P07'!$B$17,INDEX('P07'!$S:$S,$A156+52),0)+IF($A156&lt;='P08'!$B$17,INDEX('P08'!$S:$S,$A156+52),0)+IF($A156&lt;='P09'!$B$17,INDEX('P09'!$S:$S,$A156+52),0)+IF($A156&lt;='P10'!$B$17,INDEX('P10'!$S:$S,$A156+52),0)</f>
        <v>5.734312379613705</v>
      </c>
      <c r="H156">
        <f>IF($A156&lt;='P01'!$B$17,INDEX('P01'!$T:$T,$A156+52),0)+IF($A156&lt;='P02'!$B$17,INDEX('P02'!$T:$T,$A156+52),0)+IF($A156&lt;='P03'!$B$17,INDEX('P03'!$T:$T,$A156+52),0)+IF($A156&lt;='P04'!$B$17,INDEX('P04'!$T:$T,$A156+52),0)+IF($A156&lt;='P05'!$B$17,INDEX('P05'!$T:$T,$A156+52),0)+IF($A156&lt;='P06'!$B$17,INDEX('P06'!$T:$T,$A156+52),0)+IF($A156&lt;='P07'!$B$17,INDEX('P07'!$T:$T,$A156+52),0)+IF($A156&lt;='P08'!$B$17,INDEX('P08'!$T:$T,$A156+52),0)+IF($A156&lt;='P09'!$B$17,INDEX('P09'!$T:$T,$A156+52),0)+IF($A156&lt;='P10'!$B$17,INDEX('P10'!$T:$T,$A156+52),0)</f>
        <v>26.630989381063696</v>
      </c>
      <c r="I156">
        <f>IF($A156&lt;='P01'!$B$17,INDEX('P01'!$U:$U,$A156+52),0)+IF($A156&lt;='P02'!$B$17,INDEX('P02'!$U:$U,$A156+52),0)+IF($A156&lt;='P03'!$B$17,INDEX('P03'!$U:$U,$A156+52),0)+IF($A156&lt;='P04'!$B$17,INDEX('P04'!$U:$U,$A156+52),0)+IF($A156&lt;='P05'!$B$17,INDEX('P05'!$U:$U,$A156+52),0)+IF($A156&lt;='P06'!$B$17,INDEX('P06'!$U:$U,$A156+52),0)+IF($A156&lt;='P07'!$B$17,INDEX('P07'!$U:$U,$A156+52),0)+IF($A156&lt;='P08'!$B$17,INDEX('P08'!$U:$U,$A156+52),0)+IF($A156&lt;='P09'!$B$17,INDEX('P09'!$U:$U,$A156+52),0)+IF($A156&lt;='P10'!$B$17,INDEX('P10'!$U:$U,$A156+52),0)</f>
        <v>399.39633016904173</v>
      </c>
      <c r="J156">
        <f>IF($A156&lt;='P01'!$B$17,INDEX('P01'!$V:$V,$A156+52),0)+IF($A156&lt;='P02'!$B$17,INDEX('P02'!$V:$V,$A156+52),0)+IF($A156&lt;='P03'!$B$17,INDEX('P03'!$V:$V,$A156+52),0)+IF($A156&lt;='P04'!$B$17,INDEX('P04'!$V:$V,$A156+52),0)+IF($A156&lt;='P05'!$B$17,INDEX('P05'!$V:$V,$A156+52),0)+IF($A156&lt;='P06'!$B$17,INDEX('P06'!$V:$V,$A156+52),0)+IF($A156&lt;='P07'!$B$17,INDEX('P07'!$V:$V,$A156+52),0)+IF($A156&lt;='P08'!$B$17,INDEX('P08'!$V:$V,$A156+52),0)+IF($A156&lt;='P09'!$B$17,INDEX('P09'!$V:$V,$A156+52),0)+IF($A156&lt;='P10'!$B$17,INDEX('P10'!$V:$V,$A156+52),0)</f>
        <v>0.31308359116520734</v>
      </c>
      <c r="K156">
        <f>IF($A156&lt;='P01'!$B$17,INDEX('P01'!$W:$W,$A156+52),0)+IF($A156&lt;='P02'!$B$17,INDEX('P02'!$W:$W,$A156+52),0)+IF($A156&lt;='P03'!$B$17,INDEX('P03'!$W:$W,$A156+52),0)+IF($A156&lt;='P04'!$B$17,INDEX('P04'!$W:$W,$A156+52),0)+IF($A156&lt;='P05'!$B$17,INDEX('P05'!$W:$W,$A156+52),0)+IF($A156&lt;='P06'!$B$17,INDEX('P06'!$W:$W,$A156+52),0)+IF($A156&lt;='P07'!$B$17,INDEX('P07'!$W:$W,$A156+52),0)+IF($A156&lt;='P08'!$B$17,INDEX('P08'!$W:$W,$A156+52),0)+IF($A156&lt;='P09'!$B$17,INDEX('P09'!$W:$W,$A156+52),0)+IF($A156&lt;='P10'!$B$17,INDEX('P10'!$W:$W,$A156+52),0)</f>
        <v>-145.35909654019906</v>
      </c>
      <c r="L156">
        <f>IF($A156&lt;='P01'!$B$17,INDEX('P01'!$X:$X,$A156+52),0)+IF($A156&lt;='P02'!$B$17,INDEX('P02'!$X:$X,$A156+52),0)+IF($A156&lt;='P03'!$B$17,INDEX('P03'!$X:$X,$A156+52),0)+IF($A156&lt;='P04'!$B$17,INDEX('P04'!$X:$X,$A156+52),0)+IF($A156&lt;='P05'!$B$17,INDEX('P05'!$X:$X,$A156+52),0)+IF($A156&lt;='P06'!$B$17,INDEX('P06'!$X:$X,$A156+52),0)+IF($A156&lt;='P07'!$B$17,INDEX('P07'!$X:$X,$A156+52),0)+IF($A156&lt;='P08'!$B$17,INDEX('P08'!$X:$X,$A156+52),0)+IF($A156&lt;='P09'!$B$17,INDEX('P09'!$X:$X,$A156+52),0)+IF($A156&lt;='P10'!$B$17,INDEX('P10'!$X:$X,$A156+52),0)</f>
        <v>144.43923685872488</v>
      </c>
      <c r="M156">
        <f>IF($A156&lt;='P01'!$B$17,INDEX('P01'!$AA:$AA,$A156+52),0)+IF($A156&lt;='P02'!$B$17,INDEX('P02'!$AA:$AA,$A156+52),0)+IF($A156&lt;='P03'!$B$17,INDEX('P03'!$AA:$AA,$A156+52),0)+IF($A156&lt;='P04'!$B$17,INDEX('P04'!$AA:$AA,$A156+52),0)+IF($A156&lt;='P05'!$B$17,INDEX('P05'!$AA:$AA,$A156+52),0)+IF($A156&lt;='P06'!$B$17,INDEX('P06'!$AA:$AA,$A156+52),0)+IF($A156&lt;='P07'!$B$17,INDEX('P07'!$AA:$AA,$A156+52),0)+IF($A156&lt;='P08'!$B$17,INDEX('P08'!$AA:$AA,$A156+52),0)+IF($A156&lt;='P09'!$B$17,INDEX('P09'!$AA:$AA,$A156+52),0)+IF($A156&lt;='P10'!$B$17,INDEX('P10'!$AA:$AA,$A156+52),0)</f>
        <v>-96.310583138618554</v>
      </c>
      <c r="N156">
        <f>IF($A156&lt;='P01'!$B$17,INDEX('P01'!$AB:$AB,$A156+52),0)+IF($A156&lt;='P02'!$B$17,INDEX('P02'!$AB:$AB,$A156+52),0)+IF($A156&lt;='P03'!$B$17,INDEX('P03'!$AB:$AB,$A156+52),0)+IF($A156&lt;='P04'!$B$17,INDEX('P04'!$AB:$AB,$A156+52),0)+IF($A156&lt;='P05'!$B$17,INDEX('P05'!$AB:$AB,$A156+52),0)+IF($A156&lt;='P06'!$B$17,INDEX('P06'!$AB:$AB,$A156+52),0)+IF($A156&lt;='P07'!$B$17,INDEX('P07'!$AB:$AB,$A156+52),0)+IF($A156&lt;='P08'!$B$17,INDEX('P08'!$AB:$AB,$A156+52),0)+IF($A156&lt;='P09'!$B$17,INDEX('P09'!$AB:$AB,$A156+52),0)+IF($A156&lt;='P10'!$B$17,INDEX('P10'!$AB:$AB,$A156+52),0)</f>
        <v>191.80486748862305</v>
      </c>
      <c r="O156">
        <f>IF($A156&lt;='P01'!$B$17,INDEX('P01'!$AC:$AC,$A156+52),0)+IF($A156&lt;='P02'!$B$17,INDEX('P02'!$AC:$AC,$A156+52),0)+IF($A156&lt;='P03'!$B$17,INDEX('P03'!$AC:$AC,$A156+52),0)+IF($A156&lt;='P04'!$B$17,INDEX('P04'!$AC:$AC,$A156+52),0)+IF($A156&lt;='P05'!$B$17,INDEX('P05'!$AC:$AC,$A156+52),0)+IF($A156&lt;='P06'!$B$17,INDEX('P06'!$AC:$AC,$A156+52),0)+IF($A156&lt;='P07'!$B$17,INDEX('P07'!$AC:$AC,$A156+52),0)+IF($A156&lt;='P08'!$B$17,INDEX('P08'!$AC:$AC,$A156+52),0)+IF($A156&lt;='P09'!$B$17,INDEX('P09'!$AC:$AC,$A156+52),0)+IF($A156&lt;='P10'!$B$17,INDEX('P10'!$AC:$AC,$A156+52),0)</f>
        <v>3.8360973497724604</v>
      </c>
      <c r="P156">
        <f>IF($A156&lt;='P01'!$B$17,INDEX('P01'!$AD:$AD,$A156+52),0)+IF($A156&lt;='P02'!$B$17,INDEX('P02'!$AD:$AD,$A156+52),0)+IF($A156&lt;='P03'!$B$17,INDEX('P03'!$AD:$AD,$A156+52),0)+IF($A156&lt;='P04'!$B$17,INDEX('P04'!$AD:$AD,$A156+52),0)+IF($A156&lt;='P05'!$B$17,INDEX('P05'!$AD:$AD,$A156+52),0)+IF($A156&lt;='P06'!$B$17,INDEX('P06'!$AD:$AD,$A156+52),0)+IF($A156&lt;='P07'!$B$17,INDEX('P07'!$AD:$AD,$A156+52),0)+IF($A156&lt;='P08'!$B$17,INDEX('P08'!$AD:$AD,$A156+52),0)+IF($A156&lt;='P09'!$B$17,INDEX('P09'!$AD:$AD,$A156+52),0)+IF($A156&lt;='P10'!$B$17,INDEX('P10'!$AD:$AD,$A156+52),0)</f>
        <v>17.757267156965543</v>
      </c>
      <c r="Q156">
        <f>IF($A156&lt;='P01'!$B$17,INDEX('P01'!$AE:$AE,$A156+52),0)+IF($A156&lt;='P02'!$B$17,INDEX('P02'!$AE:$AE,$A156+52),0)+IF($A156&lt;='P03'!$B$17,INDEX('P03'!$AE:$AE,$A156+52),0)+IF($A156&lt;='P04'!$B$17,INDEX('P04'!$AE:$AE,$A156+52),0)+IF($A156&lt;='P05'!$B$17,INDEX('P05'!$AE:$AE,$A156+52),0)+IF($A156&lt;='P06'!$B$17,INDEX('P06'!$AE:$AE,$A156+52),0)+IF($A156&lt;='P07'!$B$17,INDEX('P07'!$AE:$AE,$A156+52),0)+IF($A156&lt;='P08'!$B$17,INDEX('P08'!$AE:$AE,$A156+52),0)+IF($A156&lt;='P09'!$B$17,INDEX('P09'!$AE:$AE,$A156+52),0)+IF($A156&lt;='P10'!$B$17,INDEX('P10'!$AE:$AE,$A156+52),0)</f>
        <v>266.31332523328189</v>
      </c>
      <c r="R156">
        <f>IF($A156&lt;='P01'!$B$17,INDEX('P01'!$AF:$AF,$A156+52),0)+IF($A156&lt;='P02'!$B$17,INDEX('P02'!$AF:$AF,$A156+52),0)+IF($A156&lt;='P03'!$B$17,INDEX('P03'!$AF:$AF,$A156+52),0)+IF($A156&lt;='P04'!$B$17,INDEX('P04'!$AF:$AF,$A156+52),0)+IF($A156&lt;='P05'!$B$17,INDEX('P05'!$AF:$AF,$A156+52),0)+IF($A156&lt;='P06'!$B$17,INDEX('P06'!$AF:$AF,$A156+52),0)+IF($A156&lt;='P07'!$B$17,INDEX('P07'!$AF:$AF,$A156+52),0)+IF($A156&lt;='P08'!$B$17,INDEX('P08'!$AF:$AF,$A156+52),0)+IF($A156&lt;='P09'!$B$17,INDEX('P09'!$AF:$AF,$A156+52),0)+IF($A156&lt;='P10'!$B$17,INDEX('P10'!$AF:$AF,$A156+52),0)</f>
        <v>0.20876088722170888</v>
      </c>
      <c r="S156">
        <f>IF($A156&lt;='P01'!$B$17,INDEX('P01'!$AG:$AG,$A156+52),0)+IF($A156&lt;='P02'!$B$17,INDEX('P02'!$AG:$AG,$A156+52),0)+IF($A156&lt;='P03'!$B$17,INDEX('P03'!$AG:$AG,$A156+52),0)+IF($A156&lt;='P04'!$B$17,INDEX('P04'!$AG:$AG,$A156+52),0)+IF($A156&lt;='P05'!$B$17,INDEX('P05'!$AG:$AG,$A156+52),0)+IF($A156&lt;='P06'!$B$17,INDEX('P06'!$AG:$AG,$A156+52),0)+IF($A156&lt;='P07'!$B$17,INDEX('P07'!$AG:$AG,$A156+52),0)+IF($A156&lt;='P08'!$B$17,INDEX('P08'!$AG:$AG,$A156+52),0)+IF($A156&lt;='P09'!$B$17,INDEX('P09'!$AG:$AG,$A156+52),0)+IF($A156&lt;='P10'!$B$17,INDEX('P10'!$AG:$AG,$A156+52),0)</f>
        <v>16307.634181256104</v>
      </c>
      <c r="T156">
        <f>IF($A156&lt;='P01'!$B$17,INDEX('P01'!$AI:$AI,$A156+52),0)+IF($A156&lt;='P02'!$B$17,INDEX('P02'!$AI:$AI,$A156+52),0)+IF($A156&lt;='P03'!$B$17,INDEX('P03'!$AI:$AI,$A156+52),0)+IF($A156&lt;='P04'!$B$17,INDEX('P04'!$AI:$AI,$A156+52),0)+IF($A156&lt;='P05'!$B$17,INDEX('P05'!$AI:$AI,$A156+52),0)+IF($A156&lt;='P06'!$B$17,INDEX('P06'!$AI:$AI,$A156+52),0)+IF($A156&lt;='P07'!$B$17,INDEX('P07'!$AI:$AI,$A156+52),0)+IF($A156&lt;='P08'!$B$17,INDEX('P08'!$AI:$AI,$A156+52),0)+IF($A156&lt;='P09'!$B$17,INDEX('P09'!$AI:$AI,$A156+52),0)+IF($A156&lt;='P10'!$B$17,INDEX('P10'!$AI:$AI,$A156+52),0)</f>
        <v>16307.634181256104</v>
      </c>
    </row>
    <row r="157" spans="1:20" x14ac:dyDescent="0.35">
      <c r="A157">
        <v>125</v>
      </c>
      <c r="B157">
        <f>IF($A157&lt;='P01'!$B$17,INDEX('P01'!$J:$J,$A157+52),0)+IF($A157&lt;='P02'!$B$17,INDEX('P02'!$J:$J,$A157+52),0)+IF($A157&lt;='P03'!$B$17,INDEX('P03'!$J:$J,$A157+52),0)+IF($A157&lt;='P04'!$B$17,INDEX('P04'!$J:$J,$A157+52),0)+IF($A157&lt;='P05'!$B$17,INDEX('P05'!$J:$J,$A157+52),0)+IF($A157&lt;='P06'!$B$17,INDEX('P06'!$J:$J,$A157+52),0)+IF($A157&lt;='P07'!$B$17,INDEX('P07'!$J:$J,$A157+52),0)+IF($A157&lt;='P08'!$B$17,INDEX('P08'!$J:$J,$A157+52),0)+IF($A157&lt;='P09'!$B$17,INDEX('P09'!$J:$J,$A157+52),0)+IF($A157&lt;='P10'!$B$17,INDEX('P10'!$J:$J,$A157+52),0)</f>
        <v>9.2004557094253422E-4</v>
      </c>
      <c r="C157">
        <f>IF($A157&lt;='P01'!$B$17,INDEX('P01'!$K:$K,$A157+52),0)+IF($A157&lt;='P02'!$B$17,INDEX('P02'!$K:$K,$A157+52),0)+IF($A157&lt;='P03'!$B$17,INDEX('P03'!$K:$K,$A157+52),0)+IF($A157&lt;='P04'!$B$17,INDEX('P04'!$K:$K,$A157+52),0)+IF($A157&lt;='P05'!$B$17,INDEX('P05'!$K:$K,$A157+52),0)+IF($A157&lt;='P06'!$B$17,INDEX('P06'!$K:$K,$A157+52),0)+IF($A157&lt;='P07'!$B$17,INDEX('P07'!$K:$K,$A157+52),0)+IF($A157&lt;='P08'!$B$17,INDEX('P08'!$K:$K,$A157+52),0)+IF($A157&lt;='P09'!$B$17,INDEX('P09'!$K:$K,$A157+52),0)+IF($A157&lt;='P10'!$B$17,INDEX('P10'!$K:$K,$A157+52),0)</f>
        <v>1.0916402378718732E-2</v>
      </c>
      <c r="D157">
        <f>IF($A157&lt;='P01'!$B$17,INDEX('P01'!$L:$L,$A157+52),0)+IF($A157&lt;='P02'!$B$17,INDEX('P02'!$L:$L,$A157+52),0)+IF($A157&lt;='P03'!$B$17,INDEX('P03'!$L:$L,$A157+52),0)+IF($A157&lt;='P04'!$B$17,INDEX('P04'!$L:$L,$A157+52),0)+IF($A157&lt;='P05'!$B$17,INDEX('P05'!$L:$L,$A157+52),0)+IF($A157&lt;='P06'!$B$17,INDEX('P06'!$L:$L,$A157+52),0)+IF($A157&lt;='P07'!$B$17,INDEX('P07'!$L:$L,$A157+52),0)+IF($A157&lt;='P08'!$B$17,INDEX('P08'!$L:$L,$A157+52),0)+IF($A157&lt;='P09'!$B$17,INDEX('P09'!$L:$L,$A157+52),0)+IF($A157&lt;='P10'!$B$17,INDEX('P10'!$L:$L,$A157+52),0)</f>
        <v>0</v>
      </c>
      <c r="E157">
        <f>IF($A157&lt;='P01'!$B$17,INDEX('P01'!$M:$M,$A157+52),0)+IF($A157&lt;='P02'!$B$17,INDEX('P02'!$M:$M,$A157+52),0)+IF($A157&lt;='P03'!$B$17,INDEX('P03'!$M:$M,$A157+52),0)+IF($A157&lt;='P04'!$B$17,INDEX('P04'!$M:$M,$A157+52),0)+IF($A157&lt;='P05'!$B$17,INDEX('P05'!$M:$M,$A157+52),0)+IF($A157&lt;='P06'!$B$17,INDEX('P06'!$M:$M,$A157+52),0)+IF($A157&lt;='P07'!$B$17,INDEX('P07'!$M:$M,$A157+52),0)+IF($A157&lt;='P08'!$B$17,INDEX('P08'!$M:$M,$A157+52),0)+IF($A157&lt;='P09'!$B$17,INDEX('P09'!$M:$M,$A157+52),0)+IF($A157&lt;='P10'!$B$17,INDEX('P10'!$M:$M,$A157+52),0)</f>
        <v>3.9006189319461506</v>
      </c>
      <c r="F157">
        <f>IF($A157&lt;='P01'!$B$17,INDEX('P01'!$R:$R,$A157+52),0)+IF($A157&lt;='P02'!$B$17,INDEX('P02'!$R:$R,$A157+52),0)+IF($A157&lt;='P03'!$B$17,INDEX('P03'!$R:$R,$A157+52),0)+IF($A157&lt;='P04'!$B$17,INDEX('P04'!$R:$R,$A157+52),0)+IF($A157&lt;='P05'!$B$17,INDEX('P05'!$R:$R,$A157+52),0)+IF($A157&lt;='P06'!$B$17,INDEX('P06'!$R:$R,$A157+52),0)+IF($A157&lt;='P07'!$B$17,INDEX('P07'!$R:$R,$A157+52),0)+IF($A157&lt;='P08'!$B$17,INDEX('P08'!$R:$R,$A157+52),0)+IF($A157&lt;='P09'!$B$17,INDEX('P09'!$R:$R,$A157+52),0)+IF($A157&lt;='P10'!$B$17,INDEX('P10'!$R:$R,$A157+52),0)</f>
        <v>285.67533314969586</v>
      </c>
      <c r="G157">
        <f>IF($A157&lt;='P01'!$B$17,INDEX('P01'!$S:$S,$A157+52),0)+IF($A157&lt;='P02'!$B$17,INDEX('P02'!$S:$S,$A157+52),0)+IF($A157&lt;='P03'!$B$17,INDEX('P03'!$S:$S,$A157+52),0)+IF($A157&lt;='P04'!$B$17,INDEX('P04'!$S:$S,$A157+52),0)+IF($A157&lt;='P05'!$B$17,INDEX('P05'!$S:$S,$A157+52),0)+IF($A157&lt;='P06'!$B$17,INDEX('P06'!$S:$S,$A157+52),0)+IF($A157&lt;='P07'!$B$17,INDEX('P07'!$S:$S,$A157+52),0)+IF($A157&lt;='P08'!$B$17,INDEX('P08'!$S:$S,$A157+52),0)+IF($A157&lt;='P09'!$B$17,INDEX('P09'!$S:$S,$A157+52),0)+IF($A157&lt;='P10'!$B$17,INDEX('P10'!$S:$S,$A157+52),0)</f>
        <v>5.7135066629939164</v>
      </c>
      <c r="H157">
        <f>IF($A157&lt;='P01'!$B$17,INDEX('P01'!$T:$T,$A157+52),0)+IF($A157&lt;='P02'!$B$17,INDEX('P02'!$T:$T,$A157+52),0)+IF($A157&lt;='P03'!$B$17,INDEX('P03'!$T:$T,$A157+52),0)+IF($A157&lt;='P04'!$B$17,INDEX('P04'!$T:$T,$A157+52),0)+IF($A157&lt;='P05'!$B$17,INDEX('P05'!$T:$T,$A157+52),0)+IF($A157&lt;='P06'!$B$17,INDEX('P06'!$T:$T,$A157+52),0)+IF($A157&lt;='P07'!$B$17,INDEX('P07'!$T:$T,$A157+52),0)+IF($A157&lt;='P08'!$B$17,INDEX('P08'!$T:$T,$A157+52),0)+IF($A157&lt;='P09'!$B$17,INDEX('P09'!$T:$T,$A157+52),0)+IF($A157&lt;='P10'!$B$17,INDEX('P10'!$T:$T,$A157+52),0)</f>
        <v>26.615859335764085</v>
      </c>
      <c r="I157">
        <f>IF($A157&lt;='P01'!$B$17,INDEX('P01'!$U:$U,$A157+52),0)+IF($A157&lt;='P02'!$B$17,INDEX('P02'!$U:$U,$A157+52),0)+IF($A157&lt;='P03'!$B$17,INDEX('P03'!$U:$U,$A157+52),0)+IF($A157&lt;='P04'!$B$17,INDEX('P04'!$U:$U,$A157+52),0)+IF($A157&lt;='P05'!$B$17,INDEX('P05'!$U:$U,$A157+52),0)+IF($A157&lt;='P06'!$B$17,INDEX('P06'!$U:$U,$A157+52),0)+IF($A157&lt;='P07'!$B$17,INDEX('P07'!$U:$U,$A157+52),0)+IF($A157&lt;='P08'!$B$17,INDEX('P08'!$U:$U,$A157+52),0)+IF($A157&lt;='P09'!$B$17,INDEX('P09'!$U:$U,$A157+52),0)+IF($A157&lt;='P10'!$B$17,INDEX('P10'!$U:$U,$A157+52),0)</f>
        <v>398.14407027788371</v>
      </c>
      <c r="J157">
        <f>IF($A157&lt;='P01'!$B$17,INDEX('P01'!$V:$V,$A157+52),0)+IF($A157&lt;='P02'!$B$17,INDEX('P02'!$V:$V,$A157+52),0)+IF($A157&lt;='P03'!$B$17,INDEX('P03'!$V:$V,$A157+52),0)+IF($A157&lt;='P04'!$B$17,INDEX('P04'!$V:$V,$A157+52),0)+IF($A157&lt;='P05'!$B$17,INDEX('P05'!$V:$V,$A157+52),0)+IF($A157&lt;='P06'!$B$17,INDEX('P06'!$V:$V,$A157+52),0)+IF($A157&lt;='P07'!$B$17,INDEX('P07'!$V:$V,$A157+52),0)+IF($A157&lt;='P08'!$B$17,INDEX('P08'!$V:$V,$A157+52),0)+IF($A157&lt;='P09'!$B$17,INDEX('P09'!$V:$V,$A157+52),0)+IF($A157&lt;='P10'!$B$17,INDEX('P10'!$V:$V,$A157+52),0)</f>
        <v>0.31294674470321182</v>
      </c>
      <c r="K157">
        <f>IF($A157&lt;='P01'!$B$17,INDEX('P01'!$W:$W,$A157+52),0)+IF($A157&lt;='P02'!$B$17,INDEX('P02'!$W:$W,$A157+52),0)+IF($A157&lt;='P03'!$B$17,INDEX('P03'!$W:$W,$A157+52),0)+IF($A157&lt;='P04'!$B$17,INDEX('P04'!$W:$W,$A157+52),0)+IF($A157&lt;='P05'!$B$17,INDEX('P05'!$W:$W,$A157+52),0)+IF($A157&lt;='P06'!$B$17,INDEX('P06'!$W:$W,$A157+52),0)+IF($A157&lt;='P07'!$B$17,INDEX('P07'!$W:$W,$A157+52),0)+IF($A157&lt;='P08'!$B$17,INDEX('P08'!$W:$W,$A157+52),0)+IF($A157&lt;='P09'!$B$17,INDEX('P09'!$W:$W,$A157+52),0)+IF($A157&lt;='P10'!$B$17,INDEX('P10'!$W:$W,$A157+52),0)</f>
        <v>-145.11104987164913</v>
      </c>
      <c r="L157">
        <f>IF($A157&lt;='P01'!$B$17,INDEX('P01'!$X:$X,$A157+52),0)+IF($A157&lt;='P02'!$B$17,INDEX('P02'!$X:$X,$A157+52),0)+IF($A157&lt;='P03'!$B$17,INDEX('P03'!$X:$X,$A157+52),0)+IF($A157&lt;='P04'!$B$17,INDEX('P04'!$X:$X,$A157+52),0)+IF($A157&lt;='P05'!$B$17,INDEX('P05'!$X:$X,$A157+52),0)+IF($A157&lt;='P06'!$B$17,INDEX('P06'!$X:$X,$A157+52),0)+IF($A157&lt;='P07'!$B$17,INDEX('P07'!$X:$X,$A157+52),0)+IF($A157&lt;='P08'!$B$17,INDEX('P08'!$X:$X,$A157+52),0)+IF($A157&lt;='P09'!$B$17,INDEX('P09'!$X:$X,$A157+52),0)+IF($A157&lt;='P10'!$B$17,INDEX('P10'!$X:$X,$A157+52),0)</f>
        <v>144.19452770278247</v>
      </c>
      <c r="M157">
        <f>IF($A157&lt;='P01'!$B$17,INDEX('P01'!$AA:$AA,$A157+52),0)+IF($A157&lt;='P02'!$B$17,INDEX('P02'!$AA:$AA,$A157+52),0)+IF($A157&lt;='P03'!$B$17,INDEX('P03'!$AA:$AA,$A157+52),0)+IF($A157&lt;='P04'!$B$17,INDEX('P04'!$AA:$AA,$A157+52),0)+IF($A157&lt;='P05'!$B$17,INDEX('P05'!$AA:$AA,$A157+52),0)+IF($A157&lt;='P06'!$B$17,INDEX('P06'!$AA:$AA,$A157+52),0)+IF($A157&lt;='P07'!$B$17,INDEX('P07'!$AA:$AA,$A157+52),0)+IF($A157&lt;='P08'!$B$17,INDEX('P08'!$AA:$AA,$A157+52),0)+IF($A157&lt;='P09'!$B$17,INDEX('P09'!$AA:$AA,$A157+52),0)+IF($A157&lt;='P10'!$B$17,INDEX('P10'!$AA:$AA,$A157+52),0)</f>
        <v>-95.833679087034497</v>
      </c>
      <c r="N157">
        <f>IF($A157&lt;='P01'!$B$17,INDEX('P01'!$AB:$AB,$A157+52),0)+IF($A157&lt;='P02'!$B$17,INDEX('P02'!$AB:$AB,$A157+52),0)+IF($A157&lt;='P03'!$B$17,INDEX('P03'!$AB:$AB,$A157+52),0)+IF($A157&lt;='P04'!$B$17,INDEX('P04'!$AB:$AB,$A157+52),0)+IF($A157&lt;='P05'!$B$17,INDEX('P05'!$AB:$AB,$A157+52),0)+IF($A157&lt;='P06'!$B$17,INDEX('P06'!$AB:$AB,$A157+52),0)+IF($A157&lt;='P07'!$B$17,INDEX('P07'!$AB:$AB,$A157+52),0)+IF($A157&lt;='P08'!$B$17,INDEX('P08'!$AB:$AB,$A157+52),0)+IF($A157&lt;='P09'!$B$17,INDEX('P09'!$AB:$AB,$A157+52),0)+IF($A157&lt;='P10'!$B$17,INDEX('P10'!$AB:$AB,$A157+52),0)</f>
        <v>190.48534541121379</v>
      </c>
      <c r="O157">
        <f>IF($A157&lt;='P01'!$B$17,INDEX('P01'!$AC:$AC,$A157+52),0)+IF($A157&lt;='P02'!$B$17,INDEX('P02'!$AC:$AC,$A157+52),0)+IF($A157&lt;='P03'!$B$17,INDEX('P03'!$AC:$AC,$A157+52),0)+IF($A157&lt;='P04'!$B$17,INDEX('P04'!$AC:$AC,$A157+52),0)+IF($A157&lt;='P05'!$B$17,INDEX('P05'!$AC:$AC,$A157+52),0)+IF($A157&lt;='P06'!$B$17,INDEX('P06'!$AC:$AC,$A157+52),0)+IF($A157&lt;='P07'!$B$17,INDEX('P07'!$AC:$AC,$A157+52),0)+IF($A157&lt;='P08'!$B$17,INDEX('P08'!$AC:$AC,$A157+52),0)+IF($A157&lt;='P09'!$B$17,INDEX('P09'!$AC:$AC,$A157+52),0)+IF($A157&lt;='P10'!$B$17,INDEX('P10'!$AC:$AC,$A157+52),0)</f>
        <v>3.8097069082242756</v>
      </c>
      <c r="P157">
        <f>IF($A157&lt;='P01'!$B$17,INDEX('P01'!$AD:$AD,$A157+52),0)+IF($A157&lt;='P02'!$B$17,INDEX('P02'!$AD:$AD,$A157+52),0)+IF($A157&lt;='P03'!$B$17,INDEX('P03'!$AD:$AD,$A157+52),0)+IF($A157&lt;='P04'!$B$17,INDEX('P04'!$AD:$AD,$A157+52),0)+IF($A157&lt;='P05'!$B$17,INDEX('P05'!$AD:$AD,$A157+52),0)+IF($A157&lt;='P06'!$B$17,INDEX('P06'!$AD:$AD,$A157+52),0)+IF($A157&lt;='P07'!$B$17,INDEX('P07'!$AD:$AD,$A157+52),0)+IF($A157&lt;='P08'!$B$17,INDEX('P08'!$AD:$AD,$A157+52),0)+IF($A157&lt;='P09'!$B$17,INDEX('P09'!$AD:$AD,$A157+52),0)+IF($A157&lt;='P10'!$B$17,INDEX('P10'!$AD:$AD,$A157+52),0)</f>
        <v>17.689268537754955</v>
      </c>
      <c r="Q157">
        <f>IF($A157&lt;='P01'!$B$17,INDEX('P01'!$AE:$AE,$A157+52),0)+IF($A157&lt;='P02'!$B$17,INDEX('P02'!$AE:$AE,$A157+52),0)+IF($A157&lt;='P03'!$B$17,INDEX('P03'!$AE:$AE,$A157+52),0)+IF($A157&lt;='P04'!$B$17,INDEX('P04'!$AE:$AE,$A157+52),0)+IF($A157&lt;='P05'!$B$17,INDEX('P05'!$AE:$AE,$A157+52),0)+IF($A157&lt;='P06'!$B$17,INDEX('P06'!$AE:$AE,$A157+52),0)+IF($A157&lt;='P07'!$B$17,INDEX('P07'!$AE:$AE,$A157+52),0)+IF($A157&lt;='P08'!$B$17,INDEX('P08'!$AE:$AE,$A157+52),0)+IF($A157&lt;='P09'!$B$17,INDEX('P09'!$AE:$AE,$A157+52),0)+IF($A157&lt;='P10'!$B$17,INDEX('P10'!$AE:$AE,$A157+52),0)</f>
        <v>264.61206031385427</v>
      </c>
      <c r="R157">
        <f>IF($A157&lt;='P01'!$B$17,INDEX('P01'!$AF:$AF,$A157+52),0)+IF($A157&lt;='P02'!$B$17,INDEX('P02'!$AF:$AF,$A157+52),0)+IF($A157&lt;='P03'!$B$17,INDEX('P03'!$AF:$AF,$A157+52),0)+IF($A157&lt;='P04'!$B$17,INDEX('P04'!$AF:$AF,$A157+52),0)+IF($A157&lt;='P05'!$B$17,INDEX('P05'!$AF:$AF,$A157+52),0)+IF($A157&lt;='P06'!$B$17,INDEX('P06'!$AF:$AF,$A157+52),0)+IF($A157&lt;='P07'!$B$17,INDEX('P07'!$AF:$AF,$A157+52),0)+IF($A157&lt;='P08'!$B$17,INDEX('P08'!$AF:$AF,$A157+52),0)+IF($A157&lt;='P09'!$B$17,INDEX('P09'!$AF:$AF,$A157+52),0)+IF($A157&lt;='P10'!$B$17,INDEX('P10'!$AF:$AF,$A157+52),0)</f>
        <v>0.20798873841480034</v>
      </c>
      <c r="S157">
        <f>IF($A157&lt;='P01'!$B$17,INDEX('P01'!$AG:$AG,$A157+52),0)+IF($A157&lt;='P02'!$B$17,INDEX('P02'!$AG:$AG,$A157+52),0)+IF($A157&lt;='P03'!$B$17,INDEX('P03'!$AG:$AG,$A157+52),0)+IF($A157&lt;='P04'!$B$17,INDEX('P04'!$AG:$AG,$A157+52),0)+IF($A157&lt;='P05'!$B$17,INDEX('P05'!$AG:$AG,$A157+52),0)+IF($A157&lt;='P06'!$B$17,INDEX('P06'!$AG:$AG,$A157+52),0)+IF($A157&lt;='P07'!$B$17,INDEX('P07'!$AG:$AG,$A157+52),0)+IF($A157&lt;='P08'!$B$17,INDEX('P08'!$AG:$AG,$A157+52),0)+IF($A157&lt;='P09'!$B$17,INDEX('P09'!$AG:$AG,$A157+52),0)+IF($A157&lt;='P10'!$B$17,INDEX('P10'!$AG:$AG,$A157+52),0)</f>
        <v>16216.826604326045</v>
      </c>
      <c r="T157">
        <f>IF($A157&lt;='P01'!$B$17,INDEX('P01'!$AI:$AI,$A157+52),0)+IF($A157&lt;='P02'!$B$17,INDEX('P02'!$AI:$AI,$A157+52),0)+IF($A157&lt;='P03'!$B$17,INDEX('P03'!$AI:$AI,$A157+52),0)+IF($A157&lt;='P04'!$B$17,INDEX('P04'!$AI:$AI,$A157+52),0)+IF($A157&lt;='P05'!$B$17,INDEX('P05'!$AI:$AI,$A157+52),0)+IF($A157&lt;='P06'!$B$17,INDEX('P06'!$AI:$AI,$A157+52),0)+IF($A157&lt;='P07'!$B$17,INDEX('P07'!$AI:$AI,$A157+52),0)+IF($A157&lt;='P08'!$B$17,INDEX('P08'!$AI:$AI,$A157+52),0)+IF($A157&lt;='P09'!$B$17,INDEX('P09'!$AI:$AI,$A157+52),0)+IF($A157&lt;='P10'!$B$17,INDEX('P10'!$AI:$AI,$A157+52),0)</f>
        <v>16216.826604326045</v>
      </c>
    </row>
    <row r="158" spans="1:20" x14ac:dyDescent="0.35">
      <c r="A158">
        <v>126</v>
      </c>
      <c r="B158">
        <f>IF($A158&lt;='P01'!$B$17,INDEX('P01'!$J:$J,$A158+52),0)+IF($A158&lt;='P02'!$B$17,INDEX('P02'!$J:$J,$A158+52),0)+IF($A158&lt;='P03'!$B$17,INDEX('P03'!$J:$J,$A158+52),0)+IF($A158&lt;='P04'!$B$17,INDEX('P04'!$J:$J,$A158+52),0)+IF($A158&lt;='P05'!$B$17,INDEX('P05'!$J:$J,$A158+52),0)+IF($A158&lt;='P06'!$B$17,INDEX('P06'!$J:$J,$A158+52),0)+IF($A158&lt;='P07'!$B$17,INDEX('P07'!$J:$J,$A158+52),0)+IF($A158&lt;='P08'!$B$17,INDEX('P08'!$J:$J,$A158+52),0)+IF($A158&lt;='P09'!$B$17,INDEX('P09'!$J:$J,$A158+52),0)+IF($A158&lt;='P10'!$B$17,INDEX('P10'!$J:$J,$A158+52),0)</f>
        <v>9.1738278061098992E-4</v>
      </c>
      <c r="C158">
        <f>IF($A158&lt;='P01'!$B$17,INDEX('P01'!$K:$K,$A158+52),0)+IF($A158&lt;='P02'!$B$17,INDEX('P02'!$K:$K,$A158+52),0)+IF($A158&lt;='P03'!$B$17,INDEX('P03'!$K:$K,$A158+52),0)+IF($A158&lt;='P04'!$B$17,INDEX('P04'!$K:$K,$A158+52),0)+IF($A158&lt;='P05'!$B$17,INDEX('P05'!$K:$K,$A158+52),0)+IF($A158&lt;='P06'!$B$17,INDEX('P06'!$K:$K,$A158+52),0)+IF($A158&lt;='P07'!$B$17,INDEX('P07'!$K:$K,$A158+52),0)+IF($A158&lt;='P08'!$B$17,INDEX('P08'!$K:$K,$A158+52),0)+IF($A158&lt;='P09'!$B$17,INDEX('P09'!$K:$K,$A158+52),0)+IF($A158&lt;='P10'!$B$17,INDEX('P10'!$K:$K,$A158+52),0)</f>
        <v>1.0876936964711937E-2</v>
      </c>
      <c r="D158">
        <f>IF($A158&lt;='P01'!$B$17,INDEX('P01'!$L:$L,$A158+52),0)+IF($A158&lt;='P02'!$B$17,INDEX('P02'!$L:$L,$A158+52),0)+IF($A158&lt;='P03'!$B$17,INDEX('P03'!$L:$L,$A158+52),0)+IF($A158&lt;='P04'!$B$17,INDEX('P04'!$L:$L,$A158+52),0)+IF($A158&lt;='P05'!$B$17,INDEX('P05'!$L:$L,$A158+52),0)+IF($A158&lt;='P06'!$B$17,INDEX('P06'!$L:$L,$A158+52),0)+IF($A158&lt;='P07'!$B$17,INDEX('P07'!$L:$L,$A158+52),0)+IF($A158&lt;='P08'!$B$17,INDEX('P08'!$L:$L,$A158+52),0)+IF($A158&lt;='P09'!$B$17,INDEX('P09'!$L:$L,$A158+52),0)+IF($A158&lt;='P10'!$B$17,INDEX('P10'!$L:$L,$A158+52),0)</f>
        <v>0</v>
      </c>
      <c r="E158">
        <f>IF($A158&lt;='P01'!$B$17,INDEX('P01'!$M:$M,$A158+52),0)+IF($A158&lt;='P02'!$B$17,INDEX('P02'!$M:$M,$A158+52),0)+IF($A158&lt;='P03'!$B$17,INDEX('P03'!$M:$M,$A158+52),0)+IF($A158&lt;='P04'!$B$17,INDEX('P04'!$M:$M,$A158+52),0)+IF($A158&lt;='P05'!$B$17,INDEX('P05'!$M:$M,$A158+52),0)+IF($A158&lt;='P06'!$B$17,INDEX('P06'!$M:$M,$A158+52),0)+IF($A158&lt;='P07'!$B$17,INDEX('P07'!$M:$M,$A158+52),0)+IF($A158&lt;='P08'!$B$17,INDEX('P08'!$M:$M,$A158+52),0)+IF($A158&lt;='P09'!$B$17,INDEX('P09'!$M:$M,$A158+52),0)+IF($A158&lt;='P10'!$B$17,INDEX('P10'!$M:$M,$A158+52),0)</f>
        <v>3.8888246122008274</v>
      </c>
      <c r="F158">
        <f>IF($A158&lt;='P01'!$B$17,INDEX('P01'!$R:$R,$A158+52),0)+IF($A158&lt;='P02'!$B$17,INDEX('P02'!$R:$R,$A158+52),0)+IF($A158&lt;='P03'!$B$17,INDEX('P03'!$R:$R,$A158+52),0)+IF($A158&lt;='P04'!$B$17,INDEX('P04'!$R:$R,$A158+52),0)+IF($A158&lt;='P05'!$B$17,INDEX('P05'!$R:$R,$A158+52),0)+IF($A158&lt;='P06'!$B$17,INDEX('P06'!$R:$R,$A158+52),0)+IF($A158&lt;='P07'!$B$17,INDEX('P07'!$R:$R,$A158+52),0)+IF($A158&lt;='P08'!$B$17,INDEX('P08'!$R:$R,$A158+52),0)+IF($A158&lt;='P09'!$B$17,INDEX('P09'!$R:$R,$A158+52),0)+IF($A158&lt;='P10'!$B$17,INDEX('P10'!$R:$R,$A158+52),0)</f>
        <v>284.63882568977681</v>
      </c>
      <c r="G158">
        <f>IF($A158&lt;='P01'!$B$17,INDEX('P01'!$S:$S,$A158+52),0)+IF($A158&lt;='P02'!$B$17,INDEX('P02'!$S:$S,$A158+52),0)+IF($A158&lt;='P03'!$B$17,INDEX('P03'!$S:$S,$A158+52),0)+IF($A158&lt;='P04'!$B$17,INDEX('P04'!$S:$S,$A158+52),0)+IF($A158&lt;='P05'!$B$17,INDEX('P05'!$S:$S,$A158+52),0)+IF($A158&lt;='P06'!$B$17,INDEX('P06'!$S:$S,$A158+52),0)+IF($A158&lt;='P07'!$B$17,INDEX('P07'!$S:$S,$A158+52),0)+IF($A158&lt;='P08'!$B$17,INDEX('P08'!$S:$S,$A158+52),0)+IF($A158&lt;='P09'!$B$17,INDEX('P09'!$S:$S,$A158+52),0)+IF($A158&lt;='P10'!$B$17,INDEX('P10'!$S:$S,$A158+52),0)</f>
        <v>5.6927765137955362</v>
      </c>
      <c r="H158">
        <f>IF($A158&lt;='P01'!$B$17,INDEX('P01'!$T:$T,$A158+52),0)+IF($A158&lt;='P02'!$B$17,INDEX('P02'!$T:$T,$A158+52),0)+IF($A158&lt;='P03'!$B$17,INDEX('P03'!$T:$T,$A158+52),0)+IF($A158&lt;='P04'!$B$17,INDEX('P04'!$T:$T,$A158+52),0)+IF($A158&lt;='P05'!$B$17,INDEX('P05'!$T:$T,$A158+52),0)+IF($A158&lt;='P06'!$B$17,INDEX('P06'!$T:$T,$A158+52),0)+IF($A158&lt;='P07'!$B$17,INDEX('P07'!$T:$T,$A158+52),0)+IF($A158&lt;='P08'!$B$17,INDEX('P08'!$T:$T,$A158+52),0)+IF($A158&lt;='P09'!$B$17,INDEX('P09'!$T:$T,$A158+52),0)+IF($A158&lt;='P10'!$B$17,INDEX('P10'!$T:$T,$A158+52),0)</f>
        <v>26.6007810200691</v>
      </c>
      <c r="I158">
        <f>IF($A158&lt;='P01'!$B$17,INDEX('P01'!$U:$U,$A158+52),0)+IF($A158&lt;='P02'!$B$17,INDEX('P02'!$U:$U,$A158+52),0)+IF($A158&lt;='P03'!$B$17,INDEX('P03'!$U:$U,$A158+52),0)+IF($A158&lt;='P04'!$B$17,INDEX('P04'!$U:$U,$A158+52),0)+IF($A158&lt;='P05'!$B$17,INDEX('P05'!$U:$U,$A158+52),0)+IF($A158&lt;='P06'!$B$17,INDEX('P06'!$U:$U,$A158+52),0)+IF($A158&lt;='P07'!$B$17,INDEX('P07'!$U:$U,$A158+52),0)+IF($A158&lt;='P08'!$B$17,INDEX('P08'!$U:$U,$A158+52),0)+IF($A158&lt;='P09'!$B$17,INDEX('P09'!$U:$U,$A158+52),0)+IF($A158&lt;='P10'!$B$17,INDEX('P10'!$U:$U,$A158+52),0)</f>
        <v>396.89634863616851</v>
      </c>
      <c r="J158">
        <f>IF($A158&lt;='P01'!$B$17,INDEX('P01'!$V:$V,$A158+52),0)+IF($A158&lt;='P02'!$B$17,INDEX('P02'!$V:$V,$A158+52),0)+IF($A158&lt;='P03'!$B$17,INDEX('P03'!$V:$V,$A158+52),0)+IF($A158&lt;='P04'!$B$17,INDEX('P04'!$V:$V,$A158+52),0)+IF($A158&lt;='P05'!$B$17,INDEX('P05'!$V:$V,$A158+52),0)+IF($A158&lt;='P06'!$B$17,INDEX('P06'!$V:$V,$A158+52),0)+IF($A158&lt;='P07'!$B$17,INDEX('P07'!$V:$V,$A158+52),0)+IF($A158&lt;='P08'!$B$17,INDEX('P08'!$V:$V,$A158+52),0)+IF($A158&lt;='P09'!$B$17,INDEX('P09'!$V:$V,$A158+52),0)+IF($A158&lt;='P10'!$B$17,INDEX('P10'!$V:$V,$A158+52),0)</f>
        <v>0.31281059345163342</v>
      </c>
      <c r="K158">
        <f>IF($A158&lt;='P01'!$B$17,INDEX('P01'!$W:$W,$A158+52),0)+IF($A158&lt;='P02'!$B$17,INDEX('P02'!$W:$W,$A158+52),0)+IF($A158&lt;='P03'!$B$17,INDEX('P03'!$W:$W,$A158+52),0)+IF($A158&lt;='P04'!$B$17,INDEX('P04'!$W:$W,$A158+52),0)+IF($A158&lt;='P05'!$B$17,INDEX('P05'!$W:$W,$A158+52),0)+IF($A158&lt;='P06'!$B$17,INDEX('P06'!$W:$W,$A158+52),0)+IF($A158&lt;='P07'!$B$17,INDEX('P07'!$W:$W,$A158+52),0)+IF($A158&lt;='P08'!$B$17,INDEX('P08'!$W:$W,$A158+52),0)+IF($A158&lt;='P09'!$B$17,INDEX('P09'!$W:$W,$A158+52),0)+IF($A158&lt;='P10'!$B$17,INDEX('P10'!$W:$W,$A158+52),0)</f>
        <v>-144.863891073708</v>
      </c>
      <c r="L158">
        <f>IF($A158&lt;='P01'!$B$17,INDEX('P01'!$X:$X,$A158+52),0)+IF($A158&lt;='P02'!$B$17,INDEX('P02'!$X:$X,$A158+52),0)+IF($A158&lt;='P03'!$B$17,INDEX('P03'!$X:$X,$A158+52),0)+IF($A158&lt;='P04'!$B$17,INDEX('P04'!$X:$X,$A158+52),0)+IF($A158&lt;='P05'!$B$17,INDEX('P05'!$X:$X,$A158+52),0)+IF($A158&lt;='P06'!$B$17,INDEX('P06'!$X:$X,$A158+52),0)+IF($A158&lt;='P07'!$B$17,INDEX('P07'!$X:$X,$A158+52),0)+IF($A158&lt;='P08'!$B$17,INDEX('P08'!$X:$X,$A158+52),0)+IF($A158&lt;='P09'!$B$17,INDEX('P09'!$X:$X,$A158+52),0)+IF($A158&lt;='P10'!$B$17,INDEX('P10'!$X:$X,$A158+52),0)</f>
        <v>143.95069429543338</v>
      </c>
      <c r="M158">
        <f>IF($A158&lt;='P01'!$B$17,INDEX('P01'!$AA:$AA,$A158+52),0)+IF($A158&lt;='P02'!$B$17,INDEX('P02'!$AA:$AA,$A158+52),0)+IF($A158&lt;='P03'!$B$17,INDEX('P03'!$AA:$AA,$A158+52),0)+IF($A158&lt;='P04'!$B$17,INDEX('P04'!$AA:$AA,$A158+52),0)+IF($A158&lt;='P05'!$B$17,INDEX('P05'!$AA:$AA,$A158+52),0)+IF($A158&lt;='P06'!$B$17,INDEX('P06'!$AA:$AA,$A158+52),0)+IF($A158&lt;='P07'!$B$17,INDEX('P07'!$AA:$AA,$A158+52),0)+IF($A158&lt;='P08'!$B$17,INDEX('P08'!$AA:$AA,$A158+52),0)+IF($A158&lt;='P09'!$B$17,INDEX('P09'!$AA:$AA,$A158+52),0)+IF($A158&lt;='P10'!$B$17,INDEX('P10'!$AA:$AA,$A158+52),0)</f>
        <v>-95.359442030325823</v>
      </c>
      <c r="N158">
        <f>IF($A158&lt;='P01'!$B$17,INDEX('P01'!$AB:$AB,$A158+52),0)+IF($A158&lt;='P02'!$B$17,INDEX('P02'!$AB:$AB,$A158+52),0)+IF($A158&lt;='P03'!$B$17,INDEX('P03'!$AB:$AB,$A158+52),0)+IF($A158&lt;='P04'!$B$17,INDEX('P04'!$AB:$AB,$A158+52),0)+IF($A158&lt;='P05'!$B$17,INDEX('P05'!$AB:$AB,$A158+52),0)+IF($A158&lt;='P06'!$B$17,INDEX('P06'!$AB:$AB,$A158+52),0)+IF($A158&lt;='P07'!$B$17,INDEX('P07'!$AB:$AB,$A158+52),0)+IF($A158&lt;='P08'!$B$17,INDEX('P08'!$AB:$AB,$A158+52),0)+IF($A158&lt;='P09'!$B$17,INDEX('P09'!$AB:$AB,$A158+52),0)+IF($A158&lt;='P10'!$B$17,INDEX('P10'!$AB:$AB,$A158+52),0)</f>
        <v>189.17490359336318</v>
      </c>
      <c r="O158">
        <f>IF($A158&lt;='P01'!$B$17,INDEX('P01'!$AC:$AC,$A158+52),0)+IF($A158&lt;='P02'!$B$17,INDEX('P02'!$AC:$AC,$A158+52),0)+IF($A158&lt;='P03'!$B$17,INDEX('P03'!$AC:$AC,$A158+52),0)+IF($A158&lt;='P04'!$B$17,INDEX('P04'!$AC:$AC,$A158+52),0)+IF($A158&lt;='P05'!$B$17,INDEX('P05'!$AC:$AC,$A158+52),0)+IF($A158&lt;='P06'!$B$17,INDEX('P06'!$AC:$AC,$A158+52),0)+IF($A158&lt;='P07'!$B$17,INDEX('P07'!$AC:$AC,$A158+52),0)+IF($A158&lt;='P08'!$B$17,INDEX('P08'!$AC:$AC,$A158+52),0)+IF($A158&lt;='P09'!$B$17,INDEX('P09'!$AC:$AC,$A158+52),0)+IF($A158&lt;='P10'!$B$17,INDEX('P10'!$AC:$AC,$A158+52),0)</f>
        <v>3.7834980718672639</v>
      </c>
      <c r="P158">
        <f>IF($A158&lt;='P01'!$B$17,INDEX('P01'!$AD:$AD,$A158+52),0)+IF($A158&lt;='P02'!$B$17,INDEX('P02'!$AD:$AD,$A158+52),0)+IF($A158&lt;='P03'!$B$17,INDEX('P03'!$AD:$AD,$A158+52),0)+IF($A158&lt;='P04'!$B$17,INDEX('P04'!$AD:$AD,$A158+52),0)+IF($A158&lt;='P05'!$B$17,INDEX('P05'!$AD:$AD,$A158+52),0)+IF($A158&lt;='P06'!$B$17,INDEX('P06'!$AD:$AD,$A158+52),0)+IF($A158&lt;='P07'!$B$17,INDEX('P07'!$AD:$AD,$A158+52),0)+IF($A158&lt;='P08'!$B$17,INDEX('P08'!$AD:$AD,$A158+52),0)+IF($A158&lt;='P09'!$B$17,INDEX('P09'!$AD:$AD,$A158+52),0)+IF($A158&lt;='P10'!$B$17,INDEX('P10'!$AD:$AD,$A158+52),0)</f>
        <v>17.621558882089694</v>
      </c>
      <c r="Q158">
        <f>IF($A158&lt;='P01'!$B$17,INDEX('P01'!$AE:$AE,$A158+52),0)+IF($A158&lt;='P02'!$B$17,INDEX('P02'!$AE:$AE,$A158+52),0)+IF($A158&lt;='P03'!$B$17,INDEX('P03'!$AE:$AE,$A158+52),0)+IF($A158&lt;='P04'!$B$17,INDEX('P04'!$AE:$AE,$A158+52),0)+IF($A158&lt;='P05'!$B$17,INDEX('P05'!$AE:$AE,$A158+52),0)+IF($A158&lt;='P06'!$B$17,INDEX('P06'!$AE:$AE,$A158+52),0)+IF($A158&lt;='P07'!$B$17,INDEX('P07'!$AE:$AE,$A158+52),0)+IF($A158&lt;='P08'!$B$17,INDEX('P08'!$AE:$AE,$A158+52),0)+IF($A158&lt;='P09'!$B$17,INDEX('P09'!$AE:$AE,$A158+52),0)+IF($A158&lt;='P10'!$B$17,INDEX('P10'!$AE:$AE,$A158+52),0)</f>
        <v>262.92206880324426</v>
      </c>
      <c r="R158">
        <f>IF($A158&lt;='P01'!$B$17,INDEX('P01'!$AF:$AF,$A158+52),0)+IF($A158&lt;='P02'!$B$17,INDEX('P02'!$AF:$AF,$A158+52),0)+IF($A158&lt;='P03'!$B$17,INDEX('P03'!$AF:$AF,$A158+52),0)+IF($A158&lt;='P04'!$B$17,INDEX('P04'!$AF:$AF,$A158+52),0)+IF($A158&lt;='P05'!$B$17,INDEX('P05'!$AF:$AF,$A158+52),0)+IF($A158&lt;='P06'!$B$17,INDEX('P06'!$AF:$AF,$A158+52),0)+IF($A158&lt;='P07'!$B$17,INDEX('P07'!$AF:$AF,$A158+52),0)+IF($A158&lt;='P08'!$B$17,INDEX('P08'!$AF:$AF,$A158+52),0)+IF($A158&lt;='P09'!$B$17,INDEX('P09'!$AF:$AF,$A158+52),0)+IF($A158&lt;='P10'!$B$17,INDEX('P10'!$AF:$AF,$A158+52),0)</f>
        <v>0.20721986648777949</v>
      </c>
      <c r="S158">
        <f>IF($A158&lt;='P01'!$B$17,INDEX('P01'!$AG:$AG,$A158+52),0)+IF($A158&lt;='P02'!$B$17,INDEX('P02'!$AG:$AG,$A158+52),0)+IF($A158&lt;='P03'!$B$17,INDEX('P03'!$AG:$AG,$A158+52),0)+IF($A158&lt;='P04'!$B$17,INDEX('P04'!$AG:$AG,$A158+52),0)+IF($A158&lt;='P05'!$B$17,INDEX('P05'!$AG:$AG,$A158+52),0)+IF($A158&lt;='P06'!$B$17,INDEX('P06'!$AG:$AG,$A158+52),0)+IF($A158&lt;='P07'!$B$17,INDEX('P07'!$AG:$AG,$A158+52),0)+IF($A158&lt;='P08'!$B$17,INDEX('P08'!$AG:$AG,$A158+52),0)+IF($A158&lt;='P09'!$B$17,INDEX('P09'!$AG:$AG,$A158+52),0)+IF($A158&lt;='P10'!$B$17,INDEX('P10'!$AG:$AG,$A158+52),0)</f>
        <v>16125.965580426217</v>
      </c>
      <c r="T158">
        <f>IF($A158&lt;='P01'!$B$17,INDEX('P01'!$AI:$AI,$A158+52),0)+IF($A158&lt;='P02'!$B$17,INDEX('P02'!$AI:$AI,$A158+52),0)+IF($A158&lt;='P03'!$B$17,INDEX('P03'!$AI:$AI,$A158+52),0)+IF($A158&lt;='P04'!$B$17,INDEX('P04'!$AI:$AI,$A158+52),0)+IF($A158&lt;='P05'!$B$17,INDEX('P05'!$AI:$AI,$A158+52),0)+IF($A158&lt;='P06'!$B$17,INDEX('P06'!$AI:$AI,$A158+52),0)+IF($A158&lt;='P07'!$B$17,INDEX('P07'!$AI:$AI,$A158+52),0)+IF($A158&lt;='P08'!$B$17,INDEX('P08'!$AI:$AI,$A158+52),0)+IF($A158&lt;='P09'!$B$17,INDEX('P09'!$AI:$AI,$A158+52),0)+IF($A158&lt;='P10'!$B$17,INDEX('P10'!$AI:$AI,$A158+52),0)</f>
        <v>16125.965580426217</v>
      </c>
    </row>
    <row r="159" spans="1:20" x14ac:dyDescent="0.35">
      <c r="A159">
        <v>127</v>
      </c>
      <c r="B159">
        <f>IF($A159&lt;='P01'!$B$17,INDEX('P01'!$J:$J,$A159+52),0)+IF($A159&lt;='P02'!$B$17,INDEX('P02'!$J:$J,$A159+52),0)+IF($A159&lt;='P03'!$B$17,INDEX('P03'!$J:$J,$A159+52),0)+IF($A159&lt;='P04'!$B$17,INDEX('P04'!$J:$J,$A159+52),0)+IF($A159&lt;='P05'!$B$17,INDEX('P05'!$J:$J,$A159+52),0)+IF($A159&lt;='P06'!$B$17,INDEX('P06'!$J:$J,$A159+52),0)+IF($A159&lt;='P07'!$B$17,INDEX('P07'!$J:$J,$A159+52),0)+IF($A159&lt;='P08'!$B$17,INDEX('P08'!$J:$J,$A159+52),0)+IF($A159&lt;='P09'!$B$17,INDEX('P09'!$J:$J,$A159+52),0)+IF($A159&lt;='P10'!$B$17,INDEX('P10'!$J:$J,$A159+52),0)</f>
        <v>9.2533081824558439E-4</v>
      </c>
      <c r="C159">
        <f>IF($A159&lt;='P01'!$B$17,INDEX('P01'!$K:$K,$A159+52),0)+IF($A159&lt;='P02'!$B$17,INDEX('P02'!$K:$K,$A159+52),0)+IF($A159&lt;='P03'!$B$17,INDEX('P03'!$K:$K,$A159+52),0)+IF($A159&lt;='P04'!$B$17,INDEX('P04'!$K:$K,$A159+52),0)+IF($A159&lt;='P05'!$B$17,INDEX('P05'!$K:$K,$A159+52),0)+IF($A159&lt;='P06'!$B$17,INDEX('P06'!$K:$K,$A159+52),0)+IF($A159&lt;='P07'!$B$17,INDEX('P07'!$K:$K,$A159+52),0)+IF($A159&lt;='P08'!$B$17,INDEX('P08'!$K:$K,$A159+52),0)+IF($A159&lt;='P09'!$B$17,INDEX('P09'!$K:$K,$A159+52),0)+IF($A159&lt;='P10'!$B$17,INDEX('P10'!$K:$K,$A159+52),0)</f>
        <v>1.083757836473982E-2</v>
      </c>
      <c r="D159">
        <f>IF($A159&lt;='P01'!$B$17,INDEX('P01'!$L:$L,$A159+52),0)+IF($A159&lt;='P02'!$B$17,INDEX('P02'!$L:$L,$A159+52),0)+IF($A159&lt;='P03'!$B$17,INDEX('P03'!$L:$L,$A159+52),0)+IF($A159&lt;='P04'!$B$17,INDEX('P04'!$L:$L,$A159+52),0)+IF($A159&lt;='P05'!$B$17,INDEX('P05'!$L:$L,$A159+52),0)+IF($A159&lt;='P06'!$B$17,INDEX('P06'!$L:$L,$A159+52),0)+IF($A159&lt;='P07'!$B$17,INDEX('P07'!$L:$L,$A159+52),0)+IF($A159&lt;='P08'!$B$17,INDEX('P08'!$L:$L,$A159+52),0)+IF($A159&lt;='P09'!$B$17,INDEX('P09'!$L:$L,$A159+52),0)+IF($A159&lt;='P10'!$B$17,INDEX('P10'!$L:$L,$A159+52),0)</f>
        <v>0</v>
      </c>
      <c r="E159">
        <f>IF($A159&lt;='P01'!$B$17,INDEX('P01'!$M:$M,$A159+52),0)+IF($A159&lt;='P02'!$B$17,INDEX('P02'!$M:$M,$A159+52),0)+IF($A159&lt;='P03'!$B$17,INDEX('P03'!$M:$M,$A159+52),0)+IF($A159&lt;='P04'!$B$17,INDEX('P04'!$M:$M,$A159+52),0)+IF($A159&lt;='P05'!$B$17,INDEX('P05'!$M:$M,$A159+52),0)+IF($A159&lt;='P06'!$B$17,INDEX('P06'!$M:$M,$A159+52),0)+IF($A159&lt;='P07'!$B$17,INDEX('P07'!$M:$M,$A159+52),0)+IF($A159&lt;='P08'!$B$17,INDEX('P08'!$M:$M,$A159+52),0)+IF($A159&lt;='P09'!$B$17,INDEX('P09'!$M:$M,$A159+52),0)+IF($A159&lt;='P10'!$B$17,INDEX('P10'!$M:$M,$A159+52),0)</f>
        <v>3.8770617030178425</v>
      </c>
      <c r="F159">
        <f>IF($A159&lt;='P01'!$B$17,INDEX('P01'!$R:$R,$A159+52),0)+IF($A159&lt;='P02'!$B$17,INDEX('P02'!$R:$R,$A159+52),0)+IF($A159&lt;='P03'!$B$17,INDEX('P03'!$R:$R,$A159+52),0)+IF($A159&lt;='P04'!$B$17,INDEX('P04'!$R:$R,$A159+52),0)+IF($A159&lt;='P05'!$B$17,INDEX('P05'!$R:$R,$A159+52),0)+IF($A159&lt;='P06'!$B$17,INDEX('P06'!$R:$R,$A159+52),0)+IF($A159&lt;='P07'!$B$17,INDEX('P07'!$R:$R,$A159+52),0)+IF($A159&lt;='P08'!$B$17,INDEX('P08'!$R:$R,$A159+52),0)+IF($A159&lt;='P09'!$B$17,INDEX('P09'!$R:$R,$A159+52),0)+IF($A159&lt;='P10'!$B$17,INDEX('P10'!$R:$R,$A159+52),0)</f>
        <v>283.6060828637705</v>
      </c>
      <c r="G159">
        <f>IF($A159&lt;='P01'!$B$17,INDEX('P01'!$S:$S,$A159+52),0)+IF($A159&lt;='P02'!$B$17,INDEX('P02'!$S:$S,$A159+52),0)+IF($A159&lt;='P03'!$B$17,INDEX('P03'!$S:$S,$A159+52),0)+IF($A159&lt;='P04'!$B$17,INDEX('P04'!$S:$S,$A159+52),0)+IF($A159&lt;='P05'!$B$17,INDEX('P05'!$S:$S,$A159+52),0)+IF($A159&lt;='P06'!$B$17,INDEX('P06'!$S:$S,$A159+52),0)+IF($A159&lt;='P07'!$B$17,INDEX('P07'!$S:$S,$A159+52),0)+IF($A159&lt;='P08'!$B$17,INDEX('P08'!$S:$S,$A159+52),0)+IF($A159&lt;='P09'!$B$17,INDEX('P09'!$S:$S,$A159+52),0)+IF($A159&lt;='P10'!$B$17,INDEX('P10'!$S:$S,$A159+52),0)</f>
        <v>5.6721216572754098</v>
      </c>
      <c r="H159">
        <f>IF($A159&lt;='P01'!$B$17,INDEX('P01'!$T:$T,$A159+52),0)+IF($A159&lt;='P02'!$B$17,INDEX('P02'!$T:$T,$A159+52),0)+IF($A159&lt;='P03'!$B$17,INDEX('P03'!$T:$T,$A159+52),0)+IF($A159&lt;='P04'!$B$17,INDEX('P04'!$T:$T,$A159+52),0)+IF($A159&lt;='P05'!$B$17,INDEX('P05'!$T:$T,$A159+52),0)+IF($A159&lt;='P06'!$B$17,INDEX('P06'!$T:$T,$A159+52),0)+IF($A159&lt;='P07'!$B$17,INDEX('P07'!$T:$T,$A159+52),0)+IF($A159&lt;='P08'!$B$17,INDEX('P08'!$T:$T,$A159+52),0)+IF($A159&lt;='P09'!$B$17,INDEX('P09'!$T:$T,$A159+52),0)+IF($A159&lt;='P10'!$B$17,INDEX('P10'!$T:$T,$A159+52),0)</f>
        <v>26.585754446734537</v>
      </c>
      <c r="I159">
        <f>IF($A159&lt;='P01'!$B$17,INDEX('P01'!$U:$U,$A159+52),0)+IF($A159&lt;='P02'!$B$17,INDEX('P02'!$U:$U,$A159+52),0)+IF($A159&lt;='P03'!$B$17,INDEX('P03'!$U:$U,$A159+52),0)+IF($A159&lt;='P04'!$B$17,INDEX('P04'!$U:$U,$A159+52),0)+IF($A159&lt;='P05'!$B$17,INDEX('P05'!$U:$U,$A159+52),0)+IF($A159&lt;='P06'!$B$17,INDEX('P06'!$U:$U,$A159+52),0)+IF($A159&lt;='P07'!$B$17,INDEX('P07'!$U:$U,$A159+52),0)+IF($A159&lt;='P08'!$B$17,INDEX('P08'!$U:$U,$A159+52),0)+IF($A159&lt;='P09'!$B$17,INDEX('P09'!$U:$U,$A159+52),0)+IF($A159&lt;='P10'!$B$17,INDEX('P10'!$U:$U,$A159+52),0)</f>
        <v>398.30346355489849</v>
      </c>
      <c r="J159">
        <f>IF($A159&lt;='P01'!$B$17,INDEX('P01'!$V:$V,$A159+52),0)+IF($A159&lt;='P02'!$B$17,INDEX('P02'!$V:$V,$A159+52),0)+IF($A159&lt;='P03'!$B$17,INDEX('P03'!$V:$V,$A159+52),0)+IF($A159&lt;='P04'!$B$17,INDEX('P04'!$V:$V,$A159+52),0)+IF($A159&lt;='P05'!$B$17,INDEX('P05'!$V:$V,$A159+52),0)+IF($A159&lt;='P06'!$B$17,INDEX('P06'!$V:$V,$A159+52),0)+IF($A159&lt;='P07'!$B$17,INDEX('P07'!$V:$V,$A159+52),0)+IF($A159&lt;='P08'!$B$17,INDEX('P08'!$V:$V,$A159+52),0)+IF($A159&lt;='P09'!$B$17,INDEX('P09'!$V:$V,$A159+52),0)+IF($A159&lt;='P10'!$B$17,INDEX('P10'!$V:$V,$A159+52),0)</f>
        <v>0.31629888679848001</v>
      </c>
      <c r="K159">
        <f>IF($A159&lt;='P01'!$B$17,INDEX('P01'!$W:$W,$A159+52),0)+IF($A159&lt;='P02'!$B$17,INDEX('P02'!$W:$W,$A159+52),0)+IF($A159&lt;='P03'!$B$17,INDEX('P03'!$W:$W,$A159+52),0)+IF($A159&lt;='P04'!$B$17,INDEX('P04'!$W:$W,$A159+52),0)+IF($A159&lt;='P05'!$B$17,INDEX('P05'!$W:$W,$A159+52),0)+IF($A159&lt;='P06'!$B$17,INDEX('P06'!$W:$W,$A159+52),0)+IF($A159&lt;='P07'!$B$17,INDEX('P07'!$W:$W,$A159+52),0)+IF($A159&lt;='P08'!$B$17,INDEX('P08'!$W:$W,$A159+52),0)+IF($A159&lt;='P09'!$B$17,INDEX('P09'!$W:$W,$A159+52),0)+IF($A159&lt;='P10'!$B$17,INDEX('P10'!$W:$W,$A159+52),0)</f>
        <v>-147.27155568193643</v>
      </c>
      <c r="L159">
        <f>IF($A159&lt;='P01'!$B$17,INDEX('P01'!$X:$X,$A159+52),0)+IF($A159&lt;='P02'!$B$17,INDEX('P02'!$X:$X,$A159+52),0)+IF($A159&lt;='P03'!$B$17,INDEX('P03'!$X:$X,$A159+52),0)+IF($A159&lt;='P04'!$B$17,INDEX('P04'!$X:$X,$A159+52),0)+IF($A159&lt;='P05'!$B$17,INDEX('P05'!$X:$X,$A159+52),0)+IF($A159&lt;='P06'!$B$17,INDEX('P06'!$X:$X,$A159+52),0)+IF($A159&lt;='P07'!$B$17,INDEX('P07'!$X:$X,$A159+52),0)+IF($A159&lt;='P08'!$B$17,INDEX('P08'!$X:$X,$A159+52),0)+IF($A159&lt;='P09'!$B$17,INDEX('P09'!$X:$X,$A159+52),0)+IF($A159&lt;='P10'!$B$17,INDEX('P10'!$X:$X,$A159+52),0)</f>
        <v>146.36167221631052</v>
      </c>
      <c r="M159">
        <f>IF($A159&lt;='P01'!$B$17,INDEX('P01'!$AA:$AA,$A159+52),0)+IF($A159&lt;='P02'!$B$17,INDEX('P02'!$AA:$AA,$A159+52),0)+IF($A159&lt;='P03'!$B$17,INDEX('P03'!$AA:$AA,$A159+52),0)+IF($A159&lt;='P04'!$B$17,INDEX('P04'!$AA:$AA,$A159+52),0)+IF($A159&lt;='P05'!$B$17,INDEX('P05'!$AA:$AA,$A159+52),0)+IF($A159&lt;='P06'!$B$17,INDEX('P06'!$AA:$AA,$A159+52),0)+IF($A159&lt;='P07'!$B$17,INDEX('P07'!$AA:$AA,$A159+52),0)+IF($A159&lt;='P08'!$B$17,INDEX('P08'!$AA:$AA,$A159+52),0)+IF($A159&lt;='P09'!$B$17,INDEX('P09'!$AA:$AA,$A159+52),0)+IF($A159&lt;='P10'!$B$17,INDEX('P10'!$AA:$AA,$A159+52),0)</f>
        <v>-96.640207814032863</v>
      </c>
      <c r="N159">
        <f>IF($A159&lt;='P01'!$B$17,INDEX('P01'!$AB:$AB,$A159+52),0)+IF($A159&lt;='P02'!$B$17,INDEX('P02'!$AB:$AB,$A159+52),0)+IF($A159&lt;='P03'!$B$17,INDEX('P03'!$AB:$AB,$A159+52),0)+IF($A159&lt;='P04'!$B$17,INDEX('P04'!$AB:$AB,$A159+52),0)+IF($A159&lt;='P05'!$B$17,INDEX('P05'!$AB:$AB,$A159+52),0)+IF($A159&lt;='P06'!$B$17,INDEX('P06'!$AB:$AB,$A159+52),0)+IF($A159&lt;='P07'!$B$17,INDEX('P07'!$AB:$AB,$A159+52),0)+IF($A159&lt;='P08'!$B$17,INDEX('P08'!$AB:$AB,$A159+52),0)+IF($A159&lt;='P09'!$B$17,INDEX('P09'!$AB:$AB,$A159+52),0)+IF($A159&lt;='P10'!$B$17,INDEX('P10'!$AB:$AB,$A159+52),0)</f>
        <v>187.87347953175842</v>
      </c>
      <c r="O159">
        <f>IF($A159&lt;='P01'!$B$17,INDEX('P01'!$AC:$AC,$A159+52),0)+IF($A159&lt;='P02'!$B$17,INDEX('P02'!$AC:$AC,$A159+52),0)+IF($A159&lt;='P03'!$B$17,INDEX('P03'!$AC:$AC,$A159+52),0)+IF($A159&lt;='P04'!$B$17,INDEX('P04'!$AC:$AC,$A159+52),0)+IF($A159&lt;='P05'!$B$17,INDEX('P05'!$AC:$AC,$A159+52),0)+IF($A159&lt;='P06'!$B$17,INDEX('P06'!$AC:$AC,$A159+52),0)+IF($A159&lt;='P07'!$B$17,INDEX('P07'!$AC:$AC,$A159+52),0)+IF($A159&lt;='P08'!$B$17,INDEX('P08'!$AC:$AC,$A159+52),0)+IF($A159&lt;='P09'!$B$17,INDEX('P09'!$AC:$AC,$A159+52),0)+IF($A159&lt;='P10'!$B$17,INDEX('P10'!$AC:$AC,$A159+52),0)</f>
        <v>3.7574695906351683</v>
      </c>
      <c r="P159">
        <f>IF($A159&lt;='P01'!$B$17,INDEX('P01'!$AD:$AD,$A159+52),0)+IF($A159&lt;='P02'!$B$17,INDEX('P02'!$AD:$AD,$A159+52),0)+IF($A159&lt;='P03'!$B$17,INDEX('P03'!$AD:$AD,$A159+52),0)+IF($A159&lt;='P04'!$B$17,INDEX('P04'!$AD:$AD,$A159+52),0)+IF($A159&lt;='P05'!$B$17,INDEX('P05'!$AD:$AD,$A159+52),0)+IF($A159&lt;='P06'!$B$17,INDEX('P06'!$AD:$AD,$A159+52),0)+IF($A159&lt;='P07'!$B$17,INDEX('P07'!$AD:$AD,$A159+52),0)+IF($A159&lt;='P08'!$B$17,INDEX('P08'!$AD:$AD,$A159+52),0)+IF($A159&lt;='P09'!$B$17,INDEX('P09'!$AD:$AD,$A159+52),0)+IF($A159&lt;='P10'!$B$17,INDEX('P10'!$AD:$AD,$A159+52),0)</f>
        <v>17.554136924782661</v>
      </c>
      <c r="Q159">
        <f>IF($A159&lt;='P01'!$B$17,INDEX('P01'!$AE:$AE,$A159+52),0)+IF($A159&lt;='P02'!$B$17,INDEX('P02'!$AE:$AE,$A159+52),0)+IF($A159&lt;='P03'!$B$17,INDEX('P03'!$AE:$AE,$A159+52),0)+IF($A159&lt;='P04'!$B$17,INDEX('P04'!$AE:$AE,$A159+52),0)+IF($A159&lt;='P05'!$B$17,INDEX('P05'!$AE:$AE,$A159+52),0)+IF($A159&lt;='P06'!$B$17,INDEX('P06'!$AE:$AE,$A159+52),0)+IF($A159&lt;='P07'!$B$17,INDEX('P07'!$AE:$AE,$A159+52),0)+IF($A159&lt;='P08'!$B$17,INDEX('P08'!$AE:$AE,$A159+52),0)+IF($A159&lt;='P09'!$B$17,INDEX('P09'!$AE:$AE,$A159+52),0)+IF($A159&lt;='P10'!$B$17,INDEX('P10'!$AE:$AE,$A159+52),0)</f>
        <v>262.99323387140748</v>
      </c>
      <c r="R159">
        <f>IF($A159&lt;='P01'!$B$17,INDEX('P01'!$AF:$AF,$A159+52),0)+IF($A159&lt;='P02'!$B$17,INDEX('P02'!$AF:$AF,$A159+52),0)+IF($A159&lt;='P03'!$B$17,INDEX('P03'!$AF:$AF,$A159+52),0)+IF($A159&lt;='P04'!$B$17,INDEX('P04'!$AF:$AF,$A159+52),0)+IF($A159&lt;='P05'!$B$17,INDEX('P05'!$AF:$AF,$A159+52),0)+IF($A159&lt;='P06'!$B$17,INDEX('P06'!$AF:$AF,$A159+52),0)+IF($A159&lt;='P07'!$B$17,INDEX('P07'!$AF:$AF,$A159+52),0)+IF($A159&lt;='P08'!$B$17,INDEX('P08'!$AF:$AF,$A159+52),0)+IF($A159&lt;='P09'!$B$17,INDEX('P09'!$AF:$AF,$A159+52),0)+IF($A159&lt;='P10'!$B$17,INDEX('P10'!$AF:$AF,$A159+52),0)</f>
        <v>0.20884695896598227</v>
      </c>
      <c r="S159">
        <f>IF($A159&lt;='P01'!$B$17,INDEX('P01'!$AG:$AG,$A159+52),0)+IF($A159&lt;='P02'!$B$17,INDEX('P02'!$AG:$AG,$A159+52),0)+IF($A159&lt;='P03'!$B$17,INDEX('P03'!$AG:$AG,$A159+52),0)+IF($A159&lt;='P04'!$B$17,INDEX('P04'!$AG:$AG,$A159+52),0)+IF($A159&lt;='P05'!$B$17,INDEX('P05'!$AG:$AG,$A159+52),0)+IF($A159&lt;='P06'!$B$17,INDEX('P06'!$AG:$AG,$A159+52),0)+IF($A159&lt;='P07'!$B$17,INDEX('P07'!$AG:$AG,$A159+52),0)+IF($A159&lt;='P08'!$B$17,INDEX('P08'!$AG:$AG,$A159+52),0)+IF($A159&lt;='P09'!$B$17,INDEX('P09'!$AG:$AG,$A159+52),0)+IF($A159&lt;='P10'!$B$17,INDEX('P10'!$AG:$AG,$A159+52),0)</f>
        <v>16032.396123256922</v>
      </c>
      <c r="T159">
        <f>IF($A159&lt;='P01'!$B$17,INDEX('P01'!$AI:$AI,$A159+52),0)+IF($A159&lt;='P02'!$B$17,INDEX('P02'!$AI:$AI,$A159+52),0)+IF($A159&lt;='P03'!$B$17,INDEX('P03'!$AI:$AI,$A159+52),0)+IF($A159&lt;='P04'!$B$17,INDEX('P04'!$AI:$AI,$A159+52),0)+IF($A159&lt;='P05'!$B$17,INDEX('P05'!$AI:$AI,$A159+52),0)+IF($A159&lt;='P06'!$B$17,INDEX('P06'!$AI:$AI,$A159+52),0)+IF($A159&lt;='P07'!$B$17,INDEX('P07'!$AI:$AI,$A159+52),0)+IF($A159&lt;='P08'!$B$17,INDEX('P08'!$AI:$AI,$A159+52),0)+IF($A159&lt;='P09'!$B$17,INDEX('P09'!$AI:$AI,$A159+52),0)+IF($A159&lt;='P10'!$B$17,INDEX('P10'!$AI:$AI,$A159+52),0)</f>
        <v>16032.396123256922</v>
      </c>
    </row>
    <row r="160" spans="1:20" x14ac:dyDescent="0.35">
      <c r="A160">
        <v>128</v>
      </c>
      <c r="B160">
        <f>IF($A160&lt;='P01'!$B$17,INDEX('P01'!$J:$J,$A160+52),0)+IF($A160&lt;='P02'!$B$17,INDEX('P02'!$J:$J,$A160+52),0)+IF($A160&lt;='P03'!$B$17,INDEX('P03'!$J:$J,$A160+52),0)+IF($A160&lt;='P04'!$B$17,INDEX('P04'!$J:$J,$A160+52),0)+IF($A160&lt;='P05'!$B$17,INDEX('P05'!$J:$J,$A160+52),0)+IF($A160&lt;='P06'!$B$17,INDEX('P06'!$J:$J,$A160+52),0)+IF($A160&lt;='P07'!$B$17,INDEX('P07'!$J:$J,$A160+52),0)+IF($A160&lt;='P08'!$B$17,INDEX('P08'!$J:$J,$A160+52),0)+IF($A160&lt;='P09'!$B$17,INDEX('P09'!$J:$J,$A160+52),0)+IF($A160&lt;='P10'!$B$17,INDEX('P10'!$J:$J,$A160+52),0)</f>
        <v>9.2264690329883488E-4</v>
      </c>
      <c r="C160">
        <f>IF($A160&lt;='P01'!$B$17,INDEX('P01'!$K:$K,$A160+52),0)+IF($A160&lt;='P02'!$B$17,INDEX('P02'!$K:$K,$A160+52),0)+IF($A160&lt;='P03'!$B$17,INDEX('P03'!$K:$K,$A160+52),0)+IF($A160&lt;='P04'!$B$17,INDEX('P04'!$K:$K,$A160+52),0)+IF($A160&lt;='P05'!$B$17,INDEX('P05'!$K:$K,$A160+52),0)+IF($A160&lt;='P06'!$B$17,INDEX('P06'!$K:$K,$A160+52),0)+IF($A160&lt;='P07'!$B$17,INDEX('P07'!$K:$K,$A160+52),0)+IF($A160&lt;='P08'!$B$17,INDEX('P08'!$K:$K,$A160+52),0)+IF($A160&lt;='P09'!$B$17,INDEX('P09'!$K:$K,$A160+52),0)+IF($A160&lt;='P10'!$B$17,INDEX('P10'!$K:$K,$A160+52),0)</f>
        <v>1.0798362322800174E-2</v>
      </c>
      <c r="D160">
        <f>IF($A160&lt;='P01'!$B$17,INDEX('P01'!$L:$L,$A160+52),0)+IF($A160&lt;='P02'!$B$17,INDEX('P02'!$L:$L,$A160+52),0)+IF($A160&lt;='P03'!$B$17,INDEX('P03'!$L:$L,$A160+52),0)+IF($A160&lt;='P04'!$B$17,INDEX('P04'!$L:$L,$A160+52),0)+IF($A160&lt;='P05'!$B$17,INDEX('P05'!$L:$L,$A160+52),0)+IF($A160&lt;='P06'!$B$17,INDEX('P06'!$L:$L,$A160+52),0)+IF($A160&lt;='P07'!$B$17,INDEX('P07'!$L:$L,$A160+52),0)+IF($A160&lt;='P08'!$B$17,INDEX('P08'!$L:$L,$A160+52),0)+IF($A160&lt;='P09'!$B$17,INDEX('P09'!$L:$L,$A160+52),0)+IF($A160&lt;='P10'!$B$17,INDEX('P10'!$L:$L,$A160+52),0)</f>
        <v>0</v>
      </c>
      <c r="E160">
        <f>IF($A160&lt;='P01'!$B$17,INDEX('P01'!$M:$M,$A160+52),0)+IF($A160&lt;='P02'!$B$17,INDEX('P02'!$M:$M,$A160+52),0)+IF($A160&lt;='P03'!$B$17,INDEX('P03'!$M:$M,$A160+52),0)+IF($A160&lt;='P04'!$B$17,INDEX('P04'!$M:$M,$A160+52),0)+IF($A160&lt;='P05'!$B$17,INDEX('P05'!$M:$M,$A160+52),0)+IF($A160&lt;='P06'!$B$17,INDEX('P06'!$M:$M,$A160+52),0)+IF($A160&lt;='P07'!$B$17,INDEX('P07'!$M:$M,$A160+52),0)+IF($A160&lt;='P08'!$B$17,INDEX('P08'!$M:$M,$A160+52),0)+IF($A160&lt;='P09'!$B$17,INDEX('P09'!$M:$M,$A160+52),0)+IF($A160&lt;='P10'!$B$17,INDEX('P10'!$M:$M,$A160+52),0)</f>
        <v>3.8653406937917438</v>
      </c>
      <c r="F160">
        <f>IF($A160&lt;='P01'!$B$17,INDEX('P01'!$R:$R,$A160+52),0)+IF($A160&lt;='P02'!$B$17,INDEX('P02'!$R:$R,$A160+52),0)+IF($A160&lt;='P03'!$B$17,INDEX('P03'!$R:$R,$A160+52),0)+IF($A160&lt;='P04'!$B$17,INDEX('P04'!$R:$R,$A160+52),0)+IF($A160&lt;='P05'!$B$17,INDEX('P05'!$R:$R,$A160+52),0)+IF($A160&lt;='P06'!$B$17,INDEX('P06'!$R:$R,$A160+52),0)+IF($A160&lt;='P07'!$B$17,INDEX('P07'!$R:$R,$A160+52),0)+IF($A160&lt;='P08'!$B$17,INDEX('P08'!$R:$R,$A160+52),0)+IF($A160&lt;='P09'!$B$17,INDEX('P09'!$R:$R,$A160+52),0)+IF($A160&lt;='P10'!$B$17,INDEX('P10'!$R:$R,$A160+52),0)</f>
        <v>282.57653144847603</v>
      </c>
      <c r="G160">
        <f>IF($A160&lt;='P01'!$B$17,INDEX('P01'!$S:$S,$A160+52),0)+IF($A160&lt;='P02'!$B$17,INDEX('P02'!$S:$S,$A160+52),0)+IF($A160&lt;='P03'!$B$17,INDEX('P03'!$S:$S,$A160+52),0)+IF($A160&lt;='P04'!$B$17,INDEX('P04'!$S:$S,$A160+52),0)+IF($A160&lt;='P05'!$B$17,INDEX('P05'!$S:$S,$A160+52),0)+IF($A160&lt;='P06'!$B$17,INDEX('P06'!$S:$S,$A160+52),0)+IF($A160&lt;='P07'!$B$17,INDEX('P07'!$S:$S,$A160+52),0)+IF($A160&lt;='P08'!$B$17,INDEX('P08'!$S:$S,$A160+52),0)+IF($A160&lt;='P09'!$B$17,INDEX('P09'!$S:$S,$A160+52),0)+IF($A160&lt;='P10'!$B$17,INDEX('P10'!$S:$S,$A160+52),0)</f>
        <v>5.6515306289695202</v>
      </c>
      <c r="H160">
        <f>IF($A160&lt;='P01'!$B$17,INDEX('P01'!$T:$T,$A160+52),0)+IF($A160&lt;='P02'!$B$17,INDEX('P02'!$T:$T,$A160+52),0)+IF($A160&lt;='P03'!$B$17,INDEX('P03'!$T:$T,$A160+52),0)+IF($A160&lt;='P04'!$B$17,INDEX('P04'!$T:$T,$A160+52),0)+IF($A160&lt;='P05'!$B$17,INDEX('P05'!$T:$T,$A160+52),0)+IF($A160&lt;='P06'!$B$17,INDEX('P06'!$T:$T,$A160+52),0)+IF($A160&lt;='P07'!$B$17,INDEX('P07'!$T:$T,$A160+52),0)+IF($A160&lt;='P08'!$B$17,INDEX('P08'!$T:$T,$A160+52),0)+IF($A160&lt;='P09'!$B$17,INDEX('P09'!$T:$T,$A160+52),0)+IF($A160&lt;='P10'!$B$17,INDEX('P10'!$T:$T,$A160+52),0)</f>
        <v>26.570707221671924</v>
      </c>
      <c r="I160">
        <f>IF($A160&lt;='P01'!$B$17,INDEX('P01'!$U:$U,$A160+52),0)+IF($A160&lt;='P02'!$B$17,INDEX('P02'!$U:$U,$A160+52),0)+IF($A160&lt;='P03'!$B$17,INDEX('P03'!$U:$U,$A160+52),0)+IF($A160&lt;='P04'!$B$17,INDEX('P04'!$U:$U,$A160+52),0)+IF($A160&lt;='P05'!$B$17,INDEX('P05'!$U:$U,$A160+52),0)+IF($A160&lt;='P06'!$B$17,INDEX('P06'!$U:$U,$A160+52),0)+IF($A160&lt;='P07'!$B$17,INDEX('P07'!$U:$U,$A160+52),0)+IF($A160&lt;='P08'!$B$17,INDEX('P08'!$U:$U,$A160+52),0)+IF($A160&lt;='P09'!$B$17,INDEX('P09'!$U:$U,$A160+52),0)+IF($A160&lt;='P10'!$B$17,INDEX('P10'!$U:$U,$A160+52),0)</f>
        <v>397.05471206309187</v>
      </c>
      <c r="J160">
        <f>IF($A160&lt;='P01'!$B$17,INDEX('P01'!$V:$V,$A160+52),0)+IF($A160&lt;='P02'!$B$17,INDEX('P02'!$V:$V,$A160+52),0)+IF($A160&lt;='P03'!$B$17,INDEX('P03'!$V:$V,$A160+52),0)+IF($A160&lt;='P04'!$B$17,INDEX('P04'!$V:$V,$A160+52),0)+IF($A160&lt;='P05'!$B$17,INDEX('P05'!$V:$V,$A160+52),0)+IF($A160&lt;='P06'!$B$17,INDEX('P06'!$V:$V,$A160+52),0)+IF($A160&lt;='P07'!$B$17,INDEX('P07'!$V:$V,$A160+52),0)+IF($A160&lt;='P08'!$B$17,INDEX('P08'!$V:$V,$A160+52),0)+IF($A160&lt;='P09'!$B$17,INDEX('P09'!$V:$V,$A160+52),0)+IF($A160&lt;='P10'!$B$17,INDEX('P10'!$V:$V,$A160+52),0)</f>
        <v>0.31615928007353106</v>
      </c>
      <c r="K160">
        <f>IF($A160&lt;='P01'!$B$17,INDEX('P01'!$W:$W,$A160+52),0)+IF($A160&lt;='P02'!$B$17,INDEX('P02'!$W:$W,$A160+52),0)+IF($A160&lt;='P03'!$B$17,INDEX('P03'!$W:$W,$A160+52),0)+IF($A160&lt;='P04'!$B$17,INDEX('P04'!$W:$W,$A160+52),0)+IF($A160&lt;='P05'!$B$17,INDEX('P05'!$W:$W,$A160+52),0)+IF($A160&lt;='P06'!$B$17,INDEX('P06'!$W:$W,$A160+52),0)+IF($A160&lt;='P07'!$B$17,INDEX('P07'!$W:$W,$A160+52),0)+IF($A160&lt;='P08'!$B$17,INDEX('P08'!$W:$W,$A160+52),0)+IF($A160&lt;='P09'!$B$17,INDEX('P09'!$W:$W,$A160+52),0)+IF($A160&lt;='P10'!$B$17,INDEX('P10'!$W:$W,$A160+52),0)</f>
        <v>-147.01657774533086</v>
      </c>
      <c r="L160">
        <f>IF($A160&lt;='P01'!$B$17,INDEX('P01'!$X:$X,$A160+52),0)+IF($A160&lt;='P02'!$B$17,INDEX('P02'!$X:$X,$A160+52),0)+IF($A160&lt;='P03'!$B$17,INDEX('P03'!$X:$X,$A160+52),0)+IF($A160&lt;='P04'!$B$17,INDEX('P04'!$X:$X,$A160+52),0)+IF($A160&lt;='P05'!$B$17,INDEX('P05'!$X:$X,$A160+52),0)+IF($A160&lt;='P06'!$B$17,INDEX('P06'!$X:$X,$A160+52),0)+IF($A160&lt;='P07'!$B$17,INDEX('P07'!$X:$X,$A160+52),0)+IF($A160&lt;='P08'!$B$17,INDEX('P08'!$X:$X,$A160+52),0)+IF($A160&lt;='P09'!$B$17,INDEX('P09'!$X:$X,$A160+52),0)+IF($A160&lt;='P10'!$B$17,INDEX('P10'!$X:$X,$A160+52),0)</f>
        <v>146.10999735346263</v>
      </c>
      <c r="M160">
        <f>IF($A160&lt;='P01'!$B$17,INDEX('P01'!$AA:$AA,$A160+52),0)+IF($A160&lt;='P02'!$B$17,INDEX('P02'!$AA:$AA,$A160+52),0)+IF($A160&lt;='P03'!$B$17,INDEX('P03'!$AA:$AA,$A160+52),0)+IF($A160&lt;='P04'!$B$17,INDEX('P04'!$AA:$AA,$A160+52),0)+IF($A160&lt;='P05'!$B$17,INDEX('P05'!$AA:$AA,$A160+52),0)+IF($A160&lt;='P06'!$B$17,INDEX('P06'!$AA:$AA,$A160+52),0)+IF($A160&lt;='P07'!$B$17,INDEX('P07'!$AA:$AA,$A160+52),0)+IF($A160&lt;='P08'!$B$17,INDEX('P08'!$AA:$AA,$A160+52),0)+IF($A160&lt;='P09'!$B$17,INDEX('P09'!$AA:$AA,$A160+52),0)+IF($A160&lt;='P10'!$B$17,INDEX('P10'!$AA:$AA,$A160+52),0)</f>
        <v>-96.159230737382245</v>
      </c>
      <c r="N160">
        <f>IF($A160&lt;='P01'!$B$17,INDEX('P01'!$AB:$AB,$A160+52),0)+IF($A160&lt;='P02'!$B$17,INDEX('P02'!$AB:$AB,$A160+52),0)+IF($A160&lt;='P03'!$B$17,INDEX('P03'!$AB:$AB,$A160+52),0)+IF($A160&lt;='P04'!$B$17,INDEX('P04'!$AB:$AB,$A160+52),0)+IF($A160&lt;='P05'!$B$17,INDEX('P05'!$AB:$AB,$A160+52),0)+IF($A160&lt;='P06'!$B$17,INDEX('P06'!$AB:$AB,$A160+52),0)+IF($A160&lt;='P07'!$B$17,INDEX('P07'!$AB:$AB,$A160+52),0)+IF($A160&lt;='P08'!$B$17,INDEX('P08'!$AB:$AB,$A160+52),0)+IF($A160&lt;='P09'!$B$17,INDEX('P09'!$AB:$AB,$A160+52),0)+IF($A160&lt;='P10'!$B$17,INDEX('P10'!$AB:$AB,$A160+52),0)</f>
        <v>186.58064170099087</v>
      </c>
      <c r="O160">
        <f>IF($A160&lt;='P01'!$B$17,INDEX('P01'!$AC:$AC,$A160+52),0)+IF($A160&lt;='P02'!$B$17,INDEX('P02'!$AC:$AC,$A160+52),0)+IF($A160&lt;='P03'!$B$17,INDEX('P03'!$AC:$AC,$A160+52),0)+IF($A160&lt;='P04'!$B$17,INDEX('P04'!$AC:$AC,$A160+52),0)+IF($A160&lt;='P05'!$B$17,INDEX('P05'!$AC:$AC,$A160+52),0)+IF($A160&lt;='P06'!$B$17,INDEX('P06'!$AC:$AC,$A160+52),0)+IF($A160&lt;='P07'!$B$17,INDEX('P07'!$AC:$AC,$A160+52),0)+IF($A160&lt;='P08'!$B$17,INDEX('P08'!$AC:$AC,$A160+52),0)+IF($A160&lt;='P09'!$B$17,INDEX('P09'!$AC:$AC,$A160+52),0)+IF($A160&lt;='P10'!$B$17,INDEX('P10'!$AC:$AC,$A160+52),0)</f>
        <v>3.7316128340198169</v>
      </c>
      <c r="P160">
        <f>IF($A160&lt;='P01'!$B$17,INDEX('P01'!$AD:$AD,$A160+52),0)+IF($A160&lt;='P02'!$B$17,INDEX('P02'!$AD:$AD,$A160+52),0)+IF($A160&lt;='P03'!$B$17,INDEX('P03'!$AD:$AD,$A160+52),0)+IF($A160&lt;='P04'!$B$17,INDEX('P04'!$AD:$AD,$A160+52),0)+IF($A160&lt;='P05'!$B$17,INDEX('P05'!$AD:$AD,$A160+52),0)+IF($A160&lt;='P06'!$B$17,INDEX('P06'!$AD:$AD,$A160+52),0)+IF($A160&lt;='P07'!$B$17,INDEX('P07'!$AD:$AD,$A160+52),0)+IF($A160&lt;='P08'!$B$17,INDEX('P08'!$AD:$AD,$A160+52),0)+IF($A160&lt;='P09'!$B$17,INDEX('P09'!$AD:$AD,$A160+52),0)+IF($A160&lt;='P10'!$B$17,INDEX('P10'!$AD:$AD,$A160+52),0)</f>
        <v>17.486953753090525</v>
      </c>
      <c r="Q160">
        <f>IF($A160&lt;='P01'!$B$17,INDEX('P01'!$AE:$AE,$A160+52),0)+IF($A160&lt;='P02'!$B$17,INDEX('P02'!$AE:$AE,$A160+52),0)+IF($A160&lt;='P03'!$B$17,INDEX('P03'!$AE:$AE,$A160+52),0)+IF($A160&lt;='P04'!$B$17,INDEX('P04'!$AE:$AE,$A160+52),0)+IF($A160&lt;='P05'!$B$17,INDEX('P05'!$AE:$AE,$A160+52),0)+IF($A160&lt;='P06'!$B$17,INDEX('P06'!$AE:$AE,$A160+52),0)+IF($A160&lt;='P07'!$B$17,INDEX('P07'!$AE:$AE,$A160+52),0)+IF($A160&lt;='P08'!$B$17,INDEX('P08'!$AE:$AE,$A160+52),0)+IF($A160&lt;='P09'!$B$17,INDEX('P09'!$AE:$AE,$A160+52),0)+IF($A160&lt;='P10'!$B$17,INDEX('P10'!$AE:$AE,$A160+52),0)</f>
        <v>261.31323225114619</v>
      </c>
      <c r="R160">
        <f>IF($A160&lt;='P01'!$B$17,INDEX('P01'!$AF:$AF,$A160+52),0)+IF($A160&lt;='P02'!$B$17,INDEX('P02'!$AF:$AF,$A160+52),0)+IF($A160&lt;='P03'!$B$17,INDEX('P03'!$AF:$AF,$A160+52),0)+IF($A160&lt;='P04'!$B$17,INDEX('P04'!$AF:$AF,$A160+52),0)+IF($A160&lt;='P05'!$B$17,INDEX('P05'!$AF:$AF,$A160+52),0)+IF($A160&lt;='P06'!$B$17,INDEX('P06'!$AF:$AF,$A160+52),0)+IF($A160&lt;='P07'!$B$17,INDEX('P07'!$AF:$AF,$A160+52),0)+IF($A160&lt;='P08'!$B$17,INDEX('P08'!$AF:$AF,$A160+52),0)+IF($A160&lt;='P09'!$B$17,INDEX('P09'!$AF:$AF,$A160+52),0)+IF($A160&lt;='P10'!$B$17,INDEX('P10'!$AF:$AF,$A160+52),0)</f>
        <v>0.20807360011655532</v>
      </c>
      <c r="S160">
        <f>IF($A160&lt;='P01'!$B$17,INDEX('P01'!$AG:$AG,$A160+52),0)+IF($A160&lt;='P02'!$B$17,INDEX('P02'!$AG:$AG,$A160+52),0)+IF($A160&lt;='P03'!$B$17,INDEX('P03'!$AG:$AG,$A160+52),0)+IF($A160&lt;='P04'!$B$17,INDEX('P04'!$AG:$AG,$A160+52),0)+IF($A160&lt;='P05'!$B$17,INDEX('P05'!$AG:$AG,$A160+52),0)+IF($A160&lt;='P06'!$B$17,INDEX('P06'!$AG:$AG,$A160+52),0)+IF($A160&lt;='P07'!$B$17,INDEX('P07'!$AG:$AG,$A160+52),0)+IF($A160&lt;='P08'!$B$17,INDEX('P08'!$AG:$AG,$A160+52),0)+IF($A160&lt;='P09'!$B$17,INDEX('P09'!$AG:$AG,$A160+52),0)+IF($A160&lt;='P10'!$B$17,INDEX('P10'!$AG:$AG,$A160+52),0)</f>
        <v>15938.772018896136</v>
      </c>
      <c r="T160">
        <f>IF($A160&lt;='P01'!$B$17,INDEX('P01'!$AI:$AI,$A160+52),0)+IF($A160&lt;='P02'!$B$17,INDEX('P02'!$AI:$AI,$A160+52),0)+IF($A160&lt;='P03'!$B$17,INDEX('P03'!$AI:$AI,$A160+52),0)+IF($A160&lt;='P04'!$B$17,INDEX('P04'!$AI:$AI,$A160+52),0)+IF($A160&lt;='P05'!$B$17,INDEX('P05'!$AI:$AI,$A160+52),0)+IF($A160&lt;='P06'!$B$17,INDEX('P06'!$AI:$AI,$A160+52),0)+IF($A160&lt;='P07'!$B$17,INDEX('P07'!$AI:$AI,$A160+52),0)+IF($A160&lt;='P08'!$B$17,INDEX('P08'!$AI:$AI,$A160+52),0)+IF($A160&lt;='P09'!$B$17,INDEX('P09'!$AI:$AI,$A160+52),0)+IF($A160&lt;='P10'!$B$17,INDEX('P10'!$AI:$AI,$A160+52),0)</f>
        <v>15938.772018896136</v>
      </c>
    </row>
    <row r="161" spans="1:20" x14ac:dyDescent="0.35">
      <c r="A161">
        <v>129</v>
      </c>
      <c r="B161">
        <f>IF($A161&lt;='P01'!$B$17,INDEX('P01'!$J:$J,$A161+52),0)+IF($A161&lt;='P02'!$B$17,INDEX('P02'!$J:$J,$A161+52),0)+IF($A161&lt;='P03'!$B$17,INDEX('P03'!$J:$J,$A161+52),0)+IF($A161&lt;='P04'!$B$17,INDEX('P04'!$J:$J,$A161+52),0)+IF($A161&lt;='P05'!$B$17,INDEX('P05'!$J:$J,$A161+52),0)+IF($A161&lt;='P06'!$B$17,INDEX('P06'!$J:$J,$A161+52),0)+IF($A161&lt;='P07'!$B$17,INDEX('P07'!$J:$J,$A161+52),0)+IF($A161&lt;='P08'!$B$17,INDEX('P08'!$J:$J,$A161+52),0)+IF($A161&lt;='P09'!$B$17,INDEX('P09'!$J:$J,$A161+52),0)+IF($A161&lt;='P10'!$B$17,INDEX('P10'!$J:$J,$A161+52),0)</f>
        <v>9.1997263847980269E-4</v>
      </c>
      <c r="C161">
        <f>IF($A161&lt;='P01'!$B$17,INDEX('P01'!$K:$K,$A161+52),0)+IF($A161&lt;='P02'!$B$17,INDEX('P02'!$K:$K,$A161+52),0)+IF($A161&lt;='P03'!$B$17,INDEX('P03'!$K:$K,$A161+52),0)+IF($A161&lt;='P04'!$B$17,INDEX('P04'!$K:$K,$A161+52),0)+IF($A161&lt;='P05'!$B$17,INDEX('P05'!$K:$K,$A161+52),0)+IF($A161&lt;='P06'!$B$17,INDEX('P06'!$K:$K,$A161+52),0)+IF($A161&lt;='P07'!$B$17,INDEX('P07'!$K:$K,$A161+52),0)+IF($A161&lt;='P08'!$B$17,INDEX('P08'!$K:$K,$A161+52),0)+IF($A161&lt;='P09'!$B$17,INDEX('P09'!$K:$K,$A161+52),0)+IF($A161&lt;='P10'!$B$17,INDEX('P10'!$K:$K,$A161+52),0)</f>
        <v>1.0759288322053338E-2</v>
      </c>
      <c r="D161">
        <f>IF($A161&lt;='P01'!$B$17,INDEX('P01'!$L:$L,$A161+52),0)+IF($A161&lt;='P02'!$B$17,INDEX('P02'!$L:$L,$A161+52),0)+IF($A161&lt;='P03'!$B$17,INDEX('P03'!$L:$L,$A161+52),0)+IF($A161&lt;='P04'!$B$17,INDEX('P04'!$L:$L,$A161+52),0)+IF($A161&lt;='P05'!$B$17,INDEX('P05'!$L:$L,$A161+52),0)+IF($A161&lt;='P06'!$B$17,INDEX('P06'!$L:$L,$A161+52),0)+IF($A161&lt;='P07'!$B$17,INDEX('P07'!$L:$L,$A161+52),0)+IF($A161&lt;='P08'!$B$17,INDEX('P08'!$L:$L,$A161+52),0)+IF($A161&lt;='P09'!$B$17,INDEX('P09'!$L:$L,$A161+52),0)+IF($A161&lt;='P10'!$B$17,INDEX('P10'!$L:$L,$A161+52),0)</f>
        <v>0</v>
      </c>
      <c r="E161">
        <f>IF($A161&lt;='P01'!$B$17,INDEX('P01'!$M:$M,$A161+52),0)+IF($A161&lt;='P02'!$B$17,INDEX('P02'!$M:$M,$A161+52),0)+IF($A161&lt;='P03'!$B$17,INDEX('P03'!$M:$M,$A161+52),0)+IF($A161&lt;='P04'!$B$17,INDEX('P04'!$M:$M,$A161+52),0)+IF($A161&lt;='P05'!$B$17,INDEX('P05'!$M:$M,$A161+52),0)+IF($A161&lt;='P06'!$B$17,INDEX('P06'!$M:$M,$A161+52),0)+IF($A161&lt;='P07'!$B$17,INDEX('P07'!$M:$M,$A161+52),0)+IF($A161&lt;='P08'!$B$17,INDEX('P08'!$M:$M,$A161+52),0)+IF($A161&lt;='P09'!$B$17,INDEX('P09'!$M:$M,$A161+52),0)+IF($A161&lt;='P10'!$B$17,INDEX('P10'!$M:$M,$A161+52),0)</f>
        <v>3.8536614328312107</v>
      </c>
      <c r="F161">
        <f>IF($A161&lt;='P01'!$B$17,INDEX('P01'!$R:$R,$A161+52),0)+IF($A161&lt;='P02'!$B$17,INDEX('P02'!$R:$R,$A161+52),0)+IF($A161&lt;='P03'!$B$17,INDEX('P03'!$R:$R,$A161+52),0)+IF($A161&lt;='P04'!$B$17,INDEX('P04'!$R:$R,$A161+52),0)+IF($A161&lt;='P05'!$B$17,INDEX('P05'!$R:$R,$A161+52),0)+IF($A161&lt;='P06'!$B$17,INDEX('P06'!$R:$R,$A161+52),0)+IF($A161&lt;='P07'!$B$17,INDEX('P07'!$R:$R,$A161+52),0)+IF($A161&lt;='P08'!$B$17,INDEX('P08'!$R:$R,$A161+52),0)+IF($A161&lt;='P09'!$B$17,INDEX('P09'!$R:$R,$A161+52),0)+IF($A161&lt;='P10'!$B$17,INDEX('P10'!$R:$R,$A161+52),0)</f>
        <v>281.55072136590297</v>
      </c>
      <c r="G161">
        <f>IF($A161&lt;='P01'!$B$17,INDEX('P01'!$S:$S,$A161+52),0)+IF($A161&lt;='P02'!$B$17,INDEX('P02'!$S:$S,$A161+52),0)+IF($A161&lt;='P03'!$B$17,INDEX('P03'!$S:$S,$A161+52),0)+IF($A161&lt;='P04'!$B$17,INDEX('P04'!$S:$S,$A161+52),0)+IF($A161&lt;='P05'!$B$17,INDEX('P05'!$S:$S,$A161+52),0)+IF($A161&lt;='P06'!$B$17,INDEX('P06'!$S:$S,$A161+52),0)+IF($A161&lt;='P07'!$B$17,INDEX('P07'!$S:$S,$A161+52),0)+IF($A161&lt;='P08'!$B$17,INDEX('P08'!$S:$S,$A161+52),0)+IF($A161&lt;='P09'!$B$17,INDEX('P09'!$S:$S,$A161+52),0)+IF($A161&lt;='P10'!$B$17,INDEX('P10'!$S:$S,$A161+52),0)</f>
        <v>5.6310144273180587</v>
      </c>
      <c r="H161">
        <f>IF($A161&lt;='P01'!$B$17,INDEX('P01'!$T:$T,$A161+52),0)+IF($A161&lt;='P02'!$B$17,INDEX('P02'!$T:$T,$A161+52),0)+IF($A161&lt;='P03'!$B$17,INDEX('P03'!$T:$T,$A161+52),0)+IF($A161&lt;='P04'!$B$17,INDEX('P04'!$T:$T,$A161+52),0)+IF($A161&lt;='P05'!$B$17,INDEX('P05'!$T:$T,$A161+52),0)+IF($A161&lt;='P06'!$B$17,INDEX('P06'!$T:$T,$A161+52),0)+IF($A161&lt;='P07'!$B$17,INDEX('P07'!$T:$T,$A161+52),0)+IF($A161&lt;='P08'!$B$17,INDEX('P08'!$T:$T,$A161+52),0)+IF($A161&lt;='P09'!$B$17,INDEX('P09'!$T:$T,$A161+52),0)+IF($A161&lt;='P10'!$B$17,INDEX('P10'!$T:$T,$A161+52),0)</f>
        <v>26.555711929689068</v>
      </c>
      <c r="I161">
        <f>IF($A161&lt;='P01'!$B$17,INDEX('P01'!$U:$U,$A161+52),0)+IF($A161&lt;='P02'!$B$17,INDEX('P02'!$U:$U,$A161+52),0)+IF($A161&lt;='P03'!$B$17,INDEX('P03'!$U:$U,$A161+52),0)+IF($A161&lt;='P04'!$B$17,INDEX('P04'!$U:$U,$A161+52),0)+IF($A161&lt;='P05'!$B$17,INDEX('P05'!$U:$U,$A161+52),0)+IF($A161&lt;='P06'!$B$17,INDEX('P06'!$U:$U,$A161+52),0)+IF($A161&lt;='P07'!$B$17,INDEX('P07'!$U:$U,$A161+52),0)+IF($A161&lt;='P08'!$B$17,INDEX('P08'!$U:$U,$A161+52),0)+IF($A161&lt;='P09'!$B$17,INDEX('P09'!$U:$U,$A161+52),0)+IF($A161&lt;='P10'!$B$17,INDEX('P10'!$U:$U,$A161+52),0)</f>
        <v>395.81048703275331</v>
      </c>
      <c r="J161">
        <f>IF($A161&lt;='P01'!$B$17,INDEX('P01'!$V:$V,$A161+52),0)+IF($A161&lt;='P02'!$B$17,INDEX('P02'!$V:$V,$A161+52),0)+IF($A161&lt;='P03'!$B$17,INDEX('P03'!$V:$V,$A161+52),0)+IF($A161&lt;='P04'!$B$17,INDEX('P04'!$V:$V,$A161+52),0)+IF($A161&lt;='P05'!$B$17,INDEX('P05'!$V:$V,$A161+52),0)+IF($A161&lt;='P06'!$B$17,INDEX('P06'!$V:$V,$A161+52),0)+IF($A161&lt;='P07'!$B$17,INDEX('P07'!$V:$V,$A161+52),0)+IF($A161&lt;='P08'!$B$17,INDEX('P08'!$V:$V,$A161+52),0)+IF($A161&lt;='P09'!$B$17,INDEX('P09'!$V:$V,$A161+52),0)+IF($A161&lt;='P10'!$B$17,INDEX('P10'!$V:$V,$A161+52),0)</f>
        <v>0.31602037577055414</v>
      </c>
      <c r="K161">
        <f>IF($A161&lt;='P01'!$B$17,INDEX('P01'!$W:$W,$A161+52),0)+IF($A161&lt;='P02'!$B$17,INDEX('P02'!$W:$W,$A161+52),0)+IF($A161&lt;='P03'!$B$17,INDEX('P03'!$W:$W,$A161+52),0)+IF($A161&lt;='P04'!$B$17,INDEX('P04'!$W:$W,$A161+52),0)+IF($A161&lt;='P05'!$B$17,INDEX('P05'!$W:$W,$A161+52),0)+IF($A161&lt;='P06'!$B$17,INDEX('P06'!$W:$W,$A161+52),0)+IF($A161&lt;='P07'!$B$17,INDEX('P07'!$W:$W,$A161+52),0)+IF($A161&lt;='P08'!$B$17,INDEX('P08'!$W:$W,$A161+52),0)+IF($A161&lt;='P09'!$B$17,INDEX('P09'!$W:$W,$A161+52),0)+IF($A161&lt;='P10'!$B$17,INDEX('P10'!$W:$W,$A161+52),0)</f>
        <v>-146.76251239962801</v>
      </c>
      <c r="L161">
        <f>IF($A161&lt;='P01'!$B$17,INDEX('P01'!$X:$X,$A161+52),0)+IF($A161&lt;='P02'!$B$17,INDEX('P02'!$X:$X,$A161+52),0)+IF($A161&lt;='P03'!$B$17,INDEX('P03'!$X:$X,$A161+52),0)+IF($A161&lt;='P04'!$B$17,INDEX('P04'!$X:$X,$A161+52),0)+IF($A161&lt;='P05'!$B$17,INDEX('P05'!$X:$X,$A161+52),0)+IF($A161&lt;='P06'!$B$17,INDEX('P06'!$X:$X,$A161+52),0)+IF($A161&lt;='P07'!$B$17,INDEX('P07'!$X:$X,$A161+52),0)+IF($A161&lt;='P08'!$B$17,INDEX('P08'!$X:$X,$A161+52),0)+IF($A161&lt;='P09'!$B$17,INDEX('P09'!$X:$X,$A161+52),0)+IF($A161&lt;='P10'!$B$17,INDEX('P10'!$X:$X,$A161+52),0)</f>
        <v>145.85922307833053</v>
      </c>
      <c r="M161">
        <f>IF($A161&lt;='P01'!$B$17,INDEX('P01'!$AA:$AA,$A161+52),0)+IF($A161&lt;='P02'!$B$17,INDEX('P02'!$AA:$AA,$A161+52),0)+IF($A161&lt;='P03'!$B$17,INDEX('P03'!$AA:$AA,$A161+52),0)+IF($A161&lt;='P04'!$B$17,INDEX('P04'!$AA:$AA,$A161+52),0)+IF($A161&lt;='P05'!$B$17,INDEX('P05'!$AA:$AA,$A161+52),0)+IF($A161&lt;='P06'!$B$17,INDEX('P06'!$AA:$AA,$A161+52),0)+IF($A161&lt;='P07'!$B$17,INDEX('P07'!$AA:$AA,$A161+52),0)+IF($A161&lt;='P08'!$B$17,INDEX('P08'!$AA:$AA,$A161+52),0)+IF($A161&lt;='P09'!$B$17,INDEX('P09'!$AA:$AA,$A161+52),0)+IF($A161&lt;='P10'!$B$17,INDEX('P10'!$AA:$AA,$A161+52),0)</f>
        <v>-95.680954360413764</v>
      </c>
      <c r="N161">
        <f>IF($A161&lt;='P01'!$B$17,INDEX('P01'!$AB:$AB,$A161+52),0)+IF($A161&lt;='P02'!$B$17,INDEX('P02'!$AB:$AB,$A161+52),0)+IF($A161&lt;='P03'!$B$17,INDEX('P03'!$AB:$AB,$A161+52),0)+IF($A161&lt;='P04'!$B$17,INDEX('P04'!$AB:$AB,$A161+52),0)+IF($A161&lt;='P05'!$B$17,INDEX('P05'!$AB:$AB,$A161+52),0)+IF($A161&lt;='P06'!$B$17,INDEX('P06'!$AB:$AB,$A161+52),0)+IF($A161&lt;='P07'!$B$17,INDEX('P07'!$AB:$AB,$A161+52),0)+IF($A161&lt;='P08'!$B$17,INDEX('P08'!$AB:$AB,$A161+52),0)+IF($A161&lt;='P09'!$B$17,INDEX('P09'!$AB:$AB,$A161+52),0)+IF($A161&lt;='P10'!$B$17,INDEX('P10'!$AB:$AB,$A161+52),0)</f>
        <v>185.29670296690804</v>
      </c>
      <c r="O161">
        <f>IF($A161&lt;='P01'!$B$17,INDEX('P01'!$AC:$AC,$A161+52),0)+IF($A161&lt;='P02'!$B$17,INDEX('P02'!$AC:$AC,$A161+52),0)+IF($A161&lt;='P03'!$B$17,INDEX('P03'!$AC:$AC,$A161+52),0)+IF($A161&lt;='P04'!$B$17,INDEX('P04'!$AC:$AC,$A161+52),0)+IF($A161&lt;='P05'!$B$17,INDEX('P05'!$AC:$AC,$A161+52),0)+IF($A161&lt;='P06'!$B$17,INDEX('P06'!$AC:$AC,$A161+52),0)+IF($A161&lt;='P07'!$B$17,INDEX('P07'!$AC:$AC,$A161+52),0)+IF($A161&lt;='P08'!$B$17,INDEX('P08'!$AC:$AC,$A161+52),0)+IF($A161&lt;='P09'!$B$17,INDEX('P09'!$AC:$AC,$A161+52),0)+IF($A161&lt;='P10'!$B$17,INDEX('P10'!$AC:$AC,$A161+52),0)</f>
        <v>3.7059340593381611</v>
      </c>
      <c r="P161">
        <f>IF($A161&lt;='P01'!$B$17,INDEX('P01'!$AD:$AD,$A161+52),0)+IF($A161&lt;='P02'!$B$17,INDEX('P02'!$AD:$AD,$A161+52),0)+IF($A161&lt;='P03'!$B$17,INDEX('P03'!$AD:$AD,$A161+52),0)+IF($A161&lt;='P04'!$B$17,INDEX('P04'!$AD:$AD,$A161+52),0)+IF($A161&lt;='P05'!$B$17,INDEX('P05'!$AD:$AD,$A161+52),0)+IF($A161&lt;='P06'!$B$17,INDEX('P06'!$AD:$AD,$A161+52),0)+IF($A161&lt;='P07'!$B$17,INDEX('P07'!$AD:$AD,$A161+52),0)+IF($A161&lt;='P08'!$B$17,INDEX('P08'!$AD:$AD,$A161+52),0)+IF($A161&lt;='P09'!$B$17,INDEX('P09'!$AD:$AD,$A161+52),0)+IF($A161&lt;='P10'!$B$17,INDEX('P10'!$AD:$AD,$A161+52),0)</f>
        <v>17.420056185191342</v>
      </c>
      <c r="Q161">
        <f>IF($A161&lt;='P01'!$B$17,INDEX('P01'!$AE:$AE,$A161+52),0)+IF($A161&lt;='P02'!$B$17,INDEX('P02'!$AE:$AE,$A161+52),0)+IF($A161&lt;='P03'!$B$17,INDEX('P03'!$AE:$AE,$A161+52),0)+IF($A161&lt;='P04'!$B$17,INDEX('P04'!$AE:$AE,$A161+52),0)+IF($A161&lt;='P05'!$B$17,INDEX('P05'!$AE:$AE,$A161+52),0)+IF($A161&lt;='P06'!$B$17,INDEX('P06'!$AE:$AE,$A161+52),0)+IF($A161&lt;='P07'!$B$17,INDEX('P07'!$AE:$AE,$A161+52),0)+IF($A161&lt;='P08'!$B$17,INDEX('P08'!$AE:$AE,$A161+52),0)+IF($A161&lt;='P09'!$B$17,INDEX('P09'!$AE:$AE,$A161+52),0)+IF($A161&lt;='P10'!$B$17,INDEX('P10'!$AE:$AE,$A161+52),0)</f>
        <v>259.64436355742782</v>
      </c>
      <c r="R161">
        <f>IF($A161&lt;='P01'!$B$17,INDEX('P01'!$AF:$AF,$A161+52),0)+IF($A161&lt;='P02'!$B$17,INDEX('P02'!$AF:$AF,$A161+52),0)+IF($A161&lt;='P03'!$B$17,INDEX('P03'!$AF:$AF,$A161+52),0)+IF($A161&lt;='P04'!$B$17,INDEX('P04'!$AF:$AF,$A161+52),0)+IF($A161&lt;='P05'!$B$17,INDEX('P05'!$AF:$AF,$A161+52),0)+IF($A161&lt;='P06'!$B$17,INDEX('P06'!$AF:$AF,$A161+52),0)+IF($A161&lt;='P07'!$B$17,INDEX('P07'!$AF:$AF,$A161+52),0)+IF($A161&lt;='P08'!$B$17,INDEX('P08'!$AF:$AF,$A161+52),0)+IF($A161&lt;='P09'!$B$17,INDEX('P09'!$AF:$AF,$A161+52),0)+IF($A161&lt;='P10'!$B$17,INDEX('P10'!$AF:$AF,$A161+52),0)</f>
        <v>0.20730352536448801</v>
      </c>
      <c r="S161">
        <f>IF($A161&lt;='P01'!$B$17,INDEX('P01'!$AG:$AG,$A161+52),0)+IF($A161&lt;='P02'!$B$17,INDEX('P02'!$AG:$AG,$A161+52),0)+IF($A161&lt;='P03'!$B$17,INDEX('P03'!$AG:$AG,$A161+52),0)+IF($A161&lt;='P04'!$B$17,INDEX('P04'!$AG:$AG,$A161+52),0)+IF($A161&lt;='P05'!$B$17,INDEX('P05'!$AG:$AG,$A161+52),0)+IF($A161&lt;='P06'!$B$17,INDEX('P06'!$AG:$AG,$A161+52),0)+IF($A161&lt;='P07'!$B$17,INDEX('P07'!$AG:$AG,$A161+52),0)+IF($A161&lt;='P08'!$B$17,INDEX('P08'!$AG:$AG,$A161+52),0)+IF($A161&lt;='P09'!$B$17,INDEX('P09'!$AG:$AG,$A161+52),0)+IF($A161&lt;='P10'!$B$17,INDEX('P10'!$AG:$AG,$A161+52),0)</f>
        <v>15845.092187855465</v>
      </c>
      <c r="T161">
        <f>IF($A161&lt;='P01'!$B$17,INDEX('P01'!$AI:$AI,$A161+52),0)+IF($A161&lt;='P02'!$B$17,INDEX('P02'!$AI:$AI,$A161+52),0)+IF($A161&lt;='P03'!$B$17,INDEX('P03'!$AI:$AI,$A161+52),0)+IF($A161&lt;='P04'!$B$17,INDEX('P04'!$AI:$AI,$A161+52),0)+IF($A161&lt;='P05'!$B$17,INDEX('P05'!$AI:$AI,$A161+52),0)+IF($A161&lt;='P06'!$B$17,INDEX('P06'!$AI:$AI,$A161+52),0)+IF($A161&lt;='P07'!$B$17,INDEX('P07'!$AI:$AI,$A161+52),0)+IF($A161&lt;='P08'!$B$17,INDEX('P08'!$AI:$AI,$A161+52),0)+IF($A161&lt;='P09'!$B$17,INDEX('P09'!$AI:$AI,$A161+52),0)+IF($A161&lt;='P10'!$B$17,INDEX('P10'!$AI:$AI,$A161+52),0)</f>
        <v>15845.092187855465</v>
      </c>
    </row>
    <row r="162" spans="1:20" x14ac:dyDescent="0.35">
      <c r="A162">
        <v>130</v>
      </c>
      <c r="B162">
        <f>IF($A162&lt;='P01'!$B$17,INDEX('P01'!$J:$J,$A162+52),0)+IF($A162&lt;='P02'!$B$17,INDEX('P02'!$J:$J,$A162+52),0)+IF($A162&lt;='P03'!$B$17,INDEX('P03'!$J:$J,$A162+52),0)+IF($A162&lt;='P04'!$B$17,INDEX('P04'!$J:$J,$A162+52),0)+IF($A162&lt;='P05'!$B$17,INDEX('P05'!$J:$J,$A162+52),0)+IF($A162&lt;='P06'!$B$17,INDEX('P06'!$J:$J,$A162+52),0)+IF($A162&lt;='P07'!$B$17,INDEX('P07'!$J:$J,$A162+52),0)+IF($A162&lt;='P08'!$B$17,INDEX('P08'!$J:$J,$A162+52),0)+IF($A162&lt;='P09'!$B$17,INDEX('P09'!$J:$J,$A162+52),0)+IF($A162&lt;='P10'!$B$17,INDEX('P10'!$J:$J,$A162+52),0)</f>
        <v>9.1730798835379422E-4</v>
      </c>
      <c r="C162">
        <f>IF($A162&lt;='P01'!$B$17,INDEX('P01'!$K:$K,$A162+52),0)+IF($A162&lt;='P02'!$B$17,INDEX('P02'!$K:$K,$A162+52),0)+IF($A162&lt;='P03'!$B$17,INDEX('P03'!$K:$K,$A162+52),0)+IF($A162&lt;='P04'!$B$17,INDEX('P04'!$K:$K,$A162+52),0)+IF($A162&lt;='P05'!$B$17,INDEX('P05'!$K:$K,$A162+52),0)+IF($A162&lt;='P06'!$B$17,INDEX('P06'!$K:$K,$A162+52),0)+IF($A162&lt;='P07'!$B$17,INDEX('P07'!$K:$K,$A162+52),0)+IF($A162&lt;='P08'!$B$17,INDEX('P08'!$K:$K,$A162+52),0)+IF($A162&lt;='P09'!$B$17,INDEX('P09'!$K:$K,$A162+52),0)+IF($A162&lt;='P10'!$B$17,INDEX('P10'!$K:$K,$A162+52),0)</f>
        <v>1.0720355847535171E-2</v>
      </c>
      <c r="D162">
        <f>IF($A162&lt;='P01'!$B$17,INDEX('P01'!$L:$L,$A162+52),0)+IF($A162&lt;='P02'!$B$17,INDEX('P02'!$L:$L,$A162+52),0)+IF($A162&lt;='P03'!$B$17,INDEX('P03'!$L:$L,$A162+52),0)+IF($A162&lt;='P04'!$B$17,INDEX('P04'!$L:$L,$A162+52),0)+IF($A162&lt;='P05'!$B$17,INDEX('P05'!$L:$L,$A162+52),0)+IF($A162&lt;='P06'!$B$17,INDEX('P06'!$L:$L,$A162+52),0)+IF($A162&lt;='P07'!$B$17,INDEX('P07'!$L:$L,$A162+52),0)+IF($A162&lt;='P08'!$B$17,INDEX('P08'!$L:$L,$A162+52),0)+IF($A162&lt;='P09'!$B$17,INDEX('P09'!$L:$L,$A162+52),0)+IF($A162&lt;='P10'!$B$17,INDEX('P10'!$L:$L,$A162+52),0)</f>
        <v>0</v>
      </c>
      <c r="E162">
        <f>IF($A162&lt;='P01'!$B$17,INDEX('P01'!$M:$M,$A162+52),0)+IF($A162&lt;='P02'!$B$17,INDEX('P02'!$M:$M,$A162+52),0)+IF($A162&lt;='P03'!$B$17,INDEX('P03'!$M:$M,$A162+52),0)+IF($A162&lt;='P04'!$B$17,INDEX('P04'!$M:$M,$A162+52),0)+IF($A162&lt;='P05'!$B$17,INDEX('P05'!$M:$M,$A162+52),0)+IF($A162&lt;='P06'!$B$17,INDEX('P06'!$M:$M,$A162+52),0)+IF($A162&lt;='P07'!$B$17,INDEX('P07'!$M:$M,$A162+52),0)+IF($A162&lt;='P08'!$B$17,INDEX('P08'!$M:$M,$A162+52),0)+IF($A162&lt;='P09'!$B$17,INDEX('P09'!$M:$M,$A162+52),0)+IF($A162&lt;='P10'!$B$17,INDEX('P10'!$M:$M,$A162+52),0)</f>
        <v>3.8420237689953209</v>
      </c>
      <c r="F162">
        <f>IF($A162&lt;='P01'!$B$17,INDEX('P01'!$R:$R,$A162+52),0)+IF($A162&lt;='P02'!$B$17,INDEX('P02'!$R:$R,$A162+52),0)+IF($A162&lt;='P03'!$B$17,INDEX('P03'!$R:$R,$A162+52),0)+IF($A162&lt;='P04'!$B$17,INDEX('P04'!$R:$R,$A162+52),0)+IF($A162&lt;='P05'!$B$17,INDEX('P05'!$R:$R,$A162+52),0)+IF($A162&lt;='P06'!$B$17,INDEX('P06'!$R:$R,$A162+52),0)+IF($A162&lt;='P07'!$B$17,INDEX('P07'!$R:$R,$A162+52),0)+IF($A162&lt;='P08'!$B$17,INDEX('P08'!$R:$R,$A162+52),0)+IF($A162&lt;='P09'!$B$17,INDEX('P09'!$R:$R,$A162+52),0)+IF($A162&lt;='P10'!$B$17,INDEX('P10'!$R:$R,$A162+52),0)</f>
        <v>280.52863900663306</v>
      </c>
      <c r="G162">
        <f>IF($A162&lt;='P01'!$B$17,INDEX('P01'!$S:$S,$A162+52),0)+IF($A162&lt;='P02'!$B$17,INDEX('P02'!$S:$S,$A162+52),0)+IF($A162&lt;='P03'!$B$17,INDEX('P03'!$S:$S,$A162+52),0)+IF($A162&lt;='P04'!$B$17,INDEX('P04'!$S:$S,$A162+52),0)+IF($A162&lt;='P05'!$B$17,INDEX('P05'!$S:$S,$A162+52),0)+IF($A162&lt;='P06'!$B$17,INDEX('P06'!$S:$S,$A162+52),0)+IF($A162&lt;='P07'!$B$17,INDEX('P07'!$S:$S,$A162+52),0)+IF($A162&lt;='P08'!$B$17,INDEX('P08'!$S:$S,$A162+52),0)+IF($A162&lt;='P09'!$B$17,INDEX('P09'!$S:$S,$A162+52),0)+IF($A162&lt;='P10'!$B$17,INDEX('P10'!$S:$S,$A162+52),0)</f>
        <v>5.610572780132661</v>
      </c>
      <c r="H162">
        <f>IF($A162&lt;='P01'!$B$17,INDEX('P01'!$T:$T,$A162+52),0)+IF($A162&lt;='P02'!$B$17,INDEX('P02'!$T:$T,$A162+52),0)+IF($A162&lt;='P03'!$B$17,INDEX('P03'!$T:$T,$A162+52),0)+IF($A162&lt;='P04'!$B$17,INDEX('P04'!$T:$T,$A162+52),0)+IF($A162&lt;='P05'!$B$17,INDEX('P05'!$T:$T,$A162+52),0)+IF($A162&lt;='P06'!$B$17,INDEX('P06'!$T:$T,$A162+52),0)+IF($A162&lt;='P07'!$B$17,INDEX('P07'!$T:$T,$A162+52),0)+IF($A162&lt;='P08'!$B$17,INDEX('P08'!$T:$T,$A162+52),0)+IF($A162&lt;='P09'!$B$17,INDEX('P09'!$T:$T,$A162+52),0)+IF($A162&lt;='P10'!$B$17,INDEX('P10'!$T:$T,$A162+52),0)</f>
        <v>26.540768583695044</v>
      </c>
      <c r="I162">
        <f>IF($A162&lt;='P01'!$B$17,INDEX('P01'!$U:$U,$A162+52),0)+IF($A162&lt;='P02'!$B$17,INDEX('P02'!$U:$U,$A162+52),0)+IF($A162&lt;='P03'!$B$17,INDEX('P03'!$U:$U,$A162+52),0)+IF($A162&lt;='P04'!$B$17,INDEX('P04'!$U:$U,$A162+52),0)+IF($A162&lt;='P05'!$B$17,INDEX('P05'!$U:$U,$A162+52),0)+IF($A162&lt;='P06'!$B$17,INDEX('P06'!$U:$U,$A162+52),0)+IF($A162&lt;='P07'!$B$17,INDEX('P07'!$U:$U,$A162+52),0)+IF($A162&lt;='P08'!$B$17,INDEX('P08'!$U:$U,$A162+52),0)+IF($A162&lt;='P09'!$B$17,INDEX('P09'!$U:$U,$A162+52),0)+IF($A162&lt;='P10'!$B$17,INDEX('P10'!$U:$U,$A162+52),0)</f>
        <v>394.57077182869205</v>
      </c>
      <c r="J162">
        <f>IF($A162&lt;='P01'!$B$17,INDEX('P01'!$V:$V,$A162+52),0)+IF($A162&lt;='P02'!$B$17,INDEX('P02'!$V:$V,$A162+52),0)+IF($A162&lt;='P03'!$B$17,INDEX('P03'!$V:$V,$A162+52),0)+IF($A162&lt;='P04'!$B$17,INDEX('P04'!$V:$V,$A162+52),0)+IF($A162&lt;='P05'!$B$17,INDEX('P05'!$V:$V,$A162+52),0)+IF($A162&lt;='P06'!$B$17,INDEX('P06'!$V:$V,$A162+52),0)+IF($A162&lt;='P07'!$B$17,INDEX('P07'!$V:$V,$A162+52),0)+IF($A162&lt;='P08'!$B$17,INDEX('P08'!$V:$V,$A162+52),0)+IF($A162&lt;='P09'!$B$17,INDEX('P09'!$V:$V,$A162+52),0)+IF($A162&lt;='P10'!$B$17,INDEX('P10'!$V:$V,$A162+52),0)</f>
        <v>0.31588217417670628</v>
      </c>
      <c r="K162">
        <f>IF($A162&lt;='P01'!$B$17,INDEX('P01'!$W:$W,$A162+52),0)+IF($A162&lt;='P02'!$B$17,INDEX('P02'!$W:$W,$A162+52),0)+IF($A162&lt;='P03'!$B$17,INDEX('P03'!$W:$W,$A162+52),0)+IF($A162&lt;='P04'!$B$17,INDEX('P04'!$W:$W,$A162+52),0)+IF($A162&lt;='P05'!$B$17,INDEX('P05'!$W:$W,$A162+52),0)+IF($A162&lt;='P06'!$B$17,INDEX('P06'!$W:$W,$A162+52),0)+IF($A162&lt;='P07'!$B$17,INDEX('P07'!$W:$W,$A162+52),0)+IF($A162&lt;='P08'!$B$17,INDEX('P08'!$W:$W,$A162+52),0)+IF($A162&lt;='P09'!$B$17,INDEX('P09'!$W:$W,$A162+52),0)+IF($A162&lt;='P10'!$B$17,INDEX('P10'!$W:$W,$A162+52),0)</f>
        <v>-146.50935636006344</v>
      </c>
      <c r="L162">
        <f>IF($A162&lt;='P01'!$B$17,INDEX('P01'!$X:$X,$A162+52),0)+IF($A162&lt;='P02'!$B$17,INDEX('P02'!$X:$X,$A162+52),0)+IF($A162&lt;='P03'!$B$17,INDEX('P03'!$X:$X,$A162+52),0)+IF($A162&lt;='P04'!$B$17,INDEX('P04'!$X:$X,$A162+52),0)+IF($A162&lt;='P05'!$B$17,INDEX('P05'!$X:$X,$A162+52),0)+IF($A162&lt;='P06'!$B$17,INDEX('P06'!$X:$X,$A162+52),0)+IF($A162&lt;='P07'!$B$17,INDEX('P07'!$X:$X,$A162+52),0)+IF($A162&lt;='P08'!$B$17,INDEX('P08'!$X:$X,$A162+52),0)+IF($A162&lt;='P09'!$B$17,INDEX('P09'!$X:$X,$A162+52),0)+IF($A162&lt;='P10'!$B$17,INDEX('P10'!$X:$X,$A162+52),0)</f>
        <v>145.60934614981258</v>
      </c>
      <c r="M162">
        <f>IF($A162&lt;='P01'!$B$17,INDEX('P01'!$AA:$AA,$A162+52),0)+IF($A162&lt;='P02'!$B$17,INDEX('P02'!$AA:$AA,$A162+52),0)+IF($A162&lt;='P03'!$B$17,INDEX('P03'!$AA:$AA,$A162+52),0)+IF($A162&lt;='P04'!$B$17,INDEX('P04'!$AA:$AA,$A162+52),0)+IF($A162&lt;='P05'!$B$17,INDEX('P05'!$AA:$AA,$A162+52),0)+IF($A162&lt;='P06'!$B$17,INDEX('P06'!$AA:$AA,$A162+52),0)+IF($A162&lt;='P07'!$B$17,INDEX('P07'!$AA:$AA,$A162+52),0)+IF($A162&lt;='P08'!$B$17,INDEX('P08'!$AA:$AA,$A162+52),0)+IF($A162&lt;='P09'!$B$17,INDEX('P09'!$AA:$AA,$A162+52),0)+IF($A162&lt;='P10'!$B$17,INDEX('P10'!$AA:$AA,$A162+52),0)</f>
        <v>-95.205362132397624</v>
      </c>
      <c r="N162">
        <f>IF($A162&lt;='P01'!$B$17,INDEX('P01'!$AB:$AB,$A162+52),0)+IF($A162&lt;='P02'!$B$17,INDEX('P02'!$AB:$AB,$A162+52),0)+IF($A162&lt;='P03'!$B$17,INDEX('P03'!$AB:$AB,$A162+52),0)+IF($A162&lt;='P04'!$B$17,INDEX('P04'!$AB:$AB,$A162+52),0)+IF($A162&lt;='P05'!$B$17,INDEX('P05'!$AB:$AB,$A162+52),0)+IF($A162&lt;='P06'!$B$17,INDEX('P06'!$AB:$AB,$A162+52),0)+IF($A162&lt;='P07'!$B$17,INDEX('P07'!$AB:$AB,$A162+52),0)+IF($A162&lt;='P08'!$B$17,INDEX('P08'!$AB:$AB,$A162+52),0)+IF($A162&lt;='P09'!$B$17,INDEX('P09'!$AB:$AB,$A162+52),0)+IF($A162&lt;='P10'!$B$17,INDEX('P10'!$AB:$AB,$A162+52),0)</f>
        <v>184.02160205644412</v>
      </c>
      <c r="O162">
        <f>IF($A162&lt;='P01'!$B$17,INDEX('P01'!$AC:$AC,$A162+52),0)+IF($A162&lt;='P02'!$B$17,INDEX('P02'!$AC:$AC,$A162+52),0)+IF($A162&lt;='P03'!$B$17,INDEX('P03'!$AC:$AC,$A162+52),0)+IF($A162&lt;='P04'!$B$17,INDEX('P04'!$AC:$AC,$A162+52),0)+IF($A162&lt;='P05'!$B$17,INDEX('P05'!$AC:$AC,$A162+52),0)+IF($A162&lt;='P06'!$B$17,INDEX('P06'!$AC:$AC,$A162+52),0)+IF($A162&lt;='P07'!$B$17,INDEX('P07'!$AC:$AC,$A162+52),0)+IF($A162&lt;='P08'!$B$17,INDEX('P08'!$AC:$AC,$A162+52),0)+IF($A162&lt;='P09'!$B$17,INDEX('P09'!$AC:$AC,$A162+52),0)+IF($A162&lt;='P10'!$B$17,INDEX('P10'!$AC:$AC,$A162+52),0)</f>
        <v>3.6804320411288827</v>
      </c>
      <c r="P162">
        <f>IF($A162&lt;='P01'!$B$17,INDEX('P01'!$AD:$AD,$A162+52),0)+IF($A162&lt;='P02'!$B$17,INDEX('P02'!$AD:$AD,$A162+52),0)+IF($A162&lt;='P03'!$B$17,INDEX('P03'!$AD:$AD,$A162+52),0)+IF($A162&lt;='P04'!$B$17,INDEX('P04'!$AD:$AD,$A162+52),0)+IF($A162&lt;='P05'!$B$17,INDEX('P05'!$AD:$AD,$A162+52),0)+IF($A162&lt;='P06'!$B$17,INDEX('P06'!$AD:$AD,$A162+52),0)+IF($A162&lt;='P07'!$B$17,INDEX('P07'!$AD:$AD,$A162+52),0)+IF($A162&lt;='P08'!$B$17,INDEX('P08'!$AD:$AD,$A162+52),0)+IF($A162&lt;='P09'!$B$17,INDEX('P09'!$AD:$AD,$A162+52),0)+IF($A162&lt;='P10'!$B$17,INDEX('P10'!$AD:$AD,$A162+52),0)</f>
        <v>17.35344296981517</v>
      </c>
      <c r="Q162">
        <f>IF($A162&lt;='P01'!$B$17,INDEX('P01'!$AE:$AE,$A162+52),0)+IF($A162&lt;='P02'!$B$17,INDEX('P02'!$AE:$AE,$A162+52),0)+IF($A162&lt;='P03'!$B$17,INDEX('P03'!$AE:$AE,$A162+52),0)+IF($A162&lt;='P04'!$B$17,INDEX('P04'!$AE:$AE,$A162+52),0)+IF($A162&lt;='P05'!$B$17,INDEX('P05'!$AE:$AE,$A162+52),0)+IF($A162&lt;='P06'!$B$17,INDEX('P06'!$AE:$AE,$A162+52),0)+IF($A162&lt;='P07'!$B$17,INDEX('P07'!$AE:$AE,$A162+52),0)+IF($A162&lt;='P08'!$B$17,INDEX('P08'!$AE:$AE,$A162+52),0)+IF($A162&lt;='P09'!$B$17,INDEX('P09'!$AE:$AE,$A162+52),0)+IF($A162&lt;='P10'!$B$17,INDEX('P10'!$AE:$AE,$A162+52),0)</f>
        <v>257.98655245770169</v>
      </c>
      <c r="R162">
        <f>IF($A162&lt;='P01'!$B$17,INDEX('P01'!$AF:$AF,$A162+52),0)+IF($A162&lt;='P02'!$B$17,INDEX('P02'!$AF:$AF,$A162+52),0)+IF($A162&lt;='P03'!$B$17,INDEX('P03'!$AF:$AF,$A162+52),0)+IF($A162&lt;='P04'!$B$17,INDEX('P04'!$AF:$AF,$A162+52),0)+IF($A162&lt;='P05'!$B$17,INDEX('P05'!$AF:$AF,$A162+52),0)+IF($A162&lt;='P06'!$B$17,INDEX('P06'!$AF:$AF,$A162+52),0)+IF($A162&lt;='P07'!$B$17,INDEX('P07'!$AF:$AF,$A162+52),0)+IF($A162&lt;='P08'!$B$17,INDEX('P08'!$AF:$AF,$A162+52),0)+IF($A162&lt;='P09'!$B$17,INDEX('P09'!$AF:$AF,$A162+52),0)+IF($A162&lt;='P10'!$B$17,INDEX('P10'!$AF:$AF,$A162+52),0)</f>
        <v>0.20653672019597305</v>
      </c>
      <c r="S162">
        <f>IF($A162&lt;='P01'!$B$17,INDEX('P01'!$AG:$AG,$A162+52),0)+IF($A162&lt;='P02'!$B$17,INDEX('P02'!$AG:$AG,$A162+52),0)+IF($A162&lt;='P03'!$B$17,INDEX('P03'!$AG:$AG,$A162+52),0)+IF($A162&lt;='P04'!$B$17,INDEX('P04'!$AG:$AG,$A162+52),0)+IF($A162&lt;='P05'!$B$17,INDEX('P05'!$AG:$AG,$A162+52),0)+IF($A162&lt;='P06'!$B$17,INDEX('P06'!$AG:$AG,$A162+52),0)+IF($A162&lt;='P07'!$B$17,INDEX('P07'!$AG:$AG,$A162+52),0)+IF($A162&lt;='P08'!$B$17,INDEX('P08'!$AG:$AG,$A162+52),0)+IF($A162&lt;='P09'!$B$17,INDEX('P09'!$AG:$AG,$A162+52),0)+IF($A162&lt;='P10'!$B$17,INDEX('P10'!$AG:$AG,$A162+52),0)</f>
        <v>15751.355550353645</v>
      </c>
      <c r="T162">
        <f>IF($A162&lt;='P01'!$B$17,INDEX('P01'!$AI:$AI,$A162+52),0)+IF($A162&lt;='P02'!$B$17,INDEX('P02'!$AI:$AI,$A162+52),0)+IF($A162&lt;='P03'!$B$17,INDEX('P03'!$AI:$AI,$A162+52),0)+IF($A162&lt;='P04'!$B$17,INDEX('P04'!$AI:$AI,$A162+52),0)+IF($A162&lt;='P05'!$B$17,INDEX('P05'!$AI:$AI,$A162+52),0)+IF($A162&lt;='P06'!$B$17,INDEX('P06'!$AI:$AI,$A162+52),0)+IF($A162&lt;='P07'!$B$17,INDEX('P07'!$AI:$AI,$A162+52),0)+IF($A162&lt;='P08'!$B$17,INDEX('P08'!$AI:$AI,$A162+52),0)+IF($A162&lt;='P09'!$B$17,INDEX('P09'!$AI:$AI,$A162+52),0)+IF($A162&lt;='P10'!$B$17,INDEX('P10'!$AI:$AI,$A162+52),0)</f>
        <v>15751.355550353645</v>
      </c>
    </row>
    <row r="163" spans="1:20" x14ac:dyDescent="0.35">
      <c r="A163">
        <v>131</v>
      </c>
      <c r="B163">
        <f>IF($A163&lt;='P01'!$B$17,INDEX('P01'!$J:$J,$A163+52),0)+IF($A163&lt;='P02'!$B$17,INDEX('P02'!$J:$J,$A163+52),0)+IF($A163&lt;='P03'!$B$17,INDEX('P03'!$J:$J,$A163+52),0)+IF($A163&lt;='P04'!$B$17,INDEX('P04'!$J:$J,$A163+52),0)+IF($A163&lt;='P05'!$B$17,INDEX('P05'!$J:$J,$A163+52),0)+IF($A163&lt;='P06'!$B$17,INDEX('P06'!$J:$J,$A163+52),0)+IF($A163&lt;='P07'!$B$17,INDEX('P07'!$J:$J,$A163+52),0)+IF($A163&lt;='P08'!$B$17,INDEX('P08'!$J:$J,$A163+52),0)+IF($A163&lt;='P09'!$B$17,INDEX('P09'!$J:$J,$A163+52),0)+IF($A163&lt;='P10'!$B$17,INDEX('P10'!$J:$J,$A163+52),0)</f>
        <v>9.1465291761651431E-4</v>
      </c>
      <c r="C163">
        <f>IF($A163&lt;='P01'!$B$17,INDEX('P01'!$K:$K,$A163+52),0)+IF($A163&lt;='P02'!$B$17,INDEX('P02'!$K:$K,$A163+52),0)+IF($A163&lt;='P03'!$B$17,INDEX('P03'!$K:$K,$A163+52),0)+IF($A163&lt;='P04'!$B$17,INDEX('P04'!$K:$K,$A163+52),0)+IF($A163&lt;='P05'!$B$17,INDEX('P05'!$K:$K,$A163+52),0)+IF($A163&lt;='P06'!$B$17,INDEX('P06'!$K:$K,$A163+52),0)+IF($A163&lt;='P07'!$B$17,INDEX('P07'!$K:$K,$A163+52),0)+IF($A163&lt;='P08'!$B$17,INDEX('P08'!$K:$K,$A163+52),0)+IF($A163&lt;='P09'!$B$17,INDEX('P09'!$K:$K,$A163+52),0)+IF($A163&lt;='P10'!$B$17,INDEX('P10'!$K:$K,$A163+52),0)</f>
        <v>1.0681564386150267E-2</v>
      </c>
      <c r="D163">
        <f>IF($A163&lt;='P01'!$B$17,INDEX('P01'!$L:$L,$A163+52),0)+IF($A163&lt;='P02'!$B$17,INDEX('P02'!$L:$L,$A163+52),0)+IF($A163&lt;='P03'!$B$17,INDEX('P03'!$L:$L,$A163+52),0)+IF($A163&lt;='P04'!$B$17,INDEX('P04'!$L:$L,$A163+52),0)+IF($A163&lt;='P05'!$B$17,INDEX('P05'!$L:$L,$A163+52),0)+IF($A163&lt;='P06'!$B$17,INDEX('P06'!$L:$L,$A163+52),0)+IF($A163&lt;='P07'!$B$17,INDEX('P07'!$L:$L,$A163+52),0)+IF($A163&lt;='P08'!$B$17,INDEX('P08'!$L:$L,$A163+52),0)+IF($A163&lt;='P09'!$B$17,INDEX('P09'!$L:$L,$A163+52),0)+IF($A163&lt;='P10'!$B$17,INDEX('P10'!$L:$L,$A163+52),0)</f>
        <v>0</v>
      </c>
      <c r="E163">
        <f>IF($A163&lt;='P01'!$B$17,INDEX('P01'!$M:$M,$A163+52),0)+IF($A163&lt;='P02'!$B$17,INDEX('P02'!$M:$M,$A163+52),0)+IF($A163&lt;='P03'!$B$17,INDEX('P03'!$M:$M,$A163+52),0)+IF($A163&lt;='P04'!$B$17,INDEX('P04'!$M:$M,$A163+52),0)+IF($A163&lt;='P05'!$B$17,INDEX('P05'!$M:$M,$A163+52),0)+IF($A163&lt;='P06'!$B$17,INDEX('P06'!$M:$M,$A163+52),0)+IF($A163&lt;='P07'!$B$17,INDEX('P07'!$M:$M,$A163+52),0)+IF($A163&lt;='P08'!$B$17,INDEX('P08'!$M:$M,$A163+52),0)+IF($A163&lt;='P09'!$B$17,INDEX('P09'!$M:$M,$A163+52),0)+IF($A163&lt;='P10'!$B$17,INDEX('P10'!$M:$M,$A163+52),0)</f>
        <v>3.8304275516915549</v>
      </c>
      <c r="F163">
        <f>IF($A163&lt;='P01'!$B$17,INDEX('P01'!$R:$R,$A163+52),0)+IF($A163&lt;='P02'!$B$17,INDEX('P02'!$R:$R,$A163+52),0)+IF($A163&lt;='P03'!$B$17,INDEX('P03'!$R:$R,$A163+52),0)+IF($A163&lt;='P04'!$B$17,INDEX('P04'!$R:$R,$A163+52),0)+IF($A163&lt;='P05'!$B$17,INDEX('P05'!$R:$R,$A163+52),0)+IF($A163&lt;='P06'!$B$17,INDEX('P06'!$R:$R,$A163+52),0)+IF($A163&lt;='P07'!$B$17,INDEX('P07'!$R:$R,$A163+52),0)+IF($A163&lt;='P08'!$B$17,INDEX('P08'!$R:$R,$A163+52),0)+IF($A163&lt;='P09'!$B$17,INDEX('P09'!$R:$R,$A163+52),0)+IF($A163&lt;='P10'!$B$17,INDEX('P10'!$R:$R,$A163+52),0)</f>
        <v>279.51027081080156</v>
      </c>
      <c r="G163">
        <f>IF($A163&lt;='P01'!$B$17,INDEX('P01'!$S:$S,$A163+52),0)+IF($A163&lt;='P02'!$B$17,INDEX('P02'!$S:$S,$A163+52),0)+IF($A163&lt;='P03'!$B$17,INDEX('P03'!$S:$S,$A163+52),0)+IF($A163&lt;='P04'!$B$17,INDEX('P04'!$S:$S,$A163+52),0)+IF($A163&lt;='P05'!$B$17,INDEX('P05'!$S:$S,$A163+52),0)+IF($A163&lt;='P06'!$B$17,INDEX('P06'!$S:$S,$A163+52),0)+IF($A163&lt;='P07'!$B$17,INDEX('P07'!$S:$S,$A163+52),0)+IF($A163&lt;='P08'!$B$17,INDEX('P08'!$S:$S,$A163+52),0)+IF($A163&lt;='P09'!$B$17,INDEX('P09'!$S:$S,$A163+52),0)+IF($A163&lt;='P10'!$B$17,INDEX('P10'!$S:$S,$A163+52),0)</f>
        <v>5.5902054162160315</v>
      </c>
      <c r="H163">
        <f>IF($A163&lt;='P01'!$B$17,INDEX('P01'!$T:$T,$A163+52),0)+IF($A163&lt;='P02'!$B$17,INDEX('P02'!$T:$T,$A163+52),0)+IF($A163&lt;='P03'!$B$17,INDEX('P03'!$T:$T,$A163+52),0)+IF($A163&lt;='P04'!$B$17,INDEX('P04'!$T:$T,$A163+52),0)+IF($A163&lt;='P05'!$B$17,INDEX('P05'!$T:$T,$A163+52),0)+IF($A163&lt;='P06'!$B$17,INDEX('P06'!$T:$T,$A163+52),0)+IF($A163&lt;='P07'!$B$17,INDEX('P07'!$T:$T,$A163+52),0)+IF($A163&lt;='P08'!$B$17,INDEX('P08'!$T:$T,$A163+52),0)+IF($A163&lt;='P09'!$B$17,INDEX('P09'!$T:$T,$A163+52),0)+IF($A163&lt;='P10'!$B$17,INDEX('P10'!$T:$T,$A163+52),0)</f>
        <v>26.525877196744489</v>
      </c>
      <c r="I163">
        <f>IF($A163&lt;='P01'!$B$17,INDEX('P01'!$U:$U,$A163+52),0)+IF($A163&lt;='P02'!$B$17,INDEX('P02'!$U:$U,$A163+52),0)+IF($A163&lt;='P03'!$B$17,INDEX('P03'!$U:$U,$A163+52),0)+IF($A163&lt;='P04'!$B$17,INDEX('P04'!$U:$U,$A163+52),0)+IF($A163&lt;='P05'!$B$17,INDEX('P05'!$U:$U,$A163+52),0)+IF($A163&lt;='P06'!$B$17,INDEX('P06'!$U:$U,$A163+52),0)+IF($A163&lt;='P07'!$B$17,INDEX('P07'!$U:$U,$A163+52),0)+IF($A163&lt;='P08'!$B$17,INDEX('P08'!$U:$U,$A163+52),0)+IF($A163&lt;='P09'!$B$17,INDEX('P09'!$U:$U,$A163+52),0)+IF($A163&lt;='P10'!$B$17,INDEX('P10'!$U:$U,$A163+52),0)</f>
        <v>393.33554987695499</v>
      </c>
      <c r="J163">
        <f>IF($A163&lt;='P01'!$B$17,INDEX('P01'!$V:$V,$A163+52),0)+IF($A163&lt;='P02'!$B$17,INDEX('P02'!$V:$V,$A163+52),0)+IF($A163&lt;='P03'!$B$17,INDEX('P03'!$V:$V,$A163+52),0)+IF($A163&lt;='P04'!$B$17,INDEX('P04'!$V:$V,$A163+52),0)+IF($A163&lt;='P05'!$B$17,INDEX('P05'!$V:$V,$A163+52),0)+IF($A163&lt;='P06'!$B$17,INDEX('P06'!$V:$V,$A163+52),0)+IF($A163&lt;='P07'!$B$17,INDEX('P07'!$V:$V,$A163+52),0)+IF($A163&lt;='P08'!$B$17,INDEX('P08'!$V:$V,$A163+52),0)+IF($A163&lt;='P09'!$B$17,INDEX('P09'!$V:$V,$A163+52),0)+IF($A163&lt;='P10'!$B$17,INDEX('P10'!$V:$V,$A163+52),0)</f>
        <v>0.31574467558127778</v>
      </c>
      <c r="K163">
        <f>IF($A163&lt;='P01'!$B$17,INDEX('P01'!$W:$W,$A163+52),0)+IF($A163&lt;='P02'!$B$17,INDEX('P02'!$W:$W,$A163+52),0)+IF($A163&lt;='P03'!$B$17,INDEX('P03'!$W:$W,$A163+52),0)+IF($A163&lt;='P04'!$B$17,INDEX('P04'!$W:$W,$A163+52),0)+IF($A163&lt;='P05'!$B$17,INDEX('P05'!$W:$W,$A163+52),0)+IF($A163&lt;='P06'!$B$17,INDEX('P06'!$W:$W,$A163+52),0)+IF($A163&lt;='P07'!$B$17,INDEX('P07'!$W:$W,$A163+52),0)+IF($A163&lt;='P08'!$B$17,INDEX('P08'!$W:$W,$A163+52),0)+IF($A163&lt;='P09'!$B$17,INDEX('P09'!$W:$W,$A163+52),0)+IF($A163&lt;='P10'!$B$17,INDEX('P10'!$W:$W,$A163+52),0)</f>
        <v>-146.25710635469522</v>
      </c>
      <c r="L163">
        <f>IF($A163&lt;='P01'!$B$17,INDEX('P01'!$X:$X,$A163+52),0)+IF($A163&lt;='P02'!$B$17,INDEX('P02'!$X:$X,$A163+52),0)+IF($A163&lt;='P03'!$B$17,INDEX('P03'!$X:$X,$A163+52),0)+IF($A163&lt;='P04'!$B$17,INDEX('P04'!$X:$X,$A163+52),0)+IF($A163&lt;='P05'!$B$17,INDEX('P05'!$X:$X,$A163+52),0)+IF($A163&lt;='P06'!$B$17,INDEX('P06'!$X:$X,$A163+52),0)+IF($A163&lt;='P07'!$B$17,INDEX('P07'!$X:$X,$A163+52),0)+IF($A163&lt;='P08'!$B$17,INDEX('P08'!$X:$X,$A163+52),0)+IF($A163&lt;='P09'!$B$17,INDEX('P09'!$X:$X,$A163+52),0)+IF($A163&lt;='P10'!$B$17,INDEX('P10'!$X:$X,$A163+52),0)</f>
        <v>145.36036333947044</v>
      </c>
      <c r="M163">
        <f>IF($A163&lt;='P01'!$B$17,INDEX('P01'!$AA:$AA,$A163+52),0)+IF($A163&lt;='P02'!$B$17,INDEX('P02'!$AA:$AA,$A163+52),0)+IF($A163&lt;='P03'!$B$17,INDEX('P03'!$AA:$AA,$A163+52),0)+IF($A163&lt;='P04'!$B$17,INDEX('P04'!$AA:$AA,$A163+52),0)+IF($A163&lt;='P05'!$B$17,INDEX('P05'!$AA:$AA,$A163+52),0)+IF($A163&lt;='P06'!$B$17,INDEX('P06'!$AA:$AA,$A163+52),0)+IF($A163&lt;='P07'!$B$17,INDEX('P07'!$AA:$AA,$A163+52),0)+IF($A163&lt;='P08'!$B$17,INDEX('P08'!$AA:$AA,$A163+52),0)+IF($A163&lt;='P09'!$B$17,INDEX('P09'!$AA:$AA,$A163+52),0)+IF($A163&lt;='P10'!$B$17,INDEX('P10'!$AA:$AA,$A163+52),0)</f>
        <v>-94.732437610233191</v>
      </c>
      <c r="N163">
        <f>IF($A163&lt;='P01'!$B$17,INDEX('P01'!$AB:$AB,$A163+52),0)+IF($A163&lt;='P02'!$B$17,INDEX('P02'!$AB:$AB,$A163+52),0)+IF($A163&lt;='P03'!$B$17,INDEX('P03'!$AB:$AB,$A163+52),0)+IF($A163&lt;='P04'!$B$17,INDEX('P04'!$AB:$AB,$A163+52),0)+IF($A163&lt;='P05'!$B$17,INDEX('P05'!$AB:$AB,$A163+52),0)+IF($A163&lt;='P06'!$B$17,INDEX('P06'!$AB:$AB,$A163+52),0)+IF($A163&lt;='P07'!$B$17,INDEX('P07'!$AB:$AB,$A163+52),0)+IF($A163&lt;='P08'!$B$17,INDEX('P08'!$AB:$AB,$A163+52),0)+IF($A163&lt;='P09'!$B$17,INDEX('P09'!$AB:$AB,$A163+52),0)+IF($A163&lt;='P10'!$B$17,INDEX('P10'!$AB:$AB,$A163+52),0)</f>
        <v>182.75527811853405</v>
      </c>
      <c r="O163">
        <f>IF($A163&lt;='P01'!$B$17,INDEX('P01'!$AC:$AC,$A163+52),0)+IF($A163&lt;='P02'!$B$17,INDEX('P02'!$AC:$AC,$A163+52),0)+IF($A163&lt;='P03'!$B$17,INDEX('P03'!$AC:$AC,$A163+52),0)+IF($A163&lt;='P04'!$B$17,INDEX('P04'!$AC:$AC,$A163+52),0)+IF($A163&lt;='P05'!$B$17,INDEX('P05'!$AC:$AC,$A163+52),0)+IF($A163&lt;='P06'!$B$17,INDEX('P06'!$AC:$AC,$A163+52),0)+IF($A163&lt;='P07'!$B$17,INDEX('P07'!$AC:$AC,$A163+52),0)+IF($A163&lt;='P08'!$B$17,INDEX('P08'!$AC:$AC,$A163+52),0)+IF($A163&lt;='P09'!$B$17,INDEX('P09'!$AC:$AC,$A163+52),0)+IF($A163&lt;='P10'!$B$17,INDEX('P10'!$AC:$AC,$A163+52),0)</f>
        <v>3.655105562370681</v>
      </c>
      <c r="P163">
        <f>IF($A163&lt;='P01'!$B$17,INDEX('P01'!$AD:$AD,$A163+52),0)+IF($A163&lt;='P02'!$B$17,INDEX('P02'!$AD:$AD,$A163+52),0)+IF($A163&lt;='P03'!$B$17,INDEX('P03'!$AD:$AD,$A163+52),0)+IF($A163&lt;='P04'!$B$17,INDEX('P04'!$AD:$AD,$A163+52),0)+IF($A163&lt;='P05'!$B$17,INDEX('P05'!$AD:$AD,$A163+52),0)+IF($A163&lt;='P06'!$B$17,INDEX('P06'!$AD:$AD,$A163+52),0)+IF($A163&lt;='P07'!$B$17,INDEX('P07'!$AD:$AD,$A163+52),0)+IF($A163&lt;='P08'!$B$17,INDEX('P08'!$AD:$AD,$A163+52),0)+IF($A163&lt;='P09'!$B$17,INDEX('P09'!$AD:$AD,$A163+52),0)+IF($A163&lt;='P10'!$B$17,INDEX('P10'!$AD:$AD,$A163+52),0)</f>
        <v>17.287112861219537</v>
      </c>
      <c r="Q163">
        <f>IF($A163&lt;='P01'!$B$17,INDEX('P01'!$AE:$AE,$A163+52),0)+IF($A163&lt;='P02'!$B$17,INDEX('P02'!$AE:$AE,$A163+52),0)+IF($A163&lt;='P03'!$B$17,INDEX('P03'!$AE:$AE,$A163+52),0)+IF($A163&lt;='P04'!$B$17,INDEX('P04'!$AE:$AE,$A163+52),0)+IF($A163&lt;='P05'!$B$17,INDEX('P05'!$AE:$AE,$A163+52),0)+IF($A163&lt;='P06'!$B$17,INDEX('P06'!$AE:$AE,$A163+52),0)+IF($A163&lt;='P07'!$B$17,INDEX('P07'!$AE:$AE,$A163+52),0)+IF($A163&lt;='P08'!$B$17,INDEX('P08'!$AE:$AE,$A163+52),0)+IF($A163&lt;='P09'!$B$17,INDEX('P09'!$AE:$AE,$A163+52),0)+IF($A163&lt;='P10'!$B$17,INDEX('P10'!$AE:$AE,$A163+52),0)</f>
        <v>256.33972413501499</v>
      </c>
      <c r="R163">
        <f>IF($A163&lt;='P01'!$B$17,INDEX('P01'!$AF:$AF,$A163+52),0)+IF($A163&lt;='P02'!$B$17,INDEX('P02'!$AF:$AF,$A163+52),0)+IF($A163&lt;='P03'!$B$17,INDEX('P03'!$AF:$AF,$A163+52),0)+IF($A163&lt;='P04'!$B$17,INDEX('P04'!$AF:$AF,$A163+52),0)+IF($A163&lt;='P05'!$B$17,INDEX('P05'!$AF:$AF,$A163+52),0)+IF($A163&lt;='P06'!$B$17,INDEX('P06'!$AF:$AF,$A163+52),0)+IF($A163&lt;='P07'!$B$17,INDEX('P07'!$AF:$AF,$A163+52),0)+IF($A163&lt;='P08'!$B$17,INDEX('P08'!$AF:$AF,$A163+52),0)+IF($A163&lt;='P09'!$B$17,INDEX('P09'!$AF:$AF,$A163+52),0)+IF($A163&lt;='P10'!$B$17,INDEX('P10'!$AF:$AF,$A163+52),0)</f>
        <v>0.20577317016202559</v>
      </c>
      <c r="S163">
        <f>IF($A163&lt;='P01'!$B$17,INDEX('P01'!$AG:$AG,$A163+52),0)+IF($A163&lt;='P02'!$B$17,INDEX('P02'!$AG:$AG,$A163+52),0)+IF($A163&lt;='P03'!$B$17,INDEX('P03'!$AG:$AG,$A163+52),0)+IF($A163&lt;='P04'!$B$17,INDEX('P04'!$AG:$AG,$A163+52),0)+IF($A163&lt;='P05'!$B$17,INDEX('P05'!$AG:$AG,$A163+52),0)+IF($A163&lt;='P06'!$B$17,INDEX('P06'!$AG:$AG,$A163+52),0)+IF($A163&lt;='P07'!$B$17,INDEX('P07'!$AG:$AG,$A163+52),0)+IF($A163&lt;='P08'!$B$17,INDEX('P08'!$AG:$AG,$A163+52),0)+IF($A163&lt;='P09'!$B$17,INDEX('P09'!$AG:$AG,$A163+52),0)+IF($A163&lt;='P10'!$B$17,INDEX('P10'!$AG:$AG,$A163+52),0)</f>
        <v>15657.561026302927</v>
      </c>
      <c r="T163">
        <f>IF($A163&lt;='P01'!$B$17,INDEX('P01'!$AI:$AI,$A163+52),0)+IF($A163&lt;='P02'!$B$17,INDEX('P02'!$AI:$AI,$A163+52),0)+IF($A163&lt;='P03'!$B$17,INDEX('P03'!$AI:$AI,$A163+52),0)+IF($A163&lt;='P04'!$B$17,INDEX('P04'!$AI:$AI,$A163+52),0)+IF($A163&lt;='P05'!$B$17,INDEX('P05'!$AI:$AI,$A163+52),0)+IF($A163&lt;='P06'!$B$17,INDEX('P06'!$AI:$AI,$A163+52),0)+IF($A163&lt;='P07'!$B$17,INDEX('P07'!$AI:$AI,$A163+52),0)+IF($A163&lt;='P08'!$B$17,INDEX('P08'!$AI:$AI,$A163+52),0)+IF($A163&lt;='P09'!$B$17,INDEX('P09'!$AI:$AI,$A163+52),0)+IF($A163&lt;='P10'!$B$17,INDEX('P10'!$AI:$AI,$A163+52),0)</f>
        <v>15657.561026302927</v>
      </c>
    </row>
    <row r="164" spans="1:20" x14ac:dyDescent="0.35">
      <c r="A164">
        <v>132</v>
      </c>
      <c r="B164">
        <f>IF($A164&lt;='P01'!$B$17,INDEX('P01'!$J:$J,$A164+52),0)+IF($A164&lt;='P02'!$B$17,INDEX('P02'!$J:$J,$A164+52),0)+IF($A164&lt;='P03'!$B$17,INDEX('P03'!$J:$J,$A164+52),0)+IF($A164&lt;='P04'!$B$17,INDEX('P04'!$J:$J,$A164+52),0)+IF($A164&lt;='P05'!$B$17,INDEX('P05'!$J:$J,$A164+52),0)+IF($A164&lt;='P06'!$B$17,INDEX('P06'!$J:$J,$A164+52),0)+IF($A164&lt;='P07'!$B$17,INDEX('P07'!$J:$J,$A164+52),0)+IF($A164&lt;='P08'!$B$17,INDEX('P08'!$J:$J,$A164+52),0)+IF($A164&lt;='P09'!$B$17,INDEX('P09'!$J:$J,$A164+52),0)+IF($A164&lt;='P10'!$B$17,INDEX('P10'!$J:$J,$A164+52),0)</f>
        <v>9.1200739109358585E-4</v>
      </c>
      <c r="C164">
        <f>IF($A164&lt;='P01'!$B$17,INDEX('P01'!$K:$K,$A164+52),0)+IF($A164&lt;='P02'!$B$17,INDEX('P02'!$K:$K,$A164+52),0)+IF($A164&lt;='P03'!$B$17,INDEX('P03'!$K:$K,$A164+52),0)+IF($A164&lt;='P04'!$B$17,INDEX('P04'!$K:$K,$A164+52),0)+IF($A164&lt;='P05'!$B$17,INDEX('P05'!$K:$K,$A164+52),0)+IF($A164&lt;='P06'!$B$17,INDEX('P06'!$K:$K,$A164+52),0)+IF($A164&lt;='P07'!$B$17,INDEX('P07'!$K:$K,$A164+52),0)+IF($A164&lt;='P08'!$B$17,INDEX('P08'!$K:$K,$A164+52),0)+IF($A164&lt;='P09'!$B$17,INDEX('P09'!$K:$K,$A164+52),0)+IF($A164&lt;='P10'!$B$17,INDEX('P10'!$K:$K,$A164+52),0)</f>
        <v>1.0642913426665145E-2</v>
      </c>
      <c r="D164">
        <f>IF($A164&lt;='P01'!$B$17,INDEX('P01'!$L:$L,$A164+52),0)+IF($A164&lt;='P02'!$B$17,INDEX('P02'!$L:$L,$A164+52),0)+IF($A164&lt;='P03'!$B$17,INDEX('P03'!$L:$L,$A164+52),0)+IF($A164&lt;='P04'!$B$17,INDEX('P04'!$L:$L,$A164+52),0)+IF($A164&lt;='P05'!$B$17,INDEX('P05'!$L:$L,$A164+52),0)+IF($A164&lt;='P06'!$B$17,INDEX('P06'!$L:$L,$A164+52),0)+IF($A164&lt;='P07'!$B$17,INDEX('P07'!$L:$L,$A164+52),0)+IF($A164&lt;='P08'!$B$17,INDEX('P08'!$L:$L,$A164+52),0)+IF($A164&lt;='P09'!$B$17,INDEX('P09'!$L:$L,$A164+52),0)+IF($A164&lt;='P10'!$B$17,INDEX('P10'!$L:$L,$A164+52),0)</f>
        <v>0</v>
      </c>
      <c r="E164">
        <f>IF($A164&lt;='P01'!$B$17,INDEX('P01'!$M:$M,$A164+52),0)+IF($A164&lt;='P02'!$B$17,INDEX('P02'!$M:$M,$A164+52),0)+IF($A164&lt;='P03'!$B$17,INDEX('P03'!$M:$M,$A164+52),0)+IF($A164&lt;='P04'!$B$17,INDEX('P04'!$M:$M,$A164+52),0)+IF($A164&lt;='P05'!$B$17,INDEX('P05'!$M:$M,$A164+52),0)+IF($A164&lt;='P06'!$B$17,INDEX('P06'!$M:$M,$A164+52),0)+IF($A164&lt;='P07'!$B$17,INDEX('P07'!$M:$M,$A164+52),0)+IF($A164&lt;='P08'!$B$17,INDEX('P08'!$M:$M,$A164+52),0)+IF($A164&lt;='P09'!$B$17,INDEX('P09'!$M:$M,$A164+52),0)+IF($A164&lt;='P10'!$B$17,INDEX('P10'!$M:$M,$A164+52),0)</f>
        <v>3.8188726308737961</v>
      </c>
      <c r="F164">
        <f>IF($A164&lt;='P01'!$B$17,INDEX('P01'!$R:$R,$A164+52),0)+IF($A164&lt;='P02'!$B$17,INDEX('P02'!$R:$R,$A164+52),0)+IF($A164&lt;='P03'!$B$17,INDEX('P03'!$R:$R,$A164+52),0)+IF($A164&lt;='P04'!$B$17,INDEX('P04'!$R:$R,$A164+52),0)+IF($A164&lt;='P05'!$B$17,INDEX('P05'!$R:$R,$A164+52),0)+IF($A164&lt;='P06'!$B$17,INDEX('P06'!$R:$R,$A164+52),0)+IF($A164&lt;='P07'!$B$17,INDEX('P07'!$R:$R,$A164+52),0)+IF($A164&lt;='P08'!$B$17,INDEX('P08'!$R:$R,$A164+52),0)+IF($A164&lt;='P09'!$B$17,INDEX('P09'!$R:$R,$A164+52),0)+IF($A164&lt;='P10'!$B$17,INDEX('P10'!$R:$R,$A164+52),0)</f>
        <v>278.49560326791703</v>
      </c>
      <c r="G164">
        <f>IF($A164&lt;='P01'!$B$17,INDEX('P01'!$S:$S,$A164+52),0)+IF($A164&lt;='P02'!$B$17,INDEX('P02'!$S:$S,$A164+52),0)+IF($A164&lt;='P03'!$B$17,INDEX('P03'!$S:$S,$A164+52),0)+IF($A164&lt;='P04'!$B$17,INDEX('P04'!$S:$S,$A164+52),0)+IF($A164&lt;='P05'!$B$17,INDEX('P05'!$S:$S,$A164+52),0)+IF($A164&lt;='P06'!$B$17,INDEX('P06'!$S:$S,$A164+52),0)+IF($A164&lt;='P07'!$B$17,INDEX('P07'!$S:$S,$A164+52),0)+IF($A164&lt;='P08'!$B$17,INDEX('P08'!$S:$S,$A164+52),0)+IF($A164&lt;='P09'!$B$17,INDEX('P09'!$S:$S,$A164+52),0)+IF($A164&lt;='P10'!$B$17,INDEX('P10'!$S:$S,$A164+52),0)</f>
        <v>5.5699120653583405</v>
      </c>
      <c r="H164">
        <f>IF($A164&lt;='P01'!$B$17,INDEX('P01'!$T:$T,$A164+52),0)+IF($A164&lt;='P02'!$B$17,INDEX('P02'!$T:$T,$A164+52),0)+IF($A164&lt;='P03'!$B$17,INDEX('P03'!$T:$T,$A164+52),0)+IF($A164&lt;='P04'!$B$17,INDEX('P04'!$T:$T,$A164+52),0)+IF($A164&lt;='P05'!$B$17,INDEX('P05'!$T:$T,$A164+52),0)+IF($A164&lt;='P06'!$B$17,INDEX('P06'!$T:$T,$A164+52),0)+IF($A164&lt;='P07'!$B$17,INDEX('P07'!$T:$T,$A164+52),0)+IF($A164&lt;='P08'!$B$17,INDEX('P08'!$T:$T,$A164+52),0)+IF($A164&lt;='P09'!$B$17,INDEX('P09'!$T:$T,$A164+52),0)+IF($A164&lt;='P10'!$B$17,INDEX('P10'!$T:$T,$A164+52),0)</f>
        <v>26.511037782037892</v>
      </c>
      <c r="I164">
        <f>IF($A164&lt;='P01'!$B$17,INDEX('P01'!$U:$U,$A164+52),0)+IF($A164&lt;='P02'!$B$17,INDEX('P02'!$U:$U,$A164+52),0)+IF($A164&lt;='P03'!$B$17,INDEX('P03'!$U:$U,$A164+52),0)+IF($A164&lt;='P04'!$B$17,INDEX('P04'!$U:$U,$A164+52),0)+IF($A164&lt;='P05'!$B$17,INDEX('P05'!$U:$U,$A164+52),0)+IF($A164&lt;='P06'!$B$17,INDEX('P06'!$U:$U,$A164+52),0)+IF($A164&lt;='P07'!$B$17,INDEX('P07'!$U:$U,$A164+52),0)+IF($A164&lt;='P08'!$B$17,INDEX('P08'!$U:$U,$A164+52),0)+IF($A164&lt;='P09'!$B$17,INDEX('P09'!$U:$U,$A164+52),0)+IF($A164&lt;='P10'!$B$17,INDEX('P10'!$U:$U,$A164+52),0)</f>
        <v>392.10480466460069</v>
      </c>
      <c r="J164">
        <f>IF($A164&lt;='P01'!$B$17,INDEX('P01'!$V:$V,$A164+52),0)+IF($A164&lt;='P02'!$B$17,INDEX('P02'!$V:$V,$A164+52),0)+IF($A164&lt;='P03'!$B$17,INDEX('P03'!$V:$V,$A164+52),0)+IF($A164&lt;='P04'!$B$17,INDEX('P04'!$V:$V,$A164+52),0)+IF($A164&lt;='P05'!$B$17,INDEX('P05'!$V:$V,$A164+52),0)+IF($A164&lt;='P06'!$B$17,INDEX('P06'!$V:$V,$A164+52),0)+IF($A164&lt;='P07'!$B$17,INDEX('P07'!$V:$V,$A164+52),0)+IF($A164&lt;='P08'!$B$17,INDEX('P08'!$V:$V,$A164+52),0)+IF($A164&lt;='P09'!$B$17,INDEX('P09'!$V:$V,$A164+52),0)+IF($A164&lt;='P10'!$B$17,INDEX('P10'!$V:$V,$A164+52),0)</f>
        <v>0.31560788027569531</v>
      </c>
      <c r="K164">
        <f>IF($A164&lt;='P01'!$B$17,INDEX('P01'!$W:$W,$A164+52),0)+IF($A164&lt;='P02'!$B$17,INDEX('P02'!$W:$W,$A164+52),0)+IF($A164&lt;='P03'!$B$17,INDEX('P03'!$W:$W,$A164+52),0)+IF($A164&lt;='P04'!$B$17,INDEX('P04'!$W:$W,$A164+52),0)+IF($A164&lt;='P05'!$B$17,INDEX('P05'!$W:$W,$A164+52),0)+IF($A164&lt;='P06'!$B$17,INDEX('P06'!$W:$W,$A164+52),0)+IF($A164&lt;='P07'!$B$17,INDEX('P07'!$W:$W,$A164+52),0)+IF($A164&lt;='P08'!$B$17,INDEX('P08'!$W:$W,$A164+52),0)+IF($A164&lt;='P09'!$B$17,INDEX('P09'!$W:$W,$A164+52),0)+IF($A164&lt;='P10'!$B$17,INDEX('P10'!$W:$W,$A164+52),0)</f>
        <v>-146.00575912435554</v>
      </c>
      <c r="L164">
        <f>IF($A164&lt;='P01'!$B$17,INDEX('P01'!$X:$X,$A164+52),0)+IF($A164&lt;='P02'!$B$17,INDEX('P02'!$X:$X,$A164+52),0)+IF($A164&lt;='P03'!$B$17,INDEX('P03'!$X:$X,$A164+52),0)+IF($A164&lt;='P04'!$B$17,INDEX('P04'!$X:$X,$A164+52),0)+IF($A164&lt;='P05'!$B$17,INDEX('P05'!$X:$X,$A164+52),0)+IF($A164&lt;='P06'!$B$17,INDEX('P06'!$X:$X,$A164+52),0)+IF($A164&lt;='P07'!$B$17,INDEX('P07'!$X:$X,$A164+52),0)+IF($A164&lt;='P08'!$B$17,INDEX('P08'!$X:$X,$A164+52),0)+IF($A164&lt;='P09'!$B$17,INDEX('P09'!$X:$X,$A164+52),0)+IF($A164&lt;='P10'!$B$17,INDEX('P10'!$X:$X,$A164+52),0)</f>
        <v>145.11227143148164</v>
      </c>
      <c r="M164">
        <f>IF($A164&lt;='P01'!$B$17,INDEX('P01'!$AA:$AA,$A164+52),0)+IF($A164&lt;='P02'!$B$17,INDEX('P02'!$AA:$AA,$A164+52),0)+IF($A164&lt;='P03'!$B$17,INDEX('P03'!$AA:$AA,$A164+52),0)+IF($A164&lt;='P04'!$B$17,INDEX('P04'!$AA:$AA,$A164+52),0)+IF($A164&lt;='P05'!$B$17,INDEX('P05'!$AA:$AA,$A164+52),0)+IF($A164&lt;='P06'!$B$17,INDEX('P06'!$AA:$AA,$A164+52),0)+IF($A164&lt;='P07'!$B$17,INDEX('P07'!$AA:$AA,$A164+52),0)+IF($A164&lt;='P08'!$B$17,INDEX('P08'!$AA:$AA,$A164+52),0)+IF($A164&lt;='P09'!$B$17,INDEX('P09'!$AA:$AA,$A164+52),0)+IF($A164&lt;='P10'!$B$17,INDEX('P10'!$AA:$AA,$A164+52),0)</f>
        <v>-94.262164457722861</v>
      </c>
      <c r="N164">
        <f>IF($A164&lt;='P01'!$B$17,INDEX('P01'!$AB:$AB,$A164+52),0)+IF($A164&lt;='P02'!$B$17,INDEX('P02'!$AB:$AB,$A164+52),0)+IF($A164&lt;='P03'!$B$17,INDEX('P03'!$AB:$AB,$A164+52),0)+IF($A164&lt;='P04'!$B$17,INDEX('P04'!$AB:$AB,$A164+52),0)+IF($A164&lt;='P05'!$B$17,INDEX('P05'!$AB:$AB,$A164+52),0)+IF($A164&lt;='P06'!$B$17,INDEX('P06'!$AB:$AB,$A164+52),0)+IF($A164&lt;='P07'!$B$17,INDEX('P07'!$AB:$AB,$A164+52),0)+IF($A164&lt;='P08'!$B$17,INDEX('P08'!$AB:$AB,$A164+52),0)+IF($A164&lt;='P09'!$B$17,INDEX('P09'!$AB:$AB,$A164+52),0)+IF($A164&lt;='P10'!$B$17,INDEX('P10'!$AB:$AB,$A164+52),0)</f>
        <v>181.49767072120687</v>
      </c>
      <c r="O164">
        <f>IF($A164&lt;='P01'!$B$17,INDEX('P01'!$AC:$AC,$A164+52),0)+IF($A164&lt;='P02'!$B$17,INDEX('P02'!$AC:$AC,$A164+52),0)+IF($A164&lt;='P03'!$B$17,INDEX('P03'!$AC:$AC,$A164+52),0)+IF($A164&lt;='P04'!$B$17,INDEX('P04'!$AC:$AC,$A164+52),0)+IF($A164&lt;='P05'!$B$17,INDEX('P05'!$AC:$AC,$A164+52),0)+IF($A164&lt;='P06'!$B$17,INDEX('P06'!$AC:$AC,$A164+52),0)+IF($A164&lt;='P07'!$B$17,INDEX('P07'!$AC:$AC,$A164+52),0)+IF($A164&lt;='P08'!$B$17,INDEX('P08'!$AC:$AC,$A164+52),0)+IF($A164&lt;='P09'!$B$17,INDEX('P09'!$AC:$AC,$A164+52),0)+IF($A164&lt;='P10'!$B$17,INDEX('P10'!$AC:$AC,$A164+52),0)</f>
        <v>3.6299534144241377</v>
      </c>
      <c r="P164">
        <f>IF($A164&lt;='P01'!$B$17,INDEX('P01'!$AD:$AD,$A164+52),0)+IF($A164&lt;='P02'!$B$17,INDEX('P02'!$AD:$AD,$A164+52),0)+IF($A164&lt;='P03'!$B$17,INDEX('P03'!$AD:$AD,$A164+52),0)+IF($A164&lt;='P04'!$B$17,INDEX('P04'!$AD:$AD,$A164+52),0)+IF($A164&lt;='P05'!$B$17,INDEX('P05'!$AD:$AD,$A164+52),0)+IF($A164&lt;='P06'!$B$17,INDEX('P06'!$AD:$AD,$A164+52),0)+IF($A164&lt;='P07'!$B$17,INDEX('P07'!$AD:$AD,$A164+52),0)+IF($A164&lt;='P08'!$B$17,INDEX('P08'!$AD:$AD,$A164+52),0)+IF($A164&lt;='P09'!$B$17,INDEX('P09'!$AD:$AD,$A164+52),0)+IF($A164&lt;='P10'!$B$17,INDEX('P10'!$AD:$AD,$A164+52),0)</f>
        <v>17.221064619165023</v>
      </c>
      <c r="Q164">
        <f>IF($A164&lt;='P01'!$B$17,INDEX('P01'!$AE:$AE,$A164+52),0)+IF($A164&lt;='P02'!$B$17,INDEX('P02'!$AE:$AE,$A164+52),0)+IF($A164&lt;='P03'!$B$17,INDEX('P03'!$AE:$AE,$A164+52),0)+IF($A164&lt;='P04'!$B$17,INDEX('P04'!$AE:$AE,$A164+52),0)+IF($A164&lt;='P05'!$B$17,INDEX('P05'!$AE:$AE,$A164+52),0)+IF($A164&lt;='P06'!$B$17,INDEX('P06'!$AE:$AE,$A164+52),0)+IF($A164&lt;='P07'!$B$17,INDEX('P07'!$AE:$AE,$A164+52),0)+IF($A164&lt;='P08'!$B$17,INDEX('P08'!$AE:$AE,$A164+52),0)+IF($A164&lt;='P09'!$B$17,INDEX('P09'!$AE:$AE,$A164+52),0)+IF($A164&lt;='P10'!$B$17,INDEX('P10'!$AE:$AE,$A164+52),0)</f>
        <v>254.70380428446242</v>
      </c>
      <c r="R164">
        <f>IF($A164&lt;='P01'!$B$17,INDEX('P01'!$AF:$AF,$A164+52),0)+IF($A164&lt;='P02'!$B$17,INDEX('P02'!$AF:$AF,$A164+52),0)+IF($A164&lt;='P03'!$B$17,INDEX('P03'!$AF:$AF,$A164+52),0)+IF($A164&lt;='P04'!$B$17,INDEX('P04'!$AF:$AF,$A164+52),0)+IF($A164&lt;='P05'!$B$17,INDEX('P05'!$AF:$AF,$A164+52),0)+IF($A164&lt;='P06'!$B$17,INDEX('P06'!$AF:$AF,$A164+52),0)+IF($A164&lt;='P07'!$B$17,INDEX('P07'!$AF:$AF,$A164+52),0)+IF($A164&lt;='P08'!$B$17,INDEX('P08'!$AF:$AF,$A164+52),0)+IF($A164&lt;='P09'!$B$17,INDEX('P09'!$AF:$AF,$A164+52),0)+IF($A164&lt;='P10'!$B$17,INDEX('P10'!$AF:$AF,$A164+52),0)</f>
        <v>0.20501286087819282</v>
      </c>
      <c r="S164">
        <f>IF($A164&lt;='P01'!$B$17,INDEX('P01'!$AG:$AG,$A164+52),0)+IF($A164&lt;='P02'!$B$17,INDEX('P02'!$AG:$AG,$A164+52),0)+IF($A164&lt;='P03'!$B$17,INDEX('P03'!$AG:$AG,$A164+52),0)+IF($A164&lt;='P04'!$B$17,INDEX('P04'!$AG:$AG,$A164+52),0)+IF($A164&lt;='P05'!$B$17,INDEX('P05'!$AG:$AG,$A164+52),0)+IF($A164&lt;='P06'!$B$17,INDEX('P06'!$AG:$AG,$A164+52),0)+IF($A164&lt;='P07'!$B$17,INDEX('P07'!$AG:$AG,$A164+52),0)+IF($A164&lt;='P08'!$B$17,INDEX('P08'!$AG:$AG,$A164+52),0)+IF($A164&lt;='P09'!$B$17,INDEX('P09'!$AG:$AG,$A164+52),0)+IF($A164&lt;='P10'!$B$17,INDEX('P10'!$AG:$AG,$A164+52),0)</f>
        <v>15563.70753529546</v>
      </c>
      <c r="T164">
        <f>IF($A164&lt;='P01'!$B$17,INDEX('P01'!$AI:$AI,$A164+52),0)+IF($A164&lt;='P02'!$B$17,INDEX('P02'!$AI:$AI,$A164+52),0)+IF($A164&lt;='P03'!$B$17,INDEX('P03'!$AI:$AI,$A164+52),0)+IF($A164&lt;='P04'!$B$17,INDEX('P04'!$AI:$AI,$A164+52),0)+IF($A164&lt;='P05'!$B$17,INDEX('P05'!$AI:$AI,$A164+52),0)+IF($A164&lt;='P06'!$B$17,INDEX('P06'!$AI:$AI,$A164+52),0)+IF($A164&lt;='P07'!$B$17,INDEX('P07'!$AI:$AI,$A164+52),0)+IF($A164&lt;='P08'!$B$17,INDEX('P08'!$AI:$AI,$A164+52),0)+IF($A164&lt;='P09'!$B$17,INDEX('P09'!$AI:$AI,$A164+52),0)+IF($A164&lt;='P10'!$B$17,INDEX('P10'!$AI:$AI,$A164+52),0)</f>
        <v>15563.70753529546</v>
      </c>
    </row>
    <row r="165" spans="1:20" x14ac:dyDescent="0.35">
      <c r="A165">
        <v>133</v>
      </c>
      <c r="B165">
        <f>IF($A165&lt;='P01'!$B$17,INDEX('P01'!$J:$J,$A165+52),0)+IF($A165&lt;='P02'!$B$17,INDEX('P02'!$J:$J,$A165+52),0)+IF($A165&lt;='P03'!$B$17,INDEX('P03'!$J:$J,$A165+52),0)+IF($A165&lt;='P04'!$B$17,INDEX('P04'!$J:$J,$A165+52),0)+IF($A165&lt;='P05'!$B$17,INDEX('P05'!$J:$J,$A165+52),0)+IF($A165&lt;='P06'!$B$17,INDEX('P06'!$J:$J,$A165+52),0)+IF($A165&lt;='P07'!$B$17,INDEX('P07'!$J:$J,$A165+52),0)+IF($A165&lt;='P08'!$B$17,INDEX('P08'!$J:$J,$A165+52),0)+IF($A165&lt;='P09'!$B$17,INDEX('P09'!$J:$J,$A165+52),0)+IF($A165&lt;='P10'!$B$17,INDEX('P10'!$J:$J,$A165+52),0)</f>
        <v>9.1492341581594602E-4</v>
      </c>
      <c r="C165">
        <f>IF($A165&lt;='P01'!$B$17,INDEX('P01'!$K:$K,$A165+52),0)+IF($A165&lt;='P02'!$B$17,INDEX('P02'!$K:$K,$A165+52),0)+IF($A165&lt;='P03'!$B$17,INDEX('P03'!$K:$K,$A165+52),0)+IF($A165&lt;='P04'!$B$17,INDEX('P04'!$K:$K,$A165+52),0)+IF($A165&lt;='P05'!$B$17,INDEX('P05'!$K:$K,$A165+52),0)+IF($A165&lt;='P06'!$B$17,INDEX('P06'!$K:$K,$A165+52),0)+IF($A165&lt;='P07'!$B$17,INDEX('P07'!$K:$K,$A165+52),0)+IF($A165&lt;='P08'!$B$17,INDEX('P08'!$K:$K,$A165+52),0)+IF($A165&lt;='P09'!$B$17,INDEX('P09'!$K:$K,$A165+52),0)+IF($A165&lt;='P10'!$B$17,INDEX('P10'!$K:$K,$A165+52),0)</f>
        <v>1.060438360467124E-2</v>
      </c>
      <c r="D165">
        <f>IF($A165&lt;='P01'!$B$17,INDEX('P01'!$L:$L,$A165+52),0)+IF($A165&lt;='P02'!$B$17,INDEX('P02'!$L:$L,$A165+52),0)+IF($A165&lt;='P03'!$B$17,INDEX('P03'!$L:$L,$A165+52),0)+IF($A165&lt;='P04'!$B$17,INDEX('P04'!$L:$L,$A165+52),0)+IF($A165&lt;='P05'!$B$17,INDEX('P05'!$L:$L,$A165+52),0)+IF($A165&lt;='P06'!$B$17,INDEX('P06'!$L:$L,$A165+52),0)+IF($A165&lt;='P07'!$B$17,INDEX('P07'!$L:$L,$A165+52),0)+IF($A165&lt;='P08'!$B$17,INDEX('P08'!$L:$L,$A165+52),0)+IF($A165&lt;='P09'!$B$17,INDEX('P09'!$L:$L,$A165+52),0)+IF($A165&lt;='P10'!$B$17,INDEX('P10'!$L:$L,$A165+52),0)</f>
        <v>0</v>
      </c>
      <c r="E165">
        <f>IF($A165&lt;='P01'!$B$17,INDEX('P01'!$M:$M,$A165+52),0)+IF($A165&lt;='P02'!$B$17,INDEX('P02'!$M:$M,$A165+52),0)+IF($A165&lt;='P03'!$B$17,INDEX('P03'!$M:$M,$A165+52),0)+IF($A165&lt;='P04'!$B$17,INDEX('P04'!$M:$M,$A165+52),0)+IF($A165&lt;='P05'!$B$17,INDEX('P05'!$M:$M,$A165+52),0)+IF($A165&lt;='P06'!$B$17,INDEX('P06'!$M:$M,$A165+52),0)+IF($A165&lt;='P07'!$B$17,INDEX('P07'!$M:$M,$A165+52),0)+IF($A165&lt;='P08'!$B$17,INDEX('P08'!$M:$M,$A165+52),0)+IF($A165&lt;='P09'!$B$17,INDEX('P09'!$M:$M,$A165+52),0)+IF($A165&lt;='P10'!$B$17,INDEX('P10'!$M:$M,$A165+52),0)</f>
        <v>3.807353323853309</v>
      </c>
      <c r="F165">
        <f>IF($A165&lt;='P01'!$B$17,INDEX('P01'!$R:$R,$A165+52),0)+IF($A165&lt;='P02'!$B$17,INDEX('P02'!$R:$R,$A165+52),0)+IF($A165&lt;='P03'!$B$17,INDEX('P03'!$R:$R,$A165+52),0)+IF($A165&lt;='P04'!$B$17,INDEX('P04'!$R:$R,$A165+52),0)+IF($A165&lt;='P05'!$B$17,INDEX('P05'!$R:$R,$A165+52),0)+IF($A165&lt;='P06'!$B$17,INDEX('P06'!$R:$R,$A165+52),0)+IF($A165&lt;='P07'!$B$17,INDEX('P07'!$R:$R,$A165+52),0)+IF($A165&lt;='P08'!$B$17,INDEX('P08'!$R:$R,$A165+52),0)+IF($A165&lt;='P09'!$B$17,INDEX('P09'!$R:$R,$A165+52),0)+IF($A165&lt;='P10'!$B$17,INDEX('P10'!$R:$R,$A165+52),0)</f>
        <v>277.48462291668113</v>
      </c>
      <c r="G165">
        <f>IF($A165&lt;='P01'!$B$17,INDEX('P01'!$S:$S,$A165+52),0)+IF($A165&lt;='P02'!$B$17,INDEX('P02'!$S:$S,$A165+52),0)+IF($A165&lt;='P03'!$B$17,INDEX('P03'!$S:$S,$A165+52),0)+IF($A165&lt;='P04'!$B$17,INDEX('P04'!$S:$S,$A165+52),0)+IF($A165&lt;='P05'!$B$17,INDEX('P05'!$S:$S,$A165+52),0)+IF($A165&lt;='P06'!$B$17,INDEX('P06'!$S:$S,$A165+52),0)+IF($A165&lt;='P07'!$B$17,INDEX('P07'!$S:$S,$A165+52),0)+IF($A165&lt;='P08'!$B$17,INDEX('P08'!$S:$S,$A165+52),0)+IF($A165&lt;='P09'!$B$17,INDEX('P09'!$S:$S,$A165+52),0)+IF($A165&lt;='P10'!$B$17,INDEX('P10'!$S:$S,$A165+52),0)</f>
        <v>5.5496924583336229</v>
      </c>
      <c r="H165">
        <f>IF($A165&lt;='P01'!$B$17,INDEX('P01'!$T:$T,$A165+52),0)+IF($A165&lt;='P02'!$B$17,INDEX('P02'!$T:$T,$A165+52),0)+IF($A165&lt;='P03'!$B$17,INDEX('P03'!$T:$T,$A165+52),0)+IF($A165&lt;='P04'!$B$17,INDEX('P04'!$T:$T,$A165+52),0)+IF($A165&lt;='P05'!$B$17,INDEX('P05'!$T:$T,$A165+52),0)+IF($A165&lt;='P06'!$B$17,INDEX('P06'!$T:$T,$A165+52),0)+IF($A165&lt;='P07'!$B$17,INDEX('P07'!$T:$T,$A165+52),0)+IF($A165&lt;='P08'!$B$17,INDEX('P08'!$T:$T,$A165+52),0)+IF($A165&lt;='P09'!$B$17,INDEX('P09'!$T:$T,$A165+52),0)+IF($A165&lt;='P10'!$B$17,INDEX('P10'!$T:$T,$A165+52),0)</f>
        <v>26.496250352921628</v>
      </c>
      <c r="I165">
        <f>IF($A165&lt;='P01'!$B$17,INDEX('P01'!$U:$U,$A165+52),0)+IF($A165&lt;='P02'!$B$17,INDEX('P02'!$U:$U,$A165+52),0)+IF($A165&lt;='P03'!$B$17,INDEX('P03'!$U:$U,$A165+52),0)+IF($A165&lt;='P04'!$B$17,INDEX('P04'!$U:$U,$A165+52),0)+IF($A165&lt;='P05'!$B$17,INDEX('P05'!$U:$U,$A165+52),0)+IF($A165&lt;='P06'!$B$17,INDEX('P06'!$U:$U,$A165+52),0)+IF($A165&lt;='P07'!$B$17,INDEX('P07'!$U:$U,$A165+52),0)+IF($A165&lt;='P08'!$B$17,INDEX('P08'!$U:$U,$A165+52),0)+IF($A165&lt;='P09'!$B$17,INDEX('P09'!$U:$U,$A165+52),0)+IF($A165&lt;='P10'!$B$17,INDEX('P10'!$U:$U,$A165+52),0)</f>
        <v>394.37723487361677</v>
      </c>
      <c r="J165">
        <f>IF($A165&lt;='P01'!$B$17,INDEX('P01'!$V:$V,$A165+52),0)+IF($A165&lt;='P02'!$B$17,INDEX('P02'!$V:$V,$A165+52),0)+IF($A165&lt;='P03'!$B$17,INDEX('P03'!$V:$V,$A165+52),0)+IF($A165&lt;='P04'!$B$17,INDEX('P04'!$V:$V,$A165+52),0)+IF($A165&lt;='P05'!$B$17,INDEX('P05'!$V:$V,$A165+52),0)+IF($A165&lt;='P06'!$B$17,INDEX('P06'!$V:$V,$A165+52),0)+IF($A165&lt;='P07'!$B$17,INDEX('P07'!$V:$V,$A165+52),0)+IF($A165&lt;='P08'!$B$17,INDEX('P08'!$V:$V,$A165+52),0)+IF($A165&lt;='P09'!$B$17,INDEX('P09'!$V:$V,$A165+52),0)+IF($A165&lt;='P10'!$B$17,INDEX('P10'!$V:$V,$A165+52),0)</f>
        <v>0.31739785824779781</v>
      </c>
      <c r="K165">
        <f>IF($A165&lt;='P01'!$B$17,INDEX('P01'!$W:$W,$A165+52),0)+IF($A165&lt;='P02'!$B$17,INDEX('P02'!$W:$W,$A165+52),0)+IF($A165&lt;='P03'!$B$17,INDEX('P03'!$W:$W,$A165+52),0)+IF($A165&lt;='P04'!$B$17,INDEX('P04'!$W:$W,$A165+52),0)+IF($A165&lt;='P05'!$B$17,INDEX('P05'!$W:$W,$A165+52),0)+IF($A165&lt;='P06'!$B$17,INDEX('P06'!$W:$W,$A165+52),0)+IF($A165&lt;='P07'!$B$17,INDEX('P07'!$W:$W,$A165+52),0)+IF($A165&lt;='P08'!$B$17,INDEX('P08'!$W:$W,$A165+52),0)+IF($A165&lt;='P09'!$B$17,INDEX('P09'!$W:$W,$A165+52),0)+IF($A165&lt;='P10'!$B$17,INDEX('P10'!$W:$W,$A165+52),0)</f>
        <v>-149.25595262643873</v>
      </c>
      <c r="L165">
        <f>IF($A165&lt;='P01'!$B$17,INDEX('P01'!$X:$X,$A165+52),0)+IF($A165&lt;='P02'!$B$17,INDEX('P02'!$X:$X,$A165+52),0)+IF($A165&lt;='P03'!$B$17,INDEX('P03'!$X:$X,$A165+52),0)+IF($A165&lt;='P04'!$B$17,INDEX('P04'!$X:$X,$A165+52),0)+IF($A165&lt;='P05'!$B$17,INDEX('P05'!$X:$X,$A165+52),0)+IF($A165&lt;='P06'!$B$17,INDEX('P06'!$X:$X,$A165+52),0)+IF($A165&lt;='P07'!$B$17,INDEX('P07'!$X:$X,$A165+52),0)+IF($A165&lt;='P08'!$B$17,INDEX('P08'!$X:$X,$A165+52),0)+IF($A165&lt;='P09'!$B$17,INDEX('P09'!$X:$X,$A165+52),0)+IF($A165&lt;='P10'!$B$17,INDEX('P10'!$X:$X,$A165+52),0)</f>
        <v>148.36570842642772</v>
      </c>
      <c r="M165">
        <f>IF($A165&lt;='P01'!$B$17,INDEX('P01'!$AA:$AA,$A165+52),0)+IF($A165&lt;='P02'!$B$17,INDEX('P02'!$AA:$AA,$A165+52),0)+IF($A165&lt;='P03'!$B$17,INDEX('P03'!$AA:$AA,$A165+52),0)+IF($A165&lt;='P04'!$B$17,INDEX('P04'!$AA:$AA,$A165+52),0)+IF($A165&lt;='P05'!$B$17,INDEX('P05'!$AA:$AA,$A165+52),0)+IF($A165&lt;='P06'!$B$17,INDEX('P06'!$AA:$AA,$A165+52),0)+IF($A165&lt;='P07'!$B$17,INDEX('P07'!$AA:$AA,$A165+52),0)+IF($A165&lt;='P08'!$B$17,INDEX('P08'!$AA:$AA,$A165+52),0)+IF($A165&lt;='P09'!$B$17,INDEX('P09'!$AA:$AA,$A165+52),0)+IF($A165&lt;='P10'!$B$17,INDEX('P10'!$AA:$AA,$A165+52),0)</f>
        <v>-96.061056190511366</v>
      </c>
      <c r="N165">
        <f>IF($A165&lt;='P01'!$B$17,INDEX('P01'!$AB:$AB,$A165+52),0)+IF($A165&lt;='P02'!$B$17,INDEX('P02'!$AB:$AB,$A165+52),0)+IF($A165&lt;='P03'!$B$17,INDEX('P03'!$AB:$AB,$A165+52),0)+IF($A165&lt;='P04'!$B$17,INDEX('P04'!$AB:$AB,$A165+52),0)+IF($A165&lt;='P05'!$B$17,INDEX('P05'!$AB:$AB,$A165+52),0)+IF($A165&lt;='P06'!$B$17,INDEX('P06'!$AB:$AB,$A165+52),0)+IF($A165&lt;='P07'!$B$17,INDEX('P07'!$AB:$AB,$A165+52),0)+IF($A165&lt;='P08'!$B$17,INDEX('P08'!$AB:$AB,$A165+52),0)+IF($A165&lt;='P09'!$B$17,INDEX('P09'!$AB:$AB,$A165+52),0)+IF($A165&lt;='P10'!$B$17,INDEX('P10'!$AB:$AB,$A165+52),0)</f>
        <v>180.24871984869839</v>
      </c>
      <c r="O165">
        <f>IF($A165&lt;='P01'!$B$17,INDEX('P01'!$AC:$AC,$A165+52),0)+IF($A165&lt;='P02'!$B$17,INDEX('P02'!$AC:$AC,$A165+52),0)+IF($A165&lt;='P03'!$B$17,INDEX('P03'!$AC:$AC,$A165+52),0)+IF($A165&lt;='P04'!$B$17,INDEX('P04'!$AC:$AC,$A165+52),0)+IF($A165&lt;='P05'!$B$17,INDEX('P05'!$AC:$AC,$A165+52),0)+IF($A165&lt;='P06'!$B$17,INDEX('P06'!$AC:$AC,$A165+52),0)+IF($A165&lt;='P07'!$B$17,INDEX('P07'!$AC:$AC,$A165+52),0)+IF($A165&lt;='P08'!$B$17,INDEX('P08'!$AC:$AC,$A165+52),0)+IF($A165&lt;='P09'!$B$17,INDEX('P09'!$AC:$AC,$A165+52),0)+IF($A165&lt;='P10'!$B$17,INDEX('P10'!$AC:$AC,$A165+52),0)</f>
        <v>3.6049743969739678</v>
      </c>
      <c r="P165">
        <f>IF($A165&lt;='P01'!$B$17,INDEX('P01'!$AD:$AD,$A165+52),0)+IF($A165&lt;='P02'!$B$17,INDEX('P02'!$AD:$AD,$A165+52),0)+IF($A165&lt;='P03'!$B$17,INDEX('P03'!$AD:$AD,$A165+52),0)+IF($A165&lt;='P04'!$B$17,INDEX('P04'!$AD:$AD,$A165+52),0)+IF($A165&lt;='P05'!$B$17,INDEX('P05'!$AD:$AD,$A165+52),0)+IF($A165&lt;='P06'!$B$17,INDEX('P06'!$AD:$AD,$A165+52),0)+IF($A165&lt;='P07'!$B$17,INDEX('P07'!$AD:$AD,$A165+52),0)+IF($A165&lt;='P08'!$B$17,INDEX('P08'!$AD:$AD,$A165+52),0)+IF($A165&lt;='P09'!$B$17,INDEX('P09'!$AD:$AD,$A165+52),0)+IF($A165&lt;='P10'!$B$17,INDEX('P10'!$AD:$AD,$A165+52),0)</f>
        <v>17.155297008890809</v>
      </c>
      <c r="Q165">
        <f>IF($A165&lt;='P01'!$B$17,INDEX('P01'!$AE:$AE,$A165+52),0)+IF($A165&lt;='P02'!$B$17,INDEX('P02'!$AE:$AE,$A165+52),0)+IF($A165&lt;='P03'!$B$17,INDEX('P03'!$AE:$AE,$A165+52),0)+IF($A165&lt;='P04'!$B$17,INDEX('P04'!$AE:$AE,$A165+52),0)+IF($A165&lt;='P05'!$B$17,INDEX('P05'!$AE:$AE,$A165+52),0)+IF($A165&lt;='P06'!$B$17,INDEX('P06'!$AE:$AE,$A165+52),0)+IF($A165&lt;='P07'!$B$17,INDEX('P07'!$AE:$AE,$A165+52),0)+IF($A165&lt;='P08'!$B$17,INDEX('P08'!$AE:$AE,$A165+52),0)+IF($A165&lt;='P09'!$B$17,INDEX('P09'!$AE:$AE,$A165+52),0)+IF($A165&lt;='P10'!$B$17,INDEX('P10'!$AE:$AE,$A165+52),0)</f>
        <v>255.34400179970999</v>
      </c>
      <c r="R165">
        <f>IF($A165&lt;='P01'!$B$17,INDEX('P01'!$AF:$AF,$A165+52),0)+IF($A165&lt;='P02'!$B$17,INDEX('P02'!$AF:$AF,$A165+52),0)+IF($A165&lt;='P03'!$B$17,INDEX('P03'!$AF:$AF,$A165+52),0)+IF($A165&lt;='P04'!$B$17,INDEX('P04'!$AF:$AF,$A165+52),0)+IF($A165&lt;='P05'!$B$17,INDEX('P05'!$AF:$AF,$A165+52),0)+IF($A165&lt;='P06'!$B$17,INDEX('P06'!$AF:$AF,$A165+52),0)+IF($A165&lt;='P07'!$B$17,INDEX('P07'!$AF:$AF,$A165+52),0)+IF($A165&lt;='P08'!$B$17,INDEX('P08'!$AF:$AF,$A165+52),0)+IF($A165&lt;='P09'!$B$17,INDEX('P09'!$AF:$AF,$A165+52),0)+IF($A165&lt;='P10'!$B$17,INDEX('P10'!$AF:$AF,$A165+52),0)</f>
        <v>0.20550283363496347</v>
      </c>
      <c r="S165">
        <f>IF($A165&lt;='P01'!$B$17,INDEX('P01'!$AG:$AG,$A165+52),0)+IF($A165&lt;='P02'!$B$17,INDEX('P02'!$AG:$AG,$A165+52),0)+IF($A165&lt;='P03'!$B$17,INDEX('P03'!$AG:$AG,$A165+52),0)+IF($A165&lt;='P04'!$B$17,INDEX('P04'!$AG:$AG,$A165+52),0)+IF($A165&lt;='P05'!$B$17,INDEX('P05'!$AG:$AG,$A165+52),0)+IF($A165&lt;='P06'!$B$17,INDEX('P06'!$AG:$AG,$A165+52),0)+IF($A165&lt;='P07'!$B$17,INDEX('P07'!$AG:$AG,$A165+52),0)+IF($A165&lt;='P08'!$B$17,INDEX('P08'!$AG:$AG,$A165+52),0)+IF($A165&lt;='P09'!$B$17,INDEX('P09'!$AG:$AG,$A165+52),0)+IF($A165&lt;='P10'!$B$17,INDEX('P10'!$AG:$AG,$A165+52),0)</f>
        <v>15466.293355385838</v>
      </c>
      <c r="T165">
        <f>IF($A165&lt;='P01'!$B$17,INDEX('P01'!$AI:$AI,$A165+52),0)+IF($A165&lt;='P02'!$B$17,INDEX('P02'!$AI:$AI,$A165+52),0)+IF($A165&lt;='P03'!$B$17,INDEX('P03'!$AI:$AI,$A165+52),0)+IF($A165&lt;='P04'!$B$17,INDEX('P04'!$AI:$AI,$A165+52),0)+IF($A165&lt;='P05'!$B$17,INDEX('P05'!$AI:$AI,$A165+52),0)+IF($A165&lt;='P06'!$B$17,INDEX('P06'!$AI:$AI,$A165+52),0)+IF($A165&lt;='P07'!$B$17,INDEX('P07'!$AI:$AI,$A165+52),0)+IF($A165&lt;='P08'!$B$17,INDEX('P08'!$AI:$AI,$A165+52),0)+IF($A165&lt;='P09'!$B$17,INDEX('P09'!$AI:$AI,$A165+52),0)+IF($A165&lt;='P10'!$B$17,INDEX('P10'!$AI:$AI,$A165+52),0)</f>
        <v>15466.293355385838</v>
      </c>
    </row>
    <row r="166" spans="1:20" x14ac:dyDescent="0.35">
      <c r="A166">
        <v>134</v>
      </c>
      <c r="B166">
        <f>IF($A166&lt;='P01'!$B$17,INDEX('P01'!$J:$J,$A166+52),0)+IF($A166&lt;='P02'!$B$17,INDEX('P02'!$J:$J,$A166+52),0)+IF($A166&lt;='P03'!$B$17,INDEX('P03'!$J:$J,$A166+52),0)+IF($A166&lt;='P04'!$B$17,INDEX('P04'!$J:$J,$A166+52),0)+IF($A166&lt;='P05'!$B$17,INDEX('P05'!$J:$J,$A166+52),0)+IF($A166&lt;='P06'!$B$17,INDEX('P06'!$J:$J,$A166+52),0)+IF($A166&lt;='P07'!$B$17,INDEX('P07'!$J:$J,$A166+52),0)+IF($A166&lt;='P08'!$B$17,INDEX('P08'!$J:$J,$A166+52),0)+IF($A166&lt;='P09'!$B$17,INDEX('P09'!$J:$J,$A166+52),0)+IF($A166&lt;='P10'!$B$17,INDEX('P10'!$J:$J,$A166+52),0)</f>
        <v>9.1227718325778955E-4</v>
      </c>
      <c r="C166">
        <f>IF($A166&lt;='P01'!$B$17,INDEX('P01'!$K:$K,$A166+52),0)+IF($A166&lt;='P02'!$B$17,INDEX('P02'!$K:$K,$A166+52),0)+IF($A166&lt;='P03'!$B$17,INDEX('P03'!$K:$K,$A166+52),0)+IF($A166&lt;='P04'!$B$17,INDEX('P04'!$K:$K,$A166+52),0)+IF($A166&lt;='P05'!$B$17,INDEX('P05'!$K:$K,$A166+52),0)+IF($A166&lt;='P06'!$B$17,INDEX('P06'!$K:$K,$A166+52),0)+IF($A166&lt;='P07'!$B$17,INDEX('P07'!$K:$K,$A166+52),0)+IF($A166&lt;='P08'!$B$17,INDEX('P08'!$K:$K,$A166+52),0)+IF($A166&lt;='P09'!$B$17,INDEX('P09'!$K:$K,$A166+52),0)+IF($A166&lt;='P10'!$B$17,INDEX('P10'!$K:$K,$A166+52),0)</f>
        <v>1.0565993398568061E-2</v>
      </c>
      <c r="D166">
        <f>IF($A166&lt;='P01'!$B$17,INDEX('P01'!$L:$L,$A166+52),0)+IF($A166&lt;='P02'!$B$17,INDEX('P02'!$L:$L,$A166+52),0)+IF($A166&lt;='P03'!$B$17,INDEX('P03'!$L:$L,$A166+52),0)+IF($A166&lt;='P04'!$B$17,INDEX('P04'!$L:$L,$A166+52),0)+IF($A166&lt;='P05'!$B$17,INDEX('P05'!$L:$L,$A166+52),0)+IF($A166&lt;='P06'!$B$17,INDEX('P06'!$L:$L,$A166+52),0)+IF($A166&lt;='P07'!$B$17,INDEX('P07'!$L:$L,$A166+52),0)+IF($A166&lt;='P08'!$B$17,INDEX('P08'!$L:$L,$A166+52),0)+IF($A166&lt;='P09'!$B$17,INDEX('P09'!$L:$L,$A166+52),0)+IF($A166&lt;='P10'!$B$17,INDEX('P10'!$L:$L,$A166+52),0)</f>
        <v>0</v>
      </c>
      <c r="E166">
        <f>IF($A166&lt;='P01'!$B$17,INDEX('P01'!$M:$M,$A166+52),0)+IF($A166&lt;='P02'!$B$17,INDEX('P02'!$M:$M,$A166+52),0)+IF($A166&lt;='P03'!$B$17,INDEX('P03'!$M:$M,$A166+52),0)+IF($A166&lt;='P04'!$B$17,INDEX('P04'!$M:$M,$A166+52),0)+IF($A166&lt;='P05'!$B$17,INDEX('P05'!$M:$M,$A166+52),0)+IF($A166&lt;='P06'!$B$17,INDEX('P06'!$M:$M,$A166+52),0)+IF($A166&lt;='P07'!$B$17,INDEX('P07'!$M:$M,$A166+52),0)+IF($A166&lt;='P08'!$B$17,INDEX('P08'!$M:$M,$A166+52),0)+IF($A166&lt;='P09'!$B$17,INDEX('P09'!$M:$M,$A166+52),0)+IF($A166&lt;='P10'!$B$17,INDEX('P10'!$M:$M,$A166+52),0)</f>
        <v>3.7958750532714829</v>
      </c>
      <c r="F166">
        <f>IF($A166&lt;='P01'!$B$17,INDEX('P01'!$R:$R,$A166+52),0)+IF($A166&lt;='P02'!$B$17,INDEX('P02'!$R:$R,$A166+52),0)+IF($A166&lt;='P03'!$B$17,INDEX('P03'!$R:$R,$A166+52),0)+IF($A166&lt;='P04'!$B$17,INDEX('P04'!$R:$R,$A166+52),0)+IF($A166&lt;='P05'!$B$17,INDEX('P05'!$R:$R,$A166+52),0)+IF($A166&lt;='P06'!$B$17,INDEX('P06'!$R:$R,$A166+52),0)+IF($A166&lt;='P07'!$B$17,INDEX('P07'!$R:$R,$A166+52),0)+IF($A166&lt;='P08'!$B$17,INDEX('P08'!$R:$R,$A166+52),0)+IF($A166&lt;='P09'!$B$17,INDEX('P09'!$R:$R,$A166+52),0)+IF($A166&lt;='P10'!$B$17,INDEX('P10'!$R:$R,$A166+52),0)</f>
        <v>276.47689268464558</v>
      </c>
      <c r="G166">
        <f>IF($A166&lt;='P01'!$B$17,INDEX('P01'!$S:$S,$A166+52),0)+IF($A166&lt;='P02'!$B$17,INDEX('P02'!$S:$S,$A166+52),0)+IF($A166&lt;='P03'!$B$17,INDEX('P03'!$S:$S,$A166+52),0)+IF($A166&lt;='P04'!$B$17,INDEX('P04'!$S:$S,$A166+52),0)+IF($A166&lt;='P05'!$B$17,INDEX('P05'!$S:$S,$A166+52),0)+IF($A166&lt;='P06'!$B$17,INDEX('P06'!$S:$S,$A166+52),0)+IF($A166&lt;='P07'!$B$17,INDEX('P07'!$S:$S,$A166+52),0)+IF($A166&lt;='P08'!$B$17,INDEX('P08'!$S:$S,$A166+52),0)+IF($A166&lt;='P09'!$B$17,INDEX('P09'!$S:$S,$A166+52),0)+IF($A166&lt;='P10'!$B$17,INDEX('P10'!$S:$S,$A166+52),0)</f>
        <v>5.5295378536929114</v>
      </c>
      <c r="H166">
        <f>IF($A166&lt;='P01'!$B$17,INDEX('P01'!$T:$T,$A166+52),0)+IF($A166&lt;='P02'!$B$17,INDEX('P02'!$T:$T,$A166+52),0)+IF($A166&lt;='P03'!$B$17,INDEX('P03'!$T:$T,$A166+52),0)+IF($A166&lt;='P04'!$B$17,INDEX('P04'!$T:$T,$A166+52),0)+IF($A166&lt;='P05'!$B$17,INDEX('P05'!$T:$T,$A166+52),0)+IF($A166&lt;='P06'!$B$17,INDEX('P06'!$T:$T,$A166+52),0)+IF($A166&lt;='P07'!$B$17,INDEX('P07'!$T:$T,$A166+52),0)+IF($A166&lt;='P08'!$B$17,INDEX('P08'!$T:$T,$A166+52),0)+IF($A166&lt;='P09'!$B$17,INDEX('P09'!$T:$T,$A166+52),0)+IF($A166&lt;='P10'!$B$17,INDEX('P10'!$T:$T,$A166+52),0)</f>
        <v>26.481476437633546</v>
      </c>
      <c r="I166">
        <f>IF($A166&lt;='P01'!$B$17,INDEX('P01'!$U:$U,$A166+52),0)+IF($A166&lt;='P02'!$B$17,INDEX('P02'!$U:$U,$A166+52),0)+IF($A166&lt;='P03'!$B$17,INDEX('P03'!$U:$U,$A166+52),0)+IF($A166&lt;='P04'!$B$17,INDEX('P04'!$U:$U,$A166+52),0)+IF($A166&lt;='P05'!$B$17,INDEX('P05'!$U:$U,$A166+52),0)+IF($A166&lt;='P06'!$B$17,INDEX('P06'!$U:$U,$A166+52),0)+IF($A166&lt;='P07'!$B$17,INDEX('P07'!$U:$U,$A166+52),0)+IF($A166&lt;='P08'!$B$17,INDEX('P08'!$U:$U,$A166+52),0)+IF($A166&lt;='P09'!$B$17,INDEX('P09'!$U:$U,$A166+52),0)+IF($A166&lt;='P10'!$B$17,INDEX('P10'!$U:$U,$A166+52),0)</f>
        <v>393.143029998271</v>
      </c>
      <c r="J166">
        <f>IF($A166&lt;='P01'!$B$17,INDEX('P01'!$V:$V,$A166+52),0)+IF($A166&lt;='P02'!$B$17,INDEX('P02'!$V:$V,$A166+52),0)+IF($A166&lt;='P03'!$B$17,INDEX('P03'!$V:$V,$A166+52),0)+IF($A166&lt;='P04'!$B$17,INDEX('P04'!$V:$V,$A166+52),0)+IF($A166&lt;='P05'!$B$17,INDEX('P05'!$V:$V,$A166+52),0)+IF($A166&lt;='P06'!$B$17,INDEX('P06'!$V:$V,$A166+52),0)+IF($A166&lt;='P07'!$B$17,INDEX('P07'!$V:$V,$A166+52),0)+IF($A166&lt;='P08'!$B$17,INDEX('P08'!$V:$V,$A166+52),0)+IF($A166&lt;='P09'!$B$17,INDEX('P09'!$V:$V,$A166+52),0)+IF($A166&lt;='P10'!$B$17,INDEX('P10'!$V:$V,$A166+52),0)</f>
        <v>0.31726037325821144</v>
      </c>
      <c r="K166">
        <f>IF($A166&lt;='P01'!$B$17,INDEX('P01'!$W:$W,$A166+52),0)+IF($A166&lt;='P02'!$B$17,INDEX('P02'!$W:$W,$A166+52),0)+IF($A166&lt;='P03'!$B$17,INDEX('P03'!$W:$W,$A166+52),0)+IF($A166&lt;='P04'!$B$17,INDEX('P04'!$W:$W,$A166+52),0)+IF($A166&lt;='P05'!$B$17,INDEX('P05'!$W:$W,$A166+52),0)+IF($A166&lt;='P06'!$B$17,INDEX('P06'!$W:$W,$A166+52),0)+IF($A166&lt;='P07'!$B$17,INDEX('P07'!$W:$W,$A166+52),0)+IF($A166&lt;='P08'!$B$17,INDEX('P08'!$W:$W,$A166+52),0)+IF($A166&lt;='P09'!$B$17,INDEX('P09'!$W:$W,$A166+52),0)+IF($A166&lt;='P10'!$B$17,INDEX('P10'!$W:$W,$A166+52),0)</f>
        <v>-148.99441197821002</v>
      </c>
      <c r="L166">
        <f>IF($A166&lt;='P01'!$B$17,INDEX('P01'!$X:$X,$A166+52),0)+IF($A166&lt;='P02'!$B$17,INDEX('P02'!$X:$X,$A166+52),0)+IF($A166&lt;='P03'!$B$17,INDEX('P03'!$X:$X,$A166+52),0)+IF($A166&lt;='P04'!$B$17,INDEX('P04'!$X:$X,$A166+52),0)+IF($A166&lt;='P05'!$B$17,INDEX('P05'!$X:$X,$A166+52),0)+IF($A166&lt;='P06'!$B$17,INDEX('P06'!$X:$X,$A166+52),0)+IF($A166&lt;='P07'!$B$17,INDEX('P07'!$X:$X,$A166+52),0)+IF($A166&lt;='P08'!$B$17,INDEX('P08'!$X:$X,$A166+52),0)+IF($A166&lt;='P09'!$B$17,INDEX('P09'!$X:$X,$A166+52),0)+IF($A166&lt;='P10'!$B$17,INDEX('P10'!$X:$X,$A166+52),0)</f>
        <v>148.10740084381837</v>
      </c>
      <c r="M166">
        <f>IF($A166&lt;='P01'!$B$17,INDEX('P01'!$AA:$AA,$A166+52),0)+IF($A166&lt;='P02'!$B$17,INDEX('P02'!$AA:$AA,$A166+52),0)+IF($A166&lt;='P03'!$B$17,INDEX('P03'!$AA:$AA,$A166+52),0)+IF($A166&lt;='P04'!$B$17,INDEX('P04'!$AA:$AA,$A166+52),0)+IF($A166&lt;='P05'!$B$17,INDEX('P05'!$AA:$AA,$A166+52),0)+IF($A166&lt;='P06'!$B$17,INDEX('P06'!$AA:$AA,$A166+52),0)+IF($A166&lt;='P07'!$B$17,INDEX('P07'!$AA:$AA,$A166+52),0)+IF($A166&lt;='P08'!$B$17,INDEX('P08'!$AA:$AA,$A166+52),0)+IF($A166&lt;='P09'!$B$17,INDEX('P09'!$AA:$AA,$A166+52),0)+IF($A166&lt;='P10'!$B$17,INDEX('P10'!$AA:$AA,$A166+52),0)</f>
        <v>-95.580905013090643</v>
      </c>
      <c r="N166">
        <f>IF($A166&lt;='P01'!$B$17,INDEX('P01'!$AB:$AB,$A166+52),0)+IF($A166&lt;='P02'!$B$17,INDEX('P02'!$AB:$AB,$A166+52),0)+IF($A166&lt;='P03'!$B$17,INDEX('P03'!$AB:$AB,$A166+52),0)+IF($A166&lt;='P04'!$B$17,INDEX('P04'!$AB:$AB,$A166+52),0)+IF($A166&lt;='P05'!$B$17,INDEX('P05'!$AB:$AB,$A166+52),0)+IF($A166&lt;='P06'!$B$17,INDEX('P06'!$AB:$AB,$A166+52),0)+IF($A166&lt;='P07'!$B$17,INDEX('P07'!$AB:$AB,$A166+52),0)+IF($A166&lt;='P08'!$B$17,INDEX('P08'!$AB:$AB,$A166+52),0)+IF($A166&lt;='P09'!$B$17,INDEX('P09'!$AB:$AB,$A166+52),0)+IF($A166&lt;='P10'!$B$17,INDEX('P10'!$AB:$AB,$A166+52),0)</f>
        <v>179.00809159501813</v>
      </c>
      <c r="O166">
        <f>IF($A166&lt;='P01'!$B$17,INDEX('P01'!$AC:$AC,$A166+52),0)+IF($A166&lt;='P02'!$B$17,INDEX('P02'!$AC:$AC,$A166+52),0)+IF($A166&lt;='P03'!$B$17,INDEX('P03'!$AC:$AC,$A166+52),0)+IF($A166&lt;='P04'!$B$17,INDEX('P04'!$AC:$AC,$A166+52),0)+IF($A166&lt;='P05'!$B$17,INDEX('P05'!$AC:$AC,$A166+52),0)+IF($A166&lt;='P06'!$B$17,INDEX('P06'!$AC:$AC,$A166+52),0)+IF($A166&lt;='P07'!$B$17,INDEX('P07'!$AC:$AC,$A166+52),0)+IF($A166&lt;='P08'!$B$17,INDEX('P08'!$AC:$AC,$A166+52),0)+IF($A166&lt;='P09'!$B$17,INDEX('P09'!$AC:$AC,$A166+52),0)+IF($A166&lt;='P10'!$B$17,INDEX('P10'!$AC:$AC,$A166+52),0)</f>
        <v>3.5801618319003623</v>
      </c>
      <c r="P166">
        <f>IF($A166&lt;='P01'!$B$17,INDEX('P01'!$AD:$AD,$A166+52),0)+IF($A166&lt;='P02'!$B$17,INDEX('P02'!$AD:$AD,$A166+52),0)+IF($A166&lt;='P03'!$B$17,INDEX('P03'!$AD:$AD,$A166+52),0)+IF($A166&lt;='P04'!$B$17,INDEX('P04'!$AD:$AD,$A166+52),0)+IF($A166&lt;='P05'!$B$17,INDEX('P05'!$AD:$AD,$A166+52),0)+IF($A166&lt;='P06'!$B$17,INDEX('P06'!$AD:$AD,$A166+52),0)+IF($A166&lt;='P07'!$B$17,INDEX('P07'!$AD:$AD,$A166+52),0)+IF($A166&lt;='P08'!$B$17,INDEX('P08'!$AD:$AD,$A166+52),0)+IF($A166&lt;='P09'!$B$17,INDEX('P09'!$AD:$AD,$A166+52),0)+IF($A166&lt;='P10'!$B$17,INDEX('P10'!$AD:$AD,$A166+52),0)</f>
        <v>17.089783964684926</v>
      </c>
      <c r="Q166">
        <f>IF($A166&lt;='P01'!$B$17,INDEX('P01'!$AE:$AE,$A166+52),0)+IF($A166&lt;='P02'!$B$17,INDEX('P02'!$AE:$AE,$A166+52),0)+IF($A166&lt;='P03'!$B$17,INDEX('P03'!$AE:$AE,$A166+52),0)+IF($A166&lt;='P04'!$B$17,INDEX('P04'!$AE:$AE,$A166+52),0)+IF($A166&lt;='P05'!$B$17,INDEX('P05'!$AE:$AE,$A166+52),0)+IF($A166&lt;='P06'!$B$17,INDEX('P06'!$AE:$AE,$A166+52),0)+IF($A166&lt;='P07'!$B$17,INDEX('P07'!$AE:$AE,$A166+52),0)+IF($A166&lt;='P08'!$B$17,INDEX('P08'!$AE:$AE,$A166+52),0)+IF($A166&lt;='P09'!$B$17,INDEX('P09'!$AE:$AE,$A166+52),0)+IF($A166&lt;='P10'!$B$17,INDEX('P10'!$AE:$AE,$A166+52),0)</f>
        <v>253.7143072711734</v>
      </c>
      <c r="R166">
        <f>IF($A166&lt;='P01'!$B$17,INDEX('P01'!$AF:$AF,$A166+52),0)+IF($A166&lt;='P02'!$B$17,INDEX('P02'!$AF:$AF,$A166+52),0)+IF($A166&lt;='P03'!$B$17,INDEX('P03'!$AF:$AF,$A166+52),0)+IF($A166&lt;='P04'!$B$17,INDEX('P04'!$AF:$AF,$A166+52),0)+IF($A166&lt;='P05'!$B$17,INDEX('P05'!$AF:$AF,$A166+52),0)+IF($A166&lt;='P06'!$B$17,INDEX('P06'!$AF:$AF,$A166+52),0)+IF($A166&lt;='P07'!$B$17,INDEX('P07'!$AF:$AF,$A166+52),0)+IF($A166&lt;='P08'!$B$17,INDEX('P08'!$AF:$AF,$A166+52),0)+IF($A166&lt;='P09'!$B$17,INDEX('P09'!$AF:$AF,$A166+52),0)+IF($A166&lt;='P10'!$B$17,INDEX('P10'!$AF:$AF,$A166+52),0)</f>
        <v>0.20474354035007322</v>
      </c>
      <c r="S166">
        <f>IF($A166&lt;='P01'!$B$17,INDEX('P01'!$AG:$AG,$A166+52),0)+IF($A166&lt;='P02'!$B$17,INDEX('P02'!$AG:$AG,$A166+52),0)+IF($A166&lt;='P03'!$B$17,INDEX('P03'!$AG:$AG,$A166+52),0)+IF($A166&lt;='P04'!$B$17,INDEX('P04'!$AG:$AG,$A166+52),0)+IF($A166&lt;='P05'!$B$17,INDEX('P05'!$AG:$AG,$A166+52),0)+IF($A166&lt;='P06'!$B$17,INDEX('P06'!$AG:$AG,$A166+52),0)+IF($A166&lt;='P07'!$B$17,INDEX('P07'!$AG:$AG,$A166+52),0)+IF($A166&lt;='P08'!$B$17,INDEX('P08'!$AG:$AG,$A166+52),0)+IF($A166&lt;='P09'!$B$17,INDEX('P09'!$AG:$AG,$A166+52),0)+IF($A166&lt;='P10'!$B$17,INDEX('P10'!$AG:$AG,$A166+52),0)</f>
        <v>15368.818574382705</v>
      </c>
      <c r="T166">
        <f>IF($A166&lt;='P01'!$B$17,INDEX('P01'!$AI:$AI,$A166+52),0)+IF($A166&lt;='P02'!$B$17,INDEX('P02'!$AI:$AI,$A166+52),0)+IF($A166&lt;='P03'!$B$17,INDEX('P03'!$AI:$AI,$A166+52),0)+IF($A166&lt;='P04'!$B$17,INDEX('P04'!$AI:$AI,$A166+52),0)+IF($A166&lt;='P05'!$B$17,INDEX('P05'!$AI:$AI,$A166+52),0)+IF($A166&lt;='P06'!$B$17,INDEX('P06'!$AI:$AI,$A166+52),0)+IF($A166&lt;='P07'!$B$17,INDEX('P07'!$AI:$AI,$A166+52),0)+IF($A166&lt;='P08'!$B$17,INDEX('P08'!$AI:$AI,$A166+52),0)+IF($A166&lt;='P09'!$B$17,INDEX('P09'!$AI:$AI,$A166+52),0)+IF($A166&lt;='P10'!$B$17,INDEX('P10'!$AI:$AI,$A166+52),0)</f>
        <v>15368.818574382705</v>
      </c>
    </row>
    <row r="167" spans="1:20" x14ac:dyDescent="0.35">
      <c r="A167">
        <v>135</v>
      </c>
      <c r="B167">
        <f>IF($A167&lt;='P01'!$B$17,INDEX('P01'!$J:$J,$A167+52),0)+IF($A167&lt;='P02'!$B$17,INDEX('P02'!$J:$J,$A167+52),0)+IF($A167&lt;='P03'!$B$17,INDEX('P03'!$J:$J,$A167+52),0)+IF($A167&lt;='P04'!$B$17,INDEX('P04'!$J:$J,$A167+52),0)+IF($A167&lt;='P05'!$B$17,INDEX('P05'!$J:$J,$A167+52),0)+IF($A167&lt;='P06'!$B$17,INDEX('P06'!$J:$J,$A167+52),0)+IF($A167&lt;='P07'!$B$17,INDEX('P07'!$J:$J,$A167+52),0)+IF($A167&lt;='P08'!$B$17,INDEX('P08'!$J:$J,$A167+52),0)+IF($A167&lt;='P09'!$B$17,INDEX('P09'!$J:$J,$A167+52),0)+IF($A167&lt;='P10'!$B$17,INDEX('P10'!$J:$J,$A167+52),0)</f>
        <v>9.5721402596234378E-4</v>
      </c>
      <c r="C167">
        <f>IF($A167&lt;='P01'!$B$17,INDEX('P01'!$K:$K,$A167+52),0)+IF($A167&lt;='P02'!$B$17,INDEX('P02'!$K:$K,$A167+52),0)+IF($A167&lt;='P03'!$B$17,INDEX('P03'!$K:$K,$A167+52),0)+IF($A167&lt;='P04'!$B$17,INDEX('P04'!$K:$K,$A167+52),0)+IF($A167&lt;='P05'!$B$17,INDEX('P05'!$K:$K,$A167+52),0)+IF($A167&lt;='P06'!$B$17,INDEX('P06'!$K:$K,$A167+52),0)+IF($A167&lt;='P07'!$B$17,INDEX('P07'!$K:$K,$A167+52),0)+IF($A167&lt;='P08'!$B$17,INDEX('P08'!$K:$K,$A167+52),0)+IF($A167&lt;='P09'!$B$17,INDEX('P09'!$K:$K,$A167+52),0)+IF($A167&lt;='P10'!$B$17,INDEX('P10'!$K:$K,$A167+52),0)</f>
        <v>1.0527580739624875E-2</v>
      </c>
      <c r="D167">
        <f>IF($A167&lt;='P01'!$B$17,INDEX('P01'!$L:$L,$A167+52),0)+IF($A167&lt;='P02'!$B$17,INDEX('P02'!$L:$L,$A167+52),0)+IF($A167&lt;='P03'!$B$17,INDEX('P03'!$L:$L,$A167+52),0)+IF($A167&lt;='P04'!$B$17,INDEX('P04'!$L:$L,$A167+52),0)+IF($A167&lt;='P05'!$B$17,INDEX('P05'!$L:$L,$A167+52),0)+IF($A167&lt;='P06'!$B$17,INDEX('P06'!$L:$L,$A167+52),0)+IF($A167&lt;='P07'!$B$17,INDEX('P07'!$L:$L,$A167+52),0)+IF($A167&lt;='P08'!$B$17,INDEX('P08'!$L:$L,$A167+52),0)+IF($A167&lt;='P09'!$B$17,INDEX('P09'!$L:$L,$A167+52),0)+IF($A167&lt;='P10'!$B$17,INDEX('P10'!$L:$L,$A167+52),0)</f>
        <v>0</v>
      </c>
      <c r="E167">
        <f>IF($A167&lt;='P01'!$B$17,INDEX('P01'!$M:$M,$A167+52),0)+IF($A167&lt;='P02'!$B$17,INDEX('P02'!$M:$M,$A167+52),0)+IF($A167&lt;='P03'!$B$17,INDEX('P03'!$M:$M,$A167+52),0)+IF($A167&lt;='P04'!$B$17,INDEX('P04'!$M:$M,$A167+52),0)+IF($A167&lt;='P05'!$B$17,INDEX('P05'!$M:$M,$A167+52),0)+IF($A167&lt;='P06'!$B$17,INDEX('P06'!$M:$M,$A167+52),0)+IF($A167&lt;='P07'!$B$17,INDEX('P07'!$M:$M,$A167+52),0)+IF($A167&lt;='P08'!$B$17,INDEX('P08'!$M:$M,$A167+52),0)+IF($A167&lt;='P09'!$B$17,INDEX('P09'!$M:$M,$A167+52),0)+IF($A167&lt;='P10'!$B$17,INDEX('P10'!$M:$M,$A167+52),0)</f>
        <v>3.7843902585058959</v>
      </c>
      <c r="F167">
        <f>IF($A167&lt;='P01'!$B$17,INDEX('P01'!$R:$R,$A167+52),0)+IF($A167&lt;='P02'!$B$17,INDEX('P02'!$R:$R,$A167+52),0)+IF($A167&lt;='P03'!$B$17,INDEX('P03'!$R:$R,$A167+52),0)+IF($A167&lt;='P04'!$B$17,INDEX('P04'!$R:$R,$A167+52),0)+IF($A167&lt;='P05'!$B$17,INDEX('P05'!$R:$R,$A167+52),0)+IF($A167&lt;='P06'!$B$17,INDEX('P06'!$R:$R,$A167+52),0)+IF($A167&lt;='P07'!$B$17,INDEX('P07'!$R:$R,$A167+52),0)+IF($A167&lt;='P08'!$B$17,INDEX('P08'!$R:$R,$A167+52),0)+IF($A167&lt;='P09'!$B$17,INDEX('P09'!$R:$R,$A167+52),0)+IF($A167&lt;='P10'!$B$17,INDEX('P10'!$R:$R,$A167+52),0)</f>
        <v>275.47282580501468</v>
      </c>
      <c r="G167">
        <f>IF($A167&lt;='P01'!$B$17,INDEX('P01'!$S:$S,$A167+52),0)+IF($A167&lt;='P02'!$B$17,INDEX('P02'!$S:$S,$A167+52),0)+IF($A167&lt;='P03'!$B$17,INDEX('P03'!$S:$S,$A167+52),0)+IF($A167&lt;='P04'!$B$17,INDEX('P04'!$S:$S,$A167+52),0)+IF($A167&lt;='P05'!$B$17,INDEX('P05'!$S:$S,$A167+52),0)+IF($A167&lt;='P06'!$B$17,INDEX('P06'!$S:$S,$A167+52),0)+IF($A167&lt;='P07'!$B$17,INDEX('P07'!$S:$S,$A167+52),0)+IF($A167&lt;='P08'!$B$17,INDEX('P08'!$S:$S,$A167+52),0)+IF($A167&lt;='P09'!$B$17,INDEX('P09'!$S:$S,$A167+52),0)+IF($A167&lt;='P10'!$B$17,INDEX('P10'!$S:$S,$A167+52),0)</f>
        <v>5.5094565161002933</v>
      </c>
      <c r="H167">
        <f>IF($A167&lt;='P01'!$B$17,INDEX('P01'!$T:$T,$A167+52),0)+IF($A167&lt;='P02'!$B$17,INDEX('P02'!$T:$T,$A167+52),0)+IF($A167&lt;='P03'!$B$17,INDEX('P03'!$T:$T,$A167+52),0)+IF($A167&lt;='P04'!$B$17,INDEX('P04'!$T:$T,$A167+52),0)+IF($A167&lt;='P05'!$B$17,INDEX('P05'!$T:$T,$A167+52),0)+IF($A167&lt;='P06'!$B$17,INDEX('P06'!$T:$T,$A167+52),0)+IF($A167&lt;='P07'!$B$17,INDEX('P07'!$T:$T,$A167+52),0)+IF($A167&lt;='P08'!$B$17,INDEX('P08'!$T:$T,$A167+52),0)+IF($A167&lt;='P09'!$B$17,INDEX('P09'!$T:$T,$A167+52),0)+IF($A167&lt;='P10'!$B$17,INDEX('P10'!$T:$T,$A167+52),0)</f>
        <v>26.466754613076048</v>
      </c>
      <c r="I167">
        <f>IF($A167&lt;='P01'!$B$17,INDEX('P01'!$U:$U,$A167+52),0)+IF($A167&lt;='P02'!$B$17,INDEX('P02'!$U:$U,$A167+52),0)+IF($A167&lt;='P03'!$B$17,INDEX('P03'!$U:$U,$A167+52),0)+IF($A167&lt;='P04'!$B$17,INDEX('P04'!$U:$U,$A167+52),0)+IF($A167&lt;='P05'!$B$17,INDEX('P05'!$U:$U,$A167+52),0)+IF($A167&lt;='P06'!$B$17,INDEX('P06'!$U:$U,$A167+52),0)+IF($A167&lt;='P07'!$B$17,INDEX('P07'!$U:$U,$A167+52),0)+IF($A167&lt;='P08'!$B$17,INDEX('P08'!$U:$U,$A167+52),0)+IF($A167&lt;='P09'!$B$17,INDEX('P09'!$U:$U,$A167+52),0)+IF($A167&lt;='P10'!$B$17,INDEX('P10'!$U:$U,$A167+52),0)</f>
        <v>415.70007936402976</v>
      </c>
      <c r="J167">
        <f>IF($A167&lt;='P01'!$B$17,INDEX('P01'!$V:$V,$A167+52),0)+IF($A167&lt;='P02'!$B$17,INDEX('P02'!$V:$V,$A167+52),0)+IF($A167&lt;='P03'!$B$17,INDEX('P03'!$V:$V,$A167+52),0)+IF($A167&lt;='P04'!$B$17,INDEX('P04'!$V:$V,$A167+52),0)+IF($A167&lt;='P05'!$B$17,INDEX('P05'!$V:$V,$A167+52),0)+IF($A167&lt;='P06'!$B$17,INDEX('P06'!$V:$V,$A167+52),0)+IF($A167&lt;='P07'!$B$17,INDEX('P07'!$V:$V,$A167+52),0)+IF($A167&lt;='P08'!$B$17,INDEX('P08'!$V:$V,$A167+52),0)+IF($A167&lt;='P09'!$B$17,INDEX('P09'!$V:$V,$A167+52),0)+IF($A167&lt;='P10'!$B$17,INDEX('P10'!$V:$V,$A167+52),0)</f>
        <v>0.33370893906933924</v>
      </c>
      <c r="K167">
        <f>IF($A167&lt;='P01'!$B$17,INDEX('P01'!$W:$W,$A167+52),0)+IF($A167&lt;='P02'!$B$17,INDEX('P02'!$W:$W,$A167+52),0)+IF($A167&lt;='P03'!$B$17,INDEX('P03'!$W:$W,$A167+52),0)+IF($A167&lt;='P04'!$B$17,INDEX('P04'!$W:$W,$A167+52),0)+IF($A167&lt;='P05'!$B$17,INDEX('P05'!$W:$W,$A167+52),0)+IF($A167&lt;='P06'!$B$17,INDEX('P06'!$W:$W,$A167+52),0)+IF($A167&lt;='P07'!$B$17,INDEX('P07'!$W:$W,$A167+52),0)+IF($A167&lt;='P08'!$B$17,INDEX('P08'!$W:$W,$A167+52),0)+IF($A167&lt;='P09'!$B$17,INDEX('P09'!$W:$W,$A167+52),0)+IF($A167&lt;='P10'!$B$17,INDEX('P10'!$W:$W,$A167+52),0)</f>
        <v>-172.53717362726076</v>
      </c>
      <c r="L167">
        <f>IF($A167&lt;='P01'!$B$17,INDEX('P01'!$X:$X,$A167+52),0)+IF($A167&lt;='P02'!$B$17,INDEX('P02'!$X:$X,$A167+52),0)+IF($A167&lt;='P03'!$B$17,INDEX('P03'!$X:$X,$A167+52),0)+IF($A167&lt;='P04'!$B$17,INDEX('P04'!$X:$X,$A167+52),0)+IF($A167&lt;='P05'!$B$17,INDEX('P05'!$X:$X,$A167+52),0)+IF($A167&lt;='P06'!$B$17,INDEX('P06'!$X:$X,$A167+52),0)+IF($A167&lt;='P07'!$B$17,INDEX('P07'!$X:$X,$A167+52),0)+IF($A167&lt;='P08'!$B$17,INDEX('P08'!$X:$X,$A167+52),0)+IF($A167&lt;='P09'!$B$17,INDEX('P09'!$X:$X,$A167+52),0)+IF($A167&lt;='P10'!$B$17,INDEX('P10'!$X:$X,$A167+52),0)</f>
        <v>171.65338380548317</v>
      </c>
      <c r="M167">
        <f>IF($A167&lt;='P01'!$B$17,INDEX('P01'!$AA:$AA,$A167+52),0)+IF($A167&lt;='P02'!$B$17,INDEX('P02'!$AA:$AA,$A167+52),0)+IF($A167&lt;='P03'!$B$17,INDEX('P03'!$AA:$AA,$A167+52),0)+IF($A167&lt;='P04'!$B$17,INDEX('P04'!$AA:$AA,$A167+52),0)+IF($A167&lt;='P05'!$B$17,INDEX('P05'!$AA:$AA,$A167+52),0)+IF($A167&lt;='P06'!$B$17,INDEX('P06'!$AA:$AA,$A167+52),0)+IF($A167&lt;='P07'!$B$17,INDEX('P07'!$AA:$AA,$A167+52),0)+IF($A167&lt;='P08'!$B$17,INDEX('P08'!$AA:$AA,$A167+52),0)+IF($A167&lt;='P09'!$B$17,INDEX('P09'!$AA:$AA,$A167+52),0)+IF($A167&lt;='P10'!$B$17,INDEX('P10'!$AA:$AA,$A167+52),0)</f>
        <v>-110.41480301521872</v>
      </c>
      <c r="N167">
        <f>IF($A167&lt;='P01'!$B$17,INDEX('P01'!$AB:$AB,$A167+52),0)+IF($A167&lt;='P02'!$B$17,INDEX('P02'!$AB:$AB,$A167+52),0)+IF($A167&lt;='P03'!$B$17,INDEX('P03'!$AB:$AB,$A167+52),0)+IF($A167&lt;='P04'!$B$17,INDEX('P04'!$AB:$AB,$A167+52),0)+IF($A167&lt;='P05'!$B$17,INDEX('P05'!$AB:$AB,$A167+52),0)+IF($A167&lt;='P06'!$B$17,INDEX('P06'!$AB:$AB,$A167+52),0)+IF($A167&lt;='P07'!$B$17,INDEX('P07'!$AB:$AB,$A167+52),0)+IF($A167&lt;='P08'!$B$17,INDEX('P08'!$AB:$AB,$A167+52),0)+IF($A167&lt;='P09'!$B$17,INDEX('P09'!$AB:$AB,$A167+52),0)+IF($A167&lt;='P10'!$B$17,INDEX('P10'!$AB:$AB,$A167+52),0)</f>
        <v>177.77600475699469</v>
      </c>
      <c r="O167">
        <f>IF($A167&lt;='P01'!$B$17,INDEX('P01'!$AC:$AC,$A167+52),0)+IF($A167&lt;='P02'!$B$17,INDEX('P02'!$AC:$AC,$A167+52),0)+IF($A167&lt;='P03'!$B$17,INDEX('P03'!$AC:$AC,$A167+52),0)+IF($A167&lt;='P04'!$B$17,INDEX('P04'!$AC:$AC,$A167+52),0)+IF($A167&lt;='P05'!$B$17,INDEX('P05'!$AC:$AC,$A167+52),0)+IF($A167&lt;='P06'!$B$17,INDEX('P06'!$AC:$AC,$A167+52),0)+IF($A167&lt;='P07'!$B$17,INDEX('P07'!$AC:$AC,$A167+52),0)+IF($A167&lt;='P08'!$B$17,INDEX('P08'!$AC:$AC,$A167+52),0)+IF($A167&lt;='P09'!$B$17,INDEX('P09'!$AC:$AC,$A167+52),0)+IF($A167&lt;='P10'!$B$17,INDEX('P10'!$AC:$AC,$A167+52),0)</f>
        <v>3.5555200951398938</v>
      </c>
      <c r="P167">
        <f>IF($A167&lt;='P01'!$B$17,INDEX('P01'!$AD:$AD,$A167+52),0)+IF($A167&lt;='P02'!$B$17,INDEX('P02'!$AD:$AD,$A167+52),0)+IF($A167&lt;='P03'!$B$17,INDEX('P03'!$AD:$AD,$A167+52),0)+IF($A167&lt;='P04'!$B$17,INDEX('P04'!$AD:$AD,$A167+52),0)+IF($A167&lt;='P05'!$B$17,INDEX('P05'!$AD:$AD,$A167+52),0)+IF($A167&lt;='P06'!$B$17,INDEX('P06'!$AD:$AD,$A167+52),0)+IF($A167&lt;='P07'!$B$17,INDEX('P07'!$AD:$AD,$A167+52),0)+IF($A167&lt;='P08'!$B$17,INDEX('P08'!$AD:$AD,$A167+52),0)+IF($A167&lt;='P09'!$B$17,INDEX('P09'!$AD:$AD,$A167+52),0)+IF($A167&lt;='P10'!$B$17,INDEX('P10'!$AD:$AD,$A167+52),0)</f>
        <v>17.024549311340607</v>
      </c>
      <c r="Q167">
        <f>IF($A167&lt;='P01'!$B$17,INDEX('P01'!$AE:$AE,$A167+52),0)+IF($A167&lt;='P02'!$B$17,INDEX('P02'!$AE:$AE,$A167+52),0)+IF($A167&lt;='P03'!$B$17,INDEX('P03'!$AE:$AE,$A167+52),0)+IF($A167&lt;='P04'!$B$17,INDEX('P04'!$AE:$AE,$A167+52),0)+IF($A167&lt;='P05'!$B$17,INDEX('P05'!$AE:$AE,$A167+52),0)+IF($A167&lt;='P06'!$B$17,INDEX('P06'!$AE:$AE,$A167+52),0)+IF($A167&lt;='P07'!$B$17,INDEX('P07'!$AE:$AE,$A167+52),0)+IF($A167&lt;='P08'!$B$17,INDEX('P08'!$AE:$AE,$A167+52),0)+IF($A167&lt;='P09'!$B$17,INDEX('P09'!$AE:$AE,$A167+52),0)+IF($A167&lt;='P10'!$B$17,INDEX('P10'!$AE:$AE,$A167+52),0)</f>
        <v>267.39608249379557</v>
      </c>
      <c r="R167">
        <f>IF($A167&lt;='P01'!$B$17,INDEX('P01'!$AF:$AF,$A167+52),0)+IF($A167&lt;='P02'!$B$17,INDEX('P02'!$AF:$AF,$A167+52),0)+IF($A167&lt;='P03'!$B$17,INDEX('P03'!$AF:$AF,$A167+52),0)+IF($A167&lt;='P04'!$B$17,INDEX('P04'!$AF:$AF,$A167+52),0)+IF($A167&lt;='P05'!$B$17,INDEX('P05'!$AF:$AF,$A167+52),0)+IF($A167&lt;='P06'!$B$17,INDEX('P06'!$AF:$AF,$A167+52),0)+IF($A167&lt;='P07'!$B$17,INDEX('P07'!$AF:$AF,$A167+52),0)+IF($A167&lt;='P08'!$B$17,INDEX('P08'!$AF:$AF,$A167+52),0)+IF($A167&lt;='P09'!$B$17,INDEX('P09'!$AF:$AF,$A167+52),0)+IF($A167&lt;='P10'!$B$17,INDEX('P10'!$AF:$AF,$A167+52),0)</f>
        <v>0.21465587193732746</v>
      </c>
      <c r="S167">
        <f>IF($A167&lt;='P01'!$B$17,INDEX('P01'!$AG:$AG,$A167+52),0)+IF($A167&lt;='P02'!$B$17,INDEX('P02'!$AG:$AG,$A167+52),0)+IF($A167&lt;='P03'!$B$17,INDEX('P03'!$AG:$AG,$A167+52),0)+IF($A167&lt;='P04'!$B$17,INDEX('P04'!$AG:$AG,$A167+52),0)+IF($A167&lt;='P05'!$B$17,INDEX('P05'!$AG:$AG,$A167+52),0)+IF($A167&lt;='P06'!$B$17,INDEX('P06'!$AG:$AG,$A167+52),0)+IF($A167&lt;='P07'!$B$17,INDEX('P07'!$AG:$AG,$A167+52),0)+IF($A167&lt;='P08'!$B$17,INDEX('P08'!$AG:$AG,$A167+52),0)+IF($A167&lt;='P09'!$B$17,INDEX('P09'!$AG:$AG,$A167+52),0)+IF($A167&lt;='P10'!$B$17,INDEX('P10'!$AG:$AG,$A167+52),0)</f>
        <v>15247.478703349576</v>
      </c>
      <c r="T167">
        <f>IF($A167&lt;='P01'!$B$17,INDEX('P01'!$AI:$AI,$A167+52),0)+IF($A167&lt;='P02'!$B$17,INDEX('P02'!$AI:$AI,$A167+52),0)+IF($A167&lt;='P03'!$B$17,INDEX('P03'!$AI:$AI,$A167+52),0)+IF($A167&lt;='P04'!$B$17,INDEX('P04'!$AI:$AI,$A167+52),0)+IF($A167&lt;='P05'!$B$17,INDEX('P05'!$AI:$AI,$A167+52),0)+IF($A167&lt;='P06'!$B$17,INDEX('P06'!$AI:$AI,$A167+52),0)+IF($A167&lt;='P07'!$B$17,INDEX('P07'!$AI:$AI,$A167+52),0)+IF($A167&lt;='P08'!$B$17,INDEX('P08'!$AI:$AI,$A167+52),0)+IF($A167&lt;='P09'!$B$17,INDEX('P09'!$AI:$AI,$A167+52),0)+IF($A167&lt;='P10'!$B$17,INDEX('P10'!$AI:$AI,$A167+52),0)</f>
        <v>15247.478703349576</v>
      </c>
    </row>
    <row r="168" spans="1:20" x14ac:dyDescent="0.35">
      <c r="A168">
        <v>136</v>
      </c>
      <c r="B168">
        <f>IF($A168&lt;='P01'!$B$17,INDEX('P01'!$J:$J,$A168+52),0)+IF($A168&lt;='P02'!$B$17,INDEX('P02'!$J:$J,$A168+52),0)+IF($A168&lt;='P03'!$B$17,INDEX('P03'!$J:$J,$A168+52),0)+IF($A168&lt;='P04'!$B$17,INDEX('P04'!$J:$J,$A168+52),0)+IF($A168&lt;='P05'!$B$17,INDEX('P05'!$J:$J,$A168+52),0)+IF($A168&lt;='P06'!$B$17,INDEX('P06'!$J:$J,$A168+52),0)+IF($A168&lt;='P07'!$B$17,INDEX('P07'!$J:$J,$A168+52),0)+IF($A168&lt;='P08'!$B$17,INDEX('P08'!$J:$J,$A168+52),0)+IF($A168&lt;='P09'!$B$17,INDEX('P09'!$J:$J,$A168+52),0)+IF($A168&lt;='P10'!$B$17,INDEX('P10'!$J:$J,$A168+52),0)</f>
        <v>9.7473804786481363E-4</v>
      </c>
      <c r="C168">
        <f>IF($A168&lt;='P01'!$B$17,INDEX('P01'!$K:$K,$A168+52),0)+IF($A168&lt;='P02'!$B$17,INDEX('P02'!$K:$K,$A168+52),0)+IF($A168&lt;='P03'!$B$17,INDEX('P03'!$K:$K,$A168+52),0)+IF($A168&lt;='P04'!$B$17,INDEX('P04'!$K:$K,$A168+52),0)+IF($A168&lt;='P05'!$B$17,INDEX('P05'!$K:$K,$A168+52),0)+IF($A168&lt;='P06'!$B$17,INDEX('P06'!$K:$K,$A168+52),0)+IF($A168&lt;='P07'!$B$17,INDEX('P07'!$K:$K,$A168+52),0)+IF($A168&lt;='P08'!$B$17,INDEX('P08'!$K:$K,$A168+52),0)+IF($A168&lt;='P09'!$B$17,INDEX('P09'!$K:$K,$A168+52),0)+IF($A168&lt;='P10'!$B$17,INDEX('P10'!$K:$K,$A168+52),0)</f>
        <v>1.0489307892888556E-2</v>
      </c>
      <c r="D168">
        <f>IF($A168&lt;='P01'!$B$17,INDEX('P01'!$L:$L,$A168+52),0)+IF($A168&lt;='P02'!$B$17,INDEX('P02'!$L:$L,$A168+52),0)+IF($A168&lt;='P03'!$B$17,INDEX('P03'!$L:$L,$A168+52),0)+IF($A168&lt;='P04'!$B$17,INDEX('P04'!$L:$L,$A168+52),0)+IF($A168&lt;='P05'!$B$17,INDEX('P05'!$L:$L,$A168+52),0)+IF($A168&lt;='P06'!$B$17,INDEX('P06'!$L:$L,$A168+52),0)+IF($A168&lt;='P07'!$B$17,INDEX('P07'!$L:$L,$A168+52),0)+IF($A168&lt;='P08'!$B$17,INDEX('P08'!$L:$L,$A168+52),0)+IF($A168&lt;='P09'!$B$17,INDEX('P09'!$L:$L,$A168+52),0)+IF($A168&lt;='P10'!$B$17,INDEX('P10'!$L:$L,$A168+52),0)</f>
        <v>0</v>
      </c>
      <c r="E168">
        <f>IF($A168&lt;='P01'!$B$17,INDEX('P01'!$M:$M,$A168+52),0)+IF($A168&lt;='P02'!$B$17,INDEX('P02'!$M:$M,$A168+52),0)+IF($A168&lt;='P03'!$B$17,INDEX('P03'!$M:$M,$A168+52),0)+IF($A168&lt;='P04'!$B$17,INDEX('P04'!$M:$M,$A168+52),0)+IF($A168&lt;='P05'!$B$17,INDEX('P05'!$M:$M,$A168+52),0)+IF($A168&lt;='P06'!$B$17,INDEX('P06'!$M:$M,$A168+52),0)+IF($A168&lt;='P07'!$B$17,INDEX('P07'!$M:$M,$A168+52),0)+IF($A168&lt;='P08'!$B$17,INDEX('P08'!$M:$M,$A168+52),0)+IF($A168&lt;='P09'!$B$17,INDEX('P09'!$M:$M,$A168+52),0)+IF($A168&lt;='P10'!$B$17,INDEX('P10'!$M:$M,$A168+52),0)</f>
        <v>3.7729262125651428</v>
      </c>
      <c r="F168">
        <f>IF($A168&lt;='P01'!$B$17,INDEX('P01'!$R:$R,$A168+52),0)+IF($A168&lt;='P02'!$B$17,INDEX('P02'!$R:$R,$A168+52),0)+IF($A168&lt;='P03'!$B$17,INDEX('P03'!$R:$R,$A168+52),0)+IF($A168&lt;='P04'!$B$17,INDEX('P04'!$R:$R,$A168+52),0)+IF($A168&lt;='P05'!$B$17,INDEX('P05'!$R:$R,$A168+52),0)+IF($A168&lt;='P06'!$B$17,INDEX('P06'!$R:$R,$A168+52),0)+IF($A168&lt;='P07'!$B$17,INDEX('P07'!$R:$R,$A168+52),0)+IF($A168&lt;='P08'!$B$17,INDEX('P08'!$R:$R,$A168+52),0)+IF($A168&lt;='P09'!$B$17,INDEX('P09'!$R:$R,$A168+52),0)+IF($A168&lt;='P10'!$B$17,INDEX('P10'!$R:$R,$A168+52),0)</f>
        <v>274.46740461074717</v>
      </c>
      <c r="G168">
        <f>IF($A168&lt;='P01'!$B$17,INDEX('P01'!$S:$S,$A168+52),0)+IF($A168&lt;='P02'!$B$17,INDEX('P02'!$S:$S,$A168+52),0)+IF($A168&lt;='P03'!$B$17,INDEX('P03'!$S:$S,$A168+52),0)+IF($A168&lt;='P04'!$B$17,INDEX('P04'!$S:$S,$A168+52),0)+IF($A168&lt;='P05'!$B$17,INDEX('P05'!$S:$S,$A168+52),0)+IF($A168&lt;='P06'!$B$17,INDEX('P06'!$S:$S,$A168+52),0)+IF($A168&lt;='P07'!$B$17,INDEX('P07'!$S:$S,$A168+52),0)+IF($A168&lt;='P08'!$B$17,INDEX('P08'!$S:$S,$A168+52),0)+IF($A168&lt;='P09'!$B$17,INDEX('P09'!$S:$S,$A168+52),0)+IF($A168&lt;='P10'!$B$17,INDEX('P10'!$S:$S,$A168+52),0)</f>
        <v>5.4893480922149438</v>
      </c>
      <c r="H168">
        <f>IF($A168&lt;='P01'!$B$17,INDEX('P01'!$T:$T,$A168+52),0)+IF($A168&lt;='P02'!$B$17,INDEX('P02'!$T:$T,$A168+52),0)+IF($A168&lt;='P03'!$B$17,INDEX('P03'!$T:$T,$A168+52),0)+IF($A168&lt;='P04'!$B$17,INDEX('P04'!$T:$T,$A168+52),0)+IF($A168&lt;='P05'!$B$17,INDEX('P05'!$T:$T,$A168+52),0)+IF($A168&lt;='P06'!$B$17,INDEX('P06'!$T:$T,$A168+52),0)+IF($A168&lt;='P07'!$B$17,INDEX('P07'!$T:$T,$A168+52),0)+IF($A168&lt;='P08'!$B$17,INDEX('P08'!$T:$T,$A168+52),0)+IF($A168&lt;='P09'!$B$17,INDEX('P09'!$T:$T,$A168+52),0)+IF($A168&lt;='P10'!$B$17,INDEX('P10'!$T:$T,$A168+52),0)</f>
        <v>26.451753497222636</v>
      </c>
      <c r="I168">
        <f>IF($A168&lt;='P01'!$B$17,INDEX('P01'!$U:$U,$A168+52),0)+IF($A168&lt;='P02'!$B$17,INDEX('P02'!$U:$U,$A168+52),0)+IF($A168&lt;='P03'!$B$17,INDEX('P03'!$U:$U,$A168+52),0)+IF($A168&lt;='P04'!$B$17,INDEX('P04'!$U:$U,$A168+52),0)+IF($A168&lt;='P05'!$B$17,INDEX('P05'!$U:$U,$A168+52),0)+IF($A168&lt;='P06'!$B$17,INDEX('P06'!$U:$U,$A168+52),0)+IF($A168&lt;='P07'!$B$17,INDEX('P07'!$U:$U,$A168+52),0)+IF($A168&lt;='P08'!$B$17,INDEX('P08'!$U:$U,$A168+52),0)+IF($A168&lt;='P09'!$B$17,INDEX('P09'!$U:$U,$A168+52),0)+IF($A168&lt;='P10'!$B$17,INDEX('P10'!$U:$U,$A168+52),0)</f>
        <v>420.48139895136853</v>
      </c>
      <c r="J168">
        <f>IF($A168&lt;='P01'!$B$17,INDEX('P01'!$V:$V,$A168+52),0)+IF($A168&lt;='P02'!$B$17,INDEX('P02'!$V:$V,$A168+52),0)+IF($A168&lt;='P03'!$B$17,INDEX('P03'!$V:$V,$A168+52),0)+IF($A168&lt;='P04'!$B$17,INDEX('P04'!$V:$V,$A168+52),0)+IF($A168&lt;='P05'!$B$17,INDEX('P05'!$V:$V,$A168+52),0)+IF($A168&lt;='P06'!$B$17,INDEX('P06'!$V:$V,$A168+52),0)+IF($A168&lt;='P07'!$B$17,INDEX('P07'!$V:$V,$A168+52),0)+IF($A168&lt;='P08'!$B$17,INDEX('P08'!$V:$V,$A168+52),0)+IF($A168&lt;='P09'!$B$17,INDEX('P09'!$V:$V,$A168+52),0)+IF($A168&lt;='P10'!$B$17,INDEX('P10'!$V:$V,$A168+52),0)</f>
        <v>0.34065633834317577</v>
      </c>
      <c r="K168">
        <f>IF($A168&lt;='P01'!$B$17,INDEX('P01'!$W:$W,$A168+52),0)+IF($A168&lt;='P02'!$B$17,INDEX('P02'!$W:$W,$A168+52),0)+IF($A168&lt;='P03'!$B$17,INDEX('P03'!$W:$W,$A168+52),0)+IF($A168&lt;='P04'!$B$17,INDEX('P04'!$W:$W,$A168+52),0)+IF($A168&lt;='P05'!$B$17,INDEX('P05'!$W:$W,$A168+52),0)+IF($A168&lt;='P06'!$B$17,INDEX('P06'!$W:$W,$A168+52),0)+IF($A168&lt;='P07'!$B$17,INDEX('P07'!$W:$W,$A168+52),0)+IF($A168&lt;='P08'!$B$17,INDEX('P08'!$W:$W,$A168+52),0)+IF($A168&lt;='P09'!$B$17,INDEX('P09'!$W:$W,$A168+52),0)+IF($A168&lt;='P10'!$B$17,INDEX('P10'!$W:$W,$A168+52),0)</f>
        <v>-178.29575226840211</v>
      </c>
      <c r="L168">
        <f>IF($A168&lt;='P01'!$B$17,INDEX('P01'!$X:$X,$A168+52),0)+IF($A168&lt;='P02'!$B$17,INDEX('P02'!$X:$X,$A168+52),0)+IF($A168&lt;='P03'!$B$17,INDEX('P03'!$X:$X,$A168+52),0)+IF($A168&lt;='P04'!$B$17,INDEX('P04'!$X:$X,$A168+52),0)+IF($A168&lt;='P05'!$B$17,INDEX('P05'!$X:$X,$A168+52),0)+IF($A168&lt;='P06'!$B$17,INDEX('P06'!$X:$X,$A168+52),0)+IF($A168&lt;='P07'!$B$17,INDEX('P07'!$X:$X,$A168+52),0)+IF($A168&lt;='P08'!$B$17,INDEX('P08'!$X:$X,$A168+52),0)+IF($A168&lt;='P09'!$B$17,INDEX('P09'!$X:$X,$A168+52),0)+IF($A168&lt;='P10'!$B$17,INDEX('P10'!$X:$X,$A168+52),0)</f>
        <v>177.41518810423878</v>
      </c>
      <c r="M168">
        <f>IF($A168&lt;='P01'!$B$17,INDEX('P01'!$AA:$AA,$A168+52),0)+IF($A168&lt;='P02'!$B$17,INDEX('P02'!$AA:$AA,$A168+52),0)+IF($A168&lt;='P03'!$B$17,INDEX('P03'!$AA:$AA,$A168+52),0)+IF($A168&lt;='P04'!$B$17,INDEX('P04'!$AA:$AA,$A168+52),0)+IF($A168&lt;='P05'!$B$17,INDEX('P05'!$AA:$AA,$A168+52),0)+IF($A168&lt;='P06'!$B$17,INDEX('P06'!$AA:$AA,$A168+52),0)+IF($A168&lt;='P07'!$B$17,INDEX('P07'!$AA:$AA,$A168+52),0)+IF($A168&lt;='P08'!$B$17,INDEX('P08'!$AA:$AA,$A168+52),0)+IF($A168&lt;='P09'!$B$17,INDEX('P09'!$AA:$AA,$A168+52),0)+IF($A168&lt;='P10'!$B$17,INDEX('P10'!$AA:$AA,$A168+52),0)</f>
        <v>-113.7486586293162</v>
      </c>
      <c r="N168">
        <f>IF($A168&lt;='P01'!$B$17,INDEX('P01'!$AB:$AB,$A168+52),0)+IF($A168&lt;='P02'!$B$17,INDEX('P02'!$AB:$AB,$A168+52),0)+IF($A168&lt;='P03'!$B$17,INDEX('P03'!$AB:$AB,$A168+52),0)+IF($A168&lt;='P04'!$B$17,INDEX('P04'!$AB:$AB,$A168+52),0)+IF($A168&lt;='P05'!$B$17,INDEX('P05'!$AB:$AB,$A168+52),0)+IF($A168&lt;='P06'!$B$17,INDEX('P06'!$AB:$AB,$A168+52),0)+IF($A168&lt;='P07'!$B$17,INDEX('P07'!$AB:$AB,$A168+52),0)+IF($A168&lt;='P08'!$B$17,INDEX('P08'!$AB:$AB,$A168+52),0)+IF($A168&lt;='P09'!$B$17,INDEX('P09'!$AB:$AB,$A168+52),0)+IF($A168&lt;='P10'!$B$17,INDEX('P10'!$AB:$AB,$A168+52),0)</f>
        <v>176.54918150949925</v>
      </c>
      <c r="O168">
        <f>IF($A168&lt;='P01'!$B$17,INDEX('P01'!$AC:$AC,$A168+52),0)+IF($A168&lt;='P02'!$B$17,INDEX('P02'!$AC:$AC,$A168+52),0)+IF($A168&lt;='P03'!$B$17,INDEX('P03'!$AC:$AC,$A168+52),0)+IF($A168&lt;='P04'!$B$17,INDEX('P04'!$AC:$AC,$A168+52),0)+IF($A168&lt;='P05'!$B$17,INDEX('P05'!$AC:$AC,$A168+52),0)+IF($A168&lt;='P06'!$B$17,INDEX('P06'!$AC:$AC,$A168+52),0)+IF($A168&lt;='P07'!$B$17,INDEX('P07'!$AC:$AC,$A168+52),0)+IF($A168&lt;='P08'!$B$17,INDEX('P08'!$AC:$AC,$A168+52),0)+IF($A168&lt;='P09'!$B$17,INDEX('P09'!$AC:$AC,$A168+52),0)+IF($A168&lt;='P10'!$B$17,INDEX('P10'!$AC:$AC,$A168+52),0)</f>
        <v>3.5309836301899846</v>
      </c>
      <c r="P168">
        <f>IF($A168&lt;='P01'!$B$17,INDEX('P01'!$AD:$AD,$A168+52),0)+IF($A168&lt;='P02'!$B$17,INDEX('P02'!$AD:$AD,$A168+52),0)+IF($A168&lt;='P03'!$B$17,INDEX('P03'!$AD:$AD,$A168+52),0)+IF($A168&lt;='P04'!$B$17,INDEX('P04'!$AD:$AD,$A168+52),0)+IF($A168&lt;='P05'!$B$17,INDEX('P05'!$AD:$AD,$A168+52),0)+IF($A168&lt;='P06'!$B$17,INDEX('P06'!$AD:$AD,$A168+52),0)+IF($A168&lt;='P07'!$B$17,INDEX('P07'!$AD:$AD,$A168+52),0)+IF($A168&lt;='P08'!$B$17,INDEX('P08'!$AD:$AD,$A168+52),0)+IF($A168&lt;='P09'!$B$17,INDEX('P09'!$AD:$AD,$A168+52),0)+IF($A168&lt;='P10'!$B$17,INDEX('P10'!$AD:$AD,$A168+52),0)</f>
        <v>16.9593793567131</v>
      </c>
      <c r="Q168">
        <f>IF($A168&lt;='P01'!$B$17,INDEX('P01'!$AE:$AE,$A168+52),0)+IF($A168&lt;='P02'!$B$17,INDEX('P02'!$AE:$AE,$A168+52),0)+IF($A168&lt;='P03'!$B$17,INDEX('P03'!$AE:$AE,$A168+52),0)+IF($A168&lt;='P04'!$B$17,INDEX('P04'!$AE:$AE,$A168+52),0)+IF($A168&lt;='P05'!$B$17,INDEX('P05'!$AE:$AE,$A168+52),0)+IF($A168&lt;='P06'!$B$17,INDEX('P06'!$AE:$AE,$A168+52),0)+IF($A168&lt;='P07'!$B$17,INDEX('P07'!$AE:$AE,$A168+52),0)+IF($A168&lt;='P08'!$B$17,INDEX('P08'!$AE:$AE,$A168+52),0)+IF($A168&lt;='P09'!$B$17,INDEX('P09'!$AE:$AE,$A168+52),0)+IF($A168&lt;='P10'!$B$17,INDEX('P10'!$AE:$AE,$A168+52),0)</f>
        <v>269.58906743201089</v>
      </c>
      <c r="R168">
        <f>IF($A168&lt;='P01'!$B$17,INDEX('P01'!$AF:$AF,$A168+52),0)+IF($A168&lt;='P02'!$B$17,INDEX('P02'!$AF:$AF,$A168+52),0)+IF($A168&lt;='P03'!$B$17,INDEX('P03'!$AF:$AF,$A168+52),0)+IF($A168&lt;='P04'!$B$17,INDEX('P04'!$AF:$AF,$A168+52),0)+IF($A168&lt;='P05'!$B$17,INDEX('P05'!$AF:$AF,$A168+52),0)+IF($A168&lt;='P06'!$B$17,INDEX('P06'!$AF:$AF,$A168+52),0)+IF($A168&lt;='P07'!$B$17,INDEX('P07'!$AF:$AF,$A168+52),0)+IF($A168&lt;='P08'!$B$17,INDEX('P08'!$AF:$AF,$A168+52),0)+IF($A168&lt;='P09'!$B$17,INDEX('P09'!$AF:$AF,$A168+52),0)+IF($A168&lt;='P10'!$B$17,INDEX('P10'!$AF:$AF,$A168+52),0)</f>
        <v>0.21840971990145491</v>
      </c>
      <c r="S168">
        <f>IF($A168&lt;='P01'!$B$17,INDEX('P01'!$AG:$AG,$A168+52),0)+IF($A168&lt;='P02'!$B$17,INDEX('P02'!$AG:$AG,$A168+52),0)+IF($A168&lt;='P03'!$B$17,INDEX('P03'!$AG:$AG,$A168+52),0)+IF($A168&lt;='P04'!$B$17,INDEX('P04'!$AG:$AG,$A168+52),0)+IF($A168&lt;='P05'!$B$17,INDEX('P05'!$AG:$AG,$A168+52),0)+IF($A168&lt;='P06'!$B$17,INDEX('P06'!$AG:$AG,$A168+52),0)+IF($A168&lt;='P07'!$B$17,INDEX('P07'!$AG:$AG,$A168+52),0)+IF($A168&lt;='P08'!$B$17,INDEX('P08'!$AG:$AG,$A168+52),0)+IF($A168&lt;='P09'!$B$17,INDEX('P09'!$AG:$AG,$A168+52),0)+IF($A168&lt;='P10'!$B$17,INDEX('P10'!$AG:$AG,$A168+52),0)</f>
        <v>15119.979792854727</v>
      </c>
      <c r="T168">
        <f>IF($A168&lt;='P01'!$B$17,INDEX('P01'!$AI:$AI,$A168+52),0)+IF($A168&lt;='P02'!$B$17,INDEX('P02'!$AI:$AI,$A168+52),0)+IF($A168&lt;='P03'!$B$17,INDEX('P03'!$AI:$AI,$A168+52),0)+IF($A168&lt;='P04'!$B$17,INDEX('P04'!$AI:$AI,$A168+52),0)+IF($A168&lt;='P05'!$B$17,INDEX('P05'!$AI:$AI,$A168+52),0)+IF($A168&lt;='P06'!$B$17,INDEX('P06'!$AI:$AI,$A168+52),0)+IF($A168&lt;='P07'!$B$17,INDEX('P07'!$AI:$AI,$A168+52),0)+IF($A168&lt;='P08'!$B$17,INDEX('P08'!$AI:$AI,$A168+52),0)+IF($A168&lt;='P09'!$B$17,INDEX('P09'!$AI:$AI,$A168+52),0)+IF($A168&lt;='P10'!$B$17,INDEX('P10'!$AI:$AI,$A168+52),0)</f>
        <v>15119.979792854727</v>
      </c>
    </row>
    <row r="169" spans="1:20" x14ac:dyDescent="0.35">
      <c r="A169">
        <v>137</v>
      </c>
      <c r="B169">
        <f>IF($A169&lt;='P01'!$B$17,INDEX('P01'!$J:$J,$A169+52),0)+IF($A169&lt;='P02'!$B$17,INDEX('P02'!$J:$J,$A169+52),0)+IF($A169&lt;='P03'!$B$17,INDEX('P03'!$J:$J,$A169+52),0)+IF($A169&lt;='P04'!$B$17,INDEX('P04'!$J:$J,$A169+52),0)+IF($A169&lt;='P05'!$B$17,INDEX('P05'!$J:$J,$A169+52),0)+IF($A169&lt;='P06'!$B$17,INDEX('P06'!$J:$J,$A169+52),0)+IF($A169&lt;='P07'!$B$17,INDEX('P07'!$J:$J,$A169+52),0)+IF($A169&lt;='P08'!$B$17,INDEX('P08'!$J:$J,$A169+52),0)+IF($A169&lt;='P09'!$B$17,INDEX('P09'!$J:$J,$A169+52),0)+IF($A169&lt;='P10'!$B$17,INDEX('P10'!$J:$J,$A169+52),0)</f>
        <v>9.7191409101191235E-4</v>
      </c>
      <c r="C169">
        <f>IF($A169&lt;='P01'!$B$17,INDEX('P01'!$K:$K,$A169+52),0)+IF($A169&lt;='P02'!$B$17,INDEX('P02'!$K:$K,$A169+52),0)+IF($A169&lt;='P03'!$B$17,INDEX('P03'!$K:$K,$A169+52),0)+IF($A169&lt;='P04'!$B$17,INDEX('P04'!$K:$K,$A169+52),0)+IF($A169&lt;='P05'!$B$17,INDEX('P05'!$K:$K,$A169+52),0)+IF($A169&lt;='P06'!$B$17,INDEX('P06'!$K:$K,$A169+52),0)+IF($A169&lt;='P07'!$B$17,INDEX('P07'!$K:$K,$A169+52),0)+IF($A169&lt;='P08'!$B$17,INDEX('P08'!$K:$K,$A169+52),0)+IF($A169&lt;='P09'!$B$17,INDEX('P09'!$K:$K,$A169+52),0)+IF($A169&lt;='P10'!$B$17,INDEX('P10'!$K:$K,$A169+52),0)</f>
        <v>1.0451174348893639E-2</v>
      </c>
      <c r="D169">
        <f>IF($A169&lt;='P01'!$B$17,INDEX('P01'!$L:$L,$A169+52),0)+IF($A169&lt;='P02'!$B$17,INDEX('P02'!$L:$L,$A169+52),0)+IF($A169&lt;='P03'!$B$17,INDEX('P03'!$L:$L,$A169+52),0)+IF($A169&lt;='P04'!$B$17,INDEX('P04'!$L:$L,$A169+52),0)+IF($A169&lt;='P05'!$B$17,INDEX('P05'!$L:$L,$A169+52),0)+IF($A169&lt;='P06'!$B$17,INDEX('P06'!$L:$L,$A169+52),0)+IF($A169&lt;='P07'!$B$17,INDEX('P07'!$L:$L,$A169+52),0)+IF($A169&lt;='P08'!$B$17,INDEX('P08'!$L:$L,$A169+52),0)+IF($A169&lt;='P09'!$B$17,INDEX('P09'!$L:$L,$A169+52),0)+IF($A169&lt;='P10'!$B$17,INDEX('P10'!$L:$L,$A169+52),0)</f>
        <v>0</v>
      </c>
      <c r="E169">
        <f>IF($A169&lt;='P01'!$B$17,INDEX('P01'!$M:$M,$A169+52),0)+IF($A169&lt;='P02'!$B$17,INDEX('P02'!$M:$M,$A169+52),0)+IF($A169&lt;='P03'!$B$17,INDEX('P03'!$M:$M,$A169+52),0)+IF($A169&lt;='P04'!$B$17,INDEX('P04'!$M:$M,$A169+52),0)+IF($A169&lt;='P05'!$B$17,INDEX('P05'!$M:$M,$A169+52),0)+IF($A169&lt;='P06'!$B$17,INDEX('P06'!$M:$M,$A169+52),0)+IF($A169&lt;='P07'!$B$17,INDEX('P07'!$M:$M,$A169+52),0)+IF($A169&lt;='P08'!$B$17,INDEX('P08'!$M:$M,$A169+52),0)+IF($A169&lt;='P09'!$B$17,INDEX('P09'!$M:$M,$A169+52),0)+IF($A169&lt;='P10'!$B$17,INDEX('P10'!$M:$M,$A169+52),0)</f>
        <v>3.7615031241252366</v>
      </c>
      <c r="F169">
        <f>IF($A169&lt;='P01'!$B$17,INDEX('P01'!$R:$R,$A169+52),0)+IF($A169&lt;='P02'!$B$17,INDEX('P02'!$R:$R,$A169+52),0)+IF($A169&lt;='P03'!$B$17,INDEX('P03'!$R:$R,$A169+52),0)+IF($A169&lt;='P04'!$B$17,INDEX('P04'!$R:$R,$A169+52),0)+IF($A169&lt;='P05'!$B$17,INDEX('P05'!$R:$R,$A169+52),0)+IF($A169&lt;='P06'!$B$17,INDEX('P06'!$R:$R,$A169+52),0)+IF($A169&lt;='P07'!$B$17,INDEX('P07'!$R:$R,$A169+52),0)+IF($A169&lt;='P08'!$B$17,INDEX('P08'!$R:$R,$A169+52),0)+IF($A169&lt;='P09'!$B$17,INDEX('P09'!$R:$R,$A169+52),0)+IF($A169&lt;='P10'!$B$17,INDEX('P10'!$R:$R,$A169+52),0)</f>
        <v>273.46565755045322</v>
      </c>
      <c r="G169">
        <f>IF($A169&lt;='P01'!$B$17,INDEX('P01'!$S:$S,$A169+52),0)+IF($A169&lt;='P02'!$B$17,INDEX('P02'!$S:$S,$A169+52),0)+IF($A169&lt;='P03'!$B$17,INDEX('P03'!$S:$S,$A169+52),0)+IF($A169&lt;='P04'!$B$17,INDEX('P04'!$S:$S,$A169+52),0)+IF($A169&lt;='P05'!$B$17,INDEX('P05'!$S:$S,$A169+52),0)+IF($A169&lt;='P06'!$B$17,INDEX('P06'!$S:$S,$A169+52),0)+IF($A169&lt;='P07'!$B$17,INDEX('P07'!$S:$S,$A169+52),0)+IF($A169&lt;='P08'!$B$17,INDEX('P08'!$S:$S,$A169+52),0)+IF($A169&lt;='P09'!$B$17,INDEX('P09'!$S:$S,$A169+52),0)+IF($A169&lt;='P10'!$B$17,INDEX('P10'!$S:$S,$A169+52),0)</f>
        <v>5.4693131510090645</v>
      </c>
      <c r="H169">
        <f>IF($A169&lt;='P01'!$B$17,INDEX('P01'!$T:$T,$A169+52),0)+IF($A169&lt;='P02'!$B$17,INDEX('P02'!$T:$T,$A169+52),0)+IF($A169&lt;='P03'!$B$17,INDEX('P03'!$T:$T,$A169+52),0)+IF($A169&lt;='P04'!$B$17,INDEX('P04'!$T:$T,$A169+52),0)+IF($A169&lt;='P05'!$B$17,INDEX('P05'!$T:$T,$A169+52),0)+IF($A169&lt;='P06'!$B$17,INDEX('P06'!$T:$T,$A169+52),0)+IF($A169&lt;='P07'!$B$17,INDEX('P07'!$T:$T,$A169+52),0)+IF($A169&lt;='P08'!$B$17,INDEX('P08'!$T:$T,$A169+52),0)+IF($A169&lt;='P09'!$B$17,INDEX('P09'!$T:$T,$A169+52),0)+IF($A169&lt;='P10'!$B$17,INDEX('P10'!$T:$T,$A169+52),0)</f>
        <v>26.436662789836319</v>
      </c>
      <c r="I169">
        <f>IF($A169&lt;='P01'!$B$17,INDEX('P01'!$U:$U,$A169+52),0)+IF($A169&lt;='P02'!$B$17,INDEX('P02'!$U:$U,$A169+52),0)+IF($A169&lt;='P03'!$B$17,INDEX('P03'!$U:$U,$A169+52),0)+IF($A169&lt;='P04'!$B$17,INDEX('P04'!$U:$U,$A169+52),0)+IF($A169&lt;='P05'!$B$17,INDEX('P05'!$U:$U,$A169+52),0)+IF($A169&lt;='P06'!$B$17,INDEX('P06'!$U:$U,$A169+52),0)+IF($A169&lt;='P07'!$B$17,INDEX('P07'!$U:$U,$A169+52),0)+IF($A169&lt;='P08'!$B$17,INDEX('P08'!$U:$U,$A169+52),0)+IF($A169&lt;='P09'!$B$17,INDEX('P09'!$U:$U,$A169+52),0)+IF($A169&lt;='P10'!$B$17,INDEX('P10'!$U:$U,$A169+52),0)</f>
        <v>419.16008847443004</v>
      </c>
      <c r="J169">
        <f>IF($A169&lt;='P01'!$B$17,INDEX('P01'!$V:$V,$A169+52),0)+IF($A169&lt;='P02'!$B$17,INDEX('P02'!$V:$V,$A169+52),0)+IF($A169&lt;='P03'!$B$17,INDEX('P03'!$V:$V,$A169+52),0)+IF($A169&lt;='P04'!$B$17,INDEX('P04'!$V:$V,$A169+52),0)+IF($A169&lt;='P05'!$B$17,INDEX('P05'!$V:$V,$A169+52),0)+IF($A169&lt;='P06'!$B$17,INDEX('P06'!$V:$V,$A169+52),0)+IF($A169&lt;='P07'!$B$17,INDEX('P07'!$V:$V,$A169+52),0)+IF($A169&lt;='P08'!$B$17,INDEX('P08'!$V:$V,$A169+52),0)+IF($A169&lt;='P09'!$B$17,INDEX('P09'!$V:$V,$A169+52),0)+IF($A169&lt;='P10'!$B$17,INDEX('P10'!$V:$V,$A169+52),0)</f>
        <v>0.34050712414149253</v>
      </c>
      <c r="K169">
        <f>IF($A169&lt;='P01'!$B$17,INDEX('P01'!$W:$W,$A169+52),0)+IF($A169&lt;='P02'!$B$17,INDEX('P02'!$W:$W,$A169+52),0)+IF($A169&lt;='P03'!$B$17,INDEX('P03'!$W:$W,$A169+52),0)+IF($A169&lt;='P04'!$B$17,INDEX('P04'!$W:$W,$A169+52),0)+IF($A169&lt;='P05'!$B$17,INDEX('P05'!$W:$W,$A169+52),0)+IF($A169&lt;='P06'!$B$17,INDEX('P06'!$W:$W,$A169+52),0)+IF($A169&lt;='P07'!$B$17,INDEX('P07'!$W:$W,$A169+52),0)+IF($A169&lt;='P08'!$B$17,INDEX('P08'!$W:$W,$A169+52),0)+IF($A169&lt;='P09'!$B$17,INDEX('P09'!$W:$W,$A169+52),0)+IF($A169&lt;='P10'!$B$17,INDEX('P10'!$W:$W,$A169+52),0)</f>
        <v>-177.9409139889637</v>
      </c>
      <c r="L169">
        <f>IF($A169&lt;='P01'!$B$17,INDEX('P01'!$X:$X,$A169+52),0)+IF($A169&lt;='P02'!$B$17,INDEX('P02'!$X:$X,$A169+52),0)+IF($A169&lt;='P03'!$B$17,INDEX('P03'!$X:$X,$A169+52),0)+IF($A169&lt;='P04'!$B$17,INDEX('P04'!$X:$X,$A169+52),0)+IF($A169&lt;='P05'!$B$17,INDEX('P05'!$X:$X,$A169+52),0)+IF($A169&lt;='P06'!$B$17,INDEX('P06'!$X:$X,$A169+52),0)+IF($A169&lt;='P07'!$B$17,INDEX('P07'!$X:$X,$A169+52),0)+IF($A169&lt;='P08'!$B$17,INDEX('P08'!$X:$X,$A169+52),0)+IF($A169&lt;='P09'!$B$17,INDEX('P09'!$X:$X,$A169+52),0)+IF($A169&lt;='P10'!$B$17,INDEX('P10'!$X:$X,$A169+52),0)</f>
        <v>177.06356369481944</v>
      </c>
      <c r="M169">
        <f>IF($A169&lt;='P01'!$B$17,INDEX('P01'!$AA:$AA,$A169+52),0)+IF($A169&lt;='P02'!$B$17,INDEX('P02'!$AA:$AA,$A169+52),0)+IF($A169&lt;='P03'!$B$17,INDEX('P03'!$AA:$AA,$A169+52),0)+IF($A169&lt;='P04'!$B$17,INDEX('P04'!$AA:$AA,$A169+52),0)+IF($A169&lt;='P05'!$B$17,INDEX('P05'!$AA:$AA,$A169+52),0)+IF($A169&lt;='P06'!$B$17,INDEX('P06'!$AA:$AA,$A169+52),0)+IF($A169&lt;='P07'!$B$17,INDEX('P07'!$AA:$AA,$A169+52),0)+IF($A169&lt;='P08'!$B$17,INDEX('P08'!$AA:$AA,$A169+52),0)+IF($A169&lt;='P09'!$B$17,INDEX('P09'!$AA:$AA,$A169+52),0)+IF($A169&lt;='P10'!$B$17,INDEX('P10'!$AA:$AA,$A169+52),0)</f>
        <v>-113.15278402744448</v>
      </c>
      <c r="N169">
        <f>IF($A169&lt;='P01'!$B$17,INDEX('P01'!$AB:$AB,$A169+52),0)+IF($A169&lt;='P02'!$B$17,INDEX('P02'!$AB:$AB,$A169+52),0)+IF($A169&lt;='P03'!$B$17,INDEX('P03'!$AB:$AB,$A169+52),0)+IF($A169&lt;='P04'!$B$17,INDEX('P04'!$AB:$AB,$A169+52),0)+IF($A169&lt;='P05'!$B$17,INDEX('P05'!$AB:$AB,$A169+52),0)+IF($A169&lt;='P06'!$B$17,INDEX('P06'!$AB:$AB,$A169+52),0)+IF($A169&lt;='P07'!$B$17,INDEX('P07'!$AB:$AB,$A169+52),0)+IF($A169&lt;='P08'!$B$17,INDEX('P08'!$AB:$AB,$A169+52),0)+IF($A169&lt;='P09'!$B$17,INDEX('P09'!$AB:$AB,$A169+52),0)+IF($A169&lt;='P10'!$B$17,INDEX('P10'!$AB:$AB,$A169+52),0)</f>
        <v>175.3308274220114</v>
      </c>
      <c r="O169">
        <f>IF($A169&lt;='P01'!$B$17,INDEX('P01'!$AC:$AC,$A169+52),0)+IF($A169&lt;='P02'!$B$17,INDEX('P02'!$AC:$AC,$A169+52),0)+IF($A169&lt;='P03'!$B$17,INDEX('P03'!$AC:$AC,$A169+52),0)+IF($A169&lt;='P04'!$B$17,INDEX('P04'!$AC:$AC,$A169+52),0)+IF($A169&lt;='P05'!$B$17,INDEX('P05'!$AC:$AC,$A169+52),0)+IF($A169&lt;='P06'!$B$17,INDEX('P06'!$AC:$AC,$A169+52),0)+IF($A169&lt;='P07'!$B$17,INDEX('P07'!$AC:$AC,$A169+52),0)+IF($A169&lt;='P08'!$B$17,INDEX('P08'!$AC:$AC,$A169+52),0)+IF($A169&lt;='P09'!$B$17,INDEX('P09'!$AC:$AC,$A169+52),0)+IF($A169&lt;='P10'!$B$17,INDEX('P10'!$AC:$AC,$A169+52),0)</f>
        <v>3.5066165484402285</v>
      </c>
      <c r="P169">
        <f>IF($A169&lt;='P01'!$B$17,INDEX('P01'!$AD:$AD,$A169+52),0)+IF($A169&lt;='P02'!$B$17,INDEX('P02'!$AD:$AD,$A169+52),0)+IF($A169&lt;='P03'!$B$17,INDEX('P03'!$AD:$AD,$A169+52),0)+IF($A169&lt;='P04'!$B$17,INDEX('P04'!$AD:$AD,$A169+52),0)+IF($A169&lt;='P05'!$B$17,INDEX('P05'!$AD:$AD,$A169+52),0)+IF($A169&lt;='P06'!$B$17,INDEX('P06'!$AD:$AD,$A169+52),0)+IF($A169&lt;='P07'!$B$17,INDEX('P07'!$AD:$AD,$A169+52),0)+IF($A169&lt;='P08'!$B$17,INDEX('P08'!$AD:$AD,$A169+52),0)+IF($A169&lt;='P09'!$B$17,INDEX('P09'!$AD:$AD,$A169+52),0)+IF($A169&lt;='P10'!$B$17,INDEX('P10'!$AD:$AD,$A169+52),0)</f>
        <v>16.894396185431848</v>
      </c>
      <c r="Q169">
        <f>IF($A169&lt;='P01'!$B$17,INDEX('P01'!$AE:$AE,$A169+52),0)+IF($A169&lt;='P02'!$B$17,INDEX('P02'!$AE:$AE,$A169+52),0)+IF($A169&lt;='P03'!$B$17,INDEX('P03'!$AE:$AE,$A169+52),0)+IF($A169&lt;='P04'!$B$17,INDEX('P04'!$AE:$AE,$A169+52),0)+IF($A169&lt;='P05'!$B$17,INDEX('P05'!$AE:$AE,$A169+52),0)+IF($A169&lt;='P06'!$B$17,INDEX('P06'!$AE:$AE,$A169+52),0)+IF($A169&lt;='P07'!$B$17,INDEX('P07'!$AE:$AE,$A169+52),0)+IF($A169&lt;='P08'!$B$17,INDEX('P08'!$AE:$AE,$A169+52),0)+IF($A169&lt;='P09'!$B$17,INDEX('P09'!$AE:$AE,$A169+52),0)+IF($A169&lt;='P10'!$B$17,INDEX('P10'!$AE:$AE,$A169+52),0)</f>
        <v>267.86499703473095</v>
      </c>
      <c r="R169">
        <f>IF($A169&lt;='P01'!$B$17,INDEX('P01'!$AF:$AF,$A169+52),0)+IF($A169&lt;='P02'!$B$17,INDEX('P02'!$AF:$AF,$A169+52),0)+IF($A169&lt;='P03'!$B$17,INDEX('P03'!$AF:$AF,$A169+52),0)+IF($A169&lt;='P04'!$B$17,INDEX('P04'!$AF:$AF,$A169+52),0)+IF($A169&lt;='P05'!$B$17,INDEX('P05'!$AF:$AF,$A169+52),0)+IF($A169&lt;='P06'!$B$17,INDEX('P06'!$AF:$AF,$A169+52),0)+IF($A169&lt;='P07'!$B$17,INDEX('P07'!$AF:$AF,$A169+52),0)+IF($A169&lt;='P08'!$B$17,INDEX('P08'!$AF:$AF,$A169+52),0)+IF($A169&lt;='P09'!$B$17,INDEX('P09'!$AF:$AF,$A169+52),0)+IF($A169&lt;='P10'!$B$17,INDEX('P10'!$AF:$AF,$A169+52),0)</f>
        <v>0.21760168085285087</v>
      </c>
      <c r="S169">
        <f>IF($A169&lt;='P01'!$B$17,INDEX('P01'!$AG:$AG,$A169+52),0)+IF($A169&lt;='P02'!$B$17,INDEX('P02'!$AG:$AG,$A169+52),0)+IF($A169&lt;='P03'!$B$17,INDEX('P03'!$AG:$AG,$A169+52),0)+IF($A169&lt;='P04'!$B$17,INDEX('P04'!$AG:$AG,$A169+52),0)+IF($A169&lt;='P05'!$B$17,INDEX('P05'!$AG:$AG,$A169+52),0)+IF($A169&lt;='P06'!$B$17,INDEX('P06'!$AG:$AG,$A169+52),0)+IF($A169&lt;='P07'!$B$17,INDEX('P07'!$AG:$AG,$A169+52),0)+IF($A169&lt;='P08'!$B$17,INDEX('P08'!$AG:$AG,$A169+52),0)+IF($A169&lt;='P09'!$B$17,INDEX('P09'!$AG:$AG,$A169+52),0)+IF($A169&lt;='P10'!$B$17,INDEX('P10'!$AG:$AG,$A169+52),0)</f>
        <v>14992.41510851382</v>
      </c>
      <c r="T169">
        <f>IF($A169&lt;='P01'!$B$17,INDEX('P01'!$AI:$AI,$A169+52),0)+IF($A169&lt;='P02'!$B$17,INDEX('P02'!$AI:$AI,$A169+52),0)+IF($A169&lt;='P03'!$B$17,INDEX('P03'!$AI:$AI,$A169+52),0)+IF($A169&lt;='P04'!$B$17,INDEX('P04'!$AI:$AI,$A169+52),0)+IF($A169&lt;='P05'!$B$17,INDEX('P05'!$AI:$AI,$A169+52),0)+IF($A169&lt;='P06'!$B$17,INDEX('P06'!$AI:$AI,$A169+52),0)+IF($A169&lt;='P07'!$B$17,INDEX('P07'!$AI:$AI,$A169+52),0)+IF($A169&lt;='P08'!$B$17,INDEX('P08'!$AI:$AI,$A169+52),0)+IF($A169&lt;='P09'!$B$17,INDEX('P09'!$AI:$AI,$A169+52),0)+IF($A169&lt;='P10'!$B$17,INDEX('P10'!$AI:$AI,$A169+52),0)</f>
        <v>14992.41510851382</v>
      </c>
    </row>
    <row r="170" spans="1:20" x14ac:dyDescent="0.35">
      <c r="A170">
        <v>138</v>
      </c>
      <c r="B170">
        <f>IF($A170&lt;='P01'!$B$17,INDEX('P01'!$J:$J,$A170+52),0)+IF($A170&lt;='P02'!$B$17,INDEX('P02'!$J:$J,$A170+52),0)+IF($A170&lt;='P03'!$B$17,INDEX('P03'!$J:$J,$A170+52),0)+IF($A170&lt;='P04'!$B$17,INDEX('P04'!$J:$J,$A170+52),0)+IF($A170&lt;='P05'!$B$17,INDEX('P05'!$J:$J,$A170+52),0)+IF($A170&lt;='P06'!$B$17,INDEX('P06'!$J:$J,$A170+52),0)+IF($A170&lt;='P07'!$B$17,INDEX('P07'!$J:$J,$A170+52),0)+IF($A170&lt;='P08'!$B$17,INDEX('P08'!$J:$J,$A170+52),0)+IF($A170&lt;='P09'!$B$17,INDEX('P09'!$J:$J,$A170+52),0)+IF($A170&lt;='P10'!$B$17,INDEX('P10'!$J:$J,$A170+52),0)</f>
        <v>9.6910032710349964E-4</v>
      </c>
      <c r="C170">
        <f>IF($A170&lt;='P01'!$B$17,INDEX('P01'!$K:$K,$A170+52),0)+IF($A170&lt;='P02'!$B$17,INDEX('P02'!$K:$K,$A170+52),0)+IF($A170&lt;='P03'!$B$17,INDEX('P03'!$K:$K,$A170+52),0)+IF($A170&lt;='P04'!$B$17,INDEX('P04'!$K:$K,$A170+52),0)+IF($A170&lt;='P05'!$B$17,INDEX('P05'!$K:$K,$A170+52),0)+IF($A170&lt;='P06'!$B$17,INDEX('P06'!$K:$K,$A170+52),0)+IF($A170&lt;='P07'!$B$17,INDEX('P07'!$K:$K,$A170+52),0)+IF($A170&lt;='P08'!$B$17,INDEX('P08'!$K:$K,$A170+52),0)+IF($A170&lt;='P09'!$B$17,INDEX('P09'!$K:$K,$A170+52),0)+IF($A170&lt;='P10'!$B$17,INDEX('P10'!$K:$K,$A170+52),0)</f>
        <v>1.041317960003321E-2</v>
      </c>
      <c r="D170">
        <f>IF($A170&lt;='P01'!$B$17,INDEX('P01'!$L:$L,$A170+52),0)+IF($A170&lt;='P02'!$B$17,INDEX('P02'!$L:$L,$A170+52),0)+IF($A170&lt;='P03'!$B$17,INDEX('P03'!$L:$L,$A170+52),0)+IF($A170&lt;='P04'!$B$17,INDEX('P04'!$L:$L,$A170+52),0)+IF($A170&lt;='P05'!$B$17,INDEX('P05'!$L:$L,$A170+52),0)+IF($A170&lt;='P06'!$B$17,INDEX('P06'!$L:$L,$A170+52),0)+IF($A170&lt;='P07'!$B$17,INDEX('P07'!$L:$L,$A170+52),0)+IF($A170&lt;='P08'!$B$17,INDEX('P08'!$L:$L,$A170+52),0)+IF($A170&lt;='P09'!$B$17,INDEX('P09'!$L:$L,$A170+52),0)+IF($A170&lt;='P10'!$B$17,INDEX('P10'!$L:$L,$A170+52),0)</f>
        <v>0</v>
      </c>
      <c r="E170">
        <f>IF($A170&lt;='P01'!$B$17,INDEX('P01'!$M:$M,$A170+52),0)+IF($A170&lt;='P02'!$B$17,INDEX('P02'!$M:$M,$A170+52),0)+IF($A170&lt;='P03'!$B$17,INDEX('P03'!$M:$M,$A170+52),0)+IF($A170&lt;='P04'!$B$17,INDEX('P04'!$M:$M,$A170+52),0)+IF($A170&lt;='P05'!$B$17,INDEX('P05'!$M:$M,$A170+52),0)+IF($A170&lt;='P06'!$B$17,INDEX('P06'!$M:$M,$A170+52),0)+IF($A170&lt;='P07'!$B$17,INDEX('P07'!$M:$M,$A170+52),0)+IF($A170&lt;='P08'!$B$17,INDEX('P08'!$M:$M,$A170+52),0)+IF($A170&lt;='P09'!$B$17,INDEX('P09'!$M:$M,$A170+52),0)+IF($A170&lt;='P10'!$B$17,INDEX('P10'!$M:$M,$A170+52),0)</f>
        <v>3.7501208441981007</v>
      </c>
      <c r="F170">
        <f>IF($A170&lt;='P01'!$B$17,INDEX('P01'!$R:$R,$A170+52),0)+IF($A170&lt;='P02'!$B$17,INDEX('P02'!$R:$R,$A170+52),0)+IF($A170&lt;='P03'!$B$17,INDEX('P03'!$R:$R,$A170+52),0)+IF($A170&lt;='P04'!$B$17,INDEX('P04'!$R:$R,$A170+52),0)+IF($A170&lt;='P05'!$B$17,INDEX('P05'!$R:$R,$A170+52),0)+IF($A170&lt;='P06'!$B$17,INDEX('P06'!$R:$R,$A170+52),0)+IF($A170&lt;='P07'!$B$17,INDEX('P07'!$R:$R,$A170+52),0)+IF($A170&lt;='P08'!$B$17,INDEX('P08'!$R:$R,$A170+52),0)+IF($A170&lt;='P09'!$B$17,INDEX('P09'!$R:$R,$A170+52),0)+IF($A170&lt;='P10'!$B$17,INDEX('P10'!$R:$R,$A170+52),0)</f>
        <v>272.46757118144308</v>
      </c>
      <c r="G170">
        <f>IF($A170&lt;='P01'!$B$17,INDEX('P01'!$S:$S,$A170+52),0)+IF($A170&lt;='P02'!$B$17,INDEX('P02'!$S:$S,$A170+52),0)+IF($A170&lt;='P03'!$B$17,INDEX('P03'!$S:$S,$A170+52),0)+IF($A170&lt;='P04'!$B$17,INDEX('P04'!$S:$S,$A170+52),0)+IF($A170&lt;='P05'!$B$17,INDEX('P05'!$S:$S,$A170+52),0)+IF($A170&lt;='P06'!$B$17,INDEX('P06'!$S:$S,$A170+52),0)+IF($A170&lt;='P07'!$B$17,INDEX('P07'!$S:$S,$A170+52),0)+IF($A170&lt;='P08'!$B$17,INDEX('P08'!$S:$S,$A170+52),0)+IF($A170&lt;='P09'!$B$17,INDEX('P09'!$S:$S,$A170+52),0)+IF($A170&lt;='P10'!$B$17,INDEX('P10'!$S:$S,$A170+52),0)</f>
        <v>5.4493514236288618</v>
      </c>
      <c r="H170">
        <f>IF($A170&lt;='P01'!$B$17,INDEX('P01'!$T:$T,$A170+52),0)+IF($A170&lt;='P02'!$B$17,INDEX('P02'!$T:$T,$A170+52),0)+IF($A170&lt;='P03'!$B$17,INDEX('P03'!$T:$T,$A170+52),0)+IF($A170&lt;='P04'!$B$17,INDEX('P04'!$T:$T,$A170+52),0)+IF($A170&lt;='P05'!$B$17,INDEX('P05'!$T:$T,$A170+52),0)+IF($A170&lt;='P06'!$B$17,INDEX('P06'!$T:$T,$A170+52),0)+IF($A170&lt;='P07'!$B$17,INDEX('P07'!$T:$T,$A170+52),0)+IF($A170&lt;='P08'!$B$17,INDEX('P08'!$T:$T,$A170+52),0)+IF($A170&lt;='P09'!$B$17,INDEX('P09'!$T:$T,$A170+52),0)+IF($A170&lt;='P10'!$B$17,INDEX('P10'!$T:$T,$A170+52),0)</f>
        <v>26.421624448988563</v>
      </c>
      <c r="I170">
        <f>IF($A170&lt;='P01'!$B$17,INDEX('P01'!$U:$U,$A170+52),0)+IF($A170&lt;='P02'!$B$17,INDEX('P02'!$U:$U,$A170+52),0)+IF($A170&lt;='P03'!$B$17,INDEX('P03'!$U:$U,$A170+52),0)+IF($A170&lt;='P04'!$B$17,INDEX('P04'!$U:$U,$A170+52),0)+IF($A170&lt;='P05'!$B$17,INDEX('P05'!$U:$U,$A170+52),0)+IF($A170&lt;='P06'!$B$17,INDEX('P06'!$U:$U,$A170+52),0)+IF($A170&lt;='P07'!$B$17,INDEX('P07'!$U:$U,$A170+52),0)+IF($A170&lt;='P08'!$B$17,INDEX('P08'!$U:$U,$A170+52),0)+IF($A170&lt;='P09'!$B$17,INDEX('P09'!$U:$U,$A170+52),0)+IF($A170&lt;='P10'!$B$17,INDEX('P10'!$U:$U,$A170+52),0)</f>
        <v>417.84359290190122</v>
      </c>
      <c r="J170">
        <f>IF($A170&lt;='P01'!$B$17,INDEX('P01'!$V:$V,$A170+52),0)+IF($A170&lt;='P02'!$B$17,INDEX('P02'!$V:$V,$A170+52),0)+IF($A170&lt;='P03'!$B$17,INDEX('P03'!$V:$V,$A170+52),0)+IF($A170&lt;='P04'!$B$17,INDEX('P04'!$V:$V,$A170+52),0)+IF($A170&lt;='P05'!$B$17,INDEX('P05'!$V:$V,$A170+52),0)+IF($A170&lt;='P06'!$B$17,INDEX('P06'!$V:$V,$A170+52),0)+IF($A170&lt;='P07'!$B$17,INDEX('P07'!$V:$V,$A170+52),0)+IF($A170&lt;='P08'!$B$17,INDEX('P08'!$V:$V,$A170+52),0)+IF($A170&lt;='P09'!$B$17,INDEX('P09'!$V:$V,$A170+52),0)+IF($A170&lt;='P10'!$B$17,INDEX('P10'!$V:$V,$A170+52),0)</f>
        <v>0.3403586817713371</v>
      </c>
      <c r="K170">
        <f>IF($A170&lt;='P01'!$B$17,INDEX('P01'!$W:$W,$A170+52),0)+IF($A170&lt;='P02'!$B$17,INDEX('P02'!$W:$W,$A170+52),0)+IF($A170&lt;='P03'!$B$17,INDEX('P03'!$W:$W,$A170+52),0)+IF($A170&lt;='P04'!$B$17,INDEX('P04'!$W:$W,$A170+52),0)+IF($A170&lt;='P05'!$B$17,INDEX('P05'!$W:$W,$A170+52),0)+IF($A170&lt;='P06'!$B$17,INDEX('P06'!$W:$W,$A170+52),0)+IF($A170&lt;='P07'!$B$17,INDEX('P07'!$W:$W,$A170+52),0)+IF($A170&lt;='P08'!$B$17,INDEX('P08'!$W:$W,$A170+52),0)+IF($A170&lt;='P09'!$B$17,INDEX('P09'!$W:$W,$A170+52),0)+IF($A170&lt;='P10'!$B$17,INDEX('P10'!$W:$W,$A170+52),0)</f>
        <v>-177.58735627484691</v>
      </c>
      <c r="L170">
        <f>IF($A170&lt;='P01'!$B$17,INDEX('P01'!$X:$X,$A170+52),0)+IF($A170&lt;='P02'!$B$17,INDEX('P02'!$X:$X,$A170+52),0)+IF($A170&lt;='P03'!$B$17,INDEX('P03'!$X:$X,$A170+52),0)+IF($A170&lt;='P04'!$B$17,INDEX('P04'!$X:$X,$A170+52),0)+IF($A170&lt;='P05'!$B$17,INDEX('P05'!$X:$X,$A170+52),0)+IF($A170&lt;='P06'!$B$17,INDEX('P06'!$X:$X,$A170+52),0)+IF($A170&lt;='P07'!$B$17,INDEX('P07'!$X:$X,$A170+52),0)+IF($A170&lt;='P08'!$B$17,INDEX('P08'!$X:$X,$A170+52),0)+IF($A170&lt;='P09'!$B$17,INDEX('P09'!$X:$X,$A170+52),0)+IF($A170&lt;='P10'!$B$17,INDEX('P10'!$X:$X,$A170+52),0)</f>
        <v>176.71320810625377</v>
      </c>
      <c r="M170">
        <f>IF($A170&lt;='P01'!$B$17,INDEX('P01'!$AA:$AA,$A170+52),0)+IF($A170&lt;='P02'!$B$17,INDEX('P02'!$AA:$AA,$A170+52),0)+IF($A170&lt;='P03'!$B$17,INDEX('P03'!$AA:$AA,$A170+52),0)+IF($A170&lt;='P04'!$B$17,INDEX('P04'!$AA:$AA,$A170+52),0)+IF($A170&lt;='P05'!$B$17,INDEX('P05'!$AA:$AA,$A170+52),0)+IF($A170&lt;='P06'!$B$17,INDEX('P06'!$AA:$AA,$A170+52),0)+IF($A170&lt;='P07'!$B$17,INDEX('P07'!$AA:$AA,$A170+52),0)+IF($A170&lt;='P08'!$B$17,INDEX('P08'!$AA:$AA,$A170+52),0)+IF($A170&lt;='P09'!$B$17,INDEX('P09'!$AA:$AA,$A170+52),0)+IF($A170&lt;='P10'!$B$17,INDEX('P10'!$AA:$AA,$A170+52),0)</f>
        <v>-112.56039522421034</v>
      </c>
      <c r="N170">
        <f>IF($A170&lt;='P01'!$B$17,INDEX('P01'!$AB:$AB,$A170+52),0)+IF($A170&lt;='P02'!$B$17,INDEX('P02'!$AB:$AB,$A170+52),0)+IF($A170&lt;='P03'!$B$17,INDEX('P03'!$AB:$AB,$A170+52),0)+IF($A170&lt;='P04'!$B$17,INDEX('P04'!$AB:$AB,$A170+52),0)+IF($A170&lt;='P05'!$B$17,INDEX('P05'!$AB:$AB,$A170+52),0)+IF($A170&lt;='P06'!$B$17,INDEX('P06'!$AB:$AB,$A170+52),0)+IF($A170&lt;='P07'!$B$17,INDEX('P07'!$AB:$AB,$A170+52),0)+IF($A170&lt;='P08'!$B$17,INDEX('P08'!$AB:$AB,$A170+52),0)+IF($A170&lt;='P09'!$B$17,INDEX('P09'!$AB:$AB,$A170+52),0)+IF($A170&lt;='P10'!$B$17,INDEX('P10'!$AB:$AB,$A170+52),0)</f>
        <v>174.12088400928434</v>
      </c>
      <c r="O170">
        <f>IF($A170&lt;='P01'!$B$17,INDEX('P01'!$AC:$AC,$A170+52),0)+IF($A170&lt;='P02'!$B$17,INDEX('P02'!$AC:$AC,$A170+52),0)+IF($A170&lt;='P03'!$B$17,INDEX('P03'!$AC:$AC,$A170+52),0)+IF($A170&lt;='P04'!$B$17,INDEX('P04'!$AC:$AC,$A170+52),0)+IF($A170&lt;='P05'!$B$17,INDEX('P05'!$AC:$AC,$A170+52),0)+IF($A170&lt;='P06'!$B$17,INDEX('P06'!$AC:$AC,$A170+52),0)+IF($A170&lt;='P07'!$B$17,INDEX('P07'!$AC:$AC,$A170+52),0)+IF($A170&lt;='P08'!$B$17,INDEX('P08'!$AC:$AC,$A170+52),0)+IF($A170&lt;='P09'!$B$17,INDEX('P09'!$AC:$AC,$A170+52),0)+IF($A170&lt;='P10'!$B$17,INDEX('P10'!$AC:$AC,$A170+52),0)</f>
        <v>3.4824176801856872</v>
      </c>
      <c r="P170">
        <f>IF($A170&lt;='P01'!$B$17,INDEX('P01'!$AD:$AD,$A170+52),0)+IF($A170&lt;='P02'!$B$17,INDEX('P02'!$AD:$AD,$A170+52),0)+IF($A170&lt;='P03'!$B$17,INDEX('P03'!$AD:$AD,$A170+52),0)+IF($A170&lt;='P04'!$B$17,INDEX('P04'!$AD:$AD,$A170+52),0)+IF($A170&lt;='P05'!$B$17,INDEX('P05'!$AD:$AD,$A170+52),0)+IF($A170&lt;='P06'!$B$17,INDEX('P06'!$AD:$AD,$A170+52),0)+IF($A170&lt;='P07'!$B$17,INDEX('P07'!$AD:$AD,$A170+52),0)+IF($A170&lt;='P08'!$B$17,INDEX('P08'!$AD:$AD,$A170+52),0)+IF($A170&lt;='P09'!$B$17,INDEX('P09'!$AD:$AD,$A170+52),0)+IF($A170&lt;='P10'!$B$17,INDEX('P10'!$AD:$AD,$A170+52),0)</f>
        <v>16.829689881786276</v>
      </c>
      <c r="Q170">
        <f>IF($A170&lt;='P01'!$B$17,INDEX('P01'!$AE:$AE,$A170+52),0)+IF($A170&lt;='P02'!$B$17,INDEX('P02'!$AE:$AE,$A170+52),0)+IF($A170&lt;='P03'!$B$17,INDEX('P03'!$AE:$AE,$A170+52),0)+IF($A170&lt;='P04'!$B$17,INDEX('P04'!$AE:$AE,$A170+52),0)+IF($A170&lt;='P05'!$B$17,INDEX('P05'!$AE:$AE,$A170+52),0)+IF($A170&lt;='P06'!$B$17,INDEX('P06'!$AE:$AE,$A170+52),0)+IF($A170&lt;='P07'!$B$17,INDEX('P07'!$AE:$AE,$A170+52),0)+IF($A170&lt;='P08'!$B$17,INDEX('P08'!$AE:$AE,$A170+52),0)+IF($A170&lt;='P09'!$B$17,INDEX('P09'!$AE:$AE,$A170+52),0)+IF($A170&lt;='P10'!$B$17,INDEX('P10'!$AE:$AE,$A170+52),0)</f>
        <v>266.15237459025906</v>
      </c>
      <c r="R170">
        <f>IF($A170&lt;='P01'!$B$17,INDEX('P01'!$AF:$AF,$A170+52),0)+IF($A170&lt;='P02'!$B$17,INDEX('P02'!$AF:$AF,$A170+52),0)+IF($A170&lt;='P03'!$B$17,INDEX('P03'!$AF:$AF,$A170+52),0)+IF($A170&lt;='P04'!$B$17,INDEX('P04'!$AF:$AF,$A170+52),0)+IF($A170&lt;='P05'!$B$17,INDEX('P05'!$AF:$AF,$A170+52),0)+IF($A170&lt;='P06'!$B$17,INDEX('P06'!$AF:$AF,$A170+52),0)+IF($A170&lt;='P07'!$B$17,INDEX('P07'!$AF:$AF,$A170+52),0)+IF($A170&lt;='P08'!$B$17,INDEX('P08'!$AF:$AF,$A170+52),0)+IF($A170&lt;='P09'!$B$17,INDEX('P09'!$AF:$AF,$A170+52),0)+IF($A170&lt;='P10'!$B$17,INDEX('P10'!$AF:$AF,$A170+52),0)</f>
        <v>0.21679708126365652</v>
      </c>
      <c r="S170">
        <f>IF($A170&lt;='P01'!$B$17,INDEX('P01'!$AG:$AG,$A170+52),0)+IF($A170&lt;='P02'!$B$17,INDEX('P02'!$AG:$AG,$A170+52),0)+IF($A170&lt;='P03'!$B$17,INDEX('P03'!$AG:$AG,$A170+52),0)+IF($A170&lt;='P04'!$B$17,INDEX('P04'!$AG:$AG,$A170+52),0)+IF($A170&lt;='P05'!$B$17,INDEX('P05'!$AG:$AG,$A170+52),0)+IF($A170&lt;='P06'!$B$17,INDEX('P06'!$AG:$AG,$A170+52),0)+IF($A170&lt;='P07'!$B$17,INDEX('P07'!$AG:$AG,$A170+52),0)+IF($A170&lt;='P08'!$B$17,INDEX('P08'!$AG:$AG,$A170+52),0)+IF($A170&lt;='P09'!$B$17,INDEX('P09'!$AG:$AG,$A170+52),0)+IF($A170&lt;='P10'!$B$17,INDEX('P10'!$AG:$AG,$A170+52),0)</f>
        <v>14864.783166179546</v>
      </c>
      <c r="T170">
        <f>IF($A170&lt;='P01'!$B$17,INDEX('P01'!$AI:$AI,$A170+52),0)+IF($A170&lt;='P02'!$B$17,INDEX('P02'!$AI:$AI,$A170+52),0)+IF($A170&lt;='P03'!$B$17,INDEX('P03'!$AI:$AI,$A170+52),0)+IF($A170&lt;='P04'!$B$17,INDEX('P04'!$AI:$AI,$A170+52),0)+IF($A170&lt;='P05'!$B$17,INDEX('P05'!$AI:$AI,$A170+52),0)+IF($A170&lt;='P06'!$B$17,INDEX('P06'!$AI:$AI,$A170+52),0)+IF($A170&lt;='P07'!$B$17,INDEX('P07'!$AI:$AI,$A170+52),0)+IF($A170&lt;='P08'!$B$17,INDEX('P08'!$AI:$AI,$A170+52),0)+IF($A170&lt;='P09'!$B$17,INDEX('P09'!$AI:$AI,$A170+52),0)+IF($A170&lt;='P10'!$B$17,INDEX('P10'!$AI:$AI,$A170+52),0)</f>
        <v>14864.783166179546</v>
      </c>
    </row>
    <row r="171" spans="1:20" x14ac:dyDescent="0.35">
      <c r="A171">
        <v>139</v>
      </c>
      <c r="B171">
        <f>IF($A171&lt;='P01'!$B$17,INDEX('P01'!$J:$J,$A171+52),0)+IF($A171&lt;='P02'!$B$17,INDEX('P02'!$J:$J,$A171+52),0)+IF($A171&lt;='P03'!$B$17,INDEX('P03'!$J:$J,$A171+52),0)+IF($A171&lt;='P04'!$B$17,INDEX('P04'!$J:$J,$A171+52),0)+IF($A171&lt;='P05'!$B$17,INDEX('P05'!$J:$J,$A171+52),0)+IF($A171&lt;='P06'!$B$17,INDEX('P06'!$J:$J,$A171+52),0)+IF($A171&lt;='P07'!$B$17,INDEX('P07'!$J:$J,$A171+52),0)+IF($A171&lt;='P08'!$B$17,INDEX('P08'!$J:$J,$A171+52),0)+IF($A171&lt;='P09'!$B$17,INDEX('P09'!$J:$J,$A171+52),0)+IF($A171&lt;='P10'!$B$17,INDEX('P10'!$J:$J,$A171+52),0)</f>
        <v>9.7746345598300746E-4</v>
      </c>
      <c r="C171">
        <f>IF($A171&lt;='P01'!$B$17,INDEX('P01'!$K:$K,$A171+52),0)+IF($A171&lt;='P02'!$B$17,INDEX('P02'!$K:$K,$A171+52),0)+IF($A171&lt;='P03'!$B$17,INDEX('P03'!$K:$K,$A171+52),0)+IF($A171&lt;='P04'!$B$17,INDEX('P04'!$K:$K,$A171+52),0)+IF($A171&lt;='P05'!$B$17,INDEX('P05'!$K:$K,$A171+52),0)+IF($A171&lt;='P06'!$B$17,INDEX('P06'!$K:$K,$A171+52),0)+IF($A171&lt;='P07'!$B$17,INDEX('P07'!$K:$K,$A171+52),0)+IF($A171&lt;='P08'!$B$17,INDEX('P08'!$K:$K,$A171+52),0)+IF($A171&lt;='P09'!$B$17,INDEX('P09'!$K:$K,$A171+52),0)+IF($A171&lt;='P10'!$B$17,INDEX('P10'!$K:$K,$A171+52),0)</f>
        <v>1.0375285217717469E-2</v>
      </c>
      <c r="D171">
        <f>IF($A171&lt;='P01'!$B$17,INDEX('P01'!$L:$L,$A171+52),0)+IF($A171&lt;='P02'!$B$17,INDEX('P02'!$L:$L,$A171+52),0)+IF($A171&lt;='P03'!$B$17,INDEX('P03'!$L:$L,$A171+52),0)+IF($A171&lt;='P04'!$B$17,INDEX('P04'!$L:$L,$A171+52),0)+IF($A171&lt;='P05'!$B$17,INDEX('P05'!$L:$L,$A171+52),0)+IF($A171&lt;='P06'!$B$17,INDEX('P06'!$L:$L,$A171+52),0)+IF($A171&lt;='P07'!$B$17,INDEX('P07'!$L:$L,$A171+52),0)+IF($A171&lt;='P08'!$B$17,INDEX('P08'!$L:$L,$A171+52),0)+IF($A171&lt;='P09'!$B$17,INDEX('P09'!$L:$L,$A171+52),0)+IF($A171&lt;='P10'!$B$17,INDEX('P10'!$L:$L,$A171+52),0)</f>
        <v>0</v>
      </c>
      <c r="E171">
        <f>IF($A171&lt;='P01'!$B$17,INDEX('P01'!$M:$M,$A171+52),0)+IF($A171&lt;='P02'!$B$17,INDEX('P02'!$M:$M,$A171+52),0)+IF($A171&lt;='P03'!$B$17,INDEX('P03'!$M:$M,$A171+52),0)+IF($A171&lt;='P04'!$B$17,INDEX('P04'!$M:$M,$A171+52),0)+IF($A171&lt;='P05'!$B$17,INDEX('P05'!$M:$M,$A171+52),0)+IF($A171&lt;='P06'!$B$17,INDEX('P06'!$M:$M,$A171+52),0)+IF($A171&lt;='P07'!$B$17,INDEX('P07'!$M:$M,$A171+52),0)+IF($A171&lt;='P08'!$B$17,INDEX('P08'!$M:$M,$A171+52),0)+IF($A171&lt;='P09'!$B$17,INDEX('P09'!$M:$M,$A171+52),0)+IF($A171&lt;='P10'!$B$17,INDEX('P10'!$M:$M,$A171+52),0)</f>
        <v>3.7387680955243998</v>
      </c>
      <c r="F171">
        <f>IF($A171&lt;='P01'!$B$17,INDEX('P01'!$R:$R,$A171+52),0)+IF($A171&lt;='P02'!$B$17,INDEX('P02'!$R:$R,$A171+52),0)+IF($A171&lt;='P03'!$B$17,INDEX('P03'!$R:$R,$A171+52),0)+IF($A171&lt;='P04'!$B$17,INDEX('P04'!$R:$R,$A171+52),0)+IF($A171&lt;='P05'!$B$17,INDEX('P05'!$R:$R,$A171+52),0)+IF($A171&lt;='P06'!$B$17,INDEX('P06'!$R:$R,$A171+52),0)+IF($A171&lt;='P07'!$B$17,INDEX('P07'!$R:$R,$A171+52),0)+IF($A171&lt;='P08'!$B$17,INDEX('P08'!$R:$R,$A171+52),0)+IF($A171&lt;='P09'!$B$17,INDEX('P09'!$R:$R,$A171+52),0)+IF($A171&lt;='P10'!$B$17,INDEX('P10'!$R:$R,$A171+52),0)</f>
        <v>271.47313211026835</v>
      </c>
      <c r="G171">
        <f>IF($A171&lt;='P01'!$B$17,INDEX('P01'!$S:$S,$A171+52),0)+IF($A171&lt;='P02'!$B$17,INDEX('P02'!$S:$S,$A171+52),0)+IF($A171&lt;='P03'!$B$17,INDEX('P03'!$S:$S,$A171+52),0)+IF($A171&lt;='P04'!$B$17,INDEX('P04'!$S:$S,$A171+52),0)+IF($A171&lt;='P05'!$B$17,INDEX('P05'!$S:$S,$A171+52),0)+IF($A171&lt;='P06'!$B$17,INDEX('P06'!$S:$S,$A171+52),0)+IF($A171&lt;='P07'!$B$17,INDEX('P07'!$S:$S,$A171+52),0)+IF($A171&lt;='P08'!$B$17,INDEX('P08'!$S:$S,$A171+52),0)+IF($A171&lt;='P09'!$B$17,INDEX('P09'!$S:$S,$A171+52),0)+IF($A171&lt;='P10'!$B$17,INDEX('P10'!$S:$S,$A171+52),0)</f>
        <v>5.4294626422053671</v>
      </c>
      <c r="H171">
        <f>IF($A171&lt;='P01'!$B$17,INDEX('P01'!$T:$T,$A171+52),0)+IF($A171&lt;='P02'!$B$17,INDEX('P02'!$T:$T,$A171+52),0)+IF($A171&lt;='P03'!$B$17,INDEX('P03'!$T:$T,$A171+52),0)+IF($A171&lt;='P04'!$B$17,INDEX('P04'!$T:$T,$A171+52),0)+IF($A171&lt;='P05'!$B$17,INDEX('P05'!$T:$T,$A171+52),0)+IF($A171&lt;='P06'!$B$17,INDEX('P06'!$T:$T,$A171+52),0)+IF($A171&lt;='P07'!$B$17,INDEX('P07'!$T:$T,$A171+52),0)+IF($A171&lt;='P08'!$B$17,INDEX('P08'!$T:$T,$A171+52),0)+IF($A171&lt;='P09'!$B$17,INDEX('P09'!$T:$T,$A171+52),0)+IF($A171&lt;='P10'!$B$17,INDEX('P10'!$T:$T,$A171+52),0)</f>
        <v>26.406638485194641</v>
      </c>
      <c r="I171">
        <f>IF($A171&lt;='P01'!$B$17,INDEX('P01'!$U:$U,$A171+52),0)+IF($A171&lt;='P02'!$B$17,INDEX('P02'!$U:$U,$A171+52),0)+IF($A171&lt;='P03'!$B$17,INDEX('P03'!$U:$U,$A171+52),0)+IF($A171&lt;='P04'!$B$17,INDEX('P04'!$U:$U,$A171+52),0)+IF($A171&lt;='P05'!$B$17,INDEX('P05'!$U:$U,$A171+52),0)+IF($A171&lt;='P06'!$B$17,INDEX('P06'!$U:$U,$A171+52),0)+IF($A171&lt;='P07'!$B$17,INDEX('P07'!$U:$U,$A171+52),0)+IF($A171&lt;='P08'!$B$17,INDEX('P08'!$U:$U,$A171+52),0)+IF($A171&lt;='P09'!$B$17,INDEX('P09'!$U:$U,$A171+52),0)+IF($A171&lt;='P10'!$B$17,INDEX('P10'!$U:$U,$A171+52),0)</f>
        <v>419.32357879408238</v>
      </c>
      <c r="J171">
        <f>IF($A171&lt;='P01'!$B$17,INDEX('P01'!$V:$V,$A171+52),0)+IF($A171&lt;='P02'!$B$17,INDEX('P02'!$V:$V,$A171+52),0)+IF($A171&lt;='P03'!$B$17,INDEX('P03'!$V:$V,$A171+52),0)+IF($A171&lt;='P04'!$B$17,INDEX('P04'!$V:$V,$A171+52),0)+IF($A171&lt;='P05'!$B$17,INDEX('P05'!$V:$V,$A171+52),0)+IF($A171&lt;='P06'!$B$17,INDEX('P06'!$V:$V,$A171+52),0)+IF($A171&lt;='P07'!$B$17,INDEX('P07'!$V:$V,$A171+52),0)+IF($A171&lt;='P08'!$B$17,INDEX('P08'!$V:$V,$A171+52),0)+IF($A171&lt;='P09'!$B$17,INDEX('P09'!$V:$V,$A171+52),0)+IF($A171&lt;='P10'!$B$17,INDEX('P10'!$V:$V,$A171+52),0)</f>
        <v>0.34414256482648886</v>
      </c>
      <c r="K171">
        <f>IF($A171&lt;='P01'!$B$17,INDEX('P01'!$W:$W,$A171+52),0)+IF($A171&lt;='P02'!$B$17,INDEX('P02'!$W:$W,$A171+52),0)+IF($A171&lt;='P03'!$B$17,INDEX('P03'!$W:$W,$A171+52),0)+IF($A171&lt;='P04'!$B$17,INDEX('P04'!$W:$W,$A171+52),0)+IF($A171&lt;='P05'!$B$17,INDEX('P05'!$W:$W,$A171+52),0)+IF($A171&lt;='P06'!$B$17,INDEX('P06'!$W:$W,$A171+52),0)+IF($A171&lt;='P07'!$B$17,INDEX('P07'!$W:$W,$A171+52),0)+IF($A171&lt;='P08'!$B$17,INDEX('P08'!$W:$W,$A171+52),0)+IF($A171&lt;='P09'!$B$17,INDEX('P09'!$W:$W,$A171+52),0)+IF($A171&lt;='P10'!$B$17,INDEX('P10'!$W:$W,$A171+52),0)</f>
        <v>-180.03069037604052</v>
      </c>
      <c r="L171">
        <f>IF($A171&lt;='P01'!$B$17,INDEX('P01'!$X:$X,$A171+52),0)+IF($A171&lt;='P02'!$B$17,INDEX('P02'!$X:$X,$A171+52),0)+IF($A171&lt;='P03'!$B$17,INDEX('P03'!$X:$X,$A171+52),0)+IF($A171&lt;='P04'!$B$17,INDEX('P04'!$X:$X,$A171+52),0)+IF($A171&lt;='P05'!$B$17,INDEX('P05'!$X:$X,$A171+52),0)+IF($A171&lt;='P06'!$B$17,INDEX('P06'!$X:$X,$A171+52),0)+IF($A171&lt;='P07'!$B$17,INDEX('P07'!$X:$X,$A171+52),0)+IF($A171&lt;='P08'!$B$17,INDEX('P08'!$X:$X,$A171+52),0)+IF($A171&lt;='P09'!$B$17,INDEX('P09'!$X:$X,$A171+52),0)+IF($A171&lt;='P10'!$B$17,INDEX('P10'!$X:$X,$A171+52),0)</f>
        <v>179.15973263150073</v>
      </c>
      <c r="M171">
        <f>IF($A171&lt;='P01'!$B$17,INDEX('P01'!$AA:$AA,$A171+52),0)+IF($A171&lt;='P02'!$B$17,INDEX('P02'!$AA:$AA,$A171+52),0)+IF($A171&lt;='P03'!$B$17,INDEX('P03'!$AA:$AA,$A171+52),0)+IF($A171&lt;='P04'!$B$17,INDEX('P04'!$AA:$AA,$A171+52),0)+IF($A171&lt;='P05'!$B$17,INDEX('P05'!$AA:$AA,$A171+52),0)+IF($A171&lt;='P06'!$B$17,INDEX('P06'!$AA:$AA,$A171+52),0)+IF($A171&lt;='P07'!$B$17,INDEX('P07'!$AA:$AA,$A171+52),0)+IF($A171&lt;='P08'!$B$17,INDEX('P08'!$AA:$AA,$A171+52),0)+IF($A171&lt;='P09'!$B$17,INDEX('P09'!$AA:$AA,$A171+52),0)+IF($A171&lt;='P10'!$B$17,INDEX('P10'!$AA:$AA,$A171+52),0)</f>
        <v>-113.74637338209989</v>
      </c>
      <c r="N171">
        <f>IF($A171&lt;='P01'!$B$17,INDEX('P01'!$AB:$AB,$A171+52),0)+IF($A171&lt;='P02'!$B$17,INDEX('P02'!$AB:$AB,$A171+52),0)+IF($A171&lt;='P03'!$B$17,INDEX('P03'!$AB:$AB,$A171+52),0)+IF($A171&lt;='P04'!$B$17,INDEX('P04'!$AB:$AB,$A171+52),0)+IF($A171&lt;='P05'!$B$17,INDEX('P05'!$AB:$AB,$A171+52),0)+IF($A171&lt;='P06'!$B$17,INDEX('P06'!$AB:$AB,$A171+52),0)+IF($A171&lt;='P07'!$B$17,INDEX('P07'!$AB:$AB,$A171+52),0)+IF($A171&lt;='P08'!$B$17,INDEX('P08'!$AB:$AB,$A171+52),0)+IF($A171&lt;='P09'!$B$17,INDEX('P09'!$AB:$AB,$A171+52),0)+IF($A171&lt;='P10'!$B$17,INDEX('P10'!$AB:$AB,$A171+52),0)</f>
        <v>172.91929319008653</v>
      </c>
      <c r="O171">
        <f>IF($A171&lt;='P01'!$B$17,INDEX('P01'!$AC:$AC,$A171+52),0)+IF($A171&lt;='P02'!$B$17,INDEX('P02'!$AC:$AC,$A171+52),0)+IF($A171&lt;='P03'!$B$17,INDEX('P03'!$AC:$AC,$A171+52),0)+IF($A171&lt;='P04'!$B$17,INDEX('P04'!$AC:$AC,$A171+52),0)+IF($A171&lt;='P05'!$B$17,INDEX('P05'!$AC:$AC,$A171+52),0)+IF($A171&lt;='P06'!$B$17,INDEX('P06'!$AC:$AC,$A171+52),0)+IF($A171&lt;='P07'!$B$17,INDEX('P07'!$AC:$AC,$A171+52),0)+IF($A171&lt;='P08'!$B$17,INDEX('P08'!$AC:$AC,$A171+52),0)+IF($A171&lt;='P09'!$B$17,INDEX('P09'!$AC:$AC,$A171+52),0)+IF($A171&lt;='P10'!$B$17,INDEX('P10'!$AC:$AC,$A171+52),0)</f>
        <v>3.4583858638017313</v>
      </c>
      <c r="P171">
        <f>IF($A171&lt;='P01'!$B$17,INDEX('P01'!$AD:$AD,$A171+52),0)+IF($A171&lt;='P02'!$B$17,INDEX('P02'!$AD:$AD,$A171+52),0)+IF($A171&lt;='P03'!$B$17,INDEX('P03'!$AD:$AD,$A171+52),0)+IF($A171&lt;='P04'!$B$17,INDEX('P04'!$AD:$AD,$A171+52),0)+IF($A171&lt;='P05'!$B$17,INDEX('P05'!$AD:$AD,$A171+52),0)+IF($A171&lt;='P06'!$B$17,INDEX('P06'!$AD:$AD,$A171+52),0)+IF($A171&lt;='P07'!$B$17,INDEX('P07'!$AD:$AD,$A171+52),0)+IF($A171&lt;='P08'!$B$17,INDEX('P08'!$AD:$AD,$A171+52),0)+IF($A171&lt;='P09'!$B$17,INDEX('P09'!$AD:$AD,$A171+52),0)+IF($A171&lt;='P10'!$B$17,INDEX('P10'!$AD:$AD,$A171+52),0)</f>
        <v>16.765259228651921</v>
      </c>
      <c r="Q171">
        <f>IF($A171&lt;='P01'!$B$17,INDEX('P01'!$AE:$AE,$A171+52),0)+IF($A171&lt;='P02'!$B$17,INDEX('P02'!$AE:$AE,$A171+52),0)+IF($A171&lt;='P03'!$B$17,INDEX('P03'!$AE:$AE,$A171+52),0)+IF($A171&lt;='P04'!$B$17,INDEX('P04'!$AE:$AE,$A171+52),0)+IF($A171&lt;='P05'!$B$17,INDEX('P05'!$AE:$AE,$A171+52),0)+IF($A171&lt;='P06'!$B$17,INDEX('P06'!$AE:$AE,$A171+52),0)+IF($A171&lt;='P07'!$B$17,INDEX('P07'!$AE:$AE,$A171+52),0)+IF($A171&lt;='P08'!$B$17,INDEX('P08'!$AE:$AE,$A171+52),0)+IF($A171&lt;='P09'!$B$17,INDEX('P09'!$AE:$AE,$A171+52),0)+IF($A171&lt;='P10'!$B$17,INDEX('P10'!$AE:$AE,$A171+52),0)</f>
        <v>266.22352947764915</v>
      </c>
      <c r="R171">
        <f>IF($A171&lt;='P01'!$B$17,INDEX('P01'!$AF:$AF,$A171+52),0)+IF($A171&lt;='P02'!$B$17,INDEX('P02'!$AF:$AF,$A171+52),0)+IF($A171&lt;='P03'!$B$17,INDEX('P03'!$AF:$AF,$A171+52),0)+IF($A171&lt;='P04'!$B$17,INDEX('P04'!$AF:$AF,$A171+52),0)+IF($A171&lt;='P05'!$B$17,INDEX('P05'!$AF:$AF,$A171+52),0)+IF($A171&lt;='P06'!$B$17,INDEX('P06'!$AF:$AF,$A171+52),0)+IF($A171&lt;='P07'!$B$17,INDEX('P07'!$AF:$AF,$A171+52),0)+IF($A171&lt;='P08'!$B$17,INDEX('P08'!$AF:$AF,$A171+52),0)+IF($A171&lt;='P09'!$B$17,INDEX('P09'!$AF:$AF,$A171+52),0)+IF($A171&lt;='P10'!$B$17,INDEX('P10'!$AF:$AF,$A171+52),0)</f>
        <v>0.21849200208364603</v>
      </c>
      <c r="S171">
        <f>IF($A171&lt;='P01'!$B$17,INDEX('P01'!$AG:$AG,$A171+52),0)+IF($A171&lt;='P02'!$B$17,INDEX('P02'!$AG:$AG,$A171+52),0)+IF($A171&lt;='P03'!$B$17,INDEX('P03'!$AG:$AG,$A171+52),0)+IF($A171&lt;='P04'!$B$17,INDEX('P04'!$AG:$AG,$A171+52),0)+IF($A171&lt;='P05'!$B$17,INDEX('P05'!$AG:$AG,$A171+52),0)+IF($A171&lt;='P06'!$B$17,INDEX('P06'!$AG:$AG,$A171+52),0)+IF($A171&lt;='P07'!$B$17,INDEX('P07'!$AG:$AG,$A171+52),0)+IF($A171&lt;='P08'!$B$17,INDEX('P08'!$AG:$AG,$A171+52),0)+IF($A171&lt;='P09'!$B$17,INDEX('P09'!$AG:$AG,$A171+52),0)+IF($A171&lt;='P10'!$B$17,INDEX('P10'!$AG:$AG,$A171+52),0)</f>
        <v>14734.286865552931</v>
      </c>
      <c r="T171">
        <f>IF($A171&lt;='P01'!$B$17,INDEX('P01'!$AI:$AI,$A171+52),0)+IF($A171&lt;='P02'!$B$17,INDEX('P02'!$AI:$AI,$A171+52),0)+IF($A171&lt;='P03'!$B$17,INDEX('P03'!$AI:$AI,$A171+52),0)+IF($A171&lt;='P04'!$B$17,INDEX('P04'!$AI:$AI,$A171+52),0)+IF($A171&lt;='P05'!$B$17,INDEX('P05'!$AI:$AI,$A171+52),0)+IF($A171&lt;='P06'!$B$17,INDEX('P06'!$AI:$AI,$A171+52),0)+IF($A171&lt;='P07'!$B$17,INDEX('P07'!$AI:$AI,$A171+52),0)+IF($A171&lt;='P08'!$B$17,INDEX('P08'!$AI:$AI,$A171+52),0)+IF($A171&lt;='P09'!$B$17,INDEX('P09'!$AI:$AI,$A171+52),0)+IF($A171&lt;='P10'!$B$17,INDEX('P10'!$AI:$AI,$A171+52),0)</f>
        <v>14734.286865552931</v>
      </c>
    </row>
    <row r="172" spans="1:20" x14ac:dyDescent="0.35">
      <c r="A172">
        <v>140</v>
      </c>
      <c r="B172">
        <f>IF($A172&lt;='P01'!$B$17,INDEX('P01'!$J:$J,$A172+52),0)+IF($A172&lt;='P02'!$B$17,INDEX('P02'!$J:$J,$A172+52),0)+IF($A172&lt;='P03'!$B$17,INDEX('P03'!$J:$J,$A172+52),0)+IF($A172&lt;='P04'!$B$17,INDEX('P04'!$J:$J,$A172+52),0)+IF($A172&lt;='P05'!$B$17,INDEX('P05'!$J:$J,$A172+52),0)+IF($A172&lt;='P06'!$B$17,INDEX('P06'!$J:$J,$A172+52),0)+IF($A172&lt;='P07'!$B$17,INDEX('P07'!$J:$J,$A172+52),0)+IF($A172&lt;='P08'!$B$17,INDEX('P08'!$J:$J,$A172+52),0)+IF($A172&lt;='P09'!$B$17,INDEX('P09'!$J:$J,$A172+52),0)+IF($A172&lt;='P10'!$B$17,INDEX('P10'!$J:$J,$A172+52),0)</f>
        <v>9.7462718619379394E-4</v>
      </c>
      <c r="C172">
        <f>IF($A172&lt;='P01'!$B$17,INDEX('P01'!$K:$K,$A172+52),0)+IF($A172&lt;='P02'!$B$17,INDEX('P02'!$K:$K,$A172+52),0)+IF($A172&lt;='P03'!$B$17,INDEX('P03'!$K:$K,$A172+52),0)+IF($A172&lt;='P04'!$B$17,INDEX('P04'!$K:$K,$A172+52),0)+IF($A172&lt;='P05'!$B$17,INDEX('P05'!$K:$K,$A172+52),0)+IF($A172&lt;='P06'!$B$17,INDEX('P06'!$K:$K,$A172+52),0)+IF($A172&lt;='P07'!$B$17,INDEX('P07'!$K:$K,$A172+52),0)+IF($A172&lt;='P08'!$B$17,INDEX('P08'!$K:$K,$A172+52),0)+IF($A172&lt;='P09'!$B$17,INDEX('P09'!$K:$K,$A172+52),0)+IF($A172&lt;='P10'!$B$17,INDEX('P10'!$K:$K,$A172+52),0)</f>
        <v>1.0337528894938292E-2</v>
      </c>
      <c r="D172">
        <f>IF($A172&lt;='P01'!$B$17,INDEX('P01'!$L:$L,$A172+52),0)+IF($A172&lt;='P02'!$B$17,INDEX('P02'!$L:$L,$A172+52),0)+IF($A172&lt;='P03'!$B$17,INDEX('P03'!$L:$L,$A172+52),0)+IF($A172&lt;='P04'!$B$17,INDEX('P04'!$L:$L,$A172+52),0)+IF($A172&lt;='P05'!$B$17,INDEX('P05'!$L:$L,$A172+52),0)+IF($A172&lt;='P06'!$B$17,INDEX('P06'!$L:$L,$A172+52),0)+IF($A172&lt;='P07'!$B$17,INDEX('P07'!$L:$L,$A172+52),0)+IF($A172&lt;='P08'!$B$17,INDEX('P08'!$L:$L,$A172+52),0)+IF($A172&lt;='P09'!$B$17,INDEX('P09'!$L:$L,$A172+52),0)+IF($A172&lt;='P10'!$B$17,INDEX('P10'!$L:$L,$A172+52),0)</f>
        <v>0</v>
      </c>
      <c r="E172">
        <f>IF($A172&lt;='P01'!$B$17,INDEX('P01'!$M:$M,$A172+52),0)+IF($A172&lt;='P02'!$B$17,INDEX('P02'!$M:$M,$A172+52),0)+IF($A172&lt;='P03'!$B$17,INDEX('P03'!$M:$M,$A172+52),0)+IF($A172&lt;='P04'!$B$17,INDEX('P04'!$M:$M,$A172+52),0)+IF($A172&lt;='P05'!$B$17,INDEX('P05'!$M:$M,$A172+52),0)+IF($A172&lt;='P06'!$B$17,INDEX('P06'!$M:$M,$A172+52),0)+IF($A172&lt;='P07'!$B$17,INDEX('P07'!$M:$M,$A172+52),0)+IF($A172&lt;='P08'!$B$17,INDEX('P08'!$M:$M,$A172+52),0)+IF($A172&lt;='P09'!$B$17,INDEX('P09'!$M:$M,$A172+52),0)+IF($A172&lt;='P10'!$B$17,INDEX('P10'!$M:$M,$A172+52),0)</f>
        <v>3.727455939443268</v>
      </c>
      <c r="F172">
        <f>IF($A172&lt;='P01'!$B$17,INDEX('P01'!$R:$R,$A172+52),0)+IF($A172&lt;='P02'!$B$17,INDEX('P02'!$R:$R,$A172+52),0)+IF($A172&lt;='P03'!$B$17,INDEX('P03'!$R:$R,$A172+52),0)+IF($A172&lt;='P04'!$B$17,INDEX('P04'!$R:$R,$A172+52),0)+IF($A172&lt;='P05'!$B$17,INDEX('P05'!$R:$R,$A172+52),0)+IF($A172&lt;='P06'!$B$17,INDEX('P06'!$R:$R,$A172+52),0)+IF($A172&lt;='P07'!$B$17,INDEX('P07'!$R:$R,$A172+52),0)+IF($A172&lt;='P08'!$B$17,INDEX('P08'!$R:$R,$A172+52),0)+IF($A172&lt;='P09'!$B$17,INDEX('P09'!$R:$R,$A172+52),0)+IF($A172&lt;='P10'!$B$17,INDEX('P10'!$R:$R,$A172+52),0)</f>
        <v>270.48173761051532</v>
      </c>
      <c r="G172">
        <f>IF($A172&lt;='P01'!$B$17,INDEX('P01'!$S:$S,$A172+52),0)+IF($A172&lt;='P02'!$B$17,INDEX('P02'!$S:$S,$A172+52),0)+IF($A172&lt;='P03'!$B$17,INDEX('P03'!$S:$S,$A172+52),0)+IF($A172&lt;='P04'!$B$17,INDEX('P04'!$S:$S,$A172+52),0)+IF($A172&lt;='P05'!$B$17,INDEX('P05'!$S:$S,$A172+52),0)+IF($A172&lt;='P06'!$B$17,INDEX('P06'!$S:$S,$A172+52),0)+IF($A172&lt;='P07'!$B$17,INDEX('P07'!$S:$S,$A172+52),0)+IF($A172&lt;='P08'!$B$17,INDEX('P08'!$S:$S,$A172+52),0)+IF($A172&lt;='P09'!$B$17,INDEX('P09'!$S:$S,$A172+52),0)+IF($A172&lt;='P10'!$B$17,INDEX('P10'!$S:$S,$A172+52),0)</f>
        <v>5.409634752210307</v>
      </c>
      <c r="H172">
        <f>IF($A172&lt;='P01'!$B$17,INDEX('P01'!$T:$T,$A172+52),0)+IF($A172&lt;='P02'!$B$17,INDEX('P02'!$T:$T,$A172+52),0)+IF($A172&lt;='P03'!$B$17,INDEX('P03'!$T:$T,$A172+52),0)+IF($A172&lt;='P04'!$B$17,INDEX('P04'!$T:$T,$A172+52),0)+IF($A172&lt;='P05'!$B$17,INDEX('P05'!$T:$T,$A172+52),0)+IF($A172&lt;='P06'!$B$17,INDEX('P06'!$T:$T,$A172+52),0)+IF($A172&lt;='P07'!$B$17,INDEX('P07'!$T:$T,$A172+52),0)+IF($A172&lt;='P08'!$B$17,INDEX('P08'!$T:$T,$A172+52),0)+IF($A172&lt;='P09'!$B$17,INDEX('P09'!$T:$T,$A172+52),0)+IF($A172&lt;='P10'!$B$17,INDEX('P10'!$T:$T,$A172+52),0)</f>
        <v>26.391626351816434</v>
      </c>
      <c r="I172">
        <f>IF($A172&lt;='P01'!$B$17,INDEX('P01'!$U:$U,$A172+52),0)+IF($A172&lt;='P02'!$B$17,INDEX('P02'!$U:$U,$A172+52),0)+IF($A172&lt;='P03'!$B$17,INDEX('P03'!$U:$U,$A172+52),0)+IF($A172&lt;='P04'!$B$17,INDEX('P04'!$U:$U,$A172+52),0)+IF($A172&lt;='P05'!$B$17,INDEX('P05'!$U:$U,$A172+52),0)+IF($A172&lt;='P06'!$B$17,INDEX('P06'!$U:$U,$A172+52),0)+IF($A172&lt;='P07'!$B$17,INDEX('P07'!$U:$U,$A172+52),0)+IF($A172&lt;='P08'!$B$17,INDEX('P08'!$U:$U,$A172+52),0)+IF($A172&lt;='P09'!$B$17,INDEX('P09'!$U:$U,$A172+52),0)+IF($A172&lt;='P10'!$B$17,INDEX('P10'!$U:$U,$A172+52),0)</f>
        <v>418.00596491742755</v>
      </c>
      <c r="J172">
        <f>IF($A172&lt;='P01'!$B$17,INDEX('P01'!$V:$V,$A172+52),0)+IF($A172&lt;='P02'!$B$17,INDEX('P02'!$V:$V,$A172+52),0)+IF($A172&lt;='P03'!$B$17,INDEX('P03'!$V:$V,$A172+52),0)+IF($A172&lt;='P04'!$B$17,INDEX('P04'!$V:$V,$A172+52),0)+IF($A172&lt;='P05'!$B$17,INDEX('P05'!$V:$V,$A172+52),0)+IF($A172&lt;='P06'!$B$17,INDEX('P06'!$V:$V,$A172+52),0)+IF($A172&lt;='P07'!$B$17,INDEX('P07'!$V:$V,$A172+52),0)+IF($A172&lt;='P08'!$B$17,INDEX('P08'!$V:$V,$A172+52),0)+IF($A172&lt;='P09'!$B$17,INDEX('P09'!$V:$V,$A172+52),0)+IF($A172&lt;='P10'!$B$17,INDEX('P10'!$V:$V,$A172+52),0)</f>
        <v>0.34399026461603877</v>
      </c>
      <c r="K172">
        <f>IF($A172&lt;='P01'!$B$17,INDEX('P01'!$W:$W,$A172+52),0)+IF($A172&lt;='P02'!$B$17,INDEX('P02'!$W:$W,$A172+52),0)+IF($A172&lt;='P03'!$B$17,INDEX('P03'!$W:$W,$A172+52),0)+IF($A172&lt;='P04'!$B$17,INDEX('P04'!$W:$W,$A172+52),0)+IF($A172&lt;='P05'!$B$17,INDEX('P05'!$W:$W,$A172+52),0)+IF($A172&lt;='P06'!$B$17,INDEX('P06'!$W:$W,$A172+52),0)+IF($A172&lt;='P07'!$B$17,INDEX('P07'!$W:$W,$A172+52),0)+IF($A172&lt;='P08'!$B$17,INDEX('P08'!$W:$W,$A172+52),0)+IF($A172&lt;='P09'!$B$17,INDEX('P09'!$W:$W,$A172+52),0)+IF($A172&lt;='P10'!$B$17,INDEX('P10'!$W:$W,$A172+52),0)</f>
        <v>-179.66947867555498</v>
      </c>
      <c r="L172">
        <f>IF($A172&lt;='P01'!$B$17,INDEX('P01'!$X:$X,$A172+52),0)+IF($A172&lt;='P02'!$B$17,INDEX('P02'!$X:$X,$A172+52),0)+IF($A172&lt;='P03'!$B$17,INDEX('P03'!$X:$X,$A172+52),0)+IF($A172&lt;='P04'!$B$17,INDEX('P04'!$X:$X,$A172+52),0)+IF($A172&lt;='P05'!$B$17,INDEX('P05'!$X:$X,$A172+52),0)+IF($A172&lt;='P06'!$B$17,INDEX('P06'!$X:$X,$A172+52),0)+IF($A172&lt;='P07'!$B$17,INDEX('P07'!$X:$X,$A172+52),0)+IF($A172&lt;='P08'!$B$17,INDEX('P08'!$X:$X,$A172+52),0)+IF($A172&lt;='P09'!$B$17,INDEX('P09'!$X:$X,$A172+52),0)+IF($A172&lt;='P10'!$B$17,INDEX('P10'!$X:$X,$A172+52),0)</f>
        <v>178.80170158727665</v>
      </c>
      <c r="M172">
        <f>IF($A172&lt;='P01'!$B$17,INDEX('P01'!$AA:$AA,$A172+52),0)+IF($A172&lt;='P02'!$B$17,INDEX('P02'!$AA:$AA,$A172+52),0)+IF($A172&lt;='P03'!$B$17,INDEX('P03'!$AA:$AA,$A172+52),0)+IF($A172&lt;='P04'!$B$17,INDEX('P04'!$AA:$AA,$A172+52),0)+IF($A172&lt;='P05'!$B$17,INDEX('P05'!$AA:$AA,$A172+52),0)+IF($A172&lt;='P06'!$B$17,INDEX('P06'!$AA:$AA,$A172+52),0)+IF($A172&lt;='P07'!$B$17,INDEX('P07'!$AA:$AA,$A172+52),0)+IF($A172&lt;='P08'!$B$17,INDEX('P08'!$AA:$AA,$A172+52),0)+IF($A172&lt;='P09'!$B$17,INDEX('P09'!$AA:$AA,$A172+52),0)+IF($A172&lt;='P10'!$B$17,INDEX('P10'!$AA:$AA,$A172+52),0)</f>
        <v>-113.14864453150219</v>
      </c>
      <c r="N172">
        <f>IF($A172&lt;='P01'!$B$17,INDEX('P01'!$AB:$AB,$A172+52),0)+IF($A172&lt;='P02'!$B$17,INDEX('P02'!$AB:$AB,$A172+52),0)+IF($A172&lt;='P03'!$B$17,INDEX('P03'!$AB:$AB,$A172+52),0)+IF($A172&lt;='P04'!$B$17,INDEX('P04'!$AB:$AB,$A172+52),0)+IF($A172&lt;='P05'!$B$17,INDEX('P05'!$AB:$AB,$A172+52),0)+IF($A172&lt;='P06'!$B$17,INDEX('P06'!$AB:$AB,$A172+52),0)+IF($A172&lt;='P07'!$B$17,INDEX('P07'!$AB:$AB,$A172+52),0)+IF($A172&lt;='P08'!$B$17,INDEX('P08'!$AB:$AB,$A172+52),0)+IF($A172&lt;='P09'!$B$17,INDEX('P09'!$AB:$AB,$A172+52),0)+IF($A172&lt;='P10'!$B$17,INDEX('P10'!$AB:$AB,$A172+52),0)</f>
        <v>171.72562309280519</v>
      </c>
      <c r="O172">
        <f>IF($A172&lt;='P01'!$B$17,INDEX('P01'!$AC:$AC,$A172+52),0)+IF($A172&lt;='P02'!$B$17,INDEX('P02'!$AC:$AC,$A172+52),0)+IF($A172&lt;='P03'!$B$17,INDEX('P03'!$AC:$AC,$A172+52),0)+IF($A172&lt;='P04'!$B$17,INDEX('P04'!$AC:$AC,$A172+52),0)+IF($A172&lt;='P05'!$B$17,INDEX('P05'!$AC:$AC,$A172+52),0)+IF($A172&lt;='P06'!$B$17,INDEX('P06'!$AC:$AC,$A172+52),0)+IF($A172&lt;='P07'!$B$17,INDEX('P07'!$AC:$AC,$A172+52),0)+IF($A172&lt;='P08'!$B$17,INDEX('P08'!$AC:$AC,$A172+52),0)+IF($A172&lt;='P09'!$B$17,INDEX('P09'!$AC:$AC,$A172+52),0)+IF($A172&lt;='P10'!$B$17,INDEX('P10'!$AC:$AC,$A172+52),0)</f>
        <v>3.4345124618561038</v>
      </c>
      <c r="P172">
        <f>IF($A172&lt;='P01'!$B$17,INDEX('P01'!$AD:$AD,$A172+52),0)+IF($A172&lt;='P02'!$B$17,INDEX('P02'!$AD:$AD,$A172+52),0)+IF($A172&lt;='P03'!$B$17,INDEX('P03'!$AD:$AD,$A172+52),0)+IF($A172&lt;='P04'!$B$17,INDEX('P04'!$AD:$AD,$A172+52),0)+IF($A172&lt;='P05'!$B$17,INDEX('P05'!$AD:$AD,$A172+52),0)+IF($A172&lt;='P06'!$B$17,INDEX('P06'!$AD:$AD,$A172+52),0)+IF($A172&lt;='P07'!$B$17,INDEX('P07'!$AD:$AD,$A172+52),0)+IF($A172&lt;='P08'!$B$17,INDEX('P08'!$AD:$AD,$A172+52),0)+IF($A172&lt;='P09'!$B$17,INDEX('P09'!$AD:$AD,$A172+52),0)+IF($A172&lt;='P10'!$B$17,INDEX('P10'!$AD:$AD,$A172+52),0)</f>
        <v>16.701053301958041</v>
      </c>
      <c r="Q172">
        <f>IF($A172&lt;='P01'!$B$17,INDEX('P01'!$AE:$AE,$A172+52),0)+IF($A172&lt;='P02'!$B$17,INDEX('P02'!$AE:$AE,$A172+52),0)+IF($A172&lt;='P03'!$B$17,INDEX('P03'!$AE:$AE,$A172+52),0)+IF($A172&lt;='P04'!$B$17,INDEX('P04'!$AE:$AE,$A172+52),0)+IF($A172&lt;='P05'!$B$17,INDEX('P05'!$AE:$AE,$A172+52),0)+IF($A172&lt;='P06'!$B$17,INDEX('P06'!$AE:$AE,$A172+52),0)+IF($A172&lt;='P07'!$B$17,INDEX('P07'!$AE:$AE,$A172+52),0)+IF($A172&lt;='P08'!$B$17,INDEX('P08'!$AE:$AE,$A172+52),0)+IF($A172&lt;='P09'!$B$17,INDEX('P09'!$AE:$AE,$A172+52),0)+IF($A172&lt;='P10'!$B$17,INDEX('P10'!$AE:$AE,$A172+52),0)</f>
        <v>264.52101918841674</v>
      </c>
      <c r="R172">
        <f>IF($A172&lt;='P01'!$B$17,INDEX('P01'!$AF:$AF,$A172+52),0)+IF($A172&lt;='P02'!$B$17,INDEX('P02'!$AF:$AF,$A172+52),0)+IF($A172&lt;='P03'!$B$17,INDEX('P03'!$AF:$AF,$A172+52),0)+IF($A172&lt;='P04'!$B$17,INDEX('P04'!$AF:$AF,$A172+52),0)+IF($A172&lt;='P05'!$B$17,INDEX('P05'!$AF:$AF,$A172+52),0)+IF($A172&lt;='P06'!$B$17,INDEX('P06'!$AF:$AF,$A172+52),0)+IF($A172&lt;='P07'!$B$17,INDEX('P07'!$AF:$AF,$A172+52),0)+IF($A172&lt;='P08'!$B$17,INDEX('P08'!$AF:$AF,$A172+52),0)+IF($A172&lt;='P09'!$B$17,INDEX('P09'!$AF:$AF,$A172+52),0)+IF($A172&lt;='P10'!$B$17,INDEX('P10'!$AF:$AF,$A172+52),0)</f>
        <v>0.21768267207646749</v>
      </c>
      <c r="S172">
        <f>IF($A172&lt;='P01'!$B$17,INDEX('P01'!$AG:$AG,$A172+52),0)+IF($A172&lt;='P02'!$B$17,INDEX('P02'!$AG:$AG,$A172+52),0)+IF($A172&lt;='P03'!$B$17,INDEX('P03'!$AG:$AG,$A172+52),0)+IF($A172&lt;='P04'!$B$17,INDEX('P04'!$AG:$AG,$A172+52),0)+IF($A172&lt;='P05'!$B$17,INDEX('P05'!$AG:$AG,$A172+52),0)+IF($A172&lt;='P06'!$B$17,INDEX('P06'!$AG:$AG,$A172+52),0)+IF($A172&lt;='P07'!$B$17,INDEX('P07'!$AG:$AG,$A172+52),0)+IF($A172&lt;='P08'!$B$17,INDEX('P08'!$AG:$AG,$A172+52),0)+IF($A172&lt;='P09'!$B$17,INDEX('P09'!$AG:$AG,$A172+52),0)+IF($A172&lt;='P10'!$B$17,INDEX('P10'!$AG:$AG,$A172+52),0)</f>
        <v>14603.721385039742</v>
      </c>
      <c r="T172">
        <f>IF($A172&lt;='P01'!$B$17,INDEX('P01'!$AI:$AI,$A172+52),0)+IF($A172&lt;='P02'!$B$17,INDEX('P02'!$AI:$AI,$A172+52),0)+IF($A172&lt;='P03'!$B$17,INDEX('P03'!$AI:$AI,$A172+52),0)+IF($A172&lt;='P04'!$B$17,INDEX('P04'!$AI:$AI,$A172+52),0)+IF($A172&lt;='P05'!$B$17,INDEX('P05'!$AI:$AI,$A172+52),0)+IF($A172&lt;='P06'!$B$17,INDEX('P06'!$AI:$AI,$A172+52),0)+IF($A172&lt;='P07'!$B$17,INDEX('P07'!$AI:$AI,$A172+52),0)+IF($A172&lt;='P08'!$B$17,INDEX('P08'!$AI:$AI,$A172+52),0)+IF($A172&lt;='P09'!$B$17,INDEX('P09'!$AI:$AI,$A172+52),0)+IF($A172&lt;='P10'!$B$17,INDEX('P10'!$AI:$AI,$A172+52),0)</f>
        <v>14603.721385039742</v>
      </c>
    </row>
    <row r="173" spans="1:20" x14ac:dyDescent="0.35">
      <c r="A173">
        <v>141</v>
      </c>
      <c r="B173">
        <f>IF($A173&lt;='P01'!$B$17,INDEX('P01'!$J:$J,$A173+52),0)+IF($A173&lt;='P02'!$B$17,INDEX('P02'!$J:$J,$A173+52),0)+IF($A173&lt;='P03'!$B$17,INDEX('P03'!$J:$J,$A173+52),0)+IF($A173&lt;='P04'!$B$17,INDEX('P04'!$J:$J,$A173+52),0)+IF($A173&lt;='P05'!$B$17,INDEX('P05'!$J:$J,$A173+52),0)+IF($A173&lt;='P06'!$B$17,INDEX('P06'!$J:$J,$A173+52),0)+IF($A173&lt;='P07'!$B$17,INDEX('P07'!$J:$J,$A173+52),0)+IF($A173&lt;='P08'!$B$17,INDEX('P08'!$J:$J,$A173+52),0)+IF($A173&lt;='P09'!$B$17,INDEX('P09'!$J:$J,$A173+52),0)+IF($A173&lt;='P10'!$B$17,INDEX('P10'!$J:$J,$A173+52),0)</f>
        <v>9.7180116010886204E-4</v>
      </c>
      <c r="C173">
        <f>IF($A173&lt;='P01'!$B$17,INDEX('P01'!$K:$K,$A173+52),0)+IF($A173&lt;='P02'!$B$17,INDEX('P02'!$K:$K,$A173+52),0)+IF($A173&lt;='P03'!$B$17,INDEX('P03'!$K:$K,$A173+52),0)+IF($A173&lt;='P04'!$B$17,INDEX('P04'!$K:$K,$A173+52),0)+IF($A173&lt;='P05'!$B$17,INDEX('P05'!$K:$K,$A173+52),0)+IF($A173&lt;='P06'!$B$17,INDEX('P06'!$K:$K,$A173+52),0)+IF($A173&lt;='P07'!$B$17,INDEX('P07'!$K:$K,$A173+52),0)+IF($A173&lt;='P08'!$B$17,INDEX('P08'!$K:$K,$A173+52),0)+IF($A173&lt;='P09'!$B$17,INDEX('P09'!$K:$K,$A173+52),0)+IF($A173&lt;='P10'!$B$17,INDEX('P10'!$K:$K,$A173+52),0)</f>
        <v>1.0299910128138284E-2</v>
      </c>
      <c r="D173">
        <f>IF($A173&lt;='P01'!$B$17,INDEX('P01'!$L:$L,$A173+52),0)+IF($A173&lt;='P02'!$B$17,INDEX('P02'!$L:$L,$A173+52),0)+IF($A173&lt;='P03'!$B$17,INDEX('P03'!$L:$L,$A173+52),0)+IF($A173&lt;='P04'!$B$17,INDEX('P04'!$L:$L,$A173+52),0)+IF($A173&lt;='P05'!$B$17,INDEX('P05'!$L:$L,$A173+52),0)+IF($A173&lt;='P06'!$B$17,INDEX('P06'!$L:$L,$A173+52),0)+IF($A173&lt;='P07'!$B$17,INDEX('P07'!$L:$L,$A173+52),0)+IF($A173&lt;='P08'!$B$17,INDEX('P08'!$L:$L,$A173+52),0)+IF($A173&lt;='P09'!$B$17,INDEX('P09'!$L:$L,$A173+52),0)+IF($A173&lt;='P10'!$B$17,INDEX('P10'!$L:$L,$A173+52),0)</f>
        <v>0</v>
      </c>
      <c r="E173">
        <f>IF($A173&lt;='P01'!$B$17,INDEX('P01'!$M:$M,$A173+52),0)+IF($A173&lt;='P02'!$B$17,INDEX('P02'!$M:$M,$A173+52),0)+IF($A173&lt;='P03'!$B$17,INDEX('P03'!$M:$M,$A173+52),0)+IF($A173&lt;='P04'!$B$17,INDEX('P04'!$M:$M,$A173+52),0)+IF($A173&lt;='P05'!$B$17,INDEX('P05'!$M:$M,$A173+52),0)+IF($A173&lt;='P06'!$B$17,INDEX('P06'!$M:$M,$A173+52),0)+IF($A173&lt;='P07'!$B$17,INDEX('P07'!$M:$M,$A173+52),0)+IF($A173&lt;='P08'!$B$17,INDEX('P08'!$M:$M,$A173+52),0)+IF($A173&lt;='P09'!$B$17,INDEX('P09'!$M:$M,$A173+52),0)+IF($A173&lt;='P10'!$B$17,INDEX('P10'!$M:$M,$A173+52),0)</f>
        <v>3.7161842281550208</v>
      </c>
      <c r="F173">
        <f>IF($A173&lt;='P01'!$B$17,INDEX('P01'!$R:$R,$A173+52),0)+IF($A173&lt;='P02'!$B$17,INDEX('P02'!$R:$R,$A173+52),0)+IF($A173&lt;='P03'!$B$17,INDEX('P03'!$R:$R,$A173+52),0)+IF($A173&lt;='P04'!$B$17,INDEX('P04'!$R:$R,$A173+52),0)+IF($A173&lt;='P05'!$B$17,INDEX('P05'!$R:$R,$A173+52),0)+IF($A173&lt;='P06'!$B$17,INDEX('P06'!$R:$R,$A173+52),0)+IF($A173&lt;='P07'!$B$17,INDEX('P07'!$R:$R,$A173+52),0)+IF($A173&lt;='P08'!$B$17,INDEX('P08'!$R:$R,$A173+52),0)+IF($A173&lt;='P09'!$B$17,INDEX('P09'!$R:$R,$A173+52),0)+IF($A173&lt;='P10'!$B$17,INDEX('P10'!$R:$R,$A173+52),0)</f>
        <v>269.49396802815096</v>
      </c>
      <c r="G173">
        <f>IF($A173&lt;='P01'!$B$17,INDEX('P01'!$S:$S,$A173+52),0)+IF($A173&lt;='P02'!$B$17,INDEX('P02'!$S:$S,$A173+52),0)+IF($A173&lt;='P03'!$B$17,INDEX('P03'!$S:$S,$A173+52),0)+IF($A173&lt;='P04'!$B$17,INDEX('P04'!$S:$S,$A173+52),0)+IF($A173&lt;='P05'!$B$17,INDEX('P05'!$S:$S,$A173+52),0)+IF($A173&lt;='P06'!$B$17,INDEX('P06'!$S:$S,$A173+52),0)+IF($A173&lt;='P07'!$B$17,INDEX('P07'!$S:$S,$A173+52),0)+IF($A173&lt;='P08'!$B$17,INDEX('P08'!$S:$S,$A173+52),0)+IF($A173&lt;='P09'!$B$17,INDEX('P09'!$S:$S,$A173+52),0)+IF($A173&lt;='P10'!$B$17,INDEX('P10'!$S:$S,$A173+52),0)</f>
        <v>5.38987936056302</v>
      </c>
      <c r="H173">
        <f>IF($A173&lt;='P01'!$B$17,INDEX('P01'!$T:$T,$A173+52),0)+IF($A173&lt;='P02'!$B$17,INDEX('P02'!$T:$T,$A173+52),0)+IF($A173&lt;='P03'!$B$17,INDEX('P03'!$T:$T,$A173+52),0)+IF($A173&lt;='P04'!$B$17,INDEX('P04'!$T:$T,$A173+52),0)+IF($A173&lt;='P05'!$B$17,INDEX('P05'!$T:$T,$A173+52),0)+IF($A173&lt;='P06'!$B$17,INDEX('P06'!$T:$T,$A173+52),0)+IF($A173&lt;='P07'!$B$17,INDEX('P07'!$T:$T,$A173+52),0)+IF($A173&lt;='P08'!$B$17,INDEX('P08'!$T:$T,$A173+52),0)+IF($A173&lt;='P09'!$B$17,INDEX('P09'!$T:$T,$A173+52),0)+IF($A173&lt;='P10'!$B$17,INDEX('P10'!$T:$T,$A173+52),0)</f>
        <v>26.376666798600979</v>
      </c>
      <c r="I173">
        <f>IF($A173&lt;='P01'!$B$17,INDEX('P01'!$U:$U,$A173+52),0)+IF($A173&lt;='P02'!$B$17,INDEX('P02'!$U:$U,$A173+52),0)+IF($A173&lt;='P03'!$B$17,INDEX('P03'!$U:$U,$A173+52),0)+IF($A173&lt;='P04'!$B$17,INDEX('P04'!$U:$U,$A173+52),0)+IF($A173&lt;='P05'!$B$17,INDEX('P05'!$U:$U,$A173+52),0)+IF($A173&lt;='P06'!$B$17,INDEX('P06'!$U:$U,$A173+52),0)+IF($A173&lt;='P07'!$B$17,INDEX('P07'!$U:$U,$A173+52),0)+IF($A173&lt;='P08'!$B$17,INDEX('P08'!$U:$U,$A173+52),0)+IF($A173&lt;='P09'!$B$17,INDEX('P09'!$U:$U,$A173+52),0)+IF($A173&lt;='P10'!$B$17,INDEX('P10'!$U:$U,$A173+52),0)</f>
        <v>416.69315352685879</v>
      </c>
      <c r="J173">
        <f>IF($A173&lt;='P01'!$B$17,INDEX('P01'!$V:$V,$A173+52),0)+IF($A173&lt;='P02'!$B$17,INDEX('P02'!$V:$V,$A173+52),0)+IF($A173&lt;='P03'!$B$17,INDEX('P03'!$V:$V,$A173+52),0)+IF($A173&lt;='P04'!$B$17,INDEX('P04'!$V:$V,$A173+52),0)+IF($A173&lt;='P05'!$B$17,INDEX('P05'!$V:$V,$A173+52),0)+IF($A173&lt;='P06'!$B$17,INDEX('P06'!$V:$V,$A173+52),0)+IF($A173&lt;='P07'!$B$17,INDEX('P07'!$V:$V,$A173+52),0)+IF($A173&lt;='P08'!$B$17,INDEX('P08'!$V:$V,$A173+52),0)+IF($A173&lt;='P09'!$B$17,INDEX('P09'!$V:$V,$A173+52),0)+IF($A173&lt;='P10'!$B$17,INDEX('P10'!$V:$V,$A173+52),0)</f>
        <v>0.34383874432213746</v>
      </c>
      <c r="K173">
        <f>IF($A173&lt;='P01'!$B$17,INDEX('P01'!$W:$W,$A173+52),0)+IF($A173&lt;='P02'!$B$17,INDEX('P02'!$W:$W,$A173+52),0)+IF($A173&lt;='P03'!$B$17,INDEX('P03'!$W:$W,$A173+52),0)+IF($A173&lt;='P04'!$B$17,INDEX('P04'!$W:$W,$A173+52),0)+IF($A173&lt;='P05'!$B$17,INDEX('P05'!$W:$W,$A173+52),0)+IF($A173&lt;='P06'!$B$17,INDEX('P06'!$W:$W,$A173+52),0)+IF($A173&lt;='P07'!$B$17,INDEX('P07'!$W:$W,$A173+52),0)+IF($A173&lt;='P08'!$B$17,INDEX('P08'!$W:$W,$A173+52),0)+IF($A173&lt;='P09'!$B$17,INDEX('P09'!$W:$W,$A173+52),0)+IF($A173&lt;='P10'!$B$17,INDEX('P10'!$W:$W,$A173+52),0)</f>
        <v>-179.30957040219391</v>
      </c>
      <c r="L173">
        <f>IF($A173&lt;='P01'!$B$17,INDEX('P01'!$X:$X,$A173+52),0)+IF($A173&lt;='P02'!$B$17,INDEX('P02'!$X:$X,$A173+52),0)+IF($A173&lt;='P03'!$B$17,INDEX('P03'!$X:$X,$A173+52),0)+IF($A173&lt;='P04'!$B$17,INDEX('P04'!$X:$X,$A173+52),0)+IF($A173&lt;='P05'!$B$17,INDEX('P05'!$X:$X,$A173+52),0)+IF($A173&lt;='P06'!$B$17,INDEX('P06'!$X:$X,$A173+52),0)+IF($A173&lt;='P07'!$B$17,INDEX('P07'!$X:$X,$A173+52),0)+IF($A173&lt;='P08'!$B$17,INDEX('P08'!$X:$X,$A173+52),0)+IF($A173&lt;='P09'!$B$17,INDEX('P09'!$X:$X,$A173+52),0)+IF($A173&lt;='P10'!$B$17,INDEX('P10'!$X:$X,$A173+52),0)</f>
        <v>178.44496234048142</v>
      </c>
      <c r="M173">
        <f>IF($A173&lt;='P01'!$B$17,INDEX('P01'!$AA:$AA,$A173+52),0)+IF($A173&lt;='P02'!$B$17,INDEX('P02'!$AA:$AA,$A173+52),0)+IF($A173&lt;='P03'!$B$17,INDEX('P03'!$AA:$AA,$A173+52),0)+IF($A173&lt;='P04'!$B$17,INDEX('P04'!$AA:$AA,$A173+52),0)+IF($A173&lt;='P05'!$B$17,INDEX('P05'!$AA:$AA,$A173+52),0)+IF($A173&lt;='P06'!$B$17,INDEX('P06'!$AA:$AA,$A173+52),0)+IF($A173&lt;='P07'!$B$17,INDEX('P07'!$AA:$AA,$A173+52),0)+IF($A173&lt;='P08'!$B$17,INDEX('P08'!$AA:$AA,$A173+52),0)+IF($A173&lt;='P09'!$B$17,INDEX('P09'!$AA:$AA,$A173+52),0)+IF($A173&lt;='P10'!$B$17,INDEX('P10'!$AA:$AA,$A173+52),0)</f>
        <v>-112.55442021163682</v>
      </c>
      <c r="N173">
        <f>IF($A173&lt;='P01'!$B$17,INDEX('P01'!$AB:$AB,$A173+52),0)+IF($A173&lt;='P02'!$B$17,INDEX('P02'!$AB:$AB,$A173+52),0)+IF($A173&lt;='P03'!$B$17,INDEX('P03'!$AB:$AB,$A173+52),0)+IF($A173&lt;='P04'!$B$17,INDEX('P04'!$AB:$AB,$A173+52),0)+IF($A173&lt;='P05'!$B$17,INDEX('P05'!$AB:$AB,$A173+52),0)+IF($A173&lt;='P06'!$B$17,INDEX('P06'!$AB:$AB,$A173+52),0)+IF($A173&lt;='P07'!$B$17,INDEX('P07'!$AB:$AB,$A173+52),0)+IF($A173&lt;='P08'!$B$17,INDEX('P08'!$AB:$AB,$A173+52),0)+IF($A173&lt;='P09'!$B$17,INDEX('P09'!$AB:$AB,$A173+52),0)+IF($A173&lt;='P10'!$B$17,INDEX('P10'!$AB:$AB,$A173+52),0)</f>
        <v>170.5401957649552</v>
      </c>
      <c r="O173">
        <f>IF($A173&lt;='P01'!$B$17,INDEX('P01'!$AC:$AC,$A173+52),0)+IF($A173&lt;='P02'!$B$17,INDEX('P02'!$AC:$AC,$A173+52),0)+IF($A173&lt;='P03'!$B$17,INDEX('P03'!$AC:$AC,$A173+52),0)+IF($A173&lt;='P04'!$B$17,INDEX('P04'!$AC:$AC,$A173+52),0)+IF($A173&lt;='P05'!$B$17,INDEX('P05'!$AC:$AC,$A173+52),0)+IF($A173&lt;='P06'!$B$17,INDEX('P06'!$AC:$AC,$A173+52),0)+IF($A173&lt;='P07'!$B$17,INDEX('P07'!$AC:$AC,$A173+52),0)+IF($A173&lt;='P08'!$B$17,INDEX('P08'!$AC:$AC,$A173+52),0)+IF($A173&lt;='P09'!$B$17,INDEX('P09'!$AC:$AC,$A173+52),0)+IF($A173&lt;='P10'!$B$17,INDEX('P10'!$AC:$AC,$A173+52),0)</f>
        <v>3.4108039152991045</v>
      </c>
      <c r="P173">
        <f>IF($A173&lt;='P01'!$B$17,INDEX('P01'!$AD:$AD,$A173+52),0)+IF($A173&lt;='P02'!$B$17,INDEX('P02'!$AD:$AD,$A173+52),0)+IF($A173&lt;='P03'!$B$17,INDEX('P03'!$AD:$AD,$A173+52),0)+IF($A173&lt;='P04'!$B$17,INDEX('P04'!$AD:$AD,$A173+52),0)+IF($A173&lt;='P05'!$B$17,INDEX('P05'!$AD:$AD,$A173+52),0)+IF($A173&lt;='P06'!$B$17,INDEX('P06'!$AD:$AD,$A173+52),0)+IF($A173&lt;='P07'!$B$17,INDEX('P07'!$AD:$AD,$A173+52),0)+IF($A173&lt;='P08'!$B$17,INDEX('P08'!$AD:$AD,$A173+52),0)+IF($A173&lt;='P09'!$B$17,INDEX('P09'!$AD:$AD,$A173+52),0)+IF($A173&lt;='P10'!$B$17,INDEX('P10'!$AD:$AD,$A173+52),0)</f>
        <v>16.637121046698049</v>
      </c>
      <c r="Q173">
        <f>IF($A173&lt;='P01'!$B$17,INDEX('P01'!$AE:$AE,$A173+52),0)+IF($A173&lt;='P02'!$B$17,INDEX('P02'!$AE:$AE,$A173+52),0)+IF($A173&lt;='P03'!$B$17,INDEX('P03'!$AE:$AE,$A173+52),0)+IF($A173&lt;='P04'!$B$17,INDEX('P04'!$AE:$AE,$A173+52),0)+IF($A173&lt;='P05'!$B$17,INDEX('P05'!$AE:$AE,$A173+52),0)+IF($A173&lt;='P06'!$B$17,INDEX('P06'!$AE:$AE,$A173+52),0)+IF($A173&lt;='P07'!$B$17,INDEX('P07'!$AE:$AE,$A173+52),0)+IF($A173&lt;='P08'!$B$17,INDEX('P08'!$AE:$AE,$A173+52),0)+IF($A173&lt;='P09'!$B$17,INDEX('P09'!$AE:$AE,$A173+52),0)+IF($A173&lt;='P10'!$B$17,INDEX('P10'!$AE:$AE,$A173+52),0)</f>
        <v>262.8298142252147</v>
      </c>
      <c r="R173">
        <f>IF($A173&lt;='P01'!$B$17,INDEX('P01'!$AF:$AF,$A173+52),0)+IF($A173&lt;='P02'!$B$17,INDEX('P02'!$AF:$AF,$A173+52),0)+IF($A173&lt;='P03'!$B$17,INDEX('P03'!$AF:$AF,$A173+52),0)+IF($A173&lt;='P04'!$B$17,INDEX('P04'!$AF:$AF,$A173+52),0)+IF($A173&lt;='P05'!$B$17,INDEX('P05'!$AF:$AF,$A173+52),0)+IF($A173&lt;='P06'!$B$17,INDEX('P06'!$AF:$AF,$A173+52),0)+IF($A173&lt;='P07'!$B$17,INDEX('P07'!$AF:$AF,$A173+52),0)+IF($A173&lt;='P08'!$B$17,INDEX('P08'!$AF:$AF,$A173+52),0)+IF($A173&lt;='P09'!$B$17,INDEX('P09'!$AF:$AF,$A173+52),0)+IF($A173&lt;='P10'!$B$17,INDEX('P10'!$AF:$AF,$A173+52),0)</f>
        <v>0.21687678938020621</v>
      </c>
      <c r="S173">
        <f>IF($A173&lt;='P01'!$B$17,INDEX('P01'!$AG:$AG,$A173+52),0)+IF($A173&lt;='P02'!$B$17,INDEX('P02'!$AG:$AG,$A173+52),0)+IF($A173&lt;='P03'!$B$17,INDEX('P03'!$AG:$AG,$A173+52),0)+IF($A173&lt;='P04'!$B$17,INDEX('P04'!$AG:$AG,$A173+52),0)+IF($A173&lt;='P05'!$B$17,INDEX('P05'!$AG:$AG,$A173+52),0)+IF($A173&lt;='P06'!$B$17,INDEX('P06'!$AG:$AG,$A173+52),0)+IF($A173&lt;='P07'!$B$17,INDEX('P07'!$AG:$AG,$A173+52),0)+IF($A173&lt;='P08'!$B$17,INDEX('P08'!$AG:$AG,$A173+52),0)+IF($A173&lt;='P09'!$B$17,INDEX('P09'!$AG:$AG,$A173+52),0)+IF($A173&lt;='P10'!$B$17,INDEX('P10'!$AG:$AG,$A173+52),0)</f>
        <v>14473.085206365617</v>
      </c>
      <c r="T173">
        <f>IF($A173&lt;='P01'!$B$17,INDEX('P01'!$AI:$AI,$A173+52),0)+IF($A173&lt;='P02'!$B$17,INDEX('P02'!$AI:$AI,$A173+52),0)+IF($A173&lt;='P03'!$B$17,INDEX('P03'!$AI:$AI,$A173+52),0)+IF($A173&lt;='P04'!$B$17,INDEX('P04'!$AI:$AI,$A173+52),0)+IF($A173&lt;='P05'!$B$17,INDEX('P05'!$AI:$AI,$A173+52),0)+IF($A173&lt;='P06'!$B$17,INDEX('P06'!$AI:$AI,$A173+52),0)+IF($A173&lt;='P07'!$B$17,INDEX('P07'!$AI:$AI,$A173+52),0)+IF($A173&lt;='P08'!$B$17,INDEX('P08'!$AI:$AI,$A173+52),0)+IF($A173&lt;='P09'!$B$17,INDEX('P09'!$AI:$AI,$A173+52),0)+IF($A173&lt;='P10'!$B$17,INDEX('P10'!$AI:$AI,$A173+52),0)</f>
        <v>14473.085206365617</v>
      </c>
    </row>
    <row r="174" spans="1:20" x14ac:dyDescent="0.35">
      <c r="A174">
        <v>142</v>
      </c>
      <c r="B174">
        <f>IF($A174&lt;='P01'!$B$17,INDEX('P01'!$J:$J,$A174+52),0)+IF($A174&lt;='P02'!$B$17,INDEX('P02'!$J:$J,$A174+52),0)+IF($A174&lt;='P03'!$B$17,INDEX('P03'!$J:$J,$A174+52),0)+IF($A174&lt;='P04'!$B$17,INDEX('P04'!$J:$J,$A174+52),0)+IF($A174&lt;='P05'!$B$17,INDEX('P05'!$J:$J,$A174+52),0)+IF($A174&lt;='P06'!$B$17,INDEX('P06'!$J:$J,$A174+52),0)+IF($A174&lt;='P07'!$B$17,INDEX('P07'!$J:$J,$A174+52),0)+IF($A174&lt;='P08'!$B$17,INDEX('P08'!$J:$J,$A174+52),0)+IF($A174&lt;='P09'!$B$17,INDEX('P09'!$J:$J,$A174+52),0)+IF($A174&lt;='P10'!$B$17,INDEX('P10'!$J:$J,$A174+52),0)</f>
        <v>9.6898533985208105E-4</v>
      </c>
      <c r="C174">
        <f>IF($A174&lt;='P01'!$B$17,INDEX('P01'!$K:$K,$A174+52),0)+IF($A174&lt;='P02'!$B$17,INDEX('P02'!$K:$K,$A174+52),0)+IF($A174&lt;='P03'!$B$17,INDEX('P03'!$K:$K,$A174+52),0)+IF($A174&lt;='P04'!$B$17,INDEX('P04'!$K:$K,$A174+52),0)+IF($A174&lt;='P05'!$B$17,INDEX('P05'!$K:$K,$A174+52),0)+IF($A174&lt;='P06'!$B$17,INDEX('P06'!$K:$K,$A174+52),0)+IF($A174&lt;='P07'!$B$17,INDEX('P07'!$K:$K,$A174+52),0)+IF($A174&lt;='P08'!$B$17,INDEX('P08'!$K:$K,$A174+52),0)+IF($A174&lt;='P09'!$B$17,INDEX('P09'!$K:$K,$A174+52),0)+IF($A174&lt;='P10'!$B$17,INDEX('P10'!$K:$K,$A174+52),0)</f>
        <v>1.0262428415598763E-2</v>
      </c>
      <c r="D174">
        <f>IF($A174&lt;='P01'!$B$17,INDEX('P01'!$L:$L,$A174+52),0)+IF($A174&lt;='P02'!$B$17,INDEX('P02'!$L:$L,$A174+52),0)+IF($A174&lt;='P03'!$B$17,INDEX('P03'!$L:$L,$A174+52),0)+IF($A174&lt;='P04'!$B$17,INDEX('P04'!$L:$L,$A174+52),0)+IF($A174&lt;='P05'!$B$17,INDEX('P05'!$L:$L,$A174+52),0)+IF($A174&lt;='P06'!$B$17,INDEX('P06'!$L:$L,$A174+52),0)+IF($A174&lt;='P07'!$B$17,INDEX('P07'!$L:$L,$A174+52),0)+IF($A174&lt;='P08'!$B$17,INDEX('P08'!$L:$L,$A174+52),0)+IF($A174&lt;='P09'!$B$17,INDEX('P09'!$L:$L,$A174+52),0)+IF($A174&lt;='P10'!$B$17,INDEX('P10'!$L:$L,$A174+52),0)</f>
        <v>0</v>
      </c>
      <c r="E174">
        <f>IF($A174&lt;='P01'!$B$17,INDEX('P01'!$M:$M,$A174+52),0)+IF($A174&lt;='P02'!$B$17,INDEX('P02'!$M:$M,$A174+52),0)+IF($A174&lt;='P03'!$B$17,INDEX('P03'!$M:$M,$A174+52),0)+IF($A174&lt;='P04'!$B$17,INDEX('P04'!$M:$M,$A174+52),0)+IF($A174&lt;='P05'!$B$17,INDEX('P05'!$M:$M,$A174+52),0)+IF($A174&lt;='P06'!$B$17,INDEX('P06'!$M:$M,$A174+52),0)+IF($A174&lt;='P07'!$B$17,INDEX('P07'!$M:$M,$A174+52),0)+IF($A174&lt;='P08'!$B$17,INDEX('P08'!$M:$M,$A174+52),0)+IF($A174&lt;='P09'!$B$17,INDEX('P09'!$M:$M,$A174+52),0)+IF($A174&lt;='P10'!$B$17,INDEX('P10'!$M:$M,$A174+52),0)</f>
        <v>3.7049528143995705</v>
      </c>
      <c r="F174">
        <f>IF($A174&lt;='P01'!$B$17,INDEX('P01'!$R:$R,$A174+52),0)+IF($A174&lt;='P02'!$B$17,INDEX('P02'!$R:$R,$A174+52),0)+IF($A174&lt;='P03'!$B$17,INDEX('P03'!$R:$R,$A174+52),0)+IF($A174&lt;='P04'!$B$17,INDEX('P04'!$R:$R,$A174+52),0)+IF($A174&lt;='P05'!$B$17,INDEX('P05'!$R:$R,$A174+52),0)+IF($A174&lt;='P06'!$B$17,INDEX('P06'!$R:$R,$A174+52),0)+IF($A174&lt;='P07'!$B$17,INDEX('P07'!$R:$R,$A174+52),0)+IF($A174&lt;='P08'!$B$17,INDEX('P08'!$R:$R,$A174+52),0)+IF($A174&lt;='P09'!$B$17,INDEX('P09'!$R:$R,$A174+52),0)+IF($A174&lt;='P10'!$B$17,INDEX('P10'!$R:$R,$A174+52),0)</f>
        <v>268.50981009328183</v>
      </c>
      <c r="G174">
        <f>IF($A174&lt;='P01'!$B$17,INDEX('P01'!$S:$S,$A174+52),0)+IF($A174&lt;='P02'!$B$17,INDEX('P02'!$S:$S,$A174+52),0)+IF($A174&lt;='P03'!$B$17,INDEX('P03'!$S:$S,$A174+52),0)+IF($A174&lt;='P04'!$B$17,INDEX('P04'!$S:$S,$A174+52),0)+IF($A174&lt;='P05'!$B$17,INDEX('P05'!$S:$S,$A174+52),0)+IF($A174&lt;='P06'!$B$17,INDEX('P06'!$S:$S,$A174+52),0)+IF($A174&lt;='P07'!$B$17,INDEX('P07'!$S:$S,$A174+52),0)+IF($A174&lt;='P08'!$B$17,INDEX('P08'!$S:$S,$A174+52),0)+IF($A174&lt;='P09'!$B$17,INDEX('P09'!$S:$S,$A174+52),0)+IF($A174&lt;='P10'!$B$17,INDEX('P10'!$S:$S,$A174+52),0)</f>
        <v>5.3701962018656371</v>
      </c>
      <c r="H174">
        <f>IF($A174&lt;='P01'!$B$17,INDEX('P01'!$T:$T,$A174+52),0)+IF($A174&lt;='P02'!$B$17,INDEX('P02'!$T:$T,$A174+52),0)+IF($A174&lt;='P03'!$B$17,INDEX('P03'!$T:$T,$A174+52),0)+IF($A174&lt;='P04'!$B$17,INDEX('P04'!$T:$T,$A174+52),0)+IF($A174&lt;='P05'!$B$17,INDEX('P05'!$T:$T,$A174+52),0)+IF($A174&lt;='P06'!$B$17,INDEX('P06'!$T:$T,$A174+52),0)+IF($A174&lt;='P07'!$B$17,INDEX('P07'!$T:$T,$A174+52),0)+IF($A174&lt;='P08'!$B$17,INDEX('P08'!$T:$T,$A174+52),0)+IF($A174&lt;='P09'!$B$17,INDEX('P09'!$T:$T,$A174+52),0)+IF($A174&lt;='P10'!$B$17,INDEX('P10'!$T:$T,$A174+52),0)</f>
        <v>26.361759836182426</v>
      </c>
      <c r="I174">
        <f>IF($A174&lt;='P01'!$B$17,INDEX('P01'!$U:$U,$A174+52),0)+IF($A174&lt;='P02'!$B$17,INDEX('P02'!$U:$U,$A174+52),0)+IF($A174&lt;='P03'!$B$17,INDEX('P03'!$U:$U,$A174+52),0)+IF($A174&lt;='P04'!$B$17,INDEX('P04'!$U:$U,$A174+52),0)+IF($A174&lt;='P05'!$B$17,INDEX('P05'!$U:$U,$A174+52),0)+IF($A174&lt;='P06'!$B$17,INDEX('P06'!$U:$U,$A174+52),0)+IF($A174&lt;='P07'!$B$17,INDEX('P07'!$U:$U,$A174+52),0)+IF($A174&lt;='P08'!$B$17,INDEX('P08'!$U:$U,$A174+52),0)+IF($A174&lt;='P09'!$B$17,INDEX('P09'!$U:$U,$A174+52),0)+IF($A174&lt;='P10'!$B$17,INDEX('P10'!$U:$U,$A174+52),0)</f>
        <v>415.38512684595617</v>
      </c>
      <c r="J174">
        <f>IF($A174&lt;='P01'!$B$17,INDEX('P01'!$V:$V,$A174+52),0)+IF($A174&lt;='P02'!$B$17,INDEX('P02'!$V:$V,$A174+52),0)+IF($A174&lt;='P03'!$B$17,INDEX('P03'!$V:$V,$A174+52),0)+IF($A174&lt;='P04'!$B$17,INDEX('P04'!$V:$V,$A174+52),0)+IF($A174&lt;='P05'!$B$17,INDEX('P05'!$V:$V,$A174+52),0)+IF($A174&lt;='P06'!$B$17,INDEX('P06'!$V:$V,$A174+52),0)+IF($A174&lt;='P07'!$B$17,INDEX('P07'!$V:$V,$A174+52),0)+IF($A174&lt;='P08'!$B$17,INDEX('P08'!$V:$V,$A174+52),0)+IF($A174&lt;='P09'!$B$17,INDEX('P09'!$V:$V,$A174+52),0)+IF($A174&lt;='P10'!$B$17,INDEX('P10'!$V:$V,$A174+52),0)</f>
        <v>0.3436880042226016</v>
      </c>
      <c r="K174">
        <f>IF($A174&lt;='P01'!$B$17,INDEX('P01'!$W:$W,$A174+52),0)+IF($A174&lt;='P02'!$B$17,INDEX('P02'!$W:$W,$A174+52),0)+IF($A174&lt;='P03'!$B$17,INDEX('P03'!$W:$W,$A174+52),0)+IF($A174&lt;='P04'!$B$17,INDEX('P04'!$W:$W,$A174+52),0)+IF($A174&lt;='P05'!$B$17,INDEX('P05'!$W:$W,$A174+52),0)+IF($A174&lt;='P06'!$B$17,INDEX('P06'!$W:$W,$A174+52),0)+IF($A174&lt;='P07'!$B$17,INDEX('P07'!$W:$W,$A174+52),0)+IF($A174&lt;='P08'!$B$17,INDEX('P08'!$W:$W,$A174+52),0)+IF($A174&lt;='P09'!$B$17,INDEX('P09'!$W:$W,$A174+52),0)+IF($A174&lt;='P10'!$B$17,INDEX('P10'!$W:$W,$A174+52),0)</f>
        <v>-178.95096079494496</v>
      </c>
      <c r="L174">
        <f>IF($A174&lt;='P01'!$B$17,INDEX('P01'!$X:$X,$A174+52),0)+IF($A174&lt;='P02'!$B$17,INDEX('P02'!$X:$X,$A174+52),0)+IF($A174&lt;='P03'!$B$17,INDEX('P03'!$X:$X,$A174+52),0)+IF($A174&lt;='P04'!$B$17,INDEX('P04'!$X:$X,$A174+52),0)+IF($A174&lt;='P05'!$B$17,INDEX('P05'!$X:$X,$A174+52),0)+IF($A174&lt;='P06'!$B$17,INDEX('P06'!$X:$X,$A174+52),0)+IF($A174&lt;='P07'!$B$17,INDEX('P07'!$X:$X,$A174+52),0)+IF($A174&lt;='P08'!$B$17,INDEX('P08'!$X:$X,$A174+52),0)+IF($A174&lt;='P09'!$B$17,INDEX('P09'!$X:$X,$A174+52),0)+IF($A174&lt;='P10'!$B$17,INDEX('P10'!$X:$X,$A174+52),0)</f>
        <v>178.0895101726762</v>
      </c>
      <c r="M174">
        <f>IF($A174&lt;='P01'!$B$17,INDEX('P01'!$AA:$AA,$A174+52),0)+IF($A174&lt;='P02'!$B$17,INDEX('P02'!$AA:$AA,$A174+52),0)+IF($A174&lt;='P03'!$B$17,INDEX('P03'!$AA:$AA,$A174+52),0)+IF($A174&lt;='P04'!$B$17,INDEX('P04'!$AA:$AA,$A174+52),0)+IF($A174&lt;='P05'!$B$17,INDEX('P05'!$AA:$AA,$A174+52),0)+IF($A174&lt;='P06'!$B$17,INDEX('P06'!$AA:$AA,$A174+52),0)+IF($A174&lt;='P07'!$B$17,INDEX('P07'!$AA:$AA,$A174+52),0)+IF($A174&lt;='P08'!$B$17,INDEX('P08'!$AA:$AA,$A174+52),0)+IF($A174&lt;='P09'!$B$17,INDEX('P09'!$AA:$AA,$A174+52),0)+IF($A174&lt;='P10'!$B$17,INDEX('P10'!$AA:$AA,$A174+52),0)</f>
        <v>-111.96367829067802</v>
      </c>
      <c r="N174">
        <f>IF($A174&lt;='P01'!$B$17,INDEX('P01'!$AB:$AB,$A174+52),0)+IF($A174&lt;='P02'!$B$17,INDEX('P02'!$AB:$AB,$A174+52),0)+IF($A174&lt;='P03'!$B$17,INDEX('P03'!$AB:$AB,$A174+52),0)+IF($A174&lt;='P04'!$B$17,INDEX('P04'!$AB:$AB,$A174+52),0)+IF($A174&lt;='P05'!$B$17,INDEX('P05'!$AB:$AB,$A174+52),0)+IF($A174&lt;='P06'!$B$17,INDEX('P06'!$AB:$AB,$A174+52),0)+IF($A174&lt;='P07'!$B$17,INDEX('P07'!$AB:$AB,$A174+52),0)+IF($A174&lt;='P08'!$B$17,INDEX('P08'!$AB:$AB,$A174+52),0)+IF($A174&lt;='P09'!$B$17,INDEX('P09'!$AB:$AB,$A174+52),0)+IF($A174&lt;='P10'!$B$17,INDEX('P10'!$AB:$AB,$A174+52),0)</f>
        <v>169.3629542677765</v>
      </c>
      <c r="O174">
        <f>IF($A174&lt;='P01'!$B$17,INDEX('P01'!$AC:$AC,$A174+52),0)+IF($A174&lt;='P02'!$B$17,INDEX('P02'!$AC:$AC,$A174+52),0)+IF($A174&lt;='P03'!$B$17,INDEX('P03'!$AC:$AC,$A174+52),0)+IF($A174&lt;='P04'!$B$17,INDEX('P04'!$AC:$AC,$A174+52),0)+IF($A174&lt;='P05'!$B$17,INDEX('P05'!$AC:$AC,$A174+52),0)+IF($A174&lt;='P06'!$B$17,INDEX('P06'!$AC:$AC,$A174+52),0)+IF($A174&lt;='P07'!$B$17,INDEX('P07'!$AC:$AC,$A174+52),0)+IF($A174&lt;='P08'!$B$17,INDEX('P08'!$AC:$AC,$A174+52),0)+IF($A174&lt;='P09'!$B$17,INDEX('P09'!$AC:$AC,$A174+52),0)+IF($A174&lt;='P10'!$B$17,INDEX('P10'!$AC:$AC,$A174+52),0)</f>
        <v>3.38725908535553</v>
      </c>
      <c r="P174">
        <f>IF($A174&lt;='P01'!$B$17,INDEX('P01'!$AD:$AD,$A174+52),0)+IF($A174&lt;='P02'!$B$17,INDEX('P02'!$AD:$AD,$A174+52),0)+IF($A174&lt;='P03'!$B$17,INDEX('P03'!$AD:$AD,$A174+52),0)+IF($A174&lt;='P04'!$B$17,INDEX('P04'!$AD:$AD,$A174+52),0)+IF($A174&lt;='P05'!$B$17,INDEX('P05'!$AD:$AD,$A174+52),0)+IF($A174&lt;='P06'!$B$17,INDEX('P06'!$AD:$AD,$A174+52),0)+IF($A174&lt;='P07'!$B$17,INDEX('P07'!$AD:$AD,$A174+52),0)+IF($A174&lt;='P08'!$B$17,INDEX('P08'!$AD:$AD,$A174+52),0)+IF($A174&lt;='P09'!$B$17,INDEX('P09'!$AD:$AD,$A174+52),0)+IF($A174&lt;='P10'!$B$17,INDEX('P10'!$AD:$AD,$A174+52),0)</f>
        <v>16.573461258962435</v>
      </c>
      <c r="Q174">
        <f>IF($A174&lt;='P01'!$B$17,INDEX('P01'!$AE:$AE,$A174+52),0)+IF($A174&lt;='P02'!$B$17,INDEX('P02'!$AE:$AE,$A174+52),0)+IF($A174&lt;='P03'!$B$17,INDEX('P03'!$AE:$AE,$A174+52),0)+IF($A174&lt;='P04'!$B$17,INDEX('P04'!$AE:$AE,$A174+52),0)+IF($A174&lt;='P05'!$B$17,INDEX('P05'!$AE:$AE,$A174+52),0)+IF($A174&lt;='P06'!$B$17,INDEX('P06'!$AE:$AE,$A174+52),0)+IF($A174&lt;='P07'!$B$17,INDEX('P07'!$AE:$AE,$A174+52),0)+IF($A174&lt;='P08'!$B$17,INDEX('P08'!$AE:$AE,$A174+52),0)+IF($A174&lt;='P09'!$B$17,INDEX('P09'!$AE:$AE,$A174+52),0)+IF($A174&lt;='P10'!$B$17,INDEX('P10'!$AE:$AE,$A174+52),0)</f>
        <v>261.14983787545242</v>
      </c>
      <c r="R174">
        <f>IF($A174&lt;='P01'!$B$17,INDEX('P01'!$AF:$AF,$A174+52),0)+IF($A174&lt;='P02'!$B$17,INDEX('P02'!$AF:$AF,$A174+52),0)+IF($A174&lt;='P03'!$B$17,INDEX('P03'!$AF:$AF,$A174+52),0)+IF($A174&lt;='P04'!$B$17,INDEX('P04'!$AF:$AF,$A174+52),0)+IF($A174&lt;='P05'!$B$17,INDEX('P05'!$AF:$AF,$A174+52),0)+IF($A174&lt;='P06'!$B$17,INDEX('P06'!$AF:$AF,$A174+52),0)+IF($A174&lt;='P07'!$B$17,INDEX('P07'!$AF:$AF,$A174+52),0)+IF($A174&lt;='P08'!$B$17,INDEX('P08'!$AF:$AF,$A174+52),0)+IF($A174&lt;='P09'!$B$17,INDEX('P09'!$AF:$AF,$A174+52),0)+IF($A174&lt;='P10'!$B$17,INDEX('P10'!$AF:$AF,$A174+52),0)</f>
        <v>0.2160743386841463</v>
      </c>
      <c r="S174">
        <f>IF($A174&lt;='P01'!$B$17,INDEX('P01'!$AG:$AG,$A174+52),0)+IF($A174&lt;='P02'!$B$17,INDEX('P02'!$AG:$AG,$A174+52),0)+IF($A174&lt;='P03'!$B$17,INDEX('P03'!$AG:$AG,$A174+52),0)+IF($A174&lt;='P04'!$B$17,INDEX('P04'!$AG:$AG,$A174+52),0)+IF($A174&lt;='P05'!$B$17,INDEX('P05'!$AG:$AG,$A174+52),0)+IF($A174&lt;='P06'!$B$17,INDEX('P06'!$AG:$AG,$A174+52),0)+IF($A174&lt;='P07'!$B$17,INDEX('P07'!$AG:$AG,$A174+52),0)+IF($A174&lt;='P08'!$B$17,INDEX('P08'!$AG:$AG,$A174+52),0)+IF($A174&lt;='P09'!$B$17,INDEX('P09'!$AG:$AG,$A174+52),0)+IF($A174&lt;='P10'!$B$17,INDEX('P10'!$AG:$AG,$A174+52),0)</f>
        <v>14342.376811004175</v>
      </c>
      <c r="T174">
        <f>IF($A174&lt;='P01'!$B$17,INDEX('P01'!$AI:$AI,$A174+52),0)+IF($A174&lt;='P02'!$B$17,INDEX('P02'!$AI:$AI,$A174+52),0)+IF($A174&lt;='P03'!$B$17,INDEX('P03'!$AI:$AI,$A174+52),0)+IF($A174&lt;='P04'!$B$17,INDEX('P04'!$AI:$AI,$A174+52),0)+IF($A174&lt;='P05'!$B$17,INDEX('P05'!$AI:$AI,$A174+52),0)+IF($A174&lt;='P06'!$B$17,INDEX('P06'!$AI:$AI,$A174+52),0)+IF($A174&lt;='P07'!$B$17,INDEX('P07'!$AI:$AI,$A174+52),0)+IF($A174&lt;='P08'!$B$17,INDEX('P08'!$AI:$AI,$A174+52),0)+IF($A174&lt;='P09'!$B$17,INDEX('P09'!$AI:$AI,$A174+52),0)+IF($A174&lt;='P10'!$B$17,INDEX('P10'!$AI:$AI,$A174+52),0)</f>
        <v>14342.376811004175</v>
      </c>
    </row>
    <row r="175" spans="1:20" x14ac:dyDescent="0.35">
      <c r="A175">
        <v>143</v>
      </c>
      <c r="B175">
        <f>IF($A175&lt;='P01'!$B$17,INDEX('P01'!$J:$J,$A175+52),0)+IF($A175&lt;='P02'!$B$17,INDEX('P02'!$J:$J,$A175+52),0)+IF($A175&lt;='P03'!$B$17,INDEX('P03'!$J:$J,$A175+52),0)+IF($A175&lt;='P04'!$B$17,INDEX('P04'!$J:$J,$A175+52),0)+IF($A175&lt;='P05'!$B$17,INDEX('P05'!$J:$J,$A175+52),0)+IF($A175&lt;='P06'!$B$17,INDEX('P06'!$J:$J,$A175+52),0)+IF($A175&lt;='P07'!$B$17,INDEX('P07'!$J:$J,$A175+52),0)+IF($A175&lt;='P08'!$B$17,INDEX('P08'!$J:$J,$A175+52),0)+IF($A175&lt;='P09'!$B$17,INDEX('P09'!$J:$J,$A175+52),0)+IF($A175&lt;='P10'!$B$17,INDEX('P10'!$J:$J,$A175+52),0)</f>
        <v>9.6617968768773668E-4</v>
      </c>
      <c r="C175">
        <f>IF($A175&lt;='P01'!$B$17,INDEX('P01'!$K:$K,$A175+52),0)+IF($A175&lt;='P02'!$B$17,INDEX('P02'!$K:$K,$A175+52),0)+IF($A175&lt;='P03'!$B$17,INDEX('P03'!$K:$K,$A175+52),0)+IF($A175&lt;='P04'!$B$17,INDEX('P04'!$K:$K,$A175+52),0)+IF($A175&lt;='P05'!$B$17,INDEX('P05'!$K:$K,$A175+52),0)+IF($A175&lt;='P06'!$B$17,INDEX('P06'!$K:$K,$A175+52),0)+IF($A175&lt;='P07'!$B$17,INDEX('P07'!$K:$K,$A175+52),0)+IF($A175&lt;='P08'!$B$17,INDEX('P08'!$K:$K,$A175+52),0)+IF($A175&lt;='P09'!$B$17,INDEX('P09'!$K:$K,$A175+52),0)+IF($A175&lt;='P10'!$B$17,INDEX('P10'!$K:$K,$A175+52),0)</f>
        <v>1.0225083257433022E-2</v>
      </c>
      <c r="D175">
        <f>IF($A175&lt;='P01'!$B$17,INDEX('P01'!$L:$L,$A175+52),0)+IF($A175&lt;='P02'!$B$17,INDEX('P02'!$L:$L,$A175+52),0)+IF($A175&lt;='P03'!$B$17,INDEX('P03'!$L:$L,$A175+52),0)+IF($A175&lt;='P04'!$B$17,INDEX('P04'!$L:$L,$A175+52),0)+IF($A175&lt;='P05'!$B$17,INDEX('P05'!$L:$L,$A175+52),0)+IF($A175&lt;='P06'!$B$17,INDEX('P06'!$L:$L,$A175+52),0)+IF($A175&lt;='P07'!$B$17,INDEX('P07'!$L:$L,$A175+52),0)+IF($A175&lt;='P08'!$B$17,INDEX('P08'!$L:$L,$A175+52),0)+IF($A175&lt;='P09'!$B$17,INDEX('P09'!$L:$L,$A175+52),0)+IF($A175&lt;='P10'!$B$17,INDEX('P10'!$L:$L,$A175+52),0)</f>
        <v>0</v>
      </c>
      <c r="E175">
        <f>IF($A175&lt;='P01'!$B$17,INDEX('P01'!$M:$M,$A175+52),0)+IF($A175&lt;='P02'!$B$17,INDEX('P02'!$M:$M,$A175+52),0)+IF($A175&lt;='P03'!$B$17,INDEX('P03'!$M:$M,$A175+52),0)+IF($A175&lt;='P04'!$B$17,INDEX('P04'!$M:$M,$A175+52),0)+IF($A175&lt;='P05'!$B$17,INDEX('P05'!$M:$M,$A175+52),0)+IF($A175&lt;='P06'!$B$17,INDEX('P06'!$M:$M,$A175+52),0)+IF($A175&lt;='P07'!$B$17,INDEX('P07'!$M:$M,$A175+52),0)+IF($A175&lt;='P08'!$B$17,INDEX('P08'!$M:$M,$A175+52),0)+IF($A175&lt;='P09'!$B$17,INDEX('P09'!$M:$M,$A175+52),0)+IF($A175&lt;='P10'!$B$17,INDEX('P10'!$M:$M,$A175+52),0)</f>
        <v>3.6937615514544491</v>
      </c>
      <c r="F175">
        <f>IF($A175&lt;='P01'!$B$17,INDEX('P01'!$R:$R,$A175+52),0)+IF($A175&lt;='P02'!$B$17,INDEX('P02'!$R:$R,$A175+52),0)+IF($A175&lt;='P03'!$B$17,INDEX('P03'!$R:$R,$A175+52),0)+IF($A175&lt;='P04'!$B$17,INDEX('P04'!$R:$R,$A175+52),0)+IF($A175&lt;='P05'!$B$17,INDEX('P05'!$R:$R,$A175+52),0)+IF($A175&lt;='P06'!$B$17,INDEX('P06'!$R:$R,$A175+52),0)+IF($A175&lt;='P07'!$B$17,INDEX('P07'!$R:$R,$A175+52),0)+IF($A175&lt;='P08'!$B$17,INDEX('P08'!$R:$R,$A175+52),0)+IF($A175&lt;='P09'!$B$17,INDEX('P09'!$R:$R,$A175+52),0)+IF($A175&lt;='P10'!$B$17,INDEX('P10'!$R:$R,$A175+52),0)</f>
        <v>267.52925058464837</v>
      </c>
      <c r="G175">
        <f>IF($A175&lt;='P01'!$B$17,INDEX('P01'!$S:$S,$A175+52),0)+IF($A175&lt;='P02'!$B$17,INDEX('P02'!$S:$S,$A175+52),0)+IF($A175&lt;='P03'!$B$17,INDEX('P03'!$S:$S,$A175+52),0)+IF($A175&lt;='P04'!$B$17,INDEX('P04'!$S:$S,$A175+52),0)+IF($A175&lt;='P05'!$B$17,INDEX('P05'!$S:$S,$A175+52),0)+IF($A175&lt;='P06'!$B$17,INDEX('P06'!$S:$S,$A175+52),0)+IF($A175&lt;='P07'!$B$17,INDEX('P07'!$S:$S,$A175+52),0)+IF($A175&lt;='P08'!$B$17,INDEX('P08'!$S:$S,$A175+52),0)+IF($A175&lt;='P09'!$B$17,INDEX('P09'!$S:$S,$A175+52),0)+IF($A175&lt;='P10'!$B$17,INDEX('P10'!$S:$S,$A175+52),0)</f>
        <v>5.3505850116929672</v>
      </c>
      <c r="H175">
        <f>IF($A175&lt;='P01'!$B$17,INDEX('P01'!$T:$T,$A175+52),0)+IF($A175&lt;='P02'!$B$17,INDEX('P02'!$T:$T,$A175+52),0)+IF($A175&lt;='P03'!$B$17,INDEX('P03'!$T:$T,$A175+52),0)+IF($A175&lt;='P04'!$B$17,INDEX('P04'!$T:$T,$A175+52),0)+IF($A175&lt;='P05'!$B$17,INDEX('P05'!$T:$T,$A175+52),0)+IF($A175&lt;='P06'!$B$17,INDEX('P06'!$T:$T,$A175+52),0)+IF($A175&lt;='P07'!$B$17,INDEX('P07'!$T:$T,$A175+52),0)+IF($A175&lt;='P08'!$B$17,INDEX('P08'!$T:$T,$A175+52),0)+IF($A175&lt;='P09'!$B$17,INDEX('P09'!$T:$T,$A175+52),0)+IF($A175&lt;='P10'!$B$17,INDEX('P10'!$T:$T,$A175+52),0)</f>
        <v>26.346905475340403</v>
      </c>
      <c r="I175">
        <f>IF($A175&lt;='P01'!$B$17,INDEX('P01'!$U:$U,$A175+52),0)+IF($A175&lt;='P02'!$B$17,INDEX('P02'!$U:$U,$A175+52),0)+IF($A175&lt;='P03'!$B$17,INDEX('P03'!$U:$U,$A175+52),0)+IF($A175&lt;='P04'!$B$17,INDEX('P04'!$U:$U,$A175+52),0)+IF($A175&lt;='P05'!$B$17,INDEX('P05'!$U:$U,$A175+52),0)+IF($A175&lt;='P06'!$B$17,INDEX('P06'!$U:$U,$A175+52),0)+IF($A175&lt;='P07'!$B$17,INDEX('P07'!$U:$U,$A175+52),0)+IF($A175&lt;='P08'!$B$17,INDEX('P08'!$U:$U,$A175+52),0)+IF($A175&lt;='P09'!$B$17,INDEX('P09'!$U:$U,$A175+52),0)+IF($A175&lt;='P10'!$B$17,INDEX('P10'!$U:$U,$A175+52),0)</f>
        <v>414.08186716423046</v>
      </c>
      <c r="J175">
        <f>IF($A175&lt;='P01'!$B$17,INDEX('P01'!$V:$V,$A175+52),0)+IF($A175&lt;='P02'!$B$17,INDEX('P02'!$V:$V,$A175+52),0)+IF($A175&lt;='P03'!$B$17,INDEX('P03'!$V:$V,$A175+52),0)+IF($A175&lt;='P04'!$B$17,INDEX('P04'!$V:$V,$A175+52),0)+IF($A175&lt;='P05'!$B$17,INDEX('P05'!$V:$V,$A175+52),0)+IF($A175&lt;='P06'!$B$17,INDEX('P06'!$V:$V,$A175+52),0)+IF($A175&lt;='P07'!$B$17,INDEX('P07'!$V:$V,$A175+52),0)+IF($A175&lt;='P08'!$B$17,INDEX('P08'!$V:$V,$A175+52),0)+IF($A175&lt;='P09'!$B$17,INDEX('P09'!$V:$V,$A175+52),0)+IF($A175&lt;='P10'!$B$17,INDEX('P10'!$V:$V,$A175+52),0)</f>
        <v>0.34353804459758175</v>
      </c>
      <c r="K175">
        <f>IF($A175&lt;='P01'!$B$17,INDEX('P01'!$W:$W,$A175+52),0)+IF($A175&lt;='P02'!$B$17,INDEX('P02'!$W:$W,$A175+52),0)+IF($A175&lt;='P03'!$B$17,INDEX('P03'!$W:$W,$A175+52),0)+IF($A175&lt;='P04'!$B$17,INDEX('P04'!$W:$W,$A175+52),0)+IF($A175&lt;='P05'!$B$17,INDEX('P05'!$W:$W,$A175+52),0)+IF($A175&lt;='P06'!$B$17,INDEX('P06'!$W:$W,$A175+52),0)+IF($A175&lt;='P07'!$B$17,INDEX('P07'!$W:$W,$A175+52),0)+IF($A175&lt;='P08'!$B$17,INDEX('P08'!$W:$W,$A175+52),0)+IF($A175&lt;='P09'!$B$17,INDEX('P09'!$W:$W,$A175+52),0)+IF($A175&lt;='P10'!$B$17,INDEX('P10'!$W:$W,$A175+52),0)</f>
        <v>-178.59364511121302</v>
      </c>
      <c r="L175">
        <f>IF($A175&lt;='P01'!$B$17,INDEX('P01'!$X:$X,$A175+52),0)+IF($A175&lt;='P02'!$B$17,INDEX('P02'!$X:$X,$A175+52),0)+IF($A175&lt;='P03'!$B$17,INDEX('P03'!$X:$X,$A175+52),0)+IF($A175&lt;='P04'!$B$17,INDEX('P04'!$X:$X,$A175+52),0)+IF($A175&lt;='P05'!$B$17,INDEX('P05'!$X:$X,$A175+52),0)+IF($A175&lt;='P06'!$B$17,INDEX('P06'!$X:$X,$A175+52),0)+IF($A175&lt;='P07'!$B$17,INDEX('P07'!$X:$X,$A175+52),0)+IF($A175&lt;='P08'!$B$17,INDEX('P08'!$X:$X,$A175+52),0)+IF($A175&lt;='P09'!$B$17,INDEX('P09'!$X:$X,$A175+52),0)+IF($A175&lt;='P10'!$B$17,INDEX('P10'!$X:$X,$A175+52),0)</f>
        <v>177.73534038368302</v>
      </c>
      <c r="M175">
        <f>IF($A175&lt;='P01'!$B$17,INDEX('P01'!$AA:$AA,$A175+52),0)+IF($A175&lt;='P02'!$B$17,INDEX('P02'!$AA:$AA,$A175+52),0)+IF($A175&lt;='P03'!$B$17,INDEX('P03'!$AA:$AA,$A175+52),0)+IF($A175&lt;='P04'!$B$17,INDEX('P04'!$AA:$AA,$A175+52),0)+IF($A175&lt;='P05'!$B$17,INDEX('P05'!$AA:$AA,$A175+52),0)+IF($A175&lt;='P06'!$B$17,INDEX('P06'!$AA:$AA,$A175+52),0)+IF($A175&lt;='P07'!$B$17,INDEX('P07'!$AA:$AA,$A175+52),0)+IF($A175&lt;='P08'!$B$17,INDEX('P08'!$AA:$AA,$A175+52),0)+IF($A175&lt;='P09'!$B$17,INDEX('P09'!$AA:$AA,$A175+52),0)+IF($A175&lt;='P10'!$B$17,INDEX('P10'!$AA:$AA,$A175+52),0)</f>
        <v>-111.37639678339806</v>
      </c>
      <c r="N175">
        <f>IF($A175&lt;='P01'!$B$17,INDEX('P01'!$AB:$AB,$A175+52),0)+IF($A175&lt;='P02'!$B$17,INDEX('P02'!$AB:$AB,$A175+52),0)+IF($A175&lt;='P03'!$B$17,INDEX('P03'!$AB:$AB,$A175+52),0)+IF($A175&lt;='P04'!$B$17,INDEX('P04'!$AB:$AB,$A175+52),0)+IF($A175&lt;='P05'!$B$17,INDEX('P05'!$AB:$AB,$A175+52),0)+IF($A175&lt;='P06'!$B$17,INDEX('P06'!$AB:$AB,$A175+52),0)+IF($A175&lt;='P07'!$B$17,INDEX('P07'!$AB:$AB,$A175+52),0)+IF($A175&lt;='P08'!$B$17,INDEX('P08'!$AB:$AB,$A175+52),0)+IF($A175&lt;='P09'!$B$17,INDEX('P09'!$AB:$AB,$A175+52),0)+IF($A175&lt;='P10'!$B$17,INDEX('P10'!$AB:$AB,$A175+52),0)</f>
        <v>168.19384205595651</v>
      </c>
      <c r="O175">
        <f>IF($A175&lt;='P01'!$B$17,INDEX('P01'!$AC:$AC,$A175+52),0)+IF($A175&lt;='P02'!$B$17,INDEX('P02'!$AC:$AC,$A175+52),0)+IF($A175&lt;='P03'!$B$17,INDEX('P03'!$AC:$AC,$A175+52),0)+IF($A175&lt;='P04'!$B$17,INDEX('P04'!$AC:$AC,$A175+52),0)+IF($A175&lt;='P05'!$B$17,INDEX('P05'!$AC:$AC,$A175+52),0)+IF($A175&lt;='P06'!$B$17,INDEX('P06'!$AC:$AC,$A175+52),0)+IF($A175&lt;='P07'!$B$17,INDEX('P07'!$AC:$AC,$A175+52),0)+IF($A175&lt;='P08'!$B$17,INDEX('P08'!$AC:$AC,$A175+52),0)+IF($A175&lt;='P09'!$B$17,INDEX('P09'!$AC:$AC,$A175+52),0)+IF($A175&lt;='P10'!$B$17,INDEX('P10'!$AC:$AC,$A175+52),0)</f>
        <v>3.3638768411191298</v>
      </c>
      <c r="P175">
        <f>IF($A175&lt;='P01'!$B$17,INDEX('P01'!$AD:$AD,$A175+52),0)+IF($A175&lt;='P02'!$B$17,INDEX('P02'!$AD:$AD,$A175+52),0)+IF($A175&lt;='P03'!$B$17,INDEX('P03'!$AD:$AD,$A175+52),0)+IF($A175&lt;='P04'!$B$17,INDEX('P04'!$AD:$AD,$A175+52),0)+IF($A175&lt;='P05'!$B$17,INDEX('P05'!$AD:$AD,$A175+52),0)+IF($A175&lt;='P06'!$B$17,INDEX('P06'!$AD:$AD,$A175+52),0)+IF($A175&lt;='P07'!$B$17,INDEX('P07'!$AD:$AD,$A175+52),0)+IF($A175&lt;='P08'!$B$17,INDEX('P08'!$AD:$AD,$A175+52),0)+IF($A175&lt;='P09'!$B$17,INDEX('P09'!$AD:$AD,$A175+52),0)+IF($A175&lt;='P10'!$B$17,INDEX('P10'!$AD:$AD,$A175+52),0)</f>
        <v>16.510072740185269</v>
      </c>
      <c r="Q175">
        <f>IF($A175&lt;='P01'!$B$17,INDEX('P01'!$AE:$AE,$A175+52),0)+IF($A175&lt;='P02'!$B$17,INDEX('P02'!$AE:$AE,$A175+52),0)+IF($A175&lt;='P03'!$B$17,INDEX('P03'!$AE:$AE,$A175+52),0)+IF($A175&lt;='P04'!$B$17,INDEX('P04'!$AE:$AE,$A175+52),0)+IF($A175&lt;='P05'!$B$17,INDEX('P05'!$AE:$AE,$A175+52),0)+IF($A175&lt;='P06'!$B$17,INDEX('P06'!$AE:$AE,$A175+52),0)+IF($A175&lt;='P07'!$B$17,INDEX('P07'!$AE:$AE,$A175+52),0)+IF($A175&lt;='P08'!$B$17,INDEX('P08'!$AE:$AE,$A175+52),0)+IF($A175&lt;='P09'!$B$17,INDEX('P09'!$AE:$AE,$A175+52),0)+IF($A175&lt;='P10'!$B$17,INDEX('P10'!$AE:$AE,$A175+52),0)</f>
        <v>259.48101395330383</v>
      </c>
      <c r="R175">
        <f>IF($A175&lt;='P01'!$B$17,INDEX('P01'!$AF:$AF,$A175+52),0)+IF($A175&lt;='P02'!$B$17,INDEX('P02'!$AF:$AF,$A175+52),0)+IF($A175&lt;='P03'!$B$17,INDEX('P03'!$AF:$AF,$A175+52),0)+IF($A175&lt;='P04'!$B$17,INDEX('P04'!$AF:$AF,$A175+52),0)+IF($A175&lt;='P05'!$B$17,INDEX('P05'!$AF:$AF,$A175+52),0)+IF($A175&lt;='P06'!$B$17,INDEX('P06'!$AF:$AF,$A175+52),0)+IF($A175&lt;='P07'!$B$17,INDEX('P07'!$AF:$AF,$A175+52),0)+IF($A175&lt;='P08'!$B$17,INDEX('P08'!$AF:$AF,$A175+52),0)+IF($A175&lt;='P09'!$B$17,INDEX('P09'!$AF:$AF,$A175+52),0)+IF($A175&lt;='P10'!$B$17,INDEX('P10'!$AF:$AF,$A175+52),0)</f>
        <v>0.21527530474634635</v>
      </c>
      <c r="S175">
        <f>IF($A175&lt;='P01'!$B$17,INDEX('P01'!$AG:$AG,$A175+52),0)+IF($A175&lt;='P02'!$B$17,INDEX('P02'!$AG:$AG,$A175+52),0)+IF($A175&lt;='P03'!$B$17,INDEX('P03'!$AG:$AG,$A175+52),0)+IF($A175&lt;='P04'!$B$17,INDEX('P04'!$AG:$AG,$A175+52),0)+IF($A175&lt;='P05'!$B$17,INDEX('P05'!$AG:$AG,$A175+52),0)+IF($A175&lt;='P06'!$B$17,INDEX('P06'!$AG:$AG,$A175+52),0)+IF($A175&lt;='P07'!$B$17,INDEX('P07'!$AG:$AG,$A175+52),0)+IF($A175&lt;='P08'!$B$17,INDEX('P08'!$AG:$AG,$A175+52),0)+IF($A175&lt;='P09'!$B$17,INDEX('P09'!$AG:$AG,$A175+52),0)+IF($A175&lt;='P10'!$B$17,INDEX('P10'!$AG:$AG,$A175+52),0)</f>
        <v>14211.594680157963</v>
      </c>
      <c r="T175">
        <f>IF($A175&lt;='P01'!$B$17,INDEX('P01'!$AI:$AI,$A175+52),0)+IF($A175&lt;='P02'!$B$17,INDEX('P02'!$AI:$AI,$A175+52),0)+IF($A175&lt;='P03'!$B$17,INDEX('P03'!$AI:$AI,$A175+52),0)+IF($A175&lt;='P04'!$B$17,INDEX('P04'!$AI:$AI,$A175+52),0)+IF($A175&lt;='P05'!$B$17,INDEX('P05'!$AI:$AI,$A175+52),0)+IF($A175&lt;='P06'!$B$17,INDEX('P06'!$AI:$AI,$A175+52),0)+IF($A175&lt;='P07'!$B$17,INDEX('P07'!$AI:$AI,$A175+52),0)+IF($A175&lt;='P08'!$B$17,INDEX('P08'!$AI:$AI,$A175+52),0)+IF($A175&lt;='P09'!$B$17,INDEX('P09'!$AI:$AI,$A175+52),0)+IF($A175&lt;='P10'!$B$17,INDEX('P10'!$AI:$AI,$A175+52),0)</f>
        <v>14211.594680157963</v>
      </c>
    </row>
    <row r="176" spans="1:20" x14ac:dyDescent="0.35">
      <c r="A176">
        <v>144</v>
      </c>
      <c r="B176">
        <f>IF($A176&lt;='P01'!$B$17,INDEX('P01'!$J:$J,$A176+52),0)+IF($A176&lt;='P02'!$B$17,INDEX('P02'!$J:$J,$A176+52),0)+IF($A176&lt;='P03'!$B$17,INDEX('P03'!$J:$J,$A176+52),0)+IF($A176&lt;='P04'!$B$17,INDEX('P04'!$J:$J,$A176+52),0)+IF($A176&lt;='P05'!$B$17,INDEX('P05'!$J:$J,$A176+52),0)+IF($A176&lt;='P06'!$B$17,INDEX('P06'!$J:$J,$A176+52),0)+IF($A176&lt;='P07'!$B$17,INDEX('P07'!$J:$J,$A176+52),0)+IF($A176&lt;='P08'!$B$17,INDEX('P08'!$J:$J,$A176+52),0)+IF($A176&lt;='P09'!$B$17,INDEX('P09'!$J:$J,$A176+52),0)+IF($A176&lt;='P10'!$B$17,INDEX('P10'!$J:$J,$A176+52),0)</f>
        <v>9.6338416602001064E-4</v>
      </c>
      <c r="C176">
        <f>IF($A176&lt;='P01'!$B$17,INDEX('P01'!$K:$K,$A176+52),0)+IF($A176&lt;='P02'!$B$17,INDEX('P02'!$K:$K,$A176+52),0)+IF($A176&lt;='P03'!$B$17,INDEX('P03'!$K:$K,$A176+52),0)+IF($A176&lt;='P04'!$B$17,INDEX('P04'!$K:$K,$A176+52),0)+IF($A176&lt;='P05'!$B$17,INDEX('P05'!$K:$K,$A176+52),0)+IF($A176&lt;='P06'!$B$17,INDEX('P06'!$K:$K,$A176+52),0)+IF($A176&lt;='P07'!$B$17,INDEX('P07'!$K:$K,$A176+52),0)+IF($A176&lt;='P08'!$B$17,INDEX('P08'!$K:$K,$A176+52),0)+IF($A176&lt;='P09'!$B$17,INDEX('P09'!$K:$K,$A176+52),0)+IF($A176&lt;='P10'!$B$17,INDEX('P10'!$K:$K,$A176+52),0)</f>
        <v>1.0187874155579655E-2</v>
      </c>
      <c r="D176">
        <f>IF($A176&lt;='P01'!$B$17,INDEX('P01'!$L:$L,$A176+52),0)+IF($A176&lt;='P02'!$B$17,INDEX('P02'!$L:$L,$A176+52),0)+IF($A176&lt;='P03'!$B$17,INDEX('P03'!$L:$L,$A176+52),0)+IF($A176&lt;='P04'!$B$17,INDEX('P04'!$L:$L,$A176+52),0)+IF($A176&lt;='P05'!$B$17,INDEX('P05'!$L:$L,$A176+52),0)+IF($A176&lt;='P06'!$B$17,INDEX('P06'!$L:$L,$A176+52),0)+IF($A176&lt;='P07'!$B$17,INDEX('P07'!$L:$L,$A176+52),0)+IF($A176&lt;='P08'!$B$17,INDEX('P08'!$L:$L,$A176+52),0)+IF($A176&lt;='P09'!$B$17,INDEX('P09'!$L:$L,$A176+52),0)+IF($A176&lt;='P10'!$B$17,INDEX('P10'!$L:$L,$A176+52),0)</f>
        <v>0</v>
      </c>
      <c r="E176">
        <f>IF($A176&lt;='P01'!$B$17,INDEX('P01'!$M:$M,$A176+52),0)+IF($A176&lt;='P02'!$B$17,INDEX('P02'!$M:$M,$A176+52),0)+IF($A176&lt;='P03'!$B$17,INDEX('P03'!$M:$M,$A176+52),0)+IF($A176&lt;='P04'!$B$17,INDEX('P04'!$M:$M,$A176+52),0)+IF($A176&lt;='P05'!$B$17,INDEX('P05'!$M:$M,$A176+52),0)+IF($A176&lt;='P06'!$B$17,INDEX('P06'!$M:$M,$A176+52),0)+IF($A176&lt;='P07'!$B$17,INDEX('P07'!$M:$M,$A176+52),0)+IF($A176&lt;='P08'!$B$17,INDEX('P08'!$M:$M,$A176+52),0)+IF($A176&lt;='P09'!$B$17,INDEX('P09'!$M:$M,$A176+52),0)+IF($A176&lt;='P10'!$B$17,INDEX('P10'!$M:$M,$A176+52),0)</f>
        <v>3.6826102931328499</v>
      </c>
      <c r="F176">
        <f>IF($A176&lt;='P01'!$B$17,INDEX('P01'!$R:$R,$A176+52),0)+IF($A176&lt;='P02'!$B$17,INDEX('P02'!$R:$R,$A176+52),0)+IF($A176&lt;='P03'!$B$17,INDEX('P03'!$R:$R,$A176+52),0)+IF($A176&lt;='P04'!$B$17,INDEX('P04'!$R:$R,$A176+52),0)+IF($A176&lt;='P05'!$B$17,INDEX('P05'!$R:$R,$A176+52),0)+IF($A176&lt;='P06'!$B$17,INDEX('P06'!$R:$R,$A176+52),0)+IF($A176&lt;='P07'!$B$17,INDEX('P07'!$R:$R,$A176+52),0)+IF($A176&lt;='P08'!$B$17,INDEX('P08'!$R:$R,$A176+52),0)+IF($A176&lt;='P09'!$B$17,INDEX('P09'!$R:$R,$A176+52),0)+IF($A176&lt;='P10'!$B$17,INDEX('P10'!$R:$R,$A176+52),0)</f>
        <v>266.55227632944656</v>
      </c>
      <c r="G176">
        <f>IF($A176&lt;='P01'!$B$17,INDEX('P01'!$S:$S,$A176+52),0)+IF($A176&lt;='P02'!$B$17,INDEX('P02'!$S:$S,$A176+52),0)+IF($A176&lt;='P03'!$B$17,INDEX('P03'!$S:$S,$A176+52),0)+IF($A176&lt;='P04'!$B$17,INDEX('P04'!$S:$S,$A176+52),0)+IF($A176&lt;='P05'!$B$17,INDEX('P05'!$S:$S,$A176+52),0)+IF($A176&lt;='P06'!$B$17,INDEX('P06'!$S:$S,$A176+52),0)+IF($A176&lt;='P07'!$B$17,INDEX('P07'!$S:$S,$A176+52),0)+IF($A176&lt;='P08'!$B$17,INDEX('P08'!$S:$S,$A176+52),0)+IF($A176&lt;='P09'!$B$17,INDEX('P09'!$S:$S,$A176+52),0)+IF($A176&lt;='P10'!$B$17,INDEX('P10'!$S:$S,$A176+52),0)</f>
        <v>5.3310455265889312</v>
      </c>
      <c r="H176">
        <f>IF($A176&lt;='P01'!$B$17,INDEX('P01'!$T:$T,$A176+52),0)+IF($A176&lt;='P02'!$B$17,INDEX('P02'!$T:$T,$A176+52),0)+IF($A176&lt;='P03'!$B$17,INDEX('P03'!$T:$T,$A176+52),0)+IF($A176&lt;='P04'!$B$17,INDEX('P04'!$T:$T,$A176+52),0)+IF($A176&lt;='P05'!$B$17,INDEX('P05'!$T:$T,$A176+52),0)+IF($A176&lt;='P06'!$B$17,INDEX('P06'!$T:$T,$A176+52),0)+IF($A176&lt;='P07'!$B$17,INDEX('P07'!$T:$T,$A176+52),0)+IF($A176&lt;='P08'!$B$17,INDEX('P08'!$T:$T,$A176+52),0)+IF($A176&lt;='P09'!$B$17,INDEX('P09'!$T:$T,$A176+52),0)+IF($A176&lt;='P10'!$B$17,INDEX('P10'!$T:$T,$A176+52),0)</f>
        <v>26.332103727000153</v>
      </c>
      <c r="I176">
        <f>IF($A176&lt;='P01'!$B$17,INDEX('P01'!$U:$U,$A176+52),0)+IF($A176&lt;='P02'!$B$17,INDEX('P02'!$U:$U,$A176+52),0)+IF($A176&lt;='P03'!$B$17,INDEX('P03'!$U:$U,$A176+52),0)+IF($A176&lt;='P04'!$B$17,INDEX('P04'!$U:$U,$A176+52),0)+IF($A176&lt;='P05'!$B$17,INDEX('P05'!$U:$U,$A176+52),0)+IF($A176&lt;='P06'!$B$17,INDEX('P06'!$U:$U,$A176+52),0)+IF($A176&lt;='P07'!$B$17,INDEX('P07'!$U:$U,$A176+52),0)+IF($A176&lt;='P08'!$B$17,INDEX('P08'!$U:$U,$A176+52),0)+IF($A176&lt;='P09'!$B$17,INDEX('P09'!$U:$U,$A176+52),0)+IF($A176&lt;='P10'!$B$17,INDEX('P10'!$U:$U,$A176+52),0)</f>
        <v>412.78335683687823</v>
      </c>
      <c r="J176">
        <f>IF($A176&lt;='P01'!$B$17,INDEX('P01'!$V:$V,$A176+52),0)+IF($A176&lt;='P02'!$B$17,INDEX('P02'!$V:$V,$A176+52),0)+IF($A176&lt;='P03'!$B$17,INDEX('P03'!$V:$V,$A176+52),0)+IF($A176&lt;='P04'!$B$17,INDEX('P04'!$V:$V,$A176+52),0)+IF($A176&lt;='P05'!$B$17,INDEX('P05'!$V:$V,$A176+52),0)+IF($A176&lt;='P06'!$B$17,INDEX('P06'!$V:$V,$A176+52),0)+IF($A176&lt;='P07'!$B$17,INDEX('P07'!$V:$V,$A176+52),0)+IF($A176&lt;='P08'!$B$17,INDEX('P08'!$V:$V,$A176+52),0)+IF($A176&lt;='P09'!$B$17,INDEX('P09'!$V:$V,$A176+52),0)+IF($A176&lt;='P10'!$B$17,INDEX('P10'!$V:$V,$A176+52),0)</f>
        <v>0.34338886572956534</v>
      </c>
      <c r="K176">
        <f>IF($A176&lt;='P01'!$B$17,INDEX('P01'!$W:$W,$A176+52),0)+IF($A176&lt;='P02'!$B$17,INDEX('P02'!$W:$W,$A176+52),0)+IF($A176&lt;='P03'!$B$17,INDEX('P03'!$W:$W,$A176+52),0)+IF($A176&lt;='P04'!$B$17,INDEX('P04'!$W:$W,$A176+52),0)+IF($A176&lt;='P05'!$B$17,INDEX('P05'!$W:$W,$A176+52),0)+IF($A176&lt;='P06'!$B$17,INDEX('P06'!$W:$W,$A176+52),0)+IF($A176&lt;='P07'!$B$17,INDEX('P07'!$W:$W,$A176+52),0)+IF($A176&lt;='P08'!$B$17,INDEX('P08'!$W:$W,$A176+52),0)+IF($A176&lt;='P09'!$B$17,INDEX('P09'!$W:$W,$A176+52),0)+IF($A176&lt;='P10'!$B$17,INDEX('P10'!$W:$W,$A176+52),0)</f>
        <v>-178.23761862675033</v>
      </c>
      <c r="L176">
        <f>IF($A176&lt;='P01'!$B$17,INDEX('P01'!$X:$X,$A176+52),0)+IF($A176&lt;='P02'!$B$17,INDEX('P02'!$X:$X,$A176+52),0)+IF($A176&lt;='P03'!$B$17,INDEX('P03'!$X:$X,$A176+52),0)+IF($A176&lt;='P04'!$B$17,INDEX('P04'!$X:$X,$A176+52),0)+IF($A176&lt;='P05'!$B$17,INDEX('P05'!$X:$X,$A176+52),0)+IF($A176&lt;='P06'!$B$17,INDEX('P06'!$X:$X,$A176+52),0)+IF($A176&lt;='P07'!$B$17,INDEX('P07'!$X:$X,$A176+52),0)+IF($A176&lt;='P08'!$B$17,INDEX('P08'!$X:$X,$A176+52),0)+IF($A176&lt;='P09'!$B$17,INDEX('P09'!$X:$X,$A176+52),0)+IF($A176&lt;='P10'!$B$17,INDEX('P10'!$X:$X,$A176+52),0)</f>
        <v>177.38244829151608</v>
      </c>
      <c r="M176">
        <f>IF($A176&lt;='P01'!$B$17,INDEX('P01'!$AA:$AA,$A176+52),0)+IF($A176&lt;='P02'!$B$17,INDEX('P02'!$AA:$AA,$A176+52),0)+IF($A176&lt;='P03'!$B$17,INDEX('P03'!$AA:$AA,$A176+52),0)+IF($A176&lt;='P04'!$B$17,INDEX('P04'!$AA:$AA,$A176+52),0)+IF($A176&lt;='P05'!$B$17,INDEX('P05'!$AA:$AA,$A176+52),0)+IF($A176&lt;='P06'!$B$17,INDEX('P06'!$AA:$AA,$A176+52),0)+IF($A176&lt;='P07'!$B$17,INDEX('P07'!$AA:$AA,$A176+52),0)+IF($A176&lt;='P08'!$B$17,INDEX('P08'!$AA:$AA,$A176+52),0)+IF($A176&lt;='P09'!$B$17,INDEX('P09'!$AA:$AA,$A176+52),0)+IF($A176&lt;='P10'!$B$17,INDEX('P10'!$AA:$AA,$A176+52),0)</f>
        <v>-110.79255385016843</v>
      </c>
      <c r="N176">
        <f>IF($A176&lt;='P01'!$B$17,INDEX('P01'!$AB:$AB,$A176+52),0)+IF($A176&lt;='P02'!$B$17,INDEX('P02'!$AB:$AB,$A176+52),0)+IF($A176&lt;='P03'!$B$17,INDEX('P03'!$AB:$AB,$A176+52),0)+IF($A176&lt;='P04'!$B$17,INDEX('P04'!$AB:$AB,$A176+52),0)+IF($A176&lt;='P05'!$B$17,INDEX('P05'!$AB:$AB,$A176+52),0)+IF($A176&lt;='P06'!$B$17,INDEX('P06'!$AB:$AB,$A176+52),0)+IF($A176&lt;='P07'!$B$17,INDEX('P07'!$AB:$AB,$A176+52),0)+IF($A176&lt;='P08'!$B$17,INDEX('P08'!$AB:$AB,$A176+52),0)+IF($A176&lt;='P09'!$B$17,INDEX('P09'!$AB:$AB,$A176+52),0)+IF($A176&lt;='P10'!$B$17,INDEX('P10'!$AB:$AB,$A176+52),0)</f>
        <v>167.0328029749106</v>
      </c>
      <c r="O176">
        <f>IF($A176&lt;='P01'!$B$17,INDEX('P01'!$AC:$AC,$A176+52),0)+IF($A176&lt;='P02'!$B$17,INDEX('P02'!$AC:$AC,$A176+52),0)+IF($A176&lt;='P03'!$B$17,INDEX('P03'!$AC:$AC,$A176+52),0)+IF($A176&lt;='P04'!$B$17,INDEX('P04'!$AC:$AC,$A176+52),0)+IF($A176&lt;='P05'!$B$17,INDEX('P05'!$AC:$AC,$A176+52),0)+IF($A176&lt;='P06'!$B$17,INDEX('P06'!$AC:$AC,$A176+52),0)+IF($A176&lt;='P07'!$B$17,INDEX('P07'!$AC:$AC,$A176+52),0)+IF($A176&lt;='P08'!$B$17,INDEX('P08'!$AC:$AC,$A176+52),0)+IF($A176&lt;='P09'!$B$17,INDEX('P09'!$AC:$AC,$A176+52),0)+IF($A176&lt;='P10'!$B$17,INDEX('P10'!$AC:$AC,$A176+52),0)</f>
        <v>3.3406560594982122</v>
      </c>
      <c r="P176">
        <f>IF($A176&lt;='P01'!$B$17,INDEX('P01'!$AD:$AD,$A176+52),0)+IF($A176&lt;='P02'!$B$17,INDEX('P02'!$AD:$AD,$A176+52),0)+IF($A176&lt;='P03'!$B$17,INDEX('P03'!$AD:$AD,$A176+52),0)+IF($A176&lt;='P04'!$B$17,INDEX('P04'!$AD:$AD,$A176+52),0)+IF($A176&lt;='P05'!$B$17,INDEX('P05'!$AD:$AD,$A176+52),0)+IF($A176&lt;='P06'!$B$17,INDEX('P06'!$AD:$AD,$A176+52),0)+IF($A176&lt;='P07'!$B$17,INDEX('P07'!$AD:$AD,$A176+52),0)+IF($A176&lt;='P08'!$B$17,INDEX('P08'!$AD:$AD,$A176+52),0)+IF($A176&lt;='P09'!$B$17,INDEX('P09'!$AD:$AD,$A176+52),0)+IF($A176&lt;='P10'!$B$17,INDEX('P10'!$AD:$AD,$A176+52),0)</f>
        <v>16.446954297120389</v>
      </c>
      <c r="Q176">
        <f>IF($A176&lt;='P01'!$B$17,INDEX('P01'!$AE:$AE,$A176+52),0)+IF($A176&lt;='P02'!$B$17,INDEX('P02'!$AE:$AE,$A176+52),0)+IF($A176&lt;='P03'!$B$17,INDEX('P03'!$AE:$AE,$A176+52),0)+IF($A176&lt;='P04'!$B$17,INDEX('P04'!$AE:$AE,$A176+52),0)+IF($A176&lt;='P05'!$B$17,INDEX('P05'!$AE:$AE,$A176+52),0)+IF($A176&lt;='P06'!$B$17,INDEX('P06'!$AE:$AE,$A176+52),0)+IF($A176&lt;='P07'!$B$17,INDEX('P07'!$AE:$AE,$A176+52),0)+IF($A176&lt;='P08'!$B$17,INDEX('P08'!$AE:$AE,$A176+52),0)+IF($A176&lt;='P09'!$B$17,INDEX('P09'!$AE:$AE,$A176+52),0)+IF($A176&lt;='P10'!$B$17,INDEX('P10'!$AE:$AE,$A176+52),0)</f>
        <v>257.82326679606712</v>
      </c>
      <c r="R176">
        <f>IF($A176&lt;='P01'!$B$17,INDEX('P01'!$AF:$AF,$A176+52),0)+IF($A176&lt;='P02'!$B$17,INDEX('P02'!$AF:$AF,$A176+52),0)+IF($A176&lt;='P03'!$B$17,INDEX('P03'!$AF:$AF,$A176+52),0)+IF($A176&lt;='P04'!$B$17,INDEX('P04'!$AF:$AF,$A176+52),0)+IF($A176&lt;='P05'!$B$17,INDEX('P05'!$AF:$AF,$A176+52),0)+IF($A176&lt;='P06'!$B$17,INDEX('P06'!$AF:$AF,$A176+52),0)+IF($A176&lt;='P07'!$B$17,INDEX('P07'!$AF:$AF,$A176+52),0)+IF($A176&lt;='P08'!$B$17,INDEX('P08'!$AF:$AF,$A176+52),0)+IF($A176&lt;='P09'!$B$17,INDEX('P09'!$AF:$AF,$A176+52),0)+IF($A176&lt;='P10'!$B$17,INDEX('P10'!$AF:$AF,$A176+52),0)</f>
        <v>0.21447967239332977</v>
      </c>
      <c r="S176">
        <f>IF($A176&lt;='P01'!$B$17,INDEX('P01'!$AG:$AG,$A176+52),0)+IF($A176&lt;='P02'!$B$17,INDEX('P02'!$AG:$AG,$A176+52),0)+IF($A176&lt;='P03'!$B$17,INDEX('P03'!$AG:$AG,$A176+52),0)+IF($A176&lt;='P04'!$B$17,INDEX('P04'!$AG:$AG,$A176+52),0)+IF($A176&lt;='P05'!$B$17,INDEX('P05'!$AG:$AG,$A176+52),0)+IF($A176&lt;='P06'!$B$17,INDEX('P06'!$AG:$AG,$A176+52),0)+IF($A176&lt;='P07'!$B$17,INDEX('P07'!$AG:$AG,$A176+52),0)+IF($A176&lt;='P08'!$B$17,INDEX('P08'!$AG:$AG,$A176+52),0)+IF($A176&lt;='P09'!$B$17,INDEX('P09'!$AG:$AG,$A176+52),0)+IF($A176&lt;='P10'!$B$17,INDEX('P10'!$AG:$AG,$A176+52),0)</f>
        <v>14080.737294739367</v>
      </c>
      <c r="T176">
        <f>IF($A176&lt;='P01'!$B$17,INDEX('P01'!$AI:$AI,$A176+52),0)+IF($A176&lt;='P02'!$B$17,INDEX('P02'!$AI:$AI,$A176+52),0)+IF($A176&lt;='P03'!$B$17,INDEX('P03'!$AI:$AI,$A176+52),0)+IF($A176&lt;='P04'!$B$17,INDEX('P04'!$AI:$AI,$A176+52),0)+IF($A176&lt;='P05'!$B$17,INDEX('P05'!$AI:$AI,$A176+52),0)+IF($A176&lt;='P06'!$B$17,INDEX('P06'!$AI:$AI,$A176+52),0)+IF($A176&lt;='P07'!$B$17,INDEX('P07'!$AI:$AI,$A176+52),0)+IF($A176&lt;='P08'!$B$17,INDEX('P08'!$AI:$AI,$A176+52),0)+IF($A176&lt;='P09'!$B$17,INDEX('P09'!$AI:$AI,$A176+52),0)+IF($A176&lt;='P10'!$B$17,INDEX('P10'!$AI:$AI,$A176+52),0)</f>
        <v>14080.737294739367</v>
      </c>
    </row>
    <row r="177" spans="1:20" x14ac:dyDescent="0.35">
      <c r="A177">
        <v>145</v>
      </c>
      <c r="B177">
        <f>IF($A177&lt;='P01'!$B$17,INDEX('P01'!$J:$J,$A177+52),0)+IF($A177&lt;='P02'!$B$17,INDEX('P02'!$J:$J,$A177+52),0)+IF($A177&lt;='P03'!$B$17,INDEX('P03'!$J:$J,$A177+52),0)+IF($A177&lt;='P04'!$B$17,INDEX('P04'!$J:$J,$A177+52),0)+IF($A177&lt;='P05'!$B$17,INDEX('P05'!$J:$J,$A177+52),0)+IF($A177&lt;='P06'!$B$17,INDEX('P06'!$J:$J,$A177+52),0)+IF($A177&lt;='P07'!$B$17,INDEX('P07'!$J:$J,$A177+52),0)+IF($A177&lt;='P08'!$B$17,INDEX('P08'!$J:$J,$A177+52),0)+IF($A177&lt;='P09'!$B$17,INDEX('P09'!$J:$J,$A177+52),0)+IF($A177&lt;='P10'!$B$17,INDEX('P10'!$J:$J,$A177+52),0)</f>
        <v>9.6645614375323965E-4</v>
      </c>
      <c r="C177">
        <f>IF($A177&lt;='P01'!$B$17,INDEX('P01'!$K:$K,$A177+52),0)+IF($A177&lt;='P02'!$B$17,INDEX('P02'!$K:$K,$A177+52),0)+IF($A177&lt;='P03'!$B$17,INDEX('P03'!$K:$K,$A177+52),0)+IF($A177&lt;='P04'!$B$17,INDEX('P04'!$K:$K,$A177+52),0)+IF($A177&lt;='P05'!$B$17,INDEX('P05'!$K:$K,$A177+52),0)+IF($A177&lt;='P06'!$B$17,INDEX('P06'!$K:$K,$A177+52),0)+IF($A177&lt;='P07'!$B$17,INDEX('P07'!$K:$K,$A177+52),0)+IF($A177&lt;='P08'!$B$17,INDEX('P08'!$K:$K,$A177+52),0)+IF($A177&lt;='P09'!$B$17,INDEX('P09'!$K:$K,$A177+52),0)+IF($A177&lt;='P10'!$B$17,INDEX('P10'!$K:$K,$A177+52),0)</f>
        <v>1.0150780721732261E-2</v>
      </c>
      <c r="D177">
        <f>IF($A177&lt;='P01'!$B$17,INDEX('P01'!$L:$L,$A177+52),0)+IF($A177&lt;='P02'!$B$17,INDEX('P02'!$L:$L,$A177+52),0)+IF($A177&lt;='P03'!$B$17,INDEX('P03'!$L:$L,$A177+52),0)+IF($A177&lt;='P04'!$B$17,INDEX('P04'!$L:$L,$A177+52),0)+IF($A177&lt;='P05'!$B$17,INDEX('P05'!$L:$L,$A177+52),0)+IF($A177&lt;='P06'!$B$17,INDEX('P06'!$L:$L,$A177+52),0)+IF($A177&lt;='P07'!$B$17,INDEX('P07'!$L:$L,$A177+52),0)+IF($A177&lt;='P08'!$B$17,INDEX('P08'!$L:$L,$A177+52),0)+IF($A177&lt;='P09'!$B$17,INDEX('P09'!$L:$L,$A177+52),0)+IF($A177&lt;='P10'!$B$17,INDEX('P10'!$L:$L,$A177+52),0)</f>
        <v>0</v>
      </c>
      <c r="E177">
        <f>IF($A177&lt;='P01'!$B$17,INDEX('P01'!$M:$M,$A177+52),0)+IF($A177&lt;='P02'!$B$17,INDEX('P02'!$M:$M,$A177+52),0)+IF($A177&lt;='P03'!$B$17,INDEX('P03'!$M:$M,$A177+52),0)+IF($A177&lt;='P04'!$B$17,INDEX('P04'!$M:$M,$A177+52),0)+IF($A177&lt;='P05'!$B$17,INDEX('P05'!$M:$M,$A177+52),0)+IF($A177&lt;='P06'!$B$17,INDEX('P06'!$M:$M,$A177+52),0)+IF($A177&lt;='P07'!$B$17,INDEX('P07'!$M:$M,$A177+52),0)+IF($A177&lt;='P08'!$B$17,INDEX('P08'!$M:$M,$A177+52),0)+IF($A177&lt;='P09'!$B$17,INDEX('P09'!$M:$M,$A177+52),0)+IF($A177&lt;='P10'!$B$17,INDEX('P10'!$M:$M,$A177+52),0)</f>
        <v>3.6714930562673644</v>
      </c>
      <c r="F177">
        <f>IF($A177&lt;='P01'!$B$17,INDEX('P01'!$R:$R,$A177+52),0)+IF($A177&lt;='P02'!$B$17,INDEX('P02'!$R:$R,$A177+52),0)+IF($A177&lt;='P03'!$B$17,INDEX('P03'!$R:$R,$A177+52),0)+IF($A177&lt;='P04'!$B$17,INDEX('P04'!$R:$R,$A177+52),0)+IF($A177&lt;='P05'!$B$17,INDEX('P05'!$R:$R,$A177+52),0)+IF($A177&lt;='P06'!$B$17,INDEX('P06'!$R:$R,$A177+52),0)+IF($A177&lt;='P07'!$B$17,INDEX('P07'!$R:$R,$A177+52),0)+IF($A177&lt;='P08'!$B$17,INDEX('P08'!$R:$R,$A177+52),0)+IF($A177&lt;='P09'!$B$17,INDEX('P09'!$R:$R,$A177+52),0)+IF($A177&lt;='P10'!$B$17,INDEX('P10'!$R:$R,$A177+52),0)</f>
        <v>265.57887420315006</v>
      </c>
      <c r="G177">
        <f>IF($A177&lt;='P01'!$B$17,INDEX('P01'!$S:$S,$A177+52),0)+IF($A177&lt;='P02'!$B$17,INDEX('P02'!$S:$S,$A177+52),0)+IF($A177&lt;='P03'!$B$17,INDEX('P03'!$S:$S,$A177+52),0)+IF($A177&lt;='P04'!$B$17,INDEX('P04'!$S:$S,$A177+52),0)+IF($A177&lt;='P05'!$B$17,INDEX('P05'!$S:$S,$A177+52),0)+IF($A177&lt;='P06'!$B$17,INDEX('P06'!$S:$S,$A177+52),0)+IF($A177&lt;='P07'!$B$17,INDEX('P07'!$S:$S,$A177+52),0)+IF($A177&lt;='P08'!$B$17,INDEX('P08'!$S:$S,$A177+52),0)+IF($A177&lt;='P09'!$B$17,INDEX('P09'!$S:$S,$A177+52),0)+IF($A177&lt;='P10'!$B$17,INDEX('P10'!$S:$S,$A177+52),0)</f>
        <v>5.311577484063001</v>
      </c>
      <c r="H177">
        <f>IF($A177&lt;='P01'!$B$17,INDEX('P01'!$T:$T,$A177+52),0)+IF($A177&lt;='P02'!$B$17,INDEX('P02'!$T:$T,$A177+52),0)+IF($A177&lt;='P03'!$B$17,INDEX('P03'!$T:$T,$A177+52),0)+IF($A177&lt;='P04'!$B$17,INDEX('P04'!$T:$T,$A177+52),0)+IF($A177&lt;='P05'!$B$17,INDEX('P05'!$T:$T,$A177+52),0)+IF($A177&lt;='P06'!$B$17,INDEX('P06'!$T:$T,$A177+52),0)+IF($A177&lt;='P07'!$B$17,INDEX('P07'!$T:$T,$A177+52),0)+IF($A177&lt;='P08'!$B$17,INDEX('P08'!$T:$T,$A177+52),0)+IF($A177&lt;='P09'!$B$17,INDEX('P09'!$T:$T,$A177+52),0)+IF($A177&lt;='P10'!$B$17,INDEX('P10'!$T:$T,$A177+52),0)</f>
        <v>26.317354602232683</v>
      </c>
      <c r="I177">
        <f>IF($A177&lt;='P01'!$B$17,INDEX('P01'!$U:$U,$A177+52),0)+IF($A177&lt;='P02'!$B$17,INDEX('P02'!$U:$U,$A177+52),0)+IF($A177&lt;='P03'!$B$17,INDEX('P03'!$U:$U,$A177+52),0)+IF($A177&lt;='P04'!$B$17,INDEX('P04'!$U:$U,$A177+52),0)+IF($A177&lt;='P05'!$B$17,INDEX('P05'!$U:$U,$A177+52),0)+IF($A177&lt;='P06'!$B$17,INDEX('P06'!$U:$U,$A177+52),0)+IF($A177&lt;='P07'!$B$17,INDEX('P07'!$U:$U,$A177+52),0)+IF($A177&lt;='P08'!$B$17,INDEX('P08'!$U:$U,$A177+52),0)+IF($A177&lt;='P09'!$B$17,INDEX('P09'!$U:$U,$A177+52),0)+IF($A177&lt;='P10'!$B$17,INDEX('P10'!$U:$U,$A177+52),0)</f>
        <v>415.18101783103032</v>
      </c>
      <c r="J177">
        <f>IF($A177&lt;='P01'!$B$17,INDEX('P01'!$V:$V,$A177+52),0)+IF($A177&lt;='P02'!$B$17,INDEX('P02'!$V:$V,$A177+52),0)+IF($A177&lt;='P03'!$B$17,INDEX('P03'!$V:$V,$A177+52),0)+IF($A177&lt;='P04'!$B$17,INDEX('P04'!$V:$V,$A177+52),0)+IF($A177&lt;='P05'!$B$17,INDEX('P05'!$V:$V,$A177+52),0)+IF($A177&lt;='P06'!$B$17,INDEX('P06'!$V:$V,$A177+52),0)+IF($A177&lt;='P07'!$B$17,INDEX('P07'!$V:$V,$A177+52),0)+IF($A177&lt;='P08'!$B$17,INDEX('P08'!$V:$V,$A177+52),0)+IF($A177&lt;='P09'!$B$17,INDEX('P09'!$V:$V,$A177+52),0)+IF($A177&lt;='P10'!$B$17,INDEX('P10'!$V:$V,$A177+52),0)</f>
        <v>0.34533343224084162</v>
      </c>
      <c r="K177">
        <f>IF($A177&lt;='P01'!$B$17,INDEX('P01'!$W:$W,$A177+52),0)+IF($A177&lt;='P02'!$B$17,INDEX('P02'!$W:$W,$A177+52),0)+IF($A177&lt;='P03'!$B$17,INDEX('P03'!$W:$W,$A177+52),0)+IF($A177&lt;='P04'!$B$17,INDEX('P04'!$W:$W,$A177+52),0)+IF($A177&lt;='P05'!$B$17,INDEX('P05'!$W:$W,$A177+52),0)+IF($A177&lt;='P06'!$B$17,INDEX('P06'!$W:$W,$A177+52),0)+IF($A177&lt;='P07'!$B$17,INDEX('P07'!$W:$W,$A177+52),0)+IF($A177&lt;='P08'!$B$17,INDEX('P08'!$W:$W,$A177+52),0)+IF($A177&lt;='P09'!$B$17,INDEX('P09'!$W:$W,$A177+52),0)+IF($A177&lt;='P10'!$B$17,INDEX('P10'!$W:$W,$A177+52),0)</f>
        <v>-181.57640914641675</v>
      </c>
      <c r="L177">
        <f>IF($A177&lt;='P01'!$B$17,INDEX('P01'!$X:$X,$A177+52),0)+IF($A177&lt;='P02'!$B$17,INDEX('P02'!$X:$X,$A177+52),0)+IF($A177&lt;='P03'!$B$17,INDEX('P03'!$X:$X,$A177+52),0)+IF($A177&lt;='P04'!$B$17,INDEX('P04'!$X:$X,$A177+52),0)+IF($A177&lt;='P05'!$B$17,INDEX('P05'!$X:$X,$A177+52),0)+IF($A177&lt;='P06'!$B$17,INDEX('P06'!$X:$X,$A177+52),0)+IF($A177&lt;='P07'!$B$17,INDEX('P07'!$X:$X,$A177+52),0)+IF($A177&lt;='P08'!$B$17,INDEX('P08'!$X:$X,$A177+52),0)+IF($A177&lt;='P09'!$B$17,INDEX('P09'!$X:$X,$A177+52),0)+IF($A177&lt;='P10'!$B$17,INDEX('P10'!$X:$X,$A177+52),0)</f>
        <v>180.72436174314208</v>
      </c>
      <c r="M177">
        <f>IF($A177&lt;='P01'!$B$17,INDEX('P01'!$AA:$AA,$A177+52),0)+IF($A177&lt;='P02'!$B$17,INDEX('P02'!$AA:$AA,$A177+52),0)+IF($A177&lt;='P03'!$B$17,INDEX('P03'!$AA:$AA,$A177+52),0)+IF($A177&lt;='P04'!$B$17,INDEX('P04'!$AA:$AA,$A177+52),0)+IF($A177&lt;='P05'!$B$17,INDEX('P05'!$AA:$AA,$A177+52),0)+IF($A177&lt;='P06'!$B$17,INDEX('P06'!$AA:$AA,$A177+52),0)+IF($A177&lt;='P07'!$B$17,INDEX('P07'!$AA:$AA,$A177+52),0)+IF($A177&lt;='P08'!$B$17,INDEX('P08'!$AA:$AA,$A177+52),0)+IF($A177&lt;='P09'!$B$17,INDEX('P09'!$AA:$AA,$A177+52),0)+IF($A177&lt;='P10'!$B$17,INDEX('P10'!$AA:$AA,$A177+52),0)</f>
        <v>-112.51156953087505</v>
      </c>
      <c r="N177">
        <f>IF($A177&lt;='P01'!$B$17,INDEX('P01'!$AB:$AB,$A177+52),0)+IF($A177&lt;='P02'!$B$17,INDEX('P02'!$AB:$AB,$A177+52),0)+IF($A177&lt;='P03'!$B$17,INDEX('P03'!$AB:$AB,$A177+52),0)+IF($A177&lt;='P04'!$B$17,INDEX('P04'!$AB:$AB,$A177+52),0)+IF($A177&lt;='P05'!$B$17,INDEX('P05'!$AB:$AB,$A177+52),0)+IF($A177&lt;='P06'!$B$17,INDEX('P06'!$AB:$AB,$A177+52),0)+IF($A177&lt;='P07'!$B$17,INDEX('P07'!$AB:$AB,$A177+52),0)+IF($A177&lt;='P08'!$B$17,INDEX('P08'!$AB:$AB,$A177+52),0)+IF($A177&lt;='P09'!$B$17,INDEX('P09'!$AB:$AB,$A177+52),0)+IF($A177&lt;='P10'!$B$17,INDEX('P10'!$AB:$AB,$A177+52),0)</f>
        <v>165.87978125808135</v>
      </c>
      <c r="O177">
        <f>IF($A177&lt;='P01'!$B$17,INDEX('P01'!$AC:$AC,$A177+52),0)+IF($A177&lt;='P02'!$B$17,INDEX('P02'!$AC:$AC,$A177+52),0)+IF($A177&lt;='P03'!$B$17,INDEX('P03'!$AC:$AC,$A177+52),0)+IF($A177&lt;='P04'!$B$17,INDEX('P04'!$AC:$AC,$A177+52),0)+IF($A177&lt;='P05'!$B$17,INDEX('P05'!$AC:$AC,$A177+52),0)+IF($A177&lt;='P06'!$B$17,INDEX('P06'!$AC:$AC,$A177+52),0)+IF($A177&lt;='P07'!$B$17,INDEX('P07'!$AC:$AC,$A177+52),0)+IF($A177&lt;='P08'!$B$17,INDEX('P08'!$AC:$AC,$A177+52),0)+IF($A177&lt;='P09'!$B$17,INDEX('P09'!$AC:$AC,$A177+52),0)+IF($A177&lt;='P10'!$B$17,INDEX('P10'!$AC:$AC,$A177+52),0)</f>
        <v>3.3175956251616272</v>
      </c>
      <c r="P177">
        <f>IF($A177&lt;='P01'!$B$17,INDEX('P01'!$AD:$AD,$A177+52),0)+IF($A177&lt;='P02'!$B$17,INDEX('P02'!$AD:$AD,$A177+52),0)+IF($A177&lt;='P03'!$B$17,INDEX('P03'!$AD:$AD,$A177+52),0)+IF($A177&lt;='P04'!$B$17,INDEX('P04'!$AD:$AD,$A177+52),0)+IF($A177&lt;='P05'!$B$17,INDEX('P05'!$AD:$AD,$A177+52),0)+IF($A177&lt;='P06'!$B$17,INDEX('P06'!$AD:$AD,$A177+52),0)+IF($A177&lt;='P07'!$B$17,INDEX('P07'!$AD:$AD,$A177+52),0)+IF($A177&lt;='P08'!$B$17,INDEX('P08'!$AD:$AD,$A177+52),0)+IF($A177&lt;='P09'!$B$17,INDEX('P09'!$AD:$AD,$A177+52),0)+IF($A177&lt;='P10'!$B$17,INDEX('P10'!$AD:$AD,$A177+52),0)</f>
        <v>16.384104741817737</v>
      </c>
      <c r="Q177">
        <f>IF($A177&lt;='P01'!$B$17,INDEX('P01'!$AE:$AE,$A177+52),0)+IF($A177&lt;='P02'!$B$17,INDEX('P02'!$AE:$AE,$A177+52),0)+IF($A177&lt;='P03'!$B$17,INDEX('P03'!$AE:$AE,$A177+52),0)+IF($A177&lt;='P04'!$B$17,INDEX('P04'!$AE:$AE,$A177+52),0)+IF($A177&lt;='P05'!$B$17,INDEX('P05'!$AE:$AE,$A177+52),0)+IF($A177&lt;='P06'!$B$17,INDEX('P06'!$AE:$AE,$A177+52),0)+IF($A177&lt;='P07'!$B$17,INDEX('P07'!$AE:$AE,$A177+52),0)+IF($A177&lt;='P08'!$B$17,INDEX('P08'!$AE:$AE,$A177+52),0)+IF($A177&lt;='P09'!$B$17,INDEX('P09'!$AE:$AE,$A177+52),0)+IF($A177&lt;='P10'!$B$17,INDEX('P10'!$AE:$AE,$A177+52),0)</f>
        <v>258.47466000176951</v>
      </c>
      <c r="R177">
        <f>IF($A177&lt;='P01'!$B$17,INDEX('P01'!$AF:$AF,$A177+52),0)+IF($A177&lt;='P02'!$B$17,INDEX('P02'!$AF:$AF,$A177+52),0)+IF($A177&lt;='P03'!$B$17,INDEX('P03'!$AF:$AF,$A177+52),0)+IF($A177&lt;='P04'!$B$17,INDEX('P04'!$AF:$AF,$A177+52),0)+IF($A177&lt;='P05'!$B$17,INDEX('P05'!$AF:$AF,$A177+52),0)+IF($A177&lt;='P06'!$B$17,INDEX('P06'!$AF:$AF,$A177+52),0)+IF($A177&lt;='P07'!$B$17,INDEX('P07'!$AF:$AF,$A177+52),0)+IF($A177&lt;='P08'!$B$17,INDEX('P08'!$AF:$AF,$A177+52),0)+IF($A177&lt;='P09'!$B$17,INDEX('P09'!$AF:$AF,$A177+52),0)+IF($A177&lt;='P10'!$B$17,INDEX('P10'!$AF:$AF,$A177+52),0)</f>
        <v>0.21499042020755996</v>
      </c>
      <c r="S177">
        <f>IF($A177&lt;='P01'!$B$17,INDEX('P01'!$AG:$AG,$A177+52),0)+IF($A177&lt;='P02'!$B$17,INDEX('P02'!$AG:$AG,$A177+52),0)+IF($A177&lt;='P03'!$B$17,INDEX('P03'!$AG:$AG,$A177+52),0)+IF($A177&lt;='P04'!$B$17,INDEX('P04'!$AG:$AG,$A177+52),0)+IF($A177&lt;='P05'!$B$17,INDEX('P05'!$AG:$AG,$A177+52),0)+IF($A177&lt;='P06'!$B$17,INDEX('P06'!$AG:$AG,$A177+52),0)+IF($A177&lt;='P07'!$B$17,INDEX('P07'!$AG:$AG,$A177+52),0)+IF($A177&lt;='P08'!$B$17,INDEX('P08'!$AG:$AG,$A177+52),0)+IF($A177&lt;='P09'!$B$17,INDEX('P09'!$AG:$AG,$A177+52),0)+IF($A177&lt;='P10'!$B$17,INDEX('P10'!$AG:$AG,$A177+52),0)</f>
        <v>13946.109602840706</v>
      </c>
      <c r="T177">
        <f>IF($A177&lt;='P01'!$B$17,INDEX('P01'!$AI:$AI,$A177+52),0)+IF($A177&lt;='P02'!$B$17,INDEX('P02'!$AI:$AI,$A177+52),0)+IF($A177&lt;='P03'!$B$17,INDEX('P03'!$AI:$AI,$A177+52),0)+IF($A177&lt;='P04'!$B$17,INDEX('P04'!$AI:$AI,$A177+52),0)+IF($A177&lt;='P05'!$B$17,INDEX('P05'!$AI:$AI,$A177+52),0)+IF($A177&lt;='P06'!$B$17,INDEX('P06'!$AI:$AI,$A177+52),0)+IF($A177&lt;='P07'!$B$17,INDEX('P07'!$AI:$AI,$A177+52),0)+IF($A177&lt;='P08'!$B$17,INDEX('P08'!$AI:$AI,$A177+52),0)+IF($A177&lt;='P09'!$B$17,INDEX('P09'!$AI:$AI,$A177+52),0)+IF($A177&lt;='P10'!$B$17,INDEX('P10'!$AI:$AI,$A177+52),0)</f>
        <v>13946.109602840706</v>
      </c>
    </row>
    <row r="178" spans="1:20" x14ac:dyDescent="0.35">
      <c r="A178">
        <v>146</v>
      </c>
      <c r="B178">
        <f>IF($A178&lt;='P01'!$B$17,INDEX('P01'!$J:$J,$A178+52),0)+IF($A178&lt;='P02'!$B$17,INDEX('P02'!$J:$J,$A178+52),0)+IF($A178&lt;='P03'!$B$17,INDEX('P03'!$J:$J,$A178+52),0)+IF($A178&lt;='P04'!$B$17,INDEX('P04'!$J:$J,$A178+52),0)+IF($A178&lt;='P05'!$B$17,INDEX('P05'!$J:$J,$A178+52),0)+IF($A178&lt;='P06'!$B$17,INDEX('P06'!$J:$J,$A178+52),0)+IF($A178&lt;='P07'!$B$17,INDEX('P07'!$J:$J,$A178+52),0)+IF($A178&lt;='P08'!$B$17,INDEX('P08'!$J:$J,$A178+52),0)+IF($A178&lt;='P09'!$B$17,INDEX('P09'!$J:$J,$A178+52),0)+IF($A178&lt;='P10'!$B$17,INDEX('P10'!$J:$J,$A178+52),0)</f>
        <v>9.6365992505717242E-4</v>
      </c>
      <c r="C178">
        <f>IF($A178&lt;='P01'!$B$17,INDEX('P01'!$K:$K,$A178+52),0)+IF($A178&lt;='P02'!$B$17,INDEX('P02'!$K:$K,$A178+52),0)+IF($A178&lt;='P03'!$B$17,INDEX('P03'!$K:$K,$A178+52),0)+IF($A178&lt;='P04'!$B$17,INDEX('P04'!$K:$K,$A178+52),0)+IF($A178&lt;='P05'!$B$17,INDEX('P05'!$K:$K,$A178+52),0)+IF($A178&lt;='P06'!$B$17,INDEX('P06'!$K:$K,$A178+52),0)+IF($A178&lt;='P07'!$B$17,INDEX('P07'!$K:$K,$A178+52),0)+IF($A178&lt;='P08'!$B$17,INDEX('P08'!$K:$K,$A178+52),0)+IF($A178&lt;='P09'!$B$17,INDEX('P09'!$K:$K,$A178+52),0)+IF($A178&lt;='P10'!$B$17,INDEX('P10'!$K:$K,$A178+52),0)</f>
        <v>1.0113822491871543E-2</v>
      </c>
      <c r="D178">
        <f>IF($A178&lt;='P01'!$B$17,INDEX('P01'!$L:$L,$A178+52),0)+IF($A178&lt;='P02'!$B$17,INDEX('P02'!$L:$L,$A178+52),0)+IF($A178&lt;='P03'!$B$17,INDEX('P03'!$L:$L,$A178+52),0)+IF($A178&lt;='P04'!$B$17,INDEX('P04'!$L:$L,$A178+52),0)+IF($A178&lt;='P05'!$B$17,INDEX('P05'!$L:$L,$A178+52),0)+IF($A178&lt;='P06'!$B$17,INDEX('P06'!$L:$L,$A178+52),0)+IF($A178&lt;='P07'!$B$17,INDEX('P07'!$L:$L,$A178+52),0)+IF($A178&lt;='P08'!$B$17,INDEX('P08'!$L:$L,$A178+52),0)+IF($A178&lt;='P09'!$B$17,INDEX('P09'!$L:$L,$A178+52),0)+IF($A178&lt;='P10'!$B$17,INDEX('P10'!$L:$L,$A178+52),0)</f>
        <v>0</v>
      </c>
      <c r="E178">
        <f>IF($A178&lt;='P01'!$B$17,INDEX('P01'!$M:$M,$A178+52),0)+IF($A178&lt;='P02'!$B$17,INDEX('P02'!$M:$M,$A178+52),0)+IF($A178&lt;='P03'!$B$17,INDEX('P03'!$M:$M,$A178+52),0)+IF($A178&lt;='P04'!$B$17,INDEX('P04'!$M:$M,$A178+52),0)+IF($A178&lt;='P05'!$B$17,INDEX('P05'!$M:$M,$A178+52),0)+IF($A178&lt;='P06'!$B$17,INDEX('P06'!$M:$M,$A178+52),0)+IF($A178&lt;='P07'!$B$17,INDEX('P07'!$M:$M,$A178+52),0)+IF($A178&lt;='P08'!$B$17,INDEX('P08'!$M:$M,$A178+52),0)+IF($A178&lt;='P09'!$B$17,INDEX('P09'!$M:$M,$A178+52),0)+IF($A178&lt;='P10'!$B$17,INDEX('P10'!$M:$M,$A178+52),0)</f>
        <v>3.660415573850436</v>
      </c>
      <c r="F178">
        <f>IF($A178&lt;='P01'!$B$17,INDEX('P01'!$R:$R,$A178+52),0)+IF($A178&lt;='P02'!$B$17,INDEX('P02'!$R:$R,$A178+52),0)+IF($A178&lt;='P03'!$B$17,INDEX('P03'!$R:$R,$A178+52),0)+IF($A178&lt;='P04'!$B$17,INDEX('P04'!$R:$R,$A178+52),0)+IF($A178&lt;='P05'!$B$17,INDEX('P05'!$R:$R,$A178+52),0)+IF($A178&lt;='P06'!$B$17,INDEX('P06'!$R:$R,$A178+52),0)+IF($A178&lt;='P07'!$B$17,INDEX('P07'!$R:$R,$A178+52),0)+IF($A178&lt;='P08'!$B$17,INDEX('P08'!$R:$R,$A178+52),0)+IF($A178&lt;='P09'!$B$17,INDEX('P09'!$R:$R,$A178+52),0)+IF($A178&lt;='P10'!$B$17,INDEX('P10'!$R:$R,$A178+52),0)</f>
        <v>264.60858413599533</v>
      </c>
      <c r="G178">
        <f>IF($A178&lt;='P01'!$B$17,INDEX('P01'!$S:$S,$A178+52),0)+IF($A178&lt;='P02'!$B$17,INDEX('P02'!$S:$S,$A178+52),0)+IF($A178&lt;='P03'!$B$17,INDEX('P03'!$S:$S,$A178+52),0)+IF($A178&lt;='P04'!$B$17,INDEX('P04'!$S:$S,$A178+52),0)+IF($A178&lt;='P05'!$B$17,INDEX('P05'!$S:$S,$A178+52),0)+IF($A178&lt;='P06'!$B$17,INDEX('P06'!$S:$S,$A178+52),0)+IF($A178&lt;='P07'!$B$17,INDEX('P07'!$S:$S,$A178+52),0)+IF($A178&lt;='P08'!$B$17,INDEX('P08'!$S:$S,$A178+52),0)+IF($A178&lt;='P09'!$B$17,INDEX('P09'!$S:$S,$A178+52),0)+IF($A178&lt;='P10'!$B$17,INDEX('P10'!$S:$S,$A178+52),0)</f>
        <v>5.2921716827199061</v>
      </c>
      <c r="H178">
        <f>IF($A178&lt;='P01'!$B$17,INDEX('P01'!$T:$T,$A178+52),0)+IF($A178&lt;='P02'!$B$17,INDEX('P02'!$T:$T,$A178+52),0)+IF($A178&lt;='P03'!$B$17,INDEX('P03'!$T:$T,$A178+52),0)+IF($A178&lt;='P04'!$B$17,INDEX('P04'!$T:$T,$A178+52),0)+IF($A178&lt;='P05'!$B$17,INDEX('P05'!$T:$T,$A178+52),0)+IF($A178&lt;='P06'!$B$17,INDEX('P06'!$T:$T,$A178+52),0)+IF($A178&lt;='P07'!$B$17,INDEX('P07'!$T:$T,$A178+52),0)+IF($A178&lt;='P08'!$B$17,INDEX('P08'!$T:$T,$A178+52),0)+IF($A178&lt;='P09'!$B$17,INDEX('P09'!$T:$T,$A178+52),0)+IF($A178&lt;='P10'!$B$17,INDEX('P10'!$T:$T,$A178+52),0)</f>
        <v>26.302616292238852</v>
      </c>
      <c r="I178">
        <f>IF($A178&lt;='P01'!$B$17,INDEX('P01'!$U:$U,$A178+52),0)+IF($A178&lt;='P02'!$B$17,INDEX('P02'!$U:$U,$A178+52),0)+IF($A178&lt;='P03'!$B$17,INDEX('P03'!$U:$U,$A178+52),0)+IF($A178&lt;='P04'!$B$17,INDEX('P04'!$U:$U,$A178+52),0)+IF($A178&lt;='P05'!$B$17,INDEX('P05'!$U:$U,$A178+52),0)+IF($A178&lt;='P06'!$B$17,INDEX('P06'!$U:$U,$A178+52),0)+IF($A178&lt;='P07'!$B$17,INDEX('P07'!$U:$U,$A178+52),0)+IF($A178&lt;='P08'!$B$17,INDEX('P08'!$U:$U,$A178+52),0)+IF($A178&lt;='P09'!$B$17,INDEX('P09'!$U:$U,$A178+52),0)+IF($A178&lt;='P10'!$B$17,INDEX('P10'!$U:$U,$A178+52),0)</f>
        <v>413.87886699948695</v>
      </c>
      <c r="J178">
        <f>IF($A178&lt;='P01'!$B$17,INDEX('P01'!$V:$V,$A178+52),0)+IF($A178&lt;='P02'!$B$17,INDEX('P02'!$V:$V,$A178+52),0)+IF($A178&lt;='P03'!$B$17,INDEX('P03'!$V:$V,$A178+52),0)+IF($A178&lt;='P04'!$B$17,INDEX('P04'!$V:$V,$A178+52),0)+IF($A178&lt;='P05'!$B$17,INDEX('P05'!$V:$V,$A178+52),0)+IF($A178&lt;='P06'!$B$17,INDEX('P06'!$V:$V,$A178+52),0)+IF($A178&lt;='P07'!$B$17,INDEX('P07'!$V:$V,$A178+52),0)+IF($A178&lt;='P08'!$B$17,INDEX('P08'!$V:$V,$A178+52),0)+IF($A178&lt;='P09'!$B$17,INDEX('P09'!$V:$V,$A178+52),0)+IF($A178&lt;='P10'!$B$17,INDEX('P10'!$V:$V,$A178+52),0)</f>
        <v>0.34518351058459229</v>
      </c>
      <c r="K178">
        <f>IF($A178&lt;='P01'!$B$17,INDEX('P01'!$W:$W,$A178+52),0)+IF($A178&lt;='P02'!$B$17,INDEX('P02'!$W:$W,$A178+52),0)+IF($A178&lt;='P03'!$B$17,INDEX('P03'!$W:$W,$A178+52),0)+IF($A178&lt;='P04'!$B$17,INDEX('P04'!$W:$W,$A178+52),0)+IF($A178&lt;='P05'!$B$17,INDEX('P05'!$W:$W,$A178+52),0)+IF($A178&lt;='P06'!$B$17,INDEX('P06'!$W:$W,$A178+52),0)+IF($A178&lt;='P07'!$B$17,INDEX('P07'!$W:$W,$A178+52),0)+IF($A178&lt;='P08'!$B$17,INDEX('P08'!$W:$W,$A178+52),0)+IF($A178&lt;='P09'!$B$17,INDEX('P09'!$W:$W,$A178+52),0)+IF($A178&lt;='P10'!$B$17,INDEX('P10'!$W:$W,$A178+52),0)</f>
        <v>-181.21025434903493</v>
      </c>
      <c r="L178">
        <f>IF($A178&lt;='P01'!$B$17,INDEX('P01'!$X:$X,$A178+52),0)+IF($A178&lt;='P02'!$B$17,INDEX('P02'!$X:$X,$A178+52),0)+IF($A178&lt;='P03'!$B$17,INDEX('P03'!$X:$X,$A178+52),0)+IF($A178&lt;='P04'!$B$17,INDEX('P04'!$X:$X,$A178+52),0)+IF($A178&lt;='P05'!$B$17,INDEX('P05'!$X:$X,$A178+52),0)+IF($A178&lt;='P06'!$B$17,INDEX('P06'!$X:$X,$A178+52),0)+IF($A178&lt;='P07'!$B$17,INDEX('P07'!$X:$X,$A178+52),0)+IF($A178&lt;='P08'!$B$17,INDEX('P08'!$X:$X,$A178+52),0)+IF($A178&lt;='P09'!$B$17,INDEX('P09'!$X:$X,$A178+52),0)+IF($A178&lt;='P10'!$B$17,INDEX('P10'!$X:$X,$A178+52),0)</f>
        <v>180.36131989340953</v>
      </c>
      <c r="M178">
        <f>IF($A178&lt;='P01'!$B$17,INDEX('P01'!$AA:$AA,$A178+52),0)+IF($A178&lt;='P02'!$B$17,INDEX('P02'!$AA:$AA,$A178+52),0)+IF($A178&lt;='P03'!$B$17,INDEX('P03'!$AA:$AA,$A178+52),0)+IF($A178&lt;='P04'!$B$17,INDEX('P04'!$AA:$AA,$A178+52),0)+IF($A178&lt;='P05'!$B$17,INDEX('P05'!$AA:$AA,$A178+52),0)+IF($A178&lt;='P06'!$B$17,INDEX('P06'!$AA:$AA,$A178+52),0)+IF($A178&lt;='P07'!$B$17,INDEX('P07'!$AA:$AA,$A178+52),0)+IF($A178&lt;='P08'!$B$17,INDEX('P08'!$AA:$AA,$A178+52),0)+IF($A178&lt;='P09'!$B$17,INDEX('P09'!$AA:$AA,$A178+52),0)+IF($A178&lt;='P10'!$B$17,INDEX('P10'!$AA:$AA,$A178+52),0)</f>
        <v>-111.91916036911387</v>
      </c>
      <c r="N178">
        <f>IF($A178&lt;='P01'!$B$17,INDEX('P01'!$AB:$AB,$A178+52),0)+IF($A178&lt;='P02'!$B$17,INDEX('P02'!$AB:$AB,$A178+52),0)+IF($A178&lt;='P03'!$B$17,INDEX('P03'!$AB:$AB,$A178+52),0)+IF($A178&lt;='P04'!$B$17,INDEX('P04'!$AB:$AB,$A178+52),0)+IF($A178&lt;='P05'!$B$17,INDEX('P05'!$AB:$AB,$A178+52),0)+IF($A178&lt;='P06'!$B$17,INDEX('P06'!$AB:$AB,$A178+52),0)+IF($A178&lt;='P07'!$B$17,INDEX('P07'!$AB:$AB,$A178+52),0)+IF($A178&lt;='P08'!$B$17,INDEX('P08'!$AB:$AB,$A178+52),0)+IF($A178&lt;='P09'!$B$17,INDEX('P09'!$AB:$AB,$A178+52),0)+IF($A178&lt;='P10'!$B$17,INDEX('P10'!$AB:$AB,$A178+52),0)</f>
        <v>164.73444324455158</v>
      </c>
      <c r="O178">
        <f>IF($A178&lt;='P01'!$B$17,INDEX('P01'!$AC:$AC,$A178+52),0)+IF($A178&lt;='P02'!$B$17,INDEX('P02'!$AC:$AC,$A178+52),0)+IF($A178&lt;='P03'!$B$17,INDEX('P03'!$AC:$AC,$A178+52),0)+IF($A178&lt;='P04'!$B$17,INDEX('P04'!$AC:$AC,$A178+52),0)+IF($A178&lt;='P05'!$B$17,INDEX('P05'!$AC:$AC,$A178+52),0)+IF($A178&lt;='P06'!$B$17,INDEX('P06'!$AC:$AC,$A178+52),0)+IF($A178&lt;='P07'!$B$17,INDEX('P07'!$AC:$AC,$A178+52),0)+IF($A178&lt;='P08'!$B$17,INDEX('P08'!$AC:$AC,$A178+52),0)+IF($A178&lt;='P09'!$B$17,INDEX('P09'!$AC:$AC,$A178+52),0)+IF($A178&lt;='P10'!$B$17,INDEX('P10'!$AC:$AC,$A178+52),0)</f>
        <v>3.2946888648910315</v>
      </c>
      <c r="P178">
        <f>IF($A178&lt;='P01'!$B$17,INDEX('P01'!$AD:$AD,$A178+52),0)+IF($A178&lt;='P02'!$B$17,INDEX('P02'!$AD:$AD,$A178+52),0)+IF($A178&lt;='P03'!$B$17,INDEX('P03'!$AD:$AD,$A178+52),0)+IF($A178&lt;='P04'!$B$17,INDEX('P04'!$AD:$AD,$A178+52),0)+IF($A178&lt;='P05'!$B$17,INDEX('P05'!$AD:$AD,$A178+52),0)+IF($A178&lt;='P06'!$B$17,INDEX('P06'!$AD:$AD,$A178+52),0)+IF($A178&lt;='P07'!$B$17,INDEX('P07'!$AD:$AD,$A178+52),0)+IF($A178&lt;='P08'!$B$17,INDEX('P08'!$AD:$AD,$A178+52),0)+IF($A178&lt;='P09'!$B$17,INDEX('P09'!$AD:$AD,$A178+52),0)+IF($A178&lt;='P10'!$B$17,INDEX('P10'!$AD:$AD,$A178+52),0)</f>
        <v>16.321496941129414</v>
      </c>
      <c r="Q178">
        <f>IF($A178&lt;='P01'!$B$17,INDEX('P01'!$AE:$AE,$A178+52),0)+IF($A178&lt;='P02'!$B$17,INDEX('P02'!$AE:$AE,$A178+52),0)+IF($A178&lt;='P03'!$B$17,INDEX('P03'!$AE:$AE,$A178+52),0)+IF($A178&lt;='P04'!$B$17,INDEX('P04'!$AE:$AE,$A178+52),0)+IF($A178&lt;='P05'!$B$17,INDEX('P05'!$AE:$AE,$A178+52),0)+IF($A178&lt;='P06'!$B$17,INDEX('P06'!$AE:$AE,$A178+52),0)+IF($A178&lt;='P07'!$B$17,INDEX('P07'!$AE:$AE,$A178+52),0)+IF($A178&lt;='P08'!$B$17,INDEX('P08'!$AE:$AE,$A178+52),0)+IF($A178&lt;='P09'!$B$17,INDEX('P09'!$AE:$AE,$A178+52),0)+IF($A178&lt;='P10'!$B$17,INDEX('P10'!$AE:$AE,$A178+52),0)</f>
        <v>256.82322194402678</v>
      </c>
      <c r="R178">
        <f>IF($A178&lt;='P01'!$B$17,INDEX('P01'!$AF:$AF,$A178+52),0)+IF($A178&lt;='P02'!$B$17,INDEX('P02'!$AF:$AF,$A178+52),0)+IF($A178&lt;='P03'!$B$17,INDEX('P03'!$AF:$AF,$A178+52),0)+IF($A178&lt;='P04'!$B$17,INDEX('P04'!$AF:$AF,$A178+52),0)+IF($A178&lt;='P05'!$B$17,INDEX('P05'!$AF:$AF,$A178+52),0)+IF($A178&lt;='P06'!$B$17,INDEX('P06'!$AF:$AF,$A178+52),0)+IF($A178&lt;='P07'!$B$17,INDEX('P07'!$AF:$AF,$A178+52),0)+IF($A178&lt;='P08'!$B$17,INDEX('P08'!$AF:$AF,$A178+52),0)+IF($A178&lt;='P09'!$B$17,INDEX('P09'!$AF:$AF,$A178+52),0)+IF($A178&lt;='P10'!$B$17,INDEX('P10'!$AF:$AF,$A178+52),0)</f>
        <v>0.21419586361821893</v>
      </c>
      <c r="S178">
        <f>IF($A178&lt;='P01'!$B$17,INDEX('P01'!$AG:$AG,$A178+52),0)+IF($A178&lt;='P02'!$B$17,INDEX('P02'!$AG:$AG,$A178+52),0)+IF($A178&lt;='P03'!$B$17,INDEX('P03'!$AG:$AG,$A178+52),0)+IF($A178&lt;='P04'!$B$17,INDEX('P04'!$AG:$AG,$A178+52),0)+IF($A178&lt;='P05'!$B$17,INDEX('P05'!$AG:$AG,$A178+52),0)+IF($A178&lt;='P06'!$B$17,INDEX('P06'!$AG:$AG,$A178+52),0)+IF($A178&lt;='P07'!$B$17,INDEX('P07'!$AG:$AG,$A178+52),0)+IF($A178&lt;='P08'!$B$17,INDEX('P08'!$AG:$AG,$A178+52),0)+IF($A178&lt;='P09'!$B$17,INDEX('P09'!$AG:$AG,$A178+52),0)+IF($A178&lt;='P10'!$B$17,INDEX('P10'!$AG:$AG,$A178+52),0)</f>
        <v>13811.404216761022</v>
      </c>
      <c r="T178">
        <f>IF($A178&lt;='P01'!$B$17,INDEX('P01'!$AI:$AI,$A178+52),0)+IF($A178&lt;='P02'!$B$17,INDEX('P02'!$AI:$AI,$A178+52),0)+IF($A178&lt;='P03'!$B$17,INDEX('P03'!$AI:$AI,$A178+52),0)+IF($A178&lt;='P04'!$B$17,INDEX('P04'!$AI:$AI,$A178+52),0)+IF($A178&lt;='P05'!$B$17,INDEX('P05'!$AI:$AI,$A178+52),0)+IF($A178&lt;='P06'!$B$17,INDEX('P06'!$AI:$AI,$A178+52),0)+IF($A178&lt;='P07'!$B$17,INDEX('P07'!$AI:$AI,$A178+52),0)+IF($A178&lt;='P08'!$B$17,INDEX('P08'!$AI:$AI,$A178+52),0)+IF($A178&lt;='P09'!$B$17,INDEX('P09'!$AI:$AI,$A178+52),0)+IF($A178&lt;='P10'!$B$17,INDEX('P10'!$AI:$AI,$A178+52),0)</f>
        <v>13811.404216761022</v>
      </c>
    </row>
    <row r="179" spans="1:20" x14ac:dyDescent="0.35">
      <c r="A179">
        <v>147</v>
      </c>
      <c r="B179">
        <f>IF($A179&lt;='P01'!$B$17,INDEX('P01'!$J:$J,$A179+52),0)+IF($A179&lt;='P02'!$B$17,INDEX('P02'!$J:$J,$A179+52),0)+IF($A179&lt;='P03'!$B$17,INDEX('P03'!$J:$J,$A179+52),0)+IF($A179&lt;='P04'!$B$17,INDEX('P04'!$J:$J,$A179+52),0)+IF($A179&lt;='P05'!$B$17,INDEX('P05'!$J:$J,$A179+52),0)+IF($A179&lt;='P06'!$B$17,INDEX('P06'!$J:$J,$A179+52),0)+IF($A179&lt;='P07'!$B$17,INDEX('P07'!$J:$J,$A179+52),0)+IF($A179&lt;='P08'!$B$17,INDEX('P08'!$J:$J,$A179+52),0)+IF($A179&lt;='P09'!$B$17,INDEX('P09'!$J:$J,$A179+52),0)+IF($A179&lt;='P10'!$B$17,INDEX('P10'!$J:$J,$A179+52),0)</f>
        <v>1.0108952880821967E-3</v>
      </c>
      <c r="C179">
        <f>IF($A179&lt;='P01'!$B$17,INDEX('P01'!$K:$K,$A179+52),0)+IF($A179&lt;='P02'!$B$17,INDEX('P02'!$K:$K,$A179+52),0)+IF($A179&lt;='P03'!$B$17,INDEX('P03'!$K:$K,$A179+52),0)+IF($A179&lt;='P04'!$B$17,INDEX('P04'!$K:$K,$A179+52),0)+IF($A179&lt;='P05'!$B$17,INDEX('P05'!$K:$K,$A179+52),0)+IF($A179&lt;='P06'!$B$17,INDEX('P06'!$K:$K,$A179+52),0)+IF($A179&lt;='P07'!$B$17,INDEX('P07'!$K:$K,$A179+52),0)+IF($A179&lt;='P08'!$B$17,INDEX('P08'!$K:$K,$A179+52),0)+IF($A179&lt;='P09'!$B$17,INDEX('P09'!$K:$K,$A179+52),0)+IF($A179&lt;='P10'!$B$17,INDEX('P10'!$K:$K,$A179+52),0)</f>
        <v>1.0076829097012546E-2</v>
      </c>
      <c r="D179">
        <f>IF($A179&lt;='P01'!$B$17,INDEX('P01'!$L:$L,$A179+52),0)+IF($A179&lt;='P02'!$B$17,INDEX('P02'!$L:$L,$A179+52),0)+IF($A179&lt;='P03'!$B$17,INDEX('P03'!$L:$L,$A179+52),0)+IF($A179&lt;='P04'!$B$17,INDEX('P04'!$L:$L,$A179+52),0)+IF($A179&lt;='P05'!$B$17,INDEX('P05'!$L:$L,$A179+52),0)+IF($A179&lt;='P06'!$B$17,INDEX('P06'!$L:$L,$A179+52),0)+IF($A179&lt;='P07'!$B$17,INDEX('P07'!$L:$L,$A179+52),0)+IF($A179&lt;='P08'!$B$17,INDEX('P08'!$L:$L,$A179+52),0)+IF($A179&lt;='P09'!$B$17,INDEX('P09'!$L:$L,$A179+52),0)+IF($A179&lt;='P10'!$B$17,INDEX('P10'!$L:$L,$A179+52),0)</f>
        <v>0</v>
      </c>
      <c r="E179">
        <f>IF($A179&lt;='P01'!$B$17,INDEX('P01'!$M:$M,$A179+52),0)+IF($A179&lt;='P02'!$B$17,INDEX('P02'!$M:$M,$A179+52),0)+IF($A179&lt;='P03'!$B$17,INDEX('P03'!$M:$M,$A179+52),0)+IF($A179&lt;='P04'!$B$17,INDEX('P04'!$M:$M,$A179+52),0)+IF($A179&lt;='P05'!$B$17,INDEX('P05'!$M:$M,$A179+52),0)+IF($A179&lt;='P06'!$B$17,INDEX('P06'!$M:$M,$A179+52),0)+IF($A179&lt;='P07'!$B$17,INDEX('P07'!$M:$M,$A179+52),0)+IF($A179&lt;='P08'!$B$17,INDEX('P08'!$M:$M,$A179+52),0)+IF($A179&lt;='P09'!$B$17,INDEX('P09'!$M:$M,$A179+52),0)+IF($A179&lt;='P10'!$B$17,INDEX('P10'!$M:$M,$A179+52),0)</f>
        <v>3.6493278494653412</v>
      </c>
      <c r="F179">
        <f>IF($A179&lt;='P01'!$B$17,INDEX('P01'!$R:$R,$A179+52),0)+IF($A179&lt;='P02'!$B$17,INDEX('P02'!$R:$R,$A179+52),0)+IF($A179&lt;='P03'!$B$17,INDEX('P03'!$R:$R,$A179+52),0)+IF($A179&lt;='P04'!$B$17,INDEX('P04'!$R:$R,$A179+52),0)+IF($A179&lt;='P05'!$B$17,INDEX('P05'!$R:$R,$A179+52),0)+IF($A179&lt;='P06'!$B$17,INDEX('P06'!$R:$R,$A179+52),0)+IF($A179&lt;='P07'!$B$17,INDEX('P07'!$R:$R,$A179+52),0)+IF($A179&lt;='P08'!$B$17,INDEX('P08'!$R:$R,$A179+52),0)+IF($A179&lt;='P09'!$B$17,INDEX('P09'!$R:$R,$A179+52),0)+IF($A179&lt;='P10'!$B$17,INDEX('P10'!$R:$R,$A179+52),0)</f>
        <v>263.64184319613884</v>
      </c>
      <c r="G179">
        <f>IF($A179&lt;='P01'!$B$17,INDEX('P01'!$S:$S,$A179+52),0)+IF($A179&lt;='P02'!$B$17,INDEX('P02'!$S:$S,$A179+52),0)+IF($A179&lt;='P03'!$B$17,INDEX('P03'!$S:$S,$A179+52),0)+IF($A179&lt;='P04'!$B$17,INDEX('P04'!$S:$S,$A179+52),0)+IF($A179&lt;='P05'!$B$17,INDEX('P05'!$S:$S,$A179+52),0)+IF($A179&lt;='P06'!$B$17,INDEX('P06'!$S:$S,$A179+52),0)+IF($A179&lt;='P07'!$B$17,INDEX('P07'!$S:$S,$A179+52),0)+IF($A179&lt;='P08'!$B$17,INDEX('P08'!$S:$S,$A179+52),0)+IF($A179&lt;='P09'!$B$17,INDEX('P09'!$S:$S,$A179+52),0)+IF($A179&lt;='P10'!$B$17,INDEX('P10'!$S:$S,$A179+52),0)</f>
        <v>5.2728368639227767</v>
      </c>
      <c r="H179">
        <f>IF($A179&lt;='P01'!$B$17,INDEX('P01'!$T:$T,$A179+52),0)+IF($A179&lt;='P02'!$B$17,INDEX('P02'!$T:$T,$A179+52),0)+IF($A179&lt;='P03'!$B$17,INDEX('P03'!$T:$T,$A179+52),0)+IF($A179&lt;='P04'!$B$17,INDEX('P04'!$T:$T,$A179+52),0)+IF($A179&lt;='P05'!$B$17,INDEX('P05'!$T:$T,$A179+52),0)+IF($A179&lt;='P06'!$B$17,INDEX('P06'!$T:$T,$A179+52),0)+IF($A179&lt;='P07'!$B$17,INDEX('P07'!$T:$T,$A179+52),0)+IF($A179&lt;='P08'!$B$17,INDEX('P08'!$T:$T,$A179+52),0)+IF($A179&lt;='P09'!$B$17,INDEX('P09'!$T:$T,$A179+52),0)+IF($A179&lt;='P10'!$B$17,INDEX('P10'!$T:$T,$A179+52),0)</f>
        <v>26.28793071369153</v>
      </c>
      <c r="I179">
        <f>IF($A179&lt;='P01'!$B$17,INDEX('P01'!$U:$U,$A179+52),0)+IF($A179&lt;='P02'!$B$17,INDEX('P02'!$U:$U,$A179+52),0)+IF($A179&lt;='P03'!$B$17,INDEX('P03'!$U:$U,$A179+52),0)+IF($A179&lt;='P04'!$B$17,INDEX('P04'!$U:$U,$A179+52),0)+IF($A179&lt;='P05'!$B$17,INDEX('P05'!$U:$U,$A179+52),0)+IF($A179&lt;='P06'!$B$17,INDEX('P06'!$U:$U,$A179+52),0)+IF($A179&lt;='P07'!$B$17,INDEX('P07'!$U:$U,$A179+52),0)+IF($A179&lt;='P08'!$B$17,INDEX('P08'!$U:$U,$A179+52),0)+IF($A179&lt;='P09'!$B$17,INDEX('P09'!$U:$U,$A179+52),0)+IF($A179&lt;='P10'!$B$17,INDEX('P10'!$U:$U,$A179+52),0)</f>
        <v>437.59220386723825</v>
      </c>
      <c r="J179">
        <f>IF($A179&lt;='P01'!$B$17,INDEX('P01'!$V:$V,$A179+52),0)+IF($A179&lt;='P02'!$B$17,INDEX('P02'!$V:$V,$A179+52),0)+IF($A179&lt;='P03'!$B$17,INDEX('P03'!$V:$V,$A179+52),0)+IF($A179&lt;='P04'!$B$17,INDEX('P04'!$V:$V,$A179+52),0)+IF($A179&lt;='P05'!$B$17,INDEX('P05'!$V:$V,$A179+52),0)+IF($A179&lt;='P06'!$B$17,INDEX('P06'!$V:$V,$A179+52),0)+IF($A179&lt;='P07'!$B$17,INDEX('P07'!$V:$V,$A179+52),0)+IF($A179&lt;='P08'!$B$17,INDEX('P08'!$V:$V,$A179+52),0)+IF($A179&lt;='P09'!$B$17,INDEX('P09'!$V:$V,$A179+52),0)+IF($A179&lt;='P10'!$B$17,INDEX('P10'!$V:$V,$A179+52),0)</f>
        <v>0.36299628765850961</v>
      </c>
      <c r="K179">
        <f>IF($A179&lt;='P01'!$B$17,INDEX('P01'!$W:$W,$A179+52),0)+IF($A179&lt;='P02'!$B$17,INDEX('P02'!$W:$W,$A179+52),0)+IF($A179&lt;='P03'!$B$17,INDEX('P03'!$W:$W,$A179+52),0)+IF($A179&lt;='P04'!$B$17,INDEX('P04'!$W:$W,$A179+52),0)+IF($A179&lt;='P05'!$B$17,INDEX('P05'!$W:$W,$A179+52),0)+IF($A179&lt;='P06'!$B$17,INDEX('P06'!$W:$W,$A179+52),0)+IF($A179&lt;='P07'!$B$17,INDEX('P07'!$W:$W,$A179+52),0)+IF($A179&lt;='P08'!$B$17,INDEX('P08'!$W:$W,$A179+52),0)+IF($A179&lt;='P09'!$B$17,INDEX('P09'!$W:$W,$A179+52),0)+IF($A179&lt;='P10'!$B$17,INDEX('P10'!$W:$W,$A179+52),0)</f>
        <v>-205.87412453637222</v>
      </c>
      <c r="L179">
        <f>IF($A179&lt;='P01'!$B$17,INDEX('P01'!$X:$X,$A179+52),0)+IF($A179&lt;='P02'!$B$17,INDEX('P02'!$X:$X,$A179+52),0)+IF($A179&lt;='P03'!$B$17,INDEX('P03'!$X:$X,$A179+52),0)+IF($A179&lt;='P04'!$B$17,INDEX('P04'!$X:$X,$A179+52),0)+IF($A179&lt;='P05'!$B$17,INDEX('P05'!$X:$X,$A179+52),0)+IF($A179&lt;='P06'!$B$17,INDEX('P06'!$X:$X,$A179+52),0)+IF($A179&lt;='P07'!$B$17,INDEX('P07'!$X:$X,$A179+52),0)+IF($A179&lt;='P08'!$B$17,INDEX('P08'!$X:$X,$A179+52),0)+IF($A179&lt;='P09'!$B$17,INDEX('P09'!$X:$X,$A179+52),0)+IF($A179&lt;='P10'!$B$17,INDEX('P10'!$X:$X,$A179+52),0)</f>
        <v>205.02829164185522</v>
      </c>
      <c r="M179">
        <f>IF($A179&lt;='P01'!$B$17,INDEX('P01'!$AA:$AA,$A179+52),0)+IF($A179&lt;='P02'!$B$17,INDEX('P02'!$AA:$AA,$A179+52),0)+IF($A179&lt;='P03'!$B$17,INDEX('P03'!$AA:$AA,$A179+52),0)+IF($A179&lt;='P04'!$B$17,INDEX('P04'!$AA:$AA,$A179+52),0)+IF($A179&lt;='P05'!$B$17,INDEX('P05'!$AA:$AA,$A179+52),0)+IF($A179&lt;='P06'!$B$17,INDEX('P06'!$AA:$AA,$A179+52),0)+IF($A179&lt;='P07'!$B$17,INDEX('P07'!$AA:$AA,$A179+52),0)+IF($A179&lt;='P08'!$B$17,INDEX('P08'!$AA:$AA,$A179+52),0)+IF($A179&lt;='P09'!$B$17,INDEX('P09'!$AA:$AA,$A179+52),0)+IF($A179&lt;='P10'!$B$17,INDEX('P10'!$AA:$AA,$A179+52),0)</f>
        <v>-126.81055013476652</v>
      </c>
      <c r="N179">
        <f>IF($A179&lt;='P01'!$B$17,INDEX('P01'!$AB:$AB,$A179+52),0)+IF($A179&lt;='P02'!$B$17,INDEX('P02'!$AB:$AB,$A179+52),0)+IF($A179&lt;='P03'!$B$17,INDEX('P03'!$AB:$AB,$A179+52),0)+IF($A179&lt;='P04'!$B$17,INDEX('P04'!$AB:$AB,$A179+52),0)+IF($A179&lt;='P05'!$B$17,INDEX('P05'!$AB:$AB,$A179+52),0)+IF($A179&lt;='P06'!$B$17,INDEX('P06'!$AB:$AB,$A179+52),0)+IF($A179&lt;='P07'!$B$17,INDEX('P07'!$AB:$AB,$A179+52),0)+IF($A179&lt;='P08'!$B$17,INDEX('P08'!$AB:$AB,$A179+52),0)+IF($A179&lt;='P09'!$B$17,INDEX('P09'!$AB:$AB,$A179+52),0)+IF($A179&lt;='P10'!$B$17,INDEX('P10'!$AB:$AB,$A179+52),0)</f>
        <v>163.59701595727577</v>
      </c>
      <c r="O179">
        <f>IF($A179&lt;='P01'!$B$17,INDEX('P01'!$AC:$AC,$A179+52),0)+IF($A179&lt;='P02'!$B$17,INDEX('P02'!$AC:$AC,$A179+52),0)+IF($A179&lt;='P03'!$B$17,INDEX('P03'!$AC:$AC,$A179+52),0)+IF($A179&lt;='P04'!$B$17,INDEX('P04'!$AC:$AC,$A179+52),0)+IF($A179&lt;='P05'!$B$17,INDEX('P05'!$AC:$AC,$A179+52),0)+IF($A179&lt;='P06'!$B$17,INDEX('P06'!$AC:$AC,$A179+52),0)+IF($A179&lt;='P07'!$B$17,INDEX('P07'!$AC:$AC,$A179+52),0)+IF($A179&lt;='P08'!$B$17,INDEX('P08'!$AC:$AC,$A179+52),0)+IF($A179&lt;='P09'!$B$17,INDEX('P09'!$AC:$AC,$A179+52),0)+IF($A179&lt;='P10'!$B$17,INDEX('P10'!$AC:$AC,$A179+52),0)</f>
        <v>3.2719403191455152</v>
      </c>
      <c r="P179">
        <f>IF($A179&lt;='P01'!$B$17,INDEX('P01'!$AD:$AD,$A179+52),0)+IF($A179&lt;='P02'!$B$17,INDEX('P02'!$AD:$AD,$A179+52),0)+IF($A179&lt;='P03'!$B$17,INDEX('P03'!$AD:$AD,$A179+52),0)+IF($A179&lt;='P04'!$B$17,INDEX('P04'!$AD:$AD,$A179+52),0)+IF($A179&lt;='P05'!$B$17,INDEX('P05'!$AD:$AD,$A179+52),0)+IF($A179&lt;='P06'!$B$17,INDEX('P06'!$AD:$AD,$A179+52),0)+IF($A179&lt;='P07'!$B$17,INDEX('P07'!$AD:$AD,$A179+52),0)+IF($A179&lt;='P08'!$B$17,INDEX('P08'!$AD:$AD,$A179+52),0)+IF($A179&lt;='P09'!$B$17,INDEX('P09'!$AD:$AD,$A179+52),0)+IF($A179&lt;='P10'!$B$17,INDEX('P10'!$AD:$AD,$A179+52),0)</f>
        <v>16.259155890207484</v>
      </c>
      <c r="Q179">
        <f>IF($A179&lt;='P01'!$B$17,INDEX('P01'!$AE:$AE,$A179+52),0)+IF($A179&lt;='P02'!$B$17,INDEX('P02'!$AE:$AE,$A179+52),0)+IF($A179&lt;='P03'!$B$17,INDEX('P03'!$AE:$AE,$A179+52),0)+IF($A179&lt;='P04'!$B$17,INDEX('P04'!$AE:$AE,$A179+52),0)+IF($A179&lt;='P05'!$B$17,INDEX('P05'!$AE:$AE,$A179+52),0)+IF($A179&lt;='P06'!$B$17,INDEX('P06'!$AE:$AE,$A179+52),0)+IF($A179&lt;='P07'!$B$17,INDEX('P07'!$AE:$AE,$A179+52),0)+IF($A179&lt;='P08'!$B$17,INDEX('P08'!$AE:$AE,$A179+52),0)+IF($A179&lt;='P09'!$B$17,INDEX('P09'!$AE:$AE,$A179+52),0)+IF($A179&lt;='P10'!$B$17,INDEX('P10'!$AE:$AE,$A179+52),0)</f>
        <v>270.65195570190855</v>
      </c>
      <c r="R179">
        <f>IF($A179&lt;='P01'!$B$17,INDEX('P01'!$AF:$AF,$A179+52),0)+IF($A179&lt;='P02'!$B$17,INDEX('P02'!$AF:$AF,$A179+52),0)+IF($A179&lt;='P03'!$B$17,INDEX('P03'!$AF:$AF,$A179+52),0)+IF($A179&lt;='P04'!$B$17,INDEX('P04'!$AF:$AF,$A179+52),0)+IF($A179&lt;='P05'!$B$17,INDEX('P05'!$AF:$AF,$A179+52),0)+IF($A179&lt;='P06'!$B$17,INDEX('P06'!$AF:$AF,$A179+52),0)+IF($A179&lt;='P07'!$B$17,INDEX('P07'!$AF:$AF,$A179+52),0)+IF($A179&lt;='P08'!$B$17,INDEX('P08'!$AF:$AF,$A179+52),0)+IF($A179&lt;='P09'!$B$17,INDEX('P09'!$AF:$AF,$A179+52),0)+IF($A179&lt;='P10'!$B$17,INDEX('P10'!$AF:$AF,$A179+52),0)</f>
        <v>0.22451418078077795</v>
      </c>
      <c r="S179">
        <f>IF($A179&lt;='P01'!$B$17,INDEX('P01'!$AG:$AG,$A179+52),0)+IF($A179&lt;='P02'!$B$17,INDEX('P02'!$AG:$AG,$A179+52),0)+IF($A179&lt;='P03'!$B$17,INDEX('P03'!$AG:$AG,$A179+52),0)+IF($A179&lt;='P04'!$B$17,INDEX('P04'!$AG:$AG,$A179+52),0)+IF($A179&lt;='P05'!$B$17,INDEX('P05'!$AG:$AG,$A179+52),0)+IF($A179&lt;='P06'!$B$17,INDEX('P06'!$AG:$AG,$A179+52),0)+IF($A179&lt;='P07'!$B$17,INDEX('P07'!$AG:$AG,$A179+52),0)+IF($A179&lt;='P08'!$B$17,INDEX('P08'!$AG:$AG,$A179+52),0)+IF($A179&lt;='P09'!$B$17,INDEX('P09'!$AG:$AG,$A179+52),0)+IF($A179&lt;='P10'!$B$17,INDEX('P10'!$AG:$AG,$A179+52),0)</f>
        <v>13651.590868551608</v>
      </c>
      <c r="T179">
        <f>IF($A179&lt;='P01'!$B$17,INDEX('P01'!$AI:$AI,$A179+52),0)+IF($A179&lt;='P02'!$B$17,INDEX('P02'!$AI:$AI,$A179+52),0)+IF($A179&lt;='P03'!$B$17,INDEX('P03'!$AI:$AI,$A179+52),0)+IF($A179&lt;='P04'!$B$17,INDEX('P04'!$AI:$AI,$A179+52),0)+IF($A179&lt;='P05'!$B$17,INDEX('P05'!$AI:$AI,$A179+52),0)+IF($A179&lt;='P06'!$B$17,INDEX('P06'!$AI:$AI,$A179+52),0)+IF($A179&lt;='P07'!$B$17,INDEX('P07'!$AI:$AI,$A179+52),0)+IF($A179&lt;='P08'!$B$17,INDEX('P08'!$AI:$AI,$A179+52),0)+IF($A179&lt;='P09'!$B$17,INDEX('P09'!$AI:$AI,$A179+52),0)+IF($A179&lt;='P10'!$B$17,INDEX('P10'!$AI:$AI,$A179+52),0)</f>
        <v>13651.590868551608</v>
      </c>
    </row>
    <row r="180" spans="1:20" x14ac:dyDescent="0.35">
      <c r="A180">
        <v>148</v>
      </c>
      <c r="B180">
        <f>IF($A180&lt;='P01'!$B$17,INDEX('P01'!$J:$J,$A180+52),0)+IF($A180&lt;='P02'!$B$17,INDEX('P02'!$J:$J,$A180+52),0)+IF($A180&lt;='P03'!$B$17,INDEX('P03'!$J:$J,$A180+52),0)+IF($A180&lt;='P04'!$B$17,INDEX('P04'!$J:$J,$A180+52),0)+IF($A180&lt;='P05'!$B$17,INDEX('P05'!$J:$J,$A180+52),0)+IF($A180&lt;='P06'!$B$17,INDEX('P06'!$J:$J,$A180+52),0)+IF($A180&lt;='P07'!$B$17,INDEX('P07'!$J:$J,$A180+52),0)+IF($A180&lt;='P08'!$B$17,INDEX('P08'!$J:$J,$A180+52),0)+IF($A180&lt;='P09'!$B$17,INDEX('P09'!$J:$J,$A180+52),0)+IF($A180&lt;='P10'!$B$17,INDEX('P10'!$J:$J,$A180+52),0)</f>
        <v>1.0302014227707775E-3</v>
      </c>
      <c r="C180">
        <f>IF($A180&lt;='P01'!$B$17,INDEX('P01'!$K:$K,$A180+52),0)+IF($A180&lt;='P02'!$B$17,INDEX('P02'!$K:$K,$A180+52),0)+IF($A180&lt;='P03'!$B$17,INDEX('P03'!$K:$K,$A180+52),0)+IF($A180&lt;='P04'!$B$17,INDEX('P04'!$K:$K,$A180+52),0)+IF($A180&lt;='P05'!$B$17,INDEX('P05'!$K:$K,$A180+52),0)+IF($A180&lt;='P06'!$B$17,INDEX('P06'!$K:$K,$A180+52),0)+IF($A180&lt;='P07'!$B$17,INDEX('P07'!$K:$K,$A180+52),0)+IF($A180&lt;='P08'!$B$17,INDEX('P08'!$K:$K,$A180+52),0)+IF($A180&lt;='P09'!$B$17,INDEX('P09'!$K:$K,$A180+52),0)+IF($A180&lt;='P10'!$B$17,INDEX('P10'!$K:$K,$A180+52),0)</f>
        <v>1.00399712015694E-2</v>
      </c>
      <c r="D180">
        <f>IF($A180&lt;='P01'!$B$17,INDEX('P01'!$L:$L,$A180+52),0)+IF($A180&lt;='P02'!$B$17,INDEX('P02'!$L:$L,$A180+52),0)+IF($A180&lt;='P03'!$B$17,INDEX('P03'!$L:$L,$A180+52),0)+IF($A180&lt;='P04'!$B$17,INDEX('P04'!$L:$L,$A180+52),0)+IF($A180&lt;='P05'!$B$17,INDEX('P05'!$L:$L,$A180+52),0)+IF($A180&lt;='P06'!$B$17,INDEX('P06'!$L:$L,$A180+52),0)+IF($A180&lt;='P07'!$B$17,INDEX('P07'!$L:$L,$A180+52),0)+IF($A180&lt;='P08'!$B$17,INDEX('P08'!$L:$L,$A180+52),0)+IF($A180&lt;='P09'!$B$17,INDEX('P09'!$L:$L,$A180+52),0)+IF($A180&lt;='P10'!$B$17,INDEX('P10'!$L:$L,$A180+52),0)</f>
        <v>0</v>
      </c>
      <c r="E180">
        <f>IF($A180&lt;='P01'!$B$17,INDEX('P01'!$M:$M,$A180+52),0)+IF($A180&lt;='P02'!$B$17,INDEX('P02'!$M:$M,$A180+52),0)+IF($A180&lt;='P03'!$B$17,INDEX('P03'!$M:$M,$A180+52),0)+IF($A180&lt;='P04'!$B$17,INDEX('P04'!$M:$M,$A180+52),0)+IF($A180&lt;='P05'!$B$17,INDEX('P05'!$M:$M,$A180+52),0)+IF($A180&lt;='P06'!$B$17,INDEX('P06'!$M:$M,$A180+52),0)+IF($A180&lt;='P07'!$B$17,INDEX('P07'!$M:$M,$A180+52),0)+IF($A180&lt;='P08'!$B$17,INDEX('P08'!$M:$M,$A180+52),0)+IF($A180&lt;='P09'!$B$17,INDEX('P09'!$M:$M,$A180+52),0)+IF($A180&lt;='P10'!$B$17,INDEX('P10'!$M:$M,$A180+52),0)</f>
        <v>3.6382576768410009</v>
      </c>
      <c r="F180">
        <f>IF($A180&lt;='P01'!$B$17,INDEX('P01'!$R:$R,$A180+52),0)+IF($A180&lt;='P02'!$B$17,INDEX('P02'!$R:$R,$A180+52),0)+IF($A180&lt;='P03'!$B$17,INDEX('P03'!$R:$R,$A180+52),0)+IF($A180&lt;='P04'!$B$17,INDEX('P04'!$R:$R,$A180+52),0)+IF($A180&lt;='P05'!$B$17,INDEX('P05'!$R:$R,$A180+52),0)+IF($A180&lt;='P06'!$B$17,INDEX('P06'!$R:$R,$A180+52),0)+IF($A180&lt;='P07'!$B$17,INDEX('P07'!$R:$R,$A180+52),0)+IF($A180&lt;='P08'!$B$17,INDEX('P08'!$R:$R,$A180+52),0)+IF($A180&lt;='P09'!$B$17,INDEX('P09'!$R:$R,$A180+52),0)+IF($A180&lt;='P10'!$B$17,INDEX('P10'!$R:$R,$A180+52),0)</f>
        <v>262.67337654887496</v>
      </c>
      <c r="G180">
        <f>IF($A180&lt;='P01'!$B$17,INDEX('P01'!$S:$S,$A180+52),0)+IF($A180&lt;='P02'!$B$17,INDEX('P02'!$S:$S,$A180+52),0)+IF($A180&lt;='P03'!$B$17,INDEX('P03'!$S:$S,$A180+52),0)+IF($A180&lt;='P04'!$B$17,INDEX('P04'!$S:$S,$A180+52),0)+IF($A180&lt;='P05'!$B$17,INDEX('P05'!$S:$S,$A180+52),0)+IF($A180&lt;='P06'!$B$17,INDEX('P06'!$S:$S,$A180+52),0)+IF($A180&lt;='P07'!$B$17,INDEX('P07'!$S:$S,$A180+52),0)+IF($A180&lt;='P08'!$B$17,INDEX('P08'!$S:$S,$A180+52),0)+IF($A180&lt;='P09'!$B$17,INDEX('P09'!$S:$S,$A180+52),0)+IF($A180&lt;='P10'!$B$17,INDEX('P10'!$S:$S,$A180+52),0)</f>
        <v>5.253467530977499</v>
      </c>
      <c r="H180">
        <f>IF($A180&lt;='P01'!$B$17,INDEX('P01'!$T:$T,$A180+52),0)+IF($A180&lt;='P02'!$B$17,INDEX('P02'!$T:$T,$A180+52),0)+IF($A180&lt;='P03'!$B$17,INDEX('P03'!$T:$T,$A180+52),0)+IF($A180&lt;='P04'!$B$17,INDEX('P04'!$T:$T,$A180+52),0)+IF($A180&lt;='P05'!$B$17,INDEX('P05'!$T:$T,$A180+52),0)+IF($A180&lt;='P06'!$B$17,INDEX('P06'!$T:$T,$A180+52),0)+IF($A180&lt;='P07'!$B$17,INDEX('P07'!$T:$T,$A180+52),0)+IF($A180&lt;='P08'!$B$17,INDEX('P08'!$T:$T,$A180+52),0)+IF($A180&lt;='P09'!$B$17,INDEX('P09'!$T:$T,$A180+52),0)+IF($A180&lt;='P10'!$B$17,INDEX('P10'!$T:$T,$A180+52),0)</f>
        <v>26.272938976700452</v>
      </c>
      <c r="I180">
        <f>IF($A180&lt;='P01'!$B$17,INDEX('P01'!$U:$U,$A180+52),0)+IF($A180&lt;='P02'!$B$17,INDEX('P02'!$U:$U,$A180+52),0)+IF($A180&lt;='P03'!$B$17,INDEX('P03'!$U:$U,$A180+52),0)+IF($A180&lt;='P04'!$B$17,INDEX('P04'!$U:$U,$A180+52),0)+IF($A180&lt;='P05'!$B$17,INDEX('P05'!$U:$U,$A180+52),0)+IF($A180&lt;='P06'!$B$17,INDEX('P06'!$U:$U,$A180+52),0)+IF($A180&lt;='P07'!$B$17,INDEX('P07'!$U:$U,$A180+52),0)+IF($A180&lt;='P08'!$B$17,INDEX('P08'!$U:$U,$A180+52),0)+IF($A180&lt;='P09'!$B$17,INDEX('P09'!$U:$U,$A180+52),0)+IF($A180&lt;='P10'!$B$17,INDEX('P10'!$U:$U,$A180+52),0)</f>
        <v>442.88275802963153</v>
      </c>
      <c r="J180">
        <f>IF($A180&lt;='P01'!$B$17,INDEX('P01'!$V:$V,$A180+52),0)+IF($A180&lt;='P02'!$B$17,INDEX('P02'!$V:$V,$A180+52),0)+IF($A180&lt;='P03'!$B$17,INDEX('P03'!$V:$V,$A180+52),0)+IF($A180&lt;='P04'!$B$17,INDEX('P04'!$V:$V,$A180+52),0)+IF($A180&lt;='P05'!$B$17,INDEX('P05'!$V:$V,$A180+52),0)+IF($A180&lt;='P06'!$B$17,INDEX('P06'!$V:$V,$A180+52),0)+IF($A180&lt;='P07'!$B$17,INDEX('P07'!$V:$V,$A180+52),0)+IF($A180&lt;='P08'!$B$17,INDEX('P08'!$V:$V,$A180+52),0)+IF($A180&lt;='P09'!$B$17,INDEX('P09'!$V:$V,$A180+52),0)+IF($A180&lt;='P10'!$B$17,INDEX('P10'!$V:$V,$A180+52),0)</f>
        <v>0.37084115528469291</v>
      </c>
      <c r="K180">
        <f>IF($A180&lt;='P01'!$B$17,INDEX('P01'!$W:$W,$A180+52),0)+IF($A180&lt;='P02'!$B$17,INDEX('P02'!$W:$W,$A180+52),0)+IF($A180&lt;='P03'!$B$17,INDEX('P03'!$W:$W,$A180+52),0)+IF($A180&lt;='P04'!$B$17,INDEX('P04'!$W:$W,$A180+52),0)+IF($A180&lt;='P05'!$B$17,INDEX('P05'!$W:$W,$A180+52),0)+IF($A180&lt;='P06'!$B$17,INDEX('P06'!$W:$W,$A180+52),0)+IF($A180&lt;='P07'!$B$17,INDEX('P07'!$W:$W,$A180+52),0)+IF($A180&lt;='P08'!$B$17,INDEX('P08'!$W:$W,$A180+52),0)+IF($A180&lt;='P09'!$B$17,INDEX('P09'!$W:$W,$A180+52),0)+IF($A180&lt;='P10'!$B$17,INDEX('P10'!$W:$W,$A180+52),0)</f>
        <v>-212.10662914371923</v>
      </c>
      <c r="L180">
        <f>IF($A180&lt;='P01'!$B$17,INDEX('P01'!$X:$X,$A180+52),0)+IF($A180&lt;='P02'!$B$17,INDEX('P02'!$X:$X,$A180+52),0)+IF($A180&lt;='P03'!$B$17,INDEX('P03'!$X:$X,$A180+52),0)+IF($A180&lt;='P04'!$B$17,INDEX('P04'!$X:$X,$A180+52),0)+IF($A180&lt;='P05'!$B$17,INDEX('P05'!$X:$X,$A180+52),0)+IF($A180&lt;='P06'!$B$17,INDEX('P06'!$X:$X,$A180+52),0)+IF($A180&lt;='P07'!$B$17,INDEX('P07'!$X:$X,$A180+52),0)+IF($A180&lt;='P08'!$B$17,INDEX('P08'!$X:$X,$A180+52),0)+IF($A180&lt;='P09'!$B$17,INDEX('P09'!$X:$X,$A180+52),0)+IF($A180&lt;='P10'!$B$17,INDEX('P10'!$X:$X,$A180+52),0)</f>
        <v>211.26390334683731</v>
      </c>
      <c r="M180">
        <f>IF($A180&lt;='P01'!$B$17,INDEX('P01'!$AA:$AA,$A180+52),0)+IF($A180&lt;='P02'!$B$17,INDEX('P02'!$AA:$AA,$A180+52),0)+IF($A180&lt;='P03'!$B$17,INDEX('P03'!$AA:$AA,$A180+52),0)+IF($A180&lt;='P04'!$B$17,INDEX('P04'!$AA:$AA,$A180+52),0)+IF($A180&lt;='P05'!$B$17,INDEX('P05'!$AA:$AA,$A180+52),0)+IF($A180&lt;='P06'!$B$17,INDEX('P06'!$AA:$AA,$A180+52),0)+IF($A180&lt;='P07'!$B$17,INDEX('P07'!$AA:$AA,$A180+52),0)+IF($A180&lt;='P08'!$B$17,INDEX('P08'!$AA:$AA,$A180+52),0)+IF($A180&lt;='P09'!$B$17,INDEX('P09'!$AA:$AA,$A180+52),0)+IF($A180&lt;='P10'!$B$17,INDEX('P10'!$AA:$AA,$A180+52),0)</f>
        <v>-130.24091788089618</v>
      </c>
      <c r="N180">
        <f>IF($A180&lt;='P01'!$B$17,INDEX('P01'!$AB:$AB,$A180+52),0)+IF($A180&lt;='P02'!$B$17,INDEX('P02'!$AB:$AB,$A180+52),0)+IF($A180&lt;='P03'!$B$17,INDEX('P03'!$AB:$AB,$A180+52),0)+IF($A180&lt;='P04'!$B$17,INDEX('P04'!$AB:$AB,$A180+52),0)+IF($A180&lt;='P05'!$B$17,INDEX('P05'!$AB:$AB,$A180+52),0)+IF($A180&lt;='P06'!$B$17,INDEX('P06'!$AB:$AB,$A180+52),0)+IF($A180&lt;='P07'!$B$17,INDEX('P07'!$AB:$AB,$A180+52),0)+IF($A180&lt;='P08'!$B$17,INDEX('P08'!$AB:$AB,$A180+52),0)+IF($A180&lt;='P09'!$B$17,INDEX('P09'!$AB:$AB,$A180+52),0)+IF($A180&lt;='P10'!$B$17,INDEX('P10'!$AB:$AB,$A180+52),0)</f>
        <v>162.46419027918941</v>
      </c>
      <c r="O180">
        <f>IF($A180&lt;='P01'!$B$17,INDEX('P01'!$AC:$AC,$A180+52),0)+IF($A180&lt;='P02'!$B$17,INDEX('P02'!$AC:$AC,$A180+52),0)+IF($A180&lt;='P03'!$B$17,INDEX('P03'!$AC:$AC,$A180+52),0)+IF($A180&lt;='P04'!$B$17,INDEX('P04'!$AC:$AC,$A180+52),0)+IF($A180&lt;='P05'!$B$17,INDEX('P05'!$AC:$AC,$A180+52),0)+IF($A180&lt;='P06'!$B$17,INDEX('P06'!$AC:$AC,$A180+52),0)+IF($A180&lt;='P07'!$B$17,INDEX('P07'!$AC:$AC,$A180+52),0)+IF($A180&lt;='P08'!$B$17,INDEX('P08'!$AC:$AC,$A180+52),0)+IF($A180&lt;='P09'!$B$17,INDEX('P09'!$AC:$AC,$A180+52),0)+IF($A180&lt;='P10'!$B$17,INDEX('P10'!$AC:$AC,$A180+52),0)</f>
        <v>3.2492838055837883</v>
      </c>
      <c r="P180">
        <f>IF($A180&lt;='P01'!$B$17,INDEX('P01'!$AD:$AD,$A180+52),0)+IF($A180&lt;='P02'!$B$17,INDEX('P02'!$AD:$AD,$A180+52),0)+IF($A180&lt;='P03'!$B$17,INDEX('P03'!$AD:$AD,$A180+52),0)+IF($A180&lt;='P04'!$B$17,INDEX('P04'!$AD:$AD,$A180+52),0)+IF($A180&lt;='P05'!$B$17,INDEX('P05'!$AD:$AD,$A180+52),0)+IF($A180&lt;='P06'!$B$17,INDEX('P06'!$AD:$AD,$A180+52),0)+IF($A180&lt;='P07'!$B$17,INDEX('P07'!$AD:$AD,$A180+52),0)+IF($A180&lt;='P08'!$B$17,INDEX('P08'!$AD:$AD,$A180+52),0)+IF($A180&lt;='P09'!$B$17,INDEX('P09'!$AD:$AD,$A180+52),0)+IF($A180&lt;='P10'!$B$17,INDEX('P10'!$AD:$AD,$A180+52),0)</f>
        <v>16.196859158360649</v>
      </c>
      <c r="Q180">
        <f>IF($A180&lt;='P01'!$B$17,INDEX('P01'!$AE:$AE,$A180+52),0)+IF($A180&lt;='P02'!$B$17,INDEX('P02'!$AE:$AE,$A180+52),0)+IF($A180&lt;='P03'!$B$17,INDEX('P03'!$AE:$AE,$A180+52),0)+IF($A180&lt;='P04'!$B$17,INDEX('P04'!$AE:$AE,$A180+52),0)+IF($A180&lt;='P05'!$B$17,INDEX('P05'!$AE:$AE,$A180+52),0)+IF($A180&lt;='P06'!$B$17,INDEX('P06'!$AE:$AE,$A180+52),0)+IF($A180&lt;='P07'!$B$17,INDEX('P07'!$AE:$AE,$A180+52),0)+IF($A180&lt;='P08'!$B$17,INDEX('P08'!$AE:$AE,$A180+52),0)+IF($A180&lt;='P09'!$B$17,INDEX('P09'!$AE:$AE,$A180+52),0)+IF($A180&lt;='P10'!$B$17,INDEX('P10'!$AE:$AE,$A180+52),0)</f>
        <v>273.03034737886554</v>
      </c>
      <c r="R180">
        <f>IF($A180&lt;='P01'!$B$17,INDEX('P01'!$AF:$AF,$A180+52),0)+IF($A180&lt;='P02'!$B$17,INDEX('P02'!$AF:$AF,$A180+52),0)+IF($A180&lt;='P03'!$B$17,INDEX('P03'!$AF:$AF,$A180+52),0)+IF($A180&lt;='P04'!$B$17,INDEX('P04'!$AF:$AF,$A180+52),0)+IF($A180&lt;='P05'!$B$17,INDEX('P05'!$AF:$AF,$A180+52),0)+IF($A180&lt;='P06'!$B$17,INDEX('P06'!$AF:$AF,$A180+52),0)+IF($A180&lt;='P07'!$B$17,INDEX('P07'!$AF:$AF,$A180+52),0)+IF($A180&lt;='P08'!$B$17,INDEX('P08'!$AF:$AF,$A180+52),0)+IF($A180&lt;='P09'!$B$17,INDEX('P09'!$AF:$AF,$A180+52),0)+IF($A180&lt;='P10'!$B$17,INDEX('P10'!$AF:$AF,$A180+52),0)</f>
        <v>0.22861781727566197</v>
      </c>
      <c r="S180">
        <f>IF($A180&lt;='P01'!$B$17,INDEX('P01'!$AG:$AG,$A180+52),0)+IF($A180&lt;='P02'!$B$17,INDEX('P02'!$AG:$AG,$A180+52),0)+IF($A180&lt;='P03'!$B$17,INDEX('P03'!$AG:$AG,$A180+52),0)+IF($A180&lt;='P04'!$B$17,INDEX('P04'!$AG:$AG,$A180+52),0)+IF($A180&lt;='P05'!$B$17,INDEX('P05'!$AG:$AG,$A180+52),0)+IF($A180&lt;='P06'!$B$17,INDEX('P06'!$AG:$AG,$A180+52),0)+IF($A180&lt;='P07'!$B$17,INDEX('P07'!$AG:$AG,$A180+52),0)+IF($A180&lt;='P08'!$B$17,INDEX('P08'!$AG:$AG,$A180+52),0)+IF($A180&lt;='P09'!$B$17,INDEX('P09'!$AG:$AG,$A180+52),0)+IF($A180&lt;='P10'!$B$17,INDEX('P10'!$AG:$AG,$A180+52),0)</f>
        <v>13485.018721321452</v>
      </c>
      <c r="T180">
        <f>IF($A180&lt;='P01'!$B$17,INDEX('P01'!$AI:$AI,$A180+52),0)+IF($A180&lt;='P02'!$B$17,INDEX('P02'!$AI:$AI,$A180+52),0)+IF($A180&lt;='P03'!$B$17,INDEX('P03'!$AI:$AI,$A180+52),0)+IF($A180&lt;='P04'!$B$17,INDEX('P04'!$AI:$AI,$A180+52),0)+IF($A180&lt;='P05'!$B$17,INDEX('P05'!$AI:$AI,$A180+52),0)+IF($A180&lt;='P06'!$B$17,INDEX('P06'!$AI:$AI,$A180+52),0)+IF($A180&lt;='P07'!$B$17,INDEX('P07'!$AI:$AI,$A180+52),0)+IF($A180&lt;='P08'!$B$17,INDEX('P08'!$AI:$AI,$A180+52),0)+IF($A180&lt;='P09'!$B$17,INDEX('P09'!$AI:$AI,$A180+52),0)+IF($A180&lt;='P10'!$B$17,INDEX('P10'!$AI:$AI,$A180+52),0)</f>
        <v>13485.018721321452</v>
      </c>
    </row>
    <row r="181" spans="1:20" x14ac:dyDescent="0.35">
      <c r="A181">
        <v>149</v>
      </c>
      <c r="B181">
        <f>IF($A181&lt;='P01'!$B$17,INDEX('P01'!$J:$J,$A181+52),0)+IF($A181&lt;='P02'!$B$17,INDEX('P02'!$J:$J,$A181+52),0)+IF($A181&lt;='P03'!$B$17,INDEX('P03'!$J:$J,$A181+52),0)+IF($A181&lt;='P04'!$B$17,INDEX('P04'!$J:$J,$A181+52),0)+IF($A181&lt;='P05'!$B$17,INDEX('P05'!$J:$J,$A181+52),0)+IF($A181&lt;='P06'!$B$17,INDEX('P06'!$J:$J,$A181+52),0)+IF($A181&lt;='P07'!$B$17,INDEX('P07'!$J:$J,$A181+52),0)+IF($A181&lt;='P08'!$B$17,INDEX('P08'!$J:$J,$A181+52),0)+IF($A181&lt;='P09'!$B$17,INDEX('P09'!$J:$J,$A181+52),0)+IF($A181&lt;='P10'!$B$17,INDEX('P10'!$J:$J,$A181+52),0)</f>
        <v>1.027213461592399E-3</v>
      </c>
      <c r="C181">
        <f>IF($A181&lt;='P01'!$B$17,INDEX('P01'!$K:$K,$A181+52),0)+IF($A181&lt;='P02'!$B$17,INDEX('P02'!$K:$K,$A181+52),0)+IF($A181&lt;='P03'!$B$17,INDEX('P03'!$K:$K,$A181+52),0)+IF($A181&lt;='P04'!$B$17,INDEX('P04'!$K:$K,$A181+52),0)+IF($A181&lt;='P05'!$B$17,INDEX('P05'!$K:$K,$A181+52),0)+IF($A181&lt;='P06'!$B$17,INDEX('P06'!$K:$K,$A181+52),0)+IF($A181&lt;='P07'!$B$17,INDEX('P07'!$K:$K,$A181+52),0)+IF($A181&lt;='P08'!$B$17,INDEX('P08'!$K:$K,$A181+52),0)+IF($A181&lt;='P09'!$B$17,INDEX('P09'!$K:$K,$A181+52),0)+IF($A181&lt;='P10'!$B$17,INDEX('P10'!$K:$K,$A181+52),0)</f>
        <v>1.0003248308555351E-2</v>
      </c>
      <c r="D181">
        <f>IF($A181&lt;='P01'!$B$17,INDEX('P01'!$L:$L,$A181+52),0)+IF($A181&lt;='P02'!$B$17,INDEX('P02'!$L:$L,$A181+52),0)+IF($A181&lt;='P03'!$B$17,INDEX('P03'!$L:$L,$A181+52),0)+IF($A181&lt;='P04'!$B$17,INDEX('P04'!$L:$L,$A181+52),0)+IF($A181&lt;='P05'!$B$17,INDEX('P05'!$L:$L,$A181+52),0)+IF($A181&lt;='P06'!$B$17,INDEX('P06'!$L:$L,$A181+52),0)+IF($A181&lt;='P07'!$B$17,INDEX('P07'!$L:$L,$A181+52),0)+IF($A181&lt;='P08'!$B$17,INDEX('P08'!$L:$L,$A181+52),0)+IF($A181&lt;='P09'!$B$17,INDEX('P09'!$L:$L,$A181+52),0)+IF($A181&lt;='P10'!$B$17,INDEX('P10'!$L:$L,$A181+52),0)</f>
        <v>0</v>
      </c>
      <c r="E181">
        <f>IF($A181&lt;='P01'!$B$17,INDEX('P01'!$M:$M,$A181+52),0)+IF($A181&lt;='P02'!$B$17,INDEX('P02'!$M:$M,$A181+52),0)+IF($A181&lt;='P03'!$B$17,INDEX('P03'!$M:$M,$A181+52),0)+IF($A181&lt;='P04'!$B$17,INDEX('P04'!$M:$M,$A181+52),0)+IF($A181&lt;='P05'!$B$17,INDEX('P05'!$M:$M,$A181+52),0)+IF($A181&lt;='P06'!$B$17,INDEX('P06'!$M:$M,$A181+52),0)+IF($A181&lt;='P07'!$B$17,INDEX('P07'!$M:$M,$A181+52),0)+IF($A181&lt;='P08'!$B$17,INDEX('P08'!$M:$M,$A181+52),0)+IF($A181&lt;='P09'!$B$17,INDEX('P09'!$M:$M,$A181+52),0)+IF($A181&lt;='P10'!$B$17,INDEX('P10'!$M:$M,$A181+52),0)</f>
        <v>3.6272272150708531</v>
      </c>
      <c r="F181">
        <f>IF($A181&lt;='P01'!$B$17,INDEX('P01'!$R:$R,$A181+52),0)+IF($A181&lt;='P02'!$B$17,INDEX('P02'!$R:$R,$A181+52),0)+IF($A181&lt;='P03'!$B$17,INDEX('P03'!$R:$R,$A181+52),0)+IF($A181&lt;='P04'!$B$17,INDEX('P04'!$R:$R,$A181+52),0)+IF($A181&lt;='P05'!$B$17,INDEX('P05'!$R:$R,$A181+52),0)+IF($A181&lt;='P06'!$B$17,INDEX('P06'!$R:$R,$A181+52),0)+IF($A181&lt;='P07'!$B$17,INDEX('P07'!$R:$R,$A181+52),0)+IF($A181&lt;='P08'!$B$17,INDEX('P08'!$R:$R,$A181+52),0)+IF($A181&lt;='P09'!$B$17,INDEX('P09'!$R:$R,$A181+52),0)+IF($A181&lt;='P10'!$B$17,INDEX('P10'!$R:$R,$A181+52),0)</f>
        <v>261.70847274023311</v>
      </c>
      <c r="G181">
        <f>IF($A181&lt;='P01'!$B$17,INDEX('P01'!$S:$S,$A181+52),0)+IF($A181&lt;='P02'!$B$17,INDEX('P02'!$S:$S,$A181+52),0)+IF($A181&lt;='P03'!$B$17,INDEX('P03'!$S:$S,$A181+52),0)+IF($A181&lt;='P04'!$B$17,INDEX('P04'!$S:$S,$A181+52),0)+IF($A181&lt;='P05'!$B$17,INDEX('P05'!$S:$S,$A181+52),0)+IF($A181&lt;='P06'!$B$17,INDEX('P06'!$S:$S,$A181+52),0)+IF($A181&lt;='P07'!$B$17,INDEX('P07'!$S:$S,$A181+52),0)+IF($A181&lt;='P08'!$B$17,INDEX('P08'!$S:$S,$A181+52),0)+IF($A181&lt;='P09'!$B$17,INDEX('P09'!$S:$S,$A181+52),0)+IF($A181&lt;='P10'!$B$17,INDEX('P10'!$S:$S,$A181+52),0)</f>
        <v>5.2341694548046611</v>
      </c>
      <c r="H181">
        <f>IF($A181&lt;='P01'!$B$17,INDEX('P01'!$T:$T,$A181+52),0)+IF($A181&lt;='P02'!$B$17,INDEX('P02'!$T:$T,$A181+52),0)+IF($A181&lt;='P03'!$B$17,INDEX('P03'!$T:$T,$A181+52),0)+IF($A181&lt;='P04'!$B$17,INDEX('P04'!$T:$T,$A181+52),0)+IF($A181&lt;='P05'!$B$17,INDEX('P05'!$T:$T,$A181+52),0)+IF($A181&lt;='P06'!$B$17,INDEX('P06'!$T:$T,$A181+52),0)+IF($A181&lt;='P07'!$B$17,INDEX('P07'!$T:$T,$A181+52),0)+IF($A181&lt;='P08'!$B$17,INDEX('P08'!$T:$T,$A181+52),0)+IF($A181&lt;='P09'!$B$17,INDEX('P09'!$T:$T,$A181+52),0)+IF($A181&lt;='P10'!$B$17,INDEX('P10'!$T:$T,$A181+52),0)</f>
        <v>26.257840070023285</v>
      </c>
      <c r="I181">
        <f>IF($A181&lt;='P01'!$B$17,INDEX('P01'!$U:$U,$A181+52),0)+IF($A181&lt;='P02'!$B$17,INDEX('P02'!$U:$U,$A181+52),0)+IF($A181&lt;='P03'!$B$17,INDEX('P03'!$U:$U,$A181+52),0)+IF($A181&lt;='P04'!$B$17,INDEX('P04'!$U:$U,$A181+52),0)+IF($A181&lt;='P05'!$B$17,INDEX('P05'!$U:$U,$A181+52),0)+IF($A181&lt;='P06'!$B$17,INDEX('P06'!$U:$U,$A181+52),0)+IF($A181&lt;='P07'!$B$17,INDEX('P07'!$U:$U,$A181+52),0)+IF($A181&lt;='P08'!$B$17,INDEX('P08'!$U:$U,$A181+52),0)+IF($A181&lt;='P09'!$B$17,INDEX('P09'!$U:$U,$A181+52),0)+IF($A181&lt;='P10'!$B$17,INDEX('P10'!$U:$U,$A181+52),0)</f>
        <v>441.48695626760525</v>
      </c>
      <c r="J181">
        <f>IF($A181&lt;='P01'!$B$17,INDEX('P01'!$V:$V,$A181+52),0)+IF($A181&lt;='P02'!$B$17,INDEX('P02'!$V:$V,$A181+52),0)+IF($A181&lt;='P03'!$B$17,INDEX('P03'!$V:$V,$A181+52),0)+IF($A181&lt;='P04'!$B$17,INDEX('P04'!$V:$V,$A181+52),0)+IF($A181&lt;='P05'!$B$17,INDEX('P05'!$V:$V,$A181+52),0)+IF($A181&lt;='P06'!$B$17,INDEX('P06'!$V:$V,$A181+52),0)+IF($A181&lt;='P07'!$B$17,INDEX('P07'!$V:$V,$A181+52),0)+IF($A181&lt;='P08'!$B$17,INDEX('P08'!$V:$V,$A181+52),0)+IF($A181&lt;='P09'!$B$17,INDEX('P09'!$V:$V,$A181+52),0)+IF($A181&lt;='P10'!$B$17,INDEX('P10'!$V:$V,$A181+52),0)</f>
        <v>0.37067752188030312</v>
      </c>
      <c r="K181">
        <f>IF($A181&lt;='P01'!$B$17,INDEX('P01'!$W:$W,$A181+52),0)+IF($A181&lt;='P02'!$B$17,INDEX('P02'!$W:$W,$A181+52),0)+IF($A181&lt;='P03'!$B$17,INDEX('P03'!$W:$W,$A181+52),0)+IF($A181&lt;='P04'!$B$17,INDEX('P04'!$W:$W,$A181+52),0)+IF($A181&lt;='P05'!$B$17,INDEX('P05'!$W:$W,$A181+52),0)+IF($A181&lt;='P06'!$B$17,INDEX('P06'!$W:$W,$A181+52),0)+IF($A181&lt;='P07'!$B$17,INDEX('P07'!$W:$W,$A181+52),0)+IF($A181&lt;='P08'!$B$17,INDEX('P08'!$W:$W,$A181+52),0)+IF($A181&lt;='P09'!$B$17,INDEX('P09'!$W:$W,$A181+52),0)+IF($A181&lt;='P10'!$B$17,INDEX('P10'!$W:$W,$A181+52),0)</f>
        <v>-211.64117057408043</v>
      </c>
      <c r="L181">
        <f>IF($A181&lt;='P01'!$B$17,INDEX('P01'!$X:$X,$A181+52),0)+IF($A181&lt;='P02'!$B$17,INDEX('P02'!$X:$X,$A181+52),0)+IF($A181&lt;='P03'!$B$17,INDEX('P03'!$X:$X,$A181+52),0)+IF($A181&lt;='P04'!$B$17,INDEX('P04'!$X:$X,$A181+52),0)+IF($A181&lt;='P05'!$B$17,INDEX('P05'!$X:$X,$A181+52),0)+IF($A181&lt;='P06'!$B$17,INDEX('P06'!$X:$X,$A181+52),0)+IF($A181&lt;='P07'!$B$17,INDEX('P07'!$X:$X,$A181+52),0)+IF($A181&lt;='P08'!$B$17,INDEX('P08'!$X:$X,$A181+52),0)+IF($A181&lt;='P09'!$B$17,INDEX('P09'!$X:$X,$A181+52),0)+IF($A181&lt;='P10'!$B$17,INDEX('P10'!$X:$X,$A181+52),0)</f>
        <v>210.80154044430316</v>
      </c>
      <c r="M181">
        <f>IF($A181&lt;='P01'!$B$17,INDEX('P01'!$AA:$AA,$A181+52),0)+IF($A181&lt;='P02'!$B$17,INDEX('P02'!$AA:$AA,$A181+52),0)+IF($A181&lt;='P03'!$B$17,INDEX('P03'!$AA:$AA,$A181+52),0)+IF($A181&lt;='P04'!$B$17,INDEX('P04'!$AA:$AA,$A181+52),0)+IF($A181&lt;='P05'!$B$17,INDEX('P05'!$AA:$AA,$A181+52),0)+IF($A181&lt;='P06'!$B$17,INDEX('P06'!$AA:$AA,$A181+52),0)+IF($A181&lt;='P07'!$B$17,INDEX('P07'!$AA:$AA,$A181+52),0)+IF($A181&lt;='P08'!$B$17,INDEX('P08'!$AA:$AA,$A181+52),0)+IF($A181&lt;='P09'!$B$17,INDEX('P09'!$AA:$AA,$A181+52),0)+IF($A181&lt;='P10'!$B$17,INDEX('P10'!$AA:$AA,$A181+52),0)</f>
        <v>-129.53182483870069</v>
      </c>
      <c r="N181">
        <f>IF($A181&lt;='P01'!$B$17,INDEX('P01'!$AB:$AB,$A181+52),0)+IF($A181&lt;='P02'!$B$17,INDEX('P02'!$AB:$AB,$A181+52),0)+IF($A181&lt;='P03'!$B$17,INDEX('P03'!$AB:$AB,$A181+52),0)+IF($A181&lt;='P04'!$B$17,INDEX('P04'!$AB:$AB,$A181+52),0)+IF($A181&lt;='P05'!$B$17,INDEX('P05'!$AB:$AB,$A181+52),0)+IF($A181&lt;='P06'!$B$17,INDEX('P06'!$AB:$AB,$A181+52),0)+IF($A181&lt;='P07'!$B$17,INDEX('P07'!$AB:$AB,$A181+52),0)+IF($A181&lt;='P08'!$B$17,INDEX('P08'!$AB:$AB,$A181+52),0)+IF($A181&lt;='P09'!$B$17,INDEX('P09'!$AB:$AB,$A181+52),0)+IF($A181&lt;='P10'!$B$17,INDEX('P10'!$AB:$AB,$A181+52),0)</f>
        <v>161.33921207986486</v>
      </c>
      <c r="O181">
        <f>IF($A181&lt;='P01'!$B$17,INDEX('P01'!$AC:$AC,$A181+52),0)+IF($A181&lt;='P02'!$B$17,INDEX('P02'!$AC:$AC,$A181+52),0)+IF($A181&lt;='P03'!$B$17,INDEX('P03'!$AC:$AC,$A181+52),0)+IF($A181&lt;='P04'!$B$17,INDEX('P04'!$AC:$AC,$A181+52),0)+IF($A181&lt;='P05'!$B$17,INDEX('P05'!$AC:$AC,$A181+52),0)+IF($A181&lt;='P06'!$B$17,INDEX('P06'!$AC:$AC,$A181+52),0)+IF($A181&lt;='P07'!$B$17,INDEX('P07'!$AC:$AC,$A181+52),0)+IF($A181&lt;='P08'!$B$17,INDEX('P08'!$AC:$AC,$A181+52),0)+IF($A181&lt;='P09'!$B$17,INDEX('P09'!$AC:$AC,$A181+52),0)+IF($A181&lt;='P10'!$B$17,INDEX('P10'!$AC:$AC,$A181+52),0)</f>
        <v>3.2267842415972972</v>
      </c>
      <c r="P181">
        <f>IF($A181&lt;='P01'!$B$17,INDEX('P01'!$AD:$AD,$A181+52),0)+IF($A181&lt;='P02'!$B$17,INDEX('P02'!$AD:$AD,$A181+52),0)+IF($A181&lt;='P03'!$B$17,INDEX('P03'!$AD:$AD,$A181+52),0)+IF($A181&lt;='P04'!$B$17,INDEX('P04'!$AD:$AD,$A181+52),0)+IF($A181&lt;='P05'!$B$17,INDEX('P05'!$AD:$AD,$A181+52),0)+IF($A181&lt;='P06'!$B$17,INDEX('P06'!$AD:$AD,$A181+52),0)+IF($A181&lt;='P07'!$B$17,INDEX('P07'!$AD:$AD,$A181+52),0)+IF($A181&lt;='P08'!$B$17,INDEX('P08'!$AD:$AD,$A181+52),0)+IF($A181&lt;='P09'!$B$17,INDEX('P09'!$AD:$AD,$A181+52),0)+IF($A181&lt;='P10'!$B$17,INDEX('P10'!$AD:$AD,$A181+52),0)</f>
        <v>16.134730009202787</v>
      </c>
      <c r="Q181">
        <f>IF($A181&lt;='P01'!$B$17,INDEX('P01'!$AE:$AE,$A181+52),0)+IF($A181&lt;='P02'!$B$17,INDEX('P02'!$AE:$AE,$A181+52),0)+IF($A181&lt;='P03'!$B$17,INDEX('P03'!$AE:$AE,$A181+52),0)+IF($A181&lt;='P04'!$B$17,INDEX('P04'!$AE:$AE,$A181+52),0)+IF($A181&lt;='P05'!$B$17,INDEX('P05'!$AE:$AE,$A181+52),0)+IF($A181&lt;='P06'!$B$17,INDEX('P06'!$AE:$AE,$A181+52),0)+IF($A181&lt;='P07'!$B$17,INDEX('P07'!$AE:$AE,$A181+52),0)+IF($A181&lt;='P08'!$B$17,INDEX('P08'!$AE:$AE,$A181+52),0)+IF($A181&lt;='P09'!$B$17,INDEX('P09'!$AE:$AE,$A181+52),0)+IF($A181&lt;='P10'!$B$17,INDEX('P10'!$AE:$AE,$A181+52),0)</f>
        <v>271.28175139183151</v>
      </c>
      <c r="R181">
        <f>IF($A181&lt;='P01'!$B$17,INDEX('P01'!$AF:$AF,$A181+52),0)+IF($A181&lt;='P02'!$B$17,INDEX('P02'!$AF:$AF,$A181+52),0)+IF($A181&lt;='P03'!$B$17,INDEX('P03'!$AF:$AF,$A181+52),0)+IF($A181&lt;='P04'!$B$17,INDEX('P04'!$AF:$AF,$A181+52),0)+IF($A181&lt;='P05'!$B$17,INDEX('P05'!$AF:$AF,$A181+52),0)+IF($A181&lt;='P06'!$B$17,INDEX('P06'!$AF:$AF,$A181+52),0)+IF($A181&lt;='P07'!$B$17,INDEX('P07'!$AF:$AF,$A181+52),0)+IF($A181&lt;='P08'!$B$17,INDEX('P08'!$AF:$AF,$A181+52),0)+IF($A181&lt;='P09'!$B$17,INDEX('P09'!$AF:$AF,$A181+52),0)+IF($A181&lt;='P10'!$B$17,INDEX('P10'!$AF:$AF,$A181+52),0)</f>
        <v>0.22777127593395943</v>
      </c>
      <c r="S181">
        <f>IF($A181&lt;='P01'!$B$17,INDEX('P01'!$AG:$AG,$A181+52),0)+IF($A181&lt;='P02'!$B$17,INDEX('P02'!$AG:$AG,$A181+52),0)+IF($A181&lt;='P03'!$B$17,INDEX('P03'!$AG:$AG,$A181+52),0)+IF($A181&lt;='P04'!$B$17,INDEX('P04'!$AG:$AG,$A181+52),0)+IF($A181&lt;='P05'!$B$17,INDEX('P05'!$AG:$AG,$A181+52),0)+IF($A181&lt;='P06'!$B$17,INDEX('P06'!$AG:$AG,$A181+52),0)+IF($A181&lt;='P07'!$B$17,INDEX('P07'!$AG:$AG,$A181+52),0)+IF($A181&lt;='P08'!$B$17,INDEX('P08'!$AG:$AG,$A181+52),0)+IF($A181&lt;='P09'!$B$17,INDEX('P09'!$AG:$AG,$A181+52),0)+IF($A181&lt;='P10'!$B$17,INDEX('P10'!$AG:$AG,$A181+52),0)</f>
        <v>13318.363623128836</v>
      </c>
      <c r="T181">
        <f>IF($A181&lt;='P01'!$B$17,INDEX('P01'!$AI:$AI,$A181+52),0)+IF($A181&lt;='P02'!$B$17,INDEX('P02'!$AI:$AI,$A181+52),0)+IF($A181&lt;='P03'!$B$17,INDEX('P03'!$AI:$AI,$A181+52),0)+IF($A181&lt;='P04'!$B$17,INDEX('P04'!$AI:$AI,$A181+52),0)+IF($A181&lt;='P05'!$B$17,INDEX('P05'!$AI:$AI,$A181+52),0)+IF($A181&lt;='P06'!$B$17,INDEX('P06'!$AI:$AI,$A181+52),0)+IF($A181&lt;='P07'!$B$17,INDEX('P07'!$AI:$AI,$A181+52),0)+IF($A181&lt;='P08'!$B$17,INDEX('P08'!$AI:$AI,$A181+52),0)+IF($A181&lt;='P09'!$B$17,INDEX('P09'!$AI:$AI,$A181+52),0)+IF($A181&lt;='P10'!$B$17,INDEX('P10'!$AI:$AI,$A181+52),0)</f>
        <v>13318.363623128836</v>
      </c>
    </row>
    <row r="182" spans="1:20" x14ac:dyDescent="0.35">
      <c r="A182">
        <v>150</v>
      </c>
      <c r="B182">
        <f>IF($A182&lt;='P01'!$B$17,INDEX('P01'!$J:$J,$A182+52),0)+IF($A182&lt;='P02'!$B$17,INDEX('P02'!$J:$J,$A182+52),0)+IF($A182&lt;='P03'!$B$17,INDEX('P03'!$J:$J,$A182+52),0)+IF($A182&lt;='P04'!$B$17,INDEX('P04'!$J:$J,$A182+52),0)+IF($A182&lt;='P05'!$B$17,INDEX('P05'!$J:$J,$A182+52),0)+IF($A182&lt;='P06'!$B$17,INDEX('P06'!$J:$J,$A182+52),0)+IF($A182&lt;='P07'!$B$17,INDEX('P07'!$J:$J,$A182+52),0)+IF($A182&lt;='P08'!$B$17,INDEX('P08'!$J:$J,$A182+52),0)+IF($A182&lt;='P09'!$B$17,INDEX('P09'!$J:$J,$A182+52),0)+IF($A182&lt;='P10'!$B$17,INDEX('P10'!$J:$J,$A182+52),0)</f>
        <v>1.0242363371102431E-3</v>
      </c>
      <c r="C182">
        <f>IF($A182&lt;='P01'!$B$17,INDEX('P01'!$K:$K,$A182+52),0)+IF($A182&lt;='P02'!$B$17,INDEX('P02'!$K:$K,$A182+52),0)+IF($A182&lt;='P03'!$B$17,INDEX('P03'!$K:$K,$A182+52),0)+IF($A182&lt;='P04'!$B$17,INDEX('P04'!$K:$K,$A182+52),0)+IF($A182&lt;='P05'!$B$17,INDEX('P05'!$K:$K,$A182+52),0)+IF($A182&lt;='P06'!$B$17,INDEX('P06'!$K:$K,$A182+52),0)+IF($A182&lt;='P07'!$B$17,INDEX('P07'!$K:$K,$A182+52),0)+IF($A182&lt;='P08'!$B$17,INDEX('P08'!$K:$K,$A182+52),0)+IF($A182&lt;='P09'!$B$17,INDEX('P09'!$K:$K,$A182+52),0)+IF($A182&lt;='P10'!$B$17,INDEX('P10'!$K:$K,$A182+52),0)</f>
        <v>9.96665992280895E-3</v>
      </c>
      <c r="D182">
        <f>IF($A182&lt;='P01'!$B$17,INDEX('P01'!$L:$L,$A182+52),0)+IF($A182&lt;='P02'!$B$17,INDEX('P02'!$L:$L,$A182+52),0)+IF($A182&lt;='P03'!$B$17,INDEX('P03'!$L:$L,$A182+52),0)+IF($A182&lt;='P04'!$B$17,INDEX('P04'!$L:$L,$A182+52),0)+IF($A182&lt;='P05'!$B$17,INDEX('P05'!$L:$L,$A182+52),0)+IF($A182&lt;='P06'!$B$17,INDEX('P06'!$L:$L,$A182+52),0)+IF($A182&lt;='P07'!$B$17,INDEX('P07'!$L:$L,$A182+52),0)+IF($A182&lt;='P08'!$B$17,INDEX('P08'!$L:$L,$A182+52),0)+IF($A182&lt;='P09'!$B$17,INDEX('P09'!$L:$L,$A182+52),0)+IF($A182&lt;='P10'!$B$17,INDEX('P10'!$L:$L,$A182+52),0)</f>
        <v>0</v>
      </c>
      <c r="E182">
        <f>IF($A182&lt;='P01'!$B$17,INDEX('P01'!$M:$M,$A182+52),0)+IF($A182&lt;='P02'!$B$17,INDEX('P02'!$M:$M,$A182+52),0)+IF($A182&lt;='P03'!$B$17,INDEX('P03'!$M:$M,$A182+52),0)+IF($A182&lt;='P04'!$B$17,INDEX('P04'!$M:$M,$A182+52),0)+IF($A182&lt;='P05'!$B$17,INDEX('P05'!$M:$M,$A182+52),0)+IF($A182&lt;='P06'!$B$17,INDEX('P06'!$M:$M,$A182+52),0)+IF($A182&lt;='P07'!$B$17,INDEX('P07'!$M:$M,$A182+52),0)+IF($A182&lt;='P08'!$B$17,INDEX('P08'!$M:$M,$A182+52),0)+IF($A182&lt;='P09'!$B$17,INDEX('P09'!$M:$M,$A182+52),0)+IF($A182&lt;='P10'!$B$17,INDEX('P10'!$M:$M,$A182+52),0)</f>
        <v>3.6162363188109339</v>
      </c>
      <c r="F182">
        <f>IF($A182&lt;='P01'!$B$17,INDEX('P01'!$R:$R,$A182+52),0)+IF($A182&lt;='P02'!$B$17,INDEX('P02'!$R:$R,$A182+52),0)+IF($A182&lt;='P03'!$B$17,INDEX('P03'!$R:$R,$A182+52),0)+IF($A182&lt;='P04'!$B$17,INDEX('P04'!$R:$R,$A182+52),0)+IF($A182&lt;='P05'!$B$17,INDEX('P05'!$R:$R,$A182+52),0)+IF($A182&lt;='P06'!$B$17,INDEX('P06'!$R:$R,$A182+52),0)+IF($A182&lt;='P07'!$B$17,INDEX('P07'!$R:$R,$A182+52),0)+IF($A182&lt;='P08'!$B$17,INDEX('P08'!$R:$R,$A182+52),0)+IF($A182&lt;='P09'!$B$17,INDEX('P09'!$R:$R,$A182+52),0)+IF($A182&lt;='P10'!$B$17,INDEX('P10'!$R:$R,$A182+52),0)</f>
        <v>260.74711864425149</v>
      </c>
      <c r="G182">
        <f>IF($A182&lt;='P01'!$B$17,INDEX('P01'!$S:$S,$A182+52),0)+IF($A182&lt;='P02'!$B$17,INDEX('P02'!$S:$S,$A182+52),0)+IF($A182&lt;='P03'!$B$17,INDEX('P03'!$S:$S,$A182+52),0)+IF($A182&lt;='P04'!$B$17,INDEX('P04'!$S:$S,$A182+52),0)+IF($A182&lt;='P05'!$B$17,INDEX('P05'!$S:$S,$A182+52),0)+IF($A182&lt;='P06'!$B$17,INDEX('P06'!$S:$S,$A182+52),0)+IF($A182&lt;='P07'!$B$17,INDEX('P07'!$S:$S,$A182+52),0)+IF($A182&lt;='P08'!$B$17,INDEX('P08'!$S:$S,$A182+52),0)+IF($A182&lt;='P09'!$B$17,INDEX('P09'!$S:$S,$A182+52),0)+IF($A182&lt;='P10'!$B$17,INDEX('P10'!$S:$S,$A182+52),0)</f>
        <v>5.2149423728850302</v>
      </c>
      <c r="H182">
        <f>IF($A182&lt;='P01'!$B$17,INDEX('P01'!$T:$T,$A182+52),0)+IF($A182&lt;='P02'!$B$17,INDEX('P02'!$T:$T,$A182+52),0)+IF($A182&lt;='P03'!$B$17,INDEX('P03'!$T:$T,$A182+52),0)+IF($A182&lt;='P04'!$B$17,INDEX('P04'!$T:$T,$A182+52),0)+IF($A182&lt;='P05'!$B$17,INDEX('P05'!$T:$T,$A182+52),0)+IF($A182&lt;='P06'!$B$17,INDEX('P06'!$T:$T,$A182+52),0)+IF($A182&lt;='P07'!$B$17,INDEX('P07'!$T:$T,$A182+52),0)+IF($A182&lt;='P08'!$B$17,INDEX('P08'!$T:$T,$A182+52),0)+IF($A182&lt;='P09'!$B$17,INDEX('P09'!$T:$T,$A182+52),0)+IF($A182&lt;='P10'!$B$17,INDEX('P10'!$T:$T,$A182+52),0)</f>
        <v>26.242794188491228</v>
      </c>
      <c r="I182">
        <f>IF($A182&lt;='P01'!$B$17,INDEX('P01'!$U:$U,$A182+52),0)+IF($A182&lt;='P02'!$B$17,INDEX('P02'!$U:$U,$A182+52),0)+IF($A182&lt;='P03'!$B$17,INDEX('P03'!$U:$U,$A182+52),0)+IF($A182&lt;='P04'!$B$17,INDEX('P04'!$U:$U,$A182+52),0)+IF($A182&lt;='P05'!$B$17,INDEX('P05'!$U:$U,$A182+52),0)+IF($A182&lt;='P06'!$B$17,INDEX('P06'!$U:$U,$A182+52),0)+IF($A182&lt;='P07'!$B$17,INDEX('P07'!$U:$U,$A182+52),0)+IF($A182&lt;='P08'!$B$17,INDEX('P08'!$U:$U,$A182+52),0)+IF($A182&lt;='P09'!$B$17,INDEX('P09'!$U:$U,$A182+52),0)+IF($A182&lt;='P10'!$B$17,INDEX('P10'!$U:$U,$A182+52),0)</f>
        <v>440.09627134582576</v>
      </c>
      <c r="J182">
        <f>IF($A182&lt;='P01'!$B$17,INDEX('P01'!$V:$V,$A182+52),0)+IF($A182&lt;='P02'!$B$17,INDEX('P02'!$V:$V,$A182+52),0)+IF($A182&lt;='P03'!$B$17,INDEX('P03'!$V:$V,$A182+52),0)+IF($A182&lt;='P04'!$B$17,INDEX('P04'!$V:$V,$A182+52),0)+IF($A182&lt;='P05'!$B$17,INDEX('P05'!$V:$V,$A182+52),0)+IF($A182&lt;='P06'!$B$17,INDEX('P06'!$V:$V,$A182+52),0)+IF($A182&lt;='P07'!$B$17,INDEX('P07'!$V:$V,$A182+52),0)+IF($A182&lt;='P08'!$B$17,INDEX('P08'!$V:$V,$A182+52),0)+IF($A182&lt;='P09'!$B$17,INDEX('P09'!$V:$V,$A182+52),0)+IF($A182&lt;='P10'!$B$17,INDEX('P10'!$V:$V,$A182+52),0)</f>
        <v>0.37051474585709387</v>
      </c>
      <c r="K182">
        <f>IF($A182&lt;='P01'!$B$17,INDEX('P01'!$W:$W,$A182+52),0)+IF($A182&lt;='P02'!$B$17,INDEX('P02'!$W:$W,$A182+52),0)+IF($A182&lt;='P03'!$B$17,INDEX('P03'!$W:$W,$A182+52),0)+IF($A182&lt;='P04'!$B$17,INDEX('P04'!$W:$W,$A182+52),0)+IF($A182&lt;='P05'!$B$17,INDEX('P05'!$W:$W,$A182+52),0)+IF($A182&lt;='P06'!$B$17,INDEX('P06'!$W:$W,$A182+52),0)+IF($A182&lt;='P07'!$B$17,INDEX('P07'!$W:$W,$A182+52),0)+IF($A182&lt;='P08'!$B$17,INDEX('P08'!$W:$W,$A182+52),0)+IF($A182&lt;='P09'!$B$17,INDEX('P09'!$W:$W,$A182+52),0)+IF($A182&lt;='P10'!$B$17,INDEX('P10'!$W:$W,$A182+52),0)</f>
        <v>-211.17740400880768</v>
      </c>
      <c r="L182">
        <f>IF($A182&lt;='P01'!$B$17,INDEX('P01'!$X:$X,$A182+52),0)+IF($A182&lt;='P02'!$B$17,INDEX('P02'!$X:$X,$A182+52),0)+IF($A182&lt;='P03'!$B$17,INDEX('P03'!$X:$X,$A182+52),0)+IF($A182&lt;='P04'!$B$17,INDEX('P04'!$X:$X,$A182+52),0)+IF($A182&lt;='P05'!$B$17,INDEX('P05'!$X:$X,$A182+52),0)+IF($A182&lt;='P06'!$B$17,INDEX('P06'!$X:$X,$A182+52),0)+IF($A182&lt;='P07'!$B$17,INDEX('P07'!$X:$X,$A182+52),0)+IF($A182&lt;='P08'!$B$17,INDEX('P08'!$X:$X,$A182+52),0)+IF($A182&lt;='P09'!$B$17,INDEX('P09'!$X:$X,$A182+52),0)+IF($A182&lt;='P10'!$B$17,INDEX('P10'!$X:$X,$A182+52),0)</f>
        <v>210.34085815771624</v>
      </c>
      <c r="M182">
        <f>IF($A182&lt;='P01'!$B$17,INDEX('P01'!$AA:$AA,$A182+52),0)+IF($A182&lt;='P02'!$B$17,INDEX('P02'!$AA:$AA,$A182+52),0)+IF($A182&lt;='P03'!$B$17,INDEX('P03'!$AA:$AA,$A182+52),0)+IF($A182&lt;='P04'!$B$17,INDEX('P04'!$AA:$AA,$A182+52),0)+IF($A182&lt;='P05'!$B$17,INDEX('P05'!$AA:$AA,$A182+52),0)+IF($A182&lt;='P06'!$B$17,INDEX('P06'!$AA:$AA,$A182+52),0)+IF($A182&lt;='P07'!$B$17,INDEX('P07'!$AA:$AA,$A182+52),0)+IF($A182&lt;='P08'!$B$17,INDEX('P08'!$AA:$AA,$A182+52),0)+IF($A182&lt;='P09'!$B$17,INDEX('P09'!$AA:$AA,$A182+52),0)+IF($A182&lt;='P10'!$B$17,INDEX('P10'!$AA:$AA,$A182+52),0)</f>
        <v>-128.82700199638754</v>
      </c>
      <c r="N182">
        <f>IF($A182&lt;='P01'!$B$17,INDEX('P01'!$AB:$AB,$A182+52),0)+IF($A182&lt;='P02'!$B$17,INDEX('P02'!$AB:$AB,$A182+52),0)+IF($A182&lt;='P03'!$B$17,INDEX('P03'!$AB:$AB,$A182+52),0)+IF($A182&lt;='P04'!$B$17,INDEX('P04'!$AB:$AB,$A182+52),0)+IF($A182&lt;='P05'!$B$17,INDEX('P05'!$AB:$AB,$A182+52),0)+IF($A182&lt;='P06'!$B$17,INDEX('P06'!$AB:$AB,$A182+52),0)+IF($A182&lt;='P07'!$B$17,INDEX('P07'!$AB:$AB,$A182+52),0)+IF($A182&lt;='P08'!$B$17,INDEX('P08'!$AB:$AB,$A182+52),0)+IF($A182&lt;='P09'!$B$17,INDEX('P09'!$AB:$AB,$A182+52),0)+IF($A182&lt;='P10'!$B$17,INDEX('P10'!$AB:$AB,$A182+52),0)</f>
        <v>160.222026974926</v>
      </c>
      <c r="O182">
        <f>IF($A182&lt;='P01'!$B$17,INDEX('P01'!$AC:$AC,$A182+52),0)+IF($A182&lt;='P02'!$B$17,INDEX('P02'!$AC:$AC,$A182+52),0)+IF($A182&lt;='P03'!$B$17,INDEX('P03'!$AC:$AC,$A182+52),0)+IF($A182&lt;='P04'!$B$17,INDEX('P04'!$AC:$AC,$A182+52),0)+IF($A182&lt;='P05'!$B$17,INDEX('P05'!$AC:$AC,$A182+52),0)+IF($A182&lt;='P06'!$B$17,INDEX('P06'!$AC:$AC,$A182+52),0)+IF($A182&lt;='P07'!$B$17,INDEX('P07'!$AC:$AC,$A182+52),0)+IF($A182&lt;='P08'!$B$17,INDEX('P08'!$AC:$AC,$A182+52),0)+IF($A182&lt;='P09'!$B$17,INDEX('P09'!$AC:$AC,$A182+52),0)+IF($A182&lt;='P10'!$B$17,INDEX('P10'!$AC:$AC,$A182+52),0)</f>
        <v>3.2044405394985205</v>
      </c>
      <c r="P182">
        <f>IF($A182&lt;='P01'!$B$17,INDEX('P01'!$AD:$AD,$A182+52),0)+IF($A182&lt;='P02'!$B$17,INDEX('P02'!$AD:$AD,$A182+52),0)+IF($A182&lt;='P03'!$B$17,INDEX('P03'!$AD:$AD,$A182+52),0)+IF($A182&lt;='P04'!$B$17,INDEX('P04'!$AD:$AD,$A182+52),0)+IF($A182&lt;='P05'!$B$17,INDEX('P05'!$AD:$AD,$A182+52),0)+IF($A182&lt;='P06'!$B$17,INDEX('P06'!$AD:$AD,$A182+52),0)+IF($A182&lt;='P07'!$B$17,INDEX('P07'!$AD:$AD,$A182+52),0)+IF($A182&lt;='P08'!$B$17,INDEX('P08'!$AD:$AD,$A182+52),0)+IF($A182&lt;='P09'!$B$17,INDEX('P09'!$AD:$AD,$A182+52),0)+IF($A182&lt;='P10'!$B$17,INDEX('P10'!$AD:$AD,$A182+52),0)</f>
        <v>16.072866341434217</v>
      </c>
      <c r="Q182">
        <f>IF($A182&lt;='P01'!$B$17,INDEX('P01'!$AE:$AE,$A182+52),0)+IF($A182&lt;='P02'!$B$17,INDEX('P02'!$AE:$AE,$A182+52),0)+IF($A182&lt;='P03'!$B$17,INDEX('P03'!$AE:$AE,$A182+52),0)+IF($A182&lt;='P04'!$B$17,INDEX('P04'!$AE:$AE,$A182+52),0)+IF($A182&lt;='P05'!$B$17,INDEX('P05'!$AE:$AE,$A182+52),0)+IF($A182&lt;='P06'!$B$17,INDEX('P06'!$AE:$AE,$A182+52),0)+IF($A182&lt;='P07'!$B$17,INDEX('P07'!$AE:$AE,$A182+52),0)+IF($A182&lt;='P08'!$B$17,INDEX('P08'!$AE:$AE,$A182+52),0)+IF($A182&lt;='P09'!$B$17,INDEX('P09'!$AE:$AE,$A182+52),0)+IF($A182&lt;='P10'!$B$17,INDEX('P10'!$AE:$AE,$A182+52),0)</f>
        <v>269.54479374026238</v>
      </c>
      <c r="R182">
        <f>IF($A182&lt;='P01'!$B$17,INDEX('P01'!$AF:$AF,$A182+52),0)+IF($A182&lt;='P02'!$B$17,INDEX('P02'!$AF:$AF,$A182+52),0)+IF($A182&lt;='P03'!$B$17,INDEX('P03'!$AF:$AF,$A182+52),0)+IF($A182&lt;='P04'!$B$17,INDEX('P04'!$AF:$AF,$A182+52),0)+IF($A182&lt;='P05'!$B$17,INDEX('P05'!$AF:$AF,$A182+52),0)+IF($A182&lt;='P06'!$B$17,INDEX('P06'!$AF:$AF,$A182+52),0)+IF($A182&lt;='P07'!$B$17,INDEX('P07'!$AF:$AF,$A182+52),0)+IF($A182&lt;='P08'!$B$17,INDEX('P08'!$AF:$AF,$A182+52),0)+IF($A182&lt;='P09'!$B$17,INDEX('P09'!$AF:$AF,$A182+52),0)+IF($A182&lt;='P10'!$B$17,INDEX('P10'!$AF:$AF,$A182+52),0)</f>
        <v>0.22692835011841858</v>
      </c>
      <c r="S182">
        <f>IF($A182&lt;='P01'!$B$17,INDEX('P01'!$AG:$AG,$A182+52),0)+IF($A182&lt;='P02'!$B$17,INDEX('P02'!$AG:$AG,$A182+52),0)+IF($A182&lt;='P03'!$B$17,INDEX('P03'!$AG:$AG,$A182+52),0)+IF($A182&lt;='P04'!$B$17,INDEX('P04'!$AG:$AG,$A182+52),0)+IF($A182&lt;='P05'!$B$17,INDEX('P05'!$AG:$AG,$A182+52),0)+IF($A182&lt;='P06'!$B$17,INDEX('P06'!$AG:$AG,$A182+52),0)+IF($A182&lt;='P07'!$B$17,INDEX('P07'!$AG:$AG,$A182+52),0)+IF($A182&lt;='P08'!$B$17,INDEX('P08'!$AG:$AG,$A182+52),0)+IF($A182&lt;='P09'!$B$17,INDEX('P09'!$AG:$AG,$A182+52),0)+IF($A182&lt;='P10'!$B$17,INDEX('P10'!$AG:$AG,$A182+52),0)</f>
        <v>13151.623621797948</v>
      </c>
      <c r="T182">
        <f>IF($A182&lt;='P01'!$B$17,INDEX('P01'!$AI:$AI,$A182+52),0)+IF($A182&lt;='P02'!$B$17,INDEX('P02'!$AI:$AI,$A182+52),0)+IF($A182&lt;='P03'!$B$17,INDEX('P03'!$AI:$AI,$A182+52),0)+IF($A182&lt;='P04'!$B$17,INDEX('P04'!$AI:$AI,$A182+52),0)+IF($A182&lt;='P05'!$B$17,INDEX('P05'!$AI:$AI,$A182+52),0)+IF($A182&lt;='P06'!$B$17,INDEX('P06'!$AI:$AI,$A182+52),0)+IF($A182&lt;='P07'!$B$17,INDEX('P07'!$AI:$AI,$A182+52),0)+IF($A182&lt;='P08'!$B$17,INDEX('P08'!$AI:$AI,$A182+52),0)+IF($A182&lt;='P09'!$B$17,INDEX('P09'!$AI:$AI,$A182+52),0)+IF($A182&lt;='P10'!$B$17,INDEX('P10'!$AI:$AI,$A182+52),0)</f>
        <v>13151.623621797948</v>
      </c>
    </row>
    <row r="183" spans="1:20" x14ac:dyDescent="0.35">
      <c r="A183">
        <v>151</v>
      </c>
      <c r="B183">
        <f>IF($A183&lt;='P01'!$B$17,INDEX('P01'!$J:$J,$A183+52),0)+IF($A183&lt;='P02'!$B$17,INDEX('P02'!$J:$J,$A183+52),0)+IF($A183&lt;='P03'!$B$17,INDEX('P03'!$J:$J,$A183+52),0)+IF($A183&lt;='P04'!$B$17,INDEX('P04'!$J:$J,$A183+52),0)+IF($A183&lt;='P05'!$B$17,INDEX('P05'!$J:$J,$A183+52),0)+IF($A183&lt;='P06'!$B$17,INDEX('P06'!$J:$J,$A183+52),0)+IF($A183&lt;='P07'!$B$17,INDEX('P07'!$J:$J,$A183+52),0)+IF($A183&lt;='P08'!$B$17,INDEX('P08'!$J:$J,$A183+52),0)+IF($A183&lt;='P09'!$B$17,INDEX('P09'!$J:$J,$A183+52),0)+IF($A183&lt;='P10'!$B$17,INDEX('P10'!$J:$J,$A183+52),0)</f>
        <v>1.0330296565962095E-3</v>
      </c>
      <c r="C183">
        <f>IF($A183&lt;='P01'!$B$17,INDEX('P01'!$K:$K,$A183+52),0)+IF($A183&lt;='P02'!$B$17,INDEX('P02'!$K:$K,$A183+52),0)+IF($A183&lt;='P03'!$B$17,INDEX('P03'!$K:$K,$A183+52),0)+IF($A183&lt;='P04'!$B$17,INDEX('P04'!$K:$K,$A183+52),0)+IF($A183&lt;='P05'!$B$17,INDEX('P05'!$K:$K,$A183+52),0)+IF($A183&lt;='P06'!$B$17,INDEX('P06'!$K:$K,$A183+52),0)+IF($A183&lt;='P07'!$B$17,INDEX('P07'!$K:$K,$A183+52),0)+IF($A183&lt;='P08'!$B$17,INDEX('P08'!$K:$K,$A183+52),0)+IF($A183&lt;='P09'!$B$17,INDEX('P09'!$K:$K,$A183+52),0)+IF($A183&lt;='P10'!$B$17,INDEX('P10'!$K:$K,$A183+52),0)</f>
        <v>9.9301656145984116E-3</v>
      </c>
      <c r="D183">
        <f>IF($A183&lt;='P01'!$B$17,INDEX('P01'!$L:$L,$A183+52),0)+IF($A183&lt;='P02'!$B$17,INDEX('P02'!$L:$L,$A183+52),0)+IF($A183&lt;='P03'!$B$17,INDEX('P03'!$L:$L,$A183+52),0)+IF($A183&lt;='P04'!$B$17,INDEX('P04'!$L:$L,$A183+52),0)+IF($A183&lt;='P05'!$B$17,INDEX('P05'!$L:$L,$A183+52),0)+IF($A183&lt;='P06'!$B$17,INDEX('P06'!$L:$L,$A183+52),0)+IF($A183&lt;='P07'!$B$17,INDEX('P07'!$L:$L,$A183+52),0)+IF($A183&lt;='P08'!$B$17,INDEX('P08'!$L:$L,$A183+52),0)+IF($A183&lt;='P09'!$B$17,INDEX('P09'!$L:$L,$A183+52),0)+IF($A183&lt;='P10'!$B$17,INDEX('P10'!$L:$L,$A183+52),0)</f>
        <v>0</v>
      </c>
      <c r="E183">
        <f>IF($A183&lt;='P01'!$B$17,INDEX('P01'!$M:$M,$A183+52),0)+IF($A183&lt;='P02'!$B$17,INDEX('P02'!$M:$M,$A183+52),0)+IF($A183&lt;='P03'!$B$17,INDEX('P03'!$M:$M,$A183+52),0)+IF($A183&lt;='P04'!$B$17,INDEX('P04'!$M:$M,$A183+52),0)+IF($A183&lt;='P05'!$B$17,INDEX('P05'!$M:$M,$A183+52),0)+IF($A183&lt;='P06'!$B$17,INDEX('P06'!$M:$M,$A183+52),0)+IF($A183&lt;='P07'!$B$17,INDEX('P07'!$M:$M,$A183+52),0)+IF($A183&lt;='P08'!$B$17,INDEX('P08'!$M:$M,$A183+52),0)+IF($A183&lt;='P09'!$B$17,INDEX('P09'!$M:$M,$A183+52),0)+IF($A183&lt;='P10'!$B$17,INDEX('P10'!$M:$M,$A183+52),0)</f>
        <v>3.6052731235397388</v>
      </c>
      <c r="F183">
        <f>IF($A183&lt;='P01'!$B$17,INDEX('P01'!$R:$R,$A183+52),0)+IF($A183&lt;='P02'!$B$17,INDEX('P02'!$R:$R,$A183+52),0)+IF($A183&lt;='P03'!$B$17,INDEX('P03'!$R:$R,$A183+52),0)+IF($A183&lt;='P04'!$B$17,INDEX('P04'!$R:$R,$A183+52),0)+IF($A183&lt;='P05'!$B$17,INDEX('P05'!$R:$R,$A183+52),0)+IF($A183&lt;='P06'!$B$17,INDEX('P06'!$R:$R,$A183+52),0)+IF($A183&lt;='P07'!$B$17,INDEX('P07'!$R:$R,$A183+52),0)+IF($A183&lt;='P08'!$B$17,INDEX('P08'!$R:$R,$A183+52),0)+IF($A183&lt;='P09'!$B$17,INDEX('P09'!$R:$R,$A183+52),0)+IF($A183&lt;='P10'!$B$17,INDEX('P10'!$R:$R,$A183+52),0)</f>
        <v>259.78930118339355</v>
      </c>
      <c r="G183">
        <f>IF($A183&lt;='P01'!$B$17,INDEX('P01'!$S:$S,$A183+52),0)+IF($A183&lt;='P02'!$B$17,INDEX('P02'!$S:$S,$A183+52),0)+IF($A183&lt;='P03'!$B$17,INDEX('P03'!$S:$S,$A183+52),0)+IF($A183&lt;='P04'!$B$17,INDEX('P04'!$S:$S,$A183+52),0)+IF($A183&lt;='P05'!$B$17,INDEX('P05'!$S:$S,$A183+52),0)+IF($A183&lt;='P06'!$B$17,INDEX('P06'!$S:$S,$A183+52),0)+IF($A183&lt;='P07'!$B$17,INDEX('P07'!$S:$S,$A183+52),0)+IF($A183&lt;='P08'!$B$17,INDEX('P08'!$S:$S,$A183+52),0)+IF($A183&lt;='P09'!$B$17,INDEX('P09'!$S:$S,$A183+52),0)+IF($A183&lt;='P10'!$B$17,INDEX('P10'!$S:$S,$A183+52),0)</f>
        <v>5.1957860236678703</v>
      </c>
      <c r="H183">
        <f>IF($A183&lt;='P01'!$B$17,INDEX('P01'!$T:$T,$A183+52),0)+IF($A183&lt;='P02'!$B$17,INDEX('P02'!$T:$T,$A183+52),0)+IF($A183&lt;='P03'!$B$17,INDEX('P03'!$T:$T,$A183+52),0)+IF($A183&lt;='P04'!$B$17,INDEX('P04'!$T:$T,$A183+52),0)+IF($A183&lt;='P05'!$B$17,INDEX('P05'!$T:$T,$A183+52),0)+IF($A183&lt;='P06'!$B$17,INDEX('P06'!$T:$T,$A183+52),0)+IF($A183&lt;='P07'!$B$17,INDEX('P07'!$T:$T,$A183+52),0)+IF($A183&lt;='P08'!$B$17,INDEX('P08'!$T:$T,$A183+52),0)+IF($A183&lt;='P09'!$B$17,INDEX('P09'!$T:$T,$A183+52),0)+IF($A183&lt;='P10'!$B$17,INDEX('P10'!$T:$T,$A183+52),0)</f>
        <v>26.22780133991645</v>
      </c>
      <c r="I183">
        <f>IF($A183&lt;='P01'!$B$17,INDEX('P01'!$U:$U,$A183+52),0)+IF($A183&lt;='P02'!$B$17,INDEX('P02'!$U:$U,$A183+52),0)+IF($A183&lt;='P03'!$B$17,INDEX('P03'!$U:$U,$A183+52),0)+IF($A183&lt;='P04'!$B$17,INDEX('P04'!$U:$U,$A183+52),0)+IF($A183&lt;='P05'!$B$17,INDEX('P05'!$U:$U,$A183+52),0)+IF($A183&lt;='P06'!$B$17,INDEX('P06'!$U:$U,$A183+52),0)+IF($A183&lt;='P07'!$B$17,INDEX('P07'!$U:$U,$A183+52),0)+IF($A183&lt;='P08'!$B$17,INDEX('P08'!$U:$U,$A183+52),0)+IF($A183&lt;='P09'!$B$17,INDEX('P09'!$U:$U,$A183+52),0)+IF($A183&lt;='P10'!$B$17,INDEX('P10'!$U:$U,$A183+52),0)</f>
        <v>441.65059608659271</v>
      </c>
      <c r="J183">
        <f>IF($A183&lt;='P01'!$B$17,INDEX('P01'!$V:$V,$A183+52),0)+IF($A183&lt;='P02'!$B$17,INDEX('P02'!$V:$V,$A183+52),0)+IF($A183&lt;='P03'!$B$17,INDEX('P03'!$V:$V,$A183+52),0)+IF($A183&lt;='P04'!$B$17,INDEX('P04'!$V:$V,$A183+52),0)+IF($A183&lt;='P05'!$B$17,INDEX('P05'!$V:$V,$A183+52),0)+IF($A183&lt;='P06'!$B$17,INDEX('P06'!$V:$V,$A183+52),0)+IF($A183&lt;='P07'!$B$17,INDEX('P07'!$V:$V,$A183+52),0)+IF($A183&lt;='P08'!$B$17,INDEX('P08'!$V:$V,$A183+52),0)+IF($A183&lt;='P09'!$B$17,INDEX('P09'!$V:$V,$A183+52),0)+IF($A183&lt;='P10'!$B$17,INDEX('P10'!$V:$V,$A183+52),0)</f>
        <v>0.37461734000222074</v>
      </c>
      <c r="K183">
        <f>IF($A183&lt;='P01'!$B$17,INDEX('P01'!$W:$W,$A183+52),0)+IF($A183&lt;='P02'!$B$17,INDEX('P02'!$W:$W,$A183+52),0)+IF($A183&lt;='P03'!$B$17,INDEX('P03'!$W:$W,$A183+52),0)+IF($A183&lt;='P04'!$B$17,INDEX('P04'!$W:$W,$A183+52),0)+IF($A183&lt;='P05'!$B$17,INDEX('P05'!$W:$W,$A183+52),0)+IF($A183&lt;='P06'!$B$17,INDEX('P06'!$W:$W,$A183+52),0)+IF($A183&lt;='P07'!$B$17,INDEX('P07'!$W:$W,$A183+52),0)+IF($A183&lt;='P08'!$B$17,INDEX('P08'!$W:$W,$A183+52),0)+IF($A183&lt;='P09'!$B$17,INDEX('P09'!$W:$W,$A183+52),0)+IF($A183&lt;='P10'!$B$17,INDEX('P10'!$W:$W,$A183+52),0)</f>
        <v>-213.65949960678569</v>
      </c>
      <c r="L183">
        <f>IF($A183&lt;='P01'!$B$17,INDEX('P01'!$X:$X,$A183+52),0)+IF($A183&lt;='P02'!$B$17,INDEX('P02'!$X:$X,$A183+52),0)+IF($A183&lt;='P03'!$B$17,INDEX('P03'!$X:$X,$A183+52),0)+IF($A183&lt;='P04'!$B$17,INDEX('P04'!$X:$X,$A183+52),0)+IF($A183&lt;='P05'!$B$17,INDEX('P05'!$X:$X,$A183+52),0)+IF($A183&lt;='P06'!$B$17,INDEX('P06'!$X:$X,$A183+52),0)+IF($A183&lt;='P07'!$B$17,INDEX('P07'!$X:$X,$A183+52),0)+IF($A183&lt;='P08'!$B$17,INDEX('P08'!$X:$X,$A183+52),0)+IF($A183&lt;='P09'!$B$17,INDEX('P09'!$X:$X,$A183+52),0)+IF($A183&lt;='P10'!$B$17,INDEX('P10'!$X:$X,$A183+52),0)</f>
        <v>212.82602668791739</v>
      </c>
      <c r="M183">
        <f>IF($A183&lt;='P01'!$B$17,INDEX('P01'!$AA:$AA,$A183+52),0)+IF($A183&lt;='P02'!$B$17,INDEX('P02'!$AA:$AA,$A183+52),0)+IF($A183&lt;='P03'!$B$17,INDEX('P03'!$AA:$AA,$A183+52),0)+IF($A183&lt;='P04'!$B$17,INDEX('P04'!$AA:$AA,$A183+52),0)+IF($A183&lt;='P05'!$B$17,INDEX('P05'!$AA:$AA,$A183+52),0)+IF($A183&lt;='P06'!$B$17,INDEX('P06'!$AA:$AA,$A183+52),0)+IF($A183&lt;='P07'!$B$17,INDEX('P07'!$AA:$AA,$A183+52),0)+IF($A183&lt;='P08'!$B$17,INDEX('P08'!$AA:$AA,$A183+52),0)+IF($A183&lt;='P09'!$B$17,INDEX('P09'!$AA:$AA,$A183+52),0)+IF($A183&lt;='P10'!$B$17,INDEX('P10'!$AA:$AA,$A183+52),0)</f>
        <v>-129.92375113828047</v>
      </c>
      <c r="N183">
        <f>IF($A183&lt;='P01'!$B$17,INDEX('P01'!$AB:$AB,$A183+52),0)+IF($A183&lt;='P02'!$B$17,INDEX('P02'!$AB:$AB,$A183+52),0)+IF($A183&lt;='P03'!$B$17,INDEX('P03'!$AB:$AB,$A183+52),0)+IF($A183&lt;='P04'!$B$17,INDEX('P04'!$AB:$AB,$A183+52),0)+IF($A183&lt;='P05'!$B$17,INDEX('P05'!$AB:$AB,$A183+52),0)+IF($A183&lt;='P06'!$B$17,INDEX('P06'!$AB:$AB,$A183+52),0)+IF($A183&lt;='P07'!$B$17,INDEX('P07'!$AB:$AB,$A183+52),0)+IF($A183&lt;='P08'!$B$17,INDEX('P08'!$AB:$AB,$A183+52),0)+IF($A183&lt;='P09'!$B$17,INDEX('P09'!$AB:$AB,$A183+52),0)+IF($A183&lt;='P10'!$B$17,INDEX('P10'!$AB:$AB,$A183+52),0)</f>
        <v>159.11258095704125</v>
      </c>
      <c r="O183">
        <f>IF($A183&lt;='P01'!$B$17,INDEX('P01'!$AC:$AC,$A183+52),0)+IF($A183&lt;='P02'!$B$17,INDEX('P02'!$AC:$AC,$A183+52),0)+IF($A183&lt;='P03'!$B$17,INDEX('P03'!$AC:$AC,$A183+52),0)+IF($A183&lt;='P04'!$B$17,INDEX('P04'!$AC:$AC,$A183+52),0)+IF($A183&lt;='P05'!$B$17,INDEX('P05'!$AC:$AC,$A183+52),0)+IF($A183&lt;='P06'!$B$17,INDEX('P06'!$AC:$AC,$A183+52),0)+IF($A183&lt;='P07'!$B$17,INDEX('P07'!$AC:$AC,$A183+52),0)+IF($A183&lt;='P08'!$B$17,INDEX('P08'!$AC:$AC,$A183+52),0)+IF($A183&lt;='P09'!$B$17,INDEX('P09'!$AC:$AC,$A183+52),0)+IF($A183&lt;='P10'!$B$17,INDEX('P10'!$AC:$AC,$A183+52),0)</f>
        <v>3.1822516191408252</v>
      </c>
      <c r="P183">
        <f>IF($A183&lt;='P01'!$B$17,INDEX('P01'!$AD:$AD,$A183+52),0)+IF($A183&lt;='P02'!$B$17,INDEX('P02'!$AD:$AD,$A183+52),0)+IF($A183&lt;='P03'!$B$17,INDEX('P03'!$AD:$AD,$A183+52),0)+IF($A183&lt;='P04'!$B$17,INDEX('P04'!$AD:$AD,$A183+52),0)+IF($A183&lt;='P05'!$B$17,INDEX('P05'!$AD:$AD,$A183+52),0)+IF($A183&lt;='P06'!$B$17,INDEX('P06'!$AD:$AD,$A183+52),0)+IF($A183&lt;='P07'!$B$17,INDEX('P07'!$AD:$AD,$A183+52),0)+IF($A183&lt;='P08'!$B$17,INDEX('P08'!$AD:$AD,$A183+52),0)+IF($A183&lt;='P09'!$B$17,INDEX('P09'!$AD:$AD,$A183+52),0)+IF($A183&lt;='P10'!$B$17,INDEX('P10'!$AD:$AD,$A183+52),0)</f>
        <v>16.011266982813154</v>
      </c>
      <c r="Q183">
        <f>IF($A183&lt;='P01'!$B$17,INDEX('P01'!$AE:$AE,$A183+52),0)+IF($A183&lt;='P02'!$B$17,INDEX('P02'!$AE:$AE,$A183+52),0)+IF($A183&lt;='P03'!$B$17,INDEX('P03'!$AE:$AE,$A183+52),0)+IF($A183&lt;='P04'!$B$17,INDEX('P04'!$AE:$AE,$A183+52),0)+IF($A183&lt;='P05'!$B$17,INDEX('P05'!$AE:$AE,$A183+52),0)+IF($A183&lt;='P06'!$B$17,INDEX('P06'!$AE:$AE,$A183+52),0)+IF($A183&lt;='P07'!$B$17,INDEX('P07'!$AE:$AE,$A183+52),0)+IF($A183&lt;='P08'!$B$17,INDEX('P08'!$AE:$AE,$A183+52),0)+IF($A183&lt;='P09'!$B$17,INDEX('P09'!$AE:$AE,$A183+52),0)+IF($A183&lt;='P10'!$B$17,INDEX('P10'!$AE:$AE,$A183+52),0)</f>
        <v>269.61412111578602</v>
      </c>
      <c r="R183">
        <f>IF($A183&lt;='P01'!$B$17,INDEX('P01'!$AF:$AF,$A183+52),0)+IF($A183&lt;='P02'!$B$17,INDEX('P02'!$AF:$AF,$A183+52),0)+IF($A183&lt;='P03'!$B$17,INDEX('P03'!$AF:$AF,$A183+52),0)+IF($A183&lt;='P04'!$B$17,INDEX('P04'!$AF:$AF,$A183+52),0)+IF($A183&lt;='P05'!$B$17,INDEX('P05'!$AF:$AF,$A183+52),0)+IF($A183&lt;='P06'!$B$17,INDEX('P06'!$AF:$AF,$A183+52),0)+IF($A183&lt;='P07'!$B$17,INDEX('P07'!$AF:$AF,$A183+52),0)+IF($A183&lt;='P08'!$B$17,INDEX('P08'!$AF:$AF,$A183+52),0)+IF($A183&lt;='P09'!$B$17,INDEX('P09'!$AF:$AF,$A183+52),0)+IF($A183&lt;='P10'!$B$17,INDEX('P10'!$AF:$AF,$A183+52),0)</f>
        <v>0.22869237758173261</v>
      </c>
      <c r="S183">
        <f>IF($A183&lt;='P01'!$B$17,INDEX('P01'!$AG:$AG,$A183+52),0)+IF($A183&lt;='P02'!$B$17,INDEX('P02'!$AG:$AG,$A183+52),0)+IF($A183&lt;='P03'!$B$17,INDEX('P03'!$AG:$AG,$A183+52),0)+IF($A183&lt;='P04'!$B$17,INDEX('P04'!$AG:$AG,$A183+52),0)+IF($A183&lt;='P05'!$B$17,INDEX('P05'!$AG:$AG,$A183+52),0)+IF($A183&lt;='P06'!$B$17,INDEX('P06'!$AG:$AG,$A183+52),0)+IF($A183&lt;='P07'!$B$17,INDEX('P07'!$AG:$AG,$A183+52),0)+IF($A183&lt;='P08'!$B$17,INDEX('P08'!$AG:$AG,$A183+52),0)+IF($A183&lt;='P09'!$B$17,INDEX('P09'!$AG:$AG,$A183+52),0)+IF($A183&lt;='P10'!$B$17,INDEX('P10'!$AG:$AG,$A183+52),0)</f>
        <v>12981.852588561218</v>
      </c>
      <c r="T183">
        <f>IF($A183&lt;='P01'!$B$17,INDEX('P01'!$AI:$AI,$A183+52),0)+IF($A183&lt;='P02'!$B$17,INDEX('P02'!$AI:$AI,$A183+52),0)+IF($A183&lt;='P03'!$B$17,INDEX('P03'!$AI:$AI,$A183+52),0)+IF($A183&lt;='P04'!$B$17,INDEX('P04'!$AI:$AI,$A183+52),0)+IF($A183&lt;='P05'!$B$17,INDEX('P05'!$AI:$AI,$A183+52),0)+IF($A183&lt;='P06'!$B$17,INDEX('P06'!$AI:$AI,$A183+52),0)+IF($A183&lt;='P07'!$B$17,INDEX('P07'!$AI:$AI,$A183+52),0)+IF($A183&lt;='P08'!$B$17,INDEX('P08'!$AI:$AI,$A183+52),0)+IF($A183&lt;='P09'!$B$17,INDEX('P09'!$AI:$AI,$A183+52),0)+IF($A183&lt;='P10'!$B$17,INDEX('P10'!$AI:$AI,$A183+52),0)</f>
        <v>12981.852588561218</v>
      </c>
    </row>
    <row r="184" spans="1:20" x14ac:dyDescent="0.35">
      <c r="A184">
        <v>152</v>
      </c>
      <c r="B184">
        <f>IF($A184&lt;='P01'!$B$17,INDEX('P01'!$J:$J,$A184+52),0)+IF($A184&lt;='P02'!$B$17,INDEX('P02'!$J:$J,$A184+52),0)+IF($A184&lt;='P03'!$B$17,INDEX('P03'!$J:$J,$A184+52),0)+IF($A184&lt;='P04'!$B$17,INDEX('P04'!$J:$J,$A184+52),0)+IF($A184&lt;='P05'!$B$17,INDEX('P05'!$J:$J,$A184+52),0)+IF($A184&lt;='P06'!$B$17,INDEX('P06'!$J:$J,$A184+52),0)+IF($A184&lt;='P07'!$B$17,INDEX('P07'!$J:$J,$A184+52),0)+IF($A184&lt;='P08'!$B$17,INDEX('P08'!$J:$J,$A184+52),0)+IF($A184&lt;='P09'!$B$17,INDEX('P09'!$J:$J,$A184+52),0)+IF($A184&lt;='P10'!$B$17,INDEX('P10'!$J:$J,$A184+52),0)</f>
        <v>1.0300285620414302E-3</v>
      </c>
      <c r="C184">
        <f>IF($A184&lt;='P01'!$B$17,INDEX('P01'!$K:$K,$A184+52),0)+IF($A184&lt;='P02'!$B$17,INDEX('P02'!$K:$K,$A184+52),0)+IF($A184&lt;='P03'!$B$17,INDEX('P03'!$K:$K,$A184+52),0)+IF($A184&lt;='P04'!$B$17,INDEX('P04'!$K:$K,$A184+52),0)+IF($A184&lt;='P05'!$B$17,INDEX('P05'!$K:$K,$A184+52),0)+IF($A184&lt;='P06'!$B$17,INDEX('P06'!$K:$K,$A184+52),0)+IF($A184&lt;='P07'!$B$17,INDEX('P07'!$K:$K,$A184+52),0)+IF($A184&lt;='P08'!$B$17,INDEX('P08'!$K:$K,$A184+52),0)+IF($A184&lt;='P09'!$B$17,INDEX('P09'!$K:$K,$A184+52),0)+IF($A184&lt;='P10'!$B$17,INDEX('P10'!$K:$K,$A184+52),0)</f>
        <v>9.8938051190048445E-3</v>
      </c>
      <c r="D184">
        <f>IF($A184&lt;='P01'!$B$17,INDEX('P01'!$L:$L,$A184+52),0)+IF($A184&lt;='P02'!$B$17,INDEX('P02'!$L:$L,$A184+52),0)+IF($A184&lt;='P03'!$B$17,INDEX('P03'!$L:$L,$A184+52),0)+IF($A184&lt;='P04'!$B$17,INDEX('P04'!$L:$L,$A184+52),0)+IF($A184&lt;='P05'!$B$17,INDEX('P05'!$L:$L,$A184+52),0)+IF($A184&lt;='P06'!$B$17,INDEX('P06'!$L:$L,$A184+52),0)+IF($A184&lt;='P07'!$B$17,INDEX('P07'!$L:$L,$A184+52),0)+IF($A184&lt;='P08'!$B$17,INDEX('P08'!$L:$L,$A184+52),0)+IF($A184&lt;='P09'!$B$17,INDEX('P09'!$L:$L,$A184+52),0)+IF($A184&lt;='P10'!$B$17,INDEX('P10'!$L:$L,$A184+52),0)</f>
        <v>0</v>
      </c>
      <c r="E184">
        <f>IF($A184&lt;='P01'!$B$17,INDEX('P01'!$M:$M,$A184+52),0)+IF($A184&lt;='P02'!$B$17,INDEX('P02'!$M:$M,$A184+52),0)+IF($A184&lt;='P03'!$B$17,INDEX('P03'!$M:$M,$A184+52),0)+IF($A184&lt;='P04'!$B$17,INDEX('P04'!$M:$M,$A184+52),0)+IF($A184&lt;='P05'!$B$17,INDEX('P05'!$M:$M,$A184+52),0)+IF($A184&lt;='P06'!$B$17,INDEX('P06'!$M:$M,$A184+52),0)+IF($A184&lt;='P07'!$B$17,INDEX('P07'!$M:$M,$A184+52),0)+IF($A184&lt;='P08'!$B$17,INDEX('P08'!$M:$M,$A184+52),0)+IF($A184&lt;='P09'!$B$17,INDEX('P09'!$M:$M,$A184+52),0)+IF($A184&lt;='P10'!$B$17,INDEX('P10'!$M:$M,$A184+52),0)</f>
        <v>3.5943492898586924</v>
      </c>
      <c r="F184">
        <f>IF($A184&lt;='P01'!$B$17,INDEX('P01'!$R:$R,$A184+52),0)+IF($A184&lt;='P02'!$B$17,INDEX('P02'!$R:$R,$A184+52),0)+IF($A184&lt;='P03'!$B$17,INDEX('P03'!$R:$R,$A184+52),0)+IF($A184&lt;='P04'!$B$17,INDEX('P04'!$R:$R,$A184+52),0)+IF($A184&lt;='P05'!$B$17,INDEX('P05'!$R:$R,$A184+52),0)+IF($A184&lt;='P06'!$B$17,INDEX('P06'!$R:$R,$A184+52),0)+IF($A184&lt;='P07'!$B$17,INDEX('P07'!$R:$R,$A184+52),0)+IF($A184&lt;='P08'!$B$17,INDEX('P08'!$R:$R,$A184+52),0)+IF($A184&lt;='P09'!$B$17,INDEX('P09'!$R:$R,$A184+52),0)+IF($A184&lt;='P10'!$B$17,INDEX('P10'!$R:$R,$A184+52),0)</f>
        <v>258.83438665246194</v>
      </c>
      <c r="G184">
        <f>IF($A184&lt;='P01'!$B$17,INDEX('P01'!$S:$S,$A184+52),0)+IF($A184&lt;='P02'!$B$17,INDEX('P02'!$S:$S,$A184+52),0)+IF($A184&lt;='P03'!$B$17,INDEX('P03'!$S:$S,$A184+52),0)+IF($A184&lt;='P04'!$B$17,INDEX('P04'!$S:$S,$A184+52),0)+IF($A184&lt;='P05'!$B$17,INDEX('P05'!$S:$S,$A184+52),0)+IF($A184&lt;='P06'!$B$17,INDEX('P06'!$S:$S,$A184+52),0)+IF($A184&lt;='P07'!$B$17,INDEX('P07'!$S:$S,$A184+52),0)+IF($A184&lt;='P08'!$B$17,INDEX('P08'!$S:$S,$A184+52),0)+IF($A184&lt;='P09'!$B$17,INDEX('P09'!$S:$S,$A184+52),0)+IF($A184&lt;='P10'!$B$17,INDEX('P10'!$S:$S,$A184+52),0)</f>
        <v>5.1766877330492385</v>
      </c>
      <c r="H184">
        <f>IF($A184&lt;='P01'!$B$17,INDEX('P01'!$T:$T,$A184+52),0)+IF($A184&lt;='P02'!$B$17,INDEX('P02'!$T:$T,$A184+52),0)+IF($A184&lt;='P03'!$B$17,INDEX('P03'!$T:$T,$A184+52),0)+IF($A184&lt;='P04'!$B$17,INDEX('P04'!$T:$T,$A184+52),0)+IF($A184&lt;='P05'!$B$17,INDEX('P05'!$T:$T,$A184+52),0)+IF($A184&lt;='P06'!$B$17,INDEX('P06'!$T:$T,$A184+52),0)+IF($A184&lt;='P07'!$B$17,INDEX('P07'!$T:$T,$A184+52),0)+IF($A184&lt;='P08'!$B$17,INDEX('P08'!$T:$T,$A184+52),0)+IF($A184&lt;='P09'!$B$17,INDEX('P09'!$T:$T,$A184+52),0)+IF($A184&lt;='P10'!$B$17,INDEX('P10'!$T:$T,$A184+52),0)</f>
        <v>26.212776322020623</v>
      </c>
      <c r="I184">
        <f>IF($A184&lt;='P01'!$B$17,INDEX('P01'!$U:$U,$A184+52),0)+IF($A184&lt;='P02'!$B$17,INDEX('P02'!$U:$U,$A184+52),0)+IF($A184&lt;='P03'!$B$17,INDEX('P03'!$U:$U,$A184+52),0)+IF($A184&lt;='P04'!$B$17,INDEX('P04'!$U:$U,$A184+52),0)+IF($A184&lt;='P05'!$B$17,INDEX('P05'!$U:$U,$A184+52),0)+IF($A184&lt;='P06'!$B$17,INDEX('P06'!$U:$U,$A184+52),0)+IF($A184&lt;='P07'!$B$17,INDEX('P07'!$U:$U,$A184+52),0)+IF($A184&lt;='P08'!$B$17,INDEX('P08'!$U:$U,$A184+52),0)+IF($A184&lt;='P09'!$B$17,INDEX('P09'!$U:$U,$A184+52),0)+IF($A184&lt;='P10'!$B$17,INDEX('P10'!$U:$U,$A184+52),0)</f>
        <v>440.25870702567346</v>
      </c>
      <c r="J184">
        <f>IF($A184&lt;='P01'!$B$17,INDEX('P01'!$V:$V,$A184+52),0)+IF($A184&lt;='P02'!$B$17,INDEX('P02'!$V:$V,$A184+52),0)+IF($A184&lt;='P03'!$B$17,INDEX('P03'!$V:$V,$A184+52),0)+IF($A184&lt;='P04'!$B$17,INDEX('P04'!$V:$V,$A184+52),0)+IF($A184&lt;='P05'!$B$17,INDEX('P05'!$V:$V,$A184+52),0)+IF($A184&lt;='P06'!$B$17,INDEX('P06'!$V:$V,$A184+52),0)+IF($A184&lt;='P07'!$B$17,INDEX('P07'!$V:$V,$A184+52),0)+IF($A184&lt;='P08'!$B$17,INDEX('P08'!$V:$V,$A184+52),0)+IF($A184&lt;='P09'!$B$17,INDEX('P09'!$V:$V,$A184+52),0)+IF($A184&lt;='P10'!$B$17,INDEX('P10'!$V:$V,$A184+52),0)</f>
        <v>0.37445024796866749</v>
      </c>
      <c r="K184">
        <f>IF($A184&lt;='P01'!$B$17,INDEX('P01'!$W:$W,$A184+52),0)+IF($A184&lt;='P02'!$B$17,INDEX('P02'!$W:$W,$A184+52),0)+IF($A184&lt;='P03'!$B$17,INDEX('P03'!$W:$W,$A184+52),0)+IF($A184&lt;='P04'!$B$17,INDEX('P04'!$W:$W,$A184+52),0)+IF($A184&lt;='P05'!$B$17,INDEX('P05'!$W:$W,$A184+52),0)+IF($A184&lt;='P06'!$B$17,INDEX('P06'!$W:$W,$A184+52),0)+IF($A184&lt;='P07'!$B$17,INDEX('P07'!$W:$W,$A184+52),0)+IF($A184&lt;='P08'!$B$17,INDEX('P08'!$W:$W,$A184+52),0)+IF($A184&lt;='P09'!$B$17,INDEX('P09'!$W:$W,$A184+52),0)+IF($A184&lt;='P10'!$B$17,INDEX('P10'!$W:$W,$A184+52),0)</f>
        <v>-213.18823467625003</v>
      </c>
      <c r="L184">
        <f>IF($A184&lt;='P01'!$B$17,INDEX('P01'!$X:$X,$A184+52),0)+IF($A184&lt;='P02'!$B$17,INDEX('P02'!$X:$X,$A184+52),0)+IF($A184&lt;='P03'!$B$17,INDEX('P03'!$X:$X,$A184+52),0)+IF($A184&lt;='P04'!$B$17,INDEX('P04'!$X:$X,$A184+52),0)+IF($A184&lt;='P05'!$B$17,INDEX('P05'!$X:$X,$A184+52),0)+IF($A184&lt;='P06'!$B$17,INDEX('P06'!$X:$X,$A184+52),0)+IF($A184&lt;='P07'!$B$17,INDEX('P07'!$X:$X,$A184+52),0)+IF($A184&lt;='P08'!$B$17,INDEX('P08'!$X:$X,$A184+52),0)+IF($A184&lt;='P09'!$B$17,INDEX('P09'!$X:$X,$A184+52),0)+IF($A184&lt;='P10'!$B$17,INDEX('P10'!$X:$X,$A184+52),0)</f>
        <v>212.35782537623652</v>
      </c>
      <c r="M184">
        <f>IF($A184&lt;='P01'!$B$17,INDEX('P01'!$AA:$AA,$A184+52),0)+IF($A184&lt;='P02'!$B$17,INDEX('P02'!$AA:$AA,$A184+52),0)+IF($A184&lt;='P03'!$B$17,INDEX('P03'!$AA:$AA,$A184+52),0)+IF($A184&lt;='P04'!$B$17,INDEX('P04'!$AA:$AA,$A184+52),0)+IF($A184&lt;='P05'!$B$17,INDEX('P05'!$AA:$AA,$A184+52),0)+IF($A184&lt;='P06'!$B$17,INDEX('P06'!$AA:$AA,$A184+52),0)+IF($A184&lt;='P07'!$B$17,INDEX('P07'!$AA:$AA,$A184+52),0)+IF($A184&lt;='P08'!$B$17,INDEX('P08'!$AA:$AA,$A184+52),0)+IF($A184&lt;='P09'!$B$17,INDEX('P09'!$AA:$AA,$A184+52),0)+IF($A184&lt;='P10'!$B$17,INDEX('P10'!$AA:$AA,$A184+52),0)</f>
        <v>-129.21491262104874</v>
      </c>
      <c r="N184">
        <f>IF($A184&lt;='P01'!$B$17,INDEX('P01'!$AB:$AB,$A184+52),0)+IF($A184&lt;='P02'!$B$17,INDEX('P02'!$AB:$AB,$A184+52),0)+IF($A184&lt;='P03'!$B$17,INDEX('P03'!$AB:$AB,$A184+52),0)+IF($A184&lt;='P04'!$B$17,INDEX('P04'!$AB:$AB,$A184+52),0)+IF($A184&lt;='P05'!$B$17,INDEX('P05'!$AB:$AB,$A184+52),0)+IF($A184&lt;='P06'!$B$17,INDEX('P06'!$AB:$AB,$A184+52),0)+IF($A184&lt;='P07'!$B$17,INDEX('P07'!$AB:$AB,$A184+52),0)+IF($A184&lt;='P08'!$B$17,INDEX('P08'!$AB:$AB,$A184+52),0)+IF($A184&lt;='P09'!$B$17,INDEX('P09'!$AB:$AB,$A184+52),0)+IF($A184&lt;='P10'!$B$17,INDEX('P10'!$AB:$AB,$A184+52),0)</f>
        <v>158.01044148973483</v>
      </c>
      <c r="O184">
        <f>IF($A184&lt;='P01'!$B$17,INDEX('P01'!$AC:$AC,$A184+52),0)+IF($A184&lt;='P02'!$B$17,INDEX('P02'!$AC:$AC,$A184+52),0)+IF($A184&lt;='P03'!$B$17,INDEX('P03'!$AC:$AC,$A184+52),0)+IF($A184&lt;='P04'!$B$17,INDEX('P04'!$AC:$AC,$A184+52),0)+IF($A184&lt;='P05'!$B$17,INDEX('P05'!$AC:$AC,$A184+52),0)+IF($A184&lt;='P06'!$B$17,INDEX('P06'!$AC:$AC,$A184+52),0)+IF($A184&lt;='P07'!$B$17,INDEX('P07'!$AC:$AC,$A184+52),0)+IF($A184&lt;='P08'!$B$17,INDEX('P08'!$AC:$AC,$A184+52),0)+IF($A184&lt;='P09'!$B$17,INDEX('P09'!$AC:$AC,$A184+52),0)+IF($A184&lt;='P10'!$B$17,INDEX('P10'!$AC:$AC,$A184+52),0)</f>
        <v>3.160208829794696</v>
      </c>
      <c r="P184">
        <f>IF($A184&lt;='P01'!$B$17,INDEX('P01'!$AD:$AD,$A184+52),0)+IF($A184&lt;='P02'!$B$17,INDEX('P02'!$AD:$AD,$A184+52),0)+IF($A184&lt;='P03'!$B$17,INDEX('P03'!$AD:$AD,$A184+52),0)+IF($A184&lt;='P04'!$B$17,INDEX('P04'!$AD:$AD,$A184+52),0)+IF($A184&lt;='P05'!$B$17,INDEX('P05'!$AD:$AD,$A184+52),0)+IF($A184&lt;='P06'!$B$17,INDEX('P06'!$AD:$AD,$A184+52),0)+IF($A184&lt;='P07'!$B$17,INDEX('P07'!$AD:$AD,$A184+52),0)+IF($A184&lt;='P08'!$B$17,INDEX('P08'!$AD:$AD,$A184+52),0)+IF($A184&lt;='P09'!$B$17,INDEX('P09'!$AD:$AD,$A184+52),0)+IF($A184&lt;='P10'!$B$17,INDEX('P10'!$AD:$AD,$A184+52),0)</f>
        <v>15.949878917831558</v>
      </c>
      <c r="Q184">
        <f>IF($A184&lt;='P01'!$B$17,INDEX('P01'!$AE:$AE,$A184+52),0)+IF($A184&lt;='P02'!$B$17,INDEX('P02'!$AE:$AE,$A184+52),0)+IF($A184&lt;='P03'!$B$17,INDEX('P03'!$AE:$AE,$A184+52),0)+IF($A184&lt;='P04'!$B$17,INDEX('P04'!$AE:$AE,$A184+52),0)+IF($A184&lt;='P05'!$B$17,INDEX('P05'!$AE:$AE,$A184+52),0)+IF($A184&lt;='P06'!$B$17,INDEX('P06'!$AE:$AE,$A184+52),0)+IF($A184&lt;='P07'!$B$17,INDEX('P07'!$AE:$AE,$A184+52),0)+IF($A184&lt;='P08'!$B$17,INDEX('P08'!$AE:$AE,$A184+52),0)+IF($A184&lt;='P09'!$B$17,INDEX('P09'!$AE:$AE,$A184+52),0)+IF($A184&lt;='P10'!$B$17,INDEX('P10'!$AE:$AE,$A184+52),0)</f>
        <v>267.8874218936329</v>
      </c>
      <c r="R184">
        <f>IF($A184&lt;='P01'!$B$17,INDEX('P01'!$AF:$AF,$A184+52),0)+IF($A184&lt;='P02'!$B$17,INDEX('P02'!$AF:$AF,$A184+52),0)+IF($A184&lt;='P03'!$B$17,INDEX('P03'!$AF:$AF,$A184+52),0)+IF($A184&lt;='P04'!$B$17,INDEX('P04'!$AF:$AF,$A184+52),0)+IF($A184&lt;='P05'!$B$17,INDEX('P05'!$AF:$AF,$A184+52),0)+IF($A184&lt;='P06'!$B$17,INDEX('P06'!$AF:$AF,$A184+52),0)+IF($A184&lt;='P07'!$B$17,INDEX('P07'!$AF:$AF,$A184+52),0)+IF($A184&lt;='P08'!$B$17,INDEX('P08'!$AF:$AF,$A184+52),0)+IF($A184&lt;='P09'!$B$17,INDEX('P09'!$AF:$AF,$A184+52),0)+IF($A184&lt;='P10'!$B$17,INDEX('P10'!$AF:$AF,$A184+52),0)</f>
        <v>0.22784446952438883</v>
      </c>
      <c r="S184">
        <f>IF($A184&lt;='P01'!$B$17,INDEX('P01'!$AG:$AG,$A184+52),0)+IF($A184&lt;='P02'!$B$17,INDEX('P02'!$AG:$AG,$A184+52),0)+IF($A184&lt;='P03'!$B$17,INDEX('P03'!$AG:$AG,$A184+52),0)+IF($A184&lt;='P04'!$B$17,INDEX('P04'!$AG:$AG,$A184+52),0)+IF($A184&lt;='P05'!$B$17,INDEX('P05'!$AG:$AG,$A184+52),0)+IF($A184&lt;='P06'!$B$17,INDEX('P06'!$AG:$AG,$A184+52),0)+IF($A184&lt;='P07'!$B$17,INDEX('P07'!$AG:$AG,$A184+52),0)+IF($A184&lt;='P08'!$B$17,INDEX('P08'!$AG:$AG,$A184+52),0)+IF($A184&lt;='P09'!$B$17,INDEX('P09'!$AG:$AG,$A184+52),0)+IF($A184&lt;='P10'!$B$17,INDEX('P10'!$AG:$AG,$A184+52),0)</f>
        <v>12811.993970450798</v>
      </c>
      <c r="T184">
        <f>IF($A184&lt;='P01'!$B$17,INDEX('P01'!$AI:$AI,$A184+52),0)+IF($A184&lt;='P02'!$B$17,INDEX('P02'!$AI:$AI,$A184+52),0)+IF($A184&lt;='P03'!$B$17,INDEX('P03'!$AI:$AI,$A184+52),0)+IF($A184&lt;='P04'!$B$17,INDEX('P04'!$AI:$AI,$A184+52),0)+IF($A184&lt;='P05'!$B$17,INDEX('P05'!$AI:$AI,$A184+52),0)+IF($A184&lt;='P06'!$B$17,INDEX('P06'!$AI:$AI,$A184+52),0)+IF($A184&lt;='P07'!$B$17,INDEX('P07'!$AI:$AI,$A184+52),0)+IF($A184&lt;='P08'!$B$17,INDEX('P08'!$AI:$AI,$A184+52),0)+IF($A184&lt;='P09'!$B$17,INDEX('P09'!$AI:$AI,$A184+52),0)+IF($A184&lt;='P10'!$B$17,INDEX('P10'!$AI:$AI,$A184+52),0)</f>
        <v>12811.993970450798</v>
      </c>
    </row>
    <row r="185" spans="1:20" x14ac:dyDescent="0.35">
      <c r="A185">
        <v>153</v>
      </c>
      <c r="B185">
        <f>IF($A185&lt;='P01'!$B$17,INDEX('P01'!$J:$J,$A185+52),0)+IF($A185&lt;='P02'!$B$17,INDEX('P02'!$J:$J,$A185+52),0)+IF($A185&lt;='P03'!$B$17,INDEX('P03'!$J:$J,$A185+52),0)+IF($A185&lt;='P04'!$B$17,INDEX('P04'!$J:$J,$A185+52),0)+IF($A185&lt;='P05'!$B$17,INDEX('P05'!$J:$J,$A185+52),0)+IF($A185&lt;='P06'!$B$17,INDEX('P06'!$J:$J,$A185+52),0)+IF($A185&lt;='P07'!$B$17,INDEX('P07'!$J:$J,$A185+52),0)+IF($A185&lt;='P08'!$B$17,INDEX('P08'!$J:$J,$A185+52),0)+IF($A185&lt;='P09'!$B$17,INDEX('P09'!$J:$J,$A185+52),0)+IF($A185&lt;='P10'!$B$17,INDEX('P10'!$J:$J,$A185+52),0)</f>
        <v>1.0270383591374959E-3</v>
      </c>
      <c r="C185">
        <f>IF($A185&lt;='P01'!$B$17,INDEX('P01'!$K:$K,$A185+52),0)+IF($A185&lt;='P02'!$B$17,INDEX('P02'!$K:$K,$A185+52),0)+IF($A185&lt;='P03'!$B$17,INDEX('P03'!$K:$K,$A185+52),0)+IF($A185&lt;='P04'!$B$17,INDEX('P04'!$K:$K,$A185+52),0)+IF($A185&lt;='P05'!$B$17,INDEX('P05'!$K:$K,$A185+52),0)+IF($A185&lt;='P06'!$B$17,INDEX('P06'!$K:$K,$A185+52),0)+IF($A185&lt;='P07'!$B$17,INDEX('P07'!$K:$K,$A185+52),0)+IF($A185&lt;='P08'!$B$17,INDEX('P08'!$K:$K,$A185+52),0)+IF($A185&lt;='P09'!$B$17,INDEX('P09'!$K:$K,$A185+52),0)+IF($A185&lt;='P10'!$B$17,INDEX('P10'!$K:$K,$A185+52),0)</f>
        <v>9.8575779447207107E-3</v>
      </c>
      <c r="D185">
        <f>IF($A185&lt;='P01'!$B$17,INDEX('P01'!$L:$L,$A185+52),0)+IF($A185&lt;='P02'!$B$17,INDEX('P02'!$L:$L,$A185+52),0)+IF($A185&lt;='P03'!$B$17,INDEX('P03'!$L:$L,$A185+52),0)+IF($A185&lt;='P04'!$B$17,INDEX('P04'!$L:$L,$A185+52),0)+IF($A185&lt;='P05'!$B$17,INDEX('P05'!$L:$L,$A185+52),0)+IF($A185&lt;='P06'!$B$17,INDEX('P06'!$L:$L,$A185+52),0)+IF($A185&lt;='P07'!$B$17,INDEX('P07'!$L:$L,$A185+52),0)+IF($A185&lt;='P08'!$B$17,INDEX('P08'!$L:$L,$A185+52),0)+IF($A185&lt;='P09'!$B$17,INDEX('P09'!$L:$L,$A185+52),0)+IF($A185&lt;='P10'!$B$17,INDEX('P10'!$L:$L,$A185+52),0)</f>
        <v>0</v>
      </c>
      <c r="E185">
        <f>IF($A185&lt;='P01'!$B$17,INDEX('P01'!$M:$M,$A185+52),0)+IF($A185&lt;='P02'!$B$17,INDEX('P02'!$M:$M,$A185+52),0)+IF($A185&lt;='P03'!$B$17,INDEX('P03'!$M:$M,$A185+52),0)+IF($A185&lt;='P04'!$B$17,INDEX('P04'!$M:$M,$A185+52),0)+IF($A185&lt;='P05'!$B$17,INDEX('P05'!$M:$M,$A185+52),0)+IF($A185&lt;='P06'!$B$17,INDEX('P06'!$M:$M,$A185+52),0)+IF($A185&lt;='P07'!$B$17,INDEX('P07'!$M:$M,$A185+52),0)+IF($A185&lt;='P08'!$B$17,INDEX('P08'!$M:$M,$A185+52),0)+IF($A185&lt;='P09'!$B$17,INDEX('P09'!$M:$M,$A185+52),0)+IF($A185&lt;='P10'!$B$17,INDEX('P10'!$M:$M,$A185+52),0)</f>
        <v>3.5834646735548343</v>
      </c>
      <c r="F185">
        <f>IF($A185&lt;='P01'!$B$17,INDEX('P01'!$R:$R,$A185+52),0)+IF($A185&lt;='P02'!$B$17,INDEX('P02'!$R:$R,$A185+52),0)+IF($A185&lt;='P03'!$B$17,INDEX('P03'!$R:$R,$A185+52),0)+IF($A185&lt;='P04'!$B$17,INDEX('P04'!$R:$R,$A185+52),0)+IF($A185&lt;='P05'!$B$17,INDEX('P05'!$R:$R,$A185+52),0)+IF($A185&lt;='P06'!$B$17,INDEX('P06'!$R:$R,$A185+52),0)+IF($A185&lt;='P07'!$B$17,INDEX('P07'!$R:$R,$A185+52),0)+IF($A185&lt;='P08'!$B$17,INDEX('P08'!$R:$R,$A185+52),0)+IF($A185&lt;='P09'!$B$17,INDEX('P09'!$R:$R,$A185+52),0)+IF($A185&lt;='P10'!$B$17,INDEX('P10'!$R:$R,$A185+52),0)</f>
        <v>257.88298725667698</v>
      </c>
      <c r="G185">
        <f>IF($A185&lt;='P01'!$B$17,INDEX('P01'!$S:$S,$A185+52),0)+IF($A185&lt;='P02'!$B$17,INDEX('P02'!$S:$S,$A185+52),0)+IF($A185&lt;='P03'!$B$17,INDEX('P03'!$S:$S,$A185+52),0)+IF($A185&lt;='P04'!$B$17,INDEX('P04'!$S:$S,$A185+52),0)+IF($A185&lt;='P05'!$B$17,INDEX('P05'!$S:$S,$A185+52),0)+IF($A185&lt;='P06'!$B$17,INDEX('P06'!$S:$S,$A185+52),0)+IF($A185&lt;='P07'!$B$17,INDEX('P07'!$S:$S,$A185+52),0)+IF($A185&lt;='P08'!$B$17,INDEX('P08'!$S:$S,$A185+52),0)+IF($A185&lt;='P09'!$B$17,INDEX('P09'!$S:$S,$A185+52),0)+IF($A185&lt;='P10'!$B$17,INDEX('P10'!$S:$S,$A185+52),0)</f>
        <v>5.1576597451335404</v>
      </c>
      <c r="H185">
        <f>IF($A185&lt;='P01'!$B$17,INDEX('P01'!$T:$T,$A185+52),0)+IF($A185&lt;='P02'!$B$17,INDEX('P02'!$T:$T,$A185+52),0)+IF($A185&lt;='P03'!$B$17,INDEX('P03'!$T:$T,$A185+52),0)+IF($A185&lt;='P04'!$B$17,INDEX('P04'!$T:$T,$A185+52),0)+IF($A185&lt;='P05'!$B$17,INDEX('P05'!$T:$T,$A185+52),0)+IF($A185&lt;='P06'!$B$17,INDEX('P06'!$T:$T,$A185+52),0)+IF($A185&lt;='P07'!$B$17,INDEX('P07'!$T:$T,$A185+52),0)+IF($A185&lt;='P08'!$B$17,INDEX('P08'!$T:$T,$A185+52),0)+IF($A185&lt;='P09'!$B$17,INDEX('P09'!$T:$T,$A185+52),0)+IF($A185&lt;='P10'!$B$17,INDEX('P10'!$T:$T,$A185+52),0)</f>
        <v>26.197804553597937</v>
      </c>
      <c r="I185">
        <f>IF($A185&lt;='P01'!$B$17,INDEX('P01'!$U:$U,$A185+52),0)+IF($A185&lt;='P02'!$B$17,INDEX('P02'!$U:$U,$A185+52),0)+IF($A185&lt;='P03'!$B$17,INDEX('P03'!$U:$U,$A185+52),0)+IF($A185&lt;='P04'!$B$17,INDEX('P04'!$U:$U,$A185+52),0)+IF($A185&lt;='P05'!$B$17,INDEX('P05'!$U:$U,$A185+52),0)+IF($A185&lt;='P06'!$B$17,INDEX('P06'!$U:$U,$A185+52),0)+IF($A185&lt;='P07'!$B$17,INDEX('P07'!$U:$U,$A185+52),0)+IF($A185&lt;='P08'!$B$17,INDEX('P08'!$U:$U,$A185+52),0)+IF($A185&lt;='P09'!$B$17,INDEX('P09'!$U:$U,$A185+52),0)+IF($A185&lt;='P10'!$B$17,INDEX('P10'!$U:$U,$A185+52),0)</f>
        <v>438.87192165748428</v>
      </c>
      <c r="J185">
        <f>IF($A185&lt;='P01'!$B$17,INDEX('P01'!$V:$V,$A185+52),0)+IF($A185&lt;='P02'!$B$17,INDEX('P02'!$V:$V,$A185+52),0)+IF($A185&lt;='P03'!$B$17,INDEX('P03'!$V:$V,$A185+52),0)+IF($A185&lt;='P04'!$B$17,INDEX('P04'!$V:$V,$A185+52),0)+IF($A185&lt;='P05'!$B$17,INDEX('P05'!$V:$V,$A185+52),0)+IF($A185&lt;='P06'!$B$17,INDEX('P06'!$V:$V,$A185+52),0)+IF($A185&lt;='P07'!$B$17,INDEX('P07'!$V:$V,$A185+52),0)+IF($A185&lt;='P08'!$B$17,INDEX('P08'!$V:$V,$A185+52),0)+IF($A185&lt;='P09'!$B$17,INDEX('P09'!$V:$V,$A185+52),0)+IF($A185&lt;='P10'!$B$17,INDEX('P10'!$V:$V,$A185+52),0)</f>
        <v>0.37428402239101566</v>
      </c>
      <c r="K185">
        <f>IF($A185&lt;='P01'!$B$17,INDEX('P01'!$W:$W,$A185+52),0)+IF($A185&lt;='P02'!$B$17,INDEX('P02'!$W:$W,$A185+52),0)+IF($A185&lt;='P03'!$B$17,INDEX('P03'!$W:$W,$A185+52),0)+IF($A185&lt;='P04'!$B$17,INDEX('P04'!$W:$W,$A185+52),0)+IF($A185&lt;='P05'!$B$17,INDEX('P05'!$W:$W,$A185+52),0)+IF($A185&lt;='P06'!$B$17,INDEX('P06'!$W:$W,$A185+52),0)+IF($A185&lt;='P07'!$B$17,INDEX('P07'!$W:$W,$A185+52),0)+IF($A185&lt;='P08'!$B$17,INDEX('P08'!$W:$W,$A185+52),0)+IF($A185&lt;='P09'!$B$17,INDEX('P09'!$W:$W,$A185+52),0)+IF($A185&lt;='P10'!$B$17,INDEX('P10'!$W:$W,$A185+52),0)</f>
        <v>-212.71868272192975</v>
      </c>
      <c r="L185">
        <f>IF($A185&lt;='P01'!$B$17,INDEX('P01'!$X:$X,$A185+52),0)+IF($A185&lt;='P02'!$B$17,INDEX('P02'!$X:$X,$A185+52),0)+IF($A185&lt;='P03'!$B$17,INDEX('P03'!$X:$X,$A185+52),0)+IF($A185&lt;='P04'!$B$17,INDEX('P04'!$X:$X,$A185+52),0)+IF($A185&lt;='P05'!$B$17,INDEX('P05'!$X:$X,$A185+52),0)+IF($A185&lt;='P06'!$B$17,INDEX('P06'!$X:$X,$A185+52),0)+IF($A185&lt;='P07'!$B$17,INDEX('P07'!$X:$X,$A185+52),0)+IF($A185&lt;='P08'!$B$17,INDEX('P08'!$X:$X,$A185+52),0)+IF($A185&lt;='P09'!$B$17,INDEX('P09'!$X:$X,$A185+52),0)+IF($A185&lt;='P10'!$B$17,INDEX('P10'!$X:$X,$A185+52),0)</f>
        <v>211.89132576328592</v>
      </c>
      <c r="M185">
        <f>IF($A185&lt;='P01'!$B$17,INDEX('P01'!$AA:$AA,$A185+52),0)+IF($A185&lt;='P02'!$B$17,INDEX('P02'!$AA:$AA,$A185+52),0)+IF($A185&lt;='P03'!$B$17,INDEX('P03'!$AA:$AA,$A185+52),0)+IF($A185&lt;='P04'!$B$17,INDEX('P04'!$AA:$AA,$A185+52),0)+IF($A185&lt;='P05'!$B$17,INDEX('P05'!$AA:$AA,$A185+52),0)+IF($A185&lt;='P06'!$B$17,INDEX('P06'!$AA:$AA,$A185+52),0)+IF($A185&lt;='P07'!$B$17,INDEX('P07'!$AA:$AA,$A185+52),0)+IF($A185&lt;='P08'!$B$17,INDEX('P08'!$AA:$AA,$A185+52),0)+IF($A185&lt;='P09'!$B$17,INDEX('P09'!$AA:$AA,$A185+52),0)+IF($A185&lt;='P10'!$B$17,INDEX('P10'!$AA:$AA,$A185+52),0)</f>
        <v>-128.51034876284379</v>
      </c>
      <c r="N185">
        <f>IF($A185&lt;='P01'!$B$17,INDEX('P01'!$AB:$AB,$A185+52),0)+IF($A185&lt;='P02'!$B$17,INDEX('P02'!$AB:$AB,$A185+52),0)+IF($A185&lt;='P03'!$B$17,INDEX('P03'!$AB:$AB,$A185+52),0)+IF($A185&lt;='P04'!$B$17,INDEX('P04'!$AB:$AB,$A185+52),0)+IF($A185&lt;='P05'!$B$17,INDEX('P05'!$AB:$AB,$A185+52),0)+IF($A185&lt;='P06'!$B$17,INDEX('P06'!$AB:$AB,$A185+52),0)+IF($A185&lt;='P07'!$B$17,INDEX('P07'!$AB:$AB,$A185+52),0)+IF($A185&lt;='P08'!$B$17,INDEX('P08'!$AB:$AB,$A185+52),0)+IF($A185&lt;='P09'!$B$17,INDEX('P09'!$AB:$AB,$A185+52),0)+IF($A185&lt;='P10'!$B$17,INDEX('P10'!$AB:$AB,$A185+52),0)</f>
        <v>156.91593943283718</v>
      </c>
      <c r="O185">
        <f>IF($A185&lt;='P01'!$B$17,INDEX('P01'!$AC:$AC,$A185+52),0)+IF($A185&lt;='P02'!$B$17,INDEX('P02'!$AC:$AC,$A185+52),0)+IF($A185&lt;='P03'!$B$17,INDEX('P03'!$AC:$AC,$A185+52),0)+IF($A185&lt;='P04'!$B$17,INDEX('P04'!$AC:$AC,$A185+52),0)+IF($A185&lt;='P05'!$B$17,INDEX('P05'!$AC:$AC,$A185+52),0)+IF($A185&lt;='P06'!$B$17,INDEX('P06'!$AC:$AC,$A185+52),0)+IF($A185&lt;='P07'!$B$17,INDEX('P07'!$AC:$AC,$A185+52),0)+IF($A185&lt;='P08'!$B$17,INDEX('P08'!$AC:$AC,$A185+52),0)+IF($A185&lt;='P09'!$B$17,INDEX('P09'!$AC:$AC,$A185+52),0)+IF($A185&lt;='P10'!$B$17,INDEX('P10'!$AC:$AC,$A185+52),0)</f>
        <v>3.1383187886567439</v>
      </c>
      <c r="P185">
        <f>IF($A185&lt;='P01'!$B$17,INDEX('P01'!$AD:$AD,$A185+52),0)+IF($A185&lt;='P02'!$B$17,INDEX('P02'!$AD:$AD,$A185+52),0)+IF($A185&lt;='P03'!$B$17,INDEX('P03'!$AD:$AD,$A185+52),0)+IF($A185&lt;='P04'!$B$17,INDEX('P04'!$AD:$AD,$A185+52),0)+IF($A185&lt;='P05'!$B$17,INDEX('P05'!$AD:$AD,$A185+52),0)+IF($A185&lt;='P06'!$B$17,INDEX('P06'!$AD:$AD,$A185+52),0)+IF($A185&lt;='P07'!$B$17,INDEX('P07'!$AD:$AD,$A185+52),0)+IF($A185&lt;='P08'!$B$17,INDEX('P08'!$AD:$AD,$A185+52),0)+IF($A185&lt;='P09'!$B$17,INDEX('P09'!$AD:$AD,$A185+52),0)+IF($A185&lt;='P10'!$B$17,INDEX('P10'!$AD:$AD,$A185+52),0)</f>
        <v>15.888753293113936</v>
      </c>
      <c r="Q185">
        <f>IF($A185&lt;='P01'!$B$17,INDEX('P01'!$AE:$AE,$A185+52),0)+IF($A185&lt;='P02'!$B$17,INDEX('P02'!$AE:$AE,$A185+52),0)+IF($A185&lt;='P03'!$B$17,INDEX('P03'!$AE:$AE,$A185+52),0)+IF($A185&lt;='P04'!$B$17,INDEX('P04'!$AE:$AE,$A185+52),0)+IF($A185&lt;='P05'!$B$17,INDEX('P05'!$AE:$AE,$A185+52),0)+IF($A185&lt;='P06'!$B$17,INDEX('P06'!$AE:$AE,$A185+52),0)+IF($A185&lt;='P07'!$B$17,INDEX('P07'!$AE:$AE,$A185+52),0)+IF($A185&lt;='P08'!$B$17,INDEX('P08'!$AE:$AE,$A185+52),0)+IF($A185&lt;='P09'!$B$17,INDEX('P09'!$AE:$AE,$A185+52),0)+IF($A185&lt;='P10'!$B$17,INDEX('P10'!$AE:$AE,$A185+52),0)</f>
        <v>266.17221592841162</v>
      </c>
      <c r="R185">
        <f>IF($A185&lt;='P01'!$B$17,INDEX('P01'!$AF:$AF,$A185+52),0)+IF($A185&lt;='P02'!$B$17,INDEX('P02'!$AF:$AF,$A185+52),0)+IF($A185&lt;='P03'!$B$17,INDEX('P03'!$AF:$AF,$A185+52),0)+IF($A185&lt;='P04'!$B$17,INDEX('P04'!$AF:$AF,$A185+52),0)+IF($A185&lt;='P05'!$B$17,INDEX('P05'!$AF:$AF,$A185+52),0)+IF($A185&lt;='P06'!$B$17,INDEX('P06'!$AF:$AF,$A185+52),0)+IF($A185&lt;='P07'!$B$17,INDEX('P07'!$AF:$AF,$A185+52),0)+IF($A185&lt;='P08'!$B$17,INDEX('P08'!$AF:$AF,$A185+52),0)+IF($A185&lt;='P09'!$B$17,INDEX('P09'!$AF:$AF,$A185+52),0)+IF($A185&lt;='P10'!$B$17,INDEX('P10'!$AF:$AF,$A185+52),0)</f>
        <v>0.22700018549869086</v>
      </c>
      <c r="S185">
        <f>IF($A185&lt;='P01'!$B$17,INDEX('P01'!$AG:$AG,$A185+52),0)+IF($A185&lt;='P02'!$B$17,INDEX('P02'!$AG:$AG,$A185+52),0)+IF($A185&lt;='P03'!$B$17,INDEX('P03'!$AG:$AG,$A185+52),0)+IF($A185&lt;='P04'!$B$17,INDEX('P04'!$AG:$AG,$A185+52),0)+IF($A185&lt;='P05'!$B$17,INDEX('P05'!$AG:$AG,$A185+52),0)+IF($A185&lt;='P06'!$B$17,INDEX('P06'!$AG:$AG,$A185+52),0)+IF($A185&lt;='P07'!$B$17,INDEX('P07'!$AG:$AG,$A185+52),0)+IF($A185&lt;='P08'!$B$17,INDEX('P08'!$AG:$AG,$A185+52),0)+IF($A185&lt;='P09'!$B$17,INDEX('P09'!$AG:$AG,$A185+52),0)+IF($A185&lt;='P10'!$B$17,INDEX('P10'!$AG:$AG,$A185+52),0)</f>
        <v>12642.045779037868</v>
      </c>
      <c r="T185">
        <f>IF($A185&lt;='P01'!$B$17,INDEX('P01'!$AI:$AI,$A185+52),0)+IF($A185&lt;='P02'!$B$17,INDEX('P02'!$AI:$AI,$A185+52),0)+IF($A185&lt;='P03'!$B$17,INDEX('P03'!$AI:$AI,$A185+52),0)+IF($A185&lt;='P04'!$B$17,INDEX('P04'!$AI:$AI,$A185+52),0)+IF($A185&lt;='P05'!$B$17,INDEX('P05'!$AI:$AI,$A185+52),0)+IF($A185&lt;='P06'!$B$17,INDEX('P06'!$AI:$AI,$A185+52),0)+IF($A185&lt;='P07'!$B$17,INDEX('P07'!$AI:$AI,$A185+52),0)+IF($A185&lt;='P08'!$B$17,INDEX('P08'!$AI:$AI,$A185+52),0)+IF($A185&lt;='P09'!$B$17,INDEX('P09'!$AI:$AI,$A185+52),0)+IF($A185&lt;='P10'!$B$17,INDEX('P10'!$AI:$AI,$A185+52),0)</f>
        <v>12642.045779037868</v>
      </c>
    </row>
    <row r="186" spans="1:20" x14ac:dyDescent="0.35">
      <c r="A186">
        <v>154</v>
      </c>
      <c r="B186">
        <f>IF($A186&lt;='P01'!$B$17,INDEX('P01'!$J:$J,$A186+52),0)+IF($A186&lt;='P02'!$B$17,INDEX('P02'!$J:$J,$A186+52),0)+IF($A186&lt;='P03'!$B$17,INDEX('P03'!$J:$J,$A186+52),0)+IF($A186&lt;='P04'!$B$17,INDEX('P04'!$J:$J,$A186+52),0)+IF($A186&lt;='P05'!$B$17,INDEX('P05'!$J:$J,$A186+52),0)+IF($A186&lt;='P06'!$B$17,INDEX('P06'!$J:$J,$A186+52),0)+IF($A186&lt;='P07'!$B$17,INDEX('P07'!$J:$J,$A186+52),0)+IF($A186&lt;='P08'!$B$17,INDEX('P08'!$J:$J,$A186+52),0)+IF($A186&lt;='P09'!$B$17,INDEX('P09'!$J:$J,$A186+52),0)+IF($A186&lt;='P10'!$B$17,INDEX('P10'!$J:$J,$A186+52),0)</f>
        <v>1.0240590073079896E-3</v>
      </c>
      <c r="C186">
        <f>IF($A186&lt;='P01'!$B$17,INDEX('P01'!$K:$K,$A186+52),0)+IF($A186&lt;='P02'!$B$17,INDEX('P02'!$K:$K,$A186+52),0)+IF($A186&lt;='P03'!$B$17,INDEX('P03'!$K:$K,$A186+52),0)+IF($A186&lt;='P04'!$B$17,INDEX('P04'!$K:$K,$A186+52),0)+IF($A186&lt;='P05'!$B$17,INDEX('P05'!$K:$K,$A186+52),0)+IF($A186&lt;='P06'!$B$17,INDEX('P06'!$K:$K,$A186+52),0)+IF($A186&lt;='P07'!$B$17,INDEX('P07'!$K:$K,$A186+52),0)+IF($A186&lt;='P08'!$B$17,INDEX('P08'!$K:$K,$A186+52),0)+IF($A186&lt;='P09'!$B$17,INDEX('P09'!$K:$K,$A186+52),0)+IF($A186&lt;='P10'!$B$17,INDEX('P10'!$K:$K,$A186+52),0)</f>
        <v>9.8214836022447356E-3</v>
      </c>
      <c r="D186">
        <f>IF($A186&lt;='P01'!$B$17,INDEX('P01'!$L:$L,$A186+52),0)+IF($A186&lt;='P02'!$B$17,INDEX('P02'!$L:$L,$A186+52),0)+IF($A186&lt;='P03'!$B$17,INDEX('P03'!$L:$L,$A186+52),0)+IF($A186&lt;='P04'!$B$17,INDEX('P04'!$L:$L,$A186+52),0)+IF($A186&lt;='P05'!$B$17,INDEX('P05'!$L:$L,$A186+52),0)+IF($A186&lt;='P06'!$B$17,INDEX('P06'!$L:$L,$A186+52),0)+IF($A186&lt;='P07'!$B$17,INDEX('P07'!$L:$L,$A186+52),0)+IF($A186&lt;='P08'!$B$17,INDEX('P08'!$L:$L,$A186+52),0)+IF($A186&lt;='P09'!$B$17,INDEX('P09'!$L:$L,$A186+52),0)+IF($A186&lt;='P10'!$B$17,INDEX('P10'!$L:$L,$A186+52),0)</f>
        <v>0</v>
      </c>
      <c r="E186">
        <f>IF($A186&lt;='P01'!$B$17,INDEX('P01'!$M:$M,$A186+52),0)+IF($A186&lt;='P02'!$B$17,INDEX('P02'!$M:$M,$A186+52),0)+IF($A186&lt;='P03'!$B$17,INDEX('P03'!$M:$M,$A186+52),0)+IF($A186&lt;='P04'!$B$17,INDEX('P04'!$M:$M,$A186+52),0)+IF($A186&lt;='P05'!$B$17,INDEX('P05'!$M:$M,$A186+52),0)+IF($A186&lt;='P06'!$B$17,INDEX('P06'!$M:$M,$A186+52),0)+IF($A186&lt;='P07'!$B$17,INDEX('P07'!$M:$M,$A186+52),0)+IF($A186&lt;='P08'!$B$17,INDEX('P08'!$M:$M,$A186+52),0)+IF($A186&lt;='P09'!$B$17,INDEX('P09'!$M:$M,$A186+52),0)+IF($A186&lt;='P10'!$B$17,INDEX('P10'!$M:$M,$A186+52),0)</f>
        <v>3.5726191309452817</v>
      </c>
      <c r="F186">
        <f>IF($A186&lt;='P01'!$B$17,INDEX('P01'!$R:$R,$A186+52),0)+IF($A186&lt;='P02'!$B$17,INDEX('P02'!$R:$R,$A186+52),0)+IF($A186&lt;='P03'!$B$17,INDEX('P03'!$R:$R,$A186+52),0)+IF($A186&lt;='P04'!$B$17,INDEX('P04'!$R:$R,$A186+52),0)+IF($A186&lt;='P05'!$B$17,INDEX('P05'!$R:$R,$A186+52),0)+IF($A186&lt;='P06'!$B$17,INDEX('P06'!$R:$R,$A186+52),0)+IF($A186&lt;='P07'!$B$17,INDEX('P07'!$R:$R,$A186+52),0)+IF($A186&lt;='P08'!$B$17,INDEX('P08'!$R:$R,$A186+52),0)+IF($A186&lt;='P09'!$B$17,INDEX('P09'!$R:$R,$A186+52),0)+IF($A186&lt;='P10'!$B$17,INDEX('P10'!$R:$R,$A186+52),0)</f>
        <v>256.93509003812278</v>
      </c>
      <c r="G186">
        <f>IF($A186&lt;='P01'!$B$17,INDEX('P01'!$S:$S,$A186+52),0)+IF($A186&lt;='P02'!$B$17,INDEX('P02'!$S:$S,$A186+52),0)+IF($A186&lt;='P03'!$B$17,INDEX('P03'!$S:$S,$A186+52),0)+IF($A186&lt;='P04'!$B$17,INDEX('P04'!$S:$S,$A186+52),0)+IF($A186&lt;='P05'!$B$17,INDEX('P05'!$S:$S,$A186+52),0)+IF($A186&lt;='P06'!$B$17,INDEX('P06'!$S:$S,$A186+52),0)+IF($A186&lt;='P07'!$B$17,INDEX('P07'!$S:$S,$A186+52),0)+IF($A186&lt;='P08'!$B$17,INDEX('P08'!$S:$S,$A186+52),0)+IF($A186&lt;='P09'!$B$17,INDEX('P09'!$S:$S,$A186+52),0)+IF($A186&lt;='P10'!$B$17,INDEX('P10'!$S:$S,$A186+52),0)</f>
        <v>5.1387018007624556</v>
      </c>
      <c r="H186">
        <f>IF($A186&lt;='P01'!$B$17,INDEX('P01'!$T:$T,$A186+52),0)+IF($A186&lt;='P02'!$B$17,INDEX('P02'!$T:$T,$A186+52),0)+IF($A186&lt;='P03'!$B$17,INDEX('P03'!$T:$T,$A186+52),0)+IF($A186&lt;='P04'!$B$17,INDEX('P04'!$T:$T,$A186+52),0)+IF($A186&lt;='P05'!$B$17,INDEX('P05'!$T:$T,$A186+52),0)+IF($A186&lt;='P06'!$B$17,INDEX('P06'!$T:$T,$A186+52),0)+IF($A186&lt;='P07'!$B$17,INDEX('P07'!$T:$T,$A186+52),0)+IF($A186&lt;='P08'!$B$17,INDEX('P08'!$T:$T,$A186+52),0)+IF($A186&lt;='P09'!$B$17,INDEX('P09'!$T:$T,$A186+52),0)+IF($A186&lt;='P10'!$B$17,INDEX('P10'!$T:$T,$A186+52),0)</f>
        <v>26.18288604253998</v>
      </c>
      <c r="I186">
        <f>IF($A186&lt;='P01'!$B$17,INDEX('P01'!$U:$U,$A186+52),0)+IF($A186&lt;='P02'!$B$17,INDEX('P02'!$U:$U,$A186+52),0)+IF($A186&lt;='P03'!$B$17,INDEX('P03'!$U:$U,$A186+52),0)+IF($A186&lt;='P04'!$B$17,INDEX('P04'!$U:$U,$A186+52),0)+IF($A186&lt;='P05'!$B$17,INDEX('P05'!$U:$U,$A186+52),0)+IF($A186&lt;='P06'!$B$17,INDEX('P06'!$U:$U,$A186+52),0)+IF($A186&lt;='P07'!$B$17,INDEX('P07'!$U:$U,$A186+52),0)+IF($A186&lt;='P08'!$B$17,INDEX('P08'!$U:$U,$A186+52),0)+IF($A186&lt;='P09'!$B$17,INDEX('P09'!$U:$U,$A186+52),0)+IF($A186&lt;='P10'!$B$17,INDEX('P10'!$U:$U,$A186+52),0)</f>
        <v>437.49022094284788</v>
      </c>
      <c r="J186">
        <f>IF($A186&lt;='P01'!$B$17,INDEX('P01'!$V:$V,$A186+52),0)+IF($A186&lt;='P02'!$B$17,INDEX('P02'!$V:$V,$A186+52),0)+IF($A186&lt;='P03'!$B$17,INDEX('P03'!$V:$V,$A186+52),0)+IF($A186&lt;='P04'!$B$17,INDEX('P04'!$V:$V,$A186+52),0)+IF($A186&lt;='P05'!$B$17,INDEX('P05'!$V:$V,$A186+52),0)+IF($A186&lt;='P06'!$B$17,INDEX('P06'!$V:$V,$A186+52),0)+IF($A186&lt;='P07'!$B$17,INDEX('P07'!$V:$V,$A186+52),0)+IF($A186&lt;='P08'!$B$17,INDEX('P08'!$V:$V,$A186+52),0)+IF($A186&lt;='P09'!$B$17,INDEX('P09'!$V:$V,$A186+52),0)+IF($A186&lt;='P10'!$B$17,INDEX('P10'!$V:$V,$A186+52),0)</f>
        <v>0.37411866352491641</v>
      </c>
      <c r="K186">
        <f>IF($A186&lt;='P01'!$B$17,INDEX('P01'!$W:$W,$A186+52),0)+IF($A186&lt;='P02'!$B$17,INDEX('P02'!$W:$W,$A186+52),0)+IF($A186&lt;='P03'!$B$17,INDEX('P03'!$W:$W,$A186+52),0)+IF($A186&lt;='P04'!$B$17,INDEX('P04'!$W:$W,$A186+52),0)+IF($A186&lt;='P05'!$B$17,INDEX('P05'!$W:$W,$A186+52),0)+IF($A186&lt;='P06'!$B$17,INDEX('P06'!$W:$W,$A186+52),0)+IF($A186&lt;='P07'!$B$17,INDEX('P07'!$W:$W,$A186+52),0)+IF($A186&lt;='P08'!$B$17,INDEX('P08'!$W:$W,$A186+52),0)+IF($A186&lt;='P09'!$B$17,INDEX('P09'!$W:$W,$A186+52),0)+IF($A186&lt;='P10'!$B$17,INDEX('P10'!$W:$W,$A186+52),0)</f>
        <v>-212.2508374115524</v>
      </c>
      <c r="L186">
        <f>IF($A186&lt;='P01'!$B$17,INDEX('P01'!$X:$X,$A186+52),0)+IF($A186&lt;='P02'!$B$17,INDEX('P02'!$X:$X,$A186+52),0)+IF($A186&lt;='P03'!$B$17,INDEX('P03'!$X:$X,$A186+52),0)+IF($A186&lt;='P04'!$B$17,INDEX('P04'!$X:$X,$A186+52),0)+IF($A186&lt;='P05'!$B$17,INDEX('P05'!$X:$X,$A186+52),0)+IF($A186&lt;='P06'!$B$17,INDEX('P06'!$X:$X,$A186+52),0)+IF($A186&lt;='P07'!$B$17,INDEX('P07'!$X:$X,$A186+52),0)+IF($A186&lt;='P08'!$B$17,INDEX('P08'!$X:$X,$A186+52),0)+IF($A186&lt;='P09'!$B$17,INDEX('P09'!$X:$X,$A186+52),0)+IF($A186&lt;='P10'!$B$17,INDEX('P10'!$X:$X,$A186+52),0)</f>
        <v>211.42652155836572</v>
      </c>
      <c r="M186">
        <f>IF($A186&lt;='P01'!$B$17,INDEX('P01'!$AA:$AA,$A186+52),0)+IF($A186&lt;='P02'!$B$17,INDEX('P02'!$AA:$AA,$A186+52),0)+IF($A186&lt;='P03'!$B$17,INDEX('P03'!$AA:$AA,$A186+52),0)+IF($A186&lt;='P04'!$B$17,INDEX('P04'!$AA:$AA,$A186+52),0)+IF($A186&lt;='P05'!$B$17,INDEX('P05'!$AA:$AA,$A186+52),0)+IF($A186&lt;='P06'!$B$17,INDEX('P06'!$AA:$AA,$A186+52),0)+IF($A186&lt;='P07'!$B$17,INDEX('P07'!$AA:$AA,$A186+52),0)+IF($A186&lt;='P08'!$B$17,INDEX('P08'!$AA:$AA,$A186+52),0)+IF($A186&lt;='P09'!$B$17,INDEX('P09'!$AA:$AA,$A186+52),0)+IF($A186&lt;='P10'!$B$17,INDEX('P10'!$AA:$AA,$A186+52),0)</f>
        <v>-127.810032043639</v>
      </c>
      <c r="N186">
        <f>IF($A186&lt;='P01'!$B$17,INDEX('P01'!$AB:$AB,$A186+52),0)+IF($A186&lt;='P02'!$B$17,INDEX('P02'!$AB:$AB,$A186+52),0)+IF($A186&lt;='P03'!$B$17,INDEX('P03'!$AB:$AB,$A186+52),0)+IF($A186&lt;='P04'!$B$17,INDEX('P04'!$AB:$AB,$A186+52),0)+IF($A186&lt;='P05'!$B$17,INDEX('P05'!$AB:$AB,$A186+52),0)+IF($A186&lt;='P06'!$B$17,INDEX('P06'!$AB:$AB,$A186+52),0)+IF($A186&lt;='P07'!$B$17,INDEX('P07'!$AB:$AB,$A186+52),0)+IF($A186&lt;='P08'!$B$17,INDEX('P08'!$AB:$AB,$A186+52),0)+IF($A186&lt;='P09'!$B$17,INDEX('P09'!$AB:$AB,$A186+52),0)+IF($A186&lt;='P10'!$B$17,INDEX('P10'!$AB:$AB,$A186+52),0)</f>
        <v>155.82902184065216</v>
      </c>
      <c r="O186">
        <f>IF($A186&lt;='P01'!$B$17,INDEX('P01'!$AC:$AC,$A186+52),0)+IF($A186&lt;='P02'!$B$17,INDEX('P02'!$AC:$AC,$A186+52),0)+IF($A186&lt;='P03'!$B$17,INDEX('P03'!$AC:$AC,$A186+52),0)+IF($A186&lt;='P04'!$B$17,INDEX('P04'!$AC:$AC,$A186+52),0)+IF($A186&lt;='P05'!$B$17,INDEX('P05'!$AC:$AC,$A186+52),0)+IF($A186&lt;='P06'!$B$17,INDEX('P06'!$AC:$AC,$A186+52),0)+IF($A186&lt;='P07'!$B$17,INDEX('P07'!$AC:$AC,$A186+52),0)+IF($A186&lt;='P08'!$B$17,INDEX('P08'!$AC:$AC,$A186+52),0)+IF($A186&lt;='P09'!$B$17,INDEX('P09'!$AC:$AC,$A186+52),0)+IF($A186&lt;='P10'!$B$17,INDEX('P10'!$AC:$AC,$A186+52),0)</f>
        <v>3.1165804368130434</v>
      </c>
      <c r="P186">
        <f>IF($A186&lt;='P01'!$B$17,INDEX('P01'!$AD:$AD,$A186+52),0)+IF($A186&lt;='P02'!$B$17,INDEX('P02'!$AD:$AD,$A186+52),0)+IF($A186&lt;='P03'!$B$17,INDEX('P03'!$AD:$AD,$A186+52),0)+IF($A186&lt;='P04'!$B$17,INDEX('P04'!$AD:$AD,$A186+52),0)+IF($A186&lt;='P05'!$B$17,INDEX('P05'!$AD:$AD,$A186+52),0)+IF($A186&lt;='P06'!$B$17,INDEX('P06'!$AD:$AD,$A186+52),0)+IF($A186&lt;='P07'!$B$17,INDEX('P07'!$AD:$AD,$A186+52),0)+IF($A186&lt;='P08'!$B$17,INDEX('P08'!$AD:$AD,$A186+52),0)+IF($A186&lt;='P09'!$B$17,INDEX('P09'!$AD:$AD,$A186+52),0)+IF($A186&lt;='P10'!$B$17,INDEX('P10'!$AD:$AD,$A186+52),0)</f>
        <v>15.827888948966018</v>
      </c>
      <c r="Q186">
        <f>IF($A186&lt;='P01'!$B$17,INDEX('P01'!$AE:$AE,$A186+52),0)+IF($A186&lt;='P02'!$B$17,INDEX('P02'!$AE:$AE,$A186+52),0)+IF($A186&lt;='P03'!$B$17,INDEX('P03'!$AE:$AE,$A186+52),0)+IF($A186&lt;='P04'!$B$17,INDEX('P04'!$AE:$AE,$A186+52),0)+IF($A186&lt;='P05'!$B$17,INDEX('P05'!$AE:$AE,$A186+52),0)+IF($A186&lt;='P06'!$B$17,INDEX('P06'!$AE:$AE,$A186+52),0)+IF($A186&lt;='P07'!$B$17,INDEX('P07'!$AE:$AE,$A186+52),0)+IF($A186&lt;='P08'!$B$17,INDEX('P08'!$AE:$AE,$A186+52),0)+IF($A186&lt;='P09'!$B$17,INDEX('P09'!$AE:$AE,$A186+52),0)+IF($A186&lt;='P10'!$B$17,INDEX('P10'!$AE:$AE,$A186+52),0)</f>
        <v>264.46842498919034</v>
      </c>
      <c r="R186">
        <f>IF($A186&lt;='P01'!$B$17,INDEX('P01'!$AF:$AF,$A186+52),0)+IF($A186&lt;='P02'!$B$17,INDEX('P02'!$AF:$AF,$A186+52),0)+IF($A186&lt;='P03'!$B$17,INDEX('P03'!$AF:$AF,$A186+52),0)+IF($A186&lt;='P04'!$B$17,INDEX('P04'!$AF:$AF,$A186+52),0)+IF($A186&lt;='P05'!$B$17,INDEX('P05'!$AF:$AF,$A186+52),0)+IF($A186&lt;='P06'!$B$17,INDEX('P06'!$AF:$AF,$A186+52),0)+IF($A186&lt;='P07'!$B$17,INDEX('P07'!$AF:$AF,$A186+52),0)+IF($A186&lt;='P08'!$B$17,INDEX('P08'!$AF:$AF,$A186+52),0)+IF($A186&lt;='P09'!$B$17,INDEX('P09'!$AF:$AF,$A186+52),0)+IF($A186&lt;='P10'!$B$17,INDEX('P10'!$AF:$AF,$A186+52),0)</f>
        <v>0.22615950932174322</v>
      </c>
      <c r="S186">
        <f>IF($A186&lt;='P01'!$B$17,INDEX('P01'!$AG:$AG,$A186+52),0)+IF($A186&lt;='P02'!$B$17,INDEX('P02'!$AG:$AG,$A186+52),0)+IF($A186&lt;='P03'!$B$17,INDEX('P03'!$AG:$AG,$A186+52),0)+IF($A186&lt;='P04'!$B$17,INDEX('P04'!$AG:$AG,$A186+52),0)+IF($A186&lt;='P05'!$B$17,INDEX('P05'!$AG:$AG,$A186+52),0)+IF($A186&lt;='P06'!$B$17,INDEX('P06'!$AG:$AG,$A186+52),0)+IF($A186&lt;='P07'!$B$17,INDEX('P07'!$AG:$AG,$A186+52),0)+IF($A186&lt;='P08'!$B$17,INDEX('P08'!$AG:$AG,$A186+52),0)+IF($A186&lt;='P09'!$B$17,INDEX('P09'!$AG:$AG,$A186+52),0)+IF($A186&lt;='P10'!$B$17,INDEX('P10'!$AG:$AG,$A186+52),0)</f>
        <v>12472.00602567472</v>
      </c>
      <c r="T186">
        <f>IF($A186&lt;='P01'!$B$17,INDEX('P01'!$AI:$AI,$A186+52),0)+IF($A186&lt;='P02'!$B$17,INDEX('P02'!$AI:$AI,$A186+52),0)+IF($A186&lt;='P03'!$B$17,INDEX('P03'!$AI:$AI,$A186+52),0)+IF($A186&lt;='P04'!$B$17,INDEX('P04'!$AI:$AI,$A186+52),0)+IF($A186&lt;='P05'!$B$17,INDEX('P05'!$AI:$AI,$A186+52),0)+IF($A186&lt;='P06'!$B$17,INDEX('P06'!$AI:$AI,$A186+52),0)+IF($A186&lt;='P07'!$B$17,INDEX('P07'!$AI:$AI,$A186+52),0)+IF($A186&lt;='P08'!$B$17,INDEX('P08'!$AI:$AI,$A186+52),0)+IF($A186&lt;='P09'!$B$17,INDEX('P09'!$AI:$AI,$A186+52),0)+IF($A186&lt;='P10'!$B$17,INDEX('P10'!$AI:$AI,$A186+52),0)</f>
        <v>12472.00602567472</v>
      </c>
    </row>
    <row r="187" spans="1:20" x14ac:dyDescent="0.35">
      <c r="A187">
        <v>155</v>
      </c>
      <c r="B187">
        <f>IF($A187&lt;='P01'!$B$17,INDEX('P01'!$J:$J,$A187+52),0)+IF($A187&lt;='P02'!$B$17,INDEX('P02'!$J:$J,$A187+52),0)+IF($A187&lt;='P03'!$B$17,INDEX('P03'!$J:$J,$A187+52),0)+IF($A187&lt;='P04'!$B$17,INDEX('P04'!$J:$J,$A187+52),0)+IF($A187&lt;='P05'!$B$17,INDEX('P05'!$J:$J,$A187+52),0)+IF($A187&lt;='P06'!$B$17,INDEX('P06'!$J:$J,$A187+52),0)+IF($A187&lt;='P07'!$B$17,INDEX('P07'!$J:$J,$A187+52),0)+IF($A187&lt;='P08'!$B$17,INDEX('P08'!$J:$J,$A187+52),0)+IF($A187&lt;='P09'!$B$17,INDEX('P09'!$J:$J,$A187+52),0)+IF($A187&lt;='P10'!$B$17,INDEX('P10'!$J:$J,$A187+52),0)</f>
        <v>1.0210904661281416E-3</v>
      </c>
      <c r="C187">
        <f>IF($A187&lt;='P01'!$B$17,INDEX('P01'!$K:$K,$A187+52),0)+IF($A187&lt;='P02'!$B$17,INDEX('P02'!$K:$K,$A187+52),0)+IF($A187&lt;='P03'!$B$17,INDEX('P03'!$K:$K,$A187+52),0)+IF($A187&lt;='P04'!$B$17,INDEX('P04'!$K:$K,$A187+52),0)+IF($A187&lt;='P05'!$B$17,INDEX('P05'!$K:$K,$A187+52),0)+IF($A187&lt;='P06'!$B$17,INDEX('P06'!$K:$K,$A187+52),0)+IF($A187&lt;='P07'!$B$17,INDEX('P07'!$K:$K,$A187+52),0)+IF($A187&lt;='P08'!$B$17,INDEX('P08'!$K:$K,$A187+52),0)+IF($A187&lt;='P09'!$B$17,INDEX('P09'!$K:$K,$A187+52),0)+IF($A187&lt;='P10'!$B$17,INDEX('P10'!$K:$K,$A187+52),0)</f>
        <v>9.785521603875259E-3</v>
      </c>
      <c r="D187">
        <f>IF($A187&lt;='P01'!$B$17,INDEX('P01'!$L:$L,$A187+52),0)+IF($A187&lt;='P02'!$B$17,INDEX('P02'!$L:$L,$A187+52),0)+IF($A187&lt;='P03'!$B$17,INDEX('P03'!$L:$L,$A187+52),0)+IF($A187&lt;='P04'!$B$17,INDEX('P04'!$L:$L,$A187+52),0)+IF($A187&lt;='P05'!$B$17,INDEX('P05'!$L:$L,$A187+52),0)+IF($A187&lt;='P06'!$B$17,INDEX('P06'!$L:$L,$A187+52),0)+IF($A187&lt;='P07'!$B$17,INDEX('P07'!$L:$L,$A187+52),0)+IF($A187&lt;='P08'!$B$17,INDEX('P08'!$L:$L,$A187+52),0)+IF($A187&lt;='P09'!$B$17,INDEX('P09'!$L:$L,$A187+52),0)+IF($A187&lt;='P10'!$B$17,INDEX('P10'!$L:$L,$A187+52),0)</f>
        <v>0</v>
      </c>
      <c r="E187">
        <f>IF($A187&lt;='P01'!$B$17,INDEX('P01'!$M:$M,$A187+52),0)+IF($A187&lt;='P02'!$B$17,INDEX('P02'!$M:$M,$A187+52),0)+IF($A187&lt;='P03'!$B$17,INDEX('P03'!$M:$M,$A187+52),0)+IF($A187&lt;='P04'!$B$17,INDEX('P04'!$M:$M,$A187+52),0)+IF($A187&lt;='P05'!$B$17,INDEX('P05'!$M:$M,$A187+52),0)+IF($A187&lt;='P06'!$B$17,INDEX('P06'!$M:$M,$A187+52),0)+IF($A187&lt;='P07'!$B$17,INDEX('P07'!$M:$M,$A187+52),0)+IF($A187&lt;='P08'!$B$17,INDEX('P08'!$M:$M,$A187+52),0)+IF($A187&lt;='P09'!$B$17,INDEX('P09'!$M:$M,$A187+52),0)+IF($A187&lt;='P10'!$B$17,INDEX('P10'!$M:$M,$A187+52),0)</f>
        <v>3.5618125188752785</v>
      </c>
      <c r="F187">
        <f>IF($A187&lt;='P01'!$B$17,INDEX('P01'!$R:$R,$A187+52),0)+IF($A187&lt;='P02'!$B$17,INDEX('P02'!$R:$R,$A187+52),0)+IF($A187&lt;='P03'!$B$17,INDEX('P03'!$R:$R,$A187+52),0)+IF($A187&lt;='P04'!$B$17,INDEX('P04'!$R:$R,$A187+52),0)+IF($A187&lt;='P05'!$B$17,INDEX('P05'!$R:$R,$A187+52),0)+IF($A187&lt;='P06'!$B$17,INDEX('P06'!$R:$R,$A187+52),0)+IF($A187&lt;='P07'!$B$17,INDEX('P07'!$R:$R,$A187+52),0)+IF($A187&lt;='P08'!$B$17,INDEX('P08'!$R:$R,$A187+52),0)+IF($A187&lt;='P09'!$B$17,INDEX('P09'!$R:$R,$A187+52),0)+IF($A187&lt;='P10'!$B$17,INDEX('P10'!$R:$R,$A187+52),0)</f>
        <v>255.99068208671599</v>
      </c>
      <c r="G187">
        <f>IF($A187&lt;='P01'!$B$17,INDEX('P01'!$S:$S,$A187+52),0)+IF($A187&lt;='P02'!$B$17,INDEX('P02'!$S:$S,$A187+52),0)+IF($A187&lt;='P03'!$B$17,INDEX('P03'!$S:$S,$A187+52),0)+IF($A187&lt;='P04'!$B$17,INDEX('P04'!$S:$S,$A187+52),0)+IF($A187&lt;='P05'!$B$17,INDEX('P05'!$S:$S,$A187+52),0)+IF($A187&lt;='P06'!$B$17,INDEX('P06'!$S:$S,$A187+52),0)+IF($A187&lt;='P07'!$B$17,INDEX('P07'!$S:$S,$A187+52),0)+IF($A187&lt;='P08'!$B$17,INDEX('P08'!$S:$S,$A187+52),0)+IF($A187&lt;='P09'!$B$17,INDEX('P09'!$S:$S,$A187+52),0)+IF($A187&lt;='P10'!$B$17,INDEX('P10'!$S:$S,$A187+52),0)</f>
        <v>5.1198136417343196</v>
      </c>
      <c r="H187">
        <f>IF($A187&lt;='P01'!$B$17,INDEX('P01'!$T:$T,$A187+52),0)+IF($A187&lt;='P02'!$B$17,INDEX('P02'!$T:$T,$A187+52),0)+IF($A187&lt;='P03'!$B$17,INDEX('P03'!$T:$T,$A187+52),0)+IF($A187&lt;='P04'!$B$17,INDEX('P04'!$T:$T,$A187+52),0)+IF($A187&lt;='P05'!$B$17,INDEX('P05'!$T:$T,$A187+52),0)+IF($A187&lt;='P06'!$B$17,INDEX('P06'!$T:$T,$A187+52),0)+IF($A187&lt;='P07'!$B$17,INDEX('P07'!$T:$T,$A187+52),0)+IF($A187&lt;='P08'!$B$17,INDEX('P08'!$T:$T,$A187+52),0)+IF($A187&lt;='P09'!$B$17,INDEX('P09'!$T:$T,$A187+52),0)+IF($A187&lt;='P10'!$B$17,INDEX('P10'!$T:$T,$A187+52),0)</f>
        <v>26.168020796883603</v>
      </c>
      <c r="I187">
        <f>IF($A187&lt;='P01'!$B$17,INDEX('P01'!$U:$U,$A187+52),0)+IF($A187&lt;='P02'!$B$17,INDEX('P02'!$U:$U,$A187+52),0)+IF($A187&lt;='P03'!$B$17,INDEX('P03'!$U:$U,$A187+52),0)+IF($A187&lt;='P04'!$B$17,INDEX('P04'!$U:$U,$A187+52),0)+IF($A187&lt;='P05'!$B$17,INDEX('P05'!$U:$U,$A187+52),0)+IF($A187&lt;='P06'!$B$17,INDEX('P06'!$U:$U,$A187+52),0)+IF($A187&lt;='P07'!$B$17,INDEX('P07'!$U:$U,$A187+52),0)+IF($A187&lt;='P08'!$B$17,INDEX('P08'!$U:$U,$A187+52),0)+IF($A187&lt;='P09'!$B$17,INDEX('P09'!$U:$U,$A187+52),0)+IF($A187&lt;='P10'!$B$17,INDEX('P10'!$U:$U,$A187+52),0)</f>
        <v>436.11358591378161</v>
      </c>
      <c r="J187">
        <f>IF($A187&lt;='P01'!$B$17,INDEX('P01'!$V:$V,$A187+52),0)+IF($A187&lt;='P02'!$B$17,INDEX('P02'!$V:$V,$A187+52),0)+IF($A187&lt;='P03'!$B$17,INDEX('P03'!$V:$V,$A187+52),0)+IF($A187&lt;='P04'!$B$17,INDEX('P04'!$V:$V,$A187+52),0)+IF($A187&lt;='P05'!$B$17,INDEX('P05'!$V:$V,$A187+52),0)+IF($A187&lt;='P06'!$B$17,INDEX('P06'!$V:$V,$A187+52),0)+IF($A187&lt;='P07'!$B$17,INDEX('P07'!$V:$V,$A187+52),0)+IF($A187&lt;='P08'!$B$17,INDEX('P08'!$V:$V,$A187+52),0)+IF($A187&lt;='P09'!$B$17,INDEX('P09'!$V:$V,$A187+52),0)+IF($A187&lt;='P10'!$B$17,INDEX('P10'!$V:$V,$A187+52),0)</f>
        <v>0.37395417162857408</v>
      </c>
      <c r="K187">
        <f>IF($A187&lt;='P01'!$B$17,INDEX('P01'!$W:$W,$A187+52),0)+IF($A187&lt;='P02'!$B$17,INDEX('P02'!$W:$W,$A187+52),0)+IF($A187&lt;='P03'!$B$17,INDEX('P03'!$W:$W,$A187+52),0)+IF($A187&lt;='P04'!$B$17,INDEX('P04'!$W:$W,$A187+52),0)+IF($A187&lt;='P05'!$B$17,INDEX('P05'!$W:$W,$A187+52),0)+IF($A187&lt;='P06'!$B$17,INDEX('P06'!$W:$W,$A187+52),0)+IF($A187&lt;='P07'!$B$17,INDEX('P07'!$W:$W,$A187+52),0)+IF($A187&lt;='P08'!$B$17,INDEX('P08'!$W:$W,$A187+52),0)+IF($A187&lt;='P09'!$B$17,INDEX('P09'!$W:$W,$A187+52),0)+IF($A187&lt;='P10'!$B$17,INDEX('P10'!$W:$W,$A187+52),0)</f>
        <v>-211.78469243731217</v>
      </c>
      <c r="L187">
        <f>IF($A187&lt;='P01'!$B$17,INDEX('P01'!$X:$X,$A187+52),0)+IF($A187&lt;='P02'!$B$17,INDEX('P02'!$X:$X,$A187+52),0)+IF($A187&lt;='P03'!$B$17,INDEX('P03'!$X:$X,$A187+52),0)+IF($A187&lt;='P04'!$B$17,INDEX('P04'!$X:$X,$A187+52),0)+IF($A187&lt;='P05'!$B$17,INDEX('P05'!$X:$X,$A187+52),0)+IF($A187&lt;='P06'!$B$17,INDEX('P06'!$X:$X,$A187+52),0)+IF($A187&lt;='P07'!$B$17,INDEX('P07'!$X:$X,$A187+52),0)+IF($A187&lt;='P08'!$B$17,INDEX('P08'!$X:$X,$A187+52),0)+IF($A187&lt;='P09'!$B$17,INDEX('P09'!$X:$X,$A187+52),0)+IF($A187&lt;='P10'!$B$17,INDEX('P10'!$X:$X,$A187+52),0)</f>
        <v>210.96340649508906</v>
      </c>
      <c r="M187">
        <f>IF($A187&lt;='P01'!$B$17,INDEX('P01'!$AA:$AA,$A187+52),0)+IF($A187&lt;='P02'!$B$17,INDEX('P02'!$AA:$AA,$A187+52),0)+IF($A187&lt;='P03'!$B$17,INDEX('P03'!$AA:$AA,$A187+52),0)+IF($A187&lt;='P04'!$B$17,INDEX('P04'!$AA:$AA,$A187+52),0)+IF($A187&lt;='P05'!$B$17,INDEX('P05'!$AA:$AA,$A187+52),0)+IF($A187&lt;='P06'!$B$17,INDEX('P06'!$AA:$AA,$A187+52),0)+IF($A187&lt;='P07'!$B$17,INDEX('P07'!$AA:$AA,$A187+52),0)+IF($A187&lt;='P08'!$B$17,INDEX('P08'!$AA:$AA,$A187+52),0)+IF($A187&lt;='P09'!$B$17,INDEX('P09'!$AA:$AA,$A187+52),0)+IF($A187&lt;='P10'!$B$17,INDEX('P10'!$AA:$AA,$A187+52),0)</f>
        <v>-127.11393512794834</v>
      </c>
      <c r="N187">
        <f>IF($A187&lt;='P01'!$B$17,INDEX('P01'!$AB:$AB,$A187+52),0)+IF($A187&lt;='P02'!$B$17,INDEX('P02'!$AB:$AB,$A187+52),0)+IF($A187&lt;='P03'!$B$17,INDEX('P03'!$AB:$AB,$A187+52),0)+IF($A187&lt;='P04'!$B$17,INDEX('P04'!$AB:$AB,$A187+52),0)+IF($A187&lt;='P05'!$B$17,INDEX('P05'!$AB:$AB,$A187+52),0)+IF($A187&lt;='P06'!$B$17,INDEX('P06'!$AB:$AB,$A187+52),0)+IF($A187&lt;='P07'!$B$17,INDEX('P07'!$AB:$AB,$A187+52),0)+IF($A187&lt;='P08'!$B$17,INDEX('P08'!$AB:$AB,$A187+52),0)+IF($A187&lt;='P09'!$B$17,INDEX('P09'!$AB:$AB,$A187+52),0)+IF($A187&lt;='P10'!$B$17,INDEX('P10'!$AB:$AB,$A187+52),0)</f>
        <v>154.74963613467051</v>
      </c>
      <c r="O187">
        <f>IF($A187&lt;='P01'!$B$17,INDEX('P01'!$AC:$AC,$A187+52),0)+IF($A187&lt;='P02'!$B$17,INDEX('P02'!$AC:$AC,$A187+52),0)+IF($A187&lt;='P03'!$B$17,INDEX('P03'!$AC:$AC,$A187+52),0)+IF($A187&lt;='P04'!$B$17,INDEX('P04'!$AC:$AC,$A187+52),0)+IF($A187&lt;='P05'!$B$17,INDEX('P05'!$AC:$AC,$A187+52),0)+IF($A187&lt;='P06'!$B$17,INDEX('P06'!$AC:$AC,$A187+52),0)+IF($A187&lt;='P07'!$B$17,INDEX('P07'!$AC:$AC,$A187+52),0)+IF($A187&lt;='P08'!$B$17,INDEX('P08'!$AC:$AC,$A187+52),0)+IF($A187&lt;='P09'!$B$17,INDEX('P09'!$AC:$AC,$A187+52),0)+IF($A187&lt;='P10'!$B$17,INDEX('P10'!$AC:$AC,$A187+52),0)</f>
        <v>3.0949927226934109</v>
      </c>
      <c r="P187">
        <f>IF($A187&lt;='P01'!$B$17,INDEX('P01'!$AD:$AD,$A187+52),0)+IF($A187&lt;='P02'!$B$17,INDEX('P02'!$AD:$AD,$A187+52),0)+IF($A187&lt;='P03'!$B$17,INDEX('P03'!$AD:$AD,$A187+52),0)+IF($A187&lt;='P04'!$B$17,INDEX('P04'!$AD:$AD,$A187+52),0)+IF($A187&lt;='P05'!$B$17,INDEX('P05'!$AD:$AD,$A187+52),0)+IF($A187&lt;='P06'!$B$17,INDEX('P06'!$AD:$AD,$A187+52),0)+IF($A187&lt;='P07'!$B$17,INDEX('P07'!$AD:$AD,$A187+52),0)+IF($A187&lt;='P08'!$B$17,INDEX('P08'!$AD:$AD,$A187+52),0)+IF($A187&lt;='P09'!$B$17,INDEX('P09'!$AD:$AD,$A187+52),0)+IF($A187&lt;='P10'!$B$17,INDEX('P10'!$AD:$AD,$A187+52),0)</f>
        <v>15.767284730867758</v>
      </c>
      <c r="Q187">
        <f>IF($A187&lt;='P01'!$B$17,INDEX('P01'!$AE:$AE,$A187+52),0)+IF($A187&lt;='P02'!$B$17,INDEX('P02'!$AE:$AE,$A187+52),0)+IF($A187&lt;='P03'!$B$17,INDEX('P03'!$AE:$AE,$A187+52),0)+IF($A187&lt;='P04'!$B$17,INDEX('P04'!$AE:$AE,$A187+52),0)+IF($A187&lt;='P05'!$B$17,INDEX('P05'!$AE:$AE,$A187+52),0)+IF($A187&lt;='P06'!$B$17,INDEX('P06'!$AE:$AE,$A187+52),0)+IF($A187&lt;='P07'!$B$17,INDEX('P07'!$AE:$AE,$A187+52),0)+IF($A187&lt;='P08'!$B$17,INDEX('P08'!$AE:$AE,$A187+52),0)+IF($A187&lt;='P09'!$B$17,INDEX('P09'!$AE:$AE,$A187+52),0)+IF($A187&lt;='P10'!$B$17,INDEX('P10'!$AE:$AE,$A187+52),0)</f>
        <v>262.77597138417389</v>
      </c>
      <c r="R187">
        <f>IF($A187&lt;='P01'!$B$17,INDEX('P01'!$AF:$AF,$A187+52),0)+IF($A187&lt;='P02'!$B$17,INDEX('P02'!$AF:$AF,$A187+52),0)+IF($A187&lt;='P03'!$B$17,INDEX('P03'!$AF:$AF,$A187+52),0)+IF($A187&lt;='P04'!$B$17,INDEX('P04'!$AF:$AF,$A187+52),0)+IF($A187&lt;='P05'!$B$17,INDEX('P05'!$AF:$AF,$A187+52),0)+IF($A187&lt;='P06'!$B$17,INDEX('P06'!$AF:$AF,$A187+52),0)+IF($A187&lt;='P07'!$B$17,INDEX('P07'!$AF:$AF,$A187+52),0)+IF($A187&lt;='P08'!$B$17,INDEX('P08'!$AF:$AF,$A187+52),0)+IF($A187&lt;='P09'!$B$17,INDEX('P09'!$AF:$AF,$A187+52),0)+IF($A187&lt;='P10'!$B$17,INDEX('P10'!$AF:$AF,$A187+52),0)</f>
        <v>0.22532242488379978</v>
      </c>
      <c r="S187">
        <f>IF($A187&lt;='P01'!$B$17,INDEX('P01'!$AG:$AG,$A187+52),0)+IF($A187&lt;='P02'!$B$17,INDEX('P02'!$AG:$AG,$A187+52),0)+IF($A187&lt;='P03'!$B$17,INDEX('P03'!$AG:$AG,$A187+52),0)+IF($A187&lt;='P04'!$B$17,INDEX('P04'!$AG:$AG,$A187+52),0)+IF($A187&lt;='P05'!$B$17,INDEX('P05'!$AG:$AG,$A187+52),0)+IF($A187&lt;='P06'!$B$17,INDEX('P06'!$AG:$AG,$A187+52),0)+IF($A187&lt;='P07'!$B$17,INDEX('P07'!$AG:$AG,$A187+52),0)+IF($A187&lt;='P08'!$B$17,INDEX('P08'!$AG:$AG,$A187+52),0)+IF($A187&lt;='P09'!$B$17,INDEX('P09'!$AG:$AG,$A187+52),0)+IF($A187&lt;='P10'!$B$17,INDEX('P10'!$AG:$AG,$A187+52),0)</f>
        <v>12301.872721469706</v>
      </c>
      <c r="T187">
        <f>IF($A187&lt;='P01'!$B$17,INDEX('P01'!$AI:$AI,$A187+52),0)+IF($A187&lt;='P02'!$B$17,INDEX('P02'!$AI:$AI,$A187+52),0)+IF($A187&lt;='P03'!$B$17,INDEX('P03'!$AI:$AI,$A187+52),0)+IF($A187&lt;='P04'!$B$17,INDEX('P04'!$AI:$AI,$A187+52),0)+IF($A187&lt;='P05'!$B$17,INDEX('P05'!$AI:$AI,$A187+52),0)+IF($A187&lt;='P06'!$B$17,INDEX('P06'!$AI:$AI,$A187+52),0)+IF($A187&lt;='P07'!$B$17,INDEX('P07'!$AI:$AI,$A187+52),0)+IF($A187&lt;='P08'!$B$17,INDEX('P08'!$AI:$AI,$A187+52),0)+IF($A187&lt;='P09'!$B$17,INDEX('P09'!$AI:$AI,$A187+52),0)+IF($A187&lt;='P10'!$B$17,INDEX('P10'!$AI:$AI,$A187+52),0)</f>
        <v>12301.872721469706</v>
      </c>
    </row>
    <row r="188" spans="1:20" x14ac:dyDescent="0.35">
      <c r="A188">
        <v>156</v>
      </c>
      <c r="B188">
        <f>IF($A188&lt;='P01'!$B$17,INDEX('P01'!$J:$J,$A188+52),0)+IF($A188&lt;='P02'!$B$17,INDEX('P02'!$J:$J,$A188+52),0)+IF($A188&lt;='P03'!$B$17,INDEX('P03'!$J:$J,$A188+52),0)+IF($A188&lt;='P04'!$B$17,INDEX('P04'!$J:$J,$A188+52),0)+IF($A188&lt;='P05'!$B$17,INDEX('P05'!$J:$J,$A188+52),0)+IF($A188&lt;='P06'!$B$17,INDEX('P06'!$J:$J,$A188+52),0)+IF($A188&lt;='P07'!$B$17,INDEX('P07'!$J:$J,$A188+52),0)+IF($A188&lt;='P08'!$B$17,INDEX('P08'!$J:$J,$A188+52),0)+IF($A188&lt;='P09'!$B$17,INDEX('P09'!$J:$J,$A188+52),0)+IF($A188&lt;='P10'!$B$17,INDEX('P10'!$J:$J,$A188+52),0)</f>
        <v>1.0181326953242603E-3</v>
      </c>
      <c r="C188">
        <f>IF($A188&lt;='P01'!$B$17,INDEX('P01'!$K:$K,$A188+52),0)+IF($A188&lt;='P02'!$B$17,INDEX('P02'!$K:$K,$A188+52),0)+IF($A188&lt;='P03'!$B$17,INDEX('P03'!$K:$K,$A188+52),0)+IF($A188&lt;='P04'!$B$17,INDEX('P04'!$K:$K,$A188+52),0)+IF($A188&lt;='P05'!$B$17,INDEX('P05'!$K:$K,$A188+52),0)+IF($A188&lt;='P06'!$B$17,INDEX('P06'!$K:$K,$A188+52),0)+IF($A188&lt;='P07'!$B$17,INDEX('P07'!$K:$K,$A188+52),0)+IF($A188&lt;='P08'!$B$17,INDEX('P08'!$K:$K,$A188+52),0)+IF($A188&lt;='P09'!$B$17,INDEX('P09'!$K:$K,$A188+52),0)+IF($A188&lt;='P10'!$B$17,INDEX('P10'!$K:$K,$A188+52),0)</f>
        <v>9.7496914637036046E-3</v>
      </c>
      <c r="D188">
        <f>IF($A188&lt;='P01'!$B$17,INDEX('P01'!$L:$L,$A188+52),0)+IF($A188&lt;='P02'!$B$17,INDEX('P02'!$L:$L,$A188+52),0)+IF($A188&lt;='P03'!$B$17,INDEX('P03'!$L:$L,$A188+52),0)+IF($A188&lt;='P04'!$B$17,INDEX('P04'!$L:$L,$A188+52),0)+IF($A188&lt;='P05'!$B$17,INDEX('P05'!$L:$L,$A188+52),0)+IF($A188&lt;='P06'!$B$17,INDEX('P06'!$L:$L,$A188+52),0)+IF($A188&lt;='P07'!$B$17,INDEX('P07'!$L:$L,$A188+52),0)+IF($A188&lt;='P08'!$B$17,INDEX('P08'!$L:$L,$A188+52),0)+IF($A188&lt;='P09'!$B$17,INDEX('P09'!$L:$L,$A188+52),0)+IF($A188&lt;='P10'!$B$17,INDEX('P10'!$L:$L,$A188+52),0)</f>
        <v>0</v>
      </c>
      <c r="E188">
        <f>IF($A188&lt;='P01'!$B$17,INDEX('P01'!$M:$M,$A188+52),0)+IF($A188&lt;='P02'!$B$17,INDEX('P02'!$M:$M,$A188+52),0)+IF($A188&lt;='P03'!$B$17,INDEX('P03'!$M:$M,$A188+52),0)+IF($A188&lt;='P04'!$B$17,INDEX('P04'!$M:$M,$A188+52),0)+IF($A188&lt;='P05'!$B$17,INDEX('P05'!$M:$M,$A188+52),0)+IF($A188&lt;='P06'!$B$17,INDEX('P06'!$M:$M,$A188+52),0)+IF($A188&lt;='P07'!$B$17,INDEX('P07'!$M:$M,$A188+52),0)+IF($A188&lt;='P08'!$B$17,INDEX('P08'!$M:$M,$A188+52),0)+IF($A188&lt;='P09'!$B$17,INDEX('P09'!$M:$M,$A188+52),0)+IF($A188&lt;='P10'!$B$17,INDEX('P10'!$M:$M,$A188+52),0)</f>
        <v>3.5510446947162504</v>
      </c>
      <c r="F188">
        <f>IF($A188&lt;='P01'!$B$17,INDEX('P01'!$R:$R,$A188+52),0)+IF($A188&lt;='P02'!$B$17,INDEX('P02'!$R:$R,$A188+52),0)+IF($A188&lt;='P03'!$B$17,INDEX('P03'!$R:$R,$A188+52),0)+IF($A188&lt;='P04'!$B$17,INDEX('P04'!$R:$R,$A188+52),0)+IF($A188&lt;='P05'!$B$17,INDEX('P05'!$R:$R,$A188+52),0)+IF($A188&lt;='P06'!$B$17,INDEX('P06'!$R:$R,$A188+52),0)+IF($A188&lt;='P07'!$B$17,INDEX('P07'!$R:$R,$A188+52),0)+IF($A188&lt;='P08'!$B$17,INDEX('P08'!$R:$R,$A188+52),0)+IF($A188&lt;='P09'!$B$17,INDEX('P09'!$R:$R,$A188+52),0)+IF($A188&lt;='P10'!$B$17,INDEX('P10'!$R:$R,$A188+52),0)</f>
        <v>255.04975054002901</v>
      </c>
      <c r="G188">
        <f>IF($A188&lt;='P01'!$B$17,INDEX('P01'!$S:$S,$A188+52),0)+IF($A188&lt;='P02'!$B$17,INDEX('P02'!$S:$S,$A188+52),0)+IF($A188&lt;='P03'!$B$17,INDEX('P03'!$S:$S,$A188+52),0)+IF($A188&lt;='P04'!$B$17,INDEX('P04'!$S:$S,$A188+52),0)+IF($A188&lt;='P05'!$B$17,INDEX('P05'!$S:$S,$A188+52),0)+IF($A188&lt;='P06'!$B$17,INDEX('P06'!$S:$S,$A188+52),0)+IF($A188&lt;='P07'!$B$17,INDEX('P07'!$S:$S,$A188+52),0)+IF($A188&lt;='P08'!$B$17,INDEX('P08'!$S:$S,$A188+52),0)+IF($A188&lt;='P09'!$B$17,INDEX('P09'!$S:$S,$A188+52),0)+IF($A188&lt;='P10'!$B$17,INDEX('P10'!$S:$S,$A188+52),0)</f>
        <v>5.100995010800581</v>
      </c>
      <c r="H188">
        <f>IF($A188&lt;='P01'!$B$17,INDEX('P01'!$T:$T,$A188+52),0)+IF($A188&lt;='P02'!$B$17,INDEX('P02'!$T:$T,$A188+52),0)+IF($A188&lt;='P03'!$B$17,INDEX('P03'!$T:$T,$A188+52),0)+IF($A188&lt;='P04'!$B$17,INDEX('P04'!$T:$T,$A188+52),0)+IF($A188&lt;='P05'!$B$17,INDEX('P05'!$T:$T,$A188+52),0)+IF($A188&lt;='P06'!$B$17,INDEX('P06'!$T:$T,$A188+52),0)+IF($A188&lt;='P07'!$B$17,INDEX('P07'!$T:$T,$A188+52),0)+IF($A188&lt;='P08'!$B$17,INDEX('P08'!$T:$T,$A188+52),0)+IF($A188&lt;='P09'!$B$17,INDEX('P09'!$T:$T,$A188+52),0)+IF($A188&lt;='P10'!$B$17,INDEX('P10'!$T:$T,$A188+52),0)</f>
        <v>26.153208824811006</v>
      </c>
      <c r="I188">
        <f>IF($A188&lt;='P01'!$B$17,INDEX('P01'!$U:$U,$A188+52),0)+IF($A188&lt;='P02'!$B$17,INDEX('P02'!$U:$U,$A188+52),0)+IF($A188&lt;='P03'!$B$17,INDEX('P03'!$U:$U,$A188+52),0)+IF($A188&lt;='P04'!$B$17,INDEX('P04'!$U:$U,$A188+52),0)+IF($A188&lt;='P05'!$B$17,INDEX('P05'!$U:$U,$A188+52),0)+IF($A188&lt;='P06'!$B$17,INDEX('P06'!$U:$U,$A188+52),0)+IF($A188&lt;='P07'!$B$17,INDEX('P07'!$U:$U,$A188+52),0)+IF($A188&lt;='P08'!$B$17,INDEX('P08'!$U:$U,$A188+52),0)+IF($A188&lt;='P09'!$B$17,INDEX('P09'!$U:$U,$A188+52),0)+IF($A188&lt;='P10'!$B$17,INDEX('P10'!$U:$U,$A188+52),0)</f>
        <v>434.74199767323171</v>
      </c>
      <c r="J188">
        <f>IF($A188&lt;='P01'!$B$17,INDEX('P01'!$V:$V,$A188+52),0)+IF($A188&lt;='P02'!$B$17,INDEX('P02'!$V:$V,$A188+52),0)+IF($A188&lt;='P03'!$B$17,INDEX('P03'!$V:$V,$A188+52),0)+IF($A188&lt;='P04'!$B$17,INDEX('P04'!$V:$V,$A188+52),0)+IF($A188&lt;='P05'!$B$17,INDEX('P05'!$V:$V,$A188+52),0)+IF($A188&lt;='P06'!$B$17,INDEX('P06'!$V:$V,$A188+52),0)+IF($A188&lt;='P07'!$B$17,INDEX('P07'!$V:$V,$A188+52),0)+IF($A188&lt;='P08'!$B$17,INDEX('P08'!$V:$V,$A188+52),0)+IF($A188&lt;='P09'!$B$17,INDEX('P09'!$V:$V,$A188+52),0)+IF($A188&lt;='P10'!$B$17,INDEX('P10'!$V:$V,$A188+52),0)</f>
        <v>0.37379054696274788</v>
      </c>
      <c r="K188">
        <f>IF($A188&lt;='P01'!$B$17,INDEX('P01'!$W:$W,$A188+52),0)+IF($A188&lt;='P02'!$B$17,INDEX('P02'!$W:$W,$A188+52),0)+IF($A188&lt;='P03'!$B$17,INDEX('P03'!$W:$W,$A188+52),0)+IF($A188&lt;='P04'!$B$17,INDEX('P04'!$W:$W,$A188+52),0)+IF($A188&lt;='P05'!$B$17,INDEX('P05'!$W:$W,$A188+52),0)+IF($A188&lt;='P06'!$B$17,INDEX('P06'!$W:$W,$A188+52),0)+IF($A188&lt;='P07'!$B$17,INDEX('P07'!$W:$W,$A188+52),0)+IF($A188&lt;='P08'!$B$17,INDEX('P08'!$W:$W,$A188+52),0)+IF($A188&lt;='P09'!$B$17,INDEX('P09'!$W:$W,$A188+52),0)+IF($A188&lt;='P10'!$B$17,INDEX('P10'!$W:$W,$A188+52),0)</f>
        <v>-211.32024151577704</v>
      </c>
      <c r="L188">
        <f>IF($A188&lt;='P01'!$B$17,INDEX('P01'!$X:$X,$A188+52),0)+IF($A188&lt;='P02'!$B$17,INDEX('P02'!$X:$X,$A188+52),0)+IF($A188&lt;='P03'!$B$17,INDEX('P03'!$X:$X,$A188+52),0)+IF($A188&lt;='P04'!$B$17,INDEX('P04'!$X:$X,$A188+52),0)+IF($A188&lt;='P05'!$B$17,INDEX('P05'!$X:$X,$A188+52),0)+IF($A188&lt;='P06'!$B$17,INDEX('P06'!$X:$X,$A188+52),0)+IF($A188&lt;='P07'!$B$17,INDEX('P07'!$X:$X,$A188+52),0)+IF($A188&lt;='P08'!$B$17,INDEX('P08'!$X:$X,$A188+52),0)+IF($A188&lt;='P09'!$B$17,INDEX('P09'!$X:$X,$A188+52),0)+IF($A188&lt;='P10'!$B$17,INDEX('P10'!$X:$X,$A188+52),0)</f>
        <v>210.50197433128986</v>
      </c>
      <c r="M188">
        <f>IF($A188&lt;='P01'!$B$17,INDEX('P01'!$AA:$AA,$A188+52),0)+IF($A188&lt;='P02'!$B$17,INDEX('P02'!$AA:$AA,$A188+52),0)+IF($A188&lt;='P03'!$B$17,INDEX('P03'!$AA:$AA,$A188+52),0)+IF($A188&lt;='P04'!$B$17,INDEX('P04'!$AA:$AA,$A188+52),0)+IF($A188&lt;='P05'!$B$17,INDEX('P05'!$AA:$AA,$A188+52),0)+IF($A188&lt;='P06'!$B$17,INDEX('P06'!$AA:$AA,$A188+52),0)+IF($A188&lt;='P07'!$B$17,INDEX('P07'!$AA:$AA,$A188+52),0)+IF($A188&lt;='P08'!$B$17,INDEX('P08'!$AA:$AA,$A188+52),0)+IF($A188&lt;='P09'!$B$17,INDEX('P09'!$AA:$AA,$A188+52),0)+IF($A188&lt;='P10'!$B$17,INDEX('P10'!$AA:$AA,$A188+52),0)</f>
        <v>-126.42203086355865</v>
      </c>
      <c r="N188">
        <f>IF($A188&lt;='P01'!$B$17,INDEX('P01'!$AB:$AB,$A188+52),0)+IF($A188&lt;='P02'!$B$17,INDEX('P02'!$AB:$AB,$A188+52),0)+IF($A188&lt;='P03'!$B$17,INDEX('P03'!$AB:$AB,$A188+52),0)+IF($A188&lt;='P04'!$B$17,INDEX('P04'!$AB:$AB,$A188+52),0)+IF($A188&lt;='P05'!$B$17,INDEX('P05'!$AB:$AB,$A188+52),0)+IF($A188&lt;='P06'!$B$17,INDEX('P06'!$AB:$AB,$A188+52),0)+IF($A188&lt;='P07'!$B$17,INDEX('P07'!$AB:$AB,$A188+52),0)+IF($A188&lt;='P08'!$B$17,INDEX('P08'!$AB:$AB,$A188+52),0)+IF($A188&lt;='P09'!$B$17,INDEX('P09'!$AB:$AB,$A188+52),0)+IF($A188&lt;='P10'!$B$17,INDEX('P10'!$AB:$AB,$A188+52),0)</f>
        <v>153.6777301010228</v>
      </c>
      <c r="O188">
        <f>IF($A188&lt;='P01'!$B$17,INDEX('P01'!$AC:$AC,$A188+52),0)+IF($A188&lt;='P02'!$B$17,INDEX('P02'!$AC:$AC,$A188+52),0)+IF($A188&lt;='P03'!$B$17,INDEX('P03'!$AC:$AC,$A188+52),0)+IF($A188&lt;='P04'!$B$17,INDEX('P04'!$AC:$AC,$A188+52),0)+IF($A188&lt;='P05'!$B$17,INDEX('P05'!$AC:$AC,$A188+52),0)+IF($A188&lt;='P06'!$B$17,INDEX('P06'!$AC:$AC,$A188+52),0)+IF($A188&lt;='P07'!$B$17,INDEX('P07'!$AC:$AC,$A188+52),0)+IF($A188&lt;='P08'!$B$17,INDEX('P08'!$AC:$AC,$A188+52),0)+IF($A188&lt;='P09'!$B$17,INDEX('P09'!$AC:$AC,$A188+52),0)+IF($A188&lt;='P10'!$B$17,INDEX('P10'!$AC:$AC,$A188+52),0)</f>
        <v>3.0735546020204563</v>
      </c>
      <c r="P188">
        <f>IF($A188&lt;='P01'!$B$17,INDEX('P01'!$AD:$AD,$A188+52),0)+IF($A188&lt;='P02'!$B$17,INDEX('P02'!$AD:$AD,$A188+52),0)+IF($A188&lt;='P03'!$B$17,INDEX('P03'!$AD:$AD,$A188+52),0)+IF($A188&lt;='P04'!$B$17,INDEX('P04'!$AD:$AD,$A188+52),0)+IF($A188&lt;='P05'!$B$17,INDEX('P05'!$AD:$AD,$A188+52),0)+IF($A188&lt;='P06'!$B$17,INDEX('P06'!$AD:$AD,$A188+52),0)+IF($A188&lt;='P07'!$B$17,INDEX('P07'!$AD:$AD,$A188+52),0)+IF($A188&lt;='P08'!$B$17,INDEX('P08'!$AD:$AD,$A188+52),0)+IF($A188&lt;='P09'!$B$17,INDEX('P09'!$AD:$AD,$A188+52),0)+IF($A188&lt;='P10'!$B$17,INDEX('P10'!$AD:$AD,$A188+52),0)</f>
        <v>15.706939489450116</v>
      </c>
      <c r="Q188">
        <f>IF($A188&lt;='P01'!$B$17,INDEX('P01'!$AE:$AE,$A188+52),0)+IF($A188&lt;='P02'!$B$17,INDEX('P02'!$AE:$AE,$A188+52),0)+IF($A188&lt;='P03'!$B$17,INDEX('P03'!$AE:$AE,$A188+52),0)+IF($A188&lt;='P04'!$B$17,INDEX('P04'!$AE:$AE,$A188+52),0)+IF($A188&lt;='P05'!$B$17,INDEX('P05'!$AE:$AE,$A188+52),0)+IF($A188&lt;='P06'!$B$17,INDEX('P06'!$AE:$AE,$A188+52),0)+IF($A188&lt;='P07'!$B$17,INDEX('P07'!$AE:$AE,$A188+52),0)+IF($A188&lt;='P08'!$B$17,INDEX('P08'!$AE:$AE,$A188+52),0)+IF($A188&lt;='P09'!$B$17,INDEX('P09'!$AE:$AE,$A188+52),0)+IF($A188&lt;='P10'!$B$17,INDEX('P10'!$AE:$AE,$A188+52),0)</f>
        <v>261.09477795696296</v>
      </c>
      <c r="R188">
        <f>IF($A188&lt;='P01'!$B$17,INDEX('P01'!$AF:$AF,$A188+52),0)+IF($A188&lt;='P02'!$B$17,INDEX('P02'!$AF:$AF,$A188+52),0)+IF($A188&lt;='P03'!$B$17,INDEX('P03'!$AF:$AF,$A188+52),0)+IF($A188&lt;='P04'!$B$17,INDEX('P04'!$AF:$AF,$A188+52),0)+IF($A188&lt;='P05'!$B$17,INDEX('P05'!$AF:$AF,$A188+52),0)+IF($A188&lt;='P06'!$B$17,INDEX('P06'!$AF:$AF,$A188+52),0)+IF($A188&lt;='P07'!$B$17,INDEX('P07'!$AF:$AF,$A188+52),0)+IF($A188&lt;='P08'!$B$17,INDEX('P08'!$AF:$AF,$A188+52),0)+IF($A188&lt;='P09'!$B$17,INDEX('P09'!$AF:$AF,$A188+52),0)+IF($A188&lt;='P10'!$B$17,INDEX('P10'!$AF:$AF,$A188+52),0)</f>
        <v>0.22448891614793157</v>
      </c>
      <c r="S188">
        <f>IF($A188&lt;='P01'!$B$17,INDEX('P01'!$AG:$AG,$A188+52),0)+IF($A188&lt;='P02'!$B$17,INDEX('P02'!$AG:$AG,$A188+52),0)+IF($A188&lt;='P03'!$B$17,INDEX('P03'!$AG:$AG,$A188+52),0)+IF($A188&lt;='P04'!$B$17,INDEX('P04'!$AG:$AG,$A188+52),0)+IF($A188&lt;='P05'!$B$17,INDEX('P05'!$AG:$AG,$A188+52),0)+IF($A188&lt;='P06'!$B$17,INDEX('P06'!$AG:$AG,$A188+52),0)+IF($A188&lt;='P07'!$B$17,INDEX('P07'!$AG:$AG,$A188+52),0)+IF($A188&lt;='P08'!$B$17,INDEX('P08'!$AG:$AG,$A188+52),0)+IF($A188&lt;='P09'!$B$17,INDEX('P09'!$AG:$AG,$A188+52),0)+IF($A188&lt;='P10'!$B$17,INDEX('P10'!$AG:$AG,$A188+52),0)</f>
        <v>12131.643877262242</v>
      </c>
      <c r="T188">
        <f>IF($A188&lt;='P01'!$B$17,INDEX('P01'!$AI:$AI,$A188+52),0)+IF($A188&lt;='P02'!$B$17,INDEX('P02'!$AI:$AI,$A188+52),0)+IF($A188&lt;='P03'!$B$17,INDEX('P03'!$AI:$AI,$A188+52),0)+IF($A188&lt;='P04'!$B$17,INDEX('P04'!$AI:$AI,$A188+52),0)+IF($A188&lt;='P05'!$B$17,INDEX('P05'!$AI:$AI,$A188+52),0)+IF($A188&lt;='P06'!$B$17,INDEX('P06'!$AI:$AI,$A188+52),0)+IF($A188&lt;='P07'!$B$17,INDEX('P07'!$AI:$AI,$A188+52),0)+IF($A188&lt;='P08'!$B$17,INDEX('P08'!$AI:$AI,$A188+52),0)+IF($A188&lt;='P09'!$B$17,INDEX('P09'!$AI:$AI,$A188+52),0)+IF($A188&lt;='P10'!$B$17,INDEX('P10'!$AI:$AI,$A188+52),0)</f>
        <v>12131.643877262242</v>
      </c>
    </row>
    <row r="189" spans="1:20" x14ac:dyDescent="0.35">
      <c r="A189">
        <v>157</v>
      </c>
      <c r="B189">
        <f>IF($A189&lt;='P01'!$B$17,INDEX('P01'!$J:$J,$A189+52),0)+IF($A189&lt;='P02'!$B$17,INDEX('P02'!$J:$J,$A189+52),0)+IF($A189&lt;='P03'!$B$17,INDEX('P03'!$J:$J,$A189+52),0)+IF($A189&lt;='P04'!$B$17,INDEX('P04'!$J:$J,$A189+52),0)+IF($A189&lt;='P05'!$B$17,INDEX('P05'!$J:$J,$A189+52),0)+IF($A189&lt;='P06'!$B$17,INDEX('P06'!$J:$J,$A189+52),0)+IF($A189&lt;='P07'!$B$17,INDEX('P07'!$J:$J,$A189+52),0)+IF($A189&lt;='P08'!$B$17,INDEX('P08'!$J:$J,$A189+52),0)+IF($A189&lt;='P09'!$B$17,INDEX('P09'!$J:$J,$A189+52),0)+IF($A189&lt;='P10'!$B$17,INDEX('P10'!$J:$J,$A189+52),0)</f>
        <v>1.0213647282314277E-3</v>
      </c>
      <c r="C189">
        <f>IF($A189&lt;='P01'!$B$17,INDEX('P01'!$K:$K,$A189+52),0)+IF($A189&lt;='P02'!$B$17,INDEX('P02'!$K:$K,$A189+52),0)+IF($A189&lt;='P03'!$B$17,INDEX('P03'!$K:$K,$A189+52),0)+IF($A189&lt;='P04'!$B$17,INDEX('P04'!$K:$K,$A189+52),0)+IF($A189&lt;='P05'!$B$17,INDEX('P05'!$K:$K,$A189+52),0)+IF($A189&lt;='P06'!$B$17,INDEX('P06'!$K:$K,$A189+52),0)+IF($A189&lt;='P07'!$B$17,INDEX('P07'!$K:$K,$A189+52),0)+IF($A189&lt;='P08'!$B$17,INDEX('P08'!$K:$K,$A189+52),0)+IF($A189&lt;='P09'!$B$17,INDEX('P09'!$K:$K,$A189+52),0)+IF($A189&lt;='P10'!$B$17,INDEX('P10'!$K:$K,$A189+52),0)</f>
        <v>9.7139717131453172E-3</v>
      </c>
      <c r="D189">
        <f>IF($A189&lt;='P01'!$B$17,INDEX('P01'!$L:$L,$A189+52),0)+IF($A189&lt;='P02'!$B$17,INDEX('P02'!$L:$L,$A189+52),0)+IF($A189&lt;='P03'!$B$17,INDEX('P03'!$L:$L,$A189+52),0)+IF($A189&lt;='P04'!$B$17,INDEX('P04'!$L:$L,$A189+52),0)+IF($A189&lt;='P05'!$B$17,INDEX('P05'!$L:$L,$A189+52),0)+IF($A189&lt;='P06'!$B$17,INDEX('P06'!$L:$L,$A189+52),0)+IF($A189&lt;='P07'!$B$17,INDEX('P07'!$L:$L,$A189+52),0)+IF($A189&lt;='P08'!$B$17,INDEX('P08'!$L:$L,$A189+52),0)+IF($A189&lt;='P09'!$B$17,INDEX('P09'!$L:$L,$A189+52),0)+IF($A189&lt;='P10'!$B$17,INDEX('P10'!$L:$L,$A189+52),0)</f>
        <v>0</v>
      </c>
      <c r="E189">
        <f>IF($A189&lt;='P01'!$B$17,INDEX('P01'!$M:$M,$A189+52),0)+IF($A189&lt;='P02'!$B$17,INDEX('P02'!$M:$M,$A189+52),0)+IF($A189&lt;='P03'!$B$17,INDEX('P03'!$M:$M,$A189+52),0)+IF($A189&lt;='P04'!$B$17,INDEX('P04'!$M:$M,$A189+52),0)+IF($A189&lt;='P05'!$B$17,INDEX('P05'!$M:$M,$A189+52),0)+IF($A189&lt;='P06'!$B$17,INDEX('P06'!$M:$M,$A189+52),0)+IF($A189&lt;='P07'!$B$17,INDEX('P07'!$M:$M,$A189+52),0)+IF($A189&lt;='P08'!$B$17,INDEX('P08'!$M:$M,$A189+52),0)+IF($A189&lt;='P09'!$B$17,INDEX('P09'!$M:$M,$A189+52),0)+IF($A189&lt;='P10'!$B$17,INDEX('P10'!$M:$M,$A189+52),0)</f>
        <v>3.5403093582748739</v>
      </c>
      <c r="F189">
        <f>IF($A189&lt;='P01'!$B$17,INDEX('P01'!$R:$R,$A189+52),0)+IF($A189&lt;='P02'!$B$17,INDEX('P02'!$R:$R,$A189+52),0)+IF($A189&lt;='P03'!$B$17,INDEX('P03'!$R:$R,$A189+52),0)+IF($A189&lt;='P04'!$B$17,INDEX('P04'!$R:$R,$A189+52),0)+IF($A189&lt;='P05'!$B$17,INDEX('P05'!$R:$R,$A189+52),0)+IF($A189&lt;='P06'!$B$17,INDEX('P06'!$R:$R,$A189+52),0)+IF($A189&lt;='P07'!$B$17,INDEX('P07'!$R:$R,$A189+52),0)+IF($A189&lt;='P08'!$B$17,INDEX('P08'!$R:$R,$A189+52),0)+IF($A189&lt;='P09'!$B$17,INDEX('P09'!$R:$R,$A189+52),0)+IF($A189&lt;='P10'!$B$17,INDEX('P10'!$R:$R,$A189+52),0)</f>
        <v>254.11228258311411</v>
      </c>
      <c r="G189">
        <f>IF($A189&lt;='P01'!$B$17,INDEX('P01'!$S:$S,$A189+52),0)+IF($A189&lt;='P02'!$B$17,INDEX('P02'!$S:$S,$A189+52),0)+IF($A189&lt;='P03'!$B$17,INDEX('P03'!$S:$S,$A189+52),0)+IF($A189&lt;='P04'!$B$17,INDEX('P04'!$S:$S,$A189+52),0)+IF($A189&lt;='P05'!$B$17,INDEX('P05'!$S:$S,$A189+52),0)+IF($A189&lt;='P06'!$B$17,INDEX('P06'!$S:$S,$A189+52),0)+IF($A189&lt;='P07'!$B$17,INDEX('P07'!$S:$S,$A189+52),0)+IF($A189&lt;='P08'!$B$17,INDEX('P08'!$S:$S,$A189+52),0)+IF($A189&lt;='P09'!$B$17,INDEX('P09'!$S:$S,$A189+52),0)+IF($A189&lt;='P10'!$B$17,INDEX('P10'!$S:$S,$A189+52),0)</f>
        <v>5.0822456516622818</v>
      </c>
      <c r="H189">
        <f>IF($A189&lt;='P01'!$B$17,INDEX('P01'!$T:$T,$A189+52),0)+IF($A189&lt;='P02'!$B$17,INDEX('P02'!$T:$T,$A189+52),0)+IF($A189&lt;='P03'!$B$17,INDEX('P03'!$T:$T,$A189+52),0)+IF($A189&lt;='P04'!$B$17,INDEX('P04'!$T:$T,$A189+52),0)+IF($A189&lt;='P05'!$B$17,INDEX('P05'!$T:$T,$A189+52),0)+IF($A189&lt;='P06'!$B$17,INDEX('P06'!$T:$T,$A189+52),0)+IF($A189&lt;='P07'!$B$17,INDEX('P07'!$T:$T,$A189+52),0)+IF($A189&lt;='P08'!$B$17,INDEX('P08'!$T:$T,$A189+52),0)+IF($A189&lt;='P09'!$B$17,INDEX('P09'!$T:$T,$A189+52),0)+IF($A189&lt;='P10'!$B$17,INDEX('P10'!$T:$T,$A189+52),0)</f>
        <v>26.138450134649897</v>
      </c>
      <c r="I189">
        <f>IF($A189&lt;='P01'!$B$17,INDEX('P01'!$U:$U,$A189+52),0)+IF($A189&lt;='P02'!$B$17,INDEX('P02'!$U:$U,$A189+52),0)+IF($A189&lt;='P03'!$B$17,INDEX('P03'!$U:$U,$A189+52),0)+IF($A189&lt;='P04'!$B$17,INDEX('P04'!$U:$U,$A189+52),0)+IF($A189&lt;='P05'!$B$17,INDEX('P05'!$U:$U,$A189+52),0)+IF($A189&lt;='P06'!$B$17,INDEX('P06'!$U:$U,$A189+52),0)+IF($A189&lt;='P07'!$B$17,INDEX('P07'!$U:$U,$A189+52),0)+IF($A189&lt;='P08'!$B$17,INDEX('P08'!$U:$U,$A189+52),0)+IF($A189&lt;='P09'!$B$17,INDEX('P09'!$U:$U,$A189+52),0)+IF($A189&lt;='P10'!$B$17,INDEX('P10'!$U:$U,$A189+52),0)</f>
        <v>437.26993815228559</v>
      </c>
      <c r="J189">
        <f>IF($A189&lt;='P01'!$B$17,INDEX('P01'!$V:$V,$A189+52),0)+IF($A189&lt;='P02'!$B$17,INDEX('P02'!$V:$V,$A189+52),0)+IF($A189&lt;='P03'!$B$17,INDEX('P03'!$V:$V,$A189+52),0)+IF($A189&lt;='P04'!$B$17,INDEX('P04'!$V:$V,$A189+52),0)+IF($A189&lt;='P05'!$B$17,INDEX('P05'!$V:$V,$A189+52),0)+IF($A189&lt;='P06'!$B$17,INDEX('P06'!$V:$V,$A189+52),0)+IF($A189&lt;='P07'!$B$17,INDEX('P07'!$V:$V,$A189+52),0)+IF($A189&lt;='P08'!$B$17,INDEX('P08'!$V:$V,$A189+52),0)+IF($A189&lt;='P09'!$B$17,INDEX('P09'!$V:$V,$A189+52),0)+IF($A189&lt;='P10'!$B$17,INDEX('P10'!$V:$V,$A189+52),0)</f>
        <v>0.37590192905612901</v>
      </c>
      <c r="K189">
        <f>IF($A189&lt;='P01'!$B$17,INDEX('P01'!$W:$W,$A189+52),0)+IF($A189&lt;='P02'!$B$17,INDEX('P02'!$W:$W,$A189+52),0)+IF($A189&lt;='P03'!$B$17,INDEX('P03'!$W:$W,$A189+52),0)+IF($A189&lt;='P04'!$B$17,INDEX('P04'!$W:$W,$A189+52),0)+IF($A189&lt;='P05'!$B$17,INDEX('P05'!$W:$W,$A189+52),0)+IF($A189&lt;='P06'!$B$17,INDEX('P06'!$W:$W,$A189+52),0)+IF($A189&lt;='P07'!$B$17,INDEX('P07'!$W:$W,$A189+52),0)+IF($A189&lt;='P08'!$B$17,INDEX('P08'!$W:$W,$A189+52),0)+IF($A189&lt;='P09'!$B$17,INDEX('P09'!$W:$W,$A189+52),0)+IF($A189&lt;='P10'!$B$17,INDEX('P10'!$W:$W,$A189+52),0)</f>
        <v>-214.75425328453983</v>
      </c>
      <c r="L189">
        <f>IF($A189&lt;='P01'!$B$17,INDEX('P01'!$X:$X,$A189+52),0)+IF($A189&lt;='P02'!$B$17,INDEX('P02'!$X:$X,$A189+52),0)+IF($A189&lt;='P03'!$B$17,INDEX('P03'!$X:$X,$A189+52),0)+IF($A189&lt;='P04'!$B$17,INDEX('P04'!$X:$X,$A189+52),0)+IF($A189&lt;='P05'!$B$17,INDEX('P05'!$X:$X,$A189+52),0)+IF($A189&lt;='P06'!$B$17,INDEX('P06'!$X:$X,$A189+52),0)+IF($A189&lt;='P07'!$B$17,INDEX('P07'!$X:$X,$A189+52),0)+IF($A189&lt;='P08'!$B$17,INDEX('P08'!$X:$X,$A189+52),0)+IF($A189&lt;='P09'!$B$17,INDEX('P09'!$X:$X,$A189+52),0)+IF($A189&lt;='P10'!$B$17,INDEX('P10'!$X:$X,$A189+52),0)</f>
        <v>213.93899374567488</v>
      </c>
      <c r="M189">
        <f>IF($A189&lt;='P01'!$B$17,INDEX('P01'!$AA:$AA,$A189+52),0)+IF($A189&lt;='P02'!$B$17,INDEX('P02'!$AA:$AA,$A189+52),0)+IF($A189&lt;='P03'!$B$17,INDEX('P03'!$AA:$AA,$A189+52),0)+IF($A189&lt;='P04'!$B$17,INDEX('P04'!$AA:$AA,$A189+52),0)+IF($A189&lt;='P05'!$B$17,INDEX('P05'!$AA:$AA,$A189+52),0)+IF($A189&lt;='P06'!$B$17,INDEX('P06'!$AA:$AA,$A189+52),0)+IF($A189&lt;='P07'!$B$17,INDEX('P07'!$AA:$AA,$A189+52),0)+IF($A189&lt;='P08'!$B$17,INDEX('P08'!$AA:$AA,$A189+52),0)+IF($A189&lt;='P09'!$B$17,INDEX('P09'!$AA:$AA,$A189+52),0)+IF($A189&lt;='P10'!$B$17,INDEX('P10'!$AA:$AA,$A189+52),0)</f>
        <v>-128.0669577629663</v>
      </c>
      <c r="N189">
        <f>IF($A189&lt;='P01'!$B$17,INDEX('P01'!$AB:$AB,$A189+52),0)+IF($A189&lt;='P02'!$B$17,INDEX('P02'!$AB:$AB,$A189+52),0)+IF($A189&lt;='P03'!$B$17,INDEX('P03'!$AB:$AB,$A189+52),0)+IF($A189&lt;='P04'!$B$17,INDEX('P04'!$AB:$AB,$A189+52),0)+IF($A189&lt;='P05'!$B$17,INDEX('P05'!$AB:$AB,$A189+52),0)+IF($A189&lt;='P06'!$B$17,INDEX('P06'!$AB:$AB,$A189+52),0)+IF($A189&lt;='P07'!$B$17,INDEX('P07'!$AB:$AB,$A189+52),0)+IF($A189&lt;='P08'!$B$17,INDEX('P08'!$AB:$AB,$A189+52),0)+IF($A189&lt;='P09'!$B$17,INDEX('P09'!$AB:$AB,$A189+52),0)+IF($A189&lt;='P10'!$B$17,INDEX('P10'!$AB:$AB,$A189+52),0)</f>
        <v>152.61325188794933</v>
      </c>
      <c r="O189">
        <f>IF($A189&lt;='P01'!$B$17,INDEX('P01'!$AC:$AC,$A189+52),0)+IF($A189&lt;='P02'!$B$17,INDEX('P02'!$AC:$AC,$A189+52),0)+IF($A189&lt;='P03'!$B$17,INDEX('P03'!$AC:$AC,$A189+52),0)+IF($A189&lt;='P04'!$B$17,INDEX('P04'!$AC:$AC,$A189+52),0)+IF($A189&lt;='P05'!$B$17,INDEX('P05'!$AC:$AC,$A189+52),0)+IF($A189&lt;='P06'!$B$17,INDEX('P06'!$AC:$AC,$A189+52),0)+IF($A189&lt;='P07'!$B$17,INDEX('P07'!$AC:$AC,$A189+52),0)+IF($A189&lt;='P08'!$B$17,INDEX('P08'!$AC:$AC,$A189+52),0)+IF($A189&lt;='P09'!$B$17,INDEX('P09'!$AC:$AC,$A189+52),0)+IF($A189&lt;='P10'!$B$17,INDEX('P10'!$AC:$AC,$A189+52),0)</f>
        <v>3.0522650377589864</v>
      </c>
      <c r="P189">
        <f>IF($A189&lt;='P01'!$B$17,INDEX('P01'!$AD:$AD,$A189+52),0)+IF($A189&lt;='P02'!$B$17,INDEX('P02'!$AD:$AD,$A189+52),0)+IF($A189&lt;='P03'!$B$17,INDEX('P03'!$AD:$AD,$A189+52),0)+IF($A189&lt;='P04'!$B$17,INDEX('P04'!$AD:$AD,$A189+52),0)+IF($A189&lt;='P05'!$B$17,INDEX('P05'!$AD:$AD,$A189+52),0)+IF($A189&lt;='P06'!$B$17,INDEX('P06'!$AD:$AD,$A189+52),0)+IF($A189&lt;='P07'!$B$17,INDEX('P07'!$AD:$AD,$A189+52),0)+IF($A189&lt;='P08'!$B$17,INDEX('P08'!$AD:$AD,$A189+52),0)+IF($A189&lt;='P09'!$B$17,INDEX('P09'!$AD:$AD,$A189+52),0)+IF($A189&lt;='P10'!$B$17,INDEX('P10'!$AD:$AD,$A189+52),0)</f>
        <v>15.646852080472044</v>
      </c>
      <c r="Q189">
        <f>IF($A189&lt;='P01'!$B$17,INDEX('P01'!$AE:$AE,$A189+52),0)+IF($A189&lt;='P02'!$B$17,INDEX('P02'!$AE:$AE,$A189+52),0)+IF($A189&lt;='P03'!$B$17,INDEX('P03'!$AE:$AE,$A189+52),0)+IF($A189&lt;='P04'!$B$17,INDEX('P04'!$AE:$AE,$A189+52),0)+IF($A189&lt;='P05'!$B$17,INDEX('P05'!$AE:$AE,$A189+52),0)+IF($A189&lt;='P06'!$B$17,INDEX('P06'!$AE:$AE,$A189+52),0)+IF($A189&lt;='P07'!$B$17,INDEX('P07'!$AE:$AE,$A189+52),0)+IF($A189&lt;='P08'!$B$17,INDEX('P08'!$AE:$AE,$A189+52),0)+IF($A189&lt;='P09'!$B$17,INDEX('P09'!$AE:$AE,$A189+52),0)+IF($A189&lt;='P10'!$B$17,INDEX('P10'!$AE:$AE,$A189+52),0)</f>
        <v>261.75607223307208</v>
      </c>
      <c r="R189">
        <f>IF($A189&lt;='P01'!$B$17,INDEX('P01'!$AF:$AF,$A189+52),0)+IF($A189&lt;='P02'!$B$17,INDEX('P02'!$AF:$AF,$A189+52),0)+IF($A189&lt;='P03'!$B$17,INDEX('P03'!$AF:$AF,$A189+52),0)+IF($A189&lt;='P04'!$B$17,INDEX('P04'!$AF:$AF,$A189+52),0)+IF($A189&lt;='P05'!$B$17,INDEX('P05'!$AF:$AF,$A189+52),0)+IF($A189&lt;='P06'!$B$17,INDEX('P06'!$AF:$AF,$A189+52),0)+IF($A189&lt;='P07'!$B$17,INDEX('P07'!$AF:$AF,$A189+52),0)+IF($A189&lt;='P08'!$B$17,INDEX('P08'!$AF:$AF,$A189+52),0)+IF($A189&lt;='P09'!$B$17,INDEX('P09'!$AF:$AF,$A189+52),0)+IF($A189&lt;='P10'!$B$17,INDEX('P10'!$AF:$AF,$A189+52),0)</f>
        <v>0.22502029961250131</v>
      </c>
      <c r="S189">
        <f>IF($A189&lt;='P01'!$B$17,INDEX('P01'!$AG:$AG,$A189+52),0)+IF($A189&lt;='P02'!$B$17,INDEX('P02'!$AG:$AG,$A189+52),0)+IF($A189&lt;='P03'!$B$17,INDEX('P03'!$AG:$AG,$A189+52),0)+IF($A189&lt;='P04'!$B$17,INDEX('P04'!$AG:$AG,$A189+52),0)+IF($A189&lt;='P05'!$B$17,INDEX('P05'!$AG:$AG,$A189+52),0)+IF($A189&lt;='P06'!$B$17,INDEX('P06'!$AG:$AG,$A189+52),0)+IF($A189&lt;='P07'!$B$17,INDEX('P07'!$AG:$AG,$A189+52),0)+IF($A189&lt;='P08'!$B$17,INDEX('P08'!$AG:$AG,$A189+52),0)+IF($A189&lt;='P09'!$B$17,INDEX('P09'!$AG:$AG,$A189+52),0)+IF($A189&lt;='P10'!$B$17,INDEX('P10'!$AG:$AG,$A189+52),0)</f>
        <v>11957.420728701029</v>
      </c>
      <c r="T189">
        <f>IF($A189&lt;='P01'!$B$17,INDEX('P01'!$AI:$AI,$A189+52),0)+IF($A189&lt;='P02'!$B$17,INDEX('P02'!$AI:$AI,$A189+52),0)+IF($A189&lt;='P03'!$B$17,INDEX('P03'!$AI:$AI,$A189+52),0)+IF($A189&lt;='P04'!$B$17,INDEX('P04'!$AI:$AI,$A189+52),0)+IF($A189&lt;='P05'!$B$17,INDEX('P05'!$AI:$AI,$A189+52),0)+IF($A189&lt;='P06'!$B$17,INDEX('P06'!$AI:$AI,$A189+52),0)+IF($A189&lt;='P07'!$B$17,INDEX('P07'!$AI:$AI,$A189+52),0)+IF($A189&lt;='P08'!$B$17,INDEX('P08'!$AI:$AI,$A189+52),0)+IF($A189&lt;='P09'!$B$17,INDEX('P09'!$AI:$AI,$A189+52),0)+IF($A189&lt;='P10'!$B$17,INDEX('P10'!$AI:$AI,$A189+52),0)</f>
        <v>11957.420728701029</v>
      </c>
    </row>
    <row r="190" spans="1:20" x14ac:dyDescent="0.35">
      <c r="A190">
        <v>158</v>
      </c>
      <c r="B190">
        <f>IF($A190&lt;='P01'!$B$17,INDEX('P01'!$J:$J,$A190+52),0)+IF($A190&lt;='P02'!$B$17,INDEX('P02'!$J:$J,$A190+52),0)+IF($A190&lt;='P03'!$B$17,INDEX('P03'!$J:$J,$A190+52),0)+IF($A190&lt;='P04'!$B$17,INDEX('P04'!$J:$J,$A190+52),0)+IF($A190&lt;='P05'!$B$17,INDEX('P05'!$J:$J,$A190+52),0)+IF($A190&lt;='P06'!$B$17,INDEX('P06'!$J:$J,$A190+52),0)+IF($A190&lt;='P07'!$B$17,INDEX('P07'!$J:$J,$A190+52),0)+IF($A190&lt;='P08'!$B$17,INDEX('P08'!$J:$J,$A190+52),0)+IF($A190&lt;='P09'!$B$17,INDEX('P09'!$J:$J,$A190+52),0)+IF($A190&lt;='P10'!$B$17,INDEX('P10'!$J:$J,$A190+52),0)</f>
        <v>1.0184063022215303E-3</v>
      </c>
      <c r="C190">
        <f>IF($A190&lt;='P01'!$B$17,INDEX('P01'!$K:$K,$A190+52),0)+IF($A190&lt;='P02'!$B$17,INDEX('P02'!$K:$K,$A190+52),0)+IF($A190&lt;='P03'!$B$17,INDEX('P03'!$K:$K,$A190+52),0)+IF($A190&lt;='P04'!$B$17,INDEX('P04'!$K:$K,$A190+52),0)+IF($A190&lt;='P05'!$B$17,INDEX('P05'!$K:$K,$A190+52),0)+IF($A190&lt;='P06'!$B$17,INDEX('P06'!$K:$K,$A190+52),0)+IF($A190&lt;='P07'!$B$17,INDEX('P07'!$K:$K,$A190+52),0)+IF($A190&lt;='P08'!$B$17,INDEX('P08'!$K:$K,$A190+52),0)+IF($A190&lt;='P09'!$B$17,INDEX('P09'!$K:$K,$A190+52),0)+IF($A190&lt;='P10'!$B$17,INDEX('P10'!$K:$K,$A190+52),0)</f>
        <v>9.6783830005548396E-3</v>
      </c>
      <c r="D190">
        <f>IF($A190&lt;='P01'!$B$17,INDEX('P01'!$L:$L,$A190+52),0)+IF($A190&lt;='P02'!$B$17,INDEX('P02'!$L:$L,$A190+52),0)+IF($A190&lt;='P03'!$B$17,INDEX('P03'!$L:$L,$A190+52),0)+IF($A190&lt;='P04'!$B$17,INDEX('P04'!$L:$L,$A190+52),0)+IF($A190&lt;='P05'!$B$17,INDEX('P05'!$L:$L,$A190+52),0)+IF($A190&lt;='P06'!$B$17,INDEX('P06'!$L:$L,$A190+52),0)+IF($A190&lt;='P07'!$B$17,INDEX('P07'!$L:$L,$A190+52),0)+IF($A190&lt;='P08'!$B$17,INDEX('P08'!$L:$L,$A190+52),0)+IF($A190&lt;='P09'!$B$17,INDEX('P09'!$L:$L,$A190+52),0)+IF($A190&lt;='P10'!$B$17,INDEX('P10'!$L:$L,$A190+52),0)</f>
        <v>1.4061853937319768</v>
      </c>
      <c r="E190">
        <f>IF($A190&lt;='P01'!$B$17,INDEX('P01'!$M:$M,$A190+52),0)+IF($A190&lt;='P02'!$B$17,INDEX('P02'!$M:$M,$A190+52),0)+IF($A190&lt;='P03'!$B$17,INDEX('P03'!$M:$M,$A190+52),0)+IF($A190&lt;='P04'!$B$17,INDEX('P04'!$M:$M,$A190+52),0)+IF($A190&lt;='P05'!$B$17,INDEX('P05'!$M:$M,$A190+52),0)+IF($A190&lt;='P06'!$B$17,INDEX('P06'!$M:$M,$A190+52),0)+IF($A190&lt;='P07'!$B$17,INDEX('P07'!$M:$M,$A190+52),0)+IF($A190&lt;='P08'!$B$17,INDEX('P08'!$M:$M,$A190+52),0)+IF($A190&lt;='P09'!$B$17,INDEX('P09'!$M:$M,$A190+52),0)+IF($A190&lt;='P10'!$B$17,INDEX('P10'!$M:$M,$A190+52),0)</f>
        <v>2.1234271752401206</v>
      </c>
      <c r="F190">
        <f>IF($A190&lt;='P01'!$B$17,INDEX('P01'!$R:$R,$A190+52),0)+IF($A190&lt;='P02'!$B$17,INDEX('P02'!$R:$R,$A190+52),0)+IF($A190&lt;='P03'!$B$17,INDEX('P03'!$R:$R,$A190+52),0)+IF($A190&lt;='P04'!$B$17,INDEX('P04'!$R:$R,$A190+52),0)+IF($A190&lt;='P05'!$B$17,INDEX('P05'!$R:$R,$A190+52),0)+IF($A190&lt;='P06'!$B$17,INDEX('P06'!$R:$R,$A190+52),0)+IF($A190&lt;='P07'!$B$17,INDEX('P07'!$R:$R,$A190+52),0)+IF($A190&lt;='P08'!$B$17,INDEX('P08'!$R:$R,$A190+52),0)+IF($A190&lt;='P09'!$B$17,INDEX('P09'!$R:$R,$A190+52),0)+IF($A190&lt;='P10'!$B$17,INDEX('P10'!$R:$R,$A190+52),0)</f>
        <v>253.17779387096351</v>
      </c>
      <c r="G190">
        <f>IF($A190&lt;='P01'!$B$17,INDEX('P01'!$S:$S,$A190+52),0)+IF($A190&lt;='P02'!$B$17,INDEX('P02'!$S:$S,$A190+52),0)+IF($A190&lt;='P03'!$B$17,INDEX('P03'!$S:$S,$A190+52),0)+IF($A190&lt;='P04'!$B$17,INDEX('P04'!$S:$S,$A190+52),0)+IF($A190&lt;='P05'!$B$17,INDEX('P05'!$S:$S,$A190+52),0)+IF($A190&lt;='P06'!$B$17,INDEX('P06'!$S:$S,$A190+52),0)+IF($A190&lt;='P07'!$B$17,INDEX('P07'!$S:$S,$A190+52),0)+IF($A190&lt;='P08'!$B$17,INDEX('P08'!$S:$S,$A190+52),0)+IF($A190&lt;='P09'!$B$17,INDEX('P09'!$S:$S,$A190+52),0)+IF($A190&lt;='P10'!$B$17,INDEX('P10'!$S:$S,$A190+52),0)</f>
        <v>5.0635558774192697</v>
      </c>
      <c r="H190">
        <f>IF($A190&lt;='P01'!$B$17,INDEX('P01'!$T:$T,$A190+52),0)+IF($A190&lt;='P02'!$B$17,INDEX('P02'!$T:$T,$A190+52),0)+IF($A190&lt;='P03'!$B$17,INDEX('P03'!$T:$T,$A190+52),0)+IF($A190&lt;='P04'!$B$17,INDEX('P04'!$T:$T,$A190+52),0)+IF($A190&lt;='P05'!$B$17,INDEX('P05'!$T:$T,$A190+52),0)+IF($A190&lt;='P06'!$B$17,INDEX('P06'!$T:$T,$A190+52),0)+IF($A190&lt;='P07'!$B$17,INDEX('P07'!$T:$T,$A190+52),0)+IF($A190&lt;='P08'!$B$17,INDEX('P08'!$T:$T,$A190+52),0)+IF($A190&lt;='P09'!$B$17,INDEX('P09'!$T:$T,$A190+52),0)+IF($A190&lt;='P10'!$B$17,INDEX('P10'!$T:$T,$A190+52),0)</f>
        <v>26.123699294758424</v>
      </c>
      <c r="I190">
        <f>IF($A190&lt;='P01'!$B$17,INDEX('P01'!$U:$U,$A190+52),0)+IF($A190&lt;='P02'!$B$17,INDEX('P02'!$U:$U,$A190+52),0)+IF($A190&lt;='P03'!$B$17,INDEX('P03'!$U:$U,$A190+52),0)+IF($A190&lt;='P04'!$B$17,INDEX('P04'!$U:$U,$A190+52),0)+IF($A190&lt;='P05'!$B$17,INDEX('P05'!$U:$U,$A190+52),0)+IF($A190&lt;='P06'!$B$17,INDEX('P06'!$U:$U,$A190+52),0)+IF($A190&lt;='P07'!$B$17,INDEX('P07'!$U:$U,$A190+52),0)+IF($A190&lt;='P08'!$B$17,INDEX('P08'!$U:$U,$A190+52),0)+IF($A190&lt;='P09'!$B$17,INDEX('P09'!$U:$U,$A190+52),0)+IF($A190&lt;='P10'!$B$17,INDEX('P10'!$U:$U,$A190+52),0)</f>
        <v>435.89453234766574</v>
      </c>
      <c r="J190">
        <f>IF($A190&lt;='P01'!$B$17,INDEX('P01'!$V:$V,$A190+52),0)+IF($A190&lt;='P02'!$B$17,INDEX('P02'!$V:$V,$A190+52),0)+IF($A190&lt;='P03'!$B$17,INDEX('P03'!$V:$V,$A190+52),0)+IF($A190&lt;='P04'!$B$17,INDEX('P04'!$V:$V,$A190+52),0)+IF($A190&lt;='P05'!$B$17,INDEX('P05'!$V:$V,$A190+52),0)+IF($A190&lt;='P06'!$B$17,INDEX('P06'!$V:$V,$A190+52),0)+IF($A190&lt;='P07'!$B$17,INDEX('P07'!$V:$V,$A190+52),0)+IF($A190&lt;='P08'!$B$17,INDEX('P08'!$V:$V,$A190+52),0)+IF($A190&lt;='P09'!$B$17,INDEX('P09'!$V:$V,$A190+52),0)+IF($A190&lt;='P10'!$B$17,INDEX('P10'!$V:$V,$A190+52),0)</f>
        <v>0.3757375035170093</v>
      </c>
      <c r="K190">
        <f>IF($A190&lt;='P01'!$B$17,INDEX('P01'!$W:$W,$A190+52),0)+IF($A190&lt;='P02'!$B$17,INDEX('P02'!$W:$W,$A190+52),0)+IF($A190&lt;='P03'!$B$17,INDEX('P03'!$W:$W,$A190+52),0)+IF($A190&lt;='P04'!$B$17,INDEX('P04'!$W:$W,$A190+52),0)+IF($A190&lt;='P05'!$B$17,INDEX('P05'!$W:$W,$A190+52),0)+IF($A190&lt;='P06'!$B$17,INDEX('P06'!$W:$W,$A190+52),0)+IF($A190&lt;='P07'!$B$17,INDEX('P07'!$W:$W,$A190+52),0)+IF($A190&lt;='P08'!$B$17,INDEX('P08'!$W:$W,$A190+52),0)+IF($A190&lt;='P09'!$B$17,INDEX('P09'!$W:$W,$A190+52),0)+IF($A190&lt;='P10'!$B$17,INDEX('P10'!$W:$W,$A190+52),0)</f>
        <v>-214.27973115239695</v>
      </c>
      <c r="L190">
        <f>IF($A190&lt;='P01'!$B$17,INDEX('P01'!$X:$X,$A190+52),0)+IF($A190&lt;='P02'!$B$17,INDEX('P02'!$X:$X,$A190+52),0)+IF($A190&lt;='P03'!$B$17,INDEX('P03'!$X:$X,$A190+52),0)+IF($A190&lt;='P04'!$B$17,INDEX('P04'!$X:$X,$A190+52),0)+IF($A190&lt;='P05'!$B$17,INDEX('P05'!$X:$X,$A190+52),0)+IF($A190&lt;='P06'!$B$17,INDEX('P06'!$X:$X,$A190+52),0)+IF($A190&lt;='P07'!$B$17,INDEX('P07'!$X:$X,$A190+52),0)+IF($A190&lt;='P08'!$B$17,INDEX('P08'!$X:$X,$A190+52),0)+IF($A190&lt;='P09'!$B$17,INDEX('P09'!$X:$X,$A190+52),0)+IF($A190&lt;='P10'!$B$17,INDEX('P10'!$X:$X,$A190+52),0)</f>
        <v>213.4674697009475</v>
      </c>
      <c r="M190">
        <f>IF($A190&lt;='P01'!$B$17,INDEX('P01'!$AA:$AA,$A190+52),0)+IF($A190&lt;='P02'!$B$17,INDEX('P02'!$AA:$AA,$A190+52),0)+IF($A190&lt;='P03'!$B$17,INDEX('P03'!$AA:$AA,$A190+52),0)+IF($A190&lt;='P04'!$B$17,INDEX('P04'!$AA:$AA,$A190+52),0)+IF($A190&lt;='P05'!$B$17,INDEX('P05'!$AA:$AA,$A190+52),0)+IF($A190&lt;='P06'!$B$17,INDEX('P06'!$AA:$AA,$A190+52),0)+IF($A190&lt;='P07'!$B$17,INDEX('P07'!$AA:$AA,$A190+52),0)+IF($A190&lt;='P08'!$B$17,INDEX('P08'!$AA:$AA,$A190+52),0)+IF($A190&lt;='P09'!$B$17,INDEX('P09'!$AA:$AA,$A190+52),0)+IF($A190&lt;='P10'!$B$17,INDEX('P10'!$AA:$AA,$A190+52),0)</f>
        <v>-127.36772789224791</v>
      </c>
      <c r="N190">
        <f>IF($A190&lt;='P01'!$B$17,INDEX('P01'!$AB:$AB,$A190+52),0)+IF($A190&lt;='P02'!$B$17,INDEX('P02'!$AB:$AB,$A190+52),0)+IF($A190&lt;='P03'!$B$17,INDEX('P03'!$AB:$AB,$A190+52),0)+IF($A190&lt;='P04'!$B$17,INDEX('P04'!$AB:$AB,$A190+52),0)+IF($A190&lt;='P05'!$B$17,INDEX('P05'!$AB:$AB,$A190+52),0)+IF($A190&lt;='P06'!$B$17,INDEX('P06'!$AB:$AB,$A190+52),0)+IF($A190&lt;='P07'!$B$17,INDEX('P07'!$AB:$AB,$A190+52),0)+IF($A190&lt;='P08'!$B$17,INDEX('P08'!$AB:$AB,$A190+52),0)+IF($A190&lt;='P09'!$B$17,INDEX('P09'!$AB:$AB,$A190+52),0)+IF($A190&lt;='P10'!$B$17,INDEX('P10'!$AB:$AB,$A190+52),0)</f>
        <v>151.55586771029746</v>
      </c>
      <c r="O190">
        <f>IF($A190&lt;='P01'!$B$17,INDEX('P01'!$AC:$AC,$A190+52),0)+IF($A190&lt;='P02'!$B$17,INDEX('P02'!$AC:$AC,$A190+52),0)+IF($A190&lt;='P03'!$B$17,INDEX('P03'!$AC:$AC,$A190+52),0)+IF($A190&lt;='P04'!$B$17,INDEX('P04'!$AC:$AC,$A190+52),0)+IF($A190&lt;='P05'!$B$17,INDEX('P05'!$AC:$AC,$A190+52),0)+IF($A190&lt;='P06'!$B$17,INDEX('P06'!$AC:$AC,$A190+52),0)+IF($A190&lt;='P07'!$B$17,INDEX('P07'!$AC:$AC,$A190+52),0)+IF($A190&lt;='P08'!$B$17,INDEX('P08'!$AC:$AC,$A190+52),0)+IF($A190&lt;='P09'!$B$17,INDEX('P09'!$AC:$AC,$A190+52),0)+IF($A190&lt;='P10'!$B$17,INDEX('P10'!$AC:$AC,$A190+52),0)</f>
        <v>3.0311173542059495</v>
      </c>
      <c r="P190">
        <f>IF($A190&lt;='P01'!$B$17,INDEX('P01'!$AD:$AD,$A190+52),0)+IF($A190&lt;='P02'!$B$17,INDEX('P02'!$AD:$AD,$A190+52),0)+IF($A190&lt;='P03'!$B$17,INDEX('P03'!$AD:$AD,$A190+52),0)+IF($A190&lt;='P04'!$B$17,INDEX('P04'!$AD:$AD,$A190+52),0)+IF($A190&lt;='P05'!$B$17,INDEX('P05'!$AD:$AD,$A190+52),0)+IF($A190&lt;='P06'!$B$17,INDEX('P06'!$AD:$AD,$A190+52),0)+IF($A190&lt;='P07'!$B$17,INDEX('P07'!$AD:$AD,$A190+52),0)+IF($A190&lt;='P08'!$B$17,INDEX('P08'!$AD:$AD,$A190+52),0)+IF($A190&lt;='P09'!$B$17,INDEX('P09'!$AD:$AD,$A190+52),0)+IF($A190&lt;='P10'!$B$17,INDEX('P10'!$AD:$AD,$A190+52),0)</f>
        <v>15.586994252449937</v>
      </c>
      <c r="Q190">
        <f>IF($A190&lt;='P01'!$B$17,INDEX('P01'!$AE:$AE,$A190+52),0)+IF($A190&lt;='P02'!$B$17,INDEX('P02'!$AE:$AE,$A190+52),0)+IF($A190&lt;='P03'!$B$17,INDEX('P03'!$AE:$AE,$A190+52),0)+IF($A190&lt;='P04'!$B$17,INDEX('P04'!$AE:$AE,$A190+52),0)+IF($A190&lt;='P05'!$B$17,INDEX('P05'!$AE:$AE,$A190+52),0)+IF($A190&lt;='P06'!$B$17,INDEX('P06'!$AE:$AE,$A190+52),0)+IF($A190&lt;='P07'!$B$17,INDEX('P07'!$AE:$AE,$A190+52),0)+IF($A190&lt;='P08'!$B$17,INDEX('P08'!$AE:$AE,$A190+52),0)+IF($A190&lt;='P09'!$B$17,INDEX('P09'!$AE:$AE,$A190+52),0)+IF($A190&lt;='P10'!$B$17,INDEX('P10'!$AE:$AE,$A190+52),0)</f>
        <v>260.08129605674395</v>
      </c>
      <c r="R190">
        <f>IF($A190&lt;='P01'!$B$17,INDEX('P01'!$AF:$AF,$A190+52),0)+IF($A190&lt;='P02'!$B$17,INDEX('P02'!$AF:$AF,$A190+52),0)+IF($A190&lt;='P03'!$B$17,INDEX('P03'!$AF:$AF,$A190+52),0)+IF($A190&lt;='P04'!$B$17,INDEX('P04'!$AF:$AF,$A190+52),0)+IF($A190&lt;='P05'!$B$17,INDEX('P05'!$AF:$AF,$A190+52),0)+IF($A190&lt;='P06'!$B$17,INDEX('P06'!$AF:$AF,$A190+52),0)+IF($A190&lt;='P07'!$B$17,INDEX('P07'!$AF:$AF,$A190+52),0)+IF($A190&lt;='P08'!$B$17,INDEX('P08'!$AF:$AF,$A190+52),0)+IF($A190&lt;='P09'!$B$17,INDEX('P09'!$AF:$AF,$A190+52),0)+IF($A190&lt;='P10'!$B$17,INDEX('P10'!$AF:$AF,$A190+52),0)</f>
        <v>0.22418793914553325</v>
      </c>
      <c r="S190">
        <f>IF($A190&lt;='P01'!$B$17,INDEX('P01'!$AG:$AG,$A190+52),0)+IF($A190&lt;='P02'!$B$17,INDEX('P02'!$AG:$AG,$A190+52),0)+IF($A190&lt;='P03'!$B$17,INDEX('P03'!$AG:$AG,$A190+52),0)+IF($A190&lt;='P04'!$B$17,INDEX('P04'!$AG:$AG,$A190+52),0)+IF($A190&lt;='P05'!$B$17,INDEX('P05'!$AG:$AG,$A190+52),0)+IF($A190&lt;='P06'!$B$17,INDEX('P06'!$AG:$AG,$A190+52),0)+IF($A190&lt;='P07'!$B$17,INDEX('P07'!$AG:$AG,$A190+52),0)+IF($A190&lt;='P08'!$B$17,INDEX('P08'!$AG:$AG,$A190+52),0)+IF($A190&lt;='P09'!$B$17,INDEX('P09'!$AG:$AG,$A190+52),0)+IF($A190&lt;='P10'!$B$17,INDEX('P10'!$AG:$AG,$A190+52),0)</f>
        <v>11783.098742932121</v>
      </c>
      <c r="T190">
        <f>IF($A190&lt;='P01'!$B$17,INDEX('P01'!$AI:$AI,$A190+52),0)+IF($A190&lt;='P02'!$B$17,INDEX('P02'!$AI:$AI,$A190+52),0)+IF($A190&lt;='P03'!$B$17,INDEX('P03'!$AI:$AI,$A190+52),0)+IF($A190&lt;='P04'!$B$17,INDEX('P04'!$AI:$AI,$A190+52),0)+IF($A190&lt;='P05'!$B$17,INDEX('P05'!$AI:$AI,$A190+52),0)+IF($A190&lt;='P06'!$B$17,INDEX('P06'!$AI:$AI,$A190+52),0)+IF($A190&lt;='P07'!$B$17,INDEX('P07'!$AI:$AI,$A190+52),0)+IF($A190&lt;='P08'!$B$17,INDEX('P08'!$AI:$AI,$A190+52),0)+IF($A190&lt;='P09'!$B$17,INDEX('P09'!$AI:$AI,$A190+52),0)+IF($A190&lt;='P10'!$B$17,INDEX('P10'!$AI:$AI,$A190+52),0)</f>
        <v>11783.098742932121</v>
      </c>
    </row>
    <row r="191" spans="1:20" x14ac:dyDescent="0.35">
      <c r="A191">
        <v>159</v>
      </c>
      <c r="B191">
        <f>IF($A191&lt;='P01'!$B$17,INDEX('P01'!$J:$J,$A191+52),0)+IF($A191&lt;='P02'!$B$17,INDEX('P02'!$J:$J,$A191+52),0)+IF($A191&lt;='P03'!$B$17,INDEX('P03'!$J:$J,$A191+52),0)+IF($A191&lt;='P04'!$B$17,INDEX('P04'!$J:$J,$A191+52),0)+IF($A191&lt;='P05'!$B$17,INDEX('P05'!$J:$J,$A191+52),0)+IF($A191&lt;='P06'!$B$17,INDEX('P06'!$J:$J,$A191+52),0)+IF($A191&lt;='P07'!$B$17,INDEX('P07'!$J:$J,$A191+52),0)+IF($A191&lt;='P08'!$B$17,INDEX('P08'!$J:$J,$A191+52),0)+IF($A191&lt;='P09'!$B$17,INDEX('P09'!$J:$J,$A191+52),0)+IF($A191&lt;='P10'!$B$17,INDEX('P10'!$J:$J,$A191+52),0)</f>
        <v>4.6617676665536864E-4</v>
      </c>
      <c r="C191">
        <f>IF($A191&lt;='P01'!$B$17,INDEX('P01'!$K:$K,$A191+52),0)+IF($A191&lt;='P02'!$B$17,INDEX('P02'!$K:$K,$A191+52),0)+IF($A191&lt;='P03'!$B$17,INDEX('P03'!$K:$K,$A191+52),0)+IF($A191&lt;='P04'!$B$17,INDEX('P04'!$K:$K,$A191+52),0)+IF($A191&lt;='P05'!$B$17,INDEX('P05'!$K:$K,$A191+52),0)+IF($A191&lt;='P06'!$B$17,INDEX('P06'!$K:$K,$A191+52),0)+IF($A191&lt;='P07'!$B$17,INDEX('P07'!$K:$K,$A191+52),0)+IF($A191&lt;='P08'!$B$17,INDEX('P08'!$K:$K,$A191+52),0)+IF($A191&lt;='P09'!$B$17,INDEX('P09'!$K:$K,$A191+52),0)+IF($A191&lt;='P10'!$B$17,INDEX('P10'!$K:$K,$A191+52),0)</f>
        <v>4.8693098302899146E-3</v>
      </c>
      <c r="D191">
        <f>IF($A191&lt;='P01'!$B$17,INDEX('P01'!$L:$L,$A191+52),0)+IF($A191&lt;='P02'!$B$17,INDEX('P02'!$L:$L,$A191+52),0)+IF($A191&lt;='P03'!$B$17,INDEX('P03'!$L:$L,$A191+52),0)+IF($A191&lt;='P04'!$B$17,INDEX('P04'!$L:$L,$A191+52),0)+IF($A191&lt;='P05'!$B$17,INDEX('P05'!$L:$L,$A191+52),0)+IF($A191&lt;='P06'!$B$17,INDEX('P06'!$L:$L,$A191+52),0)+IF($A191&lt;='P07'!$B$17,INDEX('P07'!$L:$L,$A191+52),0)+IF($A191&lt;='P08'!$B$17,INDEX('P08'!$L:$L,$A191+52),0)+IF($A191&lt;='P09'!$B$17,INDEX('P09'!$L:$L,$A191+52),0)+IF($A191&lt;='P10'!$B$17,INDEX('P10'!$L:$L,$A191+52),0)</f>
        <v>0</v>
      </c>
      <c r="E191">
        <f>IF($A191&lt;='P01'!$B$17,INDEX('P01'!$M:$M,$A191+52),0)+IF($A191&lt;='P02'!$B$17,INDEX('P02'!$M:$M,$A191+52),0)+IF($A191&lt;='P03'!$B$17,INDEX('P03'!$M:$M,$A191+52),0)+IF($A191&lt;='P04'!$B$17,INDEX('P04'!$M:$M,$A191+52),0)+IF($A191&lt;='P05'!$B$17,INDEX('P05'!$M:$M,$A191+52),0)+IF($A191&lt;='P06'!$B$17,INDEX('P06'!$M:$M,$A191+52),0)+IF($A191&lt;='P07'!$B$17,INDEX('P07'!$M:$M,$A191+52),0)+IF($A191&lt;='P08'!$B$17,INDEX('P08'!$M:$M,$A191+52),0)+IF($A191&lt;='P09'!$B$17,INDEX('P09'!$M:$M,$A191+52),0)+IF($A191&lt;='P10'!$B$17,INDEX('P10'!$M:$M,$A191+52),0)</f>
        <v>2.1180916886431751</v>
      </c>
      <c r="F191">
        <f>IF($A191&lt;='P01'!$B$17,INDEX('P01'!$R:$R,$A191+52),0)+IF($A191&lt;='P02'!$B$17,INDEX('P02'!$R:$R,$A191+52),0)+IF($A191&lt;='P03'!$B$17,INDEX('P03'!$R:$R,$A191+52),0)+IF($A191&lt;='P04'!$B$17,INDEX('P04'!$R:$R,$A191+52),0)+IF($A191&lt;='P05'!$B$17,INDEX('P05'!$R:$R,$A191+52),0)+IF($A191&lt;='P06'!$B$17,INDEX('P06'!$R:$R,$A191+52),0)+IF($A191&lt;='P07'!$B$17,INDEX('P07'!$R:$R,$A191+52),0)+IF($A191&lt;='P08'!$B$17,INDEX('P08'!$R:$R,$A191+52),0)+IF($A191&lt;='P09'!$B$17,INDEX('P09'!$R:$R,$A191+52),0)+IF($A191&lt;='P10'!$B$17,INDEX('P10'!$R:$R,$A191+52),0)</f>
        <v>103.82387823193679</v>
      </c>
      <c r="G191">
        <f>IF($A191&lt;='P01'!$B$17,INDEX('P01'!$S:$S,$A191+52),0)+IF($A191&lt;='P02'!$B$17,INDEX('P02'!$S:$S,$A191+52),0)+IF($A191&lt;='P03'!$B$17,INDEX('P03'!$S:$S,$A191+52),0)+IF($A191&lt;='P04'!$B$17,INDEX('P04'!$S:$S,$A191+52),0)+IF($A191&lt;='P05'!$B$17,INDEX('P05'!$S:$S,$A191+52),0)+IF($A191&lt;='P06'!$B$17,INDEX('P06'!$S:$S,$A191+52),0)+IF($A191&lt;='P07'!$B$17,INDEX('P07'!$S:$S,$A191+52),0)+IF($A191&lt;='P08'!$B$17,INDEX('P08'!$S:$S,$A191+52),0)+IF($A191&lt;='P09'!$B$17,INDEX('P09'!$S:$S,$A191+52),0)+IF($A191&lt;='P10'!$B$17,INDEX('P10'!$S:$S,$A191+52),0)</f>
        <v>2.0764775646387355</v>
      </c>
      <c r="H191">
        <f>IF($A191&lt;='P01'!$B$17,INDEX('P01'!$T:$T,$A191+52),0)+IF($A191&lt;='P02'!$B$17,INDEX('P02'!$T:$T,$A191+52),0)+IF($A191&lt;='P03'!$B$17,INDEX('P03'!$T:$T,$A191+52),0)+IF($A191&lt;='P04'!$B$17,INDEX('P04'!$T:$T,$A191+52),0)+IF($A191&lt;='P05'!$B$17,INDEX('P05'!$T:$T,$A191+52),0)+IF($A191&lt;='P06'!$B$17,INDEX('P06'!$T:$T,$A191+52),0)+IF($A191&lt;='P07'!$B$17,INDEX('P07'!$T:$T,$A191+52),0)+IF($A191&lt;='P08'!$B$17,INDEX('P08'!$T:$T,$A191+52),0)+IF($A191&lt;='P09'!$B$17,INDEX('P09'!$T:$T,$A191+52),0)+IF($A191&lt;='P10'!$B$17,INDEX('P10'!$T:$T,$A191+52),0)</f>
        <v>15.707266153812879</v>
      </c>
      <c r="I191">
        <f>IF($A191&lt;='P01'!$B$17,INDEX('P01'!$U:$U,$A191+52),0)+IF($A191&lt;='P02'!$B$17,INDEX('P02'!$U:$U,$A191+52),0)+IF($A191&lt;='P03'!$B$17,INDEX('P03'!$U:$U,$A191+52),0)+IF($A191&lt;='P04'!$B$17,INDEX('P04'!$U:$U,$A191+52),0)+IF($A191&lt;='P05'!$B$17,INDEX('P05'!$U:$U,$A191+52),0)+IF($A191&lt;='P06'!$B$17,INDEX('P06'!$U:$U,$A191+52),0)+IF($A191&lt;='P07'!$B$17,INDEX('P07'!$U:$U,$A191+52),0)+IF($A191&lt;='P08'!$B$17,INDEX('P08'!$U:$U,$A191+52),0)+IF($A191&lt;='P09'!$B$17,INDEX('P09'!$U:$U,$A191+52),0)+IF($A191&lt;='P10'!$B$17,INDEX('P10'!$U:$U,$A191+52),0)</f>
        <v>159.88324691050593</v>
      </c>
      <c r="J191">
        <f>IF($A191&lt;='P01'!$B$17,INDEX('P01'!$V:$V,$A191+52),0)+IF($A191&lt;='P02'!$B$17,INDEX('P02'!$V:$V,$A191+52),0)+IF($A191&lt;='P03'!$B$17,INDEX('P03'!$V:$V,$A191+52),0)+IF($A191&lt;='P04'!$B$17,INDEX('P04'!$V:$V,$A191+52),0)+IF($A191&lt;='P05'!$B$17,INDEX('P05'!$V:$V,$A191+52),0)+IF($A191&lt;='P06'!$B$17,INDEX('P06'!$V:$V,$A191+52),0)+IF($A191&lt;='P07'!$B$17,INDEX('P07'!$V:$V,$A191+52),0)+IF($A191&lt;='P08'!$B$17,INDEX('P08'!$V:$V,$A191+52),0)+IF($A191&lt;='P09'!$B$17,INDEX('P09'!$V:$V,$A191+52),0)+IF($A191&lt;='P10'!$B$17,INDEX('P10'!$V:$V,$A191+52),0)</f>
        <v>0.17241849953605715</v>
      </c>
      <c r="K191">
        <f>IF($A191&lt;='P01'!$B$17,INDEX('P01'!$W:$W,$A191+52),0)+IF($A191&lt;='P02'!$B$17,INDEX('P02'!$W:$W,$A191+52),0)+IF($A191&lt;='P03'!$B$17,INDEX('P03'!$W:$W,$A191+52),0)+IF($A191&lt;='P04'!$B$17,INDEX('P04'!$W:$W,$A191+52),0)+IF($A191&lt;='P05'!$B$17,INDEX('P05'!$W:$W,$A191+52),0)+IF($A191&lt;='P06'!$B$17,INDEX('P06'!$W:$W,$A191+52),0)+IF($A191&lt;='P07'!$B$17,INDEX('P07'!$W:$W,$A191+52),0)+IF($A191&lt;='P08'!$B$17,INDEX('P08'!$W:$W,$A191+52),0)+IF($A191&lt;='P09'!$B$17,INDEX('P09'!$W:$W,$A191+52),0)+IF($A191&lt;='P10'!$B$17,INDEX('P10'!$W:$W,$A191+52),0)</f>
        <v>-74.015530896556811</v>
      </c>
      <c r="L191">
        <f>IF($A191&lt;='P01'!$B$17,INDEX('P01'!$X:$X,$A191+52),0)+IF($A191&lt;='P02'!$B$17,INDEX('P02'!$X:$X,$A191+52),0)+IF($A191&lt;='P03'!$B$17,INDEX('P03'!$X:$X,$A191+52),0)+IF($A191&lt;='P04'!$B$17,INDEX('P04'!$X:$X,$A191+52),0)+IF($A191&lt;='P05'!$B$17,INDEX('P05'!$X:$X,$A191+52),0)+IF($A191&lt;='P06'!$B$17,INDEX('P06'!$X:$X,$A191+52),0)+IF($A191&lt;='P07'!$B$17,INDEX('P07'!$X:$X,$A191+52),0)+IF($A191&lt;='P08'!$B$17,INDEX('P08'!$X:$X,$A191+52),0)+IF($A191&lt;='P09'!$B$17,INDEX('P09'!$X:$X,$A191+52),0)+IF($A191&lt;='P10'!$B$17,INDEX('P10'!$X:$X,$A191+52),0)</f>
        <v>73.682436383256942</v>
      </c>
      <c r="M191">
        <f>IF($A191&lt;='P01'!$B$17,INDEX('P01'!$AA:$AA,$A191+52),0)+IF($A191&lt;='P02'!$B$17,INDEX('P02'!$AA:$AA,$A191+52),0)+IF($A191&lt;='P03'!$B$17,INDEX('P03'!$AA:$AA,$A191+52),0)+IF($A191&lt;='P04'!$B$17,INDEX('P04'!$AA:$AA,$A191+52),0)+IF($A191&lt;='P05'!$B$17,INDEX('P05'!$AA:$AA,$A191+52),0)+IF($A191&lt;='P06'!$B$17,INDEX('P06'!$AA:$AA,$A191+52),0)+IF($A191&lt;='P07'!$B$17,INDEX('P07'!$AA:$AA,$A191+52),0)+IF($A191&lt;='P08'!$B$17,INDEX('P08'!$AA:$AA,$A191+52),0)+IF($A191&lt;='P09'!$B$17,INDEX('P09'!$AA:$AA,$A191+52),0)+IF($A191&lt;='P10'!$B$17,INDEX('P10'!$AA:$AA,$A191+52),0)</f>
        <v>-43.819985760383581</v>
      </c>
      <c r="N191">
        <f>IF($A191&lt;='P01'!$B$17,INDEX('P01'!$AB:$AB,$A191+52),0)+IF($A191&lt;='P02'!$B$17,INDEX('P02'!$AB:$AB,$A191+52),0)+IF($A191&lt;='P03'!$B$17,INDEX('P03'!$AB:$AB,$A191+52),0)+IF($A191&lt;='P04'!$B$17,INDEX('P04'!$AB:$AB,$A191+52),0)+IF($A191&lt;='P05'!$B$17,INDEX('P05'!$AB:$AB,$A191+52),0)+IF($A191&lt;='P06'!$B$17,INDEX('P06'!$AB:$AB,$A191+52),0)+IF($A191&lt;='P07'!$B$17,INDEX('P07'!$AB:$AB,$A191+52),0)+IF($A191&lt;='P08'!$B$17,INDEX('P08'!$AB:$AB,$A191+52),0)+IF($A191&lt;='P09'!$B$17,INDEX('P09'!$AB:$AB,$A191+52),0)+IF($A191&lt;='P10'!$B$17,INDEX('P10'!$AB:$AB,$A191+52),0)</f>
        <v>61.947665796052249</v>
      </c>
      <c r="O191">
        <f>IF($A191&lt;='P01'!$B$17,INDEX('P01'!$AC:$AC,$A191+52),0)+IF($A191&lt;='P02'!$B$17,INDEX('P02'!$AC:$AC,$A191+52),0)+IF($A191&lt;='P03'!$B$17,INDEX('P03'!$AC:$AC,$A191+52),0)+IF($A191&lt;='P04'!$B$17,INDEX('P04'!$AC:$AC,$A191+52),0)+IF($A191&lt;='P05'!$B$17,INDEX('P05'!$AC:$AC,$A191+52),0)+IF($A191&lt;='P06'!$B$17,INDEX('P06'!$AC:$AC,$A191+52),0)+IF($A191&lt;='P07'!$B$17,INDEX('P07'!$AC:$AC,$A191+52),0)+IF($A191&lt;='P08'!$B$17,INDEX('P08'!$AC:$AC,$A191+52),0)+IF($A191&lt;='P09'!$B$17,INDEX('P09'!$AC:$AC,$A191+52),0)+IF($A191&lt;='P10'!$B$17,INDEX('P10'!$AC:$AC,$A191+52),0)</f>
        <v>1.2389533159210451</v>
      </c>
      <c r="P191">
        <f>IF($A191&lt;='P01'!$B$17,INDEX('P01'!$AD:$AD,$A191+52),0)+IF($A191&lt;='P02'!$B$17,INDEX('P02'!$AD:$AD,$A191+52),0)+IF($A191&lt;='P03'!$B$17,INDEX('P03'!$AD:$AD,$A191+52),0)+IF($A191&lt;='P04'!$B$17,INDEX('P04'!$AD:$AD,$A191+52),0)+IF($A191&lt;='P05'!$B$17,INDEX('P05'!$AD:$AD,$A191+52),0)+IF($A191&lt;='P06'!$B$17,INDEX('P06'!$AD:$AD,$A191+52),0)+IF($A191&lt;='P07'!$B$17,INDEX('P07'!$AD:$AD,$A191+52),0)+IF($A191&lt;='P08'!$B$17,INDEX('P08'!$AD:$AD,$A191+52),0)+IF($A191&lt;='P09'!$B$17,INDEX('P09'!$AD:$AD,$A191+52),0)+IF($A191&lt;='P10'!$B$17,INDEX('P10'!$AD:$AD,$A191+52),0)</f>
        <v>9.341333063615112</v>
      </c>
      <c r="Q191">
        <f>IF($A191&lt;='P01'!$B$17,INDEX('P01'!$AE:$AE,$A191+52),0)+IF($A191&lt;='P02'!$B$17,INDEX('P02'!$AE:$AE,$A191+52),0)+IF($A191&lt;='P03'!$B$17,INDEX('P03'!$AE:$AE,$A191+52),0)+IF($A191&lt;='P04'!$B$17,INDEX('P04'!$AE:$AE,$A191+52),0)+IF($A191&lt;='P05'!$B$17,INDEX('P05'!$AE:$AE,$A191+52),0)+IF($A191&lt;='P06'!$B$17,INDEX('P06'!$AE:$AE,$A191+52),0)+IF($A191&lt;='P07'!$B$17,INDEX('P07'!$AE:$AE,$A191+52),0)+IF($A191&lt;='P08'!$B$17,INDEX('P08'!$AE:$AE,$A191+52),0)+IF($A191&lt;='P09'!$B$17,INDEX('P09'!$AE:$AE,$A191+52),0)+IF($A191&lt;='P10'!$B$17,INDEX('P10'!$AE:$AE,$A191+52),0)</f>
        <v>95.084825459629783</v>
      </c>
      <c r="R191">
        <f>IF($A191&lt;='P01'!$B$17,INDEX('P01'!$AF:$AF,$A191+52),0)+IF($A191&lt;='P02'!$B$17,INDEX('P02'!$AF:$AF,$A191+52),0)+IF($A191&lt;='P03'!$B$17,INDEX('P03'!$AF:$AF,$A191+52),0)+IF($A191&lt;='P04'!$B$17,INDEX('P04'!$AF:$AF,$A191+52),0)+IF($A191&lt;='P05'!$B$17,INDEX('P05'!$AF:$AF,$A191+52),0)+IF($A191&lt;='P06'!$B$17,INDEX('P06'!$AF:$AF,$A191+52),0)+IF($A191&lt;='P07'!$B$17,INDEX('P07'!$AF:$AF,$A191+52),0)+IF($A191&lt;='P08'!$B$17,INDEX('P08'!$AF:$AF,$A191+52),0)+IF($A191&lt;='P09'!$B$17,INDEX('P09'!$AF:$AF,$A191+52),0)+IF($A191&lt;='P10'!$B$17,INDEX('P10'!$AF:$AF,$A191+52),0)</f>
        <v>0.10253971726990223</v>
      </c>
      <c r="S191">
        <f>IF($A191&lt;='P01'!$B$17,INDEX('P01'!$AG:$AG,$A191+52),0)+IF($A191&lt;='P02'!$B$17,INDEX('P02'!$AG:$AG,$A191+52),0)+IF($A191&lt;='P03'!$B$17,INDEX('P03'!$AG:$AG,$A191+52),0)+IF($A191&lt;='P04'!$B$17,INDEX('P04'!$AG:$AG,$A191+52),0)+IF($A191&lt;='P05'!$B$17,INDEX('P05'!$AG:$AG,$A191+52),0)+IF($A191&lt;='P06'!$B$17,INDEX('P06'!$AG:$AG,$A191+52),0)+IF($A191&lt;='P07'!$B$17,INDEX('P07'!$AG:$AG,$A191+52),0)+IF($A191&lt;='P08'!$B$17,INDEX('P08'!$AG:$AG,$A191+52),0)+IF($A191&lt;='P09'!$B$17,INDEX('P09'!$AG:$AG,$A191+52),0)+IF($A191&lt;='P10'!$B$17,INDEX('P10'!$AG:$AG,$A191+52),0)</f>
        <v>11747.991105661178</v>
      </c>
      <c r="T191">
        <f>IF($A191&lt;='P01'!$B$17,INDEX('P01'!$AI:$AI,$A191+52),0)+IF($A191&lt;='P02'!$B$17,INDEX('P02'!$AI:$AI,$A191+52),0)+IF($A191&lt;='P03'!$B$17,INDEX('P03'!$AI:$AI,$A191+52),0)+IF($A191&lt;='P04'!$B$17,INDEX('P04'!$AI:$AI,$A191+52),0)+IF($A191&lt;='P05'!$B$17,INDEX('P05'!$AI:$AI,$A191+52),0)+IF($A191&lt;='P06'!$B$17,INDEX('P06'!$AI:$AI,$A191+52),0)+IF($A191&lt;='P07'!$B$17,INDEX('P07'!$AI:$AI,$A191+52),0)+IF($A191&lt;='P08'!$B$17,INDEX('P08'!$AI:$AI,$A191+52),0)+IF($A191&lt;='P09'!$B$17,INDEX('P09'!$AI:$AI,$A191+52),0)+IF($A191&lt;='P10'!$B$17,INDEX('P10'!$AI:$AI,$A191+52),0)</f>
        <v>11747.991105661178</v>
      </c>
    </row>
    <row r="192" spans="1:20" x14ac:dyDescent="0.35">
      <c r="A192">
        <v>160</v>
      </c>
      <c r="B192">
        <f>IF($A192&lt;='P01'!$B$17,INDEX('P01'!$J:$J,$A192+52),0)+IF($A192&lt;='P02'!$B$17,INDEX('P02'!$J:$J,$A192+52),0)+IF($A192&lt;='P03'!$B$17,INDEX('P03'!$J:$J,$A192+52),0)+IF($A192&lt;='P04'!$B$17,INDEX('P04'!$J:$J,$A192+52),0)+IF($A192&lt;='P05'!$B$17,INDEX('P05'!$J:$J,$A192+52),0)+IF($A192&lt;='P06'!$B$17,INDEX('P06'!$J:$J,$A192+52),0)+IF($A192&lt;='P07'!$B$17,INDEX('P07'!$J:$J,$A192+52),0)+IF($A192&lt;='P08'!$B$17,INDEX('P08'!$J:$J,$A192+52),0)+IF($A192&lt;='P09'!$B$17,INDEX('P09'!$J:$J,$A192+52),0)+IF($A192&lt;='P10'!$B$17,INDEX('P10'!$J:$J,$A192+52),0)</f>
        <v>4.8972872674083107E-4</v>
      </c>
      <c r="C192">
        <f>IF($A192&lt;='P01'!$B$17,INDEX('P01'!$K:$K,$A192+52),0)+IF($A192&lt;='P02'!$B$17,INDEX('P02'!$K:$K,$A192+52),0)+IF($A192&lt;='P03'!$B$17,INDEX('P03'!$K:$K,$A192+52),0)+IF($A192&lt;='P04'!$B$17,INDEX('P04'!$K:$K,$A192+52),0)+IF($A192&lt;='P05'!$B$17,INDEX('P05'!$K:$K,$A192+52),0)+IF($A192&lt;='P06'!$B$17,INDEX('P06'!$K:$K,$A192+52),0)+IF($A192&lt;='P07'!$B$17,INDEX('P07'!$K:$K,$A192+52),0)+IF($A192&lt;='P08'!$B$17,INDEX('P08'!$K:$K,$A192+52),0)+IF($A192&lt;='P09'!$B$17,INDEX('P09'!$K:$K,$A192+52),0)+IF($A192&lt;='P10'!$B$17,INDEX('P10'!$K:$K,$A192+52),0)</f>
        <v>4.8520515311443876E-3</v>
      </c>
      <c r="D192">
        <f>IF($A192&lt;='P01'!$B$17,INDEX('P01'!$L:$L,$A192+52),0)+IF($A192&lt;='P02'!$B$17,INDEX('P02'!$L:$L,$A192+52),0)+IF($A192&lt;='P03'!$B$17,INDEX('P03'!$L:$L,$A192+52),0)+IF($A192&lt;='P04'!$B$17,INDEX('P04'!$L:$L,$A192+52),0)+IF($A192&lt;='P05'!$B$17,INDEX('P05'!$L:$L,$A192+52),0)+IF($A192&lt;='P06'!$B$17,INDEX('P06'!$L:$L,$A192+52),0)+IF($A192&lt;='P07'!$B$17,INDEX('P07'!$L:$L,$A192+52),0)+IF($A192&lt;='P08'!$B$17,INDEX('P08'!$L:$L,$A192+52),0)+IF($A192&lt;='P09'!$B$17,INDEX('P09'!$L:$L,$A192+52),0)+IF($A192&lt;='P10'!$B$17,INDEX('P10'!$L:$L,$A192+52),0)</f>
        <v>0</v>
      </c>
      <c r="E192">
        <f>IF($A192&lt;='P01'!$B$17,INDEX('P01'!$M:$M,$A192+52),0)+IF($A192&lt;='P02'!$B$17,INDEX('P02'!$M:$M,$A192+52),0)+IF($A192&lt;='P03'!$B$17,INDEX('P03'!$M:$M,$A192+52),0)+IF($A192&lt;='P04'!$B$17,INDEX('P04'!$M:$M,$A192+52),0)+IF($A192&lt;='P05'!$B$17,INDEX('P05'!$M:$M,$A192+52),0)+IF($A192&lt;='P06'!$B$17,INDEX('P06'!$M:$M,$A192+52),0)+IF($A192&lt;='P07'!$B$17,INDEX('P07'!$M:$M,$A192+52),0)+IF($A192&lt;='P08'!$B$17,INDEX('P08'!$M:$M,$A192+52),0)+IF($A192&lt;='P09'!$B$17,INDEX('P09'!$M:$M,$A192+52),0)+IF($A192&lt;='P10'!$B$17,INDEX('P10'!$M:$M,$A192+52),0)</f>
        <v>2.1127499083852901</v>
      </c>
      <c r="F192">
        <f>IF($A192&lt;='P01'!$B$17,INDEX('P01'!$R:$R,$A192+52),0)+IF($A192&lt;='P02'!$B$17,INDEX('P02'!$R:$R,$A192+52),0)+IF($A192&lt;='P03'!$B$17,INDEX('P03'!$R:$R,$A192+52),0)+IF($A192&lt;='P04'!$B$17,INDEX('P04'!$R:$R,$A192+52),0)+IF($A192&lt;='P05'!$B$17,INDEX('P05'!$R:$R,$A192+52),0)+IF($A192&lt;='P06'!$B$17,INDEX('P06'!$R:$R,$A192+52),0)+IF($A192&lt;='P07'!$B$17,INDEX('P07'!$R:$R,$A192+52),0)+IF($A192&lt;='P08'!$B$17,INDEX('P08'!$R:$R,$A192+52),0)+IF($A192&lt;='P09'!$B$17,INDEX('P09'!$R:$R,$A192+52),0)+IF($A192&lt;='P10'!$B$17,INDEX('P10'!$R:$R,$A192+52),0)</f>
        <v>103.45809135503498</v>
      </c>
      <c r="G192">
        <f>IF($A192&lt;='P01'!$B$17,INDEX('P01'!$S:$S,$A192+52),0)+IF($A192&lt;='P02'!$B$17,INDEX('P02'!$S:$S,$A192+52),0)+IF($A192&lt;='P03'!$B$17,INDEX('P03'!$S:$S,$A192+52),0)+IF($A192&lt;='P04'!$B$17,INDEX('P04'!$S:$S,$A192+52),0)+IF($A192&lt;='P05'!$B$17,INDEX('P05'!$S:$S,$A192+52),0)+IF($A192&lt;='P06'!$B$17,INDEX('P06'!$S:$S,$A192+52),0)+IF($A192&lt;='P07'!$B$17,INDEX('P07'!$S:$S,$A192+52),0)+IF($A192&lt;='P08'!$B$17,INDEX('P08'!$S:$S,$A192+52),0)+IF($A192&lt;='P09'!$B$17,INDEX('P09'!$S:$S,$A192+52),0)+IF($A192&lt;='P10'!$B$17,INDEX('P10'!$S:$S,$A192+52),0)</f>
        <v>2.0691618271006993</v>
      </c>
      <c r="H192">
        <f>IF($A192&lt;='P01'!$B$17,INDEX('P01'!$T:$T,$A192+52),0)+IF($A192&lt;='P02'!$B$17,INDEX('P02'!$T:$T,$A192+52),0)+IF($A192&lt;='P03'!$B$17,INDEX('P03'!$T:$T,$A192+52),0)+IF($A192&lt;='P04'!$B$17,INDEX('P04'!$T:$T,$A192+52),0)+IF($A192&lt;='P05'!$B$17,INDEX('P05'!$T:$T,$A192+52),0)+IF($A192&lt;='P06'!$B$17,INDEX('P06'!$T:$T,$A192+52),0)+IF($A192&lt;='P07'!$B$17,INDEX('P07'!$T:$T,$A192+52),0)+IF($A192&lt;='P08'!$B$17,INDEX('P08'!$T:$T,$A192+52),0)+IF($A192&lt;='P09'!$B$17,INDEX('P09'!$T:$T,$A192+52),0)+IF($A192&lt;='P10'!$B$17,INDEX('P10'!$T:$T,$A192+52),0)</f>
        <v>15.706439886364143</v>
      </c>
      <c r="I192">
        <f>IF($A192&lt;='P01'!$B$17,INDEX('P01'!$U:$U,$A192+52),0)+IF($A192&lt;='P02'!$B$17,INDEX('P02'!$U:$U,$A192+52),0)+IF($A192&lt;='P03'!$B$17,INDEX('P03'!$U:$U,$A192+52),0)+IF($A192&lt;='P04'!$B$17,INDEX('P04'!$U:$U,$A192+52),0)+IF($A192&lt;='P05'!$B$17,INDEX('P05'!$U:$U,$A192+52),0)+IF($A192&lt;='P06'!$B$17,INDEX('P06'!$U:$U,$A192+52),0)+IF($A192&lt;='P07'!$B$17,INDEX('P07'!$U:$U,$A192+52),0)+IF($A192&lt;='P08'!$B$17,INDEX('P08'!$U:$U,$A192+52),0)+IF($A192&lt;='P09'!$B$17,INDEX('P09'!$U:$U,$A192+52),0)+IF($A192&lt;='P10'!$B$17,INDEX('P10'!$U:$U,$A192+52),0)</f>
        <v>166.88043638692659</v>
      </c>
      <c r="J192">
        <f>IF($A192&lt;='P01'!$B$17,INDEX('P01'!$V:$V,$A192+52),0)+IF($A192&lt;='P02'!$B$17,INDEX('P02'!$V:$V,$A192+52),0)+IF($A192&lt;='P03'!$B$17,INDEX('P03'!$V:$V,$A192+52),0)+IF($A192&lt;='P04'!$B$17,INDEX('P04'!$V:$V,$A192+52),0)+IF($A192&lt;='P05'!$B$17,INDEX('P05'!$V:$V,$A192+52),0)+IF($A192&lt;='P06'!$B$17,INDEX('P06'!$V:$V,$A192+52),0)+IF($A192&lt;='P07'!$B$17,INDEX('P07'!$V:$V,$A192+52),0)+IF($A192&lt;='P08'!$B$17,INDEX('P08'!$V:$V,$A192+52),0)+IF($A192&lt;='P09'!$B$17,INDEX('P09'!$V:$V,$A192+52),0)+IF($A192&lt;='P10'!$B$17,INDEX('P10'!$V:$V,$A192+52),0)</f>
        <v>0.18157605849697309</v>
      </c>
      <c r="K192">
        <f>IF($A192&lt;='P01'!$B$17,INDEX('P01'!$W:$W,$A192+52),0)+IF($A192&lt;='P02'!$B$17,INDEX('P02'!$W:$W,$A192+52),0)+IF($A192&lt;='P03'!$B$17,INDEX('P03'!$W:$W,$A192+52),0)+IF($A192&lt;='P04'!$B$17,INDEX('P04'!$W:$W,$A192+52),0)+IF($A192&lt;='P05'!$B$17,INDEX('P05'!$W:$W,$A192+52),0)+IF($A192&lt;='P06'!$B$17,INDEX('P06'!$W:$W,$A192+52),0)+IF($A192&lt;='P07'!$B$17,INDEX('P07'!$W:$W,$A192+52),0)+IF($A192&lt;='P08'!$B$17,INDEX('P08'!$W:$W,$A192+52),0)+IF($A192&lt;='P09'!$B$17,INDEX('P09'!$W:$W,$A192+52),0)+IF($A192&lt;='P10'!$B$17,INDEX('P10'!$W:$W,$A192+52),0)</f>
        <v>-81.379522803853462</v>
      </c>
      <c r="L192">
        <f>IF($A192&lt;='P01'!$B$17,INDEX('P01'!$X:$X,$A192+52),0)+IF($A192&lt;='P02'!$B$17,INDEX('P02'!$X:$X,$A192+52),0)+IF($A192&lt;='P03'!$B$17,INDEX('P03'!$X:$X,$A192+52),0)+IF($A192&lt;='P04'!$B$17,INDEX('P04'!$X:$X,$A192+52),0)+IF($A192&lt;='P05'!$B$17,INDEX('P05'!$X:$X,$A192+52),0)+IF($A192&lt;='P06'!$B$17,INDEX('P06'!$X:$X,$A192+52),0)+IF($A192&lt;='P07'!$B$17,INDEX('P07'!$X:$X,$A192+52),0)+IF($A192&lt;='P08'!$B$17,INDEX('P08'!$X:$X,$A192+52),0)+IF($A192&lt;='P09'!$B$17,INDEX('P09'!$X:$X,$A192+52),0)+IF($A192&lt;='P10'!$B$17,INDEX('P10'!$X:$X,$A192+52),0)</f>
        <v>81.047601831783282</v>
      </c>
      <c r="M192">
        <f>IF($A192&lt;='P01'!$B$17,INDEX('P01'!$AA:$AA,$A192+52),0)+IF($A192&lt;='P02'!$B$17,INDEX('P02'!$AA:$AA,$A192+52),0)+IF($A192&lt;='P03'!$B$17,INDEX('P03'!$AA:$AA,$A192+52),0)+IF($A192&lt;='P04'!$B$17,INDEX('P04'!$AA:$AA,$A192+52),0)+IF($A192&lt;='P05'!$B$17,INDEX('P05'!$AA:$AA,$A192+52),0)+IF($A192&lt;='P06'!$B$17,INDEX('P06'!$AA:$AA,$A192+52),0)+IF($A192&lt;='P07'!$B$17,INDEX('P07'!$AA:$AA,$A192+52),0)+IF($A192&lt;='P08'!$B$17,INDEX('P08'!$AA:$AA,$A192+52),0)+IF($A192&lt;='P09'!$B$17,INDEX('P09'!$AA:$AA,$A192+52),0)+IF($A192&lt;='P10'!$B$17,INDEX('P10'!$AA:$AA,$A192+52),0)</f>
        <v>-48.042873826169625</v>
      </c>
      <c r="N192">
        <f>IF($A192&lt;='P01'!$B$17,INDEX('P01'!$AB:$AB,$A192+52),0)+IF($A192&lt;='P02'!$B$17,INDEX('P02'!$AB:$AB,$A192+52),0)+IF($A192&lt;='P03'!$B$17,INDEX('P03'!$AB:$AB,$A192+52),0)+IF($A192&lt;='P04'!$B$17,INDEX('P04'!$AB:$AB,$A192+52),0)+IF($A192&lt;='P05'!$B$17,INDEX('P05'!$AB:$AB,$A192+52),0)+IF($A192&lt;='P06'!$B$17,INDEX('P06'!$AB:$AB,$A192+52),0)+IF($A192&lt;='P07'!$B$17,INDEX('P07'!$AB:$AB,$A192+52),0)+IF($A192&lt;='P08'!$B$17,INDEX('P08'!$AB:$AB,$A192+52),0)+IF($A192&lt;='P09'!$B$17,INDEX('P09'!$AB:$AB,$A192+52),0)+IF($A192&lt;='P10'!$B$17,INDEX('P10'!$AB:$AB,$A192+52),0)</f>
        <v>61.527988385089046</v>
      </c>
      <c r="O192">
        <f>IF($A192&lt;='P01'!$B$17,INDEX('P01'!$AC:$AC,$A192+52),0)+IF($A192&lt;='P02'!$B$17,INDEX('P02'!$AC:$AC,$A192+52),0)+IF($A192&lt;='P03'!$B$17,INDEX('P03'!$AC:$AC,$A192+52),0)+IF($A192&lt;='P04'!$B$17,INDEX('P04'!$AC:$AC,$A192+52),0)+IF($A192&lt;='P05'!$B$17,INDEX('P05'!$AC:$AC,$A192+52),0)+IF($A192&lt;='P06'!$B$17,INDEX('P06'!$AC:$AC,$A192+52),0)+IF($A192&lt;='P07'!$B$17,INDEX('P07'!$AC:$AC,$A192+52),0)+IF($A192&lt;='P08'!$B$17,INDEX('P08'!$AC:$AC,$A192+52),0)+IF($A192&lt;='P09'!$B$17,INDEX('P09'!$AC:$AC,$A192+52),0)+IF($A192&lt;='P10'!$B$17,INDEX('P10'!$AC:$AC,$A192+52),0)</f>
        <v>1.2305597677017808</v>
      </c>
      <c r="P192">
        <f>IF($A192&lt;='P01'!$B$17,INDEX('P01'!$AD:$AD,$A192+52),0)+IF($A192&lt;='P02'!$B$17,INDEX('P02'!$AD:$AD,$A192+52),0)+IF($A192&lt;='P03'!$B$17,INDEX('P03'!$AD:$AD,$A192+52),0)+IF($A192&lt;='P04'!$B$17,INDEX('P04'!$AD:$AD,$A192+52),0)+IF($A192&lt;='P05'!$B$17,INDEX('P05'!$AD:$AD,$A192+52),0)+IF($A192&lt;='P06'!$B$17,INDEX('P06'!$AD:$AD,$A192+52),0)+IF($A192&lt;='P07'!$B$17,INDEX('P07'!$AD:$AD,$A192+52),0)+IF($A192&lt;='P08'!$B$17,INDEX('P08'!$AD:$AD,$A192+52),0)+IF($A192&lt;='P09'!$B$17,INDEX('P09'!$AD:$AD,$A192+52),0)+IF($A192&lt;='P10'!$B$17,INDEX('P10'!$AD:$AD,$A192+52),0)</f>
        <v>9.3103619683290457</v>
      </c>
      <c r="Q192">
        <f>IF($A192&lt;='P01'!$B$17,INDEX('P01'!$AE:$AE,$A192+52),0)+IF($A192&lt;='P02'!$B$17,INDEX('P02'!$AE:$AE,$A192+52),0)+IF($A192&lt;='P03'!$B$17,INDEX('P03'!$AE:$AE,$A192+52),0)+IF($A192&lt;='P04'!$B$17,INDEX('P04'!$AE:$AE,$A192+52),0)+IF($A192&lt;='P05'!$B$17,INDEX('P05'!$AE:$AE,$A192+52),0)+IF($A192&lt;='P06'!$B$17,INDEX('P06'!$AE:$AE,$A192+52),0)+IF($A192&lt;='P07'!$B$17,INDEX('P07'!$AE:$AE,$A192+52),0)+IF($A192&lt;='P08'!$B$17,INDEX('P08'!$AE:$AE,$A192+52),0)+IF($A192&lt;='P09'!$B$17,INDEX('P09'!$AE:$AE,$A192+52),0)+IF($A192&lt;='P10'!$B$17,INDEX('P10'!$AE:$AE,$A192+52),0)</f>
        <v>98.92230699229853</v>
      </c>
      <c r="R192">
        <f>IF($A192&lt;='P01'!$B$17,INDEX('P01'!$AF:$AF,$A192+52),0)+IF($A192&lt;='P02'!$B$17,INDEX('P02'!$AF:$AF,$A192+52),0)+IF($A192&lt;='P03'!$B$17,INDEX('P03'!$AF:$AF,$A192+52),0)+IF($A192&lt;='P04'!$B$17,INDEX('P04'!$AF:$AF,$A192+52),0)+IF($A192&lt;='P05'!$B$17,INDEX('P05'!$AF:$AF,$A192+52),0)+IF($A192&lt;='P06'!$B$17,INDEX('P06'!$AF:$AF,$A192+52),0)+IF($A192&lt;='P07'!$B$17,INDEX('P07'!$AF:$AF,$A192+52),0)+IF($A192&lt;='P08'!$B$17,INDEX('P08'!$AF:$AF,$A192+52),0)+IF($A192&lt;='P09'!$B$17,INDEX('P09'!$AF:$AF,$A192+52),0)+IF($A192&lt;='P10'!$B$17,INDEX('P10'!$AF:$AF,$A192+52),0)</f>
        <v>0.10763348292931636</v>
      </c>
      <c r="S192">
        <f>IF($A192&lt;='P01'!$B$17,INDEX('P01'!$AG:$AG,$A192+52),0)+IF($A192&lt;='P02'!$B$17,INDEX('P02'!$AG:$AG,$A192+52),0)+IF($A192&lt;='P03'!$B$17,INDEX('P03'!$AG:$AG,$A192+52),0)+IF($A192&lt;='P04'!$B$17,INDEX('P04'!$AG:$AG,$A192+52),0)+IF($A192&lt;='P05'!$B$17,INDEX('P05'!$AG:$AG,$A192+52),0)+IF($A192&lt;='P06'!$B$17,INDEX('P06'!$AG:$AG,$A192+52),0)+IF($A192&lt;='P07'!$B$17,INDEX('P07'!$AG:$AG,$A192+52),0)+IF($A192&lt;='P08'!$B$17,INDEX('P08'!$AG:$AG,$A192+52),0)+IF($A192&lt;='P09'!$B$17,INDEX('P09'!$AG:$AG,$A192+52),0)+IF($A192&lt;='P10'!$B$17,INDEX('P10'!$AG:$AG,$A192+52),0)</f>
        <v>11705.40336967292</v>
      </c>
      <c r="T192">
        <f>IF($A192&lt;='P01'!$B$17,INDEX('P01'!$AI:$AI,$A192+52),0)+IF($A192&lt;='P02'!$B$17,INDEX('P02'!$AI:$AI,$A192+52),0)+IF($A192&lt;='P03'!$B$17,INDEX('P03'!$AI:$AI,$A192+52),0)+IF($A192&lt;='P04'!$B$17,INDEX('P04'!$AI:$AI,$A192+52),0)+IF($A192&lt;='P05'!$B$17,INDEX('P05'!$AI:$AI,$A192+52),0)+IF($A192&lt;='P06'!$B$17,INDEX('P06'!$AI:$AI,$A192+52),0)+IF($A192&lt;='P07'!$B$17,INDEX('P07'!$AI:$AI,$A192+52),0)+IF($A192&lt;='P08'!$B$17,INDEX('P08'!$AI:$AI,$A192+52),0)+IF($A192&lt;='P09'!$B$17,INDEX('P09'!$AI:$AI,$A192+52),0)+IF($A192&lt;='P10'!$B$17,INDEX('P10'!$AI:$AI,$A192+52),0)</f>
        <v>11705.40336967292</v>
      </c>
    </row>
    <row r="193" spans="1:20" x14ac:dyDescent="0.35">
      <c r="A193">
        <v>161</v>
      </c>
      <c r="B193">
        <f>IF($A193&lt;='P01'!$B$17,INDEX('P01'!$J:$J,$A193+52),0)+IF($A193&lt;='P02'!$B$17,INDEX('P02'!$J:$J,$A193+52),0)+IF($A193&lt;='P03'!$B$17,INDEX('P03'!$J:$J,$A193+52),0)+IF($A193&lt;='P04'!$B$17,INDEX('P04'!$J:$J,$A193+52),0)+IF($A193&lt;='P05'!$B$17,INDEX('P05'!$J:$J,$A193+52),0)+IF($A193&lt;='P06'!$B$17,INDEX('P06'!$J:$J,$A193+52),0)+IF($A193&lt;='P07'!$B$17,INDEX('P07'!$J:$J,$A193+52),0)+IF($A193&lt;='P08'!$B$17,INDEX('P08'!$J:$J,$A193+52),0)+IF($A193&lt;='P09'!$B$17,INDEX('P09'!$J:$J,$A193+52),0)+IF($A193&lt;='P10'!$B$17,INDEX('P10'!$J:$J,$A193+52),0)</f>
        <v>4.8885494935468508E-4</v>
      </c>
      <c r="C193">
        <f>IF($A193&lt;='P01'!$B$17,INDEX('P01'!$K:$K,$A193+52),0)+IF($A193&lt;='P02'!$B$17,INDEX('P02'!$K:$K,$A193+52),0)+IF($A193&lt;='P03'!$B$17,INDEX('P03'!$K:$K,$A193+52),0)+IF($A193&lt;='P04'!$B$17,INDEX('P04'!$K:$K,$A193+52),0)+IF($A193&lt;='P05'!$B$17,INDEX('P05'!$K:$K,$A193+52),0)+IF($A193&lt;='P06'!$B$17,INDEX('P06'!$K:$K,$A193+52),0)+IF($A193&lt;='P07'!$B$17,INDEX('P07'!$K:$K,$A193+52),0)+IF($A193&lt;='P08'!$B$17,INDEX('P08'!$K:$K,$A193+52),0)+IF($A193&lt;='P09'!$B$17,INDEX('P09'!$K:$K,$A193+52),0)+IF($A193&lt;='P10'!$B$17,INDEX('P10'!$K:$K,$A193+52),0)</f>
        <v>4.8348544309199997E-3</v>
      </c>
      <c r="D193">
        <f>IF($A193&lt;='P01'!$B$17,INDEX('P01'!$L:$L,$A193+52),0)+IF($A193&lt;='P02'!$B$17,INDEX('P02'!$L:$L,$A193+52),0)+IF($A193&lt;='P03'!$B$17,INDEX('P03'!$L:$L,$A193+52),0)+IF($A193&lt;='P04'!$B$17,INDEX('P04'!$L:$L,$A193+52),0)+IF($A193&lt;='P05'!$B$17,INDEX('P05'!$L:$L,$A193+52),0)+IF($A193&lt;='P06'!$B$17,INDEX('P06'!$L:$L,$A193+52),0)+IF($A193&lt;='P07'!$B$17,INDEX('P07'!$L:$L,$A193+52),0)+IF($A193&lt;='P08'!$B$17,INDEX('P08'!$L:$L,$A193+52),0)+IF($A193&lt;='P09'!$B$17,INDEX('P09'!$L:$L,$A193+52),0)+IF($A193&lt;='P10'!$B$17,INDEX('P10'!$L:$L,$A193+52),0)</f>
        <v>0</v>
      </c>
      <c r="E193">
        <f>IF($A193&lt;='P01'!$B$17,INDEX('P01'!$M:$M,$A193+52),0)+IF($A193&lt;='P02'!$B$17,INDEX('P02'!$M:$M,$A193+52),0)+IF($A193&lt;='P03'!$B$17,INDEX('P03'!$M:$M,$A193+52),0)+IF($A193&lt;='P04'!$B$17,INDEX('P04'!$M:$M,$A193+52),0)+IF($A193&lt;='P05'!$B$17,INDEX('P05'!$M:$M,$A193+52),0)+IF($A193&lt;='P06'!$B$17,INDEX('P06'!$M:$M,$A193+52),0)+IF($A193&lt;='P07'!$B$17,INDEX('P07'!$M:$M,$A193+52),0)+IF($A193&lt;='P08'!$B$17,INDEX('P08'!$M:$M,$A193+52),0)+IF($A193&lt;='P09'!$B$17,INDEX('P09'!$M:$M,$A193+52),0)+IF($A193&lt;='P10'!$B$17,INDEX('P10'!$M:$M,$A193+52),0)</f>
        <v>2.1074261990050154</v>
      </c>
      <c r="F193">
        <f>IF($A193&lt;='P01'!$B$17,INDEX('P01'!$R:$R,$A193+52),0)+IF($A193&lt;='P02'!$B$17,INDEX('P02'!$R:$R,$A193+52),0)+IF($A193&lt;='P03'!$B$17,INDEX('P03'!$R:$R,$A193+52),0)+IF($A193&lt;='P04'!$B$17,INDEX('P04'!$R:$R,$A193+52),0)+IF($A193&lt;='P05'!$B$17,INDEX('P05'!$R:$R,$A193+52),0)+IF($A193&lt;='P06'!$B$17,INDEX('P06'!$R:$R,$A193+52),0)+IF($A193&lt;='P07'!$B$17,INDEX('P07'!$R:$R,$A193+52),0)+IF($A193&lt;='P08'!$B$17,INDEX('P08'!$R:$R,$A193+52),0)+IF($A193&lt;='P09'!$B$17,INDEX('P09'!$R:$R,$A193+52),0)+IF($A193&lt;='P10'!$B$17,INDEX('P10'!$R:$R,$A193+52),0)</f>
        <v>103.09359379813431</v>
      </c>
      <c r="G193">
        <f>IF($A193&lt;='P01'!$B$17,INDEX('P01'!$S:$S,$A193+52),0)+IF($A193&lt;='P02'!$B$17,INDEX('P02'!$S:$S,$A193+52),0)+IF($A193&lt;='P03'!$B$17,INDEX('P03'!$S:$S,$A193+52),0)+IF($A193&lt;='P04'!$B$17,INDEX('P04'!$S:$S,$A193+52),0)+IF($A193&lt;='P05'!$B$17,INDEX('P05'!$S:$S,$A193+52),0)+IF($A193&lt;='P06'!$B$17,INDEX('P06'!$S:$S,$A193+52),0)+IF($A193&lt;='P07'!$B$17,INDEX('P07'!$S:$S,$A193+52),0)+IF($A193&lt;='P08'!$B$17,INDEX('P08'!$S:$S,$A193+52),0)+IF($A193&lt;='P09'!$B$17,INDEX('P09'!$S:$S,$A193+52),0)+IF($A193&lt;='P10'!$B$17,INDEX('P10'!$S:$S,$A193+52),0)</f>
        <v>2.0618718759626864</v>
      </c>
      <c r="H193">
        <f>IF($A193&lt;='P01'!$B$17,INDEX('P01'!$T:$T,$A193+52),0)+IF($A193&lt;='P02'!$B$17,INDEX('P02'!$T:$T,$A193+52),0)+IF($A193&lt;='P03'!$B$17,INDEX('P03'!$T:$T,$A193+52),0)+IF($A193&lt;='P04'!$B$17,INDEX('P04'!$T:$T,$A193+52),0)+IF($A193&lt;='P05'!$B$17,INDEX('P05'!$T:$T,$A193+52),0)+IF($A193&lt;='P06'!$B$17,INDEX('P06'!$T:$T,$A193+52),0)+IF($A193&lt;='P07'!$B$17,INDEX('P07'!$T:$T,$A193+52),0)+IF($A193&lt;='P08'!$B$17,INDEX('P08'!$T:$T,$A193+52),0)+IF($A193&lt;='P09'!$B$17,INDEX('P09'!$T:$T,$A193+52),0)+IF($A193&lt;='P10'!$B$17,INDEX('P10'!$T:$T,$A193+52),0)</f>
        <v>15.705467219139075</v>
      </c>
      <c r="I193">
        <f>IF($A193&lt;='P01'!$B$17,INDEX('P01'!$U:$U,$A193+52),0)+IF($A193&lt;='P02'!$B$17,INDEX('P02'!$U:$U,$A193+52),0)+IF($A193&lt;='P03'!$B$17,INDEX('P03'!$U:$U,$A193+52),0)+IF($A193&lt;='P04'!$B$17,INDEX('P04'!$U:$U,$A193+52),0)+IF($A193&lt;='P05'!$B$17,INDEX('P05'!$U:$U,$A193+52),0)+IF($A193&lt;='P06'!$B$17,INDEX('P06'!$U:$U,$A193+52),0)+IF($A193&lt;='P07'!$B$17,INDEX('P07'!$U:$U,$A193+52),0)+IF($A193&lt;='P08'!$B$17,INDEX('P08'!$U:$U,$A193+52),0)+IF($A193&lt;='P09'!$B$17,INDEX('P09'!$U:$U,$A193+52),0)+IF($A193&lt;='P10'!$B$17,INDEX('P10'!$U:$U,$A193+52),0)</f>
        <v>166.55013792689152</v>
      </c>
      <c r="J193">
        <f>IF($A193&lt;='P01'!$B$17,INDEX('P01'!$V:$V,$A193+52),0)+IF($A193&lt;='P02'!$B$17,INDEX('P02'!$V:$V,$A193+52),0)+IF($A193&lt;='P03'!$B$17,INDEX('P03'!$V:$V,$A193+52),0)+IF($A193&lt;='P04'!$B$17,INDEX('P04'!$V:$V,$A193+52),0)+IF($A193&lt;='P05'!$B$17,INDEX('P05'!$V:$V,$A193+52),0)+IF($A193&lt;='P06'!$B$17,INDEX('P06'!$V:$V,$A193+52),0)+IF($A193&lt;='P07'!$B$17,INDEX('P07'!$V:$V,$A193+52),0)+IF($A193&lt;='P08'!$B$17,INDEX('P08'!$V:$V,$A193+52),0)+IF($A193&lt;='P09'!$B$17,INDEX('P09'!$V:$V,$A193+52),0)+IF($A193&lt;='P10'!$B$17,INDEX('P10'!$V:$V,$A193+52),0)</f>
        <v>0.18169910578464368</v>
      </c>
      <c r="K193">
        <f>IF($A193&lt;='P01'!$B$17,INDEX('P01'!$W:$W,$A193+52),0)+IF($A193&lt;='P02'!$B$17,INDEX('P02'!$W:$W,$A193+52),0)+IF($A193&lt;='P03'!$B$17,INDEX('P03'!$W:$W,$A193+52),0)+IF($A193&lt;='P04'!$B$17,INDEX('P04'!$W:$W,$A193+52),0)+IF($A193&lt;='P05'!$B$17,INDEX('P05'!$W:$W,$A193+52),0)+IF($A193&lt;='P06'!$B$17,INDEX('P06'!$W:$W,$A193+52),0)+IF($A193&lt;='P07'!$B$17,INDEX('P07'!$W:$W,$A193+52),0)+IF($A193&lt;='P08'!$B$17,INDEX('P08'!$W:$W,$A193+52),0)+IF($A193&lt;='P09'!$B$17,INDEX('P09'!$W:$W,$A193+52),0)+IF($A193&lt;='P10'!$B$17,INDEX('P10'!$W:$W,$A193+52),0)</f>
        <v>-81.405582329643636</v>
      </c>
      <c r="L193">
        <f>IF($A193&lt;='P01'!$B$17,INDEX('P01'!$X:$X,$A193+52),0)+IF($A193&lt;='P02'!$B$17,INDEX('P02'!$X:$X,$A193+52),0)+IF($A193&lt;='P03'!$B$17,INDEX('P03'!$X:$X,$A193+52),0)+IF($A193&lt;='P04'!$B$17,INDEX('P04'!$X:$X,$A193+52),0)+IF($A193&lt;='P05'!$B$17,INDEX('P05'!$X:$X,$A193+52),0)+IF($A193&lt;='P06'!$B$17,INDEX('P06'!$X:$X,$A193+52),0)+IF($A193&lt;='P07'!$B$17,INDEX('P07'!$X:$X,$A193+52),0)+IF($A193&lt;='P08'!$B$17,INDEX('P08'!$X:$X,$A193+52),0)+IF($A193&lt;='P09'!$B$17,INDEX('P09'!$X:$X,$A193+52),0)+IF($A193&lt;='P10'!$B$17,INDEX('P10'!$X:$X,$A193+52),0)</f>
        <v>81.074830762322961</v>
      </c>
      <c r="M193">
        <f>IF($A193&lt;='P01'!$B$17,INDEX('P01'!$AA:$AA,$A193+52),0)+IF($A193&lt;='P02'!$B$17,INDEX('P02'!$AA:$AA,$A193+52),0)+IF($A193&lt;='P03'!$B$17,INDEX('P03'!$AA:$AA,$A193+52),0)+IF($A193&lt;='P04'!$B$17,INDEX('P04'!$AA:$AA,$A193+52),0)+IF($A193&lt;='P05'!$B$17,INDEX('P05'!$AA:$AA,$A193+52),0)+IF($A193&lt;='P06'!$B$17,INDEX('P06'!$AA:$AA,$A193+52),0)+IF($A193&lt;='P07'!$B$17,INDEX('P07'!$AA:$AA,$A193+52),0)+IF($A193&lt;='P08'!$B$17,INDEX('P08'!$AA:$AA,$A193+52),0)+IF($A193&lt;='P09'!$B$17,INDEX('P09'!$AA:$AA,$A193+52),0)+IF($A193&lt;='P10'!$B$17,INDEX('P10'!$AA:$AA,$A193+52),0)</f>
        <v>-47.902195093975493</v>
      </c>
      <c r="N193">
        <f>IF($A193&lt;='P01'!$B$17,INDEX('P01'!$AB:$AB,$A193+52),0)+IF($A193&lt;='P02'!$B$17,INDEX('P02'!$AB:$AB,$A193+52),0)+IF($A193&lt;='P03'!$B$17,INDEX('P03'!$AB:$AB,$A193+52),0)+IF($A193&lt;='P04'!$B$17,INDEX('P04'!$AB:$AB,$A193+52),0)+IF($A193&lt;='P05'!$B$17,INDEX('P05'!$AB:$AB,$A193+52),0)+IF($A193&lt;='P06'!$B$17,INDEX('P06'!$AB:$AB,$A193+52),0)+IF($A193&lt;='P07'!$B$17,INDEX('P07'!$AB:$AB,$A193+52),0)+IF($A193&lt;='P08'!$B$17,INDEX('P08'!$AB:$AB,$A193+52),0)+IF($A193&lt;='P09'!$B$17,INDEX('P09'!$AB:$AB,$A193+52),0)+IF($A193&lt;='P10'!$B$17,INDEX('P10'!$AB:$AB,$A193+52),0)</f>
        <v>61.111154521389395</v>
      </c>
      <c r="O193">
        <f>IF($A193&lt;='P01'!$B$17,INDEX('P01'!$AC:$AC,$A193+52),0)+IF($A193&lt;='P02'!$B$17,INDEX('P02'!$AC:$AC,$A193+52),0)+IF($A193&lt;='P03'!$B$17,INDEX('P03'!$AC:$AC,$A193+52),0)+IF($A193&lt;='P04'!$B$17,INDEX('P04'!$AC:$AC,$A193+52),0)+IF($A193&lt;='P05'!$B$17,INDEX('P05'!$AC:$AC,$A193+52),0)+IF($A193&lt;='P06'!$B$17,INDEX('P06'!$AC:$AC,$A193+52),0)+IF($A193&lt;='P07'!$B$17,INDEX('P07'!$AC:$AC,$A193+52),0)+IF($A193&lt;='P08'!$B$17,INDEX('P08'!$AC:$AC,$A193+52),0)+IF($A193&lt;='P09'!$B$17,INDEX('P09'!$AC:$AC,$A193+52),0)+IF($A193&lt;='P10'!$B$17,INDEX('P10'!$AC:$AC,$A193+52),0)</f>
        <v>1.222223090427788</v>
      </c>
      <c r="P193">
        <f>IF($A193&lt;='P01'!$B$17,INDEX('P01'!$AD:$AD,$A193+52),0)+IF($A193&lt;='P02'!$B$17,INDEX('P02'!$AD:$AD,$A193+52),0)+IF($A193&lt;='P03'!$B$17,INDEX('P03'!$AD:$AD,$A193+52),0)+IF($A193&lt;='P04'!$B$17,INDEX('P04'!$AD:$AD,$A193+52),0)+IF($A193&lt;='P05'!$B$17,INDEX('P05'!$AD:$AD,$A193+52),0)+IF($A193&lt;='P06'!$B$17,INDEX('P06'!$AD:$AD,$A193+52),0)+IF($A193&lt;='P07'!$B$17,INDEX('P07'!$AD:$AD,$A193+52),0)+IF($A193&lt;='P08'!$B$17,INDEX('P08'!$AD:$AD,$A193+52),0)+IF($A193&lt;='P09'!$B$17,INDEX('P09'!$AD:$AD,$A193+52),0)+IF($A193&lt;='P10'!$B$17,INDEX('P10'!$AD:$AD,$A193+52),0)</f>
        <v>9.279407032975973</v>
      </c>
      <c r="Q193">
        <f>IF($A193&lt;='P01'!$B$17,INDEX('P01'!$AE:$AE,$A193+52),0)+IF($A193&lt;='P02'!$B$17,INDEX('P02'!$AE:$AE,$A193+52),0)+IF($A193&lt;='P03'!$B$17,INDEX('P03'!$AE:$AE,$A193+52),0)+IF($A193&lt;='P04'!$B$17,INDEX('P04'!$AE:$AE,$A193+52),0)+IF($A193&lt;='P05'!$B$17,INDEX('P05'!$AE:$AE,$A193+52),0)+IF($A193&lt;='P06'!$B$17,INDEX('P06'!$AE:$AE,$A193+52),0)+IF($A193&lt;='P07'!$B$17,INDEX('P07'!$AE:$AE,$A193+52),0)+IF($A193&lt;='P08'!$B$17,INDEX('P08'!$AE:$AE,$A193+52),0)+IF($A193&lt;='P09'!$B$17,INDEX('P09'!$AE:$AE,$A193+52),0)+IF($A193&lt;='P10'!$B$17,INDEX('P10'!$AE:$AE,$A193+52),0)</f>
        <v>98.404364522091214</v>
      </c>
      <c r="R193">
        <f>IF($A193&lt;='P01'!$B$17,INDEX('P01'!$AF:$AF,$A193+52),0)+IF($A193&lt;='P02'!$B$17,INDEX('P02'!$AF:$AF,$A193+52),0)+IF($A193&lt;='P03'!$B$17,INDEX('P03'!$AF:$AF,$A193+52),0)+IF($A193&lt;='P04'!$B$17,INDEX('P04'!$AF:$AF,$A193+52),0)+IF($A193&lt;='P05'!$B$17,INDEX('P05'!$AF:$AF,$A193+52),0)+IF($A193&lt;='P06'!$B$17,INDEX('P06'!$AF:$AF,$A193+52),0)+IF($A193&lt;='P07'!$B$17,INDEX('P07'!$AF:$AF,$A193+52),0)+IF($A193&lt;='P08'!$B$17,INDEX('P08'!$AF:$AF,$A193+52),0)+IF($A193&lt;='P09'!$B$17,INDEX('P09'!$AF:$AF,$A193+52),0)+IF($A193&lt;='P10'!$B$17,INDEX('P10'!$AF:$AF,$A193+52),0)</f>
        <v>0.10735496986990574</v>
      </c>
      <c r="S193">
        <f>IF($A193&lt;='P01'!$B$17,INDEX('P01'!$AG:$AG,$A193+52),0)+IF($A193&lt;='P02'!$B$17,INDEX('P02'!$AG:$AG,$A193+52),0)+IF($A193&lt;='P03'!$B$17,INDEX('P03'!$AG:$AG,$A193+52),0)+IF($A193&lt;='P04'!$B$17,INDEX('P04'!$AG:$AG,$A193+52),0)+IF($A193&lt;='P05'!$B$17,INDEX('P05'!$AG:$AG,$A193+52),0)+IF($A193&lt;='P06'!$B$17,INDEX('P06'!$AG:$AG,$A193+52),0)+IF($A193&lt;='P07'!$B$17,INDEX('P07'!$AG:$AG,$A193+52),0)+IF($A193&lt;='P08'!$B$17,INDEX('P08'!$AG:$AG,$A193+52),0)+IF($A193&lt;='P09'!$B$17,INDEX('P09'!$AG:$AG,$A193+52),0)+IF($A193&lt;='P10'!$B$17,INDEX('P10'!$AG:$AG,$A193+52),0)</f>
        <v>11662.64898358858</v>
      </c>
      <c r="T193">
        <f>IF($A193&lt;='P01'!$B$17,INDEX('P01'!$AI:$AI,$A193+52),0)+IF($A193&lt;='P02'!$B$17,INDEX('P02'!$AI:$AI,$A193+52),0)+IF($A193&lt;='P03'!$B$17,INDEX('P03'!$AI:$AI,$A193+52),0)+IF($A193&lt;='P04'!$B$17,INDEX('P04'!$AI:$AI,$A193+52),0)+IF($A193&lt;='P05'!$B$17,INDEX('P05'!$AI:$AI,$A193+52),0)+IF($A193&lt;='P06'!$B$17,INDEX('P06'!$AI:$AI,$A193+52),0)+IF($A193&lt;='P07'!$B$17,INDEX('P07'!$AI:$AI,$A193+52),0)+IF($A193&lt;='P08'!$B$17,INDEX('P08'!$AI:$AI,$A193+52),0)+IF($A193&lt;='P09'!$B$17,INDEX('P09'!$AI:$AI,$A193+52),0)+IF($A193&lt;='P10'!$B$17,INDEX('P10'!$AI:$AI,$A193+52),0)</f>
        <v>11662.64898358858</v>
      </c>
    </row>
    <row r="194" spans="1:20" x14ac:dyDescent="0.35">
      <c r="A194">
        <v>162</v>
      </c>
      <c r="B194">
        <f>IF($A194&lt;='P01'!$B$17,INDEX('P01'!$J:$J,$A194+52),0)+IF($A194&lt;='P02'!$B$17,INDEX('P02'!$J:$J,$A194+52),0)+IF($A194&lt;='P03'!$B$17,INDEX('P03'!$J:$J,$A194+52),0)+IF($A194&lt;='P04'!$B$17,INDEX('P04'!$J:$J,$A194+52),0)+IF($A194&lt;='P05'!$B$17,INDEX('P05'!$J:$J,$A194+52),0)+IF($A194&lt;='P06'!$B$17,INDEX('P06'!$J:$J,$A194+52),0)+IF($A194&lt;='P07'!$B$17,INDEX('P07'!$J:$J,$A194+52),0)+IF($A194&lt;='P08'!$B$17,INDEX('P08'!$J:$J,$A194+52),0)+IF($A194&lt;='P09'!$B$17,INDEX('P09'!$J:$J,$A194+52),0)+IF($A194&lt;='P10'!$B$17,INDEX('P10'!$J:$J,$A194+52),0)</f>
        <v>4.879839518844365E-4</v>
      </c>
      <c r="C194">
        <f>IF($A194&lt;='P01'!$B$17,INDEX('P01'!$K:$K,$A194+52),0)+IF($A194&lt;='P02'!$B$17,INDEX('P02'!$K:$K,$A194+52),0)+IF($A194&lt;='P03'!$B$17,INDEX('P03'!$K:$K,$A194+52),0)+IF($A194&lt;='P04'!$B$17,INDEX('P04'!$K:$K,$A194+52),0)+IF($A194&lt;='P05'!$B$17,INDEX('P05'!$K:$K,$A194+52),0)+IF($A194&lt;='P06'!$B$17,INDEX('P06'!$K:$K,$A194+52),0)+IF($A194&lt;='P07'!$B$17,INDEX('P07'!$K:$K,$A194+52),0)+IF($A194&lt;='P08'!$B$17,INDEX('P08'!$K:$K,$A194+52),0)+IF($A194&lt;='P09'!$B$17,INDEX('P09'!$K:$K,$A194+52),0)+IF($A194&lt;='P10'!$B$17,INDEX('P10'!$K:$K,$A194+52),0)</f>
        <v>4.8177183124934785E-3</v>
      </c>
      <c r="D194">
        <f>IF($A194&lt;='P01'!$B$17,INDEX('P01'!$L:$L,$A194+52),0)+IF($A194&lt;='P02'!$B$17,INDEX('P02'!$L:$L,$A194+52),0)+IF($A194&lt;='P03'!$B$17,INDEX('P03'!$L:$L,$A194+52),0)+IF($A194&lt;='P04'!$B$17,INDEX('P04'!$L:$L,$A194+52),0)+IF($A194&lt;='P05'!$B$17,INDEX('P05'!$L:$L,$A194+52),0)+IF($A194&lt;='P06'!$B$17,INDEX('P06'!$L:$L,$A194+52),0)+IF($A194&lt;='P07'!$B$17,INDEX('P07'!$L:$L,$A194+52),0)+IF($A194&lt;='P08'!$B$17,INDEX('P08'!$L:$L,$A194+52),0)+IF($A194&lt;='P09'!$B$17,INDEX('P09'!$L:$L,$A194+52),0)+IF($A194&lt;='P10'!$B$17,INDEX('P10'!$L:$L,$A194+52),0)</f>
        <v>0</v>
      </c>
      <c r="E194">
        <f>IF($A194&lt;='P01'!$B$17,INDEX('P01'!$M:$M,$A194+52),0)+IF($A194&lt;='P02'!$B$17,INDEX('P02'!$M:$M,$A194+52),0)+IF($A194&lt;='P03'!$B$17,INDEX('P03'!$M:$M,$A194+52),0)+IF($A194&lt;='P04'!$B$17,INDEX('P04'!$M:$M,$A194+52),0)+IF($A194&lt;='P05'!$B$17,INDEX('P05'!$M:$M,$A194+52),0)+IF($A194&lt;='P06'!$B$17,INDEX('P06'!$M:$M,$A194+52),0)+IF($A194&lt;='P07'!$B$17,INDEX('P07'!$M:$M,$A194+52),0)+IF($A194&lt;='P08'!$B$17,INDEX('P08'!$M:$M,$A194+52),0)+IF($A194&lt;='P09'!$B$17,INDEX('P09'!$M:$M,$A194+52),0)+IF($A194&lt;='P10'!$B$17,INDEX('P10'!$M:$M,$A194+52),0)</f>
        <v>2.1021204967406373</v>
      </c>
      <c r="F194">
        <f>IF($A194&lt;='P01'!$B$17,INDEX('P01'!$R:$R,$A194+52),0)+IF($A194&lt;='P02'!$B$17,INDEX('P02'!$R:$R,$A194+52),0)+IF($A194&lt;='P03'!$B$17,INDEX('P03'!$R:$R,$A194+52),0)+IF($A194&lt;='P04'!$B$17,INDEX('P04'!$R:$R,$A194+52),0)+IF($A194&lt;='P05'!$B$17,INDEX('P05'!$R:$R,$A194+52),0)+IF($A194&lt;='P06'!$B$17,INDEX('P06'!$R:$R,$A194+52),0)+IF($A194&lt;='P07'!$B$17,INDEX('P07'!$R:$R,$A194+52),0)+IF($A194&lt;='P08'!$B$17,INDEX('P08'!$R:$R,$A194+52),0)+IF($A194&lt;='P09'!$B$17,INDEX('P09'!$R:$R,$A194+52),0)+IF($A194&lt;='P10'!$B$17,INDEX('P10'!$R:$R,$A194+52),0)</f>
        <v>102.73038101450999</v>
      </c>
      <c r="G194">
        <f>IF($A194&lt;='P01'!$B$17,INDEX('P01'!$S:$S,$A194+52),0)+IF($A194&lt;='P02'!$B$17,INDEX('P02'!$S:$S,$A194+52),0)+IF($A194&lt;='P03'!$B$17,INDEX('P03'!$S:$S,$A194+52),0)+IF($A194&lt;='P04'!$B$17,INDEX('P04'!$S:$S,$A194+52),0)+IF($A194&lt;='P05'!$B$17,INDEX('P05'!$S:$S,$A194+52),0)+IF($A194&lt;='P06'!$B$17,INDEX('P06'!$S:$S,$A194+52),0)+IF($A194&lt;='P07'!$B$17,INDEX('P07'!$S:$S,$A194+52),0)+IF($A194&lt;='P08'!$B$17,INDEX('P08'!$S:$S,$A194+52),0)+IF($A194&lt;='P09'!$B$17,INDEX('P09'!$S:$S,$A194+52),0)+IF($A194&lt;='P10'!$B$17,INDEX('P10'!$S:$S,$A194+52),0)</f>
        <v>2.0546076202901995</v>
      </c>
      <c r="H194">
        <f>IF($A194&lt;='P01'!$B$17,INDEX('P01'!$T:$T,$A194+52),0)+IF($A194&lt;='P02'!$B$17,INDEX('P02'!$T:$T,$A194+52),0)+IF($A194&lt;='P03'!$B$17,INDEX('P03'!$T:$T,$A194+52),0)+IF($A194&lt;='P04'!$B$17,INDEX('P04'!$T:$T,$A194+52),0)+IF($A194&lt;='P05'!$B$17,INDEX('P05'!$T:$T,$A194+52),0)+IF($A194&lt;='P06'!$B$17,INDEX('P06'!$T:$T,$A194+52),0)+IF($A194&lt;='P07'!$B$17,INDEX('P07'!$T:$T,$A194+52),0)+IF($A194&lt;='P08'!$B$17,INDEX('P08'!$T:$T,$A194+52),0)+IF($A194&lt;='P09'!$B$17,INDEX('P09'!$T:$T,$A194+52),0)+IF($A194&lt;='P10'!$B$17,INDEX('P10'!$T:$T,$A194+52),0)</f>
        <v>15.704528884068807</v>
      </c>
      <c r="I194">
        <f>IF($A194&lt;='P01'!$B$17,INDEX('P01'!$U:$U,$A194+52),0)+IF($A194&lt;='P02'!$B$17,INDEX('P02'!$U:$U,$A194+52),0)+IF($A194&lt;='P03'!$B$17,INDEX('P03'!$U:$U,$A194+52),0)+IF($A194&lt;='P04'!$B$17,INDEX('P04'!$U:$U,$A194+52),0)+IF($A194&lt;='P05'!$B$17,INDEX('P05'!$U:$U,$A194+52),0)+IF($A194&lt;='P06'!$B$17,INDEX('P06'!$U:$U,$A194+52),0)+IF($A194&lt;='P07'!$B$17,INDEX('P07'!$U:$U,$A194+52),0)+IF($A194&lt;='P08'!$B$17,INDEX('P08'!$U:$U,$A194+52),0)+IF($A194&lt;='P09'!$B$17,INDEX('P09'!$U:$U,$A194+52),0)+IF($A194&lt;='P10'!$B$17,INDEX('P10'!$U:$U,$A194+52),0)</f>
        <v>166.22090595182175</v>
      </c>
      <c r="J194">
        <f>IF($A194&lt;='P01'!$B$17,INDEX('P01'!$V:$V,$A194+52),0)+IF($A194&lt;='P02'!$B$17,INDEX('P02'!$V:$V,$A194+52),0)+IF($A194&lt;='P03'!$B$17,INDEX('P03'!$V:$V,$A194+52),0)+IF($A194&lt;='P04'!$B$17,INDEX('P04'!$V:$V,$A194+52),0)+IF($A194&lt;='P05'!$B$17,INDEX('P05'!$V:$V,$A194+52),0)+IF($A194&lt;='P06'!$B$17,INDEX('P06'!$V:$V,$A194+52),0)+IF($A194&lt;='P07'!$B$17,INDEX('P07'!$V:$V,$A194+52),0)+IF($A194&lt;='P08'!$B$17,INDEX('P08'!$V:$V,$A194+52),0)+IF($A194&lt;='P09'!$B$17,INDEX('P09'!$V:$V,$A194+52),0)+IF($A194&lt;='P10'!$B$17,INDEX('P10'!$V:$V,$A194+52),0)</f>
        <v>0.18182269136991352</v>
      </c>
      <c r="K194">
        <f>IF($A194&lt;='P01'!$B$17,INDEX('P01'!$W:$W,$A194+52),0)+IF($A194&lt;='P02'!$B$17,INDEX('P02'!$W:$W,$A194+52),0)+IF($A194&lt;='P03'!$B$17,INDEX('P03'!$W:$W,$A194+52),0)+IF($A194&lt;='P04'!$B$17,INDEX('P04'!$W:$W,$A194+52),0)+IF($A194&lt;='P05'!$B$17,INDEX('P05'!$W:$W,$A194+52),0)+IF($A194&lt;='P06'!$B$17,INDEX('P06'!$W:$W,$A194+52),0)+IF($A194&lt;='P07'!$B$17,INDEX('P07'!$W:$W,$A194+52),0)+IF($A194&lt;='P08'!$B$17,INDEX('P08'!$W:$W,$A194+52),0)+IF($A194&lt;='P09'!$B$17,INDEX('P09'!$W:$W,$A194+52),0)+IF($A194&lt;='P10'!$B$17,INDEX('P10'!$W:$W,$A194+52),0)</f>
        <v>-81.431484133040684</v>
      </c>
      <c r="L194">
        <f>IF($A194&lt;='P01'!$B$17,INDEX('P01'!$X:$X,$A194+52),0)+IF($A194&lt;='P02'!$B$17,INDEX('P02'!$X:$X,$A194+52),0)+IF($A194&lt;='P03'!$B$17,INDEX('P03'!$X:$X,$A194+52),0)+IF($A194&lt;='P04'!$B$17,INDEX('P04'!$X:$X,$A194+52),0)+IF($A194&lt;='P05'!$B$17,INDEX('P05'!$X:$X,$A194+52),0)+IF($A194&lt;='P06'!$B$17,INDEX('P06'!$X:$X,$A194+52),0)+IF($A194&lt;='P07'!$B$17,INDEX('P07'!$X:$X,$A194+52),0)+IF($A194&lt;='P08'!$B$17,INDEX('P08'!$X:$X,$A194+52),0)+IF($A194&lt;='P09'!$B$17,INDEX('P09'!$X:$X,$A194+52),0)+IF($A194&lt;='P10'!$B$17,INDEX('P10'!$X:$X,$A194+52),0)</f>
        <v>81.101897848576385</v>
      </c>
      <c r="M194">
        <f>IF($A194&lt;='P01'!$B$17,INDEX('P01'!$AA:$AA,$A194+52),0)+IF($A194&lt;='P02'!$B$17,INDEX('P02'!$AA:$AA,$A194+52),0)+IF($A194&lt;='P03'!$B$17,INDEX('P03'!$AA:$AA,$A194+52),0)+IF($A194&lt;='P04'!$B$17,INDEX('P04'!$AA:$AA,$A194+52),0)+IF($A194&lt;='P05'!$B$17,INDEX('P05'!$AA:$AA,$A194+52),0)+IF($A194&lt;='P06'!$B$17,INDEX('P06'!$AA:$AA,$A194+52),0)+IF($A194&lt;='P07'!$B$17,INDEX('P07'!$AA:$AA,$A194+52),0)+IF($A194&lt;='P08'!$B$17,INDEX('P08'!$AA:$AA,$A194+52),0)+IF($A194&lt;='P09'!$B$17,INDEX('P09'!$AA:$AA,$A194+52),0)+IF($A194&lt;='P10'!$B$17,INDEX('P10'!$AA:$AA,$A194+52),0)</f>
        <v>-47.761827596808594</v>
      </c>
      <c r="N194">
        <f>IF($A194&lt;='P01'!$B$17,INDEX('P01'!$AB:$AB,$A194+52),0)+IF($A194&lt;='P02'!$B$17,INDEX('P02'!$AB:$AB,$A194+52),0)+IF($A194&lt;='P03'!$B$17,INDEX('P03'!$AB:$AB,$A194+52),0)+IF($A194&lt;='P04'!$B$17,INDEX('P04'!$AB:$AB,$A194+52),0)+IF($A194&lt;='P05'!$B$17,INDEX('P05'!$AB:$AB,$A194+52),0)+IF($A194&lt;='P06'!$B$17,INDEX('P06'!$AB:$AB,$A194+52),0)+IF($A194&lt;='P07'!$B$17,INDEX('P07'!$AB:$AB,$A194+52),0)+IF($A194&lt;='P08'!$B$17,INDEX('P08'!$AB:$AB,$A194+52),0)+IF($A194&lt;='P09'!$B$17,INDEX('P09'!$AB:$AB,$A194+52),0)+IF($A194&lt;='P10'!$B$17,INDEX('P10'!$AB:$AB,$A194+52),0)</f>
        <v>60.697144935914935</v>
      </c>
      <c r="O194">
        <f>IF($A194&lt;='P01'!$B$17,INDEX('P01'!$AC:$AC,$A194+52),0)+IF($A194&lt;='P02'!$B$17,INDEX('P02'!$AC:$AC,$A194+52),0)+IF($A194&lt;='P03'!$B$17,INDEX('P03'!$AC:$AC,$A194+52),0)+IF($A194&lt;='P04'!$B$17,INDEX('P04'!$AC:$AC,$A194+52),0)+IF($A194&lt;='P05'!$B$17,INDEX('P05'!$AC:$AC,$A194+52),0)+IF($A194&lt;='P06'!$B$17,INDEX('P06'!$AC:$AC,$A194+52),0)+IF($A194&lt;='P07'!$B$17,INDEX('P07'!$AC:$AC,$A194+52),0)+IF($A194&lt;='P08'!$B$17,INDEX('P08'!$AC:$AC,$A194+52),0)+IF($A194&lt;='P09'!$B$17,INDEX('P09'!$AC:$AC,$A194+52),0)+IF($A194&lt;='P10'!$B$17,INDEX('P10'!$AC:$AC,$A194+52),0)</f>
        <v>1.2139428987182987</v>
      </c>
      <c r="P194">
        <f>IF($A194&lt;='P01'!$B$17,INDEX('P01'!$AD:$AD,$A194+52),0)+IF($A194&lt;='P02'!$B$17,INDEX('P02'!$AD:$AD,$A194+52),0)+IF($A194&lt;='P03'!$B$17,INDEX('P03'!$AD:$AD,$A194+52),0)+IF($A194&lt;='P04'!$B$17,INDEX('P04'!$AD:$AD,$A194+52),0)+IF($A194&lt;='P05'!$B$17,INDEX('P05'!$AD:$AD,$A194+52),0)+IF($A194&lt;='P06'!$B$17,INDEX('P06'!$AD:$AD,$A194+52),0)+IF($A194&lt;='P07'!$B$17,INDEX('P07'!$AD:$AD,$A194+52),0)+IF($A194&lt;='P08'!$B$17,INDEX('P08'!$AD:$AD,$A194+52),0)+IF($A194&lt;='P09'!$B$17,INDEX('P09'!$AD:$AD,$A194+52),0)+IF($A194&lt;='P10'!$B$17,INDEX('P10'!$AD:$AD,$A194+52),0)</f>
        <v>9.2485751991950682</v>
      </c>
      <c r="Q194">
        <f>IF($A194&lt;='P01'!$B$17,INDEX('P01'!$AE:$AE,$A194+52),0)+IF($A194&lt;='P02'!$B$17,INDEX('P02'!$AE:$AE,$A194+52),0)+IF($A194&lt;='P03'!$B$17,INDEX('P03'!$AE:$AE,$A194+52),0)+IF($A194&lt;='P04'!$B$17,INDEX('P04'!$AE:$AE,$A194+52),0)+IF($A194&lt;='P05'!$B$17,INDEX('P05'!$AE:$AE,$A194+52),0)+IF($A194&lt;='P06'!$B$17,INDEX('P06'!$AE:$AE,$A194+52),0)+IF($A194&lt;='P07'!$B$17,INDEX('P07'!$AE:$AE,$A194+52),0)+IF($A194&lt;='P08'!$B$17,INDEX('P08'!$AE:$AE,$A194+52),0)+IF($A194&lt;='P09'!$B$17,INDEX('P09'!$AE:$AE,$A194+52),0)+IF($A194&lt;='P10'!$B$17,INDEX('P10'!$AE:$AE,$A194+52),0)</f>
        <v>97.889376989414117</v>
      </c>
      <c r="R194">
        <f>IF($A194&lt;='P01'!$B$17,INDEX('P01'!$AF:$AF,$A194+52),0)+IF($A194&lt;='P02'!$B$17,INDEX('P02'!$AF:$AF,$A194+52),0)+IF($A194&lt;='P03'!$B$17,INDEX('P03'!$AF:$AF,$A194+52),0)+IF($A194&lt;='P04'!$B$17,INDEX('P04'!$AF:$AF,$A194+52),0)+IF($A194&lt;='P05'!$B$17,INDEX('P05'!$AF:$AF,$A194+52),0)+IF($A194&lt;='P06'!$B$17,INDEX('P06'!$AF:$AF,$A194+52),0)+IF($A194&lt;='P07'!$B$17,INDEX('P07'!$AF:$AF,$A194+52),0)+IF($A194&lt;='P08'!$B$17,INDEX('P08'!$AF:$AF,$A194+52),0)+IF($A194&lt;='P09'!$B$17,INDEX('P09'!$AF:$AF,$A194+52),0)+IF($A194&lt;='P10'!$B$17,INDEX('P10'!$AF:$AF,$A194+52),0)</f>
        <v>0.10707744539605721</v>
      </c>
      <c r="S194">
        <f>IF($A194&lt;='P01'!$B$17,INDEX('P01'!$AG:$AG,$A194+52),0)+IF($A194&lt;='P02'!$B$17,INDEX('P02'!$AG:$AG,$A194+52),0)+IF($A194&lt;='P03'!$B$17,INDEX('P03'!$AG:$AG,$A194+52),0)+IF($A194&lt;='P04'!$B$17,INDEX('P04'!$AG:$AG,$A194+52),0)+IF($A194&lt;='P05'!$B$17,INDEX('P05'!$AG:$AG,$A194+52),0)+IF($A194&lt;='P06'!$B$17,INDEX('P06'!$AG:$AG,$A194+52),0)+IF($A194&lt;='P07'!$B$17,INDEX('P07'!$AG:$AG,$A194+52),0)+IF($A194&lt;='P08'!$B$17,INDEX('P08'!$AG:$AG,$A194+52),0)+IF($A194&lt;='P09'!$B$17,INDEX('P09'!$AG:$AG,$A194+52),0)+IF($A194&lt;='P10'!$B$17,INDEX('P10'!$AG:$AG,$A194+52),0)</f>
        <v>11619.727563683398</v>
      </c>
      <c r="T194">
        <f>IF($A194&lt;='P01'!$B$17,INDEX('P01'!$AI:$AI,$A194+52),0)+IF($A194&lt;='P02'!$B$17,INDEX('P02'!$AI:$AI,$A194+52),0)+IF($A194&lt;='P03'!$B$17,INDEX('P03'!$AI:$AI,$A194+52),0)+IF($A194&lt;='P04'!$B$17,INDEX('P04'!$AI:$AI,$A194+52),0)+IF($A194&lt;='P05'!$B$17,INDEX('P05'!$AI:$AI,$A194+52),0)+IF($A194&lt;='P06'!$B$17,INDEX('P06'!$AI:$AI,$A194+52),0)+IF($A194&lt;='P07'!$B$17,INDEX('P07'!$AI:$AI,$A194+52),0)+IF($A194&lt;='P08'!$B$17,INDEX('P08'!$AI:$AI,$A194+52),0)+IF($A194&lt;='P09'!$B$17,INDEX('P09'!$AI:$AI,$A194+52),0)+IF($A194&lt;='P10'!$B$17,INDEX('P10'!$AI:$AI,$A194+52),0)</f>
        <v>11619.727563683398</v>
      </c>
    </row>
    <row r="195" spans="1:20" x14ac:dyDescent="0.35">
      <c r="A195">
        <v>163</v>
      </c>
      <c r="B195">
        <f>IF($A195&lt;='P01'!$B$17,INDEX('P01'!$J:$J,$A195+52),0)+IF($A195&lt;='P02'!$B$17,INDEX('P02'!$J:$J,$A195+52),0)+IF($A195&lt;='P03'!$B$17,INDEX('P03'!$J:$J,$A195+52),0)+IF($A195&lt;='P04'!$B$17,INDEX('P04'!$J:$J,$A195+52),0)+IF($A195&lt;='P05'!$B$17,INDEX('P05'!$J:$J,$A195+52),0)+IF($A195&lt;='P06'!$B$17,INDEX('P06'!$J:$J,$A195+52),0)+IF($A195&lt;='P07'!$B$17,INDEX('P07'!$J:$J,$A195+52),0)+IF($A195&lt;='P08'!$B$17,INDEX('P08'!$J:$J,$A195+52),0)+IF($A195&lt;='P09'!$B$17,INDEX('P09'!$J:$J,$A195+52),0)+IF($A195&lt;='P10'!$B$17,INDEX('P10'!$J:$J,$A195+52),0)</f>
        <v>4.9949660132625646E-4</v>
      </c>
      <c r="C195">
        <f>IF($A195&lt;='P01'!$B$17,INDEX('P01'!$K:$K,$A195+52),0)+IF($A195&lt;='P02'!$B$17,INDEX('P02'!$K:$K,$A195+52),0)+IF($A195&lt;='P03'!$B$17,INDEX('P03'!$K:$K,$A195+52),0)+IF($A195&lt;='P04'!$B$17,INDEX('P04'!$K:$K,$A195+52),0)+IF($A195&lt;='P05'!$B$17,INDEX('P05'!$K:$K,$A195+52),0)+IF($A195&lt;='P06'!$B$17,INDEX('P06'!$K:$K,$A195+52),0)+IF($A195&lt;='P07'!$B$17,INDEX('P07'!$K:$K,$A195+52),0)+IF($A195&lt;='P08'!$B$17,INDEX('P08'!$K:$K,$A195+52),0)+IF($A195&lt;='P09'!$B$17,INDEX('P09'!$K:$K,$A195+52),0)+IF($A195&lt;='P10'!$B$17,INDEX('P10'!$K:$K,$A195+52),0)</f>
        <v>4.8006009133958827E-3</v>
      </c>
      <c r="D195">
        <f>IF($A195&lt;='P01'!$B$17,INDEX('P01'!$L:$L,$A195+52),0)+IF($A195&lt;='P02'!$B$17,INDEX('P02'!$L:$L,$A195+52),0)+IF($A195&lt;='P03'!$B$17,INDEX('P03'!$L:$L,$A195+52),0)+IF($A195&lt;='P04'!$B$17,INDEX('P04'!$L:$L,$A195+52),0)+IF($A195&lt;='P05'!$B$17,INDEX('P05'!$L:$L,$A195+52),0)+IF($A195&lt;='P06'!$B$17,INDEX('P06'!$L:$L,$A195+52),0)+IF($A195&lt;='P07'!$B$17,INDEX('P07'!$L:$L,$A195+52),0)+IF($A195&lt;='P08'!$B$17,INDEX('P08'!$L:$L,$A195+52),0)+IF($A195&lt;='P09'!$B$17,INDEX('P09'!$L:$L,$A195+52),0)+IF($A195&lt;='P10'!$B$17,INDEX('P10'!$L:$L,$A195+52),0)</f>
        <v>0</v>
      </c>
      <c r="E195">
        <f>IF($A195&lt;='P01'!$B$17,INDEX('P01'!$M:$M,$A195+52),0)+IF($A195&lt;='P02'!$B$17,INDEX('P02'!$M:$M,$A195+52),0)+IF($A195&lt;='P03'!$B$17,INDEX('P03'!$M:$M,$A195+52),0)+IF($A195&lt;='P04'!$B$17,INDEX('P04'!$M:$M,$A195+52),0)+IF($A195&lt;='P05'!$B$17,INDEX('P05'!$M:$M,$A195+52),0)+IF($A195&lt;='P06'!$B$17,INDEX('P06'!$M:$M,$A195+52),0)+IF($A195&lt;='P07'!$B$17,INDEX('P07'!$M:$M,$A195+52),0)+IF($A195&lt;='P08'!$B$17,INDEX('P08'!$M:$M,$A195+52),0)+IF($A195&lt;='P09'!$B$17,INDEX('P09'!$M:$M,$A195+52),0)+IF($A195&lt;='P10'!$B$17,INDEX('P10'!$M:$M,$A195+52),0)</f>
        <v>2.0968203992259151</v>
      </c>
      <c r="F195">
        <f>IF($A195&lt;='P01'!$B$17,INDEX('P01'!$R:$R,$A195+52),0)+IF($A195&lt;='P02'!$B$17,INDEX('P02'!$R:$R,$A195+52),0)+IF($A195&lt;='P03'!$B$17,INDEX('P03'!$R:$R,$A195+52),0)+IF($A195&lt;='P04'!$B$17,INDEX('P04'!$R:$R,$A195+52),0)+IF($A195&lt;='P05'!$B$17,INDEX('P05'!$R:$R,$A195+52),0)+IF($A195&lt;='P06'!$B$17,INDEX('P06'!$R:$R,$A195+52),0)+IF($A195&lt;='P07'!$B$17,INDEX('P07'!$R:$R,$A195+52),0)+IF($A195&lt;='P08'!$B$17,INDEX('P08'!$R:$R,$A195+52),0)+IF($A195&lt;='P09'!$B$17,INDEX('P09'!$R:$R,$A195+52),0)+IF($A195&lt;='P10'!$B$17,INDEX('P10'!$R:$R,$A195+52),0)</f>
        <v>102.36844847347872</v>
      </c>
      <c r="G195">
        <f>IF($A195&lt;='P01'!$B$17,INDEX('P01'!$S:$S,$A195+52),0)+IF($A195&lt;='P02'!$B$17,INDEX('P02'!$S:$S,$A195+52),0)+IF($A195&lt;='P03'!$B$17,INDEX('P03'!$S:$S,$A195+52),0)+IF($A195&lt;='P04'!$B$17,INDEX('P04'!$S:$S,$A195+52),0)+IF($A195&lt;='P05'!$B$17,INDEX('P05'!$S:$S,$A195+52),0)+IF($A195&lt;='P06'!$B$17,INDEX('P06'!$S:$S,$A195+52),0)+IF($A195&lt;='P07'!$B$17,INDEX('P07'!$S:$S,$A195+52),0)+IF($A195&lt;='P08'!$B$17,INDEX('P08'!$S:$S,$A195+52),0)+IF($A195&lt;='P09'!$B$17,INDEX('P09'!$S:$S,$A195+52),0)+IF($A195&lt;='P10'!$B$17,INDEX('P10'!$S:$S,$A195+52),0)</f>
        <v>2.0473689694695745</v>
      </c>
      <c r="H195">
        <f>IF($A195&lt;='P01'!$B$17,INDEX('P01'!$T:$T,$A195+52),0)+IF($A195&lt;='P02'!$B$17,INDEX('P02'!$T:$T,$A195+52),0)+IF($A195&lt;='P03'!$B$17,INDEX('P03'!$T:$T,$A195+52),0)+IF($A195&lt;='P04'!$B$17,INDEX('P04'!$T:$T,$A195+52),0)+IF($A195&lt;='P05'!$B$17,INDEX('P05'!$T:$T,$A195+52),0)+IF($A195&lt;='P06'!$B$17,INDEX('P06'!$T:$T,$A195+52),0)+IF($A195&lt;='P07'!$B$17,INDEX('P07'!$T:$T,$A195+52),0)+IF($A195&lt;='P08'!$B$17,INDEX('P08'!$T:$T,$A195+52),0)+IF($A195&lt;='P09'!$B$17,INDEX('P09'!$T:$T,$A195+52),0)+IF($A195&lt;='P10'!$B$17,INDEX('P10'!$T:$T,$A195+52),0)</f>
        <v>15.703624912208443</v>
      </c>
      <c r="I195">
        <f>IF($A195&lt;='P01'!$B$17,INDEX('P01'!$U:$U,$A195+52),0)+IF($A195&lt;='P02'!$B$17,INDEX('P02'!$U:$U,$A195+52),0)+IF($A195&lt;='P03'!$B$17,INDEX('P03'!$U:$U,$A195+52),0)+IF($A195&lt;='P04'!$B$17,INDEX('P04'!$U:$U,$A195+52),0)+IF($A195&lt;='P05'!$B$17,INDEX('P05'!$U:$U,$A195+52),0)+IF($A195&lt;='P06'!$B$17,INDEX('P06'!$U:$U,$A195+52),0)+IF($A195&lt;='P07'!$B$17,INDEX('P07'!$U:$U,$A195+52),0)+IF($A195&lt;='P08'!$B$17,INDEX('P08'!$U:$U,$A195+52),0)+IF($A195&lt;='P09'!$B$17,INDEX('P09'!$U:$U,$A195+52),0)+IF($A195&lt;='P10'!$B$17,INDEX('P10'!$U:$U,$A195+52),0)</f>
        <v>168.98795592684991</v>
      </c>
      <c r="J195">
        <f>IF($A195&lt;='P01'!$B$17,INDEX('P01'!$V:$V,$A195+52),0)+IF($A195&lt;='P02'!$B$17,INDEX('P02'!$V:$V,$A195+52),0)+IF($A195&lt;='P03'!$B$17,INDEX('P03'!$V:$V,$A195+52),0)+IF($A195&lt;='P04'!$B$17,INDEX('P04'!$V:$V,$A195+52),0)+IF($A195&lt;='P05'!$B$17,INDEX('P05'!$V:$V,$A195+52),0)+IF($A195&lt;='P06'!$B$17,INDEX('P06'!$V:$V,$A195+52),0)+IF($A195&lt;='P07'!$B$17,INDEX('P07'!$V:$V,$A195+52),0)+IF($A195&lt;='P08'!$B$17,INDEX('P08'!$V:$V,$A195+52),0)+IF($A195&lt;='P09'!$B$17,INDEX('P09'!$V:$V,$A195+52),0)+IF($A195&lt;='P10'!$B$17,INDEX('P10'!$V:$V,$A195+52),0)</f>
        <v>0.18657130464957933</v>
      </c>
      <c r="K195">
        <f>IF($A195&lt;='P01'!$B$17,INDEX('P01'!$W:$W,$A195+52),0)+IF($A195&lt;='P02'!$B$17,INDEX('P02'!$W:$W,$A195+52),0)+IF($A195&lt;='P03'!$B$17,INDEX('P03'!$W:$W,$A195+52),0)+IF($A195&lt;='P04'!$B$17,INDEX('P04'!$W:$W,$A195+52),0)+IF($A195&lt;='P05'!$B$17,INDEX('P05'!$W:$W,$A195+52),0)+IF($A195&lt;='P06'!$B$17,INDEX('P06'!$W:$W,$A195+52),0)+IF($A195&lt;='P07'!$B$17,INDEX('P07'!$W:$W,$A195+52),0)+IF($A195&lt;='P08'!$B$17,INDEX('P08'!$W:$W,$A195+52),0)+IF($A195&lt;='P09'!$B$17,INDEX('P09'!$W:$W,$A195+52),0)+IF($A195&lt;='P10'!$B$17,INDEX('P10'!$W:$W,$A195+52),0)</f>
        <v>-84.557072639698788</v>
      </c>
      <c r="L195">
        <f>IF($A195&lt;='P01'!$B$17,INDEX('P01'!$X:$X,$A195+52),0)+IF($A195&lt;='P02'!$B$17,INDEX('P02'!$X:$X,$A195+52),0)+IF($A195&lt;='P03'!$B$17,INDEX('P03'!$X:$X,$A195+52),0)+IF($A195&lt;='P04'!$B$17,INDEX('P04'!$X:$X,$A195+52),0)+IF($A195&lt;='P05'!$B$17,INDEX('P05'!$X:$X,$A195+52),0)+IF($A195&lt;='P06'!$B$17,INDEX('P06'!$X:$X,$A195+52),0)+IF($A195&lt;='P07'!$B$17,INDEX('P07'!$X:$X,$A195+52),0)+IF($A195&lt;='P08'!$B$17,INDEX('P08'!$X:$X,$A195+52),0)+IF($A195&lt;='P09'!$B$17,INDEX('P09'!$X:$X,$A195+52),0)+IF($A195&lt;='P10'!$B$17,INDEX('P10'!$X:$X,$A195+52),0)</f>
        <v>84.228647530733369</v>
      </c>
      <c r="M195">
        <f>IF($A195&lt;='P01'!$B$17,INDEX('P01'!$AA:$AA,$A195+52),0)+IF($A195&lt;='P02'!$B$17,INDEX('P02'!$AA:$AA,$A195+52),0)+IF($A195&lt;='P03'!$B$17,INDEX('P03'!$AA:$AA,$A195+52),0)+IF($A195&lt;='P04'!$B$17,INDEX('P04'!$AA:$AA,$A195+52),0)+IF($A195&lt;='P05'!$B$17,INDEX('P05'!$AA:$AA,$A195+52),0)+IF($A195&lt;='P06'!$B$17,INDEX('P06'!$AA:$AA,$A195+52),0)+IF($A195&lt;='P07'!$B$17,INDEX('P07'!$AA:$AA,$A195+52),0)+IF($A195&lt;='P08'!$B$17,INDEX('P08'!$AA:$AA,$A195+52),0)+IF($A195&lt;='P09'!$B$17,INDEX('P09'!$AA:$AA,$A195+52),0)+IF($A195&lt;='P10'!$B$17,INDEX('P10'!$AA:$AA,$A195+52),0)</f>
        <v>-49.441347844604593</v>
      </c>
      <c r="N195">
        <f>IF($A195&lt;='P01'!$B$17,INDEX('P01'!$AB:$AB,$A195+52),0)+IF($A195&lt;='P02'!$B$17,INDEX('P02'!$AB:$AB,$A195+52),0)+IF($A195&lt;='P03'!$B$17,INDEX('P03'!$AB:$AB,$A195+52),0)+IF($A195&lt;='P04'!$B$17,INDEX('P04'!$AB:$AB,$A195+52),0)+IF($A195&lt;='P05'!$B$17,INDEX('P05'!$AB:$AB,$A195+52),0)+IF($A195&lt;='P06'!$B$17,INDEX('P06'!$AB:$AB,$A195+52),0)+IF($A195&lt;='P07'!$B$17,INDEX('P07'!$AB:$AB,$A195+52),0)+IF($A195&lt;='P08'!$B$17,INDEX('P08'!$AB:$AB,$A195+52),0)+IF($A195&lt;='P09'!$B$17,INDEX('P09'!$AB:$AB,$A195+52),0)+IF($A195&lt;='P10'!$B$17,INDEX('P10'!$AB:$AB,$A195+52),0)</f>
        <v>60.285940490218749</v>
      </c>
      <c r="O195">
        <f>IF($A195&lt;='P01'!$B$17,INDEX('P01'!$AC:$AC,$A195+52),0)+IF($A195&lt;='P02'!$B$17,INDEX('P02'!$AC:$AC,$A195+52),0)+IF($A195&lt;='P03'!$B$17,INDEX('P03'!$AC:$AC,$A195+52),0)+IF($A195&lt;='P04'!$B$17,INDEX('P04'!$AC:$AC,$A195+52),0)+IF($A195&lt;='P05'!$B$17,INDEX('P05'!$AC:$AC,$A195+52),0)+IF($A195&lt;='P06'!$B$17,INDEX('P06'!$AC:$AC,$A195+52),0)+IF($A195&lt;='P07'!$B$17,INDEX('P07'!$AC:$AC,$A195+52),0)+IF($A195&lt;='P08'!$B$17,INDEX('P08'!$AC:$AC,$A195+52),0)+IF($A195&lt;='P09'!$B$17,INDEX('P09'!$AC:$AC,$A195+52),0)+IF($A195&lt;='P10'!$B$17,INDEX('P10'!$AC:$AC,$A195+52),0)</f>
        <v>1.205718809804375</v>
      </c>
      <c r="P195">
        <f>IF($A195&lt;='P01'!$B$17,INDEX('P01'!$AD:$AD,$A195+52),0)+IF($A195&lt;='P02'!$B$17,INDEX('P02'!$AD:$AD,$A195+52),0)+IF($A195&lt;='P03'!$B$17,INDEX('P03'!$AD:$AD,$A195+52),0)+IF($A195&lt;='P04'!$B$17,INDEX('P04'!$AD:$AD,$A195+52),0)+IF($A195&lt;='P05'!$B$17,INDEX('P05'!$AD:$AD,$A195+52),0)+IF($A195&lt;='P06'!$B$17,INDEX('P06'!$AD:$AD,$A195+52),0)+IF($A195&lt;='P07'!$B$17,INDEX('P07'!$AD:$AD,$A195+52),0)+IF($A195&lt;='P08'!$B$17,INDEX('P08'!$AD:$AD,$A195+52),0)+IF($A195&lt;='P09'!$B$17,INDEX('P09'!$AD:$AD,$A195+52),0)+IF($A195&lt;='P10'!$B$17,INDEX('P10'!$AD:$AD,$A195+52),0)</f>
        <v>9.2178659454599483</v>
      </c>
      <c r="Q195">
        <f>IF($A195&lt;='P01'!$B$17,INDEX('P01'!$AE:$AE,$A195+52),0)+IF($A195&lt;='P02'!$B$17,INDEX('P02'!$AE:$AE,$A195+52),0)+IF($A195&lt;='P03'!$B$17,INDEX('P03'!$AE:$AE,$A195+52),0)+IF($A195&lt;='P04'!$B$17,INDEX('P04'!$AE:$AE,$A195+52),0)+IF($A195&lt;='P05'!$B$17,INDEX('P05'!$AE:$AE,$A195+52),0)+IF($A195&lt;='P06'!$B$17,INDEX('P06'!$AE:$AE,$A195+52),0)+IF($A195&lt;='P07'!$B$17,INDEX('P07'!$AE:$AE,$A195+52),0)+IF($A195&lt;='P08'!$B$17,INDEX('P08'!$AE:$AE,$A195+52),0)+IF($A195&lt;='P09'!$B$17,INDEX('P09'!$AE:$AE,$A195+52),0)+IF($A195&lt;='P10'!$B$17,INDEX('P10'!$AE:$AE,$A195+52),0)</f>
        <v>99.19418814696661</v>
      </c>
      <c r="R195">
        <f>IF($A195&lt;='P01'!$B$17,INDEX('P01'!$AF:$AF,$A195+52),0)+IF($A195&lt;='P02'!$B$17,INDEX('P02'!$AF:$AF,$A195+52),0)+IF($A195&lt;='P03'!$B$17,INDEX('P03'!$AF:$AF,$A195+52),0)+IF($A195&lt;='P04'!$B$17,INDEX('P04'!$AF:$AF,$A195+52),0)+IF($A195&lt;='P05'!$B$17,INDEX('P05'!$AF:$AF,$A195+52),0)+IF($A195&lt;='P06'!$B$17,INDEX('P06'!$AF:$AF,$A195+52),0)+IF($A195&lt;='P07'!$B$17,INDEX('P07'!$AF:$AF,$A195+52),0)+IF($A195&lt;='P08'!$B$17,INDEX('P08'!$AF:$AF,$A195+52),0)+IF($A195&lt;='P09'!$B$17,INDEX('P09'!$AF:$AF,$A195+52),0)+IF($A195&lt;='P10'!$B$17,INDEX('P10'!$AF:$AF,$A195+52),0)</f>
        <v>0.10951543259240597</v>
      </c>
      <c r="S195">
        <f>IF($A195&lt;='P01'!$B$17,INDEX('P01'!$AG:$AG,$A195+52),0)+IF($A195&lt;='P02'!$B$17,INDEX('P02'!$AG:$AG,$A195+52),0)+IF($A195&lt;='P03'!$B$17,INDEX('P03'!$AG:$AG,$A195+52),0)+IF($A195&lt;='P04'!$B$17,INDEX('P04'!$AG:$AG,$A195+52),0)+IF($A195&lt;='P05'!$B$17,INDEX('P05'!$AG:$AG,$A195+52),0)+IF($A195&lt;='P06'!$B$17,INDEX('P06'!$AG:$AG,$A195+52),0)+IF($A195&lt;='P07'!$B$17,INDEX('P07'!$AG:$AG,$A195+52),0)+IF($A195&lt;='P08'!$B$17,INDEX('P08'!$AG:$AG,$A195+52),0)+IF($A195&lt;='P09'!$B$17,INDEX('P09'!$AG:$AG,$A195+52),0)+IF($A195&lt;='P10'!$B$17,INDEX('P10'!$AG:$AG,$A195+52),0)</f>
        <v>11573.538880536209</v>
      </c>
      <c r="T195">
        <f>IF($A195&lt;='P01'!$B$17,INDEX('P01'!$AI:$AI,$A195+52),0)+IF($A195&lt;='P02'!$B$17,INDEX('P02'!$AI:$AI,$A195+52),0)+IF($A195&lt;='P03'!$B$17,INDEX('P03'!$AI:$AI,$A195+52),0)+IF($A195&lt;='P04'!$B$17,INDEX('P04'!$AI:$AI,$A195+52),0)+IF($A195&lt;='P05'!$B$17,INDEX('P05'!$AI:$AI,$A195+52),0)+IF($A195&lt;='P06'!$B$17,INDEX('P06'!$AI:$AI,$A195+52),0)+IF($A195&lt;='P07'!$B$17,INDEX('P07'!$AI:$AI,$A195+52),0)+IF($A195&lt;='P08'!$B$17,INDEX('P08'!$AI:$AI,$A195+52),0)+IF($A195&lt;='P09'!$B$17,INDEX('P09'!$AI:$AI,$A195+52),0)+IF($A195&lt;='P10'!$B$17,INDEX('P10'!$AI:$AI,$A195+52),0)</f>
        <v>11573.538880536209</v>
      </c>
    </row>
    <row r="196" spans="1:20" x14ac:dyDescent="0.35">
      <c r="A196">
        <v>164</v>
      </c>
      <c r="B196">
        <f>IF($A196&lt;='P01'!$B$17,INDEX('P01'!$J:$J,$A196+52),0)+IF($A196&lt;='P02'!$B$17,INDEX('P02'!$J:$J,$A196+52),0)+IF($A196&lt;='P03'!$B$17,INDEX('P03'!$J:$J,$A196+52),0)+IF($A196&lt;='P04'!$B$17,INDEX('P04'!$J:$J,$A196+52),0)+IF($A196&lt;='P05'!$B$17,INDEX('P05'!$J:$J,$A196+52),0)+IF($A196&lt;='P06'!$B$17,INDEX('P06'!$J:$J,$A196+52),0)+IF($A196&lt;='P07'!$B$17,INDEX('P07'!$J:$J,$A196+52),0)+IF($A196&lt;='P08'!$B$17,INDEX('P08'!$J:$J,$A196+52),0)+IF($A196&lt;='P09'!$B$17,INDEX('P09'!$J:$J,$A196+52),0)+IF($A196&lt;='P10'!$B$17,INDEX('P10'!$J:$J,$A196+52),0)</f>
        <v>4.9858265989630906E-4</v>
      </c>
      <c r="C196">
        <f>IF($A196&lt;='P01'!$B$17,INDEX('P01'!$K:$K,$A196+52),0)+IF($A196&lt;='P02'!$B$17,INDEX('P02'!$K:$K,$A196+52),0)+IF($A196&lt;='P03'!$B$17,INDEX('P03'!$K:$K,$A196+52),0)+IF($A196&lt;='P04'!$B$17,INDEX('P04'!$K:$K,$A196+52),0)+IF($A196&lt;='P05'!$B$17,INDEX('P05'!$K:$K,$A196+52),0)+IF($A196&lt;='P06'!$B$17,INDEX('P06'!$K:$K,$A196+52),0)+IF($A196&lt;='P07'!$B$17,INDEX('P07'!$K:$K,$A196+52),0)+IF($A196&lt;='P08'!$B$17,INDEX('P08'!$K:$K,$A196+52),0)+IF($A196&lt;='P09'!$B$17,INDEX('P09'!$K:$K,$A196+52),0)+IF($A196&lt;='P10'!$B$17,INDEX('P10'!$K:$K,$A196+52),0)</f>
        <v>4.7835443715711938E-3</v>
      </c>
      <c r="D196">
        <f>IF($A196&lt;='P01'!$B$17,INDEX('P01'!$L:$L,$A196+52),0)+IF($A196&lt;='P02'!$B$17,INDEX('P02'!$L:$L,$A196+52),0)+IF($A196&lt;='P03'!$B$17,INDEX('P03'!$L:$L,$A196+52),0)+IF($A196&lt;='P04'!$B$17,INDEX('P04'!$L:$L,$A196+52),0)+IF($A196&lt;='P05'!$B$17,INDEX('P05'!$L:$L,$A196+52),0)+IF($A196&lt;='P06'!$B$17,INDEX('P06'!$L:$L,$A196+52),0)+IF($A196&lt;='P07'!$B$17,INDEX('P07'!$L:$L,$A196+52),0)+IF($A196&lt;='P08'!$B$17,INDEX('P08'!$L:$L,$A196+52),0)+IF($A196&lt;='P09'!$B$17,INDEX('P09'!$L:$L,$A196+52),0)+IF($A196&lt;='P10'!$B$17,INDEX('P10'!$L:$L,$A196+52),0)</f>
        <v>0</v>
      </c>
      <c r="E196">
        <f>IF($A196&lt;='P01'!$B$17,INDEX('P01'!$M:$M,$A196+52),0)+IF($A196&lt;='P02'!$B$17,INDEX('P02'!$M:$M,$A196+52),0)+IF($A196&lt;='P03'!$B$17,INDEX('P03'!$M:$M,$A196+52),0)+IF($A196&lt;='P04'!$B$17,INDEX('P04'!$M:$M,$A196+52),0)+IF($A196&lt;='P05'!$B$17,INDEX('P05'!$M:$M,$A196+52),0)+IF($A196&lt;='P06'!$B$17,INDEX('P06'!$M:$M,$A196+52),0)+IF($A196&lt;='P07'!$B$17,INDEX('P07'!$M:$M,$A196+52),0)+IF($A196&lt;='P08'!$B$17,INDEX('P08'!$M:$M,$A196+52),0)+IF($A196&lt;='P09'!$B$17,INDEX('P09'!$M:$M,$A196+52),0)+IF($A196&lt;='P10'!$B$17,INDEX('P10'!$M:$M,$A196+52),0)</f>
        <v>2.0915382721944478</v>
      </c>
      <c r="F196">
        <f>IF($A196&lt;='P01'!$B$17,INDEX('P01'!$R:$R,$A196+52),0)+IF($A196&lt;='P02'!$B$17,INDEX('P02'!$R:$R,$A196+52),0)+IF($A196&lt;='P03'!$B$17,INDEX('P03'!$R:$R,$A196+52),0)+IF($A196&lt;='P04'!$B$17,INDEX('P04'!$R:$R,$A196+52),0)+IF($A196&lt;='P05'!$B$17,INDEX('P05'!$R:$R,$A196+52),0)+IF($A196&lt;='P06'!$B$17,INDEX('P06'!$R:$R,$A196+52),0)+IF($A196&lt;='P07'!$B$17,INDEX('P07'!$R:$R,$A196+52),0)+IF($A196&lt;='P08'!$B$17,INDEX('P08'!$R:$R,$A196+52),0)+IF($A196&lt;='P09'!$B$17,INDEX('P09'!$R:$R,$A196+52),0)+IF($A196&lt;='P10'!$B$17,INDEX('P10'!$R:$R,$A196+52),0)</f>
        <v>102.00713819586753</v>
      </c>
      <c r="G196">
        <f>IF($A196&lt;='P01'!$B$17,INDEX('P01'!$S:$S,$A196+52),0)+IF($A196&lt;='P02'!$B$17,INDEX('P02'!$S:$S,$A196+52),0)+IF($A196&lt;='P03'!$B$17,INDEX('P03'!$S:$S,$A196+52),0)+IF($A196&lt;='P04'!$B$17,INDEX('P04'!$S:$S,$A196+52),0)+IF($A196&lt;='P05'!$B$17,INDEX('P05'!$S:$S,$A196+52),0)+IF($A196&lt;='P06'!$B$17,INDEX('P06'!$S:$S,$A196+52),0)+IF($A196&lt;='P07'!$B$17,INDEX('P07'!$S:$S,$A196+52),0)+IF($A196&lt;='P08'!$B$17,INDEX('P08'!$S:$S,$A196+52),0)+IF($A196&lt;='P09'!$B$17,INDEX('P09'!$S:$S,$A196+52),0)+IF($A196&lt;='P10'!$B$17,INDEX('P10'!$S:$S,$A196+52),0)</f>
        <v>2.0401427639173502</v>
      </c>
      <c r="H196">
        <f>IF($A196&lt;='P01'!$B$17,INDEX('P01'!$T:$T,$A196+52),0)+IF($A196&lt;='P02'!$B$17,INDEX('P02'!$T:$T,$A196+52),0)+IF($A196&lt;='P03'!$B$17,INDEX('P03'!$T:$T,$A196+52),0)+IF($A196&lt;='P04'!$B$17,INDEX('P04'!$T:$T,$A196+52),0)+IF($A196&lt;='P05'!$B$17,INDEX('P05'!$T:$T,$A196+52),0)+IF($A196&lt;='P06'!$B$17,INDEX('P06'!$T:$T,$A196+52),0)+IF($A196&lt;='P07'!$B$17,INDEX('P07'!$T:$T,$A196+52),0)+IF($A196&lt;='P08'!$B$17,INDEX('P08'!$T:$T,$A196+52),0)+IF($A196&lt;='P09'!$B$17,INDEX('P09'!$T:$T,$A196+52),0)+IF($A196&lt;='P10'!$B$17,INDEX('P10'!$T:$T,$A196+52),0)</f>
        <v>15.70266293171885</v>
      </c>
      <c r="I196">
        <f>IF($A196&lt;='P01'!$B$17,INDEX('P01'!$U:$U,$A196+52),0)+IF($A196&lt;='P02'!$B$17,INDEX('P02'!$U:$U,$A196+52),0)+IF($A196&lt;='P03'!$B$17,INDEX('P03'!$U:$U,$A196+52),0)+IF($A196&lt;='P04'!$B$17,INDEX('P04'!$U:$U,$A196+52),0)+IF($A196&lt;='P05'!$B$17,INDEX('P05'!$U:$U,$A196+52),0)+IF($A196&lt;='P06'!$B$17,INDEX('P06'!$U:$U,$A196+52),0)+IF($A196&lt;='P07'!$B$17,INDEX('P07'!$U:$U,$A196+52),0)+IF($A196&lt;='P08'!$B$17,INDEX('P08'!$U:$U,$A196+52),0)+IF($A196&lt;='P09'!$B$17,INDEX('P09'!$U:$U,$A196+52),0)+IF($A196&lt;='P10'!$B$17,INDEX('P10'!$U:$U,$A196+52),0)</f>
        <v>168.64872712656521</v>
      </c>
      <c r="J196">
        <f>IF($A196&lt;='P01'!$B$17,INDEX('P01'!$V:$V,$A196+52),0)+IF($A196&lt;='P02'!$B$17,INDEX('P02'!$V:$V,$A196+52),0)+IF($A196&lt;='P03'!$B$17,INDEX('P03'!$V:$V,$A196+52),0)+IF($A196&lt;='P04'!$B$17,INDEX('P04'!$V:$V,$A196+52),0)+IF($A196&lt;='P05'!$B$17,INDEX('P05'!$V:$V,$A196+52),0)+IF($A196&lt;='P06'!$B$17,INDEX('P06'!$V:$V,$A196+52),0)+IF($A196&lt;='P07'!$B$17,INDEX('P07'!$V:$V,$A196+52),0)+IF($A196&lt;='P08'!$B$17,INDEX('P08'!$V:$V,$A196+52),0)+IF($A196&lt;='P09'!$B$17,INDEX('P09'!$V:$V,$A196+52),0)+IF($A196&lt;='P10'!$B$17,INDEX('P10'!$V:$V,$A196+52),0)</f>
        <v>0.18668922371324279</v>
      </c>
      <c r="K196">
        <f>IF($A196&lt;='P01'!$B$17,INDEX('P01'!$W:$W,$A196+52),0)+IF($A196&lt;='P02'!$B$17,INDEX('P02'!$W:$W,$A196+52),0)+IF($A196&lt;='P03'!$B$17,INDEX('P03'!$W:$W,$A196+52),0)+IF($A196&lt;='P04'!$B$17,INDEX('P04'!$W:$W,$A196+52),0)+IF($A196&lt;='P05'!$B$17,INDEX('P05'!$W:$W,$A196+52),0)+IF($A196&lt;='P06'!$B$17,INDEX('P06'!$W:$W,$A196+52),0)+IF($A196&lt;='P07'!$B$17,INDEX('P07'!$W:$W,$A196+52),0)+IF($A196&lt;='P08'!$B$17,INDEX('P08'!$W:$W,$A196+52),0)+IF($A196&lt;='P09'!$B$17,INDEX('P09'!$W:$W,$A196+52),0)+IF($A196&lt;='P10'!$B$17,INDEX('P10'!$W:$W,$A196+52),0)</f>
        <v>-84.571083850047145</v>
      </c>
      <c r="L196">
        <f>IF($A196&lt;='P01'!$B$17,INDEX('P01'!$X:$X,$A196+52),0)+IF($A196&lt;='P02'!$B$17,INDEX('P02'!$X:$X,$A196+52),0)+IF($A196&lt;='P03'!$B$17,INDEX('P03'!$X:$X,$A196+52),0)+IF($A196&lt;='P04'!$B$17,INDEX('P04'!$X:$X,$A196+52),0)+IF($A196&lt;='P05'!$B$17,INDEX('P05'!$X:$X,$A196+52),0)+IF($A196&lt;='P06'!$B$17,INDEX('P06'!$X:$X,$A196+52),0)+IF($A196&lt;='P07'!$B$17,INDEX('P07'!$X:$X,$A196+52),0)+IF($A196&lt;='P08'!$B$17,INDEX('P08'!$X:$X,$A196+52),0)+IF($A196&lt;='P09'!$B$17,INDEX('P09'!$X:$X,$A196+52),0)+IF($A196&lt;='P10'!$B$17,INDEX('P10'!$X:$X,$A196+52),0)</f>
        <v>84.243817920194672</v>
      </c>
      <c r="M196">
        <f>IF($A196&lt;='P01'!$B$17,INDEX('P01'!$AA:$AA,$A196+52),0)+IF($A196&lt;='P02'!$B$17,INDEX('P02'!$AA:$AA,$A196+52),0)+IF($A196&lt;='P03'!$B$17,INDEX('P03'!$AA:$AA,$A196+52),0)+IF($A196&lt;='P04'!$B$17,INDEX('P04'!$AA:$AA,$A196+52),0)+IF($A196&lt;='P05'!$B$17,INDEX('P05'!$AA:$AA,$A196+52),0)+IF($A196&lt;='P06'!$B$17,INDEX('P06'!$AA:$AA,$A196+52),0)+IF($A196&lt;='P07'!$B$17,INDEX('P07'!$AA:$AA,$A196+52),0)+IF($A196&lt;='P08'!$B$17,INDEX('P08'!$AA:$AA,$A196+52),0)+IF($A196&lt;='P09'!$B$17,INDEX('P09'!$AA:$AA,$A196+52),0)+IF($A196&lt;='P10'!$B$17,INDEX('P10'!$AA:$AA,$A196+52),0)</f>
        <v>-49.288893694728188</v>
      </c>
      <c r="N196">
        <f>IF($A196&lt;='P01'!$B$17,INDEX('P01'!$AB:$AB,$A196+52),0)+IF($A196&lt;='P02'!$B$17,INDEX('P02'!$AB:$AB,$A196+52),0)+IF($A196&lt;='P03'!$B$17,INDEX('P03'!$AB:$AB,$A196+52),0)+IF($A196&lt;='P04'!$B$17,INDEX('P04'!$AB:$AB,$A196+52),0)+IF($A196&lt;='P05'!$B$17,INDEX('P05'!$AB:$AB,$A196+52),0)+IF($A196&lt;='P06'!$B$17,INDEX('P06'!$AB:$AB,$A196+52),0)+IF($A196&lt;='P07'!$B$17,INDEX('P07'!$AB:$AB,$A196+52),0)+IF($A196&lt;='P08'!$B$17,INDEX('P08'!$AB:$AB,$A196+52),0)+IF($A196&lt;='P09'!$B$17,INDEX('P09'!$AB:$AB,$A196+52),0)+IF($A196&lt;='P10'!$B$17,INDEX('P10'!$AB:$AB,$A196+52),0)</f>
        <v>59.877138598649751</v>
      </c>
      <c r="O196">
        <f>IF($A196&lt;='P01'!$B$17,INDEX('P01'!$AC:$AC,$A196+52),0)+IF($A196&lt;='P02'!$B$17,INDEX('P02'!$AC:$AC,$A196+52),0)+IF($A196&lt;='P03'!$B$17,INDEX('P03'!$AC:$AC,$A196+52),0)+IF($A196&lt;='P04'!$B$17,INDEX('P04'!$AC:$AC,$A196+52),0)+IF($A196&lt;='P05'!$B$17,INDEX('P05'!$AC:$AC,$A196+52),0)+IF($A196&lt;='P06'!$B$17,INDEX('P06'!$AC:$AC,$A196+52),0)+IF($A196&lt;='P07'!$B$17,INDEX('P07'!$AC:$AC,$A196+52),0)+IF($A196&lt;='P08'!$B$17,INDEX('P08'!$AC:$AC,$A196+52),0)+IF($A196&lt;='P09'!$B$17,INDEX('P09'!$AC:$AC,$A196+52),0)+IF($A196&lt;='P10'!$B$17,INDEX('P10'!$AC:$AC,$A196+52),0)</f>
        <v>1.1975427719729952</v>
      </c>
      <c r="P196">
        <f>IF($A196&lt;='P01'!$B$17,INDEX('P01'!$AD:$AD,$A196+52),0)+IF($A196&lt;='P02'!$B$17,INDEX('P02'!$AD:$AD,$A196+52),0)+IF($A196&lt;='P03'!$B$17,INDEX('P03'!$AD:$AD,$A196+52),0)+IF($A196&lt;='P04'!$B$17,INDEX('P04'!$AD:$AD,$A196+52),0)+IF($A196&lt;='P05'!$B$17,INDEX('P05'!$AD:$AD,$A196+52),0)+IF($A196&lt;='P06'!$B$17,INDEX('P06'!$AD:$AD,$A196+52),0)+IF($A196&lt;='P07'!$B$17,INDEX('P07'!$AD:$AD,$A196+52),0)+IF($A196&lt;='P08'!$B$17,INDEX('P08'!$AD:$AD,$A196+52),0)+IF($A196&lt;='P09'!$B$17,INDEX('P09'!$AD:$AD,$A196+52),0)+IF($A196&lt;='P10'!$B$17,INDEX('P10'!$AD:$AD,$A196+52),0)</f>
        <v>9.1872246898737231</v>
      </c>
      <c r="Q196">
        <f>IF($A196&lt;='P01'!$B$17,INDEX('P01'!$AE:$AE,$A196+52),0)+IF($A196&lt;='P02'!$B$17,INDEX('P02'!$AE:$AE,$A196+52),0)+IF($A196&lt;='P03'!$B$17,INDEX('P03'!$AE:$AE,$A196+52),0)+IF($A196&lt;='P04'!$B$17,INDEX('P04'!$AE:$AE,$A196+52),0)+IF($A196&lt;='P05'!$B$17,INDEX('P05'!$AE:$AE,$A196+52),0)+IF($A196&lt;='P06'!$B$17,INDEX('P06'!$AE:$AE,$A196+52),0)+IF($A196&lt;='P07'!$B$17,INDEX('P07'!$AE:$AE,$A196+52),0)+IF($A196&lt;='P08'!$B$17,INDEX('P08'!$AE:$AE,$A196+52),0)+IF($A196&lt;='P09'!$B$17,INDEX('P09'!$AE:$AE,$A196+52),0)+IF($A196&lt;='P10'!$B$17,INDEX('P10'!$AE:$AE,$A196+52),0)</f>
        <v>98.67203776266463</v>
      </c>
      <c r="R196">
        <f>IF($A196&lt;='P01'!$B$17,INDEX('P01'!$AF:$AF,$A196+52),0)+IF($A196&lt;='P02'!$B$17,INDEX('P02'!$AF:$AF,$A196+52),0)+IF($A196&lt;='P03'!$B$17,INDEX('P03'!$AF:$AF,$A196+52),0)+IF($A196&lt;='P04'!$B$17,INDEX('P04'!$AF:$AF,$A196+52),0)+IF($A196&lt;='P05'!$B$17,INDEX('P05'!$AF:$AF,$A196+52),0)+IF($A196&lt;='P06'!$B$17,INDEX('P06'!$AF:$AF,$A196+52),0)+IF($A196&lt;='P07'!$B$17,INDEX('P07'!$AF:$AF,$A196+52),0)+IF($A196&lt;='P08'!$B$17,INDEX('P08'!$AF:$AF,$A196+52),0)+IF($A196&lt;='P09'!$B$17,INDEX('P09'!$AF:$AF,$A196+52),0)+IF($A196&lt;='P10'!$B$17,INDEX('P10'!$AF:$AF,$A196+52),0)</f>
        <v>0.10922706886658734</v>
      </c>
      <c r="S196">
        <f>IF($A196&lt;='P01'!$B$17,INDEX('P01'!$AG:$AG,$A196+52),0)+IF($A196&lt;='P02'!$B$17,INDEX('P02'!$AG:$AG,$A196+52),0)+IF($A196&lt;='P03'!$B$17,INDEX('P03'!$AG:$AG,$A196+52),0)+IF($A196&lt;='P04'!$B$17,INDEX('P04'!$AG:$AG,$A196+52),0)+IF($A196&lt;='P05'!$B$17,INDEX('P05'!$AG:$AG,$A196+52),0)+IF($A196&lt;='P06'!$B$17,INDEX('P06'!$AG:$AG,$A196+52),0)+IF($A196&lt;='P07'!$B$17,INDEX('P07'!$AG:$AG,$A196+52),0)+IF($A196&lt;='P08'!$B$17,INDEX('P08'!$AG:$AG,$A196+52),0)+IF($A196&lt;='P09'!$B$17,INDEX('P09'!$AG:$AG,$A196+52),0)+IF($A196&lt;='P10'!$B$17,INDEX('P10'!$AG:$AG,$A196+52),0)</f>
        <v>11527.183817270052</v>
      </c>
      <c r="T196">
        <f>IF($A196&lt;='P01'!$B$17,INDEX('P01'!$AI:$AI,$A196+52),0)+IF($A196&lt;='P02'!$B$17,INDEX('P02'!$AI:$AI,$A196+52),0)+IF($A196&lt;='P03'!$B$17,INDEX('P03'!$AI:$AI,$A196+52),0)+IF($A196&lt;='P04'!$B$17,INDEX('P04'!$AI:$AI,$A196+52),0)+IF($A196&lt;='P05'!$B$17,INDEX('P05'!$AI:$AI,$A196+52),0)+IF($A196&lt;='P06'!$B$17,INDEX('P06'!$AI:$AI,$A196+52),0)+IF($A196&lt;='P07'!$B$17,INDEX('P07'!$AI:$AI,$A196+52),0)+IF($A196&lt;='P08'!$B$17,INDEX('P08'!$AI:$AI,$A196+52),0)+IF($A196&lt;='P09'!$B$17,INDEX('P09'!$AI:$AI,$A196+52),0)+IF($A196&lt;='P10'!$B$17,INDEX('P10'!$AI:$AI,$A196+52),0)</f>
        <v>11527.183817270052</v>
      </c>
    </row>
    <row r="197" spans="1:20" x14ac:dyDescent="0.35">
      <c r="A197">
        <v>165</v>
      </c>
      <c r="B197">
        <f>IF($A197&lt;='P01'!$B$17,INDEX('P01'!$J:$J,$A197+52),0)+IF($A197&lt;='P02'!$B$17,INDEX('P02'!$J:$J,$A197+52),0)+IF($A197&lt;='P03'!$B$17,INDEX('P03'!$J:$J,$A197+52),0)+IF($A197&lt;='P04'!$B$17,INDEX('P04'!$J:$J,$A197+52),0)+IF($A197&lt;='P05'!$B$17,INDEX('P05'!$J:$J,$A197+52),0)+IF($A197&lt;='P06'!$B$17,INDEX('P06'!$J:$J,$A197+52),0)+IF($A197&lt;='P07'!$B$17,INDEX('P07'!$J:$J,$A197+52),0)+IF($A197&lt;='P08'!$B$17,INDEX('P08'!$J:$J,$A197+52),0)+IF($A197&lt;='P09'!$B$17,INDEX('P09'!$J:$J,$A197+52),0)+IF($A197&lt;='P10'!$B$17,INDEX('P10'!$J:$J,$A197+52),0)</f>
        <v>4.9767165793760748E-4</v>
      </c>
      <c r="C197">
        <f>IF($A197&lt;='P01'!$B$17,INDEX('P01'!$K:$K,$A197+52),0)+IF($A197&lt;='P02'!$B$17,INDEX('P02'!$K:$K,$A197+52),0)+IF($A197&lt;='P03'!$B$17,INDEX('P03'!$K:$K,$A197+52),0)+IF($A197&lt;='P04'!$B$17,INDEX('P04'!$K:$K,$A197+52),0)+IF($A197&lt;='P05'!$B$17,INDEX('P05'!$K:$K,$A197+52),0)+IF($A197&lt;='P06'!$B$17,INDEX('P06'!$K:$K,$A197+52),0)+IF($A197&lt;='P07'!$B$17,INDEX('P07'!$K:$K,$A197+52),0)+IF($A197&lt;='P08'!$B$17,INDEX('P08'!$K:$K,$A197+52),0)+IF($A197&lt;='P09'!$B$17,INDEX('P09'!$K:$K,$A197+52),0)+IF($A197&lt;='P10'!$B$17,INDEX('P10'!$K:$K,$A197+52),0)</f>
        <v>4.7665484705143504E-3</v>
      </c>
      <c r="D197">
        <f>IF($A197&lt;='P01'!$B$17,INDEX('P01'!$L:$L,$A197+52),0)+IF($A197&lt;='P02'!$B$17,INDEX('P02'!$L:$L,$A197+52),0)+IF($A197&lt;='P03'!$B$17,INDEX('P03'!$L:$L,$A197+52),0)+IF($A197&lt;='P04'!$B$17,INDEX('P04'!$L:$L,$A197+52),0)+IF($A197&lt;='P05'!$B$17,INDEX('P05'!$L:$L,$A197+52),0)+IF($A197&lt;='P06'!$B$17,INDEX('P06'!$L:$L,$A197+52),0)+IF($A197&lt;='P07'!$B$17,INDEX('P07'!$L:$L,$A197+52),0)+IF($A197&lt;='P08'!$B$17,INDEX('P08'!$L:$L,$A197+52),0)+IF($A197&lt;='P09'!$B$17,INDEX('P09'!$L:$L,$A197+52),0)+IF($A197&lt;='P10'!$B$17,INDEX('P10'!$L:$L,$A197+52),0)</f>
        <v>0</v>
      </c>
      <c r="E197">
        <f>IF($A197&lt;='P01'!$B$17,INDEX('P01'!$M:$M,$A197+52),0)+IF($A197&lt;='P02'!$B$17,INDEX('P02'!$M:$M,$A197+52),0)+IF($A197&lt;='P03'!$B$17,INDEX('P03'!$M:$M,$A197+52),0)+IF($A197&lt;='P04'!$B$17,INDEX('P04'!$M:$M,$A197+52),0)+IF($A197&lt;='P05'!$B$17,INDEX('P05'!$M:$M,$A197+52),0)+IF($A197&lt;='P06'!$B$17,INDEX('P06'!$M:$M,$A197+52),0)+IF($A197&lt;='P07'!$B$17,INDEX('P07'!$M:$M,$A197+52),0)+IF($A197&lt;='P08'!$B$17,INDEX('P08'!$M:$M,$A197+52),0)+IF($A197&lt;='P09'!$B$17,INDEX('P09'!$M:$M,$A197+52),0)+IF($A197&lt;='P10'!$B$17,INDEX('P10'!$M:$M,$A197+52),0)</f>
        <v>2.0862740520659955</v>
      </c>
      <c r="F197">
        <f>IF($A197&lt;='P01'!$B$17,INDEX('P01'!$R:$R,$A197+52),0)+IF($A197&lt;='P02'!$B$17,INDEX('P02'!$R:$R,$A197+52),0)+IF($A197&lt;='P03'!$B$17,INDEX('P03'!$R:$R,$A197+52),0)+IF($A197&lt;='P04'!$B$17,INDEX('P04'!$R:$R,$A197+52),0)+IF($A197&lt;='P05'!$B$17,INDEX('P05'!$R:$R,$A197+52),0)+IF($A197&lt;='P06'!$B$17,INDEX('P06'!$R:$R,$A197+52),0)+IF($A197&lt;='P07'!$B$17,INDEX('P07'!$R:$R,$A197+52),0)+IF($A197&lt;='P08'!$B$17,INDEX('P08'!$R:$R,$A197+52),0)+IF($A197&lt;='P09'!$B$17,INDEX('P09'!$R:$R,$A197+52),0)+IF($A197&lt;='P10'!$B$17,INDEX('P10'!$R:$R,$A197+52),0)</f>
        <v>101.64710392506288</v>
      </c>
      <c r="G197">
        <f>IF($A197&lt;='P01'!$B$17,INDEX('P01'!$S:$S,$A197+52),0)+IF($A197&lt;='P02'!$B$17,INDEX('P02'!$S:$S,$A197+52),0)+IF($A197&lt;='P03'!$B$17,INDEX('P03'!$S:$S,$A197+52),0)+IF($A197&lt;='P04'!$B$17,INDEX('P04'!$S:$S,$A197+52),0)+IF($A197&lt;='P05'!$B$17,INDEX('P05'!$S:$S,$A197+52),0)+IF($A197&lt;='P06'!$B$17,INDEX('P06'!$S:$S,$A197+52),0)+IF($A197&lt;='P07'!$B$17,INDEX('P07'!$S:$S,$A197+52),0)+IF($A197&lt;='P08'!$B$17,INDEX('P08'!$S:$S,$A197+52),0)+IF($A197&lt;='P09'!$B$17,INDEX('P09'!$S:$S,$A197+52),0)+IF($A197&lt;='P10'!$B$17,INDEX('P10'!$S:$S,$A197+52),0)</f>
        <v>2.0329420785012573</v>
      </c>
      <c r="H197">
        <f>IF($A197&lt;='P01'!$B$17,INDEX('P01'!$T:$T,$A197+52),0)+IF($A197&lt;='P02'!$B$17,INDEX('P02'!$T:$T,$A197+52),0)+IF($A197&lt;='P03'!$B$17,INDEX('P03'!$T:$T,$A197+52),0)+IF($A197&lt;='P04'!$B$17,INDEX('P04'!$T:$T,$A197+52),0)+IF($A197&lt;='P05'!$B$17,INDEX('P05'!$T:$T,$A197+52),0)+IF($A197&lt;='P06'!$B$17,INDEX('P06'!$T:$T,$A197+52),0)+IF($A197&lt;='P07'!$B$17,INDEX('P07'!$T:$T,$A197+52),0)+IF($A197&lt;='P08'!$B$17,INDEX('P08'!$T:$T,$A197+52),0)+IF($A197&lt;='P09'!$B$17,INDEX('P09'!$T:$T,$A197+52),0)+IF($A197&lt;='P10'!$B$17,INDEX('P10'!$T:$T,$A197+52),0)</f>
        <v>15.701735598344822</v>
      </c>
      <c r="I197">
        <f>IF($A197&lt;='P01'!$B$17,INDEX('P01'!$U:$U,$A197+52),0)+IF($A197&lt;='P02'!$B$17,INDEX('P02'!$U:$U,$A197+52),0)+IF($A197&lt;='P03'!$B$17,INDEX('P03'!$U:$U,$A197+52),0)+IF($A197&lt;='P04'!$B$17,INDEX('P04'!$U:$U,$A197+52),0)+IF($A197&lt;='P05'!$B$17,INDEX('P05'!$U:$U,$A197+52),0)+IF($A197&lt;='P06'!$B$17,INDEX('P06'!$U:$U,$A197+52),0)+IF($A197&lt;='P07'!$B$17,INDEX('P07'!$U:$U,$A197+52),0)+IF($A197&lt;='P08'!$B$17,INDEX('P08'!$U:$U,$A197+52),0)+IF($A197&lt;='P09'!$B$17,INDEX('P09'!$U:$U,$A197+52),0)+IF($A197&lt;='P10'!$B$17,INDEX('P10'!$U:$U,$A197+52),0)</f>
        <v>168.31060086171186</v>
      </c>
      <c r="J197">
        <f>IF($A197&lt;='P01'!$B$17,INDEX('P01'!$V:$V,$A197+52),0)+IF($A197&lt;='P02'!$B$17,INDEX('P02'!$V:$V,$A197+52),0)+IF($A197&lt;='P03'!$B$17,INDEX('P03'!$V:$V,$A197+52),0)+IF($A197&lt;='P04'!$B$17,INDEX('P04'!$V:$V,$A197+52),0)+IF($A197&lt;='P05'!$B$17,INDEX('P05'!$V:$V,$A197+52),0)+IF($A197&lt;='P06'!$B$17,INDEX('P06'!$V:$V,$A197+52),0)+IF($A197&lt;='P07'!$B$17,INDEX('P07'!$V:$V,$A197+52),0)+IF($A197&lt;='P08'!$B$17,INDEX('P08'!$V:$V,$A197+52),0)+IF($A197&lt;='P09'!$B$17,INDEX('P09'!$V:$V,$A197+52),0)+IF($A197&lt;='P10'!$B$17,INDEX('P10'!$V:$V,$A197+52),0)</f>
        <v>0.18680769296962049</v>
      </c>
      <c r="K197">
        <f>IF($A197&lt;='P01'!$B$17,INDEX('P01'!$W:$W,$A197+52),0)+IF($A197&lt;='P02'!$B$17,INDEX('P02'!$W:$W,$A197+52),0)+IF($A197&lt;='P03'!$B$17,INDEX('P03'!$W:$W,$A197+52),0)+IF($A197&lt;='P04'!$B$17,INDEX('P04'!$W:$W,$A197+52),0)+IF($A197&lt;='P05'!$B$17,INDEX('P05'!$W:$W,$A197+52),0)+IF($A197&lt;='P06'!$B$17,INDEX('P06'!$W:$W,$A197+52),0)+IF($A197&lt;='P07'!$B$17,INDEX('P07'!$W:$W,$A197+52),0)+IF($A197&lt;='P08'!$B$17,INDEX('P08'!$W:$W,$A197+52),0)+IF($A197&lt;='P09'!$B$17,INDEX('P09'!$W:$W,$A197+52),0)+IF($A197&lt;='P10'!$B$17,INDEX('P10'!$W:$W,$A197+52),0)</f>
        <v>-84.584982306464667</v>
      </c>
      <c r="L197">
        <f>IF($A197&lt;='P01'!$B$17,INDEX('P01'!$X:$X,$A197+52),0)+IF($A197&lt;='P02'!$B$17,INDEX('P02'!$X:$X,$A197+52),0)+IF($A197&lt;='P03'!$B$17,INDEX('P03'!$X:$X,$A197+52),0)+IF($A197&lt;='P04'!$B$17,INDEX('P04'!$X:$X,$A197+52),0)+IF($A197&lt;='P05'!$B$17,INDEX('P05'!$X:$X,$A197+52),0)+IF($A197&lt;='P06'!$B$17,INDEX('P06'!$X:$X,$A197+52),0)+IF($A197&lt;='P07'!$B$17,INDEX('P07'!$X:$X,$A197+52),0)+IF($A197&lt;='P08'!$B$17,INDEX('P08'!$X:$X,$A197+52),0)+IF($A197&lt;='P09'!$B$17,INDEX('P09'!$X:$X,$A197+52),0)+IF($A197&lt;='P10'!$B$17,INDEX('P10'!$X:$X,$A197+52),0)</f>
        <v>84.25887146195717</v>
      </c>
      <c r="M197">
        <f>IF($A197&lt;='P01'!$B$17,INDEX('P01'!$AA:$AA,$A197+52),0)+IF($A197&lt;='P02'!$B$17,INDEX('P02'!$AA:$AA,$A197+52),0)+IF($A197&lt;='P03'!$B$17,INDEX('P03'!$AA:$AA,$A197+52),0)+IF($A197&lt;='P04'!$B$17,INDEX('P04'!$AA:$AA,$A197+52),0)+IF($A197&lt;='P05'!$B$17,INDEX('P05'!$AA:$AA,$A197+52),0)+IF($A197&lt;='P06'!$B$17,INDEX('P06'!$AA:$AA,$A197+52),0)+IF($A197&lt;='P07'!$B$17,INDEX('P07'!$AA:$AA,$A197+52),0)+IF($A197&lt;='P08'!$B$17,INDEX('P08'!$AA:$AA,$A197+52),0)+IF($A197&lt;='P09'!$B$17,INDEX('P09'!$AA:$AA,$A197+52),0)+IF($A197&lt;='P10'!$B$17,INDEX('P10'!$AA:$AA,$A197+52),0)</f>
        <v>-49.136839907719988</v>
      </c>
      <c r="N197">
        <f>IF($A197&lt;='P01'!$B$17,INDEX('P01'!$AB:$AB,$A197+52),0)+IF($A197&lt;='P02'!$B$17,INDEX('P02'!$AB:$AB,$A197+52),0)+IF($A197&lt;='P03'!$B$17,INDEX('P03'!$AB:$AB,$A197+52),0)+IF($A197&lt;='P04'!$B$17,INDEX('P04'!$AB:$AB,$A197+52),0)+IF($A197&lt;='P05'!$B$17,INDEX('P05'!$AB:$AB,$A197+52),0)+IF($A197&lt;='P06'!$B$17,INDEX('P06'!$AB:$AB,$A197+52),0)+IF($A197&lt;='P07'!$B$17,INDEX('P07'!$AB:$AB,$A197+52),0)+IF($A197&lt;='P08'!$B$17,INDEX('P08'!$AB:$AB,$A197+52),0)+IF($A197&lt;='P09'!$B$17,INDEX('P09'!$AB:$AB,$A197+52),0)+IF($A197&lt;='P10'!$B$17,INDEX('P10'!$AB:$AB,$A197+52),0)</f>
        <v>59.47110925677088</v>
      </c>
      <c r="O197">
        <f>IF($A197&lt;='P01'!$B$17,INDEX('P01'!$AC:$AC,$A197+52),0)+IF($A197&lt;='P02'!$B$17,INDEX('P02'!$AC:$AC,$A197+52),0)+IF($A197&lt;='P03'!$B$17,INDEX('P03'!$AC:$AC,$A197+52),0)+IF($A197&lt;='P04'!$B$17,INDEX('P04'!$AC:$AC,$A197+52),0)+IF($A197&lt;='P05'!$B$17,INDEX('P05'!$AC:$AC,$A197+52),0)+IF($A197&lt;='P06'!$B$17,INDEX('P06'!$AC:$AC,$A197+52),0)+IF($A197&lt;='P07'!$B$17,INDEX('P07'!$AC:$AC,$A197+52),0)+IF($A197&lt;='P08'!$B$17,INDEX('P08'!$AC:$AC,$A197+52),0)+IF($A197&lt;='P09'!$B$17,INDEX('P09'!$AC:$AC,$A197+52),0)+IF($A197&lt;='P10'!$B$17,INDEX('P10'!$AC:$AC,$A197+52),0)</f>
        <v>1.1894221851354176</v>
      </c>
      <c r="P197">
        <f>IF($A197&lt;='P01'!$B$17,INDEX('P01'!$AD:$AD,$A197+52),0)+IF($A197&lt;='P02'!$B$17,INDEX('P02'!$AD:$AD,$A197+52),0)+IF($A197&lt;='P03'!$B$17,INDEX('P03'!$AD:$AD,$A197+52),0)+IF($A197&lt;='P04'!$B$17,INDEX('P04'!$AD:$AD,$A197+52),0)+IF($A197&lt;='P05'!$B$17,INDEX('P05'!$AD:$AD,$A197+52),0)+IF($A197&lt;='P06'!$B$17,INDEX('P06'!$AD:$AD,$A197+52),0)+IF($A197&lt;='P07'!$B$17,INDEX('P07'!$AD:$AD,$A197+52),0)+IF($A197&lt;='P08'!$B$17,INDEX('P08'!$AD:$AD,$A197+52),0)+IF($A197&lt;='P09'!$B$17,INDEX('P09'!$AD:$AD,$A197+52),0)+IF($A197&lt;='P10'!$B$17,INDEX('P10'!$AD:$AD,$A197+52),0)</f>
        <v>9.1567054600009037</v>
      </c>
      <c r="Q197">
        <f>IF($A197&lt;='P01'!$B$17,INDEX('P01'!$AE:$AE,$A197+52),0)+IF($A197&lt;='P02'!$B$17,INDEX('P02'!$AE:$AE,$A197+52),0)+IF($A197&lt;='P03'!$B$17,INDEX('P03'!$AE:$AE,$A197+52),0)+IF($A197&lt;='P04'!$B$17,INDEX('P04'!$AE:$AE,$A197+52),0)+IF($A197&lt;='P05'!$B$17,INDEX('P05'!$AE:$AE,$A197+52),0)+IF($A197&lt;='P06'!$B$17,INDEX('P06'!$AE:$AE,$A197+52),0)+IF($A197&lt;='P07'!$B$17,INDEX('P07'!$AE:$AE,$A197+52),0)+IF($A197&lt;='P08'!$B$17,INDEX('P08'!$AE:$AE,$A197+52),0)+IF($A197&lt;='P09'!$B$17,INDEX('P09'!$AE:$AE,$A197+52),0)+IF($A197&lt;='P10'!$B$17,INDEX('P10'!$AE:$AE,$A197+52),0)</f>
        <v>98.152881777536123</v>
      </c>
      <c r="R197">
        <f>IF($A197&lt;='P01'!$B$17,INDEX('P01'!$AF:$AF,$A197+52),0)+IF($A197&lt;='P02'!$B$17,INDEX('P02'!$AF:$AF,$A197+52),0)+IF($A197&lt;='P03'!$B$17,INDEX('P03'!$AF:$AF,$A197+52),0)+IF($A197&lt;='P04'!$B$17,INDEX('P04'!$AF:$AF,$A197+52),0)+IF($A197&lt;='P05'!$B$17,INDEX('P05'!$AF:$AF,$A197+52),0)+IF($A197&lt;='P06'!$B$17,INDEX('P06'!$AF:$AF,$A197+52),0)+IF($A197&lt;='P07'!$B$17,INDEX('P07'!$AF:$AF,$A197+52),0)+IF($A197&lt;='P08'!$B$17,INDEX('P08'!$AF:$AF,$A197+52),0)+IF($A197&lt;='P09'!$B$17,INDEX('P09'!$AF:$AF,$A197+52),0)+IF($A197&lt;='P10'!$B$17,INDEX('P10'!$AF:$AF,$A197+52),0)</f>
        <v>0.1089397418184402</v>
      </c>
      <c r="S197">
        <f>IF($A197&lt;='P01'!$B$17,INDEX('P01'!$AG:$AG,$A197+52),0)+IF($A197&lt;='P02'!$B$17,INDEX('P02'!$AG:$AG,$A197+52),0)+IF($A197&lt;='P03'!$B$17,INDEX('P03'!$AG:$AG,$A197+52),0)+IF($A197&lt;='P04'!$B$17,INDEX('P04'!$AG:$AG,$A197+52),0)+IF($A197&lt;='P05'!$B$17,INDEX('P05'!$AG:$AG,$A197+52),0)+IF($A197&lt;='P06'!$B$17,INDEX('P06'!$AG:$AG,$A197+52),0)+IF($A197&lt;='P07'!$B$17,INDEX('P07'!$AG:$AG,$A197+52),0)+IF($A197&lt;='P08'!$B$17,INDEX('P08'!$AG:$AG,$A197+52),0)+IF($A197&lt;='P09'!$B$17,INDEX('P09'!$AG:$AG,$A197+52),0)+IF($A197&lt;='P10'!$B$17,INDEX('P10'!$AG:$AG,$A197+52),0)</f>
        <v>11480.66194604741</v>
      </c>
      <c r="T197">
        <f>IF($A197&lt;='P01'!$B$17,INDEX('P01'!$AI:$AI,$A197+52),0)+IF($A197&lt;='P02'!$B$17,INDEX('P02'!$AI:$AI,$A197+52),0)+IF($A197&lt;='P03'!$B$17,INDEX('P03'!$AI:$AI,$A197+52),0)+IF($A197&lt;='P04'!$B$17,INDEX('P04'!$AI:$AI,$A197+52),0)+IF($A197&lt;='P05'!$B$17,INDEX('P05'!$AI:$AI,$A197+52),0)+IF($A197&lt;='P06'!$B$17,INDEX('P06'!$AI:$AI,$A197+52),0)+IF($A197&lt;='P07'!$B$17,INDEX('P07'!$AI:$AI,$A197+52),0)+IF($A197&lt;='P08'!$B$17,INDEX('P08'!$AI:$AI,$A197+52),0)+IF($A197&lt;='P09'!$B$17,INDEX('P09'!$AI:$AI,$A197+52),0)+IF($A197&lt;='P10'!$B$17,INDEX('P10'!$AI:$AI,$A197+52),0)</f>
        <v>11480.66194604741</v>
      </c>
    </row>
    <row r="198" spans="1:20" x14ac:dyDescent="0.35">
      <c r="A198">
        <v>166</v>
      </c>
      <c r="B198">
        <f>IF($A198&lt;='P01'!$B$17,INDEX('P01'!$J:$J,$A198+52),0)+IF($A198&lt;='P02'!$B$17,INDEX('P02'!$J:$J,$A198+52),0)+IF($A198&lt;='P03'!$B$17,INDEX('P03'!$J:$J,$A198+52),0)+IF($A198&lt;='P04'!$B$17,INDEX('P04'!$J:$J,$A198+52),0)+IF($A198&lt;='P05'!$B$17,INDEX('P05'!$J:$J,$A198+52),0)+IF($A198&lt;='P06'!$B$17,INDEX('P06'!$J:$J,$A198+52),0)+IF($A198&lt;='P07'!$B$17,INDEX('P07'!$J:$J,$A198+52),0)+IF($A198&lt;='P08'!$B$17,INDEX('P08'!$J:$J,$A198+52),0)+IF($A198&lt;='P09'!$B$17,INDEX('P09'!$J:$J,$A198+52),0)+IF($A198&lt;='P10'!$B$17,INDEX('P10'!$J:$J,$A198+52),0)</f>
        <v>4.9676358498616205E-4</v>
      </c>
      <c r="C198">
        <f>IF($A198&lt;='P01'!$B$17,INDEX('P01'!$K:$K,$A198+52),0)+IF($A198&lt;='P02'!$B$17,INDEX('P02'!$K:$K,$A198+52),0)+IF($A198&lt;='P03'!$B$17,INDEX('P03'!$K:$K,$A198+52),0)+IF($A198&lt;='P04'!$B$17,INDEX('P04'!$K:$K,$A198+52),0)+IF($A198&lt;='P05'!$B$17,INDEX('P05'!$K:$K,$A198+52),0)+IF($A198&lt;='P06'!$B$17,INDEX('P06'!$K:$K,$A198+52),0)+IF($A198&lt;='P07'!$B$17,INDEX('P07'!$K:$K,$A198+52),0)+IF($A198&lt;='P08'!$B$17,INDEX('P08'!$K:$K,$A198+52),0)+IF($A198&lt;='P09'!$B$17,INDEX('P09'!$K:$K,$A198+52),0)+IF($A198&lt;='P10'!$B$17,INDEX('P10'!$K:$K,$A198+52),0)</f>
        <v>4.7496129944910323E-3</v>
      </c>
      <c r="D198">
        <f>IF($A198&lt;='P01'!$B$17,INDEX('P01'!$L:$L,$A198+52),0)+IF($A198&lt;='P02'!$B$17,INDEX('P02'!$L:$L,$A198+52),0)+IF($A198&lt;='P03'!$B$17,INDEX('P03'!$L:$L,$A198+52),0)+IF($A198&lt;='P04'!$B$17,INDEX('P04'!$L:$L,$A198+52),0)+IF($A198&lt;='P05'!$B$17,INDEX('P05'!$L:$L,$A198+52),0)+IF($A198&lt;='P06'!$B$17,INDEX('P06'!$L:$L,$A198+52),0)+IF($A198&lt;='P07'!$B$17,INDEX('P07'!$L:$L,$A198+52),0)+IF($A198&lt;='P08'!$B$17,INDEX('P08'!$L:$L,$A198+52),0)+IF($A198&lt;='P09'!$B$17,INDEX('P09'!$L:$L,$A198+52),0)+IF($A198&lt;='P10'!$B$17,INDEX('P10'!$L:$L,$A198+52),0)</f>
        <v>0</v>
      </c>
      <c r="E198">
        <f>IF($A198&lt;='P01'!$B$17,INDEX('P01'!$M:$M,$A198+52),0)+IF($A198&lt;='P02'!$B$17,INDEX('P02'!$M:$M,$A198+52),0)+IF($A198&lt;='P03'!$B$17,INDEX('P03'!$M:$M,$A198+52),0)+IF($A198&lt;='P04'!$B$17,INDEX('P04'!$M:$M,$A198+52),0)+IF($A198&lt;='P05'!$B$17,INDEX('P05'!$M:$M,$A198+52),0)+IF($A198&lt;='P06'!$B$17,INDEX('P06'!$M:$M,$A198+52),0)+IF($A198&lt;='P07'!$B$17,INDEX('P07'!$M:$M,$A198+52),0)+IF($A198&lt;='P08'!$B$17,INDEX('P08'!$M:$M,$A198+52),0)+IF($A198&lt;='P09'!$B$17,INDEX('P09'!$M:$M,$A198+52),0)+IF($A198&lt;='P10'!$B$17,INDEX('P10'!$M:$M,$A198+52),0)</f>
        <v>2.0810276754865185</v>
      </c>
      <c r="F198">
        <f>IF($A198&lt;='P01'!$B$17,INDEX('P01'!$R:$R,$A198+52),0)+IF($A198&lt;='P02'!$B$17,INDEX('P02'!$R:$R,$A198+52),0)+IF($A198&lt;='P03'!$B$17,INDEX('P03'!$R:$R,$A198+52),0)+IF($A198&lt;='P04'!$B$17,INDEX('P04'!$R:$R,$A198+52),0)+IF($A198&lt;='P05'!$B$17,INDEX('P05'!$R:$R,$A198+52),0)+IF($A198&lt;='P06'!$B$17,INDEX('P06'!$R:$R,$A198+52),0)+IF($A198&lt;='P07'!$B$17,INDEX('P07'!$R:$R,$A198+52),0)+IF($A198&lt;='P08'!$B$17,INDEX('P08'!$R:$R,$A198+52),0)+IF($A198&lt;='P09'!$B$17,INDEX('P09'!$R:$R,$A198+52),0)+IF($A198&lt;='P10'!$B$17,INDEX('P10'!$R:$R,$A198+52),0)</f>
        <v>101.28834115196869</v>
      </c>
      <c r="G198">
        <f>IF($A198&lt;='P01'!$B$17,INDEX('P01'!$S:$S,$A198+52),0)+IF($A198&lt;='P02'!$B$17,INDEX('P02'!$S:$S,$A198+52),0)+IF($A198&lt;='P03'!$B$17,INDEX('P03'!$S:$S,$A198+52),0)+IF($A198&lt;='P04'!$B$17,INDEX('P04'!$S:$S,$A198+52),0)+IF($A198&lt;='P05'!$B$17,INDEX('P05'!$S:$S,$A198+52),0)+IF($A198&lt;='P06'!$B$17,INDEX('P06'!$S:$S,$A198+52),0)+IF($A198&lt;='P07'!$B$17,INDEX('P07'!$S:$S,$A198+52),0)+IF($A198&lt;='P08'!$B$17,INDEX('P08'!$S:$S,$A198+52),0)+IF($A198&lt;='P09'!$B$17,INDEX('P09'!$S:$S,$A198+52),0)+IF($A198&lt;='P10'!$B$17,INDEX('P10'!$S:$S,$A198+52),0)</f>
        <v>2.0257668230393744</v>
      </c>
      <c r="H198">
        <f>IF($A198&lt;='P01'!$B$17,INDEX('P01'!$T:$T,$A198+52),0)+IF($A198&lt;='P02'!$B$17,INDEX('P02'!$T:$T,$A198+52),0)+IF($A198&lt;='P03'!$B$17,INDEX('P03'!$T:$T,$A198+52),0)+IF($A198&lt;='P04'!$B$17,INDEX('P04'!$T:$T,$A198+52),0)+IF($A198&lt;='P05'!$B$17,INDEX('P05'!$T:$T,$A198+52),0)+IF($A198&lt;='P06'!$B$17,INDEX('P06'!$T:$T,$A198+52),0)+IF($A198&lt;='P07'!$B$17,INDEX('P07'!$T:$T,$A198+52),0)+IF($A198&lt;='P08'!$B$17,INDEX('P08'!$T:$T,$A198+52),0)+IF($A198&lt;='P09'!$B$17,INDEX('P09'!$T:$T,$A198+52),0)+IF($A198&lt;='P10'!$B$17,INDEX('P10'!$T:$T,$A198+52),0)</f>
        <v>15.700842943067375</v>
      </c>
      <c r="I198">
        <f>IF($A198&lt;='P01'!$B$17,INDEX('P01'!$U:$U,$A198+52),0)+IF($A198&lt;='P02'!$B$17,INDEX('P02'!$U:$U,$A198+52),0)+IF($A198&lt;='P03'!$B$17,INDEX('P03'!$U:$U,$A198+52),0)+IF($A198&lt;='P04'!$B$17,INDEX('P04'!$U:$U,$A198+52),0)+IF($A198&lt;='P05'!$B$17,INDEX('P05'!$U:$U,$A198+52),0)+IF($A198&lt;='P06'!$B$17,INDEX('P06'!$U:$U,$A198+52),0)+IF($A198&lt;='P07'!$B$17,INDEX('P07'!$U:$U,$A198+52),0)+IF($A198&lt;='P08'!$B$17,INDEX('P08'!$U:$U,$A198+52),0)+IF($A198&lt;='P09'!$B$17,INDEX('P09'!$U:$U,$A198+52),0)+IF($A198&lt;='P10'!$B$17,INDEX('P10'!$U:$U,$A198+52),0)</f>
        <v>167.97357324571055</v>
      </c>
      <c r="J198">
        <f>IF($A198&lt;='P01'!$B$17,INDEX('P01'!$V:$V,$A198+52),0)+IF($A198&lt;='P02'!$B$17,INDEX('P02'!$V:$V,$A198+52),0)+IF($A198&lt;='P03'!$B$17,INDEX('P03'!$V:$V,$A198+52),0)+IF($A198&lt;='P04'!$B$17,INDEX('P04'!$V:$V,$A198+52),0)+IF($A198&lt;='P05'!$B$17,INDEX('P05'!$V:$V,$A198+52),0)+IF($A198&lt;='P06'!$B$17,INDEX('P06'!$V:$V,$A198+52),0)+IF($A198&lt;='P07'!$B$17,INDEX('P07'!$V:$V,$A198+52),0)+IF($A198&lt;='P08'!$B$17,INDEX('P08'!$V:$V,$A198+52),0)+IF($A198&lt;='P09'!$B$17,INDEX('P09'!$V:$V,$A198+52),0)+IF($A198&lt;='P10'!$B$17,INDEX('P10'!$V:$V,$A198+52),0)</f>
        <v>0.18692671319904111</v>
      </c>
      <c r="K198">
        <f>IF($A198&lt;='P01'!$B$17,INDEX('P01'!$W:$W,$A198+52),0)+IF($A198&lt;='P02'!$B$17,INDEX('P02'!$W:$W,$A198+52),0)+IF($A198&lt;='P03'!$B$17,INDEX('P03'!$W:$W,$A198+52),0)+IF($A198&lt;='P04'!$B$17,INDEX('P04'!$W:$W,$A198+52),0)+IF($A198&lt;='P05'!$B$17,INDEX('P05'!$W:$W,$A198+52),0)+IF($A198&lt;='P06'!$B$17,INDEX('P06'!$W:$W,$A198+52),0)+IF($A198&lt;='P07'!$B$17,INDEX('P07'!$W:$W,$A198+52),0)+IF($A198&lt;='P08'!$B$17,INDEX('P08'!$W:$W,$A198+52),0)+IF($A198&lt;='P09'!$B$17,INDEX('P09'!$W:$W,$A198+52),0)+IF($A198&lt;='P10'!$B$17,INDEX('P10'!$W:$W,$A198+52),0)</f>
        <v>-84.598768573047664</v>
      </c>
      <c r="L198">
        <f>IF($A198&lt;='P01'!$B$17,INDEX('P01'!$X:$X,$A198+52),0)+IF($A198&lt;='P02'!$B$17,INDEX('P02'!$X:$X,$A198+52),0)+IF($A198&lt;='P03'!$B$17,INDEX('P03'!$X:$X,$A198+52),0)+IF($A198&lt;='P04'!$B$17,INDEX('P04'!$X:$X,$A198+52),0)+IF($A198&lt;='P05'!$B$17,INDEX('P05'!$X:$X,$A198+52),0)+IF($A198&lt;='P06'!$B$17,INDEX('P06'!$X:$X,$A198+52),0)+IF($A198&lt;='P07'!$B$17,INDEX('P07'!$X:$X,$A198+52),0)+IF($A198&lt;='P08'!$B$17,INDEX('P08'!$X:$X,$A198+52),0)+IF($A198&lt;='P09'!$B$17,INDEX('P09'!$X:$X,$A198+52),0)+IF($A198&lt;='P10'!$B$17,INDEX('P10'!$X:$X,$A198+52),0)</f>
        <v>84.273808734583582</v>
      </c>
      <c r="M198">
        <f>IF($A198&lt;='P01'!$B$17,INDEX('P01'!$AA:$AA,$A198+52),0)+IF($A198&lt;='P02'!$B$17,INDEX('P02'!$AA:$AA,$A198+52),0)+IF($A198&lt;='P03'!$B$17,INDEX('P03'!$AA:$AA,$A198+52),0)+IF($A198&lt;='P04'!$B$17,INDEX('P04'!$AA:$AA,$A198+52),0)+IF($A198&lt;='P05'!$B$17,INDEX('P05'!$AA:$AA,$A198+52),0)+IF($A198&lt;='P06'!$B$17,INDEX('P06'!$AA:$AA,$A198+52),0)+IF($A198&lt;='P07'!$B$17,INDEX('P07'!$AA:$AA,$A198+52),0)+IF($A198&lt;='P08'!$B$17,INDEX('P08'!$AA:$AA,$A198+52),0)+IF($A198&lt;='P09'!$B$17,INDEX('P09'!$AA:$AA,$A198+52),0)+IF($A198&lt;='P10'!$B$17,INDEX('P10'!$AA:$AA,$A198+52),0)</f>
        <v>-48.985186052674621</v>
      </c>
      <c r="N198">
        <f>IF($A198&lt;='P01'!$B$17,INDEX('P01'!$AB:$AB,$A198+52),0)+IF($A198&lt;='P02'!$B$17,INDEX('P02'!$AB:$AB,$A198+52),0)+IF($A198&lt;='P03'!$B$17,INDEX('P03'!$AB:$AB,$A198+52),0)+IF($A198&lt;='P04'!$B$17,INDEX('P04'!$AB:$AB,$A198+52),0)+IF($A198&lt;='P05'!$B$17,INDEX('P05'!$AB:$AB,$A198+52),0)+IF($A198&lt;='P06'!$B$17,INDEX('P06'!$AB:$AB,$A198+52),0)+IF($A198&lt;='P07'!$B$17,INDEX('P07'!$AB:$AB,$A198+52),0)+IF($A198&lt;='P08'!$B$17,INDEX('P08'!$AB:$AB,$A198+52),0)+IF($A198&lt;='P09'!$B$17,INDEX('P09'!$AB:$AB,$A198+52),0)+IF($A198&lt;='P10'!$B$17,INDEX('P10'!$AB:$AB,$A198+52),0)</f>
        <v>59.067833657728499</v>
      </c>
      <c r="O198">
        <f>IF($A198&lt;='P01'!$B$17,INDEX('P01'!$AC:$AC,$A198+52),0)+IF($A198&lt;='P02'!$B$17,INDEX('P02'!$AC:$AC,$A198+52),0)+IF($A198&lt;='P03'!$B$17,INDEX('P03'!$AC:$AC,$A198+52),0)+IF($A198&lt;='P04'!$B$17,INDEX('P04'!$AC:$AC,$A198+52),0)+IF($A198&lt;='P05'!$B$17,INDEX('P05'!$AC:$AC,$A198+52),0)+IF($A198&lt;='P06'!$B$17,INDEX('P06'!$AC:$AC,$A198+52),0)+IF($A198&lt;='P07'!$B$17,INDEX('P07'!$AC:$AC,$A198+52),0)+IF($A198&lt;='P08'!$B$17,INDEX('P08'!$AC:$AC,$A198+52),0)+IF($A198&lt;='P09'!$B$17,INDEX('P09'!$AC:$AC,$A198+52),0)+IF($A198&lt;='P10'!$B$17,INDEX('P10'!$AC:$AC,$A198+52),0)</f>
        <v>1.1813566731545699</v>
      </c>
      <c r="P198">
        <f>IF($A198&lt;='P01'!$B$17,INDEX('P01'!$AD:$AD,$A198+52),0)+IF($A198&lt;='P02'!$B$17,INDEX('P02'!$AD:$AD,$A198+52),0)+IF($A198&lt;='P03'!$B$17,INDEX('P03'!$AD:$AD,$A198+52),0)+IF($A198&lt;='P04'!$B$17,INDEX('P04'!$AD:$AD,$A198+52),0)+IF($A198&lt;='P05'!$B$17,INDEX('P05'!$AD:$AD,$A198+52),0)+IF($A198&lt;='P06'!$B$17,INDEX('P06'!$AD:$AD,$A198+52),0)+IF($A198&lt;='P07'!$B$17,INDEX('P07'!$AD:$AD,$A198+52),0)+IF($A198&lt;='P08'!$B$17,INDEX('P08'!$AD:$AD,$A198+52),0)+IF($A198&lt;='P09'!$B$17,INDEX('P09'!$AD:$AD,$A198+52),0)+IF($A198&lt;='P10'!$B$17,INDEX('P10'!$AD:$AD,$A198+52),0)</f>
        <v>9.1263077378198343</v>
      </c>
      <c r="Q198">
        <f>IF($A198&lt;='P01'!$B$17,INDEX('P01'!$AE:$AE,$A198+52),0)+IF($A198&lt;='P02'!$B$17,INDEX('P02'!$AE:$AE,$A198+52),0)+IF($A198&lt;='P03'!$B$17,INDEX('P03'!$AE:$AE,$A198+52),0)+IF($A198&lt;='P04'!$B$17,INDEX('P04'!$AE:$AE,$A198+52),0)+IF($A198&lt;='P05'!$B$17,INDEX('P05'!$AE:$AE,$A198+52),0)+IF($A198&lt;='P06'!$B$17,INDEX('P06'!$AE:$AE,$A198+52),0)+IF($A198&lt;='P07'!$B$17,INDEX('P07'!$AE:$AE,$A198+52),0)+IF($A198&lt;='P08'!$B$17,INDEX('P08'!$AE:$AE,$A198+52),0)+IF($A198&lt;='P09'!$B$17,INDEX('P09'!$AE:$AE,$A198+52),0)+IF($A198&lt;='P10'!$B$17,INDEX('P10'!$AE:$AE,$A198+52),0)</f>
        <v>97.636701852269255</v>
      </c>
      <c r="R198">
        <f>IF($A198&lt;='P01'!$B$17,INDEX('P01'!$AF:$AF,$A198+52),0)+IF($A198&lt;='P02'!$B$17,INDEX('P02'!$AF:$AF,$A198+52),0)+IF($A198&lt;='P03'!$B$17,INDEX('P03'!$AF:$AF,$A198+52),0)+IF($A198&lt;='P04'!$B$17,INDEX('P04'!$AF:$AF,$A198+52),0)+IF($A198&lt;='P05'!$B$17,INDEX('P05'!$AF:$AF,$A198+52),0)+IF($A198&lt;='P06'!$B$17,INDEX('P06'!$AF:$AF,$A198+52),0)+IF($A198&lt;='P07'!$B$17,INDEX('P07'!$AF:$AF,$A198+52),0)+IF($A198&lt;='P08'!$B$17,INDEX('P08'!$AF:$AF,$A198+52),0)+IF($A198&lt;='P09'!$B$17,INDEX('P09'!$AF:$AF,$A198+52),0)+IF($A198&lt;='P10'!$B$17,INDEX('P10'!$AF:$AF,$A198+52),0)</f>
        <v>0.10865344715946548</v>
      </c>
      <c r="S198">
        <f>IF($A198&lt;='P01'!$B$17,INDEX('P01'!$AG:$AG,$A198+52),0)+IF($A198&lt;='P02'!$B$17,INDEX('P02'!$AG:$AG,$A198+52),0)+IF($A198&lt;='P03'!$B$17,INDEX('P03'!$AG:$AG,$A198+52),0)+IF($A198&lt;='P04'!$B$17,INDEX('P04'!$AG:$AG,$A198+52),0)+IF($A198&lt;='P05'!$B$17,INDEX('P05'!$AG:$AG,$A198+52),0)+IF($A198&lt;='P06'!$B$17,INDEX('P06'!$AG:$AG,$A198+52),0)+IF($A198&lt;='P07'!$B$17,INDEX('P07'!$AG:$AG,$A198+52),0)+IF($A198&lt;='P08'!$B$17,INDEX('P08'!$AG:$AG,$A198+52),0)+IF($A198&lt;='P09'!$B$17,INDEX('P09'!$AG:$AG,$A198+52),0)+IF($A198&lt;='P10'!$B$17,INDEX('P10'!$AG:$AG,$A198+52),0)</f>
        <v>11433.97283705158</v>
      </c>
      <c r="T198">
        <f>IF($A198&lt;='P01'!$B$17,INDEX('P01'!$AI:$AI,$A198+52),0)+IF($A198&lt;='P02'!$B$17,INDEX('P02'!$AI:$AI,$A198+52),0)+IF($A198&lt;='P03'!$B$17,INDEX('P03'!$AI:$AI,$A198+52),0)+IF($A198&lt;='P04'!$B$17,INDEX('P04'!$AI:$AI,$A198+52),0)+IF($A198&lt;='P05'!$B$17,INDEX('P05'!$AI:$AI,$A198+52),0)+IF($A198&lt;='P06'!$B$17,INDEX('P06'!$AI:$AI,$A198+52),0)+IF($A198&lt;='P07'!$B$17,INDEX('P07'!$AI:$AI,$A198+52),0)+IF($A198&lt;='P08'!$B$17,INDEX('P08'!$AI:$AI,$A198+52),0)+IF($A198&lt;='P09'!$B$17,INDEX('P09'!$AI:$AI,$A198+52),0)+IF($A198&lt;='P10'!$B$17,INDEX('P10'!$AI:$AI,$A198+52),0)</f>
        <v>11433.97283705158</v>
      </c>
    </row>
    <row r="199" spans="1:20" x14ac:dyDescent="0.35">
      <c r="A199">
        <v>167</v>
      </c>
      <c r="B199">
        <f>IF($A199&lt;='P01'!$B$17,INDEX('P01'!$J:$J,$A199+52),0)+IF($A199&lt;='P02'!$B$17,INDEX('P02'!$J:$J,$A199+52),0)+IF($A199&lt;='P03'!$B$17,INDEX('P03'!$J:$J,$A199+52),0)+IF($A199&lt;='P04'!$B$17,INDEX('P04'!$J:$J,$A199+52),0)+IF($A199&lt;='P05'!$B$17,INDEX('P05'!$J:$J,$A199+52),0)+IF($A199&lt;='P06'!$B$17,INDEX('P06'!$J:$J,$A199+52),0)+IF($A199&lt;='P07'!$B$17,INDEX('P07'!$J:$J,$A199+52),0)+IF($A199&lt;='P08'!$B$17,INDEX('P08'!$J:$J,$A199+52),0)+IF($A199&lt;='P09'!$B$17,INDEX('P09'!$J:$J,$A199+52),0)+IF($A199&lt;='P10'!$B$17,INDEX('P10'!$J:$J,$A199+52),0)</f>
        <v>4.9585843061570689E-4</v>
      </c>
      <c r="C199">
        <f>IF($A199&lt;='P01'!$B$17,INDEX('P01'!$K:$K,$A199+52),0)+IF($A199&lt;='P02'!$B$17,INDEX('P02'!$K:$K,$A199+52),0)+IF($A199&lt;='P03'!$B$17,INDEX('P03'!$K:$K,$A199+52),0)+IF($A199&lt;='P04'!$B$17,INDEX('P04'!$K:$K,$A199+52),0)+IF($A199&lt;='P05'!$B$17,INDEX('P05'!$K:$K,$A199+52),0)+IF($A199&lt;='P06'!$B$17,INDEX('P06'!$K:$K,$A199+52),0)+IF($A199&lt;='P07'!$B$17,INDEX('P07'!$K:$K,$A199+52),0)+IF($A199&lt;='P08'!$B$17,INDEX('P08'!$K:$K,$A199+52),0)+IF($A199&lt;='P09'!$B$17,INDEX('P09'!$K:$K,$A199+52),0)+IF($A199&lt;='P10'!$B$17,INDEX('P10'!$K:$K,$A199+52),0)</f>
        <v>4.7327377285349059E-3</v>
      </c>
      <c r="D199">
        <f>IF($A199&lt;='P01'!$B$17,INDEX('P01'!$L:$L,$A199+52),0)+IF($A199&lt;='P02'!$B$17,INDEX('P02'!$L:$L,$A199+52),0)+IF($A199&lt;='P03'!$B$17,INDEX('P03'!$L:$L,$A199+52),0)+IF($A199&lt;='P04'!$B$17,INDEX('P04'!$L:$L,$A199+52),0)+IF($A199&lt;='P05'!$B$17,INDEX('P05'!$L:$L,$A199+52),0)+IF($A199&lt;='P06'!$B$17,INDEX('P06'!$L:$L,$A199+52),0)+IF($A199&lt;='P07'!$B$17,INDEX('P07'!$L:$L,$A199+52),0)+IF($A199&lt;='P08'!$B$17,INDEX('P08'!$L:$L,$A199+52),0)+IF($A199&lt;='P09'!$B$17,INDEX('P09'!$L:$L,$A199+52),0)+IF($A199&lt;='P10'!$B$17,INDEX('P10'!$L:$L,$A199+52),0)</f>
        <v>0</v>
      </c>
      <c r="E199">
        <f>IF($A199&lt;='P01'!$B$17,INDEX('P01'!$M:$M,$A199+52),0)+IF($A199&lt;='P02'!$B$17,INDEX('P02'!$M:$M,$A199+52),0)+IF($A199&lt;='P03'!$B$17,INDEX('P03'!$M:$M,$A199+52),0)+IF($A199&lt;='P04'!$B$17,INDEX('P04'!$M:$M,$A199+52),0)+IF($A199&lt;='P05'!$B$17,INDEX('P05'!$M:$M,$A199+52),0)+IF($A199&lt;='P06'!$B$17,INDEX('P06'!$M:$M,$A199+52),0)+IF($A199&lt;='P07'!$B$17,INDEX('P07'!$M:$M,$A199+52),0)+IF($A199&lt;='P08'!$B$17,INDEX('P08'!$M:$M,$A199+52),0)+IF($A199&lt;='P09'!$B$17,INDEX('P09'!$M:$M,$A199+52),0)+IF($A199&lt;='P10'!$B$17,INDEX('P10'!$M:$M,$A199+52),0)</f>
        <v>2.0757990793273677</v>
      </c>
      <c r="F199">
        <f>IF($A199&lt;='P01'!$B$17,INDEX('P01'!$R:$R,$A199+52),0)+IF($A199&lt;='P02'!$B$17,INDEX('P02'!$R:$R,$A199+52),0)+IF($A199&lt;='P03'!$B$17,INDEX('P03'!$R:$R,$A199+52),0)+IF($A199&lt;='P04'!$B$17,INDEX('P04'!$R:$R,$A199+52),0)+IF($A199&lt;='P05'!$B$17,INDEX('P05'!$R:$R,$A199+52),0)+IF($A199&lt;='P06'!$B$17,INDEX('P06'!$R:$R,$A199+52),0)+IF($A199&lt;='P07'!$B$17,INDEX('P07'!$R:$R,$A199+52),0)+IF($A199&lt;='P08'!$B$17,INDEX('P08'!$R:$R,$A199+52),0)+IF($A199&lt;='P09'!$B$17,INDEX('P09'!$R:$R,$A199+52),0)+IF($A199&lt;='P10'!$B$17,INDEX('P10'!$R:$R,$A199+52),0)</f>
        <v>100.93084538343287</v>
      </c>
      <c r="G199">
        <f>IF($A199&lt;='P01'!$B$17,INDEX('P01'!$S:$S,$A199+52),0)+IF($A199&lt;='P02'!$B$17,INDEX('P02'!$S:$S,$A199+52),0)+IF($A199&lt;='P03'!$B$17,INDEX('P03'!$S:$S,$A199+52),0)+IF($A199&lt;='P04'!$B$17,INDEX('P04'!$S:$S,$A199+52),0)+IF($A199&lt;='P05'!$B$17,INDEX('P05'!$S:$S,$A199+52),0)+IF($A199&lt;='P06'!$B$17,INDEX('P06'!$S:$S,$A199+52),0)+IF($A199&lt;='P07'!$B$17,INDEX('P07'!$S:$S,$A199+52),0)+IF($A199&lt;='P08'!$B$17,INDEX('P08'!$S:$S,$A199+52),0)+IF($A199&lt;='P09'!$B$17,INDEX('P09'!$S:$S,$A199+52),0)+IF($A199&lt;='P10'!$B$17,INDEX('P10'!$S:$S,$A199+52),0)</f>
        <v>2.0186169076686573</v>
      </c>
      <c r="H199">
        <f>IF($A199&lt;='P01'!$B$17,INDEX('P01'!$T:$T,$A199+52),0)+IF($A199&lt;='P02'!$B$17,INDEX('P02'!$T:$T,$A199+52),0)+IF($A199&lt;='P03'!$B$17,INDEX('P03'!$T:$T,$A199+52),0)+IF($A199&lt;='P04'!$B$17,INDEX('P04'!$T:$T,$A199+52),0)+IF($A199&lt;='P05'!$B$17,INDEX('P05'!$T:$T,$A199+52),0)+IF($A199&lt;='P06'!$B$17,INDEX('P06'!$T:$T,$A199+52),0)+IF($A199&lt;='P07'!$B$17,INDEX('P07'!$T:$T,$A199+52),0)+IF($A199&lt;='P08'!$B$17,INDEX('P08'!$T:$T,$A199+52),0)+IF($A199&lt;='P09'!$B$17,INDEX('P09'!$T:$T,$A199+52),0)+IF($A199&lt;='P10'!$B$17,INDEX('P10'!$T:$T,$A199+52),0)</f>
        <v>15.699984996976518</v>
      </c>
      <c r="I199">
        <f>IF($A199&lt;='P01'!$B$17,INDEX('P01'!$U:$U,$A199+52),0)+IF($A199&lt;='P02'!$B$17,INDEX('P02'!$U:$U,$A199+52),0)+IF($A199&lt;='P03'!$B$17,INDEX('P03'!$U:$U,$A199+52),0)+IF($A199&lt;='P04'!$B$17,INDEX('P04'!$U:$U,$A199+52),0)+IF($A199&lt;='P05'!$B$17,INDEX('P05'!$U:$U,$A199+52),0)+IF($A199&lt;='P06'!$B$17,INDEX('P06'!$U:$U,$A199+52),0)+IF($A199&lt;='P07'!$B$17,INDEX('P07'!$U:$U,$A199+52),0)+IF($A199&lt;='P08'!$B$17,INDEX('P08'!$U:$U,$A199+52),0)+IF($A199&lt;='P09'!$B$17,INDEX('P09'!$U:$U,$A199+52),0)+IF($A199&lt;='P10'!$B$17,INDEX('P10'!$U:$U,$A199+52),0)</f>
        <v>167.63764040582521</v>
      </c>
      <c r="J199">
        <f>IF($A199&lt;='P01'!$B$17,INDEX('P01'!$V:$V,$A199+52),0)+IF($A199&lt;='P02'!$B$17,INDEX('P02'!$V:$V,$A199+52),0)+IF($A199&lt;='P03'!$B$17,INDEX('P03'!$V:$V,$A199+52),0)+IF($A199&lt;='P04'!$B$17,INDEX('P04'!$V:$V,$A199+52),0)+IF($A199&lt;='P05'!$B$17,INDEX('P05'!$V:$V,$A199+52),0)+IF($A199&lt;='P06'!$B$17,INDEX('P06'!$V:$V,$A199+52),0)+IF($A199&lt;='P07'!$B$17,INDEX('P07'!$V:$V,$A199+52),0)+IF($A199&lt;='P08'!$B$17,INDEX('P08'!$V:$V,$A199+52),0)+IF($A199&lt;='P09'!$B$17,INDEX('P09'!$V:$V,$A199+52),0)+IF($A199&lt;='P10'!$B$17,INDEX('P10'!$V:$V,$A199+52),0)</f>
        <v>0.18704628518385491</v>
      </c>
      <c r="K199">
        <f>IF($A199&lt;='P01'!$B$17,INDEX('P01'!$W:$W,$A199+52),0)+IF($A199&lt;='P02'!$B$17,INDEX('P02'!$W:$W,$A199+52),0)+IF($A199&lt;='P03'!$B$17,INDEX('P03'!$W:$W,$A199+52),0)+IF($A199&lt;='P04'!$B$17,INDEX('P04'!$W:$W,$A199+52),0)+IF($A199&lt;='P05'!$B$17,INDEX('P05'!$W:$W,$A199+52),0)+IF($A199&lt;='P06'!$B$17,INDEX('P06'!$W:$W,$A199+52),0)+IF($A199&lt;='P07'!$B$17,INDEX('P07'!$W:$W,$A199+52),0)+IF($A199&lt;='P08'!$B$17,INDEX('P08'!$W:$W,$A199+52),0)+IF($A199&lt;='P09'!$B$17,INDEX('P09'!$W:$W,$A199+52),0)+IF($A199&lt;='P10'!$B$17,INDEX('P10'!$W:$W,$A199+52),0)</f>
        <v>-84.612443212221351</v>
      </c>
      <c r="L199">
        <f>IF($A199&lt;='P01'!$B$17,INDEX('P01'!$X:$X,$A199+52),0)+IF($A199&lt;='P02'!$B$17,INDEX('P02'!$X:$X,$A199+52),0)+IF($A199&lt;='P03'!$B$17,INDEX('P03'!$X:$X,$A199+52),0)+IF($A199&lt;='P04'!$B$17,INDEX('P04'!$X:$X,$A199+52),0)+IF($A199&lt;='P05'!$B$17,INDEX('P05'!$X:$X,$A199+52),0)+IF($A199&lt;='P06'!$B$17,INDEX('P06'!$X:$X,$A199+52),0)+IF($A199&lt;='P07'!$B$17,INDEX('P07'!$X:$X,$A199+52),0)+IF($A199&lt;='P08'!$B$17,INDEX('P08'!$X:$X,$A199+52),0)+IF($A199&lt;='P09'!$B$17,INDEX('P09'!$X:$X,$A199+52),0)+IF($A199&lt;='P10'!$B$17,INDEX('P10'!$X:$X,$A199+52),0)</f>
        <v>84.2886303149143</v>
      </c>
      <c r="M199">
        <f>IF($A199&lt;='P01'!$B$17,INDEX('P01'!$AA:$AA,$A199+52),0)+IF($A199&lt;='P02'!$B$17,INDEX('P02'!$AA:$AA,$A199+52),0)+IF($A199&lt;='P03'!$B$17,INDEX('P03'!$AA:$AA,$A199+52),0)+IF($A199&lt;='P04'!$B$17,INDEX('P04'!$AA:$AA,$A199+52),0)+IF($A199&lt;='P05'!$B$17,INDEX('P05'!$AA:$AA,$A199+52),0)+IF($A199&lt;='P06'!$B$17,INDEX('P06'!$AA:$AA,$A199+52),0)+IF($A199&lt;='P07'!$B$17,INDEX('P07'!$AA:$AA,$A199+52),0)+IF($A199&lt;='P08'!$B$17,INDEX('P08'!$AA:$AA,$A199+52),0)+IF($A199&lt;='P09'!$B$17,INDEX('P09'!$AA:$AA,$A199+52),0)+IF($A199&lt;='P10'!$B$17,INDEX('P10'!$AA:$AA,$A199+52),0)</f>
        <v>-48.833931693317709</v>
      </c>
      <c r="N199">
        <f>IF($A199&lt;='P01'!$B$17,INDEX('P01'!$AB:$AB,$A199+52),0)+IF($A199&lt;='P02'!$B$17,INDEX('P02'!$AB:$AB,$A199+52),0)+IF($A199&lt;='P03'!$B$17,INDEX('P03'!$AB:$AB,$A199+52),0)+IF($A199&lt;='P04'!$B$17,INDEX('P04'!$AB:$AB,$A199+52),0)+IF($A199&lt;='P05'!$B$17,INDEX('P05'!$AB:$AB,$A199+52),0)+IF($A199&lt;='P06'!$B$17,INDEX('P06'!$AB:$AB,$A199+52),0)+IF($A199&lt;='P07'!$B$17,INDEX('P07'!$AB:$AB,$A199+52),0)+IF($A199&lt;='P08'!$B$17,INDEX('P08'!$AB:$AB,$A199+52),0)+IF($A199&lt;='P09'!$B$17,INDEX('P09'!$AB:$AB,$A199+52),0)+IF($A199&lt;='P10'!$B$17,INDEX('P10'!$AB:$AB,$A199+52),0)</f>
        <v>58.667293122261242</v>
      </c>
      <c r="O199">
        <f>IF($A199&lt;='P01'!$B$17,INDEX('P01'!$AC:$AC,$A199+52),0)+IF($A199&lt;='P02'!$B$17,INDEX('P02'!$AC:$AC,$A199+52),0)+IF($A199&lt;='P03'!$B$17,INDEX('P03'!$AC:$AC,$A199+52),0)+IF($A199&lt;='P04'!$B$17,INDEX('P04'!$AC:$AC,$A199+52),0)+IF($A199&lt;='P05'!$B$17,INDEX('P05'!$AC:$AC,$A199+52),0)+IF($A199&lt;='P06'!$B$17,INDEX('P06'!$AC:$AC,$A199+52),0)+IF($A199&lt;='P07'!$B$17,INDEX('P07'!$AC:$AC,$A199+52),0)+IF($A199&lt;='P08'!$B$17,INDEX('P08'!$AC:$AC,$A199+52),0)+IF($A199&lt;='P09'!$B$17,INDEX('P09'!$AC:$AC,$A199+52),0)+IF($A199&lt;='P10'!$B$17,INDEX('P10'!$AC:$AC,$A199+52),0)</f>
        <v>1.1733458624452249</v>
      </c>
      <c r="P199">
        <f>IF($A199&lt;='P01'!$B$17,INDEX('P01'!$AD:$AD,$A199+52),0)+IF($A199&lt;='P02'!$B$17,INDEX('P02'!$AD:$AD,$A199+52),0)+IF($A199&lt;='P03'!$B$17,INDEX('P03'!$AD:$AD,$A199+52),0)+IF($A199&lt;='P04'!$B$17,INDEX('P04'!$AD:$AD,$A199+52),0)+IF($A199&lt;='P05'!$B$17,INDEX('P05'!$AD:$AD,$A199+52),0)+IF($A199&lt;='P06'!$B$17,INDEX('P06'!$AD:$AD,$A199+52),0)+IF($A199&lt;='P07'!$B$17,INDEX('P07'!$AD:$AD,$A199+52),0)+IF($A199&lt;='P08'!$B$17,INDEX('P08'!$AD:$AD,$A199+52),0)+IF($A199&lt;='P09'!$B$17,INDEX('P09'!$AD:$AD,$A199+52),0)+IF($A199&lt;='P10'!$B$17,INDEX('P10'!$AD:$AD,$A199+52),0)</f>
        <v>9.0960310075510051</v>
      </c>
      <c r="Q199">
        <f>IF($A199&lt;='P01'!$B$17,INDEX('P01'!$AE:$AE,$A199+52),0)+IF($A199&lt;='P02'!$B$17,INDEX('P02'!$AE:$AE,$A199+52),0)+IF($A199&lt;='P03'!$B$17,INDEX('P03'!$AE:$AE,$A199+52),0)+IF($A199&lt;='P04'!$B$17,INDEX('P04'!$AE:$AE,$A199+52),0)+IF($A199&lt;='P05'!$B$17,INDEX('P05'!$AE:$AE,$A199+52),0)+IF($A199&lt;='P06'!$B$17,INDEX('P06'!$AE:$AE,$A199+52),0)+IF($A199&lt;='P07'!$B$17,INDEX('P07'!$AE:$AE,$A199+52),0)+IF($A199&lt;='P08'!$B$17,INDEX('P08'!$AE:$AE,$A199+52),0)+IF($A199&lt;='P09'!$B$17,INDEX('P09'!$AE:$AE,$A199+52),0)+IF($A199&lt;='P10'!$B$17,INDEX('P10'!$AE:$AE,$A199+52),0)</f>
        <v>97.123479764962994</v>
      </c>
      <c r="R199">
        <f>IF($A199&lt;='P01'!$B$17,INDEX('P01'!$AF:$AF,$A199+52),0)+IF($A199&lt;='P02'!$B$17,INDEX('P02'!$AF:$AF,$A199+52),0)+IF($A199&lt;='P03'!$B$17,INDEX('P03'!$AF:$AF,$A199+52),0)+IF($A199&lt;='P04'!$B$17,INDEX('P04'!$AF:$AF,$A199+52),0)+IF($A199&lt;='P05'!$B$17,INDEX('P05'!$AF:$AF,$A199+52),0)+IF($A199&lt;='P06'!$B$17,INDEX('P06'!$AF:$AF,$A199+52),0)+IF($A199&lt;='P07'!$B$17,INDEX('P07'!$AF:$AF,$A199+52),0)+IF($A199&lt;='P08'!$B$17,INDEX('P08'!$AF:$AF,$A199+52),0)+IF($A199&lt;='P09'!$B$17,INDEX('P09'!$AF:$AF,$A199+52),0)+IF($A199&lt;='P10'!$B$17,INDEX('P10'!$AF:$AF,$A199+52),0)</f>
        <v>0.10836818061974084</v>
      </c>
      <c r="S199">
        <f>IF($A199&lt;='P01'!$B$17,INDEX('P01'!$AG:$AG,$A199+52),0)+IF($A199&lt;='P02'!$B$17,INDEX('P02'!$AG:$AG,$A199+52),0)+IF($A199&lt;='P03'!$B$17,INDEX('P03'!$AG:$AG,$A199+52),0)+IF($A199&lt;='P04'!$B$17,INDEX('P04'!$AG:$AG,$A199+52),0)+IF($A199&lt;='P05'!$B$17,INDEX('P05'!$AG:$AG,$A199+52),0)+IF($A199&lt;='P06'!$B$17,INDEX('P06'!$AG:$AG,$A199+52),0)+IF($A199&lt;='P07'!$B$17,INDEX('P07'!$AG:$AG,$A199+52),0)+IF($A199&lt;='P08'!$B$17,INDEX('P08'!$AG:$AG,$A199+52),0)+IF($A199&lt;='P09'!$B$17,INDEX('P09'!$AG:$AG,$A199+52),0)+IF($A199&lt;='P10'!$B$17,INDEX('P10'!$AG:$AG,$A199+52),0)</f>
        <v>11387.116058481904</v>
      </c>
      <c r="T199">
        <f>IF($A199&lt;='P01'!$B$17,INDEX('P01'!$AI:$AI,$A199+52),0)+IF($A199&lt;='P02'!$B$17,INDEX('P02'!$AI:$AI,$A199+52),0)+IF($A199&lt;='P03'!$B$17,INDEX('P03'!$AI:$AI,$A199+52),0)+IF($A199&lt;='P04'!$B$17,INDEX('P04'!$AI:$AI,$A199+52),0)+IF($A199&lt;='P05'!$B$17,INDEX('P05'!$AI:$AI,$A199+52),0)+IF($A199&lt;='P06'!$B$17,INDEX('P06'!$AI:$AI,$A199+52),0)+IF($A199&lt;='P07'!$B$17,INDEX('P07'!$AI:$AI,$A199+52),0)+IF($A199&lt;='P08'!$B$17,INDEX('P08'!$AI:$AI,$A199+52),0)+IF($A199&lt;='P09'!$B$17,INDEX('P09'!$AI:$AI,$A199+52),0)+IF($A199&lt;='P10'!$B$17,INDEX('P10'!$AI:$AI,$A199+52),0)</f>
        <v>11387.116058481904</v>
      </c>
    </row>
    <row r="200" spans="1:20" x14ac:dyDescent="0.35">
      <c r="A200">
        <v>168</v>
      </c>
      <c r="B200">
        <f>IF($A200&lt;='P01'!$B$17,INDEX('P01'!$J:$J,$A200+52),0)+IF($A200&lt;='P02'!$B$17,INDEX('P02'!$J:$J,$A200+52),0)+IF($A200&lt;='P03'!$B$17,INDEX('P03'!$J:$J,$A200+52),0)+IF($A200&lt;='P04'!$B$17,INDEX('P04'!$J:$J,$A200+52),0)+IF($A200&lt;='P05'!$B$17,INDEX('P05'!$J:$J,$A200+52),0)+IF($A200&lt;='P06'!$B$17,INDEX('P06'!$J:$J,$A200+52),0)+IF($A200&lt;='P07'!$B$17,INDEX('P07'!$J:$J,$A200+52),0)+IF($A200&lt;='P08'!$B$17,INDEX('P08'!$J:$J,$A200+52),0)+IF($A200&lt;='P09'!$B$17,INDEX('P09'!$J:$J,$A200+52),0)+IF($A200&lt;='P10'!$B$17,INDEX('P10'!$J:$J,$A200+52),0)</f>
        <v>4.9495618443756413E-4</v>
      </c>
      <c r="C200">
        <f>IF($A200&lt;='P01'!$B$17,INDEX('P01'!$K:$K,$A200+52),0)+IF($A200&lt;='P02'!$B$17,INDEX('P02'!$K:$K,$A200+52),0)+IF($A200&lt;='P03'!$B$17,INDEX('P03'!$K:$K,$A200+52),0)+IF($A200&lt;='P04'!$B$17,INDEX('P04'!$K:$K,$A200+52),0)+IF($A200&lt;='P05'!$B$17,INDEX('P05'!$K:$K,$A200+52),0)+IF($A200&lt;='P06'!$B$17,INDEX('P06'!$K:$K,$A200+52),0)+IF($A200&lt;='P07'!$B$17,INDEX('P07'!$K:$K,$A200+52),0)+IF($A200&lt;='P08'!$B$17,INDEX('P08'!$K:$K,$A200+52),0)+IF($A200&lt;='P09'!$B$17,INDEX('P09'!$K:$K,$A200+52),0)+IF($A200&lt;='P10'!$B$17,INDEX('P10'!$K:$K,$A200+52),0)</f>
        <v>4.7159224584448975E-3</v>
      </c>
      <c r="D200">
        <f>IF($A200&lt;='P01'!$B$17,INDEX('P01'!$L:$L,$A200+52),0)+IF($A200&lt;='P02'!$B$17,INDEX('P02'!$L:$L,$A200+52),0)+IF($A200&lt;='P03'!$B$17,INDEX('P03'!$L:$L,$A200+52),0)+IF($A200&lt;='P04'!$B$17,INDEX('P04'!$L:$L,$A200+52),0)+IF($A200&lt;='P05'!$B$17,INDEX('P05'!$L:$L,$A200+52),0)+IF($A200&lt;='P06'!$B$17,INDEX('P06'!$L:$L,$A200+52),0)+IF($A200&lt;='P07'!$B$17,INDEX('P07'!$L:$L,$A200+52),0)+IF($A200&lt;='P08'!$B$17,INDEX('P08'!$L:$L,$A200+52),0)+IF($A200&lt;='P09'!$B$17,INDEX('P09'!$L:$L,$A200+52),0)+IF($A200&lt;='P10'!$B$17,INDEX('P10'!$L:$L,$A200+52),0)</f>
        <v>0</v>
      </c>
      <c r="E200">
        <f>IF($A200&lt;='P01'!$B$17,INDEX('P01'!$M:$M,$A200+52),0)+IF($A200&lt;='P02'!$B$17,INDEX('P02'!$M:$M,$A200+52),0)+IF($A200&lt;='P03'!$B$17,INDEX('P03'!$M:$M,$A200+52),0)+IF($A200&lt;='P04'!$B$17,INDEX('P04'!$M:$M,$A200+52),0)+IF($A200&lt;='P05'!$B$17,INDEX('P05'!$M:$M,$A200+52),0)+IF($A200&lt;='P06'!$B$17,INDEX('P06'!$M:$M,$A200+52),0)+IF($A200&lt;='P07'!$B$17,INDEX('P07'!$M:$M,$A200+52),0)+IF($A200&lt;='P08'!$B$17,INDEX('P08'!$M:$M,$A200+52),0)+IF($A200&lt;='P09'!$B$17,INDEX('P09'!$M:$M,$A200+52),0)+IF($A200&lt;='P10'!$B$17,INDEX('P10'!$M:$M,$A200+52),0)</f>
        <v>2.0705882006844853</v>
      </c>
      <c r="F200">
        <f>IF($A200&lt;='P01'!$B$17,INDEX('P01'!$R:$R,$A200+52),0)+IF($A200&lt;='P02'!$B$17,INDEX('P02'!$R:$R,$A200+52),0)+IF($A200&lt;='P03'!$B$17,INDEX('P03'!$R:$R,$A200+52),0)+IF($A200&lt;='P04'!$B$17,INDEX('P04'!$R:$R,$A200+52),0)+IF($A200&lt;='P05'!$B$17,INDEX('P05'!$R:$R,$A200+52),0)+IF($A200&lt;='P06'!$B$17,INDEX('P06'!$R:$R,$A200+52),0)+IF($A200&lt;='P07'!$B$17,INDEX('P07'!$R:$R,$A200+52),0)+IF($A200&lt;='P08'!$B$17,INDEX('P08'!$R:$R,$A200+52),0)+IF($A200&lt;='P09'!$B$17,INDEX('P09'!$R:$R,$A200+52),0)+IF($A200&lt;='P10'!$B$17,INDEX('P10'!$R:$R,$A200+52),0)</f>
        <v>100.57461214219069</v>
      </c>
      <c r="G200">
        <f>IF($A200&lt;='P01'!$B$17,INDEX('P01'!$S:$S,$A200+52),0)+IF($A200&lt;='P02'!$B$17,INDEX('P02'!$S:$S,$A200+52),0)+IF($A200&lt;='P03'!$B$17,INDEX('P03'!$S:$S,$A200+52),0)+IF($A200&lt;='P04'!$B$17,INDEX('P04'!$S:$S,$A200+52),0)+IF($A200&lt;='P05'!$B$17,INDEX('P05'!$S:$S,$A200+52),0)+IF($A200&lt;='P06'!$B$17,INDEX('P06'!$S:$S,$A200+52),0)+IF($A200&lt;='P07'!$B$17,INDEX('P07'!$S:$S,$A200+52),0)+IF($A200&lt;='P08'!$B$17,INDEX('P08'!$S:$S,$A200+52),0)+IF($A200&lt;='P09'!$B$17,INDEX('P09'!$S:$S,$A200+52),0)+IF($A200&lt;='P10'!$B$17,INDEX('P10'!$S:$S,$A200+52),0)</f>
        <v>2.0114922428438136</v>
      </c>
      <c r="H200">
        <f>IF($A200&lt;='P01'!$B$17,INDEX('P01'!$T:$T,$A200+52),0)+IF($A200&lt;='P02'!$B$17,INDEX('P02'!$T:$T,$A200+52),0)+IF($A200&lt;='P03'!$B$17,INDEX('P03'!$T:$T,$A200+52),0)+IF($A200&lt;='P04'!$B$17,INDEX('P04'!$T:$T,$A200+52),0)+IF($A200&lt;='P05'!$B$17,INDEX('P05'!$T:$T,$A200+52),0)+IF($A200&lt;='P06'!$B$17,INDEX('P06'!$T:$T,$A200+52),0)+IF($A200&lt;='P07'!$B$17,INDEX('P07'!$T:$T,$A200+52),0)+IF($A200&lt;='P08'!$B$17,INDEX('P08'!$T:$T,$A200+52),0)+IF($A200&lt;='P09'!$B$17,INDEX('P09'!$T:$T,$A200+52),0)+IF($A200&lt;='P10'!$B$17,INDEX('P10'!$T:$T,$A200+52),0)</f>
        <v>15.699161791271441</v>
      </c>
      <c r="I200">
        <f>IF($A200&lt;='P01'!$B$17,INDEX('P01'!$U:$U,$A200+52),0)+IF($A200&lt;='P02'!$B$17,INDEX('P02'!$U:$U,$A200+52),0)+IF($A200&lt;='P03'!$B$17,INDEX('P03'!$U:$U,$A200+52),0)+IF($A200&lt;='P04'!$B$17,INDEX('P04'!$U:$U,$A200+52),0)+IF($A200&lt;='P05'!$B$17,INDEX('P05'!$U:$U,$A200+52),0)+IF($A200&lt;='P06'!$B$17,INDEX('P06'!$U:$U,$A200+52),0)+IF($A200&lt;='P07'!$B$17,INDEX('P07'!$U:$U,$A200+52),0)+IF($A200&lt;='P08'!$B$17,INDEX('P08'!$U:$U,$A200+52),0)+IF($A200&lt;='P09'!$B$17,INDEX('P09'!$U:$U,$A200+52),0)+IF($A200&lt;='P10'!$B$17,INDEX('P10'!$U:$U,$A200+52),0)</f>
        <v>167.30279848311304</v>
      </c>
      <c r="J200">
        <f>IF($A200&lt;='P01'!$B$17,INDEX('P01'!$V:$V,$A200+52),0)+IF($A200&lt;='P02'!$B$17,INDEX('P02'!$V:$V,$A200+52),0)+IF($A200&lt;='P03'!$B$17,INDEX('P03'!$V:$V,$A200+52),0)+IF($A200&lt;='P04'!$B$17,INDEX('P04'!$V:$V,$A200+52),0)+IF($A200&lt;='P05'!$B$17,INDEX('P05'!$V:$V,$A200+52),0)+IF($A200&lt;='P06'!$B$17,INDEX('P06'!$V:$V,$A200+52),0)+IF($A200&lt;='P07'!$B$17,INDEX('P07'!$V:$V,$A200+52),0)+IF($A200&lt;='P08'!$B$17,INDEX('P08'!$V:$V,$A200+52),0)+IF($A200&lt;='P09'!$B$17,INDEX('P09'!$V:$V,$A200+52),0)+IF($A200&lt;='P10'!$B$17,INDEX('P10'!$V:$V,$A200+52),0)</f>
        <v>0.18716640970843842</v>
      </c>
      <c r="K200">
        <f>IF($A200&lt;='P01'!$B$17,INDEX('P01'!$W:$W,$A200+52),0)+IF($A200&lt;='P02'!$B$17,INDEX('P02'!$W:$W,$A200+52),0)+IF($A200&lt;='P03'!$B$17,INDEX('P03'!$W:$W,$A200+52),0)+IF($A200&lt;='P04'!$B$17,INDEX('P04'!$W:$W,$A200+52),0)+IF($A200&lt;='P05'!$B$17,INDEX('P05'!$W:$W,$A200+52),0)+IF($A200&lt;='P06'!$B$17,INDEX('P06'!$W:$W,$A200+52),0)+IF($A200&lt;='P07'!$B$17,INDEX('P07'!$W:$W,$A200+52),0)+IF($A200&lt;='P08'!$B$17,INDEX('P08'!$W:$W,$A200+52),0)+IF($A200&lt;='P09'!$B$17,INDEX('P09'!$W:$W,$A200+52),0)+IF($A200&lt;='P10'!$B$17,INDEX('P10'!$W:$W,$A200+52),0)</f>
        <v>-84.626006784746011</v>
      </c>
      <c r="L200">
        <f>IF($A200&lt;='P01'!$B$17,INDEX('P01'!$X:$X,$A200+52),0)+IF($A200&lt;='P02'!$B$17,INDEX('P02'!$X:$X,$A200+52),0)+IF($A200&lt;='P03'!$B$17,INDEX('P03'!$X:$X,$A200+52),0)+IF($A200&lt;='P04'!$B$17,INDEX('P04'!$X:$X,$A200+52),0)+IF($A200&lt;='P05'!$B$17,INDEX('P05'!$X:$X,$A200+52),0)+IF($A200&lt;='P06'!$B$17,INDEX('P06'!$X:$X,$A200+52),0)+IF($A200&lt;='P07'!$B$17,INDEX('P07'!$X:$X,$A200+52),0)+IF($A200&lt;='P08'!$B$17,INDEX('P08'!$X:$X,$A200+52),0)+IF($A200&lt;='P09'!$B$17,INDEX('P09'!$X:$X,$A200+52),0)+IF($A200&lt;='P10'!$B$17,INDEX('P10'!$X:$X,$A200+52),0)</f>
        <v>84.303336778073913</v>
      </c>
      <c r="M200">
        <f>IF($A200&lt;='P01'!$B$17,INDEX('P01'!$AA:$AA,$A200+52),0)+IF($A200&lt;='P02'!$B$17,INDEX('P02'!$AA:$AA,$A200+52),0)+IF($A200&lt;='P03'!$B$17,INDEX('P03'!$AA:$AA,$A200+52),0)+IF($A200&lt;='P04'!$B$17,INDEX('P04'!$AA:$AA,$A200+52),0)+IF($A200&lt;='P05'!$B$17,INDEX('P05'!$AA:$AA,$A200+52),0)+IF($A200&lt;='P06'!$B$17,INDEX('P06'!$AA:$AA,$A200+52),0)+IF($A200&lt;='P07'!$B$17,INDEX('P07'!$AA:$AA,$A200+52),0)+IF($A200&lt;='P08'!$B$17,INDEX('P08'!$AA:$AA,$A200+52),0)+IF($A200&lt;='P09'!$B$17,INDEX('P09'!$AA:$AA,$A200+52),0)+IF($A200&lt;='P10'!$B$17,INDEX('P10'!$AA:$AA,$A200+52),0)</f>
        <v>-48.683076388072294</v>
      </c>
      <c r="N200">
        <f>IF($A200&lt;='P01'!$B$17,INDEX('P01'!$AB:$AB,$A200+52),0)+IF($A200&lt;='P02'!$B$17,INDEX('P02'!$AB:$AB,$A200+52),0)+IF($A200&lt;='P03'!$B$17,INDEX('P03'!$AB:$AB,$A200+52),0)+IF($A200&lt;='P04'!$B$17,INDEX('P04'!$AB:$AB,$A200+52),0)+IF($A200&lt;='P05'!$B$17,INDEX('P05'!$AB:$AB,$A200+52),0)+IF($A200&lt;='P06'!$B$17,INDEX('P06'!$AB:$AB,$A200+52),0)+IF($A200&lt;='P07'!$B$17,INDEX('P07'!$AB:$AB,$A200+52),0)+IF($A200&lt;='P08'!$B$17,INDEX('P08'!$AB:$AB,$A200+52),0)+IF($A200&lt;='P09'!$B$17,INDEX('P09'!$AB:$AB,$A200+52),0)+IF($A200&lt;='P10'!$B$17,INDEX('P10'!$AB:$AB,$A200+52),0)</f>
        <v>58.269469097834104</v>
      </c>
      <c r="O200">
        <f>IF($A200&lt;='P01'!$B$17,INDEX('P01'!$AC:$AC,$A200+52),0)+IF($A200&lt;='P02'!$B$17,INDEX('P02'!$AC:$AC,$A200+52),0)+IF($A200&lt;='P03'!$B$17,INDEX('P03'!$AC:$AC,$A200+52),0)+IF($A200&lt;='P04'!$B$17,INDEX('P04'!$AC:$AC,$A200+52),0)+IF($A200&lt;='P05'!$B$17,INDEX('P05'!$AC:$AC,$A200+52),0)+IF($A200&lt;='P06'!$B$17,INDEX('P06'!$AC:$AC,$A200+52),0)+IF($A200&lt;='P07'!$B$17,INDEX('P07'!$AC:$AC,$A200+52),0)+IF($A200&lt;='P08'!$B$17,INDEX('P08'!$AC:$AC,$A200+52),0)+IF($A200&lt;='P09'!$B$17,INDEX('P09'!$AC:$AC,$A200+52),0)+IF($A200&lt;='P10'!$B$17,INDEX('P10'!$AC:$AC,$A200+52),0)</f>
        <v>1.1653893819566821</v>
      </c>
      <c r="P200">
        <f>IF($A200&lt;='P01'!$B$17,INDEX('P01'!$AD:$AD,$A200+52),0)+IF($A200&lt;='P02'!$B$17,INDEX('P02'!$AD:$AD,$A200+52),0)+IF($A200&lt;='P03'!$B$17,INDEX('P03'!$AD:$AD,$A200+52),0)+IF($A200&lt;='P04'!$B$17,INDEX('P04'!$AD:$AD,$A200+52),0)+IF($A200&lt;='P05'!$B$17,INDEX('P05'!$AD:$AD,$A200+52),0)+IF($A200&lt;='P06'!$B$17,INDEX('P06'!$AD:$AD,$A200+52),0)+IF($A200&lt;='P07'!$B$17,INDEX('P07'!$AD:$AD,$A200+52),0)+IF($A200&lt;='P08'!$B$17,INDEX('P08'!$AD:$AD,$A200+52),0)+IF($A200&lt;='P09'!$B$17,INDEX('P09'!$AD:$AD,$A200+52),0)+IF($A200&lt;='P10'!$B$17,INDEX('P10'!$AD:$AD,$A200+52),0)</f>
        <v>9.0658747556473109</v>
      </c>
      <c r="Q200">
        <f>IF($A200&lt;='P01'!$B$17,INDEX('P01'!$AE:$AE,$A200+52),0)+IF($A200&lt;='P02'!$B$17,INDEX('P02'!$AE:$AE,$A200+52),0)+IF($A200&lt;='P03'!$B$17,INDEX('P03'!$AE:$AE,$A200+52),0)+IF($A200&lt;='P04'!$B$17,INDEX('P04'!$AE:$AE,$A200+52),0)+IF($A200&lt;='P05'!$B$17,INDEX('P05'!$AE:$AE,$A200+52),0)+IF($A200&lt;='P06'!$B$17,INDEX('P06'!$AE:$AE,$A200+52),0)+IF($A200&lt;='P07'!$B$17,INDEX('P07'!$AE:$AE,$A200+52),0)+IF($A200&lt;='P08'!$B$17,INDEX('P08'!$AE:$AE,$A200+52),0)+IF($A200&lt;='P09'!$B$17,INDEX('P09'!$AE:$AE,$A200+52),0)+IF($A200&lt;='P10'!$B$17,INDEX('P10'!$AE:$AE,$A200+52),0)</f>
        <v>96.613197410354573</v>
      </c>
      <c r="R200">
        <f>IF($A200&lt;='P01'!$B$17,INDEX('P01'!$AF:$AF,$A200+52),0)+IF($A200&lt;='P02'!$B$17,INDEX('P02'!$AF:$AF,$A200+52),0)+IF($A200&lt;='P03'!$B$17,INDEX('P03'!$AF:$AF,$A200+52),0)+IF($A200&lt;='P04'!$B$17,INDEX('P04'!$AF:$AF,$A200+52),0)+IF($A200&lt;='P05'!$B$17,INDEX('P05'!$AF:$AF,$A200+52),0)+IF($A200&lt;='P06'!$B$17,INDEX('P06'!$AF:$AF,$A200+52),0)+IF($A200&lt;='P07'!$B$17,INDEX('P07'!$AF:$AF,$A200+52),0)+IF($A200&lt;='P08'!$B$17,INDEX('P08'!$AF:$AF,$A200+52),0)+IF($A200&lt;='P09'!$B$17,INDEX('P09'!$AF:$AF,$A200+52),0)+IF($A200&lt;='P10'!$B$17,INDEX('P10'!$AF:$AF,$A200+52),0)</f>
        <v>0.10808393794783941</v>
      </c>
      <c r="S200">
        <f>IF($A200&lt;='P01'!$B$17,INDEX('P01'!$AG:$AG,$A200+52),0)+IF($A200&lt;='P02'!$B$17,INDEX('P02'!$AG:$AG,$A200+52),0)+IF($A200&lt;='P03'!$B$17,INDEX('P03'!$AG:$AG,$A200+52),0)+IF($A200&lt;='P04'!$B$17,INDEX('P04'!$AG:$AG,$A200+52),0)+IF($A200&lt;='P05'!$B$17,INDEX('P05'!$AG:$AG,$A200+52),0)+IF($A200&lt;='P06'!$B$17,INDEX('P06'!$AG:$AG,$A200+52),0)+IF($A200&lt;='P07'!$B$17,INDEX('P07'!$AG:$AG,$A200+52),0)+IF($A200&lt;='P08'!$B$17,INDEX('P08'!$AG:$AG,$A200+52),0)+IF($A200&lt;='P09'!$B$17,INDEX('P09'!$AG:$AG,$A200+52),0)+IF($A200&lt;='P10'!$B$17,INDEX('P10'!$AG:$AG,$A200+52),0)</f>
        <v>11340.091176548998</v>
      </c>
      <c r="T200">
        <f>IF($A200&lt;='P01'!$B$17,INDEX('P01'!$AI:$AI,$A200+52),0)+IF($A200&lt;='P02'!$B$17,INDEX('P02'!$AI:$AI,$A200+52),0)+IF($A200&lt;='P03'!$B$17,INDEX('P03'!$AI:$AI,$A200+52),0)+IF($A200&lt;='P04'!$B$17,INDEX('P04'!$AI:$AI,$A200+52),0)+IF($A200&lt;='P05'!$B$17,INDEX('P05'!$AI:$AI,$A200+52),0)+IF($A200&lt;='P06'!$B$17,INDEX('P06'!$AI:$AI,$A200+52),0)+IF($A200&lt;='P07'!$B$17,INDEX('P07'!$AI:$AI,$A200+52),0)+IF($A200&lt;='P08'!$B$17,INDEX('P08'!$AI:$AI,$A200+52),0)+IF($A200&lt;='P09'!$B$17,INDEX('P09'!$AI:$AI,$A200+52),0)+IF($A200&lt;='P10'!$B$17,INDEX('P10'!$AI:$AI,$A200+52),0)</f>
        <v>11340.091176548998</v>
      </c>
    </row>
    <row r="201" spans="1:20" x14ac:dyDescent="0.35">
      <c r="A201">
        <v>169</v>
      </c>
      <c r="B201">
        <f>IF($A201&lt;='P01'!$B$17,INDEX('P01'!$J:$J,$A201+52),0)+IF($A201&lt;='P02'!$B$17,INDEX('P02'!$J:$J,$A201+52),0)+IF($A201&lt;='P03'!$B$17,INDEX('P03'!$J:$J,$A201+52),0)+IF($A201&lt;='P04'!$B$17,INDEX('P04'!$J:$J,$A201+52),0)+IF($A201&lt;='P05'!$B$17,INDEX('P05'!$J:$J,$A201+52),0)+IF($A201&lt;='P06'!$B$17,INDEX('P06'!$J:$J,$A201+52),0)+IF($A201&lt;='P07'!$B$17,INDEX('P07'!$J:$J,$A201+52),0)+IF($A201&lt;='P08'!$B$17,INDEX('P08'!$J:$J,$A201+52),0)+IF($A201&lt;='P09'!$B$17,INDEX('P09'!$J:$J,$A201+52),0)+IF($A201&lt;='P10'!$B$17,INDEX('P10'!$J:$J,$A201+52),0)</f>
        <v>5.0057467021300906E-4</v>
      </c>
      <c r="C201">
        <f>IF($A201&lt;='P01'!$B$17,INDEX('P01'!$K:$K,$A201+52),0)+IF($A201&lt;='P02'!$B$17,INDEX('P02'!$K:$K,$A201+52),0)+IF($A201&lt;='P03'!$B$17,INDEX('P03'!$K:$K,$A201+52),0)+IF($A201&lt;='P04'!$B$17,INDEX('P04'!$K:$K,$A201+52),0)+IF($A201&lt;='P05'!$B$17,INDEX('P05'!$K:$K,$A201+52),0)+IF($A201&lt;='P06'!$B$17,INDEX('P06'!$K:$K,$A201+52),0)+IF($A201&lt;='P07'!$B$17,INDEX('P07'!$K:$K,$A201+52),0)+IF($A201&lt;='P08'!$B$17,INDEX('P08'!$K:$K,$A201+52),0)+IF($A201&lt;='P09'!$B$17,INDEX('P09'!$K:$K,$A201+52),0)+IF($A201&lt;='P10'!$B$17,INDEX('P10'!$K:$K,$A201+52),0)</f>
        <v>4.6991448358710761E-3</v>
      </c>
      <c r="D201">
        <f>IF($A201&lt;='P01'!$B$17,INDEX('P01'!$L:$L,$A201+52),0)+IF($A201&lt;='P02'!$B$17,INDEX('P02'!$L:$L,$A201+52),0)+IF($A201&lt;='P03'!$B$17,INDEX('P03'!$L:$L,$A201+52),0)+IF($A201&lt;='P04'!$B$17,INDEX('P04'!$L:$L,$A201+52),0)+IF($A201&lt;='P05'!$B$17,INDEX('P05'!$L:$L,$A201+52),0)+IF($A201&lt;='P06'!$B$17,INDEX('P06'!$L:$L,$A201+52),0)+IF($A201&lt;='P07'!$B$17,INDEX('P07'!$L:$L,$A201+52),0)+IF($A201&lt;='P08'!$B$17,INDEX('P08'!$L:$L,$A201+52),0)+IF($A201&lt;='P09'!$B$17,INDEX('P09'!$L:$L,$A201+52),0)+IF($A201&lt;='P10'!$B$17,INDEX('P10'!$L:$L,$A201+52),0)</f>
        <v>0</v>
      </c>
      <c r="E201">
        <f>IF($A201&lt;='P01'!$B$17,INDEX('P01'!$M:$M,$A201+52),0)+IF($A201&lt;='P02'!$B$17,INDEX('P02'!$M:$M,$A201+52),0)+IF($A201&lt;='P03'!$B$17,INDEX('P03'!$M:$M,$A201+52),0)+IF($A201&lt;='P04'!$B$17,INDEX('P04'!$M:$M,$A201+52),0)+IF($A201&lt;='P05'!$B$17,INDEX('P05'!$M:$M,$A201+52),0)+IF($A201&lt;='P06'!$B$17,INDEX('P06'!$M:$M,$A201+52),0)+IF($A201&lt;='P07'!$B$17,INDEX('P07'!$M:$M,$A201+52),0)+IF($A201&lt;='P08'!$B$17,INDEX('P08'!$M:$M,$A201+52),0)+IF($A201&lt;='P09'!$B$17,INDEX('P09'!$M:$M,$A201+52),0)+IF($A201&lt;='P10'!$B$17,INDEX('P10'!$M:$M,$A201+52),0)</f>
        <v>2.0653884811784011</v>
      </c>
      <c r="F201">
        <f>IF($A201&lt;='P01'!$B$17,INDEX('P01'!$R:$R,$A201+52),0)+IF($A201&lt;='P02'!$B$17,INDEX('P02'!$R:$R,$A201+52),0)+IF($A201&lt;='P03'!$B$17,INDEX('P03'!$R:$R,$A201+52),0)+IF($A201&lt;='P04'!$B$17,INDEX('P04'!$R:$R,$A201+52),0)+IF($A201&lt;='P05'!$B$17,INDEX('P05'!$R:$R,$A201+52),0)+IF($A201&lt;='P06'!$B$17,INDEX('P06'!$R:$R,$A201+52),0)+IF($A201&lt;='P07'!$B$17,INDEX('P07'!$R:$R,$A201+52),0)+IF($A201&lt;='P08'!$B$17,INDEX('P08'!$R:$R,$A201+52),0)+IF($A201&lt;='P09'!$B$17,INDEX('P09'!$R:$R,$A201+52),0)+IF($A201&lt;='P10'!$B$17,INDEX('P10'!$R:$R,$A201+52),0)</f>
        <v>100.21963696680879</v>
      </c>
      <c r="G201">
        <f>IF($A201&lt;='P01'!$B$17,INDEX('P01'!$S:$S,$A201+52),0)+IF($A201&lt;='P02'!$B$17,INDEX('P02'!$S:$S,$A201+52),0)+IF($A201&lt;='P03'!$B$17,INDEX('P03'!$S:$S,$A201+52),0)+IF($A201&lt;='P04'!$B$17,INDEX('P04'!$S:$S,$A201+52),0)+IF($A201&lt;='P05'!$B$17,INDEX('P05'!$S:$S,$A201+52),0)+IF($A201&lt;='P06'!$B$17,INDEX('P06'!$S:$S,$A201+52),0)+IF($A201&lt;='P07'!$B$17,INDEX('P07'!$S:$S,$A201+52),0)+IF($A201&lt;='P08'!$B$17,INDEX('P08'!$S:$S,$A201+52),0)+IF($A201&lt;='P09'!$B$17,INDEX('P09'!$S:$S,$A201+52),0)+IF($A201&lt;='P10'!$B$17,INDEX('P10'!$S:$S,$A201+52),0)</f>
        <v>2.0043927393361756</v>
      </c>
      <c r="H201">
        <f>IF($A201&lt;='P01'!$B$17,INDEX('P01'!$T:$T,$A201+52),0)+IF($A201&lt;='P02'!$B$17,INDEX('P02'!$T:$T,$A201+52),0)+IF($A201&lt;='P03'!$B$17,INDEX('P03'!$T:$T,$A201+52),0)+IF($A201&lt;='P04'!$B$17,INDEX('P04'!$T:$T,$A201+52),0)+IF($A201&lt;='P05'!$B$17,INDEX('P05'!$T:$T,$A201+52),0)+IF($A201&lt;='P06'!$B$17,INDEX('P06'!$T:$T,$A201+52),0)+IF($A201&lt;='P07'!$B$17,INDEX('P07'!$T:$T,$A201+52),0)+IF($A201&lt;='P08'!$B$17,INDEX('P08'!$T:$T,$A201+52),0)+IF($A201&lt;='P09'!$B$17,INDEX('P09'!$T:$T,$A201+52),0)+IF($A201&lt;='P10'!$B$17,INDEX('P10'!$T:$T,$A201+52),0)</f>
        <v>15.698373357260682</v>
      </c>
      <c r="I201">
        <f>IF($A201&lt;='P01'!$B$17,INDEX('P01'!$U:$U,$A201+52),0)+IF($A201&lt;='P02'!$B$17,INDEX('P02'!$U:$U,$A201+52),0)+IF($A201&lt;='P03'!$B$17,INDEX('P03'!$U:$U,$A201+52),0)+IF($A201&lt;='P04'!$B$17,INDEX('P04'!$U:$U,$A201+52),0)+IF($A201&lt;='P05'!$B$17,INDEX('P05'!$U:$U,$A201+52),0)+IF($A201&lt;='P06'!$B$17,INDEX('P06'!$U:$U,$A201+52),0)+IF($A201&lt;='P07'!$B$17,INDEX('P07'!$U:$U,$A201+52),0)+IF($A201&lt;='P08'!$B$17,INDEX('P08'!$U:$U,$A201+52),0)+IF($A201&lt;='P09'!$B$17,INDEX('P09'!$U:$U,$A201+52),0)+IF($A201&lt;='P10'!$B$17,INDEX('P10'!$U:$U,$A201+52),0)</f>
        <v>171.07745165535511</v>
      </c>
      <c r="J201">
        <f>IF($A201&lt;='P01'!$B$17,INDEX('P01'!$V:$V,$A201+52),0)+IF($A201&lt;='P02'!$B$17,INDEX('P02'!$V:$V,$A201+52),0)+IF($A201&lt;='P03'!$B$17,INDEX('P03'!$V:$V,$A201+52),0)+IF($A201&lt;='P04'!$B$17,INDEX('P04'!$V:$V,$A201+52),0)+IF($A201&lt;='P05'!$B$17,INDEX('P05'!$V:$V,$A201+52),0)+IF($A201&lt;='P06'!$B$17,INDEX('P06'!$V:$V,$A201+52),0)+IF($A201&lt;='P07'!$B$17,INDEX('P07'!$V:$V,$A201+52),0)+IF($A201&lt;='P08'!$B$17,INDEX('P08'!$V:$V,$A201+52),0)+IF($A201&lt;='P09'!$B$17,INDEX('P09'!$V:$V,$A201+52),0)+IF($A201&lt;='P10'!$B$17,INDEX('P10'!$V:$V,$A201+52),0)</f>
        <v>0.18975786840651671</v>
      </c>
      <c r="K201">
        <f>IF($A201&lt;='P01'!$B$17,INDEX('P01'!$W:$W,$A201+52),0)+IF($A201&lt;='P02'!$B$17,INDEX('P02'!$W:$W,$A201+52),0)+IF($A201&lt;='P03'!$B$17,INDEX('P03'!$W:$W,$A201+52),0)+IF($A201&lt;='P04'!$B$17,INDEX('P04'!$W:$W,$A201+52),0)+IF($A201&lt;='P05'!$B$17,INDEX('P05'!$W:$W,$A201+52),0)+IF($A201&lt;='P06'!$B$17,INDEX('P06'!$W:$W,$A201+52),0)+IF($A201&lt;='P07'!$B$17,INDEX('P07'!$W:$W,$A201+52),0)+IF($A201&lt;='P08'!$B$17,INDEX('P08'!$W:$W,$A201+52),0)+IF($A201&lt;='P09'!$B$17,INDEX('P09'!$W:$W,$A201+52),0)+IF($A201&lt;='P10'!$B$17,INDEX('P10'!$W:$W,$A201+52),0)</f>
        <v>-88.75033865354969</v>
      </c>
      <c r="L201">
        <f>IF($A201&lt;='P01'!$B$17,INDEX('P01'!$X:$X,$A201+52),0)+IF($A201&lt;='P02'!$B$17,INDEX('P02'!$X:$X,$A201+52),0)+IF($A201&lt;='P03'!$B$17,INDEX('P03'!$X:$X,$A201+52),0)+IF($A201&lt;='P04'!$B$17,INDEX('P04'!$X:$X,$A201+52),0)+IF($A201&lt;='P05'!$B$17,INDEX('P05'!$X:$X,$A201+52),0)+IF($A201&lt;='P06'!$B$17,INDEX('P06'!$X:$X,$A201+52),0)+IF($A201&lt;='P07'!$B$17,INDEX('P07'!$X:$X,$A201+52),0)+IF($A201&lt;='P08'!$B$17,INDEX('P08'!$X:$X,$A201+52),0)+IF($A201&lt;='P09'!$B$17,INDEX('P09'!$X:$X,$A201+52),0)+IF($A201&lt;='P10'!$B$17,INDEX('P10'!$X:$X,$A201+52),0)</f>
        <v>88.428807501303822</v>
      </c>
      <c r="M201">
        <f>IF($A201&lt;='P01'!$B$17,INDEX('P01'!$AA:$AA,$A201+52),0)+IF($A201&lt;='P02'!$B$17,INDEX('P02'!$AA:$AA,$A201+52),0)+IF($A201&lt;='P03'!$B$17,INDEX('P03'!$AA:$AA,$A201+52),0)+IF($A201&lt;='P04'!$B$17,INDEX('P04'!$AA:$AA,$A201+52),0)+IF($A201&lt;='P05'!$B$17,INDEX('P05'!$AA:$AA,$A201+52),0)+IF($A201&lt;='P06'!$B$17,INDEX('P06'!$AA:$AA,$A201+52),0)+IF($A201&lt;='P07'!$B$17,INDEX('P07'!$AA:$AA,$A201+52),0)+IF($A201&lt;='P08'!$B$17,INDEX('P08'!$AA:$AA,$A201+52),0)+IF($A201&lt;='P09'!$B$17,INDEX('P09'!$AA:$AA,$A201+52),0)+IF($A201&lt;='P10'!$B$17,INDEX('P10'!$AA:$AA,$A201+52),0)</f>
        <v>-50.898803497771425</v>
      </c>
      <c r="N201">
        <f>IF($A201&lt;='P01'!$B$17,INDEX('P01'!$AB:$AB,$A201+52),0)+IF($A201&lt;='P02'!$B$17,INDEX('P02'!$AB:$AB,$A201+52),0)+IF($A201&lt;='P03'!$B$17,INDEX('P03'!$AB:$AB,$A201+52),0)+IF($A201&lt;='P04'!$B$17,INDEX('P04'!$AB:$AB,$A201+52),0)+IF($A201&lt;='P05'!$B$17,INDEX('P05'!$AB:$AB,$A201+52),0)+IF($A201&lt;='P06'!$B$17,INDEX('P06'!$AB:$AB,$A201+52),0)+IF($A201&lt;='P07'!$B$17,INDEX('P07'!$AB:$AB,$A201+52),0)+IF($A201&lt;='P08'!$B$17,INDEX('P08'!$AB:$AB,$A201+52),0)+IF($A201&lt;='P09'!$B$17,INDEX('P09'!$AB:$AB,$A201+52),0)+IF($A201&lt;='P10'!$B$17,INDEX('P10'!$AB:$AB,$A201+52),0)</f>
        <v>57.874343157778611</v>
      </c>
      <c r="O201">
        <f>IF($A201&lt;='P01'!$B$17,INDEX('P01'!$AC:$AC,$A201+52),0)+IF($A201&lt;='P02'!$B$17,INDEX('P02'!$AC:$AC,$A201+52),0)+IF($A201&lt;='P03'!$B$17,INDEX('P03'!$AC:$AC,$A201+52),0)+IF($A201&lt;='P04'!$B$17,INDEX('P04'!$AC:$AC,$A201+52),0)+IF($A201&lt;='P05'!$B$17,INDEX('P05'!$AC:$AC,$A201+52),0)+IF($A201&lt;='P06'!$B$17,INDEX('P06'!$AC:$AC,$A201+52),0)+IF($A201&lt;='P07'!$B$17,INDEX('P07'!$AC:$AC,$A201+52),0)+IF($A201&lt;='P08'!$B$17,INDEX('P08'!$AC:$AC,$A201+52),0)+IF($A201&lt;='P09'!$B$17,INDEX('P09'!$AC:$AC,$A201+52),0)+IF($A201&lt;='P10'!$B$17,INDEX('P10'!$AC:$AC,$A201+52),0)</f>
        <v>1.1574868631555724</v>
      </c>
      <c r="P201">
        <f>IF($A201&lt;='P01'!$B$17,INDEX('P01'!$AD:$AD,$A201+52),0)+IF($A201&lt;='P02'!$B$17,INDEX('P02'!$AD:$AD,$A201+52),0)+IF($A201&lt;='P03'!$B$17,INDEX('P03'!$AD:$AD,$A201+52),0)+IF($A201&lt;='P04'!$B$17,INDEX('P04'!$AD:$AD,$A201+52),0)+IF($A201&lt;='P05'!$B$17,INDEX('P05'!$AD:$AD,$A201+52),0)+IF($A201&lt;='P06'!$B$17,INDEX('P06'!$AD:$AD,$A201+52),0)+IF($A201&lt;='P07'!$B$17,INDEX('P07'!$AD:$AD,$A201+52),0)+IF($A201&lt;='P08'!$B$17,INDEX('P08'!$AD:$AD,$A201+52),0)+IF($A201&lt;='P09'!$B$17,INDEX('P09'!$AD:$AD,$A201+52),0)+IF($A201&lt;='P10'!$B$17,INDEX('P10'!$AD:$AD,$A201+52),0)</f>
        <v>9.0358384707843182</v>
      </c>
      <c r="Q201">
        <f>IF($A201&lt;='P01'!$B$17,INDEX('P01'!$AE:$AE,$A201+52),0)+IF($A201&lt;='P02'!$B$17,INDEX('P02'!$AE:$AE,$A201+52),0)+IF($A201&lt;='P03'!$B$17,INDEX('P03'!$AE:$AE,$A201+52),0)+IF($A201&lt;='P04'!$B$17,INDEX('P04'!$AE:$AE,$A201+52),0)+IF($A201&lt;='P05'!$B$17,INDEX('P05'!$AE:$AE,$A201+52),0)+IF($A201&lt;='P06'!$B$17,INDEX('P06'!$AE:$AE,$A201+52),0)+IF($A201&lt;='P07'!$B$17,INDEX('P07'!$AE:$AE,$A201+52),0)+IF($A201&lt;='P08'!$B$17,INDEX('P08'!$AE:$AE,$A201+52),0)+IF($A201&lt;='P09'!$B$17,INDEX('P09'!$AE:$AE,$A201+52),0)+IF($A201&lt;='P10'!$B$17,INDEX('P10'!$AE:$AE,$A201+52),0)</f>
        <v>98.470598448102137</v>
      </c>
      <c r="R201">
        <f>IF($A201&lt;='P01'!$B$17,INDEX('P01'!$AF:$AF,$A201+52),0)+IF($A201&lt;='P02'!$B$17,INDEX('P02'!$AF:$AF,$A201+52),0)+IF($A201&lt;='P03'!$B$17,INDEX('P03'!$AF:$AF,$A201+52),0)+IF($A201&lt;='P04'!$B$17,INDEX('P04'!$AF:$AF,$A201+52),0)+IF($A201&lt;='P05'!$B$17,INDEX('P05'!$AF:$AF,$A201+52),0)+IF($A201&lt;='P06'!$B$17,INDEX('P06'!$AF:$AF,$A201+52),0)+IF($A201&lt;='P07'!$B$17,INDEX('P07'!$AF:$AF,$A201+52),0)+IF($A201&lt;='P08'!$B$17,INDEX('P08'!$AF:$AF,$A201+52),0)+IF($A201&lt;='P09'!$B$17,INDEX('P09'!$AF:$AF,$A201+52),0)+IF($A201&lt;='P10'!$B$17,INDEX('P10'!$AF:$AF,$A201+52),0)</f>
        <v>0.10922287350801216</v>
      </c>
      <c r="S201">
        <f>IF($A201&lt;='P01'!$B$17,INDEX('P01'!$AG:$AG,$A201+52),0)+IF($A201&lt;='P02'!$B$17,INDEX('P02'!$AG:$AG,$A201+52),0)+IF($A201&lt;='P03'!$B$17,INDEX('P03'!$AG:$AG,$A201+52),0)+IF($A201&lt;='P04'!$B$17,INDEX('P04'!$AG:$AG,$A201+52),0)+IF($A201&lt;='P05'!$B$17,INDEX('P05'!$AG:$AG,$A201+52),0)+IF($A201&lt;='P06'!$B$17,INDEX('P06'!$AG:$AG,$A201+52),0)+IF($A201&lt;='P07'!$B$17,INDEX('P07'!$AG:$AG,$A201+52),0)+IF($A201&lt;='P08'!$B$17,INDEX('P08'!$AG:$AG,$A201+52),0)+IF($A201&lt;='P09'!$B$17,INDEX('P09'!$AG:$AG,$A201+52),0)+IF($A201&lt;='P10'!$B$17,INDEX('P10'!$AG:$AG,$A201+52),0)</f>
        <v>11288.786876666123</v>
      </c>
      <c r="T201">
        <f>IF($A201&lt;='P01'!$B$17,INDEX('P01'!$AI:$AI,$A201+52),0)+IF($A201&lt;='P02'!$B$17,INDEX('P02'!$AI:$AI,$A201+52),0)+IF($A201&lt;='P03'!$B$17,INDEX('P03'!$AI:$AI,$A201+52),0)+IF($A201&lt;='P04'!$B$17,INDEX('P04'!$AI:$AI,$A201+52),0)+IF($A201&lt;='P05'!$B$17,INDEX('P05'!$AI:$AI,$A201+52),0)+IF($A201&lt;='P06'!$B$17,INDEX('P06'!$AI:$AI,$A201+52),0)+IF($A201&lt;='P07'!$B$17,INDEX('P07'!$AI:$AI,$A201+52),0)+IF($A201&lt;='P08'!$B$17,INDEX('P08'!$AI:$AI,$A201+52),0)+IF($A201&lt;='P09'!$B$17,INDEX('P09'!$AI:$AI,$A201+52),0)+IF($A201&lt;='P10'!$B$17,INDEX('P10'!$AI:$AI,$A201+52),0)</f>
        <v>11288.786876666123</v>
      </c>
    </row>
    <row r="202" spans="1:20" x14ac:dyDescent="0.35">
      <c r="A202">
        <v>170</v>
      </c>
      <c r="B202">
        <f>IF($A202&lt;='P01'!$B$17,INDEX('P01'!$J:$J,$A202+52),0)+IF($A202&lt;='P02'!$B$17,INDEX('P02'!$J:$J,$A202+52),0)+IF($A202&lt;='P03'!$B$17,INDEX('P03'!$J:$J,$A202+52),0)+IF($A202&lt;='P04'!$B$17,INDEX('P04'!$J:$J,$A202+52),0)+IF($A202&lt;='P05'!$B$17,INDEX('P05'!$J:$J,$A202+52),0)+IF($A202&lt;='P06'!$B$17,INDEX('P06'!$J:$J,$A202+52),0)+IF($A202&lt;='P07'!$B$17,INDEX('P07'!$J:$J,$A202+52),0)+IF($A202&lt;='P08'!$B$17,INDEX('P08'!$J:$J,$A202+52),0)+IF($A202&lt;='P09'!$B$17,INDEX('P09'!$J:$J,$A202+52),0)+IF($A202&lt;='P10'!$B$17,INDEX('P10'!$J:$J,$A202+52),0)</f>
        <v>4.9965482456947258E-4</v>
      </c>
      <c r="C202">
        <f>IF($A202&lt;='P01'!$B$17,INDEX('P01'!$K:$K,$A202+52),0)+IF($A202&lt;='P02'!$B$17,INDEX('P02'!$K:$K,$A202+52),0)+IF($A202&lt;='P03'!$B$17,INDEX('P03'!$K:$K,$A202+52),0)+IF($A202&lt;='P04'!$B$17,INDEX('P04'!$K:$K,$A202+52),0)+IF($A202&lt;='P05'!$B$17,INDEX('P05'!$K:$K,$A202+52),0)+IF($A202&lt;='P06'!$B$17,INDEX('P06'!$K:$K,$A202+52),0)+IF($A202&lt;='P07'!$B$17,INDEX('P07'!$K:$K,$A202+52),0)+IF($A202&lt;='P08'!$B$17,INDEX('P08'!$K:$K,$A202+52),0)+IF($A202&lt;='P09'!$B$17,INDEX('P09'!$K:$K,$A202+52),0)+IF($A202&lt;='P10'!$B$17,INDEX('P10'!$K:$K,$A202+52),0)</f>
        <v>4.6824269376335758E-3</v>
      </c>
      <c r="D202">
        <f>IF($A202&lt;='P01'!$B$17,INDEX('P01'!$L:$L,$A202+52),0)+IF($A202&lt;='P02'!$B$17,INDEX('P02'!$L:$L,$A202+52),0)+IF($A202&lt;='P03'!$B$17,INDEX('P03'!$L:$L,$A202+52),0)+IF($A202&lt;='P04'!$B$17,INDEX('P04'!$L:$L,$A202+52),0)+IF($A202&lt;='P05'!$B$17,INDEX('P05'!$L:$L,$A202+52),0)+IF($A202&lt;='P06'!$B$17,INDEX('P06'!$L:$L,$A202+52),0)+IF($A202&lt;='P07'!$B$17,INDEX('P07'!$L:$L,$A202+52),0)+IF($A202&lt;='P08'!$B$17,INDEX('P08'!$L:$L,$A202+52),0)+IF($A202&lt;='P09'!$B$17,INDEX('P09'!$L:$L,$A202+52),0)+IF($A202&lt;='P10'!$B$17,INDEX('P10'!$L:$L,$A202+52),0)</f>
        <v>0</v>
      </c>
      <c r="E202">
        <f>IF($A202&lt;='P01'!$B$17,INDEX('P01'!$M:$M,$A202+52),0)+IF($A202&lt;='P02'!$B$17,INDEX('P02'!$M:$M,$A202+52),0)+IF($A202&lt;='P03'!$B$17,INDEX('P03'!$M:$M,$A202+52),0)+IF($A202&lt;='P04'!$B$17,INDEX('P04'!$M:$M,$A202+52),0)+IF($A202&lt;='P05'!$B$17,INDEX('P05'!$M:$M,$A202+52),0)+IF($A202&lt;='P06'!$B$17,INDEX('P06'!$M:$M,$A202+52),0)+IF($A202&lt;='P07'!$B$17,INDEX('P07'!$M:$M,$A202+52),0)+IF($A202&lt;='P08'!$B$17,INDEX('P08'!$M:$M,$A202+52),0)+IF($A202&lt;='P09'!$B$17,INDEX('P09'!$M:$M,$A202+52),0)+IF($A202&lt;='P10'!$B$17,INDEX('P10'!$M:$M,$A202+52),0)</f>
        <v>2.0602063994161979</v>
      </c>
      <c r="F202">
        <f>IF($A202&lt;='P01'!$B$17,INDEX('P01'!$R:$R,$A202+52),0)+IF($A202&lt;='P02'!$B$17,INDEX('P02'!$R:$R,$A202+52),0)+IF($A202&lt;='P03'!$B$17,INDEX('P03'!$R:$R,$A202+52),0)+IF($A202&lt;='P04'!$B$17,INDEX('P04'!$R:$R,$A202+52),0)+IF($A202&lt;='P05'!$B$17,INDEX('P05'!$R:$R,$A202+52),0)+IF($A202&lt;='P06'!$B$17,INDEX('P06'!$R:$R,$A202+52),0)+IF($A202&lt;='P07'!$B$17,INDEX('P07'!$R:$R,$A202+52),0)+IF($A202&lt;='P08'!$B$17,INDEX('P08'!$R:$R,$A202+52),0)+IF($A202&lt;='P09'!$B$17,INDEX('P09'!$R:$R,$A202+52),0)+IF($A202&lt;='P10'!$B$17,INDEX('P10'!$R:$R,$A202+52),0)</f>
        <v>99.865417937864748</v>
      </c>
      <c r="G202">
        <f>IF($A202&lt;='P01'!$B$17,INDEX('P01'!$S:$S,$A202+52),0)+IF($A202&lt;='P02'!$B$17,INDEX('P02'!$S:$S,$A202+52),0)+IF($A202&lt;='P03'!$B$17,INDEX('P03'!$S:$S,$A202+52),0)+IF($A202&lt;='P04'!$B$17,INDEX('P04'!$S:$S,$A202+52),0)+IF($A202&lt;='P05'!$B$17,INDEX('P05'!$S:$S,$A202+52),0)+IF($A202&lt;='P06'!$B$17,INDEX('P06'!$S:$S,$A202+52),0)+IF($A202&lt;='P07'!$B$17,INDEX('P07'!$S:$S,$A202+52),0)+IF($A202&lt;='P08'!$B$17,INDEX('P08'!$S:$S,$A202+52),0)+IF($A202&lt;='P09'!$B$17,INDEX('P09'!$S:$S,$A202+52),0)+IF($A202&lt;='P10'!$B$17,INDEX('P10'!$S:$S,$A202+52),0)</f>
        <v>1.9973083587572951</v>
      </c>
      <c r="H202">
        <f>IF($A202&lt;='P01'!$B$17,INDEX('P01'!$T:$T,$A202+52),0)+IF($A202&lt;='P02'!$B$17,INDEX('P02'!$T:$T,$A202+52),0)+IF($A202&lt;='P03'!$B$17,INDEX('P03'!$T:$T,$A202+52),0)+IF($A202&lt;='P04'!$B$17,INDEX('P04'!$T:$T,$A202+52),0)+IF($A202&lt;='P05'!$B$17,INDEX('P05'!$T:$T,$A202+52),0)+IF($A202&lt;='P06'!$B$17,INDEX('P06'!$T:$T,$A202+52),0)+IF($A202&lt;='P07'!$B$17,INDEX('P07'!$T:$T,$A202+52),0)+IF($A202&lt;='P08'!$B$17,INDEX('P08'!$T:$T,$A202+52),0)+IF($A202&lt;='P09'!$B$17,INDEX('P09'!$T:$T,$A202+52),0)+IF($A202&lt;='P10'!$B$17,INDEX('P10'!$T:$T,$A202+52),0)</f>
        <v>15.697570357105047</v>
      </c>
      <c r="I202">
        <f>IF($A202&lt;='P01'!$B$17,INDEX('P01'!$U:$U,$A202+52),0)+IF($A202&lt;='P02'!$B$17,INDEX('P02'!$U:$U,$A202+52),0)+IF($A202&lt;='P03'!$B$17,INDEX('P03'!$U:$U,$A202+52),0)+IF($A202&lt;='P04'!$B$17,INDEX('P04'!$U:$U,$A202+52),0)+IF($A202&lt;='P05'!$B$17,INDEX('P05'!$U:$U,$A202+52),0)+IF($A202&lt;='P06'!$B$17,INDEX('P06'!$U:$U,$A202+52),0)+IF($A202&lt;='P07'!$B$17,INDEX('P07'!$U:$U,$A202+52),0)+IF($A202&lt;='P08'!$B$17,INDEX('P08'!$U:$U,$A202+52),0)+IF($A202&lt;='P09'!$B$17,INDEX('P09'!$U:$U,$A202+52),0)+IF($A202&lt;='P10'!$B$17,INDEX('P10'!$U:$U,$A202+52),0)</f>
        <v>170.73010827066867</v>
      </c>
      <c r="J202">
        <f>IF($A202&lt;='P01'!$B$17,INDEX('P01'!$V:$V,$A202+52),0)+IF($A202&lt;='P02'!$B$17,INDEX('P02'!$V:$V,$A202+52),0)+IF($A202&lt;='P03'!$B$17,INDEX('P03'!$V:$V,$A202+52),0)+IF($A202&lt;='P04'!$B$17,INDEX('P04'!$V:$V,$A202+52),0)+IF($A202&lt;='P05'!$B$17,INDEX('P05'!$V:$V,$A202+52),0)+IF($A202&lt;='P06'!$B$17,INDEX('P06'!$V:$V,$A202+52),0)+IF($A202&lt;='P07'!$B$17,INDEX('P07'!$V:$V,$A202+52),0)+IF($A202&lt;='P08'!$B$17,INDEX('P08'!$V:$V,$A202+52),0)+IF($A202&lt;='P09'!$B$17,INDEX('P09'!$V:$V,$A202+52),0)+IF($A202&lt;='P10'!$B$17,INDEX('P10'!$V:$V,$A202+52),0)</f>
        <v>0.18987630739741673</v>
      </c>
      <c r="K202">
        <f>IF($A202&lt;='P01'!$B$17,INDEX('P01'!$W:$W,$A202+52),0)+IF($A202&lt;='P02'!$B$17,INDEX('P02'!$W:$W,$A202+52),0)+IF($A202&lt;='P03'!$B$17,INDEX('P03'!$W:$W,$A202+52),0)+IF($A202&lt;='P04'!$B$17,INDEX('P04'!$W:$W,$A202+52),0)+IF($A202&lt;='P05'!$B$17,INDEX('P05'!$W:$W,$A202+52),0)+IF($A202&lt;='P06'!$B$17,INDEX('P06'!$W:$W,$A202+52),0)+IF($A202&lt;='P07'!$B$17,INDEX('P07'!$W:$W,$A202+52),0)+IF($A202&lt;='P08'!$B$17,INDEX('P08'!$W:$W,$A202+52),0)+IF($A202&lt;='P09'!$B$17,INDEX('P09'!$W:$W,$A202+52),0)+IF($A202&lt;='P10'!$B$17,INDEX('P10'!$W:$W,$A202+52),0)</f>
        <v>-88.749445356063688</v>
      </c>
      <c r="L202">
        <f>IF($A202&lt;='P01'!$B$17,INDEX('P01'!$X:$X,$A202+52),0)+IF($A202&lt;='P02'!$B$17,INDEX('P02'!$X:$X,$A202+52),0)+IF($A202&lt;='P03'!$B$17,INDEX('P03'!$X:$X,$A202+52),0)+IF($A202&lt;='P04'!$B$17,INDEX('P04'!$X:$X,$A202+52),0)+IF($A202&lt;='P05'!$B$17,INDEX('P05'!$X:$X,$A202+52),0)+IF($A202&lt;='P06'!$B$17,INDEX('P06'!$X:$X,$A202+52),0)+IF($A202&lt;='P07'!$B$17,INDEX('P07'!$X:$X,$A202+52),0)+IF($A202&lt;='P08'!$B$17,INDEX('P08'!$X:$X,$A202+52),0)+IF($A202&lt;='P09'!$B$17,INDEX('P09'!$X:$X,$A202+52),0)+IF($A202&lt;='P10'!$B$17,INDEX('P10'!$X:$X,$A202+52),0)</f>
        <v>88.429050632325954</v>
      </c>
      <c r="M202">
        <f>IF($A202&lt;='P01'!$B$17,INDEX('P01'!$AA:$AA,$A202+52),0)+IF($A202&lt;='P02'!$B$17,INDEX('P02'!$AA:$AA,$A202+52),0)+IF($A202&lt;='P03'!$B$17,INDEX('P03'!$AA:$AA,$A202+52),0)+IF($A202&lt;='P04'!$B$17,INDEX('P04'!$AA:$AA,$A202+52),0)+IF($A202&lt;='P05'!$B$17,INDEX('P05'!$AA:$AA,$A202+52),0)+IF($A202&lt;='P06'!$B$17,INDEX('P06'!$AA:$AA,$A202+52),0)+IF($A202&lt;='P07'!$B$17,INDEX('P07'!$AA:$AA,$A202+52),0)+IF($A202&lt;='P08'!$B$17,INDEX('P08'!$AA:$AA,$A202+52),0)+IF($A202&lt;='P09'!$B$17,INDEX('P09'!$AA:$AA,$A202+52),0)+IF($A202&lt;='P10'!$B$17,INDEX('P10'!$AA:$AA,$A202+52),0)</f>
        <v>-50.732857268633502</v>
      </c>
      <c r="N202">
        <f>IF($A202&lt;='P01'!$B$17,INDEX('P01'!$AB:$AB,$A202+52),0)+IF($A202&lt;='P02'!$B$17,INDEX('P02'!$AB:$AB,$A202+52),0)+IF($A202&lt;='P03'!$B$17,INDEX('P03'!$AB:$AB,$A202+52),0)+IF($A202&lt;='P04'!$B$17,INDEX('P04'!$AB:$AB,$A202+52),0)+IF($A202&lt;='P05'!$B$17,INDEX('P05'!$AB:$AB,$A202+52),0)+IF($A202&lt;='P06'!$B$17,INDEX('P06'!$AB:$AB,$A202+52),0)+IF($A202&lt;='P07'!$B$17,INDEX('P07'!$AB:$AB,$A202+52),0)+IF($A202&lt;='P08'!$B$17,INDEX('P08'!$AB:$AB,$A202+52),0)+IF($A202&lt;='P09'!$B$17,INDEX('P09'!$AB:$AB,$A202+52),0)+IF($A202&lt;='P10'!$B$17,INDEX('P10'!$AB:$AB,$A202+52),0)</f>
        <v>57.48161065914239</v>
      </c>
      <c r="O202">
        <f>IF($A202&lt;='P01'!$B$17,INDEX('P01'!$AC:$AC,$A202+52),0)+IF($A202&lt;='P02'!$B$17,INDEX('P02'!$AC:$AC,$A202+52),0)+IF($A202&lt;='P03'!$B$17,INDEX('P03'!$AC:$AC,$A202+52),0)+IF($A202&lt;='P04'!$B$17,INDEX('P04'!$AC:$AC,$A202+52),0)+IF($A202&lt;='P05'!$B$17,INDEX('P05'!$AC:$AC,$A202+52),0)+IF($A202&lt;='P06'!$B$17,INDEX('P06'!$AC:$AC,$A202+52),0)+IF($A202&lt;='P07'!$B$17,INDEX('P07'!$AC:$AC,$A202+52),0)+IF($A202&lt;='P08'!$B$17,INDEX('P08'!$AC:$AC,$A202+52),0)+IF($A202&lt;='P09'!$B$17,INDEX('P09'!$AC:$AC,$A202+52),0)+IF($A202&lt;='P10'!$B$17,INDEX('P10'!$AC:$AC,$A202+52),0)</f>
        <v>1.1496322131828478</v>
      </c>
      <c r="P202">
        <f>IF($A202&lt;='P01'!$B$17,INDEX('P01'!$AD:$AD,$A202+52),0)+IF($A202&lt;='P02'!$B$17,INDEX('P02'!$AD:$AD,$A202+52),0)+IF($A202&lt;='P03'!$B$17,INDEX('P03'!$AD:$AD,$A202+52),0)+IF($A202&lt;='P04'!$B$17,INDEX('P04'!$AD:$AD,$A202+52),0)+IF($A202&lt;='P05'!$B$17,INDEX('P05'!$AD:$AD,$A202+52),0)+IF($A202&lt;='P06'!$B$17,INDEX('P06'!$AD:$AD,$A202+52),0)+IF($A202&lt;='P07'!$B$17,INDEX('P07'!$AD:$AD,$A202+52),0)+IF($A202&lt;='P08'!$B$17,INDEX('P08'!$AD:$AD,$A202+52),0)+IF($A202&lt;='P09'!$B$17,INDEX('P09'!$AD:$AD,$A202+52),0)+IF($A202&lt;='P10'!$B$17,INDEX('P10'!$AD:$AD,$A202+52),0)</f>
        <v>9.0058933200874893</v>
      </c>
      <c r="Q202">
        <f>IF($A202&lt;='P01'!$B$17,INDEX('P01'!$AE:$AE,$A202+52),0)+IF($A202&lt;='P02'!$B$17,INDEX('P02'!$AE:$AE,$A202+52),0)+IF($A202&lt;='P03'!$B$17,INDEX('P03'!$AE:$AE,$A202+52),0)+IF($A202&lt;='P04'!$B$17,INDEX('P04'!$AE:$AE,$A202+52),0)+IF($A202&lt;='P05'!$B$17,INDEX('P05'!$AE:$AE,$A202+52),0)+IF($A202&lt;='P06'!$B$17,INDEX('P06'!$AE:$AE,$A202+52),0)+IF($A202&lt;='P07'!$B$17,INDEX('P07'!$AE:$AE,$A202+52),0)+IF($A202&lt;='P08'!$B$17,INDEX('P08'!$AE:$AE,$A202+52),0)+IF($A202&lt;='P09'!$B$17,INDEX('P09'!$AE:$AE,$A202+52),0)+IF($A202&lt;='P10'!$B$17,INDEX('P10'!$AE:$AE,$A202+52),0)</f>
        <v>97.950007971564162</v>
      </c>
      <c r="R202">
        <f>IF($A202&lt;='P01'!$B$17,INDEX('P01'!$AF:$AF,$A202+52),0)+IF($A202&lt;='P02'!$B$17,INDEX('P02'!$AF:$AF,$A202+52),0)+IF($A202&lt;='P03'!$B$17,INDEX('P03'!$AF:$AF,$A202+52),0)+IF($A202&lt;='P04'!$B$17,INDEX('P04'!$AF:$AF,$A202+52),0)+IF($A202&lt;='P05'!$B$17,INDEX('P05'!$AF:$AF,$A202+52),0)+IF($A202&lt;='P06'!$B$17,INDEX('P06'!$AF:$AF,$A202+52),0)+IF($A202&lt;='P07'!$B$17,INDEX('P07'!$AF:$AF,$A202+52),0)+IF($A202&lt;='P08'!$B$17,INDEX('P08'!$AF:$AF,$A202+52),0)+IF($A202&lt;='P09'!$B$17,INDEX('P09'!$AF:$AF,$A202+52),0)+IF($A202&lt;='P10'!$B$17,INDEX('P10'!$AF:$AF,$A202+52),0)</f>
        <v>0.10893442294140059</v>
      </c>
      <c r="S202">
        <f>IF($A202&lt;='P01'!$B$17,INDEX('P01'!$AG:$AG,$A202+52),0)+IF($A202&lt;='P02'!$B$17,INDEX('P02'!$AG:$AG,$A202+52),0)+IF($A202&lt;='P03'!$B$17,INDEX('P03'!$AG:$AG,$A202+52),0)+IF($A202&lt;='P04'!$B$17,INDEX('P04'!$AG:$AG,$A202+52),0)+IF($A202&lt;='P05'!$B$17,INDEX('P05'!$AG:$AG,$A202+52),0)+IF($A202&lt;='P06'!$B$17,INDEX('P06'!$AG:$AG,$A202+52),0)+IF($A202&lt;='P07'!$B$17,INDEX('P07'!$AG:$AG,$A202+52),0)+IF($A202&lt;='P08'!$B$17,INDEX('P08'!$AG:$AG,$A202+52),0)+IF($A202&lt;='P09'!$B$17,INDEX('P09'!$AG:$AG,$A202+52),0)+IF($A202&lt;='P10'!$B$17,INDEX('P10'!$AG:$AG,$A202+52),0)</f>
        <v>11237.314376724706</v>
      </c>
      <c r="T202">
        <f>IF($A202&lt;='P01'!$B$17,INDEX('P01'!$AI:$AI,$A202+52),0)+IF($A202&lt;='P02'!$B$17,INDEX('P02'!$AI:$AI,$A202+52),0)+IF($A202&lt;='P03'!$B$17,INDEX('P03'!$AI:$AI,$A202+52),0)+IF($A202&lt;='P04'!$B$17,INDEX('P04'!$AI:$AI,$A202+52),0)+IF($A202&lt;='P05'!$B$17,INDEX('P05'!$AI:$AI,$A202+52),0)+IF($A202&lt;='P06'!$B$17,INDEX('P06'!$AI:$AI,$A202+52),0)+IF($A202&lt;='P07'!$B$17,INDEX('P07'!$AI:$AI,$A202+52),0)+IF($A202&lt;='P08'!$B$17,INDEX('P08'!$AI:$AI,$A202+52),0)+IF($A202&lt;='P09'!$B$17,INDEX('P09'!$AI:$AI,$A202+52),0)+IF($A202&lt;='P10'!$B$17,INDEX('P10'!$AI:$AI,$A202+52),0)</f>
        <v>11237.314376724706</v>
      </c>
    </row>
    <row r="203" spans="1:20" x14ac:dyDescent="0.35">
      <c r="A203">
        <v>171</v>
      </c>
      <c r="B203">
        <f>IF($A203&lt;='P01'!$B$17,INDEX('P01'!$J:$J,$A203+52),0)+IF($A203&lt;='P02'!$B$17,INDEX('P02'!$J:$J,$A203+52),0)+IF($A203&lt;='P03'!$B$17,INDEX('P03'!$J:$J,$A203+52),0)+IF($A203&lt;='P04'!$B$17,INDEX('P04'!$J:$J,$A203+52),0)+IF($A203&lt;='P05'!$B$17,INDEX('P05'!$J:$J,$A203+52),0)+IF($A203&lt;='P06'!$B$17,INDEX('P06'!$J:$J,$A203+52),0)+IF($A203&lt;='P07'!$B$17,INDEX('P07'!$J:$J,$A203+52),0)+IF($A203&lt;='P08'!$B$17,INDEX('P08'!$J:$J,$A203+52),0)+IF($A203&lt;='P09'!$B$17,INDEX('P09'!$J:$J,$A203+52),0)+IF($A203&lt;='P10'!$B$17,INDEX('P10'!$J:$J,$A203+52),0)</f>
        <v>4.9873794002354389E-4</v>
      </c>
      <c r="C203">
        <f>IF($A203&lt;='P01'!$B$17,INDEX('P01'!$K:$K,$A203+52),0)+IF($A203&lt;='P02'!$B$17,INDEX('P02'!$K:$K,$A203+52),0)+IF($A203&lt;='P03'!$B$17,INDEX('P03'!$K:$K,$A203+52),0)+IF($A203&lt;='P04'!$B$17,INDEX('P04'!$K:$K,$A203+52),0)+IF($A203&lt;='P05'!$B$17,INDEX('P05'!$K:$K,$A203+52),0)+IF($A203&lt;='P06'!$B$17,INDEX('P06'!$K:$K,$A203+52),0)+IF($A203&lt;='P07'!$B$17,INDEX('P07'!$K:$K,$A203+52),0)+IF($A203&lt;='P08'!$B$17,INDEX('P08'!$K:$K,$A203+52),0)+IF($A203&lt;='P09'!$B$17,INDEX('P09'!$K:$K,$A203+52),0)+IF($A203&lt;='P10'!$B$17,INDEX('P10'!$K:$K,$A203+52),0)</f>
        <v>4.6657685510010372E-3</v>
      </c>
      <c r="D203">
        <f>IF($A203&lt;='P01'!$B$17,INDEX('P01'!$L:$L,$A203+52),0)+IF($A203&lt;='P02'!$B$17,INDEX('P02'!$L:$L,$A203+52),0)+IF($A203&lt;='P03'!$B$17,INDEX('P03'!$L:$L,$A203+52),0)+IF($A203&lt;='P04'!$B$17,INDEX('P04'!$L:$L,$A203+52),0)+IF($A203&lt;='P05'!$B$17,INDEX('P05'!$L:$L,$A203+52),0)+IF($A203&lt;='P06'!$B$17,INDEX('P06'!$L:$L,$A203+52),0)+IF($A203&lt;='P07'!$B$17,INDEX('P07'!$L:$L,$A203+52),0)+IF($A203&lt;='P08'!$B$17,INDEX('P08'!$L:$L,$A203+52),0)+IF($A203&lt;='P09'!$B$17,INDEX('P09'!$L:$L,$A203+52),0)+IF($A203&lt;='P10'!$B$17,INDEX('P10'!$L:$L,$A203+52),0)</f>
        <v>0</v>
      </c>
      <c r="E203">
        <f>IF($A203&lt;='P01'!$B$17,INDEX('P01'!$M:$M,$A203+52),0)+IF($A203&lt;='P02'!$B$17,INDEX('P02'!$M:$M,$A203+52),0)+IF($A203&lt;='P03'!$B$17,INDEX('P03'!$M:$M,$A203+52),0)+IF($A203&lt;='P04'!$B$17,INDEX('P04'!$M:$M,$A203+52),0)+IF($A203&lt;='P05'!$B$17,INDEX('P05'!$M:$M,$A203+52),0)+IF($A203&lt;='P06'!$B$17,INDEX('P06'!$M:$M,$A203+52),0)+IF($A203&lt;='P07'!$B$17,INDEX('P07'!$M:$M,$A203+52),0)+IF($A203&lt;='P08'!$B$17,INDEX('P08'!$M:$M,$A203+52),0)+IF($A203&lt;='P09'!$B$17,INDEX('P09'!$M:$M,$A203+52),0)+IF($A203&lt;='P10'!$B$17,INDEX('P10'!$M:$M,$A203+52),0)</f>
        <v>2.0550418929251735</v>
      </c>
      <c r="F203">
        <f>IF($A203&lt;='P01'!$B$17,INDEX('P01'!$R:$R,$A203+52),0)+IF($A203&lt;='P02'!$B$17,INDEX('P02'!$R:$R,$A203+52),0)+IF($A203&lt;='P03'!$B$17,INDEX('P03'!$R:$R,$A203+52),0)+IF($A203&lt;='P04'!$B$17,INDEX('P04'!$R:$R,$A203+52),0)+IF($A203&lt;='P05'!$B$17,INDEX('P05'!$R:$R,$A203+52),0)+IF($A203&lt;='P06'!$B$17,INDEX('P06'!$R:$R,$A203+52),0)+IF($A203&lt;='P07'!$B$17,INDEX('P07'!$R:$R,$A203+52),0)+IF($A203&lt;='P08'!$B$17,INDEX('P08'!$R:$R,$A203+52),0)+IF($A203&lt;='P09'!$B$17,INDEX('P09'!$R:$R,$A203+52),0)+IF($A203&lt;='P10'!$B$17,INDEX('P10'!$R:$R,$A203+52),0)</f>
        <v>99.512451566089695</v>
      </c>
      <c r="G203">
        <f>IF($A203&lt;='P01'!$B$17,INDEX('P01'!$S:$S,$A203+52),0)+IF($A203&lt;='P02'!$B$17,INDEX('P02'!$S:$S,$A203+52),0)+IF($A203&lt;='P03'!$B$17,INDEX('P03'!$S:$S,$A203+52),0)+IF($A203&lt;='P04'!$B$17,INDEX('P04'!$S:$S,$A203+52),0)+IF($A203&lt;='P05'!$B$17,INDEX('P05'!$S:$S,$A203+52),0)+IF($A203&lt;='P06'!$B$17,INDEX('P06'!$S:$S,$A203+52),0)+IF($A203&lt;='P07'!$B$17,INDEX('P07'!$S:$S,$A203+52),0)+IF($A203&lt;='P08'!$B$17,INDEX('P08'!$S:$S,$A203+52),0)+IF($A203&lt;='P09'!$B$17,INDEX('P09'!$S:$S,$A203+52),0)+IF($A203&lt;='P10'!$B$17,INDEX('P10'!$S:$S,$A203+52),0)</f>
        <v>1.9902490313217938</v>
      </c>
      <c r="H203">
        <f>IF($A203&lt;='P01'!$B$17,INDEX('P01'!$T:$T,$A203+52),0)+IF($A203&lt;='P02'!$B$17,INDEX('P02'!$T:$T,$A203+52),0)+IF($A203&lt;='P03'!$B$17,INDEX('P03'!$T:$T,$A203+52),0)+IF($A203&lt;='P04'!$B$17,INDEX('P04'!$T:$T,$A203+52),0)+IF($A203&lt;='P05'!$B$17,INDEX('P05'!$T:$T,$A203+52),0)+IF($A203&lt;='P06'!$B$17,INDEX('P06'!$T:$T,$A203+52),0)+IF($A203&lt;='P07'!$B$17,INDEX('P07'!$T:$T,$A203+52),0)+IF($A203&lt;='P08'!$B$17,INDEX('P08'!$T:$T,$A203+52),0)+IF($A203&lt;='P09'!$B$17,INDEX('P09'!$T:$T,$A203+52),0)+IF($A203&lt;='P10'!$B$17,INDEX('P10'!$T:$T,$A203+52),0)</f>
        <v>15.696802293712848</v>
      </c>
      <c r="I203">
        <f>IF($A203&lt;='P01'!$B$17,INDEX('P01'!$U:$U,$A203+52),0)+IF($A203&lt;='P02'!$B$17,INDEX('P02'!$U:$U,$A203+52),0)+IF($A203&lt;='P03'!$B$17,INDEX('P03'!$U:$U,$A203+52),0)+IF($A203&lt;='P04'!$B$17,INDEX('P04'!$U:$U,$A203+52),0)+IF($A203&lt;='P05'!$B$17,INDEX('P05'!$U:$U,$A203+52),0)+IF($A203&lt;='P06'!$B$17,INDEX('P06'!$U:$U,$A203+52),0)+IF($A203&lt;='P07'!$B$17,INDEX('P07'!$U:$U,$A203+52),0)+IF($A203&lt;='P08'!$B$17,INDEX('P08'!$U:$U,$A203+52),0)+IF($A203&lt;='P09'!$B$17,INDEX('P09'!$U:$U,$A203+52),0)+IF($A203&lt;='P10'!$B$17,INDEX('P10'!$U:$U,$A203+52),0)</f>
        <v>170.38389667640601</v>
      </c>
      <c r="J203">
        <f>IF($A203&lt;='P01'!$B$17,INDEX('P01'!$V:$V,$A203+52),0)+IF($A203&lt;='P02'!$B$17,INDEX('P02'!$V:$V,$A203+52),0)+IF($A203&lt;='P03'!$B$17,INDEX('P03'!$V:$V,$A203+52),0)+IF($A203&lt;='P04'!$B$17,INDEX('P04'!$V:$V,$A203+52),0)+IF($A203&lt;='P05'!$B$17,INDEX('P05'!$V:$V,$A203+52),0)+IF($A203&lt;='P06'!$B$17,INDEX('P06'!$V:$V,$A203+52),0)+IF($A203&lt;='P07'!$B$17,INDEX('P07'!$V:$V,$A203+52),0)+IF($A203&lt;='P08'!$B$17,INDEX('P08'!$V:$V,$A203+52),0)+IF($A203&lt;='P09'!$B$17,INDEX('P09'!$V:$V,$A203+52),0)+IF($A203&lt;='P10'!$B$17,INDEX('P10'!$V:$V,$A203+52),0)</f>
        <v>0.18999530443021578</v>
      </c>
      <c r="K203">
        <f>IF($A203&lt;='P01'!$B$17,INDEX('P01'!$W:$W,$A203+52),0)+IF($A203&lt;='P02'!$B$17,INDEX('P02'!$W:$W,$A203+52),0)+IF($A203&lt;='P03'!$B$17,INDEX('P03'!$W:$W,$A203+52),0)+IF($A203&lt;='P04'!$B$17,INDEX('P04'!$W:$W,$A203+52),0)+IF($A203&lt;='P05'!$B$17,INDEX('P05'!$W:$W,$A203+52),0)+IF($A203&lt;='P06'!$B$17,INDEX('P06'!$W:$W,$A203+52),0)+IF($A203&lt;='P07'!$B$17,INDEX('P07'!$W:$W,$A203+52),0)+IF($A203&lt;='P08'!$B$17,INDEX('P08'!$W:$W,$A203+52),0)+IF($A203&lt;='P09'!$B$17,INDEX('P09'!$W:$W,$A203+52),0)+IF($A203&lt;='P10'!$B$17,INDEX('P10'!$W:$W,$A203+52),0)</f>
        <v>-88.748491739781201</v>
      </c>
      <c r="L203">
        <f>IF($A203&lt;='P01'!$B$17,INDEX('P01'!$X:$X,$A203+52),0)+IF($A203&lt;='P02'!$B$17,INDEX('P02'!$X:$X,$A203+52),0)+IF($A203&lt;='P03'!$B$17,INDEX('P03'!$X:$X,$A203+52),0)+IF($A203&lt;='P04'!$B$17,INDEX('P04'!$X:$X,$A203+52),0)+IF($A203&lt;='P05'!$B$17,INDEX('P05'!$X:$X,$A203+52),0)+IF($A203&lt;='P06'!$B$17,INDEX('P06'!$X:$X,$A203+52),0)+IF($A203&lt;='P07'!$B$17,INDEX('P07'!$X:$X,$A203+52),0)+IF($A203&lt;='P08'!$B$17,INDEX('P08'!$X:$X,$A203+52),0)+IF($A203&lt;='P09'!$B$17,INDEX('P09'!$X:$X,$A203+52),0)+IF($A203&lt;='P10'!$B$17,INDEX('P10'!$X:$X,$A203+52),0)</f>
        <v>88.429229425695468</v>
      </c>
      <c r="M203">
        <f>IF($A203&lt;='P01'!$B$17,INDEX('P01'!$AA:$AA,$A203+52),0)+IF($A203&lt;='P02'!$B$17,INDEX('P02'!$AA:$AA,$A203+52),0)+IF($A203&lt;='P03'!$B$17,INDEX('P03'!$AA:$AA,$A203+52),0)+IF($A203&lt;='P04'!$B$17,INDEX('P04'!$AA:$AA,$A203+52),0)+IF($A203&lt;='P05'!$B$17,INDEX('P05'!$AA:$AA,$A203+52),0)+IF($A203&lt;='P06'!$B$17,INDEX('P06'!$AA:$AA,$A203+52),0)+IF($A203&lt;='P07'!$B$17,INDEX('P07'!$AA:$AA,$A203+52),0)+IF($A203&lt;='P08'!$B$17,INDEX('P08'!$AA:$AA,$A203+52),0)+IF($A203&lt;='P09'!$B$17,INDEX('P09'!$AA:$AA,$A203+52),0)+IF($A203&lt;='P10'!$B$17,INDEX('P10'!$AA:$AA,$A203+52),0)</f>
        <v>-50.567415285532512</v>
      </c>
      <c r="N203">
        <f>IF($A203&lt;='P01'!$B$17,INDEX('P01'!$AB:$AB,$A203+52),0)+IF($A203&lt;='P02'!$B$17,INDEX('P02'!$AB:$AB,$A203+52),0)+IF($A203&lt;='P03'!$B$17,INDEX('P03'!$AB:$AB,$A203+52),0)+IF($A203&lt;='P04'!$B$17,INDEX('P04'!$AB:$AB,$A203+52),0)+IF($A203&lt;='P05'!$B$17,INDEX('P05'!$AB:$AB,$A203+52),0)+IF($A203&lt;='P06'!$B$17,INDEX('P06'!$AB:$AB,$A203+52),0)+IF($A203&lt;='P07'!$B$17,INDEX('P07'!$AB:$AB,$A203+52),0)+IF($A203&lt;='P08'!$B$17,INDEX('P08'!$AB:$AB,$A203+52),0)+IF($A203&lt;='P09'!$B$17,INDEX('P09'!$AB:$AB,$A203+52),0)+IF($A203&lt;='P10'!$B$17,INDEX('P10'!$AB:$AB,$A203+52),0)</f>
        <v>57.091543623433338</v>
      </c>
      <c r="O203">
        <f>IF($A203&lt;='P01'!$B$17,INDEX('P01'!$AC:$AC,$A203+52),0)+IF($A203&lt;='P02'!$B$17,INDEX('P02'!$AC:$AC,$A203+52),0)+IF($A203&lt;='P03'!$B$17,INDEX('P03'!$AC:$AC,$A203+52),0)+IF($A203&lt;='P04'!$B$17,INDEX('P04'!$AC:$AC,$A203+52),0)+IF($A203&lt;='P05'!$B$17,INDEX('P05'!$AC:$AC,$A203+52),0)+IF($A203&lt;='P06'!$B$17,INDEX('P06'!$AC:$AC,$A203+52),0)+IF($A203&lt;='P07'!$B$17,INDEX('P07'!$AC:$AC,$A203+52),0)+IF($A203&lt;='P08'!$B$17,INDEX('P08'!$AC:$AC,$A203+52),0)+IF($A203&lt;='P09'!$B$17,INDEX('P09'!$AC:$AC,$A203+52),0)+IF($A203&lt;='P10'!$B$17,INDEX('P10'!$AC:$AC,$A203+52),0)</f>
        <v>1.1418308724686668</v>
      </c>
      <c r="P203">
        <f>IF($A203&lt;='P01'!$B$17,INDEX('P01'!$AD:$AD,$A203+52),0)+IF($A203&lt;='P02'!$B$17,INDEX('P02'!$AD:$AD,$A203+52),0)+IF($A203&lt;='P03'!$B$17,INDEX('P03'!$AD:$AD,$A203+52),0)+IF($A203&lt;='P04'!$B$17,INDEX('P04'!$AD:$AD,$A203+52),0)+IF($A203&lt;='P05'!$B$17,INDEX('P05'!$AD:$AD,$A203+52),0)+IF($A203&lt;='P06'!$B$17,INDEX('P06'!$AD:$AD,$A203+52),0)+IF($A203&lt;='P07'!$B$17,INDEX('P07'!$AD:$AD,$A203+52),0)+IF($A203&lt;='P08'!$B$17,INDEX('P08'!$AD:$AD,$A203+52),0)+IF($A203&lt;='P09'!$B$17,INDEX('P09'!$AD:$AD,$A203+52),0)+IF($A203&lt;='P10'!$B$17,INDEX('P10'!$AD:$AD,$A203+52),0)</f>
        <v>8.9760673636542254</v>
      </c>
      <c r="Q203">
        <f>IF($A203&lt;='P01'!$B$17,INDEX('P01'!$AE:$AE,$A203+52),0)+IF($A203&lt;='P02'!$B$17,INDEX('P02'!$AE:$AE,$A203+52),0)+IF($A203&lt;='P03'!$B$17,INDEX('P03'!$AE:$AE,$A203+52),0)+IF($A203&lt;='P04'!$B$17,INDEX('P04'!$AE:$AE,$A203+52),0)+IF($A203&lt;='P05'!$B$17,INDEX('P05'!$AE:$AE,$A203+52),0)+IF($A203&lt;='P06'!$B$17,INDEX('P06'!$AE:$AE,$A203+52),0)+IF($A203&lt;='P07'!$B$17,INDEX('P07'!$AE:$AE,$A203+52),0)+IF($A203&lt;='P08'!$B$17,INDEX('P08'!$AE:$AE,$A203+52),0)+IF($A203&lt;='P09'!$B$17,INDEX('P09'!$AE:$AE,$A203+52),0)+IF($A203&lt;='P10'!$B$17,INDEX('P10'!$AE:$AE,$A203+52),0)</f>
        <v>97.432413661851001</v>
      </c>
      <c r="R203">
        <f>IF($A203&lt;='P01'!$B$17,INDEX('P01'!$AF:$AF,$A203+52),0)+IF($A203&lt;='P02'!$B$17,INDEX('P02'!$AF:$AF,$A203+52),0)+IF($A203&lt;='P03'!$B$17,INDEX('P03'!$AF:$AF,$A203+52),0)+IF($A203&lt;='P04'!$B$17,INDEX('P04'!$AF:$AF,$A203+52),0)+IF($A203&lt;='P05'!$B$17,INDEX('P05'!$AF:$AF,$A203+52),0)+IF($A203&lt;='P06'!$B$17,INDEX('P06'!$AF:$AF,$A203+52),0)+IF($A203&lt;='P07'!$B$17,INDEX('P07'!$AF:$AF,$A203+52),0)+IF($A203&lt;='P08'!$B$17,INDEX('P08'!$AF:$AF,$A203+52),0)+IF($A203&lt;='P09'!$B$17,INDEX('P09'!$AF:$AF,$A203+52),0)+IF($A203&lt;='P10'!$B$17,INDEX('P10'!$AF:$AF,$A203+52),0)</f>
        <v>0.10864701099195784</v>
      </c>
      <c r="S203">
        <f>IF($A203&lt;='P01'!$B$17,INDEX('P01'!$AG:$AG,$A203+52),0)+IF($A203&lt;='P02'!$B$17,INDEX('P02'!$AG:$AG,$A203+52),0)+IF($A203&lt;='P03'!$B$17,INDEX('P03'!$AG:$AG,$A203+52),0)+IF($A203&lt;='P04'!$B$17,INDEX('P04'!$AG:$AG,$A203+52),0)+IF($A203&lt;='P05'!$B$17,INDEX('P05'!$AG:$AG,$A203+52),0)+IF($A203&lt;='P06'!$B$17,INDEX('P06'!$AG:$AG,$A203+52),0)+IF($A203&lt;='P07'!$B$17,INDEX('P07'!$AG:$AG,$A203+52),0)+IF($A203&lt;='P08'!$B$17,INDEX('P08'!$AG:$AG,$A203+52),0)+IF($A203&lt;='P09'!$B$17,INDEX('P09'!$AG:$AG,$A203+52),0)+IF($A203&lt;='P10'!$B$17,INDEX('P10'!$AG:$AG,$A203+52),0)</f>
        <v>11185.673190419169</v>
      </c>
      <c r="T203">
        <f>IF($A203&lt;='P01'!$B$17,INDEX('P01'!$AI:$AI,$A203+52),0)+IF($A203&lt;='P02'!$B$17,INDEX('P02'!$AI:$AI,$A203+52),0)+IF($A203&lt;='P03'!$B$17,INDEX('P03'!$AI:$AI,$A203+52),0)+IF($A203&lt;='P04'!$B$17,INDEX('P04'!$AI:$AI,$A203+52),0)+IF($A203&lt;='P05'!$B$17,INDEX('P05'!$AI:$AI,$A203+52),0)+IF($A203&lt;='P06'!$B$17,INDEX('P06'!$AI:$AI,$A203+52),0)+IF($A203&lt;='P07'!$B$17,INDEX('P07'!$AI:$AI,$A203+52),0)+IF($A203&lt;='P08'!$B$17,INDEX('P08'!$AI:$AI,$A203+52),0)+IF($A203&lt;='P09'!$B$17,INDEX('P09'!$AI:$AI,$A203+52),0)+IF($A203&lt;='P10'!$B$17,INDEX('P10'!$AI:$AI,$A203+52),0)</f>
        <v>11185.673190419169</v>
      </c>
    </row>
    <row r="204" spans="1:20" x14ac:dyDescent="0.35">
      <c r="A204">
        <v>172</v>
      </c>
      <c r="B204">
        <f>IF($A204&lt;='P01'!$B$17,INDEX('P01'!$J:$J,$A204+52),0)+IF($A204&lt;='P02'!$B$17,INDEX('P02'!$J:$J,$A204+52),0)+IF($A204&lt;='P03'!$B$17,INDEX('P03'!$J:$J,$A204+52),0)+IF($A204&lt;='P04'!$B$17,INDEX('P04'!$J:$J,$A204+52),0)+IF($A204&lt;='P05'!$B$17,INDEX('P05'!$J:$J,$A204+52),0)+IF($A204&lt;='P06'!$B$17,INDEX('P06'!$J:$J,$A204+52),0)+IF($A204&lt;='P07'!$B$17,INDEX('P07'!$J:$J,$A204+52),0)+IF($A204&lt;='P08'!$B$17,INDEX('P08'!$J:$J,$A204+52),0)+IF($A204&lt;='P09'!$B$17,INDEX('P09'!$J:$J,$A204+52),0)+IF($A204&lt;='P10'!$B$17,INDEX('P10'!$J:$J,$A204+52),0)</f>
        <v>5.2454442934349408E-4</v>
      </c>
      <c r="C204">
        <f>IF($A204&lt;='P01'!$B$17,INDEX('P01'!$K:$K,$A204+52),0)+IF($A204&lt;='P02'!$B$17,INDEX('P02'!$K:$K,$A204+52),0)+IF($A204&lt;='P03'!$B$17,INDEX('P03'!$K:$K,$A204+52),0)+IF($A204&lt;='P04'!$B$17,INDEX('P04'!$K:$K,$A204+52),0)+IF($A204&lt;='P05'!$B$17,INDEX('P05'!$K:$K,$A204+52),0)+IF($A204&lt;='P06'!$B$17,INDEX('P06'!$K:$K,$A204+52),0)+IF($A204&lt;='P07'!$B$17,INDEX('P07'!$K:$K,$A204+52),0)+IF($A204&lt;='P08'!$B$17,INDEX('P08'!$K:$K,$A204+52),0)+IF($A204&lt;='P09'!$B$17,INDEX('P09'!$K:$K,$A204+52),0)+IF($A204&lt;='P10'!$B$17,INDEX('P10'!$K:$K,$A204+52),0)</f>
        <v>4.6491694640002825E-3</v>
      </c>
      <c r="D204">
        <f>IF($A204&lt;='P01'!$B$17,INDEX('P01'!$L:$L,$A204+52),0)+IF($A204&lt;='P02'!$B$17,INDEX('P02'!$L:$L,$A204+52),0)+IF($A204&lt;='P03'!$B$17,INDEX('P03'!$L:$L,$A204+52),0)+IF($A204&lt;='P04'!$B$17,INDEX('P04'!$L:$L,$A204+52),0)+IF($A204&lt;='P05'!$B$17,INDEX('P05'!$L:$L,$A204+52),0)+IF($A204&lt;='P06'!$B$17,INDEX('P06'!$L:$L,$A204+52),0)+IF($A204&lt;='P07'!$B$17,INDEX('P07'!$L:$L,$A204+52),0)+IF($A204&lt;='P08'!$B$17,INDEX('P08'!$L:$L,$A204+52),0)+IF($A204&lt;='P09'!$B$17,INDEX('P09'!$L:$L,$A204+52),0)+IF($A204&lt;='P10'!$B$17,INDEX('P10'!$L:$L,$A204+52),0)</f>
        <v>0</v>
      </c>
      <c r="E204">
        <f>IF($A204&lt;='P01'!$B$17,INDEX('P01'!$M:$M,$A204+52),0)+IF($A204&lt;='P02'!$B$17,INDEX('P02'!$M:$M,$A204+52),0)+IF($A204&lt;='P03'!$B$17,INDEX('P03'!$M:$M,$A204+52),0)+IF($A204&lt;='P04'!$B$17,INDEX('P04'!$M:$M,$A204+52),0)+IF($A204&lt;='P05'!$B$17,INDEX('P05'!$M:$M,$A204+52),0)+IF($A204&lt;='P06'!$B$17,INDEX('P06'!$M:$M,$A204+52),0)+IF($A204&lt;='P07'!$B$17,INDEX('P07'!$M:$M,$A204+52),0)+IF($A204&lt;='P08'!$B$17,INDEX('P08'!$M:$M,$A204+52),0)+IF($A204&lt;='P09'!$B$17,INDEX('P09'!$M:$M,$A204+52),0)+IF($A204&lt;='P10'!$B$17,INDEX('P10'!$M:$M,$A204+52),0)</f>
        <v>2.0498681790318294</v>
      </c>
      <c r="F204">
        <f>IF($A204&lt;='P01'!$B$17,INDEX('P01'!$R:$R,$A204+52),0)+IF($A204&lt;='P02'!$B$17,INDEX('P02'!$R:$R,$A204+52),0)+IF($A204&lt;='P03'!$B$17,INDEX('P03'!$R:$R,$A204+52),0)+IF($A204&lt;='P04'!$B$17,INDEX('P04'!$R:$R,$A204+52),0)+IF($A204&lt;='P05'!$B$17,INDEX('P05'!$R:$R,$A204+52),0)+IF($A204&lt;='P06'!$B$17,INDEX('P06'!$R:$R,$A204+52),0)+IF($A204&lt;='P07'!$B$17,INDEX('P07'!$R:$R,$A204+52),0)+IF($A204&lt;='P08'!$B$17,INDEX('P08'!$R:$R,$A204+52),0)+IF($A204&lt;='P09'!$B$17,INDEX('P09'!$R:$R,$A204+52),0)+IF($A204&lt;='P10'!$B$17,INDEX('P10'!$R:$R,$A204+52),0)</f>
        <v>99.160733419087649</v>
      </c>
      <c r="G204">
        <f>IF($A204&lt;='P01'!$B$17,INDEX('P01'!$S:$S,$A204+52),0)+IF($A204&lt;='P02'!$B$17,INDEX('P02'!$S:$S,$A204+52),0)+IF($A204&lt;='P03'!$B$17,INDEX('P03'!$S:$S,$A204+52),0)+IF($A204&lt;='P04'!$B$17,INDEX('P04'!$S:$S,$A204+52),0)+IF($A204&lt;='P05'!$B$17,INDEX('P05'!$S:$S,$A204+52),0)+IF($A204&lt;='P06'!$B$17,INDEX('P06'!$S:$S,$A204+52),0)+IF($A204&lt;='P07'!$B$17,INDEX('P07'!$S:$S,$A204+52),0)+IF($A204&lt;='P08'!$B$17,INDEX('P08'!$S:$S,$A204+52),0)+IF($A204&lt;='P09'!$B$17,INDEX('P09'!$S:$S,$A204+52),0)+IF($A204&lt;='P10'!$B$17,INDEX('P10'!$S:$S,$A204+52),0)</f>
        <v>1.9832146683817529</v>
      </c>
      <c r="H204">
        <f>IF($A204&lt;='P01'!$B$17,INDEX('P01'!$T:$T,$A204+52),0)+IF($A204&lt;='P02'!$B$17,INDEX('P02'!$T:$T,$A204+52),0)+IF($A204&lt;='P03'!$B$17,INDEX('P03'!$T:$T,$A204+52),0)+IF($A204&lt;='P04'!$B$17,INDEX('P04'!$T:$T,$A204+52),0)+IF($A204&lt;='P05'!$B$17,INDEX('P05'!$T:$T,$A204+52),0)+IF($A204&lt;='P06'!$B$17,INDEX('P06'!$T:$T,$A204+52),0)+IF($A204&lt;='P07'!$B$17,INDEX('P07'!$T:$T,$A204+52),0)+IF($A204&lt;='P08'!$B$17,INDEX('P08'!$T:$T,$A204+52),0)+IF($A204&lt;='P09'!$B$17,INDEX('P09'!$T:$T,$A204+52),0)+IF($A204&lt;='P10'!$B$17,INDEX('P10'!$T:$T,$A204+52),0)</f>
        <v>15.696069198563222</v>
      </c>
      <c r="I204">
        <f>IF($A204&lt;='P01'!$B$17,INDEX('P01'!$U:$U,$A204+52),0)+IF($A204&lt;='P02'!$B$17,INDEX('P02'!$U:$U,$A204+52),0)+IF($A204&lt;='P03'!$B$17,INDEX('P03'!$U:$U,$A204+52),0)+IF($A204&lt;='P04'!$B$17,INDEX('P04'!$U:$U,$A204+52),0)+IF($A204&lt;='P05'!$B$17,INDEX('P05'!$U:$U,$A204+52),0)+IF($A204&lt;='P06'!$B$17,INDEX('P06'!$U:$U,$A204+52),0)+IF($A204&lt;='P07'!$B$17,INDEX('P07'!$U:$U,$A204+52),0)+IF($A204&lt;='P08'!$B$17,INDEX('P08'!$U:$U,$A204+52),0)+IF($A204&lt;='P09'!$B$17,INDEX('P09'!$U:$U,$A204+52),0)+IF($A204&lt;='P10'!$B$17,INDEX('P10'!$U:$U,$A204+52),0)</f>
        <v>178.05493987400723</v>
      </c>
      <c r="J204">
        <f>IF($A204&lt;='P01'!$B$17,INDEX('P01'!$V:$V,$A204+52),0)+IF($A204&lt;='P02'!$B$17,INDEX('P02'!$V:$V,$A204+52),0)+IF($A204&lt;='P03'!$B$17,INDEX('P03'!$V:$V,$A204+52),0)+IF($A204&lt;='P04'!$B$17,INDEX('P04'!$V:$V,$A204+52),0)+IF($A204&lt;='P05'!$B$17,INDEX('P05'!$V:$V,$A204+52),0)+IF($A204&lt;='P06'!$B$17,INDEX('P06'!$V:$V,$A204+52),0)+IF($A204&lt;='P07'!$B$17,INDEX('P07'!$V:$V,$A204+52),0)+IF($A204&lt;='P08'!$B$17,INDEX('P08'!$V:$V,$A204+52),0)+IF($A204&lt;='P09'!$B$17,INDEX('P09'!$V:$V,$A204+52),0)+IF($A204&lt;='P10'!$B$17,INDEX('P10'!$V:$V,$A204+52),0)</f>
        <v>0.20031916840821606</v>
      </c>
      <c r="K204">
        <f>IF($A204&lt;='P01'!$B$17,INDEX('P01'!$W:$W,$A204+52),0)+IF($A204&lt;='P02'!$B$17,INDEX('P02'!$W:$W,$A204+52),0)+IF($A204&lt;='P03'!$B$17,INDEX('P03'!$W:$W,$A204+52),0)+IF($A204&lt;='P04'!$B$17,INDEX('P04'!$W:$W,$A204+52),0)+IF($A204&lt;='P05'!$B$17,INDEX('P05'!$W:$W,$A204+52),0)+IF($A204&lt;='P06'!$B$17,INDEX('P06'!$W:$W,$A204+52),0)+IF($A204&lt;='P07'!$B$17,INDEX('P07'!$W:$W,$A204+52),0)+IF($A204&lt;='P08'!$B$17,INDEX('P08'!$W:$W,$A204+52),0)+IF($A204&lt;='P09'!$B$17,INDEX('P09'!$W:$W,$A204+52),0)+IF($A204&lt;='P10'!$B$17,INDEX('P10'!$W:$W,$A204+52),0)</f>
        <v>-96.773809490272811</v>
      </c>
      <c r="L204">
        <f>IF($A204&lt;='P01'!$B$17,INDEX('P01'!$X:$X,$A204+52),0)+IF($A204&lt;='P02'!$B$17,INDEX('P02'!$X:$X,$A204+52),0)+IF($A204&lt;='P03'!$B$17,INDEX('P03'!$X:$X,$A204+52),0)+IF($A204&lt;='P04'!$B$17,INDEX('P04'!$X:$X,$A204+52),0)+IF($A204&lt;='P05'!$B$17,INDEX('P05'!$X:$X,$A204+52),0)+IF($A204&lt;='P06'!$B$17,INDEX('P06'!$X:$X,$A204+52),0)+IF($A204&lt;='P07'!$B$17,INDEX('P07'!$X:$X,$A204+52),0)+IF($A204&lt;='P08'!$B$17,INDEX('P08'!$X:$X,$A204+52),0)+IF($A204&lt;='P09'!$B$17,INDEX('P09'!$X:$X,$A204+52),0)+IF($A204&lt;='P10'!$B$17,INDEX('P10'!$X:$X,$A204+52),0)</f>
        <v>96.455675581203224</v>
      </c>
      <c r="M204">
        <f>IF($A204&lt;='P01'!$B$17,INDEX('P01'!$AA:$AA,$A204+52),0)+IF($A204&lt;='P02'!$B$17,INDEX('P02'!$AA:$AA,$A204+52),0)+IF($A204&lt;='P03'!$B$17,INDEX('P03'!$AA:$AA,$A204+52),0)+IF($A204&lt;='P04'!$B$17,INDEX('P04'!$AA:$AA,$A204+52),0)+IF($A204&lt;='P05'!$B$17,INDEX('P05'!$AA:$AA,$A204+52),0)+IF($A204&lt;='P06'!$B$17,INDEX('P06'!$AA:$AA,$A204+52),0)+IF($A204&lt;='P07'!$B$17,INDEX('P07'!$AA:$AA,$A204+52),0)+IF($A204&lt;='P08'!$B$17,INDEX('P08'!$AA:$AA,$A204+52),0)+IF($A204&lt;='P09'!$B$17,INDEX('P09'!$AA:$AA,$A204+52),0)+IF($A204&lt;='P10'!$B$17,INDEX('P10'!$AA:$AA,$A204+52),0)</f>
        <v>-54.977281003231099</v>
      </c>
      <c r="N204">
        <f>IF($A204&lt;='P01'!$B$17,INDEX('P01'!$AB:$AB,$A204+52),0)+IF($A204&lt;='P02'!$B$17,INDEX('P02'!$AB:$AB,$A204+52),0)+IF($A204&lt;='P03'!$B$17,INDEX('P03'!$AB:$AB,$A204+52),0)+IF($A204&lt;='P04'!$B$17,INDEX('P04'!$AB:$AB,$A204+52),0)+IF($A204&lt;='P05'!$B$17,INDEX('P05'!$AB:$AB,$A204+52),0)+IF($A204&lt;='P06'!$B$17,INDEX('P06'!$AB:$AB,$A204+52),0)+IF($A204&lt;='P07'!$B$17,INDEX('P07'!$AB:$AB,$A204+52),0)+IF($A204&lt;='P08'!$B$17,INDEX('P08'!$AB:$AB,$A204+52),0)+IF($A204&lt;='P09'!$B$17,INDEX('P09'!$AB:$AB,$A204+52),0)+IF($A204&lt;='P10'!$B$17,INDEX('P10'!$AB:$AB,$A204+52),0)</f>
        <v>56.704123957501636</v>
      </c>
      <c r="O204">
        <f>IF($A204&lt;='P01'!$B$17,INDEX('P01'!$AC:$AC,$A204+52),0)+IF($A204&lt;='P02'!$B$17,INDEX('P02'!$AC:$AC,$A204+52),0)+IF($A204&lt;='P03'!$B$17,INDEX('P03'!$AC:$AC,$A204+52),0)+IF($A204&lt;='P04'!$B$17,INDEX('P04'!$AC:$AC,$A204+52),0)+IF($A204&lt;='P05'!$B$17,INDEX('P05'!$AC:$AC,$A204+52),0)+IF($A204&lt;='P06'!$B$17,INDEX('P06'!$AC:$AC,$A204+52),0)+IF($A204&lt;='P07'!$B$17,INDEX('P07'!$AC:$AC,$A204+52),0)+IF($A204&lt;='P08'!$B$17,INDEX('P08'!$AC:$AC,$A204+52),0)+IF($A204&lt;='P09'!$B$17,INDEX('P09'!$AC:$AC,$A204+52),0)+IF($A204&lt;='P10'!$B$17,INDEX('P10'!$AC:$AC,$A204+52),0)</f>
        <v>1.1340824791500328</v>
      </c>
      <c r="P204">
        <f>IF($A204&lt;='P01'!$B$17,INDEX('P01'!$AD:$AD,$A204+52),0)+IF($A204&lt;='P02'!$B$17,INDEX('P02'!$AD:$AD,$A204+52),0)+IF($A204&lt;='P03'!$B$17,INDEX('P03'!$AD:$AD,$A204+52),0)+IF($A204&lt;='P04'!$B$17,INDEX('P04'!$AD:$AD,$A204+52),0)+IF($A204&lt;='P05'!$B$17,INDEX('P05'!$AD:$AD,$A204+52),0)+IF($A204&lt;='P06'!$B$17,INDEX('P06'!$AD:$AD,$A204+52),0)+IF($A204&lt;='P07'!$B$17,INDEX('P07'!$AD:$AD,$A204+52),0)+IF($A204&lt;='P08'!$B$17,INDEX('P08'!$AD:$AD,$A204+52),0)+IF($A204&lt;='P09'!$B$17,INDEX('P09'!$AD:$AD,$A204+52),0)+IF($A204&lt;='P10'!$B$17,INDEX('P10'!$AD:$AD,$A204+52),0)</f>
        <v>8.9463600952034934</v>
      </c>
      <c r="Q204">
        <f>IF($A204&lt;='P01'!$B$17,INDEX('P01'!$AE:$AE,$A204+52),0)+IF($A204&lt;='P02'!$B$17,INDEX('P02'!$AE:$AE,$A204+52),0)+IF($A204&lt;='P03'!$B$17,INDEX('P03'!$AE:$AE,$A204+52),0)+IF($A204&lt;='P04'!$B$17,INDEX('P04'!$AE:$AE,$A204+52),0)+IF($A204&lt;='P05'!$B$17,INDEX('P05'!$AE:$AE,$A204+52),0)+IF($A204&lt;='P06'!$B$17,INDEX('P06'!$AE:$AE,$A204+52),0)+IF($A204&lt;='P07'!$B$17,INDEX('P07'!$AE:$AE,$A204+52),0)+IF($A204&lt;='P08'!$B$17,INDEX('P08'!$AE:$AE,$A204+52),0)+IF($A204&lt;='P09'!$B$17,INDEX('P09'!$AE:$AE,$A204+52),0)+IF($A204&lt;='P10'!$B$17,INDEX('P10'!$AE:$AE,$A204+52),0)</f>
        <v>101.48678555701638</v>
      </c>
      <c r="R204">
        <f>IF($A204&lt;='P01'!$B$17,INDEX('P01'!$AF:$AF,$A204+52),0)+IF($A204&lt;='P02'!$B$17,INDEX('P02'!$AF:$AF,$A204+52),0)+IF($A204&lt;='P03'!$B$17,INDEX('P03'!$AF:$AF,$A204+52),0)+IF($A204&lt;='P04'!$B$17,INDEX('P04'!$AF:$AF,$A204+52),0)+IF($A204&lt;='P05'!$B$17,INDEX('P05'!$AF:$AF,$A204+52),0)+IF($A204&lt;='P06'!$B$17,INDEX('P06'!$AF:$AF,$A204+52),0)+IF($A204&lt;='P07'!$B$17,INDEX('P07'!$AF:$AF,$A204+52),0)+IF($A204&lt;='P08'!$B$17,INDEX('P08'!$AF:$AF,$A204+52),0)+IF($A204&lt;='P09'!$B$17,INDEX('P09'!$AF:$AF,$A204+52),0)+IF($A204&lt;='P10'!$B$17,INDEX('P10'!$AF:$AF,$A204+52),0)</f>
        <v>0.11417682936283559</v>
      </c>
      <c r="S204">
        <f>IF($A204&lt;='P01'!$B$17,INDEX('P01'!$AG:$AG,$A204+52),0)+IF($A204&lt;='P02'!$B$17,INDEX('P02'!$AG:$AG,$A204+52),0)+IF($A204&lt;='P03'!$B$17,INDEX('P03'!$AG:$AG,$A204+52),0)+IF($A204&lt;='P04'!$B$17,INDEX('P04'!$AG:$AG,$A204+52),0)+IF($A204&lt;='P05'!$B$17,INDEX('P05'!$AG:$AG,$A204+52),0)+IF($A204&lt;='P06'!$B$17,INDEX('P06'!$AG:$AG,$A204+52),0)+IF($A204&lt;='P07'!$B$17,INDEX('P07'!$AG:$AG,$A204+52),0)+IF($A204&lt;='P08'!$B$17,INDEX('P08'!$AG:$AG,$A204+52),0)+IF($A204&lt;='P09'!$B$17,INDEX('P09'!$AG:$AG,$A204+52),0)+IF($A204&lt;='P10'!$B$17,INDEX('P10'!$AG:$AG,$A204+52),0)</f>
        <v>11125.836498152119</v>
      </c>
      <c r="T204">
        <f>IF($A204&lt;='P01'!$B$17,INDEX('P01'!$AI:$AI,$A204+52),0)+IF($A204&lt;='P02'!$B$17,INDEX('P02'!$AI:$AI,$A204+52),0)+IF($A204&lt;='P03'!$B$17,INDEX('P03'!$AI:$AI,$A204+52),0)+IF($A204&lt;='P04'!$B$17,INDEX('P04'!$AI:$AI,$A204+52),0)+IF($A204&lt;='P05'!$B$17,INDEX('P05'!$AI:$AI,$A204+52),0)+IF($A204&lt;='P06'!$B$17,INDEX('P06'!$AI:$AI,$A204+52),0)+IF($A204&lt;='P07'!$B$17,INDEX('P07'!$AI:$AI,$A204+52),0)+IF($A204&lt;='P08'!$B$17,INDEX('P08'!$AI:$AI,$A204+52),0)+IF($A204&lt;='P09'!$B$17,INDEX('P09'!$AI:$AI,$A204+52),0)+IF($A204&lt;='P10'!$B$17,INDEX('P10'!$AI:$AI,$A204+52),0)</f>
        <v>11125.836498152119</v>
      </c>
    </row>
    <row r="205" spans="1:20" x14ac:dyDescent="0.35">
      <c r="A205">
        <v>173</v>
      </c>
      <c r="B205">
        <f>IF($A205&lt;='P01'!$B$17,INDEX('P01'!$J:$J,$A205+52),0)+IF($A205&lt;='P02'!$B$17,INDEX('P02'!$J:$J,$A205+52),0)+IF($A205&lt;='P03'!$B$17,INDEX('P03'!$J:$J,$A205+52),0)+IF($A205&lt;='P04'!$B$17,INDEX('P04'!$J:$J,$A205+52),0)+IF($A205&lt;='P05'!$B$17,INDEX('P05'!$J:$J,$A205+52),0)+IF($A205&lt;='P06'!$B$17,INDEX('P06'!$J:$J,$A205+52),0)+IF($A205&lt;='P07'!$B$17,INDEX('P07'!$J:$J,$A205+52),0)+IF($A205&lt;='P08'!$B$17,INDEX('P08'!$J:$J,$A205+52),0)+IF($A205&lt;='P09'!$B$17,INDEX('P09'!$J:$J,$A205+52),0)+IF($A205&lt;='P10'!$B$17,INDEX('P10'!$J:$J,$A205+52),0)</f>
        <v>5.2361090089527937E-4</v>
      </c>
      <c r="C205">
        <f>IF($A205&lt;='P01'!$B$17,INDEX('P01'!$K:$K,$A205+52),0)+IF($A205&lt;='P02'!$B$17,INDEX('P02'!$K:$K,$A205+52),0)+IF($A205&lt;='P03'!$B$17,INDEX('P03'!$K:$K,$A205+52),0)+IF($A205&lt;='P04'!$B$17,INDEX('P04'!$K:$K,$A205+52),0)+IF($A205&lt;='P05'!$B$17,INDEX('P05'!$K:$K,$A205+52),0)+IF($A205&lt;='P06'!$B$17,INDEX('P06'!$K:$K,$A205+52),0)+IF($A205&lt;='P07'!$B$17,INDEX('P07'!$K:$K,$A205+52),0)+IF($A205&lt;='P08'!$B$17,INDEX('P08'!$K:$K,$A205+52),0)+IF($A205&lt;='P09'!$B$17,INDEX('P09'!$K:$K,$A205+52),0)+IF($A205&lt;='P10'!$B$17,INDEX('P10'!$K:$K,$A205+52),0)</f>
        <v>4.6326294654136114E-3</v>
      </c>
      <c r="D205">
        <f>IF($A205&lt;='P01'!$B$17,INDEX('P01'!$L:$L,$A205+52),0)+IF($A205&lt;='P02'!$B$17,INDEX('P02'!$L:$L,$A205+52),0)+IF($A205&lt;='P03'!$B$17,INDEX('P03'!$L:$L,$A205+52),0)+IF($A205&lt;='P04'!$B$17,INDEX('P04'!$L:$L,$A205+52),0)+IF($A205&lt;='P05'!$B$17,INDEX('P05'!$L:$L,$A205+52),0)+IF($A205&lt;='P06'!$B$17,INDEX('P06'!$L:$L,$A205+52),0)+IF($A205&lt;='P07'!$B$17,INDEX('P07'!$L:$L,$A205+52),0)+IF($A205&lt;='P08'!$B$17,INDEX('P08'!$L:$L,$A205+52),0)+IF($A205&lt;='P09'!$B$17,INDEX('P09'!$L:$L,$A205+52),0)+IF($A205&lt;='P10'!$B$17,INDEX('P10'!$L:$L,$A205+52),0)</f>
        <v>0</v>
      </c>
      <c r="E205">
        <f>IF($A205&lt;='P01'!$B$17,INDEX('P01'!$M:$M,$A205+52),0)+IF($A205&lt;='P02'!$B$17,INDEX('P02'!$M:$M,$A205+52),0)+IF($A205&lt;='P03'!$B$17,INDEX('P03'!$M:$M,$A205+52),0)+IF($A205&lt;='P04'!$B$17,INDEX('P04'!$M:$M,$A205+52),0)+IF($A205&lt;='P05'!$B$17,INDEX('P05'!$M:$M,$A205+52),0)+IF($A205&lt;='P06'!$B$17,INDEX('P06'!$M:$M,$A205+52),0)+IF($A205&lt;='P07'!$B$17,INDEX('P07'!$M:$M,$A205+52),0)+IF($A205&lt;='P08'!$B$17,INDEX('P08'!$M:$M,$A205+52),0)+IF($A205&lt;='P09'!$B$17,INDEX('P09'!$M:$M,$A205+52),0)+IF($A205&lt;='P10'!$B$17,INDEX('P10'!$M:$M,$A205+52),0)</f>
        <v>2.0447119386655208</v>
      </c>
      <c r="F205">
        <f>IF($A205&lt;='P01'!$B$17,INDEX('P01'!$R:$R,$A205+52),0)+IF($A205&lt;='P02'!$B$17,INDEX('P02'!$R:$R,$A205+52),0)+IF($A205&lt;='P03'!$B$17,INDEX('P03'!$R:$R,$A205+52),0)+IF($A205&lt;='P04'!$B$17,INDEX('P04'!$R:$R,$A205+52),0)+IF($A205&lt;='P05'!$B$17,INDEX('P05'!$R:$R,$A205+52),0)+IF($A205&lt;='P06'!$B$17,INDEX('P06'!$R:$R,$A205+52),0)+IF($A205&lt;='P07'!$B$17,INDEX('P07'!$R:$R,$A205+52),0)+IF($A205&lt;='P08'!$B$17,INDEX('P08'!$R:$R,$A205+52),0)+IF($A205&lt;='P09'!$B$17,INDEX('P09'!$R:$R,$A205+52),0)+IF($A205&lt;='P10'!$B$17,INDEX('P10'!$R:$R,$A205+52),0)</f>
        <v>98.810259080155191</v>
      </c>
      <c r="G205">
        <f>IF($A205&lt;='P01'!$B$17,INDEX('P01'!$S:$S,$A205+52),0)+IF($A205&lt;='P02'!$B$17,INDEX('P02'!$S:$S,$A205+52),0)+IF($A205&lt;='P03'!$B$17,INDEX('P03'!$S:$S,$A205+52),0)+IF($A205&lt;='P04'!$B$17,INDEX('P04'!$S:$S,$A205+52),0)+IF($A205&lt;='P05'!$B$17,INDEX('P05'!$S:$S,$A205+52),0)+IF($A205&lt;='P06'!$B$17,INDEX('P06'!$S:$S,$A205+52),0)+IF($A205&lt;='P07'!$B$17,INDEX('P07'!$S:$S,$A205+52),0)+IF($A205&lt;='P08'!$B$17,INDEX('P08'!$S:$S,$A205+52),0)+IF($A205&lt;='P09'!$B$17,INDEX('P09'!$S:$S,$A205+52),0)+IF($A205&lt;='P10'!$B$17,INDEX('P10'!$S:$S,$A205+52),0)</f>
        <v>1.9762051816031039</v>
      </c>
      <c r="H205">
        <f>IF($A205&lt;='P01'!$B$17,INDEX('P01'!$T:$T,$A205+52),0)+IF($A205&lt;='P02'!$B$17,INDEX('P02'!$T:$T,$A205+52),0)+IF($A205&lt;='P03'!$B$17,INDEX('P03'!$T:$T,$A205+52),0)+IF($A205&lt;='P04'!$B$17,INDEX('P04'!$T:$T,$A205+52),0)+IF($A205&lt;='P05'!$B$17,INDEX('P05'!$T:$T,$A205+52),0)+IF($A205&lt;='P06'!$B$17,INDEX('P06'!$T:$T,$A205+52),0)+IF($A205&lt;='P07'!$B$17,INDEX('P07'!$T:$T,$A205+52),0)+IF($A205&lt;='P08'!$B$17,INDEX('P08'!$T:$T,$A205+52),0)+IF($A205&lt;='P09'!$B$17,INDEX('P09'!$T:$T,$A205+52),0)+IF($A205&lt;='P10'!$B$17,INDEX('P10'!$T:$T,$A205+52),0)</f>
        <v>15.695166513751776</v>
      </c>
      <c r="I205">
        <f>IF($A205&lt;='P01'!$B$17,INDEX('P01'!$U:$U,$A205+52),0)+IF($A205&lt;='P02'!$B$17,INDEX('P02'!$U:$U,$A205+52),0)+IF($A205&lt;='P03'!$B$17,INDEX('P03'!$U:$U,$A205+52),0)+IF($A205&lt;='P04'!$B$17,INDEX('P04'!$U:$U,$A205+52),0)+IF($A205&lt;='P05'!$B$17,INDEX('P05'!$U:$U,$A205+52),0)+IF($A205&lt;='P06'!$B$17,INDEX('P06'!$U:$U,$A205+52),0)+IF($A205&lt;='P07'!$B$17,INDEX('P07'!$U:$U,$A205+52),0)+IF($A205&lt;='P08'!$B$17,INDEX('P08'!$U:$U,$A205+52),0)+IF($A205&lt;='P09'!$B$17,INDEX('P09'!$U:$U,$A205+52),0)+IF($A205&lt;='P10'!$B$17,INDEX('P10'!$U:$U,$A205+52),0)</f>
        <v>177.70421954703653</v>
      </c>
      <c r="J205">
        <f>IF($A205&lt;='P01'!$B$17,INDEX('P01'!$V:$V,$A205+52),0)+IF($A205&lt;='P02'!$B$17,INDEX('P02'!$V:$V,$A205+52),0)+IF($A205&lt;='P03'!$B$17,INDEX('P03'!$V:$V,$A205+52),0)+IF($A205&lt;='P04'!$B$17,INDEX('P04'!$V:$V,$A205+52),0)+IF($A205&lt;='P05'!$B$17,INDEX('P05'!$V:$V,$A205+52),0)+IF($A205&lt;='P06'!$B$17,INDEX('P06'!$V:$V,$A205+52),0)+IF($A205&lt;='P07'!$B$17,INDEX('P07'!$V:$V,$A205+52),0)+IF($A205&lt;='P08'!$B$17,INDEX('P08'!$V:$V,$A205+52),0)+IF($A205&lt;='P09'!$B$17,INDEX('P09'!$V:$V,$A205+52),0)+IF($A205&lt;='P10'!$B$17,INDEX('P10'!$V:$V,$A205+52),0)</f>
        <v>0.20045582350198971</v>
      </c>
      <c r="K205">
        <f>IF($A205&lt;='P01'!$B$17,INDEX('P01'!$W:$W,$A205+52),0)+IF($A205&lt;='P02'!$B$17,INDEX('P02'!$W:$W,$A205+52),0)+IF($A205&lt;='P03'!$B$17,INDEX('P03'!$W:$W,$A205+52),0)+IF($A205&lt;='P04'!$B$17,INDEX('P04'!$W:$W,$A205+52),0)+IF($A205&lt;='P05'!$B$17,INDEX('P05'!$W:$W,$A205+52),0)+IF($A205&lt;='P06'!$B$17,INDEX('P06'!$W:$W,$A205+52),0)+IF($A205&lt;='P07'!$B$17,INDEX('P07'!$W:$W,$A205+52),0)+IF($A205&lt;='P08'!$B$17,INDEX('P08'!$W:$W,$A205+52),0)+IF($A205&lt;='P09'!$B$17,INDEX('P09'!$W:$W,$A205+52),0)+IF($A205&lt;='P10'!$B$17,INDEX('P10'!$W:$W,$A205+52),0)</f>
        <v>-96.765787985738214</v>
      </c>
      <c r="L205">
        <f>IF($A205&lt;='P01'!$B$17,INDEX('P01'!$X:$X,$A205+52),0)+IF($A205&lt;='P02'!$B$17,INDEX('P02'!$X:$X,$A205+52),0)+IF($A205&lt;='P03'!$B$17,INDEX('P03'!$X:$X,$A205+52),0)+IF($A205&lt;='P04'!$B$17,INDEX('P04'!$X:$X,$A205+52),0)+IF($A205&lt;='P05'!$B$17,INDEX('P05'!$X:$X,$A205+52),0)+IF($A205&lt;='P06'!$B$17,INDEX('P06'!$X:$X,$A205+52),0)+IF($A205&lt;='P07'!$B$17,INDEX('P07'!$X:$X,$A205+52),0)+IF($A205&lt;='P08'!$B$17,INDEX('P08'!$X:$X,$A205+52),0)+IF($A205&lt;='P09'!$B$17,INDEX('P09'!$X:$X,$A205+52),0)+IF($A205&lt;='P10'!$B$17,INDEX('P10'!$X:$X,$A205+52),0)</f>
        <v>96.448778491218917</v>
      </c>
      <c r="M205">
        <f>IF($A205&lt;='P01'!$B$17,INDEX('P01'!$AA:$AA,$A205+52),0)+IF($A205&lt;='P02'!$B$17,INDEX('P02'!$AA:$AA,$A205+52),0)+IF($A205&lt;='P03'!$B$17,INDEX('P03'!$AA:$AA,$A205+52),0)+IF($A205&lt;='P04'!$B$17,INDEX('P04'!$AA:$AA,$A205+52),0)+IF($A205&lt;='P05'!$B$17,INDEX('P05'!$AA:$AA,$A205+52),0)+IF($A205&lt;='P06'!$B$17,INDEX('P06'!$AA:$AA,$A205+52),0)+IF($A205&lt;='P07'!$B$17,INDEX('P07'!$AA:$AA,$A205+52),0)+IF($A205&lt;='P08'!$B$17,INDEX('P08'!$AA:$AA,$A205+52),0)+IF($A205&lt;='P09'!$B$17,INDEX('P09'!$AA:$AA,$A205+52),0)+IF($A205&lt;='P10'!$B$17,INDEX('P10'!$AA:$AA,$A205+52),0)</f>
        <v>-54.79396864245021</v>
      </c>
      <c r="N205">
        <f>IF($A205&lt;='P01'!$B$17,INDEX('P01'!$AB:$AB,$A205+52),0)+IF($A205&lt;='P02'!$B$17,INDEX('P02'!$AB:$AB,$A205+52),0)+IF($A205&lt;='P03'!$B$17,INDEX('P03'!$AB:$AB,$A205+52),0)+IF($A205&lt;='P04'!$B$17,INDEX('P04'!$AB:$AB,$A205+52),0)+IF($A205&lt;='P05'!$B$17,INDEX('P05'!$AB:$AB,$A205+52),0)+IF($A205&lt;='P06'!$B$17,INDEX('P06'!$AB:$AB,$A205+52),0)+IF($A205&lt;='P07'!$B$17,INDEX('P07'!$AB:$AB,$A205+52),0)+IF($A205&lt;='P08'!$B$17,INDEX('P08'!$AB:$AB,$A205+52),0)+IF($A205&lt;='P09'!$B$17,INDEX('P09'!$AB:$AB,$A205+52),0)+IF($A205&lt;='P10'!$B$17,INDEX('P10'!$AB:$AB,$A205+52),0)</f>
        <v>56.319333691032483</v>
      </c>
      <c r="O205">
        <f>IF($A205&lt;='P01'!$B$17,INDEX('P01'!$AC:$AC,$A205+52),0)+IF($A205&lt;='P02'!$B$17,INDEX('P02'!$AC:$AC,$A205+52),0)+IF($A205&lt;='P03'!$B$17,INDEX('P03'!$AC:$AC,$A205+52),0)+IF($A205&lt;='P04'!$B$17,INDEX('P04'!$AC:$AC,$A205+52),0)+IF($A205&lt;='P05'!$B$17,INDEX('P05'!$AC:$AC,$A205+52),0)+IF($A205&lt;='P06'!$B$17,INDEX('P06'!$AC:$AC,$A205+52),0)+IF($A205&lt;='P07'!$B$17,INDEX('P07'!$AC:$AC,$A205+52),0)+IF($A205&lt;='P08'!$B$17,INDEX('P08'!$AC:$AC,$A205+52),0)+IF($A205&lt;='P09'!$B$17,INDEX('P09'!$AC:$AC,$A205+52),0)+IF($A205&lt;='P10'!$B$17,INDEX('P10'!$AC:$AC,$A205+52),0)</f>
        <v>1.1263866738206496</v>
      </c>
      <c r="P205">
        <f>IF($A205&lt;='P01'!$B$17,INDEX('P01'!$AD:$AD,$A205+52),0)+IF($A205&lt;='P02'!$B$17,INDEX('P02'!$AD:$AD,$A205+52),0)+IF($A205&lt;='P03'!$B$17,INDEX('P03'!$AD:$AD,$A205+52),0)+IF($A205&lt;='P04'!$B$17,INDEX('P04'!$AD:$AD,$A205+52),0)+IF($A205&lt;='P05'!$B$17,INDEX('P05'!$AD:$AD,$A205+52),0)+IF($A205&lt;='P06'!$B$17,INDEX('P06'!$AD:$AD,$A205+52),0)+IF($A205&lt;='P07'!$B$17,INDEX('P07'!$AD:$AD,$A205+52),0)+IF($A205&lt;='P08'!$B$17,INDEX('P08'!$AD:$AD,$A205+52),0)+IF($A205&lt;='P09'!$B$17,INDEX('P09'!$AD:$AD,$A205+52),0)+IF($A205&lt;='P10'!$B$17,INDEX('P10'!$AD:$AD,$A205+52),0)</f>
        <v>8.9166547803490044</v>
      </c>
      <c r="Q205">
        <f>IF($A205&lt;='P01'!$B$17,INDEX('P01'!$AE:$AE,$A205+52),0)+IF($A205&lt;='P02'!$B$17,INDEX('P02'!$AE:$AE,$A205+52),0)+IF($A205&lt;='P03'!$B$17,INDEX('P03'!$AE:$AE,$A205+52),0)+IF($A205&lt;='P04'!$B$17,INDEX('P04'!$AE:$AE,$A205+52),0)+IF($A205&lt;='P05'!$B$17,INDEX('P05'!$AE:$AE,$A205+52),0)+IF($A205&lt;='P06'!$B$17,INDEX('P06'!$AE:$AE,$A205+52),0)+IF($A205&lt;='P07'!$B$17,INDEX('P07'!$AE:$AE,$A205+52),0)+IF($A205&lt;='P08'!$B$17,INDEX('P08'!$AE:$AE,$A205+52),0)+IF($A205&lt;='P09'!$B$17,INDEX('P09'!$AE:$AE,$A205+52),0)+IF($A205&lt;='P10'!$B$17,INDEX('P10'!$AE:$AE,$A205+52),0)</f>
        <v>100.95637897972875</v>
      </c>
      <c r="R205">
        <f>IF($A205&lt;='P01'!$B$17,INDEX('P01'!$AF:$AF,$A205+52),0)+IF($A205&lt;='P02'!$B$17,INDEX('P02'!$AF:$AF,$A205+52),0)+IF($A205&lt;='P03'!$B$17,INDEX('P03'!$AF:$AF,$A205+52),0)+IF($A205&lt;='P04'!$B$17,INDEX('P04'!$AF:$AF,$A205+52),0)+IF($A205&lt;='P05'!$B$17,INDEX('P05'!$AF:$AF,$A205+52),0)+IF($A205&lt;='P06'!$B$17,INDEX('P06'!$AF:$AF,$A205+52),0)+IF($A205&lt;='P07'!$B$17,INDEX('P07'!$AF:$AF,$A205+52),0)+IF($A205&lt;='P08'!$B$17,INDEX('P08'!$AF:$AF,$A205+52),0)+IF($A205&lt;='P09'!$B$17,INDEX('P09'!$AF:$AF,$A205+52),0)+IF($A205&lt;='P10'!$B$17,INDEX('P10'!$AF:$AF,$A205+52),0)</f>
        <v>0.11388189958429143</v>
      </c>
      <c r="S205">
        <f>IF($A205&lt;='P01'!$B$17,INDEX('P01'!$AG:$AG,$A205+52),0)+IF($A205&lt;='P02'!$B$17,INDEX('P02'!$AG:$AG,$A205+52),0)+IF($A205&lt;='P03'!$B$17,INDEX('P03'!$AG:$AG,$A205+52),0)+IF($A205&lt;='P04'!$B$17,INDEX('P04'!$AG:$AG,$A205+52),0)+IF($A205&lt;='P05'!$B$17,INDEX('P05'!$AG:$AG,$A205+52),0)+IF($A205&lt;='P06'!$B$17,INDEX('P06'!$AG:$AG,$A205+52),0)+IF($A205&lt;='P07'!$B$17,INDEX('P07'!$AG:$AG,$A205+52),0)+IF($A205&lt;='P08'!$B$17,INDEX('P08'!$AG:$AG,$A205+52),0)+IF($A205&lt;='P09'!$B$17,INDEX('P09'!$AG:$AG,$A205+52),0)+IF($A205&lt;='P10'!$B$17,INDEX('P10'!$AG:$AG,$A205+52),0)</f>
        <v>11065.810813215139</v>
      </c>
      <c r="T205">
        <f>IF($A205&lt;='P01'!$B$17,INDEX('P01'!$AI:$AI,$A205+52),0)+IF($A205&lt;='P02'!$B$17,INDEX('P02'!$AI:$AI,$A205+52),0)+IF($A205&lt;='P03'!$B$17,INDEX('P03'!$AI:$AI,$A205+52),0)+IF($A205&lt;='P04'!$B$17,INDEX('P04'!$AI:$AI,$A205+52),0)+IF($A205&lt;='P05'!$B$17,INDEX('P05'!$AI:$AI,$A205+52),0)+IF($A205&lt;='P06'!$B$17,INDEX('P06'!$AI:$AI,$A205+52),0)+IF($A205&lt;='P07'!$B$17,INDEX('P07'!$AI:$AI,$A205+52),0)+IF($A205&lt;='P08'!$B$17,INDEX('P08'!$AI:$AI,$A205+52),0)+IF($A205&lt;='P09'!$B$17,INDEX('P09'!$AI:$AI,$A205+52),0)+IF($A205&lt;='P10'!$B$17,INDEX('P10'!$AI:$AI,$A205+52),0)</f>
        <v>11065.810813215139</v>
      </c>
    </row>
    <row r="206" spans="1:20" x14ac:dyDescent="0.35">
      <c r="A206">
        <v>174</v>
      </c>
      <c r="B206">
        <f>IF($A206&lt;='P01'!$B$17,INDEX('P01'!$J:$J,$A206+52),0)+IF($A206&lt;='P02'!$B$17,INDEX('P02'!$J:$J,$A206+52),0)+IF($A206&lt;='P03'!$B$17,INDEX('P03'!$J:$J,$A206+52),0)+IF($A206&lt;='P04'!$B$17,INDEX('P04'!$J:$J,$A206+52),0)+IF($A206&lt;='P05'!$B$17,INDEX('P05'!$J:$J,$A206+52),0)+IF($A206&lt;='P06'!$B$17,INDEX('P06'!$J:$J,$A206+52),0)+IF($A206&lt;='P07'!$B$17,INDEX('P07'!$J:$J,$A206+52),0)+IF($A206&lt;='P08'!$B$17,INDEX('P08'!$J:$J,$A206+52),0)+IF($A206&lt;='P09'!$B$17,INDEX('P09'!$J:$J,$A206+52),0)+IF($A206&lt;='P10'!$B$17,INDEX('P10'!$J:$J,$A206+52),0)</f>
        <v>5.2268031630150764E-4</v>
      </c>
      <c r="C206">
        <f>IF($A206&lt;='P01'!$B$17,INDEX('P01'!$K:$K,$A206+52),0)+IF($A206&lt;='P02'!$B$17,INDEX('P02'!$K:$K,$A206+52),0)+IF($A206&lt;='P03'!$B$17,INDEX('P03'!$K:$K,$A206+52),0)+IF($A206&lt;='P04'!$B$17,INDEX('P04'!$K:$K,$A206+52),0)+IF($A206&lt;='P05'!$B$17,INDEX('P05'!$K:$K,$A206+52),0)+IF($A206&lt;='P06'!$B$17,INDEX('P06'!$K:$K,$A206+52),0)+IF($A206&lt;='P07'!$B$17,INDEX('P07'!$K:$K,$A206+52),0)+IF($A206&lt;='P08'!$B$17,INDEX('P08'!$K:$K,$A206+52),0)+IF($A206&lt;='P09'!$B$17,INDEX('P09'!$K:$K,$A206+52),0)+IF($A206&lt;='P10'!$B$17,INDEX('P10'!$K:$K,$A206+52),0)</f>
        <v>4.616148344776104E-3</v>
      </c>
      <c r="D206">
        <f>IF($A206&lt;='P01'!$B$17,INDEX('P01'!$L:$L,$A206+52),0)+IF($A206&lt;='P02'!$B$17,INDEX('P02'!$L:$L,$A206+52),0)+IF($A206&lt;='P03'!$B$17,INDEX('P03'!$L:$L,$A206+52),0)+IF($A206&lt;='P04'!$B$17,INDEX('P04'!$L:$L,$A206+52),0)+IF($A206&lt;='P05'!$B$17,INDEX('P05'!$L:$L,$A206+52),0)+IF($A206&lt;='P06'!$B$17,INDEX('P06'!$L:$L,$A206+52),0)+IF($A206&lt;='P07'!$B$17,INDEX('P07'!$L:$L,$A206+52),0)+IF($A206&lt;='P08'!$B$17,INDEX('P08'!$L:$L,$A206+52),0)+IF($A206&lt;='P09'!$B$17,INDEX('P09'!$L:$L,$A206+52),0)+IF($A206&lt;='P10'!$B$17,INDEX('P10'!$L:$L,$A206+52),0)</f>
        <v>0</v>
      </c>
      <c r="E206">
        <f>IF($A206&lt;='P01'!$B$17,INDEX('P01'!$M:$M,$A206+52),0)+IF($A206&lt;='P02'!$B$17,INDEX('P02'!$M:$M,$A206+52),0)+IF($A206&lt;='P03'!$B$17,INDEX('P03'!$M:$M,$A206+52),0)+IF($A206&lt;='P04'!$B$17,INDEX('P04'!$M:$M,$A206+52),0)+IF($A206&lt;='P05'!$B$17,INDEX('P05'!$M:$M,$A206+52),0)+IF($A206&lt;='P06'!$B$17,INDEX('P06'!$M:$M,$A206+52),0)+IF($A206&lt;='P07'!$B$17,INDEX('P07'!$M:$M,$A206+52),0)+IF($A206&lt;='P08'!$B$17,INDEX('P08'!$M:$M,$A206+52),0)+IF($A206&lt;='P09'!$B$17,INDEX('P09'!$M:$M,$A206+52),0)+IF($A206&lt;='P10'!$B$17,INDEX('P10'!$M:$M,$A206+52),0)</f>
        <v>2.0395731100044432</v>
      </c>
      <c r="F206">
        <f>IF($A206&lt;='P01'!$B$17,INDEX('P01'!$R:$R,$A206+52),0)+IF($A206&lt;='P02'!$B$17,INDEX('P02'!$R:$R,$A206+52),0)+IF($A206&lt;='P03'!$B$17,INDEX('P03'!$R:$R,$A206+52),0)+IF($A206&lt;='P04'!$B$17,INDEX('P04'!$R:$R,$A206+52),0)+IF($A206&lt;='P05'!$B$17,INDEX('P05'!$R:$R,$A206+52),0)+IF($A206&lt;='P06'!$B$17,INDEX('P06'!$R:$R,$A206+52),0)+IF($A206&lt;='P07'!$B$17,INDEX('P07'!$R:$R,$A206+52),0)+IF($A206&lt;='P08'!$B$17,INDEX('P08'!$R:$R,$A206+52),0)+IF($A206&lt;='P09'!$B$17,INDEX('P09'!$R:$R,$A206+52),0)+IF($A206&lt;='P10'!$B$17,INDEX('P10'!$R:$R,$A206+52),0)</f>
        <v>98.461024148225988</v>
      </c>
      <c r="G206">
        <f>IF($A206&lt;='P01'!$B$17,INDEX('P01'!$S:$S,$A206+52),0)+IF($A206&lt;='P02'!$B$17,INDEX('P02'!$S:$S,$A206+52),0)+IF($A206&lt;='P03'!$B$17,INDEX('P03'!$S:$S,$A206+52),0)+IF($A206&lt;='P04'!$B$17,INDEX('P04'!$S:$S,$A206+52),0)+IF($A206&lt;='P05'!$B$17,INDEX('P05'!$S:$S,$A206+52),0)+IF($A206&lt;='P06'!$B$17,INDEX('P06'!$S:$S,$A206+52),0)+IF($A206&lt;='P07'!$B$17,INDEX('P07'!$S:$S,$A206+52),0)+IF($A206&lt;='P08'!$B$17,INDEX('P08'!$S:$S,$A206+52),0)+IF($A206&lt;='P09'!$B$17,INDEX('P09'!$S:$S,$A206+52),0)+IF($A206&lt;='P10'!$B$17,INDEX('P10'!$S:$S,$A206+52),0)</f>
        <v>1.9692204829645199</v>
      </c>
      <c r="H206">
        <f>IF($A206&lt;='P01'!$B$17,INDEX('P01'!$T:$T,$A206+52),0)+IF($A206&lt;='P02'!$B$17,INDEX('P02'!$T:$T,$A206+52),0)+IF($A206&lt;='P03'!$B$17,INDEX('P03'!$T:$T,$A206+52),0)+IF($A206&lt;='P04'!$B$17,INDEX('P04'!$T:$T,$A206+52),0)+IF($A206&lt;='P05'!$B$17,INDEX('P05'!$T:$T,$A206+52),0)+IF($A206&lt;='P06'!$B$17,INDEX('P06'!$T:$T,$A206+52),0)+IF($A206&lt;='P07'!$B$17,INDEX('P07'!$T:$T,$A206+52),0)+IF($A206&lt;='P08'!$B$17,INDEX('P08'!$T:$T,$A206+52),0)+IF($A206&lt;='P09'!$B$17,INDEX('P09'!$T:$T,$A206+52),0)+IF($A206&lt;='P10'!$B$17,INDEX('P10'!$T:$T,$A206+52),0)</f>
        <v>15.694298024291328</v>
      </c>
      <c r="I206">
        <f>IF($A206&lt;='P01'!$B$17,INDEX('P01'!$U:$U,$A206+52),0)+IF($A206&lt;='P02'!$B$17,INDEX('P02'!$U:$U,$A206+52),0)+IF($A206&lt;='P03'!$B$17,INDEX('P03'!$U:$U,$A206+52),0)+IF($A206&lt;='P04'!$B$17,INDEX('P04'!$U:$U,$A206+52),0)+IF($A206&lt;='P05'!$B$17,INDEX('P05'!$U:$U,$A206+52),0)+IF($A206&lt;='P06'!$B$17,INDEX('P06'!$U:$U,$A206+52),0)+IF($A206&lt;='P07'!$B$17,INDEX('P07'!$U:$U,$A206+52),0)+IF($A206&lt;='P08'!$B$17,INDEX('P08'!$U:$U,$A206+52),0)+IF($A206&lt;='P09'!$B$17,INDEX('P09'!$U:$U,$A206+52),0)+IF($A206&lt;='P10'!$B$17,INDEX('P10'!$U:$U,$A206+52),0)</f>
        <v>177.35462335886234</v>
      </c>
      <c r="J206">
        <f>IF($A206&lt;='P01'!$B$17,INDEX('P01'!$V:$V,$A206+52),0)+IF($A206&lt;='P02'!$B$17,INDEX('P02'!$V:$V,$A206+52),0)+IF($A206&lt;='P03'!$B$17,INDEX('P03'!$V:$V,$A206+52),0)+IF($A206&lt;='P04'!$B$17,INDEX('P04'!$V:$V,$A206+52),0)+IF($A206&lt;='P05'!$B$17,INDEX('P05'!$V:$V,$A206+52),0)+IF($A206&lt;='P06'!$B$17,INDEX('P06'!$V:$V,$A206+52),0)+IF($A206&lt;='P07'!$B$17,INDEX('P07'!$V:$V,$A206+52),0)+IF($A206&lt;='P08'!$B$17,INDEX('P08'!$V:$V,$A206+52),0)+IF($A206&lt;='P09'!$B$17,INDEX('P09'!$V:$V,$A206+52),0)+IF($A206&lt;='P10'!$B$17,INDEX('P10'!$V:$V,$A206+52),0)</f>
        <v>0.20059306399952997</v>
      </c>
      <c r="K206">
        <f>IF($A206&lt;='P01'!$B$17,INDEX('P01'!$W:$W,$A206+52),0)+IF($A206&lt;='P02'!$B$17,INDEX('P02'!$W:$W,$A206+52),0)+IF($A206&lt;='P03'!$B$17,INDEX('P03'!$W:$W,$A206+52),0)+IF($A206&lt;='P04'!$B$17,INDEX('P04'!$W:$W,$A206+52),0)+IF($A206&lt;='P05'!$B$17,INDEX('P05'!$W:$W,$A206+52),0)+IF($A206&lt;='P06'!$B$17,INDEX('P06'!$W:$W,$A206+52),0)+IF($A206&lt;='P07'!$B$17,INDEX('P07'!$W:$W,$A206+52),0)+IF($A206&lt;='P08'!$B$17,INDEX('P08'!$W:$W,$A206+52),0)+IF($A206&lt;='P09'!$B$17,INDEX('P09'!$W:$W,$A206+52),0)+IF($A206&lt;='P10'!$B$17,INDEX('P10'!$W:$W,$A206+52),0)</f>
        <v>-96.757710781891745</v>
      </c>
      <c r="L206">
        <f>IF($A206&lt;='P01'!$B$17,INDEX('P01'!$X:$X,$A206+52),0)+IF($A206&lt;='P02'!$B$17,INDEX('P02'!$X:$X,$A206+52),0)+IF($A206&lt;='P03'!$B$17,INDEX('P03'!$X:$X,$A206+52),0)+IF($A206&lt;='P04'!$B$17,INDEX('P04'!$X:$X,$A206+52),0)+IF($A206&lt;='P05'!$B$17,INDEX('P05'!$X:$X,$A206+52),0)+IF($A206&lt;='P06'!$B$17,INDEX('P06'!$X:$X,$A206+52),0)+IF($A206&lt;='P07'!$B$17,INDEX('P07'!$X:$X,$A206+52),0)+IF($A206&lt;='P08'!$B$17,INDEX('P08'!$X:$X,$A206+52),0)+IF($A206&lt;='P09'!$B$17,INDEX('P09'!$X:$X,$A206+52),0)+IF($A206&lt;='P10'!$B$17,INDEX('P10'!$X:$X,$A206+52),0)</f>
        <v>96.441821725576631</v>
      </c>
      <c r="M206">
        <f>IF($A206&lt;='P01'!$B$17,INDEX('P01'!$AA:$AA,$A206+52),0)+IF($A206&lt;='P02'!$B$17,INDEX('P02'!$AA:$AA,$A206+52),0)+IF($A206&lt;='P03'!$B$17,INDEX('P03'!$AA:$AA,$A206+52),0)+IF($A206&lt;='P04'!$B$17,INDEX('P04'!$AA:$AA,$A206+52),0)+IF($A206&lt;='P05'!$B$17,INDEX('P05'!$AA:$AA,$A206+52),0)+IF($A206&lt;='P06'!$B$17,INDEX('P06'!$AA:$AA,$A206+52),0)+IF($A206&lt;='P07'!$B$17,INDEX('P07'!$AA:$AA,$A206+52),0)+IF($A206&lt;='P08'!$B$17,INDEX('P08'!$AA:$AA,$A206+52),0)+IF($A206&lt;='P09'!$B$17,INDEX('P09'!$AA:$AA,$A206+52),0)+IF($A206&lt;='P10'!$B$17,INDEX('P10'!$AA:$AA,$A206+52),0)</f>
        <v>-54.611233434191469</v>
      </c>
      <c r="N206">
        <f>IF($A206&lt;='P01'!$B$17,INDEX('P01'!$AB:$AB,$A206+52),0)+IF($A206&lt;='P02'!$B$17,INDEX('P02'!$AB:$AB,$A206+52),0)+IF($A206&lt;='P03'!$B$17,INDEX('P03'!$AB:$AB,$A206+52),0)+IF($A206&lt;='P04'!$B$17,INDEX('P04'!$AB:$AB,$A206+52),0)+IF($A206&lt;='P05'!$B$17,INDEX('P05'!$AB:$AB,$A206+52),0)+IF($A206&lt;='P06'!$B$17,INDEX('P06'!$AB:$AB,$A206+52),0)+IF($A206&lt;='P07'!$B$17,INDEX('P07'!$AB:$AB,$A206+52),0)+IF($A206&lt;='P08'!$B$17,INDEX('P08'!$AB:$AB,$A206+52),0)+IF($A206&lt;='P09'!$B$17,INDEX('P09'!$AB:$AB,$A206+52),0)+IF($A206&lt;='P10'!$B$17,INDEX('P10'!$AB:$AB,$A206+52),0)</f>
        <v>55.937154975711977</v>
      </c>
      <c r="O206">
        <f>IF($A206&lt;='P01'!$B$17,INDEX('P01'!$AC:$AC,$A206+52),0)+IF($A206&lt;='P02'!$B$17,INDEX('P02'!$AC:$AC,$A206+52),0)+IF($A206&lt;='P03'!$B$17,INDEX('P03'!$AC:$AC,$A206+52),0)+IF($A206&lt;='P04'!$B$17,INDEX('P04'!$AC:$AC,$A206+52),0)+IF($A206&lt;='P05'!$B$17,INDEX('P05'!$AC:$AC,$A206+52),0)+IF($A206&lt;='P06'!$B$17,INDEX('P06'!$AC:$AC,$A206+52),0)+IF($A206&lt;='P07'!$B$17,INDEX('P07'!$AC:$AC,$A206+52),0)+IF($A206&lt;='P08'!$B$17,INDEX('P08'!$AC:$AC,$A206+52),0)+IF($A206&lt;='P09'!$B$17,INDEX('P09'!$AC:$AC,$A206+52),0)+IF($A206&lt;='P10'!$B$17,INDEX('P10'!$AC:$AC,$A206+52),0)</f>
        <v>1.1187430995142396</v>
      </c>
      <c r="P206">
        <f>IF($A206&lt;='P01'!$B$17,INDEX('P01'!$AD:$AD,$A206+52),0)+IF($A206&lt;='P02'!$B$17,INDEX('P02'!$AD:$AD,$A206+52),0)+IF($A206&lt;='P03'!$B$17,INDEX('P03'!$AD:$AD,$A206+52),0)+IF($A206&lt;='P04'!$B$17,INDEX('P04'!$AD:$AD,$A206+52),0)+IF($A206&lt;='P05'!$B$17,INDEX('P05'!$AD:$AD,$A206+52),0)+IF($A206&lt;='P06'!$B$17,INDEX('P06'!$AD:$AD,$A206+52),0)+IF($A206&lt;='P07'!$B$17,INDEX('P07'!$AD:$AD,$A206+52),0)+IF($A206&lt;='P08'!$B$17,INDEX('P08'!$AD:$AD,$A206+52),0)+IF($A206&lt;='P09'!$B$17,INDEX('P09'!$AD:$AD,$A206+52),0)+IF($A206&lt;='P10'!$B$17,INDEX('P10'!$AD:$AD,$A206+52),0)</f>
        <v>8.8870674325207428</v>
      </c>
      <c r="Q206">
        <f>IF($A206&lt;='P01'!$B$17,INDEX('P01'!$AE:$AE,$A206+52),0)+IF($A206&lt;='P02'!$B$17,INDEX('P02'!$AE:$AE,$A206+52),0)+IF($A206&lt;='P03'!$B$17,INDEX('P03'!$AE:$AE,$A206+52),0)+IF($A206&lt;='P04'!$B$17,INDEX('P04'!$AE:$AE,$A206+52),0)+IF($A206&lt;='P05'!$B$17,INDEX('P05'!$AE:$AE,$A206+52),0)+IF($A206&lt;='P06'!$B$17,INDEX('P06'!$AE:$AE,$A206+52),0)+IF($A206&lt;='P07'!$B$17,INDEX('P07'!$AE:$AE,$A206+52),0)+IF($A206&lt;='P08'!$B$17,INDEX('P08'!$AE:$AE,$A206+52),0)+IF($A206&lt;='P09'!$B$17,INDEX('P09'!$AE:$AE,$A206+52),0)+IF($A206&lt;='P10'!$B$17,INDEX('P10'!$AE:$AE,$A206+52),0)</f>
        <v>100.42898986752863</v>
      </c>
      <c r="R206">
        <f>IF($A206&lt;='P01'!$B$17,INDEX('P01'!$AF:$AF,$A206+52),0)+IF($A206&lt;='P02'!$B$17,INDEX('P02'!$AF:$AF,$A206+52),0)+IF($A206&lt;='P03'!$B$17,INDEX('P03'!$AF:$AF,$A206+52),0)+IF($A206&lt;='P04'!$B$17,INDEX('P04'!$AF:$AF,$A206+52),0)+IF($A206&lt;='P05'!$B$17,INDEX('P05'!$AF:$AF,$A206+52),0)+IF($A206&lt;='P06'!$B$17,INDEX('P06'!$AF:$AF,$A206+52),0)+IF($A206&lt;='P07'!$B$17,INDEX('P07'!$AF:$AF,$A206+52),0)+IF($A206&lt;='P08'!$B$17,INDEX('P08'!$AF:$AF,$A206+52),0)+IF($A206&lt;='P09'!$B$17,INDEX('P09'!$AF:$AF,$A206+52),0)+IF($A206&lt;='P10'!$B$17,INDEX('P10'!$AF:$AF,$A206+52),0)</f>
        <v>0.11358801033984245</v>
      </c>
      <c r="S206">
        <f>IF($A206&lt;='P01'!$B$17,INDEX('P01'!$AG:$AG,$A206+52),0)+IF($A206&lt;='P02'!$B$17,INDEX('P02'!$AG:$AG,$A206+52),0)+IF($A206&lt;='P03'!$B$17,INDEX('P03'!$AG:$AG,$A206+52),0)+IF($A206&lt;='P04'!$B$17,INDEX('P04'!$AG:$AG,$A206+52),0)+IF($A206&lt;='P05'!$B$17,INDEX('P05'!$AG:$AG,$A206+52),0)+IF($A206&lt;='P06'!$B$17,INDEX('P06'!$AG:$AG,$A206+52),0)+IF($A206&lt;='P07'!$B$17,INDEX('P07'!$AG:$AG,$A206+52),0)+IF($A206&lt;='P08'!$B$17,INDEX('P08'!$AG:$AG,$A206+52),0)+IF($A206&lt;='P09'!$B$17,INDEX('P09'!$AG:$AG,$A206+52),0)+IF($A206&lt;='P10'!$B$17,INDEX('P10'!$AG:$AG,$A206+52),0)</f>
        <v>11005.595576571071</v>
      </c>
      <c r="T206">
        <f>IF($A206&lt;='P01'!$B$17,INDEX('P01'!$AI:$AI,$A206+52),0)+IF($A206&lt;='P02'!$B$17,INDEX('P02'!$AI:$AI,$A206+52),0)+IF($A206&lt;='P03'!$B$17,INDEX('P03'!$AI:$AI,$A206+52),0)+IF($A206&lt;='P04'!$B$17,INDEX('P04'!$AI:$AI,$A206+52),0)+IF($A206&lt;='P05'!$B$17,INDEX('P05'!$AI:$AI,$A206+52),0)+IF($A206&lt;='P06'!$B$17,INDEX('P06'!$AI:$AI,$A206+52),0)+IF($A206&lt;='P07'!$B$17,INDEX('P07'!$AI:$AI,$A206+52),0)+IF($A206&lt;='P08'!$B$17,INDEX('P08'!$AI:$AI,$A206+52),0)+IF($A206&lt;='P09'!$B$17,INDEX('P09'!$AI:$AI,$A206+52),0)+IF($A206&lt;='P10'!$B$17,INDEX('P10'!$AI:$AI,$A206+52),0)</f>
        <v>11005.595576571071</v>
      </c>
    </row>
    <row r="207" spans="1:20" x14ac:dyDescent="0.35">
      <c r="A207">
        <v>175</v>
      </c>
      <c r="B207">
        <f>IF($A207&lt;='P01'!$B$17,INDEX('P01'!$J:$J,$A207+52),0)+IF($A207&lt;='P02'!$B$17,INDEX('P02'!$J:$J,$A207+52),0)+IF($A207&lt;='P03'!$B$17,INDEX('P03'!$J:$J,$A207+52),0)+IF($A207&lt;='P04'!$B$17,INDEX('P04'!$J:$J,$A207+52),0)+IF($A207&lt;='P05'!$B$17,INDEX('P05'!$J:$J,$A207+52),0)+IF($A207&lt;='P06'!$B$17,INDEX('P06'!$J:$J,$A207+52),0)+IF($A207&lt;='P07'!$B$17,INDEX('P07'!$J:$J,$A207+52),0)+IF($A207&lt;='P08'!$B$17,INDEX('P08'!$J:$J,$A207+52),0)+IF($A207&lt;='P09'!$B$17,INDEX('P09'!$J:$J,$A207+52),0)+IF($A207&lt;='P10'!$B$17,INDEX('P10'!$J:$J,$A207+52),0)</f>
        <v>5.3478392787414345E-4</v>
      </c>
      <c r="C207">
        <f>IF($A207&lt;='P01'!$B$17,INDEX('P01'!$K:$K,$A207+52),0)+IF($A207&lt;='P02'!$B$17,INDEX('P02'!$K:$K,$A207+52),0)+IF($A207&lt;='P03'!$B$17,INDEX('P03'!$K:$K,$A207+52),0)+IF($A207&lt;='P04'!$B$17,INDEX('P04'!$K:$K,$A207+52),0)+IF($A207&lt;='P05'!$B$17,INDEX('P05'!$K:$K,$A207+52),0)+IF($A207&lt;='P06'!$B$17,INDEX('P06'!$K:$K,$A207+52),0)+IF($A207&lt;='P07'!$B$17,INDEX('P07'!$K:$K,$A207+52),0)+IF($A207&lt;='P08'!$B$17,INDEX('P08'!$K:$K,$A207+52),0)+IF($A207&lt;='P09'!$B$17,INDEX('P09'!$K:$K,$A207+52),0)+IF($A207&lt;='P10'!$B$17,INDEX('P10'!$K:$K,$A207+52),0)</f>
        <v>4.5996816375114069E-3</v>
      </c>
      <c r="D207">
        <f>IF($A207&lt;='P01'!$B$17,INDEX('P01'!$L:$L,$A207+52),0)+IF($A207&lt;='P02'!$B$17,INDEX('P02'!$L:$L,$A207+52),0)+IF($A207&lt;='P03'!$B$17,INDEX('P03'!$L:$L,$A207+52),0)+IF($A207&lt;='P04'!$B$17,INDEX('P04'!$L:$L,$A207+52),0)+IF($A207&lt;='P05'!$B$17,INDEX('P05'!$L:$L,$A207+52),0)+IF($A207&lt;='P06'!$B$17,INDEX('P06'!$L:$L,$A207+52),0)+IF($A207&lt;='P07'!$B$17,INDEX('P07'!$L:$L,$A207+52),0)+IF($A207&lt;='P08'!$B$17,INDEX('P08'!$L:$L,$A207+52),0)+IF($A207&lt;='P09'!$B$17,INDEX('P09'!$L:$L,$A207+52),0)+IF($A207&lt;='P10'!$B$17,INDEX('P10'!$L:$L,$A207+52),0)</f>
        <v>0</v>
      </c>
      <c r="E207">
        <f>IF($A207&lt;='P01'!$B$17,INDEX('P01'!$M:$M,$A207+52),0)+IF($A207&lt;='P02'!$B$17,INDEX('P02'!$M:$M,$A207+52),0)+IF($A207&lt;='P03'!$B$17,INDEX('P03'!$M:$M,$A207+52),0)+IF($A207&lt;='P04'!$B$17,INDEX('P04'!$M:$M,$A207+52),0)+IF($A207&lt;='P05'!$B$17,INDEX('P05'!$M:$M,$A207+52),0)+IF($A207&lt;='P06'!$B$17,INDEX('P06'!$M:$M,$A207+52),0)+IF($A207&lt;='P07'!$B$17,INDEX('P07'!$M:$M,$A207+52),0)+IF($A207&lt;='P08'!$B$17,INDEX('P08'!$M:$M,$A207+52),0)+IF($A207&lt;='P09'!$B$17,INDEX('P09'!$M:$M,$A207+52),0)+IF($A207&lt;='P10'!$B$17,INDEX('P10'!$M:$M,$A207+52),0)</f>
        <v>2.0344386444390574</v>
      </c>
      <c r="F207">
        <f>IF($A207&lt;='P01'!$B$17,INDEX('P01'!$R:$R,$A207+52),0)+IF($A207&lt;='P02'!$B$17,INDEX('P02'!$R:$R,$A207+52),0)+IF($A207&lt;='P03'!$B$17,INDEX('P03'!$R:$R,$A207+52),0)+IF($A207&lt;='P04'!$B$17,INDEX('P04'!$R:$R,$A207+52),0)+IF($A207&lt;='P05'!$B$17,INDEX('P05'!$R:$R,$A207+52),0)+IF($A207&lt;='P06'!$B$17,INDEX('P06'!$R:$R,$A207+52),0)+IF($A207&lt;='P07'!$B$17,INDEX('P07'!$R:$R,$A207+52),0)+IF($A207&lt;='P08'!$B$17,INDEX('P08'!$R:$R,$A207+52),0)+IF($A207&lt;='P09'!$B$17,INDEX('P09'!$R:$R,$A207+52),0)+IF($A207&lt;='P10'!$B$17,INDEX('P10'!$R:$R,$A207+52),0)</f>
        <v>98.11302423781531</v>
      </c>
      <c r="G207">
        <f>IF($A207&lt;='P01'!$B$17,INDEX('P01'!$S:$S,$A207+52),0)+IF($A207&lt;='P02'!$B$17,INDEX('P02'!$S:$S,$A207+52),0)+IF($A207&lt;='P03'!$B$17,INDEX('P03'!$S:$S,$A207+52),0)+IF($A207&lt;='P04'!$B$17,INDEX('P04'!$S:$S,$A207+52),0)+IF($A207&lt;='P05'!$B$17,INDEX('P05'!$S:$S,$A207+52),0)+IF($A207&lt;='P06'!$B$17,INDEX('P06'!$S:$S,$A207+52),0)+IF($A207&lt;='P07'!$B$17,INDEX('P07'!$S:$S,$A207+52),0)+IF($A207&lt;='P08'!$B$17,INDEX('P08'!$S:$S,$A207+52),0)+IF($A207&lt;='P09'!$B$17,INDEX('P09'!$S:$S,$A207+52),0)+IF($A207&lt;='P10'!$B$17,INDEX('P10'!$S:$S,$A207+52),0)</f>
        <v>1.9622604847563061</v>
      </c>
      <c r="H207">
        <f>IF($A207&lt;='P01'!$B$17,INDEX('P01'!$T:$T,$A207+52),0)+IF($A207&lt;='P02'!$B$17,INDEX('P02'!$T:$T,$A207+52),0)+IF($A207&lt;='P03'!$B$17,INDEX('P03'!$T:$T,$A207+52),0)+IF($A207&lt;='P04'!$B$17,INDEX('P04'!$T:$T,$A207+52),0)+IF($A207&lt;='P05'!$B$17,INDEX('P05'!$T:$T,$A207+52),0)+IF($A207&lt;='P06'!$B$17,INDEX('P06'!$T:$T,$A207+52),0)+IF($A207&lt;='P07'!$B$17,INDEX('P07'!$T:$T,$A207+52),0)+IF($A207&lt;='P08'!$B$17,INDEX('P08'!$T:$T,$A207+52),0)+IF($A207&lt;='P09'!$B$17,INDEX('P09'!$T:$T,$A207+52),0)+IF($A207&lt;='P10'!$B$17,INDEX('P10'!$T:$T,$A207+52),0)</f>
        <v>15.693463759429118</v>
      </c>
      <c r="I207">
        <f>IF($A207&lt;='P01'!$B$17,INDEX('P01'!$U:$U,$A207+52),0)+IF($A207&lt;='P02'!$B$17,INDEX('P02'!$U:$U,$A207+52),0)+IF($A207&lt;='P03'!$B$17,INDEX('P03'!$U:$U,$A207+52),0)+IF($A207&lt;='P04'!$B$17,INDEX('P04'!$U:$U,$A207+52),0)+IF($A207&lt;='P05'!$B$17,INDEX('P05'!$U:$U,$A207+52),0)+IF($A207&lt;='P06'!$B$17,INDEX('P06'!$U:$U,$A207+52),0)+IF($A207&lt;='P07'!$B$17,INDEX('P07'!$U:$U,$A207+52),0)+IF($A207&lt;='P08'!$B$17,INDEX('P08'!$U:$U,$A207+52),0)+IF($A207&lt;='P09'!$B$17,INDEX('P09'!$U:$U,$A207+52),0)+IF($A207&lt;='P10'!$B$17,INDEX('P10'!$U:$U,$A207+52),0)</f>
        <v>180.26396304513105</v>
      </c>
      <c r="J207">
        <f>IF($A207&lt;='P01'!$B$17,INDEX('P01'!$V:$V,$A207+52),0)+IF($A207&lt;='P02'!$B$17,INDEX('P02'!$V:$V,$A207+52),0)+IF($A207&lt;='P03'!$B$17,INDEX('P03'!$V:$V,$A207+52),0)+IF($A207&lt;='P04'!$B$17,INDEX('P04'!$V:$V,$A207+52),0)+IF($A207&lt;='P05'!$B$17,INDEX('P05'!$V:$V,$A207+52),0)+IF($A207&lt;='P06'!$B$17,INDEX('P06'!$V:$V,$A207+52),0)+IF($A207&lt;='P07'!$B$17,INDEX('P07'!$V:$V,$A207+52),0)+IF($A207&lt;='P08'!$B$17,INDEX('P08'!$V:$V,$A207+52),0)+IF($A207&lt;='P09'!$B$17,INDEX('P09'!$V:$V,$A207+52),0)+IF($A207&lt;='P10'!$B$17,INDEX('P10'!$V:$V,$A207+52),0)</f>
        <v>0.20574433321489866</v>
      </c>
      <c r="K207">
        <f>IF($A207&lt;='P01'!$B$17,INDEX('P01'!$W:$W,$A207+52),0)+IF($A207&lt;='P02'!$B$17,INDEX('P02'!$W:$W,$A207+52),0)+IF($A207&lt;='P03'!$B$17,INDEX('P03'!$W:$W,$A207+52),0)+IF($A207&lt;='P04'!$B$17,INDEX('P04'!$W:$W,$A207+52),0)+IF($A207&lt;='P05'!$B$17,INDEX('P05'!$W:$W,$A207+52),0)+IF($A207&lt;='P06'!$B$17,INDEX('P06'!$W:$W,$A207+52),0)+IF($A207&lt;='P07'!$B$17,INDEX('P07'!$W:$W,$A207+52),0)+IF($A207&lt;='P08'!$B$17,INDEX('P08'!$W:$W,$A207+52),0)+IF($A207&lt;='P09'!$B$17,INDEX('P09'!$W:$W,$A207+52),0)+IF($A207&lt;='P10'!$B$17,INDEX('P10'!$W:$W,$A207+52),0)</f>
        <v>-100.01240738471603</v>
      </c>
      <c r="L207">
        <f>IF($A207&lt;='P01'!$B$17,INDEX('P01'!$X:$X,$A207+52),0)+IF($A207&lt;='P02'!$B$17,INDEX('P02'!$X:$X,$A207+52),0)+IF($A207&lt;='P03'!$B$17,INDEX('P03'!$X:$X,$A207+52),0)+IF($A207&lt;='P04'!$B$17,INDEX('P04'!$X:$X,$A207+52),0)+IF($A207&lt;='P05'!$B$17,INDEX('P05'!$X:$X,$A207+52),0)+IF($A207&lt;='P06'!$B$17,INDEX('P06'!$X:$X,$A207+52),0)+IF($A207&lt;='P07'!$B$17,INDEX('P07'!$X:$X,$A207+52),0)+IF($A207&lt;='P08'!$B$17,INDEX('P08'!$X:$X,$A207+52),0)+IF($A207&lt;='P09'!$B$17,INDEX('P09'!$X:$X,$A207+52),0)+IF($A207&lt;='P10'!$B$17,INDEX('P10'!$X:$X,$A207+52),0)</f>
        <v>99.697634804328828</v>
      </c>
      <c r="M207">
        <f>IF($A207&lt;='P01'!$B$17,INDEX('P01'!$AA:$AA,$A207+52),0)+IF($A207&lt;='P02'!$B$17,INDEX('P02'!$AA:$AA,$A207+52),0)+IF($A207&lt;='P03'!$B$17,INDEX('P03'!$AA:$AA,$A207+52),0)+IF($A207&lt;='P04'!$B$17,INDEX('P04'!$AA:$AA,$A207+52),0)+IF($A207&lt;='P05'!$B$17,INDEX('P05'!$AA:$AA,$A207+52),0)+IF($A207&lt;='P06'!$B$17,INDEX('P06'!$AA:$AA,$A207+52),0)+IF($A207&lt;='P07'!$B$17,INDEX('P07'!$AA:$AA,$A207+52),0)+IF($A207&lt;='P08'!$B$17,INDEX('P08'!$AA:$AA,$A207+52),0)+IF($A207&lt;='P09'!$B$17,INDEX('P09'!$AA:$AA,$A207+52),0)+IF($A207&lt;='P10'!$B$17,INDEX('P10'!$AA:$AA,$A207+52),0)</f>
        <v>-56.270657610498851</v>
      </c>
      <c r="N207">
        <f>IF($A207&lt;='P01'!$B$17,INDEX('P01'!$AB:$AB,$A207+52),0)+IF($A207&lt;='P02'!$B$17,INDEX('P02'!$AB:$AB,$A207+52),0)+IF($A207&lt;='P03'!$B$17,INDEX('P03'!$AB:$AB,$A207+52),0)+IF($A207&lt;='P04'!$B$17,INDEX('P04'!$AB:$AB,$A207+52),0)+IF($A207&lt;='P05'!$B$17,INDEX('P05'!$AB:$AB,$A207+52),0)+IF($A207&lt;='P06'!$B$17,INDEX('P06'!$AB:$AB,$A207+52),0)+IF($A207&lt;='P07'!$B$17,INDEX('P07'!$AB:$AB,$A207+52),0)+IF($A207&lt;='P08'!$B$17,INDEX('P08'!$AB:$AB,$A207+52),0)+IF($A207&lt;='P09'!$B$17,INDEX('P09'!$AB:$AB,$A207+52),0)+IF($A207&lt;='P10'!$B$17,INDEX('P10'!$AB:$AB,$A207+52),0)</f>
        <v>55.557570084398776</v>
      </c>
      <c r="O207">
        <f>IF($A207&lt;='P01'!$B$17,INDEX('P01'!$AC:$AC,$A207+52),0)+IF($A207&lt;='P02'!$B$17,INDEX('P02'!$AC:$AC,$A207+52),0)+IF($A207&lt;='P03'!$B$17,INDEX('P03'!$AC:$AC,$A207+52),0)+IF($A207&lt;='P04'!$B$17,INDEX('P04'!$AC:$AC,$A207+52),0)+IF($A207&lt;='P05'!$B$17,INDEX('P05'!$AC:$AC,$A207+52),0)+IF($A207&lt;='P06'!$B$17,INDEX('P06'!$AC:$AC,$A207+52),0)+IF($A207&lt;='P07'!$B$17,INDEX('P07'!$AC:$AC,$A207+52),0)+IF($A207&lt;='P08'!$B$17,INDEX('P08'!$AC:$AC,$A207+52),0)+IF($A207&lt;='P09'!$B$17,INDEX('P09'!$AC:$AC,$A207+52),0)+IF($A207&lt;='P10'!$B$17,INDEX('P10'!$AC:$AC,$A207+52),0)</f>
        <v>1.1111514016879755</v>
      </c>
      <c r="P207">
        <f>IF($A207&lt;='P01'!$B$17,INDEX('P01'!$AD:$AD,$A207+52),0)+IF($A207&lt;='P02'!$B$17,INDEX('P02'!$AD:$AD,$A207+52),0)+IF($A207&lt;='P03'!$B$17,INDEX('P03'!$AD:$AD,$A207+52),0)+IF($A207&lt;='P04'!$B$17,INDEX('P04'!$AD:$AD,$A207+52),0)+IF($A207&lt;='P05'!$B$17,INDEX('P05'!$AD:$AD,$A207+52),0)+IF($A207&lt;='P06'!$B$17,INDEX('P06'!$AD:$AD,$A207+52),0)+IF($A207&lt;='P07'!$B$17,INDEX('P07'!$AD:$AD,$A207+52),0)+IF($A207&lt;='P08'!$B$17,INDEX('P08'!$AD:$AD,$A207+52),0)+IF($A207&lt;='P09'!$B$17,INDEX('P09'!$AD:$AD,$A207+52),0)+IF($A207&lt;='P10'!$B$17,INDEX('P10'!$AD:$AD,$A207+52),0)</f>
        <v>8.8575975514643286</v>
      </c>
      <c r="Q207">
        <f>IF($A207&lt;='P01'!$B$17,INDEX('P01'!$AE:$AE,$A207+52),0)+IF($A207&lt;='P02'!$B$17,INDEX('P02'!$AE:$AE,$A207+52),0)+IF($A207&lt;='P03'!$B$17,INDEX('P03'!$AE:$AE,$A207+52),0)+IF($A207&lt;='P04'!$B$17,INDEX('P04'!$AE:$AE,$A207+52),0)+IF($A207&lt;='P05'!$B$17,INDEX('P05'!$AE:$AE,$A207+52),0)+IF($A207&lt;='P06'!$B$17,INDEX('P06'!$AE:$AE,$A207+52),0)+IF($A207&lt;='P07'!$B$17,INDEX('P07'!$AE:$AE,$A207+52),0)+IF($A207&lt;='P08'!$B$17,INDEX('P08'!$AE:$AE,$A207+52),0)+IF($A207&lt;='P09'!$B$17,INDEX('P09'!$AE:$AE,$A207+52),0)+IF($A207&lt;='P10'!$B$17,INDEX('P10'!$AE:$AE,$A207+52),0)</f>
        <v>101.74335393143906</v>
      </c>
      <c r="R207">
        <f>IF($A207&lt;='P01'!$B$17,INDEX('P01'!$AF:$AF,$A207+52),0)+IF($A207&lt;='P02'!$B$17,INDEX('P02'!$AF:$AF,$A207+52),0)+IF($A207&lt;='P03'!$B$17,INDEX('P03'!$AF:$AF,$A207+52),0)+IF($A207&lt;='P04'!$B$17,INDEX('P04'!$AF:$AF,$A207+52),0)+IF($A207&lt;='P05'!$B$17,INDEX('P05'!$AF:$AF,$A207+52),0)+IF($A207&lt;='P06'!$B$17,INDEX('P06'!$AF:$AF,$A207+52),0)+IF($A207&lt;='P07'!$B$17,INDEX('P07'!$AF:$AF,$A207+52),0)+IF($A207&lt;='P08'!$B$17,INDEX('P08'!$AF:$AF,$A207+52),0)+IF($A207&lt;='P09'!$B$17,INDEX('P09'!$AF:$AF,$A207+52),0)+IF($A207&lt;='P10'!$B$17,INDEX('P10'!$AF:$AF,$A207+52),0)</f>
        <v>0.11612481030626479</v>
      </c>
      <c r="S207">
        <f>IF($A207&lt;='P01'!$B$17,INDEX('P01'!$AG:$AG,$A207+52),0)+IF($A207&lt;='P02'!$B$17,INDEX('P02'!$AG:$AG,$A207+52),0)+IF($A207&lt;='P03'!$B$17,INDEX('P03'!$AG:$AG,$A207+52),0)+IF($A207&lt;='P04'!$B$17,INDEX('P04'!$AG:$AG,$A207+52),0)+IF($A207&lt;='P05'!$B$17,INDEX('P05'!$AG:$AG,$A207+52),0)+IF($A207&lt;='P06'!$B$17,INDEX('P06'!$AG:$AG,$A207+52),0)+IF($A207&lt;='P07'!$B$17,INDEX('P07'!$AG:$AG,$A207+52),0)+IF($A207&lt;='P08'!$B$17,INDEX('P08'!$AG:$AG,$A207+52),0)+IF($A207&lt;='P09'!$B$17,INDEX('P09'!$AG:$AG,$A207+52),0)+IF($A207&lt;='P10'!$B$17,INDEX('P10'!$AG:$AG,$A207+52),0)</f>
        <v>10941.927397832558</v>
      </c>
      <c r="T207">
        <f>IF($A207&lt;='P01'!$B$17,INDEX('P01'!$AI:$AI,$A207+52),0)+IF($A207&lt;='P02'!$B$17,INDEX('P02'!$AI:$AI,$A207+52),0)+IF($A207&lt;='P03'!$B$17,INDEX('P03'!$AI:$AI,$A207+52),0)+IF($A207&lt;='P04'!$B$17,INDEX('P04'!$AI:$AI,$A207+52),0)+IF($A207&lt;='P05'!$B$17,INDEX('P05'!$AI:$AI,$A207+52),0)+IF($A207&lt;='P06'!$B$17,INDEX('P06'!$AI:$AI,$A207+52),0)+IF($A207&lt;='P07'!$B$17,INDEX('P07'!$AI:$AI,$A207+52),0)+IF($A207&lt;='P08'!$B$17,INDEX('P08'!$AI:$AI,$A207+52),0)+IF($A207&lt;='P09'!$B$17,INDEX('P09'!$AI:$AI,$A207+52),0)+IF($A207&lt;='P10'!$B$17,INDEX('P10'!$AI:$AI,$A207+52),0)</f>
        <v>10941.927397832558</v>
      </c>
    </row>
    <row r="208" spans="1:20" x14ac:dyDescent="0.35">
      <c r="A208">
        <v>176</v>
      </c>
      <c r="B208">
        <f>IF($A208&lt;='P01'!$B$17,INDEX('P01'!$J:$J,$A208+52),0)+IF($A208&lt;='P02'!$B$17,INDEX('P02'!$J:$J,$A208+52),0)+IF($A208&lt;='P03'!$B$17,INDEX('P03'!$J:$J,$A208+52),0)+IF($A208&lt;='P04'!$B$17,INDEX('P04'!$J:$J,$A208+52),0)+IF($A208&lt;='P05'!$B$17,INDEX('P05'!$J:$J,$A208+52),0)+IF($A208&lt;='P06'!$B$17,INDEX('P06'!$J:$J,$A208+52),0)+IF($A208&lt;='P07'!$B$17,INDEX('P07'!$J:$J,$A208+52),0)+IF($A208&lt;='P08'!$B$17,INDEX('P08'!$J:$J,$A208+52),0)+IF($A208&lt;='P09'!$B$17,INDEX('P09'!$J:$J,$A208+52),0)+IF($A208&lt;='P10'!$B$17,INDEX('P10'!$J:$J,$A208+52),0)</f>
        <v>5.3380754576116442E-4</v>
      </c>
      <c r="C208">
        <f>IF($A208&lt;='P01'!$B$17,INDEX('P01'!$K:$K,$A208+52),0)+IF($A208&lt;='P02'!$B$17,INDEX('P02'!$K:$K,$A208+52),0)+IF($A208&lt;='P03'!$B$17,INDEX('P03'!$K:$K,$A208+52),0)+IF($A208&lt;='P04'!$B$17,INDEX('P04'!$K:$K,$A208+52),0)+IF($A208&lt;='P05'!$B$17,INDEX('P05'!$K:$K,$A208+52),0)+IF($A208&lt;='P06'!$B$17,INDEX('P06'!$K:$K,$A208+52),0)+IF($A208&lt;='P07'!$B$17,INDEX('P07'!$K:$K,$A208+52),0)+IF($A208&lt;='P08'!$B$17,INDEX('P08'!$K:$K,$A208+52),0)+IF($A208&lt;='P09'!$B$17,INDEX('P09'!$K:$K,$A208+52),0)+IF($A208&lt;='P10'!$B$17,INDEX('P10'!$K:$K,$A208+52),0)</f>
        <v>4.5832737152251245E-3</v>
      </c>
      <c r="D208">
        <f>IF($A208&lt;='P01'!$B$17,INDEX('P01'!$L:$L,$A208+52),0)+IF($A208&lt;='P02'!$B$17,INDEX('P02'!$L:$L,$A208+52),0)+IF($A208&lt;='P03'!$B$17,INDEX('P03'!$L:$L,$A208+52),0)+IF($A208&lt;='P04'!$B$17,INDEX('P04'!$L:$L,$A208+52),0)+IF($A208&lt;='P05'!$B$17,INDEX('P05'!$L:$L,$A208+52),0)+IF($A208&lt;='P06'!$B$17,INDEX('P06'!$L:$L,$A208+52),0)+IF($A208&lt;='P07'!$B$17,INDEX('P07'!$L:$L,$A208+52),0)+IF($A208&lt;='P08'!$B$17,INDEX('P08'!$L:$L,$A208+52),0)+IF($A208&lt;='P09'!$B$17,INDEX('P09'!$L:$L,$A208+52),0)+IF($A208&lt;='P10'!$B$17,INDEX('P10'!$L:$L,$A208+52),0)</f>
        <v>0</v>
      </c>
      <c r="E208">
        <f>IF($A208&lt;='P01'!$B$17,INDEX('P01'!$M:$M,$A208+52),0)+IF($A208&lt;='P02'!$B$17,INDEX('P02'!$M:$M,$A208+52),0)+IF($A208&lt;='P03'!$B$17,INDEX('P03'!$M:$M,$A208+52),0)+IF($A208&lt;='P04'!$B$17,INDEX('P04'!$M:$M,$A208+52),0)+IF($A208&lt;='P05'!$B$17,INDEX('P05'!$M:$M,$A208+52),0)+IF($A208&lt;='P06'!$B$17,INDEX('P06'!$M:$M,$A208+52),0)+IF($A208&lt;='P07'!$B$17,INDEX('P07'!$M:$M,$A208+52),0)+IF($A208&lt;='P08'!$B$17,INDEX('P08'!$M:$M,$A208+52),0)+IF($A208&lt;='P09'!$B$17,INDEX('P09'!$M:$M,$A208+52),0)+IF($A208&lt;='P10'!$B$17,INDEX('P10'!$M:$M,$A208+52),0)</f>
        <v>2.0293215631780717</v>
      </c>
      <c r="F208">
        <f>IF($A208&lt;='P01'!$B$17,INDEX('P01'!$R:$R,$A208+52),0)+IF($A208&lt;='P02'!$B$17,INDEX('P02'!$R:$R,$A208+52),0)+IF($A208&lt;='P03'!$B$17,INDEX('P03'!$R:$R,$A208+52),0)+IF($A208&lt;='P04'!$B$17,INDEX('P04'!$R:$R,$A208+52),0)+IF($A208&lt;='P05'!$B$17,INDEX('P05'!$R:$R,$A208+52),0)+IF($A208&lt;='P06'!$B$17,INDEX('P06'!$R:$R,$A208+52),0)+IF($A208&lt;='P07'!$B$17,INDEX('P07'!$R:$R,$A208+52),0)+IF($A208&lt;='P08'!$B$17,INDEX('P08'!$R:$R,$A208+52),0)+IF($A208&lt;='P09'!$B$17,INDEX('P09'!$R:$R,$A208+52),0)+IF($A208&lt;='P10'!$B$17,INDEX('P10'!$R:$R,$A208+52),0)</f>
        <v>97.765567187027273</v>
      </c>
      <c r="G208">
        <f>IF($A208&lt;='P01'!$B$17,INDEX('P01'!$S:$S,$A208+52),0)+IF($A208&lt;='P02'!$B$17,INDEX('P02'!$S:$S,$A208+52),0)+IF($A208&lt;='P03'!$B$17,INDEX('P03'!$S:$S,$A208+52),0)+IF($A208&lt;='P04'!$B$17,INDEX('P04'!$S:$S,$A208+52),0)+IF($A208&lt;='P05'!$B$17,INDEX('P05'!$S:$S,$A208+52),0)+IF($A208&lt;='P06'!$B$17,INDEX('P06'!$S:$S,$A208+52),0)+IF($A208&lt;='P07'!$B$17,INDEX('P07'!$S:$S,$A208+52),0)+IF($A208&lt;='P08'!$B$17,INDEX('P08'!$S:$S,$A208+52),0)+IF($A208&lt;='P09'!$B$17,INDEX('P09'!$S:$S,$A208+52),0)+IF($A208&lt;='P10'!$B$17,INDEX('P10'!$S:$S,$A208+52),0)</f>
        <v>1.9553113437405456</v>
      </c>
      <c r="H208">
        <f>IF($A208&lt;='P01'!$B$17,INDEX('P01'!$T:$T,$A208+52),0)+IF($A208&lt;='P02'!$B$17,INDEX('P02'!$T:$T,$A208+52),0)+IF($A208&lt;='P03'!$B$17,INDEX('P03'!$T:$T,$A208+52),0)+IF($A208&lt;='P04'!$B$17,INDEX('P04'!$T:$T,$A208+52),0)+IF($A208&lt;='P05'!$B$17,INDEX('P05'!$T:$T,$A208+52),0)+IF($A208&lt;='P06'!$B$17,INDEX('P06'!$T:$T,$A208+52),0)+IF($A208&lt;='P07'!$B$17,INDEX('P07'!$T:$T,$A208+52),0)+IF($A208&lt;='P08'!$B$17,INDEX('P08'!$T:$T,$A208+52),0)+IF($A208&lt;='P09'!$B$17,INDEX('P09'!$T:$T,$A208+52),0)+IF($A208&lt;='P10'!$B$17,INDEX('P10'!$T:$T,$A208+52),0)</f>
        <v>15.692563573734596</v>
      </c>
      <c r="I208">
        <f>IF($A208&lt;='P01'!$B$17,INDEX('P01'!$U:$U,$A208+52),0)+IF($A208&lt;='P02'!$B$17,INDEX('P02'!$U:$U,$A208+52),0)+IF($A208&lt;='P03'!$B$17,INDEX('P03'!$U:$U,$A208+52),0)+IF($A208&lt;='P04'!$B$17,INDEX('P04'!$U:$U,$A208+52),0)+IF($A208&lt;='P05'!$B$17,INDEX('P05'!$U:$U,$A208+52),0)+IF($A208&lt;='P06'!$B$17,INDEX('P06'!$U:$U,$A208+52),0)+IF($A208&lt;='P07'!$B$17,INDEX('P07'!$U:$U,$A208+52),0)+IF($A208&lt;='P08'!$B$17,INDEX('P08'!$U:$U,$A208+52),0)+IF($A208&lt;='P09'!$B$17,INDEX('P09'!$U:$U,$A208+52),0)+IF($A208&lt;='P10'!$B$17,INDEX('P10'!$U:$U,$A208+52),0)</f>
        <v>179.90368980516124</v>
      </c>
      <c r="J208">
        <f>IF($A208&lt;='P01'!$B$17,INDEX('P01'!$V:$V,$A208+52),0)+IF($A208&lt;='P02'!$B$17,INDEX('P02'!$V:$V,$A208+52),0)+IF($A208&lt;='P03'!$B$17,INDEX('P03'!$V:$V,$A208+52),0)+IF($A208&lt;='P04'!$B$17,INDEX('P04'!$V:$V,$A208+52),0)+IF($A208&lt;='P05'!$B$17,INDEX('P05'!$V:$V,$A208+52),0)+IF($A208&lt;='P06'!$B$17,INDEX('P06'!$V:$V,$A208+52),0)+IF($A208&lt;='P07'!$B$17,INDEX('P07'!$V:$V,$A208+52),0)+IF($A208&lt;='P08'!$B$17,INDEX('P08'!$V:$V,$A208+52),0)+IF($A208&lt;='P09'!$B$17,INDEX('P09'!$V:$V,$A208+52),0)+IF($A208&lt;='P10'!$B$17,INDEX('P10'!$V:$V,$A208+52),0)</f>
        <v>0.20587518996686169</v>
      </c>
      <c r="K208">
        <f>IF($A208&lt;='P01'!$B$17,INDEX('P01'!$W:$W,$A208+52),0)+IF($A208&lt;='P02'!$B$17,INDEX('P02'!$W:$W,$A208+52),0)+IF($A208&lt;='P03'!$B$17,INDEX('P03'!$W:$W,$A208+52),0)+IF($A208&lt;='P04'!$B$17,INDEX('P04'!$W:$W,$A208+52),0)+IF($A208&lt;='P05'!$B$17,INDEX('P05'!$W:$W,$A208+52),0)+IF($A208&lt;='P06'!$B$17,INDEX('P06'!$W:$W,$A208+52),0)+IF($A208&lt;='P07'!$B$17,INDEX('P07'!$W:$W,$A208+52),0)+IF($A208&lt;='P08'!$B$17,INDEX('P08'!$W:$W,$A208+52),0)+IF($A208&lt;='P09'!$B$17,INDEX('P09'!$W:$W,$A208+52),0)+IF($A208&lt;='P10'!$B$17,INDEX('P10'!$W:$W,$A208+52),0)</f>
        <v>-99.991872725575945</v>
      </c>
      <c r="L208">
        <f>IF($A208&lt;='P01'!$B$17,INDEX('P01'!$X:$X,$A208+52),0)+IF($A208&lt;='P02'!$B$17,INDEX('P02'!$X:$X,$A208+52),0)+IF($A208&lt;='P03'!$B$17,INDEX('P03'!$X:$X,$A208+52),0)+IF($A208&lt;='P04'!$B$17,INDEX('P04'!$X:$X,$A208+52),0)+IF($A208&lt;='P05'!$B$17,INDEX('P05'!$X:$X,$A208+52),0)+IF($A208&lt;='P06'!$B$17,INDEX('P06'!$X:$X,$A208+52),0)+IF($A208&lt;='P07'!$B$17,INDEX('P07'!$X:$X,$A208+52),0)+IF($A208&lt;='P08'!$B$17,INDEX('P08'!$X:$X,$A208+52),0)+IF($A208&lt;='P09'!$B$17,INDEX('P09'!$X:$X,$A208+52),0)+IF($A208&lt;='P10'!$B$17,INDEX('P10'!$X:$X,$A208+52),0)</f>
        <v>99.678214879479128</v>
      </c>
      <c r="M208">
        <f>IF($A208&lt;='P01'!$B$17,INDEX('P01'!$AA:$AA,$A208+52),0)+IF($A208&lt;='P02'!$B$17,INDEX('P02'!$AA:$AA,$A208+52),0)+IF($A208&lt;='P03'!$B$17,INDEX('P03'!$AA:$AA,$A208+52),0)+IF($A208&lt;='P04'!$B$17,INDEX('P04'!$AA:$AA,$A208+52),0)+IF($A208&lt;='P05'!$B$17,INDEX('P05'!$AA:$AA,$A208+52),0)+IF($A208&lt;='P06'!$B$17,INDEX('P06'!$AA:$AA,$A208+52),0)+IF($A208&lt;='P07'!$B$17,INDEX('P07'!$AA:$AA,$A208+52),0)+IF($A208&lt;='P08'!$B$17,INDEX('P08'!$AA:$AA,$A208+52),0)+IF($A208&lt;='P09'!$B$17,INDEX('P09'!$AA:$AA,$A208+52),0)+IF($A208&lt;='P10'!$B$17,INDEX('P10'!$AA:$AA,$A208+52),0)</f>
        <v>-56.076118130493811</v>
      </c>
      <c r="N208">
        <f>IF($A208&lt;='P01'!$B$17,INDEX('P01'!$AB:$AB,$A208+52),0)+IF($A208&lt;='P02'!$B$17,INDEX('P02'!$AB:$AB,$A208+52),0)+IF($A208&lt;='P03'!$B$17,INDEX('P03'!$AB:$AB,$A208+52),0)+IF($A208&lt;='P04'!$B$17,INDEX('P04'!$AB:$AB,$A208+52),0)+IF($A208&lt;='P05'!$B$17,INDEX('P05'!$AB:$AB,$A208+52),0)+IF($A208&lt;='P06'!$B$17,INDEX('P06'!$AB:$AB,$A208+52),0)+IF($A208&lt;='P07'!$B$17,INDEX('P07'!$AB:$AB,$A208+52),0)+IF($A208&lt;='P08'!$B$17,INDEX('P08'!$AB:$AB,$A208+52),0)+IF($A208&lt;='P09'!$B$17,INDEX('P09'!$AB:$AB,$A208+52),0)+IF($A208&lt;='P10'!$B$17,INDEX('P10'!$AB:$AB,$A208+52),0)</f>
        <v>55.180173211476905</v>
      </c>
      <c r="O208">
        <f>IF($A208&lt;='P01'!$B$17,INDEX('P01'!$AC:$AC,$A208+52),0)+IF($A208&lt;='P02'!$B$17,INDEX('P02'!$AC:$AC,$A208+52),0)+IF($A208&lt;='P03'!$B$17,INDEX('P03'!$AC:$AC,$A208+52),0)+IF($A208&lt;='P04'!$B$17,INDEX('P04'!$AC:$AC,$A208+52),0)+IF($A208&lt;='P05'!$B$17,INDEX('P05'!$AC:$AC,$A208+52),0)+IF($A208&lt;='P06'!$B$17,INDEX('P06'!$AC:$AC,$A208+52),0)+IF($A208&lt;='P07'!$B$17,INDEX('P07'!$AC:$AC,$A208+52),0)+IF($A208&lt;='P08'!$B$17,INDEX('P08'!$AC:$AC,$A208+52),0)+IF($A208&lt;='P09'!$B$17,INDEX('P09'!$AC:$AC,$A208+52),0)+IF($A208&lt;='P10'!$B$17,INDEX('P10'!$AC:$AC,$A208+52),0)</f>
        <v>1.103603464229538</v>
      </c>
      <c r="P208">
        <f>IF($A208&lt;='P01'!$B$17,INDEX('P01'!$AD:$AD,$A208+52),0)+IF($A208&lt;='P02'!$B$17,INDEX('P02'!$AD:$AD,$A208+52),0)+IF($A208&lt;='P03'!$B$17,INDEX('P03'!$AD:$AD,$A208+52),0)+IF($A208&lt;='P04'!$B$17,INDEX('P04'!$AD:$AD,$A208+52),0)+IF($A208&lt;='P05'!$B$17,INDEX('P05'!$AD:$AD,$A208+52),0)+IF($A208&lt;='P06'!$B$17,INDEX('P06'!$AD:$AD,$A208+52),0)+IF($A208&lt;='P07'!$B$17,INDEX('P07'!$AD:$AD,$A208+52),0)+IF($A208&lt;='P08'!$B$17,INDEX('P08'!$AD:$AD,$A208+52),0)+IF($A208&lt;='P09'!$B$17,INDEX('P09'!$AD:$AD,$A208+52),0)+IF($A208&lt;='P10'!$B$17,INDEX('P10'!$AD:$AD,$A208+52),0)</f>
        <v>8.8281882836185037</v>
      </c>
      <c r="Q208">
        <f>IF($A208&lt;='P01'!$B$17,INDEX('P01'!$AE:$AE,$A208+52),0)+IF($A208&lt;='P02'!$B$17,INDEX('P02'!$AE:$AE,$A208+52),0)+IF($A208&lt;='P03'!$B$17,INDEX('P03'!$AE:$AE,$A208+52),0)+IF($A208&lt;='P04'!$B$17,INDEX('P04'!$AE:$AE,$A208+52),0)+IF($A208&lt;='P05'!$B$17,INDEX('P05'!$AE:$AE,$A208+52),0)+IF($A208&lt;='P06'!$B$17,INDEX('P06'!$AE:$AE,$A208+52),0)+IF($A208&lt;='P07'!$B$17,INDEX('P07'!$AE:$AE,$A208+52),0)+IF($A208&lt;='P08'!$B$17,INDEX('P08'!$AE:$AE,$A208+52),0)+IF($A208&lt;='P09'!$B$17,INDEX('P09'!$AE:$AE,$A208+52),0)+IF($A208&lt;='P10'!$B$17,INDEX('P10'!$AE:$AE,$A208+52),0)</f>
        <v>101.20868008946282</v>
      </c>
      <c r="R208">
        <f>IF($A208&lt;='P01'!$B$17,INDEX('P01'!$AF:$AF,$A208+52),0)+IF($A208&lt;='P02'!$B$17,INDEX('P02'!$AF:$AF,$A208+52),0)+IF($A208&lt;='P03'!$B$17,INDEX('P03'!$AF:$AF,$A208+52),0)+IF($A208&lt;='P04'!$B$17,INDEX('P04'!$AF:$AF,$A208+52),0)+IF($A208&lt;='P05'!$B$17,INDEX('P05'!$AF:$AF,$A208+52),0)+IF($A208&lt;='P06'!$B$17,INDEX('P06'!$AF:$AF,$A208+52),0)+IF($A208&lt;='P07'!$B$17,INDEX('P07'!$AF:$AF,$A208+52),0)+IF($A208&lt;='P08'!$B$17,INDEX('P08'!$AF:$AF,$A208+52),0)+IF($A208&lt;='P09'!$B$17,INDEX('P09'!$AF:$AF,$A208+52),0)+IF($A208&lt;='P10'!$B$17,INDEX('P10'!$AF:$AF,$A208+52),0)</f>
        <v>0.11581950465985227</v>
      </c>
      <c r="S208">
        <f>IF($A208&lt;='P01'!$B$17,INDEX('P01'!$AG:$AG,$A208+52),0)+IF($A208&lt;='P02'!$B$17,INDEX('P02'!$AG:$AG,$A208+52),0)+IF($A208&lt;='P03'!$B$17,INDEX('P03'!$AG:$AG,$A208+52),0)+IF($A208&lt;='P04'!$B$17,INDEX('P04'!$AG:$AG,$A208+52),0)+IF($A208&lt;='P05'!$B$17,INDEX('P05'!$AG:$AG,$A208+52),0)+IF($A208&lt;='P06'!$B$17,INDEX('P06'!$AG:$AG,$A208+52),0)+IF($A208&lt;='P07'!$B$17,INDEX('P07'!$AG:$AG,$A208+52),0)+IF($A208&lt;='P08'!$B$17,INDEX('P08'!$AG:$AG,$A208+52),0)+IF($A208&lt;='P09'!$B$17,INDEX('P09'!$AG:$AG,$A208+52),0)+IF($A208&lt;='P10'!$B$17,INDEX('P10'!$AG:$AG,$A208+52),0)</f>
        <v>10878.070205969296</v>
      </c>
      <c r="T208">
        <f>IF($A208&lt;='P01'!$B$17,INDEX('P01'!$AI:$AI,$A208+52),0)+IF($A208&lt;='P02'!$B$17,INDEX('P02'!$AI:$AI,$A208+52),0)+IF($A208&lt;='P03'!$B$17,INDEX('P03'!$AI:$AI,$A208+52),0)+IF($A208&lt;='P04'!$B$17,INDEX('P04'!$AI:$AI,$A208+52),0)+IF($A208&lt;='P05'!$B$17,INDEX('P05'!$AI:$AI,$A208+52),0)+IF($A208&lt;='P06'!$B$17,INDEX('P06'!$AI:$AI,$A208+52),0)+IF($A208&lt;='P07'!$B$17,INDEX('P07'!$AI:$AI,$A208+52),0)+IF($A208&lt;='P08'!$B$17,INDEX('P08'!$AI:$AI,$A208+52),0)+IF($A208&lt;='P09'!$B$17,INDEX('P09'!$AI:$AI,$A208+52),0)+IF($A208&lt;='P10'!$B$17,INDEX('P10'!$AI:$AI,$A208+52),0)</f>
        <v>10878.070205969296</v>
      </c>
    </row>
    <row r="209" spans="1:20" x14ac:dyDescent="0.35">
      <c r="A209">
        <v>177</v>
      </c>
      <c r="B209">
        <f>IF($A209&lt;='P01'!$B$17,INDEX('P01'!$J:$J,$A209+52),0)+IF($A209&lt;='P02'!$B$17,INDEX('P02'!$J:$J,$A209+52),0)+IF($A209&lt;='P03'!$B$17,INDEX('P03'!$J:$J,$A209+52),0)+IF($A209&lt;='P04'!$B$17,INDEX('P04'!$J:$J,$A209+52),0)+IF($A209&lt;='P05'!$B$17,INDEX('P05'!$J:$J,$A209+52),0)+IF($A209&lt;='P06'!$B$17,INDEX('P06'!$J:$J,$A209+52),0)+IF($A209&lt;='P07'!$B$17,INDEX('P07'!$J:$J,$A209+52),0)+IF($A209&lt;='P08'!$B$17,INDEX('P08'!$J:$J,$A209+52),0)+IF($A209&lt;='P09'!$B$17,INDEX('P09'!$J:$J,$A209+52),0)+IF($A209&lt;='P10'!$B$17,INDEX('P10'!$J:$J,$A209+52),0)</f>
        <v>5.3283428001176284E-4</v>
      </c>
      <c r="C209">
        <f>IF($A209&lt;='P01'!$B$17,INDEX('P01'!$K:$K,$A209+52),0)+IF($A209&lt;='P02'!$B$17,INDEX('P02'!$K:$K,$A209+52),0)+IF($A209&lt;='P03'!$B$17,INDEX('P03'!$K:$K,$A209+52),0)+IF($A209&lt;='P04'!$B$17,INDEX('P04'!$K:$K,$A209+52),0)+IF($A209&lt;='P05'!$B$17,INDEX('P05'!$K:$K,$A209+52),0)+IF($A209&lt;='P06'!$B$17,INDEX('P06'!$K:$K,$A209+52),0)+IF($A209&lt;='P07'!$B$17,INDEX('P07'!$K:$K,$A209+52),0)+IF($A209&lt;='P08'!$B$17,INDEX('P08'!$K:$K,$A209+52),0)+IF($A209&lt;='P09'!$B$17,INDEX('P09'!$K:$K,$A209+52),0)+IF($A209&lt;='P10'!$B$17,INDEX('P10'!$K:$K,$A209+52),0)</f>
        <v>4.5669243678967087E-3</v>
      </c>
      <c r="D209">
        <f>IF($A209&lt;='P01'!$B$17,INDEX('P01'!$L:$L,$A209+52),0)+IF($A209&lt;='P02'!$B$17,INDEX('P02'!$L:$L,$A209+52),0)+IF($A209&lt;='P03'!$B$17,INDEX('P03'!$L:$L,$A209+52),0)+IF($A209&lt;='P04'!$B$17,INDEX('P04'!$L:$L,$A209+52),0)+IF($A209&lt;='P05'!$B$17,INDEX('P05'!$L:$L,$A209+52),0)+IF($A209&lt;='P06'!$B$17,INDEX('P06'!$L:$L,$A209+52),0)+IF($A209&lt;='P07'!$B$17,INDEX('P07'!$L:$L,$A209+52),0)+IF($A209&lt;='P08'!$B$17,INDEX('P08'!$L:$L,$A209+52),0)+IF($A209&lt;='P09'!$B$17,INDEX('P09'!$L:$L,$A209+52),0)+IF($A209&lt;='P10'!$B$17,INDEX('P10'!$L:$L,$A209+52),0)</f>
        <v>0</v>
      </c>
      <c r="E209">
        <f>IF($A209&lt;='P01'!$B$17,INDEX('P01'!$M:$M,$A209+52),0)+IF($A209&lt;='P02'!$B$17,INDEX('P02'!$M:$M,$A209+52),0)+IF($A209&lt;='P03'!$B$17,INDEX('P03'!$M:$M,$A209+52),0)+IF($A209&lt;='P04'!$B$17,INDEX('P04'!$M:$M,$A209+52),0)+IF($A209&lt;='P05'!$B$17,INDEX('P05'!$M:$M,$A209+52),0)+IF($A209&lt;='P06'!$B$17,INDEX('P06'!$M:$M,$A209+52),0)+IF($A209&lt;='P07'!$B$17,INDEX('P07'!$M:$M,$A209+52),0)+IF($A209&lt;='P08'!$B$17,INDEX('P08'!$M:$M,$A209+52),0)+IF($A209&lt;='P09'!$B$17,INDEX('P09'!$M:$M,$A209+52),0)+IF($A209&lt;='P10'!$B$17,INDEX('P10'!$M:$M,$A209+52),0)</f>
        <v>2.0242218045301628</v>
      </c>
      <c r="F209">
        <f>IF($A209&lt;='P01'!$B$17,INDEX('P01'!$R:$R,$A209+52),0)+IF($A209&lt;='P02'!$B$17,INDEX('P02'!$R:$R,$A209+52),0)+IF($A209&lt;='P03'!$B$17,INDEX('P03'!$R:$R,$A209+52),0)+IF($A209&lt;='P04'!$B$17,INDEX('P04'!$R:$R,$A209+52),0)+IF($A209&lt;='P05'!$B$17,INDEX('P05'!$R:$R,$A209+52),0)+IF($A209&lt;='P06'!$B$17,INDEX('P06'!$R:$R,$A209+52),0)+IF($A209&lt;='P07'!$B$17,INDEX('P07'!$R:$R,$A209+52),0)+IF($A209&lt;='P08'!$B$17,INDEX('P08'!$R:$R,$A209+52),0)+IF($A209&lt;='P09'!$B$17,INDEX('P09'!$R:$R,$A209+52),0)+IF($A209&lt;='P10'!$B$17,INDEX('P10'!$R:$R,$A209+52),0)</f>
        <v>97.419341495394221</v>
      </c>
      <c r="G209">
        <f>IF($A209&lt;='P01'!$B$17,INDEX('P01'!$S:$S,$A209+52),0)+IF($A209&lt;='P02'!$B$17,INDEX('P02'!$S:$S,$A209+52),0)+IF($A209&lt;='P03'!$B$17,INDEX('P03'!$S:$S,$A209+52),0)+IF($A209&lt;='P04'!$B$17,INDEX('P04'!$S:$S,$A209+52),0)+IF($A209&lt;='P05'!$B$17,INDEX('P05'!$S:$S,$A209+52),0)+IF($A209&lt;='P06'!$B$17,INDEX('P06'!$S:$S,$A209+52),0)+IF($A209&lt;='P07'!$B$17,INDEX('P07'!$S:$S,$A209+52),0)+IF($A209&lt;='P08'!$B$17,INDEX('P08'!$S:$S,$A209+52),0)+IF($A209&lt;='P09'!$B$17,INDEX('P09'!$S:$S,$A209+52),0)+IF($A209&lt;='P10'!$B$17,INDEX('P10'!$S:$S,$A209+52),0)</f>
        <v>1.9483868299078844</v>
      </c>
      <c r="H209">
        <f>IF($A209&lt;='P01'!$B$17,INDEX('P01'!$T:$T,$A209+52),0)+IF($A209&lt;='P02'!$B$17,INDEX('P02'!$T:$T,$A209+52),0)+IF($A209&lt;='P03'!$B$17,INDEX('P03'!$T:$T,$A209+52),0)+IF($A209&lt;='P04'!$B$17,INDEX('P04'!$T:$T,$A209+52),0)+IF($A209&lt;='P05'!$B$17,INDEX('P05'!$T:$T,$A209+52),0)+IF($A209&lt;='P06'!$B$17,INDEX('P06'!$T:$T,$A209+52),0)+IF($A209&lt;='P07'!$B$17,INDEX('P07'!$T:$T,$A209+52),0)+IF($A209&lt;='P08'!$B$17,INDEX('P08'!$T:$T,$A209+52),0)+IF($A209&lt;='P09'!$B$17,INDEX('P09'!$T:$T,$A209+52),0)+IF($A209&lt;='P10'!$B$17,INDEX('P10'!$T:$T,$A209+52),0)</f>
        <v>15.691697916423278</v>
      </c>
      <c r="I209">
        <f>IF($A209&lt;='P01'!$B$17,INDEX('P01'!$U:$U,$A209+52),0)+IF($A209&lt;='P02'!$B$17,INDEX('P02'!$U:$U,$A209+52),0)+IF($A209&lt;='P03'!$B$17,INDEX('P03'!$U:$U,$A209+52),0)+IF($A209&lt;='P04'!$B$17,INDEX('P04'!$U:$U,$A209+52),0)+IF($A209&lt;='P05'!$B$17,INDEX('P05'!$U:$U,$A209+52),0)+IF($A209&lt;='P06'!$B$17,INDEX('P06'!$U:$U,$A209+52),0)+IF($A209&lt;='P07'!$B$17,INDEX('P07'!$U:$U,$A209+52),0)+IF($A209&lt;='P08'!$B$17,INDEX('P08'!$U:$U,$A209+52),0)+IF($A209&lt;='P09'!$B$17,INDEX('P09'!$U:$U,$A209+52),0)+IF($A209&lt;='P10'!$B$17,INDEX('P10'!$U:$U,$A209+52),0)</f>
        <v>179.54457981822804</v>
      </c>
      <c r="J209">
        <f>IF($A209&lt;='P01'!$B$17,INDEX('P01'!$V:$V,$A209+52),0)+IF($A209&lt;='P02'!$B$17,INDEX('P02'!$V:$V,$A209+52),0)+IF($A209&lt;='P03'!$B$17,INDEX('P03'!$V:$V,$A209+52),0)+IF($A209&lt;='P04'!$B$17,INDEX('P04'!$V:$V,$A209+52),0)+IF($A209&lt;='P05'!$B$17,INDEX('P05'!$V:$V,$A209+52),0)+IF($A209&lt;='P06'!$B$17,INDEX('P06'!$V:$V,$A209+52),0)+IF($A209&lt;='P07'!$B$17,INDEX('P07'!$V:$V,$A209+52),0)+IF($A209&lt;='P08'!$B$17,INDEX('P08'!$V:$V,$A209+52),0)+IF($A209&lt;='P09'!$B$17,INDEX('P09'!$V:$V,$A209+52),0)+IF($A209&lt;='P10'!$B$17,INDEX('P10'!$V:$V,$A209+52),0)</f>
        <v>0.20600664559946327</v>
      </c>
      <c r="K209">
        <f>IF($A209&lt;='P01'!$B$17,INDEX('P01'!$W:$W,$A209+52),0)+IF($A209&lt;='P02'!$B$17,INDEX('P02'!$W:$W,$A209+52),0)+IF($A209&lt;='P03'!$B$17,INDEX('P03'!$W:$W,$A209+52),0)+IF($A209&lt;='P04'!$B$17,INDEX('P04'!$W:$W,$A209+52),0)+IF($A209&lt;='P05'!$B$17,INDEX('P05'!$W:$W,$A209+52),0)+IF($A209&lt;='P06'!$B$17,INDEX('P06'!$W:$W,$A209+52),0)+IF($A209&lt;='P07'!$B$17,INDEX('P07'!$W:$W,$A209+52),0)+IF($A209&lt;='P08'!$B$17,INDEX('P08'!$W:$W,$A209+52),0)+IF($A209&lt;='P09'!$B$17,INDEX('P09'!$W:$W,$A209+52),0)+IF($A209&lt;='P10'!$B$17,INDEX('P10'!$W:$W,$A209+52),0)</f>
        <v>-99.971329714764437</v>
      </c>
      <c r="L209">
        <f>IF($A209&lt;='P01'!$B$17,INDEX('P01'!$X:$X,$A209+52),0)+IF($A209&lt;='P02'!$B$17,INDEX('P02'!$X:$X,$A209+52),0)+IF($A209&lt;='P03'!$B$17,INDEX('P03'!$X:$X,$A209+52),0)+IF($A209&lt;='P04'!$B$17,INDEX('P04'!$X:$X,$A209+52),0)+IF($A209&lt;='P05'!$B$17,INDEX('P05'!$X:$X,$A209+52),0)+IF($A209&lt;='P06'!$B$17,INDEX('P06'!$X:$X,$A209+52),0)+IF($A209&lt;='P07'!$B$17,INDEX('P07'!$X:$X,$A209+52),0)+IF($A209&lt;='P08'!$B$17,INDEX('P08'!$X:$X,$A209+52),0)+IF($A209&lt;='P09'!$B$17,INDEX('P09'!$X:$X,$A209+52),0)+IF($A209&lt;='P10'!$B$17,INDEX('P10'!$X:$X,$A209+52),0)</f>
        <v>99.658782652431512</v>
      </c>
      <c r="M209">
        <f>IF($A209&lt;='P01'!$B$17,INDEX('P01'!$AA:$AA,$A209+52),0)+IF($A209&lt;='P02'!$B$17,INDEX('P02'!$AA:$AA,$A209+52),0)+IF($A209&lt;='P03'!$B$17,INDEX('P03'!$AA:$AA,$A209+52),0)+IF($A209&lt;='P04'!$B$17,INDEX('P04'!$AA:$AA,$A209+52),0)+IF($A209&lt;='P05'!$B$17,INDEX('P05'!$AA:$AA,$A209+52),0)+IF($A209&lt;='P06'!$B$17,INDEX('P06'!$AA:$AA,$A209+52),0)+IF($A209&lt;='P07'!$B$17,INDEX('P07'!$AA:$AA,$A209+52),0)+IF($A209&lt;='P08'!$B$17,INDEX('P08'!$AA:$AA,$A209+52),0)+IF($A209&lt;='P09'!$B$17,INDEX('P09'!$AA:$AA,$A209+52),0)+IF($A209&lt;='P10'!$B$17,INDEX('P10'!$AA:$AA,$A209+52),0)</f>
        <v>-55.882242194905785</v>
      </c>
      <c r="N209">
        <f>IF($A209&lt;='P01'!$B$17,INDEX('P01'!$AB:$AB,$A209+52),0)+IF($A209&lt;='P02'!$B$17,INDEX('P02'!$AB:$AB,$A209+52),0)+IF($A209&lt;='P03'!$B$17,INDEX('P03'!$AB:$AB,$A209+52),0)+IF($A209&lt;='P04'!$B$17,INDEX('P04'!$AB:$AB,$A209+52),0)+IF($A209&lt;='P05'!$B$17,INDEX('P05'!$AB:$AB,$A209+52),0)+IF($A209&lt;='P06'!$B$17,INDEX('P06'!$AB:$AB,$A209+52),0)+IF($A209&lt;='P07'!$B$17,INDEX('P07'!$AB:$AB,$A209+52),0)+IF($A209&lt;='P08'!$B$17,INDEX('P08'!$AB:$AB,$A209+52),0)+IF($A209&lt;='P09'!$B$17,INDEX('P09'!$AB:$AB,$A209+52),0)+IF($A209&lt;='P10'!$B$17,INDEX('P10'!$AB:$AB,$A209+52),0)</f>
        <v>54.805340449724454</v>
      </c>
      <c r="O209">
        <f>IF($A209&lt;='P01'!$B$17,INDEX('P01'!$AC:$AC,$A209+52),0)+IF($A209&lt;='P02'!$B$17,INDEX('P02'!$AC:$AC,$A209+52),0)+IF($A209&lt;='P03'!$B$17,INDEX('P03'!$AC:$AC,$A209+52),0)+IF($A209&lt;='P04'!$B$17,INDEX('P04'!$AC:$AC,$A209+52),0)+IF($A209&lt;='P05'!$B$17,INDEX('P05'!$AC:$AC,$A209+52),0)+IF($A209&lt;='P06'!$B$17,INDEX('P06'!$AC:$AC,$A209+52),0)+IF($A209&lt;='P07'!$B$17,INDEX('P07'!$AC:$AC,$A209+52),0)+IF($A209&lt;='P08'!$B$17,INDEX('P08'!$AC:$AC,$A209+52),0)+IF($A209&lt;='P09'!$B$17,INDEX('P09'!$AC:$AC,$A209+52),0)+IF($A209&lt;='P10'!$B$17,INDEX('P10'!$AC:$AC,$A209+52),0)</f>
        <v>1.0961068089944892</v>
      </c>
      <c r="P209">
        <f>IF($A209&lt;='P01'!$B$17,INDEX('P01'!$AD:$AD,$A209+52),0)+IF($A209&lt;='P02'!$B$17,INDEX('P02'!$AD:$AD,$A209+52),0)+IF($A209&lt;='P03'!$B$17,INDEX('P03'!$AD:$AD,$A209+52),0)+IF($A209&lt;='P04'!$B$17,INDEX('P04'!$AD:$AD,$A209+52),0)+IF($A209&lt;='P05'!$B$17,INDEX('P05'!$AD:$AD,$A209+52),0)+IF($A209&lt;='P06'!$B$17,INDEX('P06'!$AD:$AD,$A209+52),0)+IF($A209&lt;='P07'!$B$17,INDEX('P07'!$AD:$AD,$A209+52),0)+IF($A209&lt;='P08'!$B$17,INDEX('P08'!$AD:$AD,$A209+52),0)+IF($A209&lt;='P09'!$B$17,INDEX('P09'!$AD:$AD,$A209+52),0)+IF($A209&lt;='P10'!$B$17,INDEX('P10'!$AD:$AD,$A209+52),0)</f>
        <v>8.7988959936735629</v>
      </c>
      <c r="Q209">
        <f>IF($A209&lt;='P01'!$B$17,INDEX('P01'!$AE:$AE,$A209+52),0)+IF($A209&lt;='P02'!$B$17,INDEX('P02'!$AE:$AE,$A209+52),0)+IF($A209&lt;='P03'!$B$17,INDEX('P03'!$AE:$AE,$A209+52),0)+IF($A209&lt;='P04'!$B$17,INDEX('P04'!$AE:$AE,$A209+52),0)+IF($A209&lt;='P05'!$B$17,INDEX('P05'!$AE:$AE,$A209+52),0)+IF($A209&lt;='P06'!$B$17,INDEX('P06'!$AE:$AE,$A209+52),0)+IF($A209&lt;='P07'!$B$17,INDEX('P07'!$AE:$AE,$A209+52),0)+IF($A209&lt;='P08'!$B$17,INDEX('P08'!$AE:$AE,$A209+52),0)+IF($A209&lt;='P09'!$B$17,INDEX('P09'!$AE:$AE,$A209+52),0)+IF($A209&lt;='P10'!$B$17,INDEX('P10'!$AE:$AE,$A209+52),0)</f>
        <v>100.67706455111926</v>
      </c>
      <c r="R209">
        <f>IF($A209&lt;='P01'!$B$17,INDEX('P01'!$AF:$AF,$A209+52),0)+IF($A209&lt;='P02'!$B$17,INDEX('P02'!$AF:$AF,$A209+52),0)+IF($A209&lt;='P03'!$B$17,INDEX('P03'!$AF:$AF,$A209+52),0)+IF($A209&lt;='P04'!$B$17,INDEX('P04'!$AF:$AF,$A209+52),0)+IF($A209&lt;='P05'!$B$17,INDEX('P05'!$AF:$AF,$A209+52),0)+IF($A209&lt;='P06'!$B$17,INDEX('P06'!$AF:$AF,$A209+52),0)+IF($A209&lt;='P07'!$B$17,INDEX('P07'!$AF:$AF,$A209+52),0)+IF($A209&lt;='P08'!$B$17,INDEX('P08'!$AF:$AF,$A209+52),0)+IF($A209&lt;='P09'!$B$17,INDEX('P09'!$AF:$AF,$A209+52),0)+IF($A209&lt;='P10'!$B$17,INDEX('P10'!$AF:$AF,$A209+52),0)</f>
        <v>0.11551529084294358</v>
      </c>
      <c r="S209">
        <f>IF($A209&lt;='P01'!$B$17,INDEX('P01'!$AG:$AG,$A209+52),0)+IF($A209&lt;='P02'!$B$17,INDEX('P02'!$AG:$AG,$A209+52),0)+IF($A209&lt;='P03'!$B$17,INDEX('P03'!$AG:$AG,$A209+52),0)+IF($A209&lt;='P04'!$B$17,INDEX('P04'!$AG:$AG,$A209+52),0)+IF($A209&lt;='P05'!$B$17,INDEX('P05'!$AG:$AG,$A209+52),0)+IF($A209&lt;='P06'!$B$17,INDEX('P06'!$AG:$AG,$A209+52),0)+IF($A209&lt;='P07'!$B$17,INDEX('P07'!$AG:$AG,$A209+52),0)+IF($A209&lt;='P08'!$B$17,INDEX('P08'!$AG:$AG,$A209+52),0)+IF($A209&lt;='P09'!$B$17,INDEX('P09'!$AG:$AG,$A209+52),0)+IF($A209&lt;='P10'!$B$17,INDEX('P10'!$AG:$AG,$A209+52),0)</f>
        <v>10814.0233945037</v>
      </c>
      <c r="T209">
        <f>IF($A209&lt;='P01'!$B$17,INDEX('P01'!$AI:$AI,$A209+52),0)+IF($A209&lt;='P02'!$B$17,INDEX('P02'!$AI:$AI,$A209+52),0)+IF($A209&lt;='P03'!$B$17,INDEX('P03'!$AI:$AI,$A209+52),0)+IF($A209&lt;='P04'!$B$17,INDEX('P04'!$AI:$AI,$A209+52),0)+IF($A209&lt;='P05'!$B$17,INDEX('P05'!$AI:$AI,$A209+52),0)+IF($A209&lt;='P06'!$B$17,INDEX('P06'!$AI:$AI,$A209+52),0)+IF($A209&lt;='P07'!$B$17,INDEX('P07'!$AI:$AI,$A209+52),0)+IF($A209&lt;='P08'!$B$17,INDEX('P08'!$AI:$AI,$A209+52),0)+IF($A209&lt;='P09'!$B$17,INDEX('P09'!$AI:$AI,$A209+52),0)+IF($A209&lt;='P10'!$B$17,INDEX('P10'!$AI:$AI,$A209+52),0)</f>
        <v>10814.0233945037</v>
      </c>
    </row>
    <row r="210" spans="1:20" x14ac:dyDescent="0.35">
      <c r="A210">
        <v>178</v>
      </c>
      <c r="B210">
        <f>IF($A210&lt;='P01'!$B$17,INDEX('P01'!$J:$J,$A210+52),0)+IF($A210&lt;='P02'!$B$17,INDEX('P02'!$J:$J,$A210+52),0)+IF($A210&lt;='P03'!$B$17,INDEX('P03'!$J:$J,$A210+52),0)+IF($A210&lt;='P04'!$B$17,INDEX('P04'!$J:$J,$A210+52),0)+IF($A210&lt;='P05'!$B$17,INDEX('P05'!$J:$J,$A210+52),0)+IF($A210&lt;='P06'!$B$17,INDEX('P06'!$J:$J,$A210+52),0)+IF($A210&lt;='P07'!$B$17,INDEX('P07'!$J:$J,$A210+52),0)+IF($A210&lt;='P08'!$B$17,INDEX('P08'!$J:$J,$A210+52),0)+IF($A210&lt;='P09'!$B$17,INDEX('P09'!$J:$J,$A210+52),0)+IF($A210&lt;='P10'!$B$17,INDEX('P10'!$J:$J,$A210+52),0)</f>
        <v>5.3186411950395529E-4</v>
      </c>
      <c r="C210">
        <f>IF($A210&lt;='P01'!$B$17,INDEX('P01'!$K:$K,$A210+52),0)+IF($A210&lt;='P02'!$B$17,INDEX('P02'!$K:$K,$A210+52),0)+IF($A210&lt;='P03'!$B$17,INDEX('P03'!$K:$K,$A210+52),0)+IF($A210&lt;='P04'!$B$17,INDEX('P04'!$K:$K,$A210+52),0)+IF($A210&lt;='P05'!$B$17,INDEX('P05'!$K:$K,$A210+52),0)+IF($A210&lt;='P06'!$B$17,INDEX('P06'!$K:$K,$A210+52),0)+IF($A210&lt;='P07'!$B$17,INDEX('P07'!$K:$K,$A210+52),0)+IF($A210&lt;='P08'!$B$17,INDEX('P08'!$K:$K,$A210+52),0)+IF($A210&lt;='P09'!$B$17,INDEX('P09'!$K:$K,$A210+52),0)+IF($A210&lt;='P10'!$B$17,INDEX('P10'!$K:$K,$A210+52),0)</f>
        <v>4.5506333862565338E-3</v>
      </c>
      <c r="D210">
        <f>IF($A210&lt;='P01'!$B$17,INDEX('P01'!$L:$L,$A210+52),0)+IF($A210&lt;='P02'!$B$17,INDEX('P02'!$L:$L,$A210+52),0)+IF($A210&lt;='P03'!$B$17,INDEX('P03'!$L:$L,$A210+52),0)+IF($A210&lt;='P04'!$B$17,INDEX('P04'!$L:$L,$A210+52),0)+IF($A210&lt;='P05'!$B$17,INDEX('P05'!$L:$L,$A210+52),0)+IF($A210&lt;='P06'!$B$17,INDEX('P06'!$L:$L,$A210+52),0)+IF($A210&lt;='P07'!$B$17,INDEX('P07'!$L:$L,$A210+52),0)+IF($A210&lt;='P08'!$B$17,INDEX('P08'!$L:$L,$A210+52),0)+IF($A210&lt;='P09'!$B$17,INDEX('P09'!$L:$L,$A210+52),0)+IF($A210&lt;='P10'!$B$17,INDEX('P10'!$L:$L,$A210+52),0)</f>
        <v>0</v>
      </c>
      <c r="E210">
        <f>IF($A210&lt;='P01'!$B$17,INDEX('P01'!$M:$M,$A210+52),0)+IF($A210&lt;='P02'!$B$17,INDEX('P02'!$M:$M,$A210+52),0)+IF($A210&lt;='P03'!$B$17,INDEX('P03'!$M:$M,$A210+52),0)+IF($A210&lt;='P04'!$B$17,INDEX('P04'!$M:$M,$A210+52),0)+IF($A210&lt;='P05'!$B$17,INDEX('P05'!$M:$M,$A210+52),0)+IF($A210&lt;='P06'!$B$17,INDEX('P06'!$M:$M,$A210+52),0)+IF($A210&lt;='P07'!$B$17,INDEX('P07'!$M:$M,$A210+52),0)+IF($A210&lt;='P08'!$B$17,INDEX('P08'!$M:$M,$A210+52),0)+IF($A210&lt;='P09'!$B$17,INDEX('P09'!$M:$M,$A210+52),0)+IF($A210&lt;='P10'!$B$17,INDEX('P10'!$M:$M,$A210+52),0)</f>
        <v>2.0191393070244024</v>
      </c>
      <c r="F210">
        <f>IF($A210&lt;='P01'!$B$17,INDEX('P01'!$R:$R,$A210+52),0)+IF($A210&lt;='P02'!$B$17,INDEX('P02'!$R:$R,$A210+52),0)+IF($A210&lt;='P03'!$B$17,INDEX('P03'!$R:$R,$A210+52),0)+IF($A210&lt;='P04'!$B$17,INDEX('P04'!$R:$R,$A210+52),0)+IF($A210&lt;='P05'!$B$17,INDEX('P05'!$R:$R,$A210+52),0)+IF($A210&lt;='P06'!$B$17,INDEX('P06'!$R:$R,$A210+52),0)+IF($A210&lt;='P07'!$B$17,INDEX('P07'!$R:$R,$A210+52),0)+IF($A210&lt;='P08'!$B$17,INDEX('P08'!$R:$R,$A210+52),0)+IF($A210&lt;='P09'!$B$17,INDEX('P09'!$R:$R,$A210+52),0)+IF($A210&lt;='P10'!$B$17,INDEX('P10'!$R:$R,$A210+52),0)</f>
        <v>97.074342795903476</v>
      </c>
      <c r="G210">
        <f>IF($A210&lt;='P01'!$B$17,INDEX('P01'!$S:$S,$A210+52),0)+IF($A210&lt;='P02'!$B$17,INDEX('P02'!$S:$S,$A210+52),0)+IF($A210&lt;='P03'!$B$17,INDEX('P03'!$S:$S,$A210+52),0)+IF($A210&lt;='P04'!$B$17,INDEX('P04'!$S:$S,$A210+52),0)+IF($A210&lt;='P05'!$B$17,INDEX('P05'!$S:$S,$A210+52),0)+IF($A210&lt;='P06'!$B$17,INDEX('P06'!$S:$S,$A210+52),0)+IF($A210&lt;='P07'!$B$17,INDEX('P07'!$S:$S,$A210+52),0)+IF($A210&lt;='P08'!$B$17,INDEX('P08'!$S:$S,$A210+52),0)+IF($A210&lt;='P09'!$B$17,INDEX('P09'!$S:$S,$A210+52),0)+IF($A210&lt;='P10'!$B$17,INDEX('P10'!$S:$S,$A210+52),0)</f>
        <v>1.9414868559180696</v>
      </c>
      <c r="H210">
        <f>IF($A210&lt;='P01'!$B$17,INDEX('P01'!$T:$T,$A210+52),0)+IF($A210&lt;='P02'!$B$17,INDEX('P02'!$T:$T,$A210+52),0)+IF($A210&lt;='P03'!$B$17,INDEX('P03'!$T:$T,$A210+52),0)+IF($A210&lt;='P04'!$B$17,INDEX('P04'!$T:$T,$A210+52),0)+IF($A210&lt;='P05'!$B$17,INDEX('P05'!$T:$T,$A210+52),0)+IF($A210&lt;='P06'!$B$17,INDEX('P06'!$T:$T,$A210+52),0)+IF($A210&lt;='P07'!$B$17,INDEX('P07'!$T:$T,$A210+52),0)+IF($A210&lt;='P08'!$B$17,INDEX('P08'!$T:$T,$A210+52),0)+IF($A210&lt;='P09'!$B$17,INDEX('P09'!$T:$T,$A210+52),0)+IF($A210&lt;='P10'!$B$17,INDEX('P10'!$T:$T,$A210+52),0)</f>
        <v>15.690866816604981</v>
      </c>
      <c r="I210">
        <f>IF($A210&lt;='P01'!$B$17,INDEX('P01'!$U:$U,$A210+52),0)+IF($A210&lt;='P02'!$B$17,INDEX('P02'!$U:$U,$A210+52),0)+IF($A210&lt;='P03'!$B$17,INDEX('P03'!$U:$U,$A210+52),0)+IF($A210&lt;='P04'!$B$17,INDEX('P04'!$U:$U,$A210+52),0)+IF($A210&lt;='P05'!$B$17,INDEX('P05'!$U:$U,$A210+52),0)+IF($A210&lt;='P06'!$B$17,INDEX('P06'!$U:$U,$A210+52),0)+IF($A210&lt;='P07'!$B$17,INDEX('P07'!$U:$U,$A210+52),0)+IF($A210&lt;='P08'!$B$17,INDEX('P08'!$U:$U,$A210+52),0)+IF($A210&lt;='P09'!$B$17,INDEX('P09'!$U:$U,$A210+52),0)+IF($A210&lt;='P10'!$B$17,INDEX('P10'!$U:$U,$A210+52),0)</f>
        <v>179.18662897544925</v>
      </c>
      <c r="J210">
        <f>IF($A210&lt;='P01'!$B$17,INDEX('P01'!$V:$V,$A210+52),0)+IF($A210&lt;='P02'!$B$17,INDEX('P02'!$V:$V,$A210+52),0)+IF($A210&lt;='P03'!$B$17,INDEX('P03'!$V:$V,$A210+52),0)+IF($A210&lt;='P04'!$B$17,INDEX('P04'!$V:$V,$A210+52),0)+IF($A210&lt;='P05'!$B$17,INDEX('P05'!$V:$V,$A210+52),0)+IF($A210&lt;='P06'!$B$17,INDEX('P06'!$V:$V,$A210+52),0)+IF($A210&lt;='P07'!$B$17,INDEX('P07'!$V:$V,$A210+52),0)+IF($A210&lt;='P08'!$B$17,INDEX('P08'!$V:$V,$A210+52),0)+IF($A210&lt;='P09'!$B$17,INDEX('P09'!$V:$V,$A210+52),0)+IF($A210&lt;='P10'!$B$17,INDEX('P10'!$V:$V,$A210+52),0)</f>
        <v>0.20613870093165185</v>
      </c>
      <c r="K210">
        <f>IF($A210&lt;='P01'!$B$17,INDEX('P01'!$W:$W,$A210+52),0)+IF($A210&lt;='P02'!$B$17,INDEX('P02'!$W:$W,$A210+52),0)+IF($A210&lt;='P03'!$B$17,INDEX('P03'!$W:$W,$A210+52),0)+IF($A210&lt;='P04'!$B$17,INDEX('P04'!$W:$W,$A210+52),0)+IF($A210&lt;='P05'!$B$17,INDEX('P05'!$W:$W,$A210+52),0)+IF($A210&lt;='P06'!$B$17,INDEX('P06'!$W:$W,$A210+52),0)+IF($A210&lt;='P07'!$B$17,INDEX('P07'!$W:$W,$A210+52),0)+IF($A210&lt;='P08'!$B$17,INDEX('P08'!$W:$W,$A210+52),0)+IF($A210&lt;='P09'!$B$17,INDEX('P09'!$W:$W,$A210+52),0)+IF($A210&lt;='P10'!$B$17,INDEX('P10'!$W:$W,$A210+52),0)</f>
        <v>-99.95077855300049</v>
      </c>
      <c r="L210">
        <f>IF($A210&lt;='P01'!$B$17,INDEX('P01'!$X:$X,$A210+52),0)+IF($A210&lt;='P02'!$B$17,INDEX('P02'!$X:$X,$A210+52),0)+IF($A210&lt;='P03'!$B$17,INDEX('P03'!$X:$X,$A210+52),0)+IF($A210&lt;='P04'!$B$17,INDEX('P04'!$X:$X,$A210+52),0)+IF($A210&lt;='P05'!$B$17,INDEX('P05'!$X:$X,$A210+52),0)+IF($A210&lt;='P06'!$B$17,INDEX('P06'!$X:$X,$A210+52),0)+IF($A210&lt;='P07'!$B$17,INDEX('P07'!$X:$X,$A210+52),0)+IF($A210&lt;='P08'!$B$17,INDEX('P08'!$X:$X,$A210+52),0)+IF($A210&lt;='P09'!$B$17,INDEX('P09'!$X:$X,$A210+52),0)+IF($A210&lt;='P10'!$B$17,INDEX('P10'!$X:$X,$A210+52),0)</f>
        <v>99.639338337915547</v>
      </c>
      <c r="M210">
        <f>IF($A210&lt;='P01'!$B$17,INDEX('P01'!$AA:$AA,$A210+52),0)+IF($A210&lt;='P02'!$B$17,INDEX('P02'!$AA:$AA,$A210+52),0)+IF($A210&lt;='P03'!$B$17,INDEX('P03'!$AA:$AA,$A210+52),0)+IF($A210&lt;='P04'!$B$17,INDEX('P04'!$AA:$AA,$A210+52),0)+IF($A210&lt;='P05'!$B$17,INDEX('P05'!$AA:$AA,$A210+52),0)+IF($A210&lt;='P06'!$B$17,INDEX('P06'!$AA:$AA,$A210+52),0)+IF($A210&lt;='P07'!$B$17,INDEX('P07'!$AA:$AA,$A210+52),0)+IF($A210&lt;='P08'!$B$17,INDEX('P08'!$AA:$AA,$A210+52),0)+IF($A210&lt;='P09'!$B$17,INDEX('P09'!$AA:$AA,$A210+52),0)+IF($A210&lt;='P10'!$B$17,INDEX('P10'!$AA:$AA,$A210+52),0)</f>
        <v>-55.689027687258452</v>
      </c>
      <c r="N210">
        <f>IF($A210&lt;='P01'!$B$17,INDEX('P01'!$AB:$AB,$A210+52),0)+IF($A210&lt;='P02'!$B$17,INDEX('P02'!$AB:$AB,$A210+52),0)+IF($A210&lt;='P03'!$B$17,INDEX('P03'!$AB:$AB,$A210+52),0)+IF($A210&lt;='P04'!$B$17,INDEX('P04'!$AB:$AB,$A210+52),0)+IF($A210&lt;='P05'!$B$17,INDEX('P05'!$AB:$AB,$A210+52),0)+IF($A210&lt;='P06'!$B$17,INDEX('P06'!$AB:$AB,$A210+52),0)+IF($A210&lt;='P07'!$B$17,INDEX('P07'!$AB:$AB,$A210+52),0)+IF($A210&lt;='P08'!$B$17,INDEX('P08'!$AB:$AB,$A210+52),0)+IF($A210&lt;='P09'!$B$17,INDEX('P09'!$AB:$AB,$A210+52),0)+IF($A210&lt;='P10'!$B$17,INDEX('P10'!$AB:$AB,$A210+52),0)</f>
        <v>54.433054374657559</v>
      </c>
      <c r="O210">
        <f>IF($A210&lt;='P01'!$B$17,INDEX('P01'!$AC:$AC,$A210+52),0)+IF($A210&lt;='P02'!$B$17,INDEX('P02'!$AC:$AC,$A210+52),0)+IF($A210&lt;='P03'!$B$17,INDEX('P03'!$AC:$AC,$A210+52),0)+IF($A210&lt;='P04'!$B$17,INDEX('P04'!$AC:$AC,$A210+52),0)+IF($A210&lt;='P05'!$B$17,INDEX('P05'!$AC:$AC,$A210+52),0)+IF($A210&lt;='P06'!$B$17,INDEX('P06'!$AC:$AC,$A210+52),0)+IF($A210&lt;='P07'!$B$17,INDEX('P07'!$AC:$AC,$A210+52),0)+IF($A210&lt;='P08'!$B$17,INDEX('P08'!$AC:$AC,$A210+52),0)+IF($A210&lt;='P09'!$B$17,INDEX('P09'!$AC:$AC,$A210+52),0)+IF($A210&lt;='P10'!$B$17,INDEX('P10'!$AC:$AC,$A210+52),0)</f>
        <v>1.0886610874931515</v>
      </c>
      <c r="P210">
        <f>IF($A210&lt;='P01'!$B$17,INDEX('P01'!$AD:$AD,$A210+52),0)+IF($A210&lt;='P02'!$B$17,INDEX('P02'!$AD:$AD,$A210+52),0)+IF($A210&lt;='P03'!$B$17,INDEX('P03'!$AD:$AD,$A210+52),0)+IF($A210&lt;='P04'!$B$17,INDEX('P04'!$AD:$AD,$A210+52),0)+IF($A210&lt;='P05'!$B$17,INDEX('P05'!$AD:$AD,$A210+52),0)+IF($A210&lt;='P06'!$B$17,INDEX('P06'!$AD:$AD,$A210+52),0)+IF($A210&lt;='P07'!$B$17,INDEX('P07'!$AD:$AD,$A210+52),0)+IF($A210&lt;='P08'!$B$17,INDEX('P08'!$AD:$AD,$A210+52),0)+IF($A210&lt;='P09'!$B$17,INDEX('P09'!$AD:$AD,$A210+52),0)+IF($A210&lt;='P10'!$B$17,INDEX('P10'!$AD:$AD,$A210+52),0)</f>
        <v>8.7697201844473796</v>
      </c>
      <c r="Q210">
        <f>IF($A210&lt;='P01'!$B$17,INDEX('P01'!$AE:$AE,$A210+52),0)+IF($A210&lt;='P02'!$B$17,INDEX('P02'!$AE:$AE,$A210+52),0)+IF($A210&lt;='P03'!$B$17,INDEX('P03'!$AE:$AE,$A210+52),0)+IF($A210&lt;='P04'!$B$17,INDEX('P04'!$AE:$AE,$A210+52),0)+IF($A210&lt;='P05'!$B$17,INDEX('P05'!$AE:$AE,$A210+52),0)+IF($A210&lt;='P06'!$B$17,INDEX('P06'!$AE:$AE,$A210+52),0)+IF($A210&lt;='P07'!$B$17,INDEX('P07'!$AE:$AE,$A210+52),0)+IF($A210&lt;='P08'!$B$17,INDEX('P08'!$AE:$AE,$A210+52),0)+IF($A210&lt;='P09'!$B$17,INDEX('P09'!$AE:$AE,$A210+52),0)+IF($A210&lt;='P10'!$B$17,INDEX('P10'!$AE:$AE,$A210+52),0)</f>
        <v>100.14848862563267</v>
      </c>
      <c r="R210">
        <f>IF($A210&lt;='P01'!$B$17,INDEX('P01'!$AF:$AF,$A210+52),0)+IF($A210&lt;='P02'!$B$17,INDEX('P02'!$AF:$AF,$A210+52),0)+IF($A210&lt;='P03'!$B$17,INDEX('P03'!$AF:$AF,$A210+52),0)+IF($A210&lt;='P04'!$B$17,INDEX('P04'!$AF:$AF,$A210+52),0)+IF($A210&lt;='P05'!$B$17,INDEX('P05'!$AF:$AF,$A210+52),0)+IF($A210&lt;='P06'!$B$17,INDEX('P06'!$AF:$AF,$A210+52),0)+IF($A210&lt;='P07'!$B$17,INDEX('P07'!$AF:$AF,$A210+52),0)+IF($A210&lt;='P08'!$B$17,INDEX('P08'!$AF:$AF,$A210+52),0)+IF($A210&lt;='P09'!$B$17,INDEX('P09'!$AF:$AF,$A210+52),0)+IF($A210&lt;='P10'!$B$17,INDEX('P10'!$AF:$AF,$A210+52),0)</f>
        <v>0.11521216434282476</v>
      </c>
      <c r="S210">
        <f>IF($A210&lt;='P01'!$B$17,INDEX('P01'!$AG:$AG,$A210+52),0)+IF($A210&lt;='P02'!$B$17,INDEX('P02'!$AG:$AG,$A210+52),0)+IF($A210&lt;='P03'!$B$17,INDEX('P03'!$AG:$AG,$A210+52),0)+IF($A210&lt;='P04'!$B$17,INDEX('P04'!$AG:$AG,$A210+52),0)+IF($A210&lt;='P05'!$B$17,INDEX('P05'!$AG:$AG,$A210+52),0)+IF($A210&lt;='P06'!$B$17,INDEX('P06'!$AG:$AG,$A210+52),0)+IF($A210&lt;='P07'!$B$17,INDEX('P07'!$AG:$AG,$A210+52),0)+IF($A210&lt;='P08'!$B$17,INDEX('P08'!$AG:$AG,$A210+52),0)+IF($A210&lt;='P09'!$B$17,INDEX('P09'!$AG:$AG,$A210+52),0)+IF($A210&lt;='P10'!$B$17,INDEX('P10'!$AG:$AG,$A210+52),0)</f>
        <v>10749.786354757998</v>
      </c>
      <c r="T210">
        <f>IF($A210&lt;='P01'!$B$17,INDEX('P01'!$AI:$AI,$A210+52),0)+IF($A210&lt;='P02'!$B$17,INDEX('P02'!$AI:$AI,$A210+52),0)+IF($A210&lt;='P03'!$B$17,INDEX('P03'!$AI:$AI,$A210+52),0)+IF($A210&lt;='P04'!$B$17,INDEX('P04'!$AI:$AI,$A210+52),0)+IF($A210&lt;='P05'!$B$17,INDEX('P05'!$AI:$AI,$A210+52),0)+IF($A210&lt;='P06'!$B$17,INDEX('P06'!$AI:$AI,$A210+52),0)+IF($A210&lt;='P07'!$B$17,INDEX('P07'!$AI:$AI,$A210+52),0)+IF($A210&lt;='P08'!$B$17,INDEX('P08'!$AI:$AI,$A210+52),0)+IF($A210&lt;='P09'!$B$17,INDEX('P09'!$AI:$AI,$A210+52),0)+IF($A210&lt;='P10'!$B$17,INDEX('P10'!$AI:$AI,$A210+52),0)</f>
        <v>10749.786354757998</v>
      </c>
    </row>
    <row r="211" spans="1:20" x14ac:dyDescent="0.35">
      <c r="A211">
        <v>179</v>
      </c>
      <c r="B211">
        <f>IF($A211&lt;='P01'!$B$17,INDEX('P01'!$J:$J,$A211+52),0)+IF($A211&lt;='P02'!$B$17,INDEX('P02'!$J:$J,$A211+52),0)+IF($A211&lt;='P03'!$B$17,INDEX('P03'!$J:$J,$A211+52),0)+IF($A211&lt;='P04'!$B$17,INDEX('P04'!$J:$J,$A211+52),0)+IF($A211&lt;='P05'!$B$17,INDEX('P05'!$J:$J,$A211+52),0)+IF($A211&lt;='P06'!$B$17,INDEX('P06'!$J:$J,$A211+52),0)+IF($A211&lt;='P07'!$B$17,INDEX('P07'!$J:$J,$A211+52),0)+IF($A211&lt;='P08'!$B$17,INDEX('P08'!$J:$J,$A211+52),0)+IF($A211&lt;='P09'!$B$17,INDEX('P09'!$J:$J,$A211+52),0)+IF($A211&lt;='P10'!$B$17,INDEX('P10'!$J:$J,$A211+52),0)</f>
        <v>5.3089705315606441E-4</v>
      </c>
      <c r="C211">
        <f>IF($A211&lt;='P01'!$B$17,INDEX('P01'!$K:$K,$A211+52),0)+IF($A211&lt;='P02'!$B$17,INDEX('P02'!$K:$K,$A211+52),0)+IF($A211&lt;='P03'!$B$17,INDEX('P03'!$K:$K,$A211+52),0)+IF($A211&lt;='P04'!$B$17,INDEX('P04'!$K:$K,$A211+52),0)+IF($A211&lt;='P05'!$B$17,INDEX('P05'!$K:$K,$A211+52),0)+IF($A211&lt;='P06'!$B$17,INDEX('P06'!$K:$K,$A211+52),0)+IF($A211&lt;='P07'!$B$17,INDEX('P07'!$K:$K,$A211+52),0)+IF($A211&lt;='P08'!$B$17,INDEX('P08'!$K:$K,$A211+52),0)+IF($A211&lt;='P09'!$B$17,INDEX('P09'!$K:$K,$A211+52),0)+IF($A211&lt;='P10'!$B$17,INDEX('P10'!$K:$K,$A211+52),0)</f>
        <v>4.5344005617832112E-3</v>
      </c>
      <c r="D211">
        <f>IF($A211&lt;='P01'!$B$17,INDEX('P01'!$L:$L,$A211+52),0)+IF($A211&lt;='P02'!$B$17,INDEX('P02'!$L:$L,$A211+52),0)+IF($A211&lt;='P03'!$B$17,INDEX('P03'!$L:$L,$A211+52),0)+IF($A211&lt;='P04'!$B$17,INDEX('P04'!$L:$L,$A211+52),0)+IF($A211&lt;='P05'!$B$17,INDEX('P05'!$L:$L,$A211+52),0)+IF($A211&lt;='P06'!$B$17,INDEX('P06'!$L:$L,$A211+52),0)+IF($A211&lt;='P07'!$B$17,INDEX('P07'!$L:$L,$A211+52),0)+IF($A211&lt;='P08'!$B$17,INDEX('P08'!$L:$L,$A211+52),0)+IF($A211&lt;='P09'!$B$17,INDEX('P09'!$L:$L,$A211+52),0)+IF($A211&lt;='P10'!$B$17,INDEX('P10'!$L:$L,$A211+52),0)</f>
        <v>0</v>
      </c>
      <c r="E211">
        <f>IF($A211&lt;='P01'!$B$17,INDEX('P01'!$M:$M,$A211+52),0)+IF($A211&lt;='P02'!$B$17,INDEX('P02'!$M:$M,$A211+52),0)+IF($A211&lt;='P03'!$B$17,INDEX('P03'!$M:$M,$A211+52),0)+IF($A211&lt;='P04'!$B$17,INDEX('P04'!$M:$M,$A211+52),0)+IF($A211&lt;='P05'!$B$17,INDEX('P05'!$M:$M,$A211+52),0)+IF($A211&lt;='P06'!$B$17,INDEX('P06'!$M:$M,$A211+52),0)+IF($A211&lt;='P07'!$B$17,INDEX('P07'!$M:$M,$A211+52),0)+IF($A211&lt;='P08'!$B$17,INDEX('P08'!$M:$M,$A211+52),0)+IF($A211&lt;='P09'!$B$17,INDEX('P09'!$M:$M,$A211+52),0)+IF($A211&lt;='P10'!$B$17,INDEX('P10'!$M:$M,$A211+52),0)</f>
        <v>2.0140740094094634</v>
      </c>
      <c r="F211">
        <f>IF($A211&lt;='P01'!$B$17,INDEX('P01'!$R:$R,$A211+52),0)+IF($A211&lt;='P02'!$B$17,INDEX('P02'!$R:$R,$A211+52),0)+IF($A211&lt;='P03'!$B$17,INDEX('P03'!$R:$R,$A211+52),0)+IF($A211&lt;='P04'!$B$17,INDEX('P04'!$R:$R,$A211+52),0)+IF($A211&lt;='P05'!$B$17,INDEX('P05'!$R:$R,$A211+52),0)+IF($A211&lt;='P06'!$B$17,INDEX('P06'!$R:$R,$A211+52),0)+IF($A211&lt;='P07'!$B$17,INDEX('P07'!$R:$R,$A211+52),0)+IF($A211&lt;='P08'!$B$17,INDEX('P08'!$R:$R,$A211+52),0)+IF($A211&lt;='P09'!$B$17,INDEX('P09'!$R:$R,$A211+52),0)+IF($A211&lt;='P10'!$B$17,INDEX('P10'!$R:$R,$A211+52),0)</f>
        <v>96.730566737041499</v>
      </c>
      <c r="G211">
        <f>IF($A211&lt;='P01'!$B$17,INDEX('P01'!$S:$S,$A211+52),0)+IF($A211&lt;='P02'!$B$17,INDEX('P02'!$S:$S,$A211+52),0)+IF($A211&lt;='P03'!$B$17,INDEX('P03'!$S:$S,$A211+52),0)+IF($A211&lt;='P04'!$B$17,INDEX('P04'!$S:$S,$A211+52),0)+IF($A211&lt;='P05'!$B$17,INDEX('P05'!$S:$S,$A211+52),0)+IF($A211&lt;='P06'!$B$17,INDEX('P06'!$S:$S,$A211+52),0)+IF($A211&lt;='P07'!$B$17,INDEX('P07'!$S:$S,$A211+52),0)+IF($A211&lt;='P08'!$B$17,INDEX('P08'!$S:$S,$A211+52),0)+IF($A211&lt;='P09'!$B$17,INDEX('P09'!$S:$S,$A211+52),0)+IF($A211&lt;='P10'!$B$17,INDEX('P10'!$S:$S,$A211+52),0)</f>
        <v>1.93461133474083</v>
      </c>
      <c r="H211">
        <f>IF($A211&lt;='P01'!$B$17,INDEX('P01'!$T:$T,$A211+52),0)+IF($A211&lt;='P02'!$B$17,INDEX('P02'!$T:$T,$A211+52),0)+IF($A211&lt;='P03'!$B$17,INDEX('P03'!$T:$T,$A211+52),0)+IF($A211&lt;='P04'!$B$17,INDEX('P04'!$T:$T,$A211+52),0)+IF($A211&lt;='P05'!$B$17,INDEX('P05'!$T:$T,$A211+52),0)+IF($A211&lt;='P06'!$B$17,INDEX('P06'!$T:$T,$A211+52),0)+IF($A211&lt;='P07'!$B$17,INDEX('P07'!$T:$T,$A211+52),0)+IF($A211&lt;='P08'!$B$17,INDEX('P08'!$T:$T,$A211+52),0)+IF($A211&lt;='P09'!$B$17,INDEX('P09'!$T:$T,$A211+52),0)+IF($A211&lt;='P10'!$B$17,INDEX('P10'!$T:$T,$A211+52),0)</f>
        <v>15.690070303494569</v>
      </c>
      <c r="I211">
        <f>IF($A211&lt;='P01'!$B$17,INDEX('P01'!$U:$U,$A211+52),0)+IF($A211&lt;='P02'!$B$17,INDEX('P02'!$U:$U,$A211+52),0)+IF($A211&lt;='P03'!$B$17,INDEX('P03'!$U:$U,$A211+52),0)+IF($A211&lt;='P04'!$B$17,INDEX('P04'!$U:$U,$A211+52),0)+IF($A211&lt;='P05'!$B$17,INDEX('P05'!$U:$U,$A211+52),0)+IF($A211&lt;='P06'!$B$17,INDEX('P06'!$U:$U,$A211+52),0)+IF($A211&lt;='P07'!$B$17,INDEX('P07'!$U:$U,$A211+52),0)+IF($A211&lt;='P08'!$B$17,INDEX('P08'!$U:$U,$A211+52),0)+IF($A211&lt;='P09'!$B$17,INDEX('P09'!$U:$U,$A211+52),0)+IF($A211&lt;='P10'!$B$17,INDEX('P10'!$U:$U,$A211+52),0)</f>
        <v>178.82983318263967</v>
      </c>
      <c r="J211">
        <f>IF($A211&lt;='P01'!$B$17,INDEX('P01'!$V:$V,$A211+52),0)+IF($A211&lt;='P02'!$B$17,INDEX('P02'!$V:$V,$A211+52),0)+IF($A211&lt;='P03'!$B$17,INDEX('P03'!$V:$V,$A211+52),0)+IF($A211&lt;='P04'!$B$17,INDEX('P04'!$V:$V,$A211+52),0)+IF($A211&lt;='P05'!$B$17,INDEX('P05'!$V:$V,$A211+52),0)+IF($A211&lt;='P06'!$B$17,INDEX('P06'!$V:$V,$A211+52),0)+IF($A211&lt;='P07'!$B$17,INDEX('P07'!$V:$V,$A211+52),0)+IF($A211&lt;='P08'!$B$17,INDEX('P08'!$V:$V,$A211+52),0)+IF($A211&lt;='P09'!$B$17,INDEX('P09'!$V:$V,$A211+52),0)+IF($A211&lt;='P10'!$B$17,INDEX('P10'!$V:$V,$A211+52),0)</f>
        <v>0.20627135678449932</v>
      </c>
      <c r="K211">
        <f>IF($A211&lt;='P01'!$B$17,INDEX('P01'!$W:$W,$A211+52),0)+IF($A211&lt;='P02'!$B$17,INDEX('P02'!$W:$W,$A211+52),0)+IF($A211&lt;='P03'!$B$17,INDEX('P03'!$W:$W,$A211+52),0)+IF($A211&lt;='P04'!$B$17,INDEX('P04'!$W:$W,$A211+52),0)+IF($A211&lt;='P05'!$B$17,INDEX('P05'!$W:$W,$A211+52),0)+IF($A211&lt;='P06'!$B$17,INDEX('P06'!$W:$W,$A211+52),0)+IF($A211&lt;='P07'!$B$17,INDEX('P07'!$W:$W,$A211+52),0)+IF($A211&lt;='P08'!$B$17,INDEX('P08'!$W:$W,$A211+52),0)+IF($A211&lt;='P09'!$B$17,INDEX('P09'!$W:$W,$A211+52),0)+IF($A211&lt;='P10'!$B$17,INDEX('P10'!$W:$W,$A211+52),0)</f>
        <v>-99.930219440618089</v>
      </c>
      <c r="L211">
        <f>IF($A211&lt;='P01'!$B$17,INDEX('P01'!$X:$X,$A211+52),0)+IF($A211&lt;='P02'!$B$17,INDEX('P02'!$X:$X,$A211+52),0)+IF($A211&lt;='P03'!$B$17,INDEX('P03'!$X:$X,$A211+52),0)+IF($A211&lt;='P04'!$B$17,INDEX('P04'!$X:$X,$A211+52),0)+IF($A211&lt;='P05'!$B$17,INDEX('P05'!$X:$X,$A211+52),0)+IF($A211&lt;='P06'!$B$17,INDEX('P06'!$X:$X,$A211+52),0)+IF($A211&lt;='P07'!$B$17,INDEX('P07'!$X:$X,$A211+52),0)+IF($A211&lt;='P08'!$B$17,INDEX('P08'!$X:$X,$A211+52),0)+IF($A211&lt;='P09'!$B$17,INDEX('P09'!$X:$X,$A211+52),0)+IF($A211&lt;='P10'!$B$17,INDEX('P10'!$X:$X,$A211+52),0)</f>
        <v>99.619882150226005</v>
      </c>
      <c r="M211">
        <f>IF($A211&lt;='P01'!$B$17,INDEX('P01'!$AA:$AA,$A211+52),0)+IF($A211&lt;='P02'!$B$17,INDEX('P02'!$AA:$AA,$A211+52),0)+IF($A211&lt;='P03'!$B$17,INDEX('P03'!$AA:$AA,$A211+52),0)+IF($A211&lt;='P04'!$B$17,INDEX('P04'!$AA:$AA,$A211+52),0)+IF($A211&lt;='P05'!$B$17,INDEX('P05'!$AA:$AA,$A211+52),0)+IF($A211&lt;='P06'!$B$17,INDEX('P06'!$AA:$AA,$A211+52),0)+IF($A211&lt;='P07'!$B$17,INDEX('P07'!$AA:$AA,$A211+52),0)+IF($A211&lt;='P08'!$B$17,INDEX('P08'!$AA:$AA,$A211+52),0)+IF($A211&lt;='P09'!$B$17,INDEX('P09'!$AA:$AA,$A211+52),0)+IF($A211&lt;='P10'!$B$17,INDEX('P10'!$AA:$AA,$A211+52),0)</f>
        <v>-55.496472496723861</v>
      </c>
      <c r="N211">
        <f>IF($A211&lt;='P01'!$B$17,INDEX('P01'!$AB:$AB,$A211+52),0)+IF($A211&lt;='P02'!$B$17,INDEX('P02'!$AB:$AB,$A211+52),0)+IF($A211&lt;='P03'!$B$17,INDEX('P03'!$AB:$AB,$A211+52),0)+IF($A211&lt;='P04'!$B$17,INDEX('P04'!$AB:$AB,$A211+52),0)+IF($A211&lt;='P05'!$B$17,INDEX('P05'!$AB:$AB,$A211+52),0)+IF($A211&lt;='P06'!$B$17,INDEX('P06'!$AB:$AB,$A211+52),0)+IF($A211&lt;='P07'!$B$17,INDEX('P07'!$AB:$AB,$A211+52),0)+IF($A211&lt;='P08'!$B$17,INDEX('P08'!$AB:$AB,$A211+52),0)+IF($A211&lt;='P09'!$B$17,INDEX('P09'!$AB:$AB,$A211+52),0)+IF($A211&lt;='P10'!$B$17,INDEX('P10'!$AB:$AB,$A211+52),0)</f>
        <v>54.06329768022421</v>
      </c>
      <c r="O211">
        <f>IF($A211&lt;='P01'!$B$17,INDEX('P01'!$AC:$AC,$A211+52),0)+IF($A211&lt;='P02'!$B$17,INDEX('P02'!$AC:$AC,$A211+52),0)+IF($A211&lt;='P03'!$B$17,INDEX('P03'!$AC:$AC,$A211+52),0)+IF($A211&lt;='P04'!$B$17,INDEX('P04'!$AC:$AC,$A211+52),0)+IF($A211&lt;='P05'!$B$17,INDEX('P05'!$AC:$AC,$A211+52),0)+IF($A211&lt;='P06'!$B$17,INDEX('P06'!$AC:$AC,$A211+52),0)+IF($A211&lt;='P07'!$B$17,INDEX('P07'!$AC:$AC,$A211+52),0)+IF($A211&lt;='P08'!$B$17,INDEX('P08'!$AC:$AC,$A211+52),0)+IF($A211&lt;='P09'!$B$17,INDEX('P09'!$AC:$AC,$A211+52),0)+IF($A211&lt;='P10'!$B$17,INDEX('P10'!$AC:$AC,$A211+52),0)</f>
        <v>1.0812659536044842</v>
      </c>
      <c r="P211">
        <f>IF($A211&lt;='P01'!$B$17,INDEX('P01'!$AD:$AD,$A211+52),0)+IF($A211&lt;='P02'!$B$17,INDEX('P02'!$AD:$AD,$A211+52),0)+IF($A211&lt;='P03'!$B$17,INDEX('P03'!$AD:$AD,$A211+52),0)+IF($A211&lt;='P04'!$B$17,INDEX('P04'!$AD:$AD,$A211+52),0)+IF($A211&lt;='P05'!$B$17,INDEX('P05'!$AD:$AD,$A211+52),0)+IF($A211&lt;='P06'!$B$17,INDEX('P06'!$AD:$AD,$A211+52),0)+IF($A211&lt;='P07'!$B$17,INDEX('P07'!$AD:$AD,$A211+52),0)+IF($A211&lt;='P08'!$B$17,INDEX('P08'!$AD:$AD,$A211+52),0)+IF($A211&lt;='P09'!$B$17,INDEX('P09'!$AD:$AD,$A211+52),0)+IF($A211&lt;='P10'!$B$17,INDEX('P10'!$AD:$AD,$A211+52),0)</f>
        <v>8.7406603609154629</v>
      </c>
      <c r="Q211">
        <f>IF($A211&lt;='P01'!$B$17,INDEX('P01'!$AE:$AE,$A211+52),0)+IF($A211&lt;='P02'!$B$17,INDEX('P02'!$AE:$AE,$A211+52),0)+IF($A211&lt;='P03'!$B$17,INDEX('P03'!$AE:$AE,$A211+52),0)+IF($A211&lt;='P04'!$B$17,INDEX('P04'!$AE:$AE,$A211+52),0)+IF($A211&lt;='P05'!$B$17,INDEX('P05'!$AE:$AE,$A211+52),0)+IF($A211&lt;='P06'!$B$17,INDEX('P06'!$AE:$AE,$A211+52),0)+IF($A211&lt;='P07'!$B$17,INDEX('P07'!$AE:$AE,$A211+52),0)+IF($A211&lt;='P08'!$B$17,INDEX('P08'!$AE:$AE,$A211+52),0)+IF($A211&lt;='P09'!$B$17,INDEX('P09'!$AE:$AE,$A211+52),0)+IF($A211&lt;='P10'!$B$17,INDEX('P10'!$AE:$AE,$A211+52),0)</f>
        <v>99.622933741761742</v>
      </c>
      <c r="R211">
        <f>IF($A211&lt;='P01'!$B$17,INDEX('P01'!$AF:$AF,$A211+52),0)+IF($A211&lt;='P02'!$B$17,INDEX('P02'!$AF:$AF,$A211+52),0)+IF($A211&lt;='P03'!$B$17,INDEX('P03'!$AF:$AF,$A211+52),0)+IF($A211&lt;='P04'!$B$17,INDEX('P04'!$AF:$AF,$A211+52),0)+IF($A211&lt;='P05'!$B$17,INDEX('P05'!$AF:$AF,$A211+52),0)+IF($A211&lt;='P06'!$B$17,INDEX('P06'!$AF:$AF,$A211+52),0)+IF($A211&lt;='P07'!$B$17,INDEX('P07'!$AF:$AF,$A211+52),0)+IF($A211&lt;='P08'!$B$17,INDEX('P08'!$AF:$AF,$A211+52),0)+IF($A211&lt;='P09'!$B$17,INDEX('P09'!$AF:$AF,$A211+52),0)+IF($A211&lt;='P10'!$B$17,INDEX('P10'!$AF:$AF,$A211+52),0)</f>
        <v>0.11491012066637854</v>
      </c>
      <c r="S211">
        <f>IF($A211&lt;='P01'!$B$17,INDEX('P01'!$AG:$AG,$A211+52),0)+IF($A211&lt;='P02'!$B$17,INDEX('P02'!$AG:$AG,$A211+52),0)+IF($A211&lt;='P03'!$B$17,INDEX('P03'!$AG:$AG,$A211+52),0)+IF($A211&lt;='P04'!$B$17,INDEX('P04'!$AG:$AG,$A211+52),0)+IF($A211&lt;='P05'!$B$17,INDEX('P05'!$AG:$AG,$A211+52),0)+IF($A211&lt;='P06'!$B$17,INDEX('P06'!$AG:$AG,$A211+52),0)+IF($A211&lt;='P07'!$B$17,INDEX('P07'!$AG:$AG,$A211+52),0)+IF($A211&lt;='P08'!$B$17,INDEX('P08'!$AG:$AG,$A211+52),0)+IF($A211&lt;='P09'!$B$17,INDEX('P09'!$AG:$AG,$A211+52),0)+IF($A211&lt;='P10'!$B$17,INDEX('P10'!$AG:$AG,$A211+52),0)</f>
        <v>10685.358475847484</v>
      </c>
      <c r="T211">
        <f>IF($A211&lt;='P01'!$B$17,INDEX('P01'!$AI:$AI,$A211+52),0)+IF($A211&lt;='P02'!$B$17,INDEX('P02'!$AI:$AI,$A211+52),0)+IF($A211&lt;='P03'!$B$17,INDEX('P03'!$AI:$AI,$A211+52),0)+IF($A211&lt;='P04'!$B$17,INDEX('P04'!$AI:$AI,$A211+52),0)+IF($A211&lt;='P05'!$B$17,INDEX('P05'!$AI:$AI,$A211+52),0)+IF($A211&lt;='P06'!$B$17,INDEX('P06'!$AI:$AI,$A211+52),0)+IF($A211&lt;='P07'!$B$17,INDEX('P07'!$AI:$AI,$A211+52),0)+IF($A211&lt;='P08'!$B$17,INDEX('P08'!$AI:$AI,$A211+52),0)+IF($A211&lt;='P09'!$B$17,INDEX('P09'!$AI:$AI,$A211+52),0)+IF($A211&lt;='P10'!$B$17,INDEX('P10'!$AI:$AI,$A211+52),0)</f>
        <v>10685.358475847484</v>
      </c>
    </row>
    <row r="212" spans="1:20" x14ac:dyDescent="0.35">
      <c r="A212">
        <v>180</v>
      </c>
      <c r="B212">
        <f>IF($A212&lt;='P01'!$B$17,INDEX('P01'!$J:$J,$A212+52),0)+IF($A212&lt;='P02'!$B$17,INDEX('P02'!$J:$J,$A212+52),0)+IF($A212&lt;='P03'!$B$17,INDEX('P03'!$J:$J,$A212+52),0)+IF($A212&lt;='P04'!$B$17,INDEX('P04'!$J:$J,$A212+52),0)+IF($A212&lt;='P05'!$B$17,INDEX('P05'!$J:$J,$A212+52),0)+IF($A212&lt;='P06'!$B$17,INDEX('P06'!$J:$J,$A212+52),0)+IF($A212&lt;='P07'!$B$17,INDEX('P07'!$J:$J,$A212+52),0)+IF($A212&lt;='P08'!$B$17,INDEX('P08'!$J:$J,$A212+52),0)+IF($A212&lt;='P09'!$B$17,INDEX('P09'!$J:$J,$A212+52),0)+IF($A212&lt;='P10'!$B$17,INDEX('P10'!$J:$J,$A212+52),0)</f>
        <v>5.2993306992657214E-4</v>
      </c>
      <c r="C212">
        <f>IF($A212&lt;='P01'!$B$17,INDEX('P01'!$K:$K,$A212+52),0)+IF($A212&lt;='P02'!$B$17,INDEX('P02'!$K:$K,$A212+52),0)+IF($A212&lt;='P03'!$B$17,INDEX('P03'!$K:$K,$A212+52),0)+IF($A212&lt;='P04'!$B$17,INDEX('P04'!$K:$K,$A212+52),0)+IF($A212&lt;='P05'!$B$17,INDEX('P05'!$K:$K,$A212+52),0)+IF($A212&lt;='P06'!$B$17,INDEX('P06'!$K:$K,$A212+52),0)+IF($A212&lt;='P07'!$B$17,INDEX('P07'!$K:$K,$A212+52),0)+IF($A212&lt;='P08'!$B$17,INDEX('P08'!$K:$K,$A212+52),0)+IF($A212&lt;='P09'!$B$17,INDEX('P09'!$K:$K,$A212+52),0)+IF($A212&lt;='P10'!$B$17,INDEX('P10'!$K:$K,$A212+52),0)</f>
        <v>4.5182256867009104E-3</v>
      </c>
      <c r="D212">
        <f>IF($A212&lt;='P01'!$B$17,INDEX('P01'!$L:$L,$A212+52),0)+IF($A212&lt;='P02'!$B$17,INDEX('P02'!$L:$L,$A212+52),0)+IF($A212&lt;='P03'!$B$17,INDEX('P03'!$L:$L,$A212+52),0)+IF($A212&lt;='P04'!$B$17,INDEX('P04'!$L:$L,$A212+52),0)+IF($A212&lt;='P05'!$B$17,INDEX('P05'!$L:$L,$A212+52),0)+IF($A212&lt;='P06'!$B$17,INDEX('P06'!$L:$L,$A212+52),0)+IF($A212&lt;='P07'!$B$17,INDEX('P07'!$L:$L,$A212+52),0)+IF($A212&lt;='P08'!$B$17,INDEX('P08'!$L:$L,$A212+52),0)+IF($A212&lt;='P09'!$B$17,INDEX('P09'!$L:$L,$A212+52),0)+IF($A212&lt;='P10'!$B$17,INDEX('P10'!$L:$L,$A212+52),0)</f>
        <v>0</v>
      </c>
      <c r="E212">
        <f>IF($A212&lt;='P01'!$B$17,INDEX('P01'!$M:$M,$A212+52),0)+IF($A212&lt;='P02'!$B$17,INDEX('P02'!$M:$M,$A212+52),0)+IF($A212&lt;='P03'!$B$17,INDEX('P03'!$M:$M,$A212+52),0)+IF($A212&lt;='P04'!$B$17,INDEX('P04'!$M:$M,$A212+52),0)+IF($A212&lt;='P05'!$B$17,INDEX('P05'!$M:$M,$A212+52),0)+IF($A212&lt;='P06'!$B$17,INDEX('P06'!$M:$M,$A212+52),0)+IF($A212&lt;='P07'!$B$17,INDEX('P07'!$M:$M,$A212+52),0)+IF($A212&lt;='P08'!$B$17,INDEX('P08'!$M:$M,$A212+52),0)+IF($A212&lt;='P09'!$B$17,INDEX('P09'!$M:$M,$A212+52),0)+IF($A212&lt;='P10'!$B$17,INDEX('P10'!$M:$M,$A212+52),0)</f>
        <v>2.009025850652836</v>
      </c>
      <c r="F212">
        <f>IF($A212&lt;='P01'!$B$17,INDEX('P01'!$R:$R,$A212+52),0)+IF($A212&lt;='P02'!$B$17,INDEX('P02'!$R:$R,$A212+52),0)+IF($A212&lt;='P03'!$B$17,INDEX('P03'!$R:$R,$A212+52),0)+IF($A212&lt;='P04'!$B$17,INDEX('P04'!$R:$R,$A212+52),0)+IF($A212&lt;='P05'!$B$17,INDEX('P05'!$R:$R,$A212+52),0)+IF($A212&lt;='P06'!$B$17,INDEX('P06'!$R:$R,$A212+52),0)+IF($A212&lt;='P07'!$B$17,INDEX('P07'!$R:$R,$A212+52),0)+IF($A212&lt;='P08'!$B$17,INDEX('P08'!$R:$R,$A212+52),0)+IF($A212&lt;='P09'!$B$17,INDEX('P09'!$R:$R,$A212+52),0)+IF($A212&lt;='P10'!$B$17,INDEX('P10'!$R:$R,$A212+52),0)</f>
        <v>96.388008982738796</v>
      </c>
      <c r="G212">
        <f>IF($A212&lt;='P01'!$B$17,INDEX('P01'!$S:$S,$A212+52),0)+IF($A212&lt;='P02'!$B$17,INDEX('P02'!$S:$S,$A212+52),0)+IF($A212&lt;='P03'!$B$17,INDEX('P03'!$S:$S,$A212+52),0)+IF($A212&lt;='P04'!$B$17,INDEX('P04'!$S:$S,$A212+52),0)+IF($A212&lt;='P05'!$B$17,INDEX('P05'!$S:$S,$A212+52),0)+IF($A212&lt;='P06'!$B$17,INDEX('P06'!$S:$S,$A212+52),0)+IF($A212&lt;='P07'!$B$17,INDEX('P07'!$S:$S,$A212+52),0)+IF($A212&lt;='P08'!$B$17,INDEX('P08'!$S:$S,$A212+52),0)+IF($A212&lt;='P09'!$B$17,INDEX('P09'!$S:$S,$A212+52),0)+IF($A212&lt;='P10'!$B$17,INDEX('P10'!$S:$S,$A212+52),0)</f>
        <v>1.9277601796547756</v>
      </c>
      <c r="H212">
        <f>IF($A212&lt;='P01'!$B$17,INDEX('P01'!$T:$T,$A212+52),0)+IF($A212&lt;='P02'!$B$17,INDEX('P02'!$T:$T,$A212+52),0)+IF($A212&lt;='P03'!$B$17,INDEX('P03'!$T:$T,$A212+52),0)+IF($A212&lt;='P04'!$B$17,INDEX('P04'!$T:$T,$A212+52),0)+IF($A212&lt;='P05'!$B$17,INDEX('P05'!$T:$T,$A212+52),0)+IF($A212&lt;='P06'!$B$17,INDEX('P06'!$T:$T,$A212+52),0)+IF($A212&lt;='P07'!$B$17,INDEX('P07'!$T:$T,$A212+52),0)+IF($A212&lt;='P08'!$B$17,INDEX('P08'!$T:$T,$A212+52),0)+IF($A212&lt;='P09'!$B$17,INDEX('P09'!$T:$T,$A212+52),0)+IF($A212&lt;='P10'!$B$17,INDEX('P10'!$T:$T,$A212+52),0)</f>
        <v>15.689308406412096</v>
      </c>
      <c r="I212">
        <f>IF($A212&lt;='P01'!$B$17,INDEX('P01'!$U:$U,$A212+52),0)+IF($A212&lt;='P02'!$B$17,INDEX('P02'!$U:$U,$A212+52),0)+IF($A212&lt;='P03'!$B$17,INDEX('P03'!$U:$U,$A212+52),0)+IF($A212&lt;='P04'!$B$17,INDEX('P04'!$U:$U,$A212+52),0)+IF($A212&lt;='P05'!$B$17,INDEX('P05'!$U:$U,$A212+52),0)+IF($A212&lt;='P06'!$B$17,INDEX('P06'!$U:$U,$A212+52),0)+IF($A212&lt;='P07'!$B$17,INDEX('P07'!$U:$U,$A212+52),0)+IF($A212&lt;='P08'!$B$17,INDEX('P08'!$U:$U,$A212+52),0)+IF($A212&lt;='P09'!$B$17,INDEX('P09'!$U:$U,$A212+52),0)+IF($A212&lt;='P10'!$B$17,INDEX('P10'!$U:$U,$A212+52),0)</f>
        <v>178.47418836025827</v>
      </c>
      <c r="J212">
        <f>IF($A212&lt;='P01'!$B$17,INDEX('P01'!$V:$V,$A212+52),0)+IF($A212&lt;='P02'!$B$17,INDEX('P02'!$V:$V,$A212+52),0)+IF($A212&lt;='P03'!$B$17,INDEX('P03'!$V:$V,$A212+52),0)+IF($A212&lt;='P04'!$B$17,INDEX('P04'!$V:$V,$A212+52),0)+IF($A212&lt;='P05'!$B$17,INDEX('P05'!$V:$V,$A212+52),0)+IF($A212&lt;='P06'!$B$17,INDEX('P06'!$V:$V,$A212+52),0)+IF($A212&lt;='P07'!$B$17,INDEX('P07'!$V:$V,$A212+52),0)+IF($A212&lt;='P08'!$B$17,INDEX('P08'!$V:$V,$A212+52),0)+IF($A212&lt;='P09'!$B$17,INDEX('P09'!$V:$V,$A212+52),0)+IF($A212&lt;='P10'!$B$17,INDEX('P10'!$V:$V,$A212+52),0)</f>
        <v>0.20640461398120433</v>
      </c>
      <c r="K212">
        <f>IF($A212&lt;='P01'!$B$17,INDEX('P01'!$W:$W,$A212+52),0)+IF($A212&lt;='P02'!$B$17,INDEX('P02'!$W:$W,$A212+52),0)+IF($A212&lt;='P03'!$B$17,INDEX('P03'!$W:$W,$A212+52),0)+IF($A212&lt;='P04'!$B$17,INDEX('P04'!$W:$W,$A212+52),0)+IF($A212&lt;='P05'!$B$17,INDEX('P05'!$W:$W,$A212+52),0)+IF($A212&lt;='P06'!$B$17,INDEX('P06'!$W:$W,$A212+52),0)+IF($A212&lt;='P07'!$B$17,INDEX('P07'!$W:$W,$A212+52),0)+IF($A212&lt;='P08'!$B$17,INDEX('P08'!$W:$W,$A212+52),0)+IF($A212&lt;='P09'!$B$17,INDEX('P09'!$W:$W,$A212+52),0)+IF($A212&lt;='P10'!$B$17,INDEX('P10'!$W:$W,$A212+52),0)</f>
        <v>-99.909652577567584</v>
      </c>
      <c r="L212">
        <f>IF($A212&lt;='P01'!$B$17,INDEX('P01'!$X:$X,$A212+52),0)+IF($A212&lt;='P02'!$B$17,INDEX('P02'!$X:$X,$A212+52),0)+IF($A212&lt;='P03'!$B$17,INDEX('P03'!$X:$X,$A212+52),0)+IF($A212&lt;='P04'!$B$17,INDEX('P04'!$X:$X,$A212+52),0)+IF($A212&lt;='P05'!$B$17,INDEX('P05'!$X:$X,$A212+52),0)+IF($A212&lt;='P06'!$B$17,INDEX('P06'!$X:$X,$A212+52),0)+IF($A212&lt;='P07'!$B$17,INDEX('P07'!$X:$X,$A212+52),0)+IF($A212&lt;='P08'!$B$17,INDEX('P08'!$X:$X,$A212+52),0)+IF($A212&lt;='P09'!$B$17,INDEX('P09'!$X:$X,$A212+52),0)+IF($A212&lt;='P10'!$B$17,INDEX('P10'!$X:$X,$A212+52),0)</f>
        <v>99.600414303224511</v>
      </c>
      <c r="M212">
        <f>IF($A212&lt;='P01'!$B$17,INDEX('P01'!$AA:$AA,$A212+52),0)+IF($A212&lt;='P02'!$B$17,INDEX('P02'!$AA:$AA,$A212+52),0)+IF($A212&lt;='P03'!$B$17,INDEX('P03'!$AA:$AA,$A212+52),0)+IF($A212&lt;='P04'!$B$17,INDEX('P04'!$AA:$AA,$A212+52),0)+IF($A212&lt;='P05'!$B$17,INDEX('P05'!$AA:$AA,$A212+52),0)+IF($A212&lt;='P06'!$B$17,INDEX('P06'!$AA:$AA,$A212+52),0)+IF($A212&lt;='P07'!$B$17,INDEX('P07'!$AA:$AA,$A212+52),0)+IF($A212&lt;='P08'!$B$17,INDEX('P08'!$AA:$AA,$A212+52),0)+IF($A212&lt;='P09'!$B$17,INDEX('P09'!$AA:$AA,$A212+52),0)+IF($A212&lt;='P10'!$B$17,INDEX('P10'!$AA:$AA,$A212+52),0)</f>
        <v>-55.304574518115487</v>
      </c>
      <c r="N212">
        <f>IF($A212&lt;='P01'!$B$17,INDEX('P01'!$AB:$AB,$A212+52),0)+IF($A212&lt;='P02'!$B$17,INDEX('P02'!$AB:$AB,$A212+52),0)+IF($A212&lt;='P03'!$B$17,INDEX('P03'!$AB:$AB,$A212+52),0)+IF($A212&lt;='P04'!$B$17,INDEX('P04'!$AB:$AB,$A212+52),0)+IF($A212&lt;='P05'!$B$17,INDEX('P05'!$AB:$AB,$A212+52),0)+IF($A212&lt;='P06'!$B$17,INDEX('P06'!$AB:$AB,$A212+52),0)+IF($A212&lt;='P07'!$B$17,INDEX('P07'!$AB:$AB,$A212+52),0)+IF($A212&lt;='P08'!$B$17,INDEX('P08'!$AB:$AB,$A212+52),0)+IF($A212&lt;='P09'!$B$17,INDEX('P09'!$AB:$AB,$A212+52),0)+IF($A212&lt;='P10'!$B$17,INDEX('P10'!$AB:$AB,$A212+52),0)</f>
        <v>53.696053177999069</v>
      </c>
      <c r="O212">
        <f>IF($A212&lt;='P01'!$B$17,INDEX('P01'!$AC:$AC,$A212+52),0)+IF($A212&lt;='P02'!$B$17,INDEX('P02'!$AC:$AC,$A212+52),0)+IF($A212&lt;='P03'!$B$17,INDEX('P03'!$AC:$AC,$A212+52),0)+IF($A212&lt;='P04'!$B$17,INDEX('P04'!$AC:$AC,$A212+52),0)+IF($A212&lt;='P05'!$B$17,INDEX('P05'!$AC:$AC,$A212+52),0)+IF($A212&lt;='P06'!$B$17,INDEX('P06'!$AC:$AC,$A212+52),0)+IF($A212&lt;='P07'!$B$17,INDEX('P07'!$AC:$AC,$A212+52),0)+IF($A212&lt;='P08'!$B$17,INDEX('P08'!$AC:$AC,$A212+52),0)+IF($A212&lt;='P09'!$B$17,INDEX('P09'!$AC:$AC,$A212+52),0)+IF($A212&lt;='P10'!$B$17,INDEX('P10'!$AC:$AC,$A212+52),0)</f>
        <v>1.0739210635599814</v>
      </c>
      <c r="P212">
        <f>IF($A212&lt;='P01'!$B$17,INDEX('P01'!$AD:$AD,$A212+52),0)+IF($A212&lt;='P02'!$B$17,INDEX('P02'!$AD:$AD,$A212+52),0)+IF($A212&lt;='P03'!$B$17,INDEX('P03'!$AD:$AD,$A212+52),0)+IF($A212&lt;='P04'!$B$17,INDEX('P04'!$AD:$AD,$A212+52),0)+IF($A212&lt;='P05'!$B$17,INDEX('P05'!$AD:$AD,$A212+52),0)+IF($A212&lt;='P06'!$B$17,INDEX('P06'!$AD:$AD,$A212+52),0)+IF($A212&lt;='P07'!$B$17,INDEX('P07'!$AD:$AD,$A212+52),0)+IF($A212&lt;='P08'!$B$17,INDEX('P08'!$AD:$AD,$A212+52),0)+IF($A212&lt;='P09'!$B$17,INDEX('P09'!$AD:$AD,$A212+52),0)+IF($A212&lt;='P10'!$B$17,INDEX('P10'!$AD:$AD,$A212+52),0)</f>
        <v>8.7117160302015169</v>
      </c>
      <c r="Q212">
        <f>IF($A212&lt;='P01'!$B$17,INDEX('P01'!$AE:$AE,$A212+52),0)+IF($A212&lt;='P02'!$B$17,INDEX('P02'!$AE:$AE,$A212+52),0)+IF($A212&lt;='P03'!$B$17,INDEX('P03'!$AE:$AE,$A212+52),0)+IF($A212&lt;='P04'!$B$17,INDEX('P04'!$AE:$AE,$A212+52),0)+IF($A212&lt;='P05'!$B$17,INDEX('P05'!$AE:$AE,$A212+52),0)+IF($A212&lt;='P06'!$B$17,INDEX('P06'!$AE:$AE,$A212+52),0)+IF($A212&lt;='P07'!$B$17,INDEX('P07'!$AE:$AE,$A212+52),0)+IF($A212&lt;='P08'!$B$17,INDEX('P08'!$AE:$AE,$A212+52),0)+IF($A212&lt;='P09'!$B$17,INDEX('P09'!$AE:$AE,$A212+52),0)+IF($A212&lt;='P10'!$B$17,INDEX('P10'!$AE:$AE,$A212+52),0)</f>
        <v>99.100381447013064</v>
      </c>
      <c r="R212">
        <f>IF($A212&lt;='P01'!$B$17,INDEX('P01'!$AF:$AF,$A212+52),0)+IF($A212&lt;='P02'!$B$17,INDEX('P02'!$AF:$AF,$A212+52),0)+IF($A212&lt;='P03'!$B$17,INDEX('P03'!$AF:$AF,$A212+52),0)+IF($A212&lt;='P04'!$B$17,INDEX('P04'!$AF:$AF,$A212+52),0)+IF($A212&lt;='P05'!$B$17,INDEX('P05'!$AF:$AF,$A212+52),0)+IF($A212&lt;='P06'!$B$17,INDEX('P06'!$AF:$AF,$A212+52),0)+IF($A212&lt;='P07'!$B$17,INDEX('P07'!$AF:$AF,$A212+52),0)+IF($A212&lt;='P08'!$B$17,INDEX('P08'!$AF:$AF,$A212+52),0)+IF($A212&lt;='P09'!$B$17,INDEX('P09'!$AF:$AF,$A212+52),0)+IF($A212&lt;='P10'!$B$17,INDEX('P10'!$AF:$AF,$A212+52),0)</f>
        <v>0.1146091553399976</v>
      </c>
      <c r="S212">
        <f>IF($A212&lt;='P01'!$B$17,INDEX('P01'!$AG:$AG,$A212+52),0)+IF($A212&lt;='P02'!$B$17,INDEX('P02'!$AG:$AG,$A212+52),0)+IF($A212&lt;='P03'!$B$17,INDEX('P03'!$AG:$AG,$A212+52),0)+IF($A212&lt;='P04'!$B$17,INDEX('P04'!$AG:$AG,$A212+52),0)+IF($A212&lt;='P05'!$B$17,INDEX('P05'!$AG:$AG,$A212+52),0)+IF($A212&lt;='P06'!$B$17,INDEX('P06'!$AG:$AG,$A212+52),0)+IF($A212&lt;='P07'!$B$17,INDEX('P07'!$AG:$AG,$A212+52),0)+IF($A212&lt;='P08'!$B$17,INDEX('P08'!$AG:$AG,$A212+52),0)+IF($A212&lt;='P09'!$B$17,INDEX('P09'!$AG:$AG,$A212+52),0)+IF($A212&lt;='P10'!$B$17,INDEX('P10'!$AG:$AG,$A212+52),0)</f>
        <v>10620.739144673698</v>
      </c>
      <c r="T212">
        <f>IF($A212&lt;='P01'!$B$17,INDEX('P01'!$AI:$AI,$A212+52),0)+IF($A212&lt;='P02'!$B$17,INDEX('P02'!$AI:$AI,$A212+52),0)+IF($A212&lt;='P03'!$B$17,INDEX('P03'!$AI:$AI,$A212+52),0)+IF($A212&lt;='P04'!$B$17,INDEX('P04'!$AI:$AI,$A212+52),0)+IF($A212&lt;='P05'!$B$17,INDEX('P05'!$AI:$AI,$A212+52),0)+IF($A212&lt;='P06'!$B$17,INDEX('P06'!$AI:$AI,$A212+52),0)+IF($A212&lt;='P07'!$B$17,INDEX('P07'!$AI:$AI,$A212+52),0)+IF($A212&lt;='P08'!$B$17,INDEX('P08'!$AI:$AI,$A212+52),0)+IF($A212&lt;='P09'!$B$17,INDEX('P09'!$AI:$AI,$A212+52),0)+IF($A212&lt;='P10'!$B$17,INDEX('P10'!$AI:$AI,$A212+52),0)</f>
        <v>10620.739144673698</v>
      </c>
    </row>
    <row r="213" spans="1:20" x14ac:dyDescent="0.35">
      <c r="A213">
        <v>181</v>
      </c>
      <c r="B213">
        <f>IF($A213&lt;='P01'!$B$17,INDEX('P01'!$J:$J,$A213+52),0)+IF($A213&lt;='P02'!$B$17,INDEX('P02'!$J:$J,$A213+52),0)+IF($A213&lt;='P03'!$B$17,INDEX('P03'!$J:$J,$A213+52),0)+IF($A213&lt;='P04'!$B$17,INDEX('P04'!$J:$J,$A213+52),0)+IF($A213&lt;='P05'!$B$17,INDEX('P05'!$J:$J,$A213+52),0)+IF($A213&lt;='P06'!$B$17,INDEX('P06'!$J:$J,$A213+52),0)+IF($A213&lt;='P07'!$B$17,INDEX('P07'!$J:$J,$A213+52),0)+IF($A213&lt;='P08'!$B$17,INDEX('P08'!$J:$J,$A213+52),0)+IF($A213&lt;='P09'!$B$17,INDEX('P09'!$J:$J,$A213+52),0)+IF($A213&lt;='P10'!$B$17,INDEX('P10'!$J:$J,$A213+52),0)</f>
        <v>5.3584666308865666E-4</v>
      </c>
      <c r="C213">
        <f>IF($A213&lt;='P01'!$B$17,INDEX('P01'!$K:$K,$A213+52),0)+IF($A213&lt;='P02'!$B$17,INDEX('P02'!$K:$K,$A213+52),0)+IF($A213&lt;='P03'!$B$17,INDEX('P03'!$K:$K,$A213+52),0)+IF($A213&lt;='P04'!$B$17,INDEX('P04'!$K:$K,$A213+52),0)+IF($A213&lt;='P05'!$B$17,INDEX('P05'!$K:$K,$A213+52),0)+IF($A213&lt;='P06'!$B$17,INDEX('P06'!$K:$K,$A213+52),0)+IF($A213&lt;='P07'!$B$17,INDEX('P07'!$K:$K,$A213+52),0)+IF($A213&lt;='P08'!$B$17,INDEX('P08'!$K:$K,$A213+52),0)+IF($A213&lt;='P09'!$B$17,INDEX('P09'!$K:$K,$A213+52),0)+IF($A213&lt;='P10'!$B$17,INDEX('P10'!$K:$K,$A213+52),0)</f>
        <v>4.5020852077944625E-3</v>
      </c>
      <c r="D213">
        <f>IF($A213&lt;='P01'!$B$17,INDEX('P01'!$L:$L,$A213+52),0)+IF($A213&lt;='P02'!$B$17,INDEX('P02'!$L:$L,$A213+52),0)+IF($A213&lt;='P03'!$B$17,INDEX('P03'!$L:$L,$A213+52),0)+IF($A213&lt;='P04'!$B$17,INDEX('P04'!$L:$L,$A213+52),0)+IF($A213&lt;='P05'!$B$17,INDEX('P05'!$L:$L,$A213+52),0)+IF($A213&lt;='P06'!$B$17,INDEX('P06'!$L:$L,$A213+52),0)+IF($A213&lt;='P07'!$B$17,INDEX('P07'!$L:$L,$A213+52),0)+IF($A213&lt;='P08'!$B$17,INDEX('P08'!$L:$L,$A213+52),0)+IF($A213&lt;='P09'!$B$17,INDEX('P09'!$L:$L,$A213+52),0)+IF($A213&lt;='P10'!$B$17,INDEX('P10'!$L:$L,$A213+52),0)</f>
        <v>0</v>
      </c>
      <c r="E213">
        <f>IF($A213&lt;='P01'!$B$17,INDEX('P01'!$M:$M,$A213+52),0)+IF($A213&lt;='P02'!$B$17,INDEX('P02'!$M:$M,$A213+52),0)+IF($A213&lt;='P03'!$B$17,INDEX('P03'!$M:$M,$A213+52),0)+IF($A213&lt;='P04'!$B$17,INDEX('P04'!$M:$M,$A213+52),0)+IF($A213&lt;='P05'!$B$17,INDEX('P05'!$M:$M,$A213+52),0)+IF($A213&lt;='P06'!$B$17,INDEX('P06'!$M:$M,$A213+52),0)+IF($A213&lt;='P07'!$B$17,INDEX('P07'!$M:$M,$A213+52),0)+IF($A213&lt;='P08'!$B$17,INDEX('P08'!$M:$M,$A213+52),0)+IF($A213&lt;='P09'!$B$17,INDEX('P09'!$M:$M,$A213+52),0)+IF($A213&lt;='P10'!$B$17,INDEX('P10'!$M:$M,$A213+52),0)</f>
        <v>2.0039879187819527</v>
      </c>
      <c r="F213">
        <f>IF($A213&lt;='P01'!$B$17,INDEX('P01'!$R:$R,$A213+52),0)+IF($A213&lt;='P02'!$B$17,INDEX('P02'!$R:$R,$A213+52),0)+IF($A213&lt;='P03'!$B$17,INDEX('P03'!$R:$R,$A213+52),0)+IF($A213&lt;='P04'!$B$17,INDEX('P04'!$R:$R,$A213+52),0)+IF($A213&lt;='P05'!$B$17,INDEX('P05'!$R:$R,$A213+52),0)+IF($A213&lt;='P06'!$B$17,INDEX('P06'!$R:$R,$A213+52),0)+IF($A213&lt;='P07'!$B$17,INDEX('P07'!$R:$R,$A213+52),0)+IF($A213&lt;='P08'!$B$17,INDEX('P08'!$R:$R,$A213+52),0)+IF($A213&lt;='P09'!$B$17,INDEX('P09'!$R:$R,$A213+52),0)+IF($A213&lt;='P10'!$B$17,INDEX('P10'!$R:$R,$A213+52),0)</f>
        <v>96.046665212315077</v>
      </c>
      <c r="G213">
        <f>IF($A213&lt;='P01'!$B$17,INDEX('P01'!$S:$S,$A213+52),0)+IF($A213&lt;='P02'!$B$17,INDEX('P02'!$S:$S,$A213+52),0)+IF($A213&lt;='P03'!$B$17,INDEX('P03'!$S:$S,$A213+52),0)+IF($A213&lt;='P04'!$B$17,INDEX('P04'!$S:$S,$A213+52),0)+IF($A213&lt;='P05'!$B$17,INDEX('P05'!$S:$S,$A213+52),0)+IF($A213&lt;='P06'!$B$17,INDEX('P06'!$S:$S,$A213+52),0)+IF($A213&lt;='P07'!$B$17,INDEX('P07'!$S:$S,$A213+52),0)+IF($A213&lt;='P08'!$B$17,INDEX('P08'!$S:$S,$A213+52),0)+IF($A213&lt;='P09'!$B$17,INDEX('P09'!$S:$S,$A213+52),0)+IF($A213&lt;='P10'!$B$17,INDEX('P10'!$S:$S,$A213+52),0)</f>
        <v>1.9209333042463017</v>
      </c>
      <c r="H213">
        <f>IF($A213&lt;='P01'!$B$17,INDEX('P01'!$T:$T,$A213+52),0)+IF($A213&lt;='P02'!$B$17,INDEX('P02'!$T:$T,$A213+52),0)+IF($A213&lt;='P03'!$B$17,INDEX('P03'!$T:$T,$A213+52),0)+IF($A213&lt;='P04'!$B$17,INDEX('P04'!$T:$T,$A213+52),0)+IF($A213&lt;='P05'!$B$17,INDEX('P05'!$T:$T,$A213+52),0)+IF($A213&lt;='P06'!$B$17,INDEX('P06'!$T:$T,$A213+52),0)+IF($A213&lt;='P07'!$B$17,INDEX('P07'!$T:$T,$A213+52),0)+IF($A213&lt;='P08'!$B$17,INDEX('P08'!$T:$T,$A213+52),0)+IF($A213&lt;='P09'!$B$17,INDEX('P09'!$T:$T,$A213+52),0)+IF($A213&lt;='P10'!$B$17,INDEX('P10'!$T:$T,$A213+52),0)</f>
        <v>15.688581154782952</v>
      </c>
      <c r="I213">
        <f>IF($A213&lt;='P01'!$B$17,INDEX('P01'!$U:$U,$A213+52),0)+IF($A213&lt;='P02'!$B$17,INDEX('P02'!$U:$U,$A213+52),0)+IF($A213&lt;='P03'!$B$17,INDEX('P03'!$U:$U,$A213+52),0)+IF($A213&lt;='P04'!$B$17,INDEX('P04'!$U:$U,$A213+52),0)+IF($A213&lt;='P05'!$B$17,INDEX('P05'!$U:$U,$A213+52),0)+IF($A213&lt;='P06'!$B$17,INDEX('P06'!$U:$U,$A213+52),0)+IF($A213&lt;='P07'!$B$17,INDEX('P07'!$U:$U,$A213+52),0)+IF($A213&lt;='P08'!$B$17,INDEX('P08'!$U:$U,$A213+52),0)+IF($A213&lt;='P09'!$B$17,INDEX('P09'!$U:$U,$A213+52),0)+IF($A213&lt;='P10'!$B$17,INDEX('P10'!$U:$U,$A213+52),0)</f>
        <v>182.45337869538807</v>
      </c>
      <c r="J213">
        <f>IF($A213&lt;='P01'!$B$17,INDEX('P01'!$V:$V,$A213+52),0)+IF($A213&lt;='P02'!$B$17,INDEX('P02'!$V:$V,$A213+52),0)+IF($A213&lt;='P03'!$B$17,INDEX('P03'!$V:$V,$A213+52),0)+IF($A213&lt;='P04'!$B$17,INDEX('P04'!$V:$V,$A213+52),0)+IF($A213&lt;='P05'!$B$17,INDEX('P05'!$V:$V,$A213+52),0)+IF($A213&lt;='P06'!$B$17,INDEX('P06'!$V:$V,$A213+52),0)+IF($A213&lt;='P07'!$B$17,INDEX('P07'!$V:$V,$A213+52),0)+IF($A213&lt;='P08'!$B$17,INDEX('P08'!$V:$V,$A213+52),0)+IF($A213&lt;='P09'!$B$17,INDEX('P09'!$V:$V,$A213+52),0)+IF($A213&lt;='P10'!$B$17,INDEX('P10'!$V:$V,$A213+52),0)</f>
        <v>0.20922264035712301</v>
      </c>
      <c r="K213">
        <f>IF($A213&lt;='P01'!$B$17,INDEX('P01'!$W:$W,$A213+52),0)+IF($A213&lt;='P02'!$B$17,INDEX('P02'!$W:$W,$A213+52),0)+IF($A213&lt;='P03'!$B$17,INDEX('P03'!$W:$W,$A213+52),0)+IF($A213&lt;='P04'!$B$17,INDEX('P04'!$W:$W,$A213+52),0)+IF($A213&lt;='P05'!$B$17,INDEX('P05'!$W:$W,$A213+52),0)+IF($A213&lt;='P06'!$B$17,INDEX('P06'!$W:$W,$A213+52),0)+IF($A213&lt;='P07'!$B$17,INDEX('P07'!$W:$W,$A213+52),0)+IF($A213&lt;='P08'!$B$17,INDEX('P08'!$W:$W,$A213+52),0)+IF($A213&lt;='P09'!$B$17,INDEX('P09'!$W:$W,$A213+52),0)+IF($A213&lt;='P10'!$B$17,INDEX('P10'!$W:$W,$A213+52),0)</f>
        <v>-104.22545058245936</v>
      </c>
      <c r="L213">
        <f>IF($A213&lt;='P01'!$B$17,INDEX('P01'!$X:$X,$A213+52),0)+IF($A213&lt;='P02'!$B$17,INDEX('P02'!$X:$X,$A213+52),0)+IF($A213&lt;='P03'!$B$17,INDEX('P03'!$X:$X,$A213+52),0)+IF($A213&lt;='P04'!$B$17,INDEX('P04'!$X:$X,$A213+52),0)+IF($A213&lt;='P05'!$B$17,INDEX('P05'!$X:$X,$A213+52),0)+IF($A213&lt;='P06'!$B$17,INDEX('P06'!$X:$X,$A213+52),0)+IF($A213&lt;='P07'!$B$17,INDEX('P07'!$X:$X,$A213+52),0)+IF($A213&lt;='P08'!$B$17,INDEX('P08'!$X:$X,$A213+52),0)+IF($A213&lt;='P09'!$B$17,INDEX('P09'!$X:$X,$A213+52),0)+IF($A213&lt;='P10'!$B$17,INDEX('P10'!$X:$X,$A213+52),0)</f>
        <v>103.91730742938333</v>
      </c>
      <c r="M213">
        <f>IF($A213&lt;='P01'!$B$17,INDEX('P01'!$AA:$AA,$A213+52),0)+IF($A213&lt;='P02'!$B$17,INDEX('P02'!$AA:$AA,$A213+52),0)+IF($A213&lt;='P03'!$B$17,INDEX('P03'!$AA:$AA,$A213+52),0)+IF($A213&lt;='P04'!$B$17,INDEX('P04'!$AA:$AA,$A213+52),0)+IF($A213&lt;='P05'!$B$17,INDEX('P05'!$AA:$AA,$A213+52),0)+IF($A213&lt;='P06'!$B$17,INDEX('P06'!$AA:$AA,$A213+52),0)+IF($A213&lt;='P07'!$B$17,INDEX('P07'!$AA:$AA,$A213+52),0)+IF($A213&lt;='P08'!$B$17,INDEX('P08'!$AA:$AA,$A213+52),0)+IF($A213&lt;='P09'!$B$17,INDEX('P09'!$AA:$AA,$A213+52),0)+IF($A213&lt;='P10'!$B$17,INDEX('P10'!$AA:$AA,$A213+52),0)</f>
        <v>-57.513308427274133</v>
      </c>
      <c r="N213">
        <f>IF($A213&lt;='P01'!$B$17,INDEX('P01'!$AB:$AB,$A213+52),0)+IF($A213&lt;='P02'!$B$17,INDEX('P02'!$AB:$AB,$A213+52),0)+IF($A213&lt;='P03'!$B$17,INDEX('P03'!$AB:$AB,$A213+52),0)+IF($A213&lt;='P04'!$B$17,INDEX('P04'!$AB:$AB,$A213+52),0)+IF($A213&lt;='P05'!$B$17,INDEX('P05'!$AB:$AB,$A213+52),0)+IF($A213&lt;='P06'!$B$17,INDEX('P06'!$AB:$AB,$A213+52),0)+IF($A213&lt;='P07'!$B$17,INDEX('P07'!$AB:$AB,$A213+52),0)+IF($A213&lt;='P08'!$B$17,INDEX('P08'!$AB:$AB,$A213+52),0)+IF($A213&lt;='P09'!$B$17,INDEX('P09'!$AB:$AB,$A213+52),0)+IF($A213&lt;='P10'!$B$17,INDEX('P10'!$AB:$AB,$A213+52),0)</f>
        <v>53.331303796383935</v>
      </c>
      <c r="O213">
        <f>IF($A213&lt;='P01'!$B$17,INDEX('P01'!$AC:$AC,$A213+52),0)+IF($A213&lt;='P02'!$B$17,INDEX('P02'!$AC:$AC,$A213+52),0)+IF($A213&lt;='P03'!$B$17,INDEX('P03'!$AC:$AC,$A213+52),0)+IF($A213&lt;='P04'!$B$17,INDEX('P04'!$AC:$AC,$A213+52),0)+IF($A213&lt;='P05'!$B$17,INDEX('P05'!$AC:$AC,$A213+52),0)+IF($A213&lt;='P06'!$B$17,INDEX('P06'!$AC:$AC,$A213+52),0)+IF($A213&lt;='P07'!$B$17,INDEX('P07'!$AC:$AC,$A213+52),0)+IF($A213&lt;='P08'!$B$17,INDEX('P08'!$AC:$AC,$A213+52),0)+IF($A213&lt;='P09'!$B$17,INDEX('P09'!$AC:$AC,$A213+52),0)+IF($A213&lt;='P10'!$B$17,INDEX('P10'!$AC:$AC,$A213+52),0)</f>
        <v>1.0666260759276787</v>
      </c>
      <c r="P213">
        <f>IF($A213&lt;='P01'!$B$17,INDEX('P01'!$AD:$AD,$A213+52),0)+IF($A213&lt;='P02'!$B$17,INDEX('P02'!$AD:$AD,$A213+52),0)+IF($A213&lt;='P03'!$B$17,INDEX('P03'!$AD:$AD,$A213+52),0)+IF($A213&lt;='P04'!$B$17,INDEX('P04'!$AD:$AD,$A213+52),0)+IF($A213&lt;='P05'!$B$17,INDEX('P05'!$AD:$AD,$A213+52),0)+IF($A213&lt;='P06'!$B$17,INDEX('P06'!$AD:$AD,$A213+52),0)+IF($A213&lt;='P07'!$B$17,INDEX('P07'!$AD:$AD,$A213+52),0)+IF($A213&lt;='P08'!$B$17,INDEX('P08'!$AD:$AD,$A213+52),0)+IF($A213&lt;='P09'!$B$17,INDEX('P09'!$AD:$AD,$A213+52),0)+IF($A213&lt;='P10'!$B$17,INDEX('P10'!$AD:$AD,$A213+52),0)</f>
        <v>8.6828867015680622</v>
      </c>
      <c r="Q213">
        <f>IF($A213&lt;='P01'!$B$17,INDEX('P01'!$AE:$AE,$A213+52),0)+IF($A213&lt;='P02'!$B$17,INDEX('P02'!$AE:$AE,$A213+52),0)+IF($A213&lt;='P03'!$B$17,INDEX('P03'!$AE:$AE,$A213+52),0)+IF($A213&lt;='P04'!$B$17,INDEX('P04'!$AE:$AE,$A213+52),0)+IF($A213&lt;='P05'!$B$17,INDEX('P05'!$AE:$AE,$A213+52),0)+IF($A213&lt;='P06'!$B$17,INDEX('P06'!$AE:$AE,$A213+52),0)+IF($A213&lt;='P07'!$B$17,INDEX('P07'!$AE:$AE,$A213+52),0)+IF($A213&lt;='P08'!$B$17,INDEX('P08'!$AE:$AE,$A213+52),0)+IF($A213&lt;='P09'!$B$17,INDEX('P09'!$AE:$AE,$A213+52),0)+IF($A213&lt;='P10'!$B$17,INDEX('P10'!$AE:$AE,$A213+52),0)</f>
        <v>100.97930462292746</v>
      </c>
      <c r="R213">
        <f>IF($A213&lt;='P01'!$B$17,INDEX('P01'!$AF:$AF,$A213+52),0)+IF($A213&lt;='P02'!$B$17,INDEX('P02'!$AF:$AF,$A213+52),0)+IF($A213&lt;='P03'!$B$17,INDEX('P03'!$AF:$AF,$A213+52),0)+IF($A213&lt;='P04'!$B$17,INDEX('P04'!$AF:$AF,$A213+52),0)+IF($A213&lt;='P05'!$B$17,INDEX('P05'!$AF:$AF,$A213+52),0)+IF($A213&lt;='P06'!$B$17,INDEX('P06'!$AF:$AF,$A213+52),0)+IF($A213&lt;='P07'!$B$17,INDEX('P07'!$AF:$AF,$A213+52),0)+IF($A213&lt;='P08'!$B$17,INDEX('P08'!$AF:$AF,$A213+52),0)+IF($A213&lt;='P09'!$B$17,INDEX('P09'!$AF:$AF,$A213+52),0)+IF($A213&lt;='P10'!$B$17,INDEX('P10'!$AF:$AF,$A213+52),0)</f>
        <v>0.1157948232348583</v>
      </c>
      <c r="S213">
        <f>IF($A213&lt;='P01'!$B$17,INDEX('P01'!$AG:$AG,$A213+52),0)+IF($A213&lt;='P02'!$B$17,INDEX('P02'!$AG:$AG,$A213+52),0)+IF($A213&lt;='P03'!$B$17,INDEX('P03'!$AG:$AG,$A213+52),0)+IF($A213&lt;='P04'!$B$17,INDEX('P04'!$AG:$AG,$A213+52),0)+IF($A213&lt;='P05'!$B$17,INDEX('P05'!$AG:$AG,$A213+52),0)+IF($A213&lt;='P06'!$B$17,INDEX('P06'!$AG:$AG,$A213+52),0)+IF($A213&lt;='P07'!$B$17,INDEX('P07'!$AG:$AG,$A213+52),0)+IF($A213&lt;='P08'!$B$17,INDEX('P08'!$AG:$AG,$A213+52),0)+IF($A213&lt;='P09'!$B$17,INDEX('P09'!$AG:$AG,$A213+52),0)+IF($A213&lt;='P10'!$B$17,INDEX('P10'!$AG:$AG,$A213+52),0)</f>
        <v>10551.591373498592</v>
      </c>
      <c r="T213">
        <f>IF($A213&lt;='P01'!$B$17,INDEX('P01'!$AI:$AI,$A213+52),0)+IF($A213&lt;='P02'!$B$17,INDEX('P02'!$AI:$AI,$A213+52),0)+IF($A213&lt;='P03'!$B$17,INDEX('P03'!$AI:$AI,$A213+52),0)+IF($A213&lt;='P04'!$B$17,INDEX('P04'!$AI:$AI,$A213+52),0)+IF($A213&lt;='P05'!$B$17,INDEX('P05'!$AI:$AI,$A213+52),0)+IF($A213&lt;='P06'!$B$17,INDEX('P06'!$AI:$AI,$A213+52),0)+IF($A213&lt;='P07'!$B$17,INDEX('P07'!$AI:$AI,$A213+52),0)+IF($A213&lt;='P08'!$B$17,INDEX('P08'!$AI:$AI,$A213+52),0)+IF($A213&lt;='P09'!$B$17,INDEX('P09'!$AI:$AI,$A213+52),0)+IF($A213&lt;='P10'!$B$17,INDEX('P10'!$AI:$AI,$A213+52),0)</f>
        <v>10551.591373498592</v>
      </c>
    </row>
    <row r="214" spans="1:20" x14ac:dyDescent="0.35">
      <c r="A214">
        <v>182</v>
      </c>
      <c r="B214">
        <f>IF($A214&lt;='P01'!$B$17,INDEX('P01'!$J:$J,$A214+52),0)+IF($A214&lt;='P02'!$B$17,INDEX('P02'!$J:$J,$A214+52),0)+IF($A214&lt;='P03'!$B$17,INDEX('P03'!$J:$J,$A214+52),0)+IF($A214&lt;='P04'!$B$17,INDEX('P04'!$J:$J,$A214+52),0)+IF($A214&lt;='P05'!$B$17,INDEX('P05'!$J:$J,$A214+52),0)+IF($A214&lt;='P06'!$B$17,INDEX('P06'!$J:$J,$A214+52),0)+IF($A214&lt;='P07'!$B$17,INDEX('P07'!$J:$J,$A214+52),0)+IF($A214&lt;='P08'!$B$17,INDEX('P08'!$J:$J,$A214+52),0)+IF($A214&lt;='P09'!$B$17,INDEX('P09'!$J:$J,$A214+52),0)+IF($A214&lt;='P10'!$B$17,INDEX('P10'!$J:$J,$A214+52),0)</f>
        <v>5.348640339918868E-4</v>
      </c>
      <c r="C214">
        <f>IF($A214&lt;='P01'!$B$17,INDEX('P01'!$K:$K,$A214+52),0)+IF($A214&lt;='P02'!$B$17,INDEX('P02'!$K:$K,$A214+52),0)+IF($A214&lt;='P03'!$B$17,INDEX('P03'!$K:$K,$A214+52),0)+IF($A214&lt;='P04'!$B$17,INDEX('P04'!$K:$K,$A214+52),0)+IF($A214&lt;='P05'!$B$17,INDEX('P05'!$K:$K,$A214+52),0)+IF($A214&lt;='P06'!$B$17,INDEX('P06'!$K:$K,$A214+52),0)+IF($A214&lt;='P07'!$B$17,INDEX('P07'!$K:$K,$A214+52),0)+IF($A214&lt;='P08'!$B$17,INDEX('P08'!$K:$K,$A214+52),0)+IF($A214&lt;='P09'!$B$17,INDEX('P09'!$K:$K,$A214+52),0)+IF($A214&lt;='P10'!$B$17,INDEX('P10'!$K:$K,$A214+52),0)</f>
        <v>4.4860024283895471E-3</v>
      </c>
      <c r="D214">
        <f>IF($A214&lt;='P01'!$B$17,INDEX('P01'!$L:$L,$A214+52),0)+IF($A214&lt;='P02'!$B$17,INDEX('P02'!$L:$L,$A214+52),0)+IF($A214&lt;='P03'!$B$17,INDEX('P03'!$L:$L,$A214+52),0)+IF($A214&lt;='P04'!$B$17,INDEX('P04'!$L:$L,$A214+52),0)+IF($A214&lt;='P05'!$B$17,INDEX('P05'!$L:$L,$A214+52),0)+IF($A214&lt;='P06'!$B$17,INDEX('P06'!$L:$L,$A214+52),0)+IF($A214&lt;='P07'!$B$17,INDEX('P07'!$L:$L,$A214+52),0)+IF($A214&lt;='P08'!$B$17,INDEX('P08'!$L:$L,$A214+52),0)+IF($A214&lt;='P09'!$B$17,INDEX('P09'!$L:$L,$A214+52),0)+IF($A214&lt;='P10'!$B$17,INDEX('P10'!$L:$L,$A214+52),0)</f>
        <v>0</v>
      </c>
      <c r="E214">
        <f>IF($A214&lt;='P01'!$B$17,INDEX('P01'!$M:$M,$A214+52),0)+IF($A214&lt;='P02'!$B$17,INDEX('P02'!$M:$M,$A214+52),0)+IF($A214&lt;='P03'!$B$17,INDEX('P03'!$M:$M,$A214+52),0)+IF($A214&lt;='P04'!$B$17,INDEX('P04'!$M:$M,$A214+52),0)+IF($A214&lt;='P05'!$B$17,INDEX('P05'!$M:$M,$A214+52),0)+IF($A214&lt;='P06'!$B$17,INDEX('P06'!$M:$M,$A214+52),0)+IF($A214&lt;='P07'!$B$17,INDEX('P07'!$M:$M,$A214+52),0)+IF($A214&lt;='P08'!$B$17,INDEX('P08'!$M:$M,$A214+52),0)+IF($A214&lt;='P09'!$B$17,INDEX('P09'!$M:$M,$A214+52),0)+IF($A214&lt;='P10'!$B$17,INDEX('P10'!$M:$M,$A214+52),0)</f>
        <v>1.9989670523195713</v>
      </c>
      <c r="F214">
        <f>IF($A214&lt;='P01'!$B$17,INDEX('P01'!$R:$R,$A214+52),0)+IF($A214&lt;='P02'!$B$17,INDEX('P02'!$R:$R,$A214+52),0)+IF($A214&lt;='P03'!$B$17,INDEX('P03'!$R:$R,$A214+52),0)+IF($A214&lt;='P04'!$B$17,INDEX('P04'!$R:$R,$A214+52),0)+IF($A214&lt;='P05'!$B$17,INDEX('P05'!$R:$R,$A214+52),0)+IF($A214&lt;='P06'!$B$17,INDEX('P06'!$R:$R,$A214+52),0)+IF($A214&lt;='P07'!$B$17,INDEX('P07'!$R:$R,$A214+52),0)+IF($A214&lt;='P08'!$B$17,INDEX('P08'!$R:$R,$A214+52),0)+IF($A214&lt;='P09'!$B$17,INDEX('P09'!$R:$R,$A214+52),0)+IF($A214&lt;='P10'!$B$17,INDEX('P10'!$R:$R,$A214+52),0)</f>
        <v>95.706006374249938</v>
      </c>
      <c r="G214">
        <f>IF($A214&lt;='P01'!$B$17,INDEX('P01'!$S:$S,$A214+52),0)+IF($A214&lt;='P02'!$B$17,INDEX('P02'!$S:$S,$A214+52),0)+IF($A214&lt;='P03'!$B$17,INDEX('P03'!$S:$S,$A214+52),0)+IF($A214&lt;='P04'!$B$17,INDEX('P04'!$S:$S,$A214+52),0)+IF($A214&lt;='P05'!$B$17,INDEX('P05'!$S:$S,$A214+52),0)+IF($A214&lt;='P06'!$B$17,INDEX('P06'!$S:$S,$A214+52),0)+IF($A214&lt;='P07'!$B$17,INDEX('P07'!$S:$S,$A214+52),0)+IF($A214&lt;='P08'!$B$17,INDEX('P08'!$S:$S,$A214+52),0)+IF($A214&lt;='P09'!$B$17,INDEX('P09'!$S:$S,$A214+52),0)+IF($A214&lt;='P10'!$B$17,INDEX('P10'!$S:$S,$A214+52),0)</f>
        <v>1.9141201274849986</v>
      </c>
      <c r="H214">
        <f>IF($A214&lt;='P01'!$B$17,INDEX('P01'!$T:$T,$A214+52),0)+IF($A214&lt;='P02'!$B$17,INDEX('P02'!$T:$T,$A214+52),0)+IF($A214&lt;='P03'!$B$17,INDEX('P03'!$T:$T,$A214+52),0)+IF($A214&lt;='P04'!$B$17,INDEX('P04'!$T:$T,$A214+52),0)+IF($A214&lt;='P05'!$B$17,INDEX('P05'!$T:$T,$A214+52),0)+IF($A214&lt;='P06'!$B$17,INDEX('P06'!$T:$T,$A214+52),0)+IF($A214&lt;='P07'!$B$17,INDEX('P07'!$T:$T,$A214+52),0)+IF($A214&lt;='P08'!$B$17,INDEX('P08'!$T:$T,$A214+52),0)+IF($A214&lt;='P09'!$B$17,INDEX('P09'!$T:$T,$A214+52),0)+IF($A214&lt;='P10'!$B$17,INDEX('P10'!$T:$T,$A214+52),0)</f>
        <v>15.687834945161365</v>
      </c>
      <c r="I214">
        <f>IF($A214&lt;='P01'!$B$17,INDEX('P01'!$U:$U,$A214+52),0)+IF($A214&lt;='P02'!$B$17,INDEX('P02'!$U:$U,$A214+52),0)+IF($A214&lt;='P03'!$B$17,INDEX('P03'!$U:$U,$A214+52),0)+IF($A214&lt;='P04'!$B$17,INDEX('P04'!$U:$U,$A214+52),0)+IF($A214&lt;='P05'!$B$17,INDEX('P05'!$U:$U,$A214+52),0)+IF($A214&lt;='P06'!$B$17,INDEX('P06'!$U:$U,$A214+52),0)+IF($A214&lt;='P07'!$B$17,INDEX('P07'!$U:$U,$A214+52),0)+IF($A214&lt;='P08'!$B$17,INDEX('P08'!$U:$U,$A214+52),0)+IF($A214&lt;='P09'!$B$17,INDEX('P09'!$U:$U,$A214+52),0)+IF($A214&lt;='P10'!$B$17,INDEX('P10'!$U:$U,$A214+52),0)</f>
        <v>182.08448230259916</v>
      </c>
      <c r="J214">
        <f>IF($A214&lt;='P01'!$B$17,INDEX('P01'!$V:$V,$A214+52),0)+IF($A214&lt;='P02'!$B$17,INDEX('P02'!$V:$V,$A214+52),0)+IF($A214&lt;='P03'!$B$17,INDEX('P03'!$V:$V,$A214+52),0)+IF($A214&lt;='P04'!$B$17,INDEX('P04'!$V:$V,$A214+52),0)+IF($A214&lt;='P05'!$B$17,INDEX('P05'!$V:$V,$A214+52),0)+IF($A214&lt;='P06'!$B$17,INDEX('P06'!$V:$V,$A214+52),0)+IF($A214&lt;='P07'!$B$17,INDEX('P07'!$V:$V,$A214+52),0)+IF($A214&lt;='P08'!$B$17,INDEX('P08'!$V:$V,$A214+52),0)+IF($A214&lt;='P09'!$B$17,INDEX('P09'!$V:$V,$A214+52),0)+IF($A214&lt;='P10'!$B$17,INDEX('P10'!$V:$V,$A214+52),0)</f>
        <v>0.20935402366267661</v>
      </c>
      <c r="K214">
        <f>IF($A214&lt;='P01'!$B$17,INDEX('P01'!$W:$W,$A214+52),0)+IF($A214&lt;='P02'!$B$17,INDEX('P02'!$W:$W,$A214+52),0)+IF($A214&lt;='P03'!$B$17,INDEX('P03'!$W:$W,$A214+52),0)+IF($A214&lt;='P04'!$B$17,INDEX('P04'!$W:$W,$A214+52),0)+IF($A214&lt;='P05'!$B$17,INDEX('P05'!$W:$W,$A214+52),0)+IF($A214&lt;='P06'!$B$17,INDEX('P06'!$W:$W,$A214+52),0)+IF($A214&lt;='P07'!$B$17,INDEX('P07'!$W:$W,$A214+52),0)+IF($A214&lt;='P08'!$B$17,INDEX('P08'!$W:$W,$A214+52),0)+IF($A214&lt;='P09'!$B$17,INDEX('P09'!$W:$W,$A214+52),0)+IF($A214&lt;='P10'!$B$17,INDEX('P10'!$W:$W,$A214+52),0)</f>
        <v>-104.18978502465825</v>
      </c>
      <c r="L214">
        <f>IF($A214&lt;='P01'!$B$17,INDEX('P01'!$X:$X,$A214+52),0)+IF($A214&lt;='P02'!$B$17,INDEX('P02'!$X:$X,$A214+52),0)+IF($A214&lt;='P03'!$B$17,INDEX('P03'!$X:$X,$A214+52),0)+IF($A214&lt;='P04'!$B$17,INDEX('P04'!$X:$X,$A214+52),0)+IF($A214&lt;='P05'!$B$17,INDEX('P05'!$X:$X,$A214+52),0)+IF($A214&lt;='P06'!$B$17,INDEX('P06'!$X:$X,$A214+52),0)+IF($A214&lt;='P07'!$B$17,INDEX('P07'!$X:$X,$A214+52),0)+IF($A214&lt;='P08'!$B$17,INDEX('P08'!$X:$X,$A214+52),0)+IF($A214&lt;='P09'!$B$17,INDEX('P09'!$X:$X,$A214+52),0)+IF($A214&lt;='P10'!$B$17,INDEX('P10'!$X:$X,$A214+52),0)</f>
        <v>103.88273479540472</v>
      </c>
      <c r="M214">
        <f>IF($A214&lt;='P01'!$B$17,INDEX('P01'!$AA:$AA,$A214+52),0)+IF($A214&lt;='P02'!$B$17,INDEX('P02'!$AA:$AA,$A214+52),0)+IF($A214&lt;='P03'!$B$17,INDEX('P03'!$AA:$AA,$A214+52),0)+IF($A214&lt;='P04'!$B$17,INDEX('P04'!$AA:$AA,$A214+52),0)+IF($A214&lt;='P05'!$B$17,INDEX('P05'!$AA:$AA,$A214+52),0)+IF($A214&lt;='P06'!$B$17,INDEX('P06'!$AA:$AA,$A214+52),0)+IF($A214&lt;='P07'!$B$17,INDEX('P07'!$AA:$AA,$A214+52),0)+IF($A214&lt;='P08'!$B$17,INDEX('P08'!$AA:$AA,$A214+52),0)+IF($A214&lt;='P09'!$B$17,INDEX('P09'!$AA:$AA,$A214+52),0)+IF($A214&lt;='P10'!$B$17,INDEX('P10'!$AA:$AA,$A214+52),0)</f>
        <v>-57.306567322406252</v>
      </c>
      <c r="N214">
        <f>IF($A214&lt;='P01'!$B$17,INDEX('P01'!$AB:$AB,$A214+52),0)+IF($A214&lt;='P02'!$B$17,INDEX('P02'!$AB:$AB,$A214+52),0)+IF($A214&lt;='P03'!$B$17,INDEX('P03'!$AB:$AB,$A214+52),0)+IF($A214&lt;='P04'!$B$17,INDEX('P04'!$AB:$AB,$A214+52),0)+IF($A214&lt;='P05'!$B$17,INDEX('P05'!$AB:$AB,$A214+52),0)+IF($A214&lt;='P06'!$B$17,INDEX('P06'!$AB:$AB,$A214+52),0)+IF($A214&lt;='P07'!$B$17,INDEX('P07'!$AB:$AB,$A214+52),0)+IF($A214&lt;='P08'!$B$17,INDEX('P08'!$AB:$AB,$A214+52),0)+IF($A214&lt;='P09'!$B$17,INDEX('P09'!$AB:$AB,$A214+52),0)+IF($A214&lt;='P10'!$B$17,INDEX('P10'!$AB:$AB,$A214+52),0)</f>
        <v>52.968742157656244</v>
      </c>
      <c r="O214">
        <f>IF($A214&lt;='P01'!$B$17,INDEX('P01'!$AC:$AC,$A214+52),0)+IF($A214&lt;='P02'!$B$17,INDEX('P02'!$AC:$AC,$A214+52),0)+IF($A214&lt;='P03'!$B$17,INDEX('P03'!$AC:$AC,$A214+52),0)+IF($A214&lt;='P04'!$B$17,INDEX('P04'!$AC:$AC,$A214+52),0)+IF($A214&lt;='P05'!$B$17,INDEX('P05'!$AC:$AC,$A214+52),0)+IF($A214&lt;='P06'!$B$17,INDEX('P06'!$AC:$AC,$A214+52),0)+IF($A214&lt;='P07'!$B$17,INDEX('P07'!$AC:$AC,$A214+52),0)+IF($A214&lt;='P08'!$B$17,INDEX('P08'!$AC:$AC,$A214+52),0)+IF($A214&lt;='P09'!$B$17,INDEX('P09'!$AC:$AC,$A214+52),0)+IF($A214&lt;='P10'!$B$17,INDEX('P10'!$AC:$AC,$A214+52),0)</f>
        <v>1.0593748431531251</v>
      </c>
      <c r="P214">
        <f>IF($A214&lt;='P01'!$B$17,INDEX('P01'!$AD:$AD,$A214+52),0)+IF($A214&lt;='P02'!$B$17,INDEX('P02'!$AD:$AD,$A214+52),0)+IF($A214&lt;='P03'!$B$17,INDEX('P03'!$AD:$AD,$A214+52),0)+IF($A214&lt;='P04'!$B$17,INDEX('P04'!$AD:$AD,$A214+52),0)+IF($A214&lt;='P05'!$B$17,INDEX('P05'!$AD:$AD,$A214+52),0)+IF($A214&lt;='P06'!$B$17,INDEX('P06'!$AD:$AD,$A214+52),0)+IF($A214&lt;='P07'!$B$17,INDEX('P07'!$AD:$AD,$A214+52),0)+IF($A214&lt;='P08'!$B$17,INDEX('P08'!$AD:$AD,$A214+52),0)+IF($A214&lt;='P09'!$B$17,INDEX('P09'!$AD:$AD,$A214+52),0)+IF($A214&lt;='P10'!$B$17,INDEX('P10'!$AD:$AD,$A214+52),0)</f>
        <v>8.6541422999527633</v>
      </c>
      <c r="Q214">
        <f>IF($A214&lt;='P01'!$B$17,INDEX('P01'!$AE:$AE,$A214+52),0)+IF($A214&lt;='P02'!$B$17,INDEX('P02'!$AE:$AE,$A214+52),0)+IF($A214&lt;='P03'!$B$17,INDEX('P03'!$AE:$AE,$A214+52),0)+IF($A214&lt;='P04'!$B$17,INDEX('P04'!$AE:$AE,$A214+52),0)+IF($A214&lt;='P05'!$B$17,INDEX('P05'!$AE:$AE,$A214+52),0)+IF($A214&lt;='P06'!$B$17,INDEX('P06'!$AE:$AE,$A214+52),0)+IF($A214&lt;='P07'!$B$17,INDEX('P07'!$AE:$AE,$A214+52),0)+IF($A214&lt;='P08'!$B$17,INDEX('P08'!$AE:$AE,$A214+52),0)+IF($A214&lt;='P09'!$B$17,INDEX('P09'!$AE:$AE,$A214+52),0)+IF($A214&lt;='P10'!$B$17,INDEX('P10'!$AE:$AE,$A214+52),0)</f>
        <v>100.44630288170814</v>
      </c>
      <c r="R214">
        <f>IF($A214&lt;='P01'!$B$17,INDEX('P01'!$AF:$AF,$A214+52),0)+IF($A214&lt;='P02'!$B$17,INDEX('P02'!$AF:$AF,$A214+52),0)+IF($A214&lt;='P03'!$B$17,INDEX('P03'!$AF:$AF,$A214+52),0)+IF($A214&lt;='P04'!$B$17,INDEX('P04'!$AF:$AF,$A214+52),0)+IF($A214&lt;='P05'!$B$17,INDEX('P05'!$AF:$AF,$A214+52),0)+IF($A214&lt;='P06'!$B$17,INDEX('P06'!$AF:$AF,$A214+52),0)+IF($A214&lt;='P07'!$B$17,INDEX('P07'!$AF:$AF,$A214+52),0)+IF($A214&lt;='P08'!$B$17,INDEX('P08'!$AF:$AF,$A214+52),0)+IF($A214&lt;='P09'!$B$17,INDEX('P09'!$AF:$AF,$A214+52),0)+IF($A214&lt;='P10'!$B$17,INDEX('P10'!$AF:$AF,$A214+52),0)</f>
        <v>0.11548945524846264</v>
      </c>
      <c r="S214">
        <f>IF($A214&lt;='P01'!$B$17,INDEX('P01'!$AG:$AG,$A214+52),0)+IF($A214&lt;='P02'!$B$17,INDEX('P02'!$AG:$AG,$A214+52),0)+IF($A214&lt;='P03'!$B$17,INDEX('P03'!$AG:$AG,$A214+52),0)+IF($A214&lt;='P04'!$B$17,INDEX('P04'!$AG:$AG,$A214+52),0)+IF($A214&lt;='P05'!$B$17,INDEX('P05'!$AG:$AG,$A214+52),0)+IF($A214&lt;='P06'!$B$17,INDEX('P06'!$AG:$AG,$A214+52),0)+IF($A214&lt;='P07'!$B$17,INDEX('P07'!$AG:$AG,$A214+52),0)+IF($A214&lt;='P08'!$B$17,INDEX('P08'!$AG:$AG,$A214+52),0)+IF($A214&lt;='P09'!$B$17,INDEX('P09'!$AG:$AG,$A214+52),0)+IF($A214&lt;='P10'!$B$17,INDEX('P10'!$AG:$AG,$A214+52),0)</f>
        <v>10482.251803148116</v>
      </c>
      <c r="T214">
        <f>IF($A214&lt;='P01'!$B$17,INDEX('P01'!$AI:$AI,$A214+52),0)+IF($A214&lt;='P02'!$B$17,INDEX('P02'!$AI:$AI,$A214+52),0)+IF($A214&lt;='P03'!$B$17,INDEX('P03'!$AI:$AI,$A214+52),0)+IF($A214&lt;='P04'!$B$17,INDEX('P04'!$AI:$AI,$A214+52),0)+IF($A214&lt;='P05'!$B$17,INDEX('P05'!$AI:$AI,$A214+52),0)+IF($A214&lt;='P06'!$B$17,INDEX('P06'!$AI:$AI,$A214+52),0)+IF($A214&lt;='P07'!$B$17,INDEX('P07'!$AI:$AI,$A214+52),0)+IF($A214&lt;='P08'!$B$17,INDEX('P08'!$AI:$AI,$A214+52),0)+IF($A214&lt;='P09'!$B$17,INDEX('P09'!$AI:$AI,$A214+52),0)+IF($A214&lt;='P10'!$B$17,INDEX('P10'!$AI:$AI,$A214+52),0)</f>
        <v>10482.251803148116</v>
      </c>
    </row>
    <row r="215" spans="1:20" x14ac:dyDescent="0.35">
      <c r="A215">
        <v>183</v>
      </c>
      <c r="B215">
        <f>IF($A215&lt;='P01'!$B$17,INDEX('P01'!$J:$J,$A215+52),0)+IF($A215&lt;='P02'!$B$17,INDEX('P02'!$J:$J,$A215+52),0)+IF($A215&lt;='P03'!$B$17,INDEX('P03'!$J:$J,$A215+52),0)+IF($A215&lt;='P04'!$B$17,INDEX('P04'!$J:$J,$A215+52),0)+IF($A215&lt;='P05'!$B$17,INDEX('P05'!$J:$J,$A215+52),0)+IF($A215&lt;='P06'!$B$17,INDEX('P06'!$J:$J,$A215+52),0)+IF($A215&lt;='P07'!$B$17,INDEX('P07'!$J:$J,$A215+52),0)+IF($A215&lt;='P08'!$B$17,INDEX('P08'!$J:$J,$A215+52),0)+IF($A215&lt;='P09'!$B$17,INDEX('P09'!$J:$J,$A215+52),0)+IF($A215&lt;='P10'!$B$17,INDEX('P10'!$J:$J,$A215+52),0)</f>
        <v>5.3388454437837927E-4</v>
      </c>
      <c r="C215">
        <f>IF($A215&lt;='P01'!$B$17,INDEX('P01'!$K:$K,$A215+52),0)+IF($A215&lt;='P02'!$B$17,INDEX('P02'!$K:$K,$A215+52),0)+IF($A215&lt;='P03'!$B$17,INDEX('P03'!$K:$K,$A215+52),0)+IF($A215&lt;='P04'!$B$17,INDEX('P04'!$K:$K,$A215+52),0)+IF($A215&lt;='P05'!$B$17,INDEX('P05'!$K:$K,$A215+52),0)+IF($A215&lt;='P06'!$B$17,INDEX('P06'!$K:$K,$A215+52),0)+IF($A215&lt;='P07'!$B$17,INDEX('P07'!$K:$K,$A215+52),0)+IF($A215&lt;='P08'!$B$17,INDEX('P08'!$K:$K,$A215+52),0)+IF($A215&lt;='P09'!$B$17,INDEX('P09'!$K:$K,$A215+52),0)+IF($A215&lt;='P10'!$B$17,INDEX('P10'!$K:$K,$A215+52),0)</f>
        <v>4.469977142072909E-3</v>
      </c>
      <c r="D215">
        <f>IF($A215&lt;='P01'!$B$17,INDEX('P01'!$L:$L,$A215+52),0)+IF($A215&lt;='P02'!$B$17,INDEX('P02'!$L:$L,$A215+52),0)+IF($A215&lt;='P03'!$B$17,INDEX('P03'!$L:$L,$A215+52),0)+IF($A215&lt;='P04'!$B$17,INDEX('P04'!$L:$L,$A215+52),0)+IF($A215&lt;='P05'!$B$17,INDEX('P05'!$L:$L,$A215+52),0)+IF($A215&lt;='P06'!$B$17,INDEX('P06'!$L:$L,$A215+52),0)+IF($A215&lt;='P07'!$B$17,INDEX('P07'!$L:$L,$A215+52),0)+IF($A215&lt;='P08'!$B$17,INDEX('P08'!$L:$L,$A215+52),0)+IF($A215&lt;='P09'!$B$17,INDEX('P09'!$L:$L,$A215+52),0)+IF($A215&lt;='P10'!$B$17,INDEX('P10'!$L:$L,$A215+52),0)</f>
        <v>0</v>
      </c>
      <c r="E215">
        <f>IF($A215&lt;='P01'!$B$17,INDEX('P01'!$M:$M,$A215+52),0)+IF($A215&lt;='P02'!$B$17,INDEX('P02'!$M:$M,$A215+52),0)+IF($A215&lt;='P03'!$B$17,INDEX('P03'!$M:$M,$A215+52),0)+IF($A215&lt;='P04'!$B$17,INDEX('P04'!$M:$M,$A215+52),0)+IF($A215&lt;='P05'!$B$17,INDEX('P05'!$M:$M,$A215+52),0)+IF($A215&lt;='P06'!$B$17,INDEX('P06'!$M:$M,$A215+52),0)+IF($A215&lt;='P07'!$B$17,INDEX('P07'!$M:$M,$A215+52),0)+IF($A215&lt;='P08'!$B$17,INDEX('P08'!$M:$M,$A215+52),0)+IF($A215&lt;='P09'!$B$17,INDEX('P09'!$M:$M,$A215+52),0)+IF($A215&lt;='P10'!$B$17,INDEX('P10'!$M:$M,$A215+52),0)</f>
        <v>1.9939631906331199</v>
      </c>
      <c r="F215">
        <f>IF($A215&lt;='P01'!$B$17,INDEX('P01'!$R:$R,$A215+52),0)+IF($A215&lt;='P02'!$B$17,INDEX('P02'!$R:$R,$A215+52),0)+IF($A215&lt;='P03'!$B$17,INDEX('P03'!$R:$R,$A215+52),0)+IF($A215&lt;='P04'!$B$17,INDEX('P04'!$R:$R,$A215+52),0)+IF($A215&lt;='P05'!$B$17,INDEX('P05'!$R:$R,$A215+52),0)+IF($A215&lt;='P06'!$B$17,INDEX('P06'!$R:$R,$A215+52),0)+IF($A215&lt;='P07'!$B$17,INDEX('P07'!$R:$R,$A215+52),0)+IF($A215&lt;='P08'!$B$17,INDEX('P08'!$R:$R,$A215+52),0)+IF($A215&lt;='P09'!$B$17,INDEX('P09'!$R:$R,$A215+52),0)+IF($A215&lt;='P10'!$B$17,INDEX('P10'!$R:$R,$A215+52),0)</f>
        <v>95.3665565895908</v>
      </c>
      <c r="G215">
        <f>IF($A215&lt;='P01'!$B$17,INDEX('P01'!$S:$S,$A215+52),0)+IF($A215&lt;='P02'!$B$17,INDEX('P02'!$S:$S,$A215+52),0)+IF($A215&lt;='P03'!$B$17,INDEX('P03'!$S:$S,$A215+52),0)+IF($A215&lt;='P04'!$B$17,INDEX('P04'!$S:$S,$A215+52),0)+IF($A215&lt;='P05'!$B$17,INDEX('P05'!$S:$S,$A215+52),0)+IF($A215&lt;='P06'!$B$17,INDEX('P06'!$S:$S,$A215+52),0)+IF($A215&lt;='P07'!$B$17,INDEX('P07'!$S:$S,$A215+52),0)+IF($A215&lt;='P08'!$B$17,INDEX('P08'!$S:$S,$A215+52),0)+IF($A215&lt;='P09'!$B$17,INDEX('P09'!$S:$S,$A215+52),0)+IF($A215&lt;='P10'!$B$17,INDEX('P10'!$S:$S,$A215+52),0)</f>
        <v>1.9073311317918162</v>
      </c>
      <c r="H215">
        <f>IF($A215&lt;='P01'!$B$17,INDEX('P01'!$T:$T,$A215+52),0)+IF($A215&lt;='P02'!$B$17,INDEX('P02'!$T:$T,$A215+52),0)+IF($A215&lt;='P03'!$B$17,INDEX('P03'!$T:$T,$A215+52),0)+IF($A215&lt;='P04'!$B$17,INDEX('P04'!$T:$T,$A215+52),0)+IF($A215&lt;='P05'!$B$17,INDEX('P05'!$T:$T,$A215+52),0)+IF($A215&lt;='P06'!$B$17,INDEX('P06'!$T:$T,$A215+52),0)+IF($A215&lt;='P07'!$B$17,INDEX('P07'!$T:$T,$A215+52),0)+IF($A215&lt;='P08'!$B$17,INDEX('P08'!$T:$T,$A215+52),0)+IF($A215&lt;='P09'!$B$17,INDEX('P09'!$T:$T,$A215+52),0)+IF($A215&lt;='P10'!$B$17,INDEX('P10'!$T:$T,$A215+52),0)</f>
        <v>15.687123552000244</v>
      </c>
      <c r="I215">
        <f>IF($A215&lt;='P01'!$B$17,INDEX('P01'!$U:$U,$A215+52),0)+IF($A215&lt;='P02'!$B$17,INDEX('P02'!$U:$U,$A215+52),0)+IF($A215&lt;='P03'!$B$17,INDEX('P03'!$U:$U,$A215+52),0)+IF($A215&lt;='P04'!$B$17,INDEX('P04'!$U:$U,$A215+52),0)+IF($A215&lt;='P05'!$B$17,INDEX('P05'!$U:$U,$A215+52),0)+IF($A215&lt;='P06'!$B$17,INDEX('P06'!$U:$U,$A215+52),0)+IF($A215&lt;='P07'!$B$17,INDEX('P07'!$U:$U,$A215+52),0)+IF($A215&lt;='P08'!$B$17,INDEX('P08'!$U:$U,$A215+52),0)+IF($A215&lt;='P09'!$B$17,INDEX('P09'!$U:$U,$A215+52),0)+IF($A215&lt;='P10'!$B$17,INDEX('P10'!$U:$U,$A215+52),0)</f>
        <v>181.71678042881183</v>
      </c>
      <c r="J215">
        <f>IF($A215&lt;='P01'!$B$17,INDEX('P01'!$V:$V,$A215+52),0)+IF($A215&lt;='P02'!$B$17,INDEX('P02'!$V:$V,$A215+52),0)+IF($A215&lt;='P03'!$B$17,INDEX('P03'!$V:$V,$A215+52),0)+IF($A215&lt;='P04'!$B$17,INDEX('P04'!$V:$V,$A215+52),0)+IF($A215&lt;='P05'!$B$17,INDEX('P05'!$V:$V,$A215+52),0)+IF($A215&lt;='P06'!$B$17,INDEX('P06'!$V:$V,$A215+52),0)+IF($A215&lt;='P07'!$B$17,INDEX('P07'!$V:$V,$A215+52),0)+IF($A215&lt;='P08'!$B$17,INDEX('P08'!$V:$V,$A215+52),0)+IF($A215&lt;='P09'!$B$17,INDEX('P09'!$V:$V,$A215+52),0)+IF($A215&lt;='P10'!$B$17,INDEX('P10'!$V:$V,$A215+52),0)</f>
        <v>0.20948601430045177</v>
      </c>
      <c r="K215">
        <f>IF($A215&lt;='P01'!$B$17,INDEX('P01'!$W:$W,$A215+52),0)+IF($A215&lt;='P02'!$B$17,INDEX('P02'!$W:$W,$A215+52),0)+IF($A215&lt;='P03'!$B$17,INDEX('P03'!$W:$W,$A215+52),0)+IF($A215&lt;='P04'!$B$17,INDEX('P04'!$W:$W,$A215+52),0)+IF($A215&lt;='P05'!$B$17,INDEX('P05'!$W:$W,$A215+52),0)+IF($A215&lt;='P06'!$B$17,INDEX('P06'!$W:$W,$A215+52),0)+IF($A215&lt;='P07'!$B$17,INDEX('P07'!$W:$W,$A215+52),0)+IF($A215&lt;='P08'!$B$17,INDEX('P08'!$W:$W,$A215+52),0)+IF($A215&lt;='P09'!$B$17,INDEX('P09'!$W:$W,$A215+52),0)+IF($A215&lt;='P10'!$B$17,INDEX('P10'!$W:$W,$A215+52),0)</f>
        <v>-104.15416453731352</v>
      </c>
      <c r="L215">
        <f>IF($A215&lt;='P01'!$B$17,INDEX('P01'!$X:$X,$A215+52),0)+IF($A215&lt;='P02'!$B$17,INDEX('P02'!$X:$X,$A215+52),0)+IF($A215&lt;='P03'!$B$17,INDEX('P03'!$X:$X,$A215+52),0)+IF($A215&lt;='P04'!$B$17,INDEX('P04'!$X:$X,$A215+52),0)+IF($A215&lt;='P05'!$B$17,INDEX('P05'!$X:$X,$A215+52),0)+IF($A215&lt;='P06'!$B$17,INDEX('P06'!$X:$X,$A215+52),0)+IF($A215&lt;='P07'!$B$17,INDEX('P07'!$X:$X,$A215+52),0)+IF($A215&lt;='P08'!$B$17,INDEX('P08'!$X:$X,$A215+52),0)+IF($A215&lt;='P09'!$B$17,INDEX('P09'!$X:$X,$A215+52),0)+IF($A215&lt;='P10'!$B$17,INDEX('P10'!$X:$X,$A215+52),0)</f>
        <v>103.84820335291883</v>
      </c>
      <c r="M215">
        <f>IF($A215&lt;='P01'!$B$17,INDEX('P01'!$AA:$AA,$A215+52),0)+IF($A215&lt;='P02'!$B$17,INDEX('P02'!$AA:$AA,$A215+52),0)+IF($A215&lt;='P03'!$B$17,INDEX('P03'!$AA:$AA,$A215+52),0)+IF($A215&lt;='P04'!$B$17,INDEX('P04'!$AA:$AA,$A215+52),0)+IF($A215&lt;='P05'!$B$17,INDEX('P05'!$AA:$AA,$A215+52),0)+IF($A215&lt;='P06'!$B$17,INDEX('P06'!$AA:$AA,$A215+52),0)+IF($A215&lt;='P07'!$B$17,INDEX('P07'!$AA:$AA,$A215+52),0)+IF($A215&lt;='P08'!$B$17,INDEX('P08'!$AA:$AA,$A215+52),0)+IF($A215&lt;='P09'!$B$17,INDEX('P09'!$AA:$AA,$A215+52),0)+IF($A215&lt;='P10'!$B$17,INDEX('P10'!$AA:$AA,$A215+52),0)</f>
        <v>-57.100585707266916</v>
      </c>
      <c r="N215">
        <f>IF($A215&lt;='P01'!$B$17,INDEX('P01'!$AB:$AB,$A215+52),0)+IF($A215&lt;='P02'!$B$17,INDEX('P02'!$AB:$AB,$A215+52),0)+IF($A215&lt;='P03'!$B$17,INDEX('P03'!$AB:$AB,$A215+52),0)+IF($A215&lt;='P04'!$B$17,INDEX('P04'!$AB:$AB,$A215+52),0)+IF($A215&lt;='P05'!$B$17,INDEX('P05'!$AB:$AB,$A215+52),0)+IF($A215&lt;='P06'!$B$17,INDEX('P06'!$AB:$AB,$A215+52),0)+IF($A215&lt;='P07'!$B$17,INDEX('P07'!$AB:$AB,$A215+52),0)+IF($A215&lt;='P08'!$B$17,INDEX('P08'!$AB:$AB,$A215+52),0)+IF($A215&lt;='P09'!$B$17,INDEX('P09'!$AB:$AB,$A215+52),0)+IF($A215&lt;='P10'!$B$17,INDEX('P10'!$AB:$AB,$A215+52),0)</f>
        <v>52.60864576073137</v>
      </c>
      <c r="O215">
        <f>IF($A215&lt;='P01'!$B$17,INDEX('P01'!$AC:$AC,$A215+52),0)+IF($A215&lt;='P02'!$B$17,INDEX('P02'!$AC:$AC,$A215+52),0)+IF($A215&lt;='P03'!$B$17,INDEX('P03'!$AC:$AC,$A215+52),0)+IF($A215&lt;='P04'!$B$17,INDEX('P04'!$AC:$AC,$A215+52),0)+IF($A215&lt;='P05'!$B$17,INDEX('P05'!$AC:$AC,$A215+52),0)+IF($A215&lt;='P06'!$B$17,INDEX('P06'!$AC:$AC,$A215+52),0)+IF($A215&lt;='P07'!$B$17,INDEX('P07'!$AC:$AC,$A215+52),0)+IF($A215&lt;='P08'!$B$17,INDEX('P08'!$AC:$AC,$A215+52),0)+IF($A215&lt;='P09'!$B$17,INDEX('P09'!$AC:$AC,$A215+52),0)+IF($A215&lt;='P10'!$B$17,INDEX('P10'!$AC:$AC,$A215+52),0)</f>
        <v>1.0521729152146273</v>
      </c>
      <c r="P215">
        <f>IF($A215&lt;='P01'!$B$17,INDEX('P01'!$AD:$AD,$A215+52),0)+IF($A215&lt;='P02'!$B$17,INDEX('P02'!$AD:$AD,$A215+52),0)+IF($A215&lt;='P03'!$B$17,INDEX('P03'!$AD:$AD,$A215+52),0)+IF($A215&lt;='P04'!$B$17,INDEX('P04'!$AD:$AD,$A215+52),0)+IF($A215&lt;='P05'!$B$17,INDEX('P05'!$AD:$AD,$A215+52),0)+IF($A215&lt;='P06'!$B$17,INDEX('P06'!$AD:$AD,$A215+52),0)+IF($A215&lt;='P07'!$B$17,INDEX('P07'!$AD:$AD,$A215+52),0)+IF($A215&lt;='P08'!$B$17,INDEX('P08'!$AD:$AD,$A215+52),0)+IF($A215&lt;='P09'!$B$17,INDEX('P09'!$AD:$AD,$A215+52),0)+IF($A215&lt;='P10'!$B$17,INDEX('P10'!$AD:$AD,$A215+52),0)</f>
        <v>8.6255121799013672</v>
      </c>
      <c r="Q215">
        <f>IF($A215&lt;='P01'!$B$17,INDEX('P01'!$AE:$AE,$A215+52),0)+IF($A215&lt;='P02'!$B$17,INDEX('P02'!$AE:$AE,$A215+52),0)+IF($A215&lt;='P03'!$B$17,INDEX('P03'!$AE:$AE,$A215+52),0)+IF($A215&lt;='P04'!$B$17,INDEX('P04'!$AE:$AE,$A215+52),0)+IF($A215&lt;='P05'!$B$17,INDEX('P05'!$AE:$AE,$A215+52),0)+IF($A215&lt;='P06'!$B$17,INDEX('P06'!$AE:$AE,$A215+52),0)+IF($A215&lt;='P07'!$B$17,INDEX('P07'!$AE:$AE,$A215+52),0)+IF($A215&lt;='P08'!$B$17,INDEX('P08'!$AE:$AE,$A215+52),0)+IF($A215&lt;='P09'!$B$17,INDEX('P09'!$AE:$AE,$A215+52),0)+IF($A215&lt;='P10'!$B$17,INDEX('P10'!$AE:$AE,$A215+52),0)</f>
        <v>99.916361191744542</v>
      </c>
      <c r="R215">
        <f>IF($A215&lt;='P01'!$B$17,INDEX('P01'!$AF:$AF,$A215+52),0)+IF($A215&lt;='P02'!$B$17,INDEX('P02'!$AF:$AF,$A215+52),0)+IF($A215&lt;='P03'!$B$17,INDEX('P03'!$AF:$AF,$A215+52),0)+IF($A215&lt;='P04'!$B$17,INDEX('P04'!$AF:$AF,$A215+52),0)+IF($A215&lt;='P05'!$B$17,INDEX('P05'!$AF:$AF,$A215+52),0)+IF($A215&lt;='P06'!$B$17,INDEX('P06'!$AF:$AF,$A215+52),0)+IF($A215&lt;='P07'!$B$17,INDEX('P07'!$AF:$AF,$A215+52),0)+IF($A215&lt;='P08'!$B$17,INDEX('P08'!$AF:$AF,$A215+52),0)+IF($A215&lt;='P09'!$B$17,INDEX('P09'!$AF:$AF,$A215+52),0)+IF($A215&lt;='P10'!$B$17,INDEX('P10'!$AF:$AF,$A215+52),0)</f>
        <v>0.11518518113775807</v>
      </c>
      <c r="S215">
        <f>IF($A215&lt;='P01'!$B$17,INDEX('P01'!$AG:$AG,$A215+52),0)+IF($A215&lt;='P02'!$B$17,INDEX('P02'!$AG:$AG,$A215+52),0)+IF($A215&lt;='P03'!$B$17,INDEX('P03'!$AG:$AG,$A215+52),0)+IF($A215&lt;='P04'!$B$17,INDEX('P04'!$AG:$AG,$A215+52),0)+IF($A215&lt;='P05'!$B$17,INDEX('P05'!$AG:$AG,$A215+52),0)+IF($A215&lt;='P06'!$B$17,INDEX('P06'!$AG:$AG,$A215+52),0)+IF($A215&lt;='P07'!$B$17,INDEX('P07'!$AG:$AG,$A215+52),0)+IF($A215&lt;='P08'!$B$17,INDEX('P08'!$AG:$AG,$A215+52),0)+IF($A215&lt;='P09'!$B$17,INDEX('P09'!$AG:$AG,$A215+52),0)+IF($A215&lt;='P10'!$B$17,INDEX('P10'!$AG:$AG,$A215+52),0)</f>
        <v>10412.719764530189</v>
      </c>
      <c r="T215">
        <f>IF($A215&lt;='P01'!$B$17,INDEX('P01'!$AI:$AI,$A215+52),0)+IF($A215&lt;='P02'!$B$17,INDEX('P02'!$AI:$AI,$A215+52),0)+IF($A215&lt;='P03'!$B$17,INDEX('P03'!$AI:$AI,$A215+52),0)+IF($A215&lt;='P04'!$B$17,INDEX('P04'!$AI:$AI,$A215+52),0)+IF($A215&lt;='P05'!$B$17,INDEX('P05'!$AI:$AI,$A215+52),0)+IF($A215&lt;='P06'!$B$17,INDEX('P06'!$AI:$AI,$A215+52),0)+IF($A215&lt;='P07'!$B$17,INDEX('P07'!$AI:$AI,$A215+52),0)+IF($A215&lt;='P08'!$B$17,INDEX('P08'!$AI:$AI,$A215+52),0)+IF($A215&lt;='P09'!$B$17,INDEX('P09'!$AI:$AI,$A215+52),0)+IF($A215&lt;='P10'!$B$17,INDEX('P10'!$AI:$AI,$A215+52),0)</f>
        <v>10412.719764530189</v>
      </c>
    </row>
    <row r="216" spans="1:20" x14ac:dyDescent="0.35">
      <c r="A216">
        <v>184</v>
      </c>
      <c r="B216">
        <f>IF($A216&lt;='P01'!$B$17,INDEX('P01'!$J:$J,$A216+52),0)+IF($A216&lt;='P02'!$B$17,INDEX('P02'!$J:$J,$A216+52),0)+IF($A216&lt;='P03'!$B$17,INDEX('P03'!$J:$J,$A216+52),0)+IF($A216&lt;='P04'!$B$17,INDEX('P04'!$J:$J,$A216+52),0)+IF($A216&lt;='P05'!$B$17,INDEX('P05'!$J:$J,$A216+52),0)+IF($A216&lt;='P06'!$B$17,INDEX('P06'!$J:$J,$A216+52),0)+IF($A216&lt;='P07'!$B$17,INDEX('P07'!$J:$J,$A216+52),0)+IF($A216&lt;='P08'!$B$17,INDEX('P08'!$J:$J,$A216+52),0)+IF($A216&lt;='P09'!$B$17,INDEX('P09'!$J:$J,$A216+52),0)+IF($A216&lt;='P10'!$B$17,INDEX('P10'!$J:$J,$A216+52),0)</f>
        <v>5.6214423039436016E-4</v>
      </c>
      <c r="C216">
        <f>IF($A216&lt;='P01'!$B$17,INDEX('P01'!$K:$K,$A216+52),0)+IF($A216&lt;='P02'!$B$17,INDEX('P02'!$K:$K,$A216+52),0)+IF($A216&lt;='P03'!$B$17,INDEX('P03'!$K:$K,$A216+52),0)+IF($A216&lt;='P04'!$B$17,INDEX('P04'!$K:$K,$A216+52),0)+IF($A216&lt;='P05'!$B$17,INDEX('P05'!$K:$K,$A216+52),0)+IF($A216&lt;='P06'!$B$17,INDEX('P06'!$K:$K,$A216+52),0)+IF($A216&lt;='P07'!$B$17,INDEX('P07'!$K:$K,$A216+52),0)+IF($A216&lt;='P08'!$B$17,INDEX('P08'!$K:$K,$A216+52),0)+IF($A216&lt;='P09'!$B$17,INDEX('P09'!$K:$K,$A216+52),0)+IF($A216&lt;='P10'!$B$17,INDEX('P10'!$K:$K,$A216+52),0)</f>
        <v>4.4540091431702431E-3</v>
      </c>
      <c r="D216">
        <f>IF($A216&lt;='P01'!$B$17,INDEX('P01'!$L:$L,$A216+52),0)+IF($A216&lt;='P02'!$B$17,INDEX('P02'!$L:$L,$A216+52),0)+IF($A216&lt;='P03'!$B$17,INDEX('P03'!$L:$L,$A216+52),0)+IF($A216&lt;='P04'!$B$17,INDEX('P04'!$L:$L,$A216+52),0)+IF($A216&lt;='P05'!$B$17,INDEX('P05'!$L:$L,$A216+52),0)+IF($A216&lt;='P06'!$B$17,INDEX('P06'!$L:$L,$A216+52),0)+IF($A216&lt;='P07'!$B$17,INDEX('P07'!$L:$L,$A216+52),0)+IF($A216&lt;='P08'!$B$17,INDEX('P08'!$L:$L,$A216+52),0)+IF($A216&lt;='P09'!$B$17,INDEX('P09'!$L:$L,$A216+52),0)+IF($A216&lt;='P10'!$B$17,INDEX('P10'!$L:$L,$A216+52),0)</f>
        <v>0</v>
      </c>
      <c r="E216">
        <f>IF($A216&lt;='P01'!$B$17,INDEX('P01'!$M:$M,$A216+52),0)+IF($A216&lt;='P02'!$B$17,INDEX('P02'!$M:$M,$A216+52),0)+IF($A216&lt;='P03'!$B$17,INDEX('P03'!$M:$M,$A216+52),0)+IF($A216&lt;='P04'!$B$17,INDEX('P04'!$M:$M,$A216+52),0)+IF($A216&lt;='P05'!$B$17,INDEX('P05'!$M:$M,$A216+52),0)+IF($A216&lt;='P06'!$B$17,INDEX('P06'!$M:$M,$A216+52),0)+IF($A216&lt;='P07'!$B$17,INDEX('P07'!$M:$M,$A216+52),0)+IF($A216&lt;='P08'!$B$17,INDEX('P08'!$M:$M,$A216+52),0)+IF($A216&lt;='P09'!$B$17,INDEX('P09'!$M:$M,$A216+52),0)+IF($A216&lt;='P10'!$B$17,INDEX('P10'!$M:$M,$A216+52),0)</f>
        <v>1.9889470372595555</v>
      </c>
      <c r="F216">
        <f>IF($A216&lt;='P01'!$B$17,INDEX('P01'!$R:$R,$A216+52),0)+IF($A216&lt;='P02'!$B$17,INDEX('P02'!$R:$R,$A216+52),0)+IF($A216&lt;='P03'!$B$17,INDEX('P03'!$R:$R,$A216+52),0)+IF($A216&lt;='P04'!$B$17,INDEX('P04'!$R:$R,$A216+52),0)+IF($A216&lt;='P05'!$B$17,INDEX('P05'!$R:$R,$A216+52),0)+IF($A216&lt;='P06'!$B$17,INDEX('P06'!$R:$R,$A216+52),0)+IF($A216&lt;='P07'!$B$17,INDEX('P07'!$R:$R,$A216+52),0)+IF($A216&lt;='P08'!$B$17,INDEX('P08'!$R:$R,$A216+52),0)+IF($A216&lt;='P09'!$B$17,INDEX('P09'!$R:$R,$A216+52),0)+IF($A216&lt;='P10'!$B$17,INDEX('P10'!$R:$R,$A216+52),0)</f>
        <v>95.028311564299713</v>
      </c>
      <c r="G216">
        <f>IF($A216&lt;='P01'!$B$17,INDEX('P01'!$S:$S,$A216+52),0)+IF($A216&lt;='P02'!$B$17,INDEX('P02'!$S:$S,$A216+52),0)+IF($A216&lt;='P03'!$B$17,INDEX('P03'!$S:$S,$A216+52),0)+IF($A216&lt;='P04'!$B$17,INDEX('P04'!$S:$S,$A216+52),0)+IF($A216&lt;='P05'!$B$17,INDEX('P05'!$S:$S,$A216+52),0)+IF($A216&lt;='P06'!$B$17,INDEX('P06'!$S:$S,$A216+52),0)+IF($A216&lt;='P07'!$B$17,INDEX('P07'!$S:$S,$A216+52),0)+IF($A216&lt;='P08'!$B$17,INDEX('P08'!$S:$S,$A216+52),0)+IF($A216&lt;='P09'!$B$17,INDEX('P09'!$S:$S,$A216+52),0)+IF($A216&lt;='P10'!$B$17,INDEX('P10'!$S:$S,$A216+52),0)</f>
        <v>1.9005662312859943</v>
      </c>
      <c r="H216">
        <f>IF($A216&lt;='P01'!$B$17,INDEX('P01'!$T:$T,$A216+52),0)+IF($A216&lt;='P02'!$B$17,INDEX('P02'!$T:$T,$A216+52),0)+IF($A216&lt;='P03'!$B$17,INDEX('P03'!$T:$T,$A216+52),0)+IF($A216&lt;='P04'!$B$17,INDEX('P04'!$T:$T,$A216+52),0)+IF($A216&lt;='P05'!$B$17,INDEX('P05'!$T:$T,$A216+52),0)+IF($A216&lt;='P06'!$B$17,INDEX('P06'!$T:$T,$A216+52),0)+IF($A216&lt;='P07'!$B$17,INDEX('P07'!$T:$T,$A216+52),0)+IF($A216&lt;='P08'!$B$17,INDEX('P08'!$T:$T,$A216+52),0)+IF($A216&lt;='P09'!$B$17,INDEX('P09'!$T:$T,$A216+52),0)+IF($A216&lt;='P10'!$B$17,INDEX('P10'!$T:$T,$A216+52),0)</f>
        <v>15.686447004867015</v>
      </c>
      <c r="I216">
        <f>IF($A216&lt;='P01'!$B$17,INDEX('P01'!$U:$U,$A216+52),0)+IF($A216&lt;='P02'!$B$17,INDEX('P02'!$U:$U,$A216+52),0)+IF($A216&lt;='P03'!$B$17,INDEX('P03'!$U:$U,$A216+52),0)+IF($A216&lt;='P04'!$B$17,INDEX('P04'!$U:$U,$A216+52),0)+IF($A216&lt;='P05'!$B$17,INDEX('P05'!$U:$U,$A216+52),0)+IF($A216&lt;='P06'!$B$17,INDEX('P06'!$U:$U,$A216+52),0)+IF($A216&lt;='P07'!$B$17,INDEX('P07'!$U:$U,$A216+52),0)+IF($A216&lt;='P08'!$B$17,INDEX('P08'!$U:$U,$A216+52),0)+IF($A216&lt;='P09'!$B$17,INDEX('P09'!$U:$U,$A216+52),0)+IF($A216&lt;='P10'!$B$17,INDEX('P10'!$U:$U,$A216+52),0)</f>
        <v>190.12108305796593</v>
      </c>
      <c r="J216">
        <f>IF($A216&lt;='P01'!$B$17,INDEX('P01'!$V:$V,$A216+52),0)+IF($A216&lt;='P02'!$B$17,INDEX('P02'!$V:$V,$A216+52),0)+IF($A216&lt;='P03'!$B$17,INDEX('P03'!$V:$V,$A216+52),0)+IF($A216&lt;='P04'!$B$17,INDEX('P04'!$V:$V,$A216+52),0)+IF($A216&lt;='P05'!$B$17,INDEX('P05'!$V:$V,$A216+52),0)+IF($A216&lt;='P06'!$B$17,INDEX('P06'!$V:$V,$A216+52),0)+IF($A216&lt;='P07'!$B$17,INDEX('P07'!$V:$V,$A216+52),0)+IF($A216&lt;='P08'!$B$17,INDEX('P08'!$V:$V,$A216+52),0)+IF($A216&lt;='P09'!$B$17,INDEX('P09'!$V:$V,$A216+52),0)+IF($A216&lt;='P10'!$B$17,INDEX('P10'!$V:$V,$A216+52),0)</f>
        <v>0.22111856729845131</v>
      </c>
      <c r="K216">
        <f>IF($A216&lt;='P01'!$B$17,INDEX('P01'!$W:$W,$A216+52),0)+IF($A216&lt;='P02'!$B$17,INDEX('P02'!$W:$W,$A216+52),0)+IF($A216&lt;='P03'!$B$17,INDEX('P03'!$W:$W,$A216+52),0)+IF($A216&lt;='P04'!$B$17,INDEX('P04'!$W:$W,$A216+52),0)+IF($A216&lt;='P05'!$B$17,INDEX('P05'!$W:$W,$A216+52),0)+IF($A216&lt;='P06'!$B$17,INDEX('P06'!$W:$W,$A216+52),0)+IF($A216&lt;='P07'!$B$17,INDEX('P07'!$W:$W,$A216+52),0)+IF($A216&lt;='P08'!$B$17,INDEX('P08'!$W:$W,$A216+52),0)+IF($A216&lt;='P09'!$B$17,INDEX('P09'!$W:$W,$A216+52),0)+IF($A216&lt;='P10'!$B$17,INDEX('P10'!$W:$W,$A216+52),0)</f>
        <v>-112.90090329711768</v>
      </c>
      <c r="L216">
        <f>IF($A216&lt;='P01'!$B$17,INDEX('P01'!$X:$X,$A216+52),0)+IF($A216&lt;='P02'!$B$17,INDEX('P02'!$X:$X,$A216+52),0)+IF($A216&lt;='P03'!$B$17,INDEX('P03'!$X:$X,$A216+52),0)+IF($A216&lt;='P04'!$B$17,INDEX('P04'!$X:$X,$A216+52),0)+IF($A216&lt;='P05'!$B$17,INDEX('P05'!$X:$X,$A216+52),0)+IF($A216&lt;='P06'!$B$17,INDEX('P06'!$X:$X,$A216+52),0)+IF($A216&lt;='P07'!$B$17,INDEX('P07'!$X:$X,$A216+52),0)+IF($A216&lt;='P08'!$B$17,INDEX('P08'!$X:$X,$A216+52),0)+IF($A216&lt;='P09'!$B$17,INDEX('P09'!$X:$X,$A216+52),0)+IF($A216&lt;='P10'!$B$17,INDEX('P10'!$X:$X,$A216+52),0)</f>
        <v>112.59602729239451</v>
      </c>
      <c r="M216">
        <f>IF($A216&lt;='P01'!$B$17,INDEX('P01'!$AA:$AA,$A216+52),0)+IF($A216&lt;='P02'!$B$17,INDEX('P02'!$AA:$AA,$A216+52),0)+IF($A216&lt;='P03'!$B$17,INDEX('P03'!$AA:$AA,$A216+52),0)+IF($A216&lt;='P04'!$B$17,INDEX('P04'!$AA:$AA,$A216+52),0)+IF($A216&lt;='P05'!$B$17,INDEX('P05'!$AA:$AA,$A216+52),0)+IF($A216&lt;='P06'!$B$17,INDEX('P06'!$AA:$AA,$A216+52),0)+IF($A216&lt;='P07'!$B$17,INDEX('P07'!$AA:$AA,$A216+52),0)+IF($A216&lt;='P08'!$B$17,INDEX('P08'!$AA:$AA,$A216+52),0)+IF($A216&lt;='P09'!$B$17,INDEX('P09'!$AA:$AA,$A216+52),0)+IF($A216&lt;='P10'!$B$17,INDEX('P10'!$AA:$AA,$A216+52),0)</f>
        <v>-61.708529641301759</v>
      </c>
      <c r="N216">
        <f>IF($A216&lt;='P01'!$B$17,INDEX('P01'!$AB:$AB,$A216+52),0)+IF($A216&lt;='P02'!$B$17,INDEX('P02'!$AB:$AB,$A216+52),0)+IF($A216&lt;='P03'!$B$17,INDEX('P03'!$AB:$AB,$A216+52),0)+IF($A216&lt;='P04'!$B$17,INDEX('P04'!$AB:$AB,$A216+52),0)+IF($A216&lt;='P05'!$B$17,INDEX('P05'!$AB:$AB,$A216+52),0)+IF($A216&lt;='P06'!$B$17,INDEX('P06'!$AB:$AB,$A216+52),0)+IF($A216&lt;='P07'!$B$17,INDEX('P07'!$AB:$AB,$A216+52),0)+IF($A216&lt;='P08'!$B$17,INDEX('P08'!$AB:$AB,$A216+52),0)+IF($A216&lt;='P09'!$B$17,INDEX('P09'!$AB:$AB,$A216+52),0)+IF($A216&lt;='P10'!$B$17,INDEX('P10'!$AB:$AB,$A216+52),0)</f>
        <v>52.250997840124384</v>
      </c>
      <c r="O216">
        <f>IF($A216&lt;='P01'!$B$17,INDEX('P01'!$AC:$AC,$A216+52),0)+IF($A216&lt;='P02'!$B$17,INDEX('P02'!$AC:$AC,$A216+52),0)+IF($A216&lt;='P03'!$B$17,INDEX('P03'!$AC:$AC,$A216+52),0)+IF($A216&lt;='P04'!$B$17,INDEX('P04'!$AC:$AC,$A216+52),0)+IF($A216&lt;='P05'!$B$17,INDEX('P05'!$AC:$AC,$A216+52),0)+IF($A216&lt;='P06'!$B$17,INDEX('P06'!$AC:$AC,$A216+52),0)+IF($A216&lt;='P07'!$B$17,INDEX('P07'!$AC:$AC,$A216+52),0)+IF($A216&lt;='P08'!$B$17,INDEX('P08'!$AC:$AC,$A216+52),0)+IF($A216&lt;='P09'!$B$17,INDEX('P09'!$AC:$AC,$A216+52),0)+IF($A216&lt;='P10'!$B$17,INDEX('P10'!$AC:$AC,$A216+52),0)</f>
        <v>1.0450199568024878</v>
      </c>
      <c r="P216">
        <f>IF($A216&lt;='P01'!$B$17,INDEX('P01'!$AD:$AD,$A216+52),0)+IF($A216&lt;='P02'!$B$17,INDEX('P02'!$AD:$AD,$A216+52),0)+IF($A216&lt;='P03'!$B$17,INDEX('P03'!$AD:$AD,$A216+52),0)+IF($A216&lt;='P04'!$B$17,INDEX('P04'!$AD:$AD,$A216+52),0)+IF($A216&lt;='P05'!$B$17,INDEX('P05'!$AD:$AD,$A216+52),0)+IF($A216&lt;='P06'!$B$17,INDEX('P06'!$AD:$AD,$A216+52),0)+IF($A216&lt;='P07'!$B$17,INDEX('P07'!$AD:$AD,$A216+52),0)+IF($A216&lt;='P08'!$B$17,INDEX('P08'!$AD:$AD,$A216+52),0)+IF($A216&lt;='P09'!$B$17,INDEX('P09'!$AD:$AD,$A216+52),0)+IF($A216&lt;='P10'!$B$17,INDEX('P10'!$AD:$AD,$A216+52),0)</f>
        <v>8.5969958553940042</v>
      </c>
      <c r="Q216">
        <f>IF($A216&lt;='P01'!$B$17,INDEX('P01'!$AE:$AE,$A216+52),0)+IF($A216&lt;='P02'!$B$17,INDEX('P02'!$AE:$AE,$A216+52),0)+IF($A216&lt;='P03'!$B$17,INDEX('P03'!$AE:$AE,$A216+52),0)+IF($A216&lt;='P04'!$B$17,INDEX('P04'!$AE:$AE,$A216+52),0)+IF($A216&lt;='P05'!$B$17,INDEX('P05'!$AE:$AE,$A216+52),0)+IF($A216&lt;='P06'!$B$17,INDEX('P06'!$AE:$AE,$A216+52),0)+IF($A216&lt;='P07'!$B$17,INDEX('P07'!$AE:$AE,$A216+52),0)+IF($A216&lt;='P08'!$B$17,INDEX('P08'!$AE:$AE,$A216+52),0)+IF($A216&lt;='P09'!$B$17,INDEX('P09'!$AE:$AE,$A216+52),0)+IF($A216&lt;='P10'!$B$17,INDEX('P10'!$AE:$AE,$A216+52),0)</f>
        <v>104.19632709467142</v>
      </c>
      <c r="R216">
        <f>IF($A216&lt;='P01'!$B$17,INDEX('P01'!$AF:$AF,$A216+52),0)+IF($A216&lt;='P02'!$B$17,INDEX('P02'!$AF:$AF,$A216+52),0)+IF($A216&lt;='P03'!$B$17,INDEX('P03'!$AF:$AF,$A216+52),0)+IF($A216&lt;='P04'!$B$17,INDEX('P04'!$AF:$AF,$A216+52),0)+IF($A216&lt;='P05'!$B$17,INDEX('P05'!$AF:$AF,$A216+52),0)+IF($A216&lt;='P06'!$B$17,INDEX('P06'!$AF:$AF,$A216+52),0)+IF($A216&lt;='P07'!$B$17,INDEX('P07'!$AF:$AF,$A216+52),0)+IF($A216&lt;='P08'!$B$17,INDEX('P08'!$AF:$AF,$A216+52),0)+IF($A216&lt;='P09'!$B$17,INDEX('P09'!$AF:$AF,$A216+52),0)+IF($A216&lt;='P10'!$B$17,INDEX('P10'!$AF:$AF,$A216+52),0)</f>
        <v>0.12118457455825649</v>
      </c>
      <c r="S216">
        <f>IF($A216&lt;='P01'!$B$17,INDEX('P01'!$AG:$AG,$A216+52),0)+IF($A216&lt;='P02'!$B$17,INDEX('P02'!$AG:$AG,$A216+52),0)+IF($A216&lt;='P03'!$B$17,INDEX('P03'!$AG:$AG,$A216+52),0)+IF($A216&lt;='P04'!$B$17,INDEX('P04'!$AG:$AG,$A216+52),0)+IF($A216&lt;='P05'!$B$17,INDEX('P05'!$AG:$AG,$A216+52),0)+IF($A216&lt;='P06'!$B$17,INDEX('P06'!$AG:$AG,$A216+52),0)+IF($A216&lt;='P07'!$B$17,INDEX('P07'!$AG:$AG,$A216+52),0)+IF($A216&lt;='P08'!$B$17,INDEX('P08'!$AG:$AG,$A216+52),0)+IF($A216&lt;='P09'!$B$17,INDEX('P09'!$AG:$AG,$A216+52),0)+IF($A216&lt;='P10'!$B$17,INDEX('P10'!$AG:$AG,$A216+52),0)</f>
        <v>10334.212272171826</v>
      </c>
      <c r="T216">
        <f>IF($A216&lt;='P01'!$B$17,INDEX('P01'!$AI:$AI,$A216+52),0)+IF($A216&lt;='P02'!$B$17,INDEX('P02'!$AI:$AI,$A216+52),0)+IF($A216&lt;='P03'!$B$17,INDEX('P03'!$AI:$AI,$A216+52),0)+IF($A216&lt;='P04'!$B$17,INDEX('P04'!$AI:$AI,$A216+52),0)+IF($A216&lt;='P05'!$B$17,INDEX('P05'!$AI:$AI,$A216+52),0)+IF($A216&lt;='P06'!$B$17,INDEX('P06'!$AI:$AI,$A216+52),0)+IF($A216&lt;='P07'!$B$17,INDEX('P07'!$AI:$AI,$A216+52),0)+IF($A216&lt;='P08'!$B$17,INDEX('P08'!$AI:$AI,$A216+52),0)+IF($A216&lt;='P09'!$B$17,INDEX('P09'!$AI:$AI,$A216+52),0)+IF($A216&lt;='P10'!$B$17,INDEX('P10'!$AI:$AI,$A216+52),0)</f>
        <v>10334.212272171826</v>
      </c>
    </row>
    <row r="217" spans="1:20" x14ac:dyDescent="0.35">
      <c r="A217">
        <v>185</v>
      </c>
      <c r="B217">
        <f>IF($A217&lt;='P01'!$B$17,INDEX('P01'!$J:$J,$A217+52),0)+IF($A217&lt;='P02'!$B$17,INDEX('P02'!$J:$J,$A217+52),0)+IF($A217&lt;='P03'!$B$17,INDEX('P03'!$J:$J,$A217+52),0)+IF($A217&lt;='P04'!$B$17,INDEX('P04'!$J:$J,$A217+52),0)+IF($A217&lt;='P05'!$B$17,INDEX('P05'!$J:$J,$A217+52),0)+IF($A217&lt;='P06'!$B$17,INDEX('P06'!$J:$J,$A217+52),0)+IF($A217&lt;='P07'!$B$17,INDEX('P07'!$J:$J,$A217+52),0)+IF($A217&lt;='P08'!$B$17,INDEX('P08'!$J:$J,$A217+52),0)+IF($A217&lt;='P09'!$B$17,INDEX('P09'!$J:$J,$A217+52),0)+IF($A217&lt;='P10'!$B$17,INDEX('P10'!$J:$J,$A217+52),0)</f>
        <v>5.6114393814928889E-4</v>
      </c>
      <c r="C217">
        <f>IF($A217&lt;='P01'!$B$17,INDEX('P01'!$K:$K,$A217+52),0)+IF($A217&lt;='P02'!$B$17,INDEX('P02'!$K:$K,$A217+52),0)+IF($A217&lt;='P03'!$B$17,INDEX('P03'!$K:$K,$A217+52),0)+IF($A217&lt;='P04'!$B$17,INDEX('P04'!$K:$K,$A217+52),0)+IF($A217&lt;='P05'!$B$17,INDEX('P05'!$K:$K,$A217+52),0)+IF($A217&lt;='P06'!$B$17,INDEX('P06'!$K:$K,$A217+52),0)+IF($A217&lt;='P07'!$B$17,INDEX('P07'!$K:$K,$A217+52),0)+IF($A217&lt;='P08'!$B$17,INDEX('P08'!$K:$K,$A217+52),0)+IF($A217&lt;='P09'!$B$17,INDEX('P09'!$K:$K,$A217+52),0)+IF($A217&lt;='P10'!$B$17,INDEX('P10'!$K:$K,$A217+52),0)</f>
        <v>4.4380982267435464E-3</v>
      </c>
      <c r="D217">
        <f>IF($A217&lt;='P01'!$B$17,INDEX('P01'!$L:$L,$A217+52),0)+IF($A217&lt;='P02'!$B$17,INDEX('P02'!$L:$L,$A217+52),0)+IF($A217&lt;='P03'!$B$17,INDEX('P03'!$L:$L,$A217+52),0)+IF($A217&lt;='P04'!$B$17,INDEX('P04'!$L:$L,$A217+52),0)+IF($A217&lt;='P05'!$B$17,INDEX('P05'!$L:$L,$A217+52),0)+IF($A217&lt;='P06'!$B$17,INDEX('P06'!$L:$L,$A217+52),0)+IF($A217&lt;='P07'!$B$17,INDEX('P07'!$L:$L,$A217+52),0)+IF($A217&lt;='P08'!$B$17,INDEX('P08'!$L:$L,$A217+52),0)+IF($A217&lt;='P09'!$B$17,INDEX('P09'!$L:$L,$A217+52),0)+IF($A217&lt;='P10'!$B$17,INDEX('P10'!$L:$L,$A217+52),0)</f>
        <v>0</v>
      </c>
      <c r="E217">
        <f>IF($A217&lt;='P01'!$B$17,INDEX('P01'!$M:$M,$A217+52),0)+IF($A217&lt;='P02'!$B$17,INDEX('P02'!$M:$M,$A217+52),0)+IF($A217&lt;='P03'!$B$17,INDEX('P03'!$M:$M,$A217+52),0)+IF($A217&lt;='P04'!$B$17,INDEX('P04'!$M:$M,$A217+52),0)+IF($A217&lt;='P05'!$B$17,INDEX('P05'!$M:$M,$A217+52),0)+IF($A217&lt;='P06'!$B$17,INDEX('P06'!$M:$M,$A217+52),0)+IF($A217&lt;='P07'!$B$17,INDEX('P07'!$M:$M,$A217+52),0)+IF($A217&lt;='P08'!$B$17,INDEX('P08'!$M:$M,$A217+52),0)+IF($A217&lt;='P09'!$B$17,INDEX('P09'!$M:$M,$A217+52),0)+IF($A217&lt;='P10'!$B$17,INDEX('P10'!$M:$M,$A217+52),0)</f>
        <v>1.9839477950946627</v>
      </c>
      <c r="F217">
        <f>IF($A217&lt;='P01'!$B$17,INDEX('P01'!$R:$R,$A217+52),0)+IF($A217&lt;='P02'!$B$17,INDEX('P02'!$R:$R,$A217+52),0)+IF($A217&lt;='P03'!$B$17,INDEX('P03'!$R:$R,$A217+52),0)+IF($A217&lt;='P04'!$B$17,INDEX('P04'!$R:$R,$A217+52),0)+IF($A217&lt;='P05'!$B$17,INDEX('P05'!$R:$R,$A217+52),0)+IF($A217&lt;='P06'!$B$17,INDEX('P06'!$R:$R,$A217+52),0)+IF($A217&lt;='P07'!$B$17,INDEX('P07'!$R:$R,$A217+52),0)+IF($A217&lt;='P08'!$B$17,INDEX('P08'!$R:$R,$A217+52),0)+IF($A217&lt;='P09'!$B$17,INDEX('P09'!$R:$R,$A217+52),0)+IF($A217&lt;='P10'!$B$17,INDEX('P10'!$R:$R,$A217+52),0)</f>
        <v>94.691267019599792</v>
      </c>
      <c r="G217">
        <f>IF($A217&lt;='P01'!$B$17,INDEX('P01'!$S:$S,$A217+52),0)+IF($A217&lt;='P02'!$B$17,INDEX('P02'!$S:$S,$A217+52),0)+IF($A217&lt;='P03'!$B$17,INDEX('P03'!$S:$S,$A217+52),0)+IF($A217&lt;='P04'!$B$17,INDEX('P04'!$S:$S,$A217+52),0)+IF($A217&lt;='P05'!$B$17,INDEX('P05'!$S:$S,$A217+52),0)+IF($A217&lt;='P06'!$B$17,INDEX('P06'!$S:$S,$A217+52),0)+IF($A217&lt;='P07'!$B$17,INDEX('P07'!$S:$S,$A217+52),0)+IF($A217&lt;='P08'!$B$17,INDEX('P08'!$S:$S,$A217+52),0)+IF($A217&lt;='P09'!$B$17,INDEX('P09'!$S:$S,$A217+52),0)+IF($A217&lt;='P10'!$B$17,INDEX('P10'!$S:$S,$A217+52),0)</f>
        <v>1.893825340391996</v>
      </c>
      <c r="H217">
        <f>IF($A217&lt;='P01'!$B$17,INDEX('P01'!$T:$T,$A217+52),0)+IF($A217&lt;='P02'!$B$17,INDEX('P02'!$T:$T,$A217+52),0)+IF($A217&lt;='P03'!$B$17,INDEX('P03'!$T:$T,$A217+52),0)+IF($A217&lt;='P04'!$B$17,INDEX('P04'!$T:$T,$A217+52),0)+IF($A217&lt;='P05'!$B$17,INDEX('P05'!$T:$T,$A217+52),0)+IF($A217&lt;='P06'!$B$17,INDEX('P06'!$T:$T,$A217+52),0)+IF($A217&lt;='P07'!$B$17,INDEX('P07'!$T:$T,$A217+52),0)+IF($A217&lt;='P08'!$B$17,INDEX('P08'!$T:$T,$A217+52),0)+IF($A217&lt;='P09'!$B$17,INDEX('P09'!$T:$T,$A217+52),0)+IF($A217&lt;='P10'!$B$17,INDEX('P10'!$T:$T,$A217+52),0)</f>
        <v>15.685574767111591</v>
      </c>
      <c r="I217">
        <f>IF($A217&lt;='P01'!$B$17,INDEX('P01'!$U:$U,$A217+52),0)+IF($A217&lt;='P02'!$B$17,INDEX('P02'!$U:$U,$A217+52),0)+IF($A217&lt;='P03'!$B$17,INDEX('P03'!$U:$U,$A217+52),0)+IF($A217&lt;='P04'!$B$17,INDEX('P04'!$U:$U,$A217+52),0)+IF($A217&lt;='P05'!$B$17,INDEX('P05'!$U:$U,$A217+52),0)+IF($A217&lt;='P06'!$B$17,INDEX('P06'!$U:$U,$A217+52),0)+IF($A217&lt;='P07'!$B$17,INDEX('P07'!$U:$U,$A217+52),0)+IF($A217&lt;='P08'!$B$17,INDEX('P08'!$U:$U,$A217+52),0)+IF($A217&lt;='P09'!$B$17,INDEX('P09'!$U:$U,$A217+52),0)+IF($A217&lt;='P10'!$B$17,INDEX('P10'!$U:$U,$A217+52),0)</f>
        <v>189.74764316589165</v>
      </c>
      <c r="J217">
        <f>IF($A217&lt;='P01'!$B$17,INDEX('P01'!$V:$V,$A217+52),0)+IF($A217&lt;='P02'!$B$17,INDEX('P02'!$V:$V,$A217+52),0)+IF($A217&lt;='P03'!$B$17,INDEX('P03'!$V:$V,$A217+52),0)+IF($A217&lt;='P04'!$B$17,INDEX('P04'!$V:$V,$A217+52),0)+IF($A217&lt;='P05'!$B$17,INDEX('P05'!$V:$V,$A217+52),0)+IF($A217&lt;='P06'!$B$17,INDEX('P06'!$V:$V,$A217+52),0)+IF($A217&lt;='P07'!$B$17,INDEX('P07'!$V:$V,$A217+52),0)+IF($A217&lt;='P08'!$B$17,INDEX('P08'!$V:$V,$A217+52),0)+IF($A217&lt;='P09'!$B$17,INDEX('P09'!$V:$V,$A217+52),0)+IF($A217&lt;='P10'!$B$17,INDEX('P10'!$V:$V,$A217+52),0)</f>
        <v>0.2212694715360457</v>
      </c>
      <c r="K217">
        <f>IF($A217&lt;='P01'!$B$17,INDEX('P01'!$W:$W,$A217+52),0)+IF($A217&lt;='P02'!$B$17,INDEX('P02'!$W:$W,$A217+52),0)+IF($A217&lt;='P03'!$B$17,INDEX('P03'!$W:$W,$A217+52),0)+IF($A217&lt;='P04'!$B$17,INDEX('P04'!$W:$W,$A217+52),0)+IF($A217&lt;='P05'!$B$17,INDEX('P05'!$W:$W,$A217+52),0)+IF($A217&lt;='P06'!$B$17,INDEX('P06'!$W:$W,$A217+52),0)+IF($A217&lt;='P07'!$B$17,INDEX('P07'!$W:$W,$A217+52),0)+IF($A217&lt;='P08'!$B$17,INDEX('P08'!$W:$W,$A217+52),0)+IF($A217&lt;='P09'!$B$17,INDEX('P09'!$W:$W,$A217+52),0)+IF($A217&lt;='P10'!$B$17,INDEX('P10'!$W:$W,$A217+52),0)</f>
        <v>-112.85704572533149</v>
      </c>
      <c r="L217">
        <f>IF($A217&lt;='P01'!$B$17,INDEX('P01'!$X:$X,$A217+52),0)+IF($A217&lt;='P02'!$B$17,INDEX('P02'!$X:$X,$A217+52),0)+IF($A217&lt;='P03'!$B$17,INDEX('P03'!$X:$X,$A217+52),0)+IF($A217&lt;='P04'!$B$17,INDEX('P04'!$X:$X,$A217+52),0)+IF($A217&lt;='P05'!$B$17,INDEX('P05'!$X:$X,$A217+52),0)+IF($A217&lt;='P06'!$B$17,INDEX('P06'!$X:$X,$A217+52),0)+IF($A217&lt;='P07'!$B$17,INDEX('P07'!$X:$X,$A217+52),0)+IF($A217&lt;='P08'!$B$17,INDEX('P08'!$X:$X,$A217+52),0)+IF($A217&lt;='P09'!$B$17,INDEX('P09'!$X:$X,$A217+52),0)+IF($A217&lt;='P10'!$B$17,INDEX('P10'!$X:$X,$A217+52),0)</f>
        <v>112.55325104881999</v>
      </c>
      <c r="M217">
        <f>IF($A217&lt;='P01'!$B$17,INDEX('P01'!$AA:$AA,$A217+52),0)+IF($A217&lt;='P02'!$B$17,INDEX('P02'!$AA:$AA,$A217+52),0)+IF($A217&lt;='P03'!$B$17,INDEX('P03'!$AA:$AA,$A217+52),0)+IF($A217&lt;='P04'!$B$17,INDEX('P04'!$AA:$AA,$A217+52),0)+IF($A217&lt;='P05'!$B$17,INDEX('P05'!$AA:$AA,$A217+52),0)+IF($A217&lt;='P06'!$B$17,INDEX('P06'!$AA:$AA,$A217+52),0)+IF($A217&lt;='P07'!$B$17,INDEX('P07'!$AA:$AA,$A217+52),0)+IF($A217&lt;='P08'!$B$17,INDEX('P08'!$AA:$AA,$A217+52),0)+IF($A217&lt;='P09'!$B$17,INDEX('P09'!$AA:$AA,$A217+52),0)+IF($A217&lt;='P10'!$B$17,INDEX('P10'!$AA:$AA,$A217+52),0)</f>
        <v>-61.483804040571599</v>
      </c>
      <c r="N217">
        <f>IF($A217&lt;='P01'!$B$17,INDEX('P01'!$AB:$AB,$A217+52),0)+IF($A217&lt;='P02'!$B$17,INDEX('P02'!$AB:$AB,$A217+52),0)+IF($A217&lt;='P03'!$B$17,INDEX('P03'!$AB:$AB,$A217+52),0)+IF($A217&lt;='P04'!$B$17,INDEX('P04'!$AB:$AB,$A217+52),0)+IF($A217&lt;='P05'!$B$17,INDEX('P05'!$AB:$AB,$A217+52),0)+IF($A217&lt;='P06'!$B$17,INDEX('P06'!$AB:$AB,$A217+52),0)+IF($A217&lt;='P07'!$B$17,INDEX('P07'!$AB:$AB,$A217+52),0)+IF($A217&lt;='P08'!$B$17,INDEX('P08'!$AB:$AB,$A217+52),0)+IF($A217&lt;='P09'!$B$17,INDEX('P09'!$AB:$AB,$A217+52),0)+IF($A217&lt;='P10'!$B$17,INDEX('P10'!$AB:$AB,$A217+52),0)</f>
        <v>51.895781744389197</v>
      </c>
      <c r="O217">
        <f>IF($A217&lt;='P01'!$B$17,INDEX('P01'!$AC:$AC,$A217+52),0)+IF($A217&lt;='P02'!$B$17,INDEX('P02'!$AC:$AC,$A217+52),0)+IF($A217&lt;='P03'!$B$17,INDEX('P03'!$AC:$AC,$A217+52),0)+IF($A217&lt;='P04'!$B$17,INDEX('P04'!$AC:$AC,$A217+52),0)+IF($A217&lt;='P05'!$B$17,INDEX('P05'!$AC:$AC,$A217+52),0)+IF($A217&lt;='P06'!$B$17,INDEX('P06'!$AC:$AC,$A217+52),0)+IF($A217&lt;='P07'!$B$17,INDEX('P07'!$AC:$AC,$A217+52),0)+IF($A217&lt;='P08'!$B$17,INDEX('P08'!$AC:$AC,$A217+52),0)+IF($A217&lt;='P09'!$B$17,INDEX('P09'!$AC:$AC,$A217+52),0)+IF($A217&lt;='P10'!$B$17,INDEX('P10'!$AC:$AC,$A217+52),0)</f>
        <v>1.037915634887784</v>
      </c>
      <c r="P217">
        <f>IF($A217&lt;='P01'!$B$17,INDEX('P01'!$AD:$AD,$A217+52),0)+IF($A217&lt;='P02'!$B$17,INDEX('P02'!$AD:$AD,$A217+52),0)+IF($A217&lt;='P03'!$B$17,INDEX('P03'!$AD:$AD,$A217+52),0)+IF($A217&lt;='P04'!$B$17,INDEX('P04'!$AD:$AD,$A217+52),0)+IF($A217&lt;='P05'!$B$17,INDEX('P05'!$AD:$AD,$A217+52),0)+IF($A217&lt;='P06'!$B$17,INDEX('P06'!$AD:$AD,$A217+52),0)+IF($A217&lt;='P07'!$B$17,INDEX('P07'!$AD:$AD,$A217+52),0)+IF($A217&lt;='P08'!$B$17,INDEX('P08'!$AD:$AD,$A217+52),0)+IF($A217&lt;='P09'!$B$17,INDEX('P09'!$AD:$AD,$A217+52),0)+IF($A217&lt;='P10'!$B$17,INDEX('P10'!$AD:$AD,$A217+52),0)</f>
        <v>8.5684668924090985</v>
      </c>
      <c r="Q217">
        <f>IF($A217&lt;='P01'!$B$17,INDEX('P01'!$AE:$AE,$A217+52),0)+IF($A217&lt;='P02'!$B$17,INDEX('P02'!$AE:$AE,$A217+52),0)+IF($A217&lt;='P03'!$B$17,INDEX('P03'!$AE:$AE,$A217+52),0)+IF($A217&lt;='P04'!$B$17,INDEX('P04'!$AE:$AE,$A217+52),0)+IF($A217&lt;='P05'!$B$17,INDEX('P05'!$AE:$AE,$A217+52),0)+IF($A217&lt;='P06'!$B$17,INDEX('P06'!$AE:$AE,$A217+52),0)+IF($A217&lt;='P07'!$B$17,INDEX('P07'!$AE:$AE,$A217+52),0)+IF($A217&lt;='P08'!$B$17,INDEX('P08'!$AE:$AE,$A217+52),0)+IF($A217&lt;='P09'!$B$17,INDEX('P09'!$AE:$AE,$A217+52),0)+IF($A217&lt;='P10'!$B$17,INDEX('P10'!$AE:$AE,$A217+52),0)</f>
        <v>103.65233168175376</v>
      </c>
      <c r="R217">
        <f>IF($A217&lt;='P01'!$B$17,INDEX('P01'!$AF:$AF,$A217+52),0)+IF($A217&lt;='P02'!$B$17,INDEX('P02'!$AF:$AF,$A217+52),0)+IF($A217&lt;='P03'!$B$17,INDEX('P03'!$AF:$AF,$A217+52),0)+IF($A217&lt;='P04'!$B$17,INDEX('P04'!$AF:$AF,$A217+52),0)+IF($A217&lt;='P05'!$B$17,INDEX('P05'!$AF:$AF,$A217+52),0)+IF($A217&lt;='P06'!$B$17,INDEX('P06'!$AF:$AF,$A217+52),0)+IF($A217&lt;='P07'!$B$17,INDEX('P07'!$AF:$AF,$A217+52),0)+IF($A217&lt;='P08'!$B$17,INDEX('P08'!$AF:$AF,$A217+52),0)+IF($A217&lt;='P09'!$B$17,INDEX('P09'!$AF:$AF,$A217+52),0)+IF($A217&lt;='P10'!$B$17,INDEX('P10'!$AF:$AF,$A217+52),0)</f>
        <v>0.12087157591016293</v>
      </c>
      <c r="S217">
        <f>IF($A217&lt;='P01'!$B$17,INDEX('P01'!$AG:$AG,$A217+52),0)+IF($A217&lt;='P02'!$B$17,INDEX('P02'!$AG:$AG,$A217+52),0)+IF($A217&lt;='P03'!$B$17,INDEX('P03'!$AG:$AG,$A217+52),0)+IF($A217&lt;='P04'!$B$17,INDEX('P04'!$AG:$AG,$A217+52),0)+IF($A217&lt;='P05'!$B$17,INDEX('P05'!$AG:$AG,$A217+52),0)+IF($A217&lt;='P06'!$B$17,INDEX('P06'!$AG:$AG,$A217+52),0)+IF($A217&lt;='P07'!$B$17,INDEX('P07'!$AG:$AG,$A217+52),0)+IF($A217&lt;='P08'!$B$17,INDEX('P08'!$AG:$AG,$A217+52),0)+IF($A217&lt;='P09'!$B$17,INDEX('P09'!$AG:$AG,$A217+52),0)+IF($A217&lt;='P10'!$B$17,INDEX('P10'!$AG:$AG,$A217+52),0)</f>
        <v>10255.490542956104</v>
      </c>
      <c r="T217">
        <f>IF($A217&lt;='P01'!$B$17,INDEX('P01'!$AI:$AI,$A217+52),0)+IF($A217&lt;='P02'!$B$17,INDEX('P02'!$AI:$AI,$A217+52),0)+IF($A217&lt;='P03'!$B$17,INDEX('P03'!$AI:$AI,$A217+52),0)+IF($A217&lt;='P04'!$B$17,INDEX('P04'!$AI:$AI,$A217+52),0)+IF($A217&lt;='P05'!$B$17,INDEX('P05'!$AI:$AI,$A217+52),0)+IF($A217&lt;='P06'!$B$17,INDEX('P06'!$AI:$AI,$A217+52),0)+IF($A217&lt;='P07'!$B$17,INDEX('P07'!$AI:$AI,$A217+52),0)+IF($A217&lt;='P08'!$B$17,INDEX('P08'!$AI:$AI,$A217+52),0)+IF($A217&lt;='P09'!$B$17,INDEX('P09'!$AI:$AI,$A217+52),0)+IF($A217&lt;='P10'!$B$17,INDEX('P10'!$AI:$AI,$A217+52),0)</f>
        <v>10255.490542956104</v>
      </c>
    </row>
    <row r="218" spans="1:20" x14ac:dyDescent="0.35">
      <c r="A218">
        <v>186</v>
      </c>
      <c r="B218">
        <f>IF($A218&lt;='P01'!$B$17,INDEX('P01'!$J:$J,$A218+52),0)+IF($A218&lt;='P02'!$B$17,INDEX('P02'!$J:$J,$A218+52),0)+IF($A218&lt;='P03'!$B$17,INDEX('P03'!$J:$J,$A218+52),0)+IF($A218&lt;='P04'!$B$17,INDEX('P04'!$J:$J,$A218+52),0)+IF($A218&lt;='P05'!$B$17,INDEX('P05'!$J:$J,$A218+52),0)+IF($A218&lt;='P06'!$B$17,INDEX('P06'!$J:$J,$A218+52),0)+IF($A218&lt;='P07'!$B$17,INDEX('P07'!$J:$J,$A218+52),0)+IF($A218&lt;='P08'!$B$17,INDEX('P08'!$J:$J,$A218+52),0)+IF($A218&lt;='P09'!$B$17,INDEX('P09'!$J:$J,$A218+52),0)+IF($A218&lt;='P10'!$B$17,INDEX('P10'!$J:$J,$A218+52),0)</f>
        <v>5.6014677067963846E-4</v>
      </c>
      <c r="C218">
        <f>IF($A218&lt;='P01'!$B$17,INDEX('P01'!$K:$K,$A218+52),0)+IF($A218&lt;='P02'!$B$17,INDEX('P02'!$K:$K,$A218+52),0)+IF($A218&lt;='P03'!$B$17,INDEX('P03'!$K:$K,$A218+52),0)+IF($A218&lt;='P04'!$B$17,INDEX('P04'!$K:$K,$A218+52),0)+IF($A218&lt;='P05'!$B$17,INDEX('P05'!$K:$K,$A218+52),0)+IF($A218&lt;='P06'!$B$17,INDEX('P06'!$K:$K,$A218+52),0)+IF($A218&lt;='P07'!$B$17,INDEX('P07'!$K:$K,$A218+52),0)+IF($A218&lt;='P08'!$B$17,INDEX('P08'!$K:$K,$A218+52),0)+IF($A218&lt;='P09'!$B$17,INDEX('P09'!$K:$K,$A218+52),0)+IF($A218&lt;='P10'!$B$17,INDEX('P10'!$K:$K,$A218+52),0)</f>
        <v>4.4222441885884839E-3</v>
      </c>
      <c r="D218">
        <f>IF($A218&lt;='P01'!$B$17,INDEX('P01'!$L:$L,$A218+52),0)+IF($A218&lt;='P02'!$B$17,INDEX('P02'!$L:$L,$A218+52),0)+IF($A218&lt;='P03'!$B$17,INDEX('P03'!$L:$L,$A218+52),0)+IF($A218&lt;='P04'!$B$17,INDEX('P04'!$L:$L,$A218+52),0)+IF($A218&lt;='P05'!$B$17,INDEX('P05'!$L:$L,$A218+52),0)+IF($A218&lt;='P06'!$B$17,INDEX('P06'!$L:$L,$A218+52),0)+IF($A218&lt;='P07'!$B$17,INDEX('P07'!$L:$L,$A218+52),0)+IF($A218&lt;='P08'!$B$17,INDEX('P08'!$L:$L,$A218+52),0)+IF($A218&lt;='P09'!$B$17,INDEX('P09'!$L:$L,$A218+52),0)+IF($A218&lt;='P10'!$B$17,INDEX('P10'!$L:$L,$A218+52),0)</f>
        <v>0</v>
      </c>
      <c r="E218">
        <f>IF($A218&lt;='P01'!$B$17,INDEX('P01'!$M:$M,$A218+52),0)+IF($A218&lt;='P02'!$B$17,INDEX('P02'!$M:$M,$A218+52),0)+IF($A218&lt;='P03'!$B$17,INDEX('P03'!$M:$M,$A218+52),0)+IF($A218&lt;='P04'!$B$17,INDEX('P04'!$M:$M,$A218+52),0)+IF($A218&lt;='P05'!$B$17,INDEX('P05'!$M:$M,$A218+52),0)+IF($A218&lt;='P06'!$B$17,INDEX('P06'!$M:$M,$A218+52),0)+IF($A218&lt;='P07'!$B$17,INDEX('P07'!$M:$M,$A218+52),0)+IF($A218&lt;='P08'!$B$17,INDEX('P08'!$M:$M,$A218+52),0)+IF($A218&lt;='P09'!$B$17,INDEX('P09'!$M:$M,$A218+52),0)+IF($A218&lt;='P10'!$B$17,INDEX('P10'!$M:$M,$A218+52),0)</f>
        <v>1.9789654041353943</v>
      </c>
      <c r="F218">
        <f>IF($A218&lt;='P01'!$B$17,INDEX('P01'!$R:$R,$A218+52),0)+IF($A218&lt;='P02'!$B$17,INDEX('P02'!$R:$R,$A218+52),0)+IF($A218&lt;='P03'!$B$17,INDEX('P03'!$R:$R,$A218+52),0)+IF($A218&lt;='P04'!$B$17,INDEX('P04'!$R:$R,$A218+52),0)+IF($A218&lt;='P05'!$B$17,INDEX('P05'!$R:$R,$A218+52),0)+IF($A218&lt;='P06'!$B$17,INDEX('P06'!$R:$R,$A218+52),0)+IF($A218&lt;='P07'!$B$17,INDEX('P07'!$R:$R,$A218+52),0)+IF($A218&lt;='P08'!$B$17,INDEX('P08'!$R:$R,$A218+52),0)+IF($A218&lt;='P09'!$B$17,INDEX('P09'!$R:$R,$A218+52),0)+IF($A218&lt;='P10'!$B$17,INDEX('P10'!$R:$R,$A218+52),0)</f>
        <v>94.355418691921017</v>
      </c>
      <c r="G218">
        <f>IF($A218&lt;='P01'!$B$17,INDEX('P01'!$S:$S,$A218+52),0)+IF($A218&lt;='P02'!$B$17,INDEX('P02'!$S:$S,$A218+52),0)+IF($A218&lt;='P03'!$B$17,INDEX('P03'!$S:$S,$A218+52),0)+IF($A218&lt;='P04'!$B$17,INDEX('P04'!$S:$S,$A218+52),0)+IF($A218&lt;='P05'!$B$17,INDEX('P05'!$S:$S,$A218+52),0)+IF($A218&lt;='P06'!$B$17,INDEX('P06'!$S:$S,$A218+52),0)+IF($A218&lt;='P07'!$B$17,INDEX('P07'!$S:$S,$A218+52),0)+IF($A218&lt;='P08'!$B$17,INDEX('P08'!$S:$S,$A218+52),0)+IF($A218&lt;='P09'!$B$17,INDEX('P09'!$S:$S,$A218+52),0)+IF($A218&lt;='P10'!$B$17,INDEX('P10'!$S:$S,$A218+52),0)</f>
        <v>1.8871083738384202</v>
      </c>
      <c r="H218">
        <f>IF($A218&lt;='P01'!$B$17,INDEX('P01'!$T:$T,$A218+52),0)+IF($A218&lt;='P02'!$B$17,INDEX('P02'!$T:$T,$A218+52),0)+IF($A218&lt;='P03'!$B$17,INDEX('P03'!$T:$T,$A218+52),0)+IF($A218&lt;='P04'!$B$17,INDEX('P04'!$T:$T,$A218+52),0)+IF($A218&lt;='P05'!$B$17,INDEX('P05'!$T:$T,$A218+52),0)+IF($A218&lt;='P06'!$B$17,INDEX('P06'!$T:$T,$A218+52),0)+IF($A218&lt;='P07'!$B$17,INDEX('P07'!$T:$T,$A218+52),0)+IF($A218&lt;='P08'!$B$17,INDEX('P08'!$T:$T,$A218+52),0)+IF($A218&lt;='P09'!$B$17,INDEX('P09'!$T:$T,$A218+52),0)+IF($A218&lt;='P10'!$B$17,INDEX('P10'!$T:$T,$A218+52),0)</f>
        <v>15.684736511397206</v>
      </c>
      <c r="I218">
        <f>IF($A218&lt;='P01'!$B$17,INDEX('P01'!$U:$U,$A218+52),0)+IF($A218&lt;='P02'!$B$17,INDEX('P02'!$U:$U,$A218+52),0)+IF($A218&lt;='P03'!$B$17,INDEX('P03'!$U:$U,$A218+52),0)+IF($A218&lt;='P04'!$B$17,INDEX('P04'!$U:$U,$A218+52),0)+IF($A218&lt;='P05'!$B$17,INDEX('P05'!$U:$U,$A218+52),0)+IF($A218&lt;='P06'!$B$17,INDEX('P06'!$U:$U,$A218+52),0)+IF($A218&lt;='P07'!$B$17,INDEX('P07'!$U:$U,$A218+52),0)+IF($A218&lt;='P08'!$B$17,INDEX('P08'!$U:$U,$A218+52),0)+IF($A218&lt;='P09'!$B$17,INDEX('P09'!$U:$U,$A218+52),0)+IF($A218&lt;='P10'!$B$17,INDEX('P10'!$U:$U,$A218+52),0)</f>
        <v>189.37539080943412</v>
      </c>
      <c r="J218">
        <f>IF($A218&lt;='P01'!$B$17,INDEX('P01'!$V:$V,$A218+52),0)+IF($A218&lt;='P02'!$B$17,INDEX('P02'!$V:$V,$A218+52),0)+IF($A218&lt;='P03'!$B$17,INDEX('P03'!$V:$V,$A218+52),0)+IF($A218&lt;='P04'!$B$17,INDEX('P04'!$V:$V,$A218+52),0)+IF($A218&lt;='P05'!$B$17,INDEX('P05'!$V:$V,$A218+52),0)+IF($A218&lt;='P06'!$B$17,INDEX('P06'!$V:$V,$A218+52),0)+IF($A218&lt;='P07'!$B$17,INDEX('P07'!$V:$V,$A218+52),0)+IF($A218&lt;='P08'!$B$17,INDEX('P08'!$V:$V,$A218+52),0)+IF($A218&lt;='P09'!$B$17,INDEX('P09'!$V:$V,$A218+52),0)+IF($A218&lt;='P10'!$B$17,INDEX('P10'!$V:$V,$A218+52),0)</f>
        <v>0.22142101035982542</v>
      </c>
      <c r="K218">
        <f>IF($A218&lt;='P01'!$B$17,INDEX('P01'!$W:$W,$A218+52),0)+IF($A218&lt;='P02'!$B$17,INDEX('P02'!$W:$W,$A218+52),0)+IF($A218&lt;='P03'!$B$17,INDEX('P03'!$W:$W,$A218+52),0)+IF($A218&lt;='P04'!$B$17,INDEX('P04'!$W:$W,$A218+52),0)+IF($A218&lt;='P05'!$B$17,INDEX('P05'!$W:$W,$A218+52),0)+IF($A218&lt;='P06'!$B$17,INDEX('P06'!$W:$W,$A218+52),0)+IF($A218&lt;='P07'!$B$17,INDEX('P07'!$W:$W,$A218+52),0)+IF($A218&lt;='P08'!$B$17,INDEX('P08'!$W:$W,$A218+52),0)+IF($A218&lt;='P09'!$B$17,INDEX('P09'!$W:$W,$A218+52),0)+IF($A218&lt;='P10'!$B$17,INDEX('P10'!$W:$W,$A218+52),0)</f>
        <v>-112.8132380131086</v>
      </c>
      <c r="L218">
        <f>IF($A218&lt;='P01'!$B$17,INDEX('P01'!$X:$X,$A218+52),0)+IF($A218&lt;='P02'!$B$17,INDEX('P02'!$X:$X,$A218+52),0)+IF($A218&lt;='P03'!$B$17,INDEX('P03'!$X:$X,$A218+52),0)+IF($A218&lt;='P04'!$B$17,INDEX('P04'!$X:$X,$A218+52),0)+IF($A218&lt;='P05'!$B$17,INDEX('P05'!$X:$X,$A218+52),0)+IF($A218&lt;='P06'!$B$17,INDEX('P06'!$X:$X,$A218+52),0)+IF($A218&lt;='P07'!$B$17,INDEX('P07'!$X:$X,$A218+52),0)+IF($A218&lt;='P08'!$B$17,INDEX('P08'!$X:$X,$A218+52),0)+IF($A218&lt;='P09'!$B$17,INDEX('P09'!$X:$X,$A218+52),0)+IF($A218&lt;='P10'!$B$17,INDEX('P10'!$X:$X,$A218+52),0)</f>
        <v>112.51052082702756</v>
      </c>
      <c r="M218">
        <f>IF($A218&lt;='P01'!$B$17,INDEX('P01'!$AA:$AA,$A218+52),0)+IF($A218&lt;='P02'!$B$17,INDEX('P02'!$AA:$AA,$A218+52),0)+IF($A218&lt;='P03'!$B$17,INDEX('P03'!$AA:$AA,$A218+52),0)+IF($A218&lt;='P04'!$B$17,INDEX('P04'!$AA:$AA,$A218+52),0)+IF($A218&lt;='P05'!$B$17,INDEX('P05'!$AA:$AA,$A218+52),0)+IF($A218&lt;='P06'!$B$17,INDEX('P06'!$AA:$AA,$A218+52),0)+IF($A218&lt;='P07'!$B$17,INDEX('P07'!$AA:$AA,$A218+52),0)+IF($A218&lt;='P08'!$B$17,INDEX('P08'!$AA:$AA,$A218+52),0)+IF($A218&lt;='P09'!$B$17,INDEX('P09'!$AA:$AA,$A218+52),0)+IF($A218&lt;='P10'!$B$17,INDEX('P10'!$AA:$AA,$A218+52),0)</f>
        <v>-61.259913038665289</v>
      </c>
      <c r="N218">
        <f>IF($A218&lt;='P01'!$B$17,INDEX('P01'!$AB:$AB,$A218+52),0)+IF($A218&lt;='P02'!$B$17,INDEX('P02'!$AB:$AB,$A218+52),0)+IF($A218&lt;='P03'!$B$17,INDEX('P03'!$AB:$AB,$A218+52),0)+IF($A218&lt;='P04'!$B$17,INDEX('P04'!$AB:$AB,$A218+52),0)+IF($A218&lt;='P05'!$B$17,INDEX('P05'!$AB:$AB,$A218+52),0)+IF($A218&lt;='P06'!$B$17,INDEX('P06'!$AB:$AB,$A218+52),0)+IF($A218&lt;='P07'!$B$17,INDEX('P07'!$AB:$AB,$A218+52),0)+IF($A218&lt;='P08'!$B$17,INDEX('P08'!$AB:$AB,$A218+52),0)+IF($A218&lt;='P09'!$B$17,INDEX('P09'!$AB:$AB,$A218+52),0)+IF($A218&lt;='P10'!$B$17,INDEX('P10'!$AB:$AB,$A218+52),0)</f>
        <v>51.542980935342612</v>
      </c>
      <c r="O218">
        <f>IF($A218&lt;='P01'!$B$17,INDEX('P01'!$AC:$AC,$A218+52),0)+IF($A218&lt;='P02'!$B$17,INDEX('P02'!$AC:$AC,$A218+52),0)+IF($A218&lt;='P03'!$B$17,INDEX('P03'!$AC:$AC,$A218+52),0)+IF($A218&lt;='P04'!$B$17,INDEX('P04'!$AC:$AC,$A218+52),0)+IF($A218&lt;='P05'!$B$17,INDEX('P05'!$AC:$AC,$A218+52),0)+IF($A218&lt;='P06'!$B$17,INDEX('P06'!$AC:$AC,$A218+52),0)+IF($A218&lt;='P07'!$B$17,INDEX('P07'!$AC:$AC,$A218+52),0)+IF($A218&lt;='P08'!$B$17,INDEX('P08'!$AC:$AC,$A218+52),0)+IF($A218&lt;='P09'!$B$17,INDEX('P09'!$AC:$AC,$A218+52),0)+IF($A218&lt;='P10'!$B$17,INDEX('P10'!$AC:$AC,$A218+52),0)</f>
        <v>1.0308596187068522</v>
      </c>
      <c r="P218">
        <f>IF($A218&lt;='P01'!$B$17,INDEX('P01'!$AD:$AD,$A218+52),0)+IF($A218&lt;='P02'!$B$17,INDEX('P02'!$AD:$AD,$A218+52),0)+IF($A218&lt;='P03'!$B$17,INDEX('P03'!$AD:$AD,$A218+52),0)+IF($A218&lt;='P04'!$B$17,INDEX('P04'!$AD:$AD,$A218+52),0)+IF($A218&lt;='P05'!$B$17,INDEX('P05'!$AD:$AD,$A218+52),0)+IF($A218&lt;='P06'!$B$17,INDEX('P06'!$AD:$AD,$A218+52),0)+IF($A218&lt;='P07'!$B$17,INDEX('P07'!$AD:$AD,$A218+52),0)+IF($A218&lt;='P08'!$B$17,INDEX('P08'!$AD:$AD,$A218+52),0)+IF($A218&lt;='P09'!$B$17,INDEX('P09'!$AD:$AD,$A218+52),0)+IF($A218&lt;='P10'!$B$17,INDEX('P10'!$AD:$AD,$A218+52),0)</f>
        <v>8.5400510784210546</v>
      </c>
      <c r="Q218">
        <f>IF($A218&lt;='P01'!$B$17,INDEX('P01'!$AE:$AE,$A218+52),0)+IF($A218&lt;='P02'!$B$17,INDEX('P02'!$AE:$AE,$A218+52),0)+IF($A218&lt;='P03'!$B$17,INDEX('P03'!$AE:$AE,$A218+52),0)+IF($A218&lt;='P04'!$B$17,INDEX('P04'!$AE:$AE,$A218+52),0)+IF($A218&lt;='P05'!$B$17,INDEX('P05'!$AE:$AE,$A218+52),0)+IF($A218&lt;='P06'!$B$17,INDEX('P06'!$AE:$AE,$A218+52),0)+IF($A218&lt;='P07'!$B$17,INDEX('P07'!$AE:$AE,$A218+52),0)+IF($A218&lt;='P08'!$B$17,INDEX('P08'!$AE:$AE,$A218+52),0)+IF($A218&lt;='P09'!$B$17,INDEX('P09'!$AE:$AE,$A218+52),0)+IF($A218&lt;='P10'!$B$17,INDEX('P10'!$AE:$AE,$A218+52),0)</f>
        <v>103.11142360175032</v>
      </c>
      <c r="R218">
        <f>IF($A218&lt;='P01'!$B$17,INDEX('P01'!$AF:$AF,$A218+52),0)+IF($A218&lt;='P02'!$B$17,INDEX('P02'!$AF:$AF,$A218+52),0)+IF($A218&lt;='P03'!$B$17,INDEX('P03'!$AF:$AF,$A218+52),0)+IF($A218&lt;='P04'!$B$17,INDEX('P04'!$AF:$AF,$A218+52),0)+IF($A218&lt;='P05'!$B$17,INDEX('P05'!$AF:$AF,$A218+52),0)+IF($A218&lt;='P06'!$B$17,INDEX('P06'!$AF:$AF,$A218+52),0)+IF($A218&lt;='P07'!$B$17,INDEX('P07'!$AF:$AF,$A218+52),0)+IF($A218&lt;='P08'!$B$17,INDEX('P08'!$AF:$AF,$A218+52),0)+IF($A218&lt;='P09'!$B$17,INDEX('P09'!$AF:$AF,$A218+52),0)+IF($A218&lt;='P10'!$B$17,INDEX('P10'!$AF:$AF,$A218+52),0)</f>
        <v>0.1205596751296691</v>
      </c>
      <c r="S218">
        <f>IF($A218&lt;='P01'!$B$17,INDEX('P01'!$AG:$AG,$A218+52),0)+IF($A218&lt;='P02'!$B$17,INDEX('P02'!$AG:$AG,$A218+52),0)+IF($A218&lt;='P03'!$B$17,INDEX('P03'!$AG:$AG,$A218+52),0)+IF($A218&lt;='P04'!$B$17,INDEX('P04'!$AG:$AG,$A218+52),0)+IF($A218&lt;='P05'!$B$17,INDEX('P05'!$AG:$AG,$A218+52),0)+IF($A218&lt;='P06'!$B$17,INDEX('P06'!$AG:$AG,$A218+52),0)+IF($A218&lt;='P07'!$B$17,INDEX('P07'!$AG:$AG,$A218+52),0)+IF($A218&lt;='P08'!$B$17,INDEX('P08'!$AG:$AG,$A218+52),0)+IF($A218&lt;='P09'!$B$17,INDEX('P09'!$AG:$AG,$A218+52),0)+IF($A218&lt;='P10'!$B$17,INDEX('P10'!$AG:$AG,$A218+52),0)</f>
        <v>10176.553829505518</v>
      </c>
      <c r="T218">
        <f>IF($A218&lt;='P01'!$B$17,INDEX('P01'!$AI:$AI,$A218+52),0)+IF($A218&lt;='P02'!$B$17,INDEX('P02'!$AI:$AI,$A218+52),0)+IF($A218&lt;='P03'!$B$17,INDEX('P03'!$AI:$AI,$A218+52),0)+IF($A218&lt;='P04'!$B$17,INDEX('P04'!$AI:$AI,$A218+52),0)+IF($A218&lt;='P05'!$B$17,INDEX('P05'!$AI:$AI,$A218+52),0)+IF($A218&lt;='P06'!$B$17,INDEX('P06'!$AI:$AI,$A218+52),0)+IF($A218&lt;='P07'!$B$17,INDEX('P07'!$AI:$AI,$A218+52),0)+IF($A218&lt;='P08'!$B$17,INDEX('P08'!$AI:$AI,$A218+52),0)+IF($A218&lt;='P09'!$B$17,INDEX('P09'!$AI:$AI,$A218+52),0)+IF($A218&lt;='P10'!$B$17,INDEX('P10'!$AI:$AI,$A218+52),0)</f>
        <v>10176.553829505518</v>
      </c>
    </row>
    <row r="219" spans="1:20" x14ac:dyDescent="0.35">
      <c r="A219">
        <v>187</v>
      </c>
      <c r="B219">
        <f>IF($A219&lt;='P01'!$B$17,INDEX('P01'!$J:$J,$A219+52),0)+IF($A219&lt;='P02'!$B$17,INDEX('P02'!$J:$J,$A219+52),0)+IF($A219&lt;='P03'!$B$17,INDEX('P03'!$J:$J,$A219+52),0)+IF($A219&lt;='P04'!$B$17,INDEX('P04'!$J:$J,$A219+52),0)+IF($A219&lt;='P05'!$B$17,INDEX('P05'!$J:$J,$A219+52),0)+IF($A219&lt;='P06'!$B$17,INDEX('P06'!$J:$J,$A219+52),0)+IF($A219&lt;='P07'!$B$17,INDEX('P07'!$J:$J,$A219+52),0)+IF($A219&lt;='P08'!$B$17,INDEX('P08'!$J:$J,$A219+52),0)+IF($A219&lt;='P09'!$B$17,INDEX('P09'!$J:$J,$A219+52),0)+IF($A219&lt;='P10'!$B$17,INDEX('P10'!$J:$J,$A219+52),0)</f>
        <v>5.7286429379089674E-4</v>
      </c>
      <c r="C219">
        <f>IF($A219&lt;='P01'!$B$17,INDEX('P01'!$K:$K,$A219+52),0)+IF($A219&lt;='P02'!$B$17,INDEX('P02'!$K:$K,$A219+52),0)+IF($A219&lt;='P03'!$B$17,INDEX('P03'!$K:$K,$A219+52),0)+IF($A219&lt;='P04'!$B$17,INDEX('P04'!$K:$K,$A219+52),0)+IF($A219&lt;='P05'!$B$17,INDEX('P05'!$K:$K,$A219+52),0)+IF($A219&lt;='P06'!$B$17,INDEX('P06'!$K:$K,$A219+52),0)+IF($A219&lt;='P07'!$B$17,INDEX('P07'!$K:$K,$A219+52),0)+IF($A219&lt;='P08'!$B$17,INDEX('P08'!$K:$K,$A219+52),0)+IF($A219&lt;='P09'!$B$17,INDEX('P09'!$K:$K,$A219+52),0)+IF($A219&lt;='P10'!$B$17,INDEX('P10'!$K:$K,$A219+52),0)</f>
        <v>4.4064002599871642E-3</v>
      </c>
      <c r="D219">
        <f>IF($A219&lt;='P01'!$B$17,INDEX('P01'!$L:$L,$A219+52),0)+IF($A219&lt;='P02'!$B$17,INDEX('P02'!$L:$L,$A219+52),0)+IF($A219&lt;='P03'!$B$17,INDEX('P03'!$L:$L,$A219+52),0)+IF($A219&lt;='P04'!$B$17,INDEX('P04'!$L:$L,$A219+52),0)+IF($A219&lt;='P05'!$B$17,INDEX('P05'!$L:$L,$A219+52),0)+IF($A219&lt;='P06'!$B$17,INDEX('P06'!$L:$L,$A219+52),0)+IF($A219&lt;='P07'!$B$17,INDEX('P07'!$L:$L,$A219+52),0)+IF($A219&lt;='P08'!$B$17,INDEX('P08'!$L:$L,$A219+52),0)+IF($A219&lt;='P09'!$B$17,INDEX('P09'!$L:$L,$A219+52),0)+IF($A219&lt;='P10'!$B$17,INDEX('P10'!$L:$L,$A219+52),0)</f>
        <v>0</v>
      </c>
      <c r="E219">
        <f>IF($A219&lt;='P01'!$B$17,INDEX('P01'!$M:$M,$A219+52),0)+IF($A219&lt;='P02'!$B$17,INDEX('P02'!$M:$M,$A219+52),0)+IF($A219&lt;='P03'!$B$17,INDEX('P03'!$M:$M,$A219+52),0)+IF($A219&lt;='P04'!$B$17,INDEX('P04'!$M:$M,$A219+52),0)+IF($A219&lt;='P05'!$B$17,INDEX('P05'!$M:$M,$A219+52),0)+IF($A219&lt;='P06'!$B$17,INDEX('P06'!$M:$M,$A219+52),0)+IF($A219&lt;='P07'!$B$17,INDEX('P07'!$M:$M,$A219+52),0)+IF($A219&lt;='P08'!$B$17,INDEX('P08'!$M:$M,$A219+52),0)+IF($A219&lt;='P09'!$B$17,INDEX('P09'!$M:$M,$A219+52),0)+IF($A219&lt;='P10'!$B$17,INDEX('P10'!$M:$M,$A219+52),0)</f>
        <v>1.9739861395816165</v>
      </c>
      <c r="F219">
        <f>IF($A219&lt;='P01'!$B$17,INDEX('P01'!$R:$R,$A219+52),0)+IF($A219&lt;='P02'!$B$17,INDEX('P02'!$R:$R,$A219+52),0)+IF($A219&lt;='P03'!$B$17,INDEX('P03'!$R:$R,$A219+52),0)+IF($A219&lt;='P04'!$B$17,INDEX('P04'!$R:$R,$A219+52),0)+IF($A219&lt;='P05'!$B$17,INDEX('P05'!$R:$R,$A219+52),0)+IF($A219&lt;='P06'!$B$17,INDEX('P06'!$R:$R,$A219+52),0)+IF($A219&lt;='P07'!$B$17,INDEX('P07'!$R:$R,$A219+52),0)+IF($A219&lt;='P08'!$B$17,INDEX('P08'!$R:$R,$A219+52),0)+IF($A219&lt;='P09'!$B$17,INDEX('P09'!$R:$R,$A219+52),0)+IF($A219&lt;='P10'!$B$17,INDEX('P10'!$R:$R,$A219+52),0)</f>
        <v>94.020762332846147</v>
      </c>
      <c r="G219">
        <f>IF($A219&lt;='P01'!$B$17,INDEX('P01'!$S:$S,$A219+52),0)+IF($A219&lt;='P02'!$B$17,INDEX('P02'!$S:$S,$A219+52),0)+IF($A219&lt;='P03'!$B$17,INDEX('P03'!$S:$S,$A219+52),0)+IF($A219&lt;='P04'!$B$17,INDEX('P04'!$S:$S,$A219+52),0)+IF($A219&lt;='P05'!$B$17,INDEX('P05'!$S:$S,$A219+52),0)+IF($A219&lt;='P06'!$B$17,INDEX('P06'!$S:$S,$A219+52),0)+IF($A219&lt;='P07'!$B$17,INDEX('P07'!$S:$S,$A219+52),0)+IF($A219&lt;='P08'!$B$17,INDEX('P08'!$S:$S,$A219+52),0)+IF($A219&lt;='P09'!$B$17,INDEX('P09'!$S:$S,$A219+52),0)+IF($A219&lt;='P10'!$B$17,INDEX('P10'!$S:$S,$A219+52),0)</f>
        <v>1.8804152466569231</v>
      </c>
      <c r="H219">
        <f>IF($A219&lt;='P01'!$B$17,INDEX('P01'!$T:$T,$A219+52),0)+IF($A219&lt;='P02'!$B$17,INDEX('P02'!$T:$T,$A219+52),0)+IF($A219&lt;='P03'!$B$17,INDEX('P03'!$T:$T,$A219+52),0)+IF($A219&lt;='P04'!$B$17,INDEX('P04'!$T:$T,$A219+52),0)+IF($A219&lt;='P05'!$B$17,INDEX('P05'!$T:$T,$A219+52),0)+IF($A219&lt;='P06'!$B$17,INDEX('P06'!$T:$T,$A219+52),0)+IF($A219&lt;='P07'!$B$17,INDEX('P07'!$T:$T,$A219+52),0)+IF($A219&lt;='P08'!$B$17,INDEX('P08'!$T:$T,$A219+52),0)+IF($A219&lt;='P09'!$B$17,INDEX('P09'!$T:$T,$A219+52),0)+IF($A219&lt;='P10'!$B$17,INDEX('P10'!$T:$T,$A219+52),0)</f>
        <v>15.683932264836541</v>
      </c>
      <c r="I219">
        <f>IF($A219&lt;='P01'!$B$17,INDEX('P01'!$U:$U,$A219+52),0)+IF($A219&lt;='P02'!$B$17,INDEX('P02'!$U:$U,$A219+52),0)+IF($A219&lt;='P03'!$B$17,INDEX('P03'!$U:$U,$A219+52),0)+IF($A219&lt;='P04'!$B$17,INDEX('P04'!$U:$U,$A219+52),0)+IF($A219&lt;='P05'!$B$17,INDEX('P05'!$U:$U,$A219+52),0)+IF($A219&lt;='P06'!$B$17,INDEX('P06'!$U:$U,$A219+52),0)+IF($A219&lt;='P07'!$B$17,INDEX('P07'!$U:$U,$A219+52),0)+IF($A219&lt;='P08'!$B$17,INDEX('P08'!$U:$U,$A219+52),0)+IF($A219&lt;='P09'!$B$17,INDEX('P09'!$U:$U,$A219+52),0)+IF($A219&lt;='P10'!$B$17,INDEX('P10'!$U:$U,$A219+52),0)</f>
        <v>192.43221603407747</v>
      </c>
      <c r="J219">
        <f>IF($A219&lt;='P01'!$B$17,INDEX('P01'!$V:$V,$A219+52),0)+IF($A219&lt;='P02'!$B$17,INDEX('P02'!$V:$V,$A219+52),0)+IF($A219&lt;='P03'!$B$17,INDEX('P03'!$V:$V,$A219+52),0)+IF($A219&lt;='P04'!$B$17,INDEX('P04'!$V:$V,$A219+52),0)+IF($A219&lt;='P05'!$B$17,INDEX('P05'!$V:$V,$A219+52),0)+IF($A219&lt;='P06'!$B$17,INDEX('P06'!$V:$V,$A219+52),0)+IF($A219&lt;='P07'!$B$17,INDEX('P07'!$V:$V,$A219+52),0)+IF($A219&lt;='P08'!$B$17,INDEX('P08'!$V:$V,$A219+52),0)+IF($A219&lt;='P09'!$B$17,INDEX('P09'!$V:$V,$A219+52),0)+IF($A219&lt;='P10'!$B$17,INDEX('P10'!$V:$V,$A219+52),0)</f>
        <v>0.22700661572922418</v>
      </c>
      <c r="K219">
        <f>IF($A219&lt;='P01'!$B$17,INDEX('P01'!$W:$W,$A219+52),0)+IF($A219&lt;='P02'!$B$17,INDEX('P02'!$W:$W,$A219+52),0)+IF($A219&lt;='P03'!$B$17,INDEX('P03'!$W:$W,$A219+52),0)+IF($A219&lt;='P04'!$B$17,INDEX('P04'!$W:$W,$A219+52),0)+IF($A219&lt;='P05'!$B$17,INDEX('P05'!$W:$W,$A219+52),0)+IF($A219&lt;='P06'!$B$17,INDEX('P06'!$W:$W,$A219+52),0)+IF($A219&lt;='P07'!$B$17,INDEX('P07'!$W:$W,$A219+52),0)+IF($A219&lt;='P08'!$B$17,INDEX('P08'!$W:$W,$A219+52),0)+IF($A219&lt;='P09'!$B$17,INDEX('P09'!$W:$W,$A219+52),0)+IF($A219&lt;='P10'!$B$17,INDEX('P10'!$W:$W,$A219+52),0)</f>
        <v>-116.20280782845403</v>
      </c>
      <c r="L219">
        <f>IF($A219&lt;='P01'!$B$17,INDEX('P01'!$X:$X,$A219+52),0)+IF($A219&lt;='P02'!$B$17,INDEX('P02'!$X:$X,$A219+52),0)+IF($A219&lt;='P03'!$B$17,INDEX('P03'!$X:$X,$A219+52),0)+IF($A219&lt;='P04'!$B$17,INDEX('P04'!$X:$X,$A219+52),0)+IF($A219&lt;='P05'!$B$17,INDEX('P05'!$X:$X,$A219+52),0)+IF($A219&lt;='P06'!$B$17,INDEX('P06'!$X:$X,$A219+52),0)+IF($A219&lt;='P07'!$B$17,INDEX('P07'!$X:$X,$A219+52),0)+IF($A219&lt;='P08'!$B$17,INDEX('P08'!$X:$X,$A219+52),0)+IF($A219&lt;='P09'!$B$17,INDEX('P09'!$X:$X,$A219+52),0)+IF($A219&lt;='P10'!$B$17,INDEX('P10'!$X:$X,$A219+52),0)</f>
        <v>115.90116430865234</v>
      </c>
      <c r="M219">
        <f>IF($A219&lt;='P01'!$B$17,INDEX('P01'!$AA:$AA,$A219+52),0)+IF($A219&lt;='P02'!$B$17,INDEX('P02'!$AA:$AA,$A219+52),0)+IF($A219&lt;='P03'!$B$17,INDEX('P03'!$AA:$AA,$A219+52),0)+IF($A219&lt;='P04'!$B$17,INDEX('P04'!$AA:$AA,$A219+52),0)+IF($A219&lt;='P05'!$B$17,INDEX('P05'!$AA:$AA,$A219+52),0)+IF($A219&lt;='P06'!$B$17,INDEX('P06'!$AA:$AA,$A219+52),0)+IF($A219&lt;='P07'!$B$17,INDEX('P07'!$AA:$AA,$A219+52),0)+IF($A219&lt;='P08'!$B$17,INDEX('P08'!$AA:$AA,$A219+52),0)+IF($A219&lt;='P09'!$B$17,INDEX('P09'!$AA:$AA,$A219+52),0)+IF($A219&lt;='P10'!$B$17,INDEX('P10'!$AA:$AA,$A219+52),0)</f>
        <v>-62.900137484072879</v>
      </c>
      <c r="N219">
        <f>IF($A219&lt;='P01'!$B$17,INDEX('P01'!$AB:$AB,$A219+52),0)+IF($A219&lt;='P02'!$B$17,INDEX('P02'!$AB:$AB,$A219+52),0)+IF($A219&lt;='P03'!$B$17,INDEX('P03'!$AB:$AB,$A219+52),0)+IF($A219&lt;='P04'!$B$17,INDEX('P04'!$AB:$AB,$A219+52),0)+IF($A219&lt;='P05'!$B$17,INDEX('P05'!$AB:$AB,$A219+52),0)+IF($A219&lt;='P06'!$B$17,INDEX('P06'!$AB:$AB,$A219+52),0)+IF($A219&lt;='P07'!$B$17,INDEX('P07'!$AB:$AB,$A219+52),0)+IF($A219&lt;='P08'!$B$17,INDEX('P08'!$AB:$AB,$A219+52),0)+IF($A219&lt;='P09'!$B$17,INDEX('P09'!$AB:$AB,$A219+52),0)+IF($A219&lt;='P10'!$B$17,INDEX('P10'!$AB:$AB,$A219+52),0)</f>
        <v>51.1925789872938</v>
      </c>
      <c r="O219">
        <f>IF($A219&lt;='P01'!$B$17,INDEX('P01'!$AC:$AC,$A219+52),0)+IF($A219&lt;='P02'!$B$17,INDEX('P02'!$AC:$AC,$A219+52),0)+IF($A219&lt;='P03'!$B$17,INDEX('P03'!$AC:$AC,$A219+52),0)+IF($A219&lt;='P04'!$B$17,INDEX('P04'!$AC:$AC,$A219+52),0)+IF($A219&lt;='P05'!$B$17,INDEX('P05'!$AC:$AC,$A219+52),0)+IF($A219&lt;='P06'!$B$17,INDEX('P06'!$AC:$AC,$A219+52),0)+IF($A219&lt;='P07'!$B$17,INDEX('P07'!$AC:$AC,$A219+52),0)+IF($A219&lt;='P08'!$B$17,INDEX('P08'!$AC:$AC,$A219+52),0)+IF($A219&lt;='P09'!$B$17,INDEX('P09'!$AC:$AC,$A219+52),0)+IF($A219&lt;='P10'!$B$17,INDEX('P10'!$AC:$AC,$A219+52),0)</f>
        <v>1.023851579745876</v>
      </c>
      <c r="P219">
        <f>IF($A219&lt;='P01'!$B$17,INDEX('P01'!$AD:$AD,$A219+52),0)+IF($A219&lt;='P02'!$B$17,INDEX('P02'!$AD:$AD,$A219+52),0)+IF($A219&lt;='P03'!$B$17,INDEX('P03'!$AD:$AD,$A219+52),0)+IF($A219&lt;='P04'!$B$17,INDEX('P04'!$AD:$AD,$A219+52),0)+IF($A219&lt;='P05'!$B$17,INDEX('P05'!$AD:$AD,$A219+52),0)+IF($A219&lt;='P06'!$B$17,INDEX('P06'!$AD:$AD,$A219+52),0)+IF($A219&lt;='P07'!$B$17,INDEX('P07'!$AD:$AD,$A219+52),0)+IF($A219&lt;='P08'!$B$17,INDEX('P08'!$AD:$AD,$A219+52),0)+IF($A219&lt;='P09'!$B$17,INDEX('P09'!$AD:$AD,$A219+52),0)+IF($A219&lt;='P10'!$B$17,INDEX('P10'!$AD:$AD,$A219+52),0)</f>
        <v>8.51174793310906</v>
      </c>
      <c r="Q219">
        <f>IF($A219&lt;='P01'!$B$17,INDEX('P01'!$AE:$AE,$A219+52),0)+IF($A219&lt;='P02'!$B$17,INDEX('P02'!$AE:$AE,$A219+52),0)+IF($A219&lt;='P03'!$B$17,INDEX('P03'!$AE:$AE,$A219+52),0)+IF($A219&lt;='P04'!$B$17,INDEX('P04'!$AE:$AE,$A219+52),0)+IF($A219&lt;='P05'!$B$17,INDEX('P05'!$AE:$AE,$A219+52),0)+IF($A219&lt;='P06'!$B$17,INDEX('P06'!$AE:$AE,$A219+52),0)+IF($A219&lt;='P07'!$B$17,INDEX('P07'!$AE:$AE,$A219+52),0)+IF($A219&lt;='P08'!$B$17,INDEX('P08'!$AE:$AE,$A219+52),0)+IF($A219&lt;='P09'!$B$17,INDEX('P09'!$AE:$AE,$A219+52),0)+IF($A219&lt;='P10'!$B$17,INDEX('P10'!$AE:$AE,$A219+52),0)</f>
        <v>104.43391934074546</v>
      </c>
      <c r="R219">
        <f>IF($A219&lt;='P01'!$B$17,INDEX('P01'!$AF:$AF,$A219+52),0)+IF($A219&lt;='P02'!$B$17,INDEX('P02'!$AF:$AF,$A219+52),0)+IF($A219&lt;='P03'!$B$17,INDEX('P03'!$AF:$AF,$A219+52),0)+IF($A219&lt;='P04'!$B$17,INDEX('P04'!$AF:$AF,$A219+52),0)+IF($A219&lt;='P05'!$B$17,INDEX('P05'!$AF:$AF,$A219+52),0)+IF($A219&lt;='P06'!$B$17,INDEX('P06'!$AF:$AF,$A219+52),0)+IF($A219&lt;='P07'!$B$17,INDEX('P07'!$AF:$AF,$A219+52),0)+IF($A219&lt;='P08'!$B$17,INDEX('P08'!$AF:$AF,$A219+52),0)+IF($A219&lt;='P09'!$B$17,INDEX('P09'!$AF:$AF,$A219+52),0)+IF($A219&lt;='P10'!$B$17,INDEX('P10'!$AF:$AF,$A219+52),0)</f>
        <v>0.12319761776626394</v>
      </c>
      <c r="S219">
        <f>IF($A219&lt;='P01'!$B$17,INDEX('P01'!$AG:$AG,$A219+52),0)+IF($A219&lt;='P02'!$B$17,INDEX('P02'!$AG:$AG,$A219+52),0)+IF($A219&lt;='P03'!$B$17,INDEX('P03'!$AG:$AG,$A219+52),0)+IF($A219&lt;='P04'!$B$17,INDEX('P04'!$AG:$AG,$A219+52),0)+IF($A219&lt;='P05'!$B$17,INDEX('P05'!$AG:$AG,$A219+52),0)+IF($A219&lt;='P06'!$B$17,INDEX('P06'!$AG:$AG,$A219+52),0)+IF($A219&lt;='P07'!$B$17,INDEX('P07'!$AG:$AG,$A219+52),0)+IF($A219&lt;='P08'!$B$17,INDEX('P08'!$AG:$AG,$A219+52),0)+IF($A219&lt;='P09'!$B$17,INDEX('P09'!$AG:$AG,$A219+52),0)+IF($A219&lt;='P10'!$B$17,INDEX('P10'!$AG:$AG,$A219+52),0)</f>
        <v>10093.968054314208</v>
      </c>
      <c r="T219">
        <f>IF($A219&lt;='P01'!$B$17,INDEX('P01'!$AI:$AI,$A219+52),0)+IF($A219&lt;='P02'!$B$17,INDEX('P02'!$AI:$AI,$A219+52),0)+IF($A219&lt;='P03'!$B$17,INDEX('P03'!$AI:$AI,$A219+52),0)+IF($A219&lt;='P04'!$B$17,INDEX('P04'!$AI:$AI,$A219+52),0)+IF($A219&lt;='P05'!$B$17,INDEX('P05'!$AI:$AI,$A219+52),0)+IF($A219&lt;='P06'!$B$17,INDEX('P06'!$AI:$AI,$A219+52),0)+IF($A219&lt;='P07'!$B$17,INDEX('P07'!$AI:$AI,$A219+52),0)+IF($A219&lt;='P08'!$B$17,INDEX('P08'!$AI:$AI,$A219+52),0)+IF($A219&lt;='P09'!$B$17,INDEX('P09'!$AI:$AI,$A219+52),0)+IF($A219&lt;='P10'!$B$17,INDEX('P10'!$AI:$AI,$A219+52),0)</f>
        <v>10093.968054314208</v>
      </c>
    </row>
    <row r="220" spans="1:20" x14ac:dyDescent="0.35">
      <c r="A220">
        <v>188</v>
      </c>
      <c r="B220">
        <f>IF($A220&lt;='P01'!$B$17,INDEX('P01'!$J:$J,$A220+52),0)+IF($A220&lt;='P02'!$B$17,INDEX('P02'!$J:$J,$A220+52),0)+IF($A220&lt;='P03'!$B$17,INDEX('P03'!$J:$J,$A220+52),0)+IF($A220&lt;='P04'!$B$17,INDEX('P04'!$J:$J,$A220+52),0)+IF($A220&lt;='P05'!$B$17,INDEX('P05'!$J:$J,$A220+52),0)+IF($A220&lt;='P06'!$B$17,INDEX('P06'!$J:$J,$A220+52),0)+IF($A220&lt;='P07'!$B$17,INDEX('P07'!$J:$J,$A220+52),0)+IF($A220&lt;='P08'!$B$17,INDEX('P08'!$J:$J,$A220+52),0)+IF($A220&lt;='P09'!$B$17,INDEX('P09'!$J:$J,$A220+52),0)+IF($A220&lt;='P10'!$B$17,INDEX('P10'!$J:$J,$A220+52),0)</f>
        <v>5.7181825912611464E-4</v>
      </c>
      <c r="C220">
        <f>IF($A220&lt;='P01'!$B$17,INDEX('P01'!$K:$K,$A220+52),0)+IF($A220&lt;='P02'!$B$17,INDEX('P02'!$K:$K,$A220+52),0)+IF($A220&lt;='P03'!$B$17,INDEX('P03'!$K:$K,$A220+52),0)+IF($A220&lt;='P04'!$B$17,INDEX('P04'!$K:$K,$A220+52),0)+IF($A220&lt;='P05'!$B$17,INDEX('P05'!$K:$K,$A220+52),0)+IF($A220&lt;='P06'!$B$17,INDEX('P06'!$K:$K,$A220+52),0)+IF($A220&lt;='P07'!$B$17,INDEX('P07'!$K:$K,$A220+52),0)+IF($A220&lt;='P08'!$B$17,INDEX('P08'!$K:$K,$A220+52),0)+IF($A220&lt;='P09'!$B$17,INDEX('P09'!$K:$K,$A220+52),0)+IF($A220&lt;='P10'!$B$17,INDEX('P10'!$K:$K,$A220+52),0)</f>
        <v>4.3906131486438557E-3</v>
      </c>
      <c r="D220">
        <f>IF($A220&lt;='P01'!$B$17,INDEX('P01'!$L:$L,$A220+52),0)+IF($A220&lt;='P02'!$B$17,INDEX('P02'!$L:$L,$A220+52),0)+IF($A220&lt;='P03'!$B$17,INDEX('P03'!$L:$L,$A220+52),0)+IF($A220&lt;='P04'!$B$17,INDEX('P04'!$L:$L,$A220+52),0)+IF($A220&lt;='P05'!$B$17,INDEX('P05'!$L:$L,$A220+52),0)+IF($A220&lt;='P06'!$B$17,INDEX('P06'!$L:$L,$A220+52),0)+IF($A220&lt;='P07'!$B$17,INDEX('P07'!$L:$L,$A220+52),0)+IF($A220&lt;='P08'!$B$17,INDEX('P08'!$L:$L,$A220+52),0)+IF($A220&lt;='P09'!$B$17,INDEX('P09'!$L:$L,$A220+52),0)+IF($A220&lt;='P10'!$B$17,INDEX('P10'!$L:$L,$A220+52),0)</f>
        <v>0</v>
      </c>
      <c r="E220">
        <f>IF($A220&lt;='P01'!$B$17,INDEX('P01'!$M:$M,$A220+52),0)+IF($A220&lt;='P02'!$B$17,INDEX('P02'!$M:$M,$A220+52),0)+IF($A220&lt;='P03'!$B$17,INDEX('P03'!$M:$M,$A220+52),0)+IF($A220&lt;='P04'!$B$17,INDEX('P04'!$M:$M,$A220+52),0)+IF($A220&lt;='P05'!$B$17,INDEX('P05'!$M:$M,$A220+52),0)+IF($A220&lt;='P06'!$B$17,INDEX('P06'!$M:$M,$A220+52),0)+IF($A220&lt;='P07'!$B$17,INDEX('P07'!$M:$M,$A220+52),0)+IF($A220&lt;='P08'!$B$17,INDEX('P08'!$M:$M,$A220+52),0)+IF($A220&lt;='P09'!$B$17,INDEX('P09'!$M:$M,$A220+52),0)+IF($A220&lt;='P10'!$B$17,INDEX('P10'!$M:$M,$A220+52),0)</f>
        <v>1.9690237081738462</v>
      </c>
      <c r="F220">
        <f>IF($A220&lt;='P01'!$B$17,INDEX('P01'!$R:$R,$A220+52),0)+IF($A220&lt;='P02'!$B$17,INDEX('P02'!$R:$R,$A220+52),0)+IF($A220&lt;='P03'!$B$17,INDEX('P03'!$R:$R,$A220+52),0)+IF($A220&lt;='P04'!$B$17,INDEX('P04'!$R:$R,$A220+52),0)+IF($A220&lt;='P05'!$B$17,INDEX('P05'!$R:$R,$A220+52),0)+IF($A220&lt;='P06'!$B$17,INDEX('P06'!$R:$R,$A220+52),0)+IF($A220&lt;='P07'!$B$17,INDEX('P07'!$R:$R,$A220+52),0)+IF($A220&lt;='P08'!$B$17,INDEX('P08'!$R:$R,$A220+52),0)+IF($A220&lt;='P09'!$B$17,INDEX('P09'!$R:$R,$A220+52),0)+IF($A220&lt;='P10'!$B$17,INDEX('P10'!$R:$R,$A220+52),0)</f>
        <v>93.686570010039603</v>
      </c>
      <c r="G220">
        <f>IF($A220&lt;='P01'!$B$17,INDEX('P01'!$S:$S,$A220+52),0)+IF($A220&lt;='P02'!$B$17,INDEX('P02'!$S:$S,$A220+52),0)+IF($A220&lt;='P03'!$B$17,INDEX('P03'!$S:$S,$A220+52),0)+IF($A220&lt;='P04'!$B$17,INDEX('P04'!$S:$S,$A220+52),0)+IF($A220&lt;='P05'!$B$17,INDEX('P05'!$S:$S,$A220+52),0)+IF($A220&lt;='P06'!$B$17,INDEX('P06'!$S:$S,$A220+52),0)+IF($A220&lt;='P07'!$B$17,INDEX('P07'!$S:$S,$A220+52),0)+IF($A220&lt;='P08'!$B$17,INDEX('P08'!$S:$S,$A220+52),0)+IF($A220&lt;='P09'!$B$17,INDEX('P09'!$S:$S,$A220+52),0)+IF($A220&lt;='P10'!$B$17,INDEX('P10'!$S:$S,$A220+52),0)</f>
        <v>1.8737314002007923</v>
      </c>
      <c r="H220">
        <f>IF($A220&lt;='P01'!$B$17,INDEX('P01'!$T:$T,$A220+52),0)+IF($A220&lt;='P02'!$B$17,INDEX('P02'!$T:$T,$A220+52),0)+IF($A220&lt;='P03'!$B$17,INDEX('P03'!$T:$T,$A220+52),0)+IF($A220&lt;='P04'!$B$17,INDEX('P04'!$T:$T,$A220+52),0)+IF($A220&lt;='P05'!$B$17,INDEX('P05'!$T:$T,$A220+52),0)+IF($A220&lt;='P06'!$B$17,INDEX('P06'!$T:$T,$A220+52),0)+IF($A220&lt;='P07'!$B$17,INDEX('P07'!$T:$T,$A220+52),0)+IF($A220&lt;='P08'!$B$17,INDEX('P08'!$T:$T,$A220+52),0)+IF($A220&lt;='P09'!$B$17,INDEX('P09'!$T:$T,$A220+52),0)+IF($A220&lt;='P10'!$B$17,INDEX('P10'!$T:$T,$A220+52),0)</f>
        <v>15.683053487968134</v>
      </c>
      <c r="I220">
        <f>IF($A220&lt;='P01'!$B$17,INDEX('P01'!$U:$U,$A220+52),0)+IF($A220&lt;='P02'!$B$17,INDEX('P02'!$U:$U,$A220+52),0)+IF($A220&lt;='P03'!$B$17,INDEX('P03'!$U:$U,$A220+52),0)+IF($A220&lt;='P04'!$B$17,INDEX('P04'!$U:$U,$A220+52),0)+IF($A220&lt;='P05'!$B$17,INDEX('P05'!$U:$U,$A220+52),0)+IF($A220&lt;='P06'!$B$17,INDEX('P06'!$U:$U,$A220+52),0)+IF($A220&lt;='P07'!$B$17,INDEX('P07'!$U:$U,$A220+52),0)+IF($A220&lt;='P08'!$B$17,INDEX('P08'!$U:$U,$A220+52),0)+IF($A220&lt;='P09'!$B$17,INDEX('P09'!$U:$U,$A220+52),0)+IF($A220&lt;='P10'!$B$17,INDEX('P10'!$U:$U,$A220+52),0)</f>
        <v>192.04855534959538</v>
      </c>
      <c r="J220">
        <f>IF($A220&lt;='P01'!$B$17,INDEX('P01'!$V:$V,$A220+52),0)+IF($A220&lt;='P02'!$B$17,INDEX('P02'!$V:$V,$A220+52),0)+IF($A220&lt;='P03'!$B$17,INDEX('P03'!$V:$V,$A220+52),0)+IF($A220&lt;='P04'!$B$17,INDEX('P04'!$V:$V,$A220+52),0)+IF($A220&lt;='P05'!$B$17,INDEX('P05'!$V:$V,$A220+52),0)+IF($A220&lt;='P06'!$B$17,INDEX('P06'!$V:$V,$A220+52),0)+IF($A220&lt;='P07'!$B$17,INDEX('P07'!$V:$V,$A220+52),0)+IF($A220&lt;='P08'!$B$17,INDEX('P08'!$V:$V,$A220+52),0)+IF($A220&lt;='P09'!$B$17,INDEX('P09'!$V:$V,$A220+52),0)+IF($A220&lt;='P10'!$B$17,INDEX('P10'!$V:$V,$A220+52),0)</f>
        <v>0.22715094507128619</v>
      </c>
      <c r="K220">
        <f>IF($A220&lt;='P01'!$B$17,INDEX('P01'!$W:$W,$A220+52),0)+IF($A220&lt;='P02'!$B$17,INDEX('P02'!$W:$W,$A220+52),0)+IF($A220&lt;='P03'!$B$17,INDEX('P03'!$W:$W,$A220+52),0)+IF($A220&lt;='P04'!$B$17,INDEX('P04'!$W:$W,$A220+52),0)+IF($A220&lt;='P05'!$B$17,INDEX('P05'!$W:$W,$A220+52),0)+IF($A220&lt;='P06'!$B$17,INDEX('P06'!$W:$W,$A220+52),0)+IF($A220&lt;='P07'!$B$17,INDEX('P07'!$W:$W,$A220+52),0)+IF($A220&lt;='P08'!$B$17,INDEX('P08'!$W:$W,$A220+52),0)+IF($A220&lt;='P09'!$B$17,INDEX('P09'!$W:$W,$A220+52),0)+IF($A220&lt;='P10'!$B$17,INDEX('P10'!$W:$W,$A220+52),0)</f>
        <v>-116.14592117279597</v>
      </c>
      <c r="L220">
        <f>IF($A220&lt;='P01'!$B$17,INDEX('P01'!$X:$X,$A220+52),0)+IF($A220&lt;='P02'!$B$17,INDEX('P02'!$X:$X,$A220+52),0)+IF($A220&lt;='P03'!$B$17,INDEX('P03'!$X:$X,$A220+52),0)+IF($A220&lt;='P04'!$B$17,INDEX('P04'!$X:$X,$A220+52),0)+IF($A220&lt;='P05'!$B$17,INDEX('P05'!$X:$X,$A220+52),0)+IF($A220&lt;='P06'!$B$17,INDEX('P06'!$X:$X,$A220+52),0)+IF($A220&lt;='P07'!$B$17,INDEX('P07'!$X:$X,$A220+52),0)+IF($A220&lt;='P08'!$B$17,INDEX('P08'!$X:$X,$A220+52),0)+IF($A220&lt;='P09'!$B$17,INDEX('P09'!$X:$X,$A220+52),0)+IF($A220&lt;='P10'!$B$17,INDEX('P10'!$X:$X,$A220+52),0)</f>
        <v>115.84534983052234</v>
      </c>
      <c r="M220">
        <f>IF($A220&lt;='P01'!$B$17,INDEX('P01'!$AA:$AA,$A220+52),0)+IF($A220&lt;='P02'!$B$17,INDEX('P02'!$AA:$AA,$A220+52),0)+IF($A220&lt;='P03'!$B$17,INDEX('P03'!$AA:$AA,$A220+52),0)+IF($A220&lt;='P04'!$B$17,INDEX('P04'!$AA:$AA,$A220+52),0)+IF($A220&lt;='P05'!$B$17,INDEX('P05'!$AA:$AA,$A220+52),0)+IF($A220&lt;='P06'!$B$17,INDEX('P06'!$AA:$AA,$A220+52),0)+IF($A220&lt;='P07'!$B$17,INDEX('P07'!$AA:$AA,$A220+52),0)+IF($A220&lt;='P08'!$B$17,INDEX('P08'!$AA:$AA,$A220+52),0)+IF($A220&lt;='P09'!$B$17,INDEX('P09'!$AA:$AA,$A220+52),0)+IF($A220&lt;='P10'!$B$17,INDEX('P10'!$AA:$AA,$A220+52),0)</f>
        <v>-62.664698772283295</v>
      </c>
      <c r="N220">
        <f>IF($A220&lt;='P01'!$B$17,INDEX('P01'!$AB:$AB,$A220+52),0)+IF($A220&lt;='P02'!$B$17,INDEX('P02'!$AB:$AB,$A220+52),0)+IF($A220&lt;='P03'!$B$17,INDEX('P03'!$AB:$AB,$A220+52),0)+IF($A220&lt;='P04'!$B$17,INDEX('P04'!$AB:$AB,$A220+52),0)+IF($A220&lt;='P05'!$B$17,INDEX('P05'!$AB:$AB,$A220+52),0)+IF($A220&lt;='P06'!$B$17,INDEX('P06'!$AB:$AB,$A220+52),0)+IF($A220&lt;='P07'!$B$17,INDEX('P07'!$AB:$AB,$A220+52),0)+IF($A220&lt;='P08'!$B$17,INDEX('P08'!$AB:$AB,$A220+52),0)+IF($A220&lt;='P09'!$B$17,INDEX('P09'!$AB:$AB,$A220+52),0)+IF($A220&lt;='P10'!$B$17,INDEX('P10'!$AB:$AB,$A220+52),0)</f>
        <v>50.844166831228193</v>
      </c>
      <c r="O220">
        <f>IF($A220&lt;='P01'!$B$17,INDEX('P01'!$AC:$AC,$A220+52),0)+IF($A220&lt;='P02'!$B$17,INDEX('P02'!$AC:$AC,$A220+52),0)+IF($A220&lt;='P03'!$B$17,INDEX('P03'!$AC:$AC,$A220+52),0)+IF($A220&lt;='P04'!$B$17,INDEX('P04'!$AC:$AC,$A220+52),0)+IF($A220&lt;='P05'!$B$17,INDEX('P05'!$AC:$AC,$A220+52),0)+IF($A220&lt;='P06'!$B$17,INDEX('P06'!$AC:$AC,$A220+52),0)+IF($A220&lt;='P07'!$B$17,INDEX('P07'!$AC:$AC,$A220+52),0)+IF($A220&lt;='P08'!$B$17,INDEX('P08'!$AC:$AC,$A220+52),0)+IF($A220&lt;='P09'!$B$17,INDEX('P09'!$AC:$AC,$A220+52),0)+IF($A220&lt;='P10'!$B$17,INDEX('P10'!$AC:$AC,$A220+52),0)</f>
        <v>1.0168833366245638</v>
      </c>
      <c r="P220">
        <f>IF($A220&lt;='P01'!$B$17,INDEX('P01'!$AD:$AD,$A220+52),0)+IF($A220&lt;='P02'!$B$17,INDEX('P02'!$AD:$AD,$A220+52),0)+IF($A220&lt;='P03'!$B$17,INDEX('P03'!$AD:$AD,$A220+52),0)+IF($A220&lt;='P04'!$B$17,INDEX('P04'!$AD:$AD,$A220+52),0)+IF($A220&lt;='P05'!$B$17,INDEX('P05'!$AD:$AD,$A220+52),0)+IF($A220&lt;='P06'!$B$17,INDEX('P06'!$AD:$AD,$A220+52),0)+IF($A220&lt;='P07'!$B$17,INDEX('P07'!$AD:$AD,$A220+52),0)+IF($A220&lt;='P08'!$B$17,INDEX('P08'!$AD:$AD,$A220+52),0)+IF($A220&lt;='P09'!$B$17,INDEX('P09'!$AD:$AD,$A220+52),0)+IF($A220&lt;='P10'!$B$17,INDEX('P10'!$AD:$AD,$A220+52),0)</f>
        <v>8.4834982508222687</v>
      </c>
      <c r="Q220">
        <f>IF($A220&lt;='P01'!$B$17,INDEX('P01'!$AE:$AE,$A220+52),0)+IF($A220&lt;='P02'!$B$17,INDEX('P02'!$AE:$AE,$A220+52),0)+IF($A220&lt;='P03'!$B$17,INDEX('P03'!$AE:$AE,$A220+52),0)+IF($A220&lt;='P04'!$B$17,INDEX('P04'!$AE:$AE,$A220+52),0)+IF($A220&lt;='P05'!$B$17,INDEX('P05'!$AE:$AE,$A220+52),0)+IF($A220&lt;='P06'!$B$17,INDEX('P06'!$AE:$AE,$A220+52),0)+IF($A220&lt;='P07'!$B$17,INDEX('P07'!$AE:$AE,$A220+52),0)+IF($A220&lt;='P08'!$B$17,INDEX('P08'!$AE:$AE,$A220+52),0)+IF($A220&lt;='P09'!$B$17,INDEX('P09'!$AE:$AE,$A220+52),0)+IF($A220&lt;='P10'!$B$17,INDEX('P10'!$AE:$AE,$A220+52),0)</f>
        <v>103.88561032653325</v>
      </c>
      <c r="R220">
        <f>IF($A220&lt;='P01'!$B$17,INDEX('P01'!$AF:$AF,$A220+52),0)+IF($A220&lt;='P02'!$B$17,INDEX('P02'!$AF:$AF,$A220+52),0)+IF($A220&lt;='P03'!$B$17,INDEX('P03'!$AF:$AF,$A220+52),0)+IF($A220&lt;='P04'!$B$17,INDEX('P04'!$AF:$AF,$A220+52),0)+IF($A220&lt;='P05'!$B$17,INDEX('P05'!$AF:$AF,$A220+52),0)+IF($A220&lt;='P06'!$B$17,INDEX('P06'!$AF:$AF,$A220+52),0)+IF($A220&lt;='P07'!$B$17,INDEX('P07'!$AF:$AF,$A220+52),0)+IF($A220&lt;='P08'!$B$17,INDEX('P08'!$AF:$AF,$A220+52),0)+IF($A220&lt;='P09'!$B$17,INDEX('P09'!$AF:$AF,$A220+52),0)+IF($A220&lt;='P10'!$B$17,INDEX('P10'!$AF:$AF,$A220+52),0)</f>
        <v>0.1228736895313965</v>
      </c>
      <c r="S220">
        <f>IF($A220&lt;='P01'!$B$17,INDEX('P01'!$AG:$AG,$A220+52),0)+IF($A220&lt;='P02'!$B$17,INDEX('P02'!$AG:$AG,$A220+52),0)+IF($A220&lt;='P03'!$B$17,INDEX('P03'!$AG:$AG,$A220+52),0)+IF($A220&lt;='P04'!$B$17,INDEX('P04'!$AG:$AG,$A220+52),0)+IF($A220&lt;='P05'!$B$17,INDEX('P05'!$AG:$AG,$A220+52),0)+IF($A220&lt;='P06'!$B$17,INDEX('P06'!$AG:$AG,$A220+52),0)+IF($A220&lt;='P07'!$B$17,INDEX('P07'!$AG:$AG,$A220+52),0)+IF($A220&lt;='P08'!$B$17,INDEX('P08'!$AG:$AG,$A220+52),0)+IF($A220&lt;='P09'!$B$17,INDEX('P09'!$AG:$AG,$A220+52),0)+IF($A220&lt;='P10'!$B$17,INDEX('P10'!$AG:$AG,$A220+52),0)</f>
        <v>10011.167729263339</v>
      </c>
      <c r="T220">
        <f>IF($A220&lt;='P01'!$B$17,INDEX('P01'!$AI:$AI,$A220+52),0)+IF($A220&lt;='P02'!$B$17,INDEX('P02'!$AI:$AI,$A220+52),0)+IF($A220&lt;='P03'!$B$17,INDEX('P03'!$AI:$AI,$A220+52),0)+IF($A220&lt;='P04'!$B$17,INDEX('P04'!$AI:$AI,$A220+52),0)+IF($A220&lt;='P05'!$B$17,INDEX('P05'!$AI:$AI,$A220+52),0)+IF($A220&lt;='P06'!$B$17,INDEX('P06'!$AI:$AI,$A220+52),0)+IF($A220&lt;='P07'!$B$17,INDEX('P07'!$AI:$AI,$A220+52),0)+IF($A220&lt;='P08'!$B$17,INDEX('P08'!$AI:$AI,$A220+52),0)+IF($A220&lt;='P09'!$B$17,INDEX('P09'!$AI:$AI,$A220+52),0)+IF($A220&lt;='P10'!$B$17,INDEX('P10'!$AI:$AI,$A220+52),0)</f>
        <v>10011.167729263339</v>
      </c>
    </row>
    <row r="221" spans="1:20" x14ac:dyDescent="0.35">
      <c r="A221">
        <v>189</v>
      </c>
      <c r="B221">
        <f>IF($A221&lt;='P01'!$B$17,INDEX('P01'!$J:$J,$A221+52),0)+IF($A221&lt;='P02'!$B$17,INDEX('P02'!$J:$J,$A221+52),0)+IF($A221&lt;='P03'!$B$17,INDEX('P03'!$J:$J,$A221+52),0)+IF($A221&lt;='P04'!$B$17,INDEX('P04'!$J:$J,$A221+52),0)+IF($A221&lt;='P05'!$B$17,INDEX('P05'!$J:$J,$A221+52),0)+IF($A221&lt;='P06'!$B$17,INDEX('P06'!$J:$J,$A221+52),0)+IF($A221&lt;='P07'!$B$17,INDEX('P07'!$J:$J,$A221+52),0)+IF($A221&lt;='P08'!$B$17,INDEX('P08'!$J:$J,$A221+52),0)+IF($A221&lt;='P09'!$B$17,INDEX('P09'!$J:$J,$A221+52),0)+IF($A221&lt;='P10'!$B$17,INDEX('P10'!$J:$J,$A221+52),0)</f>
        <v>5.7077553604217303E-4</v>
      </c>
      <c r="C221">
        <f>IF($A221&lt;='P01'!$B$17,INDEX('P01'!$K:$K,$A221+52),0)+IF($A221&lt;='P02'!$B$17,INDEX('P02'!$K:$K,$A221+52),0)+IF($A221&lt;='P03'!$B$17,INDEX('P03'!$K:$K,$A221+52),0)+IF($A221&lt;='P04'!$B$17,INDEX('P04'!$K:$K,$A221+52),0)+IF($A221&lt;='P05'!$B$17,INDEX('P05'!$K:$K,$A221+52),0)+IF($A221&lt;='P06'!$B$17,INDEX('P06'!$K:$K,$A221+52),0)+IF($A221&lt;='P07'!$B$17,INDEX('P07'!$K:$K,$A221+52),0)+IF($A221&lt;='P08'!$B$17,INDEX('P08'!$K:$K,$A221+52),0)+IF($A221&lt;='P09'!$B$17,INDEX('P09'!$K:$K,$A221+52),0)+IF($A221&lt;='P10'!$B$17,INDEX('P10'!$K:$K,$A221+52),0)</f>
        <v>4.3748826506201351E-3</v>
      </c>
      <c r="D221">
        <f>IF($A221&lt;='P01'!$B$17,INDEX('P01'!$L:$L,$A221+52),0)+IF($A221&lt;='P02'!$B$17,INDEX('P02'!$L:$L,$A221+52),0)+IF($A221&lt;='P03'!$B$17,INDEX('P03'!$L:$L,$A221+52),0)+IF($A221&lt;='P04'!$B$17,INDEX('P04'!$L:$L,$A221+52),0)+IF($A221&lt;='P05'!$B$17,INDEX('P05'!$L:$L,$A221+52),0)+IF($A221&lt;='P06'!$B$17,INDEX('P06'!$L:$L,$A221+52),0)+IF($A221&lt;='P07'!$B$17,INDEX('P07'!$L:$L,$A221+52),0)+IF($A221&lt;='P08'!$B$17,INDEX('P08'!$L:$L,$A221+52),0)+IF($A221&lt;='P09'!$B$17,INDEX('P09'!$L:$L,$A221+52),0)+IF($A221&lt;='P10'!$B$17,INDEX('P10'!$L:$L,$A221+52),0)</f>
        <v>0</v>
      </c>
      <c r="E221">
        <f>IF($A221&lt;='P01'!$B$17,INDEX('P01'!$M:$M,$A221+52),0)+IF($A221&lt;='P02'!$B$17,INDEX('P02'!$M:$M,$A221+52),0)+IF($A221&lt;='P03'!$B$17,INDEX('P03'!$M:$M,$A221+52),0)+IF($A221&lt;='P04'!$B$17,INDEX('P04'!$M:$M,$A221+52),0)+IF($A221&lt;='P05'!$B$17,INDEX('P05'!$M:$M,$A221+52),0)+IF($A221&lt;='P06'!$B$17,INDEX('P06'!$M:$M,$A221+52),0)+IF($A221&lt;='P07'!$B$17,INDEX('P07'!$M:$M,$A221+52),0)+IF($A221&lt;='P08'!$B$17,INDEX('P08'!$M:$M,$A221+52),0)+IF($A221&lt;='P09'!$B$17,INDEX('P09'!$M:$M,$A221+52),0)+IF($A221&lt;='P10'!$B$17,INDEX('P10'!$M:$M,$A221+52),0)</f>
        <v>1.9640780499871842</v>
      </c>
      <c r="F221">
        <f>IF($A221&lt;='P01'!$B$17,INDEX('P01'!$R:$R,$A221+52),0)+IF($A221&lt;='P02'!$B$17,INDEX('P02'!$R:$R,$A221+52),0)+IF($A221&lt;='P03'!$B$17,INDEX('P03'!$R:$R,$A221+52),0)+IF($A221&lt;='P04'!$B$17,INDEX('P04'!$R:$R,$A221+52),0)+IF($A221&lt;='P05'!$B$17,INDEX('P05'!$R:$R,$A221+52),0)+IF($A221&lt;='P06'!$B$17,INDEX('P06'!$R:$R,$A221+52),0)+IF($A221&lt;='P07'!$B$17,INDEX('P07'!$R:$R,$A221+52),0)+IF($A221&lt;='P08'!$B$17,INDEX('P08'!$R:$R,$A221+52),0)+IF($A221&lt;='P09'!$B$17,INDEX('P09'!$R:$R,$A221+52),0)+IF($A221&lt;='P10'!$B$17,INDEX('P10'!$R:$R,$A221+52),0)</f>
        <v>93.353566569281156</v>
      </c>
      <c r="G221">
        <f>IF($A221&lt;='P01'!$B$17,INDEX('P01'!$S:$S,$A221+52),0)+IF($A221&lt;='P02'!$B$17,INDEX('P02'!$S:$S,$A221+52),0)+IF($A221&lt;='P03'!$B$17,INDEX('P03'!$S:$S,$A221+52),0)+IF($A221&lt;='P04'!$B$17,INDEX('P04'!$S:$S,$A221+52),0)+IF($A221&lt;='P05'!$B$17,INDEX('P05'!$S:$S,$A221+52),0)+IF($A221&lt;='P06'!$B$17,INDEX('P06'!$S:$S,$A221+52),0)+IF($A221&lt;='P07'!$B$17,INDEX('P07'!$S:$S,$A221+52),0)+IF($A221&lt;='P08'!$B$17,INDEX('P08'!$S:$S,$A221+52),0)+IF($A221&lt;='P09'!$B$17,INDEX('P09'!$S:$S,$A221+52),0)+IF($A221&lt;='P10'!$B$17,INDEX('P10'!$S:$S,$A221+52),0)</f>
        <v>1.8670713313856233</v>
      </c>
      <c r="H221">
        <f>IF($A221&lt;='P01'!$B$17,INDEX('P01'!$T:$T,$A221+52),0)+IF($A221&lt;='P02'!$B$17,INDEX('P02'!$T:$T,$A221+52),0)+IF($A221&lt;='P03'!$B$17,INDEX('P03'!$T:$T,$A221+52),0)+IF($A221&lt;='P04'!$B$17,INDEX('P04'!$T:$T,$A221+52),0)+IF($A221&lt;='P05'!$B$17,INDEX('P05'!$T:$T,$A221+52),0)+IF($A221&lt;='P06'!$B$17,INDEX('P06'!$T:$T,$A221+52),0)+IF($A221&lt;='P07'!$B$17,INDEX('P07'!$T:$T,$A221+52),0)+IF($A221&lt;='P08'!$B$17,INDEX('P08'!$T:$T,$A221+52),0)+IF($A221&lt;='P09'!$B$17,INDEX('P09'!$T:$T,$A221+52),0)+IF($A221&lt;='P10'!$B$17,INDEX('P10'!$T:$T,$A221+52),0)</f>
        <v>15.682209046095483</v>
      </c>
      <c r="I221">
        <f>IF($A221&lt;='P01'!$B$17,INDEX('P01'!$U:$U,$A221+52),0)+IF($A221&lt;='P02'!$B$17,INDEX('P02'!$U:$U,$A221+52),0)+IF($A221&lt;='P03'!$B$17,INDEX('P03'!$U:$U,$A221+52),0)+IF($A221&lt;='P04'!$B$17,INDEX('P04'!$U:$U,$A221+52),0)+IF($A221&lt;='P05'!$B$17,INDEX('P05'!$U:$U,$A221+52),0)+IF($A221&lt;='P06'!$B$17,INDEX('P06'!$U:$U,$A221+52),0)+IF($A221&lt;='P07'!$B$17,INDEX('P07'!$U:$U,$A221+52),0)+IF($A221&lt;='P08'!$B$17,INDEX('P08'!$U:$U,$A221+52),0)+IF($A221&lt;='P09'!$B$17,INDEX('P09'!$U:$U,$A221+52),0)+IF($A221&lt;='P10'!$B$17,INDEX('P10'!$U:$U,$A221+52),0)</f>
        <v>191.66612469910075</v>
      </c>
      <c r="J221">
        <f>IF($A221&lt;='P01'!$B$17,INDEX('P01'!$V:$V,$A221+52),0)+IF($A221&lt;='P02'!$B$17,INDEX('P02'!$V:$V,$A221+52),0)+IF($A221&lt;='P03'!$B$17,INDEX('P03'!$V:$V,$A221+52),0)+IF($A221&lt;='P04'!$B$17,INDEX('P04'!$V:$V,$A221+52),0)+IF($A221&lt;='P05'!$B$17,INDEX('P05'!$V:$V,$A221+52),0)+IF($A221&lt;='P06'!$B$17,INDEX('P06'!$V:$V,$A221+52),0)+IF($A221&lt;='P07'!$B$17,INDEX('P07'!$V:$V,$A221+52),0)+IF($A221&lt;='P08'!$B$17,INDEX('P08'!$V:$V,$A221+52),0)+IF($A221&lt;='P09'!$B$17,INDEX('P09'!$V:$V,$A221+52),0)+IF($A221&lt;='P10'!$B$17,INDEX('P10'!$V:$V,$A221+52),0)</f>
        <v>0.22729592430636877</v>
      </c>
      <c r="K221">
        <f>IF($A221&lt;='P01'!$B$17,INDEX('P01'!$W:$W,$A221+52),0)+IF($A221&lt;='P02'!$B$17,INDEX('P02'!$W:$W,$A221+52),0)+IF($A221&lt;='P03'!$B$17,INDEX('P03'!$W:$W,$A221+52),0)+IF($A221&lt;='P04'!$B$17,INDEX('P04'!$W:$W,$A221+52),0)+IF($A221&lt;='P05'!$B$17,INDEX('P05'!$W:$W,$A221+52),0)+IF($A221&lt;='P06'!$B$17,INDEX('P06'!$W:$W,$A221+52),0)+IF($A221&lt;='P07'!$B$17,INDEX('P07'!$W:$W,$A221+52),0)+IF($A221&lt;='P08'!$B$17,INDEX('P08'!$W:$W,$A221+52),0)+IF($A221&lt;='P09'!$B$17,INDEX('P09'!$W:$W,$A221+52),0)+IF($A221&lt;='P10'!$B$17,INDEX('P10'!$W:$W,$A221+52),0)</f>
        <v>-116.08913443160709</v>
      </c>
      <c r="L221">
        <f>IF($A221&lt;='P01'!$B$17,INDEX('P01'!$X:$X,$A221+52),0)+IF($A221&lt;='P02'!$B$17,INDEX('P02'!$X:$X,$A221+52),0)+IF($A221&lt;='P03'!$B$17,INDEX('P03'!$X:$X,$A221+52),0)+IF($A221&lt;='P04'!$B$17,INDEX('P04'!$X:$X,$A221+52),0)+IF($A221&lt;='P05'!$B$17,INDEX('P05'!$X:$X,$A221+52),0)+IF($A221&lt;='P06'!$B$17,INDEX('P06'!$X:$X,$A221+52),0)+IF($A221&lt;='P07'!$B$17,INDEX('P07'!$X:$X,$A221+52),0)+IF($A221&lt;='P08'!$B$17,INDEX('P08'!$X:$X,$A221+52),0)+IF($A221&lt;='P09'!$B$17,INDEX('P09'!$X:$X,$A221+52),0)+IF($A221&lt;='P10'!$B$17,INDEX('P10'!$X:$X,$A221+52),0)</f>
        <v>115.78963145261284</v>
      </c>
      <c r="M221">
        <f>IF($A221&lt;='P01'!$B$17,INDEX('P01'!$AA:$AA,$A221+52),0)+IF($A221&lt;='P02'!$B$17,INDEX('P02'!$AA:$AA,$A221+52),0)+IF($A221&lt;='P03'!$B$17,INDEX('P03'!$AA:$AA,$A221+52),0)+IF($A221&lt;='P04'!$B$17,INDEX('P04'!$AA:$AA,$A221+52),0)+IF($A221&lt;='P05'!$B$17,INDEX('P05'!$AA:$AA,$A221+52),0)+IF($A221&lt;='P06'!$B$17,INDEX('P06'!$AA:$AA,$A221+52),0)+IF($A221&lt;='P07'!$B$17,INDEX('P07'!$AA:$AA,$A221+52),0)+IF($A221&lt;='P08'!$B$17,INDEX('P08'!$AA:$AA,$A221+52),0)+IF($A221&lt;='P09'!$B$17,INDEX('P09'!$AA:$AA,$A221+52),0)+IF($A221&lt;='P10'!$B$17,INDEX('P10'!$AA:$AA,$A221+52),0)</f>
        <v>-62.430178642856909</v>
      </c>
      <c r="N221">
        <f>IF($A221&lt;='P01'!$B$17,INDEX('P01'!$AB:$AB,$A221+52),0)+IF($A221&lt;='P02'!$B$17,INDEX('P02'!$AB:$AB,$A221+52),0)+IF($A221&lt;='P03'!$B$17,INDEX('P03'!$AB:$AB,$A221+52),0)+IF($A221&lt;='P04'!$B$17,INDEX('P04'!$AB:$AB,$A221+52),0)+IF($A221&lt;='P05'!$B$17,INDEX('P05'!$AB:$AB,$A221+52),0)+IF($A221&lt;='P06'!$B$17,INDEX('P06'!$AB:$AB,$A221+52),0)+IF($A221&lt;='P07'!$B$17,INDEX('P07'!$AB:$AB,$A221+52),0)+IF($A221&lt;='P08'!$B$17,INDEX('P08'!$AB:$AB,$A221+52),0)+IF($A221&lt;='P09'!$B$17,INDEX('P09'!$AB:$AB,$A221+52),0)+IF($A221&lt;='P10'!$B$17,INDEX('P10'!$AB:$AB,$A221+52),0)</f>
        <v>50.498126484495103</v>
      </c>
      <c r="O221">
        <f>IF($A221&lt;='P01'!$B$17,INDEX('P01'!$AC:$AC,$A221+52),0)+IF($A221&lt;='P02'!$B$17,INDEX('P02'!$AC:$AC,$A221+52),0)+IF($A221&lt;='P03'!$B$17,INDEX('P03'!$AC:$AC,$A221+52),0)+IF($A221&lt;='P04'!$B$17,INDEX('P04'!$AC:$AC,$A221+52),0)+IF($A221&lt;='P05'!$B$17,INDEX('P05'!$AC:$AC,$A221+52),0)+IF($A221&lt;='P06'!$B$17,INDEX('P06'!$AC:$AC,$A221+52),0)+IF($A221&lt;='P07'!$B$17,INDEX('P07'!$AC:$AC,$A221+52),0)+IF($A221&lt;='P08'!$B$17,INDEX('P08'!$AC:$AC,$A221+52),0)+IF($A221&lt;='P09'!$B$17,INDEX('P09'!$AC:$AC,$A221+52),0)+IF($A221&lt;='P10'!$B$17,INDEX('P10'!$AC:$AC,$A221+52),0)</f>
        <v>1.009962529689902</v>
      </c>
      <c r="P221">
        <f>IF($A221&lt;='P01'!$B$17,INDEX('P01'!$AD:$AD,$A221+52),0)+IF($A221&lt;='P02'!$B$17,INDEX('P02'!$AD:$AD,$A221+52),0)+IF($A221&lt;='P03'!$B$17,INDEX('P03'!$AD:$AD,$A221+52),0)+IF($A221&lt;='P04'!$B$17,INDEX('P04'!$AD:$AD,$A221+52),0)+IF($A221&lt;='P05'!$B$17,INDEX('P05'!$AD:$AD,$A221+52),0)+IF($A221&lt;='P06'!$B$17,INDEX('P06'!$AD:$AD,$A221+52),0)+IF($A221&lt;='P07'!$B$17,INDEX('P07'!$AD:$AD,$A221+52),0)+IF($A221&lt;='P08'!$B$17,INDEX('P08'!$AD:$AD,$A221+52),0)+IF($A221&lt;='P09'!$B$17,INDEX('P09'!$AD:$AD,$A221+52),0)+IF($A221&lt;='P10'!$B$17,INDEX('P10'!$AD:$AD,$A221+52),0)</f>
        <v>8.4553608123629189</v>
      </c>
      <c r="Q221">
        <f>IF($A221&lt;='P01'!$B$17,INDEX('P01'!$AE:$AE,$A221+52),0)+IF($A221&lt;='P02'!$B$17,INDEX('P02'!$AE:$AE,$A221+52),0)+IF($A221&lt;='P03'!$B$17,INDEX('P03'!$AE:$AE,$A221+52),0)+IF($A221&lt;='P04'!$B$17,INDEX('P04'!$AE:$AE,$A221+52),0)+IF($A221&lt;='P05'!$B$17,INDEX('P05'!$AE:$AE,$A221+52),0)+IF($A221&lt;='P06'!$B$17,INDEX('P06'!$AE:$AE,$A221+52),0)+IF($A221&lt;='P07'!$B$17,INDEX('P07'!$AE:$AE,$A221+52),0)+IF($A221&lt;='P08'!$B$17,INDEX('P08'!$AE:$AE,$A221+52),0)+IF($A221&lt;='P09'!$B$17,INDEX('P09'!$AE:$AE,$A221+52),0)+IF($A221&lt;='P10'!$B$17,INDEX('P10'!$AE:$AE,$A221+52),0)</f>
        <v>103.34043087135964</v>
      </c>
      <c r="R221">
        <f>IF($A221&lt;='P01'!$B$17,INDEX('P01'!$AF:$AF,$A221+52),0)+IF($A221&lt;='P02'!$B$17,INDEX('P02'!$AF:$AF,$A221+52),0)+IF($A221&lt;='P03'!$B$17,INDEX('P03'!$AF:$AF,$A221+52),0)+IF($A221&lt;='P04'!$B$17,INDEX('P04'!$AF:$AF,$A221+52),0)+IF($A221&lt;='P05'!$B$17,INDEX('P05'!$AF:$AF,$A221+52),0)+IF($A221&lt;='P06'!$B$17,INDEX('P06'!$AF:$AF,$A221+52),0)+IF($A221&lt;='P07'!$B$17,INDEX('P07'!$AF:$AF,$A221+52),0)+IF($A221&lt;='P08'!$B$17,INDEX('P08'!$AF:$AF,$A221+52),0)+IF($A221&lt;='P09'!$B$17,INDEX('P09'!$AF:$AF,$A221+52),0)+IF($A221&lt;='P10'!$B$17,INDEX('P10'!$AF:$AF,$A221+52),0)</f>
        <v>0.12255091393953717</v>
      </c>
      <c r="S221">
        <f>IF($A221&lt;='P01'!$B$17,INDEX('P01'!$AG:$AG,$A221+52),0)+IF($A221&lt;='P02'!$B$17,INDEX('P02'!$AG:$AG,$A221+52),0)+IF($A221&lt;='P03'!$B$17,INDEX('P03'!$AG:$AG,$A221+52),0)+IF($A221&lt;='P04'!$B$17,INDEX('P04'!$AG:$AG,$A221+52),0)+IF($A221&lt;='P05'!$B$17,INDEX('P05'!$AG:$AG,$A221+52),0)+IF($A221&lt;='P06'!$B$17,INDEX('P06'!$AG:$AG,$A221+52),0)+IF($A221&lt;='P07'!$B$17,INDEX('P07'!$AG:$AG,$A221+52),0)+IF($A221&lt;='P08'!$B$17,INDEX('P08'!$AG:$AG,$A221+52),0)+IF($A221&lt;='P09'!$B$17,INDEX('P09'!$AG:$AG,$A221+52),0)+IF($A221&lt;='P10'!$B$17,INDEX('P10'!$AG:$AG,$A221+52),0)</f>
        <v>9928.1520558722805</v>
      </c>
      <c r="T221">
        <f>IF($A221&lt;='P01'!$B$17,INDEX('P01'!$AI:$AI,$A221+52),0)+IF($A221&lt;='P02'!$B$17,INDEX('P02'!$AI:$AI,$A221+52),0)+IF($A221&lt;='P03'!$B$17,INDEX('P03'!$AI:$AI,$A221+52),0)+IF($A221&lt;='P04'!$B$17,INDEX('P04'!$AI:$AI,$A221+52),0)+IF($A221&lt;='P05'!$B$17,INDEX('P05'!$AI:$AI,$A221+52),0)+IF($A221&lt;='P06'!$B$17,INDEX('P06'!$AI:$AI,$A221+52),0)+IF($A221&lt;='P07'!$B$17,INDEX('P07'!$AI:$AI,$A221+52),0)+IF($A221&lt;='P08'!$B$17,INDEX('P08'!$AI:$AI,$A221+52),0)+IF($A221&lt;='P09'!$B$17,INDEX('P09'!$AI:$AI,$A221+52),0)+IF($A221&lt;='P10'!$B$17,INDEX('P10'!$AI:$AI,$A221+52),0)</f>
        <v>9928.1520558722805</v>
      </c>
    </row>
    <row r="222" spans="1:20" x14ac:dyDescent="0.35">
      <c r="A222">
        <v>190</v>
      </c>
      <c r="B222">
        <f>IF($A222&lt;='P01'!$B$17,INDEX('P01'!$J:$J,$A222+52),0)+IF($A222&lt;='P02'!$B$17,INDEX('P02'!$J:$J,$A222+52),0)+IF($A222&lt;='P03'!$B$17,INDEX('P03'!$J:$J,$A222+52),0)+IF($A222&lt;='P04'!$B$17,INDEX('P04'!$J:$J,$A222+52),0)+IF($A222&lt;='P05'!$B$17,INDEX('P05'!$J:$J,$A222+52),0)+IF($A222&lt;='P06'!$B$17,INDEX('P06'!$J:$J,$A222+52),0)+IF($A222&lt;='P07'!$B$17,INDEX('P07'!$J:$J,$A222+52),0)+IF($A222&lt;='P08'!$B$17,INDEX('P08'!$J:$J,$A222+52),0)+IF($A222&lt;='P09'!$B$17,INDEX('P09'!$J:$J,$A222+52),0)+IF($A222&lt;='P10'!$B$17,INDEX('P10'!$J:$J,$A222+52),0)</f>
        <v>5.6973611269138167E-4</v>
      </c>
      <c r="C222">
        <f>IF($A222&lt;='P01'!$B$17,INDEX('P01'!$K:$K,$A222+52),0)+IF($A222&lt;='P02'!$B$17,INDEX('P02'!$K:$K,$A222+52),0)+IF($A222&lt;='P03'!$B$17,INDEX('P03'!$K:$K,$A222+52),0)+IF($A222&lt;='P04'!$B$17,INDEX('P04'!$K:$K,$A222+52),0)+IF($A222&lt;='P05'!$B$17,INDEX('P05'!$K:$K,$A222+52),0)+IF($A222&lt;='P06'!$B$17,INDEX('P06'!$K:$K,$A222+52),0)+IF($A222&lt;='P07'!$B$17,INDEX('P07'!$K:$K,$A222+52),0)+IF($A222&lt;='P08'!$B$17,INDEX('P08'!$K:$K,$A222+52),0)+IF($A222&lt;='P09'!$B$17,INDEX('P09'!$K:$K,$A222+52),0)+IF($A222&lt;='P10'!$B$17,INDEX('P10'!$K:$K,$A222+52),0)</f>
        <v>4.3592085627102706E-3</v>
      </c>
      <c r="D222">
        <f>IF($A222&lt;='P01'!$B$17,INDEX('P01'!$L:$L,$A222+52),0)+IF($A222&lt;='P02'!$B$17,INDEX('P02'!$L:$L,$A222+52),0)+IF($A222&lt;='P03'!$B$17,INDEX('P03'!$L:$L,$A222+52),0)+IF($A222&lt;='P04'!$B$17,INDEX('P04'!$L:$L,$A222+52),0)+IF($A222&lt;='P05'!$B$17,INDEX('P05'!$L:$L,$A222+52),0)+IF($A222&lt;='P06'!$B$17,INDEX('P06'!$L:$L,$A222+52),0)+IF($A222&lt;='P07'!$B$17,INDEX('P07'!$L:$L,$A222+52),0)+IF($A222&lt;='P08'!$B$17,INDEX('P08'!$L:$L,$A222+52),0)+IF($A222&lt;='P09'!$B$17,INDEX('P09'!$L:$L,$A222+52),0)+IF($A222&lt;='P10'!$B$17,INDEX('P10'!$L:$L,$A222+52),0)</f>
        <v>0</v>
      </c>
      <c r="E222">
        <f>IF($A222&lt;='P01'!$B$17,INDEX('P01'!$M:$M,$A222+52),0)+IF($A222&lt;='P02'!$B$17,INDEX('P02'!$M:$M,$A222+52),0)+IF($A222&lt;='P03'!$B$17,INDEX('P03'!$M:$M,$A222+52),0)+IF($A222&lt;='P04'!$B$17,INDEX('P04'!$M:$M,$A222+52),0)+IF($A222&lt;='P05'!$B$17,INDEX('P05'!$M:$M,$A222+52),0)+IF($A222&lt;='P06'!$B$17,INDEX('P06'!$M:$M,$A222+52),0)+IF($A222&lt;='P07'!$B$17,INDEX('P07'!$M:$M,$A222+52),0)+IF($A222&lt;='P08'!$B$17,INDEX('P08'!$M:$M,$A222+52),0)+IF($A222&lt;='P09'!$B$17,INDEX('P09'!$M:$M,$A222+52),0)+IF($A222&lt;='P10'!$B$17,INDEX('P10'!$M:$M,$A222+52),0)</f>
        <v>1.9591491053117824</v>
      </c>
      <c r="F222">
        <f>IF($A222&lt;='P01'!$B$17,INDEX('P01'!$R:$R,$A222+52),0)+IF($A222&lt;='P02'!$B$17,INDEX('P02'!$R:$R,$A222+52),0)+IF($A222&lt;='P03'!$B$17,INDEX('P03'!$R:$R,$A222+52),0)+IF($A222&lt;='P04'!$B$17,INDEX('P04'!$R:$R,$A222+52),0)+IF($A222&lt;='P05'!$B$17,INDEX('P05'!$R:$R,$A222+52),0)+IF($A222&lt;='P06'!$B$17,INDEX('P06'!$R:$R,$A222+52),0)+IF($A222&lt;='P07'!$B$17,INDEX('P07'!$R:$R,$A222+52),0)+IF($A222&lt;='P08'!$B$17,INDEX('P08'!$R:$R,$A222+52),0)+IF($A222&lt;='P09'!$B$17,INDEX('P09'!$R:$R,$A222+52),0)+IF($A222&lt;='P10'!$B$17,INDEX('P10'!$R:$R,$A222+52),0)</f>
        <v>93.021747777459495</v>
      </c>
      <c r="G222">
        <f>IF($A222&lt;='P01'!$B$17,INDEX('P01'!$S:$S,$A222+52),0)+IF($A222&lt;='P02'!$B$17,INDEX('P02'!$S:$S,$A222+52),0)+IF($A222&lt;='P03'!$B$17,INDEX('P03'!$S:$S,$A222+52),0)+IF($A222&lt;='P04'!$B$17,INDEX('P04'!$S:$S,$A222+52),0)+IF($A222&lt;='P05'!$B$17,INDEX('P05'!$S:$S,$A222+52),0)+IF($A222&lt;='P06'!$B$17,INDEX('P06'!$S:$S,$A222+52),0)+IF($A222&lt;='P07'!$B$17,INDEX('P07'!$S:$S,$A222+52),0)+IF($A222&lt;='P08'!$B$17,INDEX('P08'!$S:$S,$A222+52),0)+IF($A222&lt;='P09'!$B$17,INDEX('P09'!$S:$S,$A222+52),0)+IF($A222&lt;='P10'!$B$17,INDEX('P10'!$S:$S,$A222+52),0)</f>
        <v>1.8604349555491901</v>
      </c>
      <c r="H222">
        <f>IF($A222&lt;='P01'!$B$17,INDEX('P01'!$T:$T,$A222+52),0)+IF($A222&lt;='P02'!$B$17,INDEX('P02'!$T:$T,$A222+52),0)+IF($A222&lt;='P03'!$B$17,INDEX('P03'!$T:$T,$A222+52),0)+IF($A222&lt;='P04'!$B$17,INDEX('P04'!$T:$T,$A222+52),0)+IF($A222&lt;='P05'!$B$17,INDEX('P05'!$T:$T,$A222+52),0)+IF($A222&lt;='P06'!$B$17,INDEX('P06'!$T:$T,$A222+52),0)+IF($A222&lt;='P07'!$B$17,INDEX('P07'!$T:$T,$A222+52),0)+IF($A222&lt;='P08'!$B$17,INDEX('P08'!$T:$T,$A222+52),0)+IF($A222&lt;='P09'!$B$17,INDEX('P09'!$T:$T,$A222+52),0)+IF($A222&lt;='P10'!$B$17,INDEX('P10'!$T:$T,$A222+52),0)</f>
        <v>15.681398966121121</v>
      </c>
      <c r="I222">
        <f>IF($A222&lt;='P01'!$B$17,INDEX('P01'!$U:$U,$A222+52),0)+IF($A222&lt;='P02'!$B$17,INDEX('P02'!$U:$U,$A222+52),0)+IF($A222&lt;='P03'!$B$17,INDEX('P03'!$U:$U,$A222+52),0)+IF($A222&lt;='P04'!$B$17,INDEX('P04'!$U:$U,$A222+52),0)+IF($A222&lt;='P05'!$B$17,INDEX('P05'!$U:$U,$A222+52),0)+IF($A222&lt;='P06'!$B$17,INDEX('P06'!$U:$U,$A222+52),0)+IF($A222&lt;='P07'!$B$17,INDEX('P07'!$U:$U,$A222+52),0)+IF($A222&lt;='P08'!$B$17,INDEX('P08'!$U:$U,$A222+52),0)+IF($A222&lt;='P09'!$B$17,INDEX('P09'!$U:$U,$A222+52),0)+IF($A222&lt;='P10'!$B$17,INDEX('P10'!$U:$U,$A222+52),0)</f>
        <v>191.28491972942888</v>
      </c>
      <c r="J222">
        <f>IF($A222&lt;='P01'!$B$17,INDEX('P01'!$V:$V,$A222+52),0)+IF($A222&lt;='P02'!$B$17,INDEX('P02'!$V:$V,$A222+52),0)+IF($A222&lt;='P03'!$B$17,INDEX('P03'!$V:$V,$A222+52),0)+IF($A222&lt;='P04'!$B$17,INDEX('P04'!$V:$V,$A222+52),0)+IF($A222&lt;='P05'!$B$17,INDEX('P05'!$V:$V,$A222+52),0)+IF($A222&lt;='P06'!$B$17,INDEX('P06'!$V:$V,$A222+52),0)+IF($A222&lt;='P07'!$B$17,INDEX('P07'!$V:$V,$A222+52),0)+IF($A222&lt;='P08'!$B$17,INDEX('P08'!$V:$V,$A222+52),0)+IF($A222&lt;='P09'!$B$17,INDEX('P09'!$V:$V,$A222+52),0)+IF($A222&lt;='P10'!$B$17,INDEX('P10'!$V:$V,$A222+52),0)</f>
        <v>0.22744155428494287</v>
      </c>
      <c r="K222">
        <f>IF($A222&lt;='P01'!$B$17,INDEX('P01'!$W:$W,$A222+52),0)+IF($A222&lt;='P02'!$B$17,INDEX('P02'!$W:$W,$A222+52),0)+IF($A222&lt;='P03'!$B$17,INDEX('P03'!$W:$W,$A222+52),0)+IF($A222&lt;='P04'!$B$17,INDEX('P04'!$W:$W,$A222+52),0)+IF($A222&lt;='P05'!$B$17,INDEX('P05'!$W:$W,$A222+52),0)+IF($A222&lt;='P06'!$B$17,INDEX('P06'!$W:$W,$A222+52),0)+IF($A222&lt;='P07'!$B$17,INDEX('P07'!$W:$W,$A222+52),0)+IF($A222&lt;='P08'!$B$17,INDEX('P08'!$W:$W,$A222+52),0)+IF($A222&lt;='P09'!$B$17,INDEX('P09'!$W:$W,$A222+52),0)+IF($A222&lt;='P10'!$B$17,INDEX('P10'!$W:$W,$A222+52),0)</f>
        <v>-116.03244742792464</v>
      </c>
      <c r="L222">
        <f>IF($A222&lt;='P01'!$B$17,INDEX('P01'!$X:$X,$A222+52),0)+IF($A222&lt;='P02'!$B$17,INDEX('P02'!$X:$X,$A222+52),0)+IF($A222&lt;='P03'!$B$17,INDEX('P03'!$X:$X,$A222+52),0)+IF($A222&lt;='P04'!$B$17,INDEX('P04'!$X:$X,$A222+52),0)+IF($A222&lt;='P05'!$B$17,INDEX('P05'!$X:$X,$A222+52),0)+IF($A222&lt;='P06'!$B$17,INDEX('P06'!$X:$X,$A222+52),0)+IF($A222&lt;='P07'!$B$17,INDEX('P07'!$X:$X,$A222+52),0)+IF($A222&lt;='P08'!$B$17,INDEX('P08'!$X:$X,$A222+52),0)+IF($A222&lt;='P09'!$B$17,INDEX('P09'!$X:$X,$A222+52),0)+IF($A222&lt;='P10'!$B$17,INDEX('P10'!$X:$X,$A222+52),0)</f>
        <v>115.73400901154206</v>
      </c>
      <c r="M222">
        <f>IF($A222&lt;='P01'!$B$17,INDEX('P01'!$AA:$AA,$A222+52),0)+IF($A222&lt;='P02'!$B$17,INDEX('P02'!$AA:$AA,$A222+52),0)+IF($A222&lt;='P03'!$B$17,INDEX('P03'!$AA:$AA,$A222+52),0)+IF($A222&lt;='P04'!$B$17,INDEX('P04'!$AA:$AA,$A222+52),0)+IF($A222&lt;='P05'!$B$17,INDEX('P05'!$AA:$AA,$A222+52),0)+IF($A222&lt;='P06'!$B$17,INDEX('P06'!$AA:$AA,$A222+52),0)+IF($A222&lt;='P07'!$B$17,INDEX('P07'!$AA:$AA,$A222+52),0)+IF($A222&lt;='P08'!$B$17,INDEX('P08'!$AA:$AA,$A222+52),0)+IF($A222&lt;='P09'!$B$17,INDEX('P09'!$AA:$AA,$A222+52),0)+IF($A222&lt;='P10'!$B$17,INDEX('P10'!$AA:$AA,$A222+52),0)</f>
        <v>-62.196573350987819</v>
      </c>
      <c r="N222">
        <f>IF($A222&lt;='P01'!$B$17,INDEX('P01'!$AB:$AB,$A222+52),0)+IF($A222&lt;='P02'!$B$17,INDEX('P02'!$AB:$AB,$A222+52),0)+IF($A222&lt;='P03'!$B$17,INDEX('P03'!$AB:$AB,$A222+52),0)+IF($A222&lt;='P04'!$B$17,INDEX('P04'!$AB:$AB,$A222+52),0)+IF($A222&lt;='P05'!$B$17,INDEX('P05'!$AB:$AB,$A222+52),0)+IF($A222&lt;='P06'!$B$17,INDEX('P06'!$AB:$AB,$A222+52),0)+IF($A222&lt;='P07'!$B$17,INDEX('P07'!$AB:$AB,$A222+52),0)+IF($A222&lt;='P08'!$B$17,INDEX('P08'!$AB:$AB,$A222+52),0)+IF($A222&lt;='P09'!$B$17,INDEX('P09'!$AB:$AB,$A222+52),0)+IF($A222&lt;='P10'!$B$17,INDEX('P10'!$AB:$AB,$A222+52),0)</f>
        <v>50.154441797271375</v>
      </c>
      <c r="O222">
        <f>IF($A222&lt;='P01'!$B$17,INDEX('P01'!$AC:$AC,$A222+52),0)+IF($A222&lt;='P02'!$B$17,INDEX('P02'!$AC:$AC,$A222+52),0)+IF($A222&lt;='P03'!$B$17,INDEX('P03'!$AC:$AC,$A222+52),0)+IF($A222&lt;='P04'!$B$17,INDEX('P04'!$AC:$AC,$A222+52),0)+IF($A222&lt;='P05'!$B$17,INDEX('P05'!$AC:$AC,$A222+52),0)+IF($A222&lt;='P06'!$B$17,INDEX('P06'!$AC:$AC,$A222+52),0)+IF($A222&lt;='P07'!$B$17,INDEX('P07'!$AC:$AC,$A222+52),0)+IF($A222&lt;='P08'!$B$17,INDEX('P08'!$AC:$AC,$A222+52),0)+IF($A222&lt;='P09'!$B$17,INDEX('P09'!$AC:$AC,$A222+52),0)+IF($A222&lt;='P10'!$B$17,INDEX('P10'!$AC:$AC,$A222+52),0)</f>
        <v>1.0030888359454275</v>
      </c>
      <c r="P222">
        <f>IF($A222&lt;='P01'!$B$17,INDEX('P01'!$AD:$AD,$A222+52),0)+IF($A222&lt;='P02'!$B$17,INDEX('P02'!$AD:$AD,$A222+52),0)+IF($A222&lt;='P03'!$B$17,INDEX('P03'!$AD:$AD,$A222+52),0)+IF($A222&lt;='P04'!$B$17,INDEX('P04'!$AD:$AD,$A222+52),0)+IF($A222&lt;='P05'!$B$17,INDEX('P05'!$AD:$AD,$A222+52),0)+IF($A222&lt;='P06'!$B$17,INDEX('P06'!$AD:$AD,$A222+52),0)+IF($A222&lt;='P07'!$B$17,INDEX('P07'!$AD:$AD,$A222+52),0)+IF($A222&lt;='P08'!$B$17,INDEX('P08'!$AD:$AD,$A222+52),0)+IF($A222&lt;='P09'!$B$17,INDEX('P09'!$AD:$AD,$A222+52),0)+IF($A222&lt;='P10'!$B$17,INDEX('P10'!$AD:$AD,$A222+52),0)</f>
        <v>8.4273351400553995</v>
      </c>
      <c r="Q222">
        <f>IF($A222&lt;='P01'!$B$17,INDEX('P01'!$AE:$AE,$A222+52),0)+IF($A222&lt;='P02'!$B$17,INDEX('P02'!$AE:$AE,$A222+52),0)+IF($A222&lt;='P03'!$B$17,INDEX('P03'!$AE:$AE,$A222+52),0)+IF($A222&lt;='P04'!$B$17,INDEX('P04'!$AE:$AE,$A222+52),0)+IF($A222&lt;='P05'!$B$17,INDEX('P05'!$AE:$AE,$A222+52),0)+IF($A222&lt;='P06'!$B$17,INDEX('P06'!$AE:$AE,$A222+52),0)+IF($A222&lt;='P07'!$B$17,INDEX('P07'!$AE:$AE,$A222+52),0)+IF($A222&lt;='P08'!$B$17,INDEX('P08'!$AE:$AE,$A222+52),0)+IF($A222&lt;='P09'!$B$17,INDEX('P09'!$AE:$AE,$A222+52),0)+IF($A222&lt;='P10'!$B$17,INDEX('P10'!$AE:$AE,$A222+52),0)</f>
        <v>102.79836188602724</v>
      </c>
      <c r="R222">
        <f>IF($A222&lt;='P01'!$B$17,INDEX('P01'!$AF:$AF,$A222+52),0)+IF($A222&lt;='P02'!$B$17,INDEX('P02'!$AF:$AF,$A222+52),0)+IF($A222&lt;='P03'!$B$17,INDEX('P03'!$AF:$AF,$A222+52),0)+IF($A222&lt;='P04'!$B$17,INDEX('P04'!$AF:$AF,$A222+52),0)+IF($A222&lt;='P05'!$B$17,INDEX('P05'!$AF:$AF,$A222+52),0)+IF($A222&lt;='P06'!$B$17,INDEX('P06'!$AF:$AF,$A222+52),0)+IF($A222&lt;='P07'!$B$17,INDEX('P07'!$AF:$AF,$A222+52),0)+IF($A222&lt;='P08'!$B$17,INDEX('P08'!$AF:$AF,$A222+52),0)+IF($A222&lt;='P09'!$B$17,INDEX('P09'!$AF:$AF,$A222+52),0)+IF($A222&lt;='P10'!$B$17,INDEX('P10'!$AF:$AF,$A222+52),0)</f>
        <v>0.12222928623111419</v>
      </c>
      <c r="S222">
        <f>IF($A222&lt;='P01'!$B$17,INDEX('P01'!$AG:$AG,$A222+52),0)+IF($A222&lt;='P02'!$B$17,INDEX('P02'!$AG:$AG,$A222+52),0)+IF($A222&lt;='P03'!$B$17,INDEX('P03'!$AG:$AG,$A222+52),0)+IF($A222&lt;='P04'!$B$17,INDEX('P04'!$AG:$AG,$A222+52),0)+IF($A222&lt;='P05'!$B$17,INDEX('P05'!$AG:$AG,$A222+52),0)+IF($A222&lt;='P06'!$B$17,INDEX('P06'!$AG:$AG,$A222+52),0)+IF($A222&lt;='P07'!$B$17,INDEX('P07'!$AG:$AG,$A222+52),0)+IF($A222&lt;='P08'!$B$17,INDEX('P08'!$AG:$AG,$A222+52),0)+IF($A222&lt;='P09'!$B$17,INDEX('P09'!$AG:$AG,$A222+52),0)+IF($A222&lt;='P10'!$B$17,INDEX('P10'!$AG:$AG,$A222+52),0)</f>
        <v>9844.9202332097684</v>
      </c>
      <c r="T222">
        <f>IF($A222&lt;='P01'!$B$17,INDEX('P01'!$AI:$AI,$A222+52),0)+IF($A222&lt;='P02'!$B$17,INDEX('P02'!$AI:$AI,$A222+52),0)+IF($A222&lt;='P03'!$B$17,INDEX('P03'!$AI:$AI,$A222+52),0)+IF($A222&lt;='P04'!$B$17,INDEX('P04'!$AI:$AI,$A222+52),0)+IF($A222&lt;='P05'!$B$17,INDEX('P05'!$AI:$AI,$A222+52),0)+IF($A222&lt;='P06'!$B$17,INDEX('P06'!$AI:$AI,$A222+52),0)+IF($A222&lt;='P07'!$B$17,INDEX('P07'!$AI:$AI,$A222+52),0)+IF($A222&lt;='P08'!$B$17,INDEX('P08'!$AI:$AI,$A222+52),0)+IF($A222&lt;='P09'!$B$17,INDEX('P09'!$AI:$AI,$A222+52),0)+IF($A222&lt;='P10'!$B$17,INDEX('P10'!$AI:$AI,$A222+52),0)</f>
        <v>9844.9202332097684</v>
      </c>
    </row>
    <row r="223" spans="1:20" x14ac:dyDescent="0.35">
      <c r="A223">
        <v>191</v>
      </c>
      <c r="B223">
        <f>IF($A223&lt;='P01'!$B$17,INDEX('P01'!$J:$J,$A223+52),0)+IF($A223&lt;='P02'!$B$17,INDEX('P02'!$J:$J,$A223+52),0)+IF($A223&lt;='P03'!$B$17,INDEX('P03'!$J:$J,$A223+52),0)+IF($A223&lt;='P04'!$B$17,INDEX('P04'!$J:$J,$A223+52),0)+IF($A223&lt;='P05'!$B$17,INDEX('P05'!$J:$J,$A223+52),0)+IF($A223&lt;='P06'!$B$17,INDEX('P06'!$J:$J,$A223+52),0)+IF($A223&lt;='P07'!$B$17,INDEX('P07'!$J:$J,$A223+52),0)+IF($A223&lt;='P08'!$B$17,INDEX('P08'!$J:$J,$A223+52),0)+IF($A223&lt;='P09'!$B$17,INDEX('P09'!$J:$J,$A223+52),0)+IF($A223&lt;='P10'!$B$17,INDEX('P10'!$J:$J,$A223+52),0)</f>
        <v>5.6869997726922809E-4</v>
      </c>
      <c r="C223">
        <f>IF($A223&lt;='P01'!$B$17,INDEX('P01'!$K:$K,$A223+52),0)+IF($A223&lt;='P02'!$B$17,INDEX('P02'!$K:$K,$A223+52),0)+IF($A223&lt;='P03'!$B$17,INDEX('P03'!$K:$K,$A223+52),0)+IF($A223&lt;='P04'!$B$17,INDEX('P04'!$K:$K,$A223+52),0)+IF($A223&lt;='P05'!$B$17,INDEX('P05'!$K:$K,$A223+52),0)+IF($A223&lt;='P06'!$B$17,INDEX('P06'!$K:$K,$A223+52),0)+IF($A223&lt;='P07'!$B$17,INDEX('P07'!$K:$K,$A223+52),0)+IF($A223&lt;='P08'!$B$17,INDEX('P08'!$K:$K,$A223+52),0)+IF($A223&lt;='P09'!$B$17,INDEX('P09'!$K:$K,$A223+52),0)+IF($A223&lt;='P10'!$B$17,INDEX('P10'!$K:$K,$A223+52),0)</f>
        <v>4.3435906824385914E-3</v>
      </c>
      <c r="D223">
        <f>IF($A223&lt;='P01'!$B$17,INDEX('P01'!$L:$L,$A223+52),0)+IF($A223&lt;='P02'!$B$17,INDEX('P02'!$L:$L,$A223+52),0)+IF($A223&lt;='P03'!$B$17,INDEX('P03'!$L:$L,$A223+52),0)+IF($A223&lt;='P04'!$B$17,INDEX('P04'!$L:$L,$A223+52),0)+IF($A223&lt;='P05'!$B$17,INDEX('P05'!$L:$L,$A223+52),0)+IF($A223&lt;='P06'!$B$17,INDEX('P06'!$L:$L,$A223+52),0)+IF($A223&lt;='P07'!$B$17,INDEX('P07'!$L:$L,$A223+52),0)+IF($A223&lt;='P08'!$B$17,INDEX('P08'!$L:$L,$A223+52),0)+IF($A223&lt;='P09'!$B$17,INDEX('P09'!$L:$L,$A223+52),0)+IF($A223&lt;='P10'!$B$17,INDEX('P10'!$L:$L,$A223+52),0)</f>
        <v>0</v>
      </c>
      <c r="E223">
        <f>IF($A223&lt;='P01'!$B$17,INDEX('P01'!$M:$M,$A223+52),0)+IF($A223&lt;='P02'!$B$17,INDEX('P02'!$M:$M,$A223+52),0)+IF($A223&lt;='P03'!$B$17,INDEX('P03'!$M:$M,$A223+52),0)+IF($A223&lt;='P04'!$B$17,INDEX('P04'!$M:$M,$A223+52),0)+IF($A223&lt;='P05'!$B$17,INDEX('P05'!$M:$M,$A223+52),0)+IF($A223&lt;='P06'!$B$17,INDEX('P06'!$M:$M,$A223+52),0)+IF($A223&lt;='P07'!$B$17,INDEX('P07'!$M:$M,$A223+52),0)+IF($A223&lt;='P08'!$B$17,INDEX('P08'!$M:$M,$A223+52),0)+IF($A223&lt;='P09'!$B$17,INDEX('P09'!$M:$M,$A223+52),0)+IF($A223&lt;='P10'!$B$17,INDEX('P10'!$M:$M,$A223+52),0)</f>
        <v>1.9542368146520745</v>
      </c>
      <c r="F223">
        <f>IF($A223&lt;='P01'!$B$17,INDEX('P01'!$R:$R,$A223+52),0)+IF($A223&lt;='P02'!$B$17,INDEX('P02'!$R:$R,$A223+52),0)+IF($A223&lt;='P03'!$B$17,INDEX('P03'!$R:$R,$A223+52),0)+IF($A223&lt;='P04'!$B$17,INDEX('P04'!$R:$R,$A223+52),0)+IF($A223&lt;='P05'!$B$17,INDEX('P05'!$R:$R,$A223+52),0)+IF($A223&lt;='P06'!$B$17,INDEX('P06'!$R:$R,$A223+52),0)+IF($A223&lt;='P07'!$B$17,INDEX('P07'!$R:$R,$A223+52),0)+IF($A223&lt;='P08'!$B$17,INDEX('P08'!$R:$R,$A223+52),0)+IF($A223&lt;='P09'!$B$17,INDEX('P09'!$R:$R,$A223+52),0)+IF($A223&lt;='P10'!$B$17,INDEX('P10'!$R:$R,$A223+52),0)</f>
        <v>92.691109416549068</v>
      </c>
      <c r="G223">
        <f>IF($A223&lt;='P01'!$B$17,INDEX('P01'!$S:$S,$A223+52),0)+IF($A223&lt;='P02'!$B$17,INDEX('P02'!$S:$S,$A223+52),0)+IF($A223&lt;='P03'!$B$17,INDEX('P03'!$S:$S,$A223+52),0)+IF($A223&lt;='P04'!$B$17,INDEX('P04'!$S:$S,$A223+52),0)+IF($A223&lt;='P05'!$B$17,INDEX('P05'!$S:$S,$A223+52),0)+IF($A223&lt;='P06'!$B$17,INDEX('P06'!$S:$S,$A223+52),0)+IF($A223&lt;='P07'!$B$17,INDEX('P07'!$S:$S,$A223+52),0)+IF($A223&lt;='P08'!$B$17,INDEX('P08'!$S:$S,$A223+52),0)+IF($A223&lt;='P09'!$B$17,INDEX('P09'!$S:$S,$A223+52),0)+IF($A223&lt;='P10'!$B$17,INDEX('P10'!$S:$S,$A223+52),0)</f>
        <v>1.8538221883309816</v>
      </c>
      <c r="H223">
        <f>IF($A223&lt;='P01'!$B$17,INDEX('P01'!$T:$T,$A223+52),0)+IF($A223&lt;='P02'!$B$17,INDEX('P02'!$T:$T,$A223+52),0)+IF($A223&lt;='P03'!$B$17,INDEX('P03'!$T:$T,$A223+52),0)+IF($A223&lt;='P04'!$B$17,INDEX('P04'!$T:$T,$A223+52),0)+IF($A223&lt;='P05'!$B$17,INDEX('P05'!$T:$T,$A223+52),0)+IF($A223&lt;='P06'!$B$17,INDEX('P06'!$T:$T,$A223+52),0)+IF($A223&lt;='P07'!$B$17,INDEX('P07'!$T:$T,$A223+52),0)+IF($A223&lt;='P08'!$B$17,INDEX('P08'!$T:$T,$A223+52),0)+IF($A223&lt;='P09'!$B$17,INDEX('P09'!$T:$T,$A223+52),0)+IF($A223&lt;='P10'!$B$17,INDEX('P10'!$T:$T,$A223+52),0)</f>
        <v>15.680623275048168</v>
      </c>
      <c r="I223">
        <f>IF($A223&lt;='P01'!$B$17,INDEX('P01'!$U:$U,$A223+52),0)+IF($A223&lt;='P02'!$B$17,INDEX('P02'!$U:$U,$A223+52),0)+IF($A223&lt;='P03'!$B$17,INDEX('P03'!$U:$U,$A223+52),0)+IF($A223&lt;='P04'!$B$17,INDEX('P04'!$U:$U,$A223+52),0)+IF($A223&lt;='P05'!$B$17,INDEX('P05'!$U:$U,$A223+52),0)+IF($A223&lt;='P06'!$B$17,INDEX('P06'!$U:$U,$A223+52),0)+IF($A223&lt;='P07'!$B$17,INDEX('P07'!$U:$U,$A223+52),0)+IF($A223&lt;='P08'!$B$17,INDEX('P08'!$U:$U,$A223+52),0)+IF($A223&lt;='P09'!$B$17,INDEX('P09'!$U:$U,$A223+52),0)+IF($A223&lt;='P10'!$B$17,INDEX('P10'!$U:$U,$A223+52),0)</f>
        <v>190.90493610305688</v>
      </c>
      <c r="J223">
        <f>IF($A223&lt;='P01'!$B$17,INDEX('P01'!$V:$V,$A223+52),0)+IF($A223&lt;='P02'!$B$17,INDEX('P02'!$V:$V,$A223+52),0)+IF($A223&lt;='P03'!$B$17,INDEX('P03'!$V:$V,$A223+52),0)+IF($A223&lt;='P04'!$B$17,INDEX('P04'!$V:$V,$A223+52),0)+IF($A223&lt;='P05'!$B$17,INDEX('P05'!$V:$V,$A223+52),0)+IF($A223&lt;='P06'!$B$17,INDEX('P06'!$V:$V,$A223+52),0)+IF($A223&lt;='P07'!$B$17,INDEX('P07'!$V:$V,$A223+52),0)+IF($A223&lt;='P08'!$B$17,INDEX('P08'!$V:$V,$A223+52),0)+IF($A223&lt;='P09'!$B$17,INDEX('P09'!$V:$V,$A223+52),0)+IF($A223&lt;='P10'!$B$17,INDEX('P10'!$V:$V,$A223+52),0)</f>
        <v>0.22758783585969239</v>
      </c>
      <c r="K223">
        <f>IF($A223&lt;='P01'!$B$17,INDEX('P01'!$W:$W,$A223+52),0)+IF($A223&lt;='P02'!$B$17,INDEX('P02'!$W:$W,$A223+52),0)+IF($A223&lt;='P03'!$B$17,INDEX('P03'!$W:$W,$A223+52),0)+IF($A223&lt;='P04'!$B$17,INDEX('P04'!$W:$W,$A223+52),0)+IF($A223&lt;='P05'!$B$17,INDEX('P05'!$W:$W,$A223+52),0)+IF($A223&lt;='P06'!$B$17,INDEX('P06'!$W:$W,$A223+52),0)+IF($A223&lt;='P07'!$B$17,INDEX('P07'!$W:$W,$A223+52),0)+IF($A223&lt;='P08'!$B$17,INDEX('P08'!$W:$W,$A223+52),0)+IF($A223&lt;='P09'!$B$17,INDEX('P09'!$W:$W,$A223+52),0)+IF($A223&lt;='P10'!$B$17,INDEX('P10'!$W:$W,$A223+52),0)</f>
        <v>-115.97585998574665</v>
      </c>
      <c r="L223">
        <f>IF($A223&lt;='P01'!$B$17,INDEX('P01'!$X:$X,$A223+52),0)+IF($A223&lt;='P02'!$B$17,INDEX('P02'!$X:$X,$A223+52),0)+IF($A223&lt;='P03'!$B$17,INDEX('P03'!$X:$X,$A223+52),0)+IF($A223&lt;='P04'!$B$17,INDEX('P04'!$X:$X,$A223+52),0)+IF($A223&lt;='P05'!$B$17,INDEX('P05'!$X:$X,$A223+52),0)+IF($A223&lt;='P06'!$B$17,INDEX('P06'!$X:$X,$A223+52),0)+IF($A223&lt;='P07'!$B$17,INDEX('P07'!$X:$X,$A223+52),0)+IF($A223&lt;='P08'!$B$17,INDEX('P08'!$X:$X,$A223+52),0)+IF($A223&lt;='P09'!$B$17,INDEX('P09'!$X:$X,$A223+52),0)+IF($A223&lt;='P10'!$B$17,INDEX('P10'!$X:$X,$A223+52),0)</f>
        <v>115.67848234484062</v>
      </c>
      <c r="M223">
        <f>IF($A223&lt;='P01'!$B$17,INDEX('P01'!$AA:$AA,$A223+52),0)+IF($A223&lt;='P02'!$B$17,INDEX('P02'!$AA:$AA,$A223+52),0)+IF($A223&lt;='P03'!$B$17,INDEX('P03'!$AA:$AA,$A223+52),0)+IF($A223&lt;='P04'!$B$17,INDEX('P04'!$AA:$AA,$A223+52),0)+IF($A223&lt;='P05'!$B$17,INDEX('P05'!$AA:$AA,$A223+52),0)+IF($A223&lt;='P06'!$B$17,INDEX('P06'!$AA:$AA,$A223+52),0)+IF($A223&lt;='P07'!$B$17,INDEX('P07'!$AA:$AA,$A223+52),0)+IF($A223&lt;='P08'!$B$17,INDEX('P08'!$AA:$AA,$A223+52),0)+IF($A223&lt;='P09'!$B$17,INDEX('P09'!$AA:$AA,$A223+52),0)+IF($A223&lt;='P10'!$B$17,INDEX('P10'!$AA:$AA,$A223+52),0)</f>
        <v>-61.963879168142036</v>
      </c>
      <c r="N223">
        <f>IF($A223&lt;='P01'!$B$17,INDEX('P01'!$AB:$AB,$A223+52),0)+IF($A223&lt;='P02'!$B$17,INDEX('P02'!$AB:$AB,$A223+52),0)+IF($A223&lt;='P03'!$B$17,INDEX('P03'!$AB:$AB,$A223+52),0)+IF($A223&lt;='P04'!$B$17,INDEX('P04'!$AB:$AB,$A223+52),0)+IF($A223&lt;='P05'!$B$17,INDEX('P05'!$AB:$AB,$A223+52),0)+IF($A223&lt;='P06'!$B$17,INDEX('P06'!$AB:$AB,$A223+52),0)+IF($A223&lt;='P07'!$B$17,INDEX('P07'!$AB:$AB,$A223+52),0)+IF($A223&lt;='P08'!$B$17,INDEX('P08'!$AB:$AB,$A223+52),0)+IF($A223&lt;='P09'!$B$17,INDEX('P09'!$AB:$AB,$A223+52),0)+IF($A223&lt;='P10'!$B$17,INDEX('P10'!$AB:$AB,$A223+52),0)</f>
        <v>49.813096729725189</v>
      </c>
      <c r="O223">
        <f>IF($A223&lt;='P01'!$B$17,INDEX('P01'!$AC:$AC,$A223+52),0)+IF($A223&lt;='P02'!$B$17,INDEX('P02'!$AC:$AC,$A223+52),0)+IF($A223&lt;='P03'!$B$17,INDEX('P03'!$AC:$AC,$A223+52),0)+IF($A223&lt;='P04'!$B$17,INDEX('P04'!$AC:$AC,$A223+52),0)+IF($A223&lt;='P05'!$B$17,INDEX('P05'!$AC:$AC,$A223+52),0)+IF($A223&lt;='P06'!$B$17,INDEX('P06'!$AC:$AC,$A223+52),0)+IF($A223&lt;='P07'!$B$17,INDEX('P07'!$AC:$AC,$A223+52),0)+IF($A223&lt;='P08'!$B$17,INDEX('P08'!$AC:$AC,$A223+52),0)+IF($A223&lt;='P09'!$B$17,INDEX('P09'!$AC:$AC,$A223+52),0)+IF($A223&lt;='P10'!$B$17,INDEX('P10'!$AC:$AC,$A223+52),0)</f>
        <v>0.99626193459450385</v>
      </c>
      <c r="P223">
        <f>IF($A223&lt;='P01'!$B$17,INDEX('P01'!$AD:$AD,$A223+52),0)+IF($A223&lt;='P02'!$B$17,INDEX('P02'!$AD:$AD,$A223+52),0)+IF($A223&lt;='P03'!$B$17,INDEX('P03'!$AD:$AD,$A223+52),0)+IF($A223&lt;='P04'!$B$17,INDEX('P04'!$AD:$AD,$A223+52),0)+IF($A223&lt;='P05'!$B$17,INDEX('P05'!$AD:$AD,$A223+52),0)+IF($A223&lt;='P06'!$B$17,INDEX('P06'!$AD:$AD,$A223+52),0)+IF($A223&lt;='P07'!$B$17,INDEX('P07'!$AD:$AD,$A223+52),0)+IF($A223&lt;='P08'!$B$17,INDEX('P08'!$AD:$AD,$A223+52),0)+IF($A223&lt;='P09'!$B$17,INDEX('P09'!$AD:$AD,$A223+52),0)+IF($A223&lt;='P10'!$B$17,INDEX('P10'!$AD:$AD,$A223+52),0)</f>
        <v>8.3994207583029894</v>
      </c>
      <c r="Q223">
        <f>IF($A223&lt;='P01'!$B$17,INDEX('P01'!$AE:$AE,$A223+52),0)+IF($A223&lt;='P02'!$B$17,INDEX('P02'!$AE:$AE,$A223+52),0)+IF($A223&lt;='P03'!$B$17,INDEX('P03'!$AE:$AE,$A223+52),0)+IF($A223&lt;='P04'!$B$17,INDEX('P04'!$AE:$AE,$A223+52),0)+IF($A223&lt;='P05'!$B$17,INDEX('P05'!$AE:$AE,$A223+52),0)+IF($A223&lt;='P06'!$B$17,INDEX('P06'!$AE:$AE,$A223+52),0)+IF($A223&lt;='P07'!$B$17,INDEX('P07'!$AE:$AE,$A223+52),0)+IF($A223&lt;='P08'!$B$17,INDEX('P08'!$AE:$AE,$A223+52),0)+IF($A223&lt;='P09'!$B$17,INDEX('P09'!$AE:$AE,$A223+52),0)+IF($A223&lt;='P10'!$B$17,INDEX('P10'!$AE:$AE,$A223+52),0)</f>
        <v>102.25938440330245</v>
      </c>
      <c r="R223">
        <f>IF($A223&lt;='P01'!$B$17,INDEX('P01'!$AF:$AF,$A223+52),0)+IF($A223&lt;='P02'!$B$17,INDEX('P02'!$AF:$AF,$A223+52),0)+IF($A223&lt;='P03'!$B$17,INDEX('P03'!$AF:$AF,$A223+52),0)+IF($A223&lt;='P04'!$B$17,INDEX('P04'!$AF:$AF,$A223+52),0)+IF($A223&lt;='P05'!$B$17,INDEX('P05'!$AF:$AF,$A223+52),0)+IF($A223&lt;='P06'!$B$17,INDEX('P06'!$AF:$AF,$A223+52),0)+IF($A223&lt;='P07'!$B$17,INDEX('P07'!$AF:$AF,$A223+52),0)+IF($A223&lt;='P08'!$B$17,INDEX('P08'!$AF:$AF,$A223+52),0)+IF($A223&lt;='P09'!$B$17,INDEX('P09'!$AF:$AF,$A223+52),0)+IF($A223&lt;='P10'!$B$17,INDEX('P10'!$AF:$AF,$A223+52),0)</f>
        <v>0.12190880166727824</v>
      </c>
      <c r="S223">
        <f>IF($A223&lt;='P01'!$B$17,INDEX('P01'!$AG:$AG,$A223+52),0)+IF($A223&lt;='P02'!$B$17,INDEX('P02'!$AG:$AG,$A223+52),0)+IF($A223&lt;='P03'!$B$17,INDEX('P03'!$AG:$AG,$A223+52),0)+IF($A223&lt;='P04'!$B$17,INDEX('P04'!$AG:$AG,$A223+52),0)+IF($A223&lt;='P05'!$B$17,INDEX('P05'!$AG:$AG,$A223+52),0)+IF($A223&lt;='P06'!$B$17,INDEX('P06'!$AG:$AG,$A223+52),0)+IF($A223&lt;='P07'!$B$17,INDEX('P07'!$AG:$AG,$A223+52),0)+IF($A223&lt;='P08'!$B$17,INDEX('P08'!$AG:$AG,$A223+52),0)+IF($A223&lt;='P09'!$B$17,INDEX('P09'!$AG:$AG,$A223+52),0)+IF($A223&lt;='P10'!$B$17,INDEX('P10'!$AG:$AG,$A223+52),0)</f>
        <v>9761.4714578849616</v>
      </c>
      <c r="T223">
        <f>IF($A223&lt;='P01'!$B$17,INDEX('P01'!$AI:$AI,$A223+52),0)+IF($A223&lt;='P02'!$B$17,INDEX('P02'!$AI:$AI,$A223+52),0)+IF($A223&lt;='P03'!$B$17,INDEX('P03'!$AI:$AI,$A223+52),0)+IF($A223&lt;='P04'!$B$17,INDEX('P04'!$AI:$AI,$A223+52),0)+IF($A223&lt;='P05'!$B$17,INDEX('P05'!$AI:$AI,$A223+52),0)+IF($A223&lt;='P06'!$B$17,INDEX('P06'!$AI:$AI,$A223+52),0)+IF($A223&lt;='P07'!$B$17,INDEX('P07'!$AI:$AI,$A223+52),0)+IF($A223&lt;='P08'!$B$17,INDEX('P08'!$AI:$AI,$A223+52),0)+IF($A223&lt;='P09'!$B$17,INDEX('P09'!$AI:$AI,$A223+52),0)+IF($A223&lt;='P10'!$B$17,INDEX('P10'!$AI:$AI,$A223+52),0)</f>
        <v>9761.4714578849616</v>
      </c>
    </row>
    <row r="224" spans="1:20" x14ac:dyDescent="0.35">
      <c r="A224">
        <v>192</v>
      </c>
      <c r="B224">
        <f>IF($A224&lt;='P01'!$B$17,INDEX('P01'!$J:$J,$A224+52),0)+IF($A224&lt;='P02'!$B$17,INDEX('P02'!$J:$J,$A224+52),0)+IF($A224&lt;='P03'!$B$17,INDEX('P03'!$J:$J,$A224+52),0)+IF($A224&lt;='P04'!$B$17,INDEX('P04'!$J:$J,$A224+52),0)+IF($A224&lt;='P05'!$B$17,INDEX('P05'!$J:$J,$A224+52),0)+IF($A224&lt;='P06'!$B$17,INDEX('P06'!$J:$J,$A224+52),0)+IF($A224&lt;='P07'!$B$17,INDEX('P07'!$J:$J,$A224+52),0)+IF($A224&lt;='P08'!$B$17,INDEX('P08'!$J:$J,$A224+52),0)+IF($A224&lt;='P09'!$B$17,INDEX('P09'!$J:$J,$A224+52),0)+IF($A224&lt;='P10'!$B$17,INDEX('P10'!$J:$J,$A224+52),0)</f>
        <v>5.6766711801421916E-4</v>
      </c>
      <c r="C224">
        <f>IF($A224&lt;='P01'!$B$17,INDEX('P01'!$K:$K,$A224+52),0)+IF($A224&lt;='P02'!$B$17,INDEX('P02'!$K:$K,$A224+52),0)+IF($A224&lt;='P03'!$B$17,INDEX('P03'!$K:$K,$A224+52),0)+IF($A224&lt;='P04'!$B$17,INDEX('P04'!$K:$K,$A224+52),0)+IF($A224&lt;='P05'!$B$17,INDEX('P05'!$K:$K,$A224+52),0)+IF($A224&lt;='P06'!$B$17,INDEX('P06'!$K:$K,$A224+52),0)+IF($A224&lt;='P07'!$B$17,INDEX('P07'!$K:$K,$A224+52),0)+IF($A224&lt;='P08'!$B$17,INDEX('P08'!$K:$K,$A224+52),0)+IF($A224&lt;='P09'!$B$17,INDEX('P09'!$K:$K,$A224+52),0)+IF($A224&lt;='P10'!$B$17,INDEX('P10'!$K:$K,$A224+52),0)</f>
        <v>4.3280288080568587E-3</v>
      </c>
      <c r="D224">
        <f>IF($A224&lt;='P01'!$B$17,INDEX('P01'!$L:$L,$A224+52),0)+IF($A224&lt;='P02'!$B$17,INDEX('P02'!$L:$L,$A224+52),0)+IF($A224&lt;='P03'!$B$17,INDEX('P03'!$L:$L,$A224+52),0)+IF($A224&lt;='P04'!$B$17,INDEX('P04'!$L:$L,$A224+52),0)+IF($A224&lt;='P05'!$B$17,INDEX('P05'!$L:$L,$A224+52),0)+IF($A224&lt;='P06'!$B$17,INDEX('P06'!$L:$L,$A224+52),0)+IF($A224&lt;='P07'!$B$17,INDEX('P07'!$L:$L,$A224+52),0)+IF($A224&lt;='P08'!$B$17,INDEX('P08'!$L:$L,$A224+52),0)+IF($A224&lt;='P09'!$B$17,INDEX('P09'!$L:$L,$A224+52),0)+IF($A224&lt;='P10'!$B$17,INDEX('P10'!$L:$L,$A224+52),0)</f>
        <v>0</v>
      </c>
      <c r="E224">
        <f>IF($A224&lt;='P01'!$B$17,INDEX('P01'!$M:$M,$A224+52),0)+IF($A224&lt;='P02'!$B$17,INDEX('P02'!$M:$M,$A224+52),0)+IF($A224&lt;='P03'!$B$17,INDEX('P03'!$M:$M,$A224+52),0)+IF($A224&lt;='P04'!$B$17,INDEX('P04'!$M:$M,$A224+52),0)+IF($A224&lt;='P05'!$B$17,INDEX('P05'!$M:$M,$A224+52),0)+IF($A224&lt;='P06'!$B$17,INDEX('P06'!$M:$M,$A224+52),0)+IF($A224&lt;='P07'!$B$17,INDEX('P07'!$M:$M,$A224+52),0)+IF($A224&lt;='P08'!$B$17,INDEX('P08'!$M:$M,$A224+52),0)+IF($A224&lt;='P09'!$B$17,INDEX('P09'!$M:$M,$A224+52),0)+IF($A224&lt;='P10'!$B$17,INDEX('P10'!$M:$M,$A224+52),0)</f>
        <v>1.9493411187260035</v>
      </c>
      <c r="F224">
        <f>IF($A224&lt;='P01'!$B$17,INDEX('P01'!$R:$R,$A224+52),0)+IF($A224&lt;='P02'!$B$17,INDEX('P02'!$R:$R,$A224+52),0)+IF($A224&lt;='P03'!$B$17,INDEX('P03'!$R:$R,$A224+52),0)+IF($A224&lt;='P04'!$B$17,INDEX('P04'!$R:$R,$A224+52),0)+IF($A224&lt;='P05'!$B$17,INDEX('P05'!$R:$R,$A224+52),0)+IF($A224&lt;='P06'!$B$17,INDEX('P06'!$R:$R,$A224+52),0)+IF($A224&lt;='P07'!$B$17,INDEX('P07'!$R:$R,$A224+52),0)+IF($A224&lt;='P08'!$B$17,INDEX('P08'!$R:$R,$A224+52),0)+IF($A224&lt;='P09'!$B$17,INDEX('P09'!$R:$R,$A224+52),0)+IF($A224&lt;='P10'!$B$17,INDEX('P10'!$R:$R,$A224+52),0)</f>
        <v>92.361647283556309</v>
      </c>
      <c r="G224">
        <f>IF($A224&lt;='P01'!$B$17,INDEX('P01'!$S:$S,$A224+52),0)+IF($A224&lt;='P02'!$B$17,INDEX('P02'!$S:$S,$A224+52),0)+IF($A224&lt;='P03'!$B$17,INDEX('P03'!$S:$S,$A224+52),0)+IF($A224&lt;='P04'!$B$17,INDEX('P04'!$S:$S,$A224+52),0)+IF($A224&lt;='P05'!$B$17,INDEX('P05'!$S:$S,$A224+52),0)+IF($A224&lt;='P06'!$B$17,INDEX('P06'!$S:$S,$A224+52),0)+IF($A224&lt;='P07'!$B$17,INDEX('P07'!$S:$S,$A224+52),0)+IF($A224&lt;='P08'!$B$17,INDEX('P08'!$S:$S,$A224+52),0)+IF($A224&lt;='P09'!$B$17,INDEX('P09'!$S:$S,$A224+52),0)+IF($A224&lt;='P10'!$B$17,INDEX('P10'!$S:$S,$A224+52),0)</f>
        <v>1.8472329456711261</v>
      </c>
      <c r="H224">
        <f>IF($A224&lt;='P01'!$B$17,INDEX('P01'!$T:$T,$A224+52),0)+IF($A224&lt;='P02'!$B$17,INDEX('P02'!$T:$T,$A224+52),0)+IF($A224&lt;='P03'!$B$17,INDEX('P03'!$T:$T,$A224+52),0)+IF($A224&lt;='P04'!$B$17,INDEX('P04'!$T:$T,$A224+52),0)+IF($A224&lt;='P05'!$B$17,INDEX('P05'!$T:$T,$A224+52),0)+IF($A224&lt;='P06'!$B$17,INDEX('P06'!$T:$T,$A224+52),0)+IF($A224&lt;='P07'!$B$17,INDEX('P07'!$T:$T,$A224+52),0)+IF($A224&lt;='P08'!$B$17,INDEX('P08'!$T:$T,$A224+52),0)+IF($A224&lt;='P09'!$B$17,INDEX('P09'!$T:$T,$A224+52),0)+IF($A224&lt;='P10'!$B$17,INDEX('P10'!$T:$T,$A224+52),0)</f>
        <v>15.679881999980507</v>
      </c>
      <c r="I224">
        <f>IF($A224&lt;='P01'!$B$17,INDEX('P01'!$U:$U,$A224+52),0)+IF($A224&lt;='P02'!$B$17,INDEX('P02'!$U:$U,$A224+52),0)+IF($A224&lt;='P03'!$B$17,INDEX('P03'!$U:$U,$A224+52),0)+IF($A224&lt;='P04'!$B$17,INDEX('P04'!$U:$U,$A224+52),0)+IF($A224&lt;='P05'!$B$17,INDEX('P05'!$U:$U,$A224+52),0)+IF($A224&lt;='P06'!$B$17,INDEX('P06'!$U:$U,$A224+52),0)+IF($A224&lt;='P07'!$B$17,INDEX('P07'!$U:$U,$A224+52),0)+IF($A224&lt;='P08'!$B$17,INDEX('P08'!$U:$U,$A224+52),0)+IF($A224&lt;='P09'!$B$17,INDEX('P09'!$U:$U,$A224+52),0)+IF($A224&lt;='P10'!$B$17,INDEX('P10'!$U:$U,$A224+52),0)</f>
        <v>190.52616949804781</v>
      </c>
      <c r="J224">
        <f>IF($A224&lt;='P01'!$B$17,INDEX('P01'!$V:$V,$A224+52),0)+IF($A224&lt;='P02'!$B$17,INDEX('P02'!$V:$V,$A224+52),0)+IF($A224&lt;='P03'!$B$17,INDEX('P03'!$V:$V,$A224+52),0)+IF($A224&lt;='P04'!$B$17,INDEX('P04'!$V:$V,$A224+52),0)+IF($A224&lt;='P05'!$B$17,INDEX('P05'!$V:$V,$A224+52),0)+IF($A224&lt;='P06'!$B$17,INDEX('P06'!$V:$V,$A224+52),0)+IF($A224&lt;='P07'!$B$17,INDEX('P07'!$V:$V,$A224+52),0)+IF($A224&lt;='P08'!$B$17,INDEX('P08'!$V:$V,$A224+52),0)+IF($A224&lt;='P09'!$B$17,INDEX('P09'!$V:$V,$A224+52),0)+IF($A224&lt;='P10'!$B$17,INDEX('P10'!$V:$V,$A224+52),0)</f>
        <v>0.22773476988551819</v>
      </c>
      <c r="K224">
        <f>IF($A224&lt;='P01'!$B$17,INDEX('P01'!$W:$W,$A224+52),0)+IF($A224&lt;='P02'!$B$17,INDEX('P02'!$W:$W,$A224+52),0)+IF($A224&lt;='P03'!$B$17,INDEX('P03'!$W:$W,$A224+52),0)+IF($A224&lt;='P04'!$B$17,INDEX('P04'!$W:$W,$A224+52),0)+IF($A224&lt;='P05'!$B$17,INDEX('P05'!$W:$W,$A224+52),0)+IF($A224&lt;='P06'!$B$17,INDEX('P06'!$W:$W,$A224+52),0)+IF($A224&lt;='P07'!$B$17,INDEX('P07'!$W:$W,$A224+52),0)+IF($A224&lt;='P08'!$B$17,INDEX('P08'!$W:$W,$A224+52),0)+IF($A224&lt;='P09'!$B$17,INDEX('P09'!$W:$W,$A224+52),0)+IF($A224&lt;='P10'!$B$17,INDEX('P10'!$W:$W,$A224+52),0)</f>
        <v>-115.91937193002866</v>
      </c>
      <c r="L224">
        <f>IF($A224&lt;='P01'!$B$17,INDEX('P01'!$X:$X,$A224+52),0)+IF($A224&lt;='P02'!$B$17,INDEX('P02'!$X:$X,$A224+52),0)+IF($A224&lt;='P03'!$B$17,INDEX('P03'!$X:$X,$A224+52),0)+IF($A224&lt;='P04'!$B$17,INDEX('P04'!$X:$X,$A224+52),0)+IF($A224&lt;='P05'!$B$17,INDEX('P05'!$X:$X,$A224+52),0)+IF($A224&lt;='P06'!$B$17,INDEX('P06'!$X:$X,$A224+52),0)+IF($A224&lt;='P07'!$B$17,INDEX('P07'!$X:$X,$A224+52),0)+IF($A224&lt;='P08'!$B$17,INDEX('P08'!$X:$X,$A224+52),0)+IF($A224&lt;='P09'!$B$17,INDEX('P09'!$X:$X,$A224+52),0)+IF($A224&lt;='P10'!$B$17,INDEX('P10'!$X:$X,$A224+52),0)</f>
        <v>115.6230512909483</v>
      </c>
      <c r="M224">
        <f>IF($A224&lt;='P01'!$B$17,INDEX('P01'!$AA:$AA,$A224+52),0)+IF($A224&lt;='P02'!$B$17,INDEX('P02'!$AA:$AA,$A224+52),0)+IF($A224&lt;='P03'!$B$17,INDEX('P03'!$AA:$AA,$A224+52),0)+IF($A224&lt;='P04'!$B$17,INDEX('P04'!$AA:$AA,$A224+52),0)+IF($A224&lt;='P05'!$B$17,INDEX('P05'!$AA:$AA,$A224+52),0)+IF($A224&lt;='P06'!$B$17,INDEX('P06'!$AA:$AA,$A224+52),0)+IF($A224&lt;='P07'!$B$17,INDEX('P07'!$AA:$AA,$A224+52),0)+IF($A224&lt;='P08'!$B$17,INDEX('P08'!$AA:$AA,$A224+52),0)+IF($A224&lt;='P09'!$B$17,INDEX('P09'!$AA:$AA,$A224+52),0)+IF($A224&lt;='P10'!$B$17,INDEX('P10'!$AA:$AA,$A224+52),0)</f>
        <v>-61.732092381979882</v>
      </c>
      <c r="N224">
        <f>IF($A224&lt;='P01'!$B$17,INDEX('P01'!$AB:$AB,$A224+52),0)+IF($A224&lt;='P02'!$B$17,INDEX('P02'!$AB:$AB,$A224+52),0)+IF($A224&lt;='P03'!$B$17,INDEX('P03'!$AB:$AB,$A224+52),0)+IF($A224&lt;='P04'!$B$17,INDEX('P04'!$AB:$AB,$A224+52),0)+IF($A224&lt;='P05'!$B$17,INDEX('P05'!$AB:$AB,$A224+52),0)+IF($A224&lt;='P06'!$B$17,INDEX('P06'!$AB:$AB,$A224+52),0)+IF($A224&lt;='P07'!$B$17,INDEX('P07'!$AB:$AB,$A224+52),0)+IF($A224&lt;='P08'!$B$17,INDEX('P08'!$AB:$AB,$A224+52),0)+IF($A224&lt;='P09'!$B$17,INDEX('P09'!$AB:$AB,$A224+52),0)+IF($A224&lt;='P10'!$B$17,INDEX('P10'!$AB:$AB,$A224+52),0)</f>
        <v>49.474075351266848</v>
      </c>
      <c r="O224">
        <f>IF($A224&lt;='P01'!$B$17,INDEX('P01'!$AC:$AC,$A224+52),0)+IF($A224&lt;='P02'!$B$17,INDEX('P02'!$AC:$AC,$A224+52),0)+IF($A224&lt;='P03'!$B$17,INDEX('P03'!$AC:$AC,$A224+52),0)+IF($A224&lt;='P04'!$B$17,INDEX('P04'!$AC:$AC,$A224+52),0)+IF($A224&lt;='P05'!$B$17,INDEX('P05'!$AC:$AC,$A224+52),0)+IF($A224&lt;='P06'!$B$17,INDEX('P06'!$AC:$AC,$A224+52),0)+IF($A224&lt;='P07'!$B$17,INDEX('P07'!$AC:$AC,$A224+52),0)+IF($A224&lt;='P08'!$B$17,INDEX('P08'!$AC:$AC,$A224+52),0)+IF($A224&lt;='P09'!$B$17,INDEX('P09'!$AC:$AC,$A224+52),0)+IF($A224&lt;='P10'!$B$17,INDEX('P10'!$AC:$AC,$A224+52),0)</f>
        <v>0.98948150702533699</v>
      </c>
      <c r="P224">
        <f>IF($A224&lt;='P01'!$B$17,INDEX('P01'!$AD:$AD,$A224+52),0)+IF($A224&lt;='P02'!$B$17,INDEX('P02'!$AD:$AD,$A224+52),0)+IF($A224&lt;='P03'!$B$17,INDEX('P03'!$AD:$AD,$A224+52),0)+IF($A224&lt;='P04'!$B$17,INDEX('P04'!$AD:$AD,$A224+52),0)+IF($A224&lt;='P05'!$B$17,INDEX('P05'!$AD:$AD,$A224+52),0)+IF($A224&lt;='P06'!$B$17,INDEX('P06'!$AD:$AD,$A224+52),0)+IF($A224&lt;='P07'!$B$17,INDEX('P07'!$AD:$AD,$A224+52),0)+IF($A224&lt;='P08'!$B$17,INDEX('P08'!$AD:$AD,$A224+52),0)+IF($A224&lt;='P09'!$B$17,INDEX('P09'!$AD:$AD,$A224+52),0)+IF($A224&lt;='P10'!$B$17,INDEX('P10'!$AD:$AD,$A224+52),0)</f>
        <v>8.37161719357875</v>
      </c>
      <c r="Q224">
        <f>IF($A224&lt;='P01'!$B$17,INDEX('P01'!$AE:$AE,$A224+52),0)+IF($A224&lt;='P02'!$B$17,INDEX('P02'!$AE:$AE,$A224+52),0)+IF($A224&lt;='P03'!$B$17,INDEX('P03'!$AE:$AE,$A224+52),0)+IF($A224&lt;='P04'!$B$17,INDEX('P04'!$AE:$AE,$A224+52),0)+IF($A224&lt;='P05'!$B$17,INDEX('P05'!$AE:$AE,$A224+52),0)+IF($A224&lt;='P06'!$B$17,INDEX('P06'!$AE:$AE,$A224+52),0)+IF($A224&lt;='P07'!$B$17,INDEX('P07'!$AE:$AE,$A224+52),0)+IF($A224&lt;='P08'!$B$17,INDEX('P08'!$AE:$AE,$A224+52),0)+IF($A224&lt;='P09'!$B$17,INDEX('P09'!$AE:$AE,$A224+52),0)+IF($A224&lt;='P10'!$B$17,INDEX('P10'!$AE:$AE,$A224+52),0)</f>
        <v>101.72347957711284</v>
      </c>
      <c r="R224">
        <f>IF($A224&lt;='P01'!$B$17,INDEX('P01'!$AF:$AF,$A224+52),0)+IF($A224&lt;='P02'!$B$17,INDEX('P02'!$AF:$AF,$A224+52),0)+IF($A224&lt;='P03'!$B$17,INDEX('P03'!$AF:$AF,$A224+52),0)+IF($A224&lt;='P04'!$B$17,INDEX('P04'!$AF:$AF,$A224+52),0)+IF($A224&lt;='P05'!$B$17,INDEX('P05'!$AF:$AF,$A224+52),0)+IF($A224&lt;='P06'!$B$17,INDEX('P06'!$AF:$AF,$A224+52),0)+IF($A224&lt;='P07'!$B$17,INDEX('P07'!$AF:$AF,$A224+52),0)+IF($A224&lt;='P08'!$B$17,INDEX('P08'!$AF:$AF,$A224+52),0)+IF($A224&lt;='P09'!$B$17,INDEX('P09'!$AF:$AF,$A224+52),0)+IF($A224&lt;='P10'!$B$17,INDEX('P10'!$AF:$AF,$A224+52),0)</f>
        <v>0.12158945552981038</v>
      </c>
      <c r="S224">
        <f>IF($A224&lt;='P01'!$B$17,INDEX('P01'!$AG:$AG,$A224+52),0)+IF($A224&lt;='P02'!$B$17,INDEX('P02'!$AG:$AG,$A224+52),0)+IF($A224&lt;='P03'!$B$17,INDEX('P03'!$AG:$AG,$A224+52),0)+IF($A224&lt;='P04'!$B$17,INDEX('P04'!$AG:$AG,$A224+52),0)+IF($A224&lt;='P05'!$B$17,INDEX('P05'!$AG:$AG,$A224+52),0)+IF($A224&lt;='P06'!$B$17,INDEX('P06'!$AG:$AG,$A224+52),0)+IF($A224&lt;='P07'!$B$17,INDEX('P07'!$AG:$AG,$A224+52),0)+IF($A224&lt;='P08'!$B$17,INDEX('P08'!$AG:$AG,$A224+52),0)+IF($A224&lt;='P09'!$B$17,INDEX('P09'!$AG:$AG,$A224+52),0)+IF($A224&lt;='P10'!$B$17,INDEX('P10'!$AG:$AG,$A224+52),0)</f>
        <v>9677.8049240384898</v>
      </c>
      <c r="T224">
        <f>IF($A224&lt;='P01'!$B$17,INDEX('P01'!$AI:$AI,$A224+52),0)+IF($A224&lt;='P02'!$B$17,INDEX('P02'!$AI:$AI,$A224+52),0)+IF($A224&lt;='P03'!$B$17,INDEX('P03'!$AI:$AI,$A224+52),0)+IF($A224&lt;='P04'!$B$17,INDEX('P04'!$AI:$AI,$A224+52),0)+IF($A224&lt;='P05'!$B$17,INDEX('P05'!$AI:$AI,$A224+52),0)+IF($A224&lt;='P06'!$B$17,INDEX('P06'!$AI:$AI,$A224+52),0)+IF($A224&lt;='P07'!$B$17,INDEX('P07'!$AI:$AI,$A224+52),0)+IF($A224&lt;='P08'!$B$17,INDEX('P08'!$AI:$AI,$A224+52),0)+IF($A224&lt;='P09'!$B$17,INDEX('P09'!$AI:$AI,$A224+52),0)+IF($A224&lt;='P10'!$B$17,INDEX('P10'!$AI:$AI,$A224+52),0)</f>
        <v>9677.8049240384898</v>
      </c>
    </row>
    <row r="225" spans="1:20" x14ac:dyDescent="0.35">
      <c r="A225">
        <v>193</v>
      </c>
      <c r="B225">
        <f>IF($A225&lt;='P01'!$B$17,INDEX('P01'!$J:$J,$A225+52),0)+IF($A225&lt;='P02'!$B$17,INDEX('P02'!$J:$J,$A225+52),0)+IF($A225&lt;='P03'!$B$17,INDEX('P03'!$J:$J,$A225+52),0)+IF($A225&lt;='P04'!$B$17,INDEX('P04'!$J:$J,$A225+52),0)+IF($A225&lt;='P05'!$B$17,INDEX('P05'!$J:$J,$A225+52),0)+IF($A225&lt;='P06'!$B$17,INDEX('P06'!$J:$J,$A225+52),0)+IF($A225&lt;='P07'!$B$17,INDEX('P07'!$J:$J,$A225+52),0)+IF($A225&lt;='P08'!$B$17,INDEX('P08'!$J:$J,$A225+52),0)+IF($A225&lt;='P09'!$B$17,INDEX('P09'!$J:$J,$A225+52),0)+IF($A225&lt;='P10'!$B$17,INDEX('P10'!$J:$J,$A225+52),0)</f>
        <v>5.7388744675828469E-4</v>
      </c>
      <c r="C225">
        <f>IF($A225&lt;='P01'!$B$17,INDEX('P01'!$K:$K,$A225+52),0)+IF($A225&lt;='P02'!$B$17,INDEX('P02'!$K:$K,$A225+52),0)+IF($A225&lt;='P03'!$B$17,INDEX('P03'!$K:$K,$A225+52),0)+IF($A225&lt;='P04'!$B$17,INDEX('P04'!$K:$K,$A225+52),0)+IF($A225&lt;='P05'!$B$17,INDEX('P05'!$K:$K,$A225+52),0)+IF($A225&lt;='P06'!$B$17,INDEX('P06'!$K:$K,$A225+52),0)+IF($A225&lt;='P07'!$B$17,INDEX('P07'!$K:$K,$A225+52),0)+IF($A225&lt;='P08'!$B$17,INDEX('P08'!$K:$K,$A225+52),0)+IF($A225&lt;='P09'!$B$17,INDEX('P09'!$K:$K,$A225+52),0)+IF($A225&lt;='P10'!$B$17,INDEX('P10'!$K:$K,$A225+52),0)</f>
        <v>4.31249811741559E-3</v>
      </c>
      <c r="D225">
        <f>IF($A225&lt;='P01'!$B$17,INDEX('P01'!$L:$L,$A225+52),0)+IF($A225&lt;='P02'!$B$17,INDEX('P02'!$L:$L,$A225+52),0)+IF($A225&lt;='P03'!$B$17,INDEX('P03'!$L:$L,$A225+52),0)+IF($A225&lt;='P04'!$B$17,INDEX('P04'!$L:$L,$A225+52),0)+IF($A225&lt;='P05'!$B$17,INDEX('P05'!$L:$L,$A225+52),0)+IF($A225&lt;='P06'!$B$17,INDEX('P06'!$L:$L,$A225+52),0)+IF($A225&lt;='P07'!$B$17,INDEX('P07'!$L:$L,$A225+52),0)+IF($A225&lt;='P08'!$B$17,INDEX('P08'!$L:$L,$A225+52),0)+IF($A225&lt;='P09'!$B$17,INDEX('P09'!$L:$L,$A225+52),0)+IF($A225&lt;='P10'!$B$17,INDEX('P10'!$L:$L,$A225+52),0)</f>
        <v>0</v>
      </c>
      <c r="E225">
        <f>IF($A225&lt;='P01'!$B$17,INDEX('P01'!$M:$M,$A225+52),0)+IF($A225&lt;='P02'!$B$17,INDEX('P02'!$M:$M,$A225+52),0)+IF($A225&lt;='P03'!$B$17,INDEX('P03'!$M:$M,$A225+52),0)+IF($A225&lt;='P04'!$B$17,INDEX('P04'!$M:$M,$A225+52),0)+IF($A225&lt;='P05'!$B$17,INDEX('P05'!$M:$M,$A225+52),0)+IF($A225&lt;='P06'!$B$17,INDEX('P06'!$M:$M,$A225+52),0)+IF($A225&lt;='P07'!$B$17,INDEX('P07'!$M:$M,$A225+52),0)+IF($A225&lt;='P08'!$B$17,INDEX('P08'!$M:$M,$A225+52),0)+IF($A225&lt;='P09'!$B$17,INDEX('P09'!$M:$M,$A225+52),0)+IF($A225&lt;='P10'!$B$17,INDEX('P10'!$M:$M,$A225+52),0)</f>
        <v>1.9444547331618298</v>
      </c>
      <c r="F225">
        <f>IF($A225&lt;='P01'!$B$17,INDEX('P01'!$R:$R,$A225+52),0)+IF($A225&lt;='P02'!$B$17,INDEX('P02'!$R:$R,$A225+52),0)+IF($A225&lt;='P03'!$B$17,INDEX('P03'!$R:$R,$A225+52),0)+IF($A225&lt;='P04'!$B$17,INDEX('P04'!$R:$R,$A225+52),0)+IF($A225&lt;='P05'!$B$17,INDEX('P05'!$R:$R,$A225+52),0)+IF($A225&lt;='P06'!$B$17,INDEX('P06'!$R:$R,$A225+52),0)+IF($A225&lt;='P07'!$B$17,INDEX('P07'!$R:$R,$A225+52),0)+IF($A225&lt;='P08'!$B$17,INDEX('P08'!$R:$R,$A225+52),0)+IF($A225&lt;='P09'!$B$17,INDEX('P09'!$R:$R,$A225+52),0)+IF($A225&lt;='P10'!$B$17,INDEX('P10'!$R:$R,$A225+52),0)</f>
        <v>92.033357190465992</v>
      </c>
      <c r="G225">
        <f>IF($A225&lt;='P01'!$B$17,INDEX('P01'!$S:$S,$A225+52),0)+IF($A225&lt;='P02'!$B$17,INDEX('P02'!$S:$S,$A225+52),0)+IF($A225&lt;='P03'!$B$17,INDEX('P03'!$S:$S,$A225+52),0)+IF($A225&lt;='P04'!$B$17,INDEX('P04'!$S:$S,$A225+52),0)+IF($A225&lt;='P05'!$B$17,INDEX('P05'!$S:$S,$A225+52),0)+IF($A225&lt;='P06'!$B$17,INDEX('P06'!$S:$S,$A225+52),0)+IF($A225&lt;='P07'!$B$17,INDEX('P07'!$S:$S,$A225+52),0)+IF($A225&lt;='P08'!$B$17,INDEX('P08'!$S:$S,$A225+52),0)+IF($A225&lt;='P09'!$B$17,INDEX('P09'!$S:$S,$A225+52),0)+IF($A225&lt;='P10'!$B$17,INDEX('P10'!$S:$S,$A225+52),0)</f>
        <v>1.8406671438093198</v>
      </c>
      <c r="H225">
        <f>IF($A225&lt;='P01'!$B$17,INDEX('P01'!$T:$T,$A225+52),0)+IF($A225&lt;='P02'!$B$17,INDEX('P02'!$T:$T,$A225+52),0)+IF($A225&lt;='P03'!$B$17,INDEX('P03'!$T:$T,$A225+52),0)+IF($A225&lt;='P04'!$B$17,INDEX('P04'!$T:$T,$A225+52),0)+IF($A225&lt;='P05'!$B$17,INDEX('P05'!$T:$T,$A225+52),0)+IF($A225&lt;='P06'!$B$17,INDEX('P06'!$T:$T,$A225+52),0)+IF($A225&lt;='P07'!$B$17,INDEX('P07'!$T:$T,$A225+52),0)+IF($A225&lt;='P08'!$B$17,INDEX('P08'!$T:$T,$A225+52),0)+IF($A225&lt;='P09'!$B$17,INDEX('P09'!$T:$T,$A225+52),0)+IF($A225&lt;='P10'!$B$17,INDEX('P10'!$T:$T,$A225+52),0)</f>
        <v>15.679175168122908</v>
      </c>
      <c r="I225">
        <f>IF($A225&lt;='P01'!$B$17,INDEX('P01'!$U:$U,$A225+52),0)+IF($A225&lt;='P02'!$B$17,INDEX('P02'!$U:$U,$A225+52),0)+IF($A225&lt;='P03'!$B$17,INDEX('P03'!$U:$U,$A225+52),0)+IF($A225&lt;='P04'!$B$17,INDEX('P04'!$U:$U,$A225+52),0)+IF($A225&lt;='P05'!$B$17,INDEX('P05'!$U:$U,$A225+52),0)+IF($A225&lt;='P06'!$B$17,INDEX('P06'!$U:$U,$A225+52),0)+IF($A225&lt;='P07'!$B$17,INDEX('P07'!$U:$U,$A225+52),0)+IF($A225&lt;='P08'!$B$17,INDEX('P08'!$U:$U,$A225+52),0)+IF($A225&lt;='P09'!$B$17,INDEX('P09'!$U:$U,$A225+52),0)+IF($A225&lt;='P10'!$B$17,INDEX('P10'!$U:$U,$A225+52),0)</f>
        <v>194.7195009104604</v>
      </c>
      <c r="J225">
        <f>IF($A225&lt;='P01'!$B$17,INDEX('P01'!$V:$V,$A225+52),0)+IF($A225&lt;='P02'!$B$17,INDEX('P02'!$V:$V,$A225+52),0)+IF($A225&lt;='P03'!$B$17,INDEX('P03'!$V:$V,$A225+52),0)+IF($A225&lt;='P04'!$B$17,INDEX('P04'!$V:$V,$A225+52),0)+IF($A225&lt;='P05'!$B$17,INDEX('P05'!$V:$V,$A225+52),0)+IF($A225&lt;='P06'!$B$17,INDEX('P06'!$V:$V,$A225+52),0)+IF($A225&lt;='P07'!$B$17,INDEX('P07'!$V:$V,$A225+52),0)+IF($A225&lt;='P08'!$B$17,INDEX('P08'!$V:$V,$A225+52),0)+IF($A225&lt;='P09'!$B$17,INDEX('P09'!$V:$V,$A225+52),0)+IF($A225&lt;='P10'!$B$17,INDEX('P10'!$V:$V,$A225+52),0)</f>
        <v>0.23079803011570063</v>
      </c>
      <c r="K225">
        <f>IF($A225&lt;='P01'!$B$17,INDEX('P01'!$W:$W,$A225+52),0)+IF($A225&lt;='P02'!$B$17,INDEX('P02'!$W:$W,$A225+52),0)+IF($A225&lt;='P03'!$B$17,INDEX('P03'!$W:$W,$A225+52),0)+IF($A225&lt;='P04'!$B$17,INDEX('P04'!$W:$W,$A225+52),0)+IF($A225&lt;='P05'!$B$17,INDEX('P05'!$W:$W,$A225+52),0)+IF($A225&lt;='P06'!$B$17,INDEX('P06'!$W:$W,$A225+52),0)+IF($A225&lt;='P07'!$B$17,INDEX('P07'!$W:$W,$A225+52),0)+IF($A225&lt;='P08'!$B$17,INDEX('P08'!$W:$W,$A225+52),0)+IF($A225&lt;='P09'!$B$17,INDEX('P09'!$W:$W,$A225+52),0)+IF($A225&lt;='P10'!$B$17,INDEX('P10'!$W:$W,$A225+52),0)</f>
        <v>-120.43678406204234</v>
      </c>
      <c r="L225">
        <f>IF($A225&lt;='P01'!$B$17,INDEX('P01'!$X:$X,$A225+52),0)+IF($A225&lt;='P02'!$B$17,INDEX('P02'!$X:$X,$A225+52),0)+IF($A225&lt;='P03'!$B$17,INDEX('P03'!$X:$X,$A225+52),0)+IF($A225&lt;='P04'!$B$17,INDEX('P04'!$X:$X,$A225+52),0)+IF($A225&lt;='P05'!$B$17,INDEX('P05'!$X:$X,$A225+52),0)+IF($A225&lt;='P06'!$B$17,INDEX('P06'!$X:$X,$A225+52),0)+IF($A225&lt;='P07'!$B$17,INDEX('P07'!$X:$X,$A225+52),0)+IF($A225&lt;='P08'!$B$17,INDEX('P08'!$X:$X,$A225+52),0)+IF($A225&lt;='P09'!$B$17,INDEX('P09'!$X:$X,$A225+52),0)+IF($A225&lt;='P10'!$B$17,INDEX('P10'!$X:$X,$A225+52),0)</f>
        <v>120.14151666457306</v>
      </c>
      <c r="M225">
        <f>IF($A225&lt;='P01'!$B$17,INDEX('P01'!$AA:$AA,$A225+52),0)+IF($A225&lt;='P02'!$B$17,INDEX('P02'!$AA:$AA,$A225+52),0)+IF($A225&lt;='P03'!$B$17,INDEX('P03'!$AA:$AA,$A225+52),0)+IF($A225&lt;='P04'!$B$17,INDEX('P04'!$AA:$AA,$A225+52),0)+IF($A225&lt;='P05'!$B$17,INDEX('P05'!$AA:$AA,$A225+52),0)+IF($A225&lt;='P06'!$B$17,INDEX('P06'!$AA:$AA,$A225+52),0)+IF($A225&lt;='P07'!$B$17,INDEX('P07'!$AA:$AA,$A225+52),0)+IF($A225&lt;='P08'!$B$17,INDEX('P08'!$AA:$AA,$A225+52),0)+IF($A225&lt;='P09'!$B$17,INDEX('P09'!$AA:$AA,$A225+52),0)+IF($A225&lt;='P10'!$B$17,INDEX('P10'!$AA:$AA,$A225+52),0)</f>
        <v>-63.935230678355708</v>
      </c>
      <c r="N225">
        <f>IF($A225&lt;='P01'!$B$17,INDEX('P01'!$AB:$AB,$A225+52),0)+IF($A225&lt;='P02'!$B$17,INDEX('P02'!$AB:$AB,$A225+52),0)+IF($A225&lt;='P03'!$B$17,INDEX('P03'!$AB:$AB,$A225+52),0)+IF($A225&lt;='P04'!$B$17,INDEX('P04'!$AB:$AB,$A225+52),0)+IF($A225&lt;='P05'!$B$17,INDEX('P05'!$AB:$AB,$A225+52),0)+IF($A225&lt;='P06'!$B$17,INDEX('P06'!$AB:$AB,$A225+52),0)+IF($A225&lt;='P07'!$B$17,INDEX('P07'!$AB:$AB,$A225+52),0)+IF($A225&lt;='P08'!$B$17,INDEX('P08'!$AB:$AB,$A225+52),0)+IF($A225&lt;='P09'!$B$17,INDEX('P09'!$AB:$AB,$A225+52),0)+IF($A225&lt;='P10'!$B$17,INDEX('P10'!$AB:$AB,$A225+52),0)</f>
        <v>49.137361839804498</v>
      </c>
      <c r="O225">
        <f>IF($A225&lt;='P01'!$B$17,INDEX('P01'!$AC:$AC,$A225+52),0)+IF($A225&lt;='P02'!$B$17,INDEX('P02'!$AC:$AC,$A225+52),0)+IF($A225&lt;='P03'!$B$17,INDEX('P03'!$AC:$AC,$A225+52),0)+IF($A225&lt;='P04'!$B$17,INDEX('P04'!$AC:$AC,$A225+52),0)+IF($A225&lt;='P05'!$B$17,INDEX('P05'!$AC:$AC,$A225+52),0)+IF($A225&lt;='P06'!$B$17,INDEX('P06'!$AC:$AC,$A225+52),0)+IF($A225&lt;='P07'!$B$17,INDEX('P07'!$AC:$AC,$A225+52),0)+IF($A225&lt;='P08'!$B$17,INDEX('P08'!$AC:$AC,$A225+52),0)+IF($A225&lt;='P09'!$B$17,INDEX('P09'!$AC:$AC,$A225+52),0)+IF($A225&lt;='P10'!$B$17,INDEX('P10'!$AC:$AC,$A225+52),0)</f>
        <v>0.98274723679608988</v>
      </c>
      <c r="P225">
        <f>IF($A225&lt;='P01'!$B$17,INDEX('P01'!$AD:$AD,$A225+52),0)+IF($A225&lt;='P02'!$B$17,INDEX('P02'!$AD:$AD,$A225+52),0)+IF($A225&lt;='P03'!$B$17,INDEX('P03'!$AD:$AD,$A225+52),0)+IF($A225&lt;='P04'!$B$17,INDEX('P04'!$AD:$AD,$A225+52),0)+IF($A225&lt;='P05'!$B$17,INDEX('P05'!$AD:$AD,$A225+52),0)+IF($A225&lt;='P06'!$B$17,INDEX('P06'!$AD:$AD,$A225+52),0)+IF($A225&lt;='P07'!$B$17,INDEX('P07'!$AD:$AD,$A225+52),0)+IF($A225&lt;='P08'!$B$17,INDEX('P08'!$AD:$AD,$A225+52),0)+IF($A225&lt;='P09'!$B$17,INDEX('P09'!$AD:$AD,$A225+52),0)+IF($A225&lt;='P10'!$B$17,INDEX('P10'!$AD:$AD,$A225+52),0)</f>
        <v>8.3439239744164517</v>
      </c>
      <c r="Q225">
        <f>IF($A225&lt;='P01'!$B$17,INDEX('P01'!$AE:$AE,$A225+52),0)+IF($A225&lt;='P02'!$B$17,INDEX('P02'!$AE:$AE,$A225+52),0)+IF($A225&lt;='P03'!$B$17,INDEX('P03'!$AE:$AE,$A225+52),0)+IF($A225&lt;='P04'!$B$17,INDEX('P04'!$AE:$AE,$A225+52),0)+IF($A225&lt;='P05'!$B$17,INDEX('P05'!$AE:$AE,$A225+52),0)+IF($A225&lt;='P06'!$B$17,INDEX('P06'!$AE:$AE,$A225+52),0)+IF($A225&lt;='P07'!$B$17,INDEX('P07'!$AE:$AE,$A225+52),0)+IF($A225&lt;='P08'!$B$17,INDEX('P08'!$AE:$AE,$A225+52),0)+IF($A225&lt;='P09'!$B$17,INDEX('P09'!$AE:$AE,$A225+52),0)+IF($A225&lt;='P10'!$B$17,INDEX('P10'!$AE:$AE,$A225+52),0)</f>
        <v>103.62309844183639</v>
      </c>
      <c r="R225">
        <f>IF($A225&lt;='P01'!$B$17,INDEX('P01'!$AF:$AF,$A225+52),0)+IF($A225&lt;='P02'!$B$17,INDEX('P02'!$AF:$AF,$A225+52),0)+IF($A225&lt;='P03'!$B$17,INDEX('P03'!$AF:$AF,$A225+52),0)+IF($A225&lt;='P04'!$B$17,INDEX('P04'!$AF:$AF,$A225+52),0)+IF($A225&lt;='P05'!$B$17,INDEX('P05'!$AF:$AF,$A225+52),0)+IF($A225&lt;='P06'!$B$17,INDEX('P06'!$AF:$AF,$A225+52),0)+IF($A225&lt;='P07'!$B$17,INDEX('P07'!$AF:$AF,$A225+52),0)+IF($A225&lt;='P08'!$B$17,INDEX('P08'!$AF:$AF,$A225+52),0)+IF($A225&lt;='P09'!$B$17,INDEX('P09'!$AF:$AF,$A225+52),0)+IF($A225&lt;='P10'!$B$17,INDEX('P10'!$AF:$AF,$A225+52),0)</f>
        <v>0.12282286511127963</v>
      </c>
      <c r="S225">
        <f>IF($A225&lt;='P01'!$B$17,INDEX('P01'!$AG:$AG,$A225+52),0)+IF($A225&lt;='P02'!$B$17,INDEX('P02'!$AG:$AG,$A225+52),0)+IF($A225&lt;='P03'!$B$17,INDEX('P03'!$AG:$AG,$A225+52),0)+IF($A225&lt;='P04'!$B$17,INDEX('P04'!$AG:$AG,$A225+52),0)+IF($A225&lt;='P05'!$B$17,INDEX('P05'!$AG:$AG,$A225+52),0)+IF($A225&lt;='P06'!$B$17,INDEX('P06'!$AG:$AG,$A225+52),0)+IF($A225&lt;='P07'!$B$17,INDEX('P07'!$AG:$AG,$A225+52),0)+IF($A225&lt;='P08'!$B$17,INDEX('P08'!$AG:$AG,$A225+52),0)+IF($A225&lt;='P09'!$B$17,INDEX('P09'!$AG:$AG,$A225+52),0)+IF($A225&lt;='P10'!$B$17,INDEX('P10'!$AG:$AG,$A225+52),0)</f>
        <v>9589.3460223581023</v>
      </c>
      <c r="T225">
        <f>IF($A225&lt;='P01'!$B$17,INDEX('P01'!$AI:$AI,$A225+52),0)+IF($A225&lt;='P02'!$B$17,INDEX('P02'!$AI:$AI,$A225+52),0)+IF($A225&lt;='P03'!$B$17,INDEX('P03'!$AI:$AI,$A225+52),0)+IF($A225&lt;='P04'!$B$17,INDEX('P04'!$AI:$AI,$A225+52),0)+IF($A225&lt;='P05'!$B$17,INDEX('P05'!$AI:$AI,$A225+52),0)+IF($A225&lt;='P06'!$B$17,INDEX('P06'!$AI:$AI,$A225+52),0)+IF($A225&lt;='P07'!$B$17,INDEX('P07'!$AI:$AI,$A225+52),0)+IF($A225&lt;='P08'!$B$17,INDEX('P08'!$AI:$AI,$A225+52),0)+IF($A225&lt;='P09'!$B$17,INDEX('P09'!$AI:$AI,$A225+52),0)+IF($A225&lt;='P10'!$B$17,INDEX('P10'!$AI:$AI,$A225+52),0)</f>
        <v>9589.3460223581023</v>
      </c>
    </row>
    <row r="226" spans="1:20" x14ac:dyDescent="0.35">
      <c r="A226">
        <v>194</v>
      </c>
      <c r="B226">
        <f>IF($A226&lt;='P01'!$B$17,INDEX('P01'!$J:$J,$A226+52),0)+IF($A226&lt;='P02'!$B$17,INDEX('P02'!$J:$J,$A226+52),0)+IF($A226&lt;='P03'!$B$17,INDEX('P03'!$J:$J,$A226+52),0)+IF($A226&lt;='P04'!$B$17,INDEX('P04'!$J:$J,$A226+52),0)+IF($A226&lt;='P05'!$B$17,INDEX('P05'!$J:$J,$A226+52),0)+IF($A226&lt;='P06'!$B$17,INDEX('P06'!$J:$J,$A226+52),0)+IF($A226&lt;='P07'!$B$17,INDEX('P07'!$J:$J,$A226+52),0)+IF($A226&lt;='P08'!$B$17,INDEX('P08'!$J:$J,$A226+52),0)+IF($A226&lt;='P09'!$B$17,INDEX('P09'!$J:$J,$A226+52),0)+IF($A226&lt;='P10'!$B$17,INDEX('P10'!$J:$J,$A226+52),0)</f>
        <v>5.7283483941535606E-4</v>
      </c>
      <c r="C226">
        <f>IF($A226&lt;='P01'!$B$17,INDEX('P01'!$K:$K,$A226+52),0)+IF($A226&lt;='P02'!$B$17,INDEX('P02'!$K:$K,$A226+52),0)+IF($A226&lt;='P03'!$B$17,INDEX('P03'!$K:$K,$A226+52),0)+IF($A226&lt;='P04'!$B$17,INDEX('P04'!$K:$K,$A226+52),0)+IF($A226&lt;='P05'!$B$17,INDEX('P05'!$K:$K,$A226+52),0)+IF($A226&lt;='P06'!$B$17,INDEX('P06'!$K:$K,$A226+52),0)+IF($A226&lt;='P07'!$B$17,INDEX('P07'!$K:$K,$A226+52),0)+IF($A226&lt;='P08'!$B$17,INDEX('P08'!$K:$K,$A226+52),0)+IF($A226&lt;='P09'!$B$17,INDEX('P09'!$K:$K,$A226+52),0)+IF($A226&lt;='P10'!$B$17,INDEX('P10'!$K:$K,$A226+52),0)</f>
        <v>4.2970232041526831E-3</v>
      </c>
      <c r="D226">
        <f>IF($A226&lt;='P01'!$B$17,INDEX('P01'!$L:$L,$A226+52),0)+IF($A226&lt;='P02'!$B$17,INDEX('P02'!$L:$L,$A226+52),0)+IF($A226&lt;='P03'!$B$17,INDEX('P03'!$L:$L,$A226+52),0)+IF($A226&lt;='P04'!$B$17,INDEX('P04'!$L:$L,$A226+52),0)+IF($A226&lt;='P05'!$B$17,INDEX('P05'!$L:$L,$A226+52),0)+IF($A226&lt;='P06'!$B$17,INDEX('P06'!$L:$L,$A226+52),0)+IF($A226&lt;='P07'!$B$17,INDEX('P07'!$L:$L,$A226+52),0)+IF($A226&lt;='P08'!$B$17,INDEX('P08'!$L:$L,$A226+52),0)+IF($A226&lt;='P09'!$B$17,INDEX('P09'!$L:$L,$A226+52),0)+IF($A226&lt;='P10'!$B$17,INDEX('P10'!$L:$L,$A226+52),0)</f>
        <v>0</v>
      </c>
      <c r="E226">
        <f>IF($A226&lt;='P01'!$B$17,INDEX('P01'!$M:$M,$A226+52),0)+IF($A226&lt;='P02'!$B$17,INDEX('P02'!$M:$M,$A226+52),0)+IF($A226&lt;='P03'!$B$17,INDEX('P03'!$M:$M,$A226+52),0)+IF($A226&lt;='P04'!$B$17,INDEX('P04'!$M:$M,$A226+52),0)+IF($A226&lt;='P05'!$B$17,INDEX('P05'!$M:$M,$A226+52),0)+IF($A226&lt;='P06'!$B$17,INDEX('P06'!$M:$M,$A226+52),0)+IF($A226&lt;='P07'!$B$17,INDEX('P07'!$M:$M,$A226+52),0)+IF($A226&lt;='P08'!$B$17,INDEX('P08'!$M:$M,$A226+52),0)+IF($A226&lt;='P09'!$B$17,INDEX('P09'!$M:$M,$A226+52),0)+IF($A226&lt;='P10'!$B$17,INDEX('P10'!$M:$M,$A226+52),0)</f>
        <v>1.9395848751182618</v>
      </c>
      <c r="F226">
        <f>IF($A226&lt;='P01'!$B$17,INDEX('P01'!$R:$R,$A226+52),0)+IF($A226&lt;='P02'!$B$17,INDEX('P02'!$R:$R,$A226+52),0)+IF($A226&lt;='P03'!$B$17,INDEX('P03'!$R:$R,$A226+52),0)+IF($A226&lt;='P04'!$B$17,INDEX('P04'!$R:$R,$A226+52),0)+IF($A226&lt;='P05'!$B$17,INDEX('P05'!$R:$R,$A226+52),0)+IF($A226&lt;='P06'!$B$17,INDEX('P06'!$R:$R,$A226+52),0)+IF($A226&lt;='P07'!$B$17,INDEX('P07'!$R:$R,$A226+52),0)+IF($A226&lt;='P08'!$B$17,INDEX('P08'!$R:$R,$A226+52),0)+IF($A226&lt;='P09'!$B$17,INDEX('P09'!$R:$R,$A226+52),0)+IF($A226&lt;='P10'!$B$17,INDEX('P10'!$R:$R,$A226+52),0)</f>
        <v>91.705681503931018</v>
      </c>
      <c r="G226">
        <f>IF($A226&lt;='P01'!$B$17,INDEX('P01'!$S:$S,$A226+52),0)+IF($A226&lt;='P02'!$B$17,INDEX('P02'!$S:$S,$A226+52),0)+IF($A226&lt;='P03'!$B$17,INDEX('P03'!$S:$S,$A226+52),0)+IF($A226&lt;='P04'!$B$17,INDEX('P04'!$S:$S,$A226+52),0)+IF($A226&lt;='P05'!$B$17,INDEX('P05'!$S:$S,$A226+52),0)+IF($A226&lt;='P06'!$B$17,INDEX('P06'!$S:$S,$A226+52),0)+IF($A226&lt;='P07'!$B$17,INDEX('P07'!$S:$S,$A226+52),0)+IF($A226&lt;='P08'!$B$17,INDEX('P08'!$S:$S,$A226+52),0)+IF($A226&lt;='P09'!$B$17,INDEX('P09'!$S:$S,$A226+52),0)+IF($A226&lt;='P10'!$B$17,INDEX('P10'!$S:$S,$A226+52),0)</f>
        <v>1.8341136300786203</v>
      </c>
      <c r="H226">
        <f>IF($A226&lt;='P01'!$B$17,INDEX('P01'!$T:$T,$A226+52),0)+IF($A226&lt;='P02'!$B$17,INDEX('P02'!$T:$T,$A226+52),0)+IF($A226&lt;='P03'!$B$17,INDEX('P03'!$T:$T,$A226+52),0)+IF($A226&lt;='P04'!$B$17,INDEX('P04'!$T:$T,$A226+52),0)+IF($A226&lt;='P05'!$B$17,INDEX('P05'!$T:$T,$A226+52),0)+IF($A226&lt;='P06'!$B$17,INDEX('P06'!$T:$T,$A226+52),0)+IF($A226&lt;='P07'!$B$17,INDEX('P07'!$T:$T,$A226+52),0)+IF($A226&lt;='P08'!$B$17,INDEX('P08'!$T:$T,$A226+52),0)+IF($A226&lt;='P09'!$B$17,INDEX('P09'!$T:$T,$A226+52),0)+IF($A226&lt;='P10'!$B$17,INDEX('P10'!$T:$T,$A226+52),0)</f>
        <v>15.678444548030548</v>
      </c>
      <c r="I226">
        <f>IF($A226&lt;='P01'!$B$17,INDEX('P01'!$U:$U,$A226+52),0)+IF($A226&lt;='P02'!$B$17,INDEX('P02'!$U:$U,$A226+52),0)+IF($A226&lt;='P03'!$B$17,INDEX('P03'!$U:$U,$A226+52),0)+IF($A226&lt;='P04'!$B$17,INDEX('P04'!$U:$U,$A226+52),0)+IF($A226&lt;='P05'!$B$17,INDEX('P05'!$U:$U,$A226+52),0)+IF($A226&lt;='P06'!$B$17,INDEX('P06'!$U:$U,$A226+52),0)+IF($A226&lt;='P07'!$B$17,INDEX('P07'!$U:$U,$A226+52),0)+IF($A226&lt;='P08'!$B$17,INDEX('P08'!$U:$U,$A226+52),0)+IF($A226&lt;='P09'!$B$17,INDEX('P09'!$U:$U,$A226+52),0)+IF($A226&lt;='P10'!$B$17,INDEX('P10'!$U:$U,$A226+52),0)</f>
        <v>194.32668802865388</v>
      </c>
      <c r="J226">
        <f>IF($A226&lt;='P01'!$B$17,INDEX('P01'!$V:$V,$A226+52),0)+IF($A226&lt;='P02'!$B$17,INDEX('P02'!$V:$V,$A226+52),0)+IF($A226&lt;='P03'!$B$17,INDEX('P03'!$V:$V,$A226+52),0)+IF($A226&lt;='P04'!$B$17,INDEX('P04'!$V:$V,$A226+52),0)+IF($A226&lt;='P05'!$B$17,INDEX('P05'!$V:$V,$A226+52),0)+IF($A226&lt;='P06'!$B$17,INDEX('P06'!$V:$V,$A226+52),0)+IF($A226&lt;='P07'!$B$17,INDEX('P07'!$V:$V,$A226+52),0)+IF($A226&lt;='P08'!$B$17,INDEX('P08'!$V:$V,$A226+52),0)+IF($A226&lt;='P09'!$B$17,INDEX('P09'!$V:$V,$A226+52),0)+IF($A226&lt;='P10'!$B$17,INDEX('P10'!$V:$V,$A226+52),0)</f>
        <v>0.23094287338717323</v>
      </c>
      <c r="K226">
        <f>IF($A226&lt;='P01'!$B$17,INDEX('P01'!$W:$W,$A226+52),0)+IF($A226&lt;='P02'!$B$17,INDEX('P02'!$W:$W,$A226+52),0)+IF($A226&lt;='P03'!$B$17,INDEX('P03'!$W:$W,$A226+52),0)+IF($A226&lt;='P04'!$B$17,INDEX('P04'!$W:$W,$A226+52),0)+IF($A226&lt;='P05'!$B$17,INDEX('P05'!$W:$W,$A226+52),0)+IF($A226&lt;='P06'!$B$17,INDEX('P06'!$W:$W,$A226+52),0)+IF($A226&lt;='P07'!$B$17,INDEX('P07'!$W:$W,$A226+52),0)+IF($A226&lt;='P08'!$B$17,INDEX('P08'!$W:$W,$A226+52),0)+IF($A226&lt;='P09'!$B$17,INDEX('P09'!$W:$W,$A226+52),0)+IF($A226&lt;='P10'!$B$17,INDEX('P10'!$W:$W,$A226+52),0)</f>
        <v>-120.36450757621917</v>
      </c>
      <c r="L226">
        <f>IF($A226&lt;='P01'!$B$17,INDEX('P01'!$X:$X,$A226+52),0)+IF($A226&lt;='P02'!$B$17,INDEX('P02'!$X:$X,$A226+52),0)+IF($A226&lt;='P03'!$B$17,INDEX('P03'!$X:$X,$A226+52),0)+IF($A226&lt;='P04'!$B$17,INDEX('P04'!$X:$X,$A226+52),0)+IF($A226&lt;='P05'!$B$17,INDEX('P05'!$X:$X,$A226+52),0)+IF($A226&lt;='P06'!$B$17,INDEX('P06'!$X:$X,$A226+52),0)+IF($A226&lt;='P07'!$B$17,INDEX('P07'!$X:$X,$A226+52),0)+IF($A226&lt;='P08'!$B$17,INDEX('P08'!$X:$X,$A226+52),0)+IF($A226&lt;='P09'!$B$17,INDEX('P09'!$X:$X,$A226+52),0)+IF($A226&lt;='P10'!$B$17,INDEX('P10'!$X:$X,$A226+52),0)</f>
        <v>120.07029144918197</v>
      </c>
      <c r="M226">
        <f>IF($A226&lt;='P01'!$B$17,INDEX('P01'!$AA:$AA,$A226+52),0)+IF($A226&lt;='P02'!$B$17,INDEX('P02'!$AA:$AA,$A226+52),0)+IF($A226&lt;='P03'!$B$17,INDEX('P03'!$AA:$AA,$A226+52),0)+IF($A226&lt;='P04'!$B$17,INDEX('P04'!$AA:$AA,$A226+52),0)+IF($A226&lt;='P05'!$B$17,INDEX('P05'!$AA:$AA,$A226+52),0)+IF($A226&lt;='P06'!$B$17,INDEX('P06'!$AA:$AA,$A226+52),0)+IF($A226&lt;='P07'!$B$17,INDEX('P07'!$AA:$AA,$A226+52),0)+IF($A226&lt;='P08'!$B$17,INDEX('P08'!$AA:$AA,$A226+52),0)+IF($A226&lt;='P09'!$B$17,INDEX('P09'!$AA:$AA,$A226+52),0)+IF($A226&lt;='P10'!$B$17,INDEX('P10'!$AA:$AA,$A226+52),0)</f>
        <v>-63.688826395538946</v>
      </c>
      <c r="N226">
        <f>IF($A226&lt;='P01'!$B$17,INDEX('P01'!$AB:$AB,$A226+52),0)+IF($A226&lt;='P02'!$B$17,INDEX('P02'!$AB:$AB,$A226+52),0)+IF($A226&lt;='P03'!$B$17,INDEX('P03'!$AB:$AB,$A226+52),0)+IF($A226&lt;='P04'!$B$17,INDEX('P04'!$AB:$AB,$A226+52),0)+IF($A226&lt;='P05'!$B$17,INDEX('P05'!$AB:$AB,$A226+52),0)+IF($A226&lt;='P06'!$B$17,INDEX('P06'!$AB:$AB,$A226+52),0)+IF($A226&lt;='P07'!$B$17,INDEX('P07'!$AB:$AB,$A226+52),0)+IF($A226&lt;='P08'!$B$17,INDEX('P08'!$AB:$AB,$A226+52),0)+IF($A226&lt;='P09'!$B$17,INDEX('P09'!$AB:$AB,$A226+52),0)+IF($A226&lt;='P10'!$B$17,INDEX('P10'!$AB:$AB,$A226+52),0)</f>
        <v>48.80264594827257</v>
      </c>
      <c r="O226">
        <f>IF($A226&lt;='P01'!$B$17,INDEX('P01'!$AC:$AC,$A226+52),0)+IF($A226&lt;='P02'!$B$17,INDEX('P02'!$AC:$AC,$A226+52),0)+IF($A226&lt;='P03'!$B$17,INDEX('P03'!$AC:$AC,$A226+52),0)+IF($A226&lt;='P04'!$B$17,INDEX('P04'!$AC:$AC,$A226+52),0)+IF($A226&lt;='P05'!$B$17,INDEX('P05'!$AC:$AC,$A226+52),0)+IF($A226&lt;='P06'!$B$17,INDEX('P06'!$AC:$AC,$A226+52),0)+IF($A226&lt;='P07'!$B$17,INDEX('P07'!$AC:$AC,$A226+52),0)+IF($A226&lt;='P08'!$B$17,INDEX('P08'!$AC:$AC,$A226+52),0)+IF($A226&lt;='P09'!$B$17,INDEX('P09'!$AC:$AC,$A226+52),0)+IF($A226&lt;='P10'!$B$17,INDEX('P10'!$AC:$AC,$A226+52),0)</f>
        <v>0.97605291896545143</v>
      </c>
      <c r="P226">
        <f>IF($A226&lt;='P01'!$B$17,INDEX('P01'!$AD:$AD,$A226+52),0)+IF($A226&lt;='P02'!$B$17,INDEX('P02'!$AD:$AD,$A226+52),0)+IF($A226&lt;='P03'!$B$17,INDEX('P03'!$AD:$AD,$A226+52),0)+IF($A226&lt;='P04'!$B$17,INDEX('P04'!$AD:$AD,$A226+52),0)+IF($A226&lt;='P05'!$B$17,INDEX('P05'!$AD:$AD,$A226+52),0)+IF($A226&lt;='P06'!$B$17,INDEX('P06'!$AD:$AD,$A226+52),0)+IF($A226&lt;='P07'!$B$17,INDEX('P07'!$AD:$AD,$A226+52),0)+IF($A226&lt;='P08'!$B$17,INDEX('P08'!$AD:$AD,$A226+52),0)+IF($A226&lt;='P09'!$B$17,INDEX('P09'!$AD:$AD,$A226+52),0)+IF($A226&lt;='P10'!$B$17,INDEX('P10'!$AD:$AD,$A226+52),0)</f>
        <v>8.3163097292407251</v>
      </c>
      <c r="Q226">
        <f>IF($A226&lt;='P01'!$B$17,INDEX('P01'!$AE:$AE,$A226+52),0)+IF($A226&lt;='P02'!$B$17,INDEX('P02'!$AE:$AE,$A226+52),0)+IF($A226&lt;='P03'!$B$17,INDEX('P03'!$AE:$AE,$A226+52),0)+IF($A226&lt;='P04'!$B$17,INDEX('P04'!$AE:$AE,$A226+52),0)+IF($A226&lt;='P05'!$B$17,INDEX('P05'!$AE:$AE,$A226+52),0)+IF($A226&lt;='P06'!$B$17,INDEX('P06'!$AE:$AE,$A226+52),0)+IF($A226&lt;='P07'!$B$17,INDEX('P07'!$AE:$AE,$A226+52),0)+IF($A226&lt;='P08'!$B$17,INDEX('P08'!$AE:$AE,$A226+52),0)+IF($A226&lt;='P09'!$B$17,INDEX('P09'!$AE:$AE,$A226+52),0)+IF($A226&lt;='P10'!$B$17,INDEX('P10'!$AE:$AE,$A226+52),0)</f>
        <v>103.0766107794045</v>
      </c>
      <c r="R226">
        <f>IF($A226&lt;='P01'!$B$17,INDEX('P01'!$AF:$AF,$A226+52),0)+IF($A226&lt;='P02'!$B$17,INDEX('P02'!$AF:$AF,$A226+52),0)+IF($A226&lt;='P03'!$B$17,INDEX('P03'!$AF:$AF,$A226+52),0)+IF($A226&lt;='P04'!$B$17,INDEX('P04'!$AF:$AF,$A226+52),0)+IF($A226&lt;='P05'!$B$17,INDEX('P05'!$AF:$AF,$A226+52),0)+IF($A226&lt;='P06'!$B$17,INDEX('P06'!$AF:$AF,$A226+52),0)+IF($A226&lt;='P07'!$B$17,INDEX('P07'!$AF:$AF,$A226+52),0)+IF($A226&lt;='P08'!$B$17,INDEX('P08'!$AF:$AF,$A226+52),0)+IF($A226&lt;='P09'!$B$17,INDEX('P09'!$AF:$AF,$A226+52),0)+IF($A226&lt;='P10'!$B$17,INDEX('P10'!$AF:$AF,$A226+52),0)</f>
        <v>0.12249891620083024</v>
      </c>
      <c r="S226">
        <f>IF($A226&lt;='P01'!$B$17,INDEX('P01'!$AG:$AG,$A226+52),0)+IF($A226&lt;='P02'!$B$17,INDEX('P02'!$AG:$AG,$A226+52),0)+IF($A226&lt;='P03'!$B$17,INDEX('P03'!$AG:$AG,$A226+52),0)+IF($A226&lt;='P04'!$B$17,INDEX('P04'!$AG:$AG,$A226+52),0)+IF($A226&lt;='P05'!$B$17,INDEX('P05'!$AG:$AG,$A226+52),0)+IF($A226&lt;='P06'!$B$17,INDEX('P06'!$AG:$AG,$A226+52),0)+IF($A226&lt;='P07'!$B$17,INDEX('P07'!$AG:$AG,$A226+52),0)+IF($A226&lt;='P08'!$B$17,INDEX('P08'!$AG:$AG,$A226+52),0)+IF($A226&lt;='P09'!$B$17,INDEX('P09'!$AG:$AG,$A226+52),0)+IF($A226&lt;='P10'!$B$17,INDEX('P10'!$AG:$AG,$A226+52),0)</f>
        <v>9500.668754467586</v>
      </c>
      <c r="T226">
        <f>IF($A226&lt;='P01'!$B$17,INDEX('P01'!$AI:$AI,$A226+52),0)+IF($A226&lt;='P02'!$B$17,INDEX('P02'!$AI:$AI,$A226+52),0)+IF($A226&lt;='P03'!$B$17,INDEX('P03'!$AI:$AI,$A226+52),0)+IF($A226&lt;='P04'!$B$17,INDEX('P04'!$AI:$AI,$A226+52),0)+IF($A226&lt;='P05'!$B$17,INDEX('P05'!$AI:$AI,$A226+52),0)+IF($A226&lt;='P06'!$B$17,INDEX('P06'!$AI:$AI,$A226+52),0)+IF($A226&lt;='P07'!$B$17,INDEX('P07'!$AI:$AI,$A226+52),0)+IF($A226&lt;='P08'!$B$17,INDEX('P08'!$AI:$AI,$A226+52),0)+IF($A226&lt;='P09'!$B$17,INDEX('P09'!$AI:$AI,$A226+52),0)+IF($A226&lt;='P10'!$B$17,INDEX('P10'!$AI:$AI,$A226+52),0)</f>
        <v>9500.668754467586</v>
      </c>
    </row>
    <row r="227" spans="1:20" x14ac:dyDescent="0.35">
      <c r="A227">
        <v>195</v>
      </c>
      <c r="B227">
        <f>IF($A227&lt;='P01'!$B$17,INDEX('P01'!$J:$J,$A227+52),0)+IF($A227&lt;='P02'!$B$17,INDEX('P02'!$J:$J,$A227+52),0)+IF($A227&lt;='P03'!$B$17,INDEX('P03'!$J:$J,$A227+52),0)+IF($A227&lt;='P04'!$B$17,INDEX('P04'!$J:$J,$A227+52),0)+IF($A227&lt;='P05'!$B$17,INDEX('P05'!$J:$J,$A227+52),0)+IF($A227&lt;='P06'!$B$17,INDEX('P06'!$J:$J,$A227+52),0)+IF($A227&lt;='P07'!$B$17,INDEX('P07'!$J:$J,$A227+52),0)+IF($A227&lt;='P08'!$B$17,INDEX('P08'!$J:$J,$A227+52),0)+IF($A227&lt;='P09'!$B$17,INDEX('P09'!$J:$J,$A227+52),0)+IF($A227&lt;='P10'!$B$17,INDEX('P10'!$J:$J,$A227+52),0)</f>
        <v>5.7178556828391049E-4</v>
      </c>
      <c r="C227">
        <f>IF($A227&lt;='P01'!$B$17,INDEX('P01'!$K:$K,$A227+52),0)+IF($A227&lt;='P02'!$B$17,INDEX('P02'!$K:$K,$A227+52),0)+IF($A227&lt;='P03'!$B$17,INDEX('P03'!$K:$K,$A227+52),0)+IF($A227&lt;='P04'!$B$17,INDEX('P04'!$K:$K,$A227+52),0)+IF($A227&lt;='P05'!$B$17,INDEX('P05'!$K:$K,$A227+52),0)+IF($A227&lt;='P06'!$B$17,INDEX('P06'!$K:$K,$A227+52),0)+IF($A227&lt;='P07'!$B$17,INDEX('P07'!$K:$K,$A227+52),0)+IF($A227&lt;='P08'!$B$17,INDEX('P08'!$K:$K,$A227+52),0)+IF($A227&lt;='P09'!$B$17,INDEX('P09'!$K:$K,$A227+52),0)+IF($A227&lt;='P10'!$B$17,INDEX('P10'!$K:$K,$A227+52),0)</f>
        <v>4.2816038677767915E-3</v>
      </c>
      <c r="D227">
        <f>IF($A227&lt;='P01'!$B$17,INDEX('P01'!$L:$L,$A227+52),0)+IF($A227&lt;='P02'!$B$17,INDEX('P02'!$L:$L,$A227+52),0)+IF($A227&lt;='P03'!$B$17,INDEX('P03'!$L:$L,$A227+52),0)+IF($A227&lt;='P04'!$B$17,INDEX('P04'!$L:$L,$A227+52),0)+IF($A227&lt;='P05'!$B$17,INDEX('P05'!$L:$L,$A227+52),0)+IF($A227&lt;='P06'!$B$17,INDEX('P06'!$L:$L,$A227+52),0)+IF($A227&lt;='P07'!$B$17,INDEX('P07'!$L:$L,$A227+52),0)+IF($A227&lt;='P08'!$B$17,INDEX('P08'!$L:$L,$A227+52),0)+IF($A227&lt;='P09'!$B$17,INDEX('P09'!$L:$L,$A227+52),0)+IF($A227&lt;='P10'!$B$17,INDEX('P10'!$L:$L,$A227+52),0)</f>
        <v>0</v>
      </c>
      <c r="E227">
        <f>IF($A227&lt;='P01'!$B$17,INDEX('P01'!$M:$M,$A227+52),0)+IF($A227&lt;='P02'!$B$17,INDEX('P02'!$M:$M,$A227+52),0)+IF($A227&lt;='P03'!$B$17,INDEX('P03'!$M:$M,$A227+52),0)+IF($A227&lt;='P04'!$B$17,INDEX('P04'!$M:$M,$A227+52),0)+IF($A227&lt;='P05'!$B$17,INDEX('P05'!$M:$M,$A227+52),0)+IF($A227&lt;='P06'!$B$17,INDEX('P06'!$M:$M,$A227+52),0)+IF($A227&lt;='P07'!$B$17,INDEX('P07'!$M:$M,$A227+52),0)+IF($A227&lt;='P08'!$B$17,INDEX('P08'!$M:$M,$A227+52),0)+IF($A227&lt;='P09'!$B$17,INDEX('P09'!$M:$M,$A227+52),0)+IF($A227&lt;='P10'!$B$17,INDEX('P10'!$M:$M,$A227+52),0)</f>
        <v>1.9347314856822011</v>
      </c>
      <c r="F227">
        <f>IF($A227&lt;='P01'!$B$17,INDEX('P01'!$R:$R,$A227+52),0)+IF($A227&lt;='P02'!$B$17,INDEX('P02'!$R:$R,$A227+52),0)+IF($A227&lt;='P03'!$B$17,INDEX('P03'!$R:$R,$A227+52),0)+IF($A227&lt;='P04'!$B$17,INDEX('P04'!$R:$R,$A227+52),0)+IF($A227&lt;='P05'!$B$17,INDEX('P05'!$R:$R,$A227+52),0)+IF($A227&lt;='P06'!$B$17,INDEX('P06'!$R:$R,$A227+52),0)+IF($A227&lt;='P07'!$B$17,INDEX('P07'!$R:$R,$A227+52),0)+IF($A227&lt;='P08'!$B$17,INDEX('P08'!$R:$R,$A227+52),0)+IF($A227&lt;='P09'!$B$17,INDEX('P09'!$R:$R,$A227+52),0)+IF($A227&lt;='P10'!$B$17,INDEX('P10'!$R:$R,$A227+52),0)</f>
        <v>91.37917340071985</v>
      </c>
      <c r="G227">
        <f>IF($A227&lt;='P01'!$B$17,INDEX('P01'!$S:$S,$A227+52),0)+IF($A227&lt;='P02'!$B$17,INDEX('P02'!$S:$S,$A227+52),0)+IF($A227&lt;='P03'!$B$17,INDEX('P03'!$S:$S,$A227+52),0)+IF($A227&lt;='P04'!$B$17,INDEX('P04'!$S:$S,$A227+52),0)+IF($A227&lt;='P05'!$B$17,INDEX('P05'!$S:$S,$A227+52),0)+IF($A227&lt;='P06'!$B$17,INDEX('P06'!$S:$S,$A227+52),0)+IF($A227&lt;='P07'!$B$17,INDEX('P07'!$S:$S,$A227+52),0)+IF($A227&lt;='P08'!$B$17,INDEX('P08'!$S:$S,$A227+52),0)+IF($A227&lt;='P09'!$B$17,INDEX('P09'!$S:$S,$A227+52),0)+IF($A227&lt;='P10'!$B$17,INDEX('P10'!$S:$S,$A227+52),0)</f>
        <v>1.8275834680143972</v>
      </c>
      <c r="H227">
        <f>IF($A227&lt;='P01'!$B$17,INDEX('P01'!$T:$T,$A227+52),0)+IF($A227&lt;='P02'!$B$17,INDEX('P02'!$T:$T,$A227+52),0)+IF($A227&lt;='P03'!$B$17,INDEX('P03'!$T:$T,$A227+52),0)+IF($A227&lt;='P04'!$B$17,INDEX('P04'!$T:$T,$A227+52),0)+IF($A227&lt;='P05'!$B$17,INDEX('P05'!$T:$T,$A227+52),0)+IF($A227&lt;='P06'!$B$17,INDEX('P06'!$T:$T,$A227+52),0)+IF($A227&lt;='P07'!$B$17,INDEX('P07'!$T:$T,$A227+52),0)+IF($A227&lt;='P08'!$B$17,INDEX('P08'!$T:$T,$A227+52),0)+IF($A227&lt;='P09'!$B$17,INDEX('P09'!$T:$T,$A227+52),0)+IF($A227&lt;='P10'!$B$17,INDEX('P10'!$T:$T,$A227+52),0)</f>
        <v>15.677748548417847</v>
      </c>
      <c r="I227">
        <f>IF($A227&lt;='P01'!$B$17,INDEX('P01'!$U:$U,$A227+52),0)+IF($A227&lt;='P02'!$B$17,INDEX('P02'!$U:$U,$A227+52),0)+IF($A227&lt;='P03'!$B$17,INDEX('P03'!$U:$U,$A227+52),0)+IF($A227&lt;='P04'!$B$17,INDEX('P04'!$U:$U,$A227+52),0)+IF($A227&lt;='P05'!$B$17,INDEX('P05'!$U:$U,$A227+52),0)+IF($A227&lt;='P06'!$B$17,INDEX('P06'!$U:$U,$A227+52),0)+IF($A227&lt;='P07'!$B$17,INDEX('P07'!$U:$U,$A227+52),0)+IF($A227&lt;='P08'!$B$17,INDEX('P08'!$U:$U,$A227+52),0)+IF($A227&lt;='P09'!$B$17,INDEX('P09'!$U:$U,$A227+52),0)+IF($A227&lt;='P10'!$B$17,INDEX('P10'!$U:$U,$A227+52),0)</f>
        <v>193.93513857995688</v>
      </c>
      <c r="J227">
        <f>IF($A227&lt;='P01'!$B$17,INDEX('P01'!$V:$V,$A227+52),0)+IF($A227&lt;='P02'!$B$17,INDEX('P02'!$V:$V,$A227+52),0)+IF($A227&lt;='P03'!$B$17,INDEX('P03'!$V:$V,$A227+52),0)+IF($A227&lt;='P04'!$B$17,INDEX('P04'!$V:$V,$A227+52),0)+IF($A227&lt;='P05'!$B$17,INDEX('P05'!$V:$V,$A227+52),0)+IF($A227&lt;='P06'!$B$17,INDEX('P06'!$V:$V,$A227+52),0)+IF($A227&lt;='P07'!$B$17,INDEX('P07'!$V:$V,$A227+52),0)+IF($A227&lt;='P08'!$B$17,INDEX('P08'!$V:$V,$A227+52),0)+IF($A227&lt;='P09'!$B$17,INDEX('P09'!$V:$V,$A227+52),0)+IF($A227&lt;='P10'!$B$17,INDEX('P10'!$V:$V,$A227+52),0)</f>
        <v>0.23108837561498238</v>
      </c>
      <c r="K227">
        <f>IF($A227&lt;='P01'!$B$17,INDEX('P01'!$W:$W,$A227+52),0)+IF($A227&lt;='P02'!$B$17,INDEX('P02'!$W:$W,$A227+52),0)+IF($A227&lt;='P03'!$B$17,INDEX('P03'!$W:$W,$A227+52),0)+IF($A227&lt;='P04'!$B$17,INDEX('P04'!$W:$W,$A227+52),0)+IF($A227&lt;='P05'!$B$17,INDEX('P05'!$W:$W,$A227+52),0)+IF($A227&lt;='P06'!$B$17,INDEX('P06'!$W:$W,$A227+52),0)+IF($A227&lt;='P07'!$B$17,INDEX('P07'!$W:$W,$A227+52),0)+IF($A227&lt;='P08'!$B$17,INDEX('P08'!$W:$W,$A227+52),0)+IF($A227&lt;='P09'!$B$17,INDEX('P09'!$W:$W,$A227+52),0)+IF($A227&lt;='P10'!$B$17,INDEX('P10'!$W:$W,$A227+52),0)</f>
        <v>-120.29238557128426</v>
      </c>
      <c r="L227">
        <f>IF($A227&lt;='P01'!$B$17,INDEX('P01'!$X:$X,$A227+52),0)+IF($A227&lt;='P02'!$B$17,INDEX('P02'!$X:$X,$A227+52),0)+IF($A227&lt;='P03'!$B$17,INDEX('P03'!$X:$X,$A227+52),0)+IF($A227&lt;='P04'!$B$17,INDEX('P04'!$X:$X,$A227+52),0)+IF($A227&lt;='P05'!$B$17,INDEX('P05'!$X:$X,$A227+52),0)+IF($A227&lt;='P06'!$B$17,INDEX('P06'!$X:$X,$A227+52),0)+IF($A227&lt;='P07'!$B$17,INDEX('P07'!$X:$X,$A227+52),0)+IF($A227&lt;='P08'!$B$17,INDEX('P08'!$X:$X,$A227+52),0)+IF($A227&lt;='P09'!$B$17,INDEX('P09'!$X:$X,$A227+52),0)+IF($A227&lt;='P10'!$B$17,INDEX('P10'!$X:$X,$A227+52),0)</f>
        <v>119.99921696876241</v>
      </c>
      <c r="M227">
        <f>IF($A227&lt;='P01'!$B$17,INDEX('P01'!$AA:$AA,$A227+52),0)+IF($A227&lt;='P02'!$B$17,INDEX('P02'!$AA:$AA,$A227+52),0)+IF($A227&lt;='P03'!$B$17,INDEX('P03'!$AA:$AA,$A227+52),0)+IF($A227&lt;='P04'!$B$17,INDEX('P04'!$AA:$AA,$A227+52),0)+IF($A227&lt;='P05'!$B$17,INDEX('P05'!$AA:$AA,$A227+52),0)+IF($A227&lt;='P06'!$B$17,INDEX('P06'!$AA:$AA,$A227+52),0)+IF($A227&lt;='P07'!$B$17,INDEX('P07'!$AA:$AA,$A227+52),0)+IF($A227&lt;='P08'!$B$17,INDEX('P08'!$AA:$AA,$A227+52),0)+IF($A227&lt;='P09'!$B$17,INDEX('P09'!$AA:$AA,$A227+52),0)+IF($A227&lt;='P10'!$B$17,INDEX('P10'!$AA:$AA,$A227+52),0)</f>
        <v>-63.443429115584038</v>
      </c>
      <c r="N227">
        <f>IF($A227&lt;='P01'!$B$17,INDEX('P01'!$AB:$AB,$A227+52),0)+IF($A227&lt;='P02'!$B$17,INDEX('P02'!$AB:$AB,$A227+52),0)+IF($A227&lt;='P03'!$B$17,INDEX('P03'!$AB:$AB,$A227+52),0)+IF($A227&lt;='P04'!$B$17,INDEX('P04'!$AB:$AB,$A227+52),0)+IF($A227&lt;='P05'!$B$17,INDEX('P05'!$AB:$AB,$A227+52),0)+IF($A227&lt;='P06'!$B$17,INDEX('P06'!$AB:$AB,$A227+52),0)+IF($A227&lt;='P07'!$B$17,INDEX('P07'!$AB:$AB,$A227+52),0)+IF($A227&lt;='P08'!$B$17,INDEX('P08'!$AB:$AB,$A227+52),0)+IF($A227&lt;='P09'!$B$17,INDEX('P09'!$AB:$AB,$A227+52),0)+IF($A227&lt;='P10'!$B$17,INDEX('P10'!$AB:$AB,$A227+52),0)</f>
        <v>48.470210579520888</v>
      </c>
      <c r="O227">
        <f>IF($A227&lt;='P01'!$B$17,INDEX('P01'!$AC:$AC,$A227+52),0)+IF($A227&lt;='P02'!$B$17,INDEX('P02'!$AC:$AC,$A227+52),0)+IF($A227&lt;='P03'!$B$17,INDEX('P03'!$AC:$AC,$A227+52),0)+IF($A227&lt;='P04'!$B$17,INDEX('P04'!$AC:$AC,$A227+52),0)+IF($A227&lt;='P05'!$B$17,INDEX('P05'!$AC:$AC,$A227+52),0)+IF($A227&lt;='P06'!$B$17,INDEX('P06'!$AC:$AC,$A227+52),0)+IF($A227&lt;='P07'!$B$17,INDEX('P07'!$AC:$AC,$A227+52),0)+IF($A227&lt;='P08'!$B$17,INDEX('P08'!$AC:$AC,$A227+52),0)+IF($A227&lt;='P09'!$B$17,INDEX('P09'!$AC:$AC,$A227+52),0)+IF($A227&lt;='P10'!$B$17,INDEX('P10'!$AC:$AC,$A227+52),0)</f>
        <v>0.96940421159041779</v>
      </c>
      <c r="P227">
        <f>IF($A227&lt;='P01'!$B$17,INDEX('P01'!$AD:$AD,$A227+52),0)+IF($A227&lt;='P02'!$B$17,INDEX('P02'!$AD:$AD,$A227+52),0)+IF($A227&lt;='P03'!$B$17,INDEX('P03'!$AD:$AD,$A227+52),0)+IF($A227&lt;='P04'!$B$17,INDEX('P04'!$AD:$AD,$A227+52),0)+IF($A227&lt;='P05'!$B$17,INDEX('P05'!$AD:$AD,$A227+52),0)+IF($A227&lt;='P06'!$B$17,INDEX('P06'!$AD:$AD,$A227+52),0)+IF($A227&lt;='P07'!$B$17,INDEX('P07'!$AD:$AD,$A227+52),0)+IF($A227&lt;='P08'!$B$17,INDEX('P08'!$AD:$AD,$A227+52),0)+IF($A227&lt;='P09'!$B$17,INDEX('P09'!$AD:$AD,$A227+52),0)+IF($A227&lt;='P10'!$B$17,INDEX('P10'!$AD:$AD,$A227+52),0)</f>
        <v>8.2888051593071701</v>
      </c>
      <c r="Q227">
        <f>IF($A227&lt;='P01'!$B$17,INDEX('P01'!$AE:$AE,$A227+52),0)+IF($A227&lt;='P02'!$B$17,INDEX('P02'!$AE:$AE,$A227+52),0)+IF($A227&lt;='P03'!$B$17,INDEX('P03'!$AE:$AE,$A227+52),0)+IF($A227&lt;='P04'!$B$17,INDEX('P04'!$AE:$AE,$A227+52),0)+IF($A227&lt;='P05'!$B$17,INDEX('P05'!$AE:$AE,$A227+52),0)+IF($A227&lt;='P06'!$B$17,INDEX('P06'!$AE:$AE,$A227+52),0)+IF($A227&lt;='P07'!$B$17,INDEX('P07'!$AE:$AE,$A227+52),0)+IF($A227&lt;='P08'!$B$17,INDEX('P08'!$AE:$AE,$A227+52),0)+IF($A227&lt;='P09'!$B$17,INDEX('P09'!$AE:$AE,$A227+52),0)+IF($A227&lt;='P10'!$B$17,INDEX('P10'!$AE:$AE,$A227+52),0)</f>
        <v>102.53325420216163</v>
      </c>
      <c r="R227">
        <f>IF($A227&lt;='P01'!$B$17,INDEX('P01'!$AF:$AF,$A227+52),0)+IF($A227&lt;='P02'!$B$17,INDEX('P02'!$AF:$AF,$A227+52),0)+IF($A227&lt;='P03'!$B$17,INDEX('P03'!$AF:$AF,$A227+52),0)+IF($A227&lt;='P04'!$B$17,INDEX('P04'!$AF:$AF,$A227+52),0)+IF($A227&lt;='P05'!$B$17,INDEX('P05'!$AF:$AF,$A227+52),0)+IF($A227&lt;='P06'!$B$17,INDEX('P06'!$AF:$AF,$A227+52),0)+IF($A227&lt;='P07'!$B$17,INDEX('P07'!$AF:$AF,$A227+52),0)+IF($A227&lt;='P08'!$B$17,INDEX('P08'!$AF:$AF,$A227+52),0)+IF($A227&lt;='P09'!$B$17,INDEX('P09'!$AF:$AF,$A227+52),0)+IF($A227&lt;='P10'!$B$17,INDEX('P10'!$AF:$AF,$A227+52),0)</f>
        <v>0.12217612204570538</v>
      </c>
      <c r="S227">
        <f>IF($A227&lt;='P01'!$B$17,INDEX('P01'!$AG:$AG,$A227+52),0)+IF($A227&lt;='P02'!$B$17,INDEX('P02'!$AG:$AG,$A227+52),0)+IF($A227&lt;='P03'!$B$17,INDEX('P03'!$AG:$AG,$A227+52),0)+IF($A227&lt;='P04'!$B$17,INDEX('P04'!$AG:$AG,$A227+52),0)+IF($A227&lt;='P05'!$B$17,INDEX('P05'!$AG:$AG,$A227+52),0)+IF($A227&lt;='P06'!$B$17,INDEX('P06'!$AG:$AG,$A227+52),0)+IF($A227&lt;='P07'!$B$17,INDEX('P07'!$AG:$AG,$A227+52),0)+IF($A227&lt;='P08'!$B$17,INDEX('P08'!$AG:$AG,$A227+52),0)+IF($A227&lt;='P09'!$B$17,INDEX('P09'!$AG:$AG,$A227+52),0)+IF($A227&lt;='P10'!$B$17,INDEX('P10'!$AG:$AG,$A227+52),0)</f>
        <v>9411.7722547578196</v>
      </c>
      <c r="T227">
        <f>IF($A227&lt;='P01'!$B$17,INDEX('P01'!$AI:$AI,$A227+52),0)+IF($A227&lt;='P02'!$B$17,INDEX('P02'!$AI:$AI,$A227+52),0)+IF($A227&lt;='P03'!$B$17,INDEX('P03'!$AI:$AI,$A227+52),0)+IF($A227&lt;='P04'!$B$17,INDEX('P04'!$AI:$AI,$A227+52),0)+IF($A227&lt;='P05'!$B$17,INDEX('P05'!$AI:$AI,$A227+52),0)+IF($A227&lt;='P06'!$B$17,INDEX('P06'!$AI:$AI,$A227+52),0)+IF($A227&lt;='P07'!$B$17,INDEX('P07'!$AI:$AI,$A227+52),0)+IF($A227&lt;='P08'!$B$17,INDEX('P08'!$AI:$AI,$A227+52),0)+IF($A227&lt;='P09'!$B$17,INDEX('P09'!$AI:$AI,$A227+52),0)+IF($A227&lt;='P10'!$B$17,INDEX('P10'!$AI:$AI,$A227+52),0)</f>
        <v>9411.7722547578196</v>
      </c>
    </row>
    <row r="228" spans="1:20" x14ac:dyDescent="0.35">
      <c r="A228">
        <v>196</v>
      </c>
      <c r="B228">
        <f>IF($A228&lt;='P01'!$B$17,INDEX('P01'!$J:$J,$A228+52),0)+IF($A228&lt;='P02'!$B$17,INDEX('P02'!$J:$J,$A228+52),0)+IF($A228&lt;='P03'!$B$17,INDEX('P03'!$J:$J,$A228+52),0)+IF($A228&lt;='P04'!$B$17,INDEX('P04'!$J:$J,$A228+52),0)+IF($A228&lt;='P05'!$B$17,INDEX('P05'!$J:$J,$A228+52),0)+IF($A228&lt;='P06'!$B$17,INDEX('P06'!$J:$J,$A228+52),0)+IF($A228&lt;='P07'!$B$17,INDEX('P07'!$J:$J,$A228+52),0)+IF($A228&lt;='P08'!$B$17,INDEX('P08'!$J:$J,$A228+52),0)+IF($A228&lt;='P09'!$B$17,INDEX('P09'!$J:$J,$A228+52),0)+IF($A228&lt;='P10'!$B$17,INDEX('P10'!$J:$J,$A228+52),0)</f>
        <v>6.0271154435234599E-4</v>
      </c>
      <c r="C228">
        <f>IF($A228&lt;='P01'!$B$17,INDEX('P01'!$K:$K,$A228+52),0)+IF($A228&lt;='P02'!$B$17,INDEX('P02'!$K:$K,$A228+52),0)+IF($A228&lt;='P03'!$B$17,INDEX('P03'!$K:$K,$A228+52),0)+IF($A228&lt;='P04'!$B$17,INDEX('P04'!$K:$K,$A228+52),0)+IF($A228&lt;='P05'!$B$17,INDEX('P05'!$K:$K,$A228+52),0)+IF($A228&lt;='P06'!$B$17,INDEX('P06'!$K:$K,$A228+52),0)+IF($A228&lt;='P07'!$B$17,INDEX('P07'!$K:$K,$A228+52),0)+IF($A228&lt;='P08'!$B$17,INDEX('P08'!$K:$K,$A228+52),0)+IF($A228&lt;='P09'!$B$17,INDEX('P09'!$K:$K,$A228+52),0)+IF($A228&lt;='P10'!$B$17,INDEX('P10'!$K:$K,$A228+52),0)</f>
        <v>4.2662399085178528E-3</v>
      </c>
      <c r="D228">
        <f>IF($A228&lt;='P01'!$B$17,INDEX('P01'!$L:$L,$A228+52),0)+IF($A228&lt;='P02'!$B$17,INDEX('P02'!$L:$L,$A228+52),0)+IF($A228&lt;='P03'!$B$17,INDEX('P03'!$L:$L,$A228+52),0)+IF($A228&lt;='P04'!$B$17,INDEX('P04'!$L:$L,$A228+52),0)+IF($A228&lt;='P05'!$B$17,INDEX('P05'!$L:$L,$A228+52),0)+IF($A228&lt;='P06'!$B$17,INDEX('P06'!$L:$L,$A228+52),0)+IF($A228&lt;='P07'!$B$17,INDEX('P07'!$L:$L,$A228+52),0)+IF($A228&lt;='P08'!$B$17,INDEX('P08'!$L:$L,$A228+52),0)+IF($A228&lt;='P09'!$B$17,INDEX('P09'!$L:$L,$A228+52),0)+IF($A228&lt;='P10'!$B$17,INDEX('P10'!$L:$L,$A228+52),0)</f>
        <v>0</v>
      </c>
      <c r="E228">
        <f>IF($A228&lt;='P01'!$B$17,INDEX('P01'!$M:$M,$A228+52),0)+IF($A228&lt;='P02'!$B$17,INDEX('P02'!$M:$M,$A228+52),0)+IF($A228&lt;='P03'!$B$17,INDEX('P03'!$M:$M,$A228+52),0)+IF($A228&lt;='P04'!$B$17,INDEX('P04'!$M:$M,$A228+52),0)+IF($A228&lt;='P05'!$B$17,INDEX('P05'!$M:$M,$A228+52),0)+IF($A228&lt;='P06'!$B$17,INDEX('P06'!$M:$M,$A228+52),0)+IF($A228&lt;='P07'!$B$17,INDEX('P07'!$M:$M,$A228+52),0)+IF($A228&lt;='P08'!$B$17,INDEX('P08'!$M:$M,$A228+52),0)+IF($A228&lt;='P09'!$B$17,INDEX('P09'!$M:$M,$A228+52),0)+IF($A228&lt;='P10'!$B$17,INDEX('P10'!$M:$M,$A228+52),0)</f>
        <v>1.929862534229331</v>
      </c>
      <c r="F228">
        <f>IF($A228&lt;='P01'!$B$17,INDEX('P01'!$R:$R,$A228+52),0)+IF($A228&lt;='P02'!$B$17,INDEX('P02'!$R:$R,$A228+52),0)+IF($A228&lt;='P03'!$B$17,INDEX('P03'!$R:$R,$A228+52),0)+IF($A228&lt;='P04'!$B$17,INDEX('P04'!$R:$R,$A228+52),0)+IF($A228&lt;='P05'!$B$17,INDEX('P05'!$R:$R,$A228+52),0)+IF($A228&lt;='P06'!$B$17,INDEX('P06'!$R:$R,$A228+52),0)+IF($A228&lt;='P07'!$B$17,INDEX('P07'!$R:$R,$A228+52),0)+IF($A228&lt;='P08'!$B$17,INDEX('P08'!$R:$R,$A228+52),0)+IF($A228&lt;='P09'!$B$17,INDEX('P09'!$R:$R,$A228+52),0)+IF($A228&lt;='P10'!$B$17,INDEX('P10'!$R:$R,$A228+52),0)</f>
        <v>91.053828717086702</v>
      </c>
      <c r="G228">
        <f>IF($A228&lt;='P01'!$B$17,INDEX('P01'!$S:$S,$A228+52),0)+IF($A228&lt;='P02'!$B$17,INDEX('P02'!$S:$S,$A228+52),0)+IF($A228&lt;='P03'!$B$17,INDEX('P03'!$S:$S,$A228+52),0)+IF($A228&lt;='P04'!$B$17,INDEX('P04'!$S:$S,$A228+52),0)+IF($A228&lt;='P05'!$B$17,INDEX('P05'!$S:$S,$A228+52),0)+IF($A228&lt;='P06'!$B$17,INDEX('P06'!$S:$S,$A228+52),0)+IF($A228&lt;='P07'!$B$17,INDEX('P07'!$S:$S,$A228+52),0)+IF($A228&lt;='P08'!$B$17,INDEX('P08'!$S:$S,$A228+52),0)+IF($A228&lt;='P09'!$B$17,INDEX('P09'!$S:$S,$A228+52),0)+IF($A228&lt;='P10'!$B$17,INDEX('P10'!$S:$S,$A228+52),0)</f>
        <v>1.8210765743417339</v>
      </c>
      <c r="H228">
        <f>IF($A228&lt;='P01'!$B$17,INDEX('P01'!$T:$T,$A228+52),0)+IF($A228&lt;='P02'!$B$17,INDEX('P02'!$T:$T,$A228+52),0)+IF($A228&lt;='P03'!$B$17,INDEX('P03'!$T:$T,$A228+52),0)+IF($A228&lt;='P04'!$B$17,INDEX('P04'!$T:$T,$A228+52),0)+IF($A228&lt;='P05'!$B$17,INDEX('P05'!$T:$T,$A228+52),0)+IF($A228&lt;='P06'!$B$17,INDEX('P06'!$T:$T,$A228+52),0)+IF($A228&lt;='P07'!$B$17,INDEX('P07'!$T:$T,$A228+52),0)+IF($A228&lt;='P08'!$B$17,INDEX('P08'!$T:$T,$A228+52),0)+IF($A228&lt;='P09'!$B$17,INDEX('P09'!$T:$T,$A228+52),0)+IF($A228&lt;='P10'!$B$17,INDEX('P10'!$T:$T,$A228+52),0)</f>
        <v>15.677087196599677</v>
      </c>
      <c r="I228">
        <f>IF($A228&lt;='P01'!$B$17,INDEX('P01'!$U:$U,$A228+52),0)+IF($A228&lt;='P02'!$B$17,INDEX('P02'!$U:$U,$A228+52),0)+IF($A228&lt;='P03'!$B$17,INDEX('P03'!$U:$U,$A228+52),0)+IF($A228&lt;='P04'!$B$17,INDEX('P04'!$U:$U,$A228+52),0)+IF($A228&lt;='P05'!$B$17,INDEX('P05'!$U:$U,$A228+52),0)+IF($A228&lt;='P06'!$B$17,INDEX('P06'!$U:$U,$A228+52),0)+IF($A228&lt;='P07'!$B$17,INDEX('P07'!$U:$U,$A228+52),0)+IF($A228&lt;='P08'!$B$17,INDEX('P08'!$U:$U,$A228+52),0)+IF($A228&lt;='P09'!$B$17,INDEX('P09'!$U:$U,$A228+52),0)+IF($A228&lt;='P10'!$B$17,INDEX('P10'!$U:$U,$A228+52),0)</f>
        <v>203.13642496789709</v>
      </c>
      <c r="J228">
        <f>IF($A228&lt;='P01'!$B$17,INDEX('P01'!$V:$V,$A228+52),0)+IF($A228&lt;='P02'!$B$17,INDEX('P02'!$V:$V,$A228+52),0)+IF($A228&lt;='P03'!$B$17,INDEX('P03'!$V:$V,$A228+52),0)+IF($A228&lt;='P04'!$B$17,INDEX('P04'!$V:$V,$A228+52),0)+IF($A228&lt;='P05'!$B$17,INDEX('P05'!$V:$V,$A228+52),0)+IF($A228&lt;='P06'!$B$17,INDEX('P06'!$V:$V,$A228+52),0)+IF($A228&lt;='P07'!$B$17,INDEX('P07'!$V:$V,$A228+52),0)+IF($A228&lt;='P08'!$B$17,INDEX('P08'!$V:$V,$A228+52),0)+IF($A228&lt;='P09'!$B$17,INDEX('P09'!$V:$V,$A228+52),0)+IF($A228&lt;='P10'!$B$17,INDEX('P10'!$V:$V,$A228+52),0)</f>
        <v>0.24418792750140408</v>
      </c>
      <c r="K228">
        <f>IF($A228&lt;='P01'!$B$17,INDEX('P01'!$W:$W,$A228+52),0)+IF($A228&lt;='P02'!$B$17,INDEX('P02'!$W:$W,$A228+52),0)+IF($A228&lt;='P03'!$B$17,INDEX('P03'!$W:$W,$A228+52),0)+IF($A228&lt;='P04'!$B$17,INDEX('P04'!$W:$W,$A228+52),0)+IF($A228&lt;='P05'!$B$17,INDEX('P05'!$W:$W,$A228+52),0)+IF($A228&lt;='P06'!$B$17,INDEX('P06'!$W:$W,$A228+52),0)+IF($A228&lt;='P07'!$B$17,INDEX('P07'!$W:$W,$A228+52),0)+IF($A228&lt;='P08'!$B$17,INDEX('P08'!$W:$W,$A228+52),0)+IF($A228&lt;='P09'!$B$17,INDEX('P09'!$W:$W,$A228+52),0)+IF($A228&lt;='P10'!$B$17,INDEX('P10'!$W:$W,$A228+52),0)</f>
        <v>-129.82494794925321</v>
      </c>
      <c r="L228">
        <f>IF($A228&lt;='P01'!$B$17,INDEX('P01'!$X:$X,$A228+52),0)+IF($A228&lt;='P02'!$B$17,INDEX('P02'!$X:$X,$A228+52),0)+IF($A228&lt;='P03'!$B$17,INDEX('P03'!$X:$X,$A228+52),0)+IF($A228&lt;='P04'!$B$17,INDEX('P04'!$X:$X,$A228+52),0)+IF($A228&lt;='P05'!$B$17,INDEX('P05'!$X:$X,$A228+52),0)+IF($A228&lt;='P06'!$B$17,INDEX('P06'!$X:$X,$A228+52),0)+IF($A228&lt;='P07'!$B$17,INDEX('P07'!$X:$X,$A228+52),0)+IF($A228&lt;='P08'!$B$17,INDEX('P08'!$X:$X,$A228+52),0)+IF($A228&lt;='P09'!$B$17,INDEX('P09'!$X:$X,$A228+52),0)+IF($A228&lt;='P10'!$B$17,INDEX('P10'!$X:$X,$A228+52),0)</f>
        <v>129.53282313868843</v>
      </c>
      <c r="M228">
        <f>IF($A228&lt;='P01'!$B$17,INDEX('P01'!$AA:$AA,$A228+52),0)+IF($A228&lt;='P02'!$B$17,INDEX('P02'!$AA:$AA,$A228+52),0)+IF($A228&lt;='P03'!$B$17,INDEX('P03'!$AA:$AA,$A228+52),0)+IF($A228&lt;='P04'!$B$17,INDEX('P04'!$AA:$AA,$A228+52),0)+IF($A228&lt;='P05'!$B$17,INDEX('P05'!$AA:$AA,$A228+52),0)+IF($A228&lt;='P06'!$B$17,INDEX('P06'!$AA:$AA,$A228+52),0)+IF($A228&lt;='P07'!$B$17,INDEX('P07'!$AA:$AA,$A228+52),0)+IF($A228&lt;='P08'!$B$17,INDEX('P08'!$AA:$AA,$A228+52),0)+IF($A228&lt;='P09'!$B$17,INDEX('P09'!$AA:$AA,$A228+52),0)+IF($A228&lt;='P10'!$B$17,INDEX('P10'!$AA:$AA,$A228+52),0)</f>
        <v>-68.260367551884045</v>
      </c>
      <c r="N228">
        <f>IF($A228&lt;='P01'!$B$17,INDEX('P01'!$AB:$AB,$A228+52),0)+IF($A228&lt;='P02'!$B$17,INDEX('P02'!$AB:$AB,$A228+52),0)+IF($A228&lt;='P03'!$B$17,INDEX('P03'!$AB:$AB,$A228+52),0)+IF($A228&lt;='P04'!$B$17,INDEX('P04'!$AB:$AB,$A228+52),0)+IF($A228&lt;='P05'!$B$17,INDEX('P05'!$AB:$AB,$A228+52),0)+IF($A228&lt;='P06'!$B$17,INDEX('P06'!$AB:$AB,$A228+52),0)+IF($A228&lt;='P07'!$B$17,INDEX('P07'!$AB:$AB,$A228+52),0)+IF($A228&lt;='P08'!$B$17,INDEX('P08'!$AB:$AB,$A228+52),0)+IF($A228&lt;='P09'!$B$17,INDEX('P09'!$AB:$AB,$A228+52),0)+IF($A228&lt;='P10'!$B$17,INDEX('P10'!$AB:$AB,$A228+52),0)</f>
        <v>48.140040192252251</v>
      </c>
      <c r="O228">
        <f>IF($A228&lt;='P01'!$B$17,INDEX('P01'!$AC:$AC,$A228+52),0)+IF($A228&lt;='P02'!$B$17,INDEX('P02'!$AC:$AC,$A228+52),0)+IF($A228&lt;='P03'!$B$17,INDEX('P03'!$AC:$AC,$A228+52),0)+IF($A228&lt;='P04'!$B$17,INDEX('P04'!$AC:$AC,$A228+52),0)+IF($A228&lt;='P05'!$B$17,INDEX('P05'!$AC:$AC,$A228+52),0)+IF($A228&lt;='P06'!$B$17,INDEX('P06'!$AC:$AC,$A228+52),0)+IF($A228&lt;='P07'!$B$17,INDEX('P07'!$AC:$AC,$A228+52),0)+IF($A228&lt;='P08'!$B$17,INDEX('P08'!$AC:$AC,$A228+52),0)+IF($A228&lt;='P09'!$B$17,INDEX('P09'!$AC:$AC,$A228+52),0)+IF($A228&lt;='P10'!$B$17,INDEX('P10'!$AC:$AC,$A228+52),0)</f>
        <v>0.96280080384504507</v>
      </c>
      <c r="P228">
        <f>IF($A228&lt;='P01'!$B$17,INDEX('P01'!$AD:$AD,$A228+52),0)+IF($A228&lt;='P02'!$B$17,INDEX('P02'!$AD:$AD,$A228+52),0)+IF($A228&lt;='P03'!$B$17,INDEX('P03'!$AD:$AD,$A228+52),0)+IF($A228&lt;='P04'!$B$17,INDEX('P04'!$AD:$AD,$A228+52),0)+IF($A228&lt;='P05'!$B$17,INDEX('P05'!$AD:$AD,$A228+52),0)+IF($A228&lt;='P06'!$B$17,INDEX('P06'!$AD:$AD,$A228+52),0)+IF($A228&lt;='P07'!$B$17,INDEX('P07'!$AD:$AD,$A228+52),0)+IF($A228&lt;='P08'!$B$17,INDEX('P08'!$AD:$AD,$A228+52),0)+IF($A228&lt;='P09'!$B$17,INDEX('P09'!$AD:$AD,$A228+52),0)+IF($A228&lt;='P10'!$B$17,INDEX('P10'!$AD:$AD,$A228+52),0)</f>
        <v>8.2614097975543039</v>
      </c>
      <c r="Q228">
        <f>IF($A228&lt;='P01'!$B$17,INDEX('P01'!$AE:$AE,$A228+52),0)+IF($A228&lt;='P02'!$B$17,INDEX('P02'!$AE:$AE,$A228+52),0)+IF($A228&lt;='P03'!$B$17,INDEX('P03'!$AE:$AE,$A228+52),0)+IF($A228&lt;='P04'!$B$17,INDEX('P04'!$AE:$AE,$A228+52),0)+IF($A228&lt;='P05'!$B$17,INDEX('P05'!$AE:$AE,$A228+52),0)+IF($A228&lt;='P06'!$B$17,INDEX('P06'!$AE:$AE,$A228+52),0)+IF($A228&lt;='P07'!$B$17,INDEX('P07'!$AE:$AE,$A228+52),0)+IF($A228&lt;='P08'!$B$17,INDEX('P08'!$AE:$AE,$A228+52),0)+IF($A228&lt;='P09'!$B$17,INDEX('P09'!$AE:$AE,$A228+52),0)+IF($A228&lt;='P10'!$B$17,INDEX('P10'!$AE:$AE,$A228+52),0)</f>
        <v>107.04751657144165</v>
      </c>
      <c r="R228">
        <f>IF($A228&lt;='P01'!$B$17,INDEX('P01'!$AF:$AF,$A228+52),0)+IF($A228&lt;='P02'!$B$17,INDEX('P02'!$AF:$AF,$A228+52),0)+IF($A228&lt;='P03'!$B$17,INDEX('P03'!$AF:$AF,$A228+52),0)+IF($A228&lt;='P04'!$B$17,INDEX('P04'!$AF:$AF,$A228+52),0)+IF($A228&lt;='P05'!$B$17,INDEX('P05'!$AF:$AF,$A228+52),0)+IF($A228&lt;='P06'!$B$17,INDEX('P06'!$AF:$AF,$A228+52),0)+IF($A228&lt;='P07'!$B$17,INDEX('P07'!$AF:$AF,$A228+52),0)+IF($A228&lt;='P08'!$B$17,INDEX('P08'!$AF:$AF,$A228+52),0)+IF($A228&lt;='P09'!$B$17,INDEX('P09'!$AF:$AF,$A228+52),0)+IF($A228&lt;='P10'!$B$17,INDEX('P10'!$AF:$AF,$A228+52),0)</f>
        <v>0.12868057129529362</v>
      </c>
      <c r="S228">
        <f>IF($A228&lt;='P01'!$B$17,INDEX('P01'!$AG:$AG,$A228+52),0)+IF($A228&lt;='P02'!$B$17,INDEX('P02'!$AG:$AG,$A228+52),0)+IF($A228&lt;='P03'!$B$17,INDEX('P03'!$AG:$AG,$A228+52),0)+IF($A228&lt;='P04'!$B$17,INDEX('P04'!$AG:$AG,$A228+52),0)+IF($A228&lt;='P05'!$B$17,INDEX('P05'!$AG:$AG,$A228+52),0)+IF($A228&lt;='P06'!$B$17,INDEX('P06'!$AG:$AG,$A228+52),0)+IF($A228&lt;='P07'!$B$17,INDEX('P07'!$AG:$AG,$A228+52),0)+IF($A228&lt;='P08'!$B$17,INDEX('P08'!$AG:$AG,$A228+52),0)+IF($A228&lt;='P09'!$B$17,INDEX('P09'!$AG:$AG,$A228+52),0)+IF($A228&lt;='P10'!$B$17,INDEX('P10'!$AG:$AG,$A228+52),0)</f>
        <v>9313.0511248705261</v>
      </c>
      <c r="T228">
        <f>IF($A228&lt;='P01'!$B$17,INDEX('P01'!$AI:$AI,$A228+52),0)+IF($A228&lt;='P02'!$B$17,INDEX('P02'!$AI:$AI,$A228+52),0)+IF($A228&lt;='P03'!$B$17,INDEX('P03'!$AI:$AI,$A228+52),0)+IF($A228&lt;='P04'!$B$17,INDEX('P04'!$AI:$AI,$A228+52),0)+IF($A228&lt;='P05'!$B$17,INDEX('P05'!$AI:$AI,$A228+52),0)+IF($A228&lt;='P06'!$B$17,INDEX('P06'!$AI:$AI,$A228+52),0)+IF($A228&lt;='P07'!$B$17,INDEX('P07'!$AI:$AI,$A228+52),0)+IF($A228&lt;='P08'!$B$17,INDEX('P08'!$AI:$AI,$A228+52),0)+IF($A228&lt;='P09'!$B$17,INDEX('P09'!$AI:$AI,$A228+52),0)+IF($A228&lt;='P10'!$B$17,INDEX('P10'!$AI:$AI,$A228+52),0)</f>
        <v>9313.0511248705261</v>
      </c>
    </row>
    <row r="229" spans="1:20" x14ac:dyDescent="0.35">
      <c r="A229">
        <v>197</v>
      </c>
      <c r="B229">
        <f>IF($A229&lt;='P01'!$B$17,INDEX('P01'!$J:$J,$A229+52),0)+IF($A229&lt;='P02'!$B$17,INDEX('P02'!$J:$J,$A229+52),0)+IF($A229&lt;='P03'!$B$17,INDEX('P03'!$J:$J,$A229+52),0)+IF($A229&lt;='P04'!$B$17,INDEX('P04'!$J:$J,$A229+52),0)+IF($A229&lt;='P05'!$B$17,INDEX('P05'!$J:$J,$A229+52),0)+IF($A229&lt;='P06'!$B$17,INDEX('P06'!$J:$J,$A229+52),0)+IF($A229&lt;='P07'!$B$17,INDEX('P07'!$J:$J,$A229+52),0)+IF($A229&lt;='P08'!$B$17,INDEX('P08'!$J:$J,$A229+52),0)+IF($A229&lt;='P09'!$B$17,INDEX('P09'!$J:$J,$A229+52),0)+IF($A229&lt;='P10'!$B$17,INDEX('P10'!$J:$J,$A229+52),0)</f>
        <v>6.0163645345996794E-4</v>
      </c>
      <c r="C229">
        <f>IF($A229&lt;='P01'!$B$17,INDEX('P01'!$K:$K,$A229+52),0)+IF($A229&lt;='P02'!$B$17,INDEX('P02'!$K:$K,$A229+52),0)+IF($A229&lt;='P03'!$B$17,INDEX('P03'!$K:$K,$A229+52),0)+IF($A229&lt;='P04'!$B$17,INDEX('P04'!$K:$K,$A229+52),0)+IF($A229&lt;='P05'!$B$17,INDEX('P05'!$K:$K,$A229+52),0)+IF($A229&lt;='P06'!$B$17,INDEX('P06'!$K:$K,$A229+52),0)+IF($A229&lt;='P07'!$B$17,INDEX('P07'!$K:$K,$A229+52),0)+IF($A229&lt;='P08'!$B$17,INDEX('P08'!$K:$K,$A229+52),0)+IF($A229&lt;='P09'!$B$17,INDEX('P09'!$K:$K,$A229+52),0)+IF($A229&lt;='P10'!$B$17,INDEX('P10'!$K:$K,$A229+52),0)</f>
        <v>4.2509311273244942E-3</v>
      </c>
      <c r="D229">
        <f>IF($A229&lt;='P01'!$B$17,INDEX('P01'!$L:$L,$A229+52),0)+IF($A229&lt;='P02'!$B$17,INDEX('P02'!$L:$L,$A229+52),0)+IF($A229&lt;='P03'!$B$17,INDEX('P03'!$L:$L,$A229+52),0)+IF($A229&lt;='P04'!$B$17,INDEX('P04'!$L:$L,$A229+52),0)+IF($A229&lt;='P05'!$B$17,INDEX('P05'!$L:$L,$A229+52),0)+IF($A229&lt;='P06'!$B$17,INDEX('P06'!$L:$L,$A229+52),0)+IF($A229&lt;='P07'!$B$17,INDEX('P07'!$L:$L,$A229+52),0)+IF($A229&lt;='P08'!$B$17,INDEX('P08'!$L:$L,$A229+52),0)+IF($A229&lt;='P09'!$B$17,INDEX('P09'!$L:$L,$A229+52),0)+IF($A229&lt;='P10'!$B$17,INDEX('P10'!$L:$L,$A229+52),0)</f>
        <v>0</v>
      </c>
      <c r="E229">
        <f>IF($A229&lt;='P01'!$B$17,INDEX('P01'!$M:$M,$A229+52),0)+IF($A229&lt;='P02'!$B$17,INDEX('P02'!$M:$M,$A229+52),0)+IF($A229&lt;='P03'!$B$17,INDEX('P03'!$M:$M,$A229+52),0)+IF($A229&lt;='P04'!$B$17,INDEX('P04'!$M:$M,$A229+52),0)+IF($A229&lt;='P05'!$B$17,INDEX('P05'!$M:$M,$A229+52),0)+IF($A229&lt;='P06'!$B$17,INDEX('P06'!$M:$M,$A229+52),0)+IF($A229&lt;='P07'!$B$17,INDEX('P07'!$M:$M,$A229+52),0)+IF($A229&lt;='P08'!$B$17,INDEX('P08'!$M:$M,$A229+52),0)+IF($A229&lt;='P09'!$B$17,INDEX('P09'!$M:$M,$A229+52),0)+IF($A229&lt;='P10'!$B$17,INDEX('P10'!$M:$M,$A229+52),0)</f>
        <v>1.9250099666485465</v>
      </c>
      <c r="F229">
        <f>IF($A229&lt;='P01'!$B$17,INDEX('P01'!$R:$R,$A229+52),0)+IF($A229&lt;='P02'!$B$17,INDEX('P02'!$R:$R,$A229+52),0)+IF($A229&lt;='P03'!$B$17,INDEX('P03'!$R:$R,$A229+52),0)+IF($A229&lt;='P04'!$B$17,INDEX('P04'!$R:$R,$A229+52),0)+IF($A229&lt;='P05'!$B$17,INDEX('P05'!$R:$R,$A229+52),0)+IF($A229&lt;='P06'!$B$17,INDEX('P06'!$R:$R,$A229+52),0)+IF($A229&lt;='P07'!$B$17,INDEX('P07'!$R:$R,$A229+52),0)+IF($A229&lt;='P08'!$B$17,INDEX('P08'!$R:$R,$A229+52),0)+IF($A229&lt;='P09'!$B$17,INDEX('P09'!$R:$R,$A229+52),0)+IF($A229&lt;='P10'!$B$17,INDEX('P10'!$R:$R,$A229+52),0)</f>
        <v>90.729643304146506</v>
      </c>
      <c r="G229">
        <f>IF($A229&lt;='P01'!$B$17,INDEX('P01'!$S:$S,$A229+52),0)+IF($A229&lt;='P02'!$B$17,INDEX('P02'!$S:$S,$A229+52),0)+IF($A229&lt;='P03'!$B$17,INDEX('P03'!$S:$S,$A229+52),0)+IF($A229&lt;='P04'!$B$17,INDEX('P04'!$S:$S,$A229+52),0)+IF($A229&lt;='P05'!$B$17,INDEX('P05'!$S:$S,$A229+52),0)+IF($A229&lt;='P06'!$B$17,INDEX('P06'!$S:$S,$A229+52),0)+IF($A229&lt;='P07'!$B$17,INDEX('P07'!$S:$S,$A229+52),0)+IF($A229&lt;='P08'!$B$17,INDEX('P08'!$S:$S,$A229+52),0)+IF($A229&lt;='P09'!$B$17,INDEX('P09'!$S:$S,$A229+52),0)+IF($A229&lt;='P10'!$B$17,INDEX('P10'!$S:$S,$A229+52),0)</f>
        <v>1.81459286608293</v>
      </c>
      <c r="H229">
        <f>IF($A229&lt;='P01'!$B$17,INDEX('P01'!$T:$T,$A229+52),0)+IF($A229&lt;='P02'!$B$17,INDEX('P02'!$T:$T,$A229+52),0)+IF($A229&lt;='P03'!$B$17,INDEX('P03'!$T:$T,$A229+52),0)+IF($A229&lt;='P04'!$B$17,INDEX('P04'!$T:$T,$A229+52),0)+IF($A229&lt;='P05'!$B$17,INDEX('P05'!$T:$T,$A229+52),0)+IF($A229&lt;='P06'!$B$17,INDEX('P06'!$T:$T,$A229+52),0)+IF($A229&lt;='P07'!$B$17,INDEX('P07'!$T:$T,$A229+52),0)+IF($A229&lt;='P08'!$B$17,INDEX('P08'!$T:$T,$A229+52),0)+IF($A229&lt;='P09'!$B$17,INDEX('P09'!$T:$T,$A229+52),0)+IF($A229&lt;='P10'!$B$17,INDEX('P10'!$T:$T,$A229+52),0)</f>
        <v>15.67620081326471</v>
      </c>
      <c r="I229">
        <f>IF($A229&lt;='P01'!$B$17,INDEX('P01'!$U:$U,$A229+52),0)+IF($A229&lt;='P02'!$B$17,INDEX('P02'!$U:$U,$A229+52),0)+IF($A229&lt;='P03'!$B$17,INDEX('P03'!$U:$U,$A229+52),0)+IF($A229&lt;='P04'!$B$17,INDEX('P04'!$U:$U,$A229+52),0)+IF($A229&lt;='P05'!$B$17,INDEX('P05'!$U:$U,$A229+52),0)+IF($A229&lt;='P06'!$B$17,INDEX('P06'!$U:$U,$A229+52),0)+IF($A229&lt;='P07'!$B$17,INDEX('P07'!$U:$U,$A229+52),0)+IF($A229&lt;='P08'!$B$17,INDEX('P08'!$U:$U,$A229+52),0)+IF($A229&lt;='P09'!$B$17,INDEX('P09'!$U:$U,$A229+52),0)+IF($A229&lt;='P10'!$B$17,INDEX('P10'!$U:$U,$A229+52),0)</f>
        <v>202.7376520543034</v>
      </c>
      <c r="J229">
        <f>IF($A229&lt;='P01'!$B$17,INDEX('P01'!$V:$V,$A229+52),0)+IF($A229&lt;='P02'!$B$17,INDEX('P02'!$V:$V,$A229+52),0)+IF($A229&lt;='P03'!$B$17,INDEX('P03'!$V:$V,$A229+52),0)+IF($A229&lt;='P04'!$B$17,INDEX('P04'!$V:$V,$A229+52),0)+IF($A229&lt;='P05'!$B$17,INDEX('P05'!$V:$V,$A229+52),0)+IF($A229&lt;='P06'!$B$17,INDEX('P06'!$V:$V,$A229+52),0)+IF($A229&lt;='P07'!$B$17,INDEX('P07'!$V:$V,$A229+52),0)+IF($A229&lt;='P08'!$B$17,INDEX('P08'!$V:$V,$A229+52),0)+IF($A229&lt;='P09'!$B$17,INDEX('P09'!$V:$V,$A229+52),0)+IF($A229&lt;='P10'!$B$17,INDEX('P10'!$V:$V,$A229+52),0)</f>
        <v>0.24435351466069988</v>
      </c>
      <c r="K229">
        <f>IF($A229&lt;='P01'!$B$17,INDEX('P01'!$W:$W,$A229+52),0)+IF($A229&lt;='P02'!$B$17,INDEX('P02'!$W:$W,$A229+52),0)+IF($A229&lt;='P03'!$B$17,INDEX('P03'!$W:$W,$A229+52),0)+IF($A229&lt;='P04'!$B$17,INDEX('P04'!$W:$W,$A229+52),0)+IF($A229&lt;='P05'!$B$17,INDEX('P05'!$W:$W,$A229+52),0)+IF($A229&lt;='P06'!$B$17,INDEX('P06'!$W:$W,$A229+52),0)+IF($A229&lt;='P07'!$B$17,INDEX('P07'!$W:$W,$A229+52),0)+IF($A229&lt;='P08'!$B$17,INDEX('P08'!$W:$W,$A229+52),0)+IF($A229&lt;='P09'!$B$17,INDEX('P09'!$W:$W,$A229+52),0)+IF($A229&lt;='P10'!$B$17,INDEX('P10'!$W:$W,$A229+52),0)</f>
        <v>-129.74315594416524</v>
      </c>
      <c r="L229">
        <f>IF($A229&lt;='P01'!$B$17,INDEX('P01'!$X:$X,$A229+52),0)+IF($A229&lt;='P02'!$B$17,INDEX('P02'!$X:$X,$A229+52),0)+IF($A229&lt;='P03'!$B$17,INDEX('P03'!$X:$X,$A229+52),0)+IF($A229&lt;='P04'!$B$17,INDEX('P04'!$X:$X,$A229+52),0)+IF($A229&lt;='P05'!$B$17,INDEX('P05'!$X:$X,$A229+52),0)+IF($A229&lt;='P06'!$B$17,INDEX('P06'!$X:$X,$A229+52),0)+IF($A229&lt;='P07'!$B$17,INDEX('P07'!$X:$X,$A229+52),0)+IF($A229&lt;='P08'!$B$17,INDEX('P08'!$X:$X,$A229+52),0)+IF($A229&lt;='P09'!$B$17,INDEX('P09'!$X:$X,$A229+52),0)+IF($A229&lt;='P10'!$B$17,INDEX('P10'!$X:$X,$A229+52),0)</f>
        <v>129.45207120630994</v>
      </c>
      <c r="M229">
        <f>IF($A229&lt;='P01'!$B$17,INDEX('P01'!$AA:$AA,$A229+52),0)+IF($A229&lt;='P02'!$B$17,INDEX('P02'!$AA:$AA,$A229+52),0)+IF($A229&lt;='P03'!$B$17,INDEX('P03'!$AA:$AA,$A229+52),0)+IF($A229&lt;='P04'!$B$17,INDEX('P04'!$AA:$AA,$A229+52),0)+IF($A229&lt;='P05'!$B$17,INDEX('P05'!$AA:$AA,$A229+52),0)+IF($A229&lt;='P06'!$B$17,INDEX('P06'!$AA:$AA,$A229+52),0)+IF($A229&lt;='P07'!$B$17,INDEX('P07'!$AA:$AA,$A229+52),0)+IF($A229&lt;='P08'!$B$17,INDEX('P08'!$AA:$AA,$A229+52),0)+IF($A229&lt;='P09'!$B$17,INDEX('P09'!$AA:$AA,$A229+52),0)+IF($A229&lt;='P10'!$B$17,INDEX('P10'!$AA:$AA,$A229+52),0)</f>
        <v>-67.995214782332454</v>
      </c>
      <c r="N229">
        <f>IF($A229&lt;='P01'!$B$17,INDEX('P01'!$AB:$AB,$A229+52),0)+IF($A229&lt;='P02'!$B$17,INDEX('P02'!$AB:$AB,$A229+52),0)+IF($A229&lt;='P03'!$B$17,INDEX('P03'!$AB:$AB,$A229+52),0)+IF($A229&lt;='P04'!$B$17,INDEX('P04'!$AB:$AB,$A229+52),0)+IF($A229&lt;='P05'!$B$17,INDEX('P05'!$AB:$AB,$A229+52),0)+IF($A229&lt;='P06'!$B$17,INDEX('P06'!$AB:$AB,$A229+52),0)+IF($A229&lt;='P07'!$B$17,INDEX('P07'!$AB:$AB,$A229+52),0)+IF($A229&lt;='P08'!$B$17,INDEX('P08'!$AB:$AB,$A229+52),0)+IF($A229&lt;='P09'!$B$17,INDEX('P09'!$AB:$AB,$A229+52),0)+IF($A229&lt;='P10'!$B$17,INDEX('P10'!$AB:$AB,$A229+52),0)</f>
        <v>47.812119351103675</v>
      </c>
      <c r="O229">
        <f>IF($A229&lt;='P01'!$B$17,INDEX('P01'!$AC:$AC,$A229+52),0)+IF($A229&lt;='P02'!$B$17,INDEX('P02'!$AC:$AC,$A229+52),0)+IF($A229&lt;='P03'!$B$17,INDEX('P03'!$AC:$AC,$A229+52),0)+IF($A229&lt;='P04'!$B$17,INDEX('P04'!$AC:$AC,$A229+52),0)+IF($A229&lt;='P05'!$B$17,INDEX('P05'!$AC:$AC,$A229+52),0)+IF($A229&lt;='P06'!$B$17,INDEX('P06'!$AC:$AC,$A229+52),0)+IF($A229&lt;='P07'!$B$17,INDEX('P07'!$AC:$AC,$A229+52),0)+IF($A229&lt;='P08'!$B$17,INDEX('P08'!$AC:$AC,$A229+52),0)+IF($A229&lt;='P09'!$B$17,INDEX('P09'!$AC:$AC,$A229+52),0)+IF($A229&lt;='P10'!$B$17,INDEX('P10'!$AC:$AC,$A229+52),0)</f>
        <v>0.95624238702207354</v>
      </c>
      <c r="P229">
        <f>IF($A229&lt;='P01'!$B$17,INDEX('P01'!$AD:$AD,$A229+52),0)+IF($A229&lt;='P02'!$B$17,INDEX('P02'!$AD:$AD,$A229+52),0)+IF($A229&lt;='P03'!$B$17,INDEX('P03'!$AD:$AD,$A229+52),0)+IF($A229&lt;='P04'!$B$17,INDEX('P04'!$AD:$AD,$A229+52),0)+IF($A229&lt;='P05'!$B$17,INDEX('P05'!$AD:$AD,$A229+52),0)+IF($A229&lt;='P06'!$B$17,INDEX('P06'!$AD:$AD,$A229+52),0)+IF($A229&lt;='P07'!$B$17,INDEX('P07'!$AD:$AD,$A229+52),0)+IF($A229&lt;='P08'!$B$17,INDEX('P08'!$AD:$AD,$A229+52),0)+IF($A229&lt;='P09'!$B$17,INDEX('P09'!$AD:$AD,$A229+52),0)+IF($A229&lt;='P10'!$B$17,INDEX('P10'!$AD:$AD,$A229+52),0)</f>
        <v>8.2339867669645503</v>
      </c>
      <c r="Q229">
        <f>IF($A229&lt;='P01'!$B$17,INDEX('P01'!$AE:$AE,$A229+52),0)+IF($A229&lt;='P02'!$B$17,INDEX('P02'!$AE:$AE,$A229+52),0)+IF($A229&lt;='P03'!$B$17,INDEX('P03'!$AE:$AE,$A229+52),0)+IF($A229&lt;='P04'!$B$17,INDEX('P04'!$AE:$AE,$A229+52),0)+IF($A229&lt;='P05'!$B$17,INDEX('P05'!$AE:$AE,$A229+52),0)+IF($A229&lt;='P06'!$B$17,INDEX('P06'!$AE:$AE,$A229+52),0)+IF($A229&lt;='P07'!$B$17,INDEX('P07'!$AE:$AE,$A229+52),0)+IF($A229&lt;='P08'!$B$17,INDEX('P08'!$AE:$AE,$A229+52),0)+IF($A229&lt;='P09'!$B$17,INDEX('P09'!$AE:$AE,$A229+52),0)+IF($A229&lt;='P10'!$B$17,INDEX('P10'!$AE:$AE,$A229+52),0)</f>
        <v>106.48875732492886</v>
      </c>
      <c r="R229">
        <f>IF($A229&lt;='P01'!$B$17,INDEX('P01'!$AF:$AF,$A229+52),0)+IF($A229&lt;='P02'!$B$17,INDEX('P02'!$AF:$AF,$A229+52),0)+IF($A229&lt;='P03'!$B$17,INDEX('P03'!$AF:$AF,$A229+52),0)+IF($A229&lt;='P04'!$B$17,INDEX('P04'!$AF:$AF,$A229+52),0)+IF($A229&lt;='P05'!$B$17,INDEX('P05'!$AF:$AF,$A229+52),0)+IF($A229&lt;='P06'!$B$17,INDEX('P06'!$AF:$AF,$A229+52),0)+IF($A229&lt;='P07'!$B$17,INDEX('P07'!$AF:$AF,$A229+52),0)+IF($A229&lt;='P08'!$B$17,INDEX('P08'!$AF:$AF,$A229+52),0)+IF($A229&lt;='P09'!$B$17,INDEX('P09'!$AF:$AF,$A229+52),0)+IF($A229&lt;='P10'!$B$17,INDEX('P10'!$AF:$AF,$A229+52),0)</f>
        <v>0.12834765452066593</v>
      </c>
      <c r="S229">
        <f>IF($A229&lt;='P01'!$B$17,INDEX('P01'!$AG:$AG,$A229+52),0)+IF($A229&lt;='P02'!$B$17,INDEX('P02'!$AG:$AG,$A229+52),0)+IF($A229&lt;='P03'!$B$17,INDEX('P03'!$AG:$AG,$A229+52),0)+IF($A229&lt;='P04'!$B$17,INDEX('P04'!$AG:$AG,$A229+52),0)+IF($A229&lt;='P05'!$B$17,INDEX('P05'!$AG:$AG,$A229+52),0)+IF($A229&lt;='P06'!$B$17,INDEX('P06'!$AG:$AG,$A229+52),0)+IF($A229&lt;='P07'!$B$17,INDEX('P07'!$AG:$AG,$A229+52),0)+IF($A229&lt;='P08'!$B$17,INDEX('P08'!$AG:$AG,$A229+52),0)+IF($A229&lt;='P09'!$B$17,INDEX('P09'!$AG:$AG,$A229+52),0)+IF($A229&lt;='P10'!$B$17,INDEX('P10'!$AG:$AG,$A229+52),0)</f>
        <v>9214.0875596253572</v>
      </c>
      <c r="T229">
        <f>IF($A229&lt;='P01'!$B$17,INDEX('P01'!$AI:$AI,$A229+52),0)+IF($A229&lt;='P02'!$B$17,INDEX('P02'!$AI:$AI,$A229+52),0)+IF($A229&lt;='P03'!$B$17,INDEX('P03'!$AI:$AI,$A229+52),0)+IF($A229&lt;='P04'!$B$17,INDEX('P04'!$AI:$AI,$A229+52),0)+IF($A229&lt;='P05'!$B$17,INDEX('P05'!$AI:$AI,$A229+52),0)+IF($A229&lt;='P06'!$B$17,INDEX('P06'!$AI:$AI,$A229+52),0)+IF($A229&lt;='P07'!$B$17,INDEX('P07'!$AI:$AI,$A229+52),0)+IF($A229&lt;='P08'!$B$17,INDEX('P08'!$AI:$AI,$A229+52),0)+IF($A229&lt;='P09'!$B$17,INDEX('P09'!$AI:$AI,$A229+52),0)+IF($A229&lt;='P10'!$B$17,INDEX('P10'!$AI:$AI,$A229+52),0)</f>
        <v>9214.0875596253572</v>
      </c>
    </row>
    <row r="230" spans="1:20" x14ac:dyDescent="0.35">
      <c r="A230">
        <v>198</v>
      </c>
      <c r="B230">
        <f>IF($A230&lt;='P01'!$B$17,INDEX('P01'!$J:$J,$A230+52),0)+IF($A230&lt;='P02'!$B$17,INDEX('P02'!$J:$J,$A230+52),0)+IF($A230&lt;='P03'!$B$17,INDEX('P03'!$J:$J,$A230+52),0)+IF($A230&lt;='P04'!$B$17,INDEX('P04'!$J:$J,$A230+52),0)+IF($A230&lt;='P05'!$B$17,INDEX('P05'!$J:$J,$A230+52),0)+IF($A230&lt;='P06'!$B$17,INDEX('P06'!$J:$J,$A230+52),0)+IF($A230&lt;='P07'!$B$17,INDEX('P07'!$J:$J,$A230+52),0)+IF($A230&lt;='P08'!$B$17,INDEX('P08'!$J:$J,$A230+52),0)+IF($A230&lt;='P09'!$B$17,INDEX('P09'!$J:$J,$A230+52),0)+IF($A230&lt;='P10'!$B$17,INDEX('P10'!$J:$J,$A230+52),0)</f>
        <v>6.0056468783381664E-4</v>
      </c>
      <c r="C230">
        <f>IF($A230&lt;='P01'!$B$17,INDEX('P01'!$K:$K,$A230+52),0)+IF($A230&lt;='P02'!$B$17,INDEX('P02'!$K:$K,$A230+52),0)+IF($A230&lt;='P03'!$B$17,INDEX('P03'!$K:$K,$A230+52),0)+IF($A230&lt;='P04'!$B$17,INDEX('P04'!$K:$K,$A230+52),0)+IF($A230&lt;='P05'!$B$17,INDEX('P05'!$K:$K,$A230+52),0)+IF($A230&lt;='P06'!$B$17,INDEX('P06'!$K:$K,$A230+52),0)+IF($A230&lt;='P07'!$B$17,INDEX('P07'!$K:$K,$A230+52),0)+IF($A230&lt;='P08'!$B$17,INDEX('P08'!$K:$K,$A230+52),0)+IF($A230&lt;='P09'!$B$17,INDEX('P09'!$K:$K,$A230+52),0)+IF($A230&lt;='P10'!$B$17,INDEX('P10'!$K:$K,$A230+52),0)</f>
        <v>4.235677325861437E-3</v>
      </c>
      <c r="D230">
        <f>IF($A230&lt;='P01'!$B$17,INDEX('P01'!$L:$L,$A230+52),0)+IF($A230&lt;='P02'!$B$17,INDEX('P02'!$L:$L,$A230+52),0)+IF($A230&lt;='P03'!$B$17,INDEX('P03'!$L:$L,$A230+52),0)+IF($A230&lt;='P04'!$B$17,INDEX('P04'!$L:$L,$A230+52),0)+IF($A230&lt;='P05'!$B$17,INDEX('P05'!$L:$L,$A230+52),0)+IF($A230&lt;='P06'!$B$17,INDEX('P06'!$L:$L,$A230+52),0)+IF($A230&lt;='P07'!$B$17,INDEX('P07'!$L:$L,$A230+52),0)+IF($A230&lt;='P08'!$B$17,INDEX('P08'!$L:$L,$A230+52),0)+IF($A230&lt;='P09'!$B$17,INDEX('P09'!$L:$L,$A230+52),0)+IF($A230&lt;='P10'!$B$17,INDEX('P10'!$L:$L,$A230+52),0)</f>
        <v>0</v>
      </c>
      <c r="E230">
        <f>IF($A230&lt;='P01'!$B$17,INDEX('P01'!$M:$M,$A230+52),0)+IF($A230&lt;='P02'!$B$17,INDEX('P02'!$M:$M,$A230+52),0)+IF($A230&lt;='P03'!$B$17,INDEX('P03'!$M:$M,$A230+52),0)+IF($A230&lt;='P04'!$B$17,INDEX('P04'!$M:$M,$A230+52),0)+IF($A230&lt;='P05'!$B$17,INDEX('P05'!$M:$M,$A230+52),0)+IF($A230&lt;='P06'!$B$17,INDEX('P06'!$M:$M,$A230+52),0)+IF($A230&lt;='P07'!$B$17,INDEX('P07'!$M:$M,$A230+52),0)+IF($A230&lt;='P08'!$B$17,INDEX('P08'!$M:$M,$A230+52),0)+IF($A230&lt;='P09'!$B$17,INDEX('P09'!$M:$M,$A230+52),0)+IF($A230&lt;='P10'!$B$17,INDEX('P10'!$M:$M,$A230+52),0)</f>
        <v>1.9201737246348511</v>
      </c>
      <c r="F230">
        <f>IF($A230&lt;='P01'!$B$17,INDEX('P01'!$R:$R,$A230+52),0)+IF($A230&lt;='P02'!$B$17,INDEX('P02'!$R:$R,$A230+52),0)+IF($A230&lt;='P03'!$B$17,INDEX('P03'!$R:$R,$A230+52),0)+IF($A230&lt;='P04'!$B$17,INDEX('P04'!$R:$R,$A230+52),0)+IF($A230&lt;='P05'!$B$17,INDEX('P05'!$R:$R,$A230+52),0)+IF($A230&lt;='P06'!$B$17,INDEX('P06'!$R:$R,$A230+52),0)+IF($A230&lt;='P07'!$B$17,INDEX('P07'!$R:$R,$A230+52),0)+IF($A230&lt;='P08'!$B$17,INDEX('P08'!$R:$R,$A230+52),0)+IF($A230&lt;='P09'!$B$17,INDEX('P09'!$R:$R,$A230+52),0)+IF($A230&lt;='P10'!$B$17,INDEX('P10'!$R:$R,$A230+52),0)</f>
        <v>90.406613027821948</v>
      </c>
      <c r="G230">
        <f>IF($A230&lt;='P01'!$B$17,INDEX('P01'!$S:$S,$A230+52),0)+IF($A230&lt;='P02'!$B$17,INDEX('P02'!$S:$S,$A230+52),0)+IF($A230&lt;='P03'!$B$17,INDEX('P03'!$S:$S,$A230+52),0)+IF($A230&lt;='P04'!$B$17,INDEX('P04'!$S:$S,$A230+52),0)+IF($A230&lt;='P05'!$B$17,INDEX('P05'!$S:$S,$A230+52),0)+IF($A230&lt;='P06'!$B$17,INDEX('P06'!$S:$S,$A230+52),0)+IF($A230&lt;='P07'!$B$17,INDEX('P07'!$S:$S,$A230+52),0)+IF($A230&lt;='P08'!$B$17,INDEX('P08'!$S:$S,$A230+52),0)+IF($A230&lt;='P09'!$B$17,INDEX('P09'!$S:$S,$A230+52),0)+IF($A230&lt;='P10'!$B$17,INDEX('P10'!$S:$S,$A230+52),0)</f>
        <v>1.8081322605564387</v>
      </c>
      <c r="H230">
        <f>IF($A230&lt;='P01'!$B$17,INDEX('P01'!$T:$T,$A230+52),0)+IF($A230&lt;='P02'!$B$17,INDEX('P02'!$T:$T,$A230+52),0)+IF($A230&lt;='P03'!$B$17,INDEX('P03'!$T:$T,$A230+52),0)+IF($A230&lt;='P04'!$B$17,INDEX('P04'!$T:$T,$A230+52),0)+IF($A230&lt;='P05'!$B$17,INDEX('P05'!$T:$T,$A230+52),0)+IF($A230&lt;='P06'!$B$17,INDEX('P06'!$T:$T,$A230+52),0)+IF($A230&lt;='P07'!$B$17,INDEX('P07'!$T:$T,$A230+52),0)+IF($A230&lt;='P08'!$B$17,INDEX('P08'!$T:$T,$A230+52),0)+IF($A230&lt;='P09'!$B$17,INDEX('P09'!$T:$T,$A230+52),0)+IF($A230&lt;='P10'!$B$17,INDEX('P10'!$T:$T,$A230+52),0)</f>
        <v>15.67534811593819</v>
      </c>
      <c r="I230">
        <f>IF($A230&lt;='P01'!$B$17,INDEX('P01'!$U:$U,$A230+52),0)+IF($A230&lt;='P02'!$B$17,INDEX('P02'!$U:$U,$A230+52),0)+IF($A230&lt;='P03'!$B$17,INDEX('P03'!$U:$U,$A230+52),0)+IF($A230&lt;='P04'!$B$17,INDEX('P04'!$U:$U,$A230+52),0)+IF($A230&lt;='P05'!$B$17,INDEX('P05'!$U:$U,$A230+52),0)+IF($A230&lt;='P06'!$B$17,INDEX('P06'!$U:$U,$A230+52),0)+IF($A230&lt;='P07'!$B$17,INDEX('P07'!$U:$U,$A230+52),0)+IF($A230&lt;='P08'!$B$17,INDEX('P08'!$U:$U,$A230+52),0)+IF($A230&lt;='P09'!$B$17,INDEX('P09'!$U:$U,$A230+52),0)+IF($A230&lt;='P10'!$B$17,INDEX('P10'!$U:$U,$A230+52),0)</f>
        <v>202.34013662034459</v>
      </c>
      <c r="J230">
        <f>IF($A230&lt;='P01'!$B$17,INDEX('P01'!$V:$V,$A230+52),0)+IF($A230&lt;='P02'!$B$17,INDEX('P02'!$V:$V,$A230+52),0)+IF($A230&lt;='P03'!$B$17,INDEX('P03'!$V:$V,$A230+52),0)+IF($A230&lt;='P04'!$B$17,INDEX('P04'!$V:$V,$A230+52),0)+IF($A230&lt;='P05'!$B$17,INDEX('P05'!$V:$V,$A230+52),0)+IF($A230&lt;='P06'!$B$17,INDEX('P06'!$V:$V,$A230+52),0)+IF($A230&lt;='P07'!$B$17,INDEX('P07'!$V:$V,$A230+52),0)+IF($A230&lt;='P08'!$B$17,INDEX('P08'!$V:$V,$A230+52),0)+IF($A230&lt;='P09'!$B$17,INDEX('P09'!$V:$V,$A230+52),0)+IF($A230&lt;='P10'!$B$17,INDEX('P10'!$V:$V,$A230+52),0)</f>
        <v>0.24451978719686224</v>
      </c>
      <c r="K230">
        <f>IF($A230&lt;='P01'!$B$17,INDEX('P01'!$W:$W,$A230+52),0)+IF($A230&lt;='P02'!$B$17,INDEX('P02'!$W:$W,$A230+52),0)+IF($A230&lt;='P03'!$B$17,INDEX('P03'!$W:$W,$A230+52),0)+IF($A230&lt;='P04'!$B$17,INDEX('P04'!$W:$W,$A230+52),0)+IF($A230&lt;='P05'!$B$17,INDEX('P05'!$W:$W,$A230+52),0)+IF($A230&lt;='P06'!$B$17,INDEX('P06'!$W:$W,$A230+52),0)+IF($A230&lt;='P07'!$B$17,INDEX('P07'!$W:$W,$A230+52),0)+IF($A230&lt;='P08'!$B$17,INDEX('P08'!$W:$W,$A230+52),0)+IF($A230&lt;='P09'!$B$17,INDEX('P09'!$W:$W,$A230+52),0)+IF($A230&lt;='P10'!$B$17,INDEX('P10'!$W:$W,$A230+52),0)</f>
        <v>-129.66152375621414</v>
      </c>
      <c r="L230">
        <f>IF($A230&lt;='P01'!$B$17,INDEX('P01'!$X:$X,$A230+52),0)+IF($A230&lt;='P02'!$B$17,INDEX('P02'!$X:$X,$A230+52),0)+IF($A230&lt;='P03'!$B$17,INDEX('P03'!$X:$X,$A230+52),0)+IF($A230&lt;='P04'!$B$17,INDEX('P04'!$X:$X,$A230+52),0)+IF($A230&lt;='P05'!$B$17,INDEX('P05'!$X:$X,$A230+52),0)+IF($A230&lt;='P06'!$B$17,INDEX('P06'!$X:$X,$A230+52),0)+IF($A230&lt;='P07'!$B$17,INDEX('P07'!$X:$X,$A230+52),0)+IF($A230&lt;='P08'!$B$17,INDEX('P08'!$X:$X,$A230+52),0)+IF($A230&lt;='P09'!$B$17,INDEX('P09'!$X:$X,$A230+52),0)+IF($A230&lt;='P10'!$B$17,INDEX('P10'!$X:$X,$A230+52),0)</f>
        <v>129.37147538508395</v>
      </c>
      <c r="M230">
        <f>IF($A230&lt;='P01'!$B$17,INDEX('P01'!$AA:$AA,$A230+52),0)+IF($A230&lt;='P02'!$B$17,INDEX('P02'!$AA:$AA,$A230+52),0)+IF($A230&lt;='P03'!$B$17,INDEX('P03'!$AA:$AA,$A230+52),0)+IF($A230&lt;='P04'!$B$17,INDEX('P04'!$AA:$AA,$A230+52),0)+IF($A230&lt;='P05'!$B$17,INDEX('P05'!$AA:$AA,$A230+52),0)+IF($A230&lt;='P06'!$B$17,INDEX('P06'!$AA:$AA,$A230+52),0)+IF($A230&lt;='P07'!$B$17,INDEX('P07'!$AA:$AA,$A230+52),0)+IF($A230&lt;='P08'!$B$17,INDEX('P08'!$AA:$AA,$A230+52),0)+IF($A230&lt;='P09'!$B$17,INDEX('P09'!$AA:$AA,$A230+52),0)+IF($A230&lt;='P10'!$B$17,INDEX('P10'!$AA:$AA,$A230+52),0)</f>
        <v>-67.731147355392579</v>
      </c>
      <c r="N230">
        <f>IF($A230&lt;='P01'!$B$17,INDEX('P01'!$AB:$AB,$A230+52),0)+IF($A230&lt;='P02'!$B$17,INDEX('P02'!$AB:$AB,$A230+52),0)+IF($A230&lt;='P03'!$B$17,INDEX('P03'!$AB:$AB,$A230+52),0)+IF($A230&lt;='P04'!$B$17,INDEX('P04'!$AB:$AB,$A230+52),0)+IF($A230&lt;='P05'!$B$17,INDEX('P05'!$AB:$AB,$A230+52),0)+IF($A230&lt;='P06'!$B$17,INDEX('P06'!$AB:$AB,$A230+52),0)+IF($A230&lt;='P07'!$B$17,INDEX('P07'!$AB:$AB,$A230+52),0)+IF($A230&lt;='P08'!$B$17,INDEX('P08'!$AB:$AB,$A230+52),0)+IF($A230&lt;='P09'!$B$17,INDEX('P09'!$AB:$AB,$A230+52),0)+IF($A230&lt;='P10'!$B$17,INDEX('P10'!$AB:$AB,$A230+52),0)</f>
        <v>47.486432725924075</v>
      </c>
      <c r="O230">
        <f>IF($A230&lt;='P01'!$B$17,INDEX('P01'!$AC:$AC,$A230+52),0)+IF($A230&lt;='P02'!$B$17,INDEX('P02'!$AC:$AC,$A230+52),0)+IF($A230&lt;='P03'!$B$17,INDEX('P03'!$AC:$AC,$A230+52),0)+IF($A230&lt;='P04'!$B$17,INDEX('P04'!$AC:$AC,$A230+52),0)+IF($A230&lt;='P05'!$B$17,INDEX('P05'!$AC:$AC,$A230+52),0)+IF($A230&lt;='P06'!$B$17,INDEX('P06'!$AC:$AC,$A230+52),0)+IF($A230&lt;='P07'!$B$17,INDEX('P07'!$AC:$AC,$A230+52),0)+IF($A230&lt;='P08'!$B$17,INDEX('P08'!$AC:$AC,$A230+52),0)+IF($A230&lt;='P09'!$B$17,INDEX('P09'!$AC:$AC,$A230+52),0)+IF($A230&lt;='P10'!$B$17,INDEX('P10'!$AC:$AC,$A230+52),0)</f>
        <v>0.94972865451848154</v>
      </c>
      <c r="P230">
        <f>IF($A230&lt;='P01'!$B$17,INDEX('P01'!$AD:$AD,$A230+52),0)+IF($A230&lt;='P02'!$B$17,INDEX('P02'!$AD:$AD,$A230+52),0)+IF($A230&lt;='P03'!$B$17,INDEX('P03'!$AD:$AD,$A230+52),0)+IF($A230&lt;='P04'!$B$17,INDEX('P04'!$AD:$AD,$A230+52),0)+IF($A230&lt;='P05'!$B$17,INDEX('P05'!$AD:$AD,$A230+52),0)+IF($A230&lt;='P06'!$B$17,INDEX('P06'!$AD:$AD,$A230+52),0)+IF($A230&lt;='P07'!$B$17,INDEX('P07'!$AD:$AD,$A230+52),0)+IF($A230&lt;='P08'!$B$17,INDEX('P08'!$AD:$AD,$A230+52),0)+IF($A230&lt;='P09'!$B$17,INDEX('P09'!$AD:$AD,$A230+52),0)+IF($A230&lt;='P10'!$B$17,INDEX('P10'!$AD:$AD,$A230+52),0)</f>
        <v>8.2066723744737953</v>
      </c>
      <c r="Q230">
        <f>IF($A230&lt;='P01'!$B$17,INDEX('P01'!$AE:$AE,$A230+52),0)+IF($A230&lt;='P02'!$B$17,INDEX('P02'!$AE:$AE,$A230+52),0)+IF($A230&lt;='P03'!$B$17,INDEX('P03'!$AE:$AE,$A230+52),0)+IF($A230&lt;='P04'!$B$17,INDEX('P04'!$AE:$AE,$A230+52),0)+IF($A230&lt;='P05'!$B$17,INDEX('P05'!$AE:$AE,$A230+52),0)+IF($A230&lt;='P06'!$B$17,INDEX('P06'!$AE:$AE,$A230+52),0)+IF($A230&lt;='P07'!$B$17,INDEX('P07'!$AE:$AE,$A230+52),0)+IF($A230&lt;='P08'!$B$17,INDEX('P08'!$AE:$AE,$A230+52),0)+IF($A230&lt;='P09'!$B$17,INDEX('P09'!$AE:$AE,$A230+52),0)+IF($A230&lt;='P10'!$B$17,INDEX('P10'!$AE:$AE,$A230+52),0)</f>
        <v>105.93316315323501</v>
      </c>
      <c r="R230">
        <f>IF($A230&lt;='P01'!$B$17,INDEX('P01'!$AF:$AF,$A230+52),0)+IF($A230&lt;='P02'!$B$17,INDEX('P02'!$AF:$AF,$A230+52),0)+IF($A230&lt;='P03'!$B$17,INDEX('P03'!$AF:$AF,$A230+52),0)+IF($A230&lt;='P04'!$B$17,INDEX('P04'!$AF:$AF,$A230+52),0)+IF($A230&lt;='P05'!$B$17,INDEX('P05'!$AF:$AF,$A230+52),0)+IF($A230&lt;='P06'!$B$17,INDEX('P06'!$AF:$AF,$A230+52),0)+IF($A230&lt;='P07'!$B$17,INDEX('P07'!$AF:$AF,$A230+52),0)+IF($A230&lt;='P08'!$B$17,INDEX('P08'!$AF:$AF,$A230+52),0)+IF($A230&lt;='P09'!$B$17,INDEX('P09'!$AF:$AF,$A230+52),0)+IF($A230&lt;='P10'!$B$17,INDEX('P10'!$AF:$AF,$A230+52),0)</f>
        <v>0.12801589908937069</v>
      </c>
      <c r="S230">
        <f>IF($A230&lt;='P01'!$B$17,INDEX('P01'!$AG:$AG,$A230+52),0)+IF($A230&lt;='P02'!$B$17,INDEX('P02'!$AG:$AG,$A230+52),0)+IF($A230&lt;='P03'!$B$17,INDEX('P03'!$AG:$AG,$A230+52),0)+IF($A230&lt;='P04'!$B$17,INDEX('P04'!$AG:$AG,$A230+52),0)+IF($A230&lt;='P05'!$B$17,INDEX('P05'!$AG:$AG,$A230+52),0)+IF($A230&lt;='P06'!$B$17,INDEX('P06'!$AG:$AG,$A230+52),0)+IF($A230&lt;='P07'!$B$17,INDEX('P07'!$AG:$AG,$A230+52),0)+IF($A230&lt;='P08'!$B$17,INDEX('P08'!$AG:$AG,$A230+52),0)+IF($A230&lt;='P09'!$B$17,INDEX('P09'!$AG:$AG,$A230+52),0)+IF($A230&lt;='P10'!$B$17,INDEX('P10'!$AG:$AG,$A230+52),0)</f>
        <v>9114.880609240885</v>
      </c>
      <c r="T230">
        <f>IF($A230&lt;='P01'!$B$17,INDEX('P01'!$AI:$AI,$A230+52),0)+IF($A230&lt;='P02'!$B$17,INDEX('P02'!$AI:$AI,$A230+52),0)+IF($A230&lt;='P03'!$B$17,INDEX('P03'!$AI:$AI,$A230+52),0)+IF($A230&lt;='P04'!$B$17,INDEX('P04'!$AI:$AI,$A230+52),0)+IF($A230&lt;='P05'!$B$17,INDEX('P05'!$AI:$AI,$A230+52),0)+IF($A230&lt;='P06'!$B$17,INDEX('P06'!$AI:$AI,$A230+52),0)+IF($A230&lt;='P07'!$B$17,INDEX('P07'!$AI:$AI,$A230+52),0)+IF($A230&lt;='P08'!$B$17,INDEX('P08'!$AI:$AI,$A230+52),0)+IF($A230&lt;='P09'!$B$17,INDEX('P09'!$AI:$AI,$A230+52),0)+IF($A230&lt;='P10'!$B$17,INDEX('P10'!$AI:$AI,$A230+52),0)</f>
        <v>9114.880609240885</v>
      </c>
    </row>
    <row r="231" spans="1:20" x14ac:dyDescent="0.35">
      <c r="A231">
        <v>199</v>
      </c>
      <c r="B231">
        <f>IF($A231&lt;='P01'!$B$17,INDEX('P01'!$J:$J,$A231+52),0)+IF($A231&lt;='P02'!$B$17,INDEX('P02'!$J:$J,$A231+52),0)+IF($A231&lt;='P03'!$B$17,INDEX('P03'!$J:$J,$A231+52),0)+IF($A231&lt;='P04'!$B$17,INDEX('P04'!$J:$J,$A231+52),0)+IF($A231&lt;='P05'!$B$17,INDEX('P05'!$J:$J,$A231+52),0)+IF($A231&lt;='P06'!$B$17,INDEX('P06'!$J:$J,$A231+52),0)+IF($A231&lt;='P07'!$B$17,INDEX('P07'!$J:$J,$A231+52),0)+IF($A231&lt;='P08'!$B$17,INDEX('P08'!$J:$J,$A231+52),0)+IF($A231&lt;='P09'!$B$17,INDEX('P09'!$J:$J,$A231+52),0)+IF($A231&lt;='P10'!$B$17,INDEX('P10'!$J:$J,$A231+52),0)</f>
        <v>6.1391874038660573E-4</v>
      </c>
      <c r="C231">
        <f>IF($A231&lt;='P01'!$B$17,INDEX('P01'!$K:$K,$A231+52),0)+IF($A231&lt;='P02'!$B$17,INDEX('P02'!$K:$K,$A231+52),0)+IF($A231&lt;='P03'!$B$17,INDEX('P03'!$K:$K,$A231+52),0)+IF($A231&lt;='P04'!$B$17,INDEX('P04'!$K:$K,$A231+52),0)+IF($A231&lt;='P05'!$B$17,INDEX('P05'!$K:$K,$A231+52),0)+IF($A231&lt;='P06'!$B$17,INDEX('P06'!$K:$K,$A231+52),0)+IF($A231&lt;='P07'!$B$17,INDEX('P07'!$K:$K,$A231+52),0)+IF($A231&lt;='P08'!$B$17,INDEX('P08'!$K:$K,$A231+52),0)+IF($A231&lt;='P09'!$B$17,INDEX('P09'!$K:$K,$A231+52),0)+IF($A231&lt;='P10'!$B$17,INDEX('P10'!$K:$K,$A231+52),0)</f>
        <v>4.2204293269135868E-3</v>
      </c>
      <c r="D231">
        <f>IF($A231&lt;='P01'!$B$17,INDEX('P01'!$L:$L,$A231+52),0)+IF($A231&lt;='P02'!$B$17,INDEX('P02'!$L:$L,$A231+52),0)+IF($A231&lt;='P03'!$B$17,INDEX('P03'!$L:$L,$A231+52),0)+IF($A231&lt;='P04'!$B$17,INDEX('P04'!$L:$L,$A231+52),0)+IF($A231&lt;='P05'!$B$17,INDEX('P05'!$L:$L,$A231+52),0)+IF($A231&lt;='P06'!$B$17,INDEX('P06'!$L:$L,$A231+52),0)+IF($A231&lt;='P07'!$B$17,INDEX('P07'!$L:$L,$A231+52),0)+IF($A231&lt;='P08'!$B$17,INDEX('P08'!$L:$L,$A231+52),0)+IF($A231&lt;='P09'!$B$17,INDEX('P09'!$L:$L,$A231+52),0)+IF($A231&lt;='P10'!$B$17,INDEX('P10'!$L:$L,$A231+52),0)</f>
        <v>0</v>
      </c>
      <c r="E231">
        <f>IF($A231&lt;='P01'!$B$17,INDEX('P01'!$M:$M,$A231+52),0)+IF($A231&lt;='P02'!$B$17,INDEX('P02'!$M:$M,$A231+52),0)+IF($A231&lt;='P03'!$B$17,INDEX('P03'!$M:$M,$A231+52),0)+IF($A231&lt;='P04'!$B$17,INDEX('P04'!$M:$M,$A231+52),0)+IF($A231&lt;='P05'!$B$17,INDEX('P05'!$M:$M,$A231+52),0)+IF($A231&lt;='P06'!$B$17,INDEX('P06'!$M:$M,$A231+52),0)+IF($A231&lt;='P07'!$B$17,INDEX('P07'!$M:$M,$A231+52),0)+IF($A231&lt;='P08'!$B$17,INDEX('P08'!$M:$M,$A231+52),0)+IF($A231&lt;='P09'!$B$17,INDEX('P09'!$M:$M,$A231+52),0)+IF($A231&lt;='P10'!$B$17,INDEX('P10'!$M:$M,$A231+52),0)</f>
        <v>1.9153393765675508</v>
      </c>
      <c r="F231">
        <f>IF($A231&lt;='P01'!$B$17,INDEX('P01'!$R:$R,$A231+52),0)+IF($A231&lt;='P02'!$B$17,INDEX('P02'!$R:$R,$A231+52),0)+IF($A231&lt;='P03'!$B$17,INDEX('P03'!$R:$R,$A231+52),0)+IF($A231&lt;='P04'!$B$17,INDEX('P04'!$R:$R,$A231+52),0)+IF($A231&lt;='P05'!$B$17,INDEX('P05'!$R:$R,$A231+52),0)+IF($A231&lt;='P06'!$B$17,INDEX('P06'!$R:$R,$A231+52),0)+IF($A231&lt;='P07'!$B$17,INDEX('P07'!$R:$R,$A231+52),0)+IF($A231&lt;='P08'!$B$17,INDEX('P08'!$R:$R,$A231+52),0)+IF($A231&lt;='P09'!$B$17,INDEX('P09'!$R:$R,$A231+52),0)+IF($A231&lt;='P10'!$B$17,INDEX('P10'!$R:$R,$A231+52),0)</f>
        <v>90.084733768790386</v>
      </c>
      <c r="G231">
        <f>IF($A231&lt;='P01'!$B$17,INDEX('P01'!$S:$S,$A231+52),0)+IF($A231&lt;='P02'!$B$17,INDEX('P02'!$S:$S,$A231+52),0)+IF($A231&lt;='P03'!$B$17,INDEX('P03'!$S:$S,$A231+52),0)+IF($A231&lt;='P04'!$B$17,INDEX('P04'!$S:$S,$A231+52),0)+IF($A231&lt;='P05'!$B$17,INDEX('P05'!$S:$S,$A231+52),0)+IF($A231&lt;='P06'!$B$17,INDEX('P06'!$S:$S,$A231+52),0)+IF($A231&lt;='P07'!$B$17,INDEX('P07'!$S:$S,$A231+52),0)+IF($A231&lt;='P08'!$B$17,INDEX('P08'!$S:$S,$A231+52),0)+IF($A231&lt;='P09'!$B$17,INDEX('P09'!$S:$S,$A231+52),0)+IF($A231&lt;='P10'!$B$17,INDEX('P10'!$S:$S,$A231+52),0)</f>
        <v>1.8016946753758076</v>
      </c>
      <c r="H231">
        <f>IF($A231&lt;='P01'!$B$17,INDEX('P01'!$T:$T,$A231+52),0)+IF($A231&lt;='P02'!$B$17,INDEX('P02'!$T:$T,$A231+52),0)+IF($A231&lt;='P03'!$B$17,INDEX('P03'!$T:$T,$A231+52),0)+IF($A231&lt;='P04'!$B$17,INDEX('P04'!$T:$T,$A231+52),0)+IF($A231&lt;='P05'!$B$17,INDEX('P05'!$T:$T,$A231+52),0)+IF($A231&lt;='P06'!$B$17,INDEX('P06'!$T:$T,$A231+52),0)+IF($A231&lt;='P07'!$B$17,INDEX('P07'!$T:$T,$A231+52),0)+IF($A231&lt;='P08'!$B$17,INDEX('P08'!$T:$T,$A231+52),0)+IF($A231&lt;='P09'!$B$17,INDEX('P09'!$T:$T,$A231+52),0)+IF($A231&lt;='P10'!$B$17,INDEX('P10'!$T:$T,$A231+52),0)</f>
        <v>15.674529129255271</v>
      </c>
      <c r="I231">
        <f>IF($A231&lt;='P01'!$B$17,INDEX('P01'!$U:$U,$A231+52),0)+IF($A231&lt;='P02'!$B$17,INDEX('P02'!$U:$U,$A231+52),0)+IF($A231&lt;='P03'!$B$17,INDEX('P03'!$U:$U,$A231+52),0)+IF($A231&lt;='P04'!$B$17,INDEX('P04'!$U:$U,$A231+52),0)+IF($A231&lt;='P05'!$B$17,INDEX('P05'!$U:$U,$A231+52),0)+IF($A231&lt;='P06'!$B$17,INDEX('P06'!$U:$U,$A231+52),0)+IF($A231&lt;='P07'!$B$17,INDEX('P07'!$U:$U,$A231+52),0)+IF($A231&lt;='P08'!$B$17,INDEX('P08'!$U:$U,$A231+52),0)+IF($A231&lt;='P09'!$B$17,INDEX('P09'!$U:$U,$A231+52),0)+IF($A231&lt;='P10'!$B$17,INDEX('P10'!$U:$U,$A231+52),0)</f>
        <v>205.54950041918315</v>
      </c>
      <c r="J231">
        <f>IF($A231&lt;='P01'!$B$17,INDEX('P01'!$V:$V,$A231+52),0)+IF($A231&lt;='P02'!$B$17,INDEX('P02'!$V:$V,$A231+52),0)+IF($A231&lt;='P03'!$B$17,INDEX('P03'!$V:$V,$A231+52),0)+IF($A231&lt;='P04'!$B$17,INDEX('P04'!$V:$V,$A231+52),0)+IF($A231&lt;='P05'!$B$17,INDEX('P05'!$V:$V,$A231+52),0)+IF($A231&lt;='P06'!$B$17,INDEX('P06'!$V:$V,$A231+52),0)+IF($A231&lt;='P07'!$B$17,INDEX('P07'!$V:$V,$A231+52),0)+IF($A231&lt;='P08'!$B$17,INDEX('P08'!$V:$V,$A231+52),0)+IF($A231&lt;='P09'!$B$17,INDEX('P09'!$V:$V,$A231+52),0)+IF($A231&lt;='P10'!$B$17,INDEX('P10'!$V:$V,$A231+52),0)</f>
        <v>0.25057334801869263</v>
      </c>
      <c r="K231">
        <f>IF($A231&lt;='P01'!$B$17,INDEX('P01'!$W:$W,$A231+52),0)+IF($A231&lt;='P02'!$B$17,INDEX('P02'!$W:$W,$A231+52),0)+IF($A231&lt;='P03'!$B$17,INDEX('P03'!$W:$W,$A231+52),0)+IF($A231&lt;='P04'!$B$17,INDEX('P04'!$W:$W,$A231+52),0)+IF($A231&lt;='P05'!$B$17,INDEX('P05'!$W:$W,$A231+52),0)+IF($A231&lt;='P06'!$B$17,INDEX('P06'!$W:$W,$A231+52),0)+IF($A231&lt;='P07'!$B$17,INDEX('P07'!$W:$W,$A231+52),0)+IF($A231&lt;='P08'!$B$17,INDEX('P08'!$W:$W,$A231+52),0)+IF($A231&lt;='P09'!$B$17,INDEX('P09'!$W:$W,$A231+52),0)+IF($A231&lt;='P10'!$B$17,INDEX('P10'!$W:$W,$A231+52),0)</f>
        <v>-133.19156380304253</v>
      </c>
      <c r="L231">
        <f>IF($A231&lt;='P01'!$B$17,INDEX('P01'!$X:$X,$A231+52),0)+IF($A231&lt;='P02'!$B$17,INDEX('P02'!$X:$X,$A231+52),0)+IF($A231&lt;='P03'!$B$17,INDEX('P03'!$X:$X,$A231+52),0)+IF($A231&lt;='P04'!$B$17,INDEX('P04'!$X:$X,$A231+52),0)+IF($A231&lt;='P05'!$B$17,INDEX('P05'!$X:$X,$A231+52),0)+IF($A231&lt;='P06'!$B$17,INDEX('P06'!$X:$X,$A231+52),0)+IF($A231&lt;='P07'!$B$17,INDEX('P07'!$X:$X,$A231+52),0)+IF($A231&lt;='P08'!$B$17,INDEX('P08'!$X:$X,$A231+52),0)+IF($A231&lt;='P09'!$B$17,INDEX('P09'!$X:$X,$A231+52),0)+IF($A231&lt;='P10'!$B$17,INDEX('P10'!$X:$X,$A231+52),0)</f>
        <v>132.90254810586899</v>
      </c>
      <c r="M231">
        <f>IF($A231&lt;='P01'!$B$17,INDEX('P01'!$AA:$AA,$A231+52),0)+IF($A231&lt;='P02'!$B$17,INDEX('P02'!$AA:$AA,$A231+52),0)+IF($A231&lt;='P03'!$B$17,INDEX('P03'!$AA:$AA,$A231+52),0)+IF($A231&lt;='P04'!$B$17,INDEX('P04'!$AA:$AA,$A231+52),0)+IF($A231&lt;='P05'!$B$17,INDEX('P05'!$AA:$AA,$A231+52),0)+IF($A231&lt;='P06'!$B$17,INDEX('P06'!$AA:$AA,$A231+52),0)+IF($A231&lt;='P07'!$B$17,INDEX('P07'!$AA:$AA,$A231+52),0)+IF($A231&lt;='P08'!$B$17,INDEX('P08'!$AA:$AA,$A231+52),0)+IF($A231&lt;='P09'!$B$17,INDEX('P09'!$AA:$AA,$A231+52),0)+IF($A231&lt;='P10'!$B$17,INDEX('P10'!$AA:$AA,$A231+52),0)</f>
        <v>-69.352762410404964</v>
      </c>
      <c r="N231">
        <f>IF($A231&lt;='P01'!$B$17,INDEX('P01'!$AB:$AB,$A231+52),0)+IF($A231&lt;='P02'!$B$17,INDEX('P02'!$AB:$AB,$A231+52),0)+IF($A231&lt;='P03'!$B$17,INDEX('P03'!$AB:$AB,$A231+52),0)+IF($A231&lt;='P04'!$B$17,INDEX('P04'!$AB:$AB,$A231+52),0)+IF($A231&lt;='P05'!$B$17,INDEX('P05'!$AB:$AB,$A231+52),0)+IF($A231&lt;='P06'!$B$17,INDEX('P06'!$AB:$AB,$A231+52),0)+IF($A231&lt;='P07'!$B$17,INDEX('P07'!$AB:$AB,$A231+52),0)+IF($A231&lt;='P08'!$B$17,INDEX('P08'!$AB:$AB,$A231+52),0)+IF($A231&lt;='P09'!$B$17,INDEX('P09'!$AB:$AB,$A231+52),0)+IF($A231&lt;='P10'!$B$17,INDEX('P10'!$AB:$AB,$A231+52),0)</f>
        <v>47.162965091056975</v>
      </c>
      <c r="O231">
        <f>IF($A231&lt;='P01'!$B$17,INDEX('P01'!$AC:$AC,$A231+52),0)+IF($A231&lt;='P02'!$B$17,INDEX('P02'!$AC:$AC,$A231+52),0)+IF($A231&lt;='P03'!$B$17,INDEX('P03'!$AC:$AC,$A231+52),0)+IF($A231&lt;='P04'!$B$17,INDEX('P04'!$AC:$AC,$A231+52),0)+IF($A231&lt;='P05'!$B$17,INDEX('P05'!$AC:$AC,$A231+52),0)+IF($A231&lt;='P06'!$B$17,INDEX('P06'!$AC:$AC,$A231+52),0)+IF($A231&lt;='P07'!$B$17,INDEX('P07'!$AC:$AC,$A231+52),0)+IF($A231&lt;='P08'!$B$17,INDEX('P08'!$AC:$AC,$A231+52),0)+IF($A231&lt;='P09'!$B$17,INDEX('P09'!$AC:$AC,$A231+52),0)+IF($A231&lt;='P10'!$B$17,INDEX('P10'!$AC:$AC,$A231+52),0)</f>
        <v>0.94325930182113948</v>
      </c>
      <c r="P231">
        <f>IF($A231&lt;='P01'!$B$17,INDEX('P01'!$AD:$AD,$A231+52),0)+IF($A231&lt;='P02'!$B$17,INDEX('P02'!$AD:$AD,$A231+52),0)+IF($A231&lt;='P03'!$B$17,INDEX('P03'!$AD:$AD,$A231+52),0)+IF($A231&lt;='P04'!$B$17,INDEX('P04'!$AD:$AD,$A231+52),0)+IF($A231&lt;='P05'!$B$17,INDEX('P05'!$AD:$AD,$A231+52),0)+IF($A231&lt;='P06'!$B$17,INDEX('P06'!$AD:$AD,$A231+52),0)+IF($A231&lt;='P07'!$B$17,INDEX('P07'!$AD:$AD,$A231+52),0)+IF($A231&lt;='P08'!$B$17,INDEX('P08'!$AD:$AD,$A231+52),0)+IF($A231&lt;='P09'!$B$17,INDEX('P09'!$AD:$AD,$A231+52),0)+IF($A231&lt;='P10'!$B$17,INDEX('P10'!$AD:$AD,$A231+52),0)</f>
        <v>8.1794661583934456</v>
      </c>
      <c r="Q231">
        <f>IF($A231&lt;='P01'!$B$17,INDEX('P01'!$AE:$AE,$A231+52),0)+IF($A231&lt;='P02'!$B$17,INDEX('P02'!$AE:$AE,$A231+52),0)+IF($A231&lt;='P03'!$B$17,INDEX('P03'!$AE:$AE,$A231+52),0)+IF($A231&lt;='P04'!$B$17,INDEX('P04'!$AE:$AE,$A231+52),0)+IF($A231&lt;='P05'!$B$17,INDEX('P05'!$AE:$AE,$A231+52),0)+IF($A231&lt;='P06'!$B$17,INDEX('P06'!$AE:$AE,$A231+52),0)+IF($A231&lt;='P07'!$B$17,INDEX('P07'!$AE:$AE,$A231+52),0)+IF($A231&lt;='P08'!$B$17,INDEX('P08'!$AE:$AE,$A231+52),0)+IF($A231&lt;='P09'!$B$17,INDEX('P09'!$AE:$AE,$A231+52),0)+IF($A231&lt;='P10'!$B$17,INDEX('P10'!$AE:$AE,$A231+52),0)</f>
        <v>107.26224492545694</v>
      </c>
      <c r="R231">
        <f>IF($A231&lt;='P01'!$B$17,INDEX('P01'!$AF:$AF,$A231+52),0)+IF($A231&lt;='P02'!$B$17,INDEX('P02'!$AF:$AF,$A231+52),0)+IF($A231&lt;='P03'!$B$17,INDEX('P03'!$AF:$AF,$A231+52),0)+IF($A231&lt;='P04'!$B$17,INDEX('P04'!$AF:$AF,$A231+52),0)+IF($A231&lt;='P05'!$B$17,INDEX('P05'!$AF:$AF,$A231+52),0)+IF($A231&lt;='P06'!$B$17,INDEX('P06'!$AF:$AF,$A231+52),0)+IF($A231&lt;='P07'!$B$17,INDEX('P07'!$AF:$AF,$A231+52),0)+IF($A231&lt;='P08'!$B$17,INDEX('P08'!$AF:$AF,$A231+52),0)+IF($A231&lt;='P09'!$B$17,INDEX('P09'!$AF:$AF,$A231+52),0)+IF($A231&lt;='P10'!$B$17,INDEX('P10'!$AF:$AF,$A231+52),0)</f>
        <v>0.13075711579041346</v>
      </c>
      <c r="S231">
        <f>IF($A231&lt;='P01'!$B$17,INDEX('P01'!$AG:$AG,$A231+52),0)+IF($A231&lt;='P02'!$B$17,INDEX('P02'!$AG:$AG,$A231+52),0)+IF($A231&lt;='P03'!$B$17,INDEX('P03'!$AG:$AG,$A231+52),0)+IF($A231&lt;='P04'!$B$17,INDEX('P04'!$AG:$AG,$A231+52),0)+IF($A231&lt;='P05'!$B$17,INDEX('P05'!$AG:$AG,$A231+52),0)+IF($A231&lt;='P06'!$B$17,INDEX('P06'!$AG:$AG,$A231+52),0)+IF($A231&lt;='P07'!$B$17,INDEX('P07'!$AG:$AG,$A231+52),0)+IF($A231&lt;='P08'!$B$17,INDEX('P08'!$AG:$AG,$A231+52),0)+IF($A231&lt;='P09'!$B$17,INDEX('P09'!$AG:$AG,$A231+52),0)+IF($A231&lt;='P10'!$B$17,INDEX('P10'!$AG:$AG,$A231+52),0)</f>
        <v>9011.8178083954808</v>
      </c>
      <c r="T231">
        <f>IF($A231&lt;='P01'!$B$17,INDEX('P01'!$AI:$AI,$A231+52),0)+IF($A231&lt;='P02'!$B$17,INDEX('P02'!$AI:$AI,$A231+52),0)+IF($A231&lt;='P03'!$B$17,INDEX('P03'!$AI:$AI,$A231+52),0)+IF($A231&lt;='P04'!$B$17,INDEX('P04'!$AI:$AI,$A231+52),0)+IF($A231&lt;='P05'!$B$17,INDEX('P05'!$AI:$AI,$A231+52),0)+IF($A231&lt;='P06'!$B$17,INDEX('P06'!$AI:$AI,$A231+52),0)+IF($A231&lt;='P07'!$B$17,INDEX('P07'!$AI:$AI,$A231+52),0)+IF($A231&lt;='P08'!$B$17,INDEX('P08'!$AI:$AI,$A231+52),0)+IF($A231&lt;='P09'!$B$17,INDEX('P09'!$AI:$AI,$A231+52),0)+IF($A231&lt;='P10'!$B$17,INDEX('P10'!$AI:$AI,$A231+52),0)</f>
        <v>9011.8178083954808</v>
      </c>
    </row>
    <row r="232" spans="1:20" x14ac:dyDescent="0.35">
      <c r="A232">
        <v>200</v>
      </c>
      <c r="B232">
        <f>IF($A232&lt;='P01'!$B$17,INDEX('P01'!$J:$J,$A232+52),0)+IF($A232&lt;='P02'!$B$17,INDEX('P02'!$J:$J,$A232+52),0)+IF($A232&lt;='P03'!$B$17,INDEX('P03'!$J:$J,$A232+52),0)+IF($A232&lt;='P04'!$B$17,INDEX('P04'!$J:$J,$A232+52),0)+IF($A232&lt;='P05'!$B$17,INDEX('P05'!$J:$J,$A232+52),0)+IF($A232&lt;='P06'!$B$17,INDEX('P06'!$J:$J,$A232+52),0)+IF($A232&lt;='P07'!$B$17,INDEX('P07'!$J:$J,$A232+52),0)+IF($A232&lt;='P08'!$B$17,INDEX('P08'!$J:$J,$A232+52),0)+IF($A232&lt;='P09'!$B$17,INDEX('P09'!$J:$J,$A232+52),0)+IF($A232&lt;='P10'!$B$17,INDEX('P10'!$J:$J,$A232+52),0)</f>
        <v>6.1279480241392215E-4</v>
      </c>
      <c r="C232">
        <f>IF($A232&lt;='P01'!$B$17,INDEX('P01'!$K:$K,$A232+52),0)+IF($A232&lt;='P02'!$B$17,INDEX('P02'!$K:$K,$A232+52),0)+IF($A232&lt;='P03'!$B$17,INDEX('P03'!$K:$K,$A232+52),0)+IF($A232&lt;='P04'!$B$17,INDEX('P04'!$K:$K,$A232+52),0)+IF($A232&lt;='P05'!$B$17,INDEX('P05'!$K:$K,$A232+52),0)+IF($A232&lt;='P06'!$B$17,INDEX('P06'!$K:$K,$A232+52),0)+IF($A232&lt;='P07'!$B$17,INDEX('P07'!$K:$K,$A232+52),0)+IF($A232&lt;='P08'!$B$17,INDEX('P08'!$K:$K,$A232+52),0)+IF($A232&lt;='P09'!$B$17,INDEX('P09'!$K:$K,$A232+52),0)+IF($A232&lt;='P10'!$B$17,INDEX('P10'!$K:$K,$A232+52),0)</f>
        <v>4.2052362791461188E-3</v>
      </c>
      <c r="D232">
        <f>IF($A232&lt;='P01'!$B$17,INDEX('P01'!$L:$L,$A232+52),0)+IF($A232&lt;='P02'!$B$17,INDEX('P02'!$L:$L,$A232+52),0)+IF($A232&lt;='P03'!$B$17,INDEX('P03'!$L:$L,$A232+52),0)+IF($A232&lt;='P04'!$B$17,INDEX('P04'!$L:$L,$A232+52),0)+IF($A232&lt;='P05'!$B$17,INDEX('P05'!$L:$L,$A232+52),0)+IF($A232&lt;='P06'!$B$17,INDEX('P06'!$L:$L,$A232+52),0)+IF($A232&lt;='P07'!$B$17,INDEX('P07'!$L:$L,$A232+52),0)+IF($A232&lt;='P08'!$B$17,INDEX('P08'!$L:$L,$A232+52),0)+IF($A232&lt;='P09'!$B$17,INDEX('P09'!$L:$L,$A232+52),0)+IF($A232&lt;='P10'!$B$17,INDEX('P10'!$L:$L,$A232+52),0)</f>
        <v>0</v>
      </c>
      <c r="E232">
        <f>IF($A232&lt;='P01'!$B$17,INDEX('P01'!$M:$M,$A232+52),0)+IF($A232&lt;='P02'!$B$17,INDEX('P02'!$M:$M,$A232+52),0)+IF($A232&lt;='P03'!$B$17,INDEX('P03'!$M:$M,$A232+52),0)+IF($A232&lt;='P04'!$B$17,INDEX('P04'!$M:$M,$A232+52),0)+IF($A232&lt;='P05'!$B$17,INDEX('P05'!$M:$M,$A232+52),0)+IF($A232&lt;='P06'!$B$17,INDEX('P06'!$M:$M,$A232+52),0)+IF($A232&lt;='P07'!$B$17,INDEX('P07'!$M:$M,$A232+52),0)+IF($A232&lt;='P08'!$B$17,INDEX('P08'!$M:$M,$A232+52),0)+IF($A232&lt;='P09'!$B$17,INDEX('P09'!$M:$M,$A232+52),0)+IF($A232&lt;='P10'!$B$17,INDEX('P10'!$M:$M,$A232+52),0)</f>
        <v>1.9105213454859906</v>
      </c>
      <c r="F232">
        <f>IF($A232&lt;='P01'!$B$17,INDEX('P01'!$R:$R,$A232+52),0)+IF($A232&lt;='P02'!$B$17,INDEX('P02'!$R:$R,$A232+52),0)+IF($A232&lt;='P03'!$B$17,INDEX('P03'!$R:$R,$A232+52),0)+IF($A232&lt;='P04'!$B$17,INDEX('P04'!$R:$R,$A232+52),0)+IF($A232&lt;='P05'!$B$17,INDEX('P05'!$R:$R,$A232+52),0)+IF($A232&lt;='P06'!$B$17,INDEX('P06'!$R:$R,$A232+52),0)+IF($A232&lt;='P07'!$B$17,INDEX('P07'!$R:$R,$A232+52),0)+IF($A232&lt;='P08'!$B$17,INDEX('P08'!$R:$R,$A232+52),0)+IF($A232&lt;='P09'!$B$17,INDEX('P09'!$R:$R,$A232+52),0)+IF($A232&lt;='P10'!$B$17,INDEX('P10'!$R:$R,$A232+52),0)</f>
        <v>89.763240200539826</v>
      </c>
      <c r="G232">
        <f>IF($A232&lt;='P01'!$B$17,INDEX('P01'!$S:$S,$A232+52),0)+IF($A232&lt;='P02'!$B$17,INDEX('P02'!$S:$S,$A232+52),0)+IF($A232&lt;='P03'!$B$17,INDEX('P03'!$S:$S,$A232+52),0)+IF($A232&lt;='P04'!$B$17,INDEX('P04'!$S:$S,$A232+52),0)+IF($A232&lt;='P05'!$B$17,INDEX('P05'!$S:$S,$A232+52),0)+IF($A232&lt;='P06'!$B$17,INDEX('P06'!$S:$S,$A232+52),0)+IF($A232&lt;='P07'!$B$17,INDEX('P07'!$S:$S,$A232+52),0)+IF($A232&lt;='P08'!$B$17,INDEX('P08'!$S:$S,$A232+52),0)+IF($A232&lt;='P09'!$B$17,INDEX('P09'!$S:$S,$A232+52),0)+IF($A232&lt;='P10'!$B$17,INDEX('P10'!$S:$S,$A232+52),0)</f>
        <v>1.7952648040107966</v>
      </c>
      <c r="H232">
        <f>IF($A232&lt;='P01'!$B$17,INDEX('P01'!$T:$T,$A232+52),0)+IF($A232&lt;='P02'!$B$17,INDEX('P02'!$T:$T,$A232+52),0)+IF($A232&lt;='P03'!$B$17,INDEX('P03'!$T:$T,$A232+52),0)+IF($A232&lt;='P04'!$B$17,INDEX('P04'!$T:$T,$A232+52),0)+IF($A232&lt;='P05'!$B$17,INDEX('P05'!$T:$T,$A232+52),0)+IF($A232&lt;='P06'!$B$17,INDEX('P06'!$T:$T,$A232+52),0)+IF($A232&lt;='P07'!$B$17,INDEX('P07'!$T:$T,$A232+52),0)+IF($A232&lt;='P08'!$B$17,INDEX('P08'!$T:$T,$A232+52),0)+IF($A232&lt;='P09'!$B$17,INDEX('P09'!$T:$T,$A232+52),0)+IF($A232&lt;='P10'!$B$17,INDEX('P10'!$T:$T,$A232+52),0)</f>
        <v>15.673626256356412</v>
      </c>
      <c r="I232">
        <f>IF($A232&lt;='P01'!$B$17,INDEX('P01'!$U:$U,$A232+52),0)+IF($A232&lt;='P02'!$B$17,INDEX('P02'!$U:$U,$A232+52),0)+IF($A232&lt;='P03'!$B$17,INDEX('P03'!$U:$U,$A232+52),0)+IF($A232&lt;='P04'!$B$17,INDEX('P04'!$U:$U,$A232+52),0)+IF($A232&lt;='P05'!$B$17,INDEX('P05'!$U:$U,$A232+52),0)+IF($A232&lt;='P06'!$B$17,INDEX('P06'!$U:$U,$A232+52),0)+IF($A232&lt;='P07'!$B$17,INDEX('P07'!$U:$U,$A232+52),0)+IF($A232&lt;='P08'!$B$17,INDEX('P08'!$U:$U,$A232+52),0)+IF($A232&lt;='P09'!$B$17,INDEX('P09'!$U:$U,$A232+52),0)+IF($A232&lt;='P10'!$B$17,INDEX('P10'!$U:$U,$A232+52),0)</f>
        <v>205.13978980484956</v>
      </c>
      <c r="J232">
        <f>IF($A232&lt;='P01'!$B$17,INDEX('P01'!$V:$V,$A232+52),0)+IF($A232&lt;='P02'!$B$17,INDEX('P02'!$V:$V,$A232+52),0)+IF($A232&lt;='P03'!$B$17,INDEX('P03'!$V:$V,$A232+52),0)+IF($A232&lt;='P04'!$B$17,INDEX('P04'!$V:$V,$A232+52),0)+IF($A232&lt;='P05'!$B$17,INDEX('P05'!$V:$V,$A232+52),0)+IF($A232&lt;='P06'!$B$17,INDEX('P06'!$V:$V,$A232+52),0)+IF($A232&lt;='P07'!$B$17,INDEX('P07'!$V:$V,$A232+52),0)+IF($A232&lt;='P08'!$B$17,INDEX('P08'!$V:$V,$A232+52),0)+IF($A232&lt;='P09'!$B$17,INDEX('P09'!$V:$V,$A232+52),0)+IF($A232&lt;='P10'!$B$17,INDEX('P10'!$V:$V,$A232+52),0)</f>
        <v>0.25073145841354888</v>
      </c>
      <c r="K232">
        <f>IF($A232&lt;='P01'!$B$17,INDEX('P01'!$W:$W,$A232+52),0)+IF($A232&lt;='P02'!$B$17,INDEX('P02'!$W:$W,$A232+52),0)+IF($A232&lt;='P03'!$B$17,INDEX('P03'!$W:$W,$A232+52),0)+IF($A232&lt;='P04'!$B$17,INDEX('P04'!$W:$W,$A232+52),0)+IF($A232&lt;='P05'!$B$17,INDEX('P05'!$W:$W,$A232+52),0)+IF($A232&lt;='P06'!$B$17,INDEX('P06'!$W:$W,$A232+52),0)+IF($A232&lt;='P07'!$B$17,INDEX('P07'!$W:$W,$A232+52),0)+IF($A232&lt;='P08'!$B$17,INDEX('P08'!$W:$W,$A232+52),0)+IF($A232&lt;='P09'!$B$17,INDEX('P09'!$W:$W,$A232+52),0)+IF($A232&lt;='P10'!$B$17,INDEX('P10'!$W:$W,$A232+52),0)</f>
        <v>-133.0961721230905</v>
      </c>
      <c r="L232">
        <f>IF($A232&lt;='P01'!$B$17,INDEX('P01'!$X:$X,$A232+52),0)+IF($A232&lt;='P02'!$B$17,INDEX('P02'!$X:$X,$A232+52),0)+IF($A232&lt;='P03'!$B$17,INDEX('P03'!$X:$X,$A232+52),0)+IF($A232&lt;='P04'!$B$17,INDEX('P04'!$X:$X,$A232+52),0)+IF($A232&lt;='P05'!$B$17,INDEX('P05'!$X:$X,$A232+52),0)+IF($A232&lt;='P06'!$B$17,INDEX('P06'!$X:$X,$A232+52),0)+IF($A232&lt;='P07'!$B$17,INDEX('P07'!$X:$X,$A232+52),0)+IF($A232&lt;='P08'!$B$17,INDEX('P08'!$X:$X,$A232+52),0)+IF($A232&lt;='P09'!$B$17,INDEX('P09'!$X:$X,$A232+52),0)+IF($A232&lt;='P10'!$B$17,INDEX('P10'!$X:$X,$A232+52),0)</f>
        <v>132.80818786247536</v>
      </c>
      <c r="M232">
        <f>IF($A232&lt;='P01'!$B$17,INDEX('P01'!$AA:$AA,$A232+52),0)+IF($A232&lt;='P02'!$B$17,INDEX('P02'!$AA:$AA,$A232+52),0)+IF($A232&lt;='P03'!$B$17,INDEX('P03'!$AA:$AA,$A232+52),0)+IF($A232&lt;='P04'!$B$17,INDEX('P04'!$AA:$AA,$A232+52),0)+IF($A232&lt;='P05'!$B$17,INDEX('P05'!$AA:$AA,$A232+52),0)+IF($A232&lt;='P06'!$B$17,INDEX('P06'!$AA:$AA,$A232+52),0)+IF($A232&lt;='P07'!$B$17,INDEX('P07'!$AA:$AA,$A232+52),0)+IF($A232&lt;='P08'!$B$17,INDEX('P08'!$AA:$AA,$A232+52),0)+IF($A232&lt;='P09'!$B$17,INDEX('P09'!$AA:$AA,$A232+52),0)+IF($A232&lt;='P10'!$B$17,INDEX('P10'!$AA:$AA,$A232+52),0)</f>
        <v>-69.0773808745069</v>
      </c>
      <c r="N232">
        <f>IF($A232&lt;='P01'!$B$17,INDEX('P01'!$AB:$AB,$A232+52),0)+IF($A232&lt;='P02'!$B$17,INDEX('P02'!$AB:$AB,$A232+52),0)+IF($A232&lt;='P03'!$B$17,INDEX('P03'!$AB:$AB,$A232+52),0)+IF($A232&lt;='P04'!$B$17,INDEX('P04'!$AB:$AB,$A232+52),0)+IF($A232&lt;='P05'!$B$17,INDEX('P05'!$AB:$AB,$A232+52),0)+IF($A232&lt;='P06'!$B$17,INDEX('P06'!$AB:$AB,$A232+52),0)+IF($A232&lt;='P07'!$B$17,INDEX('P07'!$AB:$AB,$A232+52),0)+IF($A232&lt;='P08'!$B$17,INDEX('P08'!$AB:$AB,$A232+52),0)+IF($A232&lt;='P09'!$B$17,INDEX('P09'!$AB:$AB,$A232+52),0)+IF($A232&lt;='P10'!$B$17,INDEX('P10'!$AB:$AB,$A232+52),0)</f>
        <v>46.841304094915543</v>
      </c>
      <c r="O232">
        <f>IF($A232&lt;='P01'!$B$17,INDEX('P01'!$AC:$AC,$A232+52),0)+IF($A232&lt;='P02'!$B$17,INDEX('P02'!$AC:$AC,$A232+52),0)+IF($A232&lt;='P03'!$B$17,INDEX('P03'!$AC:$AC,$A232+52),0)+IF($A232&lt;='P04'!$B$17,INDEX('P04'!$AC:$AC,$A232+52),0)+IF($A232&lt;='P05'!$B$17,INDEX('P05'!$AC:$AC,$A232+52),0)+IF($A232&lt;='P06'!$B$17,INDEX('P06'!$AC:$AC,$A232+52),0)+IF($A232&lt;='P07'!$B$17,INDEX('P07'!$AC:$AC,$A232+52),0)+IF($A232&lt;='P08'!$B$17,INDEX('P08'!$AC:$AC,$A232+52),0)+IF($A232&lt;='P09'!$B$17,INDEX('P09'!$AC:$AC,$A232+52),0)+IF($A232&lt;='P10'!$B$17,INDEX('P10'!$AC:$AC,$A232+52),0)</f>
        <v>0.93682608189831074</v>
      </c>
      <c r="P232">
        <f>IF($A232&lt;='P01'!$B$17,INDEX('P01'!$AD:$AD,$A232+52),0)+IF($A232&lt;='P02'!$B$17,INDEX('P02'!$AD:$AD,$A232+52),0)+IF($A232&lt;='P03'!$B$17,INDEX('P03'!$AD:$AD,$A232+52),0)+IF($A232&lt;='P04'!$B$17,INDEX('P04'!$AD:$AD,$A232+52),0)+IF($A232&lt;='P05'!$B$17,INDEX('P05'!$AD:$AD,$A232+52),0)+IF($A232&lt;='P06'!$B$17,INDEX('P06'!$AD:$AD,$A232+52),0)+IF($A232&lt;='P07'!$B$17,INDEX('P07'!$AD:$AD,$A232+52),0)+IF($A232&lt;='P08'!$B$17,INDEX('P08'!$AD:$AD,$A232+52),0)+IF($A232&lt;='P09'!$B$17,INDEX('P09'!$AD:$AD,$A232+52),0)+IF($A232&lt;='P10'!$B$17,INDEX('P10'!$AD:$AD,$A232+52),0)</f>
        <v>8.152306480652733</v>
      </c>
      <c r="Q232">
        <f>IF($A232&lt;='P01'!$B$17,INDEX('P01'!$AE:$AE,$A232+52),0)+IF($A232&lt;='P02'!$B$17,INDEX('P02'!$AE:$AE,$A232+52),0)+IF($A232&lt;='P03'!$B$17,INDEX('P03'!$AE:$AE,$A232+52),0)+IF($A232&lt;='P04'!$B$17,INDEX('P04'!$AE:$AE,$A232+52),0)+IF($A232&lt;='P05'!$B$17,INDEX('P05'!$AE:$AE,$A232+52),0)+IF($A232&lt;='P06'!$B$17,INDEX('P06'!$AE:$AE,$A232+52),0)+IF($A232&lt;='P07'!$B$17,INDEX('P07'!$AE:$AE,$A232+52),0)+IF($A232&lt;='P08'!$B$17,INDEX('P08'!$AE:$AE,$A232+52),0)+IF($A232&lt;='P09'!$B$17,INDEX('P09'!$AE:$AE,$A232+52),0)+IF($A232&lt;='P10'!$B$17,INDEX('P10'!$AE:$AE,$A232+52),0)</f>
        <v>106.69913972126207</v>
      </c>
      <c r="R232">
        <f>IF($A232&lt;='P01'!$B$17,INDEX('P01'!$AF:$AF,$A232+52),0)+IF($A232&lt;='P02'!$B$17,INDEX('P02'!$AF:$AF,$A232+52),0)+IF($A232&lt;='P03'!$B$17,INDEX('P03'!$AF:$AF,$A232+52),0)+IF($A232&lt;='P04'!$B$17,INDEX('P04'!$AF:$AF,$A232+52),0)+IF($A232&lt;='P05'!$B$17,INDEX('P05'!$AF:$AF,$A232+52),0)+IF($A232&lt;='P06'!$B$17,INDEX('P06'!$AF:$AF,$A232+52),0)+IF($A232&lt;='P07'!$B$17,INDEX('P07'!$AF:$AF,$A232+52),0)+IF($A232&lt;='P08'!$B$17,INDEX('P08'!$AF:$AF,$A232+52),0)+IF($A232&lt;='P09'!$B$17,INDEX('P09'!$AF:$AF,$A232+52),0)+IF($A232&lt;='P10'!$B$17,INDEX('P10'!$AF:$AF,$A232+52),0)</f>
        <v>0.13041268560932598</v>
      </c>
      <c r="S232">
        <f>IF($A232&lt;='P01'!$B$17,INDEX('P01'!$AG:$AG,$A232+52),0)+IF($A232&lt;='P02'!$B$17,INDEX('P02'!$AG:$AG,$A232+52),0)+IF($A232&lt;='P03'!$B$17,INDEX('P03'!$AG:$AG,$A232+52),0)+IF($A232&lt;='P04'!$B$17,INDEX('P04'!$AG:$AG,$A232+52),0)+IF($A232&lt;='P05'!$B$17,INDEX('P05'!$AG:$AG,$A232+52),0)+IF($A232&lt;='P06'!$B$17,INDEX('P06'!$AG:$AG,$A232+52),0)+IF($A232&lt;='P07'!$B$17,INDEX('P07'!$AG:$AG,$A232+52),0)+IF($A232&lt;='P08'!$B$17,INDEX('P08'!$AG:$AG,$A232+52),0)+IF($A232&lt;='P09'!$B$17,INDEX('P09'!$AG:$AG,$A232+52),0)+IF($A232&lt;='P10'!$B$17,INDEX('P10'!$AG:$AG,$A232+52),0)</f>
        <v>8908.5119670022796</v>
      </c>
      <c r="T232">
        <f>IF($A232&lt;='P01'!$B$17,INDEX('P01'!$AI:$AI,$A232+52),0)+IF($A232&lt;='P02'!$B$17,INDEX('P02'!$AI:$AI,$A232+52),0)+IF($A232&lt;='P03'!$B$17,INDEX('P03'!$AI:$AI,$A232+52),0)+IF($A232&lt;='P04'!$B$17,INDEX('P04'!$AI:$AI,$A232+52),0)+IF($A232&lt;='P05'!$B$17,INDEX('P05'!$AI:$AI,$A232+52),0)+IF($A232&lt;='P06'!$B$17,INDEX('P06'!$AI:$AI,$A232+52),0)+IF($A232&lt;='P07'!$B$17,INDEX('P07'!$AI:$AI,$A232+52),0)+IF($A232&lt;='P08'!$B$17,INDEX('P08'!$AI:$AI,$A232+52),0)+IF($A232&lt;='P09'!$B$17,INDEX('P09'!$AI:$AI,$A232+52),0)+IF($A232&lt;='P10'!$B$17,INDEX('P10'!$AI:$AI,$A232+52),0)</f>
        <v>8908.5119670022796</v>
      </c>
    </row>
    <row r="233" spans="1:20" x14ac:dyDescent="0.35">
      <c r="A233">
        <v>201</v>
      </c>
      <c r="B233">
        <f>IF($A233&lt;='P01'!$B$17,INDEX('P01'!$J:$J,$A233+52),0)+IF($A233&lt;='P02'!$B$17,INDEX('P02'!$J:$J,$A233+52),0)+IF($A233&lt;='P03'!$B$17,INDEX('P03'!$J:$J,$A233+52),0)+IF($A233&lt;='P04'!$B$17,INDEX('P04'!$J:$J,$A233+52),0)+IF($A233&lt;='P05'!$B$17,INDEX('P05'!$J:$J,$A233+52),0)+IF($A233&lt;='P06'!$B$17,INDEX('P06'!$J:$J,$A233+52),0)+IF($A233&lt;='P07'!$B$17,INDEX('P07'!$J:$J,$A233+52),0)+IF($A233&lt;='P08'!$B$17,INDEX('P08'!$J:$J,$A233+52),0)+IF($A233&lt;='P09'!$B$17,INDEX('P09'!$J:$J,$A233+52),0)+IF($A233&lt;='P10'!$B$17,INDEX('P10'!$J:$J,$A233+52),0)</f>
        <v>6.1167439233055811E-4</v>
      </c>
      <c r="C233">
        <f>IF($A233&lt;='P01'!$B$17,INDEX('P01'!$K:$K,$A233+52),0)+IF($A233&lt;='P02'!$B$17,INDEX('P02'!$K:$K,$A233+52),0)+IF($A233&lt;='P03'!$B$17,INDEX('P03'!$K:$K,$A233+52),0)+IF($A233&lt;='P04'!$B$17,INDEX('P04'!$K:$K,$A233+52),0)+IF($A233&lt;='P05'!$B$17,INDEX('P05'!$K:$K,$A233+52),0)+IF($A233&lt;='P06'!$B$17,INDEX('P06'!$K:$K,$A233+52),0)+IF($A233&lt;='P07'!$B$17,INDEX('P07'!$K:$K,$A233+52),0)+IF($A233&lt;='P08'!$B$17,INDEX('P08'!$K:$K,$A233+52),0)+IF($A233&lt;='P09'!$B$17,INDEX('P09'!$K:$K,$A233+52),0)+IF($A233&lt;='P10'!$B$17,INDEX('P10'!$K:$K,$A233+52),0)</f>
        <v>4.1900979843055991E-3</v>
      </c>
      <c r="D233">
        <f>IF($A233&lt;='P01'!$B$17,INDEX('P01'!$L:$L,$A233+52),0)+IF($A233&lt;='P02'!$B$17,INDEX('P02'!$L:$L,$A233+52),0)+IF($A233&lt;='P03'!$B$17,INDEX('P03'!$L:$L,$A233+52),0)+IF($A233&lt;='P04'!$B$17,INDEX('P04'!$L:$L,$A233+52),0)+IF($A233&lt;='P05'!$B$17,INDEX('P05'!$L:$L,$A233+52),0)+IF($A233&lt;='P06'!$B$17,INDEX('P06'!$L:$L,$A233+52),0)+IF($A233&lt;='P07'!$B$17,INDEX('P07'!$L:$L,$A233+52),0)+IF($A233&lt;='P08'!$B$17,INDEX('P08'!$L:$L,$A233+52),0)+IF($A233&lt;='P09'!$B$17,INDEX('P09'!$L:$L,$A233+52),0)+IF($A233&lt;='P10'!$B$17,INDEX('P10'!$L:$L,$A233+52),0)</f>
        <v>0</v>
      </c>
      <c r="E233">
        <f>IF($A233&lt;='P01'!$B$17,INDEX('P01'!$M:$M,$A233+52),0)+IF($A233&lt;='P02'!$B$17,INDEX('P02'!$M:$M,$A233+52),0)+IF($A233&lt;='P03'!$B$17,INDEX('P03'!$M:$M,$A233+52),0)+IF($A233&lt;='P04'!$B$17,INDEX('P04'!$M:$M,$A233+52),0)+IF($A233&lt;='P05'!$B$17,INDEX('P05'!$M:$M,$A233+52),0)+IF($A233&lt;='P06'!$B$17,INDEX('P06'!$M:$M,$A233+52),0)+IF($A233&lt;='P07'!$B$17,INDEX('P07'!$M:$M,$A233+52),0)+IF($A233&lt;='P08'!$B$17,INDEX('P08'!$M:$M,$A233+52),0)+IF($A233&lt;='P09'!$B$17,INDEX('P09'!$M:$M,$A233+52),0)+IF($A233&lt;='P10'!$B$17,INDEX('P10'!$M:$M,$A233+52),0)</f>
        <v>1.9057195731093546</v>
      </c>
      <c r="F233">
        <f>IF($A233&lt;='P01'!$B$17,INDEX('P01'!$R:$R,$A233+52),0)+IF($A233&lt;='P02'!$B$17,INDEX('P02'!$R:$R,$A233+52),0)+IF($A233&lt;='P03'!$B$17,INDEX('P03'!$R:$R,$A233+52),0)+IF($A233&lt;='P04'!$B$17,INDEX('P04'!$R:$R,$A233+52),0)+IF($A233&lt;='P05'!$B$17,INDEX('P05'!$R:$R,$A233+52),0)+IF($A233&lt;='P06'!$B$17,INDEX('P06'!$R:$R,$A233+52),0)+IF($A233&lt;='P07'!$B$17,INDEX('P07'!$R:$R,$A233+52),0)+IF($A233&lt;='P08'!$B$17,INDEX('P08'!$R:$R,$A233+52),0)+IF($A233&lt;='P09'!$B$17,INDEX('P09'!$R:$R,$A233+52),0)+IF($A233&lt;='P10'!$B$17,INDEX('P10'!$R:$R,$A233+52),0)</f>
        <v>89.442895142951357</v>
      </c>
      <c r="G233">
        <f>IF($A233&lt;='P01'!$B$17,INDEX('P01'!$S:$S,$A233+52),0)+IF($A233&lt;='P02'!$B$17,INDEX('P02'!$S:$S,$A233+52),0)+IF($A233&lt;='P03'!$B$17,INDEX('P03'!$S:$S,$A233+52),0)+IF($A233&lt;='P04'!$B$17,INDEX('P04'!$S:$S,$A233+52),0)+IF($A233&lt;='P05'!$B$17,INDEX('P05'!$S:$S,$A233+52),0)+IF($A233&lt;='P06'!$B$17,INDEX('P06'!$S:$S,$A233+52),0)+IF($A233&lt;='P07'!$B$17,INDEX('P07'!$S:$S,$A233+52),0)+IF($A233&lt;='P08'!$B$17,INDEX('P08'!$S:$S,$A233+52),0)+IF($A233&lt;='P09'!$B$17,INDEX('P09'!$S:$S,$A233+52),0)+IF($A233&lt;='P10'!$B$17,INDEX('P10'!$S:$S,$A233+52),0)</f>
        <v>1.7888579028590272</v>
      </c>
      <c r="H233">
        <f>IF($A233&lt;='P01'!$B$17,INDEX('P01'!$T:$T,$A233+52),0)+IF($A233&lt;='P02'!$B$17,INDEX('P02'!$T:$T,$A233+52),0)+IF($A233&lt;='P03'!$B$17,INDEX('P03'!$T:$T,$A233+52),0)+IF($A233&lt;='P04'!$B$17,INDEX('P04'!$T:$T,$A233+52),0)+IF($A233&lt;='P05'!$B$17,INDEX('P05'!$T:$T,$A233+52),0)+IF($A233&lt;='P06'!$B$17,INDEX('P06'!$T:$T,$A233+52),0)+IF($A233&lt;='P07'!$B$17,INDEX('P07'!$T:$T,$A233+52),0)+IF($A233&lt;='P08'!$B$17,INDEX('P08'!$T:$T,$A233+52),0)+IF($A233&lt;='P09'!$B$17,INDEX('P09'!$T:$T,$A233+52),0)+IF($A233&lt;='P10'!$B$17,INDEX('P10'!$T:$T,$A233+52),0)</f>
        <v>15.672757444534765</v>
      </c>
      <c r="I233">
        <f>IF($A233&lt;='P01'!$B$17,INDEX('P01'!$U:$U,$A233+52),0)+IF($A233&lt;='P02'!$B$17,INDEX('P02'!$U:$U,$A233+52),0)+IF($A233&lt;='P03'!$B$17,INDEX('P03'!$U:$U,$A233+52),0)+IF($A233&lt;='P04'!$B$17,INDEX('P04'!$U:$U,$A233+52),0)+IF($A233&lt;='P05'!$B$17,INDEX('P05'!$U:$U,$A233+52),0)+IF($A233&lt;='P06'!$B$17,INDEX('P06'!$U:$U,$A233+52),0)+IF($A233&lt;='P07'!$B$17,INDEX('P07'!$U:$U,$A233+52),0)+IF($A233&lt;='P08'!$B$17,INDEX('P08'!$U:$U,$A233+52),0)+IF($A233&lt;='P09'!$B$17,INDEX('P09'!$U:$U,$A233+52),0)+IF($A233&lt;='P10'!$B$17,INDEX('P10'!$U:$U,$A233+52),0)</f>
        <v>204.73138291630738</v>
      </c>
      <c r="J233">
        <f>IF($A233&lt;='P01'!$B$17,INDEX('P01'!$V:$V,$A233+52),0)+IF($A233&lt;='P02'!$B$17,INDEX('P02'!$V:$V,$A233+52),0)+IF($A233&lt;='P03'!$B$17,INDEX('P03'!$V:$V,$A233+52),0)+IF($A233&lt;='P04'!$B$17,INDEX('P04'!$V:$V,$A233+52),0)+IF($A233&lt;='P05'!$B$17,INDEX('P05'!$V:$V,$A233+52),0)+IF($A233&lt;='P06'!$B$17,INDEX('P06'!$V:$V,$A233+52),0)+IF($A233&lt;='P07'!$B$17,INDEX('P07'!$V:$V,$A233+52),0)+IF($A233&lt;='P08'!$B$17,INDEX('P08'!$V:$V,$A233+52),0)+IF($A233&lt;='P09'!$B$17,INDEX('P09'!$V:$V,$A233+52),0)+IF($A233&lt;='P10'!$B$17,INDEX('P10'!$V:$V,$A233+52),0)</f>
        <v>0.25089027161827987</v>
      </c>
      <c r="K233">
        <f>IF($A233&lt;='P01'!$B$17,INDEX('P01'!$W:$W,$A233+52),0)+IF($A233&lt;='P02'!$B$17,INDEX('P02'!$W:$W,$A233+52),0)+IF($A233&lt;='P03'!$B$17,INDEX('P03'!$W:$W,$A233+52),0)+IF($A233&lt;='P04'!$B$17,INDEX('P04'!$W:$W,$A233+52),0)+IF($A233&lt;='P05'!$B$17,INDEX('P05'!$W:$W,$A233+52),0)+IF($A233&lt;='P06'!$B$17,INDEX('P06'!$W:$W,$A233+52),0)+IF($A233&lt;='P07'!$B$17,INDEX('P07'!$W:$W,$A233+52),0)+IF($A233&lt;='P08'!$B$17,INDEX('P08'!$W:$W,$A233+52),0)+IF($A233&lt;='P09'!$B$17,INDEX('P09'!$W:$W,$A233+52),0)+IF($A233&lt;='P10'!$B$17,INDEX('P10'!$W:$W,$A233+52),0)</f>
        <v>-133.00099339236809</v>
      </c>
      <c r="L233">
        <f>IF($A233&lt;='P01'!$B$17,INDEX('P01'!$X:$X,$A233+52),0)+IF($A233&lt;='P02'!$B$17,INDEX('P02'!$X:$X,$A233+52),0)+IF($A233&lt;='P03'!$B$17,INDEX('P03'!$X:$X,$A233+52),0)+IF($A233&lt;='P04'!$B$17,INDEX('P04'!$X:$X,$A233+52),0)+IF($A233&lt;='P05'!$B$17,INDEX('P05'!$X:$X,$A233+52),0)+IF($A233&lt;='P06'!$B$17,INDEX('P06'!$X:$X,$A233+52),0)+IF($A233&lt;='P07'!$B$17,INDEX('P07'!$X:$X,$A233+52),0)+IF($A233&lt;='P08'!$B$17,INDEX('P08'!$X:$X,$A233+52),0)+IF($A233&lt;='P09'!$B$17,INDEX('P09'!$X:$X,$A233+52),0)+IF($A233&lt;='P10'!$B$17,INDEX('P10'!$X:$X,$A233+52),0)</f>
        <v>132.71403688358487</v>
      </c>
      <c r="M233">
        <f>IF($A233&lt;='P01'!$B$17,INDEX('P01'!$AA:$AA,$A233+52),0)+IF($A233&lt;='P02'!$B$17,INDEX('P02'!$AA:$AA,$A233+52),0)+IF($A233&lt;='P03'!$B$17,INDEX('P03'!$AA:$AA,$A233+52),0)+IF($A233&lt;='P04'!$B$17,INDEX('P04'!$AA:$AA,$A233+52),0)+IF($A233&lt;='P05'!$B$17,INDEX('P05'!$AA:$AA,$A233+52),0)+IF($A233&lt;='P06'!$B$17,INDEX('P06'!$AA:$AA,$A233+52),0)+IF($A233&lt;='P07'!$B$17,INDEX('P07'!$AA:$AA,$A233+52),0)+IF($A233&lt;='P08'!$B$17,INDEX('P08'!$AA:$AA,$A233+52),0)+IF($A233&lt;='P09'!$B$17,INDEX('P09'!$AA:$AA,$A233+52),0)+IF($A233&lt;='P10'!$B$17,INDEX('P10'!$AA:$AA,$A233+52),0)</f>
        <v>-68.803166562919344</v>
      </c>
      <c r="N233">
        <f>IF($A233&lt;='P01'!$B$17,INDEX('P01'!$AB:$AB,$A233+52),0)+IF($A233&lt;='P02'!$B$17,INDEX('P02'!$AB:$AB,$A233+52),0)+IF($A233&lt;='P03'!$B$17,INDEX('P03'!$AB:$AB,$A233+52),0)+IF($A233&lt;='P04'!$B$17,INDEX('P04'!$AB:$AB,$A233+52),0)+IF($A233&lt;='P05'!$B$17,INDEX('P05'!$AB:$AB,$A233+52),0)+IF($A233&lt;='P06'!$B$17,INDEX('P06'!$AB:$AB,$A233+52),0)+IF($A233&lt;='P07'!$B$17,INDEX('P07'!$AB:$AB,$A233+52),0)+IF($A233&lt;='P08'!$B$17,INDEX('P08'!$AB:$AB,$A233+52),0)+IF($A233&lt;='P09'!$B$17,INDEX('P09'!$AB:$AB,$A233+52),0)+IF($A233&lt;='P10'!$B$17,INDEX('P10'!$AB:$AB,$A233+52),0)</f>
        <v>46.521837499252172</v>
      </c>
      <c r="O233">
        <f>IF($A233&lt;='P01'!$B$17,INDEX('P01'!$AC:$AC,$A233+52),0)+IF($A233&lt;='P02'!$B$17,INDEX('P02'!$AC:$AC,$A233+52),0)+IF($A233&lt;='P03'!$B$17,INDEX('P03'!$AC:$AC,$A233+52),0)+IF($A233&lt;='P04'!$B$17,INDEX('P04'!$AC:$AC,$A233+52),0)+IF($A233&lt;='P05'!$B$17,INDEX('P05'!$AC:$AC,$A233+52),0)+IF($A233&lt;='P06'!$B$17,INDEX('P06'!$AC:$AC,$A233+52),0)+IF($A233&lt;='P07'!$B$17,INDEX('P07'!$AC:$AC,$A233+52),0)+IF($A233&lt;='P08'!$B$17,INDEX('P08'!$AC:$AC,$A233+52),0)+IF($A233&lt;='P09'!$B$17,INDEX('P09'!$AC:$AC,$A233+52),0)+IF($A233&lt;='P10'!$B$17,INDEX('P10'!$AC:$AC,$A233+52),0)</f>
        <v>0.93043674998504344</v>
      </c>
      <c r="P233">
        <f>IF($A233&lt;='P01'!$B$17,INDEX('P01'!$AD:$AD,$A233+52),0)+IF($A233&lt;='P02'!$B$17,INDEX('P02'!$AD:$AD,$A233+52),0)+IF($A233&lt;='P03'!$B$17,INDEX('P03'!$AD:$AD,$A233+52),0)+IF($A233&lt;='P04'!$B$17,INDEX('P04'!$AD:$AD,$A233+52),0)+IF($A233&lt;='P05'!$B$17,INDEX('P05'!$AD:$AD,$A233+52),0)+IF($A233&lt;='P06'!$B$17,INDEX('P06'!$AD:$AD,$A233+52),0)+IF($A233&lt;='P07'!$B$17,INDEX('P07'!$AD:$AD,$A233+52),0)+IF($A233&lt;='P08'!$B$17,INDEX('P08'!$AD:$AD,$A233+52),0)+IF($A233&lt;='P09'!$B$17,INDEX('P09'!$AD:$AD,$A233+52),0)+IF($A233&lt;='P10'!$B$17,INDEX('P10'!$AD:$AD,$A233+52),0)</f>
        <v>8.1252546172072382</v>
      </c>
      <c r="Q233">
        <f>IF($A233&lt;='P01'!$B$17,INDEX('P01'!$AE:$AE,$A233+52),0)+IF($A233&lt;='P02'!$B$17,INDEX('P02'!$AE:$AE,$A233+52),0)+IF($A233&lt;='P03'!$B$17,INDEX('P03'!$AE:$AE,$A233+52),0)+IF($A233&lt;='P04'!$B$17,INDEX('P04'!$AE:$AE,$A233+52),0)+IF($A233&lt;='P05'!$B$17,INDEX('P05'!$AE:$AE,$A233+52),0)+IF($A233&lt;='P06'!$B$17,INDEX('P06'!$AE:$AE,$A233+52),0)+IF($A233&lt;='P07'!$B$17,INDEX('P07'!$AE:$AE,$A233+52),0)+IF($A233&lt;='P08'!$B$17,INDEX('P08'!$AE:$AE,$A233+52),0)+IF($A233&lt;='P09'!$B$17,INDEX('P09'!$AE:$AE,$A233+52),0)+IF($A233&lt;='P10'!$B$17,INDEX('P10'!$AE:$AE,$A233+52),0)</f>
        <v>106.13924321964325</v>
      </c>
      <c r="R233">
        <f>IF($A233&lt;='P01'!$B$17,INDEX('P01'!$AF:$AF,$A233+52),0)+IF($A233&lt;='P02'!$B$17,INDEX('P02'!$AF:$AF,$A233+52),0)+IF($A233&lt;='P03'!$B$17,INDEX('P03'!$AF:$AF,$A233+52),0)+IF($A233&lt;='P04'!$B$17,INDEX('P04'!$AF:$AF,$A233+52),0)+IF($A233&lt;='P05'!$B$17,INDEX('P05'!$AF:$AF,$A233+52),0)+IF($A233&lt;='P06'!$B$17,INDEX('P06'!$AF:$AF,$A233+52),0)+IF($A233&lt;='P07'!$B$17,INDEX('P07'!$AF:$AF,$A233+52),0)+IF($A233&lt;='P08'!$B$17,INDEX('P08'!$AF:$AF,$A233+52),0)+IF($A233&lt;='P09'!$B$17,INDEX('P09'!$AF:$AF,$A233+52),0)+IF($A233&lt;='P10'!$B$17,INDEX('P10'!$AF:$AF,$A233+52),0)</f>
        <v>0.13006947533598609</v>
      </c>
      <c r="S233">
        <f>IF($A233&lt;='P01'!$B$17,INDEX('P01'!$AG:$AG,$A233+52),0)+IF($A233&lt;='P02'!$B$17,INDEX('P02'!$AG:$AG,$A233+52),0)+IF($A233&lt;='P03'!$B$17,INDEX('P03'!$AG:$AG,$A233+52),0)+IF($A233&lt;='P04'!$B$17,INDEX('P04'!$AG:$AG,$A233+52),0)+IF($A233&lt;='P05'!$B$17,INDEX('P05'!$AG:$AG,$A233+52),0)+IF($A233&lt;='P06'!$B$17,INDEX('P06'!$AG:$AG,$A233+52),0)+IF($A233&lt;='P07'!$B$17,INDEX('P07'!$AG:$AG,$A233+52),0)+IF($A233&lt;='P08'!$B$17,INDEX('P08'!$AG:$AG,$A233+52),0)+IF($A233&lt;='P09'!$B$17,INDEX('P09'!$AG:$AG,$A233+52),0)+IF($A233&lt;='P10'!$B$17,INDEX('P10'!$AG:$AG,$A233+52),0)</f>
        <v>8804.9620801452656</v>
      </c>
      <c r="T233">
        <f>IF($A233&lt;='P01'!$B$17,INDEX('P01'!$AI:$AI,$A233+52),0)+IF($A233&lt;='P02'!$B$17,INDEX('P02'!$AI:$AI,$A233+52),0)+IF($A233&lt;='P03'!$B$17,INDEX('P03'!$AI:$AI,$A233+52),0)+IF($A233&lt;='P04'!$B$17,INDEX('P04'!$AI:$AI,$A233+52),0)+IF($A233&lt;='P05'!$B$17,INDEX('P05'!$AI:$AI,$A233+52),0)+IF($A233&lt;='P06'!$B$17,INDEX('P06'!$AI:$AI,$A233+52),0)+IF($A233&lt;='P07'!$B$17,INDEX('P07'!$AI:$AI,$A233+52),0)+IF($A233&lt;='P08'!$B$17,INDEX('P08'!$AI:$AI,$A233+52),0)+IF($A233&lt;='P09'!$B$17,INDEX('P09'!$AI:$AI,$A233+52),0)+IF($A233&lt;='P10'!$B$17,INDEX('P10'!$AI:$AI,$A233+52),0)</f>
        <v>8804.9620801452656</v>
      </c>
    </row>
    <row r="234" spans="1:20" x14ac:dyDescent="0.35">
      <c r="A234">
        <v>202</v>
      </c>
      <c r="B234">
        <f>IF($A234&lt;='P01'!$B$17,INDEX('P01'!$J:$J,$A234+52),0)+IF($A234&lt;='P02'!$B$17,INDEX('P02'!$J:$J,$A234+52),0)+IF($A234&lt;='P03'!$B$17,INDEX('P03'!$J:$J,$A234+52),0)+IF($A234&lt;='P04'!$B$17,INDEX('P04'!$J:$J,$A234+52),0)+IF($A234&lt;='P05'!$B$17,INDEX('P05'!$J:$J,$A234+52),0)+IF($A234&lt;='P06'!$B$17,INDEX('P06'!$J:$J,$A234+52),0)+IF($A234&lt;='P07'!$B$17,INDEX('P07'!$J:$J,$A234+52),0)+IF($A234&lt;='P08'!$B$17,INDEX('P08'!$J:$J,$A234+52),0)+IF($A234&lt;='P09'!$B$17,INDEX('P09'!$J:$J,$A234+52),0)+IF($A234&lt;='P10'!$B$17,INDEX('P10'!$J:$J,$A234+52),0)</f>
        <v>6.1055749748595983E-4</v>
      </c>
      <c r="C234">
        <f>IF($A234&lt;='P01'!$B$17,INDEX('P01'!$K:$K,$A234+52),0)+IF($A234&lt;='P02'!$B$17,INDEX('P02'!$K:$K,$A234+52),0)+IF($A234&lt;='P03'!$B$17,INDEX('P03'!$K:$K,$A234+52),0)+IF($A234&lt;='P04'!$B$17,INDEX('P04'!$K:$K,$A234+52),0)+IF($A234&lt;='P05'!$B$17,INDEX('P05'!$K:$K,$A234+52),0)+IF($A234&lt;='P06'!$B$17,INDEX('P06'!$K:$K,$A234+52),0)+IF($A234&lt;='P07'!$B$17,INDEX('P07'!$K:$K,$A234+52),0)+IF($A234&lt;='P08'!$B$17,INDEX('P08'!$K:$K,$A234+52),0)+IF($A234&lt;='P09'!$B$17,INDEX('P09'!$K:$K,$A234+52),0)+IF($A234&lt;='P10'!$B$17,INDEX('P10'!$K:$K,$A234+52),0)</f>
        <v>4.1750142448546577E-3</v>
      </c>
      <c r="D234">
        <f>IF($A234&lt;='P01'!$B$17,INDEX('P01'!$L:$L,$A234+52),0)+IF($A234&lt;='P02'!$B$17,INDEX('P02'!$L:$L,$A234+52),0)+IF($A234&lt;='P03'!$B$17,INDEX('P03'!$L:$L,$A234+52),0)+IF($A234&lt;='P04'!$B$17,INDEX('P04'!$L:$L,$A234+52),0)+IF($A234&lt;='P05'!$B$17,INDEX('P05'!$L:$L,$A234+52),0)+IF($A234&lt;='P06'!$B$17,INDEX('P06'!$L:$L,$A234+52),0)+IF($A234&lt;='P07'!$B$17,INDEX('P07'!$L:$L,$A234+52),0)+IF($A234&lt;='P08'!$B$17,INDEX('P08'!$L:$L,$A234+52),0)+IF($A234&lt;='P09'!$B$17,INDEX('P09'!$L:$L,$A234+52),0)+IF($A234&lt;='P10'!$B$17,INDEX('P10'!$L:$L,$A234+52),0)</f>
        <v>0</v>
      </c>
      <c r="E234">
        <f>IF($A234&lt;='P01'!$B$17,INDEX('P01'!$M:$M,$A234+52),0)+IF($A234&lt;='P02'!$B$17,INDEX('P02'!$M:$M,$A234+52),0)+IF($A234&lt;='P03'!$B$17,INDEX('P03'!$M:$M,$A234+52),0)+IF($A234&lt;='P04'!$B$17,INDEX('P04'!$M:$M,$A234+52),0)+IF($A234&lt;='P05'!$B$17,INDEX('P05'!$M:$M,$A234+52),0)+IF($A234&lt;='P06'!$B$17,INDEX('P06'!$M:$M,$A234+52),0)+IF($A234&lt;='P07'!$B$17,INDEX('P07'!$M:$M,$A234+52),0)+IF($A234&lt;='P08'!$B$17,INDEX('P08'!$M:$M,$A234+52),0)+IF($A234&lt;='P09'!$B$17,INDEX('P09'!$M:$M,$A234+52),0)+IF($A234&lt;='P10'!$B$17,INDEX('P10'!$M:$M,$A234+52),0)</f>
        <v>1.900934001367014</v>
      </c>
      <c r="F234">
        <f>IF($A234&lt;='P01'!$B$17,INDEX('P01'!$R:$R,$A234+52),0)+IF($A234&lt;='P02'!$B$17,INDEX('P02'!$R:$R,$A234+52),0)+IF($A234&lt;='P03'!$B$17,INDEX('P03'!$R:$R,$A234+52),0)+IF($A234&lt;='P04'!$B$17,INDEX('P04'!$R:$R,$A234+52),0)+IF($A234&lt;='P05'!$B$17,INDEX('P05'!$R:$R,$A234+52),0)+IF($A234&lt;='P06'!$B$17,INDEX('P06'!$R:$R,$A234+52),0)+IF($A234&lt;='P07'!$B$17,INDEX('P07'!$R:$R,$A234+52),0)+IF($A234&lt;='P08'!$B$17,INDEX('P08'!$R:$R,$A234+52),0)+IF($A234&lt;='P09'!$B$17,INDEX('P09'!$R:$R,$A234+52),0)+IF($A234&lt;='P10'!$B$17,INDEX('P10'!$R:$R,$A234+52),0)</f>
        <v>89.123694488775044</v>
      </c>
      <c r="G234">
        <f>IF($A234&lt;='P01'!$B$17,INDEX('P01'!$S:$S,$A234+52),0)+IF($A234&lt;='P02'!$B$17,INDEX('P02'!$S:$S,$A234+52),0)+IF($A234&lt;='P03'!$B$17,INDEX('P03'!$S:$S,$A234+52),0)+IF($A234&lt;='P04'!$B$17,INDEX('P04'!$S:$S,$A234+52),0)+IF($A234&lt;='P05'!$B$17,INDEX('P05'!$S:$S,$A234+52),0)+IF($A234&lt;='P06'!$B$17,INDEX('P06'!$S:$S,$A234+52),0)+IF($A234&lt;='P07'!$B$17,INDEX('P07'!$S:$S,$A234+52),0)+IF($A234&lt;='P08'!$B$17,INDEX('P08'!$S:$S,$A234+52),0)+IF($A234&lt;='P09'!$B$17,INDEX('P09'!$S:$S,$A234+52),0)+IF($A234&lt;='P10'!$B$17,INDEX('P10'!$S:$S,$A234+52),0)</f>
        <v>1.7824738897755008</v>
      </c>
      <c r="H234">
        <f>IF($A234&lt;='P01'!$B$17,INDEX('P01'!$T:$T,$A234+52),0)+IF($A234&lt;='P02'!$B$17,INDEX('P02'!$T:$T,$A234+52),0)+IF($A234&lt;='P03'!$B$17,INDEX('P03'!$T:$T,$A234+52),0)+IF($A234&lt;='P04'!$B$17,INDEX('P04'!$T:$T,$A234+52),0)+IF($A234&lt;='P05'!$B$17,INDEX('P05'!$T:$T,$A234+52),0)+IF($A234&lt;='P06'!$B$17,INDEX('P06'!$T:$T,$A234+52),0)+IF($A234&lt;='P07'!$B$17,INDEX('P07'!$T:$T,$A234+52),0)+IF($A234&lt;='P08'!$B$17,INDEX('P08'!$T:$T,$A234+52),0)+IF($A234&lt;='P09'!$B$17,INDEX('P09'!$T:$T,$A234+52),0)+IF($A234&lt;='P10'!$B$17,INDEX('P10'!$T:$T,$A234+52),0)</f>
        <v>15.671922718131736</v>
      </c>
      <c r="I234">
        <f>IF($A234&lt;='P01'!$B$17,INDEX('P01'!$U:$U,$A234+52),0)+IF($A234&lt;='P02'!$B$17,INDEX('P02'!$U:$U,$A234+52),0)+IF($A234&lt;='P03'!$B$17,INDEX('P03'!$U:$U,$A234+52),0)+IF($A234&lt;='P04'!$B$17,INDEX('P04'!$U:$U,$A234+52),0)+IF($A234&lt;='P05'!$B$17,INDEX('P05'!$U:$U,$A234+52),0)+IF($A234&lt;='P06'!$B$17,INDEX('P06'!$U:$U,$A234+52),0)+IF($A234&lt;='P07'!$B$17,INDEX('P07'!$U:$U,$A234+52),0)+IF($A234&lt;='P08'!$B$17,INDEX('P08'!$U:$U,$A234+52),0)+IF($A234&lt;='P09'!$B$17,INDEX('P09'!$U:$U,$A234+52),0)+IF($A234&lt;='P10'!$B$17,INDEX('P10'!$U:$U,$A234+52),0)</f>
        <v>204.32427513129696</v>
      </c>
      <c r="J234">
        <f>IF($A234&lt;='P01'!$B$17,INDEX('P01'!$V:$V,$A234+52),0)+IF($A234&lt;='P02'!$B$17,INDEX('P02'!$V:$V,$A234+52),0)+IF($A234&lt;='P03'!$B$17,INDEX('P03'!$V:$V,$A234+52),0)+IF($A234&lt;='P04'!$B$17,INDEX('P04'!$V:$V,$A234+52),0)+IF($A234&lt;='P05'!$B$17,INDEX('P05'!$V:$V,$A234+52),0)+IF($A234&lt;='P06'!$B$17,INDEX('P06'!$V:$V,$A234+52),0)+IF($A234&lt;='P07'!$B$17,INDEX('P07'!$V:$V,$A234+52),0)+IF($A234&lt;='P08'!$B$17,INDEX('P08'!$V:$V,$A234+52),0)+IF($A234&lt;='P09'!$B$17,INDEX('P09'!$V:$V,$A234+52),0)+IF($A234&lt;='P10'!$B$17,INDEX('P10'!$V:$V,$A234+52),0)</f>
        <v>0.25104978850492199</v>
      </c>
      <c r="K234">
        <f>IF($A234&lt;='P01'!$B$17,INDEX('P01'!$W:$W,$A234+52),0)+IF($A234&lt;='P02'!$B$17,INDEX('P02'!$W:$W,$A234+52),0)+IF($A234&lt;='P03'!$B$17,INDEX('P03'!$W:$W,$A234+52),0)+IF($A234&lt;='P04'!$B$17,INDEX('P04'!$W:$W,$A234+52),0)+IF($A234&lt;='P05'!$B$17,INDEX('P05'!$W:$W,$A234+52),0)+IF($A234&lt;='P06'!$B$17,INDEX('P06'!$W:$W,$A234+52),0)+IF($A234&lt;='P07'!$B$17,INDEX('P07'!$W:$W,$A234+52),0)+IF($A234&lt;='P08'!$B$17,INDEX('P08'!$W:$W,$A234+52),0)+IF($A234&lt;='P09'!$B$17,INDEX('P09'!$W:$W,$A234+52),0)+IF($A234&lt;='P10'!$B$17,INDEX('P10'!$W:$W,$A234+52),0)</f>
        <v>-132.9060270389341</v>
      </c>
      <c r="L234">
        <f>IF($A234&lt;='P01'!$B$17,INDEX('P01'!$X:$X,$A234+52),0)+IF($A234&lt;='P02'!$B$17,INDEX('P02'!$X:$X,$A234+52),0)+IF($A234&lt;='P03'!$B$17,INDEX('P03'!$X:$X,$A234+52),0)+IF($A234&lt;='P04'!$B$17,INDEX('P04'!$X:$X,$A234+52),0)+IF($A234&lt;='P05'!$B$17,INDEX('P05'!$X:$X,$A234+52),0)+IF($A234&lt;='P06'!$B$17,INDEX('P06'!$X:$X,$A234+52),0)+IF($A234&lt;='P07'!$B$17,INDEX('P07'!$X:$X,$A234+52),0)+IF($A234&lt;='P08'!$B$17,INDEX('P08'!$X:$X,$A234+52),0)+IF($A234&lt;='P09'!$B$17,INDEX('P09'!$X:$X,$A234+52),0)+IF($A234&lt;='P10'!$B$17,INDEX('P10'!$X:$X,$A234+52),0)</f>
        <v>132.62009461043334</v>
      </c>
      <c r="M234">
        <f>IF($A234&lt;='P01'!$B$17,INDEX('P01'!$AA:$AA,$A234+52),0)+IF($A234&lt;='P02'!$B$17,INDEX('P02'!$AA:$AA,$A234+52),0)+IF($A234&lt;='P03'!$B$17,INDEX('P03'!$AA:$AA,$A234+52),0)+IF($A234&lt;='P04'!$B$17,INDEX('P04'!$AA:$AA,$A234+52),0)+IF($A234&lt;='P05'!$B$17,INDEX('P05'!$AA:$AA,$A234+52),0)+IF($A234&lt;='P06'!$B$17,INDEX('P06'!$AA:$AA,$A234+52),0)+IF($A234&lt;='P07'!$B$17,INDEX('P07'!$AA:$AA,$A234+52),0)+IF($A234&lt;='P08'!$B$17,INDEX('P08'!$AA:$AA,$A234+52),0)+IF($A234&lt;='P09'!$B$17,INDEX('P09'!$AA:$AA,$A234+52),0)+IF($A234&lt;='P10'!$B$17,INDEX('P10'!$AA:$AA,$A234+52),0)</f>
        <v>-68.530114147596635</v>
      </c>
      <c r="N234">
        <f>IF($A234&lt;='P01'!$B$17,INDEX('P01'!$AB:$AB,$A234+52),0)+IF($A234&lt;='P02'!$B$17,INDEX('P02'!$AB:$AB,$A234+52),0)+IF($A234&lt;='P03'!$B$17,INDEX('P03'!$AB:$AB,$A234+52),0)+IF($A234&lt;='P04'!$B$17,INDEX('P04'!$AB:$AB,$A234+52),0)+IF($A234&lt;='P05'!$B$17,INDEX('P05'!$AB:$AB,$A234+52),0)+IF($A234&lt;='P06'!$B$17,INDEX('P06'!$AB:$AB,$A234+52),0)+IF($A234&lt;='P07'!$B$17,INDEX('P07'!$AB:$AB,$A234+52),0)+IF($A234&lt;='P08'!$B$17,INDEX('P08'!$AB:$AB,$A234+52),0)+IF($A234&lt;='P09'!$B$17,INDEX('P09'!$AB:$AB,$A234+52),0)+IF($A234&lt;='P10'!$B$17,INDEX('P10'!$AB:$AB,$A234+52),0)</f>
        <v>46.204550329463913</v>
      </c>
      <c r="O234">
        <f>IF($A234&lt;='P01'!$B$17,INDEX('P01'!$AC:$AC,$A234+52),0)+IF($A234&lt;='P02'!$B$17,INDEX('P02'!$AC:$AC,$A234+52),0)+IF($A234&lt;='P03'!$B$17,INDEX('P03'!$AC:$AC,$A234+52),0)+IF($A234&lt;='P04'!$B$17,INDEX('P04'!$AC:$AC,$A234+52),0)+IF($A234&lt;='P05'!$B$17,INDEX('P05'!$AC:$AC,$A234+52),0)+IF($A234&lt;='P06'!$B$17,INDEX('P06'!$AC:$AC,$A234+52),0)+IF($A234&lt;='P07'!$B$17,INDEX('P07'!$AC:$AC,$A234+52),0)+IF($A234&lt;='P08'!$B$17,INDEX('P08'!$AC:$AC,$A234+52),0)+IF($A234&lt;='P09'!$B$17,INDEX('P09'!$AC:$AC,$A234+52),0)+IF($A234&lt;='P10'!$B$17,INDEX('P10'!$AC:$AC,$A234+52),0)</f>
        <v>0.92409100658927823</v>
      </c>
      <c r="P234">
        <f>IF($A234&lt;='P01'!$B$17,INDEX('P01'!$AD:$AD,$A234+52),0)+IF($A234&lt;='P02'!$B$17,INDEX('P02'!$AD:$AD,$A234+52),0)+IF($A234&lt;='P03'!$B$17,INDEX('P03'!$AD:$AD,$A234+52),0)+IF($A234&lt;='P04'!$B$17,INDEX('P04'!$AD:$AD,$A234+52),0)+IF($A234&lt;='P05'!$B$17,INDEX('P05'!$AD:$AD,$A234+52),0)+IF($A234&lt;='P06'!$B$17,INDEX('P06'!$AD:$AD,$A234+52),0)+IF($A234&lt;='P07'!$B$17,INDEX('P07'!$AD:$AD,$A234+52),0)+IF($A234&lt;='P08'!$B$17,INDEX('P08'!$AD:$AD,$A234+52),0)+IF($A234&lt;='P09'!$B$17,INDEX('P09'!$AD:$AD,$A234+52),0)+IF($A234&lt;='P10'!$B$17,INDEX('P10'!$AD:$AD,$A234+52),0)</f>
        <v>8.0983101085903488</v>
      </c>
      <c r="Q234">
        <f>IF($A234&lt;='P01'!$B$17,INDEX('P01'!$AE:$AE,$A234+52),0)+IF($A234&lt;='P02'!$B$17,INDEX('P02'!$AE:$AE,$A234+52),0)+IF($A234&lt;='P03'!$B$17,INDEX('P03'!$AE:$AE,$A234+52),0)+IF($A234&lt;='P04'!$B$17,INDEX('P04'!$AE:$AE,$A234+52),0)+IF($A234&lt;='P05'!$B$17,INDEX('P05'!$AE:$AE,$A234+52),0)+IF($A234&lt;='P06'!$B$17,INDEX('P06'!$AE:$AE,$A234+52),0)+IF($A234&lt;='P07'!$B$17,INDEX('P07'!$AE:$AE,$A234+52),0)+IF($A234&lt;='P08'!$B$17,INDEX('P08'!$AE:$AE,$A234+52),0)+IF($A234&lt;='P09'!$B$17,INDEX('P09'!$AE:$AE,$A234+52),0)+IF($A234&lt;='P10'!$B$17,INDEX('P10'!$AE:$AE,$A234+52),0)</f>
        <v>105.58253588194276</v>
      </c>
      <c r="R234">
        <f>IF($A234&lt;='P01'!$B$17,INDEX('P01'!$AF:$AF,$A234+52),0)+IF($A234&lt;='P02'!$B$17,INDEX('P02'!$AF:$AF,$A234+52),0)+IF($A234&lt;='P03'!$B$17,INDEX('P03'!$AF:$AF,$A234+52),0)+IF($A234&lt;='P04'!$B$17,INDEX('P04'!$AF:$AF,$A234+52),0)+IF($A234&lt;='P05'!$B$17,INDEX('P05'!$AF:$AF,$A234+52),0)+IF($A234&lt;='P06'!$B$17,INDEX('P06'!$AF:$AF,$A234+52),0)+IF($A234&lt;='P07'!$B$17,INDEX('P07'!$AF:$AF,$A234+52),0)+IF($A234&lt;='P08'!$B$17,INDEX('P08'!$AF:$AF,$A234+52),0)+IF($A234&lt;='P09'!$B$17,INDEX('P09'!$AF:$AF,$A234+52),0)+IF($A234&lt;='P10'!$B$17,INDEX('P10'!$AF:$AF,$A234+52),0)</f>
        <v>0.12972747993816319</v>
      </c>
      <c r="S234">
        <f>IF($A234&lt;='P01'!$B$17,INDEX('P01'!$AG:$AG,$A234+52),0)+IF($A234&lt;='P02'!$B$17,INDEX('P02'!$AG:$AG,$A234+52),0)+IF($A234&lt;='P03'!$B$17,INDEX('P03'!$AG:$AG,$A234+52),0)+IF($A234&lt;='P04'!$B$17,INDEX('P04'!$AG:$AG,$A234+52),0)+IF($A234&lt;='P05'!$B$17,INDEX('P05'!$AG:$AG,$A234+52),0)+IF($A234&lt;='P06'!$B$17,INDEX('P06'!$AG:$AG,$A234+52),0)+IF($A234&lt;='P07'!$B$17,INDEX('P07'!$AG:$AG,$A234+52),0)+IF($A234&lt;='P08'!$B$17,INDEX('P08'!$AG:$AG,$A234+52),0)+IF($A234&lt;='P09'!$B$17,INDEX('P09'!$AG:$AG,$A234+52),0)+IF($A234&lt;='P10'!$B$17,INDEX('P10'!$AG:$AG,$A234+52),0)</f>
        <v>8701.1671401773565</v>
      </c>
      <c r="T234">
        <f>IF($A234&lt;='P01'!$B$17,INDEX('P01'!$AI:$AI,$A234+52),0)+IF($A234&lt;='P02'!$B$17,INDEX('P02'!$AI:$AI,$A234+52),0)+IF($A234&lt;='P03'!$B$17,INDEX('P03'!$AI:$AI,$A234+52),0)+IF($A234&lt;='P04'!$B$17,INDEX('P04'!$AI:$AI,$A234+52),0)+IF($A234&lt;='P05'!$B$17,INDEX('P05'!$AI:$AI,$A234+52),0)+IF($A234&lt;='P06'!$B$17,INDEX('P06'!$AI:$AI,$A234+52),0)+IF($A234&lt;='P07'!$B$17,INDEX('P07'!$AI:$AI,$A234+52),0)+IF($A234&lt;='P08'!$B$17,INDEX('P08'!$AI:$AI,$A234+52),0)+IF($A234&lt;='P09'!$B$17,INDEX('P09'!$AI:$AI,$A234+52),0)+IF($A234&lt;='P10'!$B$17,INDEX('P10'!$AI:$AI,$A234+52),0)</f>
        <v>8701.1671401773565</v>
      </c>
    </row>
    <row r="235" spans="1:20" x14ac:dyDescent="0.35">
      <c r="A235">
        <v>203</v>
      </c>
      <c r="B235">
        <f>IF($A235&lt;='P01'!$B$17,INDEX('P01'!$J:$J,$A235+52),0)+IF($A235&lt;='P02'!$B$17,INDEX('P02'!$J:$J,$A235+52),0)+IF($A235&lt;='P03'!$B$17,INDEX('P03'!$J:$J,$A235+52),0)+IF($A235&lt;='P04'!$B$17,INDEX('P04'!$J:$J,$A235+52),0)+IF($A235&lt;='P05'!$B$17,INDEX('P05'!$J:$J,$A235+52),0)+IF($A235&lt;='P06'!$B$17,INDEX('P06'!$J:$J,$A235+52),0)+IF($A235&lt;='P07'!$B$17,INDEX('P07'!$J:$J,$A235+52),0)+IF($A235&lt;='P08'!$B$17,INDEX('P08'!$J:$J,$A235+52),0)+IF($A235&lt;='P09'!$B$17,INDEX('P09'!$J:$J,$A235+52),0)+IF($A235&lt;='P10'!$B$17,INDEX('P10'!$J:$J,$A235+52),0)</f>
        <v>6.09444105275953E-4</v>
      </c>
      <c r="C235">
        <f>IF($A235&lt;='P01'!$B$17,INDEX('P01'!$K:$K,$A235+52),0)+IF($A235&lt;='P02'!$B$17,INDEX('P02'!$K:$K,$A235+52),0)+IF($A235&lt;='P03'!$B$17,INDEX('P03'!$K:$K,$A235+52),0)+IF($A235&lt;='P04'!$B$17,INDEX('P04'!$K:$K,$A235+52),0)+IF($A235&lt;='P05'!$B$17,INDEX('P05'!$K:$K,$A235+52),0)+IF($A235&lt;='P06'!$B$17,INDEX('P06'!$K:$K,$A235+52),0)+IF($A235&lt;='P07'!$B$17,INDEX('P07'!$K:$K,$A235+52),0)+IF($A235&lt;='P08'!$B$17,INDEX('P08'!$K:$K,$A235+52),0)+IF($A235&lt;='P09'!$B$17,INDEX('P09'!$K:$K,$A235+52),0)+IF($A235&lt;='P10'!$B$17,INDEX('P10'!$K:$K,$A235+52),0)</f>
        <v>4.1599848639693911E-3</v>
      </c>
      <c r="D235">
        <f>IF($A235&lt;='P01'!$B$17,INDEX('P01'!$L:$L,$A235+52),0)+IF($A235&lt;='P02'!$B$17,INDEX('P02'!$L:$L,$A235+52),0)+IF($A235&lt;='P03'!$B$17,INDEX('P03'!$L:$L,$A235+52),0)+IF($A235&lt;='P04'!$B$17,INDEX('P04'!$L:$L,$A235+52),0)+IF($A235&lt;='P05'!$B$17,INDEX('P05'!$L:$L,$A235+52),0)+IF($A235&lt;='P06'!$B$17,INDEX('P06'!$L:$L,$A235+52),0)+IF($A235&lt;='P07'!$B$17,INDEX('P07'!$L:$L,$A235+52),0)+IF($A235&lt;='P08'!$B$17,INDEX('P08'!$L:$L,$A235+52),0)+IF($A235&lt;='P09'!$B$17,INDEX('P09'!$L:$L,$A235+52),0)+IF($A235&lt;='P10'!$B$17,INDEX('P10'!$L:$L,$A235+52),0)</f>
        <v>0</v>
      </c>
      <c r="E235">
        <f>IF($A235&lt;='P01'!$B$17,INDEX('P01'!$M:$M,$A235+52),0)+IF($A235&lt;='P02'!$B$17,INDEX('P02'!$M:$M,$A235+52),0)+IF($A235&lt;='P03'!$B$17,INDEX('P03'!$M:$M,$A235+52),0)+IF($A235&lt;='P04'!$B$17,INDEX('P04'!$M:$M,$A235+52),0)+IF($A235&lt;='P05'!$B$17,INDEX('P05'!$M:$M,$A235+52),0)+IF($A235&lt;='P06'!$B$17,INDEX('P06'!$M:$M,$A235+52),0)+IF($A235&lt;='P07'!$B$17,INDEX('P07'!$M:$M,$A235+52),0)+IF($A235&lt;='P08'!$B$17,INDEX('P08'!$M:$M,$A235+52),0)+IF($A235&lt;='P09'!$B$17,INDEX('P09'!$M:$M,$A235+52),0)+IF($A235&lt;='P10'!$B$17,INDEX('P10'!$M:$M,$A235+52),0)</f>
        <v>1.8961645723977687</v>
      </c>
      <c r="F235">
        <f>IF($A235&lt;='P01'!$B$17,INDEX('P01'!$R:$R,$A235+52),0)+IF($A235&lt;='P02'!$B$17,INDEX('P02'!$R:$R,$A235+52),0)+IF($A235&lt;='P03'!$B$17,INDEX('P03'!$R:$R,$A235+52),0)+IF($A235&lt;='P04'!$B$17,INDEX('P04'!$R:$R,$A235+52),0)+IF($A235&lt;='P05'!$B$17,INDEX('P05'!$R:$R,$A235+52),0)+IF($A235&lt;='P06'!$B$17,INDEX('P06'!$R:$R,$A235+52),0)+IF($A235&lt;='P07'!$B$17,INDEX('P07'!$R:$R,$A235+52),0)+IF($A235&lt;='P08'!$B$17,INDEX('P08'!$R:$R,$A235+52),0)+IF($A235&lt;='P09'!$B$17,INDEX('P09'!$R:$R,$A235+52),0)+IF($A235&lt;='P10'!$B$17,INDEX('P10'!$R:$R,$A235+52),0)</f>
        <v>88.805634145464865</v>
      </c>
      <c r="G235">
        <f>IF($A235&lt;='P01'!$B$17,INDEX('P01'!$S:$S,$A235+52),0)+IF($A235&lt;='P02'!$B$17,INDEX('P02'!$S:$S,$A235+52),0)+IF($A235&lt;='P03'!$B$17,INDEX('P03'!$S:$S,$A235+52),0)+IF($A235&lt;='P04'!$B$17,INDEX('P04'!$S:$S,$A235+52),0)+IF($A235&lt;='P05'!$B$17,INDEX('P05'!$S:$S,$A235+52),0)+IF($A235&lt;='P06'!$B$17,INDEX('P06'!$S:$S,$A235+52),0)+IF($A235&lt;='P07'!$B$17,INDEX('P07'!$S:$S,$A235+52),0)+IF($A235&lt;='P08'!$B$17,INDEX('P08'!$S:$S,$A235+52),0)+IF($A235&lt;='P09'!$B$17,INDEX('P09'!$S:$S,$A235+52),0)+IF($A235&lt;='P10'!$B$17,INDEX('P10'!$S:$S,$A235+52),0)</f>
        <v>1.7761126829092975</v>
      </c>
      <c r="H235">
        <f>IF($A235&lt;='P01'!$B$17,INDEX('P01'!$T:$T,$A235+52),0)+IF($A235&lt;='P02'!$B$17,INDEX('P02'!$T:$T,$A235+52),0)+IF($A235&lt;='P03'!$B$17,INDEX('P03'!$T:$T,$A235+52),0)+IF($A235&lt;='P04'!$B$17,INDEX('P04'!$T:$T,$A235+52),0)+IF($A235&lt;='P05'!$B$17,INDEX('P05'!$T:$T,$A235+52),0)+IF($A235&lt;='P06'!$B$17,INDEX('P06'!$T:$T,$A235+52),0)+IF($A235&lt;='P07'!$B$17,INDEX('P07'!$T:$T,$A235+52),0)+IF($A235&lt;='P08'!$B$17,INDEX('P08'!$T:$T,$A235+52),0)+IF($A235&lt;='P09'!$B$17,INDEX('P09'!$T:$T,$A235+52),0)+IF($A235&lt;='P10'!$B$17,INDEX('P10'!$T:$T,$A235+52),0)</f>
        <v>15.67112210158453</v>
      </c>
      <c r="I235">
        <f>IF($A235&lt;='P01'!$B$17,INDEX('P01'!$U:$U,$A235+52),0)+IF($A235&lt;='P02'!$B$17,INDEX('P02'!$U:$U,$A235+52),0)+IF($A235&lt;='P03'!$B$17,INDEX('P03'!$U:$U,$A235+52),0)+IF($A235&lt;='P04'!$B$17,INDEX('P04'!$U:$U,$A235+52),0)+IF($A235&lt;='P05'!$B$17,INDEX('P05'!$U:$U,$A235+52),0)+IF($A235&lt;='P06'!$B$17,INDEX('P06'!$U:$U,$A235+52),0)+IF($A235&lt;='P07'!$B$17,INDEX('P07'!$U:$U,$A235+52),0)+IF($A235&lt;='P08'!$B$17,INDEX('P08'!$U:$U,$A235+52),0)+IF($A235&lt;='P09'!$B$17,INDEX('P09'!$U:$U,$A235+52),0)+IF($A235&lt;='P10'!$B$17,INDEX('P10'!$U:$U,$A235+52),0)</f>
        <v>203.91846184424958</v>
      </c>
      <c r="J235">
        <f>IF($A235&lt;='P01'!$B$17,INDEX('P01'!$V:$V,$A235+52),0)+IF($A235&lt;='P02'!$B$17,INDEX('P02'!$V:$V,$A235+52),0)+IF($A235&lt;='P03'!$B$17,INDEX('P03'!$V:$V,$A235+52),0)+IF($A235&lt;='P04'!$B$17,INDEX('P04'!$V:$V,$A235+52),0)+IF($A235&lt;='P05'!$B$17,INDEX('P05'!$V:$V,$A235+52),0)+IF($A235&lt;='P06'!$B$17,INDEX('P06'!$V:$V,$A235+52),0)+IF($A235&lt;='P07'!$B$17,INDEX('P07'!$V:$V,$A235+52),0)+IF($A235&lt;='P08'!$B$17,INDEX('P08'!$V:$V,$A235+52),0)+IF($A235&lt;='P09'!$B$17,INDEX('P09'!$V:$V,$A235+52),0)+IF($A235&lt;='P10'!$B$17,INDEX('P10'!$V:$V,$A235+52),0)</f>
        <v>0.25121000994780052</v>
      </c>
      <c r="K235">
        <f>IF($A235&lt;='P01'!$B$17,INDEX('P01'!$W:$W,$A235+52),0)+IF($A235&lt;='P02'!$B$17,INDEX('P02'!$W:$W,$A235+52),0)+IF($A235&lt;='P03'!$B$17,INDEX('P03'!$W:$W,$A235+52),0)+IF($A235&lt;='P04'!$B$17,INDEX('P04'!$W:$W,$A235+52),0)+IF($A235&lt;='P05'!$B$17,INDEX('P05'!$W:$W,$A235+52),0)+IF($A235&lt;='P06'!$B$17,INDEX('P06'!$W:$W,$A235+52),0)+IF($A235&lt;='P07'!$B$17,INDEX('P07'!$W:$W,$A235+52),0)+IF($A235&lt;='P08'!$B$17,INDEX('P08'!$W:$W,$A235+52),0)+IF($A235&lt;='P09'!$B$17,INDEX('P09'!$W:$W,$A235+52),0)+IF($A235&lt;='P10'!$B$17,INDEX('P10'!$W:$W,$A235+52),0)</f>
        <v>-132.81127249322631</v>
      </c>
      <c r="L235">
        <f>IF($A235&lt;='P01'!$B$17,INDEX('P01'!$X:$X,$A235+52),0)+IF($A235&lt;='P02'!$B$17,INDEX('P02'!$X:$X,$A235+52),0)+IF($A235&lt;='P03'!$B$17,INDEX('P03'!$X:$X,$A235+52),0)+IF($A235&lt;='P04'!$B$17,INDEX('P04'!$X:$X,$A235+52),0)+IF($A235&lt;='P05'!$B$17,INDEX('P05'!$X:$X,$A235+52),0)+IF($A235&lt;='P06'!$B$17,INDEX('P06'!$X:$X,$A235+52),0)+IF($A235&lt;='P07'!$B$17,INDEX('P07'!$X:$X,$A235+52),0)+IF($A235&lt;='P08'!$B$17,INDEX('P08'!$X:$X,$A235+52),0)+IF($A235&lt;='P09'!$B$17,INDEX('P09'!$X:$X,$A235+52),0)+IF($A235&lt;='P10'!$B$17,INDEX('P10'!$X:$X,$A235+52),0)</f>
        <v>132.5263604865886</v>
      </c>
      <c r="M235">
        <f>IF($A235&lt;='P01'!$B$17,INDEX('P01'!$AA:$AA,$A235+52),0)+IF($A235&lt;='P02'!$B$17,INDEX('P02'!$AA:$AA,$A235+52),0)+IF($A235&lt;='P03'!$B$17,INDEX('P03'!$AA:$AA,$A235+52),0)+IF($A235&lt;='P04'!$B$17,INDEX('P04'!$AA:$AA,$A235+52),0)+IF($A235&lt;='P05'!$B$17,INDEX('P05'!$AA:$AA,$A235+52),0)+IF($A235&lt;='P06'!$B$17,INDEX('P06'!$AA:$AA,$A235+52),0)+IF($A235&lt;='P07'!$B$17,INDEX('P07'!$AA:$AA,$A235+52),0)+IF($A235&lt;='P08'!$B$17,INDEX('P08'!$AA:$AA,$A235+52),0)+IF($A235&lt;='P09'!$B$17,INDEX('P09'!$AA:$AA,$A235+52),0)+IF($A235&lt;='P10'!$B$17,INDEX('P10'!$AA:$AA,$A235+52),0)</f>
        <v>-68.258218327076875</v>
      </c>
      <c r="N235">
        <f>IF($A235&lt;='P01'!$B$17,INDEX('P01'!$AB:$AB,$A235+52),0)+IF($A235&lt;='P02'!$B$17,INDEX('P02'!$AB:$AB,$A235+52),0)+IF($A235&lt;='P03'!$B$17,INDEX('P03'!$AB:$AB,$A235+52),0)+IF($A235&lt;='P04'!$B$17,INDEX('P04'!$AB:$AB,$A235+52),0)+IF($A235&lt;='P05'!$B$17,INDEX('P05'!$AB:$AB,$A235+52),0)+IF($A235&lt;='P06'!$B$17,INDEX('P06'!$AB:$AB,$A235+52),0)+IF($A235&lt;='P07'!$B$17,INDEX('P07'!$AB:$AB,$A235+52),0)+IF($A235&lt;='P08'!$B$17,INDEX('P08'!$AB:$AB,$A235+52),0)+IF($A235&lt;='P09'!$B$17,INDEX('P09'!$AB:$AB,$A235+52),0)+IF($A235&lt;='P10'!$B$17,INDEX('P10'!$AB:$AB,$A235+52),0)</f>
        <v>45.889427713163712</v>
      </c>
      <c r="O235">
        <f>IF($A235&lt;='P01'!$B$17,INDEX('P01'!$AC:$AC,$A235+52),0)+IF($A235&lt;='P02'!$B$17,INDEX('P02'!$AC:$AC,$A235+52),0)+IF($A235&lt;='P03'!$B$17,INDEX('P03'!$AC:$AC,$A235+52),0)+IF($A235&lt;='P04'!$B$17,INDEX('P04'!$AC:$AC,$A235+52),0)+IF($A235&lt;='P05'!$B$17,INDEX('P05'!$AC:$AC,$A235+52),0)+IF($A235&lt;='P06'!$B$17,INDEX('P06'!$AC:$AC,$A235+52),0)+IF($A235&lt;='P07'!$B$17,INDEX('P07'!$AC:$AC,$A235+52),0)+IF($A235&lt;='P08'!$B$17,INDEX('P08'!$AC:$AC,$A235+52),0)+IF($A235&lt;='P09'!$B$17,INDEX('P09'!$AC:$AC,$A235+52),0)+IF($A235&lt;='P10'!$B$17,INDEX('P10'!$AC:$AC,$A235+52),0)</f>
        <v>0.91778855426327421</v>
      </c>
      <c r="P235">
        <f>IF($A235&lt;='P01'!$B$17,INDEX('P01'!$AD:$AD,$A235+52),0)+IF($A235&lt;='P02'!$B$17,INDEX('P02'!$AD:$AD,$A235+52),0)+IF($A235&lt;='P03'!$B$17,INDEX('P03'!$AD:$AD,$A235+52),0)+IF($A235&lt;='P04'!$B$17,INDEX('P04'!$AD:$AD,$A235+52),0)+IF($A235&lt;='P05'!$B$17,INDEX('P05'!$AD:$AD,$A235+52),0)+IF($A235&lt;='P06'!$B$17,INDEX('P06'!$AD:$AD,$A235+52),0)+IF($A235&lt;='P07'!$B$17,INDEX('P07'!$AD:$AD,$A235+52),0)+IF($A235&lt;='P08'!$B$17,INDEX('P08'!$AD:$AD,$A235+52),0)+IF($A235&lt;='P09'!$B$17,INDEX('P09'!$AD:$AD,$A235+52),0)+IF($A235&lt;='P10'!$B$17,INDEX('P10'!$AD:$AD,$A235+52),0)</f>
        <v>8.0714724973412846</v>
      </c>
      <c r="Q235">
        <f>IF($A235&lt;='P01'!$B$17,INDEX('P01'!$AE:$AE,$A235+52),0)+IF($A235&lt;='P02'!$B$17,INDEX('P02'!$AE:$AE,$A235+52),0)+IF($A235&lt;='P03'!$B$17,INDEX('P03'!$AE:$AE,$A235+52),0)+IF($A235&lt;='P04'!$B$17,INDEX('P04'!$AE:$AE,$A235+52),0)+IF($A235&lt;='P05'!$B$17,INDEX('P05'!$AE:$AE,$A235+52),0)+IF($A235&lt;='P06'!$B$17,INDEX('P06'!$AE:$AE,$A235+52),0)+IF($A235&lt;='P07'!$B$17,INDEX('P07'!$AE:$AE,$A235+52),0)+IF($A235&lt;='P08'!$B$17,INDEX('P08'!$AE:$AE,$A235+52),0)+IF($A235&lt;='P09'!$B$17,INDEX('P09'!$AE:$AE,$A235+52),0)+IF($A235&lt;='P10'!$B$17,INDEX('P10'!$AE:$AE,$A235+52),0)</f>
        <v>105.02899829423043</v>
      </c>
      <c r="R235">
        <f>IF($A235&lt;='P01'!$B$17,INDEX('P01'!$AF:$AF,$A235+52),0)+IF($A235&lt;='P02'!$B$17,INDEX('P02'!$AF:$AF,$A235+52),0)+IF($A235&lt;='P03'!$B$17,INDEX('P03'!$AF:$AF,$A235+52),0)+IF($A235&lt;='P04'!$B$17,INDEX('P04'!$AF:$AF,$A235+52),0)+IF($A235&lt;='P05'!$B$17,INDEX('P05'!$AF:$AF,$A235+52),0)+IF($A235&lt;='P06'!$B$17,INDEX('P06'!$AF:$AF,$A235+52),0)+IF($A235&lt;='P07'!$B$17,INDEX('P07'!$AF:$AF,$A235+52),0)+IF($A235&lt;='P08'!$B$17,INDEX('P08'!$AF:$AF,$A235+52),0)+IF($A235&lt;='P09'!$B$17,INDEX('P09'!$AF:$AF,$A235+52),0)+IF($A235&lt;='P10'!$B$17,INDEX('P10'!$AF:$AF,$A235+52),0)</f>
        <v>0.12938669440559622</v>
      </c>
      <c r="S235">
        <f>IF($A235&lt;='P01'!$B$17,INDEX('P01'!$AG:$AG,$A235+52),0)+IF($A235&lt;='P02'!$B$17,INDEX('P02'!$AG:$AG,$A235+52),0)+IF($A235&lt;='P03'!$B$17,INDEX('P03'!$AG:$AG,$A235+52),0)+IF($A235&lt;='P04'!$B$17,INDEX('P04'!$AG:$AG,$A235+52),0)+IF($A235&lt;='P05'!$B$17,INDEX('P05'!$AG:$AG,$A235+52),0)+IF($A235&lt;='P06'!$B$17,INDEX('P06'!$AG:$AG,$A235+52),0)+IF($A235&lt;='P07'!$B$17,INDEX('P07'!$AG:$AG,$A235+52),0)+IF($A235&lt;='P08'!$B$17,INDEX('P08'!$AG:$AG,$A235+52),0)+IF($A235&lt;='P09'!$B$17,INDEX('P09'!$AG:$AG,$A235+52),0)+IF($A235&lt;='P10'!$B$17,INDEX('P10'!$AG:$AG,$A235+52),0)</f>
        <v>8597.1261367091283</v>
      </c>
      <c r="T235">
        <f>IF($A235&lt;='P01'!$B$17,INDEX('P01'!$AI:$AI,$A235+52),0)+IF($A235&lt;='P02'!$B$17,INDEX('P02'!$AI:$AI,$A235+52),0)+IF($A235&lt;='P03'!$B$17,INDEX('P03'!$AI:$AI,$A235+52),0)+IF($A235&lt;='P04'!$B$17,INDEX('P04'!$AI:$AI,$A235+52),0)+IF($A235&lt;='P05'!$B$17,INDEX('P05'!$AI:$AI,$A235+52),0)+IF($A235&lt;='P06'!$B$17,INDEX('P06'!$AI:$AI,$A235+52),0)+IF($A235&lt;='P07'!$B$17,INDEX('P07'!$AI:$AI,$A235+52),0)+IF($A235&lt;='P08'!$B$17,INDEX('P08'!$AI:$AI,$A235+52),0)+IF($A235&lt;='P09'!$B$17,INDEX('P09'!$AI:$AI,$A235+52),0)+IF($A235&lt;='P10'!$B$17,INDEX('P10'!$AI:$AI,$A235+52),0)</f>
        <v>8597.1261367091283</v>
      </c>
    </row>
    <row r="236" spans="1:20" x14ac:dyDescent="0.35">
      <c r="A236">
        <v>204</v>
      </c>
      <c r="B236">
        <f>IF($A236&lt;='P01'!$B$17,INDEX('P01'!$J:$J,$A236+52),0)+IF($A236&lt;='P02'!$B$17,INDEX('P02'!$J:$J,$A236+52),0)+IF($A236&lt;='P03'!$B$17,INDEX('P03'!$J:$J,$A236+52),0)+IF($A236&lt;='P04'!$B$17,INDEX('P04'!$J:$J,$A236+52),0)+IF($A236&lt;='P05'!$B$17,INDEX('P05'!$J:$J,$A236+52),0)+IF($A236&lt;='P06'!$B$17,INDEX('P06'!$J:$J,$A236+52),0)+IF($A236&lt;='P07'!$B$17,INDEX('P07'!$J:$J,$A236+52),0)+IF($A236&lt;='P08'!$B$17,INDEX('P08'!$J:$J,$A236+52),0)+IF($A236&lt;='P09'!$B$17,INDEX('P09'!$J:$J,$A236+52),0)+IF($A236&lt;='P10'!$B$17,INDEX('P10'!$J:$J,$A236+52),0)</f>
        <v>6.0833420314257403E-4</v>
      </c>
      <c r="C236">
        <f>IF($A236&lt;='P01'!$B$17,INDEX('P01'!$K:$K,$A236+52),0)+IF($A236&lt;='P02'!$B$17,INDEX('P02'!$K:$K,$A236+52),0)+IF($A236&lt;='P03'!$B$17,INDEX('P03'!$K:$K,$A236+52),0)+IF($A236&lt;='P04'!$B$17,INDEX('P04'!$K:$K,$A236+52),0)+IF($A236&lt;='P05'!$B$17,INDEX('P05'!$K:$K,$A236+52),0)+IF($A236&lt;='P06'!$B$17,INDEX('P06'!$K:$K,$A236+52),0)+IF($A236&lt;='P07'!$B$17,INDEX('P07'!$K:$K,$A236+52),0)+IF($A236&lt;='P08'!$B$17,INDEX('P08'!$K:$K,$A236+52),0)+IF($A236&lt;='P09'!$B$17,INDEX('P09'!$K:$K,$A236+52),0)+IF($A236&lt;='P10'!$B$17,INDEX('P10'!$K:$K,$A236+52),0)</f>
        <v>4.1450096455367853E-3</v>
      </c>
      <c r="D236">
        <f>IF($A236&lt;='P01'!$B$17,INDEX('P01'!$L:$L,$A236+52),0)+IF($A236&lt;='P02'!$B$17,INDEX('P02'!$L:$L,$A236+52),0)+IF($A236&lt;='P03'!$B$17,INDEX('P03'!$L:$L,$A236+52),0)+IF($A236&lt;='P04'!$B$17,INDEX('P04'!$L:$L,$A236+52),0)+IF($A236&lt;='P05'!$B$17,INDEX('P05'!$L:$L,$A236+52),0)+IF($A236&lt;='P06'!$B$17,INDEX('P06'!$L:$L,$A236+52),0)+IF($A236&lt;='P07'!$B$17,INDEX('P07'!$L:$L,$A236+52),0)+IF($A236&lt;='P08'!$B$17,INDEX('P08'!$L:$L,$A236+52),0)+IF($A236&lt;='P09'!$B$17,INDEX('P09'!$L:$L,$A236+52),0)+IF($A236&lt;='P10'!$B$17,INDEX('P10'!$L:$L,$A236+52),0)</f>
        <v>0</v>
      </c>
      <c r="E236">
        <f>IF($A236&lt;='P01'!$B$17,INDEX('P01'!$M:$M,$A236+52),0)+IF($A236&lt;='P02'!$B$17,INDEX('P02'!$M:$M,$A236+52),0)+IF($A236&lt;='P03'!$B$17,INDEX('P03'!$M:$M,$A236+52),0)+IF($A236&lt;='P04'!$B$17,INDEX('P04'!$M:$M,$A236+52),0)+IF($A236&lt;='P05'!$B$17,INDEX('P05'!$M:$M,$A236+52),0)+IF($A236&lt;='P06'!$B$17,INDEX('P06'!$M:$M,$A236+52),0)+IF($A236&lt;='P07'!$B$17,INDEX('P07'!$M:$M,$A236+52),0)+IF($A236&lt;='P08'!$B$17,INDEX('P08'!$M:$M,$A236+52),0)+IF($A236&lt;='P09'!$B$17,INDEX('P09'!$M:$M,$A236+52),0)+IF($A236&lt;='P10'!$B$17,INDEX('P10'!$M:$M,$A236+52),0)</f>
        <v>1.8914112285490896</v>
      </c>
      <c r="F236">
        <f>IF($A236&lt;='P01'!$B$17,INDEX('P01'!$R:$R,$A236+52),0)+IF($A236&lt;='P02'!$B$17,INDEX('P02'!$R:$R,$A236+52),0)+IF($A236&lt;='P03'!$B$17,INDEX('P03'!$R:$R,$A236+52),0)+IF($A236&lt;='P04'!$B$17,INDEX('P04'!$R:$R,$A236+52),0)+IF($A236&lt;='P05'!$B$17,INDEX('P05'!$R:$R,$A236+52),0)+IF($A236&lt;='P06'!$B$17,INDEX('P06'!$R:$R,$A236+52),0)+IF($A236&lt;='P07'!$B$17,INDEX('P07'!$R:$R,$A236+52),0)+IF($A236&lt;='P08'!$B$17,INDEX('P08'!$R:$R,$A236+52),0)+IF($A236&lt;='P09'!$B$17,INDEX('P09'!$R:$R,$A236+52),0)+IF($A236&lt;='P10'!$B$17,INDEX('P10'!$R:$R,$A236+52),0)</f>
        <v>88.488710035126019</v>
      </c>
      <c r="G236">
        <f>IF($A236&lt;='P01'!$B$17,INDEX('P01'!$S:$S,$A236+52),0)+IF($A236&lt;='P02'!$B$17,INDEX('P02'!$S:$S,$A236+52),0)+IF($A236&lt;='P03'!$B$17,INDEX('P03'!$S:$S,$A236+52),0)+IF($A236&lt;='P04'!$B$17,INDEX('P04'!$S:$S,$A236+52),0)+IF($A236&lt;='P05'!$B$17,INDEX('P05'!$S:$S,$A236+52),0)+IF($A236&lt;='P06'!$B$17,INDEX('P06'!$S:$S,$A236+52),0)+IF($A236&lt;='P07'!$B$17,INDEX('P07'!$S:$S,$A236+52),0)+IF($A236&lt;='P08'!$B$17,INDEX('P08'!$S:$S,$A236+52),0)+IF($A236&lt;='P09'!$B$17,INDEX('P09'!$S:$S,$A236+52),0)+IF($A236&lt;='P10'!$B$17,INDEX('P10'!$S:$S,$A236+52),0)</f>
        <v>1.7697742007025208</v>
      </c>
      <c r="H236">
        <f>IF($A236&lt;='P01'!$B$17,INDEX('P01'!$T:$T,$A236+52),0)+IF($A236&lt;='P02'!$B$17,INDEX('P02'!$T:$T,$A236+52),0)+IF($A236&lt;='P03'!$B$17,INDEX('P03'!$T:$T,$A236+52),0)+IF($A236&lt;='P04'!$B$17,INDEX('P04'!$T:$T,$A236+52),0)+IF($A236&lt;='P05'!$B$17,INDEX('P05'!$T:$T,$A236+52),0)+IF($A236&lt;='P06'!$B$17,INDEX('P06'!$T:$T,$A236+52),0)+IF($A236&lt;='P07'!$B$17,INDEX('P07'!$T:$T,$A236+52),0)+IF($A236&lt;='P08'!$B$17,INDEX('P08'!$T:$T,$A236+52),0)+IF($A236&lt;='P09'!$B$17,INDEX('P09'!$T:$T,$A236+52),0)+IF($A236&lt;='P10'!$B$17,INDEX('P10'!$T:$T,$A236+52),0)</f>
        <v>15.670355619426218</v>
      </c>
      <c r="I236">
        <f>IF($A236&lt;='P01'!$B$17,INDEX('P01'!$U:$U,$A236+52),0)+IF($A236&lt;='P02'!$B$17,INDEX('P02'!$U:$U,$A236+52),0)+IF($A236&lt;='P03'!$B$17,INDEX('P03'!$U:$U,$A236+52),0)+IF($A236&lt;='P04'!$B$17,INDEX('P04'!$U:$U,$A236+52),0)+IF($A236&lt;='P05'!$B$17,INDEX('P05'!$U:$U,$A236+52),0)+IF($A236&lt;='P06'!$B$17,INDEX('P06'!$U:$U,$A236+52),0)+IF($A236&lt;='P07'!$B$17,INDEX('P07'!$U:$U,$A236+52),0)+IF($A236&lt;='P08'!$B$17,INDEX('P08'!$U:$U,$A236+52),0)+IF($A236&lt;='P09'!$B$17,INDEX('P09'!$U:$U,$A236+52),0)+IF($A236&lt;='P10'!$B$17,INDEX('P10'!$U:$U,$A236+52),0)</f>
        <v>203.5139384662269</v>
      </c>
      <c r="J236">
        <f>IF($A236&lt;='P01'!$B$17,INDEX('P01'!$V:$V,$A236+52),0)+IF($A236&lt;='P02'!$B$17,INDEX('P02'!$V:$V,$A236+52),0)+IF($A236&lt;='P03'!$B$17,INDEX('P03'!$V:$V,$A236+52),0)+IF($A236&lt;='P04'!$B$17,INDEX('P04'!$V:$V,$A236+52),0)+IF($A236&lt;='P05'!$B$17,INDEX('P05'!$V:$V,$A236+52),0)+IF($A236&lt;='P06'!$B$17,INDEX('P06'!$V:$V,$A236+52),0)+IF($A236&lt;='P07'!$B$17,INDEX('P07'!$V:$V,$A236+52),0)+IF($A236&lt;='P08'!$B$17,INDEX('P08'!$V:$V,$A236+52),0)+IF($A236&lt;='P09'!$B$17,INDEX('P09'!$V:$V,$A236+52),0)+IF($A236&lt;='P10'!$B$17,INDEX('P10'!$V:$V,$A236+52),0)</f>
        <v>0.25137093682353262</v>
      </c>
      <c r="K236">
        <f>IF($A236&lt;='P01'!$B$17,INDEX('P01'!$W:$W,$A236+52),0)+IF($A236&lt;='P02'!$B$17,INDEX('P02'!$W:$W,$A236+52),0)+IF($A236&lt;='P03'!$B$17,INDEX('P03'!$W:$W,$A236+52),0)+IF($A236&lt;='P04'!$B$17,INDEX('P04'!$W:$W,$A236+52),0)+IF($A236&lt;='P05'!$B$17,INDEX('P05'!$W:$W,$A236+52),0)+IF($A236&lt;='P06'!$B$17,INDEX('P06'!$W:$W,$A236+52),0)+IF($A236&lt;='P07'!$B$17,INDEX('P07'!$W:$W,$A236+52),0)+IF($A236&lt;='P08'!$B$17,INDEX('P08'!$W:$W,$A236+52),0)+IF($A236&lt;='P09'!$B$17,INDEX('P09'!$W:$W,$A236+52),0)+IF($A236&lt;='P10'!$B$17,INDEX('P10'!$W:$W,$A236+52),0)</f>
        <v>-132.71672918805316</v>
      </c>
      <c r="L236">
        <f>IF($A236&lt;='P01'!$B$17,INDEX('P01'!$X:$X,$A236+52),0)+IF($A236&lt;='P02'!$B$17,INDEX('P02'!$X:$X,$A236+52),0)+IF($A236&lt;='P03'!$B$17,INDEX('P03'!$X:$X,$A236+52),0)+IF($A236&lt;='P04'!$B$17,INDEX('P04'!$X:$X,$A236+52),0)+IF($A236&lt;='P05'!$B$17,INDEX('P05'!$X:$X,$A236+52),0)+IF($A236&lt;='P06'!$B$17,INDEX('P06'!$X:$X,$A236+52),0)+IF($A236&lt;='P07'!$B$17,INDEX('P07'!$X:$X,$A236+52),0)+IF($A236&lt;='P08'!$B$17,INDEX('P08'!$X:$X,$A236+52),0)+IF($A236&lt;='P09'!$B$17,INDEX('P09'!$X:$X,$A236+52),0)+IF($A236&lt;='P10'!$B$17,INDEX('P10'!$X:$X,$A236+52),0)</f>
        <v>132.43283395794205</v>
      </c>
      <c r="M236">
        <f>IF($A236&lt;='P01'!$B$17,INDEX('P01'!$AA:$AA,$A236+52),0)+IF($A236&lt;='P02'!$B$17,INDEX('P02'!$AA:$AA,$A236+52),0)+IF($A236&lt;='P03'!$B$17,INDEX('P03'!$AA:$AA,$A236+52),0)+IF($A236&lt;='P04'!$B$17,INDEX('P04'!$AA:$AA,$A236+52),0)+IF($A236&lt;='P05'!$B$17,INDEX('P05'!$AA:$AA,$A236+52),0)+IF($A236&lt;='P06'!$B$17,INDEX('P06'!$AA:$AA,$A236+52),0)+IF($A236&lt;='P07'!$B$17,INDEX('P07'!$AA:$AA,$A236+52),0)+IF($A236&lt;='P08'!$B$17,INDEX('P08'!$AA:$AA,$A236+52),0)+IF($A236&lt;='P09'!$B$17,INDEX('P09'!$AA:$AA,$A236+52),0)+IF($A236&lt;='P10'!$B$17,INDEX('P10'!$AA:$AA,$A236+52),0)</f>
        <v>-67.987473826336398</v>
      </c>
      <c r="N236">
        <f>IF($A236&lt;='P01'!$B$17,INDEX('P01'!$AB:$AB,$A236+52),0)+IF($A236&lt;='P02'!$B$17,INDEX('P02'!$AB:$AB,$A236+52),0)+IF($A236&lt;='P03'!$B$17,INDEX('P03'!$AB:$AB,$A236+52),0)+IF($A236&lt;='P04'!$B$17,INDEX('P04'!$AB:$AB,$A236+52),0)+IF($A236&lt;='P05'!$B$17,INDEX('P05'!$AB:$AB,$A236+52),0)+IF($A236&lt;='P06'!$B$17,INDEX('P06'!$AB:$AB,$A236+52),0)+IF($A236&lt;='P07'!$B$17,INDEX('P07'!$AB:$AB,$A236+52),0)+IF($A236&lt;='P08'!$B$17,INDEX('P08'!$AB:$AB,$A236+52),0)+IF($A236&lt;='P09'!$B$17,INDEX('P09'!$AB:$AB,$A236+52),0)+IF($A236&lt;='P10'!$B$17,INDEX('P10'!$AB:$AB,$A236+52),0)</f>
        <v>45.576454879482448</v>
      </c>
      <c r="O236">
        <f>IF($A236&lt;='P01'!$B$17,INDEX('P01'!$AC:$AC,$A236+52),0)+IF($A236&lt;='P02'!$B$17,INDEX('P02'!$AC:$AC,$A236+52),0)+IF($A236&lt;='P03'!$B$17,INDEX('P03'!$AC:$AC,$A236+52),0)+IF($A236&lt;='P04'!$B$17,INDEX('P04'!$AC:$AC,$A236+52),0)+IF($A236&lt;='P05'!$B$17,INDEX('P05'!$AC:$AC,$A236+52),0)+IF($A236&lt;='P06'!$B$17,INDEX('P06'!$AC:$AC,$A236+52),0)+IF($A236&lt;='P07'!$B$17,INDEX('P07'!$AC:$AC,$A236+52),0)+IF($A236&lt;='P08'!$B$17,INDEX('P08'!$AC:$AC,$A236+52),0)+IF($A236&lt;='P09'!$B$17,INDEX('P09'!$AC:$AC,$A236+52),0)+IF($A236&lt;='P10'!$B$17,INDEX('P10'!$AC:$AC,$A236+52),0)</f>
        <v>0.91152909758964895</v>
      </c>
      <c r="P236">
        <f>IF($A236&lt;='P01'!$B$17,INDEX('P01'!$AD:$AD,$A236+52),0)+IF($A236&lt;='P02'!$B$17,INDEX('P02'!$AD:$AD,$A236+52),0)+IF($A236&lt;='P03'!$B$17,INDEX('P03'!$AD:$AD,$A236+52),0)+IF($A236&lt;='P04'!$B$17,INDEX('P04'!$AD:$AD,$A236+52),0)+IF($A236&lt;='P05'!$B$17,INDEX('P05'!$AD:$AD,$A236+52),0)+IF($A236&lt;='P06'!$B$17,INDEX('P06'!$AD:$AD,$A236+52),0)+IF($A236&lt;='P07'!$B$17,INDEX('P07'!$AD:$AD,$A236+52),0)+IF($A236&lt;='P08'!$B$17,INDEX('P08'!$AD:$AD,$A236+52),0)+IF($A236&lt;='P09'!$B$17,INDEX('P09'!$AD:$AD,$A236+52),0)+IF($A236&lt;='P10'!$B$17,INDEX('P10'!$AD:$AD,$A236+52),0)</f>
        <v>8.044741327996265</v>
      </c>
      <c r="Q236">
        <f>IF($A236&lt;='P01'!$B$17,INDEX('P01'!$AE:$AE,$A236+52),0)+IF($A236&lt;='P02'!$B$17,INDEX('P02'!$AE:$AE,$A236+52),0)+IF($A236&lt;='P03'!$B$17,INDEX('P03'!$AE:$AE,$A236+52),0)+IF($A236&lt;='P04'!$B$17,INDEX('P04'!$AE:$AE,$A236+52),0)+IF($A236&lt;='P05'!$B$17,INDEX('P05'!$AE:$AE,$A236+52),0)+IF($A236&lt;='P06'!$B$17,INDEX('P06'!$AE:$AE,$A236+52),0)+IF($A236&lt;='P07'!$B$17,INDEX('P07'!$AE:$AE,$A236+52),0)+IF($A236&lt;='P08'!$B$17,INDEX('P08'!$AE:$AE,$A236+52),0)+IF($A236&lt;='P09'!$B$17,INDEX('P09'!$AE:$AE,$A236+52),0)+IF($A236&lt;='P10'!$B$17,INDEX('P10'!$AE:$AE,$A236+52),0)</f>
        <v>104.47861116648303</v>
      </c>
      <c r="R236">
        <f>IF($A236&lt;='P01'!$B$17,INDEX('P01'!$AF:$AF,$A236+52),0)+IF($A236&lt;='P02'!$B$17,INDEX('P02'!$AF:$AF,$A236+52),0)+IF($A236&lt;='P03'!$B$17,INDEX('P03'!$AF:$AF,$A236+52),0)+IF($A236&lt;='P04'!$B$17,INDEX('P04'!$AF:$AF,$A236+52),0)+IF($A236&lt;='P05'!$B$17,INDEX('P05'!$AF:$AF,$A236+52),0)+IF($A236&lt;='P06'!$B$17,INDEX('P06'!$AF:$AF,$A236+52),0)+IF($A236&lt;='P07'!$B$17,INDEX('P07'!$AF:$AF,$A236+52),0)+IF($A236&lt;='P08'!$B$17,INDEX('P08'!$AF:$AF,$A236+52),0)+IF($A236&lt;='P09'!$B$17,INDEX('P09'!$AF:$AF,$A236+52),0)+IF($A236&lt;='P10'!$B$17,INDEX('P10'!$AF:$AF,$A236+52),0)</f>
        <v>0.12904711374989558</v>
      </c>
      <c r="S236">
        <f>IF($A236&lt;='P01'!$B$17,INDEX('P01'!$AG:$AG,$A236+52),0)+IF($A236&lt;='P02'!$B$17,INDEX('P02'!$AG:$AG,$A236+52),0)+IF($A236&lt;='P03'!$B$17,INDEX('P03'!$AG:$AG,$A236+52),0)+IF($A236&lt;='P04'!$B$17,INDEX('P04'!$AG:$AG,$A236+52),0)+IF($A236&lt;='P05'!$B$17,INDEX('P05'!$AG:$AG,$A236+52),0)+IF($A236&lt;='P06'!$B$17,INDEX('P06'!$AG:$AG,$A236+52),0)+IF($A236&lt;='P07'!$B$17,INDEX('P07'!$AG:$AG,$A236+52),0)+IF($A236&lt;='P08'!$B$17,INDEX('P08'!$AG:$AG,$A236+52),0)+IF($A236&lt;='P09'!$B$17,INDEX('P09'!$AG:$AG,$A236+52),0)+IF($A236&lt;='P10'!$B$17,INDEX('P10'!$AG:$AG,$A236+52),0)</f>
        <v>8492.8380565975131</v>
      </c>
      <c r="T236">
        <f>IF($A236&lt;='P01'!$B$17,INDEX('P01'!$AI:$AI,$A236+52),0)+IF($A236&lt;='P02'!$B$17,INDEX('P02'!$AI:$AI,$A236+52),0)+IF($A236&lt;='P03'!$B$17,INDEX('P03'!$AI:$AI,$A236+52),0)+IF($A236&lt;='P04'!$B$17,INDEX('P04'!$AI:$AI,$A236+52),0)+IF($A236&lt;='P05'!$B$17,INDEX('P05'!$AI:$AI,$A236+52),0)+IF($A236&lt;='P06'!$B$17,INDEX('P06'!$AI:$AI,$A236+52),0)+IF($A236&lt;='P07'!$B$17,INDEX('P07'!$AI:$AI,$A236+52),0)+IF($A236&lt;='P08'!$B$17,INDEX('P08'!$AI:$AI,$A236+52),0)+IF($A236&lt;='P09'!$B$17,INDEX('P09'!$AI:$AI,$A236+52),0)+IF($A236&lt;='P10'!$B$17,INDEX('P10'!$AI:$AI,$A236+52),0)</f>
        <v>8492.8380565975131</v>
      </c>
    </row>
    <row r="237" spans="1:20" x14ac:dyDescent="0.35">
      <c r="A237">
        <v>205</v>
      </c>
      <c r="B237">
        <f>IF($A237&lt;='P01'!$B$17,INDEX('P01'!$J:$J,$A237+52),0)+IF($A237&lt;='P02'!$B$17,INDEX('P02'!$J:$J,$A237+52),0)+IF($A237&lt;='P03'!$B$17,INDEX('P03'!$J:$J,$A237+52),0)+IF($A237&lt;='P04'!$B$17,INDEX('P04'!$J:$J,$A237+52),0)+IF($A237&lt;='P05'!$B$17,INDEX('P05'!$J:$J,$A237+52),0)+IF($A237&lt;='P06'!$B$17,INDEX('P06'!$J:$J,$A237+52),0)+IF($A237&lt;='P07'!$B$17,INDEX('P07'!$J:$J,$A237+52),0)+IF($A237&lt;='P08'!$B$17,INDEX('P08'!$J:$J,$A237+52),0)+IF($A237&lt;='P09'!$B$17,INDEX('P09'!$J:$J,$A237+52),0)+IF($A237&lt;='P10'!$B$17,INDEX('P10'!$J:$J,$A237+52),0)</f>
        <v>6.1487273168609575E-4</v>
      </c>
      <c r="C237">
        <f>IF($A237&lt;='P01'!$B$17,INDEX('P01'!$K:$K,$A237+52),0)+IF($A237&lt;='P02'!$B$17,INDEX('P02'!$K:$K,$A237+52),0)+IF($A237&lt;='P03'!$B$17,INDEX('P03'!$K:$K,$A237+52),0)+IF($A237&lt;='P04'!$B$17,INDEX('P04'!$K:$K,$A237+52),0)+IF($A237&lt;='P05'!$B$17,INDEX('P05'!$K:$K,$A237+52),0)+IF($A237&lt;='P06'!$B$17,INDEX('P06'!$K:$K,$A237+52),0)+IF($A237&lt;='P07'!$B$17,INDEX('P07'!$K:$K,$A237+52),0)+IF($A237&lt;='P08'!$B$17,INDEX('P08'!$K:$K,$A237+52),0)+IF($A237&lt;='P09'!$B$17,INDEX('P09'!$K:$K,$A237+52),0)+IF($A237&lt;='P10'!$B$17,INDEX('P10'!$K:$K,$A237+52),0)</f>
        <v>4.130062431484673E-3</v>
      </c>
      <c r="D237">
        <f>IF($A237&lt;='P01'!$B$17,INDEX('P01'!$L:$L,$A237+52),0)+IF($A237&lt;='P02'!$B$17,INDEX('P02'!$L:$L,$A237+52),0)+IF($A237&lt;='P03'!$B$17,INDEX('P03'!$L:$L,$A237+52),0)+IF($A237&lt;='P04'!$B$17,INDEX('P04'!$L:$L,$A237+52),0)+IF($A237&lt;='P05'!$B$17,INDEX('P05'!$L:$L,$A237+52),0)+IF($A237&lt;='P06'!$B$17,INDEX('P06'!$L:$L,$A237+52),0)+IF($A237&lt;='P07'!$B$17,INDEX('P07'!$L:$L,$A237+52),0)+IF($A237&lt;='P08'!$B$17,INDEX('P08'!$L:$L,$A237+52),0)+IF($A237&lt;='P09'!$B$17,INDEX('P09'!$L:$L,$A237+52),0)+IF($A237&lt;='P10'!$B$17,INDEX('P10'!$L:$L,$A237+52),0)</f>
        <v>0</v>
      </c>
      <c r="E237">
        <f>IF($A237&lt;='P01'!$B$17,INDEX('P01'!$M:$M,$A237+52),0)+IF($A237&lt;='P02'!$B$17,INDEX('P02'!$M:$M,$A237+52),0)+IF($A237&lt;='P03'!$B$17,INDEX('P03'!$M:$M,$A237+52),0)+IF($A237&lt;='P04'!$B$17,INDEX('P04'!$M:$M,$A237+52),0)+IF($A237&lt;='P05'!$B$17,INDEX('P05'!$M:$M,$A237+52),0)+IF($A237&lt;='P06'!$B$17,INDEX('P06'!$M:$M,$A237+52),0)+IF($A237&lt;='P07'!$B$17,INDEX('P07'!$M:$M,$A237+52),0)+IF($A237&lt;='P08'!$B$17,INDEX('P08'!$M:$M,$A237+52),0)+IF($A237&lt;='P09'!$B$17,INDEX('P09'!$M:$M,$A237+52),0)+IF($A237&lt;='P10'!$B$17,INDEX('P10'!$M:$M,$A237+52),0)</f>
        <v>1.8866662933859188</v>
      </c>
      <c r="F237">
        <f>IF($A237&lt;='P01'!$B$17,INDEX('P01'!$R:$R,$A237+52),0)+IF($A237&lt;='P02'!$B$17,INDEX('P02'!$R:$R,$A237+52),0)+IF($A237&lt;='P03'!$B$17,INDEX('P03'!$R:$R,$A237+52),0)+IF($A237&lt;='P04'!$B$17,INDEX('P04'!$R:$R,$A237+52),0)+IF($A237&lt;='P05'!$B$17,INDEX('P05'!$R:$R,$A237+52),0)+IF($A237&lt;='P06'!$B$17,INDEX('P06'!$R:$R,$A237+52),0)+IF($A237&lt;='P07'!$B$17,INDEX('P07'!$R:$R,$A237+52),0)+IF($A237&lt;='P08'!$B$17,INDEX('P08'!$R:$R,$A237+52),0)+IF($A237&lt;='P09'!$B$17,INDEX('P09'!$R:$R,$A237+52),0)+IF($A237&lt;='P10'!$B$17,INDEX('P10'!$R:$R,$A237+52),0)</f>
        <v>88.172918094462318</v>
      </c>
      <c r="G237">
        <f>IF($A237&lt;='P01'!$B$17,INDEX('P01'!$S:$S,$A237+52),0)+IF($A237&lt;='P02'!$B$17,INDEX('P02'!$S:$S,$A237+52),0)+IF($A237&lt;='P03'!$B$17,INDEX('P03'!$S:$S,$A237+52),0)+IF($A237&lt;='P04'!$B$17,INDEX('P04'!$S:$S,$A237+52),0)+IF($A237&lt;='P05'!$B$17,INDEX('P05'!$S:$S,$A237+52),0)+IF($A237&lt;='P06'!$B$17,INDEX('P06'!$S:$S,$A237+52),0)+IF($A237&lt;='P07'!$B$17,INDEX('P07'!$S:$S,$A237+52),0)+IF($A237&lt;='P08'!$B$17,INDEX('P08'!$S:$S,$A237+52),0)+IF($A237&lt;='P09'!$B$17,INDEX('P09'!$S:$S,$A237+52),0)+IF($A237&lt;='P10'!$B$17,INDEX('P10'!$S:$S,$A237+52),0)</f>
        <v>1.7634583618892463</v>
      </c>
      <c r="H237">
        <f>IF($A237&lt;='P01'!$B$17,INDEX('P01'!$T:$T,$A237+52),0)+IF($A237&lt;='P02'!$B$17,INDEX('P02'!$T:$T,$A237+52),0)+IF($A237&lt;='P03'!$B$17,INDEX('P03'!$T:$T,$A237+52),0)+IF($A237&lt;='P04'!$B$17,INDEX('P04'!$T:$T,$A237+52),0)+IF($A237&lt;='P05'!$B$17,INDEX('P05'!$T:$T,$A237+52),0)+IF($A237&lt;='P06'!$B$17,INDEX('P06'!$T:$T,$A237+52),0)+IF($A237&lt;='P07'!$B$17,INDEX('P07'!$T:$T,$A237+52),0)+IF($A237&lt;='P08'!$B$17,INDEX('P08'!$T:$T,$A237+52),0)+IF($A237&lt;='P09'!$B$17,INDEX('P09'!$T:$T,$A237+52),0)+IF($A237&lt;='P10'!$B$17,INDEX('P10'!$T:$T,$A237+52),0)</f>
        <v>15.669623296285904</v>
      </c>
      <c r="I237">
        <f>IF($A237&lt;='P01'!$B$17,INDEX('P01'!$U:$U,$A237+52),0)+IF($A237&lt;='P02'!$B$17,INDEX('P02'!$U:$U,$A237+52),0)+IF($A237&lt;='P03'!$B$17,INDEX('P03'!$U:$U,$A237+52),0)+IF($A237&lt;='P04'!$B$17,INDEX('P04'!$U:$U,$A237+52),0)+IF($A237&lt;='P05'!$B$17,INDEX('P05'!$U:$U,$A237+52),0)+IF($A237&lt;='P06'!$B$17,INDEX('P06'!$U:$U,$A237+52),0)+IF($A237&lt;='P07'!$B$17,INDEX('P07'!$U:$U,$A237+52),0)+IF($A237&lt;='P08'!$B$17,INDEX('P08'!$U:$U,$A237+52),0)+IF($A237&lt;='P09'!$B$17,INDEX('P09'!$U:$U,$A237+52),0)+IF($A237&lt;='P10'!$B$17,INDEX('P10'!$U:$U,$A237+52),0)</f>
        <v>207.93125940485001</v>
      </c>
      <c r="J237">
        <f>IF($A237&lt;='P01'!$B$17,INDEX('P01'!$V:$V,$A237+52),0)+IF($A237&lt;='P02'!$B$17,INDEX('P02'!$V:$V,$A237+52),0)+IF($A237&lt;='P03'!$B$17,INDEX('P03'!$V:$V,$A237+52),0)+IF($A237&lt;='P04'!$B$17,INDEX('P04'!$V:$V,$A237+52),0)+IF($A237&lt;='P05'!$B$17,INDEX('P05'!$V:$V,$A237+52),0)+IF($A237&lt;='P06'!$B$17,INDEX('P06'!$V:$V,$A237+52),0)+IF($A237&lt;='P07'!$B$17,INDEX('P07'!$V:$V,$A237+52),0)+IF($A237&lt;='P08'!$B$17,INDEX('P08'!$V:$V,$A237+52),0)+IF($A237&lt;='P09'!$B$17,INDEX('P09'!$V:$V,$A237+52),0)+IF($A237&lt;='P10'!$B$17,INDEX('P10'!$V:$V,$A237+52),0)</f>
        <v>0.25469934658446319</v>
      </c>
      <c r="K237">
        <f>IF($A237&lt;='P01'!$B$17,INDEX('P01'!$W:$W,$A237+52),0)+IF($A237&lt;='P02'!$B$17,INDEX('P02'!$W:$W,$A237+52),0)+IF($A237&lt;='P03'!$B$17,INDEX('P03'!$W:$W,$A237+52),0)+IF($A237&lt;='P04'!$B$17,INDEX('P04'!$W:$W,$A237+52),0)+IF($A237&lt;='P05'!$B$17,INDEX('P05'!$W:$W,$A237+52),0)+IF($A237&lt;='P06'!$B$17,INDEX('P06'!$W:$W,$A237+52),0)+IF($A237&lt;='P07'!$B$17,INDEX('P07'!$W:$W,$A237+52),0)+IF($A237&lt;='P08'!$B$17,INDEX('P08'!$W:$W,$A237+52),0)+IF($A237&lt;='P09'!$B$17,INDEX('P09'!$W:$W,$A237+52),0)+IF($A237&lt;='P10'!$B$17,INDEX('P10'!$W:$W,$A237+52),0)</f>
        <v>-137.44612231514731</v>
      </c>
      <c r="L237">
        <f>IF($A237&lt;='P01'!$B$17,INDEX('P01'!$X:$X,$A237+52),0)+IF($A237&lt;='P02'!$B$17,INDEX('P02'!$X:$X,$A237+52),0)+IF($A237&lt;='P03'!$B$17,INDEX('P03'!$X:$X,$A237+52),0)+IF($A237&lt;='P04'!$B$17,INDEX('P04'!$X:$X,$A237+52),0)+IF($A237&lt;='P05'!$B$17,INDEX('P05'!$X:$X,$A237+52),0)+IF($A237&lt;='P06'!$B$17,INDEX('P06'!$X:$X,$A237+52),0)+IF($A237&lt;='P07'!$B$17,INDEX('P07'!$X:$X,$A237+52),0)+IF($A237&lt;='P08'!$B$17,INDEX('P08'!$X:$X,$A237+52),0)+IF($A237&lt;='P09'!$B$17,INDEX('P09'!$X:$X,$A237+52),0)+IF($A237&lt;='P10'!$B$17,INDEX('P10'!$X:$X,$A237+52),0)</f>
        <v>137.16324022926247</v>
      </c>
      <c r="M237">
        <f>IF($A237&lt;='P01'!$B$17,INDEX('P01'!$AA:$AA,$A237+52),0)+IF($A237&lt;='P02'!$B$17,INDEX('P02'!$AA:$AA,$A237+52),0)+IF($A237&lt;='P03'!$B$17,INDEX('P03'!$AA:$AA,$A237+52),0)+IF($A237&lt;='P04'!$B$17,INDEX('P04'!$AA:$AA,$A237+52),0)+IF($A237&lt;='P05'!$B$17,INDEX('P05'!$AA:$AA,$A237+52),0)+IF($A237&lt;='P06'!$B$17,INDEX('P06'!$AA:$AA,$A237+52),0)+IF($A237&lt;='P07'!$B$17,INDEX('P07'!$AA:$AA,$A237+52),0)+IF($A237&lt;='P08'!$B$17,INDEX('P08'!$AA:$AA,$A237+52),0)+IF($A237&lt;='P09'!$B$17,INDEX('P09'!$AA:$AA,$A237+52),0)+IF($A237&lt;='P10'!$B$17,INDEX('P10'!$AA:$AA,$A237+52),0)</f>
        <v>-70.186166602275804</v>
      </c>
      <c r="N237">
        <f>IF($A237&lt;='P01'!$B$17,INDEX('P01'!$AB:$AB,$A237+52),0)+IF($A237&lt;='P02'!$B$17,INDEX('P02'!$AB:$AB,$A237+52),0)+IF($A237&lt;='P03'!$B$17,INDEX('P03'!$AB:$AB,$A237+52),0)+IF($A237&lt;='P04'!$B$17,INDEX('P04'!$AB:$AB,$A237+52),0)+IF($A237&lt;='P05'!$B$17,INDEX('P05'!$AB:$AB,$A237+52),0)+IF($A237&lt;='P06'!$B$17,INDEX('P06'!$AB:$AB,$A237+52),0)+IF($A237&lt;='P07'!$B$17,INDEX('P07'!$AB:$AB,$A237+52),0)+IF($A237&lt;='P08'!$B$17,INDEX('P08'!$AB:$AB,$A237+52),0)+IF($A237&lt;='P09'!$B$17,INDEX('P09'!$AB:$AB,$A237+52),0)+IF($A237&lt;='P10'!$B$17,INDEX('P10'!$AB:$AB,$A237+52),0)</f>
        <v>45.265617158375839</v>
      </c>
      <c r="O237">
        <f>IF($A237&lt;='P01'!$B$17,INDEX('P01'!$AC:$AC,$A237+52),0)+IF($A237&lt;='P02'!$B$17,INDEX('P02'!$AC:$AC,$A237+52),0)+IF($A237&lt;='P03'!$B$17,INDEX('P03'!$AC:$AC,$A237+52),0)+IF($A237&lt;='P04'!$B$17,INDEX('P04'!$AC:$AC,$A237+52),0)+IF($A237&lt;='P05'!$B$17,INDEX('P05'!$AC:$AC,$A237+52),0)+IF($A237&lt;='P06'!$B$17,INDEX('P06'!$AC:$AC,$A237+52),0)+IF($A237&lt;='P07'!$B$17,INDEX('P07'!$AC:$AC,$A237+52),0)+IF($A237&lt;='P08'!$B$17,INDEX('P08'!$AC:$AC,$A237+52),0)+IF($A237&lt;='P09'!$B$17,INDEX('P09'!$AC:$AC,$A237+52),0)+IF($A237&lt;='P10'!$B$17,INDEX('P10'!$AC:$AC,$A237+52),0)</f>
        <v>0.90531234316751674</v>
      </c>
      <c r="P237">
        <f>IF($A237&lt;='P01'!$B$17,INDEX('P01'!$AD:$AD,$A237+52),0)+IF($A237&lt;='P02'!$B$17,INDEX('P02'!$AD:$AD,$A237+52),0)+IF($A237&lt;='P03'!$B$17,INDEX('P03'!$AD:$AD,$A237+52),0)+IF($A237&lt;='P04'!$B$17,INDEX('P04'!$AD:$AD,$A237+52),0)+IF($A237&lt;='P05'!$B$17,INDEX('P05'!$AD:$AD,$A237+52),0)+IF($A237&lt;='P06'!$B$17,INDEX('P06'!$AD:$AD,$A237+52),0)+IF($A237&lt;='P07'!$B$17,INDEX('P07'!$AD:$AD,$A237+52),0)+IF($A237&lt;='P08'!$B$17,INDEX('P08'!$AD:$AD,$A237+52),0)+IF($A237&lt;='P09'!$B$17,INDEX('P09'!$AD:$AD,$A237+52),0)+IF($A237&lt;='P10'!$B$17,INDEX('P10'!$AD:$AD,$A237+52),0)</f>
        <v>8.0181161470797235</v>
      </c>
      <c r="Q237">
        <f>IF($A237&lt;='P01'!$B$17,INDEX('P01'!$AE:$AE,$A237+52),0)+IF($A237&lt;='P02'!$B$17,INDEX('P02'!$AE:$AE,$A237+52),0)+IF($A237&lt;='P03'!$B$17,INDEX('P03'!$AE:$AE,$A237+52),0)+IF($A237&lt;='P04'!$B$17,INDEX('P04'!$AE:$AE,$A237+52),0)+IF($A237&lt;='P05'!$B$17,INDEX('P05'!$AE:$AE,$A237+52),0)+IF($A237&lt;='P06'!$B$17,INDEX('P06'!$AE:$AE,$A237+52),0)+IF($A237&lt;='P07'!$B$17,INDEX('P07'!$AE:$AE,$A237+52),0)+IF($A237&lt;='P08'!$B$17,INDEX('P08'!$AE:$AE,$A237+52),0)+IF($A237&lt;='P09'!$B$17,INDEX('P09'!$AE:$AE,$A237+52),0)+IF($A237&lt;='P10'!$B$17,INDEX('P10'!$AE:$AE,$A237+52),0)</f>
        <v>106.39802610390915</v>
      </c>
      <c r="R237">
        <f>IF($A237&lt;='P01'!$B$17,INDEX('P01'!$AF:$AF,$A237+52),0)+IF($A237&lt;='P02'!$B$17,INDEX('P02'!$AF:$AF,$A237+52),0)+IF($A237&lt;='P03'!$B$17,INDEX('P03'!$AF:$AF,$A237+52),0)+IF($A237&lt;='P04'!$B$17,INDEX('P04'!$AF:$AF,$A237+52),0)+IF($A237&lt;='P05'!$B$17,INDEX('P05'!$AF:$AF,$A237+52),0)+IF($A237&lt;='P06'!$B$17,INDEX('P06'!$AF:$AF,$A237+52),0)+IF($A237&lt;='P07'!$B$17,INDEX('P07'!$AF:$AF,$A237+52),0)+IF($A237&lt;='P08'!$B$17,INDEX('P08'!$AF:$AF,$A237+52),0)+IF($A237&lt;='P09'!$B$17,INDEX('P09'!$AF:$AF,$A237+52),0)+IF($A237&lt;='P10'!$B$17,INDEX('P10'!$AF:$AF,$A237+52),0)</f>
        <v>0.13032916649525289</v>
      </c>
      <c r="S237">
        <f>IF($A237&lt;='P01'!$B$17,INDEX('P01'!$AG:$AG,$A237+52),0)+IF($A237&lt;='P02'!$B$17,INDEX('P02'!$AG:$AG,$A237+52),0)+IF($A237&lt;='P03'!$B$17,INDEX('P03'!$AG:$AG,$A237+52),0)+IF($A237&lt;='P04'!$B$17,INDEX('P04'!$AG:$AG,$A237+52),0)+IF($A237&lt;='P05'!$B$17,INDEX('P05'!$AG:$AG,$A237+52),0)+IF($A237&lt;='P06'!$B$17,INDEX('P06'!$AG:$AG,$A237+52),0)+IF($A237&lt;='P07'!$B$17,INDEX('P07'!$AG:$AG,$A237+52),0)+IF($A237&lt;='P08'!$B$17,INDEX('P08'!$AG:$AG,$A237+52),0)+IF($A237&lt;='P09'!$B$17,INDEX('P09'!$AG:$AG,$A237+52),0)+IF($A237&lt;='P10'!$B$17,INDEX('P10'!$AG:$AG,$A237+52),0)</f>
        <v>8383.4781581779062</v>
      </c>
      <c r="T237">
        <f>IF($A237&lt;='P01'!$B$17,INDEX('P01'!$AI:$AI,$A237+52),0)+IF($A237&lt;='P02'!$B$17,INDEX('P02'!$AI:$AI,$A237+52),0)+IF($A237&lt;='P03'!$B$17,INDEX('P03'!$AI:$AI,$A237+52),0)+IF($A237&lt;='P04'!$B$17,INDEX('P04'!$AI:$AI,$A237+52),0)+IF($A237&lt;='P05'!$B$17,INDEX('P05'!$AI:$AI,$A237+52),0)+IF($A237&lt;='P06'!$B$17,INDEX('P06'!$AI:$AI,$A237+52),0)+IF($A237&lt;='P07'!$B$17,INDEX('P07'!$AI:$AI,$A237+52),0)+IF($A237&lt;='P08'!$B$17,INDEX('P08'!$AI:$AI,$A237+52),0)+IF($A237&lt;='P09'!$B$17,INDEX('P09'!$AI:$AI,$A237+52),0)+IF($A237&lt;='P10'!$B$17,INDEX('P10'!$AI:$AI,$A237+52),0)</f>
        <v>8383.4781581779062</v>
      </c>
    </row>
    <row r="238" spans="1:20" x14ac:dyDescent="0.35">
      <c r="A238">
        <v>206</v>
      </c>
      <c r="B238">
        <f>IF($A238&lt;='P01'!$B$17,INDEX('P01'!$J:$J,$A238+52),0)+IF($A238&lt;='P02'!$B$17,INDEX('P02'!$J:$J,$A238+52),0)+IF($A238&lt;='P03'!$B$17,INDEX('P03'!$J:$J,$A238+52),0)+IF($A238&lt;='P04'!$B$17,INDEX('P04'!$J:$J,$A238+52),0)+IF($A238&lt;='P05'!$B$17,INDEX('P05'!$J:$J,$A238+52),0)+IF($A238&lt;='P06'!$B$17,INDEX('P06'!$J:$J,$A238+52),0)+IF($A238&lt;='P07'!$B$17,INDEX('P07'!$J:$J,$A238+52),0)+IF($A238&lt;='P08'!$B$17,INDEX('P08'!$J:$J,$A238+52),0)+IF($A238&lt;='P09'!$B$17,INDEX('P09'!$J:$J,$A238+52),0)+IF($A238&lt;='P10'!$B$17,INDEX('P10'!$J:$J,$A238+52),0)</f>
        <v>6.1374192155919235E-4</v>
      </c>
      <c r="C238">
        <f>IF($A238&lt;='P01'!$B$17,INDEX('P01'!$K:$K,$A238+52),0)+IF($A238&lt;='P02'!$B$17,INDEX('P02'!$K:$K,$A238+52),0)+IF($A238&lt;='P03'!$B$17,INDEX('P03'!$K:$K,$A238+52),0)+IF($A238&lt;='P04'!$B$17,INDEX('P04'!$K:$K,$A238+52),0)+IF($A238&lt;='P05'!$B$17,INDEX('P05'!$K:$K,$A238+52),0)+IF($A238&lt;='P06'!$B$17,INDEX('P06'!$K:$K,$A238+52),0)+IF($A238&lt;='P07'!$B$17,INDEX('P07'!$K:$K,$A238+52),0)+IF($A238&lt;='P08'!$B$17,INDEX('P08'!$K:$K,$A238+52),0)+IF($A238&lt;='P09'!$B$17,INDEX('P09'!$K:$K,$A238+52),0)+IF($A238&lt;='P10'!$B$17,INDEX('P10'!$K:$K,$A238+52),0)</f>
        <v>4.115169172534499E-3</v>
      </c>
      <c r="D238">
        <f>IF($A238&lt;='P01'!$B$17,INDEX('P01'!$L:$L,$A238+52),0)+IF($A238&lt;='P02'!$B$17,INDEX('P02'!$L:$L,$A238+52),0)+IF($A238&lt;='P03'!$B$17,INDEX('P03'!$L:$L,$A238+52),0)+IF($A238&lt;='P04'!$B$17,INDEX('P04'!$L:$L,$A238+52),0)+IF($A238&lt;='P05'!$B$17,INDEX('P05'!$L:$L,$A238+52),0)+IF($A238&lt;='P06'!$B$17,INDEX('P06'!$L:$L,$A238+52),0)+IF($A238&lt;='P07'!$B$17,INDEX('P07'!$L:$L,$A238+52),0)+IF($A238&lt;='P08'!$B$17,INDEX('P08'!$L:$L,$A238+52),0)+IF($A238&lt;='P09'!$B$17,INDEX('P09'!$L:$L,$A238+52),0)+IF($A238&lt;='P10'!$B$17,INDEX('P10'!$L:$L,$A238+52),0)</f>
        <v>0</v>
      </c>
      <c r="E238">
        <f>IF($A238&lt;='P01'!$B$17,INDEX('P01'!$M:$M,$A238+52),0)+IF($A238&lt;='P02'!$B$17,INDEX('P02'!$M:$M,$A238+52),0)+IF($A238&lt;='P03'!$B$17,INDEX('P03'!$M:$M,$A238+52),0)+IF($A238&lt;='P04'!$B$17,INDEX('P04'!$M:$M,$A238+52),0)+IF($A238&lt;='P05'!$B$17,INDEX('P05'!$M:$M,$A238+52),0)+IF($A238&lt;='P06'!$B$17,INDEX('P06'!$M:$M,$A238+52),0)+IF($A238&lt;='P07'!$B$17,INDEX('P07'!$M:$M,$A238+52),0)+IF($A238&lt;='P08'!$B$17,INDEX('P08'!$M:$M,$A238+52),0)+IF($A238&lt;='P09'!$B$17,INDEX('P09'!$M:$M,$A238+52),0)+IF($A238&lt;='P10'!$B$17,INDEX('P10'!$M:$M,$A238+52),0)</f>
        <v>1.8819373822918251</v>
      </c>
      <c r="F238">
        <f>IF($A238&lt;='P01'!$B$17,INDEX('P01'!$R:$R,$A238+52),0)+IF($A238&lt;='P02'!$B$17,INDEX('P02'!$R:$R,$A238+52),0)+IF($A238&lt;='P03'!$B$17,INDEX('P03'!$R:$R,$A238+52),0)+IF($A238&lt;='P04'!$B$17,INDEX('P04'!$R:$R,$A238+52),0)+IF($A238&lt;='P05'!$B$17,INDEX('P05'!$R:$R,$A238+52),0)+IF($A238&lt;='P06'!$B$17,INDEX('P06'!$R:$R,$A238+52),0)+IF($A238&lt;='P07'!$B$17,INDEX('P07'!$R:$R,$A238+52),0)+IF($A238&lt;='P08'!$B$17,INDEX('P08'!$R:$R,$A238+52),0)+IF($A238&lt;='P09'!$B$17,INDEX('P09'!$R:$R,$A238+52),0)+IF($A238&lt;='P10'!$B$17,INDEX('P10'!$R:$R,$A238+52),0)</f>
        <v>87.857670591151589</v>
      </c>
      <c r="G238">
        <f>IF($A238&lt;='P01'!$B$17,INDEX('P01'!$S:$S,$A238+52),0)+IF($A238&lt;='P02'!$B$17,INDEX('P02'!$S:$S,$A238+52),0)+IF($A238&lt;='P03'!$B$17,INDEX('P03'!$S:$S,$A238+52),0)+IF($A238&lt;='P04'!$B$17,INDEX('P04'!$S:$S,$A238+52),0)+IF($A238&lt;='P05'!$B$17,INDEX('P05'!$S:$S,$A238+52),0)+IF($A238&lt;='P06'!$B$17,INDEX('P06'!$S:$S,$A238+52),0)+IF($A238&lt;='P07'!$B$17,INDEX('P07'!$S:$S,$A238+52),0)+IF($A238&lt;='P08'!$B$17,INDEX('P08'!$S:$S,$A238+52),0)+IF($A238&lt;='P09'!$B$17,INDEX('P09'!$S:$S,$A238+52),0)+IF($A238&lt;='P10'!$B$17,INDEX('P10'!$S:$S,$A238+52),0)</f>
        <v>1.7571534118230319</v>
      </c>
      <c r="H238">
        <f>IF($A238&lt;='P01'!$B$17,INDEX('P01'!$T:$T,$A238+52),0)+IF($A238&lt;='P02'!$B$17,INDEX('P02'!$T:$T,$A238+52),0)+IF($A238&lt;='P03'!$B$17,INDEX('P03'!$T:$T,$A238+52),0)+IF($A238&lt;='P04'!$B$17,INDEX('P04'!$T:$T,$A238+52),0)+IF($A238&lt;='P05'!$B$17,INDEX('P05'!$T:$T,$A238+52),0)+IF($A238&lt;='P06'!$B$17,INDEX('P06'!$T:$T,$A238+52),0)+IF($A238&lt;='P07'!$B$17,INDEX('P07'!$T:$T,$A238+52),0)+IF($A238&lt;='P08'!$B$17,INDEX('P08'!$T:$T,$A238+52),0)+IF($A238&lt;='P09'!$B$17,INDEX('P09'!$T:$T,$A238+52),0)+IF($A238&lt;='P10'!$B$17,INDEX('P10'!$T:$T,$A238+52),0)</f>
        <v>15.668861880776147</v>
      </c>
      <c r="I238">
        <f>IF($A238&lt;='P01'!$B$17,INDEX('P01'!$U:$U,$A238+52),0)+IF($A238&lt;='P02'!$B$17,INDEX('P02'!$U:$U,$A238+52),0)+IF($A238&lt;='P03'!$B$17,INDEX('P03'!$U:$U,$A238+52),0)+IF($A238&lt;='P04'!$B$17,INDEX('P04'!$U:$U,$A238+52),0)+IF($A238&lt;='P05'!$B$17,INDEX('P05'!$U:$U,$A238+52),0)+IF($A238&lt;='P06'!$B$17,INDEX('P06'!$U:$U,$A238+52),0)+IF($A238&lt;='P07'!$B$17,INDEX('P07'!$U:$U,$A238+52),0)+IF($A238&lt;='P08'!$B$17,INDEX('P08'!$U:$U,$A238+52),0)+IF($A238&lt;='P09'!$B$17,INDEX('P09'!$U:$U,$A238+52),0)+IF($A238&lt;='P10'!$B$17,INDEX('P10'!$U:$U,$A238+52),0)</f>
        <v>207.51184771131136</v>
      </c>
      <c r="J238">
        <f>IF($A238&lt;='P01'!$B$17,INDEX('P01'!$V:$V,$A238+52),0)+IF($A238&lt;='P02'!$B$17,INDEX('P02'!$V:$V,$A238+52),0)+IF($A238&lt;='P03'!$B$17,INDEX('P03'!$V:$V,$A238+52),0)+IF($A238&lt;='P04'!$B$17,INDEX('P04'!$V:$V,$A238+52),0)+IF($A238&lt;='P05'!$B$17,INDEX('P05'!$V:$V,$A238+52),0)+IF($A238&lt;='P06'!$B$17,INDEX('P06'!$V:$V,$A238+52),0)+IF($A238&lt;='P07'!$B$17,INDEX('P07'!$V:$V,$A238+52),0)+IF($A238&lt;='P08'!$B$17,INDEX('P08'!$V:$V,$A238+52),0)+IF($A238&lt;='P09'!$B$17,INDEX('P09'!$V:$V,$A238+52),0)+IF($A238&lt;='P10'!$B$17,INDEX('P10'!$V:$V,$A238+52),0)</f>
        <v>0.25485793203244678</v>
      </c>
      <c r="K238">
        <f>IF($A238&lt;='P01'!$B$17,INDEX('P01'!$W:$W,$A238+52),0)+IF($A238&lt;='P02'!$B$17,INDEX('P02'!$W:$W,$A238+52),0)+IF($A238&lt;='P03'!$B$17,INDEX('P03'!$W:$W,$A238+52),0)+IF($A238&lt;='P04'!$B$17,INDEX('P04'!$W:$W,$A238+52),0)+IF($A238&lt;='P05'!$B$17,INDEX('P05'!$W:$W,$A238+52),0)+IF($A238&lt;='P06'!$B$17,INDEX('P06'!$W:$W,$A238+52),0)+IF($A238&lt;='P07'!$B$17,INDEX('P07'!$W:$W,$A238+52),0)+IF($A238&lt;='P08'!$B$17,INDEX('P08'!$W:$W,$A238+52),0)+IF($A238&lt;='P09'!$B$17,INDEX('P09'!$W:$W,$A238+52),0)+IF($A238&lt;='P10'!$B$17,INDEX('P10'!$W:$W,$A238+52),0)</f>
        <v>-137.3350503447914</v>
      </c>
      <c r="L238">
        <f>IF($A238&lt;='P01'!$B$17,INDEX('P01'!$X:$X,$A238+52),0)+IF($A238&lt;='P02'!$B$17,INDEX('P02'!$X:$X,$A238+52),0)+IF($A238&lt;='P03'!$B$17,INDEX('P03'!$X:$X,$A238+52),0)+IF($A238&lt;='P04'!$B$17,INDEX('P04'!$X:$X,$A238+52),0)+IF($A238&lt;='P05'!$B$17,INDEX('P05'!$X:$X,$A238+52),0)+IF($A238&lt;='P06'!$B$17,INDEX('P06'!$X:$X,$A238+52),0)+IF($A238&lt;='P07'!$B$17,INDEX('P07'!$X:$X,$A238+52),0)+IF($A238&lt;='P08'!$B$17,INDEX('P08'!$X:$X,$A238+52),0)+IF($A238&lt;='P09'!$B$17,INDEX('P09'!$X:$X,$A238+52),0)+IF($A238&lt;='P10'!$B$17,INDEX('P10'!$X:$X,$A238+52),0)</f>
        <v>137.05317965643354</v>
      </c>
      <c r="M238">
        <f>IF($A238&lt;='P01'!$B$17,INDEX('P01'!$AA:$AA,$A238+52),0)+IF($A238&lt;='P02'!$B$17,INDEX('P02'!$AA:$AA,$A238+52),0)+IF($A238&lt;='P03'!$B$17,INDEX('P03'!$AA:$AA,$A238+52),0)+IF($A238&lt;='P04'!$B$17,INDEX('P04'!$AA:$AA,$A238+52),0)+IF($A238&lt;='P05'!$B$17,INDEX('P05'!$AA:$AA,$A238+52),0)+IF($A238&lt;='P06'!$B$17,INDEX('P06'!$AA:$AA,$A238+52),0)+IF($A238&lt;='P07'!$B$17,INDEX('P07'!$AA:$AA,$A238+52),0)+IF($A238&lt;='P08'!$B$17,INDEX('P08'!$AA:$AA,$A238+52),0)+IF($A238&lt;='P09'!$B$17,INDEX('P09'!$AA:$AA,$A238+52),0)+IF($A238&lt;='P10'!$B$17,INDEX('P10'!$AA:$AA,$A238+52),0)</f>
        <v>-69.901011097684957</v>
      </c>
      <c r="N238">
        <f>IF($A238&lt;='P01'!$B$17,INDEX('P01'!$AB:$AB,$A238+52),0)+IF($A238&lt;='P02'!$B$17,INDEX('P02'!$AB:$AB,$A238+52),0)+IF($A238&lt;='P03'!$B$17,INDEX('P03'!$AB:$AB,$A238+52),0)+IF($A238&lt;='P04'!$B$17,INDEX('P04'!$AB:$AB,$A238+52),0)+IF($A238&lt;='P05'!$B$17,INDEX('P05'!$AB:$AB,$A238+52),0)+IF($A238&lt;='P06'!$B$17,INDEX('P06'!$AB:$AB,$A238+52),0)+IF($A238&lt;='P07'!$B$17,INDEX('P07'!$AB:$AB,$A238+52),0)+IF($A238&lt;='P08'!$B$17,INDEX('P08'!$AB:$AB,$A238+52),0)+IF($A238&lt;='P09'!$B$17,INDEX('P09'!$AB:$AB,$A238+52),0)+IF($A238&lt;='P10'!$B$17,INDEX('P10'!$AB:$AB,$A238+52),0)</f>
        <v>44.956601310172985</v>
      </c>
      <c r="O238">
        <f>IF($A238&lt;='P01'!$B$17,INDEX('P01'!$AC:$AC,$A238+52),0)+IF($A238&lt;='P02'!$B$17,INDEX('P02'!$AC:$AC,$A238+52),0)+IF($A238&lt;='P03'!$B$17,INDEX('P03'!$AC:$AC,$A238+52),0)+IF($A238&lt;='P04'!$B$17,INDEX('P04'!$AC:$AC,$A238+52),0)+IF($A238&lt;='P05'!$B$17,INDEX('P05'!$AC:$AC,$A238+52),0)+IF($A238&lt;='P06'!$B$17,INDEX('P06'!$AC:$AC,$A238+52),0)+IF($A238&lt;='P07'!$B$17,INDEX('P07'!$AC:$AC,$A238+52),0)+IF($A238&lt;='P08'!$B$17,INDEX('P08'!$AC:$AC,$A238+52),0)+IF($A238&lt;='P09'!$B$17,INDEX('P09'!$AC:$AC,$A238+52),0)+IF($A238&lt;='P10'!$B$17,INDEX('P10'!$AC:$AC,$A238+52),0)</f>
        <v>0.89913202620345967</v>
      </c>
      <c r="P238">
        <f>IF($A238&lt;='P01'!$B$17,INDEX('P01'!$AD:$AD,$A238+52),0)+IF($A238&lt;='P02'!$B$17,INDEX('P02'!$AD:$AD,$A238+52),0)+IF($A238&lt;='P03'!$B$17,INDEX('P03'!$AD:$AD,$A238+52),0)+IF($A238&lt;='P04'!$B$17,INDEX('P04'!$AD:$AD,$A238+52),0)+IF($A238&lt;='P05'!$B$17,INDEX('P05'!$AD:$AD,$A238+52),0)+IF($A238&lt;='P06'!$B$17,INDEX('P06'!$AD:$AD,$A238+52),0)+IF($A238&lt;='P07'!$B$17,INDEX('P07'!$AD:$AD,$A238+52),0)+IF($A238&lt;='P08'!$B$17,INDEX('P08'!$AD:$AD,$A238+52),0)+IF($A238&lt;='P09'!$B$17,INDEX('P09'!$AD:$AD,$A238+52),0)+IF($A238&lt;='P10'!$B$17,INDEX('P10'!$AD:$AD,$A238+52),0)</f>
        <v>7.9915642304823553</v>
      </c>
      <c r="Q238">
        <f>IF($A238&lt;='P01'!$B$17,INDEX('P01'!$AE:$AE,$A238+52),0)+IF($A238&lt;='P02'!$B$17,INDEX('P02'!$AE:$AE,$A238+52),0)+IF($A238&lt;='P03'!$B$17,INDEX('P03'!$AE:$AE,$A238+52),0)+IF($A238&lt;='P04'!$B$17,INDEX('P04'!$AE:$AE,$A238+52),0)+IF($A238&lt;='P05'!$B$17,INDEX('P05'!$AE:$AE,$A238+52),0)+IF($A238&lt;='P06'!$B$17,INDEX('P06'!$AE:$AE,$A238+52),0)+IF($A238&lt;='P07'!$B$17,INDEX('P07'!$AE:$AE,$A238+52),0)+IF($A238&lt;='P08'!$B$17,INDEX('P08'!$AE:$AE,$A238+52),0)+IF($A238&lt;='P09'!$B$17,INDEX('P09'!$AE:$AE,$A238+52),0)+IF($A238&lt;='P10'!$B$17,INDEX('P10'!$AE:$AE,$A238+52),0)</f>
        <v>105.8369313731466</v>
      </c>
      <c r="R238">
        <f>IF($A238&lt;='P01'!$B$17,INDEX('P01'!$AF:$AF,$A238+52),0)+IF($A238&lt;='P02'!$B$17,INDEX('P02'!$AF:$AF,$A238+52),0)+IF($A238&lt;='P03'!$B$17,INDEX('P03'!$AF:$AF,$A238+52),0)+IF($A238&lt;='P04'!$B$17,INDEX('P04'!$AF:$AF,$A238+52),0)+IF($A238&lt;='P05'!$B$17,INDEX('P05'!$AF:$AF,$A238+52),0)+IF($A238&lt;='P06'!$B$17,INDEX('P06'!$AF:$AF,$A238+52),0)+IF($A238&lt;='P07'!$B$17,INDEX('P07'!$AF:$AF,$A238+52),0)+IF($A238&lt;='P08'!$B$17,INDEX('P08'!$AF:$AF,$A238+52),0)+IF($A238&lt;='P09'!$B$17,INDEX('P09'!$AF:$AF,$A238+52),0)+IF($A238&lt;='P10'!$B$17,INDEX('P10'!$AF:$AF,$A238+52),0)</f>
        <v>0.12998477802551911</v>
      </c>
      <c r="S238">
        <f>IF($A238&lt;='P01'!$B$17,INDEX('P01'!$AG:$AG,$A238+52),0)+IF($A238&lt;='P02'!$B$17,INDEX('P02'!$AG:$AG,$A238+52),0)+IF($A238&lt;='P03'!$B$17,INDEX('P03'!$AG:$AG,$A238+52),0)+IF($A238&lt;='P04'!$B$17,INDEX('P04'!$AG:$AG,$A238+52),0)+IF($A238&lt;='P05'!$B$17,INDEX('P05'!$AG:$AG,$A238+52),0)+IF($A238&lt;='P06'!$B$17,INDEX('P06'!$AG:$AG,$A238+52),0)+IF($A238&lt;='P07'!$B$17,INDEX('P07'!$AG:$AG,$A238+52),0)+IF($A238&lt;='P08'!$B$17,INDEX('P08'!$AG:$AG,$A238+52),0)+IF($A238&lt;='P09'!$B$17,INDEX('P09'!$AG:$AG,$A238+52),0)+IF($A238&lt;='P10'!$B$17,INDEX('P10'!$AG:$AG,$A238+52),0)</f>
        <v>8273.8703044810954</v>
      </c>
      <c r="T238">
        <f>IF($A238&lt;='P01'!$B$17,INDEX('P01'!$AI:$AI,$A238+52),0)+IF($A238&lt;='P02'!$B$17,INDEX('P02'!$AI:$AI,$A238+52),0)+IF($A238&lt;='P03'!$B$17,INDEX('P03'!$AI:$AI,$A238+52),0)+IF($A238&lt;='P04'!$B$17,INDEX('P04'!$AI:$AI,$A238+52),0)+IF($A238&lt;='P05'!$B$17,INDEX('P05'!$AI:$AI,$A238+52),0)+IF($A238&lt;='P06'!$B$17,INDEX('P06'!$AI:$AI,$A238+52),0)+IF($A238&lt;='P07'!$B$17,INDEX('P07'!$AI:$AI,$A238+52),0)+IF($A238&lt;='P08'!$B$17,INDEX('P08'!$AI:$AI,$A238+52),0)+IF($A238&lt;='P09'!$B$17,INDEX('P09'!$AI:$AI,$A238+52),0)+IF($A238&lt;='P10'!$B$17,INDEX('P10'!$AI:$AI,$A238+52),0)</f>
        <v>8273.8703044810954</v>
      </c>
    </row>
    <row r="239" spans="1:20" x14ac:dyDescent="0.35">
      <c r="A239">
        <v>207</v>
      </c>
      <c r="B239">
        <f>IF($A239&lt;='P01'!$B$17,INDEX('P01'!$J:$J,$A239+52),0)+IF($A239&lt;='P02'!$B$17,INDEX('P02'!$J:$J,$A239+52),0)+IF($A239&lt;='P03'!$B$17,INDEX('P03'!$J:$J,$A239+52),0)+IF($A239&lt;='P04'!$B$17,INDEX('P04'!$J:$J,$A239+52),0)+IF($A239&lt;='P05'!$B$17,INDEX('P05'!$J:$J,$A239+52),0)+IF($A239&lt;='P06'!$B$17,INDEX('P06'!$J:$J,$A239+52),0)+IF($A239&lt;='P07'!$B$17,INDEX('P07'!$J:$J,$A239+52),0)+IF($A239&lt;='P08'!$B$17,INDEX('P08'!$J:$J,$A239+52),0)+IF($A239&lt;='P09'!$B$17,INDEX('P09'!$J:$J,$A239+52),0)+IF($A239&lt;='P10'!$B$17,INDEX('P10'!$J:$J,$A239+52),0)</f>
        <v>6.1261466546769314E-4</v>
      </c>
      <c r="C239">
        <f>IF($A239&lt;='P01'!$B$17,INDEX('P01'!$K:$K,$A239+52),0)+IF($A239&lt;='P02'!$B$17,INDEX('P02'!$K:$K,$A239+52),0)+IF($A239&lt;='P03'!$B$17,INDEX('P03'!$K:$K,$A239+52),0)+IF($A239&lt;='P04'!$B$17,INDEX('P04'!$K:$K,$A239+52),0)+IF($A239&lt;='P05'!$B$17,INDEX('P05'!$K:$K,$A239+52),0)+IF($A239&lt;='P06'!$B$17,INDEX('P06'!$K:$K,$A239+52),0)+IF($A239&lt;='P07'!$B$17,INDEX('P07'!$K:$K,$A239+52),0)+IF($A239&lt;='P08'!$B$17,INDEX('P08'!$K:$K,$A239+52),0)+IF($A239&lt;='P09'!$B$17,INDEX('P09'!$K:$K,$A239+52),0)+IF($A239&lt;='P10'!$B$17,INDEX('P10'!$K:$K,$A239+52),0)</f>
        <v>4.1003296737256792E-3</v>
      </c>
      <c r="D239">
        <f>IF($A239&lt;='P01'!$B$17,INDEX('P01'!$L:$L,$A239+52),0)+IF($A239&lt;='P02'!$B$17,INDEX('P02'!$L:$L,$A239+52),0)+IF($A239&lt;='P03'!$B$17,INDEX('P03'!$L:$L,$A239+52),0)+IF($A239&lt;='P04'!$B$17,INDEX('P04'!$L:$L,$A239+52),0)+IF($A239&lt;='P05'!$B$17,INDEX('P05'!$L:$L,$A239+52),0)+IF($A239&lt;='P06'!$B$17,INDEX('P06'!$L:$L,$A239+52),0)+IF($A239&lt;='P07'!$B$17,INDEX('P07'!$L:$L,$A239+52),0)+IF($A239&lt;='P08'!$B$17,INDEX('P08'!$L:$L,$A239+52),0)+IF($A239&lt;='P09'!$B$17,INDEX('P09'!$L:$L,$A239+52),0)+IF($A239&lt;='P10'!$B$17,INDEX('P10'!$L:$L,$A239+52),0)</f>
        <v>0</v>
      </c>
      <c r="E239">
        <f>IF($A239&lt;='P01'!$B$17,INDEX('P01'!$M:$M,$A239+52),0)+IF($A239&lt;='P02'!$B$17,INDEX('P02'!$M:$M,$A239+52),0)+IF($A239&lt;='P03'!$B$17,INDEX('P03'!$M:$M,$A239+52),0)+IF($A239&lt;='P04'!$B$17,INDEX('P04'!$M:$M,$A239+52),0)+IF($A239&lt;='P05'!$B$17,INDEX('P05'!$M:$M,$A239+52),0)+IF($A239&lt;='P06'!$B$17,INDEX('P06'!$M:$M,$A239+52),0)+IF($A239&lt;='P07'!$B$17,INDEX('P07'!$M:$M,$A239+52),0)+IF($A239&lt;='P08'!$B$17,INDEX('P08'!$M:$M,$A239+52),0)+IF($A239&lt;='P09'!$B$17,INDEX('P09'!$M:$M,$A239+52),0)+IF($A239&lt;='P10'!$B$17,INDEX('P10'!$M:$M,$A239+52),0)</f>
        <v>1.8772244379526317</v>
      </c>
      <c r="F239">
        <f>IF($A239&lt;='P01'!$B$17,INDEX('P01'!$R:$R,$A239+52),0)+IF($A239&lt;='P02'!$B$17,INDEX('P02'!$R:$R,$A239+52),0)+IF($A239&lt;='P03'!$B$17,INDEX('P03'!$R:$R,$A239+52),0)+IF($A239&lt;='P04'!$B$17,INDEX('P04'!$R:$R,$A239+52),0)+IF($A239&lt;='P05'!$B$17,INDEX('P05'!$R:$R,$A239+52),0)+IF($A239&lt;='P06'!$B$17,INDEX('P06'!$R:$R,$A239+52),0)+IF($A239&lt;='P07'!$B$17,INDEX('P07'!$R:$R,$A239+52),0)+IF($A239&lt;='P08'!$B$17,INDEX('P08'!$R:$R,$A239+52),0)+IF($A239&lt;='P09'!$B$17,INDEX('P09'!$R:$R,$A239+52),0)+IF($A239&lt;='P10'!$B$17,INDEX('P10'!$R:$R,$A239+52),0)</f>
        <v>87.543551271557021</v>
      </c>
      <c r="G239">
        <f>IF($A239&lt;='P01'!$B$17,INDEX('P01'!$S:$S,$A239+52),0)+IF($A239&lt;='P02'!$B$17,INDEX('P02'!$S:$S,$A239+52),0)+IF($A239&lt;='P03'!$B$17,INDEX('P03'!$S:$S,$A239+52),0)+IF($A239&lt;='P04'!$B$17,INDEX('P04'!$S:$S,$A239+52),0)+IF($A239&lt;='P05'!$B$17,INDEX('P05'!$S:$S,$A239+52),0)+IF($A239&lt;='P06'!$B$17,INDEX('P06'!$S:$S,$A239+52),0)+IF($A239&lt;='P07'!$B$17,INDEX('P07'!$S:$S,$A239+52),0)+IF($A239&lt;='P08'!$B$17,INDEX('P08'!$S:$S,$A239+52),0)+IF($A239&lt;='P09'!$B$17,INDEX('P09'!$S:$S,$A239+52),0)+IF($A239&lt;='P10'!$B$17,INDEX('P10'!$S:$S,$A239+52),0)</f>
        <v>1.7508710254311406</v>
      </c>
      <c r="H239">
        <f>IF($A239&lt;='P01'!$B$17,INDEX('P01'!$T:$T,$A239+52),0)+IF($A239&lt;='P02'!$B$17,INDEX('P02'!$T:$T,$A239+52),0)+IF($A239&lt;='P03'!$B$17,INDEX('P03'!$T:$T,$A239+52),0)+IF($A239&lt;='P04'!$B$17,INDEX('P04'!$T:$T,$A239+52),0)+IF($A239&lt;='P05'!$B$17,INDEX('P05'!$T:$T,$A239+52),0)+IF($A239&lt;='P06'!$B$17,INDEX('P06'!$T:$T,$A239+52),0)+IF($A239&lt;='P07'!$B$17,INDEX('P07'!$T:$T,$A239+52),0)+IF($A239&lt;='P08'!$B$17,INDEX('P08'!$T:$T,$A239+52),0)+IF($A239&lt;='P09'!$B$17,INDEX('P09'!$T:$T,$A239+52),0)+IF($A239&lt;='P10'!$B$17,INDEX('P10'!$T:$T,$A239+52),0)</f>
        <v>15.668134808222398</v>
      </c>
      <c r="I239">
        <f>IF($A239&lt;='P01'!$B$17,INDEX('P01'!$U:$U,$A239+52),0)+IF($A239&lt;='P02'!$B$17,INDEX('P02'!$U:$U,$A239+52),0)+IF($A239&lt;='P03'!$B$17,INDEX('P03'!$U:$U,$A239+52),0)+IF($A239&lt;='P04'!$B$17,INDEX('P04'!$U:$U,$A239+52),0)+IF($A239&lt;='P05'!$B$17,INDEX('P05'!$U:$U,$A239+52),0)+IF($A239&lt;='P06'!$B$17,INDEX('P06'!$U:$U,$A239+52),0)+IF($A239&lt;='P07'!$B$17,INDEX('P07'!$U:$U,$A239+52),0)+IF($A239&lt;='P08'!$B$17,INDEX('P08'!$U:$U,$A239+52),0)+IF($A239&lt;='P09'!$B$17,INDEX('P09'!$U:$U,$A239+52),0)+IF($A239&lt;='P10'!$B$17,INDEX('P10'!$U:$U,$A239+52),0)</f>
        <v>207.09377540630615</v>
      </c>
      <c r="J239">
        <f>IF($A239&lt;='P01'!$B$17,INDEX('P01'!$V:$V,$A239+52),0)+IF($A239&lt;='P02'!$B$17,INDEX('P02'!$V:$V,$A239+52),0)+IF($A239&lt;='P03'!$B$17,INDEX('P03'!$V:$V,$A239+52),0)+IF($A239&lt;='P04'!$B$17,INDEX('P04'!$V:$V,$A239+52),0)+IF($A239&lt;='P05'!$B$17,INDEX('P05'!$V:$V,$A239+52),0)+IF($A239&lt;='P06'!$B$17,INDEX('P06'!$V:$V,$A239+52),0)+IF($A239&lt;='P07'!$B$17,INDEX('P07'!$V:$V,$A239+52),0)+IF($A239&lt;='P08'!$B$17,INDEX('P08'!$V:$V,$A239+52),0)+IF($A239&lt;='P09'!$B$17,INDEX('P09'!$V:$V,$A239+52),0)+IF($A239&lt;='P10'!$B$17,INDEX('P10'!$V:$V,$A239+52),0)</f>
        <v>0.25501722996630166</v>
      </c>
      <c r="K239">
        <f>IF($A239&lt;='P01'!$B$17,INDEX('P01'!$W:$W,$A239+52),0)+IF($A239&lt;='P02'!$B$17,INDEX('P02'!$W:$W,$A239+52),0)+IF($A239&lt;='P03'!$B$17,INDEX('P03'!$W:$W,$A239+52),0)+IF($A239&lt;='P04'!$B$17,INDEX('P04'!$W:$W,$A239+52),0)+IF($A239&lt;='P05'!$B$17,INDEX('P05'!$W:$W,$A239+52),0)+IF($A239&lt;='P06'!$B$17,INDEX('P06'!$W:$W,$A239+52),0)+IF($A239&lt;='P07'!$B$17,INDEX('P07'!$W:$W,$A239+52),0)+IF($A239&lt;='P08'!$B$17,INDEX('P08'!$W:$W,$A239+52),0)+IF($A239&lt;='P09'!$B$17,INDEX('P09'!$W:$W,$A239+52),0)+IF($A239&lt;='P10'!$B$17,INDEX('P10'!$W:$W,$A239+52),0)</f>
        <v>-137.22424719836894</v>
      </c>
      <c r="L239">
        <f>IF($A239&lt;='P01'!$B$17,INDEX('P01'!$X:$X,$A239+52),0)+IF($A239&lt;='P02'!$B$17,INDEX('P02'!$X:$X,$A239+52),0)+IF($A239&lt;='P03'!$B$17,INDEX('P03'!$X:$X,$A239+52),0)+IF($A239&lt;='P04'!$B$17,INDEX('P04'!$X:$X,$A239+52),0)+IF($A239&lt;='P05'!$B$17,INDEX('P05'!$X:$X,$A239+52),0)+IF($A239&lt;='P06'!$B$17,INDEX('P06'!$X:$X,$A239+52),0)+IF($A239&lt;='P07'!$B$17,INDEX('P07'!$X:$X,$A239+52),0)+IF($A239&lt;='P08'!$B$17,INDEX('P08'!$X:$X,$A239+52),0)+IF($A239&lt;='P09'!$B$17,INDEX('P09'!$X:$X,$A239+52),0)+IF($A239&lt;='P10'!$B$17,INDEX('P10'!$X:$X,$A239+52),0)</f>
        <v>136.94338428802575</v>
      </c>
      <c r="M239">
        <f>IF($A239&lt;='P01'!$B$17,INDEX('P01'!$AA:$AA,$A239+52),0)+IF($A239&lt;='P02'!$B$17,INDEX('P02'!$AA:$AA,$A239+52),0)+IF($A239&lt;='P03'!$B$17,INDEX('P03'!$AA:$AA,$A239+52),0)+IF($A239&lt;='P04'!$B$17,INDEX('P04'!$AA:$AA,$A239+52),0)+IF($A239&lt;='P05'!$B$17,INDEX('P05'!$AA:$AA,$A239+52),0)+IF($A239&lt;='P06'!$B$17,INDEX('P06'!$AA:$AA,$A239+52),0)+IF($A239&lt;='P07'!$B$17,INDEX('P07'!$AA:$AA,$A239+52),0)+IF($A239&lt;='P08'!$B$17,INDEX('P08'!$AA:$AA,$A239+52),0)+IF($A239&lt;='P09'!$B$17,INDEX('P09'!$AA:$AA,$A239+52),0)+IF($A239&lt;='P10'!$B$17,INDEX('P10'!$AA:$AA,$A239+52),0)</f>
        <v>-69.617104060796294</v>
      </c>
      <c r="N239">
        <f>IF($A239&lt;='P01'!$B$17,INDEX('P01'!$AB:$AB,$A239+52),0)+IF($A239&lt;='P02'!$B$17,INDEX('P02'!$AB:$AB,$A239+52),0)+IF($A239&lt;='P03'!$B$17,INDEX('P03'!$AB:$AB,$A239+52),0)+IF($A239&lt;='P04'!$B$17,INDEX('P04'!$AB:$AB,$A239+52),0)+IF($A239&lt;='P05'!$B$17,INDEX('P05'!$AB:$AB,$A239+52),0)+IF($A239&lt;='P06'!$B$17,INDEX('P06'!$AB:$AB,$A239+52),0)+IF($A239&lt;='P07'!$B$17,INDEX('P07'!$AB:$AB,$A239+52),0)+IF($A239&lt;='P08'!$B$17,INDEX('P08'!$AB:$AB,$A239+52),0)+IF($A239&lt;='P09'!$B$17,INDEX('P09'!$AB:$AB,$A239+52),0)+IF($A239&lt;='P10'!$B$17,INDEX('P10'!$AB:$AB,$A239+52),0)</f>
        <v>44.649695572944736</v>
      </c>
      <c r="O239">
        <f>IF($A239&lt;='P01'!$B$17,INDEX('P01'!$AC:$AC,$A239+52),0)+IF($A239&lt;='P02'!$B$17,INDEX('P02'!$AC:$AC,$A239+52),0)+IF($A239&lt;='P03'!$B$17,INDEX('P03'!$AC:$AC,$A239+52),0)+IF($A239&lt;='P04'!$B$17,INDEX('P04'!$AC:$AC,$A239+52),0)+IF($A239&lt;='P05'!$B$17,INDEX('P05'!$AC:$AC,$A239+52),0)+IF($A239&lt;='P06'!$B$17,INDEX('P06'!$AC:$AC,$A239+52),0)+IF($A239&lt;='P07'!$B$17,INDEX('P07'!$AC:$AC,$A239+52),0)+IF($A239&lt;='P08'!$B$17,INDEX('P08'!$AC:$AC,$A239+52),0)+IF($A239&lt;='P09'!$B$17,INDEX('P09'!$AC:$AC,$A239+52),0)+IF($A239&lt;='P10'!$B$17,INDEX('P10'!$AC:$AC,$A239+52),0)</f>
        <v>0.89299391145889484</v>
      </c>
      <c r="P239">
        <f>IF($A239&lt;='P01'!$B$17,INDEX('P01'!$AD:$AD,$A239+52),0)+IF($A239&lt;='P02'!$B$17,INDEX('P02'!$AD:$AD,$A239+52),0)+IF($A239&lt;='P03'!$B$17,INDEX('P03'!$AD:$AD,$A239+52),0)+IF($A239&lt;='P04'!$B$17,INDEX('P04'!$AD:$AD,$A239+52),0)+IF($A239&lt;='P05'!$B$17,INDEX('P05'!$AD:$AD,$A239+52),0)+IF($A239&lt;='P06'!$B$17,INDEX('P06'!$AD:$AD,$A239+52),0)+IF($A239&lt;='P07'!$B$17,INDEX('P07'!$AD:$AD,$A239+52),0)+IF($A239&lt;='P08'!$B$17,INDEX('P08'!$AD:$AD,$A239+52),0)+IF($A239&lt;='P09'!$B$17,INDEX('P09'!$AD:$AD,$A239+52),0)+IF($A239&lt;='P10'!$B$17,INDEX('P10'!$AD:$AD,$A239+52),0)</f>
        <v>7.9651176802264816</v>
      </c>
      <c r="Q239">
        <f>IF($A239&lt;='P01'!$B$17,INDEX('P01'!$AE:$AE,$A239+52),0)+IF($A239&lt;='P02'!$B$17,INDEX('P02'!$AE:$AE,$A239+52),0)+IF($A239&lt;='P03'!$B$17,INDEX('P03'!$AE:$AE,$A239+52),0)+IF($A239&lt;='P04'!$B$17,INDEX('P04'!$AE:$AE,$A239+52),0)+IF($A239&lt;='P05'!$B$17,INDEX('P05'!$AE:$AE,$A239+52),0)+IF($A239&lt;='P06'!$B$17,INDEX('P06'!$AE:$AE,$A239+52),0)+IF($A239&lt;='P07'!$B$17,INDEX('P07'!$AE:$AE,$A239+52),0)+IF($A239&lt;='P08'!$B$17,INDEX('P08'!$AE:$AE,$A239+52),0)+IF($A239&lt;='P09'!$B$17,INDEX('P09'!$AE:$AE,$A239+52),0)+IF($A239&lt;='P10'!$B$17,INDEX('P10'!$AE:$AE,$A239+52),0)</f>
        <v>105.2790464304644</v>
      </c>
      <c r="R239">
        <f>IF($A239&lt;='P01'!$B$17,INDEX('P01'!$AF:$AF,$A239+52),0)+IF($A239&lt;='P02'!$B$17,INDEX('P02'!$AF:$AF,$A239+52),0)+IF($A239&lt;='P03'!$B$17,INDEX('P03'!$AF:$AF,$A239+52),0)+IF($A239&lt;='P04'!$B$17,INDEX('P04'!$AF:$AF,$A239+52),0)+IF($A239&lt;='P05'!$B$17,INDEX('P05'!$AF:$AF,$A239+52),0)+IF($A239&lt;='P06'!$B$17,INDEX('P06'!$AF:$AF,$A239+52),0)+IF($A239&lt;='P07'!$B$17,INDEX('P07'!$AF:$AF,$A239+52),0)+IF($A239&lt;='P08'!$B$17,INDEX('P08'!$AF:$AF,$A239+52),0)+IF($A239&lt;='P09'!$B$17,INDEX('P09'!$AF:$AF,$A239+52),0)+IF($A239&lt;='P10'!$B$17,INDEX('P10'!$AF:$AF,$A239+52),0)</f>
        <v>0.12964161159125379</v>
      </c>
      <c r="S239">
        <f>IF($A239&lt;='P01'!$B$17,INDEX('P01'!$AG:$AG,$A239+52),0)+IF($A239&lt;='P02'!$B$17,INDEX('P02'!$AG:$AG,$A239+52),0)+IF($A239&lt;='P03'!$B$17,INDEX('P03'!$AG:$AG,$A239+52),0)+IF($A239&lt;='P04'!$B$17,INDEX('P04'!$AG:$AG,$A239+52),0)+IF($A239&lt;='P05'!$B$17,INDEX('P05'!$AG:$AG,$A239+52),0)+IF($A239&lt;='P06'!$B$17,INDEX('P06'!$AG:$AG,$A239+52),0)+IF($A239&lt;='P07'!$B$17,INDEX('P07'!$AG:$AG,$A239+52),0)+IF($A239&lt;='P08'!$B$17,INDEX('P08'!$AG:$AG,$A239+52),0)+IF($A239&lt;='P09'!$B$17,INDEX('P09'!$AG:$AG,$A239+52),0)+IF($A239&lt;='P10'!$B$17,INDEX('P10'!$AG:$AG,$A239+52),0)</f>
        <v>8164.0134185616043</v>
      </c>
      <c r="T239">
        <f>IF($A239&lt;='P01'!$B$17,INDEX('P01'!$AI:$AI,$A239+52),0)+IF($A239&lt;='P02'!$B$17,INDEX('P02'!$AI:$AI,$A239+52),0)+IF($A239&lt;='P03'!$B$17,INDEX('P03'!$AI:$AI,$A239+52),0)+IF($A239&lt;='P04'!$B$17,INDEX('P04'!$AI:$AI,$A239+52),0)+IF($A239&lt;='P05'!$B$17,INDEX('P05'!$AI:$AI,$A239+52),0)+IF($A239&lt;='P06'!$B$17,INDEX('P06'!$AI:$AI,$A239+52),0)+IF($A239&lt;='P07'!$B$17,INDEX('P07'!$AI:$AI,$A239+52),0)+IF($A239&lt;='P08'!$B$17,INDEX('P08'!$AI:$AI,$A239+52),0)+IF($A239&lt;='P09'!$B$17,INDEX('P09'!$AI:$AI,$A239+52),0)+IF($A239&lt;='P10'!$B$17,INDEX('P10'!$AI:$AI,$A239+52),0)</f>
        <v>8164.0134185616043</v>
      </c>
    </row>
    <row r="240" spans="1:20" x14ac:dyDescent="0.35">
      <c r="A240">
        <v>208</v>
      </c>
      <c r="B240">
        <f>IF($A240&lt;='P01'!$B$17,INDEX('P01'!$J:$J,$A240+52),0)+IF($A240&lt;='P02'!$B$17,INDEX('P02'!$J:$J,$A240+52),0)+IF($A240&lt;='P03'!$B$17,INDEX('P03'!$J:$J,$A240+52),0)+IF($A240&lt;='P04'!$B$17,INDEX('P04'!$J:$J,$A240+52),0)+IF($A240&lt;='P05'!$B$17,INDEX('P05'!$J:$J,$A240+52),0)+IF($A240&lt;='P06'!$B$17,INDEX('P06'!$J:$J,$A240+52),0)+IF($A240&lt;='P07'!$B$17,INDEX('P07'!$J:$J,$A240+52),0)+IF($A240&lt;='P08'!$B$17,INDEX('P08'!$J:$J,$A240+52),0)+IF($A240&lt;='P09'!$B$17,INDEX('P09'!$J:$J,$A240+52),0)+IF($A240&lt;='P10'!$B$17,INDEX('P10'!$J:$J,$A240+52),0)</f>
        <v>6.4643482976203337E-4</v>
      </c>
      <c r="C240">
        <f>IF($A240&lt;='P01'!$B$17,INDEX('P01'!$K:$K,$A240+52),0)+IF($A240&lt;='P02'!$B$17,INDEX('P02'!$K:$K,$A240+52),0)+IF($A240&lt;='P03'!$B$17,INDEX('P03'!$K:$K,$A240+52),0)+IF($A240&lt;='P04'!$B$17,INDEX('P04'!$K:$K,$A240+52),0)+IF($A240&lt;='P05'!$B$17,INDEX('P05'!$K:$K,$A240+52),0)+IF($A240&lt;='P06'!$B$17,INDEX('P06'!$K:$K,$A240+52),0)+IF($A240&lt;='P07'!$B$17,INDEX('P07'!$K:$K,$A240+52),0)+IF($A240&lt;='P08'!$B$17,INDEX('P08'!$K:$K,$A240+52),0)+IF($A240&lt;='P09'!$B$17,INDEX('P09'!$K:$K,$A240+52),0)+IF($A240&lt;='P10'!$B$17,INDEX('P10'!$K:$K,$A240+52),0)</f>
        <v>4.0855437408028215E-3</v>
      </c>
      <c r="D240">
        <f>IF($A240&lt;='P01'!$B$17,INDEX('P01'!$L:$L,$A240+52),0)+IF($A240&lt;='P02'!$B$17,INDEX('P02'!$L:$L,$A240+52),0)+IF($A240&lt;='P03'!$B$17,INDEX('P03'!$L:$L,$A240+52),0)+IF($A240&lt;='P04'!$B$17,INDEX('P04'!$L:$L,$A240+52),0)+IF($A240&lt;='P05'!$B$17,INDEX('P05'!$L:$L,$A240+52),0)+IF($A240&lt;='P06'!$B$17,INDEX('P06'!$L:$L,$A240+52),0)+IF($A240&lt;='P07'!$B$17,INDEX('P07'!$L:$L,$A240+52),0)+IF($A240&lt;='P08'!$B$17,INDEX('P08'!$L:$L,$A240+52),0)+IF($A240&lt;='P09'!$B$17,INDEX('P09'!$L:$L,$A240+52),0)+IF($A240&lt;='P10'!$B$17,INDEX('P10'!$L:$L,$A240+52),0)</f>
        <v>0</v>
      </c>
      <c r="E240">
        <f>IF($A240&lt;='P01'!$B$17,INDEX('P01'!$M:$M,$A240+52),0)+IF($A240&lt;='P02'!$B$17,INDEX('P02'!$M:$M,$A240+52),0)+IF($A240&lt;='P03'!$B$17,INDEX('P03'!$M:$M,$A240+52),0)+IF($A240&lt;='P04'!$B$17,INDEX('P04'!$M:$M,$A240+52),0)+IF($A240&lt;='P05'!$B$17,INDEX('P05'!$M:$M,$A240+52),0)+IF($A240&lt;='P06'!$B$17,INDEX('P06'!$M:$M,$A240+52),0)+IF($A240&lt;='P07'!$B$17,INDEX('P07'!$M:$M,$A240+52),0)+IF($A240&lt;='P08'!$B$17,INDEX('P08'!$M:$M,$A240+52),0)+IF($A240&lt;='P09'!$B$17,INDEX('P09'!$M:$M,$A240+52),0)+IF($A240&lt;='P10'!$B$17,INDEX('P10'!$M:$M,$A240+52),0)</f>
        <v>1.8724924593820667</v>
      </c>
      <c r="F240">
        <f>IF($A240&lt;='P01'!$B$17,INDEX('P01'!$R:$R,$A240+52),0)+IF($A240&lt;='P02'!$B$17,INDEX('P02'!$R:$R,$A240+52),0)+IF($A240&lt;='P03'!$B$17,INDEX('P03'!$R:$R,$A240+52),0)+IF($A240&lt;='P04'!$B$17,INDEX('P04'!$R:$R,$A240+52),0)+IF($A240&lt;='P05'!$B$17,INDEX('P05'!$R:$R,$A240+52),0)+IF($A240&lt;='P06'!$B$17,INDEX('P06'!$R:$R,$A240+52),0)+IF($A240&lt;='P07'!$B$17,INDEX('P07'!$R:$R,$A240+52),0)+IF($A240&lt;='P08'!$B$17,INDEX('P08'!$R:$R,$A240+52),0)+IF($A240&lt;='P09'!$B$17,INDEX('P09'!$R:$R,$A240+52),0)+IF($A240&lt;='P10'!$B$17,INDEX('P10'!$R:$R,$A240+52),0)</f>
        <v>87.230556094295451</v>
      </c>
      <c r="G240">
        <f>IF($A240&lt;='P01'!$B$17,INDEX('P01'!$S:$S,$A240+52),0)+IF($A240&lt;='P02'!$B$17,INDEX('P02'!$S:$S,$A240+52),0)+IF($A240&lt;='P03'!$B$17,INDEX('P03'!$S:$S,$A240+52),0)+IF($A240&lt;='P04'!$B$17,INDEX('P04'!$S:$S,$A240+52),0)+IF($A240&lt;='P05'!$B$17,INDEX('P05'!$S:$S,$A240+52),0)+IF($A240&lt;='P06'!$B$17,INDEX('P06'!$S:$S,$A240+52),0)+IF($A240&lt;='P07'!$B$17,INDEX('P07'!$S:$S,$A240+52),0)+IF($A240&lt;='P08'!$B$17,INDEX('P08'!$S:$S,$A240+52),0)+IF($A240&lt;='P09'!$B$17,INDEX('P09'!$S:$S,$A240+52),0)+IF($A240&lt;='P10'!$B$17,INDEX('P10'!$S:$S,$A240+52),0)</f>
        <v>1.7446111218859091</v>
      </c>
      <c r="H240">
        <f>IF($A240&lt;='P01'!$B$17,INDEX('P01'!$T:$T,$A240+52),0)+IF($A240&lt;='P02'!$B$17,INDEX('P02'!$T:$T,$A240+52),0)+IF($A240&lt;='P03'!$B$17,INDEX('P03'!$T:$T,$A240+52),0)+IF($A240&lt;='P04'!$B$17,INDEX('P04'!$T:$T,$A240+52),0)+IF($A240&lt;='P05'!$B$17,INDEX('P05'!$T:$T,$A240+52),0)+IF($A240&lt;='P06'!$B$17,INDEX('P06'!$T:$T,$A240+52),0)+IF($A240&lt;='P07'!$B$17,INDEX('P07'!$T:$T,$A240+52),0)+IF($A240&lt;='P08'!$B$17,INDEX('P08'!$T:$T,$A240+52),0)+IF($A240&lt;='P09'!$B$17,INDEX('P09'!$T:$T,$A240+52),0)+IF($A240&lt;='P10'!$B$17,INDEX('P10'!$T:$T,$A240+52),0)</f>
        <v>15.667442103328369</v>
      </c>
      <c r="I240">
        <f>IF($A240&lt;='P01'!$B$17,INDEX('P01'!$U:$U,$A240+52),0)+IF($A240&lt;='P02'!$B$17,INDEX('P02'!$U:$U,$A240+52),0)+IF($A240&lt;='P03'!$B$17,INDEX('P03'!$U:$U,$A240+52),0)+IF($A240&lt;='P04'!$B$17,INDEX('P04'!$U:$U,$A240+52),0)+IF($A240&lt;='P05'!$B$17,INDEX('P05'!$U:$U,$A240+52),0)+IF($A240&lt;='P06'!$B$17,INDEX('P06'!$U:$U,$A240+52),0)+IF($A240&lt;='P07'!$B$17,INDEX('P07'!$U:$U,$A240+52),0)+IF($A240&lt;='P08'!$B$17,INDEX('P08'!$U:$U,$A240+52),0)+IF($A240&lt;='P09'!$B$17,INDEX('P09'!$U:$U,$A240+52),0)+IF($A240&lt;='P10'!$B$17,INDEX('P10'!$U:$U,$A240+52),0)</f>
        <v>217.16020146667171</v>
      </c>
      <c r="J240">
        <f>IF($A240&lt;='P01'!$B$17,INDEX('P01'!$V:$V,$A240+52),0)+IF($A240&lt;='P02'!$B$17,INDEX('P02'!$V:$V,$A240+52),0)+IF($A240&lt;='P03'!$B$17,INDEX('P03'!$V:$V,$A240+52),0)+IF($A240&lt;='P04'!$B$17,INDEX('P04'!$V:$V,$A240+52),0)+IF($A240&lt;='P05'!$B$17,INDEX('P05'!$V:$V,$A240+52),0)+IF($A240&lt;='P06'!$B$17,INDEX('P06'!$V:$V,$A240+52),0)+IF($A240&lt;='P07'!$B$17,INDEX('P07'!$V:$V,$A240+52),0)+IF($A240&lt;='P08'!$B$17,INDEX('P08'!$V:$V,$A240+52),0)+IF($A240&lt;='P09'!$B$17,INDEX('P09'!$V:$V,$A240+52),0)+IF($A240&lt;='P10'!$B$17,INDEX('P10'!$V:$V,$A240+52),0)</f>
        <v>0.26975944016362602</v>
      </c>
      <c r="K240">
        <f>IF($A240&lt;='P01'!$B$17,INDEX('P01'!$W:$W,$A240+52),0)+IF($A240&lt;='P02'!$B$17,INDEX('P02'!$W:$W,$A240+52),0)+IF($A240&lt;='P03'!$B$17,INDEX('P03'!$W:$W,$A240+52),0)+IF($A240&lt;='P04'!$B$17,INDEX('P04'!$W:$W,$A240+52),0)+IF($A240&lt;='P05'!$B$17,INDEX('P05'!$W:$W,$A240+52),0)+IF($A240&lt;='P06'!$B$17,INDEX('P06'!$W:$W,$A240+52),0)+IF($A240&lt;='P07'!$B$17,INDEX('P07'!$W:$W,$A240+52),0)+IF($A240&lt;='P08'!$B$17,INDEX('P08'!$W:$W,$A240+52),0)+IF($A240&lt;='P09'!$B$17,INDEX('P09'!$W:$W,$A240+52),0)+IF($A240&lt;='P10'!$B$17,INDEX('P10'!$W:$W,$A240+52),0)</f>
        <v>-147.61145803775418</v>
      </c>
      <c r="L240">
        <f>IF($A240&lt;='P01'!$B$17,INDEX('P01'!$X:$X,$A240+52),0)+IF($A240&lt;='P02'!$B$17,INDEX('P02'!$X:$X,$A240+52),0)+IF($A240&lt;='P03'!$B$17,INDEX('P03'!$X:$X,$A240+52),0)+IF($A240&lt;='P04'!$B$17,INDEX('P04'!$X:$X,$A240+52),0)+IF($A240&lt;='P05'!$B$17,INDEX('P05'!$X:$X,$A240+52),0)+IF($A240&lt;='P06'!$B$17,INDEX('P06'!$X:$X,$A240+52),0)+IF($A240&lt;='P07'!$B$17,INDEX('P07'!$X:$X,$A240+52),0)+IF($A240&lt;='P08'!$B$17,INDEX('P08'!$X:$X,$A240+52),0)+IF($A240&lt;='P09'!$B$17,INDEX('P09'!$X:$X,$A240+52),0)+IF($A240&lt;='P10'!$B$17,INDEX('P10'!$X:$X,$A240+52),0)</f>
        <v>147.3315992988791</v>
      </c>
      <c r="M240">
        <f>IF($A240&lt;='P01'!$B$17,INDEX('P01'!$AA:$AA,$A240+52),0)+IF($A240&lt;='P02'!$B$17,INDEX('P02'!$AA:$AA,$A240+52),0)+IF($A240&lt;='P03'!$B$17,INDEX('P03'!$AA:$AA,$A240+52),0)+IF($A240&lt;='P04'!$B$17,INDEX('P04'!$AA:$AA,$A240+52),0)+IF($A240&lt;='P05'!$B$17,INDEX('P05'!$AA:$AA,$A240+52),0)+IF($A240&lt;='P06'!$B$17,INDEX('P06'!$AA:$AA,$A240+52),0)+IF($A240&lt;='P07'!$B$17,INDEX('P07'!$AA:$AA,$A240+52),0)+IF($A240&lt;='P08'!$B$17,INDEX('P08'!$AA:$AA,$A240+52),0)+IF($A240&lt;='P09'!$B$17,INDEX('P09'!$AA:$AA,$A240+52),0)+IF($A240&lt;='P10'!$B$17,INDEX('P10'!$AA:$AA,$A240+52),0)</f>
        <v>-74.653703122535916</v>
      </c>
      <c r="N240">
        <f>IF($A240&lt;='P01'!$B$17,INDEX('P01'!$AB:$AB,$A240+52),0)+IF($A240&lt;='P02'!$B$17,INDEX('P02'!$AB:$AB,$A240+52),0)+IF($A240&lt;='P03'!$B$17,INDEX('P03'!$AB:$AB,$A240+52),0)+IF($A240&lt;='P04'!$B$17,INDEX('P04'!$AB:$AB,$A240+52),0)+IF($A240&lt;='P05'!$B$17,INDEX('P05'!$AB:$AB,$A240+52),0)+IF($A240&lt;='P06'!$B$17,INDEX('P06'!$AB:$AB,$A240+52),0)+IF($A240&lt;='P07'!$B$17,INDEX('P07'!$AB:$AB,$A240+52),0)+IF($A240&lt;='P08'!$B$17,INDEX('P08'!$AB:$AB,$A240+52),0)+IF($A240&lt;='P09'!$B$17,INDEX('P09'!$AB:$AB,$A240+52),0)+IF($A240&lt;='P10'!$B$17,INDEX('P10'!$AB:$AB,$A240+52),0)</f>
        <v>44.344885534048331</v>
      </c>
      <c r="O240">
        <f>IF($A240&lt;='P01'!$B$17,INDEX('P01'!$AC:$AC,$A240+52),0)+IF($A240&lt;='P02'!$B$17,INDEX('P02'!$AC:$AC,$A240+52),0)+IF($A240&lt;='P03'!$B$17,INDEX('P03'!$AC:$AC,$A240+52),0)+IF($A240&lt;='P04'!$B$17,INDEX('P04'!$AC:$AC,$A240+52),0)+IF($A240&lt;='P05'!$B$17,INDEX('P05'!$AC:$AC,$A240+52),0)+IF($A240&lt;='P06'!$B$17,INDEX('P06'!$AC:$AC,$A240+52),0)+IF($A240&lt;='P07'!$B$17,INDEX('P07'!$AC:$AC,$A240+52),0)+IF($A240&lt;='P08'!$B$17,INDEX('P08'!$AC:$AC,$A240+52),0)+IF($A240&lt;='P09'!$B$17,INDEX('P09'!$AC:$AC,$A240+52),0)+IF($A240&lt;='P10'!$B$17,INDEX('P10'!$AC:$AC,$A240+52),0)</f>
        <v>0.88689771068096679</v>
      </c>
      <c r="P240">
        <f>IF($A240&lt;='P01'!$B$17,INDEX('P01'!$AD:$AD,$A240+52),0)+IF($A240&lt;='P02'!$B$17,INDEX('P02'!$AD:$AD,$A240+52),0)+IF($A240&lt;='P03'!$B$17,INDEX('P03'!$AD:$AD,$A240+52),0)+IF($A240&lt;='P04'!$B$17,INDEX('P04'!$AD:$AD,$A240+52),0)+IF($A240&lt;='P05'!$B$17,INDEX('P05'!$AD:$AD,$A240+52),0)+IF($A240&lt;='P06'!$B$17,INDEX('P06'!$AD:$AD,$A240+52),0)+IF($A240&lt;='P07'!$B$17,INDEX('P07'!$AD:$AD,$A240+52),0)+IF($A240&lt;='P08'!$B$17,INDEX('P08'!$AD:$AD,$A240+52),0)+IF($A240&lt;='P09'!$B$17,INDEX('P09'!$AD:$AD,$A240+52),0)+IF($A240&lt;='P10'!$B$17,INDEX('P10'!$AD:$AD,$A240+52),0)</f>
        <v>7.9387760469406254</v>
      </c>
      <c r="Q240">
        <f>IF($A240&lt;='P01'!$B$17,INDEX('P01'!$AE:$AE,$A240+52),0)+IF($A240&lt;='P02'!$B$17,INDEX('P02'!$AE:$AE,$A240+52),0)+IF($A240&lt;='P03'!$B$17,INDEX('P03'!$AE:$AE,$A240+52),0)+IF($A240&lt;='P04'!$B$17,INDEX('P04'!$AE:$AE,$A240+52),0)+IF($A240&lt;='P05'!$B$17,INDEX('P05'!$AE:$AE,$A240+52),0)+IF($A240&lt;='P06'!$B$17,INDEX('P06'!$AE:$AE,$A240+52),0)+IF($A240&lt;='P07'!$B$17,INDEX('P07'!$AE:$AE,$A240+52),0)+IF($A240&lt;='P08'!$B$17,INDEX('P08'!$AE:$AE,$A240+52),0)+IF($A240&lt;='P09'!$B$17,INDEX('P09'!$AE:$AE,$A240+52),0)+IF($A240&lt;='P10'!$B$17,INDEX('P10'!$AE:$AE,$A240+52),0)</f>
        <v>110.03622635925827</v>
      </c>
      <c r="R240">
        <f>IF($A240&lt;='P01'!$B$17,INDEX('P01'!$AF:$AF,$A240+52),0)+IF($A240&lt;='P02'!$B$17,INDEX('P02'!$AF:$AF,$A240+52),0)+IF($A240&lt;='P03'!$B$17,INDEX('P03'!$AF:$AF,$A240+52),0)+IF($A240&lt;='P04'!$B$17,INDEX('P04'!$AF:$AF,$A240+52),0)+IF($A240&lt;='P05'!$B$17,INDEX('P05'!$AF:$AF,$A240+52),0)+IF($A240&lt;='P06'!$B$17,INDEX('P06'!$AF:$AF,$A240+52),0)+IF($A240&lt;='P07'!$B$17,INDEX('P07'!$AF:$AF,$A240+52),0)+IF($A240&lt;='P08'!$B$17,INDEX('P08'!$AF:$AF,$A240+52),0)+IF($A240&lt;='P09'!$B$17,INDEX('P09'!$AF:$AF,$A240+52),0)+IF($A240&lt;='P10'!$B$17,INDEX('P10'!$AF:$AF,$A240+52),0)</f>
        <v>0.13668853970439485</v>
      </c>
      <c r="S240">
        <f>IF($A240&lt;='P01'!$B$17,INDEX('P01'!$AG:$AG,$A240+52),0)+IF($A240&lt;='P02'!$B$17,INDEX('P02'!$AG:$AG,$A240+52),0)+IF($A240&lt;='P03'!$B$17,INDEX('P03'!$AG:$AG,$A240+52),0)+IF($A240&lt;='P04'!$B$17,INDEX('P04'!$AG:$AG,$A240+52),0)+IF($A240&lt;='P05'!$B$17,INDEX('P05'!$AG:$AG,$A240+52),0)+IF($A240&lt;='P06'!$B$17,INDEX('P06'!$AG:$AG,$A240+52),0)+IF($A240&lt;='P07'!$B$17,INDEX('P07'!$AG:$AG,$A240+52),0)+IF($A240&lt;='P08'!$B$17,INDEX('P08'!$AG:$AG,$A240+52),0)+IF($A240&lt;='P09'!$B$17,INDEX('P09'!$AG:$AG,$A240+52),0)+IF($A240&lt;='P10'!$B$17,INDEX('P10'!$AG:$AG,$A240+52),0)</f>
        <v>8043.4086747734764</v>
      </c>
      <c r="T240">
        <f>IF($A240&lt;='P01'!$B$17,INDEX('P01'!$AI:$AI,$A240+52),0)+IF($A240&lt;='P02'!$B$17,INDEX('P02'!$AI:$AI,$A240+52),0)+IF($A240&lt;='P03'!$B$17,INDEX('P03'!$AI:$AI,$A240+52),0)+IF($A240&lt;='P04'!$B$17,INDEX('P04'!$AI:$AI,$A240+52),0)+IF($A240&lt;='P05'!$B$17,INDEX('P05'!$AI:$AI,$A240+52),0)+IF($A240&lt;='P06'!$B$17,INDEX('P06'!$AI:$AI,$A240+52),0)+IF($A240&lt;='P07'!$B$17,INDEX('P07'!$AI:$AI,$A240+52),0)+IF($A240&lt;='P08'!$B$17,INDEX('P08'!$AI:$AI,$A240+52),0)+IF($A240&lt;='P09'!$B$17,INDEX('P09'!$AI:$AI,$A240+52),0)+IF($A240&lt;='P10'!$B$17,INDEX('P10'!$AI:$AI,$A240+52),0)</f>
        <v>8043.4086747734764</v>
      </c>
    </row>
    <row r="241" spans="1:20" x14ac:dyDescent="0.35">
      <c r="A241">
        <v>209</v>
      </c>
      <c r="B241">
        <f>IF($A241&lt;='P01'!$B$17,INDEX('P01'!$J:$J,$A241+52),0)+IF($A241&lt;='P02'!$B$17,INDEX('P02'!$J:$J,$A241+52),0)+IF($A241&lt;='P03'!$B$17,INDEX('P03'!$J:$J,$A241+52),0)+IF($A241&lt;='P04'!$B$17,INDEX('P04'!$J:$J,$A241+52),0)+IF($A241&lt;='P05'!$B$17,INDEX('P05'!$J:$J,$A241+52),0)+IF($A241&lt;='P06'!$B$17,INDEX('P06'!$J:$J,$A241+52),0)+IF($A241&lt;='P07'!$B$17,INDEX('P07'!$J:$J,$A241+52),0)+IF($A241&lt;='P08'!$B$17,INDEX('P08'!$J:$J,$A241+52),0)+IF($A241&lt;='P09'!$B$17,INDEX('P09'!$J:$J,$A241+52),0)+IF($A241&lt;='P10'!$B$17,INDEX('P10'!$J:$J,$A241+52),0)</f>
        <v>6.4527571110417961E-4</v>
      </c>
      <c r="C241">
        <f>IF($A241&lt;='P01'!$B$17,INDEX('P01'!$K:$K,$A241+52),0)+IF($A241&lt;='P02'!$B$17,INDEX('P02'!$K:$K,$A241+52),0)+IF($A241&lt;='P03'!$B$17,INDEX('P03'!$K:$K,$A241+52),0)+IF($A241&lt;='P04'!$B$17,INDEX('P04'!$K:$K,$A241+52),0)+IF($A241&lt;='P05'!$B$17,INDEX('P05'!$K:$K,$A241+52),0)+IF($A241&lt;='P06'!$B$17,INDEX('P06'!$K:$K,$A241+52),0)+IF($A241&lt;='P07'!$B$17,INDEX('P07'!$K:$K,$A241+52),0)+IF($A241&lt;='P08'!$B$17,INDEX('P08'!$K:$K,$A241+52),0)+IF($A241&lt;='P09'!$B$17,INDEX('P09'!$K:$K,$A241+52),0)+IF($A241&lt;='P10'!$B$17,INDEX('P10'!$K:$K,$A241+52),0)</f>
        <v>4.070811180213167E-3</v>
      </c>
      <c r="D241">
        <f>IF($A241&lt;='P01'!$B$17,INDEX('P01'!$L:$L,$A241+52),0)+IF($A241&lt;='P02'!$B$17,INDEX('P02'!$L:$L,$A241+52),0)+IF($A241&lt;='P03'!$B$17,INDEX('P03'!$L:$L,$A241+52),0)+IF($A241&lt;='P04'!$B$17,INDEX('P04'!$L:$L,$A241+52),0)+IF($A241&lt;='P05'!$B$17,INDEX('P05'!$L:$L,$A241+52),0)+IF($A241&lt;='P06'!$B$17,INDEX('P06'!$L:$L,$A241+52),0)+IF($A241&lt;='P07'!$B$17,INDEX('P07'!$L:$L,$A241+52),0)+IF($A241&lt;='P08'!$B$17,INDEX('P08'!$L:$L,$A241+52),0)+IF($A241&lt;='P09'!$B$17,INDEX('P09'!$L:$L,$A241+52),0)+IF($A241&lt;='P10'!$B$17,INDEX('P10'!$L:$L,$A241+52),0)</f>
        <v>0</v>
      </c>
      <c r="E241">
        <f>IF($A241&lt;='P01'!$B$17,INDEX('P01'!$M:$M,$A241+52),0)+IF($A241&lt;='P02'!$B$17,INDEX('P02'!$M:$M,$A241+52),0)+IF($A241&lt;='P03'!$B$17,INDEX('P03'!$M:$M,$A241+52),0)+IF($A241&lt;='P04'!$B$17,INDEX('P04'!$M:$M,$A241+52),0)+IF($A241&lt;='P05'!$B$17,INDEX('P05'!$M:$M,$A241+52),0)+IF($A241&lt;='P06'!$B$17,INDEX('P06'!$M:$M,$A241+52),0)+IF($A241&lt;='P07'!$B$17,INDEX('P07'!$M:$M,$A241+52),0)+IF($A241&lt;='P08'!$B$17,INDEX('P08'!$M:$M,$A241+52),0)+IF($A241&lt;='P09'!$B$17,INDEX('P09'!$M:$M,$A241+52),0)+IF($A241&lt;='P10'!$B$17,INDEX('P10'!$M:$M,$A241+52),0)</f>
        <v>1.8677763724907495</v>
      </c>
      <c r="F241">
        <f>IF($A241&lt;='P01'!$B$17,INDEX('P01'!$R:$R,$A241+52),0)+IF($A241&lt;='P02'!$B$17,INDEX('P02'!$R:$R,$A241+52),0)+IF($A241&lt;='P03'!$B$17,INDEX('P03'!$R:$R,$A241+52),0)+IF($A241&lt;='P04'!$B$17,INDEX('P04'!$R:$R,$A241+52),0)+IF($A241&lt;='P05'!$B$17,INDEX('P05'!$R:$R,$A241+52),0)+IF($A241&lt;='P06'!$B$17,INDEX('P06'!$R:$R,$A241+52),0)+IF($A241&lt;='P07'!$B$17,INDEX('P07'!$R:$R,$A241+52),0)+IF($A241&lt;='P08'!$B$17,INDEX('P08'!$R:$R,$A241+52),0)+IF($A241&lt;='P09'!$B$17,INDEX('P09'!$R:$R,$A241+52),0)+IF($A241&lt;='P10'!$B$17,INDEX('P10'!$R:$R,$A241+52),0)</f>
        <v>86.918681032475149</v>
      </c>
      <c r="G241">
        <f>IF($A241&lt;='P01'!$B$17,INDEX('P01'!$S:$S,$A241+52),0)+IF($A241&lt;='P02'!$B$17,INDEX('P02'!$S:$S,$A241+52),0)+IF($A241&lt;='P03'!$B$17,INDEX('P03'!$S:$S,$A241+52),0)+IF($A241&lt;='P04'!$B$17,INDEX('P04'!$S:$S,$A241+52),0)+IF($A241&lt;='P05'!$B$17,INDEX('P05'!$S:$S,$A241+52),0)+IF($A241&lt;='P06'!$B$17,INDEX('P06'!$S:$S,$A241+52),0)+IF($A241&lt;='P07'!$B$17,INDEX('P07'!$S:$S,$A241+52),0)+IF($A241&lt;='P08'!$B$17,INDEX('P08'!$S:$S,$A241+52),0)+IF($A241&lt;='P09'!$B$17,INDEX('P09'!$S:$S,$A241+52),0)+IF($A241&lt;='P10'!$B$17,INDEX('P10'!$S:$S,$A241+52),0)</f>
        <v>1.7383736206495028</v>
      </c>
      <c r="H241">
        <f>IF($A241&lt;='P01'!$B$17,INDEX('P01'!$T:$T,$A241+52),0)+IF($A241&lt;='P02'!$B$17,INDEX('P02'!$T:$T,$A241+52),0)+IF($A241&lt;='P03'!$B$17,INDEX('P03'!$T:$T,$A241+52),0)+IF($A241&lt;='P04'!$B$17,INDEX('P04'!$T:$T,$A241+52),0)+IF($A241&lt;='P05'!$B$17,INDEX('P05'!$T:$T,$A241+52),0)+IF($A241&lt;='P06'!$B$17,INDEX('P06'!$T:$T,$A241+52),0)+IF($A241&lt;='P07'!$B$17,INDEX('P07'!$T:$T,$A241+52),0)+IF($A241&lt;='P08'!$B$17,INDEX('P08'!$T:$T,$A241+52),0)+IF($A241&lt;='P09'!$B$17,INDEX('P09'!$T:$T,$A241+52),0)+IF($A241&lt;='P10'!$B$17,INDEX('P10'!$T:$T,$A241+52),0)</f>
        <v>15.666491427643987</v>
      </c>
      <c r="I241">
        <f>IF($A241&lt;='P01'!$B$17,INDEX('P01'!$U:$U,$A241+52),0)+IF($A241&lt;='P02'!$B$17,INDEX('P02'!$U:$U,$A241+52),0)+IF($A241&lt;='P03'!$B$17,INDEX('P03'!$U:$U,$A241+52),0)+IF($A241&lt;='P04'!$B$17,INDEX('P04'!$U:$U,$A241+52),0)+IF($A241&lt;='P05'!$B$17,INDEX('P05'!$U:$U,$A241+52),0)+IF($A241&lt;='P06'!$B$17,INDEX('P06'!$U:$U,$A241+52),0)+IF($A241&lt;='P07'!$B$17,INDEX('P07'!$U:$U,$A241+52),0)+IF($A241&lt;='P08'!$B$17,INDEX('P08'!$U:$U,$A241+52),0)+IF($A241&lt;='P09'!$B$17,INDEX('P09'!$U:$U,$A241+52),0)+IF($A241&lt;='P10'!$B$17,INDEX('P10'!$U:$U,$A241+52),0)</f>
        <v>216.73311396584916</v>
      </c>
      <c r="J241">
        <f>IF($A241&lt;='P01'!$B$17,INDEX('P01'!$V:$V,$A241+52),0)+IF($A241&lt;='P02'!$B$17,INDEX('P02'!$V:$V,$A241+52),0)+IF($A241&lt;='P03'!$B$17,INDEX('P03'!$V:$V,$A241+52),0)+IF($A241&lt;='P04'!$B$17,INDEX('P04'!$V:$V,$A241+52),0)+IF($A241&lt;='P05'!$B$17,INDEX('P05'!$V:$V,$A241+52),0)+IF($A241&lt;='P06'!$B$17,INDEX('P06'!$V:$V,$A241+52),0)+IF($A241&lt;='P07'!$B$17,INDEX('P07'!$V:$V,$A241+52),0)+IF($A241&lt;='P08'!$B$17,INDEX('P08'!$V:$V,$A241+52),0)+IF($A241&lt;='P09'!$B$17,INDEX('P09'!$V:$V,$A241+52),0)+IF($A241&lt;='P10'!$B$17,INDEX('P10'!$V:$V,$A241+52),0)</f>
        <v>0.26993984263671228</v>
      </c>
      <c r="K241">
        <f>IF($A241&lt;='P01'!$B$17,INDEX('P01'!$W:$W,$A241+52),0)+IF($A241&lt;='P02'!$B$17,INDEX('P02'!$W:$W,$A241+52),0)+IF($A241&lt;='P03'!$B$17,INDEX('P03'!$W:$W,$A241+52),0)+IF($A241&lt;='P04'!$B$17,INDEX('P04'!$W:$W,$A241+52),0)+IF($A241&lt;='P05'!$B$17,INDEX('P05'!$W:$W,$A241+52),0)+IF($A241&lt;='P06'!$B$17,INDEX('P06'!$W:$W,$A241+52),0)+IF($A241&lt;='P07'!$B$17,INDEX('P07'!$W:$W,$A241+52),0)+IF($A241&lt;='P08'!$B$17,INDEX('P08'!$W:$W,$A241+52),0)+IF($A241&lt;='P09'!$B$17,INDEX('P09'!$W:$W,$A241+52),0)+IF($A241&lt;='P10'!$B$17,INDEX('P10'!$W:$W,$A241+52),0)</f>
        <v>-147.48923782430424</v>
      </c>
      <c r="L241">
        <f>IF($A241&lt;='P01'!$B$17,INDEX('P01'!$X:$X,$A241+52),0)+IF($A241&lt;='P02'!$B$17,INDEX('P02'!$X:$X,$A241+52),0)+IF($A241&lt;='P03'!$B$17,INDEX('P03'!$X:$X,$A241+52),0)+IF($A241&lt;='P04'!$B$17,INDEX('P04'!$X:$X,$A241+52),0)+IF($A241&lt;='P05'!$B$17,INDEX('P05'!$X:$X,$A241+52),0)+IF($A241&lt;='P06'!$B$17,INDEX('P06'!$X:$X,$A241+52),0)+IF($A241&lt;='P07'!$B$17,INDEX('P07'!$X:$X,$A241+52),0)+IF($A241&lt;='P08'!$B$17,INDEX('P08'!$X:$X,$A241+52),0)+IF($A241&lt;='P09'!$B$17,INDEX('P09'!$X:$X,$A241+52),0)+IF($A241&lt;='P10'!$B$17,INDEX('P10'!$X:$X,$A241+52),0)</f>
        <v>147.2103796632702</v>
      </c>
      <c r="M241">
        <f>IF($A241&lt;='P01'!$B$17,INDEX('P01'!$AA:$AA,$A241+52),0)+IF($A241&lt;='P02'!$B$17,INDEX('P02'!$AA:$AA,$A241+52),0)+IF($A241&lt;='P03'!$B$17,INDEX('P03'!$AA:$AA,$A241+52),0)+IF($A241&lt;='P04'!$B$17,INDEX('P04'!$AA:$AA,$A241+52),0)+IF($A241&lt;='P05'!$B$17,INDEX('P05'!$AA:$AA,$A241+52),0)+IF($A241&lt;='P06'!$B$17,INDEX('P06'!$AA:$AA,$A241+52),0)+IF($A241&lt;='P07'!$B$17,INDEX('P07'!$AA:$AA,$A241+52),0)+IF($A241&lt;='P08'!$B$17,INDEX('P08'!$AA:$AA,$A241+52),0)+IF($A241&lt;='P09'!$B$17,INDEX('P09'!$AA:$AA,$A241+52),0)+IF($A241&lt;='P10'!$B$17,INDEX('P10'!$AA:$AA,$A241+52),0)</f>
        <v>-74.348881598517011</v>
      </c>
      <c r="N241">
        <f>IF($A241&lt;='P01'!$B$17,INDEX('P01'!$AB:$AB,$A241+52),0)+IF($A241&lt;='P02'!$B$17,INDEX('P02'!$AB:$AB,$A241+52),0)+IF($A241&lt;='P03'!$B$17,INDEX('P03'!$AB:$AB,$A241+52),0)+IF($A241&lt;='P04'!$B$17,INDEX('P04'!$AB:$AB,$A241+52),0)+IF($A241&lt;='P05'!$B$17,INDEX('P05'!$AB:$AB,$A241+52),0)+IF($A241&lt;='P06'!$B$17,INDEX('P06'!$AB:$AB,$A241+52),0)+IF($A241&lt;='P07'!$B$17,INDEX('P07'!$AB:$AB,$A241+52),0)+IF($A241&lt;='P08'!$B$17,INDEX('P08'!$AB:$AB,$A241+52),0)+IF($A241&lt;='P09'!$B$17,INDEX('P09'!$AB:$AB,$A241+52),0)+IF($A241&lt;='P10'!$B$17,INDEX('P10'!$AB:$AB,$A241+52),0)</f>
        <v>44.042156879309459</v>
      </c>
      <c r="O241">
        <f>IF($A241&lt;='P01'!$B$17,INDEX('P01'!$AC:$AC,$A241+52),0)+IF($A241&lt;='P02'!$B$17,INDEX('P02'!$AC:$AC,$A241+52),0)+IF($A241&lt;='P03'!$B$17,INDEX('P03'!$AC:$AC,$A241+52),0)+IF($A241&lt;='P04'!$B$17,INDEX('P04'!$AC:$AC,$A241+52),0)+IF($A241&lt;='P05'!$B$17,INDEX('P05'!$AC:$AC,$A241+52),0)+IF($A241&lt;='P06'!$B$17,INDEX('P06'!$AC:$AC,$A241+52),0)+IF($A241&lt;='P07'!$B$17,INDEX('P07'!$AC:$AC,$A241+52),0)+IF($A241&lt;='P08'!$B$17,INDEX('P08'!$AC:$AC,$A241+52),0)+IF($A241&lt;='P09'!$B$17,INDEX('P09'!$AC:$AC,$A241+52),0)+IF($A241&lt;='P10'!$B$17,INDEX('P10'!$AC:$AC,$A241+52),0)</f>
        <v>0.88084313758618915</v>
      </c>
      <c r="P241">
        <f>IF($A241&lt;='P01'!$B$17,INDEX('P01'!$AD:$AD,$A241+52),0)+IF($A241&lt;='P02'!$B$17,INDEX('P02'!$AD:$AD,$A241+52),0)+IF($A241&lt;='P03'!$B$17,INDEX('P03'!$AD:$AD,$A241+52),0)+IF($A241&lt;='P04'!$B$17,INDEX('P04'!$AD:$AD,$A241+52),0)+IF($A241&lt;='P05'!$B$17,INDEX('P05'!$AD:$AD,$A241+52),0)+IF($A241&lt;='P06'!$B$17,INDEX('P06'!$AD:$AD,$A241+52),0)+IF($A241&lt;='P07'!$B$17,INDEX('P07'!$AD:$AD,$A241+52),0)+IF($A241&lt;='P08'!$B$17,INDEX('P08'!$AD:$AD,$A241+52),0)+IF($A241&lt;='P09'!$B$17,INDEX('P09'!$AD:$AD,$A241+52),0)+IF($A241&lt;='P10'!$B$17,INDEX('P10'!$AD:$AD,$A241+52),0)</f>
        <v>7.912391224602656</v>
      </c>
      <c r="Q241">
        <f>IF($A241&lt;='P01'!$B$17,INDEX('P01'!$AE:$AE,$A241+52),0)+IF($A241&lt;='P02'!$B$17,INDEX('P02'!$AE:$AE,$A241+52),0)+IF($A241&lt;='P03'!$B$17,INDEX('P03'!$AE:$AE,$A241+52),0)+IF($A241&lt;='P04'!$B$17,INDEX('P04'!$AE:$AE,$A241+52),0)+IF($A241&lt;='P05'!$B$17,INDEX('P05'!$AE:$AE,$A241+52),0)+IF($A241&lt;='P06'!$B$17,INDEX('P06'!$AE:$AE,$A241+52),0)+IF($A241&lt;='P07'!$B$17,INDEX('P07'!$AE:$AE,$A241+52),0)+IF($A241&lt;='P08'!$B$17,INDEX('P08'!$AE:$AE,$A241+52),0)+IF($A241&lt;='P09'!$B$17,INDEX('P09'!$AE:$AE,$A241+52),0)+IF($A241&lt;='P10'!$B$17,INDEX('P10'!$AE:$AE,$A241+52),0)</f>
        <v>109.46147048587031</v>
      </c>
      <c r="R241">
        <f>IF($A241&lt;='P01'!$B$17,INDEX('P01'!$AF:$AF,$A241+52),0)+IF($A241&lt;='P02'!$B$17,INDEX('P02'!$AF:$AF,$A241+52),0)+IF($A241&lt;='P03'!$B$17,INDEX('P03'!$AF:$AF,$A241+52),0)+IF($A241&lt;='P04'!$B$17,INDEX('P04'!$AF:$AF,$A241+52),0)+IF($A241&lt;='P05'!$B$17,INDEX('P05'!$AF:$AF,$A241+52),0)+IF($A241&lt;='P06'!$B$17,INDEX('P06'!$AF:$AF,$A241+52),0)+IF($A241&lt;='P07'!$B$17,INDEX('P07'!$AF:$AF,$A241+52),0)+IF($A241&lt;='P08'!$B$17,INDEX('P08'!$AF:$AF,$A241+52),0)+IF($A241&lt;='P09'!$B$17,INDEX('P09'!$AF:$AF,$A241+52),0)+IF($A241&lt;='P10'!$B$17,INDEX('P10'!$AF:$AF,$A241+52),0)</f>
        <v>0.13633362976732233</v>
      </c>
      <c r="S241">
        <f>IF($A241&lt;='P01'!$B$17,INDEX('P01'!$AG:$AG,$A241+52),0)+IF($A241&lt;='P02'!$B$17,INDEX('P02'!$AG:$AG,$A241+52),0)+IF($A241&lt;='P03'!$B$17,INDEX('P03'!$AG:$AG,$A241+52),0)+IF($A241&lt;='P04'!$B$17,INDEX('P04'!$AG:$AG,$A241+52),0)+IF($A241&lt;='P05'!$B$17,INDEX('P05'!$AG:$AG,$A241+52),0)+IF($A241&lt;='P06'!$B$17,INDEX('P06'!$AG:$AG,$A241+52),0)+IF($A241&lt;='P07'!$B$17,INDEX('P07'!$AG:$AG,$A241+52),0)+IF($A241&lt;='P08'!$B$17,INDEX('P08'!$AG:$AG,$A241+52),0)+IF($A241&lt;='P09'!$B$17,INDEX('P09'!$AG:$AG,$A241+52),0)+IF($A241&lt;='P10'!$B$17,INDEX('P10'!$AG:$AG,$A241+52),0)</f>
        <v>7922.5303220732958</v>
      </c>
      <c r="T241">
        <f>IF($A241&lt;='P01'!$B$17,INDEX('P01'!$AI:$AI,$A241+52),0)+IF($A241&lt;='P02'!$B$17,INDEX('P02'!$AI:$AI,$A241+52),0)+IF($A241&lt;='P03'!$B$17,INDEX('P03'!$AI:$AI,$A241+52),0)+IF($A241&lt;='P04'!$B$17,INDEX('P04'!$AI:$AI,$A241+52),0)+IF($A241&lt;='P05'!$B$17,INDEX('P05'!$AI:$AI,$A241+52),0)+IF($A241&lt;='P06'!$B$17,INDEX('P06'!$AI:$AI,$A241+52),0)+IF($A241&lt;='P07'!$B$17,INDEX('P07'!$AI:$AI,$A241+52),0)+IF($A241&lt;='P08'!$B$17,INDEX('P08'!$AI:$AI,$A241+52),0)+IF($A241&lt;='P09'!$B$17,INDEX('P09'!$AI:$AI,$A241+52),0)+IF($A241&lt;='P10'!$B$17,INDEX('P10'!$AI:$AI,$A241+52),0)</f>
        <v>7922.5303220732958</v>
      </c>
    </row>
    <row r="242" spans="1:20" x14ac:dyDescent="0.35">
      <c r="A242">
        <v>210</v>
      </c>
      <c r="B242">
        <f>IF($A242&lt;='P01'!$B$17,INDEX('P01'!$J:$J,$A242+52),0)+IF($A242&lt;='P02'!$B$17,INDEX('P02'!$J:$J,$A242+52),0)+IF($A242&lt;='P03'!$B$17,INDEX('P03'!$J:$J,$A242+52),0)+IF($A242&lt;='P04'!$B$17,INDEX('P04'!$J:$J,$A242+52),0)+IF($A242&lt;='P05'!$B$17,INDEX('P05'!$J:$J,$A242+52),0)+IF($A242&lt;='P06'!$B$17,INDEX('P06'!$J:$J,$A242+52),0)+IF($A242&lt;='P07'!$B$17,INDEX('P07'!$J:$J,$A242+52),0)+IF($A242&lt;='P08'!$B$17,INDEX('P08'!$J:$J,$A242+52),0)+IF($A242&lt;='P09'!$B$17,INDEX('P09'!$J:$J,$A242+52),0)+IF($A242&lt;='P10'!$B$17,INDEX('P10'!$J:$J,$A242+52),0)</f>
        <v>6.4412014094736205E-4</v>
      </c>
      <c r="C242">
        <f>IF($A242&lt;='P01'!$B$17,INDEX('P01'!$K:$K,$A242+52),0)+IF($A242&lt;='P02'!$B$17,INDEX('P02'!$K:$K,$A242+52),0)+IF($A242&lt;='P03'!$B$17,INDEX('P03'!$K:$K,$A242+52),0)+IF($A242&lt;='P04'!$B$17,INDEX('P04'!$K:$K,$A242+52),0)+IF($A242&lt;='P05'!$B$17,INDEX('P05'!$K:$K,$A242+52),0)+IF($A242&lt;='P06'!$B$17,INDEX('P06'!$K:$K,$A242+52),0)+IF($A242&lt;='P07'!$B$17,INDEX('P07'!$K:$K,$A242+52),0)+IF($A242&lt;='P08'!$B$17,INDEX('P08'!$K:$K,$A242+52),0)+IF($A242&lt;='P09'!$B$17,INDEX('P09'!$K:$K,$A242+52),0)+IF($A242&lt;='P10'!$B$17,INDEX('P10'!$K:$K,$A242+52),0)</f>
        <v>4.0561317991040548E-3</v>
      </c>
      <c r="D242">
        <f>IF($A242&lt;='P01'!$B$17,INDEX('P01'!$L:$L,$A242+52),0)+IF($A242&lt;='P02'!$B$17,INDEX('P02'!$L:$L,$A242+52),0)+IF($A242&lt;='P03'!$B$17,INDEX('P03'!$L:$L,$A242+52),0)+IF($A242&lt;='P04'!$B$17,INDEX('P04'!$L:$L,$A242+52),0)+IF($A242&lt;='P05'!$B$17,INDEX('P05'!$L:$L,$A242+52),0)+IF($A242&lt;='P06'!$B$17,INDEX('P06'!$L:$L,$A242+52),0)+IF($A242&lt;='P07'!$B$17,INDEX('P07'!$L:$L,$A242+52),0)+IF($A242&lt;='P08'!$B$17,INDEX('P08'!$L:$L,$A242+52),0)+IF($A242&lt;='P09'!$B$17,INDEX('P09'!$L:$L,$A242+52),0)+IF($A242&lt;='P10'!$B$17,INDEX('P10'!$L:$L,$A242+52),0)</f>
        <v>0.44615159700656848</v>
      </c>
      <c r="E242">
        <f>IF($A242&lt;='P01'!$B$17,INDEX('P01'!$M:$M,$A242+52),0)+IF($A242&lt;='P02'!$B$17,INDEX('P02'!$M:$M,$A242+52),0)+IF($A242&lt;='P03'!$B$17,INDEX('P03'!$M:$M,$A242+52),0)+IF($A242&lt;='P04'!$B$17,INDEX('P04'!$M:$M,$A242+52),0)+IF($A242&lt;='P05'!$B$17,INDEX('P05'!$M:$M,$A242+52),0)+IF($A242&lt;='P06'!$B$17,INDEX('P06'!$M:$M,$A242+52),0)+IF($A242&lt;='P07'!$B$17,INDEX('P07'!$M:$M,$A242+52),0)+IF($A242&lt;='P08'!$B$17,INDEX('P08'!$M:$M,$A242+52),0)+IF($A242&lt;='P09'!$B$17,INDEX('P09'!$M:$M,$A242+52),0)+IF($A242&lt;='P10'!$B$17,INDEX('P10'!$M:$M,$A242+52),0)</f>
        <v>1.4169245235441295</v>
      </c>
      <c r="F242">
        <f>IF($A242&lt;='P01'!$B$17,INDEX('P01'!$R:$R,$A242+52),0)+IF($A242&lt;='P02'!$B$17,INDEX('P02'!$R:$R,$A242+52),0)+IF($A242&lt;='P03'!$B$17,INDEX('P03'!$R:$R,$A242+52),0)+IF($A242&lt;='P04'!$B$17,INDEX('P04'!$R:$R,$A242+52),0)+IF($A242&lt;='P05'!$B$17,INDEX('P05'!$R:$R,$A242+52),0)+IF($A242&lt;='P06'!$B$17,INDEX('P06'!$R:$R,$A242+52),0)+IF($A242&lt;='P07'!$B$17,INDEX('P07'!$R:$R,$A242+52),0)+IF($A242&lt;='P08'!$B$17,INDEX('P08'!$R:$R,$A242+52),0)+IF($A242&lt;='P09'!$B$17,INDEX('P09'!$R:$R,$A242+52),0)+IF($A242&lt;='P10'!$B$17,INDEX('P10'!$R:$R,$A242+52),0)</f>
        <v>86.607922073643806</v>
      </c>
      <c r="G242">
        <f>IF($A242&lt;='P01'!$B$17,INDEX('P01'!$S:$S,$A242+52),0)+IF($A242&lt;='P02'!$B$17,INDEX('P02'!$S:$S,$A242+52),0)+IF($A242&lt;='P03'!$B$17,INDEX('P03'!$S:$S,$A242+52),0)+IF($A242&lt;='P04'!$B$17,INDEX('P04'!$S:$S,$A242+52),0)+IF($A242&lt;='P05'!$B$17,INDEX('P05'!$S:$S,$A242+52),0)+IF($A242&lt;='P06'!$B$17,INDEX('P06'!$S:$S,$A242+52),0)+IF($A242&lt;='P07'!$B$17,INDEX('P07'!$S:$S,$A242+52),0)+IF($A242&lt;='P08'!$B$17,INDEX('P08'!$S:$S,$A242+52),0)+IF($A242&lt;='P09'!$B$17,INDEX('P09'!$S:$S,$A242+52),0)+IF($A242&lt;='P10'!$B$17,INDEX('P10'!$S:$S,$A242+52),0)</f>
        <v>1.7321584414728761</v>
      </c>
      <c r="H242">
        <f>IF($A242&lt;='P01'!$B$17,INDEX('P01'!$T:$T,$A242+52),0)+IF($A242&lt;='P02'!$B$17,INDEX('P02'!$T:$T,$A242+52),0)+IF($A242&lt;='P03'!$B$17,INDEX('P03'!$T:$T,$A242+52),0)+IF($A242&lt;='P04'!$B$17,INDEX('P04'!$T:$T,$A242+52),0)+IF($A242&lt;='P05'!$B$17,INDEX('P05'!$T:$T,$A242+52),0)+IF($A242&lt;='P06'!$B$17,INDEX('P06'!$T:$T,$A242+52),0)+IF($A242&lt;='P07'!$B$17,INDEX('P07'!$T:$T,$A242+52),0)+IF($A242&lt;='P08'!$B$17,INDEX('P08'!$T:$T,$A242+52),0)+IF($A242&lt;='P09'!$B$17,INDEX('P09'!$T:$T,$A242+52),0)+IF($A242&lt;='P10'!$B$17,INDEX('P10'!$T:$T,$A242+52),0)</f>
        <v>15.665574053761759</v>
      </c>
      <c r="I242">
        <f>IF($A242&lt;='P01'!$B$17,INDEX('P01'!$U:$U,$A242+52),0)+IF($A242&lt;='P02'!$B$17,INDEX('P02'!$U:$U,$A242+52),0)+IF($A242&lt;='P03'!$B$17,INDEX('P03'!$U:$U,$A242+52),0)+IF($A242&lt;='P04'!$B$17,INDEX('P04'!$U:$U,$A242+52),0)+IF($A242&lt;='P05'!$B$17,INDEX('P05'!$U:$U,$A242+52),0)+IF($A242&lt;='P06'!$B$17,INDEX('P06'!$U:$U,$A242+52),0)+IF($A242&lt;='P07'!$B$17,INDEX('P07'!$U:$U,$A242+52),0)+IF($A242&lt;='P08'!$B$17,INDEX('P08'!$U:$U,$A242+52),0)+IF($A242&lt;='P09'!$B$17,INDEX('P09'!$U:$U,$A242+52),0)+IF($A242&lt;='P10'!$B$17,INDEX('P10'!$U:$U,$A242+52),0)</f>
        <v>216.30736141779275</v>
      </c>
      <c r="J242">
        <f>IF($A242&lt;='P01'!$B$17,INDEX('P01'!$V:$V,$A242+52),0)+IF($A242&lt;='P02'!$B$17,INDEX('P02'!$V:$V,$A242+52),0)+IF($A242&lt;='P03'!$B$17,INDEX('P03'!$V:$V,$A242+52),0)+IF($A242&lt;='P04'!$B$17,INDEX('P04'!$V:$V,$A242+52),0)+IF($A242&lt;='P05'!$B$17,INDEX('P05'!$V:$V,$A242+52),0)+IF($A242&lt;='P06'!$B$17,INDEX('P06'!$V:$V,$A242+52),0)+IF($A242&lt;='P07'!$B$17,INDEX('P07'!$V:$V,$A242+52),0)+IF($A242&lt;='P08'!$B$17,INDEX('P08'!$V:$V,$A242+52),0)+IF($A242&lt;='P09'!$B$17,INDEX('P09'!$V:$V,$A242+52),0)+IF($A242&lt;='P10'!$B$17,INDEX('P10'!$V:$V,$A242+52),0)</f>
        <v>0.27012098225855297</v>
      </c>
      <c r="K242">
        <f>IF($A242&lt;='P01'!$B$17,INDEX('P01'!$W:$W,$A242+52),0)+IF($A242&lt;='P02'!$B$17,INDEX('P02'!$W:$W,$A242+52),0)+IF($A242&lt;='P03'!$B$17,INDEX('P03'!$W:$W,$A242+52),0)+IF($A242&lt;='P04'!$B$17,INDEX('P04'!$W:$W,$A242+52),0)+IF($A242&lt;='P05'!$B$17,INDEX('P05'!$W:$W,$A242+52),0)+IF($A242&lt;='P06'!$B$17,INDEX('P06'!$W:$W,$A242+52),0)+IF($A242&lt;='P07'!$B$17,INDEX('P07'!$W:$W,$A242+52),0)+IF($A242&lt;='P08'!$B$17,INDEX('P08'!$W:$W,$A242+52),0)+IF($A242&lt;='P09'!$B$17,INDEX('P09'!$W:$W,$A242+52),0)+IF($A242&lt;='P10'!$B$17,INDEX('P10'!$W:$W,$A242+52),0)</f>
        <v>-147.36729282164217</v>
      </c>
      <c r="L242">
        <f>IF($A242&lt;='P01'!$B$17,INDEX('P01'!$X:$X,$A242+52),0)+IF($A242&lt;='P02'!$B$17,INDEX('P02'!$X:$X,$A242+52),0)+IF($A242&lt;='P03'!$B$17,INDEX('P03'!$X:$X,$A242+52),0)+IF($A242&lt;='P04'!$B$17,INDEX('P04'!$X:$X,$A242+52),0)+IF($A242&lt;='P05'!$B$17,INDEX('P05'!$X:$X,$A242+52),0)+IF($A242&lt;='P06'!$B$17,INDEX('P06'!$X:$X,$A242+52),0)+IF($A242&lt;='P07'!$B$17,INDEX('P07'!$X:$X,$A242+52),0)+IF($A242&lt;='P08'!$B$17,INDEX('P08'!$X:$X,$A242+52),0)+IF($A242&lt;='P09'!$B$17,INDEX('P09'!$X:$X,$A242+52),0)+IF($A242&lt;='P10'!$B$17,INDEX('P10'!$X:$X,$A242+52),0)</f>
        <v>147.08943165769497</v>
      </c>
      <c r="M242">
        <f>IF($A242&lt;='P01'!$B$17,INDEX('P01'!$AA:$AA,$A242+52),0)+IF($A242&lt;='P02'!$B$17,INDEX('P02'!$AA:$AA,$A242+52),0)+IF($A242&lt;='P03'!$B$17,INDEX('P03'!$AA:$AA,$A242+52),0)+IF($A242&lt;='P04'!$B$17,INDEX('P04'!$AA:$AA,$A242+52),0)+IF($A242&lt;='P05'!$B$17,INDEX('P05'!$AA:$AA,$A242+52),0)+IF($A242&lt;='P06'!$B$17,INDEX('P06'!$AA:$AA,$A242+52),0)+IF($A242&lt;='P07'!$B$17,INDEX('P07'!$AA:$AA,$A242+52),0)+IF($A242&lt;='P08'!$B$17,INDEX('P08'!$AA:$AA,$A242+52),0)+IF($A242&lt;='P09'!$B$17,INDEX('P09'!$AA:$AA,$A242+52),0)+IF($A242&lt;='P10'!$B$17,INDEX('P10'!$AA:$AA,$A242+52),0)</f>
        <v>-74.045391235810541</v>
      </c>
      <c r="N242">
        <f>IF($A242&lt;='P01'!$B$17,INDEX('P01'!$AB:$AB,$A242+52),0)+IF($A242&lt;='P02'!$B$17,INDEX('P02'!$AB:$AB,$A242+52),0)+IF($A242&lt;='P03'!$B$17,INDEX('P03'!$AB:$AB,$A242+52),0)+IF($A242&lt;='P04'!$B$17,INDEX('P04'!$AB:$AB,$A242+52),0)+IF($A242&lt;='P05'!$B$17,INDEX('P05'!$AB:$AB,$A242+52),0)+IF($A242&lt;='P06'!$B$17,INDEX('P06'!$AB:$AB,$A242+52),0)+IF($A242&lt;='P07'!$B$17,INDEX('P07'!$AB:$AB,$A242+52),0)+IF($A242&lt;='P08'!$B$17,INDEX('P08'!$AB:$AB,$A242+52),0)+IF($A242&lt;='P09'!$B$17,INDEX('P09'!$AB:$AB,$A242+52),0)+IF($A242&lt;='P10'!$B$17,INDEX('P10'!$AB:$AB,$A242+52),0)</f>
        <v>43.741495392349343</v>
      </c>
      <c r="O242">
        <f>IF($A242&lt;='P01'!$B$17,INDEX('P01'!$AC:$AC,$A242+52),0)+IF($A242&lt;='P02'!$B$17,INDEX('P02'!$AC:$AC,$A242+52),0)+IF($A242&lt;='P03'!$B$17,INDEX('P03'!$AC:$AC,$A242+52),0)+IF($A242&lt;='P04'!$B$17,INDEX('P04'!$AC:$AC,$A242+52),0)+IF($A242&lt;='P05'!$B$17,INDEX('P05'!$AC:$AC,$A242+52),0)+IF($A242&lt;='P06'!$B$17,INDEX('P06'!$AC:$AC,$A242+52),0)+IF($A242&lt;='P07'!$B$17,INDEX('P07'!$AC:$AC,$A242+52),0)+IF($A242&lt;='P08'!$B$17,INDEX('P08'!$AC:$AC,$A242+52),0)+IF($A242&lt;='P09'!$B$17,INDEX('P09'!$AC:$AC,$A242+52),0)+IF($A242&lt;='P10'!$B$17,INDEX('P10'!$AC:$AC,$A242+52),0)</f>
        <v>0.87482990784698678</v>
      </c>
      <c r="P242">
        <f>IF($A242&lt;='P01'!$B$17,INDEX('P01'!$AD:$AD,$A242+52),0)+IF($A242&lt;='P02'!$B$17,INDEX('P02'!$AD:$AD,$A242+52),0)+IF($A242&lt;='P03'!$B$17,INDEX('P03'!$AD:$AD,$A242+52),0)+IF($A242&lt;='P04'!$B$17,INDEX('P04'!$AD:$AD,$A242+52),0)+IF($A242&lt;='P05'!$B$17,INDEX('P05'!$AD:$AD,$A242+52),0)+IF($A242&lt;='P06'!$B$17,INDEX('P06'!$AD:$AD,$A242+52),0)+IF($A242&lt;='P07'!$B$17,INDEX('P07'!$AD:$AD,$A242+52),0)+IF($A242&lt;='P08'!$B$17,INDEX('P08'!$AD:$AD,$A242+52),0)+IF($A242&lt;='P09'!$B$17,INDEX('P09'!$AD:$AD,$A242+52),0)+IF($A242&lt;='P10'!$B$17,INDEX('P10'!$AD:$AD,$A242+52),0)</f>
        <v>7.8861108284367241</v>
      </c>
      <c r="Q242">
        <f>IF($A242&lt;='P01'!$B$17,INDEX('P01'!$AE:$AE,$A242+52),0)+IF($A242&lt;='P02'!$B$17,INDEX('P02'!$AE:$AE,$A242+52),0)+IF($A242&lt;='P03'!$B$17,INDEX('P03'!$AE:$AE,$A242+52),0)+IF($A242&lt;='P04'!$B$17,INDEX('P04'!$AE:$AE,$A242+52),0)+IF($A242&lt;='P05'!$B$17,INDEX('P05'!$AE:$AE,$A242+52),0)+IF($A242&lt;='P06'!$B$17,INDEX('P06'!$AE:$AE,$A242+52),0)+IF($A242&lt;='P07'!$B$17,INDEX('P07'!$AE:$AE,$A242+52),0)+IF($A242&lt;='P08'!$B$17,INDEX('P08'!$AE:$AE,$A242+52),0)+IF($A242&lt;='P09'!$B$17,INDEX('P09'!$AE:$AE,$A242+52),0)+IF($A242&lt;='P10'!$B$17,INDEX('P10'!$AE:$AE,$A242+52),0)</f>
        <v>108.88996594017655</v>
      </c>
      <c r="R242">
        <f>IF($A242&lt;='P01'!$B$17,INDEX('P01'!$AF:$AF,$A242+52),0)+IF($A242&lt;='P02'!$B$17,INDEX('P02'!$AF:$AF,$A242+52),0)+IF($A242&lt;='P03'!$B$17,INDEX('P03'!$AF:$AF,$A242+52),0)+IF($A242&lt;='P04'!$B$17,INDEX('P04'!$AF:$AF,$A242+52),0)+IF($A242&lt;='P05'!$B$17,INDEX('P05'!$AF:$AF,$A242+52),0)+IF($A242&lt;='P06'!$B$17,INDEX('P06'!$AF:$AF,$A242+52),0)+IF($A242&lt;='P07'!$B$17,INDEX('P07'!$AF:$AF,$A242+52),0)+IF($A242&lt;='P08'!$B$17,INDEX('P08'!$AF:$AF,$A242+52),0)+IF($A242&lt;='P09'!$B$17,INDEX('P09'!$AF:$AF,$A242+52),0)+IF($A242&lt;='P10'!$B$17,INDEX('P10'!$AF:$AF,$A242+52),0)</f>
        <v>0.13597995169960686</v>
      </c>
      <c r="S242">
        <f>IF($A242&lt;='P01'!$B$17,INDEX('P01'!$AG:$AG,$A242+52),0)+IF($A242&lt;='P02'!$B$17,INDEX('P02'!$AG:$AG,$A242+52),0)+IF($A242&lt;='P03'!$B$17,INDEX('P03'!$AG:$AG,$A242+52),0)+IF($A242&lt;='P04'!$B$17,INDEX('P04'!$AG:$AG,$A242+52),0)+IF($A242&lt;='P05'!$B$17,INDEX('P05'!$AG:$AG,$A242+52),0)+IF($A242&lt;='P06'!$B$17,INDEX('P06'!$AG:$AG,$A242+52),0)+IF($A242&lt;='P07'!$B$17,INDEX('P07'!$AG:$AG,$A242+52),0)+IF($A242&lt;='P08'!$B$17,INDEX('P08'!$AG:$AG,$A242+52),0)+IF($A242&lt;='P09'!$B$17,INDEX('P09'!$AG:$AG,$A242+52),0)+IF($A242&lt;='P10'!$B$17,INDEX('P10'!$AG:$AG,$A242+52),0)</f>
        <v>7801.3771931066494</v>
      </c>
      <c r="T242">
        <f>IF($A242&lt;='P01'!$B$17,INDEX('P01'!$AI:$AI,$A242+52),0)+IF($A242&lt;='P02'!$B$17,INDEX('P02'!$AI:$AI,$A242+52),0)+IF($A242&lt;='P03'!$B$17,INDEX('P03'!$AI:$AI,$A242+52),0)+IF($A242&lt;='P04'!$B$17,INDEX('P04'!$AI:$AI,$A242+52),0)+IF($A242&lt;='P05'!$B$17,INDEX('P05'!$AI:$AI,$A242+52),0)+IF($A242&lt;='P06'!$B$17,INDEX('P06'!$AI:$AI,$A242+52),0)+IF($A242&lt;='P07'!$B$17,INDEX('P07'!$AI:$AI,$A242+52),0)+IF($A242&lt;='P08'!$B$17,INDEX('P08'!$AI:$AI,$A242+52),0)+IF($A242&lt;='P09'!$B$17,INDEX('P09'!$AI:$AI,$A242+52),0)+IF($A242&lt;='P10'!$B$17,INDEX('P10'!$AI:$AI,$A242+52),0)</f>
        <v>7801.3771931066494</v>
      </c>
    </row>
    <row r="243" spans="1:20" x14ac:dyDescent="0.35">
      <c r="A243">
        <v>211</v>
      </c>
      <c r="B243">
        <f>IF($A243&lt;='P01'!$B$17,INDEX('P01'!$J:$J,$A243+52),0)+IF($A243&lt;='P02'!$B$17,INDEX('P02'!$J:$J,$A243+52),0)+IF($A243&lt;='P03'!$B$17,INDEX('P03'!$J:$J,$A243+52),0)+IF($A243&lt;='P04'!$B$17,INDEX('P04'!$J:$J,$A243+52),0)+IF($A243&lt;='P05'!$B$17,INDEX('P05'!$J:$J,$A243+52),0)+IF($A243&lt;='P06'!$B$17,INDEX('P06'!$J:$J,$A243+52),0)+IF($A243&lt;='P07'!$B$17,INDEX('P07'!$J:$J,$A243+52),0)+IF($A243&lt;='P08'!$B$17,INDEX('P08'!$J:$J,$A243+52),0)+IF($A243&lt;='P09'!$B$17,INDEX('P09'!$J:$J,$A243+52),0)+IF($A243&lt;='P10'!$B$17,INDEX('P10'!$J:$J,$A243+52),0)</f>
        <v>4.8385772182401324E-4</v>
      </c>
      <c r="C243">
        <f>IF($A243&lt;='P01'!$B$17,INDEX('P01'!$K:$K,$A243+52),0)+IF($A243&lt;='P02'!$B$17,INDEX('P02'!$K:$K,$A243+52),0)+IF($A243&lt;='P03'!$B$17,INDEX('P03'!$K:$K,$A243+52),0)+IF($A243&lt;='P04'!$B$17,INDEX('P04'!$K:$K,$A243+52),0)+IF($A243&lt;='P05'!$B$17,INDEX('P05'!$K:$K,$A243+52),0)+IF($A243&lt;='P06'!$B$17,INDEX('P06'!$K:$K,$A243+52),0)+IF($A243&lt;='P07'!$B$17,INDEX('P07'!$K:$K,$A243+52),0)+IF($A243&lt;='P08'!$B$17,INDEX('P08'!$K:$K,$A243+52),0)+IF($A243&lt;='P09'!$B$17,INDEX('P09'!$K:$K,$A243+52),0)+IF($A243&lt;='P10'!$B$17,INDEX('P10'!$K:$K,$A243+52),0)</f>
        <v>2.5268911944354615E-3</v>
      </c>
      <c r="D243">
        <f>IF($A243&lt;='P01'!$B$17,INDEX('P01'!$L:$L,$A243+52),0)+IF($A243&lt;='P02'!$B$17,INDEX('P02'!$L:$L,$A243+52),0)+IF($A243&lt;='P03'!$B$17,INDEX('P03'!$L:$L,$A243+52),0)+IF($A243&lt;='P04'!$B$17,INDEX('P04'!$L:$L,$A243+52),0)+IF($A243&lt;='P05'!$B$17,INDEX('P05'!$L:$L,$A243+52),0)+IF($A243&lt;='P06'!$B$17,INDEX('P06'!$L:$L,$A243+52),0)+IF($A243&lt;='P07'!$B$17,INDEX('P07'!$L:$L,$A243+52),0)+IF($A243&lt;='P08'!$B$17,INDEX('P08'!$L:$L,$A243+52),0)+IF($A243&lt;='P09'!$B$17,INDEX('P09'!$L:$L,$A243+52),0)+IF($A243&lt;='P10'!$B$17,INDEX('P10'!$L:$L,$A243+52),0)</f>
        <v>0</v>
      </c>
      <c r="E243">
        <f>IF($A243&lt;='P01'!$B$17,INDEX('P01'!$M:$M,$A243+52),0)+IF($A243&lt;='P02'!$B$17,INDEX('P02'!$M:$M,$A243+52),0)+IF($A243&lt;='P03'!$B$17,INDEX('P03'!$M:$M,$A243+52),0)+IF($A243&lt;='P04'!$B$17,INDEX('P04'!$M:$M,$A243+52),0)+IF($A243&lt;='P05'!$B$17,INDEX('P05'!$M:$M,$A243+52),0)+IF($A243&lt;='P06'!$B$17,INDEX('P06'!$M:$M,$A243+52),0)+IF($A243&lt;='P07'!$B$17,INDEX('P07'!$M:$M,$A243+52),0)+IF($A243&lt;='P08'!$B$17,INDEX('P08'!$M:$M,$A243+52),0)+IF($A243&lt;='P09'!$B$17,INDEX('P09'!$M:$M,$A243+52),0)+IF($A243&lt;='P10'!$B$17,INDEX('P10'!$M:$M,$A243+52),0)</f>
        <v>1.4139137746278703</v>
      </c>
      <c r="F243">
        <f>IF($A243&lt;='P01'!$B$17,INDEX('P01'!$R:$R,$A243+52),0)+IF($A243&lt;='P02'!$B$17,INDEX('P02'!$R:$R,$A243+52),0)+IF($A243&lt;='P03'!$B$17,INDEX('P03'!$R:$R,$A243+52),0)+IF($A243&lt;='P04'!$B$17,INDEX('P04'!$R:$R,$A243+52),0)+IF($A243&lt;='P05'!$B$17,INDEX('P05'!$R:$R,$A243+52),0)+IF($A243&lt;='P06'!$B$17,INDEX('P06'!$R:$R,$A243+52),0)+IF($A243&lt;='P07'!$B$17,INDEX('P07'!$R:$R,$A243+52),0)+IF($A243&lt;='P08'!$B$17,INDEX('P08'!$R:$R,$A243+52),0)+IF($A243&lt;='P09'!$B$17,INDEX('P09'!$R:$R,$A243+52),0)+IF($A243&lt;='P10'!$B$17,INDEX('P10'!$R:$R,$A243+52),0)</f>
        <v>62.670086642268913</v>
      </c>
      <c r="G243">
        <f>IF($A243&lt;='P01'!$B$17,INDEX('P01'!$S:$S,$A243+52),0)+IF($A243&lt;='P02'!$B$17,INDEX('P02'!$S:$S,$A243+52),0)+IF($A243&lt;='P03'!$B$17,INDEX('P03'!$S:$S,$A243+52),0)+IF($A243&lt;='P04'!$B$17,INDEX('P04'!$S:$S,$A243+52),0)+IF($A243&lt;='P05'!$B$17,INDEX('P05'!$S:$S,$A243+52),0)+IF($A243&lt;='P06'!$B$17,INDEX('P06'!$S:$S,$A243+52),0)+IF($A243&lt;='P07'!$B$17,INDEX('P07'!$S:$S,$A243+52),0)+IF($A243&lt;='P08'!$B$17,INDEX('P08'!$S:$S,$A243+52),0)+IF($A243&lt;='P09'!$B$17,INDEX('P09'!$S:$S,$A243+52),0)+IF($A243&lt;='P10'!$B$17,INDEX('P10'!$S:$S,$A243+52),0)</f>
        <v>1.2534017328453784</v>
      </c>
      <c r="H243">
        <f>IF($A243&lt;='P01'!$B$17,INDEX('P01'!$T:$T,$A243+52),0)+IF($A243&lt;='P02'!$B$17,INDEX('P02'!$T:$T,$A243+52),0)+IF($A243&lt;='P03'!$B$17,INDEX('P03'!$T:$T,$A243+52),0)+IF($A243&lt;='P04'!$B$17,INDEX('P04'!$T:$T,$A243+52),0)+IF($A243&lt;='P05'!$B$17,INDEX('P05'!$T:$T,$A243+52),0)+IF($A243&lt;='P06'!$B$17,INDEX('P06'!$T:$T,$A243+52),0)+IF($A243&lt;='P07'!$B$17,INDEX('P07'!$T:$T,$A243+52),0)+IF($A243&lt;='P08'!$B$17,INDEX('P08'!$T:$T,$A243+52),0)+IF($A243&lt;='P09'!$B$17,INDEX('P09'!$T:$T,$A243+52),0)+IF($A243&lt;='P10'!$B$17,INDEX('P10'!$T:$T,$A243+52),0)</f>
        <v>11.913460311590431</v>
      </c>
      <c r="I243">
        <f>IF($A243&lt;='P01'!$B$17,INDEX('P01'!$U:$U,$A243+52),0)+IF($A243&lt;='P02'!$B$17,INDEX('P02'!$U:$U,$A243+52),0)+IF($A243&lt;='P03'!$B$17,INDEX('P03'!$U:$U,$A243+52),0)+IF($A243&lt;='P04'!$B$17,INDEX('P04'!$U:$U,$A243+52),0)+IF($A243&lt;='P05'!$B$17,INDEX('P05'!$U:$U,$A243+52),0)+IF($A243&lt;='P06'!$B$17,INDEX('P06'!$U:$U,$A243+52),0)+IF($A243&lt;='P07'!$B$17,INDEX('P07'!$U:$U,$A243+52),0)+IF($A243&lt;='P08'!$B$17,INDEX('P08'!$U:$U,$A243+52),0)+IF($A243&lt;='P09'!$B$17,INDEX('P09'!$U:$U,$A243+52),0)+IF($A243&lt;='P10'!$B$17,INDEX('P10'!$U:$U,$A243+52),0)</f>
        <v>176.10534290532127</v>
      </c>
      <c r="J243">
        <f>IF($A243&lt;='P01'!$B$17,INDEX('P01'!$V:$V,$A243+52),0)+IF($A243&lt;='P02'!$B$17,INDEX('P02'!$V:$V,$A243+52),0)+IF($A243&lt;='P03'!$B$17,INDEX('P03'!$V:$V,$A243+52),0)+IF($A243&lt;='P04'!$B$17,INDEX('P04'!$V:$V,$A243+52),0)+IF($A243&lt;='P05'!$B$17,INDEX('P05'!$V:$V,$A243+52),0)+IF($A243&lt;='P06'!$B$17,INDEX('P06'!$V:$V,$A243+52),0)+IF($A243&lt;='P07'!$B$17,INDEX('P07'!$V:$V,$A243+52),0)+IF($A243&lt;='P08'!$B$17,INDEX('P08'!$V:$V,$A243+52),0)+IF($A243&lt;='P09'!$B$17,INDEX('P09'!$V:$V,$A243+52),0)+IF($A243&lt;='P10'!$B$17,INDEX('P10'!$V:$V,$A243+52),0)</f>
        <v>0.20341308480526887</v>
      </c>
      <c r="K243">
        <f>IF($A243&lt;='P01'!$B$17,INDEX('P01'!$W:$W,$A243+52),0)+IF($A243&lt;='P02'!$B$17,INDEX('P02'!$W:$W,$A243+52),0)+IF($A243&lt;='P03'!$B$17,INDEX('P03'!$W:$W,$A243+52),0)+IF($A243&lt;='P04'!$B$17,INDEX('P04'!$W:$W,$A243+52),0)+IF($A243&lt;='P05'!$B$17,INDEX('P05'!$W:$W,$A243+52),0)+IF($A243&lt;='P06'!$B$17,INDEX('P06'!$W:$W,$A243+52),0)+IF($A243&lt;='P07'!$B$17,INDEX('P07'!$W:$W,$A243+52),0)+IF($A243&lt;='P08'!$B$17,INDEX('P08'!$W:$W,$A243+52),0)+IF($A243&lt;='P09'!$B$17,INDEX('P09'!$W:$W,$A243+52),0)+IF($A243&lt;='P10'!$B$17,INDEX('P10'!$W:$W,$A243+52),0)</f>
        <v>-126.80553139229343</v>
      </c>
      <c r="L243">
        <f>IF($A243&lt;='P01'!$B$17,INDEX('P01'!$X:$X,$A243+52),0)+IF($A243&lt;='P02'!$B$17,INDEX('P02'!$X:$X,$A243+52),0)+IF($A243&lt;='P03'!$B$17,INDEX('P03'!$X:$X,$A243+52),0)+IF($A243&lt;='P04'!$B$17,INDEX('P04'!$X:$X,$A243+52),0)+IF($A243&lt;='P05'!$B$17,INDEX('P05'!$X:$X,$A243+52),0)+IF($A243&lt;='P06'!$B$17,INDEX('P06'!$X:$X,$A243+52),0)+IF($A243&lt;='P07'!$B$17,INDEX('P07'!$X:$X,$A243+52),0)+IF($A243&lt;='P08'!$B$17,INDEX('P08'!$X:$X,$A243+52),0)+IF($A243&lt;='P09'!$B$17,INDEX('P09'!$X:$X,$A243+52),0)+IF($A243&lt;='P10'!$B$17,INDEX('P10'!$X:$X,$A243+52),0)</f>
        <v>126.60446914761468</v>
      </c>
      <c r="M243">
        <f>IF($A243&lt;='P01'!$B$17,INDEX('P01'!$AA:$AA,$A243+52),0)+IF($A243&lt;='P02'!$B$17,INDEX('P02'!$AA:$AA,$A243+52),0)+IF($A243&lt;='P03'!$B$17,INDEX('P03'!$AA:$AA,$A243+52),0)+IF($A243&lt;='P04'!$B$17,INDEX('P04'!$AA:$AA,$A243+52),0)+IF($A243&lt;='P05'!$B$17,INDEX('P05'!$AA:$AA,$A243+52),0)+IF($A243&lt;='P06'!$B$17,INDEX('P06'!$AA:$AA,$A243+52),0)+IF($A243&lt;='P07'!$B$17,INDEX('P07'!$AA:$AA,$A243+52),0)+IF($A243&lt;='P08'!$B$17,INDEX('P08'!$AA:$AA,$A243+52),0)+IF($A243&lt;='P09'!$B$17,INDEX('P09'!$AA:$AA,$A243+52),0)+IF($A243&lt;='P10'!$B$17,INDEX('P10'!$AA:$AA,$A243+52),0)</f>
        <v>-63.525216510055699</v>
      </c>
      <c r="N243">
        <f>IF($A243&lt;='P01'!$B$17,INDEX('P01'!$AB:$AB,$A243+52),0)+IF($A243&lt;='P02'!$B$17,INDEX('P02'!$AB:$AB,$A243+52),0)+IF($A243&lt;='P03'!$B$17,INDEX('P03'!$AB:$AB,$A243+52),0)+IF($A243&lt;='P04'!$B$17,INDEX('P04'!$AB:$AB,$A243+52),0)+IF($A243&lt;='P05'!$B$17,INDEX('P05'!$AB:$AB,$A243+52),0)+IF($A243&lt;='P06'!$B$17,INDEX('P06'!$AB:$AB,$A243+52),0)+IF($A243&lt;='P07'!$B$17,INDEX('P07'!$AB:$AB,$A243+52),0)+IF($A243&lt;='P08'!$B$17,INDEX('P08'!$AB:$AB,$A243+52),0)+IF($A243&lt;='P09'!$B$17,INDEX('P09'!$AB:$AB,$A243+52),0)+IF($A243&lt;='P10'!$B$17,INDEX('P10'!$AB:$AB,$A243+52),0)</f>
        <v>31.548365045070739</v>
      </c>
      <c r="O243">
        <f>IF($A243&lt;='P01'!$B$17,INDEX('P01'!$AC:$AC,$A243+52),0)+IF($A243&lt;='P02'!$B$17,INDEX('P02'!$AC:$AC,$A243+52),0)+IF($A243&lt;='P03'!$B$17,INDEX('P03'!$AC:$AC,$A243+52),0)+IF($A243&lt;='P04'!$B$17,INDEX('P04'!$AC:$AC,$A243+52),0)+IF($A243&lt;='P05'!$B$17,INDEX('P05'!$AC:$AC,$A243+52),0)+IF($A243&lt;='P06'!$B$17,INDEX('P06'!$AC:$AC,$A243+52),0)+IF($A243&lt;='P07'!$B$17,INDEX('P07'!$AC:$AC,$A243+52),0)+IF($A243&lt;='P08'!$B$17,INDEX('P08'!$AC:$AC,$A243+52),0)+IF($A243&lt;='P09'!$B$17,INDEX('P09'!$AC:$AC,$A243+52),0)+IF($A243&lt;='P10'!$B$17,INDEX('P10'!$AC:$AC,$A243+52),0)</f>
        <v>0.63096730090141484</v>
      </c>
      <c r="P243">
        <f>IF($A243&lt;='P01'!$B$17,INDEX('P01'!$AD:$AD,$A243+52),0)+IF($A243&lt;='P02'!$B$17,INDEX('P02'!$AD:$AD,$A243+52),0)+IF($A243&lt;='P03'!$B$17,INDEX('P03'!$AD:$AD,$A243+52),0)+IF($A243&lt;='P04'!$B$17,INDEX('P04'!$AD:$AD,$A243+52),0)+IF($A243&lt;='P05'!$B$17,INDEX('P05'!$AD:$AD,$A243+52),0)+IF($A243&lt;='P06'!$B$17,INDEX('P06'!$AD:$AD,$A243+52),0)+IF($A243&lt;='P07'!$B$17,INDEX('P07'!$AD:$AD,$A243+52),0)+IF($A243&lt;='P08'!$B$17,INDEX('P08'!$AD:$AD,$A243+52),0)+IF($A243&lt;='P09'!$B$17,INDEX('P09'!$AD:$AD,$A243+52),0)+IF($A243&lt;='P10'!$B$17,INDEX('P10'!$AD:$AD,$A243+52),0)</f>
        <v>5.9777127203569691</v>
      </c>
      <c r="Q243">
        <f>IF($A243&lt;='P01'!$B$17,INDEX('P01'!$AE:$AE,$A243+52),0)+IF($A243&lt;='P02'!$B$17,INDEX('P02'!$AE:$AE,$A243+52),0)+IF($A243&lt;='P03'!$B$17,INDEX('P03'!$AE:$AE,$A243+52),0)+IF($A243&lt;='P04'!$B$17,INDEX('P04'!$AE:$AE,$A243+52),0)+IF($A243&lt;='P05'!$B$17,INDEX('P05'!$AE:$AE,$A243+52),0)+IF($A243&lt;='P06'!$B$17,INDEX('P06'!$AE:$AE,$A243+52),0)+IF($A243&lt;='P07'!$B$17,INDEX('P07'!$AE:$AE,$A243+52),0)+IF($A243&lt;='P08'!$B$17,INDEX('P08'!$AE:$AE,$A243+52),0)+IF($A243&lt;='P09'!$B$17,INDEX('P09'!$AE:$AE,$A243+52),0)+IF($A243&lt;='P10'!$B$17,INDEX('P10'!$AE:$AE,$A243+52),0)</f>
        <v>88.362836730467109</v>
      </c>
      <c r="R243">
        <f>IF($A243&lt;='P01'!$B$17,INDEX('P01'!$AF:$AF,$A243+52),0)+IF($A243&lt;='P02'!$B$17,INDEX('P02'!$AF:$AF,$A243+52),0)+IF($A243&lt;='P03'!$B$17,INDEX('P03'!$AF:$AF,$A243+52),0)+IF($A243&lt;='P04'!$B$17,INDEX('P04'!$AF:$AF,$A243+52),0)+IF($A243&lt;='P05'!$B$17,INDEX('P05'!$AF:$AF,$A243+52),0)+IF($A243&lt;='P06'!$B$17,INDEX('P06'!$AF:$AF,$A243+52),0)+IF($A243&lt;='P07'!$B$17,INDEX('P07'!$AF:$AF,$A243+52),0)+IF($A243&lt;='P08'!$B$17,INDEX('P08'!$AF:$AF,$A243+52),0)+IF($A243&lt;='P09'!$B$17,INDEX('P09'!$AF:$AF,$A243+52),0)+IF($A243&lt;='P10'!$B$17,INDEX('P10'!$AF:$AF,$A243+52),0)</f>
        <v>0.10206480340095075</v>
      </c>
      <c r="S243">
        <f>IF($A243&lt;='P01'!$B$17,INDEX('P01'!$AG:$AG,$A243+52),0)+IF($A243&lt;='P02'!$B$17,INDEX('P02'!$AG:$AG,$A243+52),0)+IF($A243&lt;='P03'!$B$17,INDEX('P03'!$AG:$AG,$A243+52),0)+IF($A243&lt;='P04'!$B$17,INDEX('P04'!$AG:$AG,$A243+52),0)+IF($A243&lt;='P05'!$B$17,INDEX('P05'!$AG:$AG,$A243+52),0)+IF($A243&lt;='P06'!$B$17,INDEX('P06'!$AG:$AG,$A243+52),0)+IF($A243&lt;='P07'!$B$17,INDEX('P07'!$AG:$AG,$A243+52),0)+IF($A243&lt;='P08'!$B$17,INDEX('P08'!$AG:$AG,$A243+52),0)+IF($A243&lt;='P09'!$B$17,INDEX('P09'!$AG:$AG,$A243+52),0)+IF($A243&lt;='P10'!$B$17,INDEX('P10'!$AG:$AG,$A243+52),0)</f>
        <v>7700.3124028320481</v>
      </c>
      <c r="T243">
        <f>IF($A243&lt;='P01'!$B$17,INDEX('P01'!$AI:$AI,$A243+52),0)+IF($A243&lt;='P02'!$B$17,INDEX('P02'!$AI:$AI,$A243+52),0)+IF($A243&lt;='P03'!$B$17,INDEX('P03'!$AI:$AI,$A243+52),0)+IF($A243&lt;='P04'!$B$17,INDEX('P04'!$AI:$AI,$A243+52),0)+IF($A243&lt;='P05'!$B$17,INDEX('P05'!$AI:$AI,$A243+52),0)+IF($A243&lt;='P06'!$B$17,INDEX('P06'!$AI:$AI,$A243+52),0)+IF($A243&lt;='P07'!$B$17,INDEX('P07'!$AI:$AI,$A243+52),0)+IF($A243&lt;='P08'!$B$17,INDEX('P08'!$AI:$AI,$A243+52),0)+IF($A243&lt;='P09'!$B$17,INDEX('P09'!$AI:$AI,$A243+52),0)+IF($A243&lt;='P10'!$B$17,INDEX('P10'!$AI:$AI,$A243+52),0)</f>
        <v>7700.3124028320481</v>
      </c>
    </row>
    <row r="244" spans="1:20" x14ac:dyDescent="0.35">
      <c r="A244">
        <v>212</v>
      </c>
      <c r="B244">
        <f>IF($A244&lt;='P01'!$B$17,INDEX('P01'!$J:$J,$A244+52),0)+IF($A244&lt;='P02'!$B$17,INDEX('P02'!$J:$J,$A244+52),0)+IF($A244&lt;='P03'!$B$17,INDEX('P03'!$J:$J,$A244+52),0)+IF($A244&lt;='P04'!$B$17,INDEX('P04'!$J:$J,$A244+52),0)+IF($A244&lt;='P05'!$B$17,INDEX('P05'!$J:$J,$A244+52),0)+IF($A244&lt;='P06'!$B$17,INDEX('P06'!$J:$J,$A244+52),0)+IF($A244&lt;='P07'!$B$17,INDEX('P07'!$J:$J,$A244+52),0)+IF($A244&lt;='P08'!$B$17,INDEX('P08'!$J:$J,$A244+52),0)+IF($A244&lt;='P09'!$B$17,INDEX('P09'!$J:$J,$A244+52),0)+IF($A244&lt;='P10'!$B$17,INDEX('P10'!$J:$J,$A244+52),0)</f>
        <v>4.8330610876120645E-4</v>
      </c>
      <c r="C244">
        <f>IF($A244&lt;='P01'!$B$17,INDEX('P01'!$K:$K,$A244+52),0)+IF($A244&lt;='P02'!$B$17,INDEX('P02'!$K:$K,$A244+52),0)+IF($A244&lt;='P03'!$B$17,INDEX('P03'!$K:$K,$A244+52),0)+IF($A244&lt;='P04'!$B$17,INDEX('P04'!$K:$K,$A244+52),0)+IF($A244&lt;='P05'!$B$17,INDEX('P05'!$K:$K,$A244+52),0)+IF($A244&lt;='P06'!$B$17,INDEX('P06'!$K:$K,$A244+52),0)+IF($A244&lt;='P07'!$B$17,INDEX('P07'!$K:$K,$A244+52),0)+IF($A244&lt;='P08'!$B$17,INDEX('P08'!$K:$K,$A244+52),0)+IF($A244&lt;='P09'!$B$17,INDEX('P09'!$K:$K,$A244+52),0)+IF($A244&lt;='P10'!$B$17,INDEX('P10'!$K:$K,$A244+52),0)</f>
        <v>2.5179996271874469E-3</v>
      </c>
      <c r="D244">
        <f>IF($A244&lt;='P01'!$B$17,INDEX('P01'!$L:$L,$A244+52),0)+IF($A244&lt;='P02'!$B$17,INDEX('P02'!$L:$L,$A244+52),0)+IF($A244&lt;='P03'!$B$17,INDEX('P03'!$L:$L,$A244+52),0)+IF($A244&lt;='P04'!$B$17,INDEX('P04'!$L:$L,$A244+52),0)+IF($A244&lt;='P05'!$B$17,INDEX('P05'!$L:$L,$A244+52),0)+IF($A244&lt;='P06'!$B$17,INDEX('P06'!$L:$L,$A244+52),0)+IF($A244&lt;='P07'!$B$17,INDEX('P07'!$L:$L,$A244+52),0)+IF($A244&lt;='P08'!$B$17,INDEX('P08'!$L:$L,$A244+52),0)+IF($A244&lt;='P09'!$B$17,INDEX('P09'!$L:$L,$A244+52),0)+IF($A244&lt;='P10'!$B$17,INDEX('P10'!$L:$L,$A244+52),0)</f>
        <v>0</v>
      </c>
      <c r="E244">
        <f>IF($A244&lt;='P01'!$B$17,INDEX('P01'!$M:$M,$A244+52),0)+IF($A244&lt;='P02'!$B$17,INDEX('P02'!$M:$M,$A244+52),0)+IF($A244&lt;='P03'!$B$17,INDEX('P03'!$M:$M,$A244+52),0)+IF($A244&lt;='P04'!$B$17,INDEX('P04'!$M:$M,$A244+52),0)+IF($A244&lt;='P05'!$B$17,INDEX('P05'!$M:$M,$A244+52),0)+IF($A244&lt;='P06'!$B$17,INDEX('P06'!$M:$M,$A244+52),0)+IF($A244&lt;='P07'!$B$17,INDEX('P07'!$M:$M,$A244+52),0)+IF($A244&lt;='P08'!$B$17,INDEX('P08'!$M:$M,$A244+52),0)+IF($A244&lt;='P09'!$B$17,INDEX('P09'!$M:$M,$A244+52),0)+IF($A244&lt;='P10'!$B$17,INDEX('P10'!$M:$M,$A244+52),0)</f>
        <v>1.4109124688919215</v>
      </c>
      <c r="F244">
        <f>IF($A244&lt;='P01'!$B$17,INDEX('P01'!$R:$R,$A244+52),0)+IF($A244&lt;='P02'!$B$17,INDEX('P02'!$R:$R,$A244+52),0)+IF($A244&lt;='P03'!$B$17,INDEX('P03'!$R:$R,$A244+52),0)+IF($A244&lt;='P04'!$B$17,INDEX('P04'!$R:$R,$A244+52),0)+IF($A244&lt;='P05'!$B$17,INDEX('P05'!$R:$R,$A244+52),0)+IF($A244&lt;='P06'!$B$17,INDEX('P06'!$R:$R,$A244+52),0)+IF($A244&lt;='P07'!$B$17,INDEX('P07'!$R:$R,$A244+52),0)+IF($A244&lt;='P08'!$B$17,INDEX('P08'!$R:$R,$A244+52),0)+IF($A244&lt;='P09'!$B$17,INDEX('P09'!$R:$R,$A244+52),0)+IF($A244&lt;='P10'!$B$17,INDEX('P10'!$R:$R,$A244+52),0)</f>
        <v>62.450188364147067</v>
      </c>
      <c r="G244">
        <f>IF($A244&lt;='P01'!$B$17,INDEX('P01'!$S:$S,$A244+52),0)+IF($A244&lt;='P02'!$B$17,INDEX('P02'!$S:$S,$A244+52),0)+IF($A244&lt;='P03'!$B$17,INDEX('P03'!$S:$S,$A244+52),0)+IF($A244&lt;='P04'!$B$17,INDEX('P04'!$S:$S,$A244+52),0)+IF($A244&lt;='P05'!$B$17,INDEX('P05'!$S:$S,$A244+52),0)+IF($A244&lt;='P06'!$B$17,INDEX('P06'!$S:$S,$A244+52),0)+IF($A244&lt;='P07'!$B$17,INDEX('P07'!$S:$S,$A244+52),0)+IF($A244&lt;='P08'!$B$17,INDEX('P08'!$S:$S,$A244+52),0)+IF($A244&lt;='P09'!$B$17,INDEX('P09'!$S:$S,$A244+52),0)+IF($A244&lt;='P10'!$B$17,INDEX('P10'!$S:$S,$A244+52),0)</f>
        <v>1.2490037672829413</v>
      </c>
      <c r="H244">
        <f>IF($A244&lt;='P01'!$B$17,INDEX('P01'!$T:$T,$A244+52),0)+IF($A244&lt;='P02'!$B$17,INDEX('P02'!$T:$T,$A244+52),0)+IF($A244&lt;='P03'!$B$17,INDEX('P03'!$T:$T,$A244+52),0)+IF($A244&lt;='P04'!$B$17,INDEX('P04'!$T:$T,$A244+52),0)+IF($A244&lt;='P05'!$B$17,INDEX('P05'!$T:$T,$A244+52),0)+IF($A244&lt;='P06'!$B$17,INDEX('P06'!$T:$T,$A244+52),0)+IF($A244&lt;='P07'!$B$17,INDEX('P07'!$T:$T,$A244+52),0)+IF($A244&lt;='P08'!$B$17,INDEX('P08'!$T:$T,$A244+52),0)+IF($A244&lt;='P09'!$B$17,INDEX('P09'!$T:$T,$A244+52),0)+IF($A244&lt;='P10'!$B$17,INDEX('P10'!$T:$T,$A244+52),0)</f>
        <v>11.917465397179081</v>
      </c>
      <c r="I244">
        <f>IF($A244&lt;='P01'!$B$17,INDEX('P01'!$U:$U,$A244+52),0)+IF($A244&lt;='P02'!$B$17,INDEX('P02'!$U:$U,$A244+52),0)+IF($A244&lt;='P03'!$B$17,INDEX('P03'!$U:$U,$A244+52),0)+IF($A244&lt;='P04'!$B$17,INDEX('P04'!$U:$U,$A244+52),0)+IF($A244&lt;='P05'!$B$17,INDEX('P05'!$U:$U,$A244+52),0)+IF($A244&lt;='P06'!$B$17,INDEX('P06'!$U:$U,$A244+52),0)+IF($A244&lt;='P07'!$B$17,INDEX('P07'!$U:$U,$A244+52),0)+IF($A244&lt;='P08'!$B$17,INDEX('P08'!$U:$U,$A244+52),0)+IF($A244&lt;='P09'!$B$17,INDEX('P09'!$U:$U,$A244+52),0)+IF($A244&lt;='P10'!$B$17,INDEX('P10'!$U:$U,$A244+52),0)</f>
        <v>175.83147064033687</v>
      </c>
      <c r="J244">
        <f>IF($A244&lt;='P01'!$B$17,INDEX('P01'!$V:$V,$A244+52),0)+IF($A244&lt;='P02'!$B$17,INDEX('P02'!$V:$V,$A244+52),0)+IF($A244&lt;='P03'!$B$17,INDEX('P03'!$V:$V,$A244+52),0)+IF($A244&lt;='P04'!$B$17,INDEX('P04'!$V:$V,$A244+52),0)+IF($A244&lt;='P05'!$B$17,INDEX('P05'!$V:$V,$A244+52),0)+IF($A244&lt;='P06'!$B$17,INDEX('P06'!$V:$V,$A244+52),0)+IF($A244&lt;='P07'!$B$17,INDEX('P07'!$V:$V,$A244+52),0)+IF($A244&lt;='P08'!$B$17,INDEX('P08'!$V:$V,$A244+52),0)+IF($A244&lt;='P09'!$B$17,INDEX('P09'!$V:$V,$A244+52),0)+IF($A244&lt;='P10'!$B$17,INDEX('P10'!$V:$V,$A244+52),0)</f>
        <v>0.20368228709430572</v>
      </c>
      <c r="K244">
        <f>IF($A244&lt;='P01'!$B$17,INDEX('P01'!$W:$W,$A244+52),0)+IF($A244&lt;='P02'!$B$17,INDEX('P02'!$W:$W,$A244+52),0)+IF($A244&lt;='P03'!$B$17,INDEX('P03'!$W:$W,$A244+52),0)+IF($A244&lt;='P04'!$B$17,INDEX('P04'!$W:$W,$A244+52),0)+IF($A244&lt;='P05'!$B$17,INDEX('P05'!$W:$W,$A244+52),0)+IF($A244&lt;='P06'!$B$17,INDEX('P06'!$W:$W,$A244+52),0)+IF($A244&lt;='P07'!$B$17,INDEX('P07'!$W:$W,$A244+52),0)+IF($A244&lt;='P08'!$B$17,INDEX('P08'!$W:$W,$A244+52),0)+IF($A244&lt;='P09'!$B$17,INDEX('P09'!$W:$W,$A244+52),0)+IF($A244&lt;='P10'!$B$17,INDEX('P10'!$W:$W,$A244+52),0)</f>
        <v>-126.7514337277461</v>
      </c>
      <c r="L244">
        <f>IF($A244&lt;='P01'!$B$17,INDEX('P01'!$X:$X,$A244+52),0)+IF($A244&lt;='P02'!$B$17,INDEX('P02'!$X:$X,$A244+52),0)+IF($A244&lt;='P03'!$B$17,INDEX('P03'!$X:$X,$A244+52),0)+IF($A244&lt;='P04'!$B$17,INDEX('P04'!$X:$X,$A244+52),0)+IF($A244&lt;='P05'!$B$17,INDEX('P05'!$X:$X,$A244+52),0)+IF($A244&lt;='P06'!$B$17,INDEX('P06'!$X:$X,$A244+52),0)+IF($A244&lt;='P07'!$B$17,INDEX('P07'!$X:$X,$A244+52),0)+IF($A244&lt;='P08'!$B$17,INDEX('P08'!$X:$X,$A244+52),0)+IF($A244&lt;='P09'!$B$17,INDEX('P09'!$X:$X,$A244+52),0)+IF($A244&lt;='P10'!$B$17,INDEX('P10'!$X:$X,$A244+52),0)</f>
        <v>126.55107697501364</v>
      </c>
      <c r="M244">
        <f>IF($A244&lt;='P01'!$B$17,INDEX('P01'!$AA:$AA,$A244+52),0)+IF($A244&lt;='P02'!$B$17,INDEX('P02'!$AA:$AA,$A244+52),0)+IF($A244&lt;='P03'!$B$17,INDEX('P03'!$AA:$AA,$A244+52),0)+IF($A244&lt;='P04'!$B$17,INDEX('P04'!$AA:$AA,$A244+52),0)+IF($A244&lt;='P05'!$B$17,INDEX('P05'!$AA:$AA,$A244+52),0)+IF($A244&lt;='P06'!$B$17,INDEX('P06'!$AA:$AA,$A244+52),0)+IF($A244&lt;='P07'!$B$17,INDEX('P07'!$AA:$AA,$A244+52),0)+IF($A244&lt;='P08'!$B$17,INDEX('P08'!$AA:$AA,$A244+52),0)+IF($A244&lt;='P09'!$B$17,INDEX('P09'!$AA:$AA,$A244+52),0)+IF($A244&lt;='P10'!$B$17,INDEX('P10'!$AA:$AA,$A244+52),0)</f>
        <v>-63.291227377937886</v>
      </c>
      <c r="N244">
        <f>IF($A244&lt;='P01'!$B$17,INDEX('P01'!$AB:$AB,$A244+52),0)+IF($A244&lt;='P02'!$B$17,INDEX('P02'!$AB:$AB,$A244+52),0)+IF($A244&lt;='P03'!$B$17,INDEX('P03'!$AB:$AB,$A244+52),0)+IF($A244&lt;='P04'!$B$17,INDEX('P04'!$AB:$AB,$A244+52),0)+IF($A244&lt;='P05'!$B$17,INDEX('P05'!$AB:$AB,$A244+52),0)+IF($A244&lt;='P06'!$B$17,INDEX('P06'!$AB:$AB,$A244+52),0)+IF($A244&lt;='P07'!$B$17,INDEX('P07'!$AB:$AB,$A244+52),0)+IF($A244&lt;='P08'!$B$17,INDEX('P08'!$AB:$AB,$A244+52),0)+IF($A244&lt;='P09'!$B$17,INDEX('P09'!$AB:$AB,$A244+52),0)+IF($A244&lt;='P10'!$B$17,INDEX('P10'!$AB:$AB,$A244+52),0)</f>
        <v>31.335084485056257</v>
      </c>
      <c r="O244">
        <f>IF($A244&lt;='P01'!$B$17,INDEX('P01'!$AC:$AC,$A244+52),0)+IF($A244&lt;='P02'!$B$17,INDEX('P02'!$AC:$AC,$A244+52),0)+IF($A244&lt;='P03'!$B$17,INDEX('P03'!$AC:$AC,$A244+52),0)+IF($A244&lt;='P04'!$B$17,INDEX('P04'!$AC:$AC,$A244+52),0)+IF($A244&lt;='P05'!$B$17,INDEX('P05'!$AC:$AC,$A244+52),0)+IF($A244&lt;='P06'!$B$17,INDEX('P06'!$AC:$AC,$A244+52),0)+IF($A244&lt;='P07'!$B$17,INDEX('P07'!$AC:$AC,$A244+52),0)+IF($A244&lt;='P08'!$B$17,INDEX('P08'!$AC:$AC,$A244+52),0)+IF($A244&lt;='P09'!$B$17,INDEX('P09'!$AC:$AC,$A244+52),0)+IF($A244&lt;='P10'!$B$17,INDEX('P10'!$AC:$AC,$A244+52),0)</f>
        <v>0.62670168970112516</v>
      </c>
      <c r="P244">
        <f>IF($A244&lt;='P01'!$B$17,INDEX('P01'!$AD:$AD,$A244+52),0)+IF($A244&lt;='P02'!$B$17,INDEX('P02'!$AD:$AD,$A244+52),0)+IF($A244&lt;='P03'!$B$17,INDEX('P03'!$AD:$AD,$A244+52),0)+IF($A244&lt;='P04'!$B$17,INDEX('P04'!$AD:$AD,$A244+52),0)+IF($A244&lt;='P05'!$B$17,INDEX('P05'!$AD:$AD,$A244+52),0)+IF($A244&lt;='P06'!$B$17,INDEX('P06'!$AD:$AD,$A244+52),0)+IF($A244&lt;='P07'!$B$17,INDEX('P07'!$AD:$AD,$A244+52),0)+IF($A244&lt;='P08'!$B$17,INDEX('P08'!$AD:$AD,$A244+52),0)+IF($A244&lt;='P09'!$B$17,INDEX('P09'!$AD:$AD,$A244+52),0)+IF($A244&lt;='P10'!$B$17,INDEX('P10'!$AD:$AD,$A244+52),0)</f>
        <v>5.9602101400566667</v>
      </c>
      <c r="Q244">
        <f>IF($A244&lt;='P01'!$B$17,INDEX('P01'!$AE:$AE,$A244+52),0)+IF($A244&lt;='P02'!$B$17,INDEX('P02'!$AE:$AE,$A244+52),0)+IF($A244&lt;='P03'!$B$17,INDEX('P03'!$AE:$AE,$A244+52),0)+IF($A244&lt;='P04'!$B$17,INDEX('P04'!$AE:$AE,$A244+52),0)+IF($A244&lt;='P05'!$B$17,INDEX('P05'!$AE:$AE,$A244+52),0)+IF($A244&lt;='P06'!$B$17,INDEX('P06'!$AE:$AE,$A244+52),0)+IF($A244&lt;='P07'!$B$17,INDEX('P07'!$AE:$AE,$A244+52),0)+IF($A244&lt;='P08'!$B$17,INDEX('P08'!$AE:$AE,$A244+52),0)+IF($A244&lt;='P09'!$B$17,INDEX('P09'!$AE:$AE,$A244+52),0)+IF($A244&lt;='P10'!$B$17,INDEX('P10'!$AE:$AE,$A244+52),0)</f>
        <v>87.937533638627244</v>
      </c>
      <c r="R244">
        <f>IF($A244&lt;='P01'!$B$17,INDEX('P01'!$AF:$AF,$A244+52),0)+IF($A244&lt;='P02'!$B$17,INDEX('P02'!$AF:$AF,$A244+52),0)+IF($A244&lt;='P03'!$B$17,INDEX('P03'!$AF:$AF,$A244+52),0)+IF($A244&lt;='P04'!$B$17,INDEX('P04'!$AF:$AF,$A244+52),0)+IF($A244&lt;='P05'!$B$17,INDEX('P05'!$AF:$AF,$A244+52),0)+IF($A244&lt;='P06'!$B$17,INDEX('P06'!$AF:$AF,$A244+52),0)+IF($A244&lt;='P07'!$B$17,INDEX('P07'!$AF:$AF,$A244+52),0)+IF($A244&lt;='P08'!$B$17,INDEX('P08'!$AF:$AF,$A244+52),0)+IF($A244&lt;='P09'!$B$17,INDEX('P09'!$AF:$AF,$A244+52),0)+IF($A244&lt;='P10'!$B$17,INDEX('P10'!$AF:$AF,$A244+52),0)</f>
        <v>0.10186639460910631</v>
      </c>
      <c r="S244">
        <f>IF($A244&lt;='P01'!$B$17,INDEX('P01'!$AG:$AG,$A244+52),0)+IF($A244&lt;='P02'!$B$17,INDEX('P02'!$AG:$AG,$A244+52),0)+IF($A244&lt;='P03'!$B$17,INDEX('P03'!$AG:$AG,$A244+52),0)+IF($A244&lt;='P04'!$B$17,INDEX('P04'!$AG:$AG,$A244+52),0)+IF($A244&lt;='P05'!$B$17,INDEX('P05'!$AG:$AG,$A244+52),0)+IF($A244&lt;='P06'!$B$17,INDEX('P06'!$AG:$AG,$A244+52),0)+IF($A244&lt;='P07'!$B$17,INDEX('P07'!$AG:$AG,$A244+52),0)+IF($A244&lt;='P08'!$B$17,INDEX('P08'!$AG:$AG,$A244+52),0)+IF($A244&lt;='P09'!$B$17,INDEX('P09'!$AG:$AG,$A244+52),0)+IF($A244&lt;='P10'!$B$17,INDEX('P10'!$AG:$AG,$A244+52),0)</f>
        <v>7598.9701449055456</v>
      </c>
      <c r="T244">
        <f>IF($A244&lt;='P01'!$B$17,INDEX('P01'!$AI:$AI,$A244+52),0)+IF($A244&lt;='P02'!$B$17,INDEX('P02'!$AI:$AI,$A244+52),0)+IF($A244&lt;='P03'!$B$17,INDEX('P03'!$AI:$AI,$A244+52),0)+IF($A244&lt;='P04'!$B$17,INDEX('P04'!$AI:$AI,$A244+52),0)+IF($A244&lt;='P05'!$B$17,INDEX('P05'!$AI:$AI,$A244+52),0)+IF($A244&lt;='P06'!$B$17,INDEX('P06'!$AI:$AI,$A244+52),0)+IF($A244&lt;='P07'!$B$17,INDEX('P07'!$AI:$AI,$A244+52),0)+IF($A244&lt;='P08'!$B$17,INDEX('P08'!$AI:$AI,$A244+52),0)+IF($A244&lt;='P09'!$B$17,INDEX('P09'!$AI:$AI,$A244+52),0)+IF($A244&lt;='P10'!$B$17,INDEX('P10'!$AI:$AI,$A244+52),0)</f>
        <v>7598.9701449055456</v>
      </c>
    </row>
    <row r="245" spans="1:20" x14ac:dyDescent="0.35">
      <c r="A245">
        <v>213</v>
      </c>
      <c r="B245">
        <f>IF($A245&lt;='P01'!$B$17,INDEX('P01'!$J:$J,$A245+52),0)+IF($A245&lt;='P02'!$B$17,INDEX('P02'!$J:$J,$A245+52),0)+IF($A245&lt;='P03'!$B$17,INDEX('P03'!$J:$J,$A245+52),0)+IF($A245&lt;='P04'!$B$17,INDEX('P04'!$J:$J,$A245+52),0)+IF($A245&lt;='P05'!$B$17,INDEX('P05'!$J:$J,$A245+52),0)+IF($A245&lt;='P06'!$B$17,INDEX('P06'!$J:$J,$A245+52),0)+IF($A245&lt;='P07'!$B$17,INDEX('P07'!$J:$J,$A245+52),0)+IF($A245&lt;='P08'!$B$17,INDEX('P08'!$J:$J,$A245+52),0)+IF($A245&lt;='P09'!$B$17,INDEX('P09'!$J:$J,$A245+52),0)+IF($A245&lt;='P10'!$B$17,INDEX('P10'!$J:$J,$A245+52),0)</f>
        <v>4.8275576720898939E-4</v>
      </c>
      <c r="C245">
        <f>IF($A245&lt;='P01'!$B$17,INDEX('P01'!$K:$K,$A245+52),0)+IF($A245&lt;='P02'!$B$17,INDEX('P02'!$K:$K,$A245+52),0)+IF($A245&lt;='P03'!$B$17,INDEX('P03'!$K:$K,$A245+52),0)+IF($A245&lt;='P04'!$B$17,INDEX('P04'!$K:$K,$A245+52),0)+IF($A245&lt;='P05'!$B$17,INDEX('P05'!$K:$K,$A245+52),0)+IF($A245&lt;='P06'!$B$17,INDEX('P06'!$K:$K,$A245+52),0)+IF($A245&lt;='P07'!$B$17,INDEX('P07'!$K:$K,$A245+52),0)+IF($A245&lt;='P08'!$B$17,INDEX('P08'!$K:$K,$A245+52),0)+IF($A245&lt;='P09'!$B$17,INDEX('P09'!$K:$K,$A245+52),0)+IF($A245&lt;='P10'!$B$17,INDEX('P10'!$K:$K,$A245+52),0)</f>
        <v>2.5091393490662833E-3</v>
      </c>
      <c r="D245">
        <f>IF($A245&lt;='P01'!$B$17,INDEX('P01'!$L:$L,$A245+52),0)+IF($A245&lt;='P02'!$B$17,INDEX('P02'!$L:$L,$A245+52),0)+IF($A245&lt;='P03'!$B$17,INDEX('P03'!$L:$L,$A245+52),0)+IF($A245&lt;='P04'!$B$17,INDEX('P04'!$L:$L,$A245+52),0)+IF($A245&lt;='P05'!$B$17,INDEX('P05'!$L:$L,$A245+52),0)+IF($A245&lt;='P06'!$B$17,INDEX('P06'!$L:$L,$A245+52),0)+IF($A245&lt;='P07'!$B$17,INDEX('P07'!$L:$L,$A245+52),0)+IF($A245&lt;='P08'!$B$17,INDEX('P08'!$L:$L,$A245+52),0)+IF($A245&lt;='P09'!$B$17,INDEX('P09'!$L:$L,$A245+52),0)+IF($A245&lt;='P10'!$B$17,INDEX('P10'!$L:$L,$A245+52),0)</f>
        <v>0</v>
      </c>
      <c r="E245">
        <f>IF($A245&lt;='P01'!$B$17,INDEX('P01'!$M:$M,$A245+52),0)+IF($A245&lt;='P02'!$B$17,INDEX('P02'!$M:$M,$A245+52),0)+IF($A245&lt;='P03'!$B$17,INDEX('P03'!$M:$M,$A245+52),0)+IF($A245&lt;='P04'!$B$17,INDEX('P04'!$M:$M,$A245+52),0)+IF($A245&lt;='P05'!$B$17,INDEX('P05'!$M:$M,$A245+52),0)+IF($A245&lt;='P06'!$B$17,INDEX('P06'!$M:$M,$A245+52),0)+IF($A245&lt;='P07'!$B$17,INDEX('P07'!$M:$M,$A245+52),0)+IF($A245&lt;='P08'!$B$17,INDEX('P08'!$M:$M,$A245+52),0)+IF($A245&lt;='P09'!$B$17,INDEX('P09'!$M:$M,$A245+52),0)+IF($A245&lt;='P10'!$B$17,INDEX('P10'!$M:$M,$A245+52),0)</f>
        <v>1.4079205737756462</v>
      </c>
      <c r="F245">
        <f>IF($A245&lt;='P01'!$B$17,INDEX('P01'!$R:$R,$A245+52),0)+IF($A245&lt;='P02'!$B$17,INDEX('P02'!$R:$R,$A245+52),0)+IF($A245&lt;='P03'!$B$17,INDEX('P03'!$R:$R,$A245+52),0)+IF($A245&lt;='P04'!$B$17,INDEX('P04'!$R:$R,$A245+52),0)+IF($A245&lt;='P05'!$B$17,INDEX('P05'!$R:$R,$A245+52),0)+IF($A245&lt;='P06'!$B$17,INDEX('P06'!$R:$R,$A245+52),0)+IF($A245&lt;='P07'!$B$17,INDEX('P07'!$R:$R,$A245+52),0)+IF($A245&lt;='P08'!$B$17,INDEX('P08'!$R:$R,$A245+52),0)+IF($A245&lt;='P09'!$B$17,INDEX('P09'!$R:$R,$A245+52),0)+IF($A245&lt;='P10'!$B$17,INDEX('P10'!$R:$R,$A245+52),0)</f>
        <v>62.231061705718005</v>
      </c>
      <c r="G245">
        <f>IF($A245&lt;='P01'!$B$17,INDEX('P01'!$S:$S,$A245+52),0)+IF($A245&lt;='P02'!$B$17,INDEX('P02'!$S:$S,$A245+52),0)+IF($A245&lt;='P03'!$B$17,INDEX('P03'!$S:$S,$A245+52),0)+IF($A245&lt;='P04'!$B$17,INDEX('P04'!$S:$S,$A245+52),0)+IF($A245&lt;='P05'!$B$17,INDEX('P05'!$S:$S,$A245+52),0)+IF($A245&lt;='P06'!$B$17,INDEX('P06'!$S:$S,$A245+52),0)+IF($A245&lt;='P07'!$B$17,INDEX('P07'!$S:$S,$A245+52),0)+IF($A245&lt;='P08'!$B$17,INDEX('P08'!$S:$S,$A245+52),0)+IF($A245&lt;='P09'!$B$17,INDEX('P09'!$S:$S,$A245+52),0)+IF($A245&lt;='P10'!$B$17,INDEX('P10'!$S:$S,$A245+52),0)</f>
        <v>1.2446212341143601</v>
      </c>
      <c r="H245">
        <f>IF($A245&lt;='P01'!$B$17,INDEX('P01'!$T:$T,$A245+52),0)+IF($A245&lt;='P02'!$B$17,INDEX('P02'!$T:$T,$A245+52),0)+IF($A245&lt;='P03'!$B$17,INDEX('P03'!$T:$T,$A245+52),0)+IF($A245&lt;='P04'!$B$17,INDEX('P04'!$T:$T,$A245+52),0)+IF($A245&lt;='P05'!$B$17,INDEX('P05'!$T:$T,$A245+52),0)+IF($A245&lt;='P06'!$B$17,INDEX('P06'!$T:$T,$A245+52),0)+IF($A245&lt;='P07'!$B$17,INDEX('P07'!$T:$T,$A245+52),0)+IF($A245&lt;='P08'!$B$17,INDEX('P08'!$T:$T,$A245+52),0)+IF($A245&lt;='P09'!$B$17,INDEX('P09'!$T:$T,$A245+52),0)+IF($A245&lt;='P10'!$B$17,INDEX('P10'!$T:$T,$A245+52),0)</f>
        <v>11.921497564651094</v>
      </c>
      <c r="I245">
        <f>IF($A245&lt;='P01'!$B$17,INDEX('P01'!$U:$U,$A245+52),0)+IF($A245&lt;='P02'!$B$17,INDEX('P02'!$U:$U,$A245+52),0)+IF($A245&lt;='P03'!$B$17,INDEX('P03'!$U:$U,$A245+52),0)+IF($A245&lt;='P04'!$B$17,INDEX('P04'!$U:$U,$A245+52),0)+IF($A245&lt;='P05'!$B$17,INDEX('P05'!$U:$U,$A245+52),0)+IF($A245&lt;='P06'!$B$17,INDEX('P06'!$U:$U,$A245+52),0)+IF($A245&lt;='P07'!$B$17,INDEX('P07'!$U:$U,$A245+52),0)+IF($A245&lt;='P08'!$B$17,INDEX('P08'!$U:$U,$A245+52),0)+IF($A245&lt;='P09'!$B$17,INDEX('P09'!$U:$U,$A245+52),0)+IF($A245&lt;='P10'!$B$17,INDEX('P10'!$U:$U,$A245+52),0)</f>
        <v>175.55835944588944</v>
      </c>
      <c r="J245">
        <f>IF($A245&lt;='P01'!$B$17,INDEX('P01'!$V:$V,$A245+52),0)+IF($A245&lt;='P02'!$B$17,INDEX('P02'!$V:$V,$A245+52),0)+IF($A245&lt;='P03'!$B$17,INDEX('P03'!$V:$V,$A245+52),0)+IF($A245&lt;='P04'!$B$17,INDEX('P04'!$V:$V,$A245+52),0)+IF($A245&lt;='P05'!$B$17,INDEX('P05'!$V:$V,$A245+52),0)+IF($A245&lt;='P06'!$B$17,INDEX('P06'!$V:$V,$A245+52),0)+IF($A245&lt;='P07'!$B$17,INDEX('P07'!$V:$V,$A245+52),0)+IF($A245&lt;='P08'!$B$17,INDEX('P08'!$V:$V,$A245+52),0)+IF($A245&lt;='P09'!$B$17,INDEX('P09'!$V:$V,$A245+52),0)+IF($A245&lt;='P10'!$B$17,INDEX('P10'!$V:$V,$A245+52),0)</f>
        <v>0.20395211715802383</v>
      </c>
      <c r="K245">
        <f>IF($A245&lt;='P01'!$B$17,INDEX('P01'!$W:$W,$A245+52),0)+IF($A245&lt;='P02'!$B$17,INDEX('P02'!$W:$W,$A245+52),0)+IF($A245&lt;='P03'!$B$17,INDEX('P03'!$W:$W,$A245+52),0)+IF($A245&lt;='P04'!$B$17,INDEX('P04'!$W:$W,$A245+52),0)+IF($A245&lt;='P05'!$B$17,INDEX('P05'!$W:$W,$A245+52),0)+IF($A245&lt;='P06'!$B$17,INDEX('P06'!$W:$W,$A245+52),0)+IF($A245&lt;='P07'!$B$17,INDEX('P07'!$W:$W,$A245+52),0)+IF($A245&lt;='P08'!$B$17,INDEX('P08'!$W:$W,$A245+52),0)+IF($A245&lt;='P09'!$B$17,INDEX('P09'!$W:$W,$A245+52),0)+IF($A245&lt;='P10'!$B$17,INDEX('P10'!$W:$W,$A245+52),0)</f>
        <v>-126.69736865609492</v>
      </c>
      <c r="L245">
        <f>IF($A245&lt;='P01'!$B$17,INDEX('P01'!$X:$X,$A245+52),0)+IF($A245&lt;='P02'!$B$17,INDEX('P02'!$X:$X,$A245+52),0)+IF($A245&lt;='P03'!$B$17,INDEX('P03'!$X:$X,$A245+52),0)+IF($A245&lt;='P04'!$B$17,INDEX('P04'!$X:$X,$A245+52),0)+IF($A245&lt;='P05'!$B$17,INDEX('P05'!$X:$X,$A245+52),0)+IF($A245&lt;='P06'!$B$17,INDEX('P06'!$X:$X,$A245+52),0)+IF($A245&lt;='P07'!$B$17,INDEX('P07'!$X:$X,$A245+52),0)+IF($A245&lt;='P08'!$B$17,INDEX('P08'!$X:$X,$A245+52),0)+IF($A245&lt;='P09'!$B$17,INDEX('P09'!$X:$X,$A245+52),0)+IF($A245&lt;='P10'!$B$17,INDEX('P10'!$X:$X,$A245+52),0)</f>
        <v>126.49771491974832</v>
      </c>
      <c r="M245">
        <f>IF($A245&lt;='P01'!$B$17,INDEX('P01'!$AA:$AA,$A245+52),0)+IF($A245&lt;='P02'!$B$17,INDEX('P02'!$AA:$AA,$A245+52),0)+IF($A245&lt;='P03'!$B$17,INDEX('P03'!$AA:$AA,$A245+52),0)+IF($A245&lt;='P04'!$B$17,INDEX('P04'!$AA:$AA,$A245+52),0)+IF($A245&lt;='P05'!$B$17,INDEX('P05'!$AA:$AA,$A245+52),0)+IF($A245&lt;='P06'!$B$17,INDEX('P06'!$AA:$AA,$A245+52),0)+IF($A245&lt;='P07'!$B$17,INDEX('P07'!$AA:$AA,$A245+52),0)+IF($A245&lt;='P08'!$B$17,INDEX('P08'!$AA:$AA,$A245+52),0)+IF($A245&lt;='P09'!$B$17,INDEX('P09'!$AA:$AA,$A245+52),0)+IF($A245&lt;='P10'!$B$17,INDEX('P10'!$AA:$AA,$A245+52),0)</f>
        <v>-63.058103911497099</v>
      </c>
      <c r="N245">
        <f>IF($A245&lt;='P01'!$B$17,INDEX('P01'!$AB:$AB,$A245+52),0)+IF($A245&lt;='P02'!$B$17,INDEX('P02'!$AB:$AB,$A245+52),0)+IF($A245&lt;='P03'!$B$17,INDEX('P03'!$AB:$AB,$A245+52),0)+IF($A245&lt;='P04'!$B$17,INDEX('P04'!$AB:$AB,$A245+52),0)+IF($A245&lt;='P05'!$B$17,INDEX('P05'!$AB:$AB,$A245+52),0)+IF($A245&lt;='P06'!$B$17,INDEX('P06'!$AB:$AB,$A245+52),0)+IF($A245&lt;='P07'!$B$17,INDEX('P07'!$AB:$AB,$A245+52),0)+IF($A245&lt;='P08'!$B$17,INDEX('P08'!$AB:$AB,$A245+52),0)+IF($A245&lt;='P09'!$B$17,INDEX('P09'!$AB:$AB,$A245+52),0)+IF($A245&lt;='P10'!$B$17,INDEX('P10'!$AB:$AB,$A245+52),0)</f>
        <v>31.123245811370985</v>
      </c>
      <c r="O245">
        <f>IF($A245&lt;='P01'!$B$17,INDEX('P01'!$AC:$AC,$A245+52),0)+IF($A245&lt;='P02'!$B$17,INDEX('P02'!$AC:$AC,$A245+52),0)+IF($A245&lt;='P03'!$B$17,INDEX('P03'!$AC:$AC,$A245+52),0)+IF($A245&lt;='P04'!$B$17,INDEX('P04'!$AC:$AC,$A245+52),0)+IF($A245&lt;='P05'!$B$17,INDEX('P05'!$AC:$AC,$A245+52),0)+IF($A245&lt;='P06'!$B$17,INDEX('P06'!$AC:$AC,$A245+52),0)+IF($A245&lt;='P07'!$B$17,INDEX('P07'!$AC:$AC,$A245+52),0)+IF($A245&lt;='P08'!$B$17,INDEX('P08'!$AC:$AC,$A245+52),0)+IF($A245&lt;='P09'!$B$17,INDEX('P09'!$AC:$AC,$A245+52),0)+IF($A245&lt;='P10'!$B$17,INDEX('P10'!$AC:$AC,$A245+52),0)</f>
        <v>0.62246491622741984</v>
      </c>
      <c r="P245">
        <f>IF($A245&lt;='P01'!$B$17,INDEX('P01'!$AD:$AD,$A245+52),0)+IF($A245&lt;='P02'!$B$17,INDEX('P02'!$AD:$AD,$A245+52),0)+IF($A245&lt;='P03'!$B$17,INDEX('P03'!$AD:$AD,$A245+52),0)+IF($A245&lt;='P04'!$B$17,INDEX('P04'!$AD:$AD,$A245+52),0)+IF($A245&lt;='P05'!$B$17,INDEX('P05'!$AD:$AD,$A245+52),0)+IF($A245&lt;='P06'!$B$17,INDEX('P06'!$AD:$AD,$A245+52),0)+IF($A245&lt;='P07'!$B$17,INDEX('P07'!$AD:$AD,$A245+52),0)+IF($A245&lt;='P08'!$B$17,INDEX('P08'!$AD:$AD,$A245+52),0)+IF($A245&lt;='P09'!$B$17,INDEX('P09'!$AD:$AD,$A245+52),0)+IF($A245&lt;='P10'!$B$17,INDEX('P10'!$AD:$AD,$A245+52),0)</f>
        <v>5.9427716357512512</v>
      </c>
      <c r="Q245">
        <f>IF($A245&lt;='P01'!$B$17,INDEX('P01'!$AE:$AE,$A245+52),0)+IF($A245&lt;='P02'!$B$17,INDEX('P02'!$AE:$AE,$A245+52),0)+IF($A245&lt;='P03'!$B$17,INDEX('P03'!$AE:$AE,$A245+52),0)+IF($A245&lt;='P04'!$B$17,INDEX('P04'!$AE:$AE,$A245+52),0)+IF($A245&lt;='P05'!$B$17,INDEX('P05'!$AE:$AE,$A245+52),0)+IF($A245&lt;='P06'!$B$17,INDEX('P06'!$AE:$AE,$A245+52),0)+IF($A245&lt;='P07'!$B$17,INDEX('P07'!$AE:$AE,$A245+52),0)+IF($A245&lt;='P08'!$B$17,INDEX('P08'!$AE:$AE,$A245+52),0)+IF($A245&lt;='P09'!$B$17,INDEX('P09'!$AE:$AE,$A245+52),0)+IF($A245&lt;='P10'!$B$17,INDEX('P10'!$AE:$AE,$A245+52),0)</f>
        <v>87.514444664032354</v>
      </c>
      <c r="R245">
        <f>IF($A245&lt;='P01'!$B$17,INDEX('P01'!$AF:$AF,$A245+52),0)+IF($A245&lt;='P02'!$B$17,INDEX('P02'!$AF:$AF,$A245+52),0)+IF($A245&lt;='P03'!$B$17,INDEX('P03'!$AF:$AF,$A245+52),0)+IF($A245&lt;='P04'!$B$17,INDEX('P04'!$AF:$AF,$A245+52),0)+IF($A245&lt;='P05'!$B$17,INDEX('P05'!$AF:$AF,$A245+52),0)+IF($A245&lt;='P06'!$B$17,INDEX('P06'!$AF:$AF,$A245+52),0)+IF($A245&lt;='P07'!$B$17,INDEX('P07'!$AF:$AF,$A245+52),0)+IF($A245&lt;='P08'!$B$17,INDEX('P08'!$AF:$AF,$A245+52),0)+IF($A245&lt;='P09'!$B$17,INDEX('P09'!$AF:$AF,$A245+52),0)+IF($A245&lt;='P10'!$B$17,INDEX('P10'!$AF:$AF,$A245+52),0)</f>
        <v>0.10166850685705718</v>
      </c>
      <c r="S245">
        <f>IF($A245&lt;='P01'!$B$17,INDEX('P01'!$AG:$AG,$A245+52),0)+IF($A245&lt;='P02'!$B$17,INDEX('P02'!$AG:$AG,$A245+52),0)+IF($A245&lt;='P03'!$B$17,INDEX('P03'!$AG:$AG,$A245+52),0)+IF($A245&lt;='P04'!$B$17,INDEX('P04'!$AG:$AG,$A245+52),0)+IF($A245&lt;='P05'!$B$17,INDEX('P05'!$AG:$AG,$A245+52),0)+IF($A245&lt;='P06'!$B$17,INDEX('P06'!$AG:$AG,$A245+52),0)+IF($A245&lt;='P07'!$B$17,INDEX('P07'!$AG:$AG,$A245+52),0)+IF($A245&lt;='P08'!$B$17,INDEX('P08'!$AG:$AG,$A245+52),0)+IF($A245&lt;='P09'!$B$17,INDEX('P09'!$AG:$AG,$A245+52),0)+IF($A245&lt;='P10'!$B$17,INDEX('P10'!$AG:$AG,$A245+52),0)</f>
        <v>7497.3494808529167</v>
      </c>
      <c r="T245">
        <f>IF($A245&lt;='P01'!$B$17,INDEX('P01'!$AI:$AI,$A245+52),0)+IF($A245&lt;='P02'!$B$17,INDEX('P02'!$AI:$AI,$A245+52),0)+IF($A245&lt;='P03'!$B$17,INDEX('P03'!$AI:$AI,$A245+52),0)+IF($A245&lt;='P04'!$B$17,INDEX('P04'!$AI:$AI,$A245+52),0)+IF($A245&lt;='P05'!$B$17,INDEX('P05'!$AI:$AI,$A245+52),0)+IF($A245&lt;='P06'!$B$17,INDEX('P06'!$AI:$AI,$A245+52),0)+IF($A245&lt;='P07'!$B$17,INDEX('P07'!$AI:$AI,$A245+52),0)+IF($A245&lt;='P08'!$B$17,INDEX('P08'!$AI:$AI,$A245+52),0)+IF($A245&lt;='P09'!$B$17,INDEX('P09'!$AI:$AI,$A245+52),0)+IF($A245&lt;='P10'!$B$17,INDEX('P10'!$AI:$AI,$A245+52),0)</f>
        <v>7497.3494808529167</v>
      </c>
    </row>
    <row r="246" spans="1:20" x14ac:dyDescent="0.35">
      <c r="A246">
        <v>214</v>
      </c>
      <c r="B246">
        <f>IF($A246&lt;='P01'!$B$17,INDEX('P01'!$J:$J,$A246+52),0)+IF($A246&lt;='P02'!$B$17,INDEX('P02'!$J:$J,$A246+52),0)+IF($A246&lt;='P03'!$B$17,INDEX('P03'!$J:$J,$A246+52),0)+IF($A246&lt;='P04'!$B$17,INDEX('P04'!$J:$J,$A246+52),0)+IF($A246&lt;='P05'!$B$17,INDEX('P05'!$J:$J,$A246+52),0)+IF($A246&lt;='P06'!$B$17,INDEX('P06'!$J:$J,$A246+52),0)+IF($A246&lt;='P07'!$B$17,INDEX('P07'!$J:$J,$A246+52),0)+IF($A246&lt;='P08'!$B$17,INDEX('P08'!$J:$J,$A246+52),0)+IF($A246&lt;='P09'!$B$17,INDEX('P09'!$J:$J,$A246+52),0)+IF($A246&lt;='P10'!$B$17,INDEX('P10'!$J:$J,$A246+52),0)</f>
        <v>4.8220669307798069E-4</v>
      </c>
      <c r="C246">
        <f>IF($A246&lt;='P01'!$B$17,INDEX('P01'!$K:$K,$A246+52),0)+IF($A246&lt;='P02'!$B$17,INDEX('P02'!$K:$K,$A246+52),0)+IF($A246&lt;='P03'!$B$17,INDEX('P03'!$K:$K,$A246+52),0)+IF($A246&lt;='P04'!$B$17,INDEX('P04'!$K:$K,$A246+52),0)+IF($A246&lt;='P05'!$B$17,INDEX('P05'!$K:$K,$A246+52),0)+IF($A246&lt;='P06'!$B$17,INDEX('P06'!$K:$K,$A246+52),0)+IF($A246&lt;='P07'!$B$17,INDEX('P07'!$K:$K,$A246+52),0)+IF($A246&lt;='P08'!$B$17,INDEX('P08'!$K:$K,$A246+52),0)+IF($A246&lt;='P09'!$B$17,INDEX('P09'!$K:$K,$A246+52),0)+IF($A246&lt;='P10'!$B$17,INDEX('P10'!$K:$K,$A246+52),0)</f>
        <v>2.5003102499606628E-3</v>
      </c>
      <c r="D246">
        <f>IF($A246&lt;='P01'!$B$17,INDEX('P01'!$L:$L,$A246+52),0)+IF($A246&lt;='P02'!$B$17,INDEX('P02'!$L:$L,$A246+52),0)+IF($A246&lt;='P03'!$B$17,INDEX('P03'!$L:$L,$A246+52),0)+IF($A246&lt;='P04'!$B$17,INDEX('P04'!$L:$L,$A246+52),0)+IF($A246&lt;='P05'!$B$17,INDEX('P05'!$L:$L,$A246+52),0)+IF($A246&lt;='P06'!$B$17,INDEX('P06'!$L:$L,$A246+52),0)+IF($A246&lt;='P07'!$B$17,INDEX('P07'!$L:$L,$A246+52),0)+IF($A246&lt;='P08'!$B$17,INDEX('P08'!$L:$L,$A246+52),0)+IF($A246&lt;='P09'!$B$17,INDEX('P09'!$L:$L,$A246+52),0)+IF($A246&lt;='P10'!$B$17,INDEX('P10'!$L:$L,$A246+52),0)</f>
        <v>0</v>
      </c>
      <c r="E246">
        <f>IF($A246&lt;='P01'!$B$17,INDEX('P01'!$M:$M,$A246+52),0)+IF($A246&lt;='P02'!$B$17,INDEX('P02'!$M:$M,$A246+52),0)+IF($A246&lt;='P03'!$B$17,INDEX('P03'!$M:$M,$A246+52),0)+IF($A246&lt;='P04'!$B$17,INDEX('P04'!$M:$M,$A246+52),0)+IF($A246&lt;='P05'!$B$17,INDEX('P05'!$M:$M,$A246+52),0)+IF($A246&lt;='P06'!$B$17,INDEX('P06'!$M:$M,$A246+52),0)+IF($A246&lt;='P07'!$B$17,INDEX('P07'!$M:$M,$A246+52),0)+IF($A246&lt;='P08'!$B$17,INDEX('P08'!$M:$M,$A246+52),0)+IF($A246&lt;='P09'!$B$17,INDEX('P09'!$M:$M,$A246+52),0)+IF($A246&lt;='P10'!$B$17,INDEX('P10'!$M:$M,$A246+52),0)</f>
        <v>1.4049380568326075</v>
      </c>
      <c r="F246">
        <f>IF($A246&lt;='P01'!$B$17,INDEX('P01'!$R:$R,$A246+52),0)+IF($A246&lt;='P02'!$B$17,INDEX('P02'!$R:$R,$A246+52),0)+IF($A246&lt;='P03'!$B$17,INDEX('P03'!$R:$R,$A246+52),0)+IF($A246&lt;='P04'!$B$17,INDEX('P04'!$R:$R,$A246+52),0)+IF($A246&lt;='P05'!$B$17,INDEX('P05'!$R:$R,$A246+52),0)+IF($A246&lt;='P06'!$B$17,INDEX('P06'!$R:$R,$A246+52),0)+IF($A246&lt;='P07'!$B$17,INDEX('P07'!$R:$R,$A246+52),0)+IF($A246&lt;='P08'!$B$17,INDEX('P08'!$R:$R,$A246+52),0)+IF($A246&lt;='P09'!$B$17,INDEX('P09'!$R:$R,$A246+52),0)+IF($A246&lt;='P10'!$B$17,INDEX('P10'!$R:$R,$A246+52),0)</f>
        <v>62.012703959255006</v>
      </c>
      <c r="G246">
        <f>IF($A246&lt;='P01'!$B$17,INDEX('P01'!$S:$S,$A246+52),0)+IF($A246&lt;='P02'!$B$17,INDEX('P02'!$S:$S,$A246+52),0)+IF($A246&lt;='P03'!$B$17,INDEX('P03'!$S:$S,$A246+52),0)+IF($A246&lt;='P04'!$B$17,INDEX('P04'!$S:$S,$A246+52),0)+IF($A246&lt;='P05'!$B$17,INDEX('P05'!$S:$S,$A246+52),0)+IF($A246&lt;='P06'!$B$17,INDEX('P06'!$S:$S,$A246+52),0)+IF($A246&lt;='P07'!$B$17,INDEX('P07'!$S:$S,$A246+52),0)+IF($A246&lt;='P08'!$B$17,INDEX('P08'!$S:$S,$A246+52),0)+IF($A246&lt;='P09'!$B$17,INDEX('P09'!$S:$S,$A246+52),0)+IF($A246&lt;='P10'!$B$17,INDEX('P10'!$S:$S,$A246+52),0)</f>
        <v>1.2402540791851</v>
      </c>
      <c r="H246">
        <f>IF($A246&lt;='P01'!$B$17,INDEX('P01'!$T:$T,$A246+52),0)+IF($A246&lt;='P02'!$B$17,INDEX('P02'!$T:$T,$A246+52),0)+IF($A246&lt;='P03'!$B$17,INDEX('P03'!$T:$T,$A246+52),0)+IF($A246&lt;='P04'!$B$17,INDEX('P04'!$T:$T,$A246+52),0)+IF($A246&lt;='P05'!$B$17,INDEX('P05'!$T:$T,$A246+52),0)+IF($A246&lt;='P06'!$B$17,INDEX('P06'!$T:$T,$A246+52),0)+IF($A246&lt;='P07'!$B$17,INDEX('P07'!$T:$T,$A246+52),0)+IF($A246&lt;='P08'!$B$17,INDEX('P08'!$T:$T,$A246+52),0)+IF($A246&lt;='P09'!$B$17,INDEX('P09'!$T:$T,$A246+52),0)+IF($A246&lt;='P10'!$B$17,INDEX('P10'!$T:$T,$A246+52),0)</f>
        <v>11.925556844212515</v>
      </c>
      <c r="I246">
        <f>IF($A246&lt;='P01'!$B$17,INDEX('P01'!$U:$U,$A246+52),0)+IF($A246&lt;='P02'!$B$17,INDEX('P02'!$U:$U,$A246+52),0)+IF($A246&lt;='P03'!$B$17,INDEX('P03'!$U:$U,$A246+52),0)+IF($A246&lt;='P04'!$B$17,INDEX('P04'!$U:$U,$A246+52),0)+IF($A246&lt;='P05'!$B$17,INDEX('P05'!$U:$U,$A246+52),0)+IF($A246&lt;='P06'!$B$17,INDEX('P06'!$U:$U,$A246+52),0)+IF($A246&lt;='P07'!$B$17,INDEX('P07'!$U:$U,$A246+52),0)+IF($A246&lt;='P08'!$B$17,INDEX('P08'!$U:$U,$A246+52),0)+IF($A246&lt;='P09'!$B$17,INDEX('P09'!$U:$U,$A246+52),0)+IF($A246&lt;='P10'!$B$17,INDEX('P10'!$U:$U,$A246+52),0)</f>
        <v>175.28600676555698</v>
      </c>
      <c r="J246">
        <f>IF($A246&lt;='P01'!$B$17,INDEX('P01'!$V:$V,$A246+52),0)+IF($A246&lt;='P02'!$B$17,INDEX('P02'!$V:$V,$A246+52),0)+IF($A246&lt;='P03'!$B$17,INDEX('P03'!$V:$V,$A246+52),0)+IF($A246&lt;='P04'!$B$17,INDEX('P04'!$V:$V,$A246+52),0)+IF($A246&lt;='P05'!$B$17,INDEX('P05'!$V:$V,$A246+52),0)+IF($A246&lt;='P06'!$B$17,INDEX('P06'!$V:$V,$A246+52),0)+IF($A246&lt;='P07'!$B$17,INDEX('P07'!$V:$V,$A246+52),0)+IF($A246&lt;='P08'!$B$17,INDEX('P08'!$V:$V,$A246+52),0)+IF($A246&lt;='P09'!$B$17,INDEX('P09'!$V:$V,$A246+52),0)+IF($A246&lt;='P10'!$B$17,INDEX('P10'!$V:$V,$A246+52),0)</f>
        <v>0.20422257604843974</v>
      </c>
      <c r="K246">
        <f>IF($A246&lt;='P01'!$B$17,INDEX('P01'!$W:$W,$A246+52),0)+IF($A246&lt;='P02'!$B$17,INDEX('P02'!$W:$W,$A246+52),0)+IF($A246&lt;='P03'!$B$17,INDEX('P03'!$W:$W,$A246+52),0)+IF($A246&lt;='P04'!$B$17,INDEX('P04'!$W:$W,$A246+52),0)+IF($A246&lt;='P05'!$B$17,INDEX('P05'!$W:$W,$A246+52),0)+IF($A246&lt;='P06'!$B$17,INDEX('P06'!$W:$W,$A246+52),0)+IF($A246&lt;='P07'!$B$17,INDEX('P07'!$W:$W,$A246+52),0)+IF($A246&lt;='P08'!$B$17,INDEX('P08'!$W:$W,$A246+52),0)+IF($A246&lt;='P09'!$B$17,INDEX('P09'!$W:$W,$A246+52),0)+IF($A246&lt;='P10'!$B$17,INDEX('P10'!$W:$W,$A246+52),0)</f>
        <v>-126.64333630574801</v>
      </c>
      <c r="L246">
        <f>IF($A246&lt;='P01'!$B$17,INDEX('P01'!$X:$X,$A246+52),0)+IF($A246&lt;='P02'!$B$17,INDEX('P02'!$X:$X,$A246+52),0)+IF($A246&lt;='P03'!$B$17,INDEX('P03'!$X:$X,$A246+52),0)+IF($A246&lt;='P04'!$B$17,INDEX('P04'!$X:$X,$A246+52),0)+IF($A246&lt;='P05'!$B$17,INDEX('P05'!$X:$X,$A246+52),0)+IF($A246&lt;='P06'!$B$17,INDEX('P06'!$X:$X,$A246+52),0)+IF($A246&lt;='P07'!$B$17,INDEX('P07'!$X:$X,$A246+52),0)+IF($A246&lt;='P08'!$B$17,INDEX('P08'!$X:$X,$A246+52),0)+IF($A246&lt;='P09'!$B$17,INDEX('P09'!$X:$X,$A246+52),0)+IF($A246&lt;='P10'!$B$17,INDEX('P10'!$X:$X,$A246+52),0)</f>
        <v>126.44438311891395</v>
      </c>
      <c r="M246">
        <f>IF($A246&lt;='P01'!$B$17,INDEX('P01'!$AA:$AA,$A246+52),0)+IF($A246&lt;='P02'!$B$17,INDEX('P02'!$AA:$AA,$A246+52),0)+IF($A246&lt;='P03'!$B$17,INDEX('P03'!$AA:$AA,$A246+52),0)+IF($A246&lt;='P04'!$B$17,INDEX('P04'!$AA:$AA,$A246+52),0)+IF($A246&lt;='P05'!$B$17,INDEX('P05'!$AA:$AA,$A246+52),0)+IF($A246&lt;='P06'!$B$17,INDEX('P06'!$AA:$AA,$A246+52),0)+IF($A246&lt;='P07'!$B$17,INDEX('P07'!$AA:$AA,$A246+52),0)+IF($A246&lt;='P08'!$B$17,INDEX('P08'!$AA:$AA,$A246+52),0)+IF($A246&lt;='P09'!$B$17,INDEX('P09'!$AA:$AA,$A246+52),0)+IF($A246&lt;='P10'!$B$17,INDEX('P10'!$AA:$AA,$A246+52),0)</f>
        <v>-62.825842971838057</v>
      </c>
      <c r="N246">
        <f>IF($A246&lt;='P01'!$B$17,INDEX('P01'!$AB:$AB,$A246+52),0)+IF($A246&lt;='P02'!$B$17,INDEX('P02'!$AB:$AB,$A246+52),0)+IF($A246&lt;='P03'!$B$17,INDEX('P03'!$AB:$AB,$A246+52),0)+IF($A246&lt;='P04'!$B$17,INDEX('P04'!$AB:$AB,$A246+52),0)+IF($A246&lt;='P05'!$B$17,INDEX('P05'!$AB:$AB,$A246+52),0)+IF($A246&lt;='P06'!$B$17,INDEX('P06'!$AB:$AB,$A246+52),0)+IF($A246&lt;='P07'!$B$17,INDEX('P07'!$AB:$AB,$A246+52),0)+IF($A246&lt;='P08'!$B$17,INDEX('P08'!$AB:$AB,$A246+52),0)+IF($A246&lt;='P09'!$B$17,INDEX('P09'!$AB:$AB,$A246+52),0)+IF($A246&lt;='P10'!$B$17,INDEX('P10'!$AB:$AB,$A246+52),0)</f>
        <v>30.912839276001286</v>
      </c>
      <c r="O246">
        <f>IF($A246&lt;='P01'!$B$17,INDEX('P01'!$AC:$AC,$A246+52),0)+IF($A246&lt;='P02'!$B$17,INDEX('P02'!$AC:$AC,$A246+52),0)+IF($A246&lt;='P03'!$B$17,INDEX('P03'!$AC:$AC,$A246+52),0)+IF($A246&lt;='P04'!$B$17,INDEX('P04'!$AC:$AC,$A246+52),0)+IF($A246&lt;='P05'!$B$17,INDEX('P05'!$AC:$AC,$A246+52),0)+IF($A246&lt;='P06'!$B$17,INDEX('P06'!$AC:$AC,$A246+52),0)+IF($A246&lt;='P07'!$B$17,INDEX('P07'!$AC:$AC,$A246+52),0)+IF($A246&lt;='P08'!$B$17,INDEX('P08'!$AC:$AC,$A246+52),0)+IF($A246&lt;='P09'!$B$17,INDEX('P09'!$AC:$AC,$A246+52),0)+IF($A246&lt;='P10'!$B$17,INDEX('P10'!$AC:$AC,$A246+52),0)</f>
        <v>0.61825678552002561</v>
      </c>
      <c r="P246">
        <f>IF($A246&lt;='P01'!$B$17,INDEX('P01'!$AD:$AD,$A246+52),0)+IF($A246&lt;='P02'!$B$17,INDEX('P02'!$AD:$AD,$A246+52),0)+IF($A246&lt;='P03'!$B$17,INDEX('P03'!$AD:$AD,$A246+52),0)+IF($A246&lt;='P04'!$B$17,INDEX('P04'!$AD:$AD,$A246+52),0)+IF($A246&lt;='P05'!$B$17,INDEX('P05'!$AD:$AD,$A246+52),0)+IF($A246&lt;='P06'!$B$17,INDEX('P06'!$AD:$AD,$A246+52),0)+IF($A246&lt;='P07'!$B$17,INDEX('P07'!$AD:$AD,$A246+52),0)+IF($A246&lt;='P08'!$B$17,INDEX('P08'!$AD:$AD,$A246+52),0)+IF($A246&lt;='P09'!$B$17,INDEX('P09'!$AD:$AD,$A246+52),0)+IF($A246&lt;='P10'!$B$17,INDEX('P10'!$AD:$AD,$A246+52),0)</f>
        <v>5.9253969465896468</v>
      </c>
      <c r="Q246">
        <f>IF($A246&lt;='P01'!$B$17,INDEX('P01'!$AE:$AE,$A246+52),0)+IF($A246&lt;='P02'!$B$17,INDEX('P02'!$AE:$AE,$A246+52),0)+IF($A246&lt;='P03'!$B$17,INDEX('P03'!$AE:$AE,$A246+52),0)+IF($A246&lt;='P04'!$B$17,INDEX('P04'!$AE:$AE,$A246+52),0)+IF($A246&lt;='P05'!$B$17,INDEX('P05'!$AE:$AE,$A246+52),0)+IF($A246&lt;='P06'!$B$17,INDEX('P06'!$AE:$AE,$A246+52),0)+IF($A246&lt;='P07'!$B$17,INDEX('P07'!$AE:$AE,$A246+52),0)+IF($A246&lt;='P08'!$B$17,INDEX('P08'!$AE:$AE,$A246+52),0)+IF($A246&lt;='P09'!$B$17,INDEX('P09'!$AE:$AE,$A246+52),0)+IF($A246&lt;='P10'!$B$17,INDEX('P10'!$AE:$AE,$A246+52),0)</f>
        <v>87.093557377371113</v>
      </c>
      <c r="R246">
        <f>IF($A246&lt;='P01'!$B$17,INDEX('P01'!$AF:$AF,$A246+52),0)+IF($A246&lt;='P02'!$B$17,INDEX('P02'!$AF:$AF,$A246+52),0)+IF($A246&lt;='P03'!$B$17,INDEX('P03'!$AF:$AF,$A246+52),0)+IF($A246&lt;='P04'!$B$17,INDEX('P04'!$AF:$AF,$A246+52),0)+IF($A246&lt;='P05'!$B$17,INDEX('P05'!$AF:$AF,$A246+52),0)+IF($A246&lt;='P06'!$B$17,INDEX('P06'!$AF:$AF,$A246+52),0)+IF($A246&lt;='P07'!$B$17,INDEX('P07'!$AF:$AF,$A246+52),0)+IF($A246&lt;='P08'!$B$17,INDEX('P08'!$AF:$AF,$A246+52),0)+IF($A246&lt;='P09'!$B$17,INDEX('P09'!$AF:$AF,$A246+52),0)+IF($A246&lt;='P10'!$B$17,INDEX('P10'!$AF:$AF,$A246+52),0)</f>
        <v>0.10147113835857144</v>
      </c>
      <c r="S246">
        <f>IF($A246&lt;='P01'!$B$17,INDEX('P01'!$AG:$AG,$A246+52),0)+IF($A246&lt;='P02'!$B$17,INDEX('P02'!$AG:$AG,$A246+52),0)+IF($A246&lt;='P03'!$B$17,INDEX('P03'!$AG:$AG,$A246+52),0)+IF($A246&lt;='P04'!$B$17,INDEX('P04'!$AG:$AG,$A246+52),0)+IF($A246&lt;='P05'!$B$17,INDEX('P05'!$AG:$AG,$A246+52),0)+IF($A246&lt;='P06'!$B$17,INDEX('P06'!$AG:$AG,$A246+52),0)+IF($A246&lt;='P07'!$B$17,INDEX('P07'!$AG:$AG,$A246+52),0)+IF($A246&lt;='P08'!$B$17,INDEX('P08'!$AG:$AG,$A246+52),0)+IF($A246&lt;='P09'!$B$17,INDEX('P09'!$AG:$AG,$A246+52),0)+IF($A246&lt;='P10'!$B$17,INDEX('P10'!$AG:$AG,$A246+52),0)</f>
        <v>7395.4494689905205</v>
      </c>
      <c r="T246">
        <f>IF($A246&lt;='P01'!$B$17,INDEX('P01'!$AI:$AI,$A246+52),0)+IF($A246&lt;='P02'!$B$17,INDEX('P02'!$AI:$AI,$A246+52),0)+IF($A246&lt;='P03'!$B$17,INDEX('P03'!$AI:$AI,$A246+52),0)+IF($A246&lt;='P04'!$B$17,INDEX('P04'!$AI:$AI,$A246+52),0)+IF($A246&lt;='P05'!$B$17,INDEX('P05'!$AI:$AI,$A246+52),0)+IF($A246&lt;='P06'!$B$17,INDEX('P06'!$AI:$AI,$A246+52),0)+IF($A246&lt;='P07'!$B$17,INDEX('P07'!$AI:$AI,$A246+52),0)+IF($A246&lt;='P08'!$B$17,INDEX('P08'!$AI:$AI,$A246+52),0)+IF($A246&lt;='P09'!$B$17,INDEX('P09'!$AI:$AI,$A246+52),0)+IF($A246&lt;='P10'!$B$17,INDEX('P10'!$AI:$AI,$A246+52),0)</f>
        <v>7395.4494689905205</v>
      </c>
    </row>
    <row r="247" spans="1:20" x14ac:dyDescent="0.35">
      <c r="A247">
        <v>215</v>
      </c>
      <c r="B247">
        <f>IF($A247&lt;='P01'!$B$17,INDEX('P01'!$J:$J,$A247+52),0)+IF($A247&lt;='P02'!$B$17,INDEX('P02'!$J:$J,$A247+52),0)+IF($A247&lt;='P03'!$B$17,INDEX('P03'!$J:$J,$A247+52),0)+IF($A247&lt;='P04'!$B$17,INDEX('P04'!$J:$J,$A247+52),0)+IF($A247&lt;='P05'!$B$17,INDEX('P05'!$J:$J,$A247+52),0)+IF($A247&lt;='P06'!$B$17,INDEX('P06'!$J:$J,$A247+52),0)+IF($A247&lt;='P07'!$B$17,INDEX('P07'!$J:$J,$A247+52),0)+IF($A247&lt;='P08'!$B$17,INDEX('P08'!$J:$J,$A247+52),0)+IF($A247&lt;='P09'!$B$17,INDEX('P09'!$J:$J,$A247+52),0)+IF($A247&lt;='P10'!$B$17,INDEX('P10'!$J:$J,$A247+52),0)</f>
        <v>4.8165888229298443E-4</v>
      </c>
      <c r="C247">
        <f>IF($A247&lt;='P01'!$B$17,INDEX('P01'!$K:$K,$A247+52),0)+IF($A247&lt;='P02'!$B$17,INDEX('P02'!$K:$K,$A247+52),0)+IF($A247&lt;='P03'!$B$17,INDEX('P03'!$K:$K,$A247+52),0)+IF($A247&lt;='P04'!$B$17,INDEX('P04'!$K:$K,$A247+52),0)+IF($A247&lt;='P05'!$B$17,INDEX('P05'!$K:$K,$A247+52),0)+IF($A247&lt;='P06'!$B$17,INDEX('P06'!$K:$K,$A247+52),0)+IF($A247&lt;='P07'!$B$17,INDEX('P07'!$K:$K,$A247+52),0)+IF($A247&lt;='P08'!$B$17,INDEX('P08'!$K:$K,$A247+52),0)+IF($A247&lt;='P09'!$B$17,INDEX('P09'!$K:$K,$A247+52),0)+IF($A247&lt;='P10'!$B$17,INDEX('P10'!$K:$K,$A247+52),0)</f>
        <v>2.4915122201467975E-3</v>
      </c>
      <c r="D247">
        <f>IF($A247&lt;='P01'!$B$17,INDEX('P01'!$L:$L,$A247+52),0)+IF($A247&lt;='P02'!$B$17,INDEX('P02'!$L:$L,$A247+52),0)+IF($A247&lt;='P03'!$B$17,INDEX('P03'!$L:$L,$A247+52),0)+IF($A247&lt;='P04'!$B$17,INDEX('P04'!$L:$L,$A247+52),0)+IF($A247&lt;='P05'!$B$17,INDEX('P05'!$L:$L,$A247+52),0)+IF($A247&lt;='P06'!$B$17,INDEX('P06'!$L:$L,$A247+52),0)+IF($A247&lt;='P07'!$B$17,INDEX('P07'!$L:$L,$A247+52),0)+IF($A247&lt;='P08'!$B$17,INDEX('P08'!$L:$L,$A247+52),0)+IF($A247&lt;='P09'!$B$17,INDEX('P09'!$L:$L,$A247+52),0)+IF($A247&lt;='P10'!$B$17,INDEX('P10'!$L:$L,$A247+52),0)</f>
        <v>0</v>
      </c>
      <c r="E247">
        <f>IF($A247&lt;='P01'!$B$17,INDEX('P01'!$M:$M,$A247+52),0)+IF($A247&lt;='P02'!$B$17,INDEX('P02'!$M:$M,$A247+52),0)+IF($A247&lt;='P03'!$B$17,INDEX('P03'!$M:$M,$A247+52),0)+IF($A247&lt;='P04'!$B$17,INDEX('P04'!$M:$M,$A247+52),0)+IF($A247&lt;='P05'!$B$17,INDEX('P05'!$M:$M,$A247+52),0)+IF($A247&lt;='P06'!$B$17,INDEX('P06'!$M:$M,$A247+52),0)+IF($A247&lt;='P07'!$B$17,INDEX('P07'!$M:$M,$A247+52),0)+IF($A247&lt;='P08'!$B$17,INDEX('P08'!$M:$M,$A247+52),0)+IF($A247&lt;='P09'!$B$17,INDEX('P09'!$M:$M,$A247+52),0)+IF($A247&lt;='P10'!$B$17,INDEX('P10'!$M:$M,$A247+52),0)</f>
        <v>1.4019648857301679</v>
      </c>
      <c r="F247">
        <f>IF($A247&lt;='P01'!$B$17,INDEX('P01'!$R:$R,$A247+52),0)+IF($A247&lt;='P02'!$B$17,INDEX('P02'!$R:$R,$A247+52),0)+IF($A247&lt;='P03'!$B$17,INDEX('P03'!$R:$R,$A247+52),0)+IF($A247&lt;='P04'!$B$17,INDEX('P04'!$R:$R,$A247+52),0)+IF($A247&lt;='P05'!$B$17,INDEX('P05'!$R:$R,$A247+52),0)+IF($A247&lt;='P06'!$B$17,INDEX('P06'!$R:$R,$A247+52),0)+IF($A247&lt;='P07'!$B$17,INDEX('P07'!$R:$R,$A247+52),0)+IF($A247&lt;='P08'!$B$17,INDEX('P08'!$R:$R,$A247+52),0)+IF($A247&lt;='P09'!$B$17,INDEX('P09'!$R:$R,$A247+52),0)+IF($A247&lt;='P10'!$B$17,INDEX('P10'!$R:$R,$A247+52),0)</f>
        <v>61.795112426533606</v>
      </c>
      <c r="G247">
        <f>IF($A247&lt;='P01'!$B$17,INDEX('P01'!$S:$S,$A247+52),0)+IF($A247&lt;='P02'!$B$17,INDEX('P02'!$S:$S,$A247+52),0)+IF($A247&lt;='P03'!$B$17,INDEX('P03'!$S:$S,$A247+52),0)+IF($A247&lt;='P04'!$B$17,INDEX('P04'!$S:$S,$A247+52),0)+IF($A247&lt;='P05'!$B$17,INDEX('P05'!$S:$S,$A247+52),0)+IF($A247&lt;='P06'!$B$17,INDEX('P06'!$S:$S,$A247+52),0)+IF($A247&lt;='P07'!$B$17,INDEX('P07'!$S:$S,$A247+52),0)+IF($A247&lt;='P08'!$B$17,INDEX('P08'!$S:$S,$A247+52),0)+IF($A247&lt;='P09'!$B$17,INDEX('P09'!$S:$S,$A247+52),0)+IF($A247&lt;='P10'!$B$17,INDEX('P10'!$S:$S,$A247+52),0)</f>
        <v>1.2359022485306721</v>
      </c>
      <c r="H247">
        <f>IF($A247&lt;='P01'!$B$17,INDEX('P01'!$T:$T,$A247+52),0)+IF($A247&lt;='P02'!$B$17,INDEX('P02'!$T:$T,$A247+52),0)+IF($A247&lt;='P03'!$B$17,INDEX('P03'!$T:$T,$A247+52),0)+IF($A247&lt;='P04'!$B$17,INDEX('P04'!$T:$T,$A247+52),0)+IF($A247&lt;='P05'!$B$17,INDEX('P05'!$T:$T,$A247+52),0)+IF($A247&lt;='P06'!$B$17,INDEX('P06'!$T:$T,$A247+52),0)+IF($A247&lt;='P07'!$B$17,INDEX('P07'!$T:$T,$A247+52),0)+IF($A247&lt;='P08'!$B$17,INDEX('P08'!$T:$T,$A247+52),0)+IF($A247&lt;='P09'!$B$17,INDEX('P09'!$T:$T,$A247+52),0)+IF($A247&lt;='P10'!$B$17,INDEX('P10'!$T:$T,$A247+52),0)</f>
        <v>11.929643266148283</v>
      </c>
      <c r="I247">
        <f>IF($A247&lt;='P01'!$B$17,INDEX('P01'!$U:$U,$A247+52),0)+IF($A247&lt;='P02'!$B$17,INDEX('P02'!$U:$U,$A247+52),0)+IF($A247&lt;='P03'!$B$17,INDEX('P03'!$U:$U,$A247+52),0)+IF($A247&lt;='P04'!$B$17,INDEX('P04'!$U:$U,$A247+52),0)+IF($A247&lt;='P05'!$B$17,INDEX('P05'!$U:$U,$A247+52),0)+IF($A247&lt;='P06'!$B$17,INDEX('P06'!$U:$U,$A247+52),0)+IF($A247&lt;='P07'!$B$17,INDEX('P07'!$U:$U,$A247+52),0)+IF($A247&lt;='P08'!$B$17,INDEX('P08'!$U:$U,$A247+52),0)+IF($A247&lt;='P09'!$B$17,INDEX('P09'!$U:$U,$A247+52),0)+IF($A247&lt;='P10'!$B$17,INDEX('P10'!$U:$U,$A247+52),0)</f>
        <v>175.01441005183008</v>
      </c>
      <c r="J247">
        <f>IF($A247&lt;='P01'!$B$17,INDEX('P01'!$V:$V,$A247+52),0)+IF($A247&lt;='P02'!$B$17,INDEX('P02'!$V:$V,$A247+52),0)+IF($A247&lt;='P03'!$B$17,INDEX('P03'!$V:$V,$A247+52),0)+IF($A247&lt;='P04'!$B$17,INDEX('P04'!$V:$V,$A247+52),0)+IF($A247&lt;='P05'!$B$17,INDEX('P05'!$V:$V,$A247+52),0)+IF($A247&lt;='P06'!$B$17,INDEX('P06'!$V:$V,$A247+52),0)+IF($A247&lt;='P07'!$B$17,INDEX('P07'!$V:$V,$A247+52),0)+IF($A247&lt;='P08'!$B$17,INDEX('P08'!$V:$V,$A247+52),0)+IF($A247&lt;='P09'!$B$17,INDEX('P09'!$V:$V,$A247+52),0)+IF($A247&lt;='P10'!$B$17,INDEX('P10'!$V:$V,$A247+52),0)</f>
        <v>0.20449366481968764</v>
      </c>
      <c r="K247">
        <f>IF($A247&lt;='P01'!$B$17,INDEX('P01'!$W:$W,$A247+52),0)+IF($A247&lt;='P02'!$B$17,INDEX('P02'!$W:$W,$A247+52),0)+IF($A247&lt;='P03'!$B$17,INDEX('P03'!$W:$W,$A247+52),0)+IF($A247&lt;='P04'!$B$17,INDEX('P04'!$W:$W,$A247+52),0)+IF($A247&lt;='P05'!$B$17,INDEX('P05'!$W:$W,$A247+52),0)+IF($A247&lt;='P06'!$B$17,INDEX('P06'!$W:$W,$A247+52),0)+IF($A247&lt;='P07'!$B$17,INDEX('P07'!$W:$W,$A247+52),0)+IF($A247&lt;='P08'!$B$17,INDEX('P08'!$W:$W,$A247+52),0)+IF($A247&lt;='P09'!$B$17,INDEX('P09'!$W:$W,$A247+52),0)+IF($A247&lt;='P10'!$B$17,INDEX('P10'!$W:$W,$A247+52),0)</f>
        <v>-126.5893368047951</v>
      </c>
      <c r="L247">
        <f>IF($A247&lt;='P01'!$B$17,INDEX('P01'!$X:$X,$A247+52),0)+IF($A247&lt;='P02'!$B$17,INDEX('P02'!$X:$X,$A247+52),0)+IF($A247&lt;='P03'!$B$17,INDEX('P03'!$X:$X,$A247+52),0)+IF($A247&lt;='P04'!$B$17,INDEX('P04'!$X:$X,$A247+52),0)+IF($A247&lt;='P05'!$B$17,INDEX('P05'!$X:$X,$A247+52),0)+IF($A247&lt;='P06'!$B$17,INDEX('P06'!$X:$X,$A247+52),0)+IF($A247&lt;='P07'!$B$17,INDEX('P07'!$X:$X,$A247+52),0)+IF($A247&lt;='P08'!$B$17,INDEX('P08'!$X:$X,$A247+52),0)+IF($A247&lt;='P09'!$B$17,INDEX('P09'!$X:$X,$A247+52),0)+IF($A247&lt;='P10'!$B$17,INDEX('P10'!$X:$X,$A247+52),0)</f>
        <v>126.39108170925681</v>
      </c>
      <c r="M247">
        <f>IF($A247&lt;='P01'!$B$17,INDEX('P01'!$AA:$AA,$A247+52),0)+IF($A247&lt;='P02'!$B$17,INDEX('P02'!$AA:$AA,$A247+52),0)+IF($A247&lt;='P03'!$B$17,INDEX('P03'!$AA:$AA,$A247+52),0)+IF($A247&lt;='P04'!$B$17,INDEX('P04'!$AA:$AA,$A247+52),0)+IF($A247&lt;='P05'!$B$17,INDEX('P05'!$AA:$AA,$A247+52),0)+IF($A247&lt;='P06'!$B$17,INDEX('P06'!$AA:$AA,$A247+52),0)+IF($A247&lt;='P07'!$B$17,INDEX('P07'!$AA:$AA,$A247+52),0)+IF($A247&lt;='P08'!$B$17,INDEX('P08'!$AA:$AA,$A247+52),0)+IF($A247&lt;='P09'!$B$17,INDEX('P09'!$AA:$AA,$A247+52),0)+IF($A247&lt;='P10'!$B$17,INDEX('P10'!$AA:$AA,$A247+52),0)</f>
        <v>-62.59444143087552</v>
      </c>
      <c r="N247">
        <f>IF($A247&lt;='P01'!$B$17,INDEX('P01'!$AB:$AB,$A247+52),0)+IF($A247&lt;='P02'!$B$17,INDEX('P02'!$AB:$AB,$A247+52),0)+IF($A247&lt;='P03'!$B$17,INDEX('P03'!$AB:$AB,$A247+52),0)+IF($A247&lt;='P04'!$B$17,INDEX('P04'!$AB:$AB,$A247+52),0)+IF($A247&lt;='P05'!$B$17,INDEX('P05'!$AB:$AB,$A247+52),0)+IF($A247&lt;='P06'!$B$17,INDEX('P06'!$AB:$AB,$A247+52),0)+IF($A247&lt;='P07'!$B$17,INDEX('P07'!$AB:$AB,$A247+52),0)+IF($A247&lt;='P08'!$B$17,INDEX('P08'!$AB:$AB,$A247+52),0)+IF($A247&lt;='P09'!$B$17,INDEX('P09'!$AB:$AB,$A247+52),0)+IF($A247&lt;='P10'!$B$17,INDEX('P10'!$AB:$AB,$A247+52),0)</f>
        <v>30.703855196836717</v>
      </c>
      <c r="O247">
        <f>IF($A247&lt;='P01'!$B$17,INDEX('P01'!$AC:$AC,$A247+52),0)+IF($A247&lt;='P02'!$B$17,INDEX('P02'!$AC:$AC,$A247+52),0)+IF($A247&lt;='P03'!$B$17,INDEX('P03'!$AC:$AC,$A247+52),0)+IF($A247&lt;='P04'!$B$17,INDEX('P04'!$AC:$AC,$A247+52),0)+IF($A247&lt;='P05'!$B$17,INDEX('P05'!$AC:$AC,$A247+52),0)+IF($A247&lt;='P06'!$B$17,INDEX('P06'!$AC:$AC,$A247+52),0)+IF($A247&lt;='P07'!$B$17,INDEX('P07'!$AC:$AC,$A247+52),0)+IF($A247&lt;='P08'!$B$17,INDEX('P08'!$AC:$AC,$A247+52),0)+IF($A247&lt;='P09'!$B$17,INDEX('P09'!$AC:$AC,$A247+52),0)+IF($A247&lt;='P10'!$B$17,INDEX('P10'!$AC:$AC,$A247+52),0)</f>
        <v>0.61407710393673431</v>
      </c>
      <c r="P247">
        <f>IF($A247&lt;='P01'!$B$17,INDEX('P01'!$AD:$AD,$A247+52),0)+IF($A247&lt;='P02'!$B$17,INDEX('P02'!$AD:$AD,$A247+52),0)+IF($A247&lt;='P03'!$B$17,INDEX('P03'!$AD:$AD,$A247+52),0)+IF($A247&lt;='P04'!$B$17,INDEX('P04'!$AD:$AD,$A247+52),0)+IF($A247&lt;='P05'!$B$17,INDEX('P05'!$AD:$AD,$A247+52),0)+IF($A247&lt;='P06'!$B$17,INDEX('P06'!$AD:$AD,$A247+52),0)+IF($A247&lt;='P07'!$B$17,INDEX('P07'!$AD:$AD,$A247+52),0)+IF($A247&lt;='P08'!$B$17,INDEX('P08'!$AD:$AD,$A247+52),0)+IF($A247&lt;='P09'!$B$17,INDEX('P09'!$AD:$AD,$A247+52),0)+IF($A247&lt;='P10'!$B$17,INDEX('P10'!$AD:$AD,$A247+52),0)</f>
        <v>5.9080858128257248</v>
      </c>
      <c r="Q247">
        <f>IF($A247&lt;='P01'!$B$17,INDEX('P01'!$AE:$AE,$A247+52),0)+IF($A247&lt;='P02'!$B$17,INDEX('P02'!$AE:$AE,$A247+52),0)+IF($A247&lt;='P03'!$B$17,INDEX('P03'!$AE:$AE,$A247+52),0)+IF($A247&lt;='P04'!$B$17,INDEX('P04'!$AE:$AE,$A247+52),0)+IF($A247&lt;='P05'!$B$17,INDEX('P05'!$AE:$AE,$A247+52),0)+IF($A247&lt;='P06'!$B$17,INDEX('P06'!$AE:$AE,$A247+52),0)+IF($A247&lt;='P07'!$B$17,INDEX('P07'!$AE:$AE,$A247+52),0)+IF($A247&lt;='P08'!$B$17,INDEX('P08'!$AE:$AE,$A247+52),0)+IF($A247&lt;='P09'!$B$17,INDEX('P09'!$AE:$AE,$A247+52),0)+IF($A247&lt;='P10'!$B$17,INDEX('P10'!$AE:$AE,$A247+52),0)</f>
        <v>86.674859423615288</v>
      </c>
      <c r="R247">
        <f>IF($A247&lt;='P01'!$B$17,INDEX('P01'!$AF:$AF,$A247+52),0)+IF($A247&lt;='P02'!$B$17,INDEX('P02'!$AF:$AF,$A247+52),0)+IF($A247&lt;='P03'!$B$17,INDEX('P03'!$AF:$AF,$A247+52),0)+IF($A247&lt;='P04'!$B$17,INDEX('P04'!$AF:$AF,$A247+52),0)+IF($A247&lt;='P05'!$B$17,INDEX('P05'!$AF:$AF,$A247+52),0)+IF($A247&lt;='P06'!$B$17,INDEX('P06'!$AF:$AF,$A247+52),0)+IF($A247&lt;='P07'!$B$17,INDEX('P07'!$AF:$AF,$A247+52),0)+IF($A247&lt;='P08'!$B$17,INDEX('P08'!$AF:$AF,$A247+52),0)+IF($A247&lt;='P09'!$B$17,INDEX('P09'!$AF:$AF,$A247+52),0)+IF($A247&lt;='P10'!$B$17,INDEX('P10'!$AF:$AF,$A247+52),0)</f>
        <v>0.10127428733449592</v>
      </c>
      <c r="S247">
        <f>IF($A247&lt;='P01'!$B$17,INDEX('P01'!$AG:$AG,$A247+52),0)+IF($A247&lt;='P02'!$B$17,INDEX('P02'!$AG:$AG,$A247+52),0)+IF($A247&lt;='P03'!$B$17,INDEX('P03'!$AG:$AG,$A247+52),0)+IF($A247&lt;='P04'!$B$17,INDEX('P04'!$AG:$AG,$A247+52),0)+IF($A247&lt;='P05'!$B$17,INDEX('P05'!$AG:$AG,$A247+52),0)+IF($A247&lt;='P06'!$B$17,INDEX('P06'!$AG:$AG,$A247+52),0)+IF($A247&lt;='P07'!$B$17,INDEX('P07'!$AG:$AG,$A247+52),0)+IF($A247&lt;='P08'!$B$17,INDEX('P08'!$AG:$AG,$A247+52),0)+IF($A247&lt;='P09'!$B$17,INDEX('P09'!$AG:$AG,$A247+52),0)+IF($A247&lt;='P10'!$B$17,INDEX('P10'!$AG:$AG,$A247+52),0)</f>
        <v>7293.26916441514</v>
      </c>
      <c r="T247">
        <f>IF($A247&lt;='P01'!$B$17,INDEX('P01'!$AI:$AI,$A247+52),0)+IF($A247&lt;='P02'!$B$17,INDEX('P02'!$AI:$AI,$A247+52),0)+IF($A247&lt;='P03'!$B$17,INDEX('P03'!$AI:$AI,$A247+52),0)+IF($A247&lt;='P04'!$B$17,INDEX('P04'!$AI:$AI,$A247+52),0)+IF($A247&lt;='P05'!$B$17,INDEX('P05'!$AI:$AI,$A247+52),0)+IF($A247&lt;='P06'!$B$17,INDEX('P06'!$AI:$AI,$A247+52),0)+IF($A247&lt;='P07'!$B$17,INDEX('P07'!$AI:$AI,$A247+52),0)+IF($A247&lt;='P08'!$B$17,INDEX('P08'!$AI:$AI,$A247+52),0)+IF($A247&lt;='P09'!$B$17,INDEX('P09'!$AI:$AI,$A247+52),0)+IF($A247&lt;='P10'!$B$17,INDEX('P10'!$AI:$AI,$A247+52),0)</f>
        <v>7293.26916441514</v>
      </c>
    </row>
    <row r="248" spans="1:20" x14ac:dyDescent="0.35">
      <c r="A248">
        <v>216</v>
      </c>
      <c r="B248">
        <f>IF($A248&lt;='P01'!$B$17,INDEX('P01'!$J:$J,$A248+52),0)+IF($A248&lt;='P02'!$B$17,INDEX('P02'!$J:$J,$A248+52),0)+IF($A248&lt;='P03'!$B$17,INDEX('P03'!$J:$J,$A248+52),0)+IF($A248&lt;='P04'!$B$17,INDEX('P04'!$J:$J,$A248+52),0)+IF($A248&lt;='P05'!$B$17,INDEX('P05'!$J:$J,$A248+52),0)+IF($A248&lt;='P06'!$B$17,INDEX('P06'!$J:$J,$A248+52),0)+IF($A248&lt;='P07'!$B$17,INDEX('P07'!$J:$J,$A248+52),0)+IF($A248&lt;='P08'!$B$17,INDEX('P08'!$J:$J,$A248+52),0)+IF($A248&lt;='P09'!$B$17,INDEX('P09'!$J:$J,$A248+52),0)+IF($A248&lt;='P10'!$B$17,INDEX('P10'!$J:$J,$A248+52),0)</f>
        <v>4.8111233079293987E-4</v>
      </c>
      <c r="C248">
        <f>IF($A248&lt;='P01'!$B$17,INDEX('P01'!$K:$K,$A248+52),0)+IF($A248&lt;='P02'!$B$17,INDEX('P02'!$K:$K,$A248+52),0)+IF($A248&lt;='P03'!$B$17,INDEX('P03'!$K:$K,$A248+52),0)+IF($A248&lt;='P04'!$B$17,INDEX('P04'!$K:$K,$A248+52),0)+IF($A248&lt;='P05'!$B$17,INDEX('P05'!$K:$K,$A248+52),0)+IF($A248&lt;='P06'!$B$17,INDEX('P06'!$K:$K,$A248+52),0)+IF($A248&lt;='P07'!$B$17,INDEX('P07'!$K:$K,$A248+52),0)+IF($A248&lt;='P08'!$B$17,INDEX('P08'!$K:$K,$A248+52),0)+IF($A248&lt;='P09'!$B$17,INDEX('P09'!$K:$K,$A248+52),0)+IF($A248&lt;='P10'!$B$17,INDEX('P10'!$K:$K,$A248+52),0)</f>
        <v>2.4827451502870555E-3</v>
      </c>
      <c r="D248">
        <f>IF($A248&lt;='P01'!$B$17,INDEX('P01'!$L:$L,$A248+52),0)+IF($A248&lt;='P02'!$B$17,INDEX('P02'!$L:$L,$A248+52),0)+IF($A248&lt;='P03'!$B$17,INDEX('P03'!$L:$L,$A248+52),0)+IF($A248&lt;='P04'!$B$17,INDEX('P04'!$L:$L,$A248+52),0)+IF($A248&lt;='P05'!$B$17,INDEX('P05'!$L:$L,$A248+52),0)+IF($A248&lt;='P06'!$B$17,INDEX('P06'!$L:$L,$A248+52),0)+IF($A248&lt;='P07'!$B$17,INDEX('P07'!$L:$L,$A248+52),0)+IF($A248&lt;='P08'!$B$17,INDEX('P08'!$L:$L,$A248+52),0)+IF($A248&lt;='P09'!$B$17,INDEX('P09'!$L:$L,$A248+52),0)+IF($A248&lt;='P10'!$B$17,INDEX('P10'!$L:$L,$A248+52),0)</f>
        <v>0</v>
      </c>
      <c r="E248">
        <f>IF($A248&lt;='P01'!$B$17,INDEX('P01'!$M:$M,$A248+52),0)+IF($A248&lt;='P02'!$B$17,INDEX('P02'!$M:$M,$A248+52),0)+IF($A248&lt;='P03'!$B$17,INDEX('P03'!$M:$M,$A248+52),0)+IF($A248&lt;='P04'!$B$17,INDEX('P04'!$M:$M,$A248+52),0)+IF($A248&lt;='P05'!$B$17,INDEX('P05'!$M:$M,$A248+52),0)+IF($A248&lt;='P06'!$B$17,INDEX('P06'!$M:$M,$A248+52),0)+IF($A248&lt;='P07'!$B$17,INDEX('P07'!$M:$M,$A248+52),0)+IF($A248&lt;='P08'!$B$17,INDEX('P08'!$M:$M,$A248+52),0)+IF($A248&lt;='P09'!$B$17,INDEX('P09'!$M:$M,$A248+52),0)+IF($A248&lt;='P10'!$B$17,INDEX('P10'!$M:$M,$A248+52),0)</f>
        <v>1.3990010282490875</v>
      </c>
      <c r="F248">
        <f>IF($A248&lt;='P01'!$B$17,INDEX('P01'!$R:$R,$A248+52),0)+IF($A248&lt;='P02'!$B$17,INDEX('P02'!$R:$R,$A248+52),0)+IF($A248&lt;='P03'!$B$17,INDEX('P03'!$R:$R,$A248+52),0)+IF($A248&lt;='P04'!$B$17,INDEX('P04'!$R:$R,$A248+52),0)+IF($A248&lt;='P05'!$B$17,INDEX('P05'!$R:$R,$A248+52),0)+IF($A248&lt;='P06'!$B$17,INDEX('P06'!$R:$R,$A248+52),0)+IF($A248&lt;='P07'!$B$17,INDEX('P07'!$R:$R,$A248+52),0)+IF($A248&lt;='P08'!$B$17,INDEX('P08'!$R:$R,$A248+52),0)+IF($A248&lt;='P09'!$B$17,INDEX('P09'!$R:$R,$A248+52),0)+IF($A248&lt;='P10'!$B$17,INDEX('P10'!$R:$R,$A248+52),0)</f>
        <v>61.578284418798262</v>
      </c>
      <c r="G248">
        <f>IF($A248&lt;='P01'!$B$17,INDEX('P01'!$S:$S,$A248+52),0)+IF($A248&lt;='P02'!$B$17,INDEX('P02'!$S:$S,$A248+52),0)+IF($A248&lt;='P03'!$B$17,INDEX('P03'!$S:$S,$A248+52),0)+IF($A248&lt;='P04'!$B$17,INDEX('P04'!$S:$S,$A248+52),0)+IF($A248&lt;='P05'!$B$17,INDEX('P05'!$S:$S,$A248+52),0)+IF($A248&lt;='P06'!$B$17,INDEX('P06'!$S:$S,$A248+52),0)+IF($A248&lt;='P07'!$B$17,INDEX('P07'!$S:$S,$A248+52),0)+IF($A248&lt;='P08'!$B$17,INDEX('P08'!$S:$S,$A248+52),0)+IF($A248&lt;='P09'!$B$17,INDEX('P09'!$S:$S,$A248+52),0)+IF($A248&lt;='P10'!$B$17,INDEX('P10'!$S:$S,$A248+52),0)</f>
        <v>1.2315656883759654</v>
      </c>
      <c r="H248">
        <f>IF($A248&lt;='P01'!$B$17,INDEX('P01'!$T:$T,$A248+52),0)+IF($A248&lt;='P02'!$B$17,INDEX('P02'!$T:$T,$A248+52),0)+IF($A248&lt;='P03'!$B$17,INDEX('P03'!$T:$T,$A248+52),0)+IF($A248&lt;='P04'!$B$17,INDEX('P04'!$T:$T,$A248+52),0)+IF($A248&lt;='P05'!$B$17,INDEX('P05'!$T:$T,$A248+52),0)+IF($A248&lt;='P06'!$B$17,INDEX('P06'!$T:$T,$A248+52),0)+IF($A248&lt;='P07'!$B$17,INDEX('P07'!$T:$T,$A248+52),0)+IF($A248&lt;='P08'!$B$17,INDEX('P08'!$T:$T,$A248+52),0)+IF($A248&lt;='P09'!$B$17,INDEX('P09'!$T:$T,$A248+52),0)+IF($A248&lt;='P10'!$B$17,INDEX('P10'!$T:$T,$A248+52),0)</f>
        <v>11.933756860822363</v>
      </c>
      <c r="I248">
        <f>IF($A248&lt;='P01'!$B$17,INDEX('P01'!$U:$U,$A248+52),0)+IF($A248&lt;='P02'!$B$17,INDEX('P02'!$U:$U,$A248+52),0)+IF($A248&lt;='P03'!$B$17,INDEX('P03'!$U:$U,$A248+52),0)+IF($A248&lt;='P04'!$B$17,INDEX('P04'!$U:$U,$A248+52),0)+IF($A248&lt;='P05'!$B$17,INDEX('P05'!$U:$U,$A248+52),0)+IF($A248&lt;='P06'!$B$17,INDEX('P06'!$U:$U,$A248+52),0)+IF($A248&lt;='P07'!$B$17,INDEX('P07'!$U:$U,$A248+52),0)+IF($A248&lt;='P08'!$B$17,INDEX('P08'!$U:$U,$A248+52),0)+IF($A248&lt;='P09'!$B$17,INDEX('P09'!$U:$U,$A248+52),0)+IF($A248&lt;='P10'!$B$17,INDEX('P10'!$U:$U,$A248+52),0)</f>
        <v>174.74356676608076</v>
      </c>
      <c r="J248">
        <f>IF($A248&lt;='P01'!$B$17,INDEX('P01'!$V:$V,$A248+52),0)+IF($A248&lt;='P02'!$B$17,INDEX('P02'!$V:$V,$A248+52),0)+IF($A248&lt;='P03'!$B$17,INDEX('P03'!$V:$V,$A248+52),0)+IF($A248&lt;='P04'!$B$17,INDEX('P04'!$V:$V,$A248+52),0)+IF($A248&lt;='P05'!$B$17,INDEX('P05'!$V:$V,$A248+52),0)+IF($A248&lt;='P06'!$B$17,INDEX('P06'!$V:$V,$A248+52),0)+IF($A248&lt;='P07'!$B$17,INDEX('P07'!$V:$V,$A248+52),0)+IF($A248&lt;='P08'!$B$17,INDEX('P08'!$V:$V,$A248+52),0)+IF($A248&lt;='P09'!$B$17,INDEX('P09'!$V:$V,$A248+52),0)+IF($A248&lt;='P10'!$B$17,INDEX('P10'!$V:$V,$A248+52),0)</f>
        <v>0.20476538452802345</v>
      </c>
      <c r="K248">
        <f>IF($A248&lt;='P01'!$B$17,INDEX('P01'!$W:$W,$A248+52),0)+IF($A248&lt;='P02'!$B$17,INDEX('P02'!$W:$W,$A248+52),0)+IF($A248&lt;='P03'!$B$17,INDEX('P03'!$W:$W,$A248+52),0)+IF($A248&lt;='P04'!$B$17,INDEX('P04'!$W:$W,$A248+52),0)+IF($A248&lt;='P05'!$B$17,INDEX('P05'!$W:$W,$A248+52),0)+IF($A248&lt;='P06'!$B$17,INDEX('P06'!$W:$W,$A248+52),0)+IF($A248&lt;='P07'!$B$17,INDEX('P07'!$W:$W,$A248+52),0)+IF($A248&lt;='P08'!$B$17,INDEX('P08'!$W:$W,$A248+52),0)+IF($A248&lt;='P09'!$B$17,INDEX('P09'!$W:$W,$A248+52),0)+IF($A248&lt;='P10'!$B$17,INDEX('P10'!$W:$W,$A248+52),0)</f>
        <v>-126.53537028100884</v>
      </c>
      <c r="L248">
        <f>IF($A248&lt;='P01'!$B$17,INDEX('P01'!$X:$X,$A248+52),0)+IF($A248&lt;='P02'!$B$17,INDEX('P02'!$X:$X,$A248+52),0)+IF($A248&lt;='P03'!$B$17,INDEX('P03'!$X:$X,$A248+52),0)+IF($A248&lt;='P04'!$B$17,INDEX('P04'!$X:$X,$A248+52),0)+IF($A248&lt;='P05'!$B$17,INDEX('P05'!$X:$X,$A248+52),0)+IF($A248&lt;='P06'!$B$17,INDEX('P06'!$X:$X,$A248+52),0)+IF($A248&lt;='P07'!$B$17,INDEX('P07'!$X:$X,$A248+52),0)+IF($A248&lt;='P08'!$B$17,INDEX('P08'!$X:$X,$A248+52),0)+IF($A248&lt;='P09'!$B$17,INDEX('P09'!$X:$X,$A248+52),0)+IF($A248&lt;='P10'!$B$17,INDEX('P10'!$X:$X,$A248+52),0)</f>
        <v>126.33781082717587</v>
      </c>
      <c r="M248">
        <f>IF($A248&lt;='P01'!$B$17,INDEX('P01'!$AA:$AA,$A248+52),0)+IF($A248&lt;='P02'!$B$17,INDEX('P02'!$AA:$AA,$A248+52),0)+IF($A248&lt;='P03'!$B$17,INDEX('P03'!$AA:$AA,$A248+52),0)+IF($A248&lt;='P04'!$B$17,INDEX('P04'!$AA:$AA,$A248+52),0)+IF($A248&lt;='P05'!$B$17,INDEX('P05'!$AA:$AA,$A248+52),0)+IF($A248&lt;='P06'!$B$17,INDEX('P06'!$AA:$AA,$A248+52),0)+IF($A248&lt;='P07'!$B$17,INDEX('P07'!$AA:$AA,$A248+52),0)+IF($A248&lt;='P08'!$B$17,INDEX('P08'!$AA:$AA,$A248+52),0)+IF($A248&lt;='P09'!$B$17,INDEX('P09'!$AA:$AA,$A248+52),0)+IF($A248&lt;='P10'!$B$17,INDEX('P10'!$AA:$AA,$A248+52),0)</f>
        <v>-62.363896171301278</v>
      </c>
      <c r="N248">
        <f>IF($A248&lt;='P01'!$B$17,INDEX('P01'!$AB:$AB,$A248+52),0)+IF($A248&lt;='P02'!$B$17,INDEX('P02'!$AB:$AB,$A248+52),0)+IF($A248&lt;='P03'!$B$17,INDEX('P03'!$AB:$AB,$A248+52),0)+IF($A248&lt;='P04'!$B$17,INDEX('P04'!$AB:$AB,$A248+52),0)+IF($A248&lt;='P05'!$B$17,INDEX('P05'!$AB:$AB,$A248+52),0)+IF($A248&lt;='P06'!$B$17,INDEX('P06'!$AB:$AB,$A248+52),0)+IF($A248&lt;='P07'!$B$17,INDEX('P07'!$AB:$AB,$A248+52),0)+IF($A248&lt;='P08'!$B$17,INDEX('P08'!$AB:$AB,$A248+52),0)+IF($A248&lt;='P09'!$B$17,INDEX('P09'!$AB:$AB,$A248+52),0)+IF($A248&lt;='P10'!$B$17,INDEX('P10'!$AB:$AB,$A248+52),0)</f>
        <v>30.49628395722452</v>
      </c>
      <c r="O248">
        <f>IF($A248&lt;='P01'!$B$17,INDEX('P01'!$AC:$AC,$A248+52),0)+IF($A248&lt;='P02'!$B$17,INDEX('P02'!$AC:$AC,$A248+52),0)+IF($A248&lt;='P03'!$B$17,INDEX('P03'!$AC:$AC,$A248+52),0)+IF($A248&lt;='P04'!$B$17,INDEX('P04'!$AC:$AC,$A248+52),0)+IF($A248&lt;='P05'!$B$17,INDEX('P05'!$AC:$AC,$A248+52),0)+IF($A248&lt;='P06'!$B$17,INDEX('P06'!$AC:$AC,$A248+52),0)+IF($A248&lt;='P07'!$B$17,INDEX('P07'!$AC:$AC,$A248+52),0)+IF($A248&lt;='P08'!$B$17,INDEX('P08'!$AC:$AC,$A248+52),0)+IF($A248&lt;='P09'!$B$17,INDEX('P09'!$AC:$AC,$A248+52),0)+IF($A248&lt;='P10'!$B$17,INDEX('P10'!$AC:$AC,$A248+52),0)</f>
        <v>0.60992567914449047</v>
      </c>
      <c r="P248">
        <f>IF($A248&lt;='P01'!$B$17,INDEX('P01'!$AD:$AD,$A248+52),0)+IF($A248&lt;='P02'!$B$17,INDEX('P02'!$AD:$AD,$A248+52),0)+IF($A248&lt;='P03'!$B$17,INDEX('P03'!$AD:$AD,$A248+52),0)+IF($A248&lt;='P04'!$B$17,INDEX('P04'!$AD:$AD,$A248+52),0)+IF($A248&lt;='P05'!$B$17,INDEX('P05'!$AD:$AD,$A248+52),0)+IF($A248&lt;='P06'!$B$17,INDEX('P06'!$AD:$AD,$A248+52),0)+IF($A248&lt;='P07'!$B$17,INDEX('P07'!$AD:$AD,$A248+52),0)+IF($A248&lt;='P08'!$B$17,INDEX('P08'!$AD:$AD,$A248+52),0)+IF($A248&lt;='P09'!$B$17,INDEX('P09'!$AD:$AD,$A248+52),0)+IF($A248&lt;='P10'!$B$17,INDEX('P10'!$AD:$AD,$A248+52),0)</f>
        <v>5.890837975813584</v>
      </c>
      <c r="Q248">
        <f>IF($A248&lt;='P01'!$B$17,INDEX('P01'!$AE:$AE,$A248+52),0)+IF($A248&lt;='P02'!$B$17,INDEX('P02'!$AE:$AE,$A248+52),0)+IF($A248&lt;='P03'!$B$17,INDEX('P03'!$AE:$AE,$A248+52),0)+IF($A248&lt;='P04'!$B$17,INDEX('P04'!$AE:$AE,$A248+52),0)+IF($A248&lt;='P05'!$B$17,INDEX('P05'!$AE:$AE,$A248+52),0)+IF($A248&lt;='P06'!$B$17,INDEX('P06'!$AE:$AE,$A248+52),0)+IF($A248&lt;='P07'!$B$17,INDEX('P07'!$AE:$AE,$A248+52),0)+IF($A248&lt;='P08'!$B$17,INDEX('P08'!$AE:$AE,$A248+52),0)+IF($A248&lt;='P09'!$B$17,INDEX('P09'!$AE:$AE,$A248+52),0)+IF($A248&lt;='P10'!$B$17,INDEX('P10'!$AE:$AE,$A248+52),0)</f>
        <v>86.258338521555004</v>
      </c>
      <c r="R248">
        <f>IF($A248&lt;='P01'!$B$17,INDEX('P01'!$AF:$AF,$A248+52),0)+IF($A248&lt;='P02'!$B$17,INDEX('P02'!$AF:$AF,$A248+52),0)+IF($A248&lt;='P03'!$B$17,INDEX('P03'!$AF:$AF,$A248+52),0)+IF($A248&lt;='P04'!$B$17,INDEX('P04'!$AF:$AF,$A248+52),0)+IF($A248&lt;='P05'!$B$17,INDEX('P05'!$AF:$AF,$A248+52),0)+IF($A248&lt;='P06'!$B$17,INDEX('P06'!$AF:$AF,$A248+52),0)+IF($A248&lt;='P07'!$B$17,INDEX('P07'!$AF:$AF,$A248+52),0)+IF($A248&lt;='P08'!$B$17,INDEX('P08'!$AF:$AF,$A248+52),0)+IF($A248&lt;='P09'!$B$17,INDEX('P09'!$AF:$AF,$A248+52),0)+IF($A248&lt;='P10'!$B$17,INDEX('P10'!$AF:$AF,$A248+52),0)</f>
        <v>0.10107795201272676</v>
      </c>
      <c r="S248">
        <f>IF($A248&lt;='P01'!$B$17,INDEX('P01'!$AG:$AG,$A248+52),0)+IF($A248&lt;='P02'!$B$17,INDEX('P02'!$AG:$AG,$A248+52),0)+IF($A248&lt;='P03'!$B$17,INDEX('P03'!$AG:$AG,$A248+52),0)+IF($A248&lt;='P04'!$B$17,INDEX('P04'!$AG:$AG,$A248+52),0)+IF($A248&lt;='P05'!$B$17,INDEX('P05'!$AG:$AG,$A248+52),0)+IF($A248&lt;='P06'!$B$17,INDEX('P06'!$AG:$AG,$A248+52),0)+IF($A248&lt;='P07'!$B$17,INDEX('P07'!$AG:$AG,$A248+52),0)+IF($A248&lt;='P08'!$B$17,INDEX('P08'!$AG:$AG,$A248+52),0)+IF($A248&lt;='P09'!$B$17,INDEX('P09'!$AG:$AG,$A248+52),0)+IF($A248&lt;='P10'!$B$17,INDEX('P10'!$AG:$AG,$A248+52),0)</f>
        <v>7190.8076189937947</v>
      </c>
      <c r="T248">
        <f>IF($A248&lt;='P01'!$B$17,INDEX('P01'!$AI:$AI,$A248+52),0)+IF($A248&lt;='P02'!$B$17,INDEX('P02'!$AI:$AI,$A248+52),0)+IF($A248&lt;='P03'!$B$17,INDEX('P03'!$AI:$AI,$A248+52),0)+IF($A248&lt;='P04'!$B$17,INDEX('P04'!$AI:$AI,$A248+52),0)+IF($A248&lt;='P05'!$B$17,INDEX('P05'!$AI:$AI,$A248+52),0)+IF($A248&lt;='P06'!$B$17,INDEX('P06'!$AI:$AI,$A248+52),0)+IF($A248&lt;='P07'!$B$17,INDEX('P07'!$AI:$AI,$A248+52),0)+IF($A248&lt;='P08'!$B$17,INDEX('P08'!$AI:$AI,$A248+52),0)+IF($A248&lt;='P09'!$B$17,INDEX('P09'!$AI:$AI,$A248+52),0)+IF($A248&lt;='P10'!$B$17,INDEX('P10'!$AI:$AI,$A248+52),0)</f>
        <v>7190.8076189937947</v>
      </c>
    </row>
    <row r="249" spans="1:20" x14ac:dyDescent="0.35">
      <c r="A249">
        <v>217</v>
      </c>
      <c r="B249">
        <f>IF($A249&lt;='P01'!$B$17,INDEX('P01'!$J:$J,$A249+52),0)+IF($A249&lt;='P02'!$B$17,INDEX('P02'!$J:$J,$A249+52),0)+IF($A249&lt;='P03'!$B$17,INDEX('P03'!$J:$J,$A249+52),0)+IF($A249&lt;='P04'!$B$17,INDEX('P04'!$J:$J,$A249+52),0)+IF($A249&lt;='P05'!$B$17,INDEX('P05'!$J:$J,$A249+52),0)+IF($A249&lt;='P06'!$B$17,INDEX('P06'!$J:$J,$A249+52),0)+IF($A249&lt;='P07'!$B$17,INDEX('P07'!$J:$J,$A249+52),0)+IF($A249&lt;='P08'!$B$17,INDEX('P08'!$J:$J,$A249+52),0)+IF($A249&lt;='P09'!$B$17,INDEX('P09'!$J:$J,$A249+52),0)+IF($A249&lt;='P10'!$B$17,INDEX('P10'!$J:$J,$A249+52),0)</f>
        <v>4.8862750750703374E-4</v>
      </c>
      <c r="C249">
        <f>IF($A249&lt;='P01'!$B$17,INDEX('P01'!$K:$K,$A249+52),0)+IF($A249&lt;='P02'!$B$17,INDEX('P02'!$K:$K,$A249+52),0)+IF($A249&lt;='P03'!$B$17,INDEX('P03'!$K:$K,$A249+52),0)+IF($A249&lt;='P04'!$B$17,INDEX('P04'!$K:$K,$A249+52),0)+IF($A249&lt;='P05'!$B$17,INDEX('P05'!$K:$K,$A249+52),0)+IF($A249&lt;='P06'!$B$17,INDEX('P06'!$K:$K,$A249+52),0)+IF($A249&lt;='P07'!$B$17,INDEX('P07'!$K:$K,$A249+52),0)+IF($A249&lt;='P08'!$B$17,INDEX('P08'!$K:$K,$A249+52),0)+IF($A249&lt;='P09'!$B$17,INDEX('P09'!$K:$K,$A249+52),0)+IF($A249&lt;='P10'!$B$17,INDEX('P10'!$K:$K,$A249+52),0)</f>
        <v>2.4739815576335662E-3</v>
      </c>
      <c r="D249">
        <f>IF($A249&lt;='P01'!$B$17,INDEX('P01'!$L:$L,$A249+52),0)+IF($A249&lt;='P02'!$B$17,INDEX('P02'!$L:$L,$A249+52),0)+IF($A249&lt;='P03'!$B$17,INDEX('P03'!$L:$L,$A249+52),0)+IF($A249&lt;='P04'!$B$17,INDEX('P04'!$L:$L,$A249+52),0)+IF($A249&lt;='P05'!$B$17,INDEX('P05'!$L:$L,$A249+52),0)+IF($A249&lt;='P06'!$B$17,INDEX('P06'!$L:$L,$A249+52),0)+IF($A249&lt;='P07'!$B$17,INDEX('P07'!$L:$L,$A249+52),0)+IF($A249&lt;='P08'!$B$17,INDEX('P08'!$L:$L,$A249+52),0)+IF($A249&lt;='P09'!$B$17,INDEX('P09'!$L:$L,$A249+52),0)+IF($A249&lt;='P10'!$B$17,INDEX('P10'!$L:$L,$A249+52),0)</f>
        <v>0</v>
      </c>
      <c r="E249">
        <f>IF($A249&lt;='P01'!$B$17,INDEX('P01'!$M:$M,$A249+52),0)+IF($A249&lt;='P02'!$B$17,INDEX('P02'!$M:$M,$A249+52),0)+IF($A249&lt;='P03'!$B$17,INDEX('P03'!$M:$M,$A249+52),0)+IF($A249&lt;='P04'!$B$17,INDEX('P04'!$M:$M,$A249+52),0)+IF($A249&lt;='P05'!$B$17,INDEX('P05'!$M:$M,$A249+52),0)+IF($A249&lt;='P06'!$B$17,INDEX('P06'!$M:$M,$A249+52),0)+IF($A249&lt;='P07'!$B$17,INDEX('P07'!$M:$M,$A249+52),0)+IF($A249&lt;='P08'!$B$17,INDEX('P08'!$M:$M,$A249+52),0)+IF($A249&lt;='P09'!$B$17,INDEX('P09'!$M:$M,$A249+52),0)+IF($A249&lt;='P10'!$B$17,INDEX('P10'!$M:$M,$A249+52),0)</f>
        <v>1.396038419183947</v>
      </c>
      <c r="F249">
        <f>IF($A249&lt;='P01'!$B$17,INDEX('P01'!$R:$R,$A249+52),0)+IF($A249&lt;='P02'!$B$17,INDEX('P02'!$R:$R,$A249+52),0)+IF($A249&lt;='P03'!$B$17,INDEX('P03'!$R:$R,$A249+52),0)+IF($A249&lt;='P04'!$B$17,INDEX('P04'!$R:$R,$A249+52),0)+IF($A249&lt;='P05'!$B$17,INDEX('P05'!$R:$R,$A249+52),0)+IF($A249&lt;='P06'!$B$17,INDEX('P06'!$R:$R,$A249+52),0)+IF($A249&lt;='P07'!$B$17,INDEX('P07'!$R:$R,$A249+52),0)+IF($A249&lt;='P08'!$B$17,INDEX('P08'!$R:$R,$A249+52),0)+IF($A249&lt;='P09'!$B$17,INDEX('P09'!$R:$R,$A249+52),0)+IF($A249&lt;='P10'!$B$17,INDEX('P10'!$R:$R,$A249+52),0)</f>
        <v>61.362217256729089</v>
      </c>
      <c r="G249">
        <f>IF($A249&lt;='P01'!$B$17,INDEX('P01'!$S:$S,$A249+52),0)+IF($A249&lt;='P02'!$B$17,INDEX('P02'!$S:$S,$A249+52),0)+IF($A249&lt;='P03'!$B$17,INDEX('P03'!$S:$S,$A249+52),0)+IF($A249&lt;='P04'!$B$17,INDEX('P04'!$S:$S,$A249+52),0)+IF($A249&lt;='P05'!$B$17,INDEX('P05'!$S:$S,$A249+52),0)+IF($A249&lt;='P06'!$B$17,INDEX('P06'!$S:$S,$A249+52),0)+IF($A249&lt;='P07'!$B$17,INDEX('P07'!$S:$S,$A249+52),0)+IF($A249&lt;='P08'!$B$17,INDEX('P08'!$S:$S,$A249+52),0)+IF($A249&lt;='P09'!$B$17,INDEX('P09'!$S:$S,$A249+52),0)+IF($A249&lt;='P10'!$B$17,INDEX('P10'!$S:$S,$A249+52),0)</f>
        <v>1.2272443451345818</v>
      </c>
      <c r="H249">
        <f>IF($A249&lt;='P01'!$B$17,INDEX('P01'!$T:$T,$A249+52),0)+IF($A249&lt;='P02'!$B$17,INDEX('P02'!$T:$T,$A249+52),0)+IF($A249&lt;='P03'!$B$17,INDEX('P03'!$T:$T,$A249+52),0)+IF($A249&lt;='P04'!$B$17,INDEX('P04'!$T:$T,$A249+52),0)+IF($A249&lt;='P05'!$B$17,INDEX('P05'!$T:$T,$A249+52),0)+IF($A249&lt;='P06'!$B$17,INDEX('P06'!$T:$T,$A249+52),0)+IF($A249&lt;='P07'!$B$17,INDEX('P07'!$T:$T,$A249+52),0)+IF($A249&lt;='P08'!$B$17,INDEX('P08'!$T:$T,$A249+52),0)+IF($A249&lt;='P09'!$B$17,INDEX('P09'!$T:$T,$A249+52),0)+IF($A249&lt;='P10'!$B$17,INDEX('P10'!$T:$T,$A249+52),0)</f>
        <v>11.937897658677887</v>
      </c>
      <c r="I249">
        <f>IF($A249&lt;='P01'!$B$17,INDEX('P01'!$U:$U,$A249+52),0)+IF($A249&lt;='P02'!$B$17,INDEX('P02'!$U:$U,$A249+52),0)+IF($A249&lt;='P03'!$B$17,INDEX('P03'!$U:$U,$A249+52),0)+IF($A249&lt;='P04'!$B$17,INDEX('P04'!$U:$U,$A249+52),0)+IF($A249&lt;='P05'!$B$17,INDEX('P05'!$U:$U,$A249+52),0)+IF($A249&lt;='P06'!$B$17,INDEX('P06'!$U:$U,$A249+52),0)+IF($A249&lt;='P07'!$B$17,INDEX('P07'!$U:$U,$A249+52),0)+IF($A249&lt;='P08'!$B$17,INDEX('P08'!$U:$U,$A249+52),0)+IF($A249&lt;='P09'!$B$17,INDEX('P09'!$U:$U,$A249+52),0)+IF($A249&lt;='P10'!$B$17,INDEX('P10'!$U:$U,$A249+52),0)</f>
        <v>179.55675806207603</v>
      </c>
      <c r="J249">
        <f>IF($A249&lt;='P01'!$B$17,INDEX('P01'!$V:$V,$A249+52),0)+IF($A249&lt;='P02'!$B$17,INDEX('P02'!$V:$V,$A249+52),0)+IF($A249&lt;='P03'!$B$17,INDEX('P03'!$V:$V,$A249+52),0)+IF($A249&lt;='P04'!$B$17,INDEX('P04'!$V:$V,$A249+52),0)+IF($A249&lt;='P05'!$B$17,INDEX('P05'!$V:$V,$A249+52),0)+IF($A249&lt;='P06'!$B$17,INDEX('P06'!$V:$V,$A249+52),0)+IF($A249&lt;='P07'!$B$17,INDEX('P07'!$V:$V,$A249+52),0)+IF($A249&lt;='P08'!$B$17,INDEX('P08'!$V:$V,$A249+52),0)+IF($A249&lt;='P09'!$B$17,INDEX('P09'!$V:$V,$A249+52),0)+IF($A249&lt;='P10'!$B$17,INDEX('P10'!$V:$V,$A249+52),0)</f>
        <v>0.2084768009475419</v>
      </c>
      <c r="K249">
        <f>IF($A249&lt;='P01'!$B$17,INDEX('P01'!$W:$W,$A249+52),0)+IF($A249&lt;='P02'!$B$17,INDEX('P02'!$W:$W,$A249+52),0)+IF($A249&lt;='P03'!$B$17,INDEX('P03'!$W:$W,$A249+52),0)+IF($A249&lt;='P04'!$B$17,INDEX('P04'!$W:$W,$A249+52),0)+IF($A249&lt;='P05'!$B$17,INDEX('P05'!$W:$W,$A249+52),0)+IF($A249&lt;='P06'!$B$17,INDEX('P06'!$W:$W,$A249+52),0)+IF($A249&lt;='P07'!$B$17,INDEX('P07'!$W:$W,$A249+52),0)+IF($A249&lt;='P08'!$B$17,INDEX('P08'!$W:$W,$A249+52),0)+IF($A249&lt;='P09'!$B$17,INDEX('P09'!$W:$W,$A249+52),0)+IF($A249&lt;='P10'!$B$17,INDEX('P10'!$W:$W,$A249+52),0)</f>
        <v>-131.56815961010696</v>
      </c>
      <c r="L249">
        <f>IF($A249&lt;='P01'!$B$17,INDEX('P01'!$X:$X,$A249+52),0)+IF($A249&lt;='P02'!$B$17,INDEX('P02'!$X:$X,$A249+52),0)+IF($A249&lt;='P03'!$B$17,INDEX('P03'!$X:$X,$A249+52),0)+IF($A249&lt;='P04'!$B$17,INDEX('P04'!$X:$X,$A249+52),0)+IF($A249&lt;='P05'!$B$17,INDEX('P05'!$X:$X,$A249+52),0)+IF($A249&lt;='P06'!$B$17,INDEX('P06'!$X:$X,$A249+52),0)+IF($A249&lt;='P07'!$B$17,INDEX('P07'!$X:$X,$A249+52),0)+IF($A249&lt;='P08'!$B$17,INDEX('P08'!$X:$X,$A249+52),0)+IF($A249&lt;='P09'!$B$17,INDEX('P09'!$X:$X,$A249+52),0)+IF($A249&lt;='P10'!$B$17,INDEX('P10'!$X:$X,$A249+52),0)</f>
        <v>131.37129335698481</v>
      </c>
      <c r="M249">
        <f>IF($A249&lt;='P01'!$B$17,INDEX('P01'!$AA:$AA,$A249+52),0)+IF($A249&lt;='P02'!$B$17,INDEX('P02'!$AA:$AA,$A249+52),0)+IF($A249&lt;='P03'!$B$17,INDEX('P03'!$AA:$AA,$A249+52),0)+IF($A249&lt;='P04'!$B$17,INDEX('P04'!$AA:$AA,$A249+52),0)+IF($A249&lt;='P05'!$B$17,INDEX('P05'!$AA:$AA,$A249+52),0)+IF($A249&lt;='P06'!$B$17,INDEX('P06'!$AA:$AA,$A249+52),0)+IF($A249&lt;='P07'!$B$17,INDEX('P07'!$AA:$AA,$A249+52),0)+IF($A249&lt;='P08'!$B$17,INDEX('P08'!$AA:$AA,$A249+52),0)+IF($A249&lt;='P09'!$B$17,INDEX('P09'!$AA:$AA,$A249+52),0)+IF($A249&lt;='P10'!$B$17,INDEX('P10'!$AA:$AA,$A249+52),0)</f>
        <v>-64.636960106931667</v>
      </c>
      <c r="N249">
        <f>IF($A249&lt;='P01'!$B$17,INDEX('P01'!$AB:$AB,$A249+52),0)+IF($A249&lt;='P02'!$B$17,INDEX('P02'!$AB:$AB,$A249+52),0)+IF($A249&lt;='P03'!$B$17,INDEX('P03'!$AB:$AB,$A249+52),0)+IF($A249&lt;='P04'!$B$17,INDEX('P04'!$AB:$AB,$A249+52),0)+IF($A249&lt;='P05'!$B$17,INDEX('P05'!$AB:$AB,$A249+52),0)+IF($A249&lt;='P06'!$B$17,INDEX('P06'!$AB:$AB,$A249+52),0)+IF($A249&lt;='P07'!$B$17,INDEX('P07'!$AB:$AB,$A249+52),0)+IF($A249&lt;='P08'!$B$17,INDEX('P08'!$AB:$AB,$A249+52),0)+IF($A249&lt;='P09'!$B$17,INDEX('P09'!$AB:$AB,$A249+52),0)+IF($A249&lt;='P10'!$B$17,INDEX('P10'!$AB:$AB,$A249+52),0)</f>
        <v>30.290116005527018</v>
      </c>
      <c r="O249">
        <f>IF($A249&lt;='P01'!$B$17,INDEX('P01'!$AC:$AC,$A249+52),0)+IF($A249&lt;='P02'!$B$17,INDEX('P02'!$AC:$AC,$A249+52),0)+IF($A249&lt;='P03'!$B$17,INDEX('P03'!$AC:$AC,$A249+52),0)+IF($A249&lt;='P04'!$B$17,INDEX('P04'!$AC:$AC,$A249+52),0)+IF($A249&lt;='P05'!$B$17,INDEX('P05'!$AC:$AC,$A249+52),0)+IF($A249&lt;='P06'!$B$17,INDEX('P06'!$AC:$AC,$A249+52),0)+IF($A249&lt;='P07'!$B$17,INDEX('P07'!$AC:$AC,$A249+52),0)+IF($A249&lt;='P08'!$B$17,INDEX('P08'!$AC:$AC,$A249+52),0)+IF($A249&lt;='P09'!$B$17,INDEX('P09'!$AC:$AC,$A249+52),0)+IF($A249&lt;='P10'!$B$17,INDEX('P10'!$AC:$AC,$A249+52),0)</f>
        <v>0.60580232011054036</v>
      </c>
      <c r="P249">
        <f>IF($A249&lt;='P01'!$B$17,INDEX('P01'!$AD:$AD,$A249+52),0)+IF($A249&lt;='P02'!$B$17,INDEX('P02'!$AD:$AD,$A249+52),0)+IF($A249&lt;='P03'!$B$17,INDEX('P03'!$AD:$AD,$A249+52),0)+IF($A249&lt;='P04'!$B$17,INDEX('P04'!$AD:$AD,$A249+52),0)+IF($A249&lt;='P05'!$B$17,INDEX('P05'!$AD:$AD,$A249+52),0)+IF($A249&lt;='P06'!$B$17,INDEX('P06'!$AD:$AD,$A249+52),0)+IF($A249&lt;='P07'!$B$17,INDEX('P07'!$AD:$AD,$A249+52),0)+IF($A249&lt;='P08'!$B$17,INDEX('P08'!$AD:$AD,$A249+52),0)+IF($A249&lt;='P09'!$B$17,INDEX('P09'!$AD:$AD,$A249+52),0)+IF($A249&lt;='P10'!$B$17,INDEX('P10'!$AD:$AD,$A249+52),0)</f>
        <v>5.8736531780028276</v>
      </c>
      <c r="Q249">
        <f>IF($A249&lt;='P01'!$B$17,INDEX('P01'!$AE:$AE,$A249+52),0)+IF($A249&lt;='P02'!$B$17,INDEX('P02'!$AE:$AE,$A249+52),0)+IF($A249&lt;='P03'!$B$17,INDEX('P03'!$AE:$AE,$A249+52),0)+IF($A249&lt;='P04'!$B$17,INDEX('P04'!$AE:$AE,$A249+52),0)+IF($A249&lt;='P05'!$B$17,INDEX('P05'!$AE:$AE,$A249+52),0)+IF($A249&lt;='P06'!$B$17,INDEX('P06'!$AE:$AE,$A249+52),0)+IF($A249&lt;='P07'!$B$17,INDEX('P07'!$AE:$AE,$A249+52),0)+IF($A249&lt;='P08'!$B$17,INDEX('P08'!$AE:$AE,$A249+52),0)+IF($A249&lt;='P09'!$B$17,INDEX('P09'!$AE:$AE,$A249+52),0)+IF($A249&lt;='P10'!$B$17,INDEX('P10'!$AE:$AE,$A249+52),0)</f>
        <v>88.345046404091875</v>
      </c>
      <c r="R249">
        <f>IF($A249&lt;='P01'!$B$17,INDEX('P01'!$AF:$AF,$A249+52),0)+IF($A249&lt;='P02'!$B$17,INDEX('P02'!$AF:$AF,$A249+52),0)+IF($A249&lt;='P03'!$B$17,INDEX('P03'!$AF:$AF,$A249+52),0)+IF($A249&lt;='P04'!$B$17,INDEX('P04'!$AF:$AF,$A249+52),0)+IF($A249&lt;='P05'!$B$17,INDEX('P05'!$AF:$AF,$A249+52),0)+IF($A249&lt;='P06'!$B$17,INDEX('P06'!$AF:$AF,$A249+52),0)+IF($A249&lt;='P07'!$B$17,INDEX('P07'!$AF:$AF,$A249+52),0)+IF($A249&lt;='P08'!$B$17,INDEX('P08'!$AF:$AF,$A249+52),0)+IF($A249&lt;='P09'!$B$17,INDEX('P09'!$AF:$AF,$A249+52),0)+IF($A249&lt;='P10'!$B$17,INDEX('P10'!$AF:$AF,$A249+52),0)</f>
        <v>0.10257421025344984</v>
      </c>
      <c r="S249">
        <f>IF($A249&lt;='P01'!$B$17,INDEX('P01'!$AG:$AG,$A249+52),0)+IF($A249&lt;='P02'!$B$17,INDEX('P02'!$AG:$AG,$A249+52),0)+IF($A249&lt;='P03'!$B$17,INDEX('P03'!$AG:$AG,$A249+52),0)+IF($A249&lt;='P04'!$B$17,INDEX('P04'!$AG:$AG,$A249+52),0)+IF($A249&lt;='P05'!$B$17,INDEX('P05'!$AG:$AG,$A249+52),0)+IF($A249&lt;='P06'!$B$17,INDEX('P06'!$AG:$AG,$A249+52),0)+IF($A249&lt;='P07'!$B$17,INDEX('P07'!$AG:$AG,$A249+52),0)+IF($A249&lt;='P08'!$B$17,INDEX('P08'!$AG:$AG,$A249+52),0)+IF($A249&lt;='P09'!$B$17,INDEX('P09'!$AG:$AG,$A249+52),0)+IF($A249&lt;='P10'!$B$17,INDEX('P10'!$AG:$AG,$A249+52),0)</f>
        <v>7082.9771586052484</v>
      </c>
      <c r="T249">
        <f>IF($A249&lt;='P01'!$B$17,INDEX('P01'!$AI:$AI,$A249+52),0)+IF($A249&lt;='P02'!$B$17,INDEX('P02'!$AI:$AI,$A249+52),0)+IF($A249&lt;='P03'!$B$17,INDEX('P03'!$AI:$AI,$A249+52),0)+IF($A249&lt;='P04'!$B$17,INDEX('P04'!$AI:$AI,$A249+52),0)+IF($A249&lt;='P05'!$B$17,INDEX('P05'!$AI:$AI,$A249+52),0)+IF($A249&lt;='P06'!$B$17,INDEX('P06'!$AI:$AI,$A249+52),0)+IF($A249&lt;='P07'!$B$17,INDEX('P07'!$AI:$AI,$A249+52),0)+IF($A249&lt;='P08'!$B$17,INDEX('P08'!$AI:$AI,$A249+52),0)+IF($A249&lt;='P09'!$B$17,INDEX('P09'!$AI:$AI,$A249+52),0)+IF($A249&lt;='P10'!$B$17,INDEX('P10'!$AI:$AI,$A249+52),0)</f>
        <v>7082.9771586052484</v>
      </c>
    </row>
    <row r="250" spans="1:20" x14ac:dyDescent="0.35">
      <c r="A250">
        <v>218</v>
      </c>
      <c r="B250">
        <f>IF($A250&lt;='P01'!$B$17,INDEX('P01'!$J:$J,$A250+52),0)+IF($A250&lt;='P02'!$B$17,INDEX('P02'!$J:$J,$A250+52),0)+IF($A250&lt;='P03'!$B$17,INDEX('P03'!$J:$J,$A250+52),0)+IF($A250&lt;='P04'!$B$17,INDEX('P04'!$J:$J,$A250+52),0)+IF($A250&lt;='P05'!$B$17,INDEX('P05'!$J:$J,$A250+52),0)+IF($A250&lt;='P06'!$B$17,INDEX('P06'!$J:$J,$A250+52),0)+IF($A250&lt;='P07'!$B$17,INDEX('P07'!$J:$J,$A250+52),0)+IF($A250&lt;='P08'!$B$17,INDEX('P08'!$J:$J,$A250+52),0)+IF($A250&lt;='P09'!$B$17,INDEX('P09'!$J:$J,$A250+52),0)+IF($A250&lt;='P10'!$B$17,INDEX('P10'!$J:$J,$A250+52),0)</f>
        <v>4.8805391921224604E-4</v>
      </c>
      <c r="C250">
        <f>IF($A250&lt;='P01'!$B$17,INDEX('P01'!$K:$K,$A250+52),0)+IF($A250&lt;='P02'!$B$17,INDEX('P02'!$K:$K,$A250+52),0)+IF($A250&lt;='P03'!$B$17,INDEX('P03'!$K:$K,$A250+52),0)+IF($A250&lt;='P04'!$B$17,INDEX('P04'!$K:$K,$A250+52),0)+IF($A250&lt;='P05'!$B$17,INDEX('P05'!$K:$K,$A250+52),0)+IF($A250&lt;='P06'!$B$17,INDEX('P06'!$K:$K,$A250+52),0)+IF($A250&lt;='P07'!$B$17,INDEX('P07'!$K:$K,$A250+52),0)+IF($A250&lt;='P08'!$B$17,INDEX('P08'!$K:$K,$A250+52),0)+IF($A250&lt;='P09'!$B$17,INDEX('P09'!$K:$K,$A250+52),0)+IF($A250&lt;='P10'!$B$17,INDEX('P10'!$K:$K,$A250+52),0)</f>
        <v>2.4652489007052445E-3</v>
      </c>
      <c r="D250">
        <f>IF($A250&lt;='P01'!$B$17,INDEX('P01'!$L:$L,$A250+52),0)+IF($A250&lt;='P02'!$B$17,INDEX('P02'!$L:$L,$A250+52),0)+IF($A250&lt;='P03'!$B$17,INDEX('P03'!$L:$L,$A250+52),0)+IF($A250&lt;='P04'!$B$17,INDEX('P04'!$L:$L,$A250+52),0)+IF($A250&lt;='P05'!$B$17,INDEX('P05'!$L:$L,$A250+52),0)+IF($A250&lt;='P06'!$B$17,INDEX('P06'!$L:$L,$A250+52),0)+IF($A250&lt;='P07'!$B$17,INDEX('P07'!$L:$L,$A250+52),0)+IF($A250&lt;='P08'!$B$17,INDEX('P08'!$L:$L,$A250+52),0)+IF($A250&lt;='P09'!$B$17,INDEX('P09'!$L:$L,$A250+52),0)+IF($A250&lt;='P10'!$B$17,INDEX('P10'!$L:$L,$A250+52),0)</f>
        <v>0</v>
      </c>
      <c r="E250">
        <f>IF($A250&lt;='P01'!$B$17,INDEX('P01'!$M:$M,$A250+52),0)+IF($A250&lt;='P02'!$B$17,INDEX('P02'!$M:$M,$A250+52),0)+IF($A250&lt;='P03'!$B$17,INDEX('P03'!$M:$M,$A250+52),0)+IF($A250&lt;='P04'!$B$17,INDEX('P04'!$M:$M,$A250+52),0)+IF($A250&lt;='P05'!$B$17,INDEX('P05'!$M:$M,$A250+52),0)+IF($A250&lt;='P06'!$B$17,INDEX('P06'!$M:$M,$A250+52),0)+IF($A250&lt;='P07'!$B$17,INDEX('P07'!$M:$M,$A250+52),0)+IF($A250&lt;='P08'!$B$17,INDEX('P08'!$M:$M,$A250+52),0)+IF($A250&lt;='P09'!$B$17,INDEX('P09'!$M:$M,$A250+52),0)+IF($A250&lt;='P10'!$B$17,INDEX('P10'!$M:$M,$A250+52),0)</f>
        <v>1.3930851163640297</v>
      </c>
      <c r="F250">
        <f>IF($A250&lt;='P01'!$B$17,INDEX('P01'!$R:$R,$A250+52),0)+IF($A250&lt;='P02'!$B$17,INDEX('P02'!$R:$R,$A250+52),0)+IF($A250&lt;='P03'!$B$17,INDEX('P03'!$R:$R,$A250+52),0)+IF($A250&lt;='P04'!$B$17,INDEX('P04'!$R:$R,$A250+52),0)+IF($A250&lt;='P05'!$B$17,INDEX('P05'!$R:$R,$A250+52),0)+IF($A250&lt;='P06'!$B$17,INDEX('P06'!$R:$R,$A250+52),0)+IF($A250&lt;='P07'!$B$17,INDEX('P07'!$R:$R,$A250+52),0)+IF($A250&lt;='P08'!$B$17,INDEX('P08'!$R:$R,$A250+52),0)+IF($A250&lt;='P09'!$B$17,INDEX('P09'!$R:$R,$A250+52),0)+IF($A250&lt;='P10'!$B$17,INDEX('P10'!$R:$R,$A250+52),0)</f>
        <v>61.146292784994586</v>
      </c>
      <c r="G250">
        <f>IF($A250&lt;='P01'!$B$17,INDEX('P01'!$S:$S,$A250+52),0)+IF($A250&lt;='P02'!$B$17,INDEX('P02'!$S:$S,$A250+52),0)+IF($A250&lt;='P03'!$B$17,INDEX('P03'!$S:$S,$A250+52),0)+IF($A250&lt;='P04'!$B$17,INDEX('P04'!$S:$S,$A250+52),0)+IF($A250&lt;='P05'!$B$17,INDEX('P05'!$S:$S,$A250+52),0)+IF($A250&lt;='P06'!$B$17,INDEX('P06'!$S:$S,$A250+52),0)+IF($A250&lt;='P07'!$B$17,INDEX('P07'!$S:$S,$A250+52),0)+IF($A250&lt;='P08'!$B$17,INDEX('P08'!$S:$S,$A250+52),0)+IF($A250&lt;='P09'!$B$17,INDEX('P09'!$S:$S,$A250+52),0)+IF($A250&lt;='P10'!$B$17,INDEX('P10'!$S:$S,$A250+52),0)</f>
        <v>1.2229258556998919</v>
      </c>
      <c r="H250">
        <f>IF($A250&lt;='P01'!$B$17,INDEX('P01'!$T:$T,$A250+52),0)+IF($A250&lt;='P02'!$B$17,INDEX('P02'!$T:$T,$A250+52),0)+IF($A250&lt;='P03'!$B$17,INDEX('P03'!$T:$T,$A250+52),0)+IF($A250&lt;='P04'!$B$17,INDEX('P04'!$T:$T,$A250+52),0)+IF($A250&lt;='P05'!$B$17,INDEX('P05'!$T:$T,$A250+52),0)+IF($A250&lt;='P06'!$B$17,INDEX('P06'!$T:$T,$A250+52),0)+IF($A250&lt;='P07'!$B$17,INDEX('P07'!$T:$T,$A250+52),0)+IF($A250&lt;='P08'!$B$17,INDEX('P08'!$T:$T,$A250+52),0)+IF($A250&lt;='P09'!$B$17,INDEX('P09'!$T:$T,$A250+52),0)+IF($A250&lt;='P10'!$B$17,INDEX('P10'!$T:$T,$A250+52),0)</f>
        <v>11.941996973470717</v>
      </c>
      <c r="I250">
        <f>IF($A250&lt;='P01'!$B$17,INDEX('P01'!$U:$U,$A250+52),0)+IF($A250&lt;='P02'!$B$17,INDEX('P02'!$U:$U,$A250+52),0)+IF($A250&lt;='P03'!$B$17,INDEX('P03'!$U:$U,$A250+52),0)+IF($A250&lt;='P04'!$B$17,INDEX('P04'!$U:$U,$A250+52),0)+IF($A250&lt;='P05'!$B$17,INDEX('P05'!$U:$U,$A250+52),0)+IF($A250&lt;='P06'!$B$17,INDEX('P06'!$U:$U,$A250+52),0)+IF($A250&lt;='P07'!$B$17,INDEX('P07'!$U:$U,$A250+52),0)+IF($A250&lt;='P08'!$B$17,INDEX('P08'!$U:$U,$A250+52),0)+IF($A250&lt;='P09'!$B$17,INDEX('P09'!$U:$U,$A250+52),0)+IF($A250&lt;='P10'!$B$17,INDEX('P10'!$U:$U,$A250+52),0)</f>
        <v>179.26890682858394</v>
      </c>
      <c r="J250">
        <f>IF($A250&lt;='P01'!$B$17,INDEX('P01'!$V:$V,$A250+52),0)+IF($A250&lt;='P02'!$B$17,INDEX('P02'!$V:$V,$A250+52),0)+IF($A250&lt;='P03'!$B$17,INDEX('P03'!$V:$V,$A250+52),0)+IF($A250&lt;='P04'!$B$17,INDEX('P04'!$V:$V,$A250+52),0)+IF($A250&lt;='P05'!$B$17,INDEX('P05'!$V:$V,$A250+52),0)+IF($A250&lt;='P06'!$B$17,INDEX('P06'!$V:$V,$A250+52),0)+IF($A250&lt;='P07'!$B$17,INDEX('P07'!$V:$V,$A250+52),0)+IF($A250&lt;='P08'!$B$17,INDEX('P08'!$V:$V,$A250+52),0)+IF($A250&lt;='P09'!$B$17,INDEX('P09'!$V:$V,$A250+52),0)+IF($A250&lt;='P10'!$B$17,INDEX('P10'!$V:$V,$A250+52),0)</f>
        <v>0.20874563142503319</v>
      </c>
      <c r="K250">
        <f>IF($A250&lt;='P01'!$B$17,INDEX('P01'!$W:$W,$A250+52),0)+IF($A250&lt;='P02'!$B$17,INDEX('P02'!$W:$W,$A250+52),0)+IF($A250&lt;='P03'!$B$17,INDEX('P03'!$W:$W,$A250+52),0)+IF($A250&lt;='P04'!$B$17,INDEX('P04'!$W:$W,$A250+52),0)+IF($A250&lt;='P05'!$B$17,INDEX('P05'!$W:$W,$A250+52),0)+IF($A250&lt;='P06'!$B$17,INDEX('P06'!$W:$W,$A250+52),0)+IF($A250&lt;='P07'!$B$17,INDEX('P07'!$W:$W,$A250+52),0)+IF($A250&lt;='P08'!$B$17,INDEX('P08'!$W:$W,$A250+52),0)+IF($A250&lt;='P09'!$B$17,INDEX('P09'!$W:$W,$A250+52),0)+IF($A250&lt;='P10'!$B$17,INDEX('P10'!$W:$W,$A250+52),0)</f>
        <v>-131.49628250418502</v>
      </c>
      <c r="L250">
        <f>IF($A250&lt;='P01'!$B$17,INDEX('P01'!$X:$X,$A250+52),0)+IF($A250&lt;='P02'!$B$17,INDEX('P02'!$X:$X,$A250+52),0)+IF($A250&lt;='P03'!$B$17,INDEX('P03'!$X:$X,$A250+52),0)+IF($A250&lt;='P04'!$B$17,INDEX('P04'!$X:$X,$A250+52),0)+IF($A250&lt;='P05'!$B$17,INDEX('P05'!$X:$X,$A250+52),0)+IF($A250&lt;='P06'!$B$17,INDEX('P06'!$X:$X,$A250+52),0)+IF($A250&lt;='P07'!$B$17,INDEX('P07'!$X:$X,$A250+52),0)+IF($A250&lt;='P08'!$B$17,INDEX('P08'!$X:$X,$A250+52),0)+IF($A250&lt;='P09'!$B$17,INDEX('P09'!$X:$X,$A250+52),0)+IF($A250&lt;='P10'!$B$17,INDEX('P10'!$X:$X,$A250+52),0)</f>
        <v>131.30010899398525</v>
      </c>
      <c r="M250">
        <f>IF($A250&lt;='P01'!$B$17,INDEX('P01'!$AA:$AA,$A250+52),0)+IF($A250&lt;='P02'!$B$17,INDEX('P02'!$AA:$AA,$A250+52),0)+IF($A250&lt;='P03'!$B$17,INDEX('P03'!$AA:$AA,$A250+52),0)+IF($A250&lt;='P04'!$B$17,INDEX('P04'!$AA:$AA,$A250+52),0)+IF($A250&lt;='P05'!$B$17,INDEX('P05'!$AA:$AA,$A250+52),0)+IF($A250&lt;='P06'!$B$17,INDEX('P06'!$AA:$AA,$A250+52),0)+IF($A250&lt;='P07'!$B$17,INDEX('P07'!$AA:$AA,$A250+52),0)+IF($A250&lt;='P08'!$B$17,INDEX('P08'!$AA:$AA,$A250+52),0)+IF($A250&lt;='P09'!$B$17,INDEX('P09'!$AA:$AA,$A250+52),0)+IF($A250&lt;='P10'!$B$17,INDEX('P10'!$AA:$AA,$A250+52),0)</f>
        <v>-64.391136338206465</v>
      </c>
      <c r="N250">
        <f>IF($A250&lt;='P01'!$B$17,INDEX('P01'!$AB:$AB,$A250+52),0)+IF($A250&lt;='P02'!$B$17,INDEX('P02'!$AB:$AB,$A250+52),0)+IF($A250&lt;='P03'!$B$17,INDEX('P03'!$AB:$AB,$A250+52),0)+IF($A250&lt;='P04'!$B$17,INDEX('P04'!$AB:$AB,$A250+52),0)+IF($A250&lt;='P05'!$B$17,INDEX('P05'!$AB:$AB,$A250+52),0)+IF($A250&lt;='P06'!$B$17,INDEX('P06'!$AB:$AB,$A250+52),0)+IF($A250&lt;='P07'!$B$17,INDEX('P07'!$AB:$AB,$A250+52),0)+IF($A250&lt;='P08'!$B$17,INDEX('P08'!$AB:$AB,$A250+52),0)+IF($A250&lt;='P09'!$B$17,INDEX('P09'!$AB:$AB,$A250+52),0)+IF($A250&lt;='P10'!$B$17,INDEX('P10'!$AB:$AB,$A250+52),0)</f>
        <v>30.085039025158689</v>
      </c>
      <c r="O250">
        <f>IF($A250&lt;='P01'!$B$17,INDEX('P01'!$AC:$AC,$A250+52),0)+IF($A250&lt;='P02'!$B$17,INDEX('P02'!$AC:$AC,$A250+52),0)+IF($A250&lt;='P03'!$B$17,INDEX('P03'!$AC:$AC,$A250+52),0)+IF($A250&lt;='P04'!$B$17,INDEX('P04'!$AC:$AC,$A250+52),0)+IF($A250&lt;='P05'!$B$17,INDEX('P05'!$AC:$AC,$A250+52),0)+IF($A250&lt;='P06'!$B$17,INDEX('P06'!$AC:$AC,$A250+52),0)+IF($A250&lt;='P07'!$B$17,INDEX('P07'!$AC:$AC,$A250+52),0)+IF($A250&lt;='P08'!$B$17,INDEX('P08'!$AC:$AC,$A250+52),0)+IF($A250&lt;='P09'!$B$17,INDEX('P09'!$AC:$AC,$A250+52),0)+IF($A250&lt;='P10'!$B$17,INDEX('P10'!$AC:$AC,$A250+52),0)</f>
        <v>0.60170078050317377</v>
      </c>
      <c r="P250">
        <f>IF($A250&lt;='P01'!$B$17,INDEX('P01'!$AD:$AD,$A250+52),0)+IF($A250&lt;='P02'!$B$17,INDEX('P02'!$AD:$AD,$A250+52),0)+IF($A250&lt;='P03'!$B$17,INDEX('P03'!$AD:$AD,$A250+52),0)+IF($A250&lt;='P04'!$B$17,INDEX('P04'!$AD:$AD,$A250+52),0)+IF($A250&lt;='P05'!$B$17,INDEX('P05'!$AD:$AD,$A250+52),0)+IF($A250&lt;='P06'!$B$17,INDEX('P06'!$AD:$AD,$A250+52),0)+IF($A250&lt;='P07'!$B$17,INDEX('P07'!$AD:$AD,$A250+52),0)+IF($A250&lt;='P08'!$B$17,INDEX('P08'!$AD:$AD,$A250+52),0)+IF($A250&lt;='P09'!$B$17,INDEX('P09'!$AD:$AD,$A250+52),0)+IF($A250&lt;='P10'!$B$17,INDEX('P10'!$AD:$AD,$A250+52),0)</f>
        <v>5.8564974634135858</v>
      </c>
      <c r="Q250">
        <f>IF($A250&lt;='P01'!$B$17,INDEX('P01'!$AE:$AE,$A250+52),0)+IF($A250&lt;='P02'!$B$17,INDEX('P02'!$AE:$AE,$A250+52),0)+IF($A250&lt;='P03'!$B$17,INDEX('P03'!$AE:$AE,$A250+52),0)+IF($A250&lt;='P04'!$B$17,INDEX('P04'!$AE:$AE,$A250+52),0)+IF($A250&lt;='P05'!$B$17,INDEX('P05'!$AE:$AE,$A250+52),0)+IF($A250&lt;='P06'!$B$17,INDEX('P06'!$AE:$AE,$A250+52),0)+IF($A250&lt;='P07'!$B$17,INDEX('P07'!$AE:$AE,$A250+52),0)+IF($A250&lt;='P08'!$B$17,INDEX('P08'!$AE:$AE,$A250+52),0)+IF($A250&lt;='P09'!$B$17,INDEX('P09'!$AE:$AE,$A250+52),0)+IF($A250&lt;='P10'!$B$17,INDEX('P10'!$AE:$AE,$A250+52),0)</f>
        <v>87.91560577706278</v>
      </c>
      <c r="R250">
        <f>IF($A250&lt;='P01'!$B$17,INDEX('P01'!$AF:$AF,$A250+52),0)+IF($A250&lt;='P02'!$B$17,INDEX('P02'!$AF:$AF,$A250+52),0)+IF($A250&lt;='P03'!$B$17,INDEX('P03'!$AF:$AF,$A250+52),0)+IF($A250&lt;='P04'!$B$17,INDEX('P04'!$AF:$AF,$A250+52),0)+IF($A250&lt;='P05'!$B$17,INDEX('P05'!$AF:$AF,$A250+52),0)+IF($A250&lt;='P06'!$B$17,INDEX('P06'!$AF:$AF,$A250+52),0)+IF($A250&lt;='P07'!$B$17,INDEX('P07'!$AF:$AF,$A250+52),0)+IF($A250&lt;='P08'!$B$17,INDEX('P08'!$AF:$AF,$A250+52),0)+IF($A250&lt;='P09'!$B$17,INDEX('P09'!$AF:$AF,$A250+52),0)+IF($A250&lt;='P10'!$B$17,INDEX('P10'!$AF:$AF,$A250+52),0)</f>
        <v>0.10237134238563386</v>
      </c>
      <c r="S250">
        <f>IF($A250&lt;='P01'!$B$17,INDEX('P01'!$AG:$AG,$A250+52),0)+IF($A250&lt;='P02'!$B$17,INDEX('P02'!$AG:$AG,$A250+52),0)+IF($A250&lt;='P03'!$B$17,INDEX('P03'!$AG:$AG,$A250+52),0)+IF($A250&lt;='P04'!$B$17,INDEX('P04'!$AG:$AG,$A250+52),0)+IF($A250&lt;='P05'!$B$17,INDEX('P05'!$AG:$AG,$A250+52),0)+IF($A250&lt;='P06'!$B$17,INDEX('P06'!$AG:$AG,$A250+52),0)+IF($A250&lt;='P07'!$B$17,INDEX('P07'!$AG:$AG,$A250+52),0)+IF($A250&lt;='P08'!$B$17,INDEX('P08'!$AG:$AG,$A250+52),0)+IF($A250&lt;='P09'!$B$17,INDEX('P09'!$AG:$AG,$A250+52),0)+IF($A250&lt;='P10'!$B$17,INDEX('P10'!$AG:$AG,$A250+52),0)</f>
        <v>6974.8648737117956</v>
      </c>
      <c r="T250">
        <f>IF($A250&lt;='P01'!$B$17,INDEX('P01'!$AI:$AI,$A250+52),0)+IF($A250&lt;='P02'!$B$17,INDEX('P02'!$AI:$AI,$A250+52),0)+IF($A250&lt;='P03'!$B$17,INDEX('P03'!$AI:$AI,$A250+52),0)+IF($A250&lt;='P04'!$B$17,INDEX('P04'!$AI:$AI,$A250+52),0)+IF($A250&lt;='P05'!$B$17,INDEX('P05'!$AI:$AI,$A250+52),0)+IF($A250&lt;='P06'!$B$17,INDEX('P06'!$AI:$AI,$A250+52),0)+IF($A250&lt;='P07'!$B$17,INDEX('P07'!$AI:$AI,$A250+52),0)+IF($A250&lt;='P08'!$B$17,INDEX('P08'!$AI:$AI,$A250+52),0)+IF($A250&lt;='P09'!$B$17,INDEX('P09'!$AI:$AI,$A250+52),0)+IF($A250&lt;='P10'!$B$17,INDEX('P10'!$AI:$AI,$A250+52),0)</f>
        <v>6974.8648737117956</v>
      </c>
    </row>
    <row r="251" spans="1:20" x14ac:dyDescent="0.35">
      <c r="A251">
        <v>219</v>
      </c>
      <c r="B251">
        <f>IF($A251&lt;='P01'!$B$17,INDEX('P01'!$J:$J,$A251+52),0)+IF($A251&lt;='P02'!$B$17,INDEX('P02'!$J:$J,$A251+52),0)+IF($A251&lt;='P03'!$B$17,INDEX('P03'!$J:$J,$A251+52),0)+IF($A251&lt;='P04'!$B$17,INDEX('P04'!$J:$J,$A251+52),0)+IF($A251&lt;='P05'!$B$17,INDEX('P05'!$J:$J,$A251+52),0)+IF($A251&lt;='P06'!$B$17,INDEX('P06'!$J:$J,$A251+52),0)+IF($A251&lt;='P07'!$B$17,INDEX('P07'!$J:$J,$A251+52),0)+IF($A251&lt;='P08'!$B$17,INDEX('P08'!$J:$J,$A251+52),0)+IF($A251&lt;='P09'!$B$17,INDEX('P09'!$J:$J,$A251+52),0)+IF($A251&lt;='P10'!$B$17,INDEX('P10'!$J:$J,$A251+52),0)</f>
        <v>4.8748168625650367E-4</v>
      </c>
      <c r="C251">
        <f>IF($A251&lt;='P01'!$B$17,INDEX('P01'!$K:$K,$A251+52),0)+IF($A251&lt;='P02'!$B$17,INDEX('P02'!$K:$K,$A251+52),0)+IF($A251&lt;='P03'!$B$17,INDEX('P03'!$K:$K,$A251+52),0)+IF($A251&lt;='P04'!$B$17,INDEX('P04'!$K:$K,$A251+52),0)+IF($A251&lt;='P05'!$B$17,INDEX('P05'!$K:$K,$A251+52),0)+IF($A251&lt;='P06'!$B$17,INDEX('P06'!$K:$K,$A251+52),0)+IF($A251&lt;='P07'!$B$17,INDEX('P07'!$K:$K,$A251+52),0)+IF($A251&lt;='P08'!$B$17,INDEX('P08'!$K:$K,$A251+52),0)+IF($A251&lt;='P09'!$B$17,INDEX('P09'!$K:$K,$A251+52),0)+IF($A251&lt;='P10'!$B$17,INDEX('P10'!$K:$K,$A251+52),0)</f>
        <v>2.4565470702910624E-3</v>
      </c>
      <c r="D251">
        <f>IF($A251&lt;='P01'!$B$17,INDEX('P01'!$L:$L,$A251+52),0)+IF($A251&lt;='P02'!$B$17,INDEX('P02'!$L:$L,$A251+52),0)+IF($A251&lt;='P03'!$B$17,INDEX('P03'!$L:$L,$A251+52),0)+IF($A251&lt;='P04'!$B$17,INDEX('P04'!$L:$L,$A251+52),0)+IF($A251&lt;='P05'!$B$17,INDEX('P05'!$L:$L,$A251+52),0)+IF($A251&lt;='P06'!$B$17,INDEX('P06'!$L:$L,$A251+52),0)+IF($A251&lt;='P07'!$B$17,INDEX('P07'!$L:$L,$A251+52),0)+IF($A251&lt;='P08'!$B$17,INDEX('P08'!$L:$L,$A251+52),0)+IF($A251&lt;='P09'!$B$17,INDEX('P09'!$L:$L,$A251+52),0)+IF($A251&lt;='P10'!$B$17,INDEX('P10'!$L:$L,$A251+52),0)</f>
        <v>0.66924410444625326</v>
      </c>
      <c r="E251">
        <f>IF($A251&lt;='P01'!$B$17,INDEX('P01'!$M:$M,$A251+52),0)+IF($A251&lt;='P02'!$B$17,INDEX('P02'!$M:$M,$A251+52),0)+IF($A251&lt;='P03'!$B$17,INDEX('P03'!$M:$M,$A251+52),0)+IF($A251&lt;='P04'!$B$17,INDEX('P04'!$M:$M,$A251+52),0)+IF($A251&lt;='P05'!$B$17,INDEX('P05'!$M:$M,$A251+52),0)+IF($A251&lt;='P06'!$B$17,INDEX('P06'!$M:$M,$A251+52),0)+IF($A251&lt;='P07'!$B$17,INDEX('P07'!$M:$M,$A251+52),0)+IF($A251&lt;='P08'!$B$17,INDEX('P08'!$M:$M,$A251+52),0)+IF($A251&lt;='P09'!$B$17,INDEX('P09'!$M:$M,$A251+52),0)+IF($A251&lt;='P10'!$B$17,INDEX('P10'!$M:$M,$A251+52),0)</f>
        <v>0.72089698316122885</v>
      </c>
      <c r="F251">
        <f>IF($A251&lt;='P01'!$B$17,INDEX('P01'!$R:$R,$A251+52),0)+IF($A251&lt;='P02'!$B$17,INDEX('P02'!$R:$R,$A251+52),0)+IF($A251&lt;='P03'!$B$17,INDEX('P03'!$R:$R,$A251+52),0)+IF($A251&lt;='P04'!$B$17,INDEX('P04'!$R:$R,$A251+52),0)+IF($A251&lt;='P05'!$B$17,INDEX('P05'!$R:$R,$A251+52),0)+IF($A251&lt;='P06'!$B$17,INDEX('P06'!$R:$R,$A251+52),0)+IF($A251&lt;='P07'!$B$17,INDEX('P07'!$R:$R,$A251+52),0)+IF($A251&lt;='P08'!$B$17,INDEX('P08'!$R:$R,$A251+52),0)+IF($A251&lt;='P09'!$B$17,INDEX('P09'!$R:$R,$A251+52),0)+IF($A251&lt;='P10'!$B$17,INDEX('P10'!$R:$R,$A251+52),0)</f>
        <v>60.931128161172822</v>
      </c>
      <c r="G251">
        <f>IF($A251&lt;='P01'!$B$17,INDEX('P01'!$S:$S,$A251+52),0)+IF($A251&lt;='P02'!$B$17,INDEX('P02'!$S:$S,$A251+52),0)+IF($A251&lt;='P03'!$B$17,INDEX('P03'!$S:$S,$A251+52),0)+IF($A251&lt;='P04'!$B$17,INDEX('P04'!$S:$S,$A251+52),0)+IF($A251&lt;='P05'!$B$17,INDEX('P05'!$S:$S,$A251+52),0)+IF($A251&lt;='P06'!$B$17,INDEX('P06'!$S:$S,$A251+52),0)+IF($A251&lt;='P07'!$B$17,INDEX('P07'!$S:$S,$A251+52),0)+IF($A251&lt;='P08'!$B$17,INDEX('P08'!$S:$S,$A251+52),0)+IF($A251&lt;='P09'!$B$17,INDEX('P09'!$S:$S,$A251+52),0)+IF($A251&lt;='P10'!$B$17,INDEX('P10'!$S:$S,$A251+52),0)</f>
        <v>1.2186225632234564</v>
      </c>
      <c r="H251">
        <f>IF($A251&lt;='P01'!$B$17,INDEX('P01'!$T:$T,$A251+52),0)+IF($A251&lt;='P02'!$B$17,INDEX('P02'!$T:$T,$A251+52),0)+IF($A251&lt;='P03'!$B$17,INDEX('P03'!$T:$T,$A251+52),0)+IF($A251&lt;='P04'!$B$17,INDEX('P04'!$T:$T,$A251+52),0)+IF($A251&lt;='P05'!$B$17,INDEX('P05'!$T:$T,$A251+52),0)+IF($A251&lt;='P06'!$B$17,INDEX('P06'!$T:$T,$A251+52),0)+IF($A251&lt;='P07'!$B$17,INDEX('P07'!$T:$T,$A251+52),0)+IF($A251&lt;='P08'!$B$17,INDEX('P08'!$T:$T,$A251+52),0)+IF($A251&lt;='P09'!$B$17,INDEX('P09'!$T:$T,$A251+52),0)+IF($A251&lt;='P10'!$B$17,INDEX('P10'!$T:$T,$A251+52),0)</f>
        <v>11.946123700044138</v>
      </c>
      <c r="I251">
        <f>IF($A251&lt;='P01'!$B$17,INDEX('P01'!$U:$U,$A251+52),0)+IF($A251&lt;='P02'!$B$17,INDEX('P02'!$U:$U,$A251+52),0)+IF($A251&lt;='P03'!$B$17,INDEX('P03'!$U:$U,$A251+52),0)+IF($A251&lt;='P04'!$B$17,INDEX('P04'!$U:$U,$A251+52),0)+IF($A251&lt;='P05'!$B$17,INDEX('P05'!$U:$U,$A251+52),0)+IF($A251&lt;='P06'!$B$17,INDEX('P06'!$U:$U,$A251+52),0)+IF($A251&lt;='P07'!$B$17,INDEX('P07'!$U:$U,$A251+52),0)+IF($A251&lt;='P08'!$B$17,INDEX('P08'!$U:$U,$A251+52),0)+IF($A251&lt;='P09'!$B$17,INDEX('P09'!$U:$U,$A251+52),0)+IF($A251&lt;='P10'!$B$17,INDEX('P10'!$U:$U,$A251+52),0)</f>
        <v>178.98186877595512</v>
      </c>
      <c r="J251">
        <f>IF($A251&lt;='P01'!$B$17,INDEX('P01'!$V:$V,$A251+52),0)+IF($A251&lt;='P02'!$B$17,INDEX('P02'!$V:$V,$A251+52),0)+IF($A251&lt;='P03'!$B$17,INDEX('P03'!$V:$V,$A251+52),0)+IF($A251&lt;='P04'!$B$17,INDEX('P04'!$V:$V,$A251+52),0)+IF($A251&lt;='P05'!$B$17,INDEX('P05'!$V:$V,$A251+52),0)+IF($A251&lt;='P06'!$B$17,INDEX('P06'!$V:$V,$A251+52),0)+IF($A251&lt;='P07'!$B$17,INDEX('P07'!$V:$V,$A251+52),0)+IF($A251&lt;='P08'!$B$17,INDEX('P08'!$V:$V,$A251+52),0)+IF($A251&lt;='P09'!$B$17,INDEX('P09'!$V:$V,$A251+52),0)+IF($A251&lt;='P10'!$B$17,INDEX('P10'!$V:$V,$A251+52),0)</f>
        <v>0.20901510098412918</v>
      </c>
      <c r="K251">
        <f>IF($A251&lt;='P01'!$B$17,INDEX('P01'!$W:$W,$A251+52),0)+IF($A251&lt;='P02'!$B$17,INDEX('P02'!$W:$W,$A251+52),0)+IF($A251&lt;='P03'!$B$17,INDEX('P03'!$W:$W,$A251+52),0)+IF($A251&lt;='P04'!$B$17,INDEX('P04'!$W:$W,$A251+52),0)+IF($A251&lt;='P05'!$B$17,INDEX('P05'!$W:$W,$A251+52),0)+IF($A251&lt;='P06'!$B$17,INDEX('P06'!$W:$W,$A251+52),0)+IF($A251&lt;='P07'!$B$17,INDEX('P07'!$W:$W,$A251+52),0)+IF($A251&lt;='P08'!$B$17,INDEX('P08'!$W:$W,$A251+52),0)+IF($A251&lt;='P09'!$B$17,INDEX('P09'!$W:$W,$A251+52),0)+IF($A251&lt;='P10'!$B$17,INDEX('P10'!$W:$W,$A251+52),0)</f>
        <v>-131.42450197903401</v>
      </c>
      <c r="L251">
        <f>IF($A251&lt;='P01'!$B$17,INDEX('P01'!$X:$X,$A251+52),0)+IF($A251&lt;='P02'!$B$17,INDEX('P02'!$X:$X,$A251+52),0)+IF($A251&lt;='P03'!$B$17,INDEX('P03'!$X:$X,$A251+52),0)+IF($A251&lt;='P04'!$B$17,INDEX('P04'!$X:$X,$A251+52),0)+IF($A251&lt;='P05'!$B$17,INDEX('P05'!$X:$X,$A251+52),0)+IF($A251&lt;='P06'!$B$17,INDEX('P06'!$X:$X,$A251+52),0)+IF($A251&lt;='P07'!$B$17,INDEX('P07'!$X:$X,$A251+52),0)+IF($A251&lt;='P08'!$B$17,INDEX('P08'!$X:$X,$A251+52),0)+IF($A251&lt;='P09'!$B$17,INDEX('P09'!$X:$X,$A251+52),0)+IF($A251&lt;='P10'!$B$17,INDEX('P10'!$X:$X,$A251+52),0)</f>
        <v>131.22901877396322</v>
      </c>
      <c r="M251">
        <f>IF($A251&lt;='P01'!$B$17,INDEX('P01'!$AA:$AA,$A251+52),0)+IF($A251&lt;='P02'!$B$17,INDEX('P02'!$AA:$AA,$A251+52),0)+IF($A251&lt;='P03'!$B$17,INDEX('P03'!$AA:$AA,$A251+52),0)+IF($A251&lt;='P04'!$B$17,INDEX('P04'!$AA:$AA,$A251+52),0)+IF($A251&lt;='P05'!$B$17,INDEX('P05'!$AA:$AA,$A251+52),0)+IF($A251&lt;='P06'!$B$17,INDEX('P06'!$AA:$AA,$A251+52),0)+IF($A251&lt;='P07'!$B$17,INDEX('P07'!$AA:$AA,$A251+52),0)+IF($A251&lt;='P08'!$B$17,INDEX('P08'!$AA:$AA,$A251+52),0)+IF($A251&lt;='P09'!$B$17,INDEX('P09'!$AA:$AA,$A251+52),0)+IF($A251&lt;='P10'!$B$17,INDEX('P10'!$AA:$AA,$A251+52),0)</f>
        <v>-64.146274636949826</v>
      </c>
      <c r="N251">
        <f>IF($A251&lt;='P01'!$B$17,INDEX('P01'!$AB:$AB,$A251+52),0)+IF($A251&lt;='P02'!$B$17,INDEX('P02'!$AB:$AB,$A251+52),0)+IF($A251&lt;='P03'!$B$17,INDEX('P03'!$AB:$AB,$A251+52),0)+IF($A251&lt;='P04'!$B$17,INDEX('P04'!$AB:$AB,$A251+52),0)+IF($A251&lt;='P05'!$B$17,INDEX('P05'!$AB:$AB,$A251+52),0)+IF($A251&lt;='P06'!$B$17,INDEX('P06'!$AB:$AB,$A251+52),0)+IF($A251&lt;='P07'!$B$17,INDEX('P07'!$AB:$AB,$A251+52),0)+IF($A251&lt;='P08'!$B$17,INDEX('P08'!$AB:$AB,$A251+52),0)+IF($A251&lt;='P09'!$B$17,INDEX('P09'!$AB:$AB,$A251+52),0)+IF($A251&lt;='P10'!$B$17,INDEX('P10'!$AB:$AB,$A251+52),0)</f>
        <v>29.881350523833447</v>
      </c>
      <c r="O251">
        <f>IF($A251&lt;='P01'!$B$17,INDEX('P01'!$AC:$AC,$A251+52),0)+IF($A251&lt;='P02'!$B$17,INDEX('P02'!$AC:$AC,$A251+52),0)+IF($A251&lt;='P03'!$B$17,INDEX('P03'!$AC:$AC,$A251+52),0)+IF($A251&lt;='P04'!$B$17,INDEX('P04'!$AC:$AC,$A251+52),0)+IF($A251&lt;='P05'!$B$17,INDEX('P05'!$AC:$AC,$A251+52),0)+IF($A251&lt;='P06'!$B$17,INDEX('P06'!$AC:$AC,$A251+52),0)+IF($A251&lt;='P07'!$B$17,INDEX('P07'!$AC:$AC,$A251+52),0)+IF($A251&lt;='P08'!$B$17,INDEX('P08'!$AC:$AC,$A251+52),0)+IF($A251&lt;='P09'!$B$17,INDEX('P09'!$AC:$AC,$A251+52),0)+IF($A251&lt;='P10'!$B$17,INDEX('P10'!$AC:$AC,$A251+52),0)</f>
        <v>0.597627010476669</v>
      </c>
      <c r="P251">
        <f>IF($A251&lt;='P01'!$B$17,INDEX('P01'!$AD:$AD,$A251+52),0)+IF($A251&lt;='P02'!$B$17,INDEX('P02'!$AD:$AD,$A251+52),0)+IF($A251&lt;='P03'!$B$17,INDEX('P03'!$AD:$AD,$A251+52),0)+IF($A251&lt;='P04'!$B$17,INDEX('P04'!$AD:$AD,$A251+52),0)+IF($A251&lt;='P05'!$B$17,INDEX('P05'!$AD:$AD,$A251+52),0)+IF($A251&lt;='P06'!$B$17,INDEX('P06'!$AD:$AD,$A251+52),0)+IF($A251&lt;='P07'!$B$17,INDEX('P07'!$AD:$AD,$A251+52),0)+IF($A251&lt;='P08'!$B$17,INDEX('P08'!$AD:$AD,$A251+52),0)+IF($A251&lt;='P09'!$B$17,INDEX('P09'!$AD:$AD,$A251+52),0)+IF($A251&lt;='P10'!$B$17,INDEX('P10'!$AD:$AD,$A251+52),0)</f>
        <v>5.8394045682070264</v>
      </c>
      <c r="Q251">
        <f>IF($A251&lt;='P01'!$B$17,INDEX('P01'!$AE:$AE,$A251+52),0)+IF($A251&lt;='P02'!$B$17,INDEX('P02'!$AE:$AE,$A251+52),0)+IF($A251&lt;='P03'!$B$17,INDEX('P03'!$AE:$AE,$A251+52),0)+IF($A251&lt;='P04'!$B$17,INDEX('P04'!$AE:$AE,$A251+52),0)+IF($A251&lt;='P05'!$B$17,INDEX('P05'!$AE:$AE,$A251+52),0)+IF($A251&lt;='P06'!$B$17,INDEX('P06'!$AE:$AE,$A251+52),0)+IF($A251&lt;='P07'!$B$17,INDEX('P07'!$AE:$AE,$A251+52),0)+IF($A251&lt;='P08'!$B$17,INDEX('P08'!$AE:$AE,$A251+52),0)+IF($A251&lt;='P09'!$B$17,INDEX('P09'!$AE:$AE,$A251+52),0)+IF($A251&lt;='P10'!$B$17,INDEX('P10'!$AE:$AE,$A251+52),0)</f>
        <v>87.488424563415606</v>
      </c>
      <c r="R251">
        <f>IF($A251&lt;='P01'!$B$17,INDEX('P01'!$AF:$AF,$A251+52),0)+IF($A251&lt;='P02'!$B$17,INDEX('P02'!$AF:$AF,$A251+52),0)+IF($A251&lt;='P03'!$B$17,INDEX('P03'!$AF:$AF,$A251+52),0)+IF($A251&lt;='P04'!$B$17,INDEX('P04'!$AF:$AF,$A251+52),0)+IF($A251&lt;='P05'!$B$17,INDEX('P05'!$AF:$AF,$A251+52),0)+IF($A251&lt;='P06'!$B$17,INDEX('P06'!$AF:$AF,$A251+52),0)+IF($A251&lt;='P07'!$B$17,INDEX('P07'!$AF:$AF,$A251+52),0)+IF($A251&lt;='P08'!$B$17,INDEX('P08'!$AF:$AF,$A251+52),0)+IF($A251&lt;='P09'!$B$17,INDEX('P09'!$AF:$AF,$A251+52),0)+IF($A251&lt;='P10'!$B$17,INDEX('P10'!$AF:$AF,$A251+52),0)</f>
        <v>0.10216901868398259</v>
      </c>
      <c r="S251">
        <f>IF($A251&lt;='P01'!$B$17,INDEX('P01'!$AG:$AG,$A251+52),0)+IF($A251&lt;='P02'!$B$17,INDEX('P02'!$AG:$AG,$A251+52),0)+IF($A251&lt;='P03'!$B$17,INDEX('P03'!$AG:$AG,$A251+52),0)+IF($A251&lt;='P04'!$B$17,INDEX('P04'!$AG:$AG,$A251+52),0)+IF($A251&lt;='P05'!$B$17,INDEX('P05'!$AG:$AG,$A251+52),0)+IF($A251&lt;='P06'!$B$17,INDEX('P06'!$AG:$AG,$A251+52),0)+IF($A251&lt;='P07'!$B$17,INDEX('P07'!$AG:$AG,$A251+52),0)+IF($A251&lt;='P08'!$B$17,INDEX('P08'!$AG:$AG,$A251+52),0)+IF($A251&lt;='P09'!$B$17,INDEX('P09'!$AG:$AG,$A251+52),0)+IF($A251&lt;='P10'!$B$17,INDEX('P10'!$AG:$AG,$A251+52),0)</f>
        <v>6866.4697475503654</v>
      </c>
      <c r="T251">
        <f>IF($A251&lt;='P01'!$B$17,INDEX('P01'!$AI:$AI,$A251+52),0)+IF($A251&lt;='P02'!$B$17,INDEX('P02'!$AI:$AI,$A251+52),0)+IF($A251&lt;='P03'!$B$17,INDEX('P03'!$AI:$AI,$A251+52),0)+IF($A251&lt;='P04'!$B$17,INDEX('P04'!$AI:$AI,$A251+52),0)+IF($A251&lt;='P05'!$B$17,INDEX('P05'!$AI:$AI,$A251+52),0)+IF($A251&lt;='P06'!$B$17,INDEX('P06'!$AI:$AI,$A251+52),0)+IF($A251&lt;='P07'!$B$17,INDEX('P07'!$AI:$AI,$A251+52),0)+IF($A251&lt;='P08'!$B$17,INDEX('P08'!$AI:$AI,$A251+52),0)+IF($A251&lt;='P09'!$B$17,INDEX('P09'!$AI:$AI,$A251+52),0)+IF($A251&lt;='P10'!$B$17,INDEX('P10'!$AI:$AI,$A251+52),0)</f>
        <v>6866.4697475503654</v>
      </c>
    </row>
    <row r="252" spans="1:20" x14ac:dyDescent="0.35">
      <c r="A252">
        <v>220</v>
      </c>
      <c r="B252">
        <f>IF($A252&lt;='P01'!$B$17,INDEX('P01'!$J:$J,$A252+52),0)+IF($A252&lt;='P02'!$B$17,INDEX('P02'!$J:$J,$A252+52),0)+IF($A252&lt;='P03'!$B$17,INDEX('P03'!$J:$J,$A252+52),0)+IF($A252&lt;='P04'!$B$17,INDEX('P04'!$J:$J,$A252+52),0)+IF($A252&lt;='P05'!$B$17,INDEX('P05'!$J:$J,$A252+52),0)+IF($A252&lt;='P06'!$B$17,INDEX('P06'!$J:$J,$A252+52),0)+IF($A252&lt;='P07'!$B$17,INDEX('P07'!$J:$J,$A252+52),0)+IF($A252&lt;='P08'!$B$17,INDEX('P08'!$J:$J,$A252+52),0)+IF($A252&lt;='P09'!$B$17,INDEX('P09'!$J:$J,$A252+52),0)+IF($A252&lt;='P10'!$B$17,INDEX('P10'!$J:$J,$A252+52),0)</f>
        <v>9.6744123223277753E-5</v>
      </c>
      <c r="C252">
        <f>IF($A252&lt;='P01'!$B$17,INDEX('P01'!$K:$K,$A252+52),0)+IF($A252&lt;='P02'!$B$17,INDEX('P02'!$K:$K,$A252+52),0)+IF($A252&lt;='P03'!$B$17,INDEX('P03'!$K:$K,$A252+52),0)+IF($A252&lt;='P04'!$B$17,INDEX('P04'!$K:$K,$A252+52),0)+IF($A252&lt;='P05'!$B$17,INDEX('P05'!$K:$K,$A252+52),0)+IF($A252&lt;='P06'!$B$17,INDEX('P06'!$K:$K,$A252+52),0)+IF($A252&lt;='P07'!$B$17,INDEX('P07'!$K:$K,$A252+52),0)+IF($A252&lt;='P08'!$B$17,INDEX('P08'!$K:$K,$A252+52),0)+IF($A252&lt;='P09'!$B$17,INDEX('P09'!$K:$K,$A252+52),0)+IF($A252&lt;='P10'!$B$17,INDEX('P10'!$K:$K,$A252+52),0)</f>
        <v>2.4478759575655602E-3</v>
      </c>
      <c r="D252">
        <f>IF($A252&lt;='P01'!$B$17,INDEX('P01'!$L:$L,$A252+52),0)+IF($A252&lt;='P02'!$B$17,INDEX('P02'!$L:$L,$A252+52),0)+IF($A252&lt;='P03'!$B$17,INDEX('P03'!$L:$L,$A252+52),0)+IF($A252&lt;='P04'!$B$17,INDEX('P04'!$L:$L,$A252+52),0)+IF($A252&lt;='P05'!$B$17,INDEX('P05'!$L:$L,$A252+52),0)+IF($A252&lt;='P06'!$B$17,INDEX('P06'!$L:$L,$A252+52),0)+IF($A252&lt;='P07'!$B$17,INDEX('P07'!$L:$L,$A252+52),0)+IF($A252&lt;='P08'!$B$17,INDEX('P08'!$L:$L,$A252+52),0)+IF($A252&lt;='P09'!$B$17,INDEX('P09'!$L:$L,$A252+52),0)+IF($A252&lt;='P10'!$B$17,INDEX('P10'!$L:$L,$A252+52),0)</f>
        <v>0</v>
      </c>
      <c r="E252">
        <f>IF($A252&lt;='P01'!$B$17,INDEX('P01'!$M:$M,$A252+52),0)+IF($A252&lt;='P02'!$B$17,INDEX('P02'!$M:$M,$A252+52),0)+IF($A252&lt;='P03'!$B$17,INDEX('P03'!$M:$M,$A252+52),0)+IF($A252&lt;='P04'!$B$17,INDEX('P04'!$M:$M,$A252+52),0)+IF($A252&lt;='P05'!$B$17,INDEX('P05'!$M:$M,$A252+52),0)+IF($A252&lt;='P06'!$B$17,INDEX('P06'!$M:$M,$A252+52),0)+IF($A252&lt;='P07'!$B$17,INDEX('P07'!$M:$M,$A252+52),0)+IF($A252&lt;='P08'!$B$17,INDEX('P08'!$M:$M,$A252+52),0)+IF($A252&lt;='P09'!$B$17,INDEX('P09'!$M:$M,$A252+52),0)+IF($A252&lt;='P10'!$B$17,INDEX('P10'!$M:$M,$A252+52),0)</f>
        <v>0.71835236308044004</v>
      </c>
      <c r="F252">
        <f>IF($A252&lt;='P01'!$B$17,INDEX('P01'!$R:$R,$A252+52),0)+IF($A252&lt;='P02'!$B$17,INDEX('P02'!$R:$R,$A252+52),0)+IF($A252&lt;='P03'!$B$17,INDEX('P03'!$R:$R,$A252+52),0)+IF($A252&lt;='P04'!$B$17,INDEX('P04'!$R:$R,$A252+52),0)+IF($A252&lt;='P05'!$B$17,INDEX('P05'!$R:$R,$A252+52),0)+IF($A252&lt;='P06'!$B$17,INDEX('P06'!$R:$R,$A252+52),0)+IF($A252&lt;='P07'!$B$17,INDEX('P07'!$R:$R,$A252+52),0)+IF($A252&lt;='P08'!$B$17,INDEX('P08'!$R:$R,$A252+52),0)+IF($A252&lt;='P09'!$B$17,INDEX('P09'!$R:$R,$A252+52),0)+IF($A252&lt;='P10'!$B$17,INDEX('P10'!$R:$R,$A252+52),0)</f>
        <v>60.716720711176265</v>
      </c>
      <c r="G252">
        <f>IF($A252&lt;='P01'!$B$17,INDEX('P01'!$S:$S,$A252+52),0)+IF($A252&lt;='P02'!$B$17,INDEX('P02'!$S:$S,$A252+52),0)+IF($A252&lt;='P03'!$B$17,INDEX('P03'!$S:$S,$A252+52),0)+IF($A252&lt;='P04'!$B$17,INDEX('P04'!$S:$S,$A252+52),0)+IF($A252&lt;='P05'!$B$17,INDEX('P05'!$S:$S,$A252+52),0)+IF($A252&lt;='P06'!$B$17,INDEX('P06'!$S:$S,$A252+52),0)+IF($A252&lt;='P07'!$B$17,INDEX('P07'!$S:$S,$A252+52),0)+IF($A252&lt;='P08'!$B$17,INDEX('P08'!$S:$S,$A252+52),0)+IF($A252&lt;='P09'!$B$17,INDEX('P09'!$S:$S,$A252+52),0)+IF($A252&lt;='P10'!$B$17,INDEX('P10'!$S:$S,$A252+52),0)</f>
        <v>1.2143344142235253</v>
      </c>
      <c r="H252">
        <f>IF($A252&lt;='P01'!$B$17,INDEX('P01'!$T:$T,$A252+52),0)+IF($A252&lt;='P02'!$B$17,INDEX('P02'!$T:$T,$A252+52),0)+IF($A252&lt;='P03'!$B$17,INDEX('P03'!$T:$T,$A252+52),0)+IF($A252&lt;='P04'!$B$17,INDEX('P04'!$T:$T,$A252+52),0)+IF($A252&lt;='P05'!$B$17,INDEX('P05'!$T:$T,$A252+52),0)+IF($A252&lt;='P06'!$B$17,INDEX('P06'!$T:$T,$A252+52),0)+IF($A252&lt;='P07'!$B$17,INDEX('P07'!$T:$T,$A252+52),0)+IF($A252&lt;='P08'!$B$17,INDEX('P08'!$T:$T,$A252+52),0)+IF($A252&lt;='P09'!$B$17,INDEX('P09'!$T:$T,$A252+52),0)+IF($A252&lt;='P10'!$B$17,INDEX('P10'!$T:$T,$A252+52),0)</f>
        <v>6.1971546200489396</v>
      </c>
      <c r="I252">
        <f>IF($A252&lt;='P01'!$B$17,INDEX('P01'!$U:$U,$A252+52),0)+IF($A252&lt;='P02'!$B$17,INDEX('P02'!$U:$U,$A252+52),0)+IF($A252&lt;='P03'!$B$17,INDEX('P03'!$U:$U,$A252+52),0)+IF($A252&lt;='P04'!$B$17,INDEX('P04'!$U:$U,$A252+52),0)+IF($A252&lt;='P05'!$B$17,INDEX('P05'!$U:$U,$A252+52),0)+IF($A252&lt;='P06'!$B$17,INDEX('P06'!$U:$U,$A252+52),0)+IF($A252&lt;='P07'!$B$17,INDEX('P07'!$U:$U,$A252+52),0)+IF($A252&lt;='P08'!$B$17,INDEX('P08'!$U:$U,$A252+52),0)+IF($A252&lt;='P09'!$B$17,INDEX('P09'!$U:$U,$A252+52),0)+IF($A252&lt;='P10'!$B$17,INDEX('P10'!$U:$U,$A252+52),0)</f>
        <v>61.645636851345827</v>
      </c>
      <c r="J252">
        <f>IF($A252&lt;='P01'!$B$17,INDEX('P01'!$V:$V,$A252+52),0)+IF($A252&lt;='P02'!$B$17,INDEX('P02'!$V:$V,$A252+52),0)+IF($A252&lt;='P03'!$B$17,INDEX('P03'!$V:$V,$A252+52),0)+IF($A252&lt;='P04'!$B$17,INDEX('P04'!$V:$V,$A252+52),0)+IF($A252&lt;='P05'!$B$17,INDEX('P05'!$V:$V,$A252+52),0)+IF($A252&lt;='P06'!$B$17,INDEX('P06'!$V:$V,$A252+52),0)+IF($A252&lt;='P07'!$B$17,INDEX('P07'!$V:$V,$A252+52),0)+IF($A252&lt;='P08'!$B$17,INDEX('P08'!$V:$V,$A252+52),0)+IF($A252&lt;='P09'!$B$17,INDEX('P09'!$V:$V,$A252+52),0)+IF($A252&lt;='P10'!$B$17,INDEX('P10'!$V:$V,$A252+52),0)</f>
        <v>4.1582799220955584E-2</v>
      </c>
      <c r="K252">
        <f>IF($A252&lt;='P01'!$B$17,INDEX('P01'!$W:$W,$A252+52),0)+IF($A252&lt;='P02'!$B$17,INDEX('P02'!$W:$W,$A252+52),0)+IF($A252&lt;='P03'!$B$17,INDEX('P03'!$W:$W,$A252+52),0)+IF($A252&lt;='P04'!$B$17,INDEX('P04'!$W:$W,$A252+52),0)+IF($A252&lt;='P05'!$B$17,INDEX('P05'!$W:$W,$A252+52),0)+IF($A252&lt;='P06'!$B$17,INDEX('P06'!$W:$W,$A252+52),0)+IF($A252&lt;='P07'!$B$17,INDEX('P07'!$W:$W,$A252+52),0)+IF($A252&lt;='P08'!$B$17,INDEX('P08'!$W:$W,$A252+52),0)+IF($A252&lt;='P09'!$B$17,INDEX('P09'!$W:$W,$A252+52),0)+IF($A252&lt;='P10'!$B$17,INDEX('P10'!$W:$W,$A252+52),0)</f>
        <v>-8.381987973662989</v>
      </c>
      <c r="L252">
        <f>IF($A252&lt;='P01'!$B$17,INDEX('P01'!$X:$X,$A252+52),0)+IF($A252&lt;='P02'!$B$17,INDEX('P02'!$X:$X,$A252+52),0)+IF($A252&lt;='P03'!$B$17,INDEX('P03'!$X:$X,$A252+52),0)+IF($A252&lt;='P04'!$B$17,INDEX('P04'!$X:$X,$A252+52),0)+IF($A252&lt;='P05'!$B$17,INDEX('P05'!$X:$X,$A252+52),0)+IF($A252&lt;='P06'!$B$17,INDEX('P06'!$X:$X,$A252+52),0)+IF($A252&lt;='P07'!$B$17,INDEX('P07'!$X:$X,$A252+52),0)+IF($A252&lt;='P08'!$B$17,INDEX('P08'!$X:$X,$A252+52),0)+IF($A252&lt;='P09'!$B$17,INDEX('P09'!$X:$X,$A252+52),0)+IF($A252&lt;='P10'!$B$17,INDEX('P10'!$X:$X,$A252+52),0)</f>
        <v>8.1871926445068866</v>
      </c>
      <c r="M252">
        <f>IF($A252&lt;='P01'!$B$17,INDEX('P01'!$AA:$AA,$A252+52),0)+IF($A252&lt;='P02'!$B$17,INDEX('P02'!$AA:$AA,$A252+52),0)+IF($A252&lt;='P03'!$B$17,INDEX('P03'!$AA:$AA,$A252+52),0)+IF($A252&lt;='P04'!$B$17,INDEX('P04'!$AA:$AA,$A252+52),0)+IF($A252&lt;='P05'!$B$17,INDEX('P05'!$AA:$AA,$A252+52),0)+IF($A252&lt;='P06'!$B$17,INDEX('P06'!$AA:$AA,$A252+52),0)+IF($A252&lt;='P07'!$B$17,INDEX('P07'!$AA:$AA,$A252+52),0)+IF($A252&lt;='P08'!$B$17,INDEX('P08'!$AA:$AA,$A252+52),0)+IF($A252&lt;='P09'!$B$17,INDEX('P09'!$AA:$AA,$A252+52),0)+IF($A252&lt;='P10'!$B$17,INDEX('P10'!$AA:$AA,$A252+52),0)</f>
        <v>-3.9889364953107247</v>
      </c>
      <c r="N252">
        <f>IF($A252&lt;='P01'!$B$17,INDEX('P01'!$AB:$AB,$A252+52),0)+IF($A252&lt;='P02'!$B$17,INDEX('P02'!$AB:$AB,$A252+52),0)+IF($A252&lt;='P03'!$B$17,INDEX('P03'!$AB:$AB,$A252+52),0)+IF($A252&lt;='P04'!$B$17,INDEX('P04'!$AB:$AB,$A252+52),0)+IF($A252&lt;='P05'!$B$17,INDEX('P05'!$AB:$AB,$A252+52),0)+IF($A252&lt;='P06'!$B$17,INDEX('P06'!$AB:$AB,$A252+52),0)+IF($A252&lt;='P07'!$B$17,INDEX('P07'!$AB:$AB,$A252+52),0)+IF($A252&lt;='P08'!$B$17,INDEX('P08'!$AB:$AB,$A252+52),0)+IF($A252&lt;='P09'!$B$17,INDEX('P09'!$AB:$AB,$A252+52),0)+IF($A252&lt;='P10'!$B$17,INDEX('P10'!$AB:$AB,$A252+52),0)</f>
        <v>29.679041100677949</v>
      </c>
      <c r="O252">
        <f>IF($A252&lt;='P01'!$B$17,INDEX('P01'!$AC:$AC,$A252+52),0)+IF($A252&lt;='P02'!$B$17,INDEX('P02'!$AC:$AC,$A252+52),0)+IF($A252&lt;='P03'!$B$17,INDEX('P03'!$AC:$AC,$A252+52),0)+IF($A252&lt;='P04'!$B$17,INDEX('P04'!$AC:$AC,$A252+52),0)+IF($A252&lt;='P05'!$B$17,INDEX('P05'!$AC:$AC,$A252+52),0)+IF($A252&lt;='P06'!$B$17,INDEX('P06'!$AC:$AC,$A252+52),0)+IF($A252&lt;='P07'!$B$17,INDEX('P07'!$AC:$AC,$A252+52),0)+IF($A252&lt;='P08'!$B$17,INDEX('P08'!$AC:$AC,$A252+52),0)+IF($A252&lt;='P09'!$B$17,INDEX('P09'!$AC:$AC,$A252+52),0)+IF($A252&lt;='P10'!$B$17,INDEX('P10'!$AC:$AC,$A252+52),0)</f>
        <v>0.59358082201355888</v>
      </c>
      <c r="P252">
        <f>IF($A252&lt;='P01'!$B$17,INDEX('P01'!$AD:$AD,$A252+52),0)+IF($A252&lt;='P02'!$B$17,INDEX('P02'!$AD:$AD,$A252+52),0)+IF($A252&lt;='P03'!$B$17,INDEX('P03'!$AD:$AD,$A252+52),0)+IF($A252&lt;='P04'!$B$17,INDEX('P04'!$AD:$AD,$A252+52),0)+IF($A252&lt;='P05'!$B$17,INDEX('P05'!$AD:$AD,$A252+52),0)+IF($A252&lt;='P06'!$B$17,INDEX('P06'!$AD:$AD,$A252+52),0)+IF($A252&lt;='P07'!$B$17,INDEX('P07'!$AD:$AD,$A252+52),0)+IF($A252&lt;='P08'!$B$17,INDEX('P08'!$AD:$AD,$A252+52),0)+IF($A252&lt;='P09'!$B$17,INDEX('P09'!$AD:$AD,$A252+52),0)+IF($A252&lt;='P10'!$B$17,INDEX('P10'!$AD:$AD,$A252+52),0)</f>
        <v>3.0193568545846228</v>
      </c>
      <c r="Q252">
        <f>IF($A252&lt;='P01'!$B$17,INDEX('P01'!$AE:$AE,$A252+52),0)+IF($A252&lt;='P02'!$B$17,INDEX('P02'!$AE:$AE,$A252+52),0)+IF($A252&lt;='P03'!$B$17,INDEX('P03'!$AE:$AE,$A252+52),0)+IF($A252&lt;='P04'!$B$17,INDEX('P04'!$AE:$AE,$A252+52),0)+IF($A252&lt;='P05'!$B$17,INDEX('P05'!$AE:$AE,$A252+52),0)+IF($A252&lt;='P06'!$B$17,INDEX('P06'!$AE:$AE,$A252+52),0)+IF($A252&lt;='P07'!$B$17,INDEX('P07'!$AE:$AE,$A252+52),0)+IF($A252&lt;='P08'!$B$17,INDEX('P08'!$AE:$AE,$A252+52),0)+IF($A252&lt;='P09'!$B$17,INDEX('P09'!$AE:$AE,$A252+52),0)+IF($A252&lt;='P10'!$B$17,INDEX('P10'!$AE:$AE,$A252+52),0)</f>
        <v>30.034780087651832</v>
      </c>
      <c r="R252">
        <f>IF($A252&lt;='P01'!$B$17,INDEX('P01'!$AF:$AF,$A252+52),0)+IF($A252&lt;='P02'!$B$17,INDEX('P02'!$AF:$AF,$A252+52),0)+IF($A252&lt;='P03'!$B$17,INDEX('P03'!$AF:$AF,$A252+52),0)+IF($A252&lt;='P04'!$B$17,INDEX('P04'!$AF:$AF,$A252+52),0)+IF($A252&lt;='P05'!$B$17,INDEX('P05'!$AF:$AF,$A252+52),0)+IF($A252&lt;='P06'!$B$17,INDEX('P06'!$AF:$AF,$A252+52),0)+IF($A252&lt;='P07'!$B$17,INDEX('P07'!$AF:$AF,$A252+52),0)+IF($A252&lt;='P08'!$B$17,INDEX('P08'!$AF:$AF,$A252+52),0)+IF($A252&lt;='P09'!$B$17,INDEX('P09'!$AF:$AF,$A252+52),0)+IF($A252&lt;='P10'!$B$17,INDEX('P10'!$AF:$AF,$A252+52),0)</f>
        <v>2.0259831738653124E-2</v>
      </c>
      <c r="S252">
        <f>IF($A252&lt;='P01'!$B$17,INDEX('P01'!$AG:$AG,$A252+52),0)+IF($A252&lt;='P02'!$B$17,INDEX('P02'!$AG:$AG,$A252+52),0)+IF($A252&lt;='P03'!$B$17,INDEX('P03'!$AG:$AG,$A252+52),0)+IF($A252&lt;='P04'!$B$17,INDEX('P04'!$AG:$AG,$A252+52),0)+IF($A252&lt;='P05'!$B$17,INDEX('P05'!$AG:$AG,$A252+52),0)+IF($A252&lt;='P06'!$B$17,INDEX('P06'!$AG:$AG,$A252+52),0)+IF($A252&lt;='P07'!$B$17,INDEX('P07'!$AG:$AG,$A252+52),0)+IF($A252&lt;='P08'!$B$17,INDEX('P08'!$AG:$AG,$A252+52),0)+IF($A252&lt;='P09'!$B$17,INDEX('P09'!$AG:$AG,$A252+52),0)+IF($A252&lt;='P10'!$B$17,INDEX('P10'!$AG:$AG,$A252+52),0)</f>
        <v>6880.7615900816791</v>
      </c>
      <c r="T252">
        <f>IF($A252&lt;='P01'!$B$17,INDEX('P01'!$AI:$AI,$A252+52),0)+IF($A252&lt;='P02'!$B$17,INDEX('P02'!$AI:$AI,$A252+52),0)+IF($A252&lt;='P03'!$B$17,INDEX('P03'!$AI:$AI,$A252+52),0)+IF($A252&lt;='P04'!$B$17,INDEX('P04'!$AI:$AI,$A252+52),0)+IF($A252&lt;='P05'!$B$17,INDEX('P05'!$AI:$AI,$A252+52),0)+IF($A252&lt;='P06'!$B$17,INDEX('P06'!$AI:$AI,$A252+52),0)+IF($A252&lt;='P07'!$B$17,INDEX('P07'!$AI:$AI,$A252+52),0)+IF($A252&lt;='P08'!$B$17,INDEX('P08'!$AI:$AI,$A252+52),0)+IF($A252&lt;='P09'!$B$17,INDEX('P09'!$AI:$AI,$A252+52),0)+IF($A252&lt;='P10'!$B$17,INDEX('P10'!$AI:$AI,$A252+52),0)</f>
        <v>6880.7615900816791</v>
      </c>
    </row>
    <row r="253" spans="1:20" x14ac:dyDescent="0.35">
      <c r="A253">
        <v>221</v>
      </c>
      <c r="B253">
        <f>IF($A253&lt;='P01'!$B$17,INDEX('P01'!$J:$J,$A253+52),0)+IF($A253&lt;='P02'!$B$17,INDEX('P02'!$J:$J,$A253+52),0)+IF($A253&lt;='P03'!$B$17,INDEX('P03'!$J:$J,$A253+52),0)+IF($A253&lt;='P04'!$B$17,INDEX('P04'!$J:$J,$A253+52),0)+IF($A253&lt;='P05'!$B$17,INDEX('P05'!$J:$J,$A253+52),0)+IF($A253&lt;='P06'!$B$17,INDEX('P06'!$J:$J,$A253+52),0)+IF($A253&lt;='P07'!$B$17,INDEX('P07'!$J:$J,$A253+52),0)+IF($A253&lt;='P08'!$B$17,INDEX('P08'!$J:$J,$A253+52),0)+IF($A253&lt;='P09'!$B$17,INDEX('P09'!$J:$J,$A253+52),0)+IF($A253&lt;='P10'!$B$17,INDEX('P10'!$J:$J,$A253+52),0)</f>
        <v>9.6402053400102499E-5</v>
      </c>
      <c r="C253">
        <f>IF($A253&lt;='P01'!$B$17,INDEX('P01'!$K:$K,$A253+52),0)+IF($A253&lt;='P02'!$B$17,INDEX('P02'!$K:$K,$A253+52),0)+IF($A253&lt;='P03'!$B$17,INDEX('P03'!$K:$K,$A253+52),0)+IF($A253&lt;='P04'!$B$17,INDEX('P04'!$K:$K,$A253+52),0)+IF($A253&lt;='P05'!$B$17,INDEX('P05'!$K:$K,$A253+52),0)+IF($A253&lt;='P06'!$B$17,INDEX('P06'!$K:$K,$A253+52),0)+IF($A253&lt;='P07'!$B$17,INDEX('P07'!$K:$K,$A253+52),0)+IF($A253&lt;='P08'!$B$17,INDEX('P08'!$K:$K,$A253+52),0)+IF($A253&lt;='P09'!$B$17,INDEX('P09'!$K:$K,$A253+52),0)+IF($A253&lt;='P10'!$B$17,INDEX('P10'!$K:$K,$A253+52),0)</f>
        <v>2.4392354540874843E-3</v>
      </c>
      <c r="D253">
        <f>IF($A253&lt;='P01'!$B$17,INDEX('P01'!$L:$L,$A253+52),0)+IF($A253&lt;='P02'!$B$17,INDEX('P02'!$L:$L,$A253+52),0)+IF($A253&lt;='P03'!$B$17,INDEX('P03'!$L:$L,$A253+52),0)+IF($A253&lt;='P04'!$B$17,INDEX('P04'!$L:$L,$A253+52),0)+IF($A253&lt;='P05'!$B$17,INDEX('P05'!$L:$L,$A253+52),0)+IF($A253&lt;='P06'!$B$17,INDEX('P06'!$L:$L,$A253+52),0)+IF($A253&lt;='P07'!$B$17,INDEX('P07'!$L:$L,$A253+52),0)+IF($A253&lt;='P08'!$B$17,INDEX('P08'!$L:$L,$A253+52),0)+IF($A253&lt;='P09'!$B$17,INDEX('P09'!$L:$L,$A253+52),0)+IF($A253&lt;='P10'!$B$17,INDEX('P10'!$L:$L,$A253+52),0)</f>
        <v>0</v>
      </c>
      <c r="E253">
        <f>IF($A253&lt;='P01'!$B$17,INDEX('P01'!$M:$M,$A253+52),0)+IF($A253&lt;='P02'!$B$17,INDEX('P02'!$M:$M,$A253+52),0)+IF($A253&lt;='P03'!$B$17,INDEX('P03'!$M:$M,$A253+52),0)+IF($A253&lt;='P04'!$B$17,INDEX('P04'!$M:$M,$A253+52),0)+IF($A253&lt;='P05'!$B$17,INDEX('P05'!$M:$M,$A253+52),0)+IF($A253&lt;='P06'!$B$17,INDEX('P06'!$M:$M,$A253+52),0)+IF($A253&lt;='P07'!$B$17,INDEX('P07'!$M:$M,$A253+52),0)+IF($A253&lt;='P08'!$B$17,INDEX('P08'!$M:$M,$A253+52),0)+IF($A253&lt;='P09'!$B$17,INDEX('P09'!$M:$M,$A253+52),0)+IF($A253&lt;='P10'!$B$17,INDEX('P10'!$M:$M,$A253+52),0)</f>
        <v>0.71581672557295239</v>
      </c>
      <c r="F253">
        <f>IF($A253&lt;='P01'!$B$17,INDEX('P01'!$R:$R,$A253+52),0)+IF($A253&lt;='P02'!$B$17,INDEX('P02'!$R:$R,$A253+52),0)+IF($A253&lt;='P03'!$B$17,INDEX('P03'!$R:$R,$A253+52),0)+IF($A253&lt;='P04'!$B$17,INDEX('P04'!$R:$R,$A253+52),0)+IF($A253&lt;='P05'!$B$17,INDEX('P05'!$R:$R,$A253+52),0)+IF($A253&lt;='P06'!$B$17,INDEX('P06'!$R:$R,$A253+52),0)+IF($A253&lt;='P07'!$B$17,INDEX('P07'!$R:$R,$A253+52),0)+IF($A253&lt;='P08'!$B$17,INDEX('P08'!$R:$R,$A253+52),0)+IF($A253&lt;='P09'!$B$17,INDEX('P09'!$R:$R,$A253+52),0)+IF($A253&lt;='P10'!$B$17,INDEX('P10'!$R:$R,$A253+52),0)</f>
        <v>60.503067770328684</v>
      </c>
      <c r="G253">
        <f>IF($A253&lt;='P01'!$B$17,INDEX('P01'!$S:$S,$A253+52),0)+IF($A253&lt;='P02'!$B$17,INDEX('P02'!$S:$S,$A253+52),0)+IF($A253&lt;='P03'!$B$17,INDEX('P03'!$S:$S,$A253+52),0)+IF($A253&lt;='P04'!$B$17,INDEX('P04'!$S:$S,$A253+52),0)+IF($A253&lt;='P05'!$B$17,INDEX('P05'!$S:$S,$A253+52),0)+IF($A253&lt;='P06'!$B$17,INDEX('P06'!$S:$S,$A253+52),0)+IF($A253&lt;='P07'!$B$17,INDEX('P07'!$S:$S,$A253+52),0)+IF($A253&lt;='P08'!$B$17,INDEX('P08'!$S:$S,$A253+52),0)+IF($A253&lt;='P09'!$B$17,INDEX('P09'!$S:$S,$A253+52),0)+IF($A253&lt;='P10'!$B$17,INDEX('P10'!$S:$S,$A253+52),0)</f>
        <v>1.2100613554065738</v>
      </c>
      <c r="H253">
        <f>IF($A253&lt;='P01'!$B$17,INDEX('P01'!$T:$T,$A253+52),0)+IF($A253&lt;='P02'!$B$17,INDEX('P02'!$T:$T,$A253+52),0)+IF($A253&lt;='P03'!$B$17,INDEX('P03'!$T:$T,$A253+52),0)+IF($A253&lt;='P04'!$B$17,INDEX('P04'!$T:$T,$A253+52),0)+IF($A253&lt;='P05'!$B$17,INDEX('P05'!$T:$T,$A253+52),0)+IF($A253&lt;='P06'!$B$17,INDEX('P06'!$T:$T,$A253+52),0)+IF($A253&lt;='P07'!$B$17,INDEX('P07'!$T:$T,$A253+52),0)+IF($A253&lt;='P08'!$B$17,INDEX('P08'!$T:$T,$A253+52),0)+IF($A253&lt;='P09'!$B$17,INDEX('P09'!$T:$T,$A253+52),0)+IF($A253&lt;='P10'!$B$17,INDEX('P10'!$T:$T,$A253+52),0)</f>
        <v>6.1905098278471407</v>
      </c>
      <c r="I253">
        <f>IF($A253&lt;='P01'!$B$17,INDEX('P01'!$U:$U,$A253+52),0)+IF($A253&lt;='P02'!$B$17,INDEX('P02'!$U:$U,$A253+52),0)+IF($A253&lt;='P03'!$B$17,INDEX('P03'!$U:$U,$A253+52),0)+IF($A253&lt;='P04'!$B$17,INDEX('P04'!$U:$U,$A253+52),0)+IF($A253&lt;='P05'!$B$17,INDEX('P05'!$U:$U,$A253+52),0)+IF($A253&lt;='P06'!$B$17,INDEX('P06'!$U:$U,$A253+52),0)+IF($A253&lt;='P07'!$B$17,INDEX('P07'!$U:$U,$A253+52),0)+IF($A253&lt;='P08'!$B$17,INDEX('P08'!$U:$U,$A253+52),0)+IF($A253&lt;='P09'!$B$17,INDEX('P09'!$U:$U,$A253+52),0)+IF($A253&lt;='P10'!$B$17,INDEX('P10'!$U:$U,$A253+52),0)</f>
        <v>61.42845661814615</v>
      </c>
      <c r="J253">
        <f>IF($A253&lt;='P01'!$B$17,INDEX('P01'!$V:$V,$A253+52),0)+IF($A253&lt;='P02'!$B$17,INDEX('P02'!$V:$V,$A253+52),0)+IF($A253&lt;='P03'!$B$17,INDEX('P03'!$V:$V,$A253+52),0)+IF($A253&lt;='P04'!$B$17,INDEX('P04'!$V:$V,$A253+52),0)+IF($A253&lt;='P05'!$B$17,INDEX('P05'!$V:$V,$A253+52),0)+IF($A253&lt;='P06'!$B$17,INDEX('P06'!$V:$V,$A253+52),0)+IF($A253&lt;='P07'!$B$17,INDEX('P07'!$V:$V,$A253+52),0)+IF($A253&lt;='P08'!$B$17,INDEX('P08'!$V:$V,$A253+52),0)+IF($A253&lt;='P09'!$B$17,INDEX('P09'!$V:$V,$A253+52),0)+IF($A253&lt;='P10'!$B$17,INDEX('P10'!$V:$V,$A253+52),0)</f>
        <v>4.1537961707181922E-2</v>
      </c>
      <c r="K253">
        <f>IF($A253&lt;='P01'!$B$17,INDEX('P01'!$W:$W,$A253+52),0)+IF($A253&lt;='P02'!$B$17,INDEX('P02'!$W:$W,$A253+52),0)+IF($A253&lt;='P03'!$B$17,INDEX('P03'!$W:$W,$A253+52),0)+IF($A253&lt;='P04'!$B$17,INDEX('P04'!$W:$W,$A253+52),0)+IF($A253&lt;='P05'!$B$17,INDEX('P05'!$W:$W,$A253+52),0)+IF($A253&lt;='P06'!$B$17,INDEX('P06'!$W:$W,$A253+52),0)+IF($A253&lt;='P07'!$B$17,INDEX('P07'!$W:$W,$A253+52),0)+IF($A253&lt;='P08'!$B$17,INDEX('P08'!$W:$W,$A253+52),0)+IF($A253&lt;='P09'!$B$17,INDEX('P09'!$W:$W,$A253+52),0)+IF($A253&lt;='P10'!$B$17,INDEX('P10'!$W:$W,$A253+52),0)</f>
        <v>-8.3674979927783593</v>
      </c>
      <c r="L253">
        <f>IF($A253&lt;='P01'!$B$17,INDEX('P01'!$X:$X,$A253+52),0)+IF($A253&lt;='P02'!$B$17,INDEX('P02'!$X:$X,$A253+52),0)+IF($A253&lt;='P03'!$B$17,INDEX('P03'!$X:$X,$A253+52),0)+IF($A253&lt;='P04'!$B$17,INDEX('P04'!$X:$X,$A253+52),0)+IF($A253&lt;='P05'!$B$17,INDEX('P05'!$X:$X,$A253+52),0)+IF($A253&lt;='P06'!$B$17,INDEX('P06'!$X:$X,$A253+52),0)+IF($A253&lt;='P07'!$B$17,INDEX('P07'!$X:$X,$A253+52),0)+IF($A253&lt;='P08'!$B$17,INDEX('P08'!$X:$X,$A253+52),0)+IF($A253&lt;='P09'!$B$17,INDEX('P09'!$X:$X,$A253+52),0)+IF($A253&lt;='P10'!$B$17,INDEX('P10'!$X:$X,$A253+52),0)</f>
        <v>8.1733881188716602</v>
      </c>
      <c r="M253">
        <f>IF($A253&lt;='P01'!$B$17,INDEX('P01'!$AA:$AA,$A253+52),0)+IF($A253&lt;='P02'!$B$17,INDEX('P02'!$AA:$AA,$A253+52),0)+IF($A253&lt;='P03'!$B$17,INDEX('P03'!$AA:$AA,$A253+52),0)+IF($A253&lt;='P04'!$B$17,INDEX('P04'!$AA:$AA,$A253+52),0)+IF($A253&lt;='P05'!$B$17,INDEX('P05'!$AA:$AA,$A253+52),0)+IF($A253&lt;='P06'!$B$17,INDEX('P06'!$AA:$AA,$A253+52),0)+IF($A253&lt;='P07'!$B$17,INDEX('P07'!$AA:$AA,$A253+52),0)+IF($A253&lt;='P08'!$B$17,INDEX('P08'!$AA:$AA,$A253+52),0)+IF($A253&lt;='P09'!$B$17,INDEX('P09'!$AA:$AA,$A253+52),0)+IF($A253&lt;='P10'!$B$17,INDEX('P10'!$AA:$AA,$A253+52),0)</f>
        <v>-3.9692165186857693</v>
      </c>
      <c r="N253">
        <f>IF($A253&lt;='P01'!$B$17,INDEX('P01'!$AB:$AB,$A253+52),0)+IF($A253&lt;='P02'!$B$17,INDEX('P02'!$AB:$AB,$A253+52),0)+IF($A253&lt;='P03'!$B$17,INDEX('P03'!$AB:$AB,$A253+52),0)+IF($A253&lt;='P04'!$B$17,INDEX('P04'!$AB:$AB,$A253+52),0)+IF($A253&lt;='P05'!$B$17,INDEX('P05'!$AB:$AB,$A253+52),0)+IF($A253&lt;='P06'!$B$17,INDEX('P06'!$AB:$AB,$A253+52),0)+IF($A253&lt;='P07'!$B$17,INDEX('P07'!$AB:$AB,$A253+52),0)+IF($A253&lt;='P08'!$B$17,INDEX('P08'!$AB:$AB,$A253+52),0)+IF($A253&lt;='P09'!$B$17,INDEX('P09'!$AB:$AB,$A253+52),0)+IF($A253&lt;='P10'!$B$17,INDEX('P10'!$AB:$AB,$A253+52),0)</f>
        <v>29.478101418469571</v>
      </c>
      <c r="O253">
        <f>IF($A253&lt;='P01'!$B$17,INDEX('P01'!$AC:$AC,$A253+52),0)+IF($A253&lt;='P02'!$B$17,INDEX('P02'!$AC:$AC,$A253+52),0)+IF($A253&lt;='P03'!$B$17,INDEX('P03'!$AC:$AC,$A253+52),0)+IF($A253&lt;='P04'!$B$17,INDEX('P04'!$AC:$AC,$A253+52),0)+IF($A253&lt;='P05'!$B$17,INDEX('P05'!$AC:$AC,$A253+52),0)+IF($A253&lt;='P06'!$B$17,INDEX('P06'!$AC:$AC,$A253+52),0)+IF($A253&lt;='P07'!$B$17,INDEX('P07'!$AC:$AC,$A253+52),0)+IF($A253&lt;='P08'!$B$17,INDEX('P08'!$AC:$AC,$A253+52),0)+IF($A253&lt;='P09'!$B$17,INDEX('P09'!$AC:$AC,$A253+52),0)+IF($A253&lt;='P10'!$B$17,INDEX('P10'!$AC:$AC,$A253+52),0)</f>
        <v>0.58956202836939142</v>
      </c>
      <c r="P253">
        <f>IF($A253&lt;='P01'!$B$17,INDEX('P01'!$AD:$AD,$A253+52),0)+IF($A253&lt;='P02'!$B$17,INDEX('P02'!$AD:$AD,$A253+52),0)+IF($A253&lt;='P03'!$B$17,INDEX('P03'!$AD:$AD,$A253+52),0)+IF($A253&lt;='P04'!$B$17,INDEX('P04'!$AD:$AD,$A253+52),0)+IF($A253&lt;='P05'!$B$17,INDEX('P05'!$AD:$AD,$A253+52),0)+IF($A253&lt;='P06'!$B$17,INDEX('P06'!$AD:$AD,$A253+52),0)+IF($A253&lt;='P07'!$B$17,INDEX('P07'!$AD:$AD,$A253+52),0)+IF($A253&lt;='P08'!$B$17,INDEX('P08'!$AD:$AD,$A253+52),0)+IF($A253&lt;='P09'!$B$17,INDEX('P09'!$AD:$AD,$A253+52),0)+IF($A253&lt;='P10'!$B$17,INDEX('P10'!$AD:$AD,$A253+52),0)</f>
        <v>3.0062776305757497</v>
      </c>
      <c r="Q253">
        <f>IF($A253&lt;='P01'!$B$17,INDEX('P01'!$AE:$AE,$A253+52),0)+IF($A253&lt;='P02'!$B$17,INDEX('P02'!$AE:$AE,$A253+52),0)+IF($A253&lt;='P03'!$B$17,INDEX('P03'!$AE:$AE,$A253+52),0)+IF($A253&lt;='P04'!$B$17,INDEX('P04'!$AE:$AE,$A253+52),0)+IF($A253&lt;='P05'!$B$17,INDEX('P05'!$AE:$AE,$A253+52),0)+IF($A253&lt;='P06'!$B$17,INDEX('P06'!$AE:$AE,$A253+52),0)+IF($A253&lt;='P07'!$B$17,INDEX('P07'!$AE:$AE,$A253+52),0)+IF($A253&lt;='P08'!$B$17,INDEX('P08'!$AE:$AE,$A253+52),0)+IF($A253&lt;='P09'!$B$17,INDEX('P09'!$AE:$AE,$A253+52),0)+IF($A253&lt;='P10'!$B$17,INDEX('P10'!$AE:$AE,$A253+52),0)</f>
        <v>29.83130632976448</v>
      </c>
      <c r="R253">
        <f>IF($A253&lt;='P01'!$B$17,INDEX('P01'!$AF:$AF,$A253+52),0)+IF($A253&lt;='P02'!$B$17,INDEX('P02'!$AF:$AF,$A253+52),0)+IF($A253&lt;='P03'!$B$17,INDEX('P03'!$AF:$AF,$A253+52),0)+IF($A253&lt;='P04'!$B$17,INDEX('P04'!$AF:$AF,$A253+52),0)+IF($A253&lt;='P05'!$B$17,INDEX('P05'!$AF:$AF,$A253+52),0)+IF($A253&lt;='P06'!$B$17,INDEX('P06'!$AF:$AF,$A253+52),0)+IF($A253&lt;='P07'!$B$17,INDEX('P07'!$AF:$AF,$A253+52),0)+IF($A253&lt;='P08'!$B$17,INDEX('P08'!$AF:$AF,$A253+52),0)+IF($A253&lt;='P09'!$B$17,INDEX('P09'!$AF:$AF,$A253+52),0)+IF($A253&lt;='P10'!$B$17,INDEX('P10'!$AF:$AF,$A253+52),0)</f>
        <v>2.0171948445713149E-2</v>
      </c>
      <c r="S253">
        <f>IF($A253&lt;='P01'!$B$17,INDEX('P01'!$AG:$AG,$A253+52),0)+IF($A253&lt;='P02'!$B$17,INDEX('P02'!$AG:$AG,$A253+52),0)+IF($A253&lt;='P03'!$B$17,INDEX('P03'!$AG:$AG,$A253+52),0)+IF($A253&lt;='P04'!$B$17,INDEX('P04'!$AG:$AG,$A253+52),0)+IF($A253&lt;='P05'!$B$17,INDEX('P05'!$AG:$AG,$A253+52),0)+IF($A253&lt;='P06'!$B$17,INDEX('P06'!$AG:$AG,$A253+52),0)+IF($A253&lt;='P07'!$B$17,INDEX('P07'!$AG:$AG,$A253+52),0)+IF($A253&lt;='P08'!$B$17,INDEX('P08'!$AG:$AG,$A253+52),0)+IF($A253&lt;='P09'!$B$17,INDEX('P09'!$AG:$AG,$A253+52),0)+IF($A253&lt;='P10'!$B$17,INDEX('P10'!$AG:$AG,$A253+52),0)</f>
        <v>6895.1140249120845</v>
      </c>
      <c r="T253">
        <f>IF($A253&lt;='P01'!$B$17,INDEX('P01'!$AI:$AI,$A253+52),0)+IF($A253&lt;='P02'!$B$17,INDEX('P02'!$AI:$AI,$A253+52),0)+IF($A253&lt;='P03'!$B$17,INDEX('P03'!$AI:$AI,$A253+52),0)+IF($A253&lt;='P04'!$B$17,INDEX('P04'!$AI:$AI,$A253+52),0)+IF($A253&lt;='P05'!$B$17,INDEX('P05'!$AI:$AI,$A253+52),0)+IF($A253&lt;='P06'!$B$17,INDEX('P06'!$AI:$AI,$A253+52),0)+IF($A253&lt;='P07'!$B$17,INDEX('P07'!$AI:$AI,$A253+52),0)+IF($A253&lt;='P08'!$B$17,INDEX('P08'!$AI:$AI,$A253+52),0)+IF($A253&lt;='P09'!$B$17,INDEX('P09'!$AI:$AI,$A253+52),0)+IF($A253&lt;='P10'!$B$17,INDEX('P10'!$AI:$AI,$A253+52),0)</f>
        <v>6895.1140249120845</v>
      </c>
    </row>
    <row r="254" spans="1:20" x14ac:dyDescent="0.35">
      <c r="A254">
        <v>222</v>
      </c>
      <c r="B254">
        <f>IF($A254&lt;='P01'!$B$17,INDEX('P01'!$J:$J,$A254+52),0)+IF($A254&lt;='P02'!$B$17,INDEX('P02'!$J:$J,$A254+52),0)+IF($A254&lt;='P03'!$B$17,INDEX('P03'!$J:$J,$A254+52),0)+IF($A254&lt;='P04'!$B$17,INDEX('P04'!$J:$J,$A254+52),0)+IF($A254&lt;='P05'!$B$17,INDEX('P05'!$J:$J,$A254+52),0)+IF($A254&lt;='P06'!$B$17,INDEX('P06'!$J:$J,$A254+52),0)+IF($A254&lt;='P07'!$B$17,INDEX('P07'!$J:$J,$A254+52),0)+IF($A254&lt;='P08'!$B$17,INDEX('P08'!$J:$J,$A254+52),0)+IF($A254&lt;='P09'!$B$17,INDEX('P09'!$J:$J,$A254+52),0)+IF($A254&lt;='P10'!$B$17,INDEX('P10'!$J:$J,$A254+52),0)</f>
        <v>9.6061193148829112E-5</v>
      </c>
      <c r="C254">
        <f>IF($A254&lt;='P01'!$B$17,INDEX('P01'!$K:$K,$A254+52),0)+IF($A254&lt;='P02'!$B$17,INDEX('P02'!$K:$K,$A254+52),0)+IF($A254&lt;='P03'!$B$17,INDEX('P03'!$K:$K,$A254+52),0)+IF($A254&lt;='P04'!$B$17,INDEX('P04'!$K:$K,$A254+52),0)+IF($A254&lt;='P05'!$B$17,INDEX('P05'!$K:$K,$A254+52),0)+IF($A254&lt;='P06'!$B$17,INDEX('P06'!$K:$K,$A254+52),0)+IF($A254&lt;='P07'!$B$17,INDEX('P07'!$K:$K,$A254+52),0)+IF($A254&lt;='P08'!$B$17,INDEX('P08'!$K:$K,$A254+52),0)+IF($A254&lt;='P09'!$B$17,INDEX('P09'!$K:$K,$A254+52),0)+IF($A254&lt;='P10'!$B$17,INDEX('P10'!$K:$K,$A254+52),0)</f>
        <v>2.4306254517984325E-3</v>
      </c>
      <c r="D254">
        <f>IF($A254&lt;='P01'!$B$17,INDEX('P01'!$L:$L,$A254+52),0)+IF($A254&lt;='P02'!$B$17,INDEX('P02'!$L:$L,$A254+52),0)+IF($A254&lt;='P03'!$B$17,INDEX('P03'!$L:$L,$A254+52),0)+IF($A254&lt;='P04'!$B$17,INDEX('P04'!$L:$L,$A254+52),0)+IF($A254&lt;='P05'!$B$17,INDEX('P05'!$L:$L,$A254+52),0)+IF($A254&lt;='P06'!$B$17,INDEX('P06'!$L:$L,$A254+52),0)+IF($A254&lt;='P07'!$B$17,INDEX('P07'!$L:$L,$A254+52),0)+IF($A254&lt;='P08'!$B$17,INDEX('P08'!$L:$L,$A254+52),0)+IF($A254&lt;='P09'!$B$17,INDEX('P09'!$L:$L,$A254+52),0)+IF($A254&lt;='P10'!$B$17,INDEX('P10'!$L:$L,$A254+52),0)</f>
        <v>0</v>
      </c>
      <c r="E254">
        <f>IF($A254&lt;='P01'!$B$17,INDEX('P01'!$M:$M,$A254+52),0)+IF($A254&lt;='P02'!$B$17,INDEX('P02'!$M:$M,$A254+52),0)+IF($A254&lt;='P03'!$B$17,INDEX('P03'!$M:$M,$A254+52),0)+IF($A254&lt;='P04'!$B$17,INDEX('P04'!$M:$M,$A254+52),0)+IF($A254&lt;='P05'!$B$17,INDEX('P05'!$M:$M,$A254+52),0)+IF($A254&lt;='P06'!$B$17,INDEX('P06'!$M:$M,$A254+52),0)+IF($A254&lt;='P07'!$B$17,INDEX('P07'!$M:$M,$A254+52),0)+IF($A254&lt;='P08'!$B$17,INDEX('P08'!$M:$M,$A254+52),0)+IF($A254&lt;='P09'!$B$17,INDEX('P09'!$M:$M,$A254+52),0)+IF($A254&lt;='P10'!$B$17,INDEX('P10'!$M:$M,$A254+52),0)</f>
        <v>0.71329003892800513</v>
      </c>
      <c r="F254">
        <f>IF($A254&lt;='P01'!$B$17,INDEX('P01'!$R:$R,$A254+52),0)+IF($A254&lt;='P02'!$B$17,INDEX('P02'!$R:$R,$A254+52),0)+IF($A254&lt;='P03'!$B$17,INDEX('P03'!$R:$R,$A254+52),0)+IF($A254&lt;='P04'!$B$17,INDEX('P04'!$R:$R,$A254+52),0)+IF($A254&lt;='P05'!$B$17,INDEX('P05'!$R:$R,$A254+52),0)+IF($A254&lt;='P06'!$B$17,INDEX('P06'!$R:$R,$A254+52),0)+IF($A254&lt;='P07'!$B$17,INDEX('P07'!$R:$R,$A254+52),0)+IF($A254&lt;='P08'!$B$17,INDEX('P08'!$R:$R,$A254+52),0)+IF($A254&lt;='P09'!$B$17,INDEX('P09'!$R:$R,$A254+52),0)+IF($A254&lt;='P10'!$B$17,INDEX('P10'!$R:$R,$A254+52),0)</f>
        <v>60.290166683332004</v>
      </c>
      <c r="G254">
        <f>IF($A254&lt;='P01'!$B$17,INDEX('P01'!$S:$S,$A254+52),0)+IF($A254&lt;='P02'!$B$17,INDEX('P02'!$S:$S,$A254+52),0)+IF($A254&lt;='P03'!$B$17,INDEX('P03'!$S:$S,$A254+52),0)+IF($A254&lt;='P04'!$B$17,INDEX('P04'!$S:$S,$A254+52),0)+IF($A254&lt;='P05'!$B$17,INDEX('P05'!$S:$S,$A254+52),0)+IF($A254&lt;='P06'!$B$17,INDEX('P06'!$S:$S,$A254+52),0)+IF($A254&lt;='P07'!$B$17,INDEX('P07'!$S:$S,$A254+52),0)+IF($A254&lt;='P08'!$B$17,INDEX('P08'!$S:$S,$A254+52),0)+IF($A254&lt;='P09'!$B$17,INDEX('P09'!$S:$S,$A254+52),0)+IF($A254&lt;='P10'!$B$17,INDEX('P10'!$S:$S,$A254+52),0)</f>
        <v>1.2058033336666401</v>
      </c>
      <c r="H254">
        <f>IF($A254&lt;='P01'!$B$17,INDEX('P01'!$T:$T,$A254+52),0)+IF($A254&lt;='P02'!$B$17,INDEX('P02'!$T:$T,$A254+52),0)+IF($A254&lt;='P03'!$B$17,INDEX('P03'!$T:$T,$A254+52),0)+IF($A254&lt;='P04'!$B$17,INDEX('P04'!$T:$T,$A254+52),0)+IF($A254&lt;='P05'!$B$17,INDEX('P05'!$T:$T,$A254+52),0)+IF($A254&lt;='P06'!$B$17,INDEX('P06'!$T:$T,$A254+52),0)+IF($A254&lt;='P07'!$B$17,INDEX('P07'!$T:$T,$A254+52),0)+IF($A254&lt;='P08'!$B$17,INDEX('P08'!$T:$T,$A254+52),0)+IF($A254&lt;='P09'!$B$17,INDEX('P09'!$T:$T,$A254+52),0)+IF($A254&lt;='P10'!$B$17,INDEX('P10'!$T:$T,$A254+52),0)</f>
        <v>6.1838721654259938</v>
      </c>
      <c r="I254">
        <f>IF($A254&lt;='P01'!$B$17,INDEX('P01'!$U:$U,$A254+52),0)+IF($A254&lt;='P02'!$B$17,INDEX('P02'!$U:$U,$A254+52),0)+IF($A254&lt;='P03'!$B$17,INDEX('P03'!$U:$U,$A254+52),0)+IF($A254&lt;='P04'!$B$17,INDEX('P04'!$U:$U,$A254+52),0)+IF($A254&lt;='P05'!$B$17,INDEX('P05'!$U:$U,$A254+52),0)+IF($A254&lt;='P06'!$B$17,INDEX('P06'!$U:$U,$A254+52),0)+IF($A254&lt;='P07'!$B$17,INDEX('P07'!$U:$U,$A254+52),0)+IF($A254&lt;='P08'!$B$17,INDEX('P08'!$U:$U,$A254+52),0)+IF($A254&lt;='P09'!$B$17,INDEX('P09'!$U:$U,$A254+52),0)+IF($A254&lt;='P10'!$B$17,INDEX('P10'!$U:$U,$A254+52),0)</f>
        <v>61.21204156703849</v>
      </c>
      <c r="J254">
        <f>IF($A254&lt;='P01'!$B$17,INDEX('P01'!$V:$V,$A254+52),0)+IF($A254&lt;='P02'!$B$17,INDEX('P02'!$V:$V,$A254+52),0)+IF($A254&lt;='P03'!$B$17,INDEX('P03'!$V:$V,$A254+52),0)+IF($A254&lt;='P04'!$B$17,INDEX('P04'!$V:$V,$A254+52),0)+IF($A254&lt;='P05'!$B$17,INDEX('P05'!$V:$V,$A254+52),0)+IF($A254&lt;='P06'!$B$17,INDEX('P06'!$V:$V,$A254+52),0)+IF($A254&lt;='P07'!$B$17,INDEX('P07'!$V:$V,$A254+52),0)+IF($A254&lt;='P08'!$B$17,INDEX('P08'!$V:$V,$A254+52),0)+IF($A254&lt;='P09'!$B$17,INDEX('P09'!$V:$V,$A254+52),0)+IF($A254&lt;='P10'!$B$17,INDEX('P10'!$V:$V,$A254+52),0)</f>
        <v>4.1493172572573116E-2</v>
      </c>
      <c r="K254">
        <f>IF($A254&lt;='P01'!$B$17,INDEX('P01'!$W:$W,$A254+52),0)+IF($A254&lt;='P02'!$B$17,INDEX('P02'!$W:$W,$A254+52),0)+IF($A254&lt;='P03'!$B$17,INDEX('P03'!$W:$W,$A254+52),0)+IF($A254&lt;='P04'!$B$17,INDEX('P04'!$W:$W,$A254+52),0)+IF($A254&lt;='P05'!$B$17,INDEX('P05'!$W:$W,$A254+52),0)+IF($A254&lt;='P06'!$B$17,INDEX('P06'!$W:$W,$A254+52),0)+IF($A254&lt;='P07'!$B$17,INDEX('P07'!$W:$W,$A254+52),0)+IF($A254&lt;='P08'!$B$17,INDEX('P08'!$W:$W,$A254+52),0)+IF($A254&lt;='P09'!$B$17,INDEX('P09'!$W:$W,$A254+52),0)+IF($A254&lt;='P10'!$B$17,INDEX('P10'!$W:$W,$A254+52),0)</f>
        <v>-8.3530435553716913</v>
      </c>
      <c r="L254">
        <f>IF($A254&lt;='P01'!$B$17,INDEX('P01'!$X:$X,$A254+52),0)+IF($A254&lt;='P02'!$B$17,INDEX('P02'!$X:$X,$A254+52),0)+IF($A254&lt;='P03'!$B$17,INDEX('P03'!$X:$X,$A254+52),0)+IF($A254&lt;='P04'!$B$17,INDEX('P04'!$X:$X,$A254+52),0)+IF($A254&lt;='P05'!$B$17,INDEX('P05'!$X:$X,$A254+52),0)+IF($A254&lt;='P06'!$B$17,INDEX('P06'!$X:$X,$A254+52),0)+IF($A254&lt;='P07'!$B$17,INDEX('P07'!$X:$X,$A254+52),0)+IF($A254&lt;='P08'!$B$17,INDEX('P08'!$X:$X,$A254+52),0)+IF($A254&lt;='P09'!$B$17,INDEX('P09'!$X:$X,$A254+52),0)+IF($A254&lt;='P10'!$B$17,INDEX('P10'!$X:$X,$A254+52),0)</f>
        <v>8.1596167245679929</v>
      </c>
      <c r="M254">
        <f>IF($A254&lt;='P01'!$B$17,INDEX('P01'!$AA:$AA,$A254+52),0)+IF($A254&lt;='P02'!$B$17,INDEX('P02'!$AA:$AA,$A254+52),0)+IF($A254&lt;='P03'!$B$17,INDEX('P03'!$AA:$AA,$A254+52),0)+IF($A254&lt;='P04'!$B$17,INDEX('P04'!$AA:$AA,$A254+52),0)+IF($A254&lt;='P05'!$B$17,INDEX('P05'!$AA:$AA,$A254+52),0)+IF($A254&lt;='P06'!$B$17,INDEX('P06'!$AA:$AA,$A254+52),0)+IF($A254&lt;='P07'!$B$17,INDEX('P07'!$AA:$AA,$A254+52),0)+IF($A254&lt;='P08'!$B$17,INDEX('P08'!$AA:$AA,$A254+52),0)+IF($A254&lt;='P09'!$B$17,INDEX('P09'!$AA:$AA,$A254+52),0)+IF($A254&lt;='P10'!$B$17,INDEX('P10'!$AA:$AA,$A254+52),0)</f>
        <v>-3.9495988014791443</v>
      </c>
      <c r="N254">
        <f>IF($A254&lt;='P01'!$B$17,INDEX('P01'!$AB:$AB,$A254+52),0)+IF($A254&lt;='P02'!$B$17,INDEX('P02'!$AB:$AB,$A254+52),0)+IF($A254&lt;='P03'!$B$17,INDEX('P03'!$AB:$AB,$A254+52),0)+IF($A254&lt;='P04'!$B$17,INDEX('P04'!$AB:$AB,$A254+52),0)+IF($A254&lt;='P05'!$B$17,INDEX('P05'!$AB:$AB,$A254+52),0)+IF($A254&lt;='P06'!$B$17,INDEX('P06'!$AB:$AB,$A254+52),0)+IF($A254&lt;='P07'!$B$17,INDEX('P07'!$AB:$AB,$A254+52),0)+IF($A254&lt;='P08'!$B$17,INDEX('P08'!$AB:$AB,$A254+52),0)+IF($A254&lt;='P09'!$B$17,INDEX('P09'!$AB:$AB,$A254+52),0)+IF($A254&lt;='P10'!$B$17,INDEX('P10'!$AB:$AB,$A254+52),0)</f>
        <v>29.278522203205497</v>
      </c>
      <c r="O254">
        <f>IF($A254&lt;='P01'!$B$17,INDEX('P01'!$AC:$AC,$A254+52),0)+IF($A254&lt;='P02'!$B$17,INDEX('P02'!$AC:$AC,$A254+52),0)+IF($A254&lt;='P03'!$B$17,INDEX('P03'!$AC:$AC,$A254+52),0)+IF($A254&lt;='P04'!$B$17,INDEX('P04'!$AC:$AC,$A254+52),0)+IF($A254&lt;='P05'!$B$17,INDEX('P05'!$AC:$AC,$A254+52),0)+IF($A254&lt;='P06'!$B$17,INDEX('P06'!$AC:$AC,$A254+52),0)+IF($A254&lt;='P07'!$B$17,INDEX('P07'!$AC:$AC,$A254+52),0)+IF($A254&lt;='P08'!$B$17,INDEX('P08'!$AC:$AC,$A254+52),0)+IF($A254&lt;='P09'!$B$17,INDEX('P09'!$AC:$AC,$A254+52),0)+IF($A254&lt;='P10'!$B$17,INDEX('P10'!$AC:$AC,$A254+52),0)</f>
        <v>0.58557044406410996</v>
      </c>
      <c r="P254">
        <f>IF($A254&lt;='P01'!$B$17,INDEX('P01'!$AD:$AD,$A254+52),0)+IF($A254&lt;='P02'!$B$17,INDEX('P02'!$AD:$AD,$A254+52),0)+IF($A254&lt;='P03'!$B$17,INDEX('P03'!$AD:$AD,$A254+52),0)+IF($A254&lt;='P04'!$B$17,INDEX('P04'!$AD:$AD,$A254+52),0)+IF($A254&lt;='P05'!$B$17,INDEX('P05'!$AD:$AD,$A254+52),0)+IF($A254&lt;='P06'!$B$17,INDEX('P06'!$AD:$AD,$A254+52),0)+IF($A254&lt;='P07'!$B$17,INDEX('P07'!$AD:$AD,$A254+52),0)+IF($A254&lt;='P08'!$B$17,INDEX('P08'!$AD:$AD,$A254+52),0)+IF($A254&lt;='P09'!$B$17,INDEX('P09'!$AD:$AD,$A254+52),0)+IF($A254&lt;='P10'!$B$17,INDEX('P10'!$AD:$AD,$A254+52),0)</f>
        <v>2.9932550654650805</v>
      </c>
      <c r="Q254">
        <f>IF($A254&lt;='P01'!$B$17,INDEX('P01'!$AE:$AE,$A254+52),0)+IF($A254&lt;='P02'!$B$17,INDEX('P02'!$AE:$AE,$A254+52),0)+IF($A254&lt;='P03'!$B$17,INDEX('P03'!$AE:$AE,$A254+52),0)+IF($A254&lt;='P04'!$B$17,INDEX('P04'!$AE:$AE,$A254+52),0)+IF($A254&lt;='P05'!$B$17,INDEX('P05'!$AE:$AE,$A254+52),0)+IF($A254&lt;='P06'!$B$17,INDEX('P06'!$AE:$AE,$A254+52),0)+IF($A254&lt;='P07'!$B$17,INDEX('P07'!$AE:$AE,$A254+52),0)+IF($A254&lt;='P08'!$B$17,INDEX('P08'!$AE:$AE,$A254+52),0)+IF($A254&lt;='P09'!$B$17,INDEX('P09'!$AE:$AE,$A254+52),0)+IF($A254&lt;='P10'!$B$17,INDEX('P10'!$AE:$AE,$A254+52),0)</f>
        <v>29.629211048766106</v>
      </c>
      <c r="R254">
        <f>IF($A254&lt;='P01'!$B$17,INDEX('P01'!$AF:$AF,$A254+52),0)+IF($A254&lt;='P02'!$B$17,INDEX('P02'!$AF:$AF,$A254+52),0)+IF($A254&lt;='P03'!$B$17,INDEX('P03'!$AF:$AF,$A254+52),0)+IF($A254&lt;='P04'!$B$17,INDEX('P04'!$AF:$AF,$A254+52),0)+IF($A254&lt;='P05'!$B$17,INDEX('P05'!$AF:$AF,$A254+52),0)+IF($A254&lt;='P06'!$B$17,INDEX('P06'!$AF:$AF,$A254+52),0)+IF($A254&lt;='P07'!$B$17,INDEX('P07'!$AF:$AF,$A254+52),0)+IF($A254&lt;='P08'!$B$17,INDEX('P08'!$AF:$AF,$A254+52),0)+IF($A254&lt;='P09'!$B$17,INDEX('P09'!$AF:$AF,$A254+52),0)+IF($A254&lt;='P10'!$B$17,INDEX('P10'!$AF:$AF,$A254+52),0)</f>
        <v>2.008444638934663E-2</v>
      </c>
      <c r="S254">
        <f>IF($A254&lt;='P01'!$B$17,INDEX('P01'!$AG:$AG,$A254+52),0)+IF($A254&lt;='P02'!$B$17,INDEX('P02'!$AG:$AG,$A254+52),0)+IF($A254&lt;='P03'!$B$17,INDEX('P03'!$AG:$AG,$A254+52),0)+IF($A254&lt;='P04'!$B$17,INDEX('P04'!$AG:$AG,$A254+52),0)+IF($A254&lt;='P05'!$B$17,INDEX('P05'!$AG:$AG,$A254+52),0)+IF($A254&lt;='P06'!$B$17,INDEX('P06'!$AG:$AG,$A254+52),0)+IF($A254&lt;='P07'!$B$17,INDEX('P07'!$AG:$AG,$A254+52),0)+IF($A254&lt;='P08'!$B$17,INDEX('P08'!$AG:$AG,$A254+52),0)+IF($A254&lt;='P09'!$B$17,INDEX('P09'!$AG:$AG,$A254+52),0)+IF($A254&lt;='P10'!$B$17,INDEX('P10'!$AG:$AG,$A254+52),0)</f>
        <v>6909.5272172736686</v>
      </c>
      <c r="T254">
        <f>IF($A254&lt;='P01'!$B$17,INDEX('P01'!$AI:$AI,$A254+52),0)+IF($A254&lt;='P02'!$B$17,INDEX('P02'!$AI:$AI,$A254+52),0)+IF($A254&lt;='P03'!$B$17,INDEX('P03'!$AI:$AI,$A254+52),0)+IF($A254&lt;='P04'!$B$17,INDEX('P04'!$AI:$AI,$A254+52),0)+IF($A254&lt;='P05'!$B$17,INDEX('P05'!$AI:$AI,$A254+52),0)+IF($A254&lt;='P06'!$B$17,INDEX('P06'!$AI:$AI,$A254+52),0)+IF($A254&lt;='P07'!$B$17,INDEX('P07'!$AI:$AI,$A254+52),0)+IF($A254&lt;='P08'!$B$17,INDEX('P08'!$AI:$AI,$A254+52),0)+IF($A254&lt;='P09'!$B$17,INDEX('P09'!$AI:$AI,$A254+52),0)+IF($A254&lt;='P10'!$B$17,INDEX('P10'!$AI:$AI,$A254+52),0)</f>
        <v>6909.5272172736686</v>
      </c>
    </row>
    <row r="255" spans="1:20" x14ac:dyDescent="0.35">
      <c r="A255">
        <v>223</v>
      </c>
      <c r="B255">
        <f>IF($A255&lt;='P01'!$B$17,INDEX('P01'!$J:$J,$A255+52),0)+IF($A255&lt;='P02'!$B$17,INDEX('P02'!$J:$J,$A255+52),0)+IF($A255&lt;='P03'!$B$17,INDEX('P03'!$J:$J,$A255+52),0)+IF($A255&lt;='P04'!$B$17,INDEX('P04'!$J:$J,$A255+52),0)+IF($A255&lt;='P05'!$B$17,INDEX('P05'!$J:$J,$A255+52),0)+IF($A255&lt;='P06'!$B$17,INDEX('P06'!$J:$J,$A255+52),0)+IF($A255&lt;='P07'!$B$17,INDEX('P07'!$J:$J,$A255+52),0)+IF($A255&lt;='P08'!$B$17,INDEX('P08'!$J:$J,$A255+52),0)+IF($A255&lt;='P09'!$B$17,INDEX('P09'!$J:$J,$A255+52),0)+IF($A255&lt;='P10'!$B$17,INDEX('P10'!$J:$J,$A255+52),0)</f>
        <v>9.5721538192102755E-5</v>
      </c>
      <c r="C255">
        <f>IF($A255&lt;='P01'!$B$17,INDEX('P01'!$K:$K,$A255+52),0)+IF($A255&lt;='P02'!$B$17,INDEX('P02'!$K:$K,$A255+52),0)+IF($A255&lt;='P03'!$B$17,INDEX('P03'!$K:$K,$A255+52),0)+IF($A255&lt;='P04'!$B$17,INDEX('P04'!$K:$K,$A255+52),0)+IF($A255&lt;='P05'!$B$17,INDEX('P05'!$K:$K,$A255+52),0)+IF($A255&lt;='P06'!$B$17,INDEX('P06'!$K:$K,$A255+52),0)+IF($A255&lt;='P07'!$B$17,INDEX('P07'!$K:$K,$A255+52),0)+IF($A255&lt;='P08'!$B$17,INDEX('P08'!$K:$K,$A255+52),0)+IF($A255&lt;='P09'!$B$17,INDEX('P09'!$K:$K,$A255+52),0)+IF($A255&lt;='P10'!$B$17,INDEX('P10'!$K:$K,$A255+52),0)</f>
        <v>2.4220458430214992E-3</v>
      </c>
      <c r="D255">
        <f>IF($A255&lt;='P01'!$B$17,INDEX('P01'!$L:$L,$A255+52),0)+IF($A255&lt;='P02'!$B$17,INDEX('P02'!$L:$L,$A255+52),0)+IF($A255&lt;='P03'!$B$17,INDEX('P03'!$L:$L,$A255+52),0)+IF($A255&lt;='P04'!$B$17,INDEX('P04'!$L:$L,$A255+52),0)+IF($A255&lt;='P05'!$B$17,INDEX('P05'!$L:$L,$A255+52),0)+IF($A255&lt;='P06'!$B$17,INDEX('P06'!$L:$L,$A255+52),0)+IF($A255&lt;='P07'!$B$17,INDEX('P07'!$L:$L,$A255+52),0)+IF($A255&lt;='P08'!$B$17,INDEX('P08'!$L:$L,$A255+52),0)+IF($A255&lt;='P09'!$B$17,INDEX('P09'!$L:$L,$A255+52),0)+IF($A255&lt;='P10'!$B$17,INDEX('P10'!$L:$L,$A255+52),0)</f>
        <v>0</v>
      </c>
      <c r="E255">
        <f>IF($A255&lt;='P01'!$B$17,INDEX('P01'!$M:$M,$A255+52),0)+IF($A255&lt;='P02'!$B$17,INDEX('P02'!$M:$M,$A255+52),0)+IF($A255&lt;='P03'!$B$17,INDEX('P03'!$M:$M,$A255+52),0)+IF($A255&lt;='P04'!$B$17,INDEX('P04'!$M:$M,$A255+52),0)+IF($A255&lt;='P05'!$B$17,INDEX('P05'!$M:$M,$A255+52),0)+IF($A255&lt;='P06'!$B$17,INDEX('P06'!$M:$M,$A255+52),0)+IF($A255&lt;='P07'!$B$17,INDEX('P07'!$M:$M,$A255+52),0)+IF($A255&lt;='P08'!$B$17,INDEX('P08'!$M:$M,$A255+52),0)+IF($A255&lt;='P09'!$B$17,INDEX('P09'!$M:$M,$A255+52),0)+IF($A255&lt;='P10'!$B$17,INDEX('P10'!$M:$M,$A255+52),0)</f>
        <v>0.71077227154679146</v>
      </c>
      <c r="F255">
        <f>IF($A255&lt;='P01'!$B$17,INDEX('P01'!$R:$R,$A255+52),0)+IF($A255&lt;='P02'!$B$17,INDEX('P02'!$R:$R,$A255+52),0)+IF($A255&lt;='P03'!$B$17,INDEX('P03'!$R:$R,$A255+52),0)+IF($A255&lt;='P04'!$B$17,INDEX('P04'!$R:$R,$A255+52),0)+IF($A255&lt;='P05'!$B$17,INDEX('P05'!$R:$R,$A255+52),0)+IF($A255&lt;='P06'!$B$17,INDEX('P06'!$R:$R,$A255+52),0)+IF($A255&lt;='P07'!$B$17,INDEX('P07'!$R:$R,$A255+52),0)+IF($A255&lt;='P08'!$B$17,INDEX('P08'!$R:$R,$A255+52),0)+IF($A255&lt;='P09'!$B$17,INDEX('P09'!$R:$R,$A255+52),0)+IF($A255&lt;='P10'!$B$17,INDEX('P10'!$R:$R,$A255+52),0)</f>
        <v>60.078014804233284</v>
      </c>
      <c r="G255">
        <f>IF($A255&lt;='P01'!$B$17,INDEX('P01'!$S:$S,$A255+52),0)+IF($A255&lt;='P02'!$B$17,INDEX('P02'!$S:$S,$A255+52),0)+IF($A255&lt;='P03'!$B$17,INDEX('P03'!$S:$S,$A255+52),0)+IF($A255&lt;='P04'!$B$17,INDEX('P04'!$S:$S,$A255+52),0)+IF($A255&lt;='P05'!$B$17,INDEX('P05'!$S:$S,$A255+52),0)+IF($A255&lt;='P06'!$B$17,INDEX('P06'!$S:$S,$A255+52),0)+IF($A255&lt;='P07'!$B$17,INDEX('P07'!$S:$S,$A255+52),0)+IF($A255&lt;='P08'!$B$17,INDEX('P08'!$S:$S,$A255+52),0)+IF($A255&lt;='P09'!$B$17,INDEX('P09'!$S:$S,$A255+52),0)+IF($A255&lt;='P10'!$B$17,INDEX('P10'!$S:$S,$A255+52),0)</f>
        <v>1.2015602960846656</v>
      </c>
      <c r="H255">
        <f>IF($A255&lt;='P01'!$B$17,INDEX('P01'!$T:$T,$A255+52),0)+IF($A255&lt;='P02'!$B$17,INDEX('P02'!$T:$T,$A255+52),0)+IF($A255&lt;='P03'!$B$17,INDEX('P03'!$T:$T,$A255+52),0)+IF($A255&lt;='P04'!$B$17,INDEX('P04'!$T:$T,$A255+52),0)+IF($A255&lt;='P05'!$B$17,INDEX('P05'!$T:$T,$A255+52),0)+IF($A255&lt;='P06'!$B$17,INDEX('P06'!$T:$T,$A255+52),0)+IF($A255&lt;='P07'!$B$17,INDEX('P07'!$T:$T,$A255+52),0)+IF($A255&lt;='P08'!$B$17,INDEX('P08'!$T:$T,$A255+52),0)+IF($A255&lt;='P09'!$B$17,INDEX('P09'!$T:$T,$A255+52),0)+IF($A255&lt;='P10'!$B$17,INDEX('P10'!$T:$T,$A255+52),0)</f>
        <v>6.1772416251299571</v>
      </c>
      <c r="I255">
        <f>IF($A255&lt;='P01'!$B$17,INDEX('P01'!$U:$U,$A255+52),0)+IF($A255&lt;='P02'!$B$17,INDEX('P02'!$U:$U,$A255+52),0)+IF($A255&lt;='P03'!$B$17,INDEX('P03'!$U:$U,$A255+52),0)+IF($A255&lt;='P04'!$B$17,INDEX('P04'!$U:$U,$A255+52),0)+IF($A255&lt;='P05'!$B$17,INDEX('P05'!$U:$U,$A255+52),0)+IF($A255&lt;='P06'!$B$17,INDEX('P06'!$U:$U,$A255+52),0)+IF($A255&lt;='P07'!$B$17,INDEX('P07'!$U:$U,$A255+52),0)+IF($A255&lt;='P08'!$B$17,INDEX('P08'!$U:$U,$A255+52),0)+IF($A255&lt;='P09'!$B$17,INDEX('P09'!$U:$U,$A255+52),0)+IF($A255&lt;='P10'!$B$17,INDEX('P10'!$U:$U,$A255+52),0)</f>
        <v>60.996389001923148</v>
      </c>
      <c r="J255">
        <f>IF($A255&lt;='P01'!$B$17,INDEX('P01'!$V:$V,$A255+52),0)+IF($A255&lt;='P02'!$B$17,INDEX('P02'!$V:$V,$A255+52),0)+IF($A255&lt;='P03'!$B$17,INDEX('P03'!$V:$V,$A255+52),0)+IF($A255&lt;='P04'!$B$17,INDEX('P04'!$V:$V,$A255+52),0)+IF($A255&lt;='P05'!$B$17,INDEX('P05'!$V:$V,$A255+52),0)+IF($A255&lt;='P06'!$B$17,INDEX('P06'!$V:$V,$A255+52),0)+IF($A255&lt;='P07'!$B$17,INDEX('P07'!$V:$V,$A255+52),0)+IF($A255&lt;='P08'!$B$17,INDEX('P08'!$V:$V,$A255+52),0)+IF($A255&lt;='P09'!$B$17,INDEX('P09'!$V:$V,$A255+52),0)+IF($A255&lt;='P10'!$B$17,INDEX('P10'!$V:$V,$A255+52),0)</f>
        <v>4.1448431764894281E-2</v>
      </c>
      <c r="K255">
        <f>IF($A255&lt;='P01'!$B$17,INDEX('P01'!$W:$W,$A255+52),0)+IF($A255&lt;='P02'!$B$17,INDEX('P02'!$W:$W,$A255+52),0)+IF($A255&lt;='P03'!$B$17,INDEX('P03'!$W:$W,$A255+52),0)+IF($A255&lt;='P04'!$B$17,INDEX('P04'!$W:$W,$A255+52),0)+IF($A255&lt;='P05'!$B$17,INDEX('P05'!$W:$W,$A255+52),0)+IF($A255&lt;='P06'!$B$17,INDEX('P06'!$W:$W,$A255+52),0)+IF($A255&lt;='P07'!$B$17,INDEX('P07'!$W:$W,$A255+52),0)+IF($A255&lt;='P08'!$B$17,INDEX('P08'!$W:$W,$A255+52),0)+IF($A255&lt;='P09'!$B$17,INDEX('P09'!$W:$W,$A255+52),0)+IF($A255&lt;='P10'!$B$17,INDEX('P10'!$W:$W,$A255+52),0)</f>
        <v>-8.3386245506693886</v>
      </c>
      <c r="L255">
        <f>IF($A255&lt;='P01'!$B$17,INDEX('P01'!$X:$X,$A255+52),0)+IF($A255&lt;='P02'!$B$17,INDEX('P02'!$X:$X,$A255+52),0)+IF($A255&lt;='P03'!$B$17,INDEX('P03'!$X:$X,$A255+52),0)+IF($A255&lt;='P04'!$B$17,INDEX('P04'!$X:$X,$A255+52),0)+IF($A255&lt;='P05'!$B$17,INDEX('P05'!$X:$X,$A255+52),0)+IF($A255&lt;='P06'!$B$17,INDEX('P06'!$X:$X,$A255+52),0)+IF($A255&lt;='P07'!$B$17,INDEX('P07'!$X:$X,$A255+52),0)+IF($A255&lt;='P08'!$B$17,INDEX('P08'!$X:$X,$A255+52),0)+IF($A255&lt;='P09'!$B$17,INDEX('P09'!$X:$X,$A255+52),0)+IF($A255&lt;='P10'!$B$17,INDEX('P10'!$X:$X,$A255+52),0)</f>
        <v>8.1458783593112329</v>
      </c>
      <c r="M255">
        <f>IF($A255&lt;='P01'!$B$17,INDEX('P01'!$AA:$AA,$A255+52),0)+IF($A255&lt;='P02'!$B$17,INDEX('P02'!$AA:$AA,$A255+52),0)+IF($A255&lt;='P03'!$B$17,INDEX('P03'!$AA:$AA,$A255+52),0)+IF($A255&lt;='P04'!$B$17,INDEX('P04'!$AA:$AA,$A255+52),0)+IF($A255&lt;='P05'!$B$17,INDEX('P05'!$AA:$AA,$A255+52),0)+IF($A255&lt;='P06'!$B$17,INDEX('P06'!$AA:$AA,$A255+52),0)+IF($A255&lt;='P07'!$B$17,INDEX('P07'!$AA:$AA,$A255+52),0)+IF($A255&lt;='P08'!$B$17,INDEX('P08'!$AA:$AA,$A255+52),0)+IF($A255&lt;='P09'!$B$17,INDEX('P09'!$AA:$AA,$A255+52),0)+IF($A255&lt;='P10'!$B$17,INDEX('P10'!$AA:$AA,$A255+52),0)</f>
        <v>-3.9300827846253856</v>
      </c>
      <c r="N255">
        <f>IF($A255&lt;='P01'!$B$17,INDEX('P01'!$AB:$AB,$A255+52),0)+IF($A255&lt;='P02'!$B$17,INDEX('P02'!$AB:$AB,$A255+52),0)+IF($A255&lt;='P03'!$B$17,INDEX('P03'!$AB:$AB,$A255+52),0)+IF($A255&lt;='P04'!$B$17,INDEX('P04'!$AB:$AB,$A255+52),0)+IF($A255&lt;='P05'!$B$17,INDEX('P05'!$AB:$AB,$A255+52),0)+IF($A255&lt;='P06'!$B$17,INDEX('P06'!$AB:$AB,$A255+52),0)+IF($A255&lt;='P07'!$B$17,INDEX('P07'!$AB:$AB,$A255+52),0)+IF($A255&lt;='P08'!$B$17,INDEX('P08'!$AB:$AB,$A255+52),0)+IF($A255&lt;='P09'!$B$17,INDEX('P09'!$AB:$AB,$A255+52),0)+IF($A255&lt;='P10'!$B$17,INDEX('P10'!$AB:$AB,$A255+52),0)</f>
        <v>29.080294243674643</v>
      </c>
      <c r="O255">
        <f>IF($A255&lt;='P01'!$B$17,INDEX('P01'!$AC:$AC,$A255+52),0)+IF($A255&lt;='P02'!$B$17,INDEX('P02'!$AC:$AC,$A255+52),0)+IF($A255&lt;='P03'!$B$17,INDEX('P03'!$AC:$AC,$A255+52),0)+IF($A255&lt;='P04'!$B$17,INDEX('P04'!$AC:$AC,$A255+52),0)+IF($A255&lt;='P05'!$B$17,INDEX('P05'!$AC:$AC,$A255+52),0)+IF($A255&lt;='P06'!$B$17,INDEX('P06'!$AC:$AC,$A255+52),0)+IF($A255&lt;='P07'!$B$17,INDEX('P07'!$AC:$AC,$A255+52),0)+IF($A255&lt;='P08'!$B$17,INDEX('P08'!$AC:$AC,$A255+52),0)+IF($A255&lt;='P09'!$B$17,INDEX('P09'!$AC:$AC,$A255+52),0)+IF($A255&lt;='P10'!$B$17,INDEX('P10'!$AC:$AC,$A255+52),0)</f>
        <v>0.58160588487349285</v>
      </c>
      <c r="P255">
        <f>IF($A255&lt;='P01'!$B$17,INDEX('P01'!$AD:$AD,$A255+52),0)+IF($A255&lt;='P02'!$B$17,INDEX('P02'!$AD:$AD,$A255+52),0)+IF($A255&lt;='P03'!$B$17,INDEX('P03'!$AD:$AD,$A255+52),0)+IF($A255&lt;='P04'!$B$17,INDEX('P04'!$AD:$AD,$A255+52),0)+IF($A255&lt;='P05'!$B$17,INDEX('P05'!$AD:$AD,$A255+52),0)+IF($A255&lt;='P06'!$B$17,INDEX('P06'!$AD:$AD,$A255+52),0)+IF($A255&lt;='P07'!$B$17,INDEX('P07'!$AD:$AD,$A255+52),0)+IF($A255&lt;='P08'!$B$17,INDEX('P08'!$AD:$AD,$A255+52),0)+IF($A255&lt;='P09'!$B$17,INDEX('P09'!$AD:$AD,$A255+52),0)+IF($A255&lt;='P10'!$B$17,INDEX('P10'!$AD:$AD,$A255+52),0)</f>
        <v>2.9802889137970507</v>
      </c>
      <c r="Q255">
        <f>IF($A255&lt;='P01'!$B$17,INDEX('P01'!$AE:$AE,$A255+52),0)+IF($A255&lt;='P02'!$B$17,INDEX('P02'!$AE:$AE,$A255+52),0)+IF($A255&lt;='P03'!$B$17,INDEX('P03'!$AE:$AE,$A255+52),0)+IF($A255&lt;='P04'!$B$17,INDEX('P04'!$AE:$AE,$A255+52),0)+IF($A255&lt;='P05'!$B$17,INDEX('P05'!$AE:$AE,$A255+52),0)+IF($A255&lt;='P06'!$B$17,INDEX('P06'!$AE:$AE,$A255+52),0)+IF($A255&lt;='P07'!$B$17,INDEX('P07'!$AE:$AE,$A255+52),0)+IF($A255&lt;='P08'!$B$17,INDEX('P08'!$AE:$AE,$A255+52),0)+IF($A255&lt;='P09'!$B$17,INDEX('P09'!$AE:$AE,$A255+52),0)+IF($A255&lt;='P10'!$B$17,INDEX('P10'!$AE:$AE,$A255+52),0)</f>
        <v>29.428484905713795</v>
      </c>
      <c r="R255">
        <f>IF($A255&lt;='P01'!$B$17,INDEX('P01'!$AF:$AF,$A255+52),0)+IF($A255&lt;='P02'!$B$17,INDEX('P02'!$AF:$AF,$A255+52),0)+IF($A255&lt;='P03'!$B$17,INDEX('P03'!$AF:$AF,$A255+52),0)+IF($A255&lt;='P04'!$B$17,INDEX('P04'!$AF:$AF,$A255+52),0)+IF($A255&lt;='P05'!$B$17,INDEX('P05'!$AF:$AF,$A255+52),0)+IF($A255&lt;='P06'!$B$17,INDEX('P06'!$AF:$AF,$A255+52),0)+IF($A255&lt;='P07'!$B$17,INDEX('P07'!$AF:$AF,$A255+52),0)+IF($A255&lt;='P08'!$B$17,INDEX('P08'!$AF:$AF,$A255+52),0)+IF($A255&lt;='P09'!$B$17,INDEX('P09'!$AF:$AF,$A255+52),0)+IF($A255&lt;='P10'!$B$17,INDEX('P10'!$AF:$AF,$A255+52),0)</f>
        <v>1.9997323915686906E-2</v>
      </c>
      <c r="S255">
        <f>IF($A255&lt;='P01'!$B$17,INDEX('P01'!$AG:$AG,$A255+52),0)+IF($A255&lt;='P02'!$B$17,INDEX('P02'!$AG:$AG,$A255+52),0)+IF($A255&lt;='P03'!$B$17,INDEX('P03'!$AG:$AG,$A255+52),0)+IF($A255&lt;='P04'!$B$17,INDEX('P04'!$AG:$AG,$A255+52),0)+IF($A255&lt;='P05'!$B$17,INDEX('P05'!$AG:$AG,$A255+52),0)+IF($A255&lt;='P06'!$B$17,INDEX('P06'!$AG:$AG,$A255+52),0)+IF($A255&lt;='P07'!$B$17,INDEX('P07'!$AG:$AG,$A255+52),0)+IF($A255&lt;='P08'!$B$17,INDEX('P08'!$AG:$AG,$A255+52),0)+IF($A255&lt;='P09'!$B$17,INDEX('P09'!$AG:$AG,$A255+52),0)+IF($A255&lt;='P10'!$B$17,INDEX('P10'!$AG:$AG,$A255+52),0)</f>
        <v>6924.0013330417323</v>
      </c>
      <c r="T255">
        <f>IF($A255&lt;='P01'!$B$17,INDEX('P01'!$AI:$AI,$A255+52),0)+IF($A255&lt;='P02'!$B$17,INDEX('P02'!$AI:$AI,$A255+52),0)+IF($A255&lt;='P03'!$B$17,INDEX('P03'!$AI:$AI,$A255+52),0)+IF($A255&lt;='P04'!$B$17,INDEX('P04'!$AI:$AI,$A255+52),0)+IF($A255&lt;='P05'!$B$17,INDEX('P05'!$AI:$AI,$A255+52),0)+IF($A255&lt;='P06'!$B$17,INDEX('P06'!$AI:$AI,$A255+52),0)+IF($A255&lt;='P07'!$B$17,INDEX('P07'!$AI:$AI,$A255+52),0)+IF($A255&lt;='P08'!$B$17,INDEX('P08'!$AI:$AI,$A255+52),0)+IF($A255&lt;='P09'!$B$17,INDEX('P09'!$AI:$AI,$A255+52),0)+IF($A255&lt;='P10'!$B$17,INDEX('P10'!$AI:$AI,$A255+52),0)</f>
        <v>6924.0013330417323</v>
      </c>
    </row>
    <row r="256" spans="1:20" x14ac:dyDescent="0.35">
      <c r="A256">
        <v>224</v>
      </c>
      <c r="B256">
        <f>IF($A256&lt;='P01'!$B$17,INDEX('P01'!$J:$J,$A256+52),0)+IF($A256&lt;='P02'!$B$17,INDEX('P02'!$J:$J,$A256+52),0)+IF($A256&lt;='P03'!$B$17,INDEX('P03'!$J:$J,$A256+52),0)+IF($A256&lt;='P04'!$B$17,INDEX('P04'!$J:$J,$A256+52),0)+IF($A256&lt;='P05'!$B$17,INDEX('P05'!$J:$J,$A256+52),0)+IF($A256&lt;='P06'!$B$17,INDEX('P06'!$J:$J,$A256+52),0)+IF($A256&lt;='P07'!$B$17,INDEX('P07'!$J:$J,$A256+52),0)+IF($A256&lt;='P08'!$B$17,INDEX('P08'!$J:$J,$A256+52),0)+IF($A256&lt;='P09'!$B$17,INDEX('P09'!$J:$J,$A256+52),0)+IF($A256&lt;='P10'!$B$17,INDEX('P10'!$J:$J,$A256+52),0)</f>
        <v>9.5383084267695352E-5</v>
      </c>
      <c r="C256">
        <f>IF($A256&lt;='P01'!$B$17,INDEX('P01'!$K:$K,$A256+52),0)+IF($A256&lt;='P02'!$B$17,INDEX('P02'!$K:$K,$A256+52),0)+IF($A256&lt;='P03'!$B$17,INDEX('P03'!$K:$K,$A256+52),0)+IF($A256&lt;='P04'!$B$17,INDEX('P04'!$K:$K,$A256+52),0)+IF($A256&lt;='P05'!$B$17,INDEX('P05'!$K:$K,$A256+52),0)+IF($A256&lt;='P06'!$B$17,INDEX('P06'!$K:$K,$A256+52),0)+IF($A256&lt;='P07'!$B$17,INDEX('P07'!$K:$K,$A256+52),0)+IF($A256&lt;='P08'!$B$17,INDEX('P08'!$K:$K,$A256+52),0)+IF($A256&lt;='P09'!$B$17,INDEX('P09'!$K:$K,$A256+52),0)+IF($A256&lt;='P10'!$B$17,INDEX('P10'!$K:$K,$A256+52),0)</f>
        <v>2.4134965204599314E-3</v>
      </c>
      <c r="D256">
        <f>IF($A256&lt;='P01'!$B$17,INDEX('P01'!$L:$L,$A256+52),0)+IF($A256&lt;='P02'!$B$17,INDEX('P02'!$L:$L,$A256+52),0)+IF($A256&lt;='P03'!$B$17,INDEX('P03'!$L:$L,$A256+52),0)+IF($A256&lt;='P04'!$B$17,INDEX('P04'!$L:$L,$A256+52),0)+IF($A256&lt;='P05'!$B$17,INDEX('P05'!$L:$L,$A256+52),0)+IF($A256&lt;='P06'!$B$17,INDEX('P06'!$L:$L,$A256+52),0)+IF($A256&lt;='P07'!$B$17,INDEX('P07'!$L:$L,$A256+52),0)+IF($A256&lt;='P08'!$B$17,INDEX('P08'!$L:$L,$A256+52),0)+IF($A256&lt;='P09'!$B$17,INDEX('P09'!$L:$L,$A256+52),0)+IF($A256&lt;='P10'!$B$17,INDEX('P10'!$L:$L,$A256+52),0)</f>
        <v>0</v>
      </c>
      <c r="E256">
        <f>IF($A256&lt;='P01'!$B$17,INDEX('P01'!$M:$M,$A256+52),0)+IF($A256&lt;='P02'!$B$17,INDEX('P02'!$M:$M,$A256+52),0)+IF($A256&lt;='P03'!$B$17,INDEX('P03'!$M:$M,$A256+52),0)+IF($A256&lt;='P04'!$B$17,INDEX('P04'!$M:$M,$A256+52),0)+IF($A256&lt;='P05'!$B$17,INDEX('P05'!$M:$M,$A256+52),0)+IF($A256&lt;='P06'!$B$17,INDEX('P06'!$M:$M,$A256+52),0)+IF($A256&lt;='P07'!$B$17,INDEX('P07'!$M:$M,$A256+52),0)+IF($A256&lt;='P08'!$B$17,INDEX('P08'!$M:$M,$A256+52),0)+IF($A256&lt;='P09'!$B$17,INDEX('P09'!$M:$M,$A256+52),0)+IF($A256&lt;='P10'!$B$17,INDEX('P10'!$M:$M,$A256+52),0)</f>
        <v>0.708263391942064</v>
      </c>
      <c r="F256">
        <f>IF($A256&lt;='P01'!$B$17,INDEX('P01'!$R:$R,$A256+52),0)+IF($A256&lt;='P02'!$B$17,INDEX('P02'!$R:$R,$A256+52),0)+IF($A256&lt;='P03'!$B$17,INDEX('P03'!$R:$R,$A256+52),0)+IF($A256&lt;='P04'!$B$17,INDEX('P04'!$R:$R,$A256+52),0)+IF($A256&lt;='P05'!$B$17,INDEX('P05'!$R:$R,$A256+52),0)+IF($A256&lt;='P06'!$B$17,INDEX('P06'!$R:$R,$A256+52),0)+IF($A256&lt;='P07'!$B$17,INDEX('P07'!$R:$R,$A256+52),0)+IF($A256&lt;='P08'!$B$17,INDEX('P08'!$R:$R,$A256+52),0)+IF($A256&lt;='P09'!$B$17,INDEX('P09'!$R:$R,$A256+52),0)+IF($A256&lt;='P10'!$B$17,INDEX('P10'!$R:$R,$A256+52),0)</f>
        <v>59.86660949639186</v>
      </c>
      <c r="G256">
        <f>IF($A256&lt;='P01'!$B$17,INDEX('P01'!$S:$S,$A256+52),0)+IF($A256&lt;='P02'!$B$17,INDEX('P02'!$S:$S,$A256+52),0)+IF($A256&lt;='P03'!$B$17,INDEX('P03'!$S:$S,$A256+52),0)+IF($A256&lt;='P04'!$B$17,INDEX('P04'!$S:$S,$A256+52),0)+IF($A256&lt;='P05'!$B$17,INDEX('P05'!$S:$S,$A256+52),0)+IF($A256&lt;='P06'!$B$17,INDEX('P06'!$S:$S,$A256+52),0)+IF($A256&lt;='P07'!$B$17,INDEX('P07'!$S:$S,$A256+52),0)+IF($A256&lt;='P08'!$B$17,INDEX('P08'!$S:$S,$A256+52),0)+IF($A256&lt;='P09'!$B$17,INDEX('P09'!$S:$S,$A256+52),0)+IF($A256&lt;='P10'!$B$17,INDEX('P10'!$S:$S,$A256+52),0)</f>
        <v>1.1973321899278371</v>
      </c>
      <c r="H256">
        <f>IF($A256&lt;='P01'!$B$17,INDEX('P01'!$T:$T,$A256+52),0)+IF($A256&lt;='P02'!$B$17,INDEX('P02'!$T:$T,$A256+52),0)+IF($A256&lt;='P03'!$B$17,INDEX('P03'!$T:$T,$A256+52),0)+IF($A256&lt;='P04'!$B$17,INDEX('P04'!$T:$T,$A256+52),0)+IF($A256&lt;='P05'!$B$17,INDEX('P05'!$T:$T,$A256+52),0)+IF($A256&lt;='P06'!$B$17,INDEX('P06'!$T:$T,$A256+52),0)+IF($A256&lt;='P07'!$B$17,INDEX('P07'!$T:$T,$A256+52),0)+IF($A256&lt;='P08'!$B$17,INDEX('P08'!$T:$T,$A256+52),0)+IF($A256&lt;='P09'!$B$17,INDEX('P09'!$T:$T,$A256+52),0)+IF($A256&lt;='P10'!$B$17,INDEX('P10'!$T:$T,$A256+52),0)</f>
        <v>6.1706181993117166</v>
      </c>
      <c r="I256">
        <f>IF($A256&lt;='P01'!$B$17,INDEX('P01'!$U:$U,$A256+52),0)+IF($A256&lt;='P02'!$B$17,INDEX('P02'!$U:$U,$A256+52),0)+IF($A256&lt;='P03'!$B$17,INDEX('P03'!$U:$U,$A256+52),0)+IF($A256&lt;='P04'!$B$17,INDEX('P04'!$U:$U,$A256+52),0)+IF($A256&lt;='P05'!$B$17,INDEX('P05'!$U:$U,$A256+52),0)+IF($A256&lt;='P06'!$B$17,INDEX('P06'!$U:$U,$A256+52),0)+IF($A256&lt;='P07'!$B$17,INDEX('P07'!$U:$U,$A256+52),0)+IF($A256&lt;='P08'!$B$17,INDEX('P08'!$U:$U,$A256+52),0)+IF($A256&lt;='P09'!$B$17,INDEX('P09'!$U:$U,$A256+52),0)+IF($A256&lt;='P10'!$B$17,INDEX('P10'!$U:$U,$A256+52),0)</f>
        <v>60.781496236200667</v>
      </c>
      <c r="J256">
        <f>IF($A256&lt;='P01'!$B$17,INDEX('P01'!$V:$V,$A256+52),0)+IF($A256&lt;='P02'!$B$17,INDEX('P02'!$V:$V,$A256+52),0)+IF($A256&lt;='P03'!$B$17,INDEX('P03'!$V:$V,$A256+52),0)+IF($A256&lt;='P04'!$B$17,INDEX('P04'!$V:$V,$A256+52),0)+IF($A256&lt;='P05'!$B$17,INDEX('P05'!$V:$V,$A256+52),0)+IF($A256&lt;='P06'!$B$17,INDEX('P06'!$V:$V,$A256+52),0)+IF($A256&lt;='P07'!$B$17,INDEX('P07'!$V:$V,$A256+52),0)+IF($A256&lt;='P08'!$B$17,INDEX('P08'!$V:$V,$A256+52),0)+IF($A256&lt;='P09'!$B$17,INDEX('P09'!$V:$V,$A256+52),0)+IF($A256&lt;='P10'!$B$17,INDEX('P10'!$V:$V,$A256+52),0)</f>
        <v>4.1403739231966996E-2</v>
      </c>
      <c r="K256">
        <f>IF($A256&lt;='P01'!$B$17,INDEX('P01'!$W:$W,$A256+52),0)+IF($A256&lt;='P02'!$B$17,INDEX('P02'!$W:$W,$A256+52),0)+IF($A256&lt;='P03'!$B$17,INDEX('P03'!$W:$W,$A256+52),0)+IF($A256&lt;='P04'!$B$17,INDEX('P04'!$W:$W,$A256+52),0)+IF($A256&lt;='P05'!$B$17,INDEX('P05'!$W:$W,$A256+52),0)+IF($A256&lt;='P06'!$B$17,INDEX('P06'!$W:$W,$A256+52),0)+IF($A256&lt;='P07'!$B$17,INDEX('P07'!$W:$W,$A256+52),0)+IF($A256&lt;='P08'!$B$17,INDEX('P08'!$W:$W,$A256+52),0)+IF($A256&lt;='P09'!$B$17,INDEX('P09'!$W:$W,$A256+52),0)+IF($A256&lt;='P10'!$B$17,INDEX('P10'!$W:$W,$A256+52),0)</f>
        <v>-8.3242408682803273</v>
      </c>
      <c r="L256">
        <f>IF($A256&lt;='P01'!$B$17,INDEX('P01'!$X:$X,$A256+52),0)+IF($A256&lt;='P02'!$B$17,INDEX('P02'!$X:$X,$A256+52),0)+IF($A256&lt;='P03'!$B$17,INDEX('P03'!$X:$X,$A256+52),0)+IF($A256&lt;='P04'!$B$17,INDEX('P04'!$X:$X,$A256+52),0)+IF($A256&lt;='P05'!$B$17,INDEX('P05'!$X:$X,$A256+52),0)+IF($A256&lt;='P06'!$B$17,INDEX('P06'!$X:$X,$A256+52),0)+IF($A256&lt;='P07'!$B$17,INDEX('P07'!$X:$X,$A256+52),0)+IF($A256&lt;='P08'!$B$17,INDEX('P08'!$X:$X,$A256+52),0)+IF($A256&lt;='P09'!$B$17,INDEX('P09'!$X:$X,$A256+52),0)+IF($A256&lt;='P10'!$B$17,INDEX('P10'!$X:$X,$A256+52),0)</f>
        <v>8.1321729211692961</v>
      </c>
      <c r="M256">
        <f>IF($A256&lt;='P01'!$B$17,INDEX('P01'!$AA:$AA,$A256+52),0)+IF($A256&lt;='P02'!$B$17,INDEX('P02'!$AA:$AA,$A256+52),0)+IF($A256&lt;='P03'!$B$17,INDEX('P03'!$AA:$AA,$A256+52),0)+IF($A256&lt;='P04'!$B$17,INDEX('P04'!$AA:$AA,$A256+52),0)+IF($A256&lt;='P05'!$B$17,INDEX('P05'!$AA:$AA,$A256+52),0)+IF($A256&lt;='P06'!$B$17,INDEX('P06'!$AA:$AA,$A256+52),0)+IF($A256&lt;='P07'!$B$17,INDEX('P07'!$AA:$AA,$A256+52),0)+IF($A256&lt;='P08'!$B$17,INDEX('P08'!$AA:$AA,$A256+52),0)+IF($A256&lt;='P09'!$B$17,INDEX('P09'!$AA:$AA,$A256+52),0)+IF($A256&lt;='P10'!$B$17,INDEX('P10'!$AA:$AA,$A256+52),0)</f>
        <v>-3.9106679122811077</v>
      </c>
      <c r="N256">
        <f>IF($A256&lt;='P01'!$B$17,INDEX('P01'!$AB:$AB,$A256+52),0)+IF($A256&lt;='P02'!$B$17,INDEX('P02'!$AB:$AB,$A256+52),0)+IF($A256&lt;='P03'!$B$17,INDEX('P03'!$AB:$AB,$A256+52),0)+IF($A256&lt;='P04'!$B$17,INDEX('P04'!$AB:$AB,$A256+52),0)+IF($A256&lt;='P05'!$B$17,INDEX('P05'!$AB:$AB,$A256+52),0)+IF($A256&lt;='P06'!$B$17,INDEX('P06'!$AB:$AB,$A256+52),0)+IF($A256&lt;='P07'!$B$17,INDEX('P07'!$AB:$AB,$A256+52),0)+IF($A256&lt;='P08'!$B$17,INDEX('P08'!$AB:$AB,$A256+52),0)+IF($A256&lt;='P09'!$B$17,INDEX('P09'!$AB:$AB,$A256+52),0)+IF($A256&lt;='P10'!$B$17,INDEX('P10'!$AB:$AB,$A256+52),0)</f>
        <v>28.883408391032503</v>
      </c>
      <c r="O256">
        <f>IF($A256&lt;='P01'!$B$17,INDEX('P01'!$AC:$AC,$A256+52),0)+IF($A256&lt;='P02'!$B$17,INDEX('P02'!$AC:$AC,$A256+52),0)+IF($A256&lt;='P03'!$B$17,INDEX('P03'!$AC:$AC,$A256+52),0)+IF($A256&lt;='P04'!$B$17,INDEX('P04'!$AC:$AC,$A256+52),0)+IF($A256&lt;='P05'!$B$17,INDEX('P05'!$AC:$AC,$A256+52),0)+IF($A256&lt;='P06'!$B$17,INDEX('P06'!$AC:$AC,$A256+52),0)+IF($A256&lt;='P07'!$B$17,INDEX('P07'!$AC:$AC,$A256+52),0)+IF($A256&lt;='P08'!$B$17,INDEX('P08'!$AC:$AC,$A256+52),0)+IF($A256&lt;='P09'!$B$17,INDEX('P09'!$AC:$AC,$A256+52),0)+IF($A256&lt;='P10'!$B$17,INDEX('P10'!$AC:$AC,$A256+52),0)</f>
        <v>0.57766816782065011</v>
      </c>
      <c r="P256">
        <f>IF($A256&lt;='P01'!$B$17,INDEX('P01'!$AD:$AD,$A256+52),0)+IF($A256&lt;='P02'!$B$17,INDEX('P02'!$AD:$AD,$A256+52),0)+IF($A256&lt;='P03'!$B$17,INDEX('P03'!$AD:$AD,$A256+52),0)+IF($A256&lt;='P04'!$B$17,INDEX('P04'!$AD:$AD,$A256+52),0)+IF($A256&lt;='P05'!$B$17,INDEX('P05'!$AD:$AD,$A256+52),0)+IF($A256&lt;='P06'!$B$17,INDEX('P06'!$AD:$AD,$A256+52),0)+IF($A256&lt;='P07'!$B$17,INDEX('P07'!$AD:$AD,$A256+52),0)+IF($A256&lt;='P08'!$B$17,INDEX('P08'!$AD:$AD,$A256+52),0)+IF($A256&lt;='P09'!$B$17,INDEX('P09'!$AD:$AD,$A256+52),0)+IF($A256&lt;='P10'!$B$17,INDEX('P10'!$AD:$AD,$A256+52),0)</f>
        <v>2.9673789311794945</v>
      </c>
      <c r="Q256">
        <f>IF($A256&lt;='P01'!$B$17,INDEX('P01'!$AE:$AE,$A256+52),0)+IF($A256&lt;='P02'!$B$17,INDEX('P02'!$AE:$AE,$A256+52),0)+IF($A256&lt;='P03'!$B$17,INDEX('P03'!$AE:$AE,$A256+52),0)+IF($A256&lt;='P04'!$B$17,INDEX('P04'!$AE:$AE,$A256+52),0)+IF($A256&lt;='P05'!$B$17,INDEX('P05'!$AE:$AE,$A256+52),0)+IF($A256&lt;='P06'!$B$17,INDEX('P06'!$AE:$AE,$A256+52),0)+IF($A256&lt;='P07'!$B$17,INDEX('P07'!$AE:$AE,$A256+52),0)+IF($A256&lt;='P08'!$B$17,INDEX('P08'!$AE:$AE,$A256+52),0)+IF($A256&lt;='P09'!$B$17,INDEX('P09'!$AE:$AE,$A256+52),0)+IF($A256&lt;='P10'!$B$17,INDEX('P10'!$AE:$AE,$A256+52),0)</f>
        <v>29.229118624935424</v>
      </c>
      <c r="R256">
        <f>IF($A256&lt;='P01'!$B$17,INDEX('P01'!$AF:$AF,$A256+52),0)+IF($A256&lt;='P02'!$B$17,INDEX('P02'!$AF:$AF,$A256+52),0)+IF($A256&lt;='P03'!$B$17,INDEX('P03'!$AF:$AF,$A256+52),0)+IF($A256&lt;='P04'!$B$17,INDEX('P04'!$AF:$AF,$A256+52),0)+IF($A256&lt;='P05'!$B$17,INDEX('P05'!$AF:$AF,$A256+52),0)+IF($A256&lt;='P06'!$B$17,INDEX('P06'!$AF:$AF,$A256+52),0)+IF($A256&lt;='P07'!$B$17,INDEX('P07'!$AF:$AF,$A256+52),0)+IF($A256&lt;='P08'!$B$17,INDEX('P08'!$AF:$AF,$A256+52),0)+IF($A256&lt;='P09'!$B$17,INDEX('P09'!$AF:$AF,$A256+52),0)+IF($A256&lt;='P10'!$B$17,INDEX('P10'!$AF:$AF,$A256+52),0)</f>
        <v>1.9910579378042359E-2</v>
      </c>
      <c r="S256">
        <f>IF($A256&lt;='P01'!$B$17,INDEX('P01'!$AG:$AG,$A256+52),0)+IF($A256&lt;='P02'!$B$17,INDEX('P02'!$AG:$AG,$A256+52),0)+IF($A256&lt;='P03'!$B$17,INDEX('P03'!$AG:$AG,$A256+52),0)+IF($A256&lt;='P04'!$B$17,INDEX('P04'!$AG:$AG,$A256+52),0)+IF($A256&lt;='P05'!$B$17,INDEX('P05'!$AG:$AG,$A256+52),0)+IF($A256&lt;='P06'!$B$17,INDEX('P06'!$AG:$AG,$A256+52),0)+IF($A256&lt;='P07'!$B$17,INDEX('P07'!$AG:$AG,$A256+52),0)+IF($A256&lt;='P08'!$B$17,INDEX('P08'!$AG:$AG,$A256+52),0)+IF($A256&lt;='P09'!$B$17,INDEX('P09'!$AG:$AG,$A256+52),0)+IF($A256&lt;='P10'!$B$17,INDEX('P10'!$AG:$AG,$A256+52),0)</f>
        <v>6938.5365387365409</v>
      </c>
      <c r="T256">
        <f>IF($A256&lt;='P01'!$B$17,INDEX('P01'!$AI:$AI,$A256+52),0)+IF($A256&lt;='P02'!$B$17,INDEX('P02'!$AI:$AI,$A256+52),0)+IF($A256&lt;='P03'!$B$17,INDEX('P03'!$AI:$AI,$A256+52),0)+IF($A256&lt;='P04'!$B$17,INDEX('P04'!$AI:$AI,$A256+52),0)+IF($A256&lt;='P05'!$B$17,INDEX('P05'!$AI:$AI,$A256+52),0)+IF($A256&lt;='P06'!$B$17,INDEX('P06'!$AI:$AI,$A256+52),0)+IF($A256&lt;='P07'!$B$17,INDEX('P07'!$AI:$AI,$A256+52),0)+IF($A256&lt;='P08'!$B$17,INDEX('P08'!$AI:$AI,$A256+52),0)+IF($A256&lt;='P09'!$B$17,INDEX('P09'!$AI:$AI,$A256+52),0)+IF($A256&lt;='P10'!$B$17,INDEX('P10'!$AI:$AI,$A256+52),0)</f>
        <v>6938.5365387365409</v>
      </c>
    </row>
    <row r="257" spans="1:20" x14ac:dyDescent="0.35">
      <c r="A257">
        <v>225</v>
      </c>
      <c r="B257">
        <f>IF($A257&lt;='P01'!$B$17,INDEX('P01'!$J:$J,$A257+52),0)+IF($A257&lt;='P02'!$B$17,INDEX('P02'!$J:$J,$A257+52),0)+IF($A257&lt;='P03'!$B$17,INDEX('P03'!$J:$J,$A257+52),0)+IF($A257&lt;='P04'!$B$17,INDEX('P04'!$J:$J,$A257+52),0)+IF($A257&lt;='P05'!$B$17,INDEX('P05'!$J:$J,$A257+52),0)+IF($A257&lt;='P06'!$B$17,INDEX('P06'!$J:$J,$A257+52),0)+IF($A257&lt;='P07'!$B$17,INDEX('P07'!$J:$J,$A257+52),0)+IF($A257&lt;='P08'!$B$17,INDEX('P08'!$J:$J,$A257+52),0)+IF($A257&lt;='P09'!$B$17,INDEX('P09'!$J:$J,$A257+52),0)+IF($A257&lt;='P10'!$B$17,INDEX('P10'!$J:$J,$A257+52),0)</f>
        <v>9.5045827128452111E-5</v>
      </c>
      <c r="C257">
        <f>IF($A257&lt;='P01'!$B$17,INDEX('P01'!$K:$K,$A257+52),0)+IF($A257&lt;='P02'!$B$17,INDEX('P02'!$K:$K,$A257+52),0)+IF($A257&lt;='P03'!$B$17,INDEX('P03'!$K:$K,$A257+52),0)+IF($A257&lt;='P04'!$B$17,INDEX('P04'!$K:$K,$A257+52),0)+IF($A257&lt;='P05'!$B$17,INDEX('P05'!$K:$K,$A257+52),0)+IF($A257&lt;='P06'!$B$17,INDEX('P06'!$K:$K,$A257+52),0)+IF($A257&lt;='P07'!$B$17,INDEX('P07'!$K:$K,$A257+52),0)+IF($A257&lt;='P08'!$B$17,INDEX('P08'!$K:$K,$A257+52),0)+IF($A257&lt;='P09'!$B$17,INDEX('P09'!$K:$K,$A257+52),0)+IF($A257&lt;='P10'!$B$17,INDEX('P10'!$K:$K,$A257+52),0)</f>
        <v>2.4049773771957841E-3</v>
      </c>
      <c r="D257">
        <f>IF($A257&lt;='P01'!$B$17,INDEX('P01'!$L:$L,$A257+52),0)+IF($A257&lt;='P02'!$B$17,INDEX('P02'!$L:$L,$A257+52),0)+IF($A257&lt;='P03'!$B$17,INDEX('P03'!$L:$L,$A257+52),0)+IF($A257&lt;='P04'!$B$17,INDEX('P04'!$L:$L,$A257+52),0)+IF($A257&lt;='P05'!$B$17,INDEX('P05'!$L:$L,$A257+52),0)+IF($A257&lt;='P06'!$B$17,INDEX('P06'!$L:$L,$A257+52),0)+IF($A257&lt;='P07'!$B$17,INDEX('P07'!$L:$L,$A257+52),0)+IF($A257&lt;='P08'!$B$17,INDEX('P08'!$L:$L,$A257+52),0)+IF($A257&lt;='P09'!$B$17,INDEX('P09'!$L:$L,$A257+52),0)+IF($A257&lt;='P10'!$B$17,INDEX('P10'!$L:$L,$A257+52),0)</f>
        <v>0</v>
      </c>
      <c r="E257">
        <f>IF($A257&lt;='P01'!$B$17,INDEX('P01'!$M:$M,$A257+52),0)+IF($A257&lt;='P02'!$B$17,INDEX('P02'!$M:$M,$A257+52),0)+IF($A257&lt;='P03'!$B$17,INDEX('P03'!$M:$M,$A257+52),0)+IF($A257&lt;='P04'!$B$17,INDEX('P04'!$M:$M,$A257+52),0)+IF($A257&lt;='P05'!$B$17,INDEX('P05'!$M:$M,$A257+52),0)+IF($A257&lt;='P06'!$B$17,INDEX('P06'!$M:$M,$A257+52),0)+IF($A257&lt;='P07'!$B$17,INDEX('P07'!$M:$M,$A257+52),0)+IF($A257&lt;='P08'!$B$17,INDEX('P08'!$M:$M,$A257+52),0)+IF($A257&lt;='P09'!$B$17,INDEX('P09'!$M:$M,$A257+52),0)+IF($A257&lt;='P10'!$B$17,INDEX('P10'!$M:$M,$A257+52),0)</f>
        <v>0.7057633687377397</v>
      </c>
      <c r="F257">
        <f>IF($A257&lt;='P01'!$B$17,INDEX('P01'!$R:$R,$A257+52),0)+IF($A257&lt;='P02'!$B$17,INDEX('P02'!$R:$R,$A257+52),0)+IF($A257&lt;='P03'!$B$17,INDEX('P03'!$R:$R,$A257+52),0)+IF($A257&lt;='P04'!$B$17,INDEX('P04'!$R:$R,$A257+52),0)+IF($A257&lt;='P05'!$B$17,INDEX('P05'!$R:$R,$A257+52),0)+IF($A257&lt;='P06'!$B$17,INDEX('P06'!$R:$R,$A257+52),0)+IF($A257&lt;='P07'!$B$17,INDEX('P07'!$R:$R,$A257+52),0)+IF($A257&lt;='P08'!$B$17,INDEX('P08'!$R:$R,$A257+52),0)+IF($A257&lt;='P09'!$B$17,INDEX('P09'!$R:$R,$A257+52),0)+IF($A257&lt;='P10'!$B$17,INDEX('P10'!$R:$R,$A257+52),0)</f>
        <v>59.655948132446554</v>
      </c>
      <c r="G257">
        <f>IF($A257&lt;='P01'!$B$17,INDEX('P01'!$S:$S,$A257+52),0)+IF($A257&lt;='P02'!$B$17,INDEX('P02'!$S:$S,$A257+52),0)+IF($A257&lt;='P03'!$B$17,INDEX('P03'!$S:$S,$A257+52),0)+IF($A257&lt;='P04'!$B$17,INDEX('P04'!$S:$S,$A257+52),0)+IF($A257&lt;='P05'!$B$17,INDEX('P05'!$S:$S,$A257+52),0)+IF($A257&lt;='P06'!$B$17,INDEX('P06'!$S:$S,$A257+52),0)+IF($A257&lt;='P07'!$B$17,INDEX('P07'!$S:$S,$A257+52),0)+IF($A257&lt;='P08'!$B$17,INDEX('P08'!$S:$S,$A257+52),0)+IF($A257&lt;='P09'!$B$17,INDEX('P09'!$S:$S,$A257+52),0)+IF($A257&lt;='P10'!$B$17,INDEX('P10'!$S:$S,$A257+52),0)</f>
        <v>1.1931189626489311</v>
      </c>
      <c r="H257">
        <f>IF($A257&lt;='P01'!$B$17,INDEX('P01'!$T:$T,$A257+52),0)+IF($A257&lt;='P02'!$B$17,INDEX('P02'!$T:$T,$A257+52),0)+IF($A257&lt;='P03'!$B$17,INDEX('P03'!$T:$T,$A257+52),0)+IF($A257&lt;='P04'!$B$17,INDEX('P04'!$T:$T,$A257+52),0)+IF($A257&lt;='P05'!$B$17,INDEX('P05'!$T:$T,$A257+52),0)+IF($A257&lt;='P06'!$B$17,INDEX('P06'!$T:$T,$A257+52),0)+IF($A257&lt;='P07'!$B$17,INDEX('P07'!$T:$T,$A257+52),0)+IF($A257&lt;='P08'!$B$17,INDEX('P08'!$T:$T,$A257+52),0)+IF($A257&lt;='P09'!$B$17,INDEX('P09'!$T:$T,$A257+52),0)+IF($A257&lt;='P10'!$B$17,INDEX('P10'!$T:$T,$A257+52),0)</f>
        <v>6.1640018803321679</v>
      </c>
      <c r="I257">
        <f>IF($A257&lt;='P01'!$B$17,INDEX('P01'!$U:$U,$A257+52),0)+IF($A257&lt;='P02'!$B$17,INDEX('P02'!$U:$U,$A257+52),0)+IF($A257&lt;='P03'!$B$17,INDEX('P03'!$U:$U,$A257+52),0)+IF($A257&lt;='P04'!$B$17,INDEX('P04'!$U:$U,$A257+52),0)+IF($A257&lt;='P05'!$B$17,INDEX('P05'!$U:$U,$A257+52),0)+IF($A257&lt;='P06'!$B$17,INDEX('P06'!$U:$U,$A257+52),0)+IF($A257&lt;='P07'!$B$17,INDEX('P07'!$U:$U,$A257+52),0)+IF($A257&lt;='P08'!$B$17,INDEX('P08'!$U:$U,$A257+52),0)+IF($A257&lt;='P09'!$B$17,INDEX('P09'!$U:$U,$A257+52),0)+IF($A257&lt;='P10'!$B$17,INDEX('P10'!$U:$U,$A257+52),0)</f>
        <v>60.567360592738297</v>
      </c>
      <c r="J257">
        <f>IF($A257&lt;='P01'!$B$17,INDEX('P01'!$V:$V,$A257+52),0)+IF($A257&lt;='P02'!$B$17,INDEX('P02'!$V:$V,$A257+52),0)+IF($A257&lt;='P03'!$B$17,INDEX('P03'!$V:$V,$A257+52),0)+IF($A257&lt;='P04'!$B$17,INDEX('P04'!$V:$V,$A257+52),0)+IF($A257&lt;='P05'!$B$17,INDEX('P05'!$V:$V,$A257+52),0)+IF($A257&lt;='P06'!$B$17,INDEX('P06'!$V:$V,$A257+52),0)+IF($A257&lt;='P07'!$B$17,INDEX('P07'!$V:$V,$A257+52),0)+IF($A257&lt;='P08'!$B$17,INDEX('P08'!$V:$V,$A257+52),0)+IF($A257&lt;='P09'!$B$17,INDEX('P09'!$V:$V,$A257+52),0)+IF($A257&lt;='P10'!$B$17,INDEX('P10'!$V:$V,$A257+52),0)</f>
        <v>4.135909492166924E-2</v>
      </c>
      <c r="K257">
        <f>IF($A257&lt;='P01'!$B$17,INDEX('P01'!$W:$W,$A257+52),0)+IF($A257&lt;='P02'!$B$17,INDEX('P02'!$W:$W,$A257+52),0)+IF($A257&lt;='P03'!$B$17,INDEX('P03'!$W:$W,$A257+52),0)+IF($A257&lt;='P04'!$B$17,INDEX('P04'!$W:$W,$A257+52),0)+IF($A257&lt;='P05'!$B$17,INDEX('P05'!$W:$W,$A257+52),0)+IF($A257&lt;='P06'!$B$17,INDEX('P06'!$W:$W,$A257+52),0)+IF($A257&lt;='P07'!$B$17,INDEX('P07'!$W:$W,$A257+52),0)+IF($A257&lt;='P08'!$B$17,INDEX('P08'!$W:$W,$A257+52),0)+IF($A257&lt;='P09'!$B$17,INDEX('P09'!$W:$W,$A257+52),0)+IF($A257&lt;='P10'!$B$17,INDEX('P10'!$W:$W,$A257+52),0)</f>
        <v>-8.3098923981945045</v>
      </c>
      <c r="L257">
        <f>IF($A257&lt;='P01'!$B$17,INDEX('P01'!$X:$X,$A257+52),0)+IF($A257&lt;='P02'!$B$17,INDEX('P02'!$X:$X,$A257+52),0)+IF($A257&lt;='P03'!$B$17,INDEX('P03'!$X:$X,$A257+52),0)+IF($A257&lt;='P04'!$B$17,INDEX('P04'!$X:$X,$A257+52),0)+IF($A257&lt;='P05'!$B$17,INDEX('P05'!$X:$X,$A257+52),0)+IF($A257&lt;='P06'!$B$17,INDEX('P06'!$X:$X,$A257+52),0)+IF($A257&lt;='P07'!$B$17,INDEX('P07'!$X:$X,$A257+52),0)+IF($A257&lt;='P08'!$B$17,INDEX('P08'!$X:$X,$A257+52),0)+IF($A257&lt;='P09'!$B$17,INDEX('P09'!$X:$X,$A257+52),0)+IF($A257&lt;='P10'!$B$17,INDEX('P10'!$X:$X,$A257+52),0)</f>
        <v>8.1185003085614369</v>
      </c>
      <c r="M257">
        <f>IF($A257&lt;='P01'!$B$17,INDEX('P01'!$AA:$AA,$A257+52),0)+IF($A257&lt;='P02'!$B$17,INDEX('P02'!$AA:$AA,$A257+52),0)+IF($A257&lt;='P03'!$B$17,INDEX('P03'!$AA:$AA,$A257+52),0)+IF($A257&lt;='P04'!$B$17,INDEX('P04'!$AA:$AA,$A257+52),0)+IF($A257&lt;='P05'!$B$17,INDEX('P05'!$AA:$AA,$A257+52),0)+IF($A257&lt;='P06'!$B$17,INDEX('P06'!$AA:$AA,$A257+52),0)+IF($A257&lt;='P07'!$B$17,INDEX('P07'!$AA:$AA,$A257+52),0)+IF($A257&lt;='P08'!$B$17,INDEX('P08'!$AA:$AA,$A257+52),0)+IF($A257&lt;='P09'!$B$17,INDEX('P09'!$AA:$AA,$A257+52),0)+IF($A257&lt;='P10'!$B$17,INDEX('P10'!$AA:$AA,$A257+52),0)</f>
        <v>-3.8913536318055506</v>
      </c>
      <c r="N257">
        <f>IF($A257&lt;='P01'!$B$17,INDEX('P01'!$AB:$AB,$A257+52),0)+IF($A257&lt;='P02'!$B$17,INDEX('P02'!$AB:$AB,$A257+52),0)+IF($A257&lt;='P03'!$B$17,INDEX('P03'!$AB:$AB,$A257+52),0)+IF($A257&lt;='P04'!$B$17,INDEX('P04'!$AB:$AB,$A257+52),0)+IF($A257&lt;='P05'!$B$17,INDEX('P05'!$AB:$AB,$A257+52),0)+IF($A257&lt;='P06'!$B$17,INDEX('P06'!$AB:$AB,$A257+52),0)+IF($A257&lt;='P07'!$B$17,INDEX('P07'!$AB:$AB,$A257+52),0)+IF($A257&lt;='P08'!$B$17,INDEX('P08'!$AB:$AB,$A257+52),0)+IF($A257&lt;='P09'!$B$17,INDEX('P09'!$AB:$AB,$A257+52),0)+IF($A257&lt;='P10'!$B$17,INDEX('P10'!$AB:$AB,$A257+52),0)</f>
        <v>28.687855558378899</v>
      </c>
      <c r="O257">
        <f>IF($A257&lt;='P01'!$B$17,INDEX('P01'!$AC:$AC,$A257+52),0)+IF($A257&lt;='P02'!$B$17,INDEX('P02'!$AC:$AC,$A257+52),0)+IF($A257&lt;='P03'!$B$17,INDEX('P03'!$AC:$AC,$A257+52),0)+IF($A257&lt;='P04'!$B$17,INDEX('P04'!$AC:$AC,$A257+52),0)+IF($A257&lt;='P05'!$B$17,INDEX('P05'!$AC:$AC,$A257+52),0)+IF($A257&lt;='P06'!$B$17,INDEX('P06'!$AC:$AC,$A257+52),0)+IF($A257&lt;='P07'!$B$17,INDEX('P07'!$AC:$AC,$A257+52),0)+IF($A257&lt;='P08'!$B$17,INDEX('P08'!$AC:$AC,$A257+52),0)+IF($A257&lt;='P09'!$B$17,INDEX('P09'!$AC:$AC,$A257+52),0)+IF($A257&lt;='P10'!$B$17,INDEX('P10'!$AC:$AC,$A257+52),0)</f>
        <v>0.5737571111675781</v>
      </c>
      <c r="P257">
        <f>IF($A257&lt;='P01'!$B$17,INDEX('P01'!$AD:$AD,$A257+52),0)+IF($A257&lt;='P02'!$B$17,INDEX('P02'!$AD:$AD,$A257+52),0)+IF($A257&lt;='P03'!$B$17,INDEX('P03'!$AD:$AD,$A257+52),0)+IF($A257&lt;='P04'!$B$17,INDEX('P04'!$AD:$AD,$A257+52),0)+IF($A257&lt;='P05'!$B$17,INDEX('P05'!$AD:$AD,$A257+52),0)+IF($A257&lt;='P06'!$B$17,INDEX('P06'!$AD:$AD,$A257+52),0)+IF($A257&lt;='P07'!$B$17,INDEX('P07'!$AD:$AD,$A257+52),0)+IF($A257&lt;='P08'!$B$17,INDEX('P08'!$AD:$AD,$A257+52),0)+IF($A257&lt;='P09'!$B$17,INDEX('P09'!$AD:$AD,$A257+52),0)+IF($A257&lt;='P10'!$B$17,INDEX('P10'!$AD:$AD,$A257+52),0)</f>
        <v>2.9545248742790373</v>
      </c>
      <c r="Q257">
        <f>IF($A257&lt;='P01'!$B$17,INDEX('P01'!$AE:$AE,$A257+52),0)+IF($A257&lt;='P02'!$B$17,INDEX('P02'!$AE:$AE,$A257+52),0)+IF($A257&lt;='P03'!$B$17,INDEX('P03'!$AE:$AE,$A257+52),0)+IF($A257&lt;='P04'!$B$17,INDEX('P04'!$AE:$AE,$A257+52),0)+IF($A257&lt;='P05'!$B$17,INDEX('P05'!$AE:$AE,$A257+52),0)+IF($A257&lt;='P06'!$B$17,INDEX('P06'!$AE:$AE,$A257+52),0)+IF($A257&lt;='P07'!$B$17,INDEX('P07'!$AE:$AE,$A257+52),0)+IF($A257&lt;='P08'!$B$17,INDEX('P08'!$AE:$AE,$A257+52),0)+IF($A257&lt;='P09'!$B$17,INDEX('P09'!$AE:$AE,$A257+52),0)+IF($A257&lt;='P10'!$B$17,INDEX('P10'!$AE:$AE,$A257+52),0)</f>
        <v>29.031102993600975</v>
      </c>
      <c r="R257">
        <f>IF($A257&lt;='P01'!$B$17,INDEX('P01'!$AF:$AF,$A257+52),0)+IF($A257&lt;='P02'!$B$17,INDEX('P02'!$AF:$AF,$A257+52),0)+IF($A257&lt;='P03'!$B$17,INDEX('P03'!$AF:$AF,$A257+52),0)+IF($A257&lt;='P04'!$B$17,INDEX('P04'!$AF:$AF,$A257+52),0)+IF($A257&lt;='P05'!$B$17,INDEX('P05'!$AF:$AF,$A257+52),0)+IF($A257&lt;='P06'!$B$17,INDEX('P06'!$AF:$AF,$A257+52),0)+IF($A257&lt;='P07'!$B$17,INDEX('P07'!$AF:$AF,$A257+52),0)+IF($A257&lt;='P08'!$B$17,INDEX('P08'!$AF:$AF,$A257+52),0)+IF($A257&lt;='P09'!$B$17,INDEX('P09'!$AF:$AF,$A257+52),0)+IF($A257&lt;='P10'!$B$17,INDEX('P10'!$AF:$AF,$A257+52),0)</f>
        <v>1.9824211136865298E-2</v>
      </c>
      <c r="S257">
        <f>IF($A257&lt;='P01'!$B$17,INDEX('P01'!$AG:$AG,$A257+52),0)+IF($A257&lt;='P02'!$B$17,INDEX('P02'!$AG:$AG,$A257+52),0)+IF($A257&lt;='P03'!$B$17,INDEX('P03'!$AG:$AG,$A257+52),0)+IF($A257&lt;='P04'!$B$17,INDEX('P04'!$AG:$AG,$A257+52),0)+IF($A257&lt;='P05'!$B$17,INDEX('P05'!$AG:$AG,$A257+52),0)+IF($A257&lt;='P06'!$B$17,INDEX('P06'!$AG:$AG,$A257+52),0)+IF($A257&lt;='P07'!$B$17,INDEX('P07'!$AG:$AG,$A257+52),0)+IF($A257&lt;='P08'!$B$17,INDEX('P08'!$AG:$AG,$A257+52),0)+IF($A257&lt;='P09'!$B$17,INDEX('P09'!$AG:$AG,$A257+52),0)+IF($A257&lt;='P10'!$B$17,INDEX('P10'!$AG:$AG,$A257+52),0)</f>
        <v>6953.1330015250824</v>
      </c>
      <c r="T257">
        <f>IF($A257&lt;='P01'!$B$17,INDEX('P01'!$AI:$AI,$A257+52),0)+IF($A257&lt;='P02'!$B$17,INDEX('P02'!$AI:$AI,$A257+52),0)+IF($A257&lt;='P03'!$B$17,INDEX('P03'!$AI:$AI,$A257+52),0)+IF($A257&lt;='P04'!$B$17,INDEX('P04'!$AI:$AI,$A257+52),0)+IF($A257&lt;='P05'!$B$17,INDEX('P05'!$AI:$AI,$A257+52),0)+IF($A257&lt;='P06'!$B$17,INDEX('P06'!$AI:$AI,$A257+52),0)+IF($A257&lt;='P07'!$B$17,INDEX('P07'!$AI:$AI,$A257+52),0)+IF($A257&lt;='P08'!$B$17,INDEX('P08'!$AI:$AI,$A257+52),0)+IF($A257&lt;='P09'!$B$17,INDEX('P09'!$AI:$AI,$A257+52),0)+IF($A257&lt;='P10'!$B$17,INDEX('P10'!$AI:$AI,$A257+52),0)</f>
        <v>6953.1330015250824</v>
      </c>
    </row>
    <row r="258" spans="1:20" x14ac:dyDescent="0.35">
      <c r="A258">
        <v>226</v>
      </c>
      <c r="B258">
        <f>IF($A258&lt;='P01'!$B$17,INDEX('P01'!$J:$J,$A258+52),0)+IF($A258&lt;='P02'!$B$17,INDEX('P02'!$J:$J,$A258+52),0)+IF($A258&lt;='P03'!$B$17,INDEX('P03'!$J:$J,$A258+52),0)+IF($A258&lt;='P04'!$B$17,INDEX('P04'!$J:$J,$A258+52),0)+IF($A258&lt;='P05'!$B$17,INDEX('P05'!$J:$J,$A258+52),0)+IF($A258&lt;='P06'!$B$17,INDEX('P06'!$J:$J,$A258+52),0)+IF($A258&lt;='P07'!$B$17,INDEX('P07'!$J:$J,$A258+52),0)+IF($A258&lt;='P08'!$B$17,INDEX('P08'!$J:$J,$A258+52),0)+IF($A258&lt;='P09'!$B$17,INDEX('P09'!$J:$J,$A258+52),0)+IF($A258&lt;='P10'!$B$17,INDEX('P10'!$J:$J,$A258+52),0)</f>
        <v>9.470976254223807E-5</v>
      </c>
      <c r="C258">
        <f>IF($A258&lt;='P01'!$B$17,INDEX('P01'!$K:$K,$A258+52),0)+IF($A258&lt;='P02'!$B$17,INDEX('P02'!$K:$K,$A258+52),0)+IF($A258&lt;='P03'!$B$17,INDEX('P03'!$K:$K,$A258+52),0)+IF($A258&lt;='P04'!$B$17,INDEX('P04'!$K:$K,$A258+52),0)+IF($A258&lt;='P05'!$B$17,INDEX('P05'!$K:$K,$A258+52),0)+IF($A258&lt;='P06'!$B$17,INDEX('P06'!$K:$K,$A258+52),0)+IF($A258&lt;='P07'!$B$17,INDEX('P07'!$K:$K,$A258+52),0)+IF($A258&lt;='P08'!$B$17,INDEX('P08'!$K:$K,$A258+52),0)+IF($A258&lt;='P09'!$B$17,INDEX('P09'!$K:$K,$A258+52),0)+IF($A258&lt;='P10'!$B$17,INDEX('P10'!$K:$K,$A258+52),0)</f>
        <v>2.3964883066885834E-3</v>
      </c>
      <c r="D258">
        <f>IF($A258&lt;='P01'!$B$17,INDEX('P01'!$L:$L,$A258+52),0)+IF($A258&lt;='P02'!$B$17,INDEX('P02'!$L:$L,$A258+52),0)+IF($A258&lt;='P03'!$B$17,INDEX('P03'!$L:$L,$A258+52),0)+IF($A258&lt;='P04'!$B$17,INDEX('P04'!$L:$L,$A258+52),0)+IF($A258&lt;='P05'!$B$17,INDEX('P05'!$L:$L,$A258+52),0)+IF($A258&lt;='P06'!$B$17,INDEX('P06'!$L:$L,$A258+52),0)+IF($A258&lt;='P07'!$B$17,INDEX('P07'!$L:$L,$A258+52),0)+IF($A258&lt;='P08'!$B$17,INDEX('P08'!$L:$L,$A258+52),0)+IF($A258&lt;='P09'!$B$17,INDEX('P09'!$L:$L,$A258+52),0)+IF($A258&lt;='P10'!$B$17,INDEX('P10'!$L:$L,$A258+52),0)</f>
        <v>0</v>
      </c>
      <c r="E258">
        <f>IF($A258&lt;='P01'!$B$17,INDEX('P01'!$M:$M,$A258+52),0)+IF($A258&lt;='P02'!$B$17,INDEX('P02'!$M:$M,$A258+52),0)+IF($A258&lt;='P03'!$B$17,INDEX('P03'!$M:$M,$A258+52),0)+IF($A258&lt;='P04'!$B$17,INDEX('P04'!$M:$M,$A258+52),0)+IF($A258&lt;='P05'!$B$17,INDEX('P05'!$M:$M,$A258+52),0)+IF($A258&lt;='P06'!$B$17,INDEX('P06'!$M:$M,$A258+52),0)+IF($A258&lt;='P07'!$B$17,INDEX('P07'!$M:$M,$A258+52),0)+IF($A258&lt;='P08'!$B$17,INDEX('P08'!$M:$M,$A258+52),0)+IF($A258&lt;='P09'!$B$17,INDEX('P09'!$M:$M,$A258+52),0)+IF($A258&lt;='P10'!$B$17,INDEX('P10'!$M:$M,$A258+52),0)</f>
        <v>0.70327217066850889</v>
      </c>
      <c r="F258">
        <f>IF($A258&lt;='P01'!$B$17,INDEX('P01'!$R:$R,$A258+52),0)+IF($A258&lt;='P02'!$B$17,INDEX('P02'!$R:$R,$A258+52),0)+IF($A258&lt;='P03'!$B$17,INDEX('P03'!$R:$R,$A258+52),0)+IF($A258&lt;='P04'!$B$17,INDEX('P04'!$R:$R,$A258+52),0)+IF($A258&lt;='P05'!$B$17,INDEX('P05'!$R:$R,$A258+52),0)+IF($A258&lt;='P06'!$B$17,INDEX('P06'!$R:$R,$A258+52),0)+IF($A258&lt;='P07'!$B$17,INDEX('P07'!$R:$R,$A258+52),0)+IF($A258&lt;='P08'!$B$17,INDEX('P08'!$R:$R,$A258+52),0)+IF($A258&lt;='P09'!$B$17,INDEX('P09'!$R:$R,$A258+52),0)+IF($A258&lt;='P10'!$B$17,INDEX('P10'!$R:$R,$A258+52),0)</f>
        <v>59.446028094282987</v>
      </c>
      <c r="G258">
        <f>IF($A258&lt;='P01'!$B$17,INDEX('P01'!$S:$S,$A258+52),0)+IF($A258&lt;='P02'!$B$17,INDEX('P02'!$S:$S,$A258+52),0)+IF($A258&lt;='P03'!$B$17,INDEX('P03'!$S:$S,$A258+52),0)+IF($A258&lt;='P04'!$B$17,INDEX('P04'!$S:$S,$A258+52),0)+IF($A258&lt;='P05'!$B$17,INDEX('P05'!$S:$S,$A258+52),0)+IF($A258&lt;='P06'!$B$17,INDEX('P06'!$S:$S,$A258+52),0)+IF($A258&lt;='P07'!$B$17,INDEX('P07'!$S:$S,$A258+52),0)+IF($A258&lt;='P08'!$B$17,INDEX('P08'!$S:$S,$A258+52),0)+IF($A258&lt;='P09'!$B$17,INDEX('P09'!$S:$S,$A258+52),0)+IF($A258&lt;='P10'!$B$17,INDEX('P10'!$S:$S,$A258+52),0)</f>
        <v>1.1889205618856598</v>
      </c>
      <c r="H258">
        <f>IF($A258&lt;='P01'!$B$17,INDEX('P01'!$T:$T,$A258+52),0)+IF($A258&lt;='P02'!$B$17,INDEX('P02'!$T:$T,$A258+52),0)+IF($A258&lt;='P03'!$B$17,INDEX('P03'!$T:$T,$A258+52),0)+IF($A258&lt;='P04'!$B$17,INDEX('P04'!$T:$T,$A258+52),0)+IF($A258&lt;='P05'!$B$17,INDEX('P05'!$T:$T,$A258+52),0)+IF($A258&lt;='P06'!$B$17,INDEX('P06'!$T:$T,$A258+52),0)+IF($A258&lt;='P07'!$B$17,INDEX('P07'!$T:$T,$A258+52),0)+IF($A258&lt;='P08'!$B$17,INDEX('P08'!$T:$T,$A258+52),0)+IF($A258&lt;='P09'!$B$17,INDEX('P09'!$T:$T,$A258+52),0)+IF($A258&lt;='P10'!$B$17,INDEX('P10'!$T:$T,$A258+52),0)</f>
        <v>6.1573926605604195</v>
      </c>
      <c r="I258">
        <f>IF($A258&lt;='P01'!$B$17,INDEX('P01'!$U:$U,$A258+52),0)+IF($A258&lt;='P02'!$B$17,INDEX('P02'!$U:$U,$A258+52),0)+IF($A258&lt;='P03'!$B$17,INDEX('P03'!$U:$U,$A258+52),0)+IF($A258&lt;='P04'!$B$17,INDEX('P04'!$U:$U,$A258+52),0)+IF($A258&lt;='P05'!$B$17,INDEX('P05'!$U:$U,$A258+52),0)+IF($A258&lt;='P06'!$B$17,INDEX('P06'!$U:$U,$A258+52),0)+IF($A258&lt;='P07'!$B$17,INDEX('P07'!$U:$U,$A258+52),0)+IF($A258&lt;='P08'!$B$17,INDEX('P08'!$U:$U,$A258+52),0)+IF($A258&lt;='P09'!$B$17,INDEX('P09'!$U:$U,$A258+52),0)+IF($A258&lt;='P10'!$B$17,INDEX('P10'!$U:$U,$A258+52),0)</f>
        <v>60.353979403836675</v>
      </c>
      <c r="J258">
        <f>IF($A258&lt;='P01'!$B$17,INDEX('P01'!$V:$V,$A258+52),0)+IF($A258&lt;='P02'!$B$17,INDEX('P02'!$V:$V,$A258+52),0)+IF($A258&lt;='P03'!$B$17,INDEX('P03'!$V:$V,$A258+52),0)+IF($A258&lt;='P04'!$B$17,INDEX('P04'!$V:$V,$A258+52),0)+IF($A258&lt;='P05'!$B$17,INDEX('P05'!$V:$V,$A258+52),0)+IF($A258&lt;='P06'!$B$17,INDEX('P06'!$V:$V,$A258+52),0)+IF($A258&lt;='P07'!$B$17,INDEX('P07'!$V:$V,$A258+52),0)+IF($A258&lt;='P08'!$B$17,INDEX('P08'!$V:$V,$A258+52),0)+IF($A258&lt;='P09'!$B$17,INDEX('P09'!$V:$V,$A258+52),0)+IF($A258&lt;='P10'!$B$17,INDEX('P10'!$V:$V,$A258+52),0)</f>
        <v>4.1314498781935216E-2</v>
      </c>
      <c r="K258">
        <f>IF($A258&lt;='P01'!$B$17,INDEX('P01'!$W:$W,$A258+52),0)+IF($A258&lt;='P02'!$B$17,INDEX('P02'!$W:$W,$A258+52),0)+IF($A258&lt;='P03'!$B$17,INDEX('P03'!$W:$W,$A258+52),0)+IF($A258&lt;='P04'!$B$17,INDEX('P04'!$W:$W,$A258+52),0)+IF($A258&lt;='P05'!$B$17,INDEX('P05'!$W:$W,$A258+52),0)+IF($A258&lt;='P06'!$B$17,INDEX('P06'!$W:$W,$A258+52),0)+IF($A258&lt;='P07'!$B$17,INDEX('P07'!$W:$W,$A258+52),0)+IF($A258&lt;='P08'!$B$17,INDEX('P08'!$W:$W,$A258+52),0)+IF($A258&lt;='P09'!$B$17,INDEX('P09'!$W:$W,$A258+52),0)+IF($A258&lt;='P10'!$B$17,INDEX('P10'!$W:$W,$A258+52),0)</f>
        <v>-8.2955790307817043</v>
      </c>
      <c r="L258">
        <f>IF($A258&lt;='P01'!$B$17,INDEX('P01'!$X:$X,$A258+52),0)+IF($A258&lt;='P02'!$B$17,INDEX('P02'!$X:$X,$A258+52),0)+IF($A258&lt;='P03'!$B$17,INDEX('P03'!$X:$X,$A258+52),0)+IF($A258&lt;='P04'!$B$17,INDEX('P04'!$X:$X,$A258+52),0)+IF($A258&lt;='P05'!$B$17,INDEX('P05'!$X:$X,$A258+52),0)+IF($A258&lt;='P06'!$B$17,INDEX('P06'!$X:$X,$A258+52),0)+IF($A258&lt;='P07'!$B$17,INDEX('P07'!$X:$X,$A258+52),0)+IF($A258&lt;='P08'!$B$17,INDEX('P08'!$X:$X,$A258+52),0)+IF($A258&lt;='P09'!$B$17,INDEX('P09'!$X:$X,$A258+52),0)+IF($A258&lt;='P10'!$B$17,INDEX('P10'!$X:$X,$A258+52),0)</f>
        <v>8.1048604202570544</v>
      </c>
      <c r="M258">
        <f>IF($A258&lt;='P01'!$B$17,INDEX('P01'!$AA:$AA,$A258+52),0)+IF($A258&lt;='P02'!$B$17,INDEX('P02'!$AA:$AA,$A258+52),0)+IF($A258&lt;='P03'!$B$17,INDEX('P03'!$AA:$AA,$A258+52),0)+IF($A258&lt;='P04'!$B$17,INDEX('P04'!$AA:$AA,$A258+52),0)+IF($A258&lt;='P05'!$B$17,INDEX('P05'!$AA:$AA,$A258+52),0)+IF($A258&lt;='P06'!$B$17,INDEX('P06'!$AA:$AA,$A258+52),0)+IF($A258&lt;='P07'!$B$17,INDEX('P07'!$AA:$AA,$A258+52),0)+IF($A258&lt;='P08'!$B$17,INDEX('P08'!$AA:$AA,$A258+52),0)+IF($A258&lt;='P09'!$B$17,INDEX('P09'!$AA:$AA,$A258+52),0)+IF($A258&lt;='P10'!$B$17,INDEX('P10'!$AA:$AA,$A258+52),0)</f>
        <v>-3.8721393937412056</v>
      </c>
      <c r="N258">
        <f>IF($A258&lt;='P01'!$B$17,INDEX('P01'!$AB:$AB,$A258+52),0)+IF($A258&lt;='P02'!$B$17,INDEX('P02'!$AB:$AB,$A258+52),0)+IF($A258&lt;='P03'!$B$17,INDEX('P03'!$AB:$AB,$A258+52),0)+IF($A258&lt;='P04'!$B$17,INDEX('P04'!$AB:$AB,$A258+52),0)+IF($A258&lt;='P05'!$B$17,INDEX('P05'!$AB:$AB,$A258+52),0)+IF($A258&lt;='P06'!$B$17,INDEX('P06'!$AB:$AB,$A258+52),0)+IF($A258&lt;='P07'!$B$17,INDEX('P07'!$AB:$AB,$A258+52),0)+IF($A258&lt;='P08'!$B$17,INDEX('P08'!$AB:$AB,$A258+52),0)+IF($A258&lt;='P09'!$B$17,INDEX('P09'!$AB:$AB,$A258+52),0)+IF($A258&lt;='P10'!$B$17,INDEX('P10'!$AB:$AB,$A258+52),0)</f>
        <v>28.493626720338526</v>
      </c>
      <c r="O258">
        <f>IF($A258&lt;='P01'!$B$17,INDEX('P01'!$AC:$AC,$A258+52),0)+IF($A258&lt;='P02'!$B$17,INDEX('P02'!$AC:$AC,$A258+52),0)+IF($A258&lt;='P03'!$B$17,INDEX('P03'!$AC:$AC,$A258+52),0)+IF($A258&lt;='P04'!$B$17,INDEX('P04'!$AC:$AC,$A258+52),0)+IF($A258&lt;='P05'!$B$17,INDEX('P05'!$AC:$AC,$A258+52),0)+IF($A258&lt;='P06'!$B$17,INDEX('P06'!$AC:$AC,$A258+52),0)+IF($A258&lt;='P07'!$B$17,INDEX('P07'!$AC:$AC,$A258+52),0)+IF($A258&lt;='P08'!$B$17,INDEX('P08'!$AC:$AC,$A258+52),0)+IF($A258&lt;='P09'!$B$17,INDEX('P09'!$AC:$AC,$A258+52),0)+IF($A258&lt;='P10'!$B$17,INDEX('P10'!$AC:$AC,$A258+52),0)</f>
        <v>0.56987253440677055</v>
      </c>
      <c r="P258">
        <f>IF($A258&lt;='P01'!$B$17,INDEX('P01'!$AD:$AD,$A258+52),0)+IF($A258&lt;='P02'!$B$17,INDEX('P02'!$AD:$AD,$A258+52),0)+IF($A258&lt;='P03'!$B$17,INDEX('P03'!$AD:$AD,$A258+52),0)+IF($A258&lt;='P04'!$B$17,INDEX('P04'!$AD:$AD,$A258+52),0)+IF($A258&lt;='P05'!$B$17,INDEX('P05'!$AD:$AD,$A258+52),0)+IF($A258&lt;='P06'!$B$17,INDEX('P06'!$AD:$AD,$A258+52),0)+IF($A258&lt;='P07'!$B$17,INDEX('P07'!$AD:$AD,$A258+52),0)+IF($A258&lt;='P08'!$B$17,INDEX('P08'!$AD:$AD,$A258+52),0)+IF($A258&lt;='P09'!$B$17,INDEX('P09'!$AD:$AD,$A258+52),0)+IF($A258&lt;='P10'!$B$17,INDEX('P10'!$AD:$AD,$A258+52),0)</f>
        <v>2.9417265008165074</v>
      </c>
      <c r="Q258">
        <f>IF($A258&lt;='P01'!$B$17,INDEX('P01'!$AE:$AE,$A258+52),0)+IF($A258&lt;='P02'!$B$17,INDEX('P02'!$AE:$AE,$A258+52),0)+IF($A258&lt;='P03'!$B$17,INDEX('P03'!$AE:$AE,$A258+52),0)+IF($A258&lt;='P04'!$B$17,INDEX('P04'!$AE:$AE,$A258+52),0)+IF($A258&lt;='P05'!$B$17,INDEX('P05'!$AE:$AE,$A258+52),0)+IF($A258&lt;='P06'!$B$17,INDEX('P06'!$AE:$AE,$A258+52),0)+IF($A258&lt;='P07'!$B$17,INDEX('P07'!$AE:$AE,$A258+52),0)+IF($A258&lt;='P08'!$B$17,INDEX('P08'!$AE:$AE,$A258+52),0)+IF($A258&lt;='P09'!$B$17,INDEX('P09'!$AE:$AE,$A258+52),0)+IF($A258&lt;='P10'!$B$17,INDEX('P10'!$AE:$AE,$A258+52),0)</f>
        <v>28.834428861296729</v>
      </c>
      <c r="R258">
        <f>IF($A258&lt;='P01'!$B$17,INDEX('P01'!$AF:$AF,$A258+52),0)+IF($A258&lt;='P02'!$B$17,INDEX('P02'!$AF:$AF,$A258+52),0)+IF($A258&lt;='P03'!$B$17,INDEX('P03'!$AF:$AF,$A258+52),0)+IF($A258&lt;='P04'!$B$17,INDEX('P04'!$AF:$AF,$A258+52),0)+IF($A258&lt;='P05'!$B$17,INDEX('P05'!$AF:$AF,$A258+52),0)+IF($A258&lt;='P06'!$B$17,INDEX('P06'!$AF:$AF,$A258+52),0)+IF($A258&lt;='P07'!$B$17,INDEX('P07'!$AF:$AF,$A258+52),0)+IF($A258&lt;='P08'!$B$17,INDEX('P08'!$AF:$AF,$A258+52),0)+IF($A258&lt;='P09'!$B$17,INDEX('P09'!$AF:$AF,$A258+52),0)+IF($A258&lt;='P10'!$B$17,INDEX('P10'!$AF:$AF,$A258+52),0)</f>
        <v>1.973821755972088E-2</v>
      </c>
      <c r="S258">
        <f>IF($A258&lt;='P01'!$B$17,INDEX('P01'!$AG:$AG,$A258+52),0)+IF($A258&lt;='P02'!$B$17,INDEX('P02'!$AG:$AG,$A258+52),0)+IF($A258&lt;='P03'!$B$17,INDEX('P03'!$AG:$AG,$A258+52),0)+IF($A258&lt;='P04'!$B$17,INDEX('P04'!$AG:$AG,$A258+52),0)+IF($A258&lt;='P05'!$B$17,INDEX('P05'!$AG:$AG,$A258+52),0)+IF($A258&lt;='P06'!$B$17,INDEX('P06'!$AG:$AG,$A258+52),0)+IF($A258&lt;='P07'!$B$17,INDEX('P07'!$AG:$AG,$A258+52),0)+IF($A258&lt;='P08'!$B$17,INDEX('P08'!$AG:$AG,$A258+52),0)+IF($A258&lt;='P09'!$B$17,INDEX('P09'!$AG:$AG,$A258+52),0)+IF($A258&lt;='P10'!$B$17,INDEX('P10'!$AG:$AG,$A258+52),0)</f>
        <v>6967.7908892228379</v>
      </c>
      <c r="T258">
        <f>IF($A258&lt;='P01'!$B$17,INDEX('P01'!$AI:$AI,$A258+52),0)+IF($A258&lt;='P02'!$B$17,INDEX('P02'!$AI:$AI,$A258+52),0)+IF($A258&lt;='P03'!$B$17,INDEX('P03'!$AI:$AI,$A258+52),0)+IF($A258&lt;='P04'!$B$17,INDEX('P04'!$AI:$AI,$A258+52),0)+IF($A258&lt;='P05'!$B$17,INDEX('P05'!$AI:$AI,$A258+52),0)+IF($A258&lt;='P06'!$B$17,INDEX('P06'!$AI:$AI,$A258+52),0)+IF($A258&lt;='P07'!$B$17,INDEX('P07'!$AI:$AI,$A258+52),0)+IF($A258&lt;='P08'!$B$17,INDEX('P08'!$AI:$AI,$A258+52),0)+IF($A258&lt;='P09'!$B$17,INDEX('P09'!$AI:$AI,$A258+52),0)+IF($A258&lt;='P10'!$B$17,INDEX('P10'!$AI:$AI,$A258+52),0)</f>
        <v>6967.7908892228379</v>
      </c>
    </row>
    <row r="259" spans="1:20" x14ac:dyDescent="0.35">
      <c r="A259">
        <v>227</v>
      </c>
      <c r="B259">
        <f>IF($A259&lt;='P01'!$B$17,INDEX('P01'!$J:$J,$A259+52),0)+IF($A259&lt;='P02'!$B$17,INDEX('P02'!$J:$J,$A259+52),0)+IF($A259&lt;='P03'!$B$17,INDEX('P03'!$J:$J,$A259+52),0)+IF($A259&lt;='P04'!$B$17,INDEX('P04'!$J:$J,$A259+52),0)+IF($A259&lt;='P05'!$B$17,INDEX('P05'!$J:$J,$A259+52),0)+IF($A259&lt;='P06'!$B$17,INDEX('P06'!$J:$J,$A259+52),0)+IF($A259&lt;='P07'!$B$17,INDEX('P07'!$J:$J,$A259+52),0)+IF($A259&lt;='P08'!$B$17,INDEX('P08'!$J:$J,$A259+52),0)+IF($A259&lt;='P09'!$B$17,INDEX('P09'!$J:$J,$A259+52),0)+IF($A259&lt;='P10'!$B$17,INDEX('P10'!$J:$J,$A259+52),0)</f>
        <v>9.4374886291885194E-5</v>
      </c>
      <c r="C259">
        <f>IF($A259&lt;='P01'!$B$17,INDEX('P01'!$K:$K,$A259+52),0)+IF($A259&lt;='P02'!$B$17,INDEX('P02'!$K:$K,$A259+52),0)+IF($A259&lt;='P03'!$B$17,INDEX('P03'!$K:$K,$A259+52),0)+IF($A259&lt;='P04'!$B$17,INDEX('P04'!$K:$K,$A259+52),0)+IF($A259&lt;='P05'!$B$17,INDEX('P05'!$K:$K,$A259+52),0)+IF($A259&lt;='P06'!$B$17,INDEX('P06'!$K:$K,$A259+52),0)+IF($A259&lt;='P07'!$B$17,INDEX('P07'!$K:$K,$A259+52),0)+IF($A259&lt;='P08'!$B$17,INDEX('P08'!$K:$K,$A259+52),0)+IF($A259&lt;='P09'!$B$17,INDEX('P09'!$K:$K,$A259+52),0)+IF($A259&lt;='P10'!$B$17,INDEX('P10'!$K:$K,$A259+52),0)</f>
        <v>2.3880292027739958E-3</v>
      </c>
      <c r="D259">
        <f>IF($A259&lt;='P01'!$B$17,INDEX('P01'!$L:$L,$A259+52),0)+IF($A259&lt;='P02'!$B$17,INDEX('P02'!$L:$L,$A259+52),0)+IF($A259&lt;='P03'!$B$17,INDEX('P03'!$L:$L,$A259+52),0)+IF($A259&lt;='P04'!$B$17,INDEX('P04'!$L:$L,$A259+52),0)+IF($A259&lt;='P05'!$B$17,INDEX('P05'!$L:$L,$A259+52),0)+IF($A259&lt;='P06'!$B$17,INDEX('P06'!$L:$L,$A259+52),0)+IF($A259&lt;='P07'!$B$17,INDEX('P07'!$L:$L,$A259+52),0)+IF($A259&lt;='P08'!$B$17,INDEX('P08'!$L:$L,$A259+52),0)+IF($A259&lt;='P09'!$B$17,INDEX('P09'!$L:$L,$A259+52),0)+IF($A259&lt;='P10'!$B$17,INDEX('P10'!$L:$L,$A259+52),0)</f>
        <v>0</v>
      </c>
      <c r="E259">
        <f>IF($A259&lt;='P01'!$B$17,INDEX('P01'!$M:$M,$A259+52),0)+IF($A259&lt;='P02'!$B$17,INDEX('P02'!$M:$M,$A259+52),0)+IF($A259&lt;='P03'!$B$17,INDEX('P03'!$M:$M,$A259+52),0)+IF($A259&lt;='P04'!$B$17,INDEX('P04'!$M:$M,$A259+52),0)+IF($A259&lt;='P05'!$B$17,INDEX('P05'!$M:$M,$A259+52),0)+IF($A259&lt;='P06'!$B$17,INDEX('P06'!$M:$M,$A259+52),0)+IF($A259&lt;='P07'!$B$17,INDEX('P07'!$M:$M,$A259+52),0)+IF($A259&lt;='P08'!$B$17,INDEX('P08'!$M:$M,$A259+52),0)+IF($A259&lt;='P09'!$B$17,INDEX('P09'!$M:$M,$A259+52),0)+IF($A259&lt;='P10'!$B$17,INDEX('P10'!$M:$M,$A259+52),0)</f>
        <v>0.70078976657944292</v>
      </c>
      <c r="F259">
        <f>IF($A259&lt;='P01'!$B$17,INDEX('P01'!$R:$R,$A259+52),0)+IF($A259&lt;='P02'!$B$17,INDEX('P02'!$R:$R,$A259+52),0)+IF($A259&lt;='P03'!$B$17,INDEX('P03'!$R:$R,$A259+52),0)+IF($A259&lt;='P04'!$B$17,INDEX('P04'!$R:$R,$A259+52),0)+IF($A259&lt;='P05'!$B$17,INDEX('P05'!$R:$R,$A259+52),0)+IF($A259&lt;='P06'!$B$17,INDEX('P06'!$R:$R,$A259+52),0)+IF($A259&lt;='P07'!$B$17,INDEX('P07'!$R:$R,$A259+52),0)+IF($A259&lt;='P08'!$B$17,INDEX('P08'!$R:$R,$A259+52),0)+IF($A259&lt;='P09'!$B$17,INDEX('P09'!$R:$R,$A259+52),0)+IF($A259&lt;='P10'!$B$17,INDEX('P10'!$R:$R,$A259+52),0)</f>
        <v>59.236846773001091</v>
      </c>
      <c r="G259">
        <f>IF($A259&lt;='P01'!$B$17,INDEX('P01'!$S:$S,$A259+52),0)+IF($A259&lt;='P02'!$B$17,INDEX('P02'!$S:$S,$A259+52),0)+IF($A259&lt;='P03'!$B$17,INDEX('P03'!$S:$S,$A259+52),0)+IF($A259&lt;='P04'!$B$17,INDEX('P04'!$S:$S,$A259+52),0)+IF($A259&lt;='P05'!$B$17,INDEX('P05'!$S:$S,$A259+52),0)+IF($A259&lt;='P06'!$B$17,INDEX('P06'!$S:$S,$A259+52),0)+IF($A259&lt;='P07'!$B$17,INDEX('P07'!$S:$S,$A259+52),0)+IF($A259&lt;='P08'!$B$17,INDEX('P08'!$S:$S,$A259+52),0)+IF($A259&lt;='P09'!$B$17,INDEX('P09'!$S:$S,$A259+52),0)+IF($A259&lt;='P10'!$B$17,INDEX('P10'!$S:$S,$A259+52),0)</f>
        <v>1.1847369354600219</v>
      </c>
      <c r="H259">
        <f>IF($A259&lt;='P01'!$B$17,INDEX('P01'!$T:$T,$A259+52),0)+IF($A259&lt;='P02'!$B$17,INDEX('P02'!$T:$T,$A259+52),0)+IF($A259&lt;='P03'!$B$17,INDEX('P03'!$T:$T,$A259+52),0)+IF($A259&lt;='P04'!$B$17,INDEX('P04'!$T:$T,$A259+52),0)+IF($A259&lt;='P05'!$B$17,INDEX('P05'!$T:$T,$A259+52),0)+IF($A259&lt;='P06'!$B$17,INDEX('P06'!$T:$T,$A259+52),0)+IF($A259&lt;='P07'!$B$17,INDEX('P07'!$T:$T,$A259+52),0)+IF($A259&lt;='P08'!$B$17,INDEX('P08'!$T:$T,$A259+52),0)+IF($A259&lt;='P09'!$B$17,INDEX('P09'!$T:$T,$A259+52),0)+IF($A259&lt;='P10'!$B$17,INDEX('P10'!$T:$T,$A259+52),0)</f>
        <v>6.1507905323737795</v>
      </c>
      <c r="I259">
        <f>IF($A259&lt;='P01'!$B$17,INDEX('P01'!$U:$U,$A259+52),0)+IF($A259&lt;='P02'!$B$17,INDEX('P02'!$U:$U,$A259+52),0)+IF($A259&lt;='P03'!$B$17,INDEX('P03'!$U:$U,$A259+52),0)+IF($A259&lt;='P04'!$B$17,INDEX('P04'!$U:$U,$A259+52),0)+IF($A259&lt;='P05'!$B$17,INDEX('P05'!$U:$U,$A259+52),0)+IF($A259&lt;='P06'!$B$17,INDEX('P06'!$U:$U,$A259+52),0)+IF($A259&lt;='P07'!$B$17,INDEX('P07'!$U:$U,$A259+52),0)+IF($A259&lt;='P08'!$B$17,INDEX('P08'!$U:$U,$A259+52),0)+IF($A259&lt;='P09'!$B$17,INDEX('P09'!$U:$U,$A259+52),0)+IF($A259&lt;='P10'!$B$17,INDEX('P10'!$U:$U,$A259+52),0)</f>
        <v>60.141350011196607</v>
      </c>
      <c r="J259">
        <f>IF($A259&lt;='P01'!$B$17,INDEX('P01'!$V:$V,$A259+52),0)+IF($A259&lt;='P02'!$B$17,INDEX('P02'!$V:$V,$A259+52),0)+IF($A259&lt;='P03'!$B$17,INDEX('P03'!$V:$V,$A259+52),0)+IF($A259&lt;='P04'!$B$17,INDEX('P04'!$V:$V,$A259+52),0)+IF($A259&lt;='P05'!$B$17,INDEX('P05'!$V:$V,$A259+52),0)+IF($A259&lt;='P06'!$B$17,INDEX('P06'!$V:$V,$A259+52),0)+IF($A259&lt;='P07'!$B$17,INDEX('P07'!$V:$V,$A259+52),0)+IF($A259&lt;='P08'!$B$17,INDEX('P08'!$V:$V,$A259+52),0)+IF($A259&lt;='P09'!$B$17,INDEX('P09'!$V:$V,$A259+52),0)+IF($A259&lt;='P10'!$B$17,INDEX('P10'!$V:$V,$A259+52),0)</f>
        <v>4.1269950760755458E-2</v>
      </c>
      <c r="K259">
        <f>IF($A259&lt;='P01'!$B$17,INDEX('P01'!$W:$W,$A259+52),0)+IF($A259&lt;='P02'!$B$17,INDEX('P02'!$W:$W,$A259+52),0)+IF($A259&lt;='P03'!$B$17,INDEX('P03'!$W:$W,$A259+52),0)+IF($A259&lt;='P04'!$B$17,INDEX('P04'!$W:$W,$A259+52),0)+IF($A259&lt;='P05'!$B$17,INDEX('P05'!$W:$W,$A259+52),0)+IF($A259&lt;='P06'!$B$17,INDEX('P06'!$W:$W,$A259+52),0)+IF($A259&lt;='P07'!$B$17,INDEX('P07'!$W:$W,$A259+52),0)+IF($A259&lt;='P08'!$B$17,INDEX('P08'!$W:$W,$A259+52),0)+IF($A259&lt;='P09'!$B$17,INDEX('P09'!$W:$W,$A259+52),0)+IF($A259&lt;='P10'!$B$17,INDEX('P10'!$W:$W,$A259+52),0)</f>
        <v>-8.281300656790064</v>
      </c>
      <c r="L259">
        <f>IF($A259&lt;='P01'!$B$17,INDEX('P01'!$X:$X,$A259+52),0)+IF($A259&lt;='P02'!$B$17,INDEX('P02'!$X:$X,$A259+52),0)+IF($A259&lt;='P03'!$B$17,INDEX('P03'!$X:$X,$A259+52),0)+IF($A259&lt;='P04'!$B$17,INDEX('P04'!$X:$X,$A259+52),0)+IF($A259&lt;='P05'!$B$17,INDEX('P05'!$X:$X,$A259+52),0)+IF($A259&lt;='P06'!$B$17,INDEX('P06'!$X:$X,$A259+52),0)+IF($A259&lt;='P07'!$B$17,INDEX('P07'!$X:$X,$A259+52),0)+IF($A259&lt;='P08'!$B$17,INDEX('P08'!$X:$X,$A259+52),0)+IF($A259&lt;='P09'!$B$17,INDEX('P09'!$X:$X,$A259+52),0)+IF($A259&lt;='P10'!$B$17,INDEX('P10'!$X:$X,$A259+52),0)</f>
        <v>8.0912531553743214</v>
      </c>
      <c r="M259">
        <f>IF($A259&lt;='P01'!$B$17,INDEX('P01'!$AA:$AA,$A259+52),0)+IF($A259&lt;='P02'!$B$17,INDEX('P02'!$AA:$AA,$A259+52),0)+IF($A259&lt;='P03'!$B$17,INDEX('P03'!$AA:$AA,$A259+52),0)+IF($A259&lt;='P04'!$B$17,INDEX('P04'!$AA:$AA,$A259+52),0)+IF($A259&lt;='P05'!$B$17,INDEX('P05'!$AA:$AA,$A259+52),0)+IF($A259&lt;='P06'!$B$17,INDEX('P06'!$AA:$AA,$A259+52),0)+IF($A259&lt;='P07'!$B$17,INDEX('P07'!$AA:$AA,$A259+52),0)+IF($A259&lt;='P08'!$B$17,INDEX('P08'!$AA:$AA,$A259+52),0)+IF($A259&lt;='P09'!$B$17,INDEX('P09'!$AA:$AA,$A259+52),0)+IF($A259&lt;='P10'!$B$17,INDEX('P10'!$AA:$AA,$A259+52),0)</f>
        <v>-3.8530246517946125</v>
      </c>
      <c r="N259">
        <f>IF($A259&lt;='P01'!$B$17,INDEX('P01'!$AB:$AB,$A259+52),0)+IF($A259&lt;='P02'!$B$17,INDEX('P02'!$AB:$AB,$A259+52),0)+IF($A259&lt;='P03'!$B$17,INDEX('P03'!$AB:$AB,$A259+52),0)+IF($A259&lt;='P04'!$B$17,INDEX('P04'!$AB:$AB,$A259+52),0)+IF($A259&lt;='P05'!$B$17,INDEX('P05'!$AB:$AB,$A259+52),0)+IF($A259&lt;='P06'!$B$17,INDEX('P06'!$AB:$AB,$A259+52),0)+IF($A259&lt;='P07'!$B$17,INDEX('P07'!$AB:$AB,$A259+52),0)+IF($A259&lt;='P08'!$B$17,INDEX('P08'!$AB:$AB,$A259+52),0)+IF($A259&lt;='P09'!$B$17,INDEX('P09'!$AB:$AB,$A259+52),0)+IF($A259&lt;='P10'!$B$17,INDEX('P10'!$AB:$AB,$A259+52),0)</f>
        <v>28.3007129126444</v>
      </c>
      <c r="O259">
        <f>IF($A259&lt;='P01'!$B$17,INDEX('P01'!$AC:$AC,$A259+52),0)+IF($A259&lt;='P02'!$B$17,INDEX('P02'!$AC:$AC,$A259+52),0)+IF($A259&lt;='P03'!$B$17,INDEX('P03'!$AC:$AC,$A259+52),0)+IF($A259&lt;='P04'!$B$17,INDEX('P04'!$AC:$AC,$A259+52),0)+IF($A259&lt;='P05'!$B$17,INDEX('P05'!$AC:$AC,$A259+52),0)+IF($A259&lt;='P06'!$B$17,INDEX('P06'!$AC:$AC,$A259+52),0)+IF($A259&lt;='P07'!$B$17,INDEX('P07'!$AC:$AC,$A259+52),0)+IF($A259&lt;='P08'!$B$17,INDEX('P08'!$AC:$AC,$A259+52),0)+IF($A259&lt;='P09'!$B$17,INDEX('P09'!$AC:$AC,$A259+52),0)+IF($A259&lt;='P10'!$B$17,INDEX('P10'!$AC:$AC,$A259+52),0)</f>
        <v>0.56601425825288798</v>
      </c>
      <c r="P259">
        <f>IF($A259&lt;='P01'!$B$17,INDEX('P01'!$AD:$AD,$A259+52),0)+IF($A259&lt;='P02'!$B$17,INDEX('P02'!$AD:$AD,$A259+52),0)+IF($A259&lt;='P03'!$B$17,INDEX('P03'!$AD:$AD,$A259+52),0)+IF($A259&lt;='P04'!$B$17,INDEX('P04'!$AD:$AD,$A259+52),0)+IF($A259&lt;='P05'!$B$17,INDEX('P05'!$AD:$AD,$A259+52),0)+IF($A259&lt;='P06'!$B$17,INDEX('P06'!$AD:$AD,$A259+52),0)+IF($A259&lt;='P07'!$B$17,INDEX('P07'!$AD:$AD,$A259+52),0)+IF($A259&lt;='P08'!$B$17,INDEX('P08'!$AD:$AD,$A259+52),0)+IF($A259&lt;='P09'!$B$17,INDEX('P09'!$AD:$AD,$A259+52),0)+IF($A259&lt;='P10'!$B$17,INDEX('P10'!$AD:$AD,$A259+52),0)</f>
        <v>2.9289835695623729</v>
      </c>
      <c r="Q259">
        <f>IF($A259&lt;='P01'!$B$17,INDEX('P01'!$AE:$AE,$A259+52),0)+IF($A259&lt;='P02'!$B$17,INDEX('P02'!$AE:$AE,$A259+52),0)+IF($A259&lt;='P03'!$B$17,INDEX('P03'!$AE:$AE,$A259+52),0)+IF($A259&lt;='P04'!$B$17,INDEX('P04'!$AE:$AE,$A259+52),0)+IF($A259&lt;='P05'!$B$17,INDEX('P05'!$AE:$AE,$A259+52),0)+IF($A259&lt;='P06'!$B$17,INDEX('P06'!$AE:$AE,$A259+52),0)+IF($A259&lt;='P07'!$B$17,INDEX('P07'!$AE:$AE,$A259+52),0)+IF($A259&lt;='P08'!$B$17,INDEX('P08'!$AE:$AE,$A259+52),0)+IF($A259&lt;='P09'!$B$17,INDEX('P09'!$AE:$AE,$A259+52),0)+IF($A259&lt;='P10'!$B$17,INDEX('P10'!$AE:$AE,$A259+52),0)</f>
        <v>28.639087139602498</v>
      </c>
      <c r="R259">
        <f>IF($A259&lt;='P01'!$B$17,INDEX('P01'!$AF:$AF,$A259+52),0)+IF($A259&lt;='P02'!$B$17,INDEX('P02'!$AF:$AF,$A259+52),0)+IF($A259&lt;='P03'!$B$17,INDEX('P03'!$AF:$AF,$A259+52),0)+IF($A259&lt;='P04'!$B$17,INDEX('P04'!$AF:$AF,$A259+52),0)+IF($A259&lt;='P05'!$B$17,INDEX('P05'!$AF:$AF,$A259+52),0)+IF($A259&lt;='P06'!$B$17,INDEX('P06'!$AF:$AF,$A259+52),0)+IF($A259&lt;='P07'!$B$17,INDEX('P07'!$AF:$AF,$A259+52),0)+IF($A259&lt;='P08'!$B$17,INDEX('P08'!$AF:$AF,$A259+52),0)+IF($A259&lt;='P09'!$B$17,INDEX('P09'!$AF:$AF,$A259+52),0)+IF($A259&lt;='P10'!$B$17,INDEX('P10'!$AF:$AF,$A259+52),0)</f>
        <v>1.9652597021256379E-2</v>
      </c>
      <c r="S259">
        <f>IF($A259&lt;='P01'!$B$17,INDEX('P01'!$AG:$AG,$A259+52),0)+IF($A259&lt;='P02'!$B$17,INDEX('P02'!$AG:$AG,$A259+52),0)+IF($A259&lt;='P03'!$B$17,INDEX('P03'!$AG:$AG,$A259+52),0)+IF($A259&lt;='P04'!$B$17,INDEX('P04'!$AG:$AG,$A259+52),0)+IF($A259&lt;='P05'!$B$17,INDEX('P05'!$AG:$AG,$A259+52),0)+IF($A259&lt;='P06'!$B$17,INDEX('P06'!$AG:$AG,$A259+52),0)+IF($A259&lt;='P07'!$B$17,INDEX('P07'!$AG:$AG,$A259+52),0)+IF($A259&lt;='P08'!$B$17,INDEX('P08'!$AG:$AG,$A259+52),0)+IF($A259&lt;='P09'!$B$17,INDEX('P09'!$AG:$AG,$A259+52),0)+IF($A259&lt;='P10'!$B$17,INDEX('P10'!$AG:$AG,$A259+52),0)</f>
        <v>6982.5103702955557</v>
      </c>
      <c r="T259">
        <f>IF($A259&lt;='P01'!$B$17,INDEX('P01'!$AI:$AI,$A259+52),0)+IF($A259&lt;='P02'!$B$17,INDEX('P02'!$AI:$AI,$A259+52),0)+IF($A259&lt;='P03'!$B$17,INDEX('P03'!$AI:$AI,$A259+52),0)+IF($A259&lt;='P04'!$B$17,INDEX('P04'!$AI:$AI,$A259+52),0)+IF($A259&lt;='P05'!$B$17,INDEX('P05'!$AI:$AI,$A259+52),0)+IF($A259&lt;='P06'!$B$17,INDEX('P06'!$AI:$AI,$A259+52),0)+IF($A259&lt;='P07'!$B$17,INDEX('P07'!$AI:$AI,$A259+52),0)+IF($A259&lt;='P08'!$B$17,INDEX('P08'!$AI:$AI,$A259+52),0)+IF($A259&lt;='P09'!$B$17,INDEX('P09'!$AI:$AI,$A259+52),0)+IF($A259&lt;='P10'!$B$17,INDEX('P10'!$AI:$AI,$A259+52),0)</f>
        <v>6982.5103702955557</v>
      </c>
    </row>
    <row r="260" spans="1:20" x14ac:dyDescent="0.35">
      <c r="A260">
        <v>228</v>
      </c>
      <c r="B260">
        <f>IF($A260&lt;='P01'!$B$17,INDEX('P01'!$J:$J,$A260+52),0)+IF($A260&lt;='P02'!$B$17,INDEX('P02'!$J:$J,$A260+52),0)+IF($A260&lt;='P03'!$B$17,INDEX('P03'!$J:$J,$A260+52),0)+IF($A260&lt;='P04'!$B$17,INDEX('P04'!$J:$J,$A260+52),0)+IF($A260&lt;='P05'!$B$17,INDEX('P05'!$J:$J,$A260+52),0)+IF($A260&lt;='P06'!$B$17,INDEX('P06'!$J:$J,$A260+52),0)+IF($A260&lt;='P07'!$B$17,INDEX('P07'!$J:$J,$A260+52),0)+IF($A260&lt;='P08'!$B$17,INDEX('P08'!$J:$J,$A260+52),0)+IF($A260&lt;='P09'!$B$17,INDEX('P09'!$J:$J,$A260+52),0)+IF($A260&lt;='P10'!$B$17,INDEX('P10'!$J:$J,$A260+52),0)</f>
        <v>9.4041194175139255E-5</v>
      </c>
      <c r="C260">
        <f>IF($A260&lt;='P01'!$B$17,INDEX('P01'!$K:$K,$A260+52),0)+IF($A260&lt;='P02'!$B$17,INDEX('P02'!$K:$K,$A260+52),0)+IF($A260&lt;='P03'!$B$17,INDEX('P03'!$K:$K,$A260+52),0)+IF($A260&lt;='P04'!$B$17,INDEX('P04'!$K:$K,$A260+52),0)+IF($A260&lt;='P05'!$B$17,INDEX('P05'!$K:$K,$A260+52),0)+IF($A260&lt;='P06'!$B$17,INDEX('P06'!$K:$K,$A260+52),0)+IF($A260&lt;='P07'!$B$17,INDEX('P07'!$K:$K,$A260+52),0)+IF($A260&lt;='P08'!$B$17,INDEX('P08'!$K:$K,$A260+52),0)+IF($A260&lt;='P09'!$B$17,INDEX('P09'!$K:$K,$A260+52),0)+IF($A260&lt;='P10'!$B$17,INDEX('P10'!$K:$K,$A260+52),0)</f>
        <v>2.3795999596624984E-3</v>
      </c>
      <c r="D260">
        <f>IF($A260&lt;='P01'!$B$17,INDEX('P01'!$L:$L,$A260+52),0)+IF($A260&lt;='P02'!$B$17,INDEX('P02'!$L:$L,$A260+52),0)+IF($A260&lt;='P03'!$B$17,INDEX('P03'!$L:$L,$A260+52),0)+IF($A260&lt;='P04'!$B$17,INDEX('P04'!$L:$L,$A260+52),0)+IF($A260&lt;='P05'!$B$17,INDEX('P05'!$L:$L,$A260+52),0)+IF($A260&lt;='P06'!$B$17,INDEX('P06'!$L:$L,$A260+52),0)+IF($A260&lt;='P07'!$B$17,INDEX('P07'!$L:$L,$A260+52),0)+IF($A260&lt;='P08'!$B$17,INDEX('P08'!$L:$L,$A260+52),0)+IF($A260&lt;='P09'!$B$17,INDEX('P09'!$L:$L,$A260+52),0)+IF($A260&lt;='P10'!$B$17,INDEX('P10'!$L:$L,$A260+52),0)</f>
        <v>0</v>
      </c>
      <c r="E260">
        <f>IF($A260&lt;='P01'!$B$17,INDEX('P01'!$M:$M,$A260+52),0)+IF($A260&lt;='P02'!$B$17,INDEX('P02'!$M:$M,$A260+52),0)+IF($A260&lt;='P03'!$B$17,INDEX('P03'!$M:$M,$A260+52),0)+IF($A260&lt;='P04'!$B$17,INDEX('P04'!$M:$M,$A260+52),0)+IF($A260&lt;='P05'!$B$17,INDEX('P05'!$M:$M,$A260+52),0)+IF($A260&lt;='P06'!$B$17,INDEX('P06'!$M:$M,$A260+52),0)+IF($A260&lt;='P07'!$B$17,INDEX('P07'!$M:$M,$A260+52),0)+IF($A260&lt;='P08'!$B$17,INDEX('P08'!$M:$M,$A260+52),0)+IF($A260&lt;='P09'!$B$17,INDEX('P09'!$M:$M,$A260+52),0)+IF($A260&lt;='P10'!$B$17,INDEX('P10'!$M:$M,$A260+52),0)</f>
        <v>0.69831612542560528</v>
      </c>
      <c r="F260">
        <f>IF($A260&lt;='P01'!$B$17,INDEX('P01'!$R:$R,$A260+52),0)+IF($A260&lt;='P02'!$B$17,INDEX('P02'!$R:$R,$A260+52),0)+IF($A260&lt;='P03'!$B$17,INDEX('P03'!$R:$R,$A260+52),0)+IF($A260&lt;='P04'!$B$17,INDEX('P04'!$R:$R,$A260+52),0)+IF($A260&lt;='P05'!$B$17,INDEX('P05'!$R:$R,$A260+52),0)+IF($A260&lt;='P06'!$B$17,INDEX('P06'!$R:$R,$A260+52),0)+IF($A260&lt;='P07'!$B$17,INDEX('P07'!$R:$R,$A260+52),0)+IF($A260&lt;='P08'!$B$17,INDEX('P08'!$R:$R,$A260+52),0)+IF($A260&lt;='P09'!$B$17,INDEX('P09'!$R:$R,$A260+52),0)+IF($A260&lt;='P10'!$B$17,INDEX('P10'!$R:$R,$A260+52),0)</f>
        <v>59.028401568882614</v>
      </c>
      <c r="G260">
        <f>IF($A260&lt;='P01'!$B$17,INDEX('P01'!$S:$S,$A260+52),0)+IF($A260&lt;='P02'!$B$17,INDEX('P02'!$S:$S,$A260+52),0)+IF($A260&lt;='P03'!$B$17,INDEX('P03'!$S:$S,$A260+52),0)+IF($A260&lt;='P04'!$B$17,INDEX('P04'!$S:$S,$A260+52),0)+IF($A260&lt;='P05'!$B$17,INDEX('P05'!$S:$S,$A260+52),0)+IF($A260&lt;='P06'!$B$17,INDEX('P06'!$S:$S,$A260+52),0)+IF($A260&lt;='P07'!$B$17,INDEX('P07'!$S:$S,$A260+52),0)+IF($A260&lt;='P08'!$B$17,INDEX('P08'!$S:$S,$A260+52),0)+IF($A260&lt;='P09'!$B$17,INDEX('P09'!$S:$S,$A260+52),0)+IF($A260&lt;='P10'!$B$17,INDEX('P10'!$S:$S,$A260+52),0)</f>
        <v>1.1805680313776523</v>
      </c>
      <c r="H260">
        <f>IF($A260&lt;='P01'!$B$17,INDEX('P01'!$T:$T,$A260+52),0)+IF($A260&lt;='P02'!$B$17,INDEX('P02'!$T:$T,$A260+52),0)+IF($A260&lt;='P03'!$B$17,INDEX('P03'!$T:$T,$A260+52),0)+IF($A260&lt;='P04'!$B$17,INDEX('P04'!$T:$T,$A260+52),0)+IF($A260&lt;='P05'!$B$17,INDEX('P05'!$T:$T,$A260+52),0)+IF($A260&lt;='P06'!$B$17,INDEX('P06'!$T:$T,$A260+52),0)+IF($A260&lt;='P07'!$B$17,INDEX('P07'!$T:$T,$A260+52),0)+IF($A260&lt;='P08'!$B$17,INDEX('P08'!$T:$T,$A260+52),0)+IF($A260&lt;='P09'!$B$17,INDEX('P09'!$T:$T,$A260+52),0)+IF($A260&lt;='P10'!$B$17,INDEX('P10'!$T:$T,$A260+52),0)</f>
        <v>6.1441954881577399</v>
      </c>
      <c r="I260">
        <f>IF($A260&lt;='P01'!$B$17,INDEX('P01'!$U:$U,$A260+52),0)+IF($A260&lt;='P02'!$B$17,INDEX('P02'!$U:$U,$A260+52),0)+IF($A260&lt;='P03'!$B$17,INDEX('P03'!$U:$U,$A260+52),0)+IF($A260&lt;='P04'!$B$17,INDEX('P04'!$U:$U,$A260+52),0)+IF($A260&lt;='P05'!$B$17,INDEX('P05'!$U:$U,$A260+52),0)+IF($A260&lt;='P06'!$B$17,INDEX('P06'!$U:$U,$A260+52),0)+IF($A260&lt;='P07'!$B$17,INDEX('P07'!$U:$U,$A260+52),0)+IF($A260&lt;='P08'!$B$17,INDEX('P08'!$U:$U,$A260+52),0)+IF($A260&lt;='P09'!$B$17,INDEX('P09'!$U:$U,$A260+52),0)+IF($A260&lt;='P10'!$B$17,INDEX('P10'!$U:$U,$A260+52),0)</f>
        <v>59.929469765885905</v>
      </c>
      <c r="J260">
        <f>IF($A260&lt;='P01'!$B$17,INDEX('P01'!$V:$V,$A260+52),0)+IF($A260&lt;='P02'!$B$17,INDEX('P02'!$V:$V,$A260+52),0)+IF($A260&lt;='P03'!$B$17,INDEX('P03'!$V:$V,$A260+52),0)+IF($A260&lt;='P04'!$B$17,INDEX('P04'!$V:$V,$A260+52),0)+IF($A260&lt;='P05'!$B$17,INDEX('P05'!$V:$V,$A260+52),0)+IF($A260&lt;='P06'!$B$17,INDEX('P06'!$V:$V,$A260+52),0)+IF($A260&lt;='P07'!$B$17,INDEX('P07'!$V:$V,$A260+52),0)+IF($A260&lt;='P08'!$B$17,INDEX('P08'!$V:$V,$A260+52),0)+IF($A260&lt;='P09'!$B$17,INDEX('P09'!$V:$V,$A260+52),0)+IF($A260&lt;='P10'!$B$17,INDEX('P10'!$V:$V,$A260+52),0)</f>
        <v>4.1225450806176622E-2</v>
      </c>
      <c r="K260">
        <f>IF($A260&lt;='P01'!$B$17,INDEX('P01'!$W:$W,$A260+52),0)+IF($A260&lt;='P02'!$B$17,INDEX('P02'!$W:$W,$A260+52),0)+IF($A260&lt;='P03'!$B$17,INDEX('P03'!$W:$W,$A260+52),0)+IF($A260&lt;='P04'!$B$17,INDEX('P04'!$W:$W,$A260+52),0)+IF($A260&lt;='P05'!$B$17,INDEX('P05'!$W:$W,$A260+52),0)+IF($A260&lt;='P06'!$B$17,INDEX('P06'!$W:$W,$A260+52),0)+IF($A260&lt;='P07'!$B$17,INDEX('P07'!$W:$W,$A260+52),0)+IF($A260&lt;='P08'!$B$17,INDEX('P08'!$W:$W,$A260+52),0)+IF($A260&lt;='P09'!$B$17,INDEX('P09'!$W:$W,$A260+52),0)+IF($A260&lt;='P10'!$B$17,INDEX('P10'!$W:$W,$A260+52),0)</f>
        <v>-8.2670571673448627</v>
      </c>
      <c r="L260">
        <f>IF($A260&lt;='P01'!$B$17,INDEX('P01'!$X:$X,$A260+52),0)+IF($A260&lt;='P02'!$B$17,INDEX('P02'!$X:$X,$A260+52),0)+IF($A260&lt;='P03'!$B$17,INDEX('P03'!$X:$X,$A260+52),0)+IF($A260&lt;='P04'!$B$17,INDEX('P04'!$X:$X,$A260+52),0)+IF($A260&lt;='P05'!$B$17,INDEX('P05'!$X:$X,$A260+52),0)+IF($A260&lt;='P06'!$B$17,INDEX('P06'!$X:$X,$A260+52),0)+IF($A260&lt;='P07'!$B$17,INDEX('P07'!$X:$X,$A260+52),0)+IF($A260&lt;='P08'!$B$17,INDEX('P08'!$X:$X,$A260+52),0)+IF($A260&lt;='P09'!$B$17,INDEX('P09'!$X:$X,$A260+52),0)+IF($A260&lt;='P10'!$B$17,INDEX('P10'!$X:$X,$A260+52),0)</f>
        <v>8.0776784133791146</v>
      </c>
      <c r="M260">
        <f>IF($A260&lt;='P01'!$B$17,INDEX('P01'!$AA:$AA,$A260+52),0)+IF($A260&lt;='P02'!$B$17,INDEX('P02'!$AA:$AA,$A260+52),0)+IF($A260&lt;='P03'!$B$17,INDEX('P03'!$AA:$AA,$A260+52),0)+IF($A260&lt;='P04'!$B$17,INDEX('P04'!$AA:$AA,$A260+52),0)+IF($A260&lt;='P05'!$B$17,INDEX('P05'!$AA:$AA,$A260+52),0)+IF($A260&lt;='P06'!$B$17,INDEX('P06'!$AA:$AA,$A260+52),0)+IF($A260&lt;='P07'!$B$17,INDEX('P07'!$AA:$AA,$A260+52),0)+IF($A260&lt;='P08'!$B$17,INDEX('P08'!$AA:$AA,$A260+52),0)+IF($A260&lt;='P09'!$B$17,INDEX('P09'!$AA:$AA,$A260+52),0)+IF($A260&lt;='P10'!$B$17,INDEX('P10'!$AA:$AA,$A260+52),0)</f>
        <v>-3.8340088628172708</v>
      </c>
      <c r="N260">
        <f>IF($A260&lt;='P01'!$B$17,INDEX('P01'!$AB:$AB,$A260+52),0)+IF($A260&lt;='P02'!$B$17,INDEX('P02'!$AB:$AB,$A260+52),0)+IF($A260&lt;='P03'!$B$17,INDEX('P03'!$AB:$AB,$A260+52),0)+IF($A260&lt;='P04'!$B$17,INDEX('P04'!$AB:$AB,$A260+52),0)+IF($A260&lt;='P05'!$B$17,INDEX('P05'!$AB:$AB,$A260+52),0)+IF($A260&lt;='P06'!$B$17,INDEX('P06'!$AB:$AB,$A260+52),0)+IF($A260&lt;='P07'!$B$17,INDEX('P07'!$AB:$AB,$A260+52),0)+IF($A260&lt;='P08'!$B$17,INDEX('P08'!$AB:$AB,$A260+52),0)+IF($A260&lt;='P09'!$B$17,INDEX('P09'!$AB:$AB,$A260+52),0)+IF($A260&lt;='P10'!$B$17,INDEX('P10'!$AB:$AB,$A260+52),0)</f>
        <v>28.109105231724122</v>
      </c>
      <c r="O260">
        <f>IF($A260&lt;='P01'!$B$17,INDEX('P01'!$AC:$AC,$A260+52),0)+IF($A260&lt;='P02'!$B$17,INDEX('P02'!$AC:$AC,$A260+52),0)+IF($A260&lt;='P03'!$B$17,INDEX('P03'!$AC:$AC,$A260+52),0)+IF($A260&lt;='P04'!$B$17,INDEX('P04'!$AC:$AC,$A260+52),0)+IF($A260&lt;='P05'!$B$17,INDEX('P05'!$AC:$AC,$A260+52),0)+IF($A260&lt;='P06'!$B$17,INDEX('P06'!$AC:$AC,$A260+52),0)+IF($A260&lt;='P07'!$B$17,INDEX('P07'!$AC:$AC,$A260+52),0)+IF($A260&lt;='P08'!$B$17,INDEX('P08'!$AC:$AC,$A260+52),0)+IF($A260&lt;='P09'!$B$17,INDEX('P09'!$AC:$AC,$A260+52),0)+IF($A260&lt;='P10'!$B$17,INDEX('P10'!$AC:$AC,$A260+52),0)</f>
        <v>0.56218210463448237</v>
      </c>
      <c r="P260">
        <f>IF($A260&lt;='P01'!$B$17,INDEX('P01'!$AD:$AD,$A260+52),0)+IF($A260&lt;='P02'!$B$17,INDEX('P02'!$AD:$AD,$A260+52),0)+IF($A260&lt;='P03'!$B$17,INDEX('P03'!$AD:$AD,$A260+52),0)+IF($A260&lt;='P04'!$B$17,INDEX('P04'!$AD:$AD,$A260+52),0)+IF($A260&lt;='P05'!$B$17,INDEX('P05'!$AD:$AD,$A260+52),0)+IF($A260&lt;='P06'!$B$17,INDEX('P06'!$AD:$AD,$A260+52),0)+IF($A260&lt;='P07'!$B$17,INDEX('P07'!$AD:$AD,$A260+52),0)+IF($A260&lt;='P08'!$B$17,INDEX('P08'!$AD:$AD,$A260+52),0)+IF($A260&lt;='P09'!$B$17,INDEX('P09'!$AD:$AD,$A260+52),0)+IF($A260&lt;='P10'!$B$17,INDEX('P10'!$AD:$AD,$A260+52),0)</f>
        <v>2.9162958403321899</v>
      </c>
      <c r="Q260">
        <f>IF($A260&lt;='P01'!$B$17,INDEX('P01'!$AE:$AE,$A260+52),0)+IF($A260&lt;='P02'!$B$17,INDEX('P02'!$AE:$AE,$A260+52),0)+IF($A260&lt;='P03'!$B$17,INDEX('P03'!$AE:$AE,$A260+52),0)+IF($A260&lt;='P04'!$B$17,INDEX('P04'!$AE:$AE,$A260+52),0)+IF($A260&lt;='P05'!$B$17,INDEX('P05'!$AE:$AE,$A260+52),0)+IF($A260&lt;='P06'!$B$17,INDEX('P06'!$AE:$AE,$A260+52),0)+IF($A260&lt;='P07'!$B$17,INDEX('P07'!$AE:$AE,$A260+52),0)+IF($A260&lt;='P08'!$B$17,INDEX('P08'!$AE:$AE,$A260+52),0)+IF($A260&lt;='P09'!$B$17,INDEX('P09'!$AE:$AE,$A260+52),0)+IF($A260&lt;='P10'!$B$17,INDEX('P10'!$AE:$AE,$A260+52),0)</f>
        <v>28.445068801671546</v>
      </c>
      <c r="R260">
        <f>IF($A260&lt;='P01'!$B$17,INDEX('P01'!$AF:$AF,$A260+52),0)+IF($A260&lt;='P02'!$B$17,INDEX('P02'!$AF:$AF,$A260+52),0)+IF($A260&lt;='P03'!$B$17,INDEX('P03'!$AF:$AF,$A260+52),0)+IF($A260&lt;='P04'!$B$17,INDEX('P04'!$AF:$AF,$A260+52),0)+IF($A260&lt;='P05'!$B$17,INDEX('P05'!$AF:$AF,$A260+52),0)+IF($A260&lt;='P06'!$B$17,INDEX('P06'!$AF:$AF,$A260+52),0)+IF($A260&lt;='P07'!$B$17,INDEX('P07'!$AF:$AF,$A260+52),0)+IF($A260&lt;='P08'!$B$17,INDEX('P08'!$AF:$AF,$A260+52),0)+IF($A260&lt;='P09'!$B$17,INDEX('P09'!$AF:$AF,$A260+52),0)+IF($A260&lt;='P10'!$B$17,INDEX('P10'!$AF:$AF,$A260+52),0)</f>
        <v>1.9567347903170371E-2</v>
      </c>
      <c r="S260">
        <f>IF($A260&lt;='P01'!$B$17,INDEX('P01'!$AG:$AG,$A260+52),0)+IF($A260&lt;='P02'!$B$17,INDEX('P02'!$AG:$AG,$A260+52),0)+IF($A260&lt;='P03'!$B$17,INDEX('P03'!$AG:$AG,$A260+52),0)+IF($A260&lt;='P04'!$B$17,INDEX('P04'!$AG:$AG,$A260+52),0)+IF($A260&lt;='P05'!$B$17,INDEX('P05'!$AG:$AG,$A260+52),0)+IF($A260&lt;='P06'!$B$17,INDEX('P06'!$AG:$AG,$A260+52),0)+IF($A260&lt;='P07'!$B$17,INDEX('P07'!$AG:$AG,$A260+52),0)+IF($A260&lt;='P08'!$B$17,INDEX('P08'!$AG:$AG,$A260+52),0)+IF($A260&lt;='P09'!$B$17,INDEX('P09'!$AG:$AG,$A260+52),0)+IF($A260&lt;='P10'!$B$17,INDEX('P10'!$AG:$AG,$A260+52),0)</f>
        <v>6997.2916138610299</v>
      </c>
      <c r="T260">
        <f>IF($A260&lt;='P01'!$B$17,INDEX('P01'!$AI:$AI,$A260+52),0)+IF($A260&lt;='P02'!$B$17,INDEX('P02'!$AI:$AI,$A260+52),0)+IF($A260&lt;='P03'!$B$17,INDEX('P03'!$AI:$AI,$A260+52),0)+IF($A260&lt;='P04'!$B$17,INDEX('P04'!$AI:$AI,$A260+52),0)+IF($A260&lt;='P05'!$B$17,INDEX('P05'!$AI:$AI,$A260+52),0)+IF($A260&lt;='P06'!$B$17,INDEX('P06'!$AI:$AI,$A260+52),0)+IF($A260&lt;='P07'!$B$17,INDEX('P07'!$AI:$AI,$A260+52),0)+IF($A260&lt;='P08'!$B$17,INDEX('P08'!$AI:$AI,$A260+52),0)+IF($A260&lt;='P09'!$B$17,INDEX('P09'!$AI:$AI,$A260+52),0)+IF($A260&lt;='P10'!$B$17,INDEX('P10'!$AI:$AI,$A260+52),0)</f>
        <v>6997.2916138610299</v>
      </c>
    </row>
    <row r="261" spans="1:20" x14ac:dyDescent="0.35">
      <c r="A261">
        <v>229</v>
      </c>
      <c r="B261">
        <f>IF($A261&lt;='P01'!$B$17,INDEX('P01'!$J:$J,$A261+52),0)+IF($A261&lt;='P02'!$B$17,INDEX('P02'!$J:$J,$A261+52),0)+IF($A261&lt;='P03'!$B$17,INDEX('P03'!$J:$J,$A261+52),0)+IF($A261&lt;='P04'!$B$17,INDEX('P04'!$J:$J,$A261+52),0)+IF($A261&lt;='P05'!$B$17,INDEX('P05'!$J:$J,$A261+52),0)+IF($A261&lt;='P06'!$B$17,INDEX('P06'!$J:$J,$A261+52),0)+IF($A261&lt;='P07'!$B$17,INDEX('P07'!$J:$J,$A261+52),0)+IF($A261&lt;='P08'!$B$17,INDEX('P08'!$J:$J,$A261+52),0)+IF($A261&lt;='P09'!$B$17,INDEX('P09'!$J:$J,$A261+52),0)+IF($A261&lt;='P10'!$B$17,INDEX('P10'!$J:$J,$A261+52),0)</f>
        <v>1.0220606054513252E-4</v>
      </c>
      <c r="C261">
        <f>IF($A261&lt;='P01'!$B$17,INDEX('P01'!$K:$K,$A261+52),0)+IF($A261&lt;='P02'!$B$17,INDEX('P02'!$K:$K,$A261+52),0)+IF($A261&lt;='P03'!$B$17,INDEX('P03'!$K:$K,$A261+52),0)+IF($A261&lt;='P04'!$B$17,INDEX('P04'!$K:$K,$A261+52),0)+IF($A261&lt;='P05'!$B$17,INDEX('P05'!$K:$K,$A261+52),0)+IF($A261&lt;='P06'!$B$17,INDEX('P06'!$K:$K,$A261+52),0)+IF($A261&lt;='P07'!$B$17,INDEX('P07'!$K:$K,$A261+52),0)+IF($A261&lt;='P08'!$B$17,INDEX('P08'!$K:$K,$A261+52),0)+IF($A261&lt;='P09'!$B$17,INDEX('P09'!$K:$K,$A261+52),0)+IF($A261&lt;='P10'!$B$17,INDEX('P10'!$K:$K,$A261+52),0)</f>
        <v>2.3711716143884794E-3</v>
      </c>
      <c r="D261">
        <f>IF($A261&lt;='P01'!$B$17,INDEX('P01'!$L:$L,$A261+52),0)+IF($A261&lt;='P02'!$B$17,INDEX('P02'!$L:$L,$A261+52),0)+IF($A261&lt;='P03'!$B$17,INDEX('P03'!$L:$L,$A261+52),0)+IF($A261&lt;='P04'!$B$17,INDEX('P04'!$L:$L,$A261+52),0)+IF($A261&lt;='P05'!$B$17,INDEX('P05'!$L:$L,$A261+52),0)+IF($A261&lt;='P06'!$B$17,INDEX('P06'!$L:$L,$A261+52),0)+IF($A261&lt;='P07'!$B$17,INDEX('P07'!$L:$L,$A261+52),0)+IF($A261&lt;='P08'!$B$17,INDEX('P08'!$L:$L,$A261+52),0)+IF($A261&lt;='P09'!$B$17,INDEX('P09'!$L:$L,$A261+52),0)+IF($A261&lt;='P10'!$B$17,INDEX('P10'!$L:$L,$A261+52),0)</f>
        <v>0</v>
      </c>
      <c r="E261">
        <f>IF($A261&lt;='P01'!$B$17,INDEX('P01'!$M:$M,$A261+52),0)+IF($A261&lt;='P02'!$B$17,INDEX('P02'!$M:$M,$A261+52),0)+IF($A261&lt;='P03'!$B$17,INDEX('P03'!$M:$M,$A261+52),0)+IF($A261&lt;='P04'!$B$17,INDEX('P04'!$M:$M,$A261+52),0)+IF($A261&lt;='P05'!$B$17,INDEX('P05'!$M:$M,$A261+52),0)+IF($A261&lt;='P06'!$B$17,INDEX('P06'!$M:$M,$A261+52),0)+IF($A261&lt;='P07'!$B$17,INDEX('P07'!$M:$M,$A261+52),0)+IF($A261&lt;='P08'!$B$17,INDEX('P08'!$M:$M,$A261+52),0)+IF($A261&lt;='P09'!$B$17,INDEX('P09'!$M:$M,$A261+52),0)+IF($A261&lt;='P10'!$B$17,INDEX('P10'!$M:$M,$A261+52),0)</f>
        <v>0.69584274775067168</v>
      </c>
      <c r="F261">
        <f>IF($A261&lt;='P01'!$B$17,INDEX('P01'!$R:$R,$A261+52),0)+IF($A261&lt;='P02'!$B$17,INDEX('P02'!$R:$R,$A261+52),0)+IF($A261&lt;='P03'!$B$17,INDEX('P03'!$R:$R,$A261+52),0)+IF($A261&lt;='P04'!$B$17,INDEX('P04'!$R:$R,$A261+52),0)+IF($A261&lt;='P05'!$B$17,INDEX('P05'!$R:$R,$A261+52),0)+IF($A261&lt;='P06'!$B$17,INDEX('P06'!$R:$R,$A261+52),0)+IF($A261&lt;='P07'!$B$17,INDEX('P07'!$R:$R,$A261+52),0)+IF($A261&lt;='P08'!$B$17,INDEX('P08'!$R:$R,$A261+52),0)+IF($A261&lt;='P09'!$B$17,INDEX('P09'!$R:$R,$A261+52),0)+IF($A261&lt;='P10'!$B$17,INDEX('P10'!$R:$R,$A261+52),0)</f>
        <v>58.820689891358853</v>
      </c>
      <c r="G261">
        <f>IF($A261&lt;='P01'!$B$17,INDEX('P01'!$S:$S,$A261+52),0)+IF($A261&lt;='P02'!$B$17,INDEX('P02'!$S:$S,$A261+52),0)+IF($A261&lt;='P03'!$B$17,INDEX('P03'!$S:$S,$A261+52),0)+IF($A261&lt;='P04'!$B$17,INDEX('P04'!$S:$S,$A261+52),0)+IF($A261&lt;='P05'!$B$17,INDEX('P05'!$S:$S,$A261+52),0)+IF($A261&lt;='P06'!$B$17,INDEX('P06'!$S:$S,$A261+52),0)+IF($A261&lt;='P07'!$B$17,INDEX('P07'!$S:$S,$A261+52),0)+IF($A261&lt;='P08'!$B$17,INDEX('P08'!$S:$S,$A261+52),0)+IF($A261&lt;='P09'!$B$17,INDEX('P09'!$S:$S,$A261+52),0)+IF($A261&lt;='P10'!$B$17,INDEX('P10'!$S:$S,$A261+52),0)</f>
        <v>1.1764137978271771</v>
      </c>
      <c r="H261">
        <f>IF($A261&lt;='P01'!$B$17,INDEX('P01'!$T:$T,$A261+52),0)+IF($A261&lt;='P02'!$B$17,INDEX('P02'!$T:$T,$A261+52),0)+IF($A261&lt;='P03'!$B$17,INDEX('P03'!$T:$T,$A261+52),0)+IF($A261&lt;='P04'!$B$17,INDEX('P04'!$T:$T,$A261+52),0)+IF($A261&lt;='P05'!$B$17,INDEX('P05'!$T:$T,$A261+52),0)+IF($A261&lt;='P06'!$B$17,INDEX('P06'!$T:$T,$A261+52),0)+IF($A261&lt;='P07'!$B$17,INDEX('P07'!$T:$T,$A261+52),0)+IF($A261&lt;='P08'!$B$17,INDEX('P08'!$T:$T,$A261+52),0)+IF($A261&lt;='P09'!$B$17,INDEX('P09'!$T:$T,$A261+52),0)+IF($A261&lt;='P10'!$B$17,INDEX('P10'!$T:$T,$A261+52),0)</f>
        <v>6.1376075203059868</v>
      </c>
      <c r="I261">
        <f>IF($A261&lt;='P01'!$B$17,INDEX('P01'!$U:$U,$A261+52),0)+IF($A261&lt;='P02'!$B$17,INDEX('P02'!$U:$U,$A261+52),0)+IF($A261&lt;='P03'!$B$17,INDEX('P03'!$U:$U,$A261+52),0)+IF($A261&lt;='P04'!$B$17,INDEX('P04'!$U:$U,$A261+52),0)+IF($A261&lt;='P05'!$B$17,INDEX('P05'!$U:$U,$A261+52),0)+IF($A261&lt;='P06'!$B$17,INDEX('P06'!$U:$U,$A261+52),0)+IF($A261&lt;='P07'!$B$17,INDEX('P07'!$U:$U,$A261+52),0)+IF($A261&lt;='P08'!$B$17,INDEX('P08'!$U:$U,$A261+52),0)+IF($A261&lt;='P09'!$B$17,INDEX('P09'!$U:$U,$A261+52),0)+IF($A261&lt;='P10'!$B$17,INDEX('P10'!$U:$U,$A261+52),0)</f>
        <v>65.077982664670813</v>
      </c>
      <c r="J261">
        <f>IF($A261&lt;='P01'!$B$17,INDEX('P01'!$V:$V,$A261+52),0)+IF($A261&lt;='P02'!$B$17,INDEX('P02'!$V:$V,$A261+52),0)+IF($A261&lt;='P03'!$B$17,INDEX('P03'!$V:$V,$A261+52),0)+IF($A261&lt;='P04'!$B$17,INDEX('P04'!$V:$V,$A261+52),0)+IF($A261&lt;='P05'!$B$17,INDEX('P05'!$V:$V,$A261+52),0)+IF($A261&lt;='P06'!$B$17,INDEX('P06'!$V:$V,$A261+52),0)+IF($A261&lt;='P07'!$B$17,INDEX('P07'!$V:$V,$A261+52),0)+IF($A261&lt;='P08'!$B$17,INDEX('P08'!$V:$V,$A261+52),0)+IF($A261&lt;='P09'!$B$17,INDEX('P09'!$V:$V,$A261+52),0)+IF($A261&lt;='P10'!$B$17,INDEX('P10'!$V:$V,$A261+52),0)</f>
        <v>4.4915237023943205E-2</v>
      </c>
      <c r="K261">
        <f>IF($A261&lt;='P01'!$B$17,INDEX('P01'!$W:$W,$A261+52),0)+IF($A261&lt;='P02'!$B$17,INDEX('P02'!$W:$W,$A261+52),0)+IF($A261&lt;='P03'!$B$17,INDEX('P03'!$W:$W,$A261+52),0)+IF($A261&lt;='P04'!$B$17,INDEX('P04'!$W:$W,$A261+52),0)+IF($A261&lt;='P05'!$B$17,INDEX('P05'!$W:$W,$A261+52),0)+IF($A261&lt;='P06'!$B$17,INDEX('P06'!$W:$W,$A261+52),0)+IF($A261&lt;='P07'!$B$17,INDEX('P07'!$W:$W,$A261+52),0)+IF($A261&lt;='P08'!$B$17,INDEX('P08'!$W:$W,$A261+52),0)+IF($A261&lt;='P09'!$B$17,INDEX('P09'!$W:$W,$A261+52),0)+IF($A261&lt;='P10'!$B$17,INDEX('P10'!$W:$W,$A261+52),0)</f>
        <v>-13.616229328469062</v>
      </c>
      <c r="L261">
        <f>IF($A261&lt;='P01'!$B$17,INDEX('P01'!$X:$X,$A261+52),0)+IF($A261&lt;='P02'!$B$17,INDEX('P02'!$X:$X,$A261+52),0)+IF($A261&lt;='P03'!$B$17,INDEX('P03'!$X:$X,$A261+52),0)+IF($A261&lt;='P04'!$B$17,INDEX('P04'!$X:$X,$A261+52),0)+IF($A261&lt;='P05'!$B$17,INDEX('P05'!$X:$X,$A261+52),0)+IF($A261&lt;='P06'!$B$17,INDEX('P06'!$X:$X,$A261+52),0)+IF($A261&lt;='P07'!$B$17,INDEX('P07'!$X:$X,$A261+52),0)+IF($A261&lt;='P08'!$B$17,INDEX('P08'!$X:$X,$A261+52),0)+IF($A261&lt;='P09'!$B$17,INDEX('P09'!$X:$X,$A261+52),0)+IF($A261&lt;='P10'!$B$17,INDEX('P10'!$X:$X,$A261+52),0)</f>
        <v>13.427516968605612</v>
      </c>
      <c r="M261">
        <f>IF($A261&lt;='P01'!$B$17,INDEX('P01'!$AA:$AA,$A261+52),0)+IF($A261&lt;='P02'!$B$17,INDEX('P02'!$AA:$AA,$A261+52),0)+IF($A261&lt;='P03'!$B$17,INDEX('P03'!$AA:$AA,$A261+52),0)+IF($A261&lt;='P04'!$B$17,INDEX('P04'!$AA:$AA,$A261+52),0)+IF($A261&lt;='P05'!$B$17,INDEX('P05'!$AA:$AA,$A261+52),0)+IF($A261&lt;='P06'!$B$17,INDEX('P06'!$AA:$AA,$A261+52),0)+IF($A261&lt;='P07'!$B$17,INDEX('P07'!$AA:$AA,$A261+52),0)+IF($A261&lt;='P08'!$B$17,INDEX('P08'!$AA:$AA,$A261+52),0)+IF($A261&lt;='P09'!$B$17,INDEX('P09'!$AA:$AA,$A261+52),0)+IF($A261&lt;='P10'!$B$17,INDEX('P10'!$AA:$AA,$A261+52),0)</f>
        <v>-6.3524728598260189</v>
      </c>
      <c r="N261">
        <f>IF($A261&lt;='P01'!$B$17,INDEX('P01'!$AB:$AB,$A261+52),0)+IF($A261&lt;='P02'!$B$17,INDEX('P02'!$AB:$AB,$A261+52),0)+IF($A261&lt;='P03'!$B$17,INDEX('P03'!$AB:$AB,$A261+52),0)+IF($A261&lt;='P04'!$B$17,INDEX('P04'!$AB:$AB,$A261+52),0)+IF($A261&lt;='P05'!$B$17,INDEX('P05'!$AB:$AB,$A261+52),0)+IF($A261&lt;='P06'!$B$17,INDEX('P06'!$AB:$AB,$A261+52),0)+IF($A261&lt;='P07'!$B$17,INDEX('P07'!$AB:$AB,$A261+52),0)+IF($A261&lt;='P08'!$B$17,INDEX('P08'!$AB:$AB,$A261+52),0)+IF($A261&lt;='P09'!$B$17,INDEX('P09'!$AB:$AB,$A261+52),0)+IF($A261&lt;='P10'!$B$17,INDEX('P10'!$AB:$AB,$A261+52),0)</f>
        <v>27.918794834288907</v>
      </c>
      <c r="O261">
        <f>IF($A261&lt;='P01'!$B$17,INDEX('P01'!$AC:$AC,$A261+52),0)+IF($A261&lt;='P02'!$B$17,INDEX('P02'!$AC:$AC,$A261+52),0)+IF($A261&lt;='P03'!$B$17,INDEX('P03'!$AC:$AC,$A261+52),0)+IF($A261&lt;='P04'!$B$17,INDEX('P04'!$AC:$AC,$A261+52),0)+IF($A261&lt;='P05'!$B$17,INDEX('P05'!$AC:$AC,$A261+52),0)+IF($A261&lt;='P06'!$B$17,INDEX('P06'!$AC:$AC,$A261+52),0)+IF($A261&lt;='P07'!$B$17,INDEX('P07'!$AC:$AC,$A261+52),0)+IF($A261&lt;='P08'!$B$17,INDEX('P08'!$AC:$AC,$A261+52),0)+IF($A261&lt;='P09'!$B$17,INDEX('P09'!$AC:$AC,$A261+52),0)+IF($A261&lt;='P10'!$B$17,INDEX('P10'!$AC:$AC,$A261+52),0)</f>
        <v>0.55837589668577814</v>
      </c>
      <c r="P261">
        <f>IF($A261&lt;='P01'!$B$17,INDEX('P01'!$AD:$AD,$A261+52),0)+IF($A261&lt;='P02'!$B$17,INDEX('P02'!$AD:$AD,$A261+52),0)+IF($A261&lt;='P03'!$B$17,INDEX('P03'!$AD:$AD,$A261+52),0)+IF($A261&lt;='P04'!$B$17,INDEX('P04'!$AD:$AD,$A261+52),0)+IF($A261&lt;='P05'!$B$17,INDEX('P05'!$AD:$AD,$A261+52),0)+IF($A261&lt;='P06'!$B$17,INDEX('P06'!$AD:$AD,$A261+52),0)+IF($A261&lt;='P07'!$B$17,INDEX('P07'!$AD:$AD,$A261+52),0)+IF($A261&lt;='P08'!$B$17,INDEX('P08'!$AD:$AD,$A261+52),0)+IF($A261&lt;='P09'!$B$17,INDEX('P09'!$AD:$AD,$A261+52),0)+IF($A261&lt;='P10'!$B$17,INDEX('P10'!$AD:$AD,$A261+52),0)</f>
        <v>2.9036630739820772</v>
      </c>
      <c r="Q261">
        <f>IF($A261&lt;='P01'!$B$17,INDEX('P01'!$AE:$AE,$A261+52),0)+IF($A261&lt;='P02'!$B$17,INDEX('P02'!$AE:$AE,$A261+52),0)+IF($A261&lt;='P03'!$B$17,INDEX('P03'!$AE:$AE,$A261+52),0)+IF($A261&lt;='P04'!$B$17,INDEX('P04'!$AE:$AE,$A261+52),0)+IF($A261&lt;='P05'!$B$17,INDEX('P05'!$AE:$AE,$A261+52),0)+IF($A261&lt;='P06'!$B$17,INDEX('P06'!$AE:$AE,$A261+52),0)+IF($A261&lt;='P07'!$B$17,INDEX('P07'!$AE:$AE,$A261+52),0)+IF($A261&lt;='P08'!$B$17,INDEX('P08'!$AE:$AE,$A261+52),0)+IF($A261&lt;='P09'!$B$17,INDEX('P09'!$AE:$AE,$A261+52),0)+IF($A261&lt;='P10'!$B$17,INDEX('P10'!$AE:$AE,$A261+52),0)</f>
        <v>30.787979610535551</v>
      </c>
      <c r="R261">
        <f>IF($A261&lt;='P01'!$B$17,INDEX('P01'!$AF:$AF,$A261+52),0)+IF($A261&lt;='P02'!$B$17,INDEX('P02'!$AF:$AF,$A261+52),0)+IF($A261&lt;='P03'!$B$17,INDEX('P03'!$AF:$AF,$A261+52),0)+IF($A261&lt;='P04'!$B$17,INDEX('P04'!$AF:$AF,$A261+52),0)+IF($A261&lt;='P05'!$B$17,INDEX('P05'!$AF:$AF,$A261+52),0)+IF($A261&lt;='P06'!$B$17,INDEX('P06'!$AF:$AF,$A261+52),0)+IF($A261&lt;='P07'!$B$17,INDEX('P07'!$AF:$AF,$A261+52),0)+IF($A261&lt;='P08'!$B$17,INDEX('P08'!$AF:$AF,$A261+52),0)+IF($A261&lt;='P09'!$B$17,INDEX('P09'!$AF:$AF,$A261+52),0)+IF($A261&lt;='P10'!$B$17,INDEX('P10'!$AF:$AF,$A261+52),0)</f>
        <v>2.1249112911520054E-2</v>
      </c>
      <c r="S261">
        <f>IF($A261&lt;='P01'!$B$17,INDEX('P01'!$AG:$AG,$A261+52),0)+IF($A261&lt;='P02'!$B$17,INDEX('P02'!$AG:$AG,$A261+52),0)+IF($A261&lt;='P03'!$B$17,INDEX('P03'!$AG:$AG,$A261+52),0)+IF($A261&lt;='P04'!$B$17,INDEX('P04'!$AG:$AG,$A261+52),0)+IF($A261&lt;='P05'!$B$17,INDEX('P05'!$AG:$AG,$A261+52),0)+IF($A261&lt;='P06'!$B$17,INDEX('P06'!$AG:$AG,$A261+52),0)+IF($A261&lt;='P07'!$B$17,INDEX('P07'!$AG:$AG,$A261+52),0)+IF($A261&lt;='P08'!$B$17,INDEX('P08'!$AG:$AG,$A261+52),0)+IF($A261&lt;='P09'!$B$17,INDEX('P09'!$AG:$AG,$A261+52),0)+IF($A261&lt;='P10'!$B$17,INDEX('P10'!$AG:$AG,$A261+52),0)</f>
        <v>7006.7714088163684</v>
      </c>
      <c r="T261">
        <f>IF($A261&lt;='P01'!$B$17,INDEX('P01'!$AI:$AI,$A261+52),0)+IF($A261&lt;='P02'!$B$17,INDEX('P02'!$AI:$AI,$A261+52),0)+IF($A261&lt;='P03'!$B$17,INDEX('P03'!$AI:$AI,$A261+52),0)+IF($A261&lt;='P04'!$B$17,INDEX('P04'!$AI:$AI,$A261+52),0)+IF($A261&lt;='P05'!$B$17,INDEX('P05'!$AI:$AI,$A261+52),0)+IF($A261&lt;='P06'!$B$17,INDEX('P06'!$AI:$AI,$A261+52),0)+IF($A261&lt;='P07'!$B$17,INDEX('P07'!$AI:$AI,$A261+52),0)+IF($A261&lt;='P08'!$B$17,INDEX('P08'!$AI:$AI,$A261+52),0)+IF($A261&lt;='P09'!$B$17,INDEX('P09'!$AI:$AI,$A261+52),0)+IF($A261&lt;='P10'!$B$17,INDEX('P10'!$AI:$AI,$A261+52),0)</f>
        <v>7006.7714088163684</v>
      </c>
    </row>
    <row r="262" spans="1:20" x14ac:dyDescent="0.35">
      <c r="A262">
        <v>230</v>
      </c>
      <c r="B262">
        <f>IF($A262&lt;='P01'!$B$17,INDEX('P01'!$J:$J,$A262+52),0)+IF($A262&lt;='P02'!$B$17,INDEX('P02'!$J:$J,$A262+52),0)+IF($A262&lt;='P03'!$B$17,INDEX('P03'!$J:$J,$A262+52),0)+IF($A262&lt;='P04'!$B$17,INDEX('P04'!$J:$J,$A262+52),0)+IF($A262&lt;='P05'!$B$17,INDEX('P05'!$J:$J,$A262+52),0)+IF($A262&lt;='P06'!$B$17,INDEX('P06'!$J:$J,$A262+52),0)+IF($A262&lt;='P07'!$B$17,INDEX('P07'!$J:$J,$A262+52),0)+IF($A262&lt;='P08'!$B$17,INDEX('P08'!$J:$J,$A262+52),0)+IF($A262&lt;='P09'!$B$17,INDEX('P09'!$J:$J,$A262+52),0)+IF($A262&lt;='P10'!$B$17,INDEX('P10'!$J:$J,$A262+52),0)</f>
        <v>1.0184337221222809E-4</v>
      </c>
      <c r="C262">
        <f>IF($A262&lt;='P01'!$B$17,INDEX('P01'!$K:$K,$A262+52),0)+IF($A262&lt;='P02'!$B$17,INDEX('P02'!$K:$K,$A262+52),0)+IF($A262&lt;='P03'!$B$17,INDEX('P03'!$K:$K,$A262+52),0)+IF($A262&lt;='P04'!$B$17,INDEX('P04'!$K:$K,$A262+52),0)+IF($A262&lt;='P05'!$B$17,INDEX('P05'!$K:$K,$A262+52),0)+IF($A262&lt;='P06'!$B$17,INDEX('P06'!$K:$K,$A262+52),0)+IF($A262&lt;='P07'!$B$17,INDEX('P07'!$K:$K,$A262+52),0)+IF($A262&lt;='P08'!$B$17,INDEX('P08'!$K:$K,$A262+52),0)+IF($A262&lt;='P09'!$B$17,INDEX('P09'!$K:$K,$A262+52),0)+IF($A262&lt;='P10'!$B$17,INDEX('P10'!$K:$K,$A262+52),0)</f>
        <v>2.3627731239322628E-3</v>
      </c>
      <c r="D262">
        <f>IF($A262&lt;='P01'!$B$17,INDEX('P01'!$L:$L,$A262+52),0)+IF($A262&lt;='P02'!$B$17,INDEX('P02'!$L:$L,$A262+52),0)+IF($A262&lt;='P03'!$B$17,INDEX('P03'!$L:$L,$A262+52),0)+IF($A262&lt;='P04'!$B$17,INDEX('P04'!$L:$L,$A262+52),0)+IF($A262&lt;='P05'!$B$17,INDEX('P05'!$L:$L,$A262+52),0)+IF($A262&lt;='P06'!$B$17,INDEX('P06'!$L:$L,$A262+52),0)+IF($A262&lt;='P07'!$B$17,INDEX('P07'!$L:$L,$A262+52),0)+IF($A262&lt;='P08'!$B$17,INDEX('P08'!$L:$L,$A262+52),0)+IF($A262&lt;='P09'!$B$17,INDEX('P09'!$L:$L,$A262+52),0)+IF($A262&lt;='P10'!$B$17,INDEX('P10'!$L:$L,$A262+52),0)</f>
        <v>0</v>
      </c>
      <c r="E262">
        <f>IF($A262&lt;='P01'!$B$17,INDEX('P01'!$M:$M,$A262+52),0)+IF($A262&lt;='P02'!$B$17,INDEX('P02'!$M:$M,$A262+52),0)+IF($A262&lt;='P03'!$B$17,INDEX('P03'!$M:$M,$A262+52),0)+IF($A262&lt;='P04'!$B$17,INDEX('P04'!$M:$M,$A262+52),0)+IF($A262&lt;='P05'!$B$17,INDEX('P05'!$M:$M,$A262+52),0)+IF($A262&lt;='P06'!$B$17,INDEX('P06'!$M:$M,$A262+52),0)+IF($A262&lt;='P07'!$B$17,INDEX('P07'!$M:$M,$A262+52),0)+IF($A262&lt;='P08'!$B$17,INDEX('P08'!$M:$M,$A262+52),0)+IF($A262&lt;='P09'!$B$17,INDEX('P09'!$M:$M,$A262+52),0)+IF($A262&lt;='P10'!$B$17,INDEX('P10'!$M:$M,$A262+52),0)</f>
        <v>0.69337813125452707</v>
      </c>
      <c r="F262">
        <f>IF($A262&lt;='P01'!$B$17,INDEX('P01'!$R:$R,$A262+52),0)+IF($A262&lt;='P02'!$B$17,INDEX('P02'!$R:$R,$A262+52),0)+IF($A262&lt;='P03'!$B$17,INDEX('P03'!$R:$R,$A262+52),0)+IF($A262&lt;='P04'!$B$17,INDEX('P04'!$R:$R,$A262+52),0)+IF($A262&lt;='P05'!$B$17,INDEX('P05'!$R:$R,$A262+52),0)+IF($A262&lt;='P06'!$B$17,INDEX('P06'!$R:$R,$A262+52),0)+IF($A262&lt;='P07'!$B$17,INDEX('P07'!$R:$R,$A262+52),0)+IF($A262&lt;='P08'!$B$17,INDEX('P08'!$R:$R,$A262+52),0)+IF($A262&lt;='P09'!$B$17,INDEX('P09'!$R:$R,$A262+52),0)+IF($A262&lt;='P10'!$B$17,INDEX('P10'!$R:$R,$A262+52),0)</f>
        <v>58.613060222391248</v>
      </c>
      <c r="G262">
        <f>IF($A262&lt;='P01'!$B$17,INDEX('P01'!$S:$S,$A262+52),0)+IF($A262&lt;='P02'!$B$17,INDEX('P02'!$S:$S,$A262+52),0)+IF($A262&lt;='P03'!$B$17,INDEX('P03'!$S:$S,$A262+52),0)+IF($A262&lt;='P04'!$B$17,INDEX('P04'!$S:$S,$A262+52),0)+IF($A262&lt;='P05'!$B$17,INDEX('P05'!$S:$S,$A262+52),0)+IF($A262&lt;='P06'!$B$17,INDEX('P06'!$S:$S,$A262+52),0)+IF($A262&lt;='P07'!$B$17,INDEX('P07'!$S:$S,$A262+52),0)+IF($A262&lt;='P08'!$B$17,INDEX('P08'!$S:$S,$A262+52),0)+IF($A262&lt;='P09'!$B$17,INDEX('P09'!$S:$S,$A262+52),0)+IF($A262&lt;='P10'!$B$17,INDEX('P10'!$S:$S,$A262+52),0)</f>
        <v>1.1722612044478251</v>
      </c>
      <c r="H262">
        <f>IF($A262&lt;='P01'!$B$17,INDEX('P01'!$T:$T,$A262+52),0)+IF($A262&lt;='P02'!$B$17,INDEX('P02'!$T:$T,$A262+52),0)+IF($A262&lt;='P03'!$B$17,INDEX('P03'!$T:$T,$A262+52),0)+IF($A262&lt;='P04'!$B$17,INDEX('P04'!$T:$T,$A262+52),0)+IF($A262&lt;='P05'!$B$17,INDEX('P05'!$T:$T,$A262+52),0)+IF($A262&lt;='P06'!$B$17,INDEX('P06'!$T:$T,$A262+52),0)+IF($A262&lt;='P07'!$B$17,INDEX('P07'!$T:$T,$A262+52),0)+IF($A262&lt;='P08'!$B$17,INDEX('P08'!$T:$T,$A262+52),0)+IF($A262&lt;='P09'!$B$17,INDEX('P09'!$T:$T,$A262+52),0)+IF($A262&lt;='P10'!$B$17,INDEX('P10'!$T:$T,$A262+52),0)</f>
        <v>6.1309520065233976</v>
      </c>
      <c r="I262">
        <f>IF($A262&lt;='P01'!$B$17,INDEX('P01'!$U:$U,$A262+52),0)+IF($A262&lt;='P02'!$B$17,INDEX('P02'!$U:$U,$A262+52),0)+IF($A262&lt;='P03'!$B$17,INDEX('P03'!$U:$U,$A262+52),0)+IF($A262&lt;='P04'!$B$17,INDEX('P04'!$U:$U,$A262+52),0)+IF($A262&lt;='P05'!$B$17,INDEX('P05'!$U:$U,$A262+52),0)+IF($A262&lt;='P06'!$B$17,INDEX('P06'!$U:$U,$A262+52),0)+IF($A262&lt;='P07'!$B$17,INDEX('P07'!$U:$U,$A262+52),0)+IF($A262&lt;='P08'!$B$17,INDEX('P08'!$U:$U,$A262+52),0)+IF($A262&lt;='P09'!$B$17,INDEX('P09'!$U:$U,$A262+52),0)+IF($A262&lt;='P10'!$B$17,INDEX('P10'!$U:$U,$A262+52),0)</f>
        <v>64.84796168870534</v>
      </c>
      <c r="J262">
        <f>IF($A262&lt;='P01'!$B$17,INDEX('P01'!$V:$V,$A262+52),0)+IF($A262&lt;='P02'!$B$17,INDEX('P02'!$V:$V,$A262+52),0)+IF($A262&lt;='P03'!$B$17,INDEX('P03'!$V:$V,$A262+52),0)+IF($A262&lt;='P04'!$B$17,INDEX('P04'!$V:$V,$A262+52),0)+IF($A262&lt;='P05'!$B$17,INDEX('P05'!$V:$V,$A262+52),0)+IF($A262&lt;='P06'!$B$17,INDEX('P06'!$V:$V,$A262+52),0)+IF($A262&lt;='P07'!$B$17,INDEX('P07'!$V:$V,$A262+52),0)+IF($A262&lt;='P08'!$B$17,INDEX('P08'!$V:$V,$A262+52),0)+IF($A262&lt;='P09'!$B$17,INDEX('P09'!$V:$V,$A262+52),0)+IF($A262&lt;='P10'!$B$17,INDEX('P10'!$V:$V,$A262+52),0)</f>
        <v>4.4866230857046857E-2</v>
      </c>
      <c r="K262">
        <f>IF($A262&lt;='P01'!$B$17,INDEX('P01'!$W:$W,$A262+52),0)+IF($A262&lt;='P02'!$B$17,INDEX('P02'!$W:$W,$A262+52),0)+IF($A262&lt;='P03'!$B$17,INDEX('P03'!$W:$W,$A262+52),0)+IF($A262&lt;='P04'!$B$17,INDEX('P04'!$W:$W,$A262+52),0)+IF($A262&lt;='P05'!$B$17,INDEX('P05'!$W:$W,$A262+52),0)+IF($A262&lt;='P06'!$B$17,INDEX('P06'!$W:$W,$A262+52),0)+IF($A262&lt;='P07'!$B$17,INDEX('P07'!$W:$W,$A262+52),0)+IF($A262&lt;='P08'!$B$17,INDEX('P08'!$W:$W,$A262+52),0)+IF($A262&lt;='P09'!$B$17,INDEX('P09'!$W:$W,$A262+52),0)+IF($A262&lt;='P10'!$B$17,INDEX('P10'!$W:$W,$A262+52),0)</f>
        <v>-13.58298090814235</v>
      </c>
      <c r="L262">
        <f>IF($A262&lt;='P01'!$B$17,INDEX('P01'!$X:$X,$A262+52),0)+IF($A262&lt;='P02'!$B$17,INDEX('P02'!$X:$X,$A262+52),0)+IF($A262&lt;='P03'!$B$17,INDEX('P03'!$X:$X,$A262+52),0)+IF($A262&lt;='P04'!$B$17,INDEX('P04'!$X:$X,$A262+52),0)+IF($A262&lt;='P05'!$B$17,INDEX('P05'!$X:$X,$A262+52),0)+IF($A262&lt;='P06'!$B$17,INDEX('P06'!$X:$X,$A262+52),0)+IF($A262&lt;='P07'!$B$17,INDEX('P07'!$X:$X,$A262+52),0)+IF($A262&lt;='P08'!$B$17,INDEX('P08'!$X:$X,$A262+52),0)+IF($A262&lt;='P09'!$B$17,INDEX('P09'!$X:$X,$A262+52),0)+IF($A262&lt;='P10'!$B$17,INDEX('P10'!$X:$X,$A262+52),0)</f>
        <v>13.394934679276016</v>
      </c>
      <c r="M262">
        <f>IF($A262&lt;='P01'!$B$17,INDEX('P01'!$AA:$AA,$A262+52),0)+IF($A262&lt;='P02'!$B$17,INDEX('P02'!$AA:$AA,$A262+52),0)+IF($A262&lt;='P03'!$B$17,INDEX('P03'!$AA:$AA,$A262+52),0)+IF($A262&lt;='P04'!$B$17,INDEX('P04'!$AA:$AA,$A262+52),0)+IF($A262&lt;='P05'!$B$17,INDEX('P05'!$AA:$AA,$A262+52),0)+IF($A262&lt;='P06'!$B$17,INDEX('P06'!$AA:$AA,$A262+52),0)+IF($A262&lt;='P07'!$B$17,INDEX('P07'!$AA:$AA,$A262+52),0)+IF($A262&lt;='P08'!$B$17,INDEX('P08'!$AA:$AA,$A262+52),0)+IF($A262&lt;='P09'!$B$17,INDEX('P09'!$AA:$AA,$A262+52),0)+IF($A262&lt;='P10'!$B$17,INDEX('P10'!$AA:$AA,$A262+52),0)</f>
        <v>-6.3163802008706096</v>
      </c>
      <c r="N262">
        <f>IF($A262&lt;='P01'!$B$17,INDEX('P01'!$AB:$AB,$A262+52),0)+IF($A262&lt;='P02'!$B$17,INDEX('P02'!$AB:$AB,$A262+52),0)+IF($A262&lt;='P03'!$B$17,INDEX('P03'!$AB:$AB,$A262+52),0)+IF($A262&lt;='P04'!$B$17,INDEX('P04'!$AB:$AB,$A262+52),0)+IF($A262&lt;='P05'!$B$17,INDEX('P05'!$AB:$AB,$A262+52),0)+IF($A262&lt;='P06'!$B$17,INDEX('P06'!$AB:$AB,$A262+52),0)+IF($A262&lt;='P07'!$B$17,INDEX('P07'!$AB:$AB,$A262+52),0)+IF($A262&lt;='P08'!$B$17,INDEX('P08'!$AB:$AB,$A262+52),0)+IF($A262&lt;='P09'!$B$17,INDEX('P09'!$AB:$AB,$A262+52),0)+IF($A262&lt;='P10'!$B$17,INDEX('P10'!$AB:$AB,$A262+52),0)</f>
        <v>27.729465929154152</v>
      </c>
      <c r="O262">
        <f>IF($A262&lt;='P01'!$B$17,INDEX('P01'!$AC:$AC,$A262+52),0)+IF($A262&lt;='P02'!$B$17,INDEX('P02'!$AC:$AC,$A262+52),0)+IF($A262&lt;='P03'!$B$17,INDEX('P03'!$AC:$AC,$A262+52),0)+IF($A262&lt;='P04'!$B$17,INDEX('P04'!$AC:$AC,$A262+52),0)+IF($A262&lt;='P05'!$B$17,INDEX('P05'!$AC:$AC,$A262+52),0)+IF($A262&lt;='P06'!$B$17,INDEX('P06'!$AC:$AC,$A262+52),0)+IF($A262&lt;='P07'!$B$17,INDEX('P07'!$AC:$AC,$A262+52),0)+IF($A262&lt;='P08'!$B$17,INDEX('P08'!$AC:$AC,$A262+52),0)+IF($A262&lt;='P09'!$B$17,INDEX('P09'!$AC:$AC,$A262+52),0)+IF($A262&lt;='P10'!$B$17,INDEX('P10'!$AC:$AC,$A262+52),0)</f>
        <v>0.55458931858308314</v>
      </c>
      <c r="P262">
        <f>IF($A262&lt;='P01'!$B$17,INDEX('P01'!$AD:$AD,$A262+52),0)+IF($A262&lt;='P02'!$B$17,INDEX('P02'!$AD:$AD,$A262+52),0)+IF($A262&lt;='P03'!$B$17,INDEX('P03'!$AD:$AD,$A262+52),0)+IF($A262&lt;='P04'!$B$17,INDEX('P04'!$AD:$AD,$A262+52),0)+IF($A262&lt;='P05'!$B$17,INDEX('P05'!$AD:$AD,$A262+52),0)+IF($A262&lt;='P06'!$B$17,INDEX('P06'!$AD:$AD,$A262+52),0)+IF($A262&lt;='P07'!$B$17,INDEX('P07'!$AD:$AD,$A262+52),0)+IF($A262&lt;='P08'!$B$17,INDEX('P08'!$AD:$AD,$A262+52),0)+IF($A262&lt;='P09'!$B$17,INDEX('P09'!$AD:$AD,$A262+52),0)+IF($A262&lt;='P10'!$B$17,INDEX('P10'!$AD:$AD,$A262+52),0)</f>
        <v>2.8910498478507973</v>
      </c>
      <c r="Q262">
        <f>IF($A262&lt;='P01'!$B$17,INDEX('P01'!$AE:$AE,$A262+52),0)+IF($A262&lt;='P02'!$B$17,INDEX('P02'!$AE:$AE,$A262+52),0)+IF($A262&lt;='P03'!$B$17,INDEX('P03'!$AE:$AE,$A262+52),0)+IF($A262&lt;='P04'!$B$17,INDEX('P04'!$AE:$AE,$A262+52),0)+IF($A262&lt;='P05'!$B$17,INDEX('P05'!$AE:$AE,$A262+52),0)+IF($A262&lt;='P06'!$B$17,INDEX('P06'!$AE:$AE,$A262+52),0)+IF($A262&lt;='P07'!$B$17,INDEX('P07'!$AE:$AE,$A262+52),0)+IF($A262&lt;='P08'!$B$17,INDEX('P08'!$AE:$AE,$A262+52),0)+IF($A262&lt;='P09'!$B$17,INDEX('P09'!$AE:$AE,$A262+52),0)+IF($A262&lt;='P10'!$B$17,INDEX('P10'!$AE:$AE,$A262+52),0)</f>
        <v>30.579050296607541</v>
      </c>
      <c r="R262">
        <f>IF($A262&lt;='P01'!$B$17,INDEX('P01'!$AF:$AF,$A262+52),0)+IF($A262&lt;='P02'!$B$17,INDEX('P02'!$AF:$AF,$A262+52),0)+IF($A262&lt;='P03'!$B$17,INDEX('P03'!$AF:$AF,$A262+52),0)+IF($A262&lt;='P04'!$B$17,INDEX('P04'!$AF:$AF,$A262+52),0)+IF($A262&lt;='P05'!$B$17,INDEX('P05'!$AF:$AF,$A262+52),0)+IF($A262&lt;='P06'!$B$17,INDEX('P06'!$AF:$AF,$A262+52),0)+IF($A262&lt;='P07'!$B$17,INDEX('P07'!$AF:$AF,$A262+52),0)+IF($A262&lt;='P08'!$B$17,INDEX('P08'!$AF:$AF,$A262+52),0)+IF($A262&lt;='P09'!$B$17,INDEX('P09'!$AF:$AF,$A262+52),0)+IF($A262&lt;='P10'!$B$17,INDEX('P10'!$AF:$AF,$A262+52),0)</f>
        <v>2.115666698334789E-2</v>
      </c>
      <c r="S262">
        <f>IF($A262&lt;='P01'!$B$17,INDEX('P01'!$AG:$AG,$A262+52),0)+IF($A262&lt;='P02'!$B$17,INDEX('P02'!$AG:$AG,$A262+52),0)+IF($A262&lt;='P03'!$B$17,INDEX('P03'!$AG:$AG,$A262+52),0)+IF($A262&lt;='P04'!$B$17,INDEX('P04'!$AG:$AG,$A262+52),0)+IF($A262&lt;='P05'!$B$17,INDEX('P05'!$AG:$AG,$A262+52),0)+IF($A262&lt;='P06'!$B$17,INDEX('P06'!$AG:$AG,$A262+52),0)+IF($A262&lt;='P07'!$B$17,INDEX('P07'!$AG:$AG,$A262+52),0)+IF($A262&lt;='P08'!$B$17,INDEX('P08'!$AG:$AG,$A262+52),0)+IF($A262&lt;='P09'!$B$17,INDEX('P09'!$AG:$AG,$A262+52),0)+IF($A262&lt;='P10'!$B$17,INDEX('P10'!$AG:$AG,$A262+52),0)</f>
        <v>7016.314820442909</v>
      </c>
      <c r="T262">
        <f>IF($A262&lt;='P01'!$B$17,INDEX('P01'!$AI:$AI,$A262+52),0)+IF($A262&lt;='P02'!$B$17,INDEX('P02'!$AI:$AI,$A262+52),0)+IF($A262&lt;='P03'!$B$17,INDEX('P03'!$AI:$AI,$A262+52),0)+IF($A262&lt;='P04'!$B$17,INDEX('P04'!$AI:$AI,$A262+52),0)+IF($A262&lt;='P05'!$B$17,INDEX('P05'!$AI:$AI,$A262+52),0)+IF($A262&lt;='P06'!$B$17,INDEX('P06'!$AI:$AI,$A262+52),0)+IF($A262&lt;='P07'!$B$17,INDEX('P07'!$AI:$AI,$A262+52),0)+IF($A262&lt;='P08'!$B$17,INDEX('P08'!$AI:$AI,$A262+52),0)+IF($A262&lt;='P09'!$B$17,INDEX('P09'!$AI:$AI,$A262+52),0)+IF($A262&lt;='P10'!$B$17,INDEX('P10'!$AI:$AI,$A262+52),0)</f>
        <v>7016.314820442909</v>
      </c>
    </row>
    <row r="263" spans="1:20" x14ac:dyDescent="0.35">
      <c r="A263">
        <v>231</v>
      </c>
      <c r="B263">
        <f>IF($A263&lt;='P01'!$B$17,INDEX('P01'!$J:$J,$A263+52),0)+IF($A263&lt;='P02'!$B$17,INDEX('P02'!$J:$J,$A263+52),0)+IF($A263&lt;='P03'!$B$17,INDEX('P03'!$J:$J,$A263+52),0)+IF($A263&lt;='P04'!$B$17,INDEX('P04'!$J:$J,$A263+52),0)+IF($A263&lt;='P05'!$B$17,INDEX('P05'!$J:$J,$A263+52),0)+IF($A263&lt;='P06'!$B$17,INDEX('P06'!$J:$J,$A263+52),0)+IF($A263&lt;='P07'!$B$17,INDEX('P07'!$J:$J,$A263+52),0)+IF($A263&lt;='P08'!$B$17,INDEX('P08'!$J:$J,$A263+52),0)+IF($A263&lt;='P09'!$B$17,INDEX('P09'!$J:$J,$A263+52),0)+IF($A263&lt;='P10'!$B$17,INDEX('P10'!$J:$J,$A263+52),0)</f>
        <v>1.0148197100999954E-4</v>
      </c>
      <c r="C263">
        <f>IF($A263&lt;='P01'!$B$17,INDEX('P01'!$K:$K,$A263+52),0)+IF($A263&lt;='P02'!$B$17,INDEX('P02'!$K:$K,$A263+52),0)+IF($A263&lt;='P03'!$B$17,INDEX('P03'!$K:$K,$A263+52),0)+IF($A263&lt;='P04'!$B$17,INDEX('P04'!$K:$K,$A263+52),0)+IF($A263&lt;='P05'!$B$17,INDEX('P05'!$K:$K,$A263+52),0)+IF($A263&lt;='P06'!$B$17,INDEX('P06'!$K:$K,$A263+52),0)+IF($A263&lt;='P07'!$B$17,INDEX('P07'!$K:$K,$A263+52),0)+IF($A263&lt;='P08'!$B$17,INDEX('P08'!$K:$K,$A263+52),0)+IF($A263&lt;='P09'!$B$17,INDEX('P09'!$K:$K,$A263+52),0)+IF($A263&lt;='P10'!$B$17,INDEX('P10'!$K:$K,$A263+52),0)</f>
        <v>2.3544043825341346E-3</v>
      </c>
      <c r="D263">
        <f>IF($A263&lt;='P01'!$B$17,INDEX('P01'!$L:$L,$A263+52),0)+IF($A263&lt;='P02'!$B$17,INDEX('P02'!$L:$L,$A263+52),0)+IF($A263&lt;='P03'!$B$17,INDEX('P03'!$L:$L,$A263+52),0)+IF($A263&lt;='P04'!$B$17,INDEX('P04'!$L:$L,$A263+52),0)+IF($A263&lt;='P05'!$B$17,INDEX('P05'!$L:$L,$A263+52),0)+IF($A263&lt;='P06'!$B$17,INDEX('P06'!$L:$L,$A263+52),0)+IF($A263&lt;='P07'!$B$17,INDEX('P07'!$L:$L,$A263+52),0)+IF($A263&lt;='P08'!$B$17,INDEX('P08'!$L:$L,$A263+52),0)+IF($A263&lt;='P09'!$B$17,INDEX('P09'!$L:$L,$A263+52),0)+IF($A263&lt;='P10'!$B$17,INDEX('P10'!$L:$L,$A263+52),0)</f>
        <v>0</v>
      </c>
      <c r="E263">
        <f>IF($A263&lt;='P01'!$B$17,INDEX('P01'!$M:$M,$A263+52),0)+IF($A263&lt;='P02'!$B$17,INDEX('P02'!$M:$M,$A263+52),0)+IF($A263&lt;='P03'!$B$17,INDEX('P03'!$M:$M,$A263+52),0)+IF($A263&lt;='P04'!$B$17,INDEX('P04'!$M:$M,$A263+52),0)+IF($A263&lt;='P05'!$B$17,INDEX('P05'!$M:$M,$A263+52),0)+IF($A263&lt;='P06'!$B$17,INDEX('P06'!$M:$M,$A263+52),0)+IF($A263&lt;='P07'!$B$17,INDEX('P07'!$M:$M,$A263+52),0)+IF($A263&lt;='P08'!$B$17,INDEX('P08'!$M:$M,$A263+52),0)+IF($A263&lt;='P09'!$B$17,INDEX('P09'!$M:$M,$A263+52),0)+IF($A263&lt;='P10'!$B$17,INDEX('P10'!$M:$M,$A263+52),0)</f>
        <v>0.69092224490098297</v>
      </c>
      <c r="F263">
        <f>IF($A263&lt;='P01'!$B$17,INDEX('P01'!$R:$R,$A263+52),0)+IF($A263&lt;='P02'!$B$17,INDEX('P02'!$R:$R,$A263+52),0)+IF($A263&lt;='P03'!$B$17,INDEX('P03'!$R:$R,$A263+52),0)+IF($A263&lt;='P04'!$B$17,INDEX('P04'!$R:$R,$A263+52),0)+IF($A263&lt;='P05'!$B$17,INDEX('P05'!$R:$R,$A263+52),0)+IF($A263&lt;='P06'!$B$17,INDEX('P06'!$R:$R,$A263+52),0)+IF($A263&lt;='P07'!$B$17,INDEX('P07'!$R:$R,$A263+52),0)+IF($A263&lt;='P08'!$B$17,INDEX('P08'!$R:$R,$A263+52),0)+IF($A263&lt;='P09'!$B$17,INDEX('P09'!$R:$R,$A263+52),0)+IF($A263&lt;='P10'!$B$17,INDEX('P10'!$R:$R,$A263+52),0)</f>
        <v>58.406163508815936</v>
      </c>
      <c r="G263">
        <f>IF($A263&lt;='P01'!$B$17,INDEX('P01'!$S:$S,$A263+52),0)+IF($A263&lt;='P02'!$B$17,INDEX('P02'!$S:$S,$A263+52),0)+IF($A263&lt;='P03'!$B$17,INDEX('P03'!$S:$S,$A263+52),0)+IF($A263&lt;='P04'!$B$17,INDEX('P04'!$S:$S,$A263+52),0)+IF($A263&lt;='P05'!$B$17,INDEX('P05'!$S:$S,$A263+52),0)+IF($A263&lt;='P06'!$B$17,INDEX('P06'!$S:$S,$A263+52),0)+IF($A263&lt;='P07'!$B$17,INDEX('P07'!$S:$S,$A263+52),0)+IF($A263&lt;='P08'!$B$17,INDEX('P08'!$S:$S,$A263+52),0)+IF($A263&lt;='P09'!$B$17,INDEX('P09'!$S:$S,$A263+52),0)+IF($A263&lt;='P10'!$B$17,INDEX('P10'!$S:$S,$A263+52),0)</f>
        <v>1.1681232701763187</v>
      </c>
      <c r="H263">
        <f>IF($A263&lt;='P01'!$B$17,INDEX('P01'!$T:$T,$A263+52),0)+IF($A263&lt;='P02'!$B$17,INDEX('P02'!$T:$T,$A263+52),0)+IF($A263&lt;='P03'!$B$17,INDEX('P03'!$T:$T,$A263+52),0)+IF($A263&lt;='P04'!$B$17,INDEX('P04'!$T:$T,$A263+52),0)+IF($A263&lt;='P05'!$B$17,INDEX('P05'!$T:$T,$A263+52),0)+IF($A263&lt;='P06'!$B$17,INDEX('P06'!$T:$T,$A263+52),0)+IF($A263&lt;='P07'!$B$17,INDEX('P07'!$T:$T,$A263+52),0)+IF($A263&lt;='P08'!$B$17,INDEX('P08'!$T:$T,$A263+52),0)+IF($A263&lt;='P09'!$B$17,INDEX('P09'!$T:$T,$A263+52),0)+IF($A263&lt;='P10'!$B$17,INDEX('P10'!$T:$T,$A263+52),0)</f>
        <v>6.1243037158748574</v>
      </c>
      <c r="I263">
        <f>IF($A263&lt;='P01'!$B$17,INDEX('P01'!$U:$U,$A263+52),0)+IF($A263&lt;='P02'!$B$17,INDEX('P02'!$U:$U,$A263+52),0)+IF($A263&lt;='P03'!$B$17,INDEX('P03'!$U:$U,$A263+52),0)+IF($A263&lt;='P04'!$B$17,INDEX('P04'!$U:$U,$A263+52),0)+IF($A263&lt;='P05'!$B$17,INDEX('P05'!$U:$U,$A263+52),0)+IF($A263&lt;='P06'!$B$17,INDEX('P06'!$U:$U,$A263+52),0)+IF($A263&lt;='P07'!$B$17,INDEX('P07'!$U:$U,$A263+52),0)+IF($A263&lt;='P08'!$B$17,INDEX('P08'!$U:$U,$A263+52),0)+IF($A263&lt;='P09'!$B$17,INDEX('P09'!$U:$U,$A263+52),0)+IF($A263&lt;='P10'!$B$17,INDEX('P10'!$U:$U,$A263+52),0)</f>
        <v>64.618753791738357</v>
      </c>
      <c r="J263">
        <f>IF($A263&lt;='P01'!$B$17,INDEX('P01'!$V:$V,$A263+52),0)+IF($A263&lt;='P02'!$B$17,INDEX('P02'!$V:$V,$A263+52),0)+IF($A263&lt;='P03'!$B$17,INDEX('P03'!$V:$V,$A263+52),0)+IF($A263&lt;='P04'!$B$17,INDEX('P04'!$V:$V,$A263+52),0)+IF($A263&lt;='P05'!$B$17,INDEX('P05'!$V:$V,$A263+52),0)+IF($A263&lt;='P06'!$B$17,INDEX('P06'!$V:$V,$A263+52),0)+IF($A263&lt;='P07'!$B$17,INDEX('P07'!$V:$V,$A263+52),0)+IF($A263&lt;='P08'!$B$17,INDEX('P08'!$V:$V,$A263+52),0)+IF($A263&lt;='P09'!$B$17,INDEX('P09'!$V:$V,$A263+52),0)+IF($A263&lt;='P10'!$B$17,INDEX('P10'!$V:$V,$A263+52),0)</f>
        <v>4.4817278201892158E-2</v>
      </c>
      <c r="K263">
        <f>IF($A263&lt;='P01'!$B$17,INDEX('P01'!$W:$W,$A263+52),0)+IF($A263&lt;='P02'!$B$17,INDEX('P02'!$W:$W,$A263+52),0)+IF($A263&lt;='P03'!$B$17,INDEX('P03'!$W:$W,$A263+52),0)+IF($A263&lt;='P04'!$B$17,INDEX('P04'!$W:$W,$A263+52),0)+IF($A263&lt;='P05'!$B$17,INDEX('P05'!$W:$W,$A263+52),0)+IF($A263&lt;='P06'!$B$17,INDEX('P06'!$W:$W,$A263+52),0)+IF($A263&lt;='P07'!$B$17,INDEX('P07'!$W:$W,$A263+52),0)+IF($A263&lt;='P08'!$B$17,INDEX('P08'!$W:$W,$A263+52),0)+IF($A263&lt;='P09'!$B$17,INDEX('P09'!$W:$W,$A263+52),0)+IF($A263&lt;='P10'!$B$17,INDEX('P10'!$W:$W,$A263+52),0)</f>
        <v>-13.549834547175497</v>
      </c>
      <c r="L263">
        <f>IF($A263&lt;='P01'!$B$17,INDEX('P01'!$X:$X,$A263+52),0)+IF($A263&lt;='P02'!$B$17,INDEX('P02'!$X:$X,$A263+52),0)+IF($A263&lt;='P03'!$B$17,INDEX('P03'!$X:$X,$A263+52),0)+IF($A263&lt;='P04'!$B$17,INDEX('P04'!$X:$X,$A263+52),0)+IF($A263&lt;='P05'!$B$17,INDEX('P05'!$X:$X,$A263+52),0)+IF($A263&lt;='P06'!$B$17,INDEX('P06'!$X:$X,$A263+52),0)+IF($A263&lt;='P07'!$B$17,INDEX('P07'!$X:$X,$A263+52),0)+IF($A263&lt;='P08'!$B$17,INDEX('P08'!$X:$X,$A263+52),0)+IF($A263&lt;='P09'!$B$17,INDEX('P09'!$X:$X,$A263+52),0)+IF($A263&lt;='P10'!$B$17,INDEX('P10'!$X:$X,$A263+52),0)</f>
        <v>13.362452097791163</v>
      </c>
      <c r="M263">
        <f>IF($A263&lt;='P01'!$B$17,INDEX('P01'!$AA:$AA,$A263+52),0)+IF($A263&lt;='P02'!$B$17,INDEX('P02'!$AA:$AA,$A263+52),0)+IF($A263&lt;='P03'!$B$17,INDEX('P03'!$AA:$AA,$A263+52),0)+IF($A263&lt;='P04'!$B$17,INDEX('P04'!$AA:$AA,$A263+52),0)+IF($A263&lt;='P05'!$B$17,INDEX('P05'!$AA:$AA,$A263+52),0)+IF($A263&lt;='P06'!$B$17,INDEX('P06'!$AA:$AA,$A263+52),0)+IF($A263&lt;='P07'!$B$17,INDEX('P07'!$AA:$AA,$A263+52),0)+IF($A263&lt;='P08'!$B$17,INDEX('P08'!$AA:$AA,$A263+52),0)+IF($A263&lt;='P09'!$B$17,INDEX('P09'!$AA:$AA,$A263+52),0)+IF($A263&lt;='P10'!$B$17,INDEX('P10'!$AA:$AA,$A263+52),0)</f>
        <v>-6.2805023123236783</v>
      </c>
      <c r="N263">
        <f>IF($A263&lt;='P01'!$B$17,INDEX('P01'!$AB:$AB,$A263+52),0)+IF($A263&lt;='P02'!$B$17,INDEX('P02'!$AB:$AB,$A263+52),0)+IF($A263&lt;='P03'!$B$17,INDEX('P03'!$AB:$AB,$A263+52),0)+IF($A263&lt;='P04'!$B$17,INDEX('P04'!$AB:$AB,$A263+52),0)+IF($A263&lt;='P05'!$B$17,INDEX('P05'!$AB:$AB,$A263+52),0)+IF($A263&lt;='P06'!$B$17,INDEX('P06'!$AB:$AB,$A263+52),0)+IF($A263&lt;='P07'!$B$17,INDEX('P07'!$AB:$AB,$A263+52),0)+IF($A263&lt;='P08'!$B$17,INDEX('P08'!$AB:$AB,$A263+52),0)+IF($A263&lt;='P09'!$B$17,INDEX('P09'!$AB:$AB,$A263+52),0)+IF($A263&lt;='P10'!$B$17,INDEX('P10'!$AB:$AB,$A263+52),0)</f>
        <v>27.541420964647489</v>
      </c>
      <c r="O263">
        <f>IF($A263&lt;='P01'!$B$17,INDEX('P01'!$AC:$AC,$A263+52),0)+IF($A263&lt;='P02'!$B$17,INDEX('P02'!$AC:$AC,$A263+52),0)+IF($A263&lt;='P03'!$B$17,INDEX('P03'!$AC:$AC,$A263+52),0)+IF($A263&lt;='P04'!$B$17,INDEX('P04'!$AC:$AC,$A263+52),0)+IF($A263&lt;='P05'!$B$17,INDEX('P05'!$AC:$AC,$A263+52),0)+IF($A263&lt;='P06'!$B$17,INDEX('P06'!$AC:$AC,$A263+52),0)+IF($A263&lt;='P07'!$B$17,INDEX('P07'!$AC:$AC,$A263+52),0)+IF($A263&lt;='P08'!$B$17,INDEX('P08'!$AC:$AC,$A263+52),0)+IF($A263&lt;='P09'!$B$17,INDEX('P09'!$AC:$AC,$A263+52),0)+IF($A263&lt;='P10'!$B$17,INDEX('P10'!$AC:$AC,$A263+52),0)</f>
        <v>0.55082841929294979</v>
      </c>
      <c r="P263">
        <f>IF($A263&lt;='P01'!$B$17,INDEX('P01'!$AD:$AD,$A263+52),0)+IF($A263&lt;='P02'!$B$17,INDEX('P02'!$AD:$AD,$A263+52),0)+IF($A263&lt;='P03'!$B$17,INDEX('P03'!$AD:$AD,$A263+52),0)+IF($A263&lt;='P04'!$B$17,INDEX('P04'!$AD:$AD,$A263+52),0)+IF($A263&lt;='P05'!$B$17,INDEX('P05'!$AD:$AD,$A263+52),0)+IF($A263&lt;='P06'!$B$17,INDEX('P06'!$AD:$AD,$A263+52),0)+IF($A263&lt;='P07'!$B$17,INDEX('P07'!$AD:$AD,$A263+52),0)+IF($A263&lt;='P08'!$B$17,INDEX('P08'!$AD:$AD,$A263+52),0)+IF($A263&lt;='P09'!$B$17,INDEX('P09'!$AD:$AD,$A263+52),0)+IF($A263&lt;='P10'!$B$17,INDEX('P10'!$AD:$AD,$A263+52),0)</f>
        <v>2.8784914151559562</v>
      </c>
      <c r="Q263">
        <f>IF($A263&lt;='P01'!$B$17,INDEX('P01'!$AE:$AE,$A263+52),0)+IF($A263&lt;='P02'!$B$17,INDEX('P02'!$AE:$AE,$A263+52),0)+IF($A263&lt;='P03'!$B$17,INDEX('P03'!$AE:$AE,$A263+52),0)+IF($A263&lt;='P04'!$B$17,INDEX('P04'!$AE:$AE,$A263+52),0)+IF($A263&lt;='P05'!$B$17,INDEX('P05'!$AE:$AE,$A263+52),0)+IF($A263&lt;='P06'!$B$17,INDEX('P06'!$AE:$AE,$A263+52),0)+IF($A263&lt;='P07'!$B$17,INDEX('P07'!$AE:$AE,$A263+52),0)+IF($A263&lt;='P08'!$B$17,INDEX('P08'!$AE:$AE,$A263+52),0)+IF($A263&lt;='P09'!$B$17,INDEX('P09'!$AE:$AE,$A263+52),0)+IF($A263&lt;='P10'!$B$17,INDEX('P10'!$AE:$AE,$A263+52),0)</f>
        <v>30.371538819254084</v>
      </c>
      <c r="R263">
        <f>IF($A263&lt;='P01'!$B$17,INDEX('P01'!$AF:$AF,$A263+52),0)+IF($A263&lt;='P02'!$B$17,INDEX('P02'!$AF:$AF,$A263+52),0)+IF($A263&lt;='P03'!$B$17,INDEX('P03'!$AF:$AF,$A263+52),0)+IF($A263&lt;='P04'!$B$17,INDEX('P04'!$AF:$AF,$A263+52),0)+IF($A263&lt;='P05'!$B$17,INDEX('P05'!$AF:$AF,$A263+52),0)+IF($A263&lt;='P06'!$B$17,INDEX('P06'!$AF:$AF,$A263+52),0)+IF($A263&lt;='P07'!$B$17,INDEX('P07'!$AF:$AF,$A263+52),0)+IF($A263&lt;='P08'!$B$17,INDEX('P08'!$AF:$AF,$A263+52),0)+IF($A263&lt;='P09'!$B$17,INDEX('P09'!$AF:$AF,$A263+52),0)+IF($A263&lt;='P10'!$B$17,INDEX('P10'!$AF:$AF,$A263+52),0)</f>
        <v>2.1064623268177388E-2</v>
      </c>
      <c r="S263">
        <f>IF($A263&lt;='P01'!$B$17,INDEX('P01'!$AG:$AG,$A263+52),0)+IF($A263&lt;='P02'!$B$17,INDEX('P02'!$AG:$AG,$A263+52),0)+IF($A263&lt;='P03'!$B$17,INDEX('P03'!$AG:$AG,$A263+52),0)+IF($A263&lt;='P04'!$B$17,INDEX('P04'!$AG:$AG,$A263+52),0)+IF($A263&lt;='P05'!$B$17,INDEX('P05'!$AG:$AG,$A263+52),0)+IF($A263&lt;='P06'!$B$17,INDEX('P06'!$AG:$AG,$A263+52),0)+IF($A263&lt;='P07'!$B$17,INDEX('P07'!$AG:$AG,$A263+52),0)+IF($A263&lt;='P08'!$B$17,INDEX('P08'!$AG:$AG,$A263+52),0)+IF($A263&lt;='P09'!$B$17,INDEX('P09'!$AG:$AG,$A263+52),0)+IF($A263&lt;='P10'!$B$17,INDEX('P10'!$AG:$AG,$A263+52),0)</f>
        <v>7025.9219572972343</v>
      </c>
      <c r="T263">
        <f>IF($A263&lt;='P01'!$B$17,INDEX('P01'!$AI:$AI,$A263+52),0)+IF($A263&lt;='P02'!$B$17,INDEX('P02'!$AI:$AI,$A263+52),0)+IF($A263&lt;='P03'!$B$17,INDEX('P03'!$AI:$AI,$A263+52),0)+IF($A263&lt;='P04'!$B$17,INDEX('P04'!$AI:$AI,$A263+52),0)+IF($A263&lt;='P05'!$B$17,INDEX('P05'!$AI:$AI,$A263+52),0)+IF($A263&lt;='P06'!$B$17,INDEX('P06'!$AI:$AI,$A263+52),0)+IF($A263&lt;='P07'!$B$17,INDEX('P07'!$AI:$AI,$A263+52),0)+IF($A263&lt;='P08'!$B$17,INDEX('P08'!$AI:$AI,$A263+52),0)+IF($A263&lt;='P09'!$B$17,INDEX('P09'!$AI:$AI,$A263+52),0)+IF($A263&lt;='P10'!$B$17,INDEX('P10'!$AI:$AI,$A263+52),0)</f>
        <v>7025.9219572972343</v>
      </c>
    </row>
    <row r="264" spans="1:20" x14ac:dyDescent="0.35">
      <c r="A264">
        <v>232</v>
      </c>
      <c r="B264">
        <f>IF($A264&lt;='P01'!$B$17,INDEX('P01'!$J:$J,$A264+52),0)+IF($A264&lt;='P02'!$B$17,INDEX('P02'!$J:$J,$A264+52),0)+IF($A264&lt;='P03'!$B$17,INDEX('P03'!$J:$J,$A264+52),0)+IF($A264&lt;='P04'!$B$17,INDEX('P04'!$J:$J,$A264+52),0)+IF($A264&lt;='P05'!$B$17,INDEX('P05'!$J:$J,$A264+52),0)+IF($A264&lt;='P06'!$B$17,INDEX('P06'!$J:$J,$A264+52),0)+IF($A264&lt;='P07'!$B$17,INDEX('P07'!$J:$J,$A264+52),0)+IF($A264&lt;='P08'!$B$17,INDEX('P08'!$J:$J,$A264+52),0)+IF($A264&lt;='P09'!$B$17,INDEX('P09'!$J:$J,$A264+52),0)+IF($A264&lt;='P10'!$B$17,INDEX('P10'!$J:$J,$A264+52),0)</f>
        <v>1.0112185237026183E-4</v>
      </c>
      <c r="C264">
        <f>IF($A264&lt;='P01'!$B$17,INDEX('P01'!$K:$K,$A264+52),0)+IF($A264&lt;='P02'!$B$17,INDEX('P02'!$K:$K,$A264+52),0)+IF($A264&lt;='P03'!$B$17,INDEX('P03'!$K:$K,$A264+52),0)+IF($A264&lt;='P04'!$B$17,INDEX('P04'!$K:$K,$A264+52),0)+IF($A264&lt;='P05'!$B$17,INDEX('P05'!$K:$K,$A264+52),0)+IF($A264&lt;='P06'!$B$17,INDEX('P06'!$K:$K,$A264+52),0)+IF($A264&lt;='P07'!$B$17,INDEX('P07'!$K:$K,$A264+52),0)+IF($A264&lt;='P08'!$B$17,INDEX('P08'!$K:$K,$A264+52),0)+IF($A264&lt;='P09'!$B$17,INDEX('P09'!$K:$K,$A264+52),0)+IF($A264&lt;='P10'!$B$17,INDEX('P10'!$K:$K,$A264+52),0)</f>
        <v>2.3460652848090618E-3</v>
      </c>
      <c r="D264">
        <f>IF($A264&lt;='P01'!$B$17,INDEX('P01'!$L:$L,$A264+52),0)+IF($A264&lt;='P02'!$B$17,INDEX('P02'!$L:$L,$A264+52),0)+IF($A264&lt;='P03'!$B$17,INDEX('P03'!$L:$L,$A264+52),0)+IF($A264&lt;='P04'!$B$17,INDEX('P04'!$L:$L,$A264+52),0)+IF($A264&lt;='P05'!$B$17,INDEX('P05'!$L:$L,$A264+52),0)+IF($A264&lt;='P06'!$B$17,INDEX('P06'!$L:$L,$A264+52),0)+IF($A264&lt;='P07'!$B$17,INDEX('P07'!$L:$L,$A264+52),0)+IF($A264&lt;='P08'!$B$17,INDEX('P08'!$L:$L,$A264+52),0)+IF($A264&lt;='P09'!$B$17,INDEX('P09'!$L:$L,$A264+52),0)+IF($A264&lt;='P10'!$B$17,INDEX('P10'!$L:$L,$A264+52),0)</f>
        <v>0</v>
      </c>
      <c r="E264">
        <f>IF($A264&lt;='P01'!$B$17,INDEX('P01'!$M:$M,$A264+52),0)+IF($A264&lt;='P02'!$B$17,INDEX('P02'!$M:$M,$A264+52),0)+IF($A264&lt;='P03'!$B$17,INDEX('P03'!$M:$M,$A264+52),0)+IF($A264&lt;='P04'!$B$17,INDEX('P04'!$M:$M,$A264+52),0)+IF($A264&lt;='P05'!$B$17,INDEX('P05'!$M:$M,$A264+52),0)+IF($A264&lt;='P06'!$B$17,INDEX('P06'!$M:$M,$A264+52),0)+IF($A264&lt;='P07'!$B$17,INDEX('P07'!$M:$M,$A264+52),0)+IF($A264&lt;='P08'!$B$17,INDEX('P08'!$M:$M,$A264+52),0)+IF($A264&lt;='P09'!$B$17,INDEX('P09'!$M:$M,$A264+52),0)+IF($A264&lt;='P10'!$B$17,INDEX('P10'!$M:$M,$A264+52),0)</f>
        <v>0.68847505776380369</v>
      </c>
      <c r="F264">
        <f>IF($A264&lt;='P01'!$B$17,INDEX('P01'!$R:$R,$A264+52),0)+IF($A264&lt;='P02'!$B$17,INDEX('P02'!$R:$R,$A264+52),0)+IF($A264&lt;='P03'!$B$17,INDEX('P03'!$R:$R,$A264+52),0)+IF($A264&lt;='P04'!$B$17,INDEX('P04'!$R:$R,$A264+52),0)+IF($A264&lt;='P05'!$B$17,INDEX('P05'!$R:$R,$A264+52),0)+IF($A264&lt;='P06'!$B$17,INDEX('P06'!$R:$R,$A264+52),0)+IF($A264&lt;='P07'!$B$17,INDEX('P07'!$R:$R,$A264+52),0)+IF($A264&lt;='P08'!$B$17,INDEX('P08'!$R:$R,$A264+52),0)+IF($A264&lt;='P09'!$B$17,INDEX('P09'!$R:$R,$A264+52),0)+IF($A264&lt;='P10'!$B$17,INDEX('P10'!$R:$R,$A264+52),0)</f>
        <v>58.199997163047428</v>
      </c>
      <c r="G264">
        <f>IF($A264&lt;='P01'!$B$17,INDEX('P01'!$S:$S,$A264+52),0)+IF($A264&lt;='P02'!$B$17,INDEX('P02'!$S:$S,$A264+52),0)+IF($A264&lt;='P03'!$B$17,INDEX('P03'!$S:$S,$A264+52),0)+IF($A264&lt;='P04'!$B$17,INDEX('P04'!$S:$S,$A264+52),0)+IF($A264&lt;='P05'!$B$17,INDEX('P05'!$S:$S,$A264+52),0)+IF($A264&lt;='P06'!$B$17,INDEX('P06'!$S:$S,$A264+52),0)+IF($A264&lt;='P07'!$B$17,INDEX('P07'!$S:$S,$A264+52),0)+IF($A264&lt;='P08'!$B$17,INDEX('P08'!$S:$S,$A264+52),0)+IF($A264&lt;='P09'!$B$17,INDEX('P09'!$S:$S,$A264+52),0)+IF($A264&lt;='P10'!$B$17,INDEX('P10'!$S:$S,$A264+52),0)</f>
        <v>1.1639999432609487</v>
      </c>
      <c r="H264">
        <f>IF($A264&lt;='P01'!$B$17,INDEX('P01'!$T:$T,$A264+52),0)+IF($A264&lt;='P02'!$B$17,INDEX('P02'!$T:$T,$A264+52),0)+IF($A264&lt;='P03'!$B$17,INDEX('P03'!$T:$T,$A264+52),0)+IF($A264&lt;='P04'!$B$17,INDEX('P04'!$T:$T,$A264+52),0)+IF($A264&lt;='P05'!$B$17,INDEX('P05'!$T:$T,$A264+52),0)+IF($A264&lt;='P06'!$B$17,INDEX('P06'!$T:$T,$A264+52),0)+IF($A264&lt;='P07'!$B$17,INDEX('P07'!$T:$T,$A264+52),0)+IF($A264&lt;='P08'!$B$17,INDEX('P08'!$T:$T,$A264+52),0)+IF($A264&lt;='P09'!$B$17,INDEX('P09'!$T:$T,$A264+52),0)+IF($A264&lt;='P10'!$B$17,INDEX('P10'!$T:$T,$A264+52),0)</f>
        <v>6.1176626405146859</v>
      </c>
      <c r="I264">
        <f>IF($A264&lt;='P01'!$B$17,INDEX('P01'!$U:$U,$A264+52),0)+IF($A264&lt;='P02'!$B$17,INDEX('P02'!$U:$U,$A264+52),0)+IF($A264&lt;='P03'!$B$17,INDEX('P03'!$U:$U,$A264+52),0)+IF($A264&lt;='P04'!$B$17,INDEX('P04'!$U:$U,$A264+52),0)+IF($A264&lt;='P05'!$B$17,INDEX('P05'!$U:$U,$A264+52),0)+IF($A264&lt;='P06'!$B$17,INDEX('P06'!$U:$U,$A264+52),0)+IF($A264&lt;='P07'!$B$17,INDEX('P07'!$U:$U,$A264+52),0)+IF($A264&lt;='P08'!$B$17,INDEX('P08'!$U:$U,$A264+52),0)+IF($A264&lt;='P09'!$B$17,INDEX('P09'!$U:$U,$A264+52),0)+IF($A264&lt;='P10'!$B$17,INDEX('P10'!$U:$U,$A264+52),0)</f>
        <v>64.390356099483</v>
      </c>
      <c r="J264">
        <f>IF($A264&lt;='P01'!$B$17,INDEX('P01'!$V:$V,$A264+52),0)+IF($A264&lt;='P02'!$B$17,INDEX('P02'!$V:$V,$A264+52),0)+IF($A264&lt;='P03'!$B$17,INDEX('P03'!$V:$V,$A264+52),0)+IF($A264&lt;='P04'!$B$17,INDEX('P04'!$V:$V,$A264+52),0)+IF($A264&lt;='P05'!$B$17,INDEX('P05'!$V:$V,$A264+52),0)+IF($A264&lt;='P06'!$B$17,INDEX('P06'!$V:$V,$A264+52),0)+IF($A264&lt;='P07'!$B$17,INDEX('P07'!$V:$V,$A264+52),0)+IF($A264&lt;='P08'!$B$17,INDEX('P08'!$V:$V,$A264+52),0)+IF($A264&lt;='P09'!$B$17,INDEX('P09'!$V:$V,$A264+52),0)+IF($A264&lt;='P10'!$B$17,INDEX('P10'!$V:$V,$A264+52),0)</f>
        <v>4.4768379000002301E-2</v>
      </c>
      <c r="K264">
        <f>IF($A264&lt;='P01'!$B$17,INDEX('P01'!$W:$W,$A264+52),0)+IF($A264&lt;='P02'!$B$17,INDEX('P02'!$W:$W,$A264+52),0)+IF($A264&lt;='P03'!$B$17,INDEX('P03'!$W:$W,$A264+52),0)+IF($A264&lt;='P04'!$B$17,INDEX('P04'!$W:$W,$A264+52),0)+IF($A264&lt;='P05'!$B$17,INDEX('P05'!$W:$W,$A264+52),0)+IF($A264&lt;='P06'!$B$17,INDEX('P06'!$W:$W,$A264+52),0)+IF($A264&lt;='P07'!$B$17,INDEX('P07'!$W:$W,$A264+52),0)+IF($A264&lt;='P08'!$B$17,INDEX('P08'!$W:$W,$A264+52),0)+IF($A264&lt;='P09'!$B$17,INDEX('P09'!$W:$W,$A264+52),0)+IF($A264&lt;='P10'!$B$17,INDEX('P10'!$W:$W,$A264+52),0)</f>
        <v>-13.51678989921121</v>
      </c>
      <c r="L264">
        <f>IF($A264&lt;='P01'!$B$17,INDEX('P01'!$X:$X,$A264+52),0)+IF($A264&lt;='P02'!$B$17,INDEX('P02'!$X:$X,$A264+52),0)+IF($A264&lt;='P03'!$B$17,INDEX('P03'!$X:$X,$A264+52),0)+IF($A264&lt;='P04'!$B$17,INDEX('P04'!$X:$X,$A264+52),0)+IF($A264&lt;='P05'!$B$17,INDEX('P05'!$X:$X,$A264+52),0)+IF($A264&lt;='P06'!$B$17,INDEX('P06'!$X:$X,$A264+52),0)+IF($A264&lt;='P07'!$B$17,INDEX('P07'!$X:$X,$A264+52),0)+IF($A264&lt;='P08'!$B$17,INDEX('P08'!$X:$X,$A264+52),0)+IF($A264&lt;='P09'!$B$17,INDEX('P09'!$X:$X,$A264+52),0)+IF($A264&lt;='P10'!$B$17,INDEX('P10'!$X:$X,$A264+52),0)</f>
        <v>13.330068886095408</v>
      </c>
      <c r="M264">
        <f>IF($A264&lt;='P01'!$B$17,INDEX('P01'!$AA:$AA,$A264+52),0)+IF($A264&lt;='P02'!$B$17,INDEX('P02'!$AA:$AA,$A264+52),0)+IF($A264&lt;='P03'!$B$17,INDEX('P03'!$AA:$AA,$A264+52),0)+IF($A264&lt;='P04'!$B$17,INDEX('P04'!$AA:$AA,$A264+52),0)+IF($A264&lt;='P05'!$B$17,INDEX('P05'!$AA:$AA,$A264+52),0)+IF($A264&lt;='P06'!$B$17,INDEX('P06'!$AA:$AA,$A264+52),0)+IF($A264&lt;='P07'!$B$17,INDEX('P07'!$AA:$AA,$A264+52),0)+IF($A264&lt;='P08'!$B$17,INDEX('P08'!$AA:$AA,$A264+52),0)+IF($A264&lt;='P09'!$B$17,INDEX('P09'!$AA:$AA,$A264+52),0)+IF($A264&lt;='P10'!$B$17,INDEX('P10'!$AA:$AA,$A264+52),0)</f>
        <v>-6.2448378655763115</v>
      </c>
      <c r="N264">
        <f>IF($A264&lt;='P01'!$B$17,INDEX('P01'!$AB:$AB,$A264+52),0)+IF($A264&lt;='P02'!$B$17,INDEX('P02'!$AB:$AB,$A264+52),0)+IF($A264&lt;='P03'!$B$17,INDEX('P03'!$AB:$AB,$A264+52),0)+IF($A264&lt;='P04'!$B$17,INDEX('P04'!$AB:$AB,$A264+52),0)+IF($A264&lt;='P05'!$B$17,INDEX('P05'!$AB:$AB,$A264+52),0)+IF($A264&lt;='P06'!$B$17,INDEX('P06'!$AB:$AB,$A264+52),0)+IF($A264&lt;='P07'!$B$17,INDEX('P07'!$AB:$AB,$A264+52),0)+IF($A264&lt;='P08'!$B$17,INDEX('P08'!$AB:$AB,$A264+52),0)+IF($A264&lt;='P09'!$B$17,INDEX('P09'!$AB:$AB,$A264+52),0)+IF($A264&lt;='P10'!$B$17,INDEX('P10'!$AB:$AB,$A264+52),0)</f>
        <v>27.354651233524205</v>
      </c>
      <c r="O264">
        <f>IF($A264&lt;='P01'!$B$17,INDEX('P01'!$AC:$AC,$A264+52),0)+IF($A264&lt;='P02'!$B$17,INDEX('P02'!$AC:$AC,$A264+52),0)+IF($A264&lt;='P03'!$B$17,INDEX('P03'!$AC:$AC,$A264+52),0)+IF($A264&lt;='P04'!$B$17,INDEX('P04'!$AC:$AC,$A264+52),0)+IF($A264&lt;='P05'!$B$17,INDEX('P05'!$AC:$AC,$A264+52),0)+IF($A264&lt;='P06'!$B$17,INDEX('P06'!$AC:$AC,$A264+52),0)+IF($A264&lt;='P07'!$B$17,INDEX('P07'!$AC:$AC,$A264+52),0)+IF($A264&lt;='P08'!$B$17,INDEX('P08'!$AC:$AC,$A264+52),0)+IF($A264&lt;='P09'!$B$17,INDEX('P09'!$AC:$AC,$A264+52),0)+IF($A264&lt;='P10'!$B$17,INDEX('P10'!$AC:$AC,$A264+52),0)</f>
        <v>0.54709302467048415</v>
      </c>
      <c r="P264">
        <f>IF($A264&lt;='P01'!$B$17,INDEX('P01'!$AD:$AD,$A264+52),0)+IF($A264&lt;='P02'!$B$17,INDEX('P02'!$AD:$AD,$A264+52),0)+IF($A264&lt;='P03'!$B$17,INDEX('P03'!$AD:$AD,$A264+52),0)+IF($A264&lt;='P04'!$B$17,INDEX('P04'!$AD:$AD,$A264+52),0)+IF($A264&lt;='P05'!$B$17,INDEX('P05'!$AD:$AD,$A264+52),0)+IF($A264&lt;='P06'!$B$17,INDEX('P06'!$AD:$AD,$A264+52),0)+IF($A264&lt;='P07'!$B$17,INDEX('P07'!$AD:$AD,$A264+52),0)+IF($A264&lt;='P08'!$B$17,INDEX('P08'!$AD:$AD,$A264+52),0)+IF($A264&lt;='P09'!$B$17,INDEX('P09'!$AD:$AD,$A264+52),0)+IF($A264&lt;='P10'!$B$17,INDEX('P10'!$AD:$AD,$A264+52),0)</f>
        <v>2.8659875378557187</v>
      </c>
      <c r="Q264">
        <f>IF($A264&lt;='P01'!$B$17,INDEX('P01'!$AE:$AE,$A264+52),0)+IF($A264&lt;='P02'!$B$17,INDEX('P02'!$AE:$AE,$A264+52),0)+IF($A264&lt;='P03'!$B$17,INDEX('P03'!$AE:$AE,$A264+52),0)+IF($A264&lt;='P04'!$B$17,INDEX('P04'!$AE:$AE,$A264+52),0)+IF($A264&lt;='P05'!$B$17,INDEX('P05'!$AE:$AE,$A264+52),0)+IF($A264&lt;='P06'!$B$17,INDEX('P06'!$AE:$AE,$A264+52),0)+IF($A264&lt;='P07'!$B$17,INDEX('P07'!$AE:$AE,$A264+52),0)+IF($A264&lt;='P08'!$B$17,INDEX('P08'!$AE:$AE,$A264+52),0)+IF($A264&lt;='P09'!$B$17,INDEX('P09'!$AE:$AE,$A264+52),0)+IF($A264&lt;='P10'!$B$17,INDEX('P10'!$AE:$AE,$A264+52),0)</f>
        <v>30.165435556558336</v>
      </c>
      <c r="R264">
        <f>IF($A264&lt;='P01'!$B$17,INDEX('P01'!$AF:$AF,$A264+52),0)+IF($A264&lt;='P02'!$B$17,INDEX('P02'!$AF:$AF,$A264+52),0)+IF($A264&lt;='P03'!$B$17,INDEX('P03'!$AF:$AF,$A264+52),0)+IF($A264&lt;='P04'!$B$17,INDEX('P04'!$AF:$AF,$A264+52),0)+IF($A264&lt;='P05'!$B$17,INDEX('P05'!$AF:$AF,$A264+52),0)+IF($A264&lt;='P06'!$B$17,INDEX('P06'!$AF:$AF,$A264+52),0)+IF($A264&lt;='P07'!$B$17,INDEX('P07'!$AF:$AF,$A264+52),0)+IF($A264&lt;='P08'!$B$17,INDEX('P08'!$AF:$AF,$A264+52),0)+IF($A264&lt;='P09'!$B$17,INDEX('P09'!$AF:$AF,$A264+52),0)+IF($A264&lt;='P10'!$B$17,INDEX('P10'!$AF:$AF,$A264+52),0)</f>
        <v>2.0972980015977763E-2</v>
      </c>
      <c r="S264">
        <f>IF($A264&lt;='P01'!$B$17,INDEX('P01'!$AG:$AG,$A264+52),0)+IF($A264&lt;='P02'!$B$17,INDEX('P02'!$AG:$AG,$A264+52),0)+IF($A264&lt;='P03'!$B$17,INDEX('P03'!$AG:$AG,$A264+52),0)+IF($A264&lt;='P04'!$B$17,INDEX('P04'!$AG:$AG,$A264+52),0)+IF($A264&lt;='P05'!$B$17,INDEX('P05'!$AG:$AG,$A264+52),0)+IF($A264&lt;='P06'!$B$17,INDEX('P06'!$AG:$AG,$A264+52),0)+IF($A264&lt;='P07'!$B$17,INDEX('P07'!$AG:$AG,$A264+52),0)+IF($A264&lt;='P08'!$B$17,INDEX('P08'!$AG:$AG,$A264+52),0)+IF($A264&lt;='P09'!$B$17,INDEX('P09'!$AG:$AG,$A264+52),0)+IF($A264&lt;='P10'!$B$17,INDEX('P10'!$AG:$AG,$A264+52),0)</f>
        <v>7035.5929286293676</v>
      </c>
      <c r="T264">
        <f>IF($A264&lt;='P01'!$B$17,INDEX('P01'!$AI:$AI,$A264+52),0)+IF($A264&lt;='P02'!$B$17,INDEX('P02'!$AI:$AI,$A264+52),0)+IF($A264&lt;='P03'!$B$17,INDEX('P03'!$AI:$AI,$A264+52),0)+IF($A264&lt;='P04'!$B$17,INDEX('P04'!$AI:$AI,$A264+52),0)+IF($A264&lt;='P05'!$B$17,INDEX('P05'!$AI:$AI,$A264+52),0)+IF($A264&lt;='P06'!$B$17,INDEX('P06'!$AI:$AI,$A264+52),0)+IF($A264&lt;='P07'!$B$17,INDEX('P07'!$AI:$AI,$A264+52),0)+IF($A264&lt;='P08'!$B$17,INDEX('P08'!$AI:$AI,$A264+52),0)+IF($A264&lt;='P09'!$B$17,INDEX('P09'!$AI:$AI,$A264+52),0)+IF($A264&lt;='P10'!$B$17,INDEX('P10'!$AI:$AI,$A264+52),0)</f>
        <v>7035.5929286293676</v>
      </c>
    </row>
    <row r="265" spans="1:20" x14ac:dyDescent="0.35">
      <c r="A265">
        <v>233</v>
      </c>
      <c r="B265">
        <f>IF($A265&lt;='P01'!$B$17,INDEX('P01'!$J:$J,$A265+52),0)+IF($A265&lt;='P02'!$B$17,INDEX('P02'!$J:$J,$A265+52),0)+IF($A265&lt;='P03'!$B$17,INDEX('P03'!$J:$J,$A265+52),0)+IF($A265&lt;='P04'!$B$17,INDEX('P04'!$J:$J,$A265+52),0)+IF($A265&lt;='P05'!$B$17,INDEX('P05'!$J:$J,$A265+52),0)+IF($A265&lt;='P06'!$B$17,INDEX('P06'!$J:$J,$A265+52),0)+IF($A265&lt;='P07'!$B$17,INDEX('P07'!$J:$J,$A265+52),0)+IF($A265&lt;='P08'!$B$17,INDEX('P08'!$J:$J,$A265+52),0)+IF($A265&lt;='P09'!$B$17,INDEX('P09'!$J:$J,$A265+52),0)+IF($A265&lt;='P10'!$B$17,INDEX('P10'!$J:$J,$A265+52),0)</f>
        <v>1.0076301174104412E-4</v>
      </c>
      <c r="C265">
        <f>IF($A265&lt;='P01'!$B$17,INDEX('P01'!$K:$K,$A265+52),0)+IF($A265&lt;='P02'!$B$17,INDEX('P02'!$K:$K,$A265+52),0)+IF($A265&lt;='P03'!$B$17,INDEX('P03'!$K:$K,$A265+52),0)+IF($A265&lt;='P04'!$B$17,INDEX('P04'!$K:$K,$A265+52),0)+IF($A265&lt;='P05'!$B$17,INDEX('P05'!$K:$K,$A265+52),0)+IF($A265&lt;='P06'!$B$17,INDEX('P06'!$K:$K,$A265+52),0)+IF($A265&lt;='P07'!$B$17,INDEX('P07'!$K:$K,$A265+52),0)+IF($A265&lt;='P08'!$B$17,INDEX('P08'!$K:$K,$A265+52),0)+IF($A265&lt;='P09'!$B$17,INDEX('P09'!$K:$K,$A265+52),0)+IF($A265&lt;='P10'!$B$17,INDEX('P10'!$K:$K,$A265+52),0)</f>
        <v>2.3377557257453609E-3</v>
      </c>
      <c r="D265">
        <f>IF($A265&lt;='P01'!$B$17,INDEX('P01'!$L:$L,$A265+52),0)+IF($A265&lt;='P02'!$B$17,INDEX('P02'!$L:$L,$A265+52),0)+IF($A265&lt;='P03'!$B$17,INDEX('P03'!$L:$L,$A265+52),0)+IF($A265&lt;='P04'!$B$17,INDEX('P04'!$L:$L,$A265+52),0)+IF($A265&lt;='P05'!$B$17,INDEX('P05'!$L:$L,$A265+52),0)+IF($A265&lt;='P06'!$B$17,INDEX('P06'!$L:$L,$A265+52),0)+IF($A265&lt;='P07'!$B$17,INDEX('P07'!$L:$L,$A265+52),0)+IF($A265&lt;='P08'!$B$17,INDEX('P08'!$L:$L,$A265+52),0)+IF($A265&lt;='P09'!$B$17,INDEX('P09'!$L:$L,$A265+52),0)+IF($A265&lt;='P10'!$B$17,INDEX('P10'!$L:$L,$A265+52),0)</f>
        <v>0</v>
      </c>
      <c r="E265">
        <f>IF($A265&lt;='P01'!$B$17,INDEX('P01'!$M:$M,$A265+52),0)+IF($A265&lt;='P02'!$B$17,INDEX('P02'!$M:$M,$A265+52),0)+IF($A265&lt;='P03'!$B$17,INDEX('P03'!$M:$M,$A265+52),0)+IF($A265&lt;='P04'!$B$17,INDEX('P04'!$M:$M,$A265+52),0)+IF($A265&lt;='P05'!$B$17,INDEX('P05'!$M:$M,$A265+52),0)+IF($A265&lt;='P06'!$B$17,INDEX('P06'!$M:$M,$A265+52),0)+IF($A265&lt;='P07'!$B$17,INDEX('P07'!$M:$M,$A265+52),0)+IF($A265&lt;='P08'!$B$17,INDEX('P08'!$M:$M,$A265+52),0)+IF($A265&lt;='P09'!$B$17,INDEX('P09'!$M:$M,$A265+52),0)+IF($A265&lt;='P10'!$B$17,INDEX('P10'!$M:$M,$A265+52),0)</f>
        <v>0.68603653902631723</v>
      </c>
      <c r="F265">
        <f>IF($A265&lt;='P01'!$B$17,INDEX('P01'!$R:$R,$A265+52),0)+IF($A265&lt;='P02'!$B$17,INDEX('P02'!$R:$R,$A265+52),0)+IF($A265&lt;='P03'!$B$17,INDEX('P03'!$R:$R,$A265+52),0)+IF($A265&lt;='P04'!$B$17,INDEX('P04'!$R:$R,$A265+52),0)+IF($A265&lt;='P05'!$B$17,INDEX('P05'!$R:$R,$A265+52),0)+IF($A265&lt;='P06'!$B$17,INDEX('P06'!$R:$R,$A265+52),0)+IF($A265&lt;='P07'!$B$17,INDEX('P07'!$R:$R,$A265+52),0)+IF($A265&lt;='P08'!$B$17,INDEX('P08'!$R:$R,$A265+52),0)+IF($A265&lt;='P09'!$B$17,INDEX('P09'!$R:$R,$A265+52),0)+IF($A265&lt;='P10'!$B$17,INDEX('P10'!$R:$R,$A265+52),0)</f>
        <v>57.994558606635962</v>
      </c>
      <c r="G265">
        <f>IF($A265&lt;='P01'!$B$17,INDEX('P01'!$S:$S,$A265+52),0)+IF($A265&lt;='P02'!$B$17,INDEX('P02'!$S:$S,$A265+52),0)+IF($A265&lt;='P03'!$B$17,INDEX('P03'!$S:$S,$A265+52),0)+IF($A265&lt;='P04'!$B$17,INDEX('P04'!$S:$S,$A265+52),0)+IF($A265&lt;='P05'!$B$17,INDEX('P05'!$S:$S,$A265+52),0)+IF($A265&lt;='P06'!$B$17,INDEX('P06'!$S:$S,$A265+52),0)+IF($A265&lt;='P07'!$B$17,INDEX('P07'!$S:$S,$A265+52),0)+IF($A265&lt;='P08'!$B$17,INDEX('P08'!$S:$S,$A265+52),0)+IF($A265&lt;='P09'!$B$17,INDEX('P09'!$S:$S,$A265+52),0)+IF($A265&lt;='P10'!$B$17,INDEX('P10'!$S:$S,$A265+52),0)</f>
        <v>1.1598911721327192</v>
      </c>
      <c r="H265">
        <f>IF($A265&lt;='P01'!$B$17,INDEX('P01'!$T:$T,$A265+52),0)+IF($A265&lt;='P02'!$B$17,INDEX('P02'!$T:$T,$A265+52),0)+IF($A265&lt;='P03'!$B$17,INDEX('P03'!$T:$T,$A265+52),0)+IF($A265&lt;='P04'!$B$17,INDEX('P04'!$T:$T,$A265+52),0)+IF($A265&lt;='P05'!$B$17,INDEX('P05'!$T:$T,$A265+52),0)+IF($A265&lt;='P06'!$B$17,INDEX('P06'!$T:$T,$A265+52),0)+IF($A265&lt;='P07'!$B$17,INDEX('P07'!$T:$T,$A265+52),0)+IF($A265&lt;='P08'!$B$17,INDEX('P08'!$T:$T,$A265+52),0)+IF($A265&lt;='P09'!$B$17,INDEX('P09'!$T:$T,$A265+52),0)+IF($A265&lt;='P10'!$B$17,INDEX('P10'!$T:$T,$A265+52),0)</f>
        <v>6.1110287726057333</v>
      </c>
      <c r="I265">
        <f>IF($A265&lt;='P01'!$B$17,INDEX('P01'!$U:$U,$A265+52),0)+IF($A265&lt;='P02'!$B$17,INDEX('P02'!$U:$U,$A265+52),0)+IF($A265&lt;='P03'!$B$17,INDEX('P03'!$U:$U,$A265+52),0)+IF($A265&lt;='P04'!$B$17,INDEX('P04'!$U:$U,$A265+52),0)+IF($A265&lt;='P05'!$B$17,INDEX('P05'!$U:$U,$A265+52),0)+IF($A265&lt;='P06'!$B$17,INDEX('P06'!$U:$U,$A265+52),0)+IF($A265&lt;='P07'!$B$17,INDEX('P07'!$U:$U,$A265+52),0)+IF($A265&lt;='P08'!$B$17,INDEX('P08'!$U:$U,$A265+52),0)+IF($A265&lt;='P09'!$B$17,INDEX('P09'!$U:$U,$A265+52),0)+IF($A265&lt;='P10'!$B$17,INDEX('P10'!$U:$U,$A265+52),0)</f>
        <v>64.162765747813893</v>
      </c>
      <c r="J265">
        <f>IF($A265&lt;='P01'!$B$17,INDEX('P01'!$V:$V,$A265+52),0)+IF($A265&lt;='P02'!$B$17,INDEX('P02'!$V:$V,$A265+52),0)+IF($A265&lt;='P03'!$B$17,INDEX('P03'!$V:$V,$A265+52),0)+IF($A265&lt;='P04'!$B$17,INDEX('P04'!$V:$V,$A265+52),0)+IF($A265&lt;='P05'!$B$17,INDEX('P05'!$V:$V,$A265+52),0)+IF($A265&lt;='P06'!$B$17,INDEX('P06'!$V:$V,$A265+52),0)+IF($A265&lt;='P07'!$B$17,INDEX('P07'!$V:$V,$A265+52),0)+IF($A265&lt;='P08'!$B$17,INDEX('P08'!$V:$V,$A265+52),0)+IF($A265&lt;='P09'!$B$17,INDEX('P09'!$V:$V,$A265+52),0)+IF($A265&lt;='P10'!$B$17,INDEX('P10'!$V:$V,$A265+52),0)</f>
        <v>4.4719533192964386E-2</v>
      </c>
      <c r="K265">
        <f>IF($A265&lt;='P01'!$B$17,INDEX('P01'!$W:$W,$A265+52),0)+IF($A265&lt;='P02'!$B$17,INDEX('P02'!$W:$W,$A265+52),0)+IF($A265&lt;='P03'!$B$17,INDEX('P03'!$W:$W,$A265+52),0)+IF($A265&lt;='P04'!$B$17,INDEX('P04'!$W:$W,$A265+52),0)+IF($A265&lt;='P05'!$B$17,INDEX('P05'!$W:$W,$A265+52),0)+IF($A265&lt;='P06'!$B$17,INDEX('P06'!$W:$W,$A265+52),0)+IF($A265&lt;='P07'!$B$17,INDEX('P07'!$W:$W,$A265+52),0)+IF($A265&lt;='P08'!$B$17,INDEX('P08'!$W:$W,$A265+52),0)+IF($A265&lt;='P09'!$B$17,INDEX('P09'!$W:$W,$A265+52),0)+IF($A265&lt;='P10'!$B$17,INDEX('P10'!$W:$W,$A265+52),0)</f>
        <v>-13.48384661910934</v>
      </c>
      <c r="L265">
        <f>IF($A265&lt;='P01'!$B$17,INDEX('P01'!$X:$X,$A265+52),0)+IF($A265&lt;='P02'!$B$17,INDEX('P02'!$X:$X,$A265+52),0)+IF($A265&lt;='P03'!$B$17,INDEX('P03'!$X:$X,$A265+52),0)+IF($A265&lt;='P04'!$B$17,INDEX('P04'!$X:$X,$A265+52),0)+IF($A265&lt;='P05'!$B$17,INDEX('P05'!$X:$X,$A265+52),0)+IF($A265&lt;='P06'!$B$17,INDEX('P06'!$X:$X,$A265+52),0)+IF($A265&lt;='P07'!$B$17,INDEX('P07'!$X:$X,$A265+52),0)+IF($A265&lt;='P08'!$B$17,INDEX('P08'!$X:$X,$A265+52),0)+IF($A265&lt;='P09'!$B$17,INDEX('P09'!$X:$X,$A265+52),0)+IF($A265&lt;='P10'!$B$17,INDEX('P10'!$X:$X,$A265+52),0)</f>
        <v>13.297784707320961</v>
      </c>
      <c r="M265">
        <f>IF($A265&lt;='P01'!$B$17,INDEX('P01'!$AA:$AA,$A265+52),0)+IF($A265&lt;='P02'!$B$17,INDEX('P02'!$AA:$AA,$A265+52),0)+IF($A265&lt;='P03'!$B$17,INDEX('P03'!$AA:$AA,$A265+52),0)+IF($A265&lt;='P04'!$B$17,INDEX('P04'!$AA:$AA,$A265+52),0)+IF($A265&lt;='P05'!$B$17,INDEX('P05'!$AA:$AA,$A265+52),0)+IF($A265&lt;='P06'!$B$17,INDEX('P06'!$AA:$AA,$A265+52),0)+IF($A265&lt;='P07'!$B$17,INDEX('P07'!$AA:$AA,$A265+52),0)+IF($A265&lt;='P08'!$B$17,INDEX('P08'!$AA:$AA,$A265+52),0)+IF($A265&lt;='P09'!$B$17,INDEX('P09'!$AA:$AA,$A265+52),0)+IF($A265&lt;='P10'!$B$17,INDEX('P10'!$AA:$AA,$A265+52),0)</f>
        <v>-6.2093855404906524</v>
      </c>
      <c r="N265">
        <f>IF($A265&lt;='P01'!$B$17,INDEX('P01'!$AB:$AB,$A265+52),0)+IF($A265&lt;='P02'!$B$17,INDEX('P02'!$AB:$AB,$A265+52),0)+IF($A265&lt;='P03'!$B$17,INDEX('P03'!$AB:$AB,$A265+52),0)+IF($A265&lt;='P04'!$B$17,INDEX('P04'!$AB:$AB,$A265+52),0)+IF($A265&lt;='P05'!$B$17,INDEX('P05'!$AB:$AB,$A265+52),0)+IF($A265&lt;='P06'!$B$17,INDEX('P06'!$AB:$AB,$A265+52),0)+IF($A265&lt;='P07'!$B$17,INDEX('P07'!$AB:$AB,$A265+52),0)+IF($A265&lt;='P08'!$B$17,INDEX('P08'!$AB:$AB,$A265+52),0)+IF($A265&lt;='P09'!$B$17,INDEX('P09'!$AB:$AB,$A265+52),0)+IF($A265&lt;='P10'!$B$17,INDEX('P10'!$AB:$AB,$A265+52),0)</f>
        <v>27.169148087590234</v>
      </c>
      <c r="O265">
        <f>IF($A265&lt;='P01'!$B$17,INDEX('P01'!$AC:$AC,$A265+52),0)+IF($A265&lt;='P02'!$B$17,INDEX('P02'!$AC:$AC,$A265+52),0)+IF($A265&lt;='P03'!$B$17,INDEX('P03'!$AC:$AC,$A265+52),0)+IF($A265&lt;='P04'!$B$17,INDEX('P04'!$AC:$AC,$A265+52),0)+IF($A265&lt;='P05'!$B$17,INDEX('P05'!$AC:$AC,$A265+52),0)+IF($A265&lt;='P06'!$B$17,INDEX('P06'!$AC:$AC,$A265+52),0)+IF($A265&lt;='P07'!$B$17,INDEX('P07'!$AC:$AC,$A265+52),0)+IF($A265&lt;='P08'!$B$17,INDEX('P08'!$AC:$AC,$A265+52),0)+IF($A265&lt;='P09'!$B$17,INDEX('P09'!$AC:$AC,$A265+52),0)+IF($A265&lt;='P10'!$B$17,INDEX('P10'!$AC:$AC,$A265+52),0)</f>
        <v>0.54338296175180467</v>
      </c>
      <c r="P265">
        <f>IF($A265&lt;='P01'!$B$17,INDEX('P01'!$AD:$AD,$A265+52),0)+IF($A265&lt;='P02'!$B$17,INDEX('P02'!$AD:$AD,$A265+52),0)+IF($A265&lt;='P03'!$B$17,INDEX('P03'!$AD:$AD,$A265+52),0)+IF($A265&lt;='P04'!$B$17,INDEX('P04'!$AD:$AD,$A265+52),0)+IF($A265&lt;='P05'!$B$17,INDEX('P05'!$AD:$AD,$A265+52),0)+IF($A265&lt;='P06'!$B$17,INDEX('P06'!$AD:$AD,$A265+52),0)+IF($A265&lt;='P07'!$B$17,INDEX('P07'!$AD:$AD,$A265+52),0)+IF($A265&lt;='P08'!$B$17,INDEX('P08'!$AD:$AD,$A265+52),0)+IF($A265&lt;='P09'!$B$17,INDEX('P09'!$AD:$AD,$A265+52),0)+IF($A265&lt;='P10'!$B$17,INDEX('P10'!$AD:$AD,$A265+52),0)</f>
        <v>2.8535379789424415</v>
      </c>
      <c r="Q265">
        <f>IF($A265&lt;='P01'!$B$17,INDEX('P01'!$AE:$AE,$A265+52),0)+IF($A265&lt;='P02'!$B$17,INDEX('P02'!$AE:$AE,$A265+52),0)+IF($A265&lt;='P03'!$B$17,INDEX('P03'!$AE:$AE,$A265+52),0)+IF($A265&lt;='P04'!$B$17,INDEX('P04'!$AE:$AE,$A265+52),0)+IF($A265&lt;='P05'!$B$17,INDEX('P05'!$AE:$AE,$A265+52),0)+IF($A265&lt;='P06'!$B$17,INDEX('P06'!$AE:$AE,$A265+52),0)+IF($A265&lt;='P07'!$B$17,INDEX('P07'!$AE:$AE,$A265+52),0)+IF($A265&lt;='P08'!$B$17,INDEX('P08'!$AE:$AE,$A265+52),0)+IF($A265&lt;='P09'!$B$17,INDEX('P09'!$AE:$AE,$A265+52),0)+IF($A265&lt;='P10'!$B$17,INDEX('P10'!$AE:$AE,$A265+52),0)</f>
        <v>29.96073095190231</v>
      </c>
      <c r="R265">
        <f>IF($A265&lt;='P01'!$B$17,INDEX('P01'!$AF:$AF,$A265+52),0)+IF($A265&lt;='P02'!$B$17,INDEX('P02'!$AF:$AF,$A265+52),0)+IF($A265&lt;='P03'!$B$17,INDEX('P03'!$AF:$AF,$A265+52),0)+IF($A265&lt;='P04'!$B$17,INDEX('P04'!$AF:$AF,$A265+52),0)+IF($A265&lt;='P05'!$B$17,INDEX('P05'!$AF:$AF,$A265+52),0)+IF($A265&lt;='P06'!$B$17,INDEX('P06'!$AF:$AF,$A265+52),0)+IF($A265&lt;='P07'!$B$17,INDEX('P07'!$AF:$AF,$A265+52),0)+IF($A265&lt;='P08'!$B$17,INDEX('P08'!$AF:$AF,$A265+52),0)+IF($A265&lt;='P09'!$B$17,INDEX('P09'!$AF:$AF,$A265+52),0)+IF($A265&lt;='P10'!$B$17,INDEX('P10'!$AF:$AF,$A265+52),0)</f>
        <v>2.0881735484332996E-2</v>
      </c>
      <c r="S265">
        <f>IF($A265&lt;='P01'!$B$17,INDEX('P01'!$AG:$AG,$A265+52),0)+IF($A265&lt;='P02'!$B$17,INDEX('P02'!$AG:$AG,$A265+52),0)+IF($A265&lt;='P03'!$B$17,INDEX('P03'!$AG:$AG,$A265+52),0)+IF($A265&lt;='P04'!$B$17,INDEX('P04'!$AG:$AG,$A265+52),0)+IF($A265&lt;='P05'!$B$17,INDEX('P05'!$AG:$AG,$A265+52),0)+IF($A265&lt;='P06'!$B$17,INDEX('P06'!$AG:$AG,$A265+52),0)+IF($A265&lt;='P07'!$B$17,INDEX('P07'!$AG:$AG,$A265+52),0)+IF($A265&lt;='P08'!$B$17,INDEX('P08'!$AG:$AG,$A265+52),0)+IF($A265&lt;='P09'!$B$17,INDEX('P09'!$AG:$AG,$A265+52),0)+IF($A265&lt;='P10'!$B$17,INDEX('P10'!$AG:$AG,$A265+52),0)</f>
        <v>7045.3278443838581</v>
      </c>
      <c r="T265">
        <f>IF($A265&lt;='P01'!$B$17,INDEX('P01'!$AI:$AI,$A265+52),0)+IF($A265&lt;='P02'!$B$17,INDEX('P02'!$AI:$AI,$A265+52),0)+IF($A265&lt;='P03'!$B$17,INDEX('P03'!$AI:$AI,$A265+52),0)+IF($A265&lt;='P04'!$B$17,INDEX('P04'!$AI:$AI,$A265+52),0)+IF($A265&lt;='P05'!$B$17,INDEX('P05'!$AI:$AI,$A265+52),0)+IF($A265&lt;='P06'!$B$17,INDEX('P06'!$AI:$AI,$A265+52),0)+IF($A265&lt;='P07'!$B$17,INDEX('P07'!$AI:$AI,$A265+52),0)+IF($A265&lt;='P08'!$B$17,INDEX('P08'!$AI:$AI,$A265+52),0)+IF($A265&lt;='P09'!$B$17,INDEX('P09'!$AI:$AI,$A265+52),0)+IF($A265&lt;='P10'!$B$17,INDEX('P10'!$AI:$AI,$A265+52),0)</f>
        <v>7045.3278443838581</v>
      </c>
    </row>
    <row r="266" spans="1:20" x14ac:dyDescent="0.35">
      <c r="A266">
        <v>234</v>
      </c>
      <c r="B266">
        <f>IF($A266&lt;='P01'!$B$17,INDEX('P01'!$J:$J,$A266+52),0)+IF($A266&lt;='P02'!$B$17,INDEX('P02'!$J:$J,$A266+52),0)+IF($A266&lt;='P03'!$B$17,INDEX('P03'!$J:$J,$A266+52),0)+IF($A266&lt;='P04'!$B$17,INDEX('P04'!$J:$J,$A266+52),0)+IF($A266&lt;='P05'!$B$17,INDEX('P05'!$J:$J,$A266+52),0)+IF($A266&lt;='P06'!$B$17,INDEX('P06'!$J:$J,$A266+52),0)+IF($A266&lt;='P07'!$B$17,INDEX('P07'!$J:$J,$A266+52),0)+IF($A266&lt;='P08'!$B$17,INDEX('P08'!$J:$J,$A266+52),0)+IF($A266&lt;='P09'!$B$17,INDEX('P09'!$J:$J,$A266+52),0)+IF($A266&lt;='P10'!$B$17,INDEX('P10'!$J:$J,$A266+52),0)</f>
        <v>1.0040544458653225E-4</v>
      </c>
      <c r="C266">
        <f>IF($A266&lt;='P01'!$B$17,INDEX('P01'!$K:$K,$A266+52),0)+IF($A266&lt;='P02'!$B$17,INDEX('P02'!$K:$K,$A266+52),0)+IF($A266&lt;='P03'!$B$17,INDEX('P03'!$K:$K,$A266+52),0)+IF($A266&lt;='P04'!$B$17,INDEX('P04'!$K:$K,$A266+52),0)+IF($A266&lt;='P05'!$B$17,INDEX('P05'!$K:$K,$A266+52),0)+IF($A266&lt;='P06'!$B$17,INDEX('P06'!$K:$K,$A266+52),0)+IF($A266&lt;='P07'!$B$17,INDEX('P07'!$K:$K,$A266+52),0)+IF($A266&lt;='P08'!$B$17,INDEX('P08'!$K:$K,$A266+52),0)+IF($A266&lt;='P09'!$B$17,INDEX('P09'!$K:$K,$A266+52),0)+IF($A266&lt;='P10'!$B$17,INDEX('P10'!$K:$K,$A266+52),0)</f>
        <v>2.3294756007033787E-3</v>
      </c>
      <c r="D266">
        <f>IF($A266&lt;='P01'!$B$17,INDEX('P01'!$L:$L,$A266+52),0)+IF($A266&lt;='P02'!$B$17,INDEX('P02'!$L:$L,$A266+52),0)+IF($A266&lt;='P03'!$B$17,INDEX('P03'!$L:$L,$A266+52),0)+IF($A266&lt;='P04'!$B$17,INDEX('P04'!$L:$L,$A266+52),0)+IF($A266&lt;='P05'!$B$17,INDEX('P05'!$L:$L,$A266+52),0)+IF($A266&lt;='P06'!$B$17,INDEX('P06'!$L:$L,$A266+52),0)+IF($A266&lt;='P07'!$B$17,INDEX('P07'!$L:$L,$A266+52),0)+IF($A266&lt;='P08'!$B$17,INDEX('P08'!$L:$L,$A266+52),0)+IF($A266&lt;='P09'!$B$17,INDEX('P09'!$L:$L,$A266+52),0)+IF($A266&lt;='P10'!$B$17,INDEX('P10'!$L:$L,$A266+52),0)</f>
        <v>0</v>
      </c>
      <c r="E266">
        <f>IF($A266&lt;='P01'!$B$17,INDEX('P01'!$M:$M,$A266+52),0)+IF($A266&lt;='P02'!$B$17,INDEX('P02'!$M:$M,$A266+52),0)+IF($A266&lt;='P03'!$B$17,INDEX('P03'!$M:$M,$A266+52),0)+IF($A266&lt;='P04'!$B$17,INDEX('P04'!$M:$M,$A266+52),0)+IF($A266&lt;='P05'!$B$17,INDEX('P05'!$M:$M,$A266+52),0)+IF($A266&lt;='P06'!$B$17,INDEX('P06'!$M:$M,$A266+52),0)+IF($A266&lt;='P07'!$B$17,INDEX('P07'!$M:$M,$A266+52),0)+IF($A266&lt;='P08'!$B$17,INDEX('P08'!$M:$M,$A266+52),0)+IF($A266&lt;='P09'!$B$17,INDEX('P09'!$M:$M,$A266+52),0)+IF($A266&lt;='P10'!$B$17,INDEX('P10'!$M:$M,$A266+52),0)</f>
        <v>0.68360665798102738</v>
      </c>
      <c r="F266">
        <f>IF($A266&lt;='P01'!$B$17,INDEX('P01'!$R:$R,$A266+52),0)+IF($A266&lt;='P02'!$B$17,INDEX('P02'!$R:$R,$A266+52),0)+IF($A266&lt;='P03'!$B$17,INDEX('P03'!$R:$R,$A266+52),0)+IF($A266&lt;='P04'!$B$17,INDEX('P04'!$R:$R,$A266+52),0)+IF($A266&lt;='P05'!$B$17,INDEX('P05'!$R:$R,$A266+52),0)+IF($A266&lt;='P06'!$B$17,INDEX('P06'!$R:$R,$A266+52),0)+IF($A266&lt;='P07'!$B$17,INDEX('P07'!$R:$R,$A266+52),0)+IF($A266&lt;='P08'!$B$17,INDEX('P08'!$R:$R,$A266+52),0)+IF($A266&lt;='P09'!$B$17,INDEX('P09'!$R:$R,$A266+52),0)+IF($A266&lt;='P10'!$B$17,INDEX('P10'!$R:$R,$A266+52),0)</f>
        <v>57.789845270235162</v>
      </c>
      <c r="G266">
        <f>IF($A266&lt;='P01'!$B$17,INDEX('P01'!$S:$S,$A266+52),0)+IF($A266&lt;='P02'!$B$17,INDEX('P02'!$S:$S,$A266+52),0)+IF($A266&lt;='P03'!$B$17,INDEX('P03'!$S:$S,$A266+52),0)+IF($A266&lt;='P04'!$B$17,INDEX('P04'!$S:$S,$A266+52),0)+IF($A266&lt;='P05'!$B$17,INDEX('P05'!$S:$S,$A266+52),0)+IF($A266&lt;='P06'!$B$17,INDEX('P06'!$S:$S,$A266+52),0)+IF($A266&lt;='P07'!$B$17,INDEX('P07'!$S:$S,$A266+52),0)+IF($A266&lt;='P08'!$B$17,INDEX('P08'!$S:$S,$A266+52),0)+IF($A266&lt;='P09'!$B$17,INDEX('P09'!$S:$S,$A266+52),0)+IF($A266&lt;='P10'!$B$17,INDEX('P10'!$S:$S,$A266+52),0)</f>
        <v>1.1557969054047033</v>
      </c>
      <c r="H266">
        <f>IF($A266&lt;='P01'!$B$17,INDEX('P01'!$T:$T,$A266+52),0)+IF($A266&lt;='P02'!$B$17,INDEX('P02'!$T:$T,$A266+52),0)+IF($A266&lt;='P03'!$B$17,INDEX('P03'!$T:$T,$A266+52),0)+IF($A266&lt;='P04'!$B$17,INDEX('P04'!$T:$T,$A266+52),0)+IF($A266&lt;='P05'!$B$17,INDEX('P05'!$T:$T,$A266+52),0)+IF($A266&lt;='P06'!$B$17,INDEX('P06'!$T:$T,$A266+52),0)+IF($A266&lt;='P07'!$B$17,INDEX('P07'!$T:$T,$A266+52),0)+IF($A266&lt;='P08'!$B$17,INDEX('P08'!$T:$T,$A266+52),0)+IF($A266&lt;='P09'!$B$17,INDEX('P09'!$T:$T,$A266+52),0)+IF($A266&lt;='P10'!$B$17,INDEX('P10'!$T:$T,$A266+52),0)</f>
        <v>6.104402104319365</v>
      </c>
      <c r="I266">
        <f>IF($A266&lt;='P01'!$B$17,INDEX('P01'!$U:$U,$A266+52),0)+IF($A266&lt;='P02'!$B$17,INDEX('P02'!$U:$U,$A266+52),0)+IF($A266&lt;='P03'!$B$17,INDEX('P03'!$U:$U,$A266+52),0)+IF($A266&lt;='P04'!$B$17,INDEX('P04'!$U:$U,$A266+52),0)+IF($A266&lt;='P05'!$B$17,INDEX('P05'!$U:$U,$A266+52),0)+IF($A266&lt;='P06'!$B$17,INDEX('P06'!$U:$U,$A266+52),0)+IF($A266&lt;='P07'!$B$17,INDEX('P07'!$U:$U,$A266+52),0)+IF($A266&lt;='P08'!$B$17,INDEX('P08'!$U:$U,$A266+52),0)+IF($A266&lt;='P09'!$B$17,INDEX('P09'!$U:$U,$A266+52),0)+IF($A266&lt;='P10'!$B$17,INDEX('P10'!$U:$U,$A266+52),0)</f>
        <v>63.935979882731303</v>
      </c>
      <c r="J266">
        <f>IF($A266&lt;='P01'!$B$17,INDEX('P01'!$V:$V,$A266+52),0)+IF($A266&lt;='P02'!$B$17,INDEX('P02'!$V:$V,$A266+52),0)+IF($A266&lt;='P03'!$B$17,INDEX('P03'!$V:$V,$A266+52),0)+IF($A266&lt;='P04'!$B$17,INDEX('P04'!$V:$V,$A266+52),0)+IF($A266&lt;='P05'!$B$17,INDEX('P05'!$V:$V,$A266+52),0)+IF($A266&lt;='P06'!$B$17,INDEX('P06'!$V:$V,$A266+52),0)+IF($A266&lt;='P07'!$B$17,INDEX('P07'!$V:$V,$A266+52),0)+IF($A266&lt;='P08'!$B$17,INDEX('P08'!$V:$V,$A266+52),0)+IF($A266&lt;='P09'!$B$17,INDEX('P09'!$V:$V,$A266+52),0)+IF($A266&lt;='P10'!$B$17,INDEX('P10'!$V:$V,$A266+52),0)</f>
        <v>4.4670740722429408E-2</v>
      </c>
      <c r="K266">
        <f>IF($A266&lt;='P01'!$B$17,INDEX('P01'!$W:$W,$A266+52),0)+IF($A266&lt;='P02'!$B$17,INDEX('P02'!$W:$W,$A266+52),0)+IF($A266&lt;='P03'!$B$17,INDEX('P03'!$W:$W,$A266+52),0)+IF($A266&lt;='P04'!$B$17,INDEX('P04'!$W:$W,$A266+52),0)+IF($A266&lt;='P05'!$B$17,INDEX('P05'!$W:$W,$A266+52),0)+IF($A266&lt;='P06'!$B$17,INDEX('P06'!$W:$W,$A266+52),0)+IF($A266&lt;='P07'!$B$17,INDEX('P07'!$W:$W,$A266+52),0)+IF($A266&lt;='P08'!$B$17,INDEX('P08'!$W:$W,$A266+52),0)+IF($A266&lt;='P09'!$B$17,INDEX('P09'!$W:$W,$A266+52),0)+IF($A266&lt;='P10'!$B$17,INDEX('P10'!$W:$W,$A266+52),0)</f>
        <v>-13.45100436294263</v>
      </c>
      <c r="L266">
        <f>IF($A266&lt;='P01'!$B$17,INDEX('P01'!$X:$X,$A266+52),0)+IF($A266&lt;='P02'!$B$17,INDEX('P02'!$X:$X,$A266+52),0)+IF($A266&lt;='P03'!$B$17,INDEX('P03'!$X:$X,$A266+52),0)+IF($A266&lt;='P04'!$B$17,INDEX('P04'!$X:$X,$A266+52),0)+IF($A266&lt;='P05'!$B$17,INDEX('P05'!$X:$X,$A266+52),0)+IF($A266&lt;='P06'!$B$17,INDEX('P06'!$X:$X,$A266+52),0)+IF($A266&lt;='P07'!$B$17,INDEX('P07'!$X:$X,$A266+52),0)+IF($A266&lt;='P08'!$B$17,INDEX('P08'!$X:$X,$A266+52),0)+IF($A266&lt;='P09'!$B$17,INDEX('P09'!$X:$X,$A266+52),0)+IF($A266&lt;='P10'!$B$17,INDEX('P10'!$X:$X,$A266+52),0)</f>
        <v>13.265599225783713</v>
      </c>
      <c r="M266">
        <f>IF($A266&lt;='P01'!$B$17,INDEX('P01'!$AA:$AA,$A266+52),0)+IF($A266&lt;='P02'!$B$17,INDEX('P02'!$AA:$AA,$A266+52),0)+IF($A266&lt;='P03'!$B$17,INDEX('P03'!$AA:$AA,$A266+52),0)+IF($A266&lt;='P04'!$B$17,INDEX('P04'!$AA:$AA,$A266+52),0)+IF($A266&lt;='P05'!$B$17,INDEX('P05'!$AA:$AA,$A266+52),0)+IF($A266&lt;='P06'!$B$17,INDEX('P06'!$AA:$AA,$A266+52),0)+IF($A266&lt;='P07'!$B$17,INDEX('P07'!$AA:$AA,$A266+52),0)+IF($A266&lt;='P08'!$B$17,INDEX('P08'!$AA:$AA,$A266+52),0)+IF($A266&lt;='P09'!$B$17,INDEX('P09'!$AA:$AA,$A266+52),0)+IF($A266&lt;='P10'!$B$17,INDEX('P10'!$AA:$AA,$A266+52),0)</f>
        <v>-6.1741440253446971</v>
      </c>
      <c r="N266">
        <f>IF($A266&lt;='P01'!$B$17,INDEX('P01'!$AB:$AB,$A266+52),0)+IF($A266&lt;='P02'!$B$17,INDEX('P02'!$AB:$AB,$A266+52),0)+IF($A266&lt;='P03'!$B$17,INDEX('P03'!$AB:$AB,$A266+52),0)+IF($A266&lt;='P04'!$B$17,INDEX('P04'!$AB:$AB,$A266+52),0)+IF($A266&lt;='P05'!$B$17,INDEX('P05'!$AB:$AB,$A266+52),0)+IF($A266&lt;='P06'!$B$17,INDEX('P06'!$AB:$AB,$A266+52),0)+IF($A266&lt;='P07'!$B$17,INDEX('P07'!$AB:$AB,$A266+52),0)+IF($A266&lt;='P08'!$B$17,INDEX('P08'!$AB:$AB,$A266+52),0)+IF($A266&lt;='P09'!$B$17,INDEX('P09'!$AB:$AB,$A266+52),0)+IF($A266&lt;='P10'!$B$17,INDEX('P10'!$AB:$AB,$A266+52),0)</f>
        <v>26.984902937301637</v>
      </c>
      <c r="O266">
        <f>IF($A266&lt;='P01'!$B$17,INDEX('P01'!$AC:$AC,$A266+52),0)+IF($A266&lt;='P02'!$B$17,INDEX('P02'!$AC:$AC,$A266+52),0)+IF($A266&lt;='P03'!$B$17,INDEX('P03'!$AC:$AC,$A266+52),0)+IF($A266&lt;='P04'!$B$17,INDEX('P04'!$AC:$AC,$A266+52),0)+IF($A266&lt;='P05'!$B$17,INDEX('P05'!$AC:$AC,$A266+52),0)+IF($A266&lt;='P06'!$B$17,INDEX('P06'!$AC:$AC,$A266+52),0)+IF($A266&lt;='P07'!$B$17,INDEX('P07'!$AC:$AC,$A266+52),0)+IF($A266&lt;='P08'!$B$17,INDEX('P08'!$AC:$AC,$A266+52),0)+IF($A266&lt;='P09'!$B$17,INDEX('P09'!$AC:$AC,$A266+52),0)+IF($A266&lt;='P10'!$B$17,INDEX('P10'!$AC:$AC,$A266+52),0)</f>
        <v>0.53969805874603283</v>
      </c>
      <c r="P266">
        <f>IF($A266&lt;='P01'!$B$17,INDEX('P01'!$AD:$AD,$A266+52),0)+IF($A266&lt;='P02'!$B$17,INDEX('P02'!$AD:$AD,$A266+52),0)+IF($A266&lt;='P03'!$B$17,INDEX('P03'!$AD:$AD,$A266+52),0)+IF($A266&lt;='P04'!$B$17,INDEX('P04'!$AD:$AD,$A266+52),0)+IF($A266&lt;='P05'!$B$17,INDEX('P05'!$AD:$AD,$A266+52),0)+IF($A266&lt;='P06'!$B$17,INDEX('P06'!$AD:$AD,$A266+52),0)+IF($A266&lt;='P07'!$B$17,INDEX('P07'!$AD:$AD,$A266+52),0)+IF($A266&lt;='P08'!$B$17,INDEX('P08'!$AD:$AD,$A266+52),0)+IF($A266&lt;='P09'!$B$17,INDEX('P09'!$AD:$AD,$A266+52),0)+IF($A266&lt;='P10'!$B$17,INDEX('P10'!$AD:$AD,$A266+52),0)</f>
        <v>2.8411425024381733</v>
      </c>
      <c r="Q266">
        <f>IF($A266&lt;='P01'!$B$17,INDEX('P01'!$AE:$AE,$A266+52),0)+IF($A266&lt;='P02'!$B$17,INDEX('P02'!$AE:$AE,$A266+52),0)+IF($A266&lt;='P03'!$B$17,INDEX('P03'!$AE:$AE,$A266+52),0)+IF($A266&lt;='P04'!$B$17,INDEX('P04'!$AE:$AE,$A266+52),0)+IF($A266&lt;='P05'!$B$17,INDEX('P05'!$AE:$AE,$A266+52),0)+IF($A266&lt;='P06'!$B$17,INDEX('P06'!$AE:$AE,$A266+52),0)+IF($A266&lt;='P07'!$B$17,INDEX('P07'!$AE:$AE,$A266+52),0)+IF($A266&lt;='P08'!$B$17,INDEX('P08'!$AE:$AE,$A266+52),0)+IF($A266&lt;='P09'!$B$17,INDEX('P09'!$AE:$AE,$A266+52),0)+IF($A266&lt;='P10'!$B$17,INDEX('P10'!$AE:$AE,$A266+52),0)</f>
        <v>29.757415513523721</v>
      </c>
      <c r="R266">
        <f>IF($A266&lt;='P01'!$B$17,INDEX('P01'!$AF:$AF,$A266+52),0)+IF($A266&lt;='P02'!$B$17,INDEX('P02'!$AF:$AF,$A266+52),0)+IF($A266&lt;='P03'!$B$17,INDEX('P03'!$AF:$AF,$A266+52),0)+IF($A266&lt;='P04'!$B$17,INDEX('P04'!$AF:$AF,$A266+52),0)+IF($A266&lt;='P05'!$B$17,INDEX('P05'!$AF:$AF,$A266+52),0)+IF($A266&lt;='P06'!$B$17,INDEX('P06'!$AF:$AF,$A266+52),0)+IF($A266&lt;='P07'!$B$17,INDEX('P07'!$AF:$AF,$A266+52),0)+IF($A266&lt;='P08'!$B$17,INDEX('P08'!$AF:$AF,$A266+52),0)+IF($A266&lt;='P09'!$B$17,INDEX('P09'!$AF:$AF,$A266+52),0)+IF($A266&lt;='P10'!$B$17,INDEX('P10'!$AF:$AF,$A266+52),0)</f>
        <v>2.0790887938408657E-2</v>
      </c>
      <c r="S266">
        <f>IF($A266&lt;='P01'!$B$17,INDEX('P01'!$AG:$AG,$A266+52),0)+IF($A266&lt;='P02'!$B$17,INDEX('P02'!$AG:$AG,$A266+52),0)+IF($A266&lt;='P03'!$B$17,INDEX('P03'!$AG:$AG,$A266+52),0)+IF($A266&lt;='P04'!$B$17,INDEX('P04'!$AG:$AG,$A266+52),0)+IF($A266&lt;='P05'!$B$17,INDEX('P05'!$AG:$AG,$A266+52),0)+IF($A266&lt;='P06'!$B$17,INDEX('P06'!$AG:$AG,$A266+52),0)+IF($A266&lt;='P07'!$B$17,INDEX('P07'!$AG:$AG,$A266+52),0)+IF($A266&lt;='P08'!$B$17,INDEX('P08'!$AG:$AG,$A266+52),0)+IF($A266&lt;='P09'!$B$17,INDEX('P09'!$AG:$AG,$A266+52),0)+IF($A266&lt;='P10'!$B$17,INDEX('P10'!$AG:$AG,$A266+52),0)</f>
        <v>7055.1268152008679</v>
      </c>
      <c r="T266">
        <f>IF($A266&lt;='P01'!$B$17,INDEX('P01'!$AI:$AI,$A266+52),0)+IF($A266&lt;='P02'!$B$17,INDEX('P02'!$AI:$AI,$A266+52),0)+IF($A266&lt;='P03'!$B$17,INDEX('P03'!$AI:$AI,$A266+52),0)+IF($A266&lt;='P04'!$B$17,INDEX('P04'!$AI:$AI,$A266+52),0)+IF($A266&lt;='P05'!$B$17,INDEX('P05'!$AI:$AI,$A266+52),0)+IF($A266&lt;='P06'!$B$17,INDEX('P06'!$AI:$AI,$A266+52),0)+IF($A266&lt;='P07'!$B$17,INDEX('P07'!$AI:$AI,$A266+52),0)+IF($A266&lt;='P08'!$B$17,INDEX('P08'!$AI:$AI,$A266+52),0)+IF($A266&lt;='P09'!$B$17,INDEX('P09'!$AI:$AI,$A266+52),0)+IF($A266&lt;='P10'!$B$17,INDEX('P10'!$AI:$AI,$A266+52),0)</f>
        <v>7055.1268152008679</v>
      </c>
    </row>
    <row r="267" spans="1:20" x14ac:dyDescent="0.35">
      <c r="A267">
        <v>235</v>
      </c>
      <c r="B267">
        <f>IF($A267&lt;='P01'!$B$17,INDEX('P01'!$J:$J,$A267+52),0)+IF($A267&lt;='P02'!$B$17,INDEX('P02'!$J:$J,$A267+52),0)+IF($A267&lt;='P03'!$B$17,INDEX('P03'!$J:$J,$A267+52),0)+IF($A267&lt;='P04'!$B$17,INDEX('P04'!$J:$J,$A267+52),0)+IF($A267&lt;='P05'!$B$17,INDEX('P05'!$J:$J,$A267+52),0)+IF($A267&lt;='P06'!$B$17,INDEX('P06'!$J:$J,$A267+52),0)+IF($A267&lt;='P07'!$B$17,INDEX('P07'!$J:$J,$A267+52),0)+IF($A267&lt;='P08'!$B$17,INDEX('P08'!$J:$J,$A267+52),0)+IF($A267&lt;='P09'!$B$17,INDEX('P09'!$J:$J,$A267+52),0)+IF($A267&lt;='P10'!$B$17,INDEX('P10'!$J:$J,$A267+52),0)</f>
        <v>1.0004914638701142E-4</v>
      </c>
      <c r="C267">
        <f>IF($A267&lt;='P01'!$B$17,INDEX('P01'!$K:$K,$A267+52),0)+IF($A267&lt;='P02'!$B$17,INDEX('P02'!$K:$K,$A267+52),0)+IF($A267&lt;='P03'!$B$17,INDEX('P03'!$K:$K,$A267+52),0)+IF($A267&lt;='P04'!$B$17,INDEX('P04'!$K:$K,$A267+52),0)+IF($A267&lt;='P05'!$B$17,INDEX('P05'!$K:$K,$A267+52),0)+IF($A267&lt;='P06'!$B$17,INDEX('P06'!$K:$K,$A267+52),0)+IF($A267&lt;='P07'!$B$17,INDEX('P07'!$K:$K,$A267+52),0)+IF($A267&lt;='P08'!$B$17,INDEX('P08'!$K:$K,$A267+52),0)+IF($A267&lt;='P09'!$B$17,INDEX('P09'!$K:$K,$A267+52),0)+IF($A267&lt;='P10'!$B$17,INDEX('P10'!$K:$K,$A267+52),0)</f>
        <v>2.3212248054141731E-3</v>
      </c>
      <c r="D267">
        <f>IF($A267&lt;='P01'!$B$17,INDEX('P01'!$L:$L,$A267+52),0)+IF($A267&lt;='P02'!$B$17,INDEX('P02'!$L:$L,$A267+52),0)+IF($A267&lt;='P03'!$B$17,INDEX('P03'!$L:$L,$A267+52),0)+IF($A267&lt;='P04'!$B$17,INDEX('P04'!$L:$L,$A267+52),0)+IF($A267&lt;='P05'!$B$17,INDEX('P05'!$L:$L,$A267+52),0)+IF($A267&lt;='P06'!$B$17,INDEX('P06'!$L:$L,$A267+52),0)+IF($A267&lt;='P07'!$B$17,INDEX('P07'!$L:$L,$A267+52),0)+IF($A267&lt;='P08'!$B$17,INDEX('P08'!$L:$L,$A267+52),0)+IF($A267&lt;='P09'!$B$17,INDEX('P09'!$L:$L,$A267+52),0)+IF($A267&lt;='P10'!$B$17,INDEX('P10'!$L:$L,$A267+52),0)</f>
        <v>0</v>
      </c>
      <c r="E267">
        <f>IF($A267&lt;='P01'!$B$17,INDEX('P01'!$M:$M,$A267+52),0)+IF($A267&lt;='P02'!$B$17,INDEX('P02'!$M:$M,$A267+52),0)+IF($A267&lt;='P03'!$B$17,INDEX('P03'!$M:$M,$A267+52),0)+IF($A267&lt;='P04'!$B$17,INDEX('P04'!$M:$M,$A267+52),0)+IF($A267&lt;='P05'!$B$17,INDEX('P05'!$M:$M,$A267+52),0)+IF($A267&lt;='P06'!$B$17,INDEX('P06'!$M:$M,$A267+52),0)+IF($A267&lt;='P07'!$B$17,INDEX('P07'!$M:$M,$A267+52),0)+IF($A267&lt;='P08'!$B$17,INDEX('P08'!$M:$M,$A267+52),0)+IF($A267&lt;='P09'!$B$17,INDEX('P09'!$M:$M,$A267+52),0)+IF($A267&lt;='P10'!$B$17,INDEX('P10'!$M:$M,$A267+52),0)</f>
        <v>0.68118538402922613</v>
      </c>
      <c r="F267">
        <f>IF($A267&lt;='P01'!$B$17,INDEX('P01'!$R:$R,$A267+52),0)+IF($A267&lt;='P02'!$B$17,INDEX('P02'!$R:$R,$A267+52),0)+IF($A267&lt;='P03'!$B$17,INDEX('P03'!$R:$R,$A267+52),0)+IF($A267&lt;='P04'!$B$17,INDEX('P04'!$R:$R,$A267+52),0)+IF($A267&lt;='P05'!$B$17,INDEX('P05'!$R:$R,$A267+52),0)+IF($A267&lt;='P06'!$B$17,INDEX('P06'!$R:$R,$A267+52),0)+IF($A267&lt;='P07'!$B$17,INDEX('P07'!$R:$R,$A267+52),0)+IF($A267&lt;='P08'!$B$17,INDEX('P08'!$R:$R,$A267+52),0)+IF($A267&lt;='P09'!$B$17,INDEX('P09'!$R:$R,$A267+52),0)+IF($A267&lt;='P10'!$B$17,INDEX('P10'!$R:$R,$A267+52),0)</f>
        <v>57.585854593569941</v>
      </c>
      <c r="G267">
        <f>IF($A267&lt;='P01'!$B$17,INDEX('P01'!$S:$S,$A267+52),0)+IF($A267&lt;='P02'!$B$17,INDEX('P02'!$S:$S,$A267+52),0)+IF($A267&lt;='P03'!$B$17,INDEX('P03'!$S:$S,$A267+52),0)+IF($A267&lt;='P04'!$B$17,INDEX('P04'!$S:$S,$A267+52),0)+IF($A267&lt;='P05'!$B$17,INDEX('P05'!$S:$S,$A267+52),0)+IF($A267&lt;='P06'!$B$17,INDEX('P06'!$S:$S,$A267+52),0)+IF($A267&lt;='P07'!$B$17,INDEX('P07'!$S:$S,$A267+52),0)+IF($A267&lt;='P08'!$B$17,INDEX('P08'!$S:$S,$A267+52),0)+IF($A267&lt;='P09'!$B$17,INDEX('P09'!$S:$S,$A267+52),0)+IF($A267&lt;='P10'!$B$17,INDEX('P10'!$S:$S,$A267+52),0)</f>
        <v>1.1517170918713988</v>
      </c>
      <c r="H267">
        <f>IF($A267&lt;='P01'!$B$17,INDEX('P01'!$T:$T,$A267+52),0)+IF($A267&lt;='P02'!$B$17,INDEX('P02'!$T:$T,$A267+52),0)+IF($A267&lt;='P03'!$B$17,INDEX('P03'!$T:$T,$A267+52),0)+IF($A267&lt;='P04'!$B$17,INDEX('P04'!$T:$T,$A267+52),0)+IF($A267&lt;='P05'!$B$17,INDEX('P05'!$T:$T,$A267+52),0)+IF($A267&lt;='P06'!$B$17,INDEX('P06'!$T:$T,$A267+52),0)+IF($A267&lt;='P07'!$B$17,INDEX('P07'!$T:$T,$A267+52),0)+IF($A267&lt;='P08'!$B$17,INDEX('P08'!$T:$T,$A267+52),0)+IF($A267&lt;='P09'!$B$17,INDEX('P09'!$T:$T,$A267+52),0)+IF($A267&lt;='P10'!$B$17,INDEX('P10'!$T:$T,$A267+52),0)</f>
        <v>6.0977826278354677</v>
      </c>
      <c r="I267">
        <f>IF($A267&lt;='P01'!$B$17,INDEX('P01'!$U:$U,$A267+52),0)+IF($A267&lt;='P02'!$B$17,INDEX('P02'!$U:$U,$A267+52),0)+IF($A267&lt;='P03'!$B$17,INDEX('P03'!$U:$U,$A267+52),0)+IF($A267&lt;='P04'!$B$17,INDEX('P04'!$U:$U,$A267+52),0)+IF($A267&lt;='P05'!$B$17,INDEX('P05'!$U:$U,$A267+52),0)+IF($A267&lt;='P06'!$B$17,INDEX('P06'!$U:$U,$A267+52),0)+IF($A267&lt;='P07'!$B$17,INDEX('P07'!$U:$U,$A267+52),0)+IF($A267&lt;='P08'!$B$17,INDEX('P08'!$U:$U,$A267+52),0)+IF($A267&lt;='P09'!$B$17,INDEX('P09'!$U:$U,$A267+52),0)+IF($A267&lt;='P10'!$B$17,INDEX('P10'!$U:$U,$A267+52),0)</f>
        <v>63.709995660325305</v>
      </c>
      <c r="J267">
        <f>IF($A267&lt;='P01'!$B$17,INDEX('P01'!$V:$V,$A267+52),0)+IF($A267&lt;='P02'!$B$17,INDEX('P02'!$V:$V,$A267+52),0)+IF($A267&lt;='P03'!$B$17,INDEX('P03'!$V:$V,$A267+52),0)+IF($A267&lt;='P04'!$B$17,INDEX('P04'!$V:$V,$A267+52),0)+IF($A267&lt;='P05'!$B$17,INDEX('P05'!$V:$V,$A267+52),0)+IF($A267&lt;='P06'!$B$17,INDEX('P06'!$V:$V,$A267+52),0)+IF($A267&lt;='P07'!$B$17,INDEX('P07'!$V:$V,$A267+52),0)+IF($A267&lt;='P08'!$B$17,INDEX('P08'!$V:$V,$A267+52),0)+IF($A267&lt;='P09'!$B$17,INDEX('P09'!$V:$V,$A267+52),0)+IF($A267&lt;='P10'!$B$17,INDEX('P10'!$V:$V,$A267+52),0)</f>
        <v>4.4622001530112199E-2</v>
      </c>
      <c r="K267">
        <f>IF($A267&lt;='P01'!$B$17,INDEX('P01'!$W:$W,$A267+52),0)+IF($A267&lt;='P02'!$B$17,INDEX('P02'!$W:$W,$A267+52),0)+IF($A267&lt;='P03'!$B$17,INDEX('P03'!$W:$W,$A267+52),0)+IF($A267&lt;='P04'!$B$17,INDEX('P04'!$W:$W,$A267+52),0)+IF($A267&lt;='P05'!$B$17,INDEX('P05'!$W:$W,$A267+52),0)+IF($A267&lt;='P06'!$B$17,INDEX('P06'!$W:$W,$A267+52),0)+IF($A267&lt;='P07'!$B$17,INDEX('P07'!$W:$W,$A267+52),0)+IF($A267&lt;='P08'!$B$17,INDEX('P08'!$W:$W,$A267+52),0)+IF($A267&lt;='P09'!$B$17,INDEX('P09'!$W:$W,$A267+52),0)+IF($A267&lt;='P10'!$B$17,INDEX('P10'!$W:$W,$A267+52),0)</f>
        <v>-13.418262787992342</v>
      </c>
      <c r="L267">
        <f>IF($A267&lt;='P01'!$B$17,INDEX('P01'!$X:$X,$A267+52),0)+IF($A267&lt;='P02'!$B$17,INDEX('P02'!$X:$X,$A267+52),0)+IF($A267&lt;='P03'!$B$17,INDEX('P03'!$X:$X,$A267+52),0)+IF($A267&lt;='P04'!$B$17,INDEX('P04'!$X:$X,$A267+52),0)+IF($A267&lt;='P05'!$B$17,INDEX('P05'!$X:$X,$A267+52),0)+IF($A267&lt;='P06'!$B$17,INDEX('P06'!$X:$X,$A267+52),0)+IF($A267&lt;='P07'!$B$17,INDEX('P07'!$X:$X,$A267+52),0)+IF($A267&lt;='P08'!$B$17,INDEX('P08'!$X:$X,$A267+52),0)+IF($A267&lt;='P09'!$B$17,INDEX('P09'!$X:$X,$A267+52),0)+IF($A267&lt;='P10'!$B$17,INDEX('P10'!$X:$X,$A267+52),0)</f>
        <v>13.233512106978949</v>
      </c>
      <c r="M267">
        <f>IF($A267&lt;='P01'!$B$17,INDEX('P01'!$AA:$AA,$A267+52),0)+IF($A267&lt;='P02'!$B$17,INDEX('P02'!$AA:$AA,$A267+52),0)+IF($A267&lt;='P03'!$B$17,INDEX('P03'!$AA:$AA,$A267+52),0)+IF($A267&lt;='P04'!$B$17,INDEX('P04'!$AA:$AA,$A267+52),0)+IF($A267&lt;='P05'!$B$17,INDEX('P05'!$AA:$AA,$A267+52),0)+IF($A267&lt;='P06'!$B$17,INDEX('P06'!$AA:$AA,$A267+52),0)+IF($A267&lt;='P07'!$B$17,INDEX('P07'!$AA:$AA,$A267+52),0)+IF($A267&lt;='P08'!$B$17,INDEX('P08'!$AA:$AA,$A267+52),0)+IF($A267&lt;='P09'!$B$17,INDEX('P09'!$AA:$AA,$A267+52),0)+IF($A267&lt;='P10'!$B$17,INDEX('P10'!$AA:$AA,$A267+52),0)</f>
        <v>-6.1391120167774886</v>
      </c>
      <c r="N267">
        <f>IF($A267&lt;='P01'!$B$17,INDEX('P01'!$AB:$AB,$A267+52),0)+IF($A267&lt;='P02'!$B$17,INDEX('P02'!$AB:$AB,$A267+52),0)+IF($A267&lt;='P03'!$B$17,INDEX('P03'!$AB:$AB,$A267+52),0)+IF($A267&lt;='P04'!$B$17,INDEX('P04'!$AB:$AB,$A267+52),0)+IF($A267&lt;='P05'!$B$17,INDEX('P05'!$AB:$AB,$A267+52),0)+IF($A267&lt;='P06'!$B$17,INDEX('P06'!$AB:$AB,$A267+52),0)+IF($A267&lt;='P07'!$B$17,INDEX('P07'!$AB:$AB,$A267+52),0)+IF($A267&lt;='P08'!$B$17,INDEX('P08'!$AB:$AB,$A267+52),0)+IF($A267&lt;='P09'!$B$17,INDEX('P09'!$AB:$AB,$A267+52),0)+IF($A267&lt;='P10'!$B$17,INDEX('P10'!$AB:$AB,$A267+52),0)</f>
        <v>26.801907251366824</v>
      </c>
      <c r="O267">
        <f>IF($A267&lt;='P01'!$B$17,INDEX('P01'!$AC:$AC,$A267+52),0)+IF($A267&lt;='P02'!$B$17,INDEX('P02'!$AC:$AC,$A267+52),0)+IF($A267&lt;='P03'!$B$17,INDEX('P03'!$AC:$AC,$A267+52),0)+IF($A267&lt;='P04'!$B$17,INDEX('P04'!$AC:$AC,$A267+52),0)+IF($A267&lt;='P05'!$B$17,INDEX('P05'!$AC:$AC,$A267+52),0)+IF($A267&lt;='P06'!$B$17,INDEX('P06'!$AC:$AC,$A267+52),0)+IF($A267&lt;='P07'!$B$17,INDEX('P07'!$AC:$AC,$A267+52),0)+IF($A267&lt;='P08'!$B$17,INDEX('P08'!$AC:$AC,$A267+52),0)+IF($A267&lt;='P09'!$B$17,INDEX('P09'!$AC:$AC,$A267+52),0)+IF($A267&lt;='P10'!$B$17,INDEX('P10'!$AC:$AC,$A267+52),0)</f>
        <v>0.53603814502733649</v>
      </c>
      <c r="P267">
        <f>IF($A267&lt;='P01'!$B$17,INDEX('P01'!$AD:$AD,$A267+52),0)+IF($A267&lt;='P02'!$B$17,INDEX('P02'!$AD:$AD,$A267+52),0)+IF($A267&lt;='P03'!$B$17,INDEX('P03'!$AD:$AD,$A267+52),0)+IF($A267&lt;='P04'!$B$17,INDEX('P04'!$AD:$AD,$A267+52),0)+IF($A267&lt;='P05'!$B$17,INDEX('P05'!$AD:$AD,$A267+52),0)+IF($A267&lt;='P06'!$B$17,INDEX('P06'!$AD:$AD,$A267+52),0)+IF($A267&lt;='P07'!$B$17,INDEX('P07'!$AD:$AD,$A267+52),0)+IF($A267&lt;='P08'!$B$17,INDEX('P08'!$AD:$AD,$A267+52),0)+IF($A267&lt;='P09'!$B$17,INDEX('P09'!$AD:$AD,$A267+52),0)+IF($A267&lt;='P10'!$B$17,INDEX('P10'!$AD:$AD,$A267+52),0)</f>
        <v>2.8288008733901933</v>
      </c>
      <c r="Q267">
        <f>IF($A267&lt;='P01'!$B$17,INDEX('P01'!$AE:$AE,$A267+52),0)+IF($A267&lt;='P02'!$B$17,INDEX('P02'!$AE:$AE,$A267+52),0)+IF($A267&lt;='P03'!$B$17,INDEX('P03'!$AE:$AE,$A267+52),0)+IF($A267&lt;='P04'!$B$17,INDEX('P04'!$AE:$AE,$A267+52),0)+IF($A267&lt;='P05'!$B$17,INDEX('P05'!$AE:$AE,$A267+52),0)+IF($A267&lt;='P06'!$B$17,INDEX('P06'!$AE:$AE,$A267+52),0)+IF($A267&lt;='P07'!$B$17,INDEX('P07'!$AE:$AE,$A267+52),0)+IF($A267&lt;='P08'!$B$17,INDEX('P08'!$AE:$AE,$A267+52),0)+IF($A267&lt;='P09'!$B$17,INDEX('P09'!$AE:$AE,$A267+52),0)+IF($A267&lt;='P10'!$B$17,INDEX('P10'!$AE:$AE,$A267+52),0)</f>
        <v>29.555479814075866</v>
      </c>
      <c r="R267">
        <f>IF($A267&lt;='P01'!$B$17,INDEX('P01'!$AF:$AF,$A267+52),0)+IF($A267&lt;='P02'!$B$17,INDEX('P02'!$AF:$AF,$A267+52),0)+IF($A267&lt;='P03'!$B$17,INDEX('P03'!$AF:$AF,$A267+52),0)+IF($A267&lt;='P04'!$B$17,INDEX('P04'!$AF:$AF,$A267+52),0)+IF($A267&lt;='P05'!$B$17,INDEX('P05'!$AF:$AF,$A267+52),0)+IF($A267&lt;='P06'!$B$17,INDEX('P06'!$AF:$AF,$A267+52),0)+IF($A267&lt;='P07'!$B$17,INDEX('P07'!$AF:$AF,$A267+52),0)+IF($A267&lt;='P08'!$B$17,INDEX('P08'!$AF:$AF,$A267+52),0)+IF($A267&lt;='P09'!$B$17,INDEX('P09'!$AF:$AF,$A267+52),0)+IF($A267&lt;='P10'!$B$17,INDEX('P10'!$AF:$AF,$A267+52),0)</f>
        <v>2.0700435650919013E-2</v>
      </c>
      <c r="S267">
        <f>IF($A267&lt;='P01'!$B$17,INDEX('P01'!$AG:$AG,$A267+52),0)+IF($A267&lt;='P02'!$B$17,INDEX('P02'!$AG:$AG,$A267+52),0)+IF($A267&lt;='P03'!$B$17,INDEX('P03'!$AG:$AG,$A267+52),0)+IF($A267&lt;='P04'!$B$17,INDEX('P04'!$AG:$AG,$A267+52),0)+IF($A267&lt;='P05'!$B$17,INDEX('P05'!$AG:$AG,$A267+52),0)+IF($A267&lt;='P06'!$B$17,INDEX('P06'!$AG:$AG,$A267+52),0)+IF($A267&lt;='P07'!$B$17,INDEX('P07'!$AG:$AG,$A267+52),0)+IF($A267&lt;='P08'!$B$17,INDEX('P08'!$AG:$AG,$A267+52),0)+IF($A267&lt;='P09'!$B$17,INDEX('P09'!$AG:$AG,$A267+52),0)+IF($A267&lt;='P10'!$B$17,INDEX('P10'!$AG:$AG,$A267+52),0)</f>
        <v>7064.9899524172697</v>
      </c>
      <c r="T267">
        <f>IF($A267&lt;='P01'!$B$17,INDEX('P01'!$AI:$AI,$A267+52),0)+IF($A267&lt;='P02'!$B$17,INDEX('P02'!$AI:$AI,$A267+52),0)+IF($A267&lt;='P03'!$B$17,INDEX('P03'!$AI:$AI,$A267+52),0)+IF($A267&lt;='P04'!$B$17,INDEX('P04'!$AI:$AI,$A267+52),0)+IF($A267&lt;='P05'!$B$17,INDEX('P05'!$AI:$AI,$A267+52),0)+IF($A267&lt;='P06'!$B$17,INDEX('P06'!$AI:$AI,$A267+52),0)+IF($A267&lt;='P07'!$B$17,INDEX('P07'!$AI:$AI,$A267+52),0)+IF($A267&lt;='P08'!$B$17,INDEX('P08'!$AI:$AI,$A267+52),0)+IF($A267&lt;='P09'!$B$17,INDEX('P09'!$AI:$AI,$A267+52),0)+IF($A267&lt;='P10'!$B$17,INDEX('P10'!$AI:$AI,$A267+52),0)</f>
        <v>7064.9899524172697</v>
      </c>
    </row>
    <row r="268" spans="1:20" x14ac:dyDescent="0.35">
      <c r="A268">
        <v>236</v>
      </c>
      <c r="B268">
        <f>IF($A268&lt;='P01'!$B$17,INDEX('P01'!$J:$J,$A268+52),0)+IF($A268&lt;='P02'!$B$17,INDEX('P02'!$J:$J,$A268+52),0)+IF($A268&lt;='P03'!$B$17,INDEX('P03'!$J:$J,$A268+52),0)+IF($A268&lt;='P04'!$B$17,INDEX('P04'!$J:$J,$A268+52),0)+IF($A268&lt;='P05'!$B$17,INDEX('P05'!$J:$J,$A268+52),0)+IF($A268&lt;='P06'!$B$17,INDEX('P06'!$J:$J,$A268+52),0)+IF($A268&lt;='P07'!$B$17,INDEX('P07'!$J:$J,$A268+52),0)+IF($A268&lt;='P08'!$B$17,INDEX('P08'!$J:$J,$A268+52),0)+IF($A268&lt;='P09'!$B$17,INDEX('P09'!$J:$J,$A268+52),0)+IF($A268&lt;='P10'!$B$17,INDEX('P10'!$J:$J,$A268+52),0)</f>
        <v>9.9694112638809044E-5</v>
      </c>
      <c r="C268">
        <f>IF($A268&lt;='P01'!$B$17,INDEX('P01'!$K:$K,$A268+52),0)+IF($A268&lt;='P02'!$B$17,INDEX('P02'!$K:$K,$A268+52),0)+IF($A268&lt;='P03'!$B$17,INDEX('P03'!$K:$K,$A268+52),0)+IF($A268&lt;='P04'!$B$17,INDEX('P04'!$K:$K,$A268+52),0)+IF($A268&lt;='P05'!$B$17,INDEX('P05'!$K:$K,$A268+52),0)+IF($A268&lt;='P06'!$B$17,INDEX('P06'!$K:$K,$A268+52),0)+IF($A268&lt;='P07'!$B$17,INDEX('P07'!$K:$K,$A268+52),0)+IF($A268&lt;='P08'!$B$17,INDEX('P08'!$K:$K,$A268+52),0)+IF($A268&lt;='P09'!$B$17,INDEX('P09'!$K:$K,$A268+52),0)+IF($A268&lt;='P10'!$B$17,INDEX('P10'!$K:$K,$A268+52),0)</f>
        <v>2.3130032359781993E-3</v>
      </c>
      <c r="D268">
        <f>IF($A268&lt;='P01'!$B$17,INDEX('P01'!$L:$L,$A268+52),0)+IF($A268&lt;='P02'!$B$17,INDEX('P02'!$L:$L,$A268+52),0)+IF($A268&lt;='P03'!$B$17,INDEX('P03'!$L:$L,$A268+52),0)+IF($A268&lt;='P04'!$B$17,INDEX('P04'!$L:$L,$A268+52),0)+IF($A268&lt;='P05'!$B$17,INDEX('P05'!$L:$L,$A268+52),0)+IF($A268&lt;='P06'!$B$17,INDEX('P06'!$L:$L,$A268+52),0)+IF($A268&lt;='P07'!$B$17,INDEX('P07'!$L:$L,$A268+52),0)+IF($A268&lt;='P08'!$B$17,INDEX('P08'!$L:$L,$A268+52),0)+IF($A268&lt;='P09'!$B$17,INDEX('P09'!$L:$L,$A268+52),0)+IF($A268&lt;='P10'!$B$17,INDEX('P10'!$L:$L,$A268+52),0)</f>
        <v>0</v>
      </c>
      <c r="E268">
        <f>IF($A268&lt;='P01'!$B$17,INDEX('P01'!$M:$M,$A268+52),0)+IF($A268&lt;='P02'!$B$17,INDEX('P02'!$M:$M,$A268+52),0)+IF($A268&lt;='P03'!$B$17,INDEX('P03'!$M:$M,$A268+52),0)+IF($A268&lt;='P04'!$B$17,INDEX('P04'!$M:$M,$A268+52),0)+IF($A268&lt;='P05'!$B$17,INDEX('P05'!$M:$M,$A268+52),0)+IF($A268&lt;='P06'!$B$17,INDEX('P06'!$M:$M,$A268+52),0)+IF($A268&lt;='P07'!$B$17,INDEX('P07'!$M:$M,$A268+52),0)+IF($A268&lt;='P08'!$B$17,INDEX('P08'!$M:$M,$A268+52),0)+IF($A268&lt;='P09'!$B$17,INDEX('P09'!$M:$M,$A268+52),0)+IF($A268&lt;='P10'!$B$17,INDEX('P10'!$M:$M,$A268+52),0)</f>
        <v>0.67877268668060919</v>
      </c>
      <c r="F268">
        <f>IF($A268&lt;='P01'!$B$17,INDEX('P01'!$R:$R,$A268+52),0)+IF($A268&lt;='P02'!$B$17,INDEX('P02'!$R:$R,$A268+52),0)+IF($A268&lt;='P03'!$B$17,INDEX('P03'!$R:$R,$A268+52),0)+IF($A268&lt;='P04'!$B$17,INDEX('P04'!$R:$R,$A268+52),0)+IF($A268&lt;='P05'!$B$17,INDEX('P05'!$R:$R,$A268+52),0)+IF($A268&lt;='P06'!$B$17,INDEX('P06'!$R:$R,$A268+52),0)+IF($A268&lt;='P07'!$B$17,INDEX('P07'!$R:$R,$A268+52),0)+IF($A268&lt;='P08'!$B$17,INDEX('P08'!$R:$R,$A268+52),0)+IF($A268&lt;='P09'!$B$17,INDEX('P09'!$R:$R,$A268+52),0)+IF($A268&lt;='P10'!$B$17,INDEX('P10'!$R:$R,$A268+52),0)</f>
        <v>57.382584025404483</v>
      </c>
      <c r="G268">
        <f>IF($A268&lt;='P01'!$B$17,INDEX('P01'!$S:$S,$A268+52),0)+IF($A268&lt;='P02'!$B$17,INDEX('P02'!$S:$S,$A268+52),0)+IF($A268&lt;='P03'!$B$17,INDEX('P03'!$S:$S,$A268+52),0)+IF($A268&lt;='P04'!$B$17,INDEX('P04'!$S:$S,$A268+52),0)+IF($A268&lt;='P05'!$B$17,INDEX('P05'!$S:$S,$A268+52),0)+IF($A268&lt;='P06'!$B$17,INDEX('P06'!$S:$S,$A268+52),0)+IF($A268&lt;='P07'!$B$17,INDEX('P07'!$S:$S,$A268+52),0)+IF($A268&lt;='P08'!$B$17,INDEX('P08'!$S:$S,$A268+52),0)+IF($A268&lt;='P09'!$B$17,INDEX('P09'!$S:$S,$A268+52),0)+IF($A268&lt;='P10'!$B$17,INDEX('P10'!$S:$S,$A268+52),0)</f>
        <v>1.1476516805080896</v>
      </c>
      <c r="H268">
        <f>IF($A268&lt;='P01'!$B$17,INDEX('P01'!$T:$T,$A268+52),0)+IF($A268&lt;='P02'!$B$17,INDEX('P02'!$T:$T,$A268+52),0)+IF($A268&lt;='P03'!$B$17,INDEX('P03'!$T:$T,$A268+52),0)+IF($A268&lt;='P04'!$B$17,INDEX('P04'!$T:$T,$A268+52),0)+IF($A268&lt;='P05'!$B$17,INDEX('P05'!$T:$T,$A268+52),0)+IF($A268&lt;='P06'!$B$17,INDEX('P06'!$T:$T,$A268+52),0)+IF($A268&lt;='P07'!$B$17,INDEX('P07'!$T:$T,$A268+52),0)+IF($A268&lt;='P08'!$B$17,INDEX('P08'!$T:$T,$A268+52),0)+IF($A268&lt;='P09'!$B$17,INDEX('P09'!$T:$T,$A268+52),0)+IF($A268&lt;='P10'!$B$17,INDEX('P10'!$T:$T,$A268+52),0)</f>
        <v>6.0911703353424169</v>
      </c>
      <c r="I268">
        <f>IF($A268&lt;='P01'!$B$17,INDEX('P01'!$U:$U,$A268+52),0)+IF($A268&lt;='P02'!$B$17,INDEX('P02'!$U:$U,$A268+52),0)+IF($A268&lt;='P03'!$B$17,INDEX('P03'!$U:$U,$A268+52),0)+IF($A268&lt;='P04'!$B$17,INDEX('P04'!$U:$U,$A268+52),0)+IF($A268&lt;='P05'!$B$17,INDEX('P05'!$U:$U,$A268+52),0)+IF($A268&lt;='P06'!$B$17,INDEX('P06'!$U:$U,$A268+52),0)+IF($A268&lt;='P07'!$B$17,INDEX('P07'!$U:$U,$A268+52),0)+IF($A268&lt;='P08'!$B$17,INDEX('P08'!$U:$U,$A268+52),0)+IF($A268&lt;='P09'!$B$17,INDEX('P09'!$U:$U,$A268+52),0)+IF($A268&lt;='P10'!$B$17,INDEX('P10'!$U:$U,$A268+52),0)</f>
        <v>63.484810246740132</v>
      </c>
      <c r="J268">
        <f>IF($A268&lt;='P01'!$B$17,INDEX('P01'!$V:$V,$A268+52),0)+IF($A268&lt;='P02'!$B$17,INDEX('P02'!$V:$V,$A268+52),0)+IF($A268&lt;='P03'!$B$17,INDEX('P03'!$V:$V,$A268+52),0)+IF($A268&lt;='P04'!$B$17,INDEX('P04'!$V:$V,$A268+52),0)+IF($A268&lt;='P05'!$B$17,INDEX('P05'!$V:$V,$A268+52),0)+IF($A268&lt;='P06'!$B$17,INDEX('P06'!$V:$V,$A268+52),0)+IF($A268&lt;='P07'!$B$17,INDEX('P07'!$V:$V,$A268+52),0)+IF($A268&lt;='P08'!$B$17,INDEX('P08'!$V:$V,$A268+52),0)+IF($A268&lt;='P09'!$B$17,INDEX('P09'!$V:$V,$A268+52),0)+IF($A268&lt;='P10'!$B$17,INDEX('P10'!$V:$V,$A268+52),0)</f>
        <v>4.4573315557791315E-2</v>
      </c>
      <c r="K268">
        <f>IF($A268&lt;='P01'!$B$17,INDEX('P01'!$W:$W,$A268+52),0)+IF($A268&lt;='P02'!$B$17,INDEX('P02'!$W:$W,$A268+52),0)+IF($A268&lt;='P03'!$B$17,INDEX('P03'!$W:$W,$A268+52),0)+IF($A268&lt;='P04'!$B$17,INDEX('P04'!$W:$W,$A268+52),0)+IF($A268&lt;='P05'!$B$17,INDEX('P05'!$W:$W,$A268+52),0)+IF($A268&lt;='P06'!$B$17,INDEX('P06'!$W:$W,$A268+52),0)+IF($A268&lt;='P07'!$B$17,INDEX('P07'!$W:$W,$A268+52),0)+IF($A268&lt;='P08'!$B$17,INDEX('P08'!$W:$W,$A268+52),0)+IF($A268&lt;='P09'!$B$17,INDEX('P09'!$W:$W,$A268+52),0)+IF($A268&lt;='P10'!$B$17,INDEX('P10'!$W:$W,$A268+52),0)</f>
        <v>-13.385621552743949</v>
      </c>
      <c r="L268">
        <f>IF($A268&lt;='P01'!$B$17,INDEX('P01'!$X:$X,$A268+52),0)+IF($A268&lt;='P02'!$B$17,INDEX('P02'!$X:$X,$A268+52),0)+IF($A268&lt;='P03'!$B$17,INDEX('P03'!$X:$X,$A268+52),0)+IF($A268&lt;='P04'!$B$17,INDEX('P04'!$X:$X,$A268+52),0)+IF($A268&lt;='P05'!$B$17,INDEX('P05'!$X:$X,$A268+52),0)+IF($A268&lt;='P06'!$B$17,INDEX('P06'!$X:$X,$A268+52),0)+IF($A268&lt;='P07'!$B$17,INDEX('P07'!$X:$X,$A268+52),0)+IF($A268&lt;='P08'!$B$17,INDEX('P08'!$X:$X,$A268+52),0)+IF($A268&lt;='P09'!$B$17,INDEX('P09'!$X:$X,$A268+52),0)+IF($A268&lt;='P10'!$B$17,INDEX('P10'!$X:$X,$A268+52),0)</f>
        <v>13.201523017577195</v>
      </c>
      <c r="M268">
        <f>IF($A268&lt;='P01'!$B$17,INDEX('P01'!$AA:$AA,$A268+52),0)+IF($A268&lt;='P02'!$B$17,INDEX('P02'!$AA:$AA,$A268+52),0)+IF($A268&lt;='P03'!$B$17,INDEX('P03'!$AA:$AA,$A268+52),0)+IF($A268&lt;='P04'!$B$17,INDEX('P04'!$AA:$AA,$A268+52),0)+IF($A268&lt;='P05'!$B$17,INDEX('P05'!$AA:$AA,$A268+52),0)+IF($A268&lt;='P06'!$B$17,INDEX('P06'!$AA:$AA,$A268+52),0)+IF($A268&lt;='P07'!$B$17,INDEX('P07'!$AA:$AA,$A268+52),0)+IF($A268&lt;='P08'!$B$17,INDEX('P08'!$AA:$AA,$A268+52),0)+IF($A268&lt;='P09'!$B$17,INDEX('P09'!$AA:$AA,$A268+52),0)+IF($A268&lt;='P10'!$B$17,INDEX('P10'!$AA:$AA,$A268+52),0)</f>
        <v>-6.1042882197345545</v>
      </c>
      <c r="N268">
        <f>IF($A268&lt;='P01'!$B$17,INDEX('P01'!$AB:$AB,$A268+52),0)+IF($A268&lt;='P02'!$B$17,INDEX('P02'!$AB:$AB,$A268+52),0)+IF($A268&lt;='P03'!$B$17,INDEX('P03'!$AB:$AB,$A268+52),0)+IF($A268&lt;='P04'!$B$17,INDEX('P04'!$AB:$AB,$A268+52),0)+IF($A268&lt;='P05'!$B$17,INDEX('P05'!$AB:$AB,$A268+52),0)+IF($A268&lt;='P06'!$B$17,INDEX('P06'!$AB:$AB,$A268+52),0)+IF($A268&lt;='P07'!$B$17,INDEX('P07'!$AB:$AB,$A268+52),0)+IF($A268&lt;='P08'!$B$17,INDEX('P08'!$AB:$AB,$A268+52),0)+IF($A268&lt;='P09'!$B$17,INDEX('P09'!$AB:$AB,$A268+52),0)+IF($A268&lt;='P10'!$B$17,INDEX('P10'!$AB:$AB,$A268+52),0)</f>
        <v>26.620152556351545</v>
      </c>
      <c r="O268">
        <f>IF($A268&lt;='P01'!$B$17,INDEX('P01'!$AC:$AC,$A268+52),0)+IF($A268&lt;='P02'!$B$17,INDEX('P02'!$AC:$AC,$A268+52),0)+IF($A268&lt;='P03'!$B$17,INDEX('P03'!$AC:$AC,$A268+52),0)+IF($A268&lt;='P04'!$B$17,INDEX('P04'!$AC:$AC,$A268+52),0)+IF($A268&lt;='P05'!$B$17,INDEX('P05'!$AC:$AC,$A268+52),0)+IF($A268&lt;='P06'!$B$17,INDEX('P06'!$AC:$AC,$A268+52),0)+IF($A268&lt;='P07'!$B$17,INDEX('P07'!$AC:$AC,$A268+52),0)+IF($A268&lt;='P08'!$B$17,INDEX('P08'!$AC:$AC,$A268+52),0)+IF($A268&lt;='P09'!$B$17,INDEX('P09'!$AC:$AC,$A268+52),0)+IF($A268&lt;='P10'!$B$17,INDEX('P10'!$AC:$AC,$A268+52),0)</f>
        <v>0.5324030511270309</v>
      </c>
      <c r="P268">
        <f>IF($A268&lt;='P01'!$B$17,INDEX('P01'!$AD:$AD,$A268+52),0)+IF($A268&lt;='P02'!$B$17,INDEX('P02'!$AD:$AD,$A268+52),0)+IF($A268&lt;='P03'!$B$17,INDEX('P03'!$AD:$AD,$A268+52),0)+IF($A268&lt;='P04'!$B$17,INDEX('P04'!$AD:$AD,$A268+52),0)+IF($A268&lt;='P05'!$B$17,INDEX('P05'!$AD:$AD,$A268+52),0)+IF($A268&lt;='P06'!$B$17,INDEX('P06'!$AD:$AD,$A268+52),0)+IF($A268&lt;='P07'!$B$17,INDEX('P07'!$AD:$AD,$A268+52),0)+IF($A268&lt;='P08'!$B$17,INDEX('P08'!$AD:$AD,$A268+52),0)+IF($A268&lt;='P09'!$B$17,INDEX('P09'!$AD:$AD,$A268+52),0)+IF($A268&lt;='P10'!$B$17,INDEX('P10'!$AD:$AD,$A268+52),0)</f>
        <v>2.8165128578665426</v>
      </c>
      <c r="Q268">
        <f>IF($A268&lt;='P01'!$B$17,INDEX('P01'!$AE:$AE,$A268+52),0)+IF($A268&lt;='P02'!$B$17,INDEX('P02'!$AE:$AE,$A268+52),0)+IF($A268&lt;='P03'!$B$17,INDEX('P03'!$AE:$AE,$A268+52),0)+IF($A268&lt;='P04'!$B$17,INDEX('P04'!$AE:$AE,$A268+52),0)+IF($A268&lt;='P05'!$B$17,INDEX('P05'!$AE:$AE,$A268+52),0)+IF($A268&lt;='P06'!$B$17,INDEX('P06'!$AE:$AE,$A268+52),0)+IF($A268&lt;='P07'!$B$17,INDEX('P07'!$AE:$AE,$A268+52),0)+IF($A268&lt;='P08'!$B$17,INDEX('P08'!$AE:$AE,$A268+52),0)+IF($A268&lt;='P09'!$B$17,INDEX('P09'!$AE:$AE,$A268+52),0)+IF($A268&lt;='P10'!$B$17,INDEX('P10'!$AE:$AE,$A268+52),0)</f>
        <v>29.354914490190431</v>
      </c>
      <c r="R268">
        <f>IF($A268&lt;='P01'!$B$17,INDEX('P01'!$AF:$AF,$A268+52),0)+IF($A268&lt;='P02'!$B$17,INDEX('P02'!$AF:$AF,$A268+52),0)+IF($A268&lt;='P03'!$B$17,INDEX('P03'!$AF:$AF,$A268+52),0)+IF($A268&lt;='P04'!$B$17,INDEX('P04'!$AF:$AF,$A268+52),0)+IF($A268&lt;='P05'!$B$17,INDEX('P05'!$AF:$AF,$A268+52),0)+IF($A268&lt;='P06'!$B$17,INDEX('P06'!$AF:$AF,$A268+52),0)+IF($A268&lt;='P07'!$B$17,INDEX('P07'!$AF:$AF,$A268+52),0)+IF($A268&lt;='P08'!$B$17,INDEX('P08'!$AF:$AF,$A268+52),0)+IF($A268&lt;='P09'!$B$17,INDEX('P09'!$AF:$AF,$A268+52),0)+IF($A268&lt;='P10'!$B$17,INDEX('P10'!$AF:$AF,$A268+52),0)</f>
        <v>2.0610376902094087E-2</v>
      </c>
      <c r="S268">
        <f>IF($A268&lt;='P01'!$B$17,INDEX('P01'!$AG:$AG,$A268+52),0)+IF($A268&lt;='P02'!$B$17,INDEX('P02'!$AG:$AG,$A268+52),0)+IF($A268&lt;='P03'!$B$17,INDEX('P03'!$AG:$AG,$A268+52),0)+IF($A268&lt;='P04'!$B$17,INDEX('P04'!$AG:$AG,$A268+52),0)+IF($A268&lt;='P05'!$B$17,INDEX('P05'!$AG:$AG,$A268+52),0)+IF($A268&lt;='P06'!$B$17,INDEX('P06'!$AG:$AG,$A268+52),0)+IF($A268&lt;='P07'!$B$17,INDEX('P07'!$AG:$AG,$A268+52),0)+IF($A268&lt;='P08'!$B$17,INDEX('P08'!$AG:$AG,$A268+52),0)+IF($A268&lt;='P09'!$B$17,INDEX('P09'!$AG:$AG,$A268+52),0)+IF($A268&lt;='P10'!$B$17,INDEX('P10'!$AG:$AG,$A268+52),0)</f>
        <v>7074.9173680677568</v>
      </c>
      <c r="T268">
        <f>IF($A268&lt;='P01'!$B$17,INDEX('P01'!$AI:$AI,$A268+52),0)+IF($A268&lt;='P02'!$B$17,INDEX('P02'!$AI:$AI,$A268+52),0)+IF($A268&lt;='P03'!$B$17,INDEX('P03'!$AI:$AI,$A268+52),0)+IF($A268&lt;='P04'!$B$17,INDEX('P04'!$AI:$AI,$A268+52),0)+IF($A268&lt;='P05'!$B$17,INDEX('P05'!$AI:$AI,$A268+52),0)+IF($A268&lt;='P06'!$B$17,INDEX('P06'!$AI:$AI,$A268+52),0)+IF($A268&lt;='P07'!$B$17,INDEX('P07'!$AI:$AI,$A268+52),0)+IF($A268&lt;='P08'!$B$17,INDEX('P08'!$AI:$AI,$A268+52),0)+IF($A268&lt;='P09'!$B$17,INDEX('P09'!$AI:$AI,$A268+52),0)+IF($A268&lt;='P10'!$B$17,INDEX('P10'!$AI:$AI,$A268+52),0)</f>
        <v>7074.9173680677568</v>
      </c>
    </row>
    <row r="269" spans="1:20" x14ac:dyDescent="0.35">
      <c r="A269">
        <v>237</v>
      </c>
      <c r="B269">
        <f>IF($A269&lt;='P01'!$B$17,INDEX('P01'!$J:$J,$A269+52),0)+IF($A269&lt;='P02'!$B$17,INDEX('P02'!$J:$J,$A269+52),0)+IF($A269&lt;='P03'!$B$17,INDEX('P03'!$J:$J,$A269+52),0)+IF($A269&lt;='P04'!$B$17,INDEX('P04'!$J:$J,$A269+52),0)+IF($A269&lt;='P05'!$B$17,INDEX('P05'!$J:$J,$A269+52),0)+IF($A269&lt;='P06'!$B$17,INDEX('P06'!$J:$J,$A269+52),0)+IF($A269&lt;='P07'!$B$17,INDEX('P07'!$J:$J,$A269+52),0)+IF($A269&lt;='P08'!$B$17,INDEX('P08'!$J:$J,$A269+52),0)+IF($A269&lt;='P09'!$B$17,INDEX('P09'!$J:$J,$A269+52),0)+IF($A269&lt;='P10'!$B$17,INDEX('P10'!$J:$J,$A269+52),0)</f>
        <v>9.9340338854237741E-5</v>
      </c>
      <c r="C269">
        <f>IF($A269&lt;='P01'!$B$17,INDEX('P01'!$K:$K,$A269+52),0)+IF($A269&lt;='P02'!$B$17,INDEX('P02'!$K:$K,$A269+52),0)+IF($A269&lt;='P03'!$B$17,INDEX('P03'!$K:$K,$A269+52),0)+IF($A269&lt;='P04'!$B$17,INDEX('P04'!$K:$K,$A269+52),0)+IF($A269&lt;='P05'!$B$17,INDEX('P05'!$K:$K,$A269+52),0)+IF($A269&lt;='P06'!$B$17,INDEX('P06'!$K:$K,$A269+52),0)+IF($A269&lt;='P07'!$B$17,INDEX('P07'!$K:$K,$A269+52),0)+IF($A269&lt;='P08'!$B$17,INDEX('P08'!$K:$K,$A269+52),0)+IF($A269&lt;='P09'!$B$17,INDEX('P09'!$K:$K,$A269+52),0)+IF($A269&lt;='P10'!$B$17,INDEX('P10'!$K:$K,$A269+52),0)</f>
        <v>2.3048107888640011E-3</v>
      </c>
      <c r="D269">
        <f>IF($A269&lt;='P01'!$B$17,INDEX('P01'!$L:$L,$A269+52),0)+IF($A269&lt;='P02'!$B$17,INDEX('P02'!$L:$L,$A269+52),0)+IF($A269&lt;='P03'!$B$17,INDEX('P03'!$L:$L,$A269+52),0)+IF($A269&lt;='P04'!$B$17,INDEX('P04'!$L:$L,$A269+52),0)+IF($A269&lt;='P05'!$B$17,INDEX('P05'!$L:$L,$A269+52),0)+IF($A269&lt;='P06'!$B$17,INDEX('P06'!$L:$L,$A269+52),0)+IF($A269&lt;='P07'!$B$17,INDEX('P07'!$L:$L,$A269+52),0)+IF($A269&lt;='P08'!$B$17,INDEX('P08'!$L:$L,$A269+52),0)+IF($A269&lt;='P09'!$B$17,INDEX('P09'!$L:$L,$A269+52),0)+IF($A269&lt;='P10'!$B$17,INDEX('P10'!$L:$L,$A269+52),0)</f>
        <v>0</v>
      </c>
      <c r="E269">
        <f>IF($A269&lt;='P01'!$B$17,INDEX('P01'!$M:$M,$A269+52),0)+IF($A269&lt;='P02'!$B$17,INDEX('P02'!$M:$M,$A269+52),0)+IF($A269&lt;='P03'!$B$17,INDEX('P03'!$M:$M,$A269+52),0)+IF($A269&lt;='P04'!$B$17,INDEX('P04'!$M:$M,$A269+52),0)+IF($A269&lt;='P05'!$B$17,INDEX('P05'!$M:$M,$A269+52),0)+IF($A269&lt;='P06'!$B$17,INDEX('P06'!$M:$M,$A269+52),0)+IF($A269&lt;='P07'!$B$17,INDEX('P07'!$M:$M,$A269+52),0)+IF($A269&lt;='P08'!$B$17,INDEX('P08'!$M:$M,$A269+52),0)+IF($A269&lt;='P09'!$B$17,INDEX('P09'!$M:$M,$A269+52),0)+IF($A269&lt;='P10'!$B$17,INDEX('P10'!$M:$M,$A269+52),0)</f>
        <v>0.67636853555289089</v>
      </c>
      <c r="F269">
        <f>IF($A269&lt;='P01'!$B$17,INDEX('P01'!$R:$R,$A269+52),0)+IF($A269&lt;='P02'!$B$17,INDEX('P02'!$R:$R,$A269+52),0)+IF($A269&lt;='P03'!$B$17,INDEX('P03'!$R:$R,$A269+52),0)+IF($A269&lt;='P04'!$B$17,INDEX('P04'!$R:$R,$A269+52),0)+IF($A269&lt;='P05'!$B$17,INDEX('P05'!$R:$R,$A269+52),0)+IF($A269&lt;='P06'!$B$17,INDEX('P06'!$R:$R,$A269+52),0)+IF($A269&lt;='P07'!$B$17,INDEX('P07'!$R:$R,$A269+52),0)+IF($A269&lt;='P08'!$B$17,INDEX('P08'!$R:$R,$A269+52),0)+IF($A269&lt;='P09'!$B$17,INDEX('P09'!$R:$R,$A269+52),0)+IF($A269&lt;='P10'!$B$17,INDEX('P10'!$R:$R,$A269+52),0)</f>
        <v>57.180031023510324</v>
      </c>
      <c r="G269">
        <f>IF($A269&lt;='P01'!$B$17,INDEX('P01'!$S:$S,$A269+52),0)+IF($A269&lt;='P02'!$B$17,INDEX('P02'!$S:$S,$A269+52),0)+IF($A269&lt;='P03'!$B$17,INDEX('P03'!$S:$S,$A269+52),0)+IF($A269&lt;='P04'!$B$17,INDEX('P04'!$S:$S,$A269+52),0)+IF($A269&lt;='P05'!$B$17,INDEX('P05'!$S:$S,$A269+52),0)+IF($A269&lt;='P06'!$B$17,INDEX('P06'!$S:$S,$A269+52),0)+IF($A269&lt;='P07'!$B$17,INDEX('P07'!$S:$S,$A269+52),0)+IF($A269&lt;='P08'!$B$17,INDEX('P08'!$S:$S,$A269+52),0)+IF($A269&lt;='P09'!$B$17,INDEX('P09'!$S:$S,$A269+52),0)+IF($A269&lt;='P10'!$B$17,INDEX('P10'!$S:$S,$A269+52),0)</f>
        <v>1.1436006204702065</v>
      </c>
      <c r="H269">
        <f>IF($A269&lt;='P01'!$B$17,INDEX('P01'!$T:$T,$A269+52),0)+IF($A269&lt;='P02'!$B$17,INDEX('P02'!$T:$T,$A269+52),0)+IF($A269&lt;='P03'!$B$17,INDEX('P03'!$T:$T,$A269+52),0)+IF($A269&lt;='P04'!$B$17,INDEX('P04'!$T:$T,$A269+52),0)+IF($A269&lt;='P05'!$B$17,INDEX('P05'!$T:$T,$A269+52),0)+IF($A269&lt;='P06'!$B$17,INDEX('P06'!$T:$T,$A269+52),0)+IF($A269&lt;='P07'!$B$17,INDEX('P07'!$T:$T,$A269+52),0)+IF($A269&lt;='P08'!$B$17,INDEX('P08'!$T:$T,$A269+52),0)+IF($A269&lt;='P09'!$B$17,INDEX('P09'!$T:$T,$A269+52),0)+IF($A269&lt;='P10'!$B$17,INDEX('P10'!$T:$T,$A269+52),0)</f>
        <v>6.0845652190370885</v>
      </c>
      <c r="I269">
        <f>IF($A269&lt;='P01'!$B$17,INDEX('P01'!$U:$U,$A269+52),0)+IF($A269&lt;='P02'!$B$17,INDEX('P02'!$U:$U,$A269+52),0)+IF($A269&lt;='P03'!$B$17,INDEX('P03'!$U:$U,$A269+52),0)+IF($A269&lt;='P04'!$B$17,INDEX('P04'!$U:$U,$A269+52),0)+IF($A269&lt;='P05'!$B$17,INDEX('P05'!$U:$U,$A269+52),0)+IF($A269&lt;='P06'!$B$17,INDEX('P06'!$U:$U,$A269+52),0)+IF($A269&lt;='P07'!$B$17,INDEX('P07'!$U:$U,$A269+52),0)+IF($A269&lt;='P08'!$B$17,INDEX('P08'!$U:$U,$A269+52),0)+IF($A269&lt;='P09'!$B$17,INDEX('P09'!$U:$U,$A269+52),0)+IF($A269&lt;='P10'!$B$17,INDEX('P10'!$U:$U,$A269+52),0)</f>
        <v>63.260420818138599</v>
      </c>
      <c r="J269">
        <f>IF($A269&lt;='P01'!$B$17,INDEX('P01'!$V:$V,$A269+52),0)+IF($A269&lt;='P02'!$B$17,INDEX('P02'!$V:$V,$A269+52),0)+IF($A269&lt;='P03'!$B$17,INDEX('P03'!$V:$V,$A269+52),0)+IF($A269&lt;='P04'!$B$17,INDEX('P04'!$V:$V,$A269+52),0)+IF($A269&lt;='P05'!$B$17,INDEX('P05'!$V:$V,$A269+52),0)+IF($A269&lt;='P06'!$B$17,INDEX('P06'!$V:$V,$A269+52),0)+IF($A269&lt;='P07'!$B$17,INDEX('P07'!$V:$V,$A269+52),0)+IF($A269&lt;='P08'!$B$17,INDEX('P08'!$V:$V,$A269+52),0)+IF($A269&lt;='P09'!$B$17,INDEX('P09'!$V:$V,$A269+52),0)+IF($A269&lt;='P10'!$B$17,INDEX('P10'!$V:$V,$A269+52),0)</f>
        <v>4.4524682747308982E-2</v>
      </c>
      <c r="K269">
        <f>IF($A269&lt;='P01'!$B$17,INDEX('P01'!$W:$W,$A269+52),0)+IF($A269&lt;='P02'!$B$17,INDEX('P02'!$W:$W,$A269+52),0)+IF($A269&lt;='P03'!$B$17,INDEX('P03'!$W:$W,$A269+52),0)+IF($A269&lt;='P04'!$B$17,INDEX('P04'!$W:$W,$A269+52),0)+IF($A269&lt;='P05'!$B$17,INDEX('P05'!$W:$W,$A269+52),0)+IF($A269&lt;='P06'!$B$17,INDEX('P06'!$W:$W,$A269+52),0)+IF($A269&lt;='P07'!$B$17,INDEX('P07'!$W:$W,$A269+52),0)+IF($A269&lt;='P08'!$B$17,INDEX('P08'!$W:$W,$A269+52),0)+IF($A269&lt;='P09'!$B$17,INDEX('P09'!$W:$W,$A269+52),0)+IF($A269&lt;='P10'!$B$17,INDEX('P10'!$W:$W,$A269+52),0)</f>
        <v>-13.353080316882881</v>
      </c>
      <c r="L269">
        <f>IF($A269&lt;='P01'!$B$17,INDEX('P01'!$X:$X,$A269+52),0)+IF($A269&lt;='P02'!$B$17,INDEX('P02'!$X:$X,$A269+52),0)+IF($A269&lt;='P03'!$B$17,INDEX('P03'!$X:$X,$A269+52),0)+IF($A269&lt;='P04'!$B$17,INDEX('P04'!$X:$X,$A269+52),0)+IF($A269&lt;='P05'!$B$17,INDEX('P05'!$X:$X,$A269+52),0)+IF($A269&lt;='P06'!$B$17,INDEX('P06'!$X:$X,$A269+52),0)+IF($A269&lt;='P07'!$B$17,INDEX('P07'!$X:$X,$A269+52),0)+IF($A269&lt;='P08'!$B$17,INDEX('P08'!$X:$X,$A269+52),0)+IF($A269&lt;='P09'!$B$17,INDEX('P09'!$X:$X,$A269+52),0)+IF($A269&lt;='P10'!$B$17,INDEX('P10'!$X:$X,$A269+52),0)</f>
        <v>13.169631625420031</v>
      </c>
      <c r="M269">
        <f>IF($A269&lt;='P01'!$B$17,INDEX('P01'!$AA:$AA,$A269+52),0)+IF($A269&lt;='P02'!$B$17,INDEX('P02'!$AA:$AA,$A269+52),0)+IF($A269&lt;='P03'!$B$17,INDEX('P03'!$AA:$AA,$A269+52),0)+IF($A269&lt;='P04'!$B$17,INDEX('P04'!$AA:$AA,$A269+52),0)+IF($A269&lt;='P05'!$B$17,INDEX('P05'!$AA:$AA,$A269+52),0)+IF($A269&lt;='P06'!$B$17,INDEX('P06'!$AA:$AA,$A269+52),0)+IF($A269&lt;='P07'!$B$17,INDEX('P07'!$AA:$AA,$A269+52),0)+IF($A269&lt;='P08'!$B$17,INDEX('P08'!$AA:$AA,$A269+52),0)+IF($A269&lt;='P09'!$B$17,INDEX('P09'!$AA:$AA,$A269+52),0)+IF($A269&lt;='P10'!$B$17,INDEX('P10'!$AA:$AA,$A269+52),0)</f>
        <v>-6.0696713474138075</v>
      </c>
      <c r="N269">
        <f>IF($A269&lt;='P01'!$B$17,INDEX('P01'!$AB:$AB,$A269+52),0)+IF($A269&lt;='P02'!$B$17,INDEX('P02'!$AB:$AB,$A269+52),0)+IF($A269&lt;='P03'!$B$17,INDEX('P03'!$AB:$AB,$A269+52),0)+IF($A269&lt;='P04'!$B$17,INDEX('P04'!$AB:$AB,$A269+52),0)+IF($A269&lt;='P05'!$B$17,INDEX('P05'!$AB:$AB,$A269+52),0)+IF($A269&lt;='P06'!$B$17,INDEX('P06'!$AB:$AB,$A269+52),0)+IF($A269&lt;='P07'!$B$17,INDEX('P07'!$AB:$AB,$A269+52),0)+IF($A269&lt;='P08'!$B$17,INDEX('P08'!$AB:$AB,$A269+52),0)+IF($A269&lt;='P09'!$B$17,INDEX('P09'!$AB:$AB,$A269+52),0)+IF($A269&lt;='P10'!$B$17,INDEX('P10'!$AB:$AB,$A269+52),0)</f>
        <v>26.439630436286468</v>
      </c>
      <c r="O269">
        <f>IF($A269&lt;='P01'!$B$17,INDEX('P01'!$AC:$AC,$A269+52),0)+IF($A269&lt;='P02'!$B$17,INDEX('P02'!$AC:$AC,$A269+52),0)+IF($A269&lt;='P03'!$B$17,INDEX('P03'!$AC:$AC,$A269+52),0)+IF($A269&lt;='P04'!$B$17,INDEX('P04'!$AC:$AC,$A269+52),0)+IF($A269&lt;='P05'!$B$17,INDEX('P05'!$AC:$AC,$A269+52),0)+IF($A269&lt;='P06'!$B$17,INDEX('P06'!$AC:$AC,$A269+52),0)+IF($A269&lt;='P07'!$B$17,INDEX('P07'!$AC:$AC,$A269+52),0)+IF($A269&lt;='P08'!$B$17,INDEX('P08'!$AC:$AC,$A269+52),0)+IF($A269&lt;='P09'!$B$17,INDEX('P09'!$AC:$AC,$A269+52),0)+IF($A269&lt;='P10'!$B$17,INDEX('P10'!$AC:$AC,$A269+52),0)</f>
        <v>0.52879260872572942</v>
      </c>
      <c r="P269">
        <f>IF($A269&lt;='P01'!$B$17,INDEX('P01'!$AD:$AD,$A269+52),0)+IF($A269&lt;='P02'!$B$17,INDEX('P02'!$AD:$AD,$A269+52),0)+IF($A269&lt;='P03'!$B$17,INDEX('P03'!$AD:$AD,$A269+52),0)+IF($A269&lt;='P04'!$B$17,INDEX('P04'!$AD:$AD,$A269+52),0)+IF($A269&lt;='P05'!$B$17,INDEX('P05'!$AD:$AD,$A269+52),0)+IF($A269&lt;='P06'!$B$17,INDEX('P06'!$AD:$AD,$A269+52),0)+IF($A269&lt;='P07'!$B$17,INDEX('P07'!$AD:$AD,$A269+52),0)+IF($A269&lt;='P08'!$B$17,INDEX('P08'!$AD:$AD,$A269+52),0)+IF($A269&lt;='P09'!$B$17,INDEX('P09'!$AD:$AD,$A269+52),0)+IF($A269&lt;='P10'!$B$17,INDEX('P10'!$AD:$AD,$A269+52),0)</f>
        <v>2.8042782229515995</v>
      </c>
      <c r="Q269">
        <f>IF($A269&lt;='P01'!$B$17,INDEX('P01'!$AE:$AE,$A269+52),0)+IF($A269&lt;='P02'!$B$17,INDEX('P02'!$AE:$AE,$A269+52),0)+IF($A269&lt;='P03'!$B$17,INDEX('P03'!$AE:$AE,$A269+52),0)+IF($A269&lt;='P04'!$B$17,INDEX('P04'!$AE:$AE,$A269+52),0)+IF($A269&lt;='P05'!$B$17,INDEX('P05'!$AE:$AE,$A269+52),0)+IF($A269&lt;='P06'!$B$17,INDEX('P06'!$AE:$AE,$A269+52),0)+IF($A269&lt;='P07'!$B$17,INDEX('P07'!$AE:$AE,$A269+52),0)+IF($A269&lt;='P08'!$B$17,INDEX('P08'!$AE:$AE,$A269+52),0)+IF($A269&lt;='P09'!$B$17,INDEX('P09'!$AE:$AE,$A269+52),0)+IF($A269&lt;='P10'!$B$17,INDEX('P10'!$AE:$AE,$A269+52),0)</f>
        <v>29.155710242043302</v>
      </c>
      <c r="R269">
        <f>IF($A269&lt;='P01'!$B$17,INDEX('P01'!$AF:$AF,$A269+52),0)+IF($A269&lt;='P02'!$B$17,INDEX('P02'!$AF:$AF,$A269+52),0)+IF($A269&lt;='P03'!$B$17,INDEX('P03'!$AF:$AF,$A269+52),0)+IF($A269&lt;='P04'!$B$17,INDEX('P04'!$AF:$AF,$A269+52),0)+IF($A269&lt;='P05'!$B$17,INDEX('P05'!$AF:$AF,$A269+52),0)+IF($A269&lt;='P06'!$B$17,INDEX('P06'!$AF:$AF,$A269+52),0)+IF($A269&lt;='P07'!$B$17,INDEX('P07'!$AF:$AF,$A269+52),0)+IF($A269&lt;='P08'!$B$17,INDEX('P08'!$AF:$AF,$A269+52),0)+IF($A269&lt;='P09'!$B$17,INDEX('P09'!$AF:$AF,$A269+52),0)+IF($A269&lt;='P10'!$B$17,INDEX('P10'!$AF:$AF,$A269+52),0)</f>
        <v>2.0520709979646994E-2</v>
      </c>
      <c r="S269">
        <f>IF($A269&lt;='P01'!$B$17,INDEX('P01'!$AG:$AG,$A269+52),0)+IF($A269&lt;='P02'!$B$17,INDEX('P02'!$AG:$AG,$A269+52),0)+IF($A269&lt;='P03'!$B$17,INDEX('P03'!$AG:$AG,$A269+52),0)+IF($A269&lt;='P04'!$B$17,INDEX('P04'!$AG:$AG,$A269+52),0)+IF($A269&lt;='P05'!$B$17,INDEX('P05'!$AG:$AG,$A269+52),0)+IF($A269&lt;='P06'!$B$17,INDEX('P06'!$AG:$AG,$A269+52),0)+IF($A269&lt;='P07'!$B$17,INDEX('P07'!$AG:$AG,$A269+52),0)+IF($A269&lt;='P08'!$B$17,INDEX('P08'!$AG:$AG,$A269+52),0)+IF($A269&lt;='P09'!$B$17,INDEX('P09'!$AG:$AG,$A269+52),0)+IF($A269&lt;='P10'!$B$17,INDEX('P10'!$AG:$AG,$A269+52),0)</f>
        <v>7084.9091748859501</v>
      </c>
      <c r="T269">
        <f>IF($A269&lt;='P01'!$B$17,INDEX('P01'!$AI:$AI,$A269+52),0)+IF($A269&lt;='P02'!$B$17,INDEX('P02'!$AI:$AI,$A269+52),0)+IF($A269&lt;='P03'!$B$17,INDEX('P03'!$AI:$AI,$A269+52),0)+IF($A269&lt;='P04'!$B$17,INDEX('P04'!$AI:$AI,$A269+52),0)+IF($A269&lt;='P05'!$B$17,INDEX('P05'!$AI:$AI,$A269+52),0)+IF($A269&lt;='P06'!$B$17,INDEX('P06'!$AI:$AI,$A269+52),0)+IF($A269&lt;='P07'!$B$17,INDEX('P07'!$AI:$AI,$A269+52),0)+IF($A269&lt;='P08'!$B$17,INDEX('P08'!$AI:$AI,$A269+52),0)+IF($A269&lt;='P09'!$B$17,INDEX('P09'!$AI:$AI,$A269+52),0)+IF($A269&lt;='P10'!$B$17,INDEX('P10'!$AI:$AI,$A269+52),0)</f>
        <v>7084.9091748859501</v>
      </c>
    </row>
    <row r="270" spans="1:20" x14ac:dyDescent="0.35">
      <c r="A270">
        <v>238</v>
      </c>
      <c r="B270">
        <f>IF($A270&lt;='P01'!$B$17,INDEX('P01'!$J:$J,$A270+52),0)+IF($A270&lt;='P02'!$B$17,INDEX('P02'!$J:$J,$A270+52),0)+IF($A270&lt;='P03'!$B$17,INDEX('P03'!$J:$J,$A270+52),0)+IF($A270&lt;='P04'!$B$17,INDEX('P04'!$J:$J,$A270+52),0)+IF($A270&lt;='P05'!$B$17,INDEX('P05'!$J:$J,$A270+52),0)+IF($A270&lt;='P06'!$B$17,INDEX('P06'!$J:$J,$A270+52),0)+IF($A270&lt;='P07'!$B$17,INDEX('P07'!$J:$J,$A270+52),0)+IF($A270&lt;='P08'!$B$17,INDEX('P08'!$J:$J,$A270+52),0)+IF($A270&lt;='P09'!$B$17,INDEX('P09'!$J:$J,$A270+52),0)+IF($A270&lt;='P10'!$B$17,INDEX('P10'!$J:$J,$A270+52),0)</f>
        <v>9.8987820561538618E-5</v>
      </c>
      <c r="C270">
        <f>IF($A270&lt;='P01'!$B$17,INDEX('P01'!$K:$K,$A270+52),0)+IF($A270&lt;='P02'!$B$17,INDEX('P02'!$K:$K,$A270+52),0)+IF($A270&lt;='P03'!$B$17,INDEX('P03'!$K:$K,$A270+52),0)+IF($A270&lt;='P04'!$B$17,INDEX('P04'!$K:$K,$A270+52),0)+IF($A270&lt;='P05'!$B$17,INDEX('P05'!$K:$K,$A270+52),0)+IF($A270&lt;='P06'!$B$17,INDEX('P06'!$K:$K,$A270+52),0)+IF($A270&lt;='P07'!$B$17,INDEX('P07'!$K:$K,$A270+52),0)+IF($A270&lt;='P08'!$B$17,INDEX('P08'!$K:$K,$A270+52),0)+IF($A270&lt;='P09'!$B$17,INDEX('P09'!$K:$K,$A270+52),0)+IF($A270&lt;='P10'!$B$17,INDEX('P10'!$K:$K,$A270+52),0)</f>
        <v>2.2966473609069083E-3</v>
      </c>
      <c r="D270">
        <f>IF($A270&lt;='P01'!$B$17,INDEX('P01'!$L:$L,$A270+52),0)+IF($A270&lt;='P02'!$B$17,INDEX('P02'!$L:$L,$A270+52),0)+IF($A270&lt;='P03'!$B$17,INDEX('P03'!$L:$L,$A270+52),0)+IF($A270&lt;='P04'!$B$17,INDEX('P04'!$L:$L,$A270+52),0)+IF($A270&lt;='P05'!$B$17,INDEX('P05'!$L:$L,$A270+52),0)+IF($A270&lt;='P06'!$B$17,INDEX('P06'!$L:$L,$A270+52),0)+IF($A270&lt;='P07'!$B$17,INDEX('P07'!$L:$L,$A270+52),0)+IF($A270&lt;='P08'!$B$17,INDEX('P08'!$L:$L,$A270+52),0)+IF($A270&lt;='P09'!$B$17,INDEX('P09'!$L:$L,$A270+52),0)+IF($A270&lt;='P10'!$B$17,INDEX('P10'!$L:$L,$A270+52),0)</f>
        <v>0</v>
      </c>
      <c r="E270">
        <f>IF($A270&lt;='P01'!$B$17,INDEX('P01'!$M:$M,$A270+52),0)+IF($A270&lt;='P02'!$B$17,INDEX('P02'!$M:$M,$A270+52),0)+IF($A270&lt;='P03'!$B$17,INDEX('P03'!$M:$M,$A270+52),0)+IF($A270&lt;='P04'!$B$17,INDEX('P04'!$M:$M,$A270+52),0)+IF($A270&lt;='P05'!$B$17,INDEX('P05'!$M:$M,$A270+52),0)+IF($A270&lt;='P06'!$B$17,INDEX('P06'!$M:$M,$A270+52),0)+IF($A270&lt;='P07'!$B$17,INDEX('P07'!$M:$M,$A270+52),0)+IF($A270&lt;='P08'!$B$17,INDEX('P08'!$M:$M,$A270+52),0)+IF($A270&lt;='P09'!$B$17,INDEX('P09'!$M:$M,$A270+52),0)+IF($A270&lt;='P10'!$B$17,INDEX('P10'!$M:$M,$A270+52),0)</f>
        <v>0.67397290037142243</v>
      </c>
      <c r="F270">
        <f>IF($A270&lt;='P01'!$B$17,INDEX('P01'!$R:$R,$A270+52),0)+IF($A270&lt;='P02'!$B$17,INDEX('P02'!$R:$R,$A270+52),0)+IF($A270&lt;='P03'!$B$17,INDEX('P03'!$R:$R,$A270+52),0)+IF($A270&lt;='P04'!$B$17,INDEX('P04'!$R:$R,$A270+52),0)+IF($A270&lt;='P05'!$B$17,INDEX('P05'!$R:$R,$A270+52),0)+IF($A270&lt;='P06'!$B$17,INDEX('P06'!$R:$R,$A270+52),0)+IF($A270&lt;='P07'!$B$17,INDEX('P07'!$R:$R,$A270+52),0)+IF($A270&lt;='P08'!$B$17,INDEX('P08'!$R:$R,$A270+52),0)+IF($A270&lt;='P09'!$B$17,INDEX('P09'!$R:$R,$A270+52),0)+IF($A270&lt;='P10'!$B$17,INDEX('P10'!$R:$R,$A270+52),0)</f>
        <v>56.978193054634488</v>
      </c>
      <c r="G270">
        <f>IF($A270&lt;='P01'!$B$17,INDEX('P01'!$S:$S,$A270+52),0)+IF($A270&lt;='P02'!$B$17,INDEX('P02'!$S:$S,$A270+52),0)+IF($A270&lt;='P03'!$B$17,INDEX('P03'!$S:$S,$A270+52),0)+IF($A270&lt;='P04'!$B$17,INDEX('P04'!$S:$S,$A270+52),0)+IF($A270&lt;='P05'!$B$17,INDEX('P05'!$S:$S,$A270+52),0)+IF($A270&lt;='P06'!$B$17,INDEX('P06'!$S:$S,$A270+52),0)+IF($A270&lt;='P07'!$B$17,INDEX('P07'!$S:$S,$A270+52),0)+IF($A270&lt;='P08'!$B$17,INDEX('P08'!$S:$S,$A270+52),0)+IF($A270&lt;='P09'!$B$17,INDEX('P09'!$S:$S,$A270+52),0)+IF($A270&lt;='P10'!$B$17,INDEX('P10'!$S:$S,$A270+52),0)</f>
        <v>1.1395638610926899</v>
      </c>
      <c r="H270">
        <f>IF($A270&lt;='P01'!$B$17,INDEX('P01'!$T:$T,$A270+52),0)+IF($A270&lt;='P02'!$B$17,INDEX('P02'!$T:$T,$A270+52),0)+IF($A270&lt;='P03'!$B$17,INDEX('P03'!$T:$T,$A270+52),0)+IF($A270&lt;='P04'!$B$17,INDEX('P04'!$T:$T,$A270+52),0)+IF($A270&lt;='P05'!$B$17,INDEX('P05'!$T:$T,$A270+52),0)+IF($A270&lt;='P06'!$B$17,INDEX('P06'!$T:$T,$A270+52),0)+IF($A270&lt;='P07'!$B$17,INDEX('P07'!$T:$T,$A270+52),0)+IF($A270&lt;='P08'!$B$17,INDEX('P08'!$T:$T,$A270+52),0)+IF($A270&lt;='P09'!$B$17,INDEX('P09'!$T:$T,$A270+52),0)+IF($A270&lt;='P10'!$B$17,INDEX('P10'!$T:$T,$A270+52),0)</f>
        <v>6.0779672711248374</v>
      </c>
      <c r="I270">
        <f>IF($A270&lt;='P01'!$B$17,INDEX('P01'!$U:$U,$A270+52),0)+IF($A270&lt;='P02'!$B$17,INDEX('P02'!$U:$U,$A270+52),0)+IF($A270&lt;='P03'!$B$17,INDEX('P03'!$U:$U,$A270+52),0)+IF($A270&lt;='P04'!$B$17,INDEX('P04'!$U:$U,$A270+52),0)+IF($A270&lt;='P05'!$B$17,INDEX('P05'!$U:$U,$A270+52),0)+IF($A270&lt;='P06'!$B$17,INDEX('P06'!$U:$U,$A270+52),0)+IF($A270&lt;='P07'!$B$17,INDEX('P07'!$U:$U,$A270+52),0)+IF($A270&lt;='P08'!$B$17,INDEX('P08'!$U:$U,$A270+52),0)+IF($A270&lt;='P09'!$B$17,INDEX('P09'!$U:$U,$A270+52),0)+IF($A270&lt;='P10'!$B$17,INDEX('P10'!$U:$U,$A270+52),0)</f>
        <v>63.036824560666687</v>
      </c>
      <c r="J270">
        <f>IF($A270&lt;='P01'!$B$17,INDEX('P01'!$V:$V,$A270+52),0)+IF($A270&lt;='P02'!$B$17,INDEX('P02'!$V:$V,$A270+52),0)+IF($A270&lt;='P03'!$B$17,INDEX('P03'!$V:$V,$A270+52),0)+IF($A270&lt;='P04'!$B$17,INDEX('P04'!$V:$V,$A270+52),0)+IF($A270&lt;='P05'!$B$17,INDEX('P05'!$V:$V,$A270+52),0)+IF($A270&lt;='P06'!$B$17,INDEX('P06'!$V:$V,$A270+52),0)+IF($A270&lt;='P07'!$B$17,INDEX('P07'!$V:$V,$A270+52),0)+IF($A270&lt;='P08'!$B$17,INDEX('P08'!$V:$V,$A270+52),0)+IF($A270&lt;='P09'!$B$17,INDEX('P09'!$V:$V,$A270+52),0)+IF($A270&lt;='P10'!$B$17,INDEX('P10'!$V:$V,$A270+52),0)</f>
        <v>4.4476103040571015E-2</v>
      </c>
      <c r="K270">
        <f>IF($A270&lt;='P01'!$B$17,INDEX('P01'!$W:$W,$A270+52),0)+IF($A270&lt;='P02'!$B$17,INDEX('P02'!$W:$W,$A270+52),0)+IF($A270&lt;='P03'!$B$17,INDEX('P03'!$W:$W,$A270+52),0)+IF($A270&lt;='P04'!$B$17,INDEX('P04'!$W:$W,$A270+52),0)+IF($A270&lt;='P05'!$B$17,INDEX('P05'!$W:$W,$A270+52),0)+IF($A270&lt;='P06'!$B$17,INDEX('P06'!$W:$W,$A270+52),0)+IF($A270&lt;='P07'!$B$17,INDEX('P07'!$W:$W,$A270+52),0)+IF($A270&lt;='P08'!$B$17,INDEX('P08'!$W:$W,$A270+52),0)+IF($A270&lt;='P09'!$B$17,INDEX('P09'!$W:$W,$A270+52),0)+IF($A270&lt;='P10'!$B$17,INDEX('P10'!$W:$W,$A270+52),0)</f>
        <v>-13.320638741290296</v>
      </c>
      <c r="L270">
        <f>IF($A270&lt;='P01'!$B$17,INDEX('P01'!$X:$X,$A270+52),0)+IF($A270&lt;='P02'!$B$17,INDEX('P02'!$X:$X,$A270+52),0)+IF($A270&lt;='P03'!$B$17,INDEX('P03'!$X:$X,$A270+52),0)+IF($A270&lt;='P04'!$B$17,INDEX('P04'!$X:$X,$A270+52),0)+IF($A270&lt;='P05'!$B$17,INDEX('P05'!$X:$X,$A270+52),0)+IF($A270&lt;='P06'!$B$17,INDEX('P06'!$X:$X,$A270+52),0)+IF($A270&lt;='P07'!$B$17,INDEX('P07'!$X:$X,$A270+52),0)+IF($A270&lt;='P08'!$B$17,INDEX('P08'!$X:$X,$A270+52),0)+IF($A270&lt;='P09'!$B$17,INDEX('P09'!$X:$X,$A270+52),0)+IF($A270&lt;='P10'!$B$17,INDEX('P10'!$X:$X,$A270+52),0)</f>
        <v>13.137837599515947</v>
      </c>
      <c r="M270">
        <f>IF($A270&lt;='P01'!$B$17,INDEX('P01'!$AA:$AA,$A270+52),0)+IF($A270&lt;='P02'!$B$17,INDEX('P02'!$AA:$AA,$A270+52),0)+IF($A270&lt;='P03'!$B$17,INDEX('P03'!$AA:$AA,$A270+52),0)+IF($A270&lt;='P04'!$B$17,INDEX('P04'!$AA:$AA,$A270+52),0)+IF($A270&lt;='P05'!$B$17,INDEX('P05'!$AA:$AA,$A270+52),0)+IF($A270&lt;='P06'!$B$17,INDEX('P06'!$AA:$AA,$A270+52),0)+IF($A270&lt;='P07'!$B$17,INDEX('P07'!$AA:$AA,$A270+52),0)+IF($A270&lt;='P08'!$B$17,INDEX('P08'!$AA:$AA,$A270+52),0)+IF($A270&lt;='P09'!$B$17,INDEX('P09'!$AA:$AA,$A270+52),0)+IF($A270&lt;='P10'!$B$17,INDEX('P10'!$AA:$AA,$A270+52),0)</f>
        <v>-6.0352601212118229</v>
      </c>
      <c r="N270">
        <f>IF($A270&lt;='P01'!$B$17,INDEX('P01'!$AB:$AB,$A270+52),0)+IF($A270&lt;='P02'!$B$17,INDEX('P02'!$AB:$AB,$A270+52),0)+IF($A270&lt;='P03'!$B$17,INDEX('P03'!$AB:$AB,$A270+52),0)+IF($A270&lt;='P04'!$B$17,INDEX('P04'!$AB:$AB,$A270+52),0)+IF($A270&lt;='P05'!$B$17,INDEX('P05'!$AB:$AB,$A270+52),0)+IF($A270&lt;='P06'!$B$17,INDEX('P06'!$AB:$AB,$A270+52),0)+IF($A270&lt;='P07'!$B$17,INDEX('P07'!$AB:$AB,$A270+52),0)+IF($A270&lt;='P08'!$B$17,INDEX('P08'!$AB:$AB,$A270+52),0)+IF($A270&lt;='P09'!$B$17,INDEX('P09'!$AB:$AB,$A270+52),0)+IF($A270&lt;='P10'!$B$17,INDEX('P10'!$AB:$AB,$A270+52),0)</f>
        <v>26.260332532277459</v>
      </c>
      <c r="O270">
        <f>IF($A270&lt;='P01'!$B$17,INDEX('P01'!$AC:$AC,$A270+52),0)+IF($A270&lt;='P02'!$B$17,INDEX('P02'!$AC:$AC,$A270+52),0)+IF($A270&lt;='P03'!$B$17,INDEX('P03'!$AC:$AC,$A270+52),0)+IF($A270&lt;='P04'!$B$17,INDEX('P04'!$AC:$AC,$A270+52),0)+IF($A270&lt;='P05'!$B$17,INDEX('P05'!$AC:$AC,$A270+52),0)+IF($A270&lt;='P06'!$B$17,INDEX('P06'!$AC:$AC,$A270+52),0)+IF($A270&lt;='P07'!$B$17,INDEX('P07'!$AC:$AC,$A270+52),0)+IF($A270&lt;='P08'!$B$17,INDEX('P08'!$AC:$AC,$A270+52),0)+IF($A270&lt;='P09'!$B$17,INDEX('P09'!$AC:$AC,$A270+52),0)+IF($A270&lt;='P10'!$B$17,INDEX('P10'!$AC:$AC,$A270+52),0)</f>
        <v>0.52520665064554917</v>
      </c>
      <c r="P270">
        <f>IF($A270&lt;='P01'!$B$17,INDEX('P01'!$AD:$AD,$A270+52),0)+IF($A270&lt;='P02'!$B$17,INDEX('P02'!$AD:$AD,$A270+52),0)+IF($A270&lt;='P03'!$B$17,INDEX('P03'!$AD:$AD,$A270+52),0)+IF($A270&lt;='P04'!$B$17,INDEX('P04'!$AD:$AD,$A270+52),0)+IF($A270&lt;='P05'!$B$17,INDEX('P05'!$AD:$AD,$A270+52),0)+IF($A270&lt;='P06'!$B$17,INDEX('P06'!$AD:$AD,$A270+52),0)+IF($A270&lt;='P07'!$B$17,INDEX('P07'!$AD:$AD,$A270+52),0)+IF($A270&lt;='P08'!$B$17,INDEX('P08'!$AD:$AD,$A270+52),0)+IF($A270&lt;='P09'!$B$17,INDEX('P09'!$AD:$AD,$A270+52),0)+IF($A270&lt;='P10'!$B$17,INDEX('P10'!$AD:$AD,$A270+52),0)</f>
        <v>2.7920967367416605</v>
      </c>
      <c r="Q270">
        <f>IF($A270&lt;='P01'!$B$17,INDEX('P01'!$AE:$AE,$A270+52),0)+IF($A270&lt;='P02'!$B$17,INDEX('P02'!$AE:$AE,$A270+52),0)+IF($A270&lt;='P03'!$B$17,INDEX('P03'!$AE:$AE,$A270+52),0)+IF($A270&lt;='P04'!$B$17,INDEX('P04'!$AE:$AE,$A270+52),0)+IF($A270&lt;='P05'!$B$17,INDEX('P05'!$AE:$AE,$A270+52),0)+IF($A270&lt;='P06'!$B$17,INDEX('P06'!$AE:$AE,$A270+52),0)+IF($A270&lt;='P07'!$B$17,INDEX('P07'!$AE:$AE,$A270+52),0)+IF($A270&lt;='P08'!$B$17,INDEX('P08'!$AE:$AE,$A270+52),0)+IF($A270&lt;='P09'!$B$17,INDEX('P09'!$AE:$AE,$A270+52),0)+IF($A270&lt;='P10'!$B$17,INDEX('P10'!$AE:$AE,$A270+52),0)</f>
        <v>28.957857832923331</v>
      </c>
      <c r="R270">
        <f>IF($A270&lt;='P01'!$B$17,INDEX('P01'!$AF:$AF,$A270+52),0)+IF($A270&lt;='P02'!$B$17,INDEX('P02'!$AF:$AF,$A270+52),0)+IF($A270&lt;='P03'!$B$17,INDEX('P03'!$AF:$AF,$A270+52),0)+IF($A270&lt;='P04'!$B$17,INDEX('P04'!$AF:$AF,$A270+52),0)+IF($A270&lt;='P05'!$B$17,INDEX('P05'!$AF:$AF,$A270+52),0)+IF($A270&lt;='P06'!$B$17,INDEX('P06'!$AF:$AF,$A270+52),0)+IF($A270&lt;='P07'!$B$17,INDEX('P07'!$AF:$AF,$A270+52),0)+IF($A270&lt;='P08'!$B$17,INDEX('P08'!$AF:$AF,$A270+52),0)+IF($A270&lt;='P09'!$B$17,INDEX('P09'!$AF:$AF,$A270+52),0)+IF($A270&lt;='P10'!$B$17,INDEX('P10'!$AF:$AF,$A270+52),0)</f>
        <v>2.0431433178741375E-2</v>
      </c>
      <c r="S270">
        <f>IF($A270&lt;='P01'!$B$17,INDEX('P01'!$AG:$AG,$A270+52),0)+IF($A270&lt;='P02'!$B$17,INDEX('P02'!$AG:$AG,$A270+52),0)+IF($A270&lt;='P03'!$B$17,INDEX('P03'!$AG:$AG,$A270+52),0)+IF($A270&lt;='P04'!$B$17,INDEX('P04'!$AG:$AG,$A270+52),0)+IF($A270&lt;='P05'!$B$17,INDEX('P05'!$AG:$AG,$A270+52),0)+IF($A270&lt;='P06'!$B$17,INDEX('P06'!$AG:$AG,$A270+52),0)+IF($A270&lt;='P07'!$B$17,INDEX('P07'!$AG:$AG,$A270+52),0)+IF($A270&lt;='P08'!$B$17,INDEX('P08'!$AG:$AG,$A270+52),0)+IF($A270&lt;='P09'!$B$17,INDEX('P09'!$AG:$AG,$A270+52),0)+IF($A270&lt;='P10'!$B$17,INDEX('P10'!$AG:$AG,$A270+52),0)</f>
        <v>7094.9654863055239</v>
      </c>
      <c r="T270">
        <f>IF($A270&lt;='P01'!$B$17,INDEX('P01'!$AI:$AI,$A270+52),0)+IF($A270&lt;='P02'!$B$17,INDEX('P02'!$AI:$AI,$A270+52),0)+IF($A270&lt;='P03'!$B$17,INDEX('P03'!$AI:$AI,$A270+52),0)+IF($A270&lt;='P04'!$B$17,INDEX('P04'!$AI:$AI,$A270+52),0)+IF($A270&lt;='P05'!$B$17,INDEX('P05'!$AI:$AI,$A270+52),0)+IF($A270&lt;='P06'!$B$17,INDEX('P06'!$AI:$AI,$A270+52),0)+IF($A270&lt;='P07'!$B$17,INDEX('P07'!$AI:$AI,$A270+52),0)+IF($A270&lt;='P08'!$B$17,INDEX('P08'!$AI:$AI,$A270+52),0)+IF($A270&lt;='P09'!$B$17,INDEX('P09'!$AI:$AI,$A270+52),0)+IF($A270&lt;='P10'!$B$17,INDEX('P10'!$AI:$AI,$A270+52),0)</f>
        <v>7094.9654863055239</v>
      </c>
    </row>
    <row r="271" spans="1:20" x14ac:dyDescent="0.35">
      <c r="A271">
        <v>239</v>
      </c>
      <c r="B271">
        <f>IF($A271&lt;='P01'!$B$17,INDEX('P01'!$J:$J,$A271+52),0)+IF($A271&lt;='P02'!$B$17,INDEX('P02'!$J:$J,$A271+52),0)+IF($A271&lt;='P03'!$B$17,INDEX('P03'!$J:$J,$A271+52),0)+IF($A271&lt;='P04'!$B$17,INDEX('P04'!$J:$J,$A271+52),0)+IF($A271&lt;='P05'!$B$17,INDEX('P05'!$J:$J,$A271+52),0)+IF($A271&lt;='P06'!$B$17,INDEX('P06'!$J:$J,$A271+52),0)+IF($A271&lt;='P07'!$B$17,INDEX('P07'!$J:$J,$A271+52),0)+IF($A271&lt;='P08'!$B$17,INDEX('P08'!$J:$J,$A271+52),0)+IF($A271&lt;='P09'!$B$17,INDEX('P09'!$J:$J,$A271+52),0)+IF($A271&lt;='P10'!$B$17,INDEX('P10'!$J:$J,$A271+52),0)</f>
        <v>9.8636553304824791E-5</v>
      </c>
      <c r="C271">
        <f>IF($A271&lt;='P01'!$B$17,INDEX('P01'!$K:$K,$A271+52),0)+IF($A271&lt;='P02'!$B$17,INDEX('P02'!$K:$K,$A271+52),0)+IF($A271&lt;='P03'!$B$17,INDEX('P03'!$K:$K,$A271+52),0)+IF($A271&lt;='P04'!$B$17,INDEX('P04'!$K:$K,$A271+52),0)+IF($A271&lt;='P05'!$B$17,INDEX('P05'!$K:$K,$A271+52),0)+IF($A271&lt;='P06'!$B$17,INDEX('P06'!$K:$K,$A271+52),0)+IF($A271&lt;='P07'!$B$17,INDEX('P07'!$K:$K,$A271+52),0)+IF($A271&lt;='P08'!$B$17,INDEX('P08'!$K:$K,$A271+52),0)+IF($A271&lt;='P09'!$B$17,INDEX('P09'!$K:$K,$A271+52),0)+IF($A271&lt;='P10'!$B$17,INDEX('P10'!$K:$K,$A271+52),0)</f>
        <v>2.2885128493077334E-3</v>
      </c>
      <c r="D271">
        <f>IF($A271&lt;='P01'!$B$17,INDEX('P01'!$L:$L,$A271+52),0)+IF($A271&lt;='P02'!$B$17,INDEX('P02'!$L:$L,$A271+52),0)+IF($A271&lt;='P03'!$B$17,INDEX('P03'!$L:$L,$A271+52),0)+IF($A271&lt;='P04'!$B$17,INDEX('P04'!$L:$L,$A271+52),0)+IF($A271&lt;='P05'!$B$17,INDEX('P05'!$L:$L,$A271+52),0)+IF($A271&lt;='P06'!$B$17,INDEX('P06'!$L:$L,$A271+52),0)+IF($A271&lt;='P07'!$B$17,INDEX('P07'!$L:$L,$A271+52),0)+IF($A271&lt;='P08'!$B$17,INDEX('P08'!$L:$L,$A271+52),0)+IF($A271&lt;='P09'!$B$17,INDEX('P09'!$L:$L,$A271+52),0)+IF($A271&lt;='P10'!$B$17,INDEX('P10'!$L:$L,$A271+52),0)</f>
        <v>0</v>
      </c>
      <c r="E271">
        <f>IF($A271&lt;='P01'!$B$17,INDEX('P01'!$M:$M,$A271+52),0)+IF($A271&lt;='P02'!$B$17,INDEX('P02'!$M:$M,$A271+52),0)+IF($A271&lt;='P03'!$B$17,INDEX('P03'!$M:$M,$A271+52),0)+IF($A271&lt;='P04'!$B$17,INDEX('P04'!$M:$M,$A271+52),0)+IF($A271&lt;='P05'!$B$17,INDEX('P05'!$M:$M,$A271+52),0)+IF($A271&lt;='P06'!$B$17,INDEX('P06'!$M:$M,$A271+52),0)+IF($A271&lt;='P07'!$B$17,INDEX('P07'!$M:$M,$A271+52),0)+IF($A271&lt;='P08'!$B$17,INDEX('P08'!$M:$M,$A271+52),0)+IF($A271&lt;='P09'!$B$17,INDEX('P09'!$M:$M,$A271+52),0)+IF($A271&lt;='P10'!$B$17,INDEX('P10'!$M:$M,$A271+52),0)</f>
        <v>0.6715857509688099</v>
      </c>
      <c r="F271">
        <f>IF($A271&lt;='P01'!$B$17,INDEX('P01'!$R:$R,$A271+52),0)+IF($A271&lt;='P02'!$B$17,INDEX('P02'!$R:$R,$A271+52),0)+IF($A271&lt;='P03'!$B$17,INDEX('P03'!$R:$R,$A271+52),0)+IF($A271&lt;='P04'!$B$17,INDEX('P04'!$R:$R,$A271+52),0)+IF($A271&lt;='P05'!$B$17,INDEX('P05'!$R:$R,$A271+52),0)+IF($A271&lt;='P06'!$B$17,INDEX('P06'!$R:$R,$A271+52),0)+IF($A271&lt;='P07'!$B$17,INDEX('P07'!$R:$R,$A271+52),0)+IF($A271&lt;='P08'!$B$17,INDEX('P08'!$R:$R,$A271+52),0)+IF($A271&lt;='P09'!$B$17,INDEX('P09'!$R:$R,$A271+52),0)+IF($A271&lt;='P10'!$B$17,INDEX('P10'!$R:$R,$A271+52),0)</f>
        <v>56.777067594467894</v>
      </c>
      <c r="G271">
        <f>IF($A271&lt;='P01'!$B$17,INDEX('P01'!$S:$S,$A271+52),0)+IF($A271&lt;='P02'!$B$17,INDEX('P02'!$S:$S,$A271+52),0)+IF($A271&lt;='P03'!$B$17,INDEX('P03'!$S:$S,$A271+52),0)+IF($A271&lt;='P04'!$B$17,INDEX('P04'!$S:$S,$A271+52),0)+IF($A271&lt;='P05'!$B$17,INDEX('P05'!$S:$S,$A271+52),0)+IF($A271&lt;='P06'!$B$17,INDEX('P06'!$S:$S,$A271+52),0)+IF($A271&lt;='P07'!$B$17,INDEX('P07'!$S:$S,$A271+52),0)+IF($A271&lt;='P08'!$B$17,INDEX('P08'!$S:$S,$A271+52),0)+IF($A271&lt;='P09'!$B$17,INDEX('P09'!$S:$S,$A271+52),0)+IF($A271&lt;='P10'!$B$17,INDEX('P10'!$S:$S,$A271+52),0)</f>
        <v>1.135541351889358</v>
      </c>
      <c r="H271">
        <f>IF($A271&lt;='P01'!$B$17,INDEX('P01'!$T:$T,$A271+52),0)+IF($A271&lt;='P02'!$B$17,INDEX('P02'!$T:$T,$A271+52),0)+IF($A271&lt;='P03'!$B$17,INDEX('P03'!$T:$T,$A271+52),0)+IF($A271&lt;='P04'!$B$17,INDEX('P04'!$T:$T,$A271+52),0)+IF($A271&lt;='P05'!$B$17,INDEX('P05'!$T:$T,$A271+52),0)+IF($A271&lt;='P06'!$B$17,INDEX('P06'!$T:$T,$A271+52),0)+IF($A271&lt;='P07'!$B$17,INDEX('P07'!$T:$T,$A271+52),0)+IF($A271&lt;='P08'!$B$17,INDEX('P08'!$T:$T,$A271+52),0)+IF($A271&lt;='P09'!$B$17,INDEX('P09'!$T:$T,$A271+52),0)+IF($A271&lt;='P10'!$B$17,INDEX('P10'!$T:$T,$A271+52),0)</f>
        <v>6.0713764838194937</v>
      </c>
      <c r="I271">
        <f>IF($A271&lt;='P01'!$B$17,INDEX('P01'!$U:$U,$A271+52),0)+IF($A271&lt;='P02'!$B$17,INDEX('P02'!$U:$U,$A271+52),0)+IF($A271&lt;='P03'!$B$17,INDEX('P03'!$U:$U,$A271+52),0)+IF($A271&lt;='P04'!$B$17,INDEX('P04'!$U:$U,$A271+52),0)+IF($A271&lt;='P05'!$B$17,INDEX('P05'!$U:$U,$A271+52),0)+IF($A271&lt;='P06'!$B$17,INDEX('P06'!$U:$U,$A271+52),0)+IF($A271&lt;='P07'!$B$17,INDEX('P07'!$U:$U,$A271+52),0)+IF($A271&lt;='P08'!$B$17,INDEX('P08'!$U:$U,$A271+52),0)+IF($A271&lt;='P09'!$B$17,INDEX('P09'!$U:$U,$A271+52),0)+IF($A271&lt;='P10'!$B$17,INDEX('P10'!$U:$U,$A271+52),0)</f>
        <v>62.814018670418278</v>
      </c>
      <c r="J271">
        <f>IF($A271&lt;='P01'!$B$17,INDEX('P01'!$V:$V,$A271+52),0)+IF($A271&lt;='P02'!$B$17,INDEX('P02'!$V:$V,$A271+52),0)+IF($A271&lt;='P03'!$B$17,INDEX('P03'!$V:$V,$A271+52),0)+IF($A271&lt;='P04'!$B$17,INDEX('P04'!$V:$V,$A271+52),0)+IF($A271&lt;='P05'!$B$17,INDEX('P05'!$V:$V,$A271+52),0)+IF($A271&lt;='P06'!$B$17,INDEX('P06'!$V:$V,$A271+52),0)+IF($A271&lt;='P07'!$B$17,INDEX('P07'!$V:$V,$A271+52),0)+IF($A271&lt;='P08'!$B$17,INDEX('P08'!$V:$V,$A271+52),0)+IF($A271&lt;='P09'!$B$17,INDEX('P09'!$V:$V,$A271+52),0)+IF($A271&lt;='P10'!$B$17,INDEX('P10'!$V:$V,$A271+52),0)</f>
        <v>4.44275763795468E-2</v>
      </c>
      <c r="K271">
        <f>IF($A271&lt;='P01'!$B$17,INDEX('P01'!$W:$W,$A271+52),0)+IF($A271&lt;='P02'!$B$17,INDEX('P02'!$W:$W,$A271+52),0)+IF($A271&lt;='P03'!$B$17,INDEX('P03'!$W:$W,$A271+52),0)+IF($A271&lt;='P04'!$B$17,INDEX('P04'!$W:$W,$A271+52),0)+IF($A271&lt;='P05'!$B$17,INDEX('P05'!$W:$W,$A271+52),0)+IF($A271&lt;='P06'!$B$17,INDEX('P06'!$W:$W,$A271+52),0)+IF($A271&lt;='P07'!$B$17,INDEX('P07'!$W:$W,$A271+52),0)+IF($A271&lt;='P08'!$B$17,INDEX('P08'!$W:$W,$A271+52),0)+IF($A271&lt;='P09'!$B$17,INDEX('P09'!$W:$W,$A271+52),0)+IF($A271&lt;='P10'!$B$17,INDEX('P10'!$W:$W,$A271+52),0)</f>
        <v>-13.288296488038776</v>
      </c>
      <c r="L271">
        <f>IF($A271&lt;='P01'!$B$17,INDEX('P01'!$X:$X,$A271+52),0)+IF($A271&lt;='P02'!$B$17,INDEX('P02'!$X:$X,$A271+52),0)+IF($A271&lt;='P03'!$B$17,INDEX('P03'!$X:$X,$A271+52),0)+IF($A271&lt;='P04'!$B$17,INDEX('P04'!$X:$X,$A271+52),0)+IF($A271&lt;='P05'!$B$17,INDEX('P05'!$X:$X,$A271+52),0)+IF($A271&lt;='P06'!$B$17,INDEX('P06'!$X:$X,$A271+52),0)+IF($A271&lt;='P07'!$B$17,INDEX('P07'!$X:$X,$A271+52),0)+IF($A271&lt;='P08'!$B$17,INDEX('P08'!$X:$X,$A271+52),0)+IF($A271&lt;='P09'!$B$17,INDEX('P09'!$X:$X,$A271+52),0)+IF($A271&lt;='P10'!$B$17,INDEX('P10'!$X:$X,$A271+52),0)</f>
        <v>13.106140610036174</v>
      </c>
      <c r="M271">
        <f>IF($A271&lt;='P01'!$B$17,INDEX('P01'!$AA:$AA,$A271+52),0)+IF($A271&lt;='P02'!$B$17,INDEX('P02'!$AA:$AA,$A271+52),0)+IF($A271&lt;='P03'!$B$17,INDEX('P03'!$AA:$AA,$A271+52),0)+IF($A271&lt;='P04'!$B$17,INDEX('P04'!$AA:$AA,$A271+52),0)+IF($A271&lt;='P05'!$B$17,INDEX('P05'!$AA:$AA,$A271+52),0)+IF($A271&lt;='P06'!$B$17,INDEX('P06'!$AA:$AA,$A271+52),0)+IF($A271&lt;='P07'!$B$17,INDEX('P07'!$AA:$AA,$A271+52),0)+IF($A271&lt;='P08'!$B$17,INDEX('P08'!$AA:$AA,$A271+52),0)+IF($A271&lt;='P09'!$B$17,INDEX('P09'!$AA:$AA,$A271+52),0)+IF($A271&lt;='P10'!$B$17,INDEX('P10'!$AA:$AA,$A271+52),0)</f>
        <v>-6.0010532706703312</v>
      </c>
      <c r="N271">
        <f>IF($A271&lt;='P01'!$B$17,INDEX('P01'!$AB:$AB,$A271+52),0)+IF($A271&lt;='P02'!$B$17,INDEX('P02'!$AB:$AB,$A271+52),0)+IF($A271&lt;='P03'!$B$17,INDEX('P03'!$AB:$AB,$A271+52),0)+IF($A271&lt;='P04'!$B$17,INDEX('P04'!$AB:$AB,$A271+52),0)+IF($A271&lt;='P05'!$B$17,INDEX('P05'!$AB:$AB,$A271+52),0)+IF($A271&lt;='P06'!$B$17,INDEX('P06'!$AB:$AB,$A271+52),0)+IF($A271&lt;='P07'!$B$17,INDEX('P07'!$AB:$AB,$A271+52),0)+IF($A271&lt;='P08'!$B$17,INDEX('P08'!$AB:$AB,$A271+52),0)+IF($A271&lt;='P09'!$B$17,INDEX('P09'!$AB:$AB,$A271+52),0)+IF($A271&lt;='P10'!$B$17,INDEX('P10'!$AB:$AB,$A271+52),0)</f>
        <v>26.08225054211853</v>
      </c>
      <c r="O271">
        <f>IF($A271&lt;='P01'!$B$17,INDEX('P01'!$AC:$AC,$A271+52),0)+IF($A271&lt;='P02'!$B$17,INDEX('P02'!$AC:$AC,$A271+52),0)+IF($A271&lt;='P03'!$B$17,INDEX('P03'!$AC:$AC,$A271+52),0)+IF($A271&lt;='P04'!$B$17,INDEX('P04'!$AC:$AC,$A271+52),0)+IF($A271&lt;='P05'!$B$17,INDEX('P05'!$AC:$AC,$A271+52),0)+IF($A271&lt;='P06'!$B$17,INDEX('P06'!$AC:$AC,$A271+52),0)+IF($A271&lt;='P07'!$B$17,INDEX('P07'!$AC:$AC,$A271+52),0)+IF($A271&lt;='P08'!$B$17,INDEX('P08'!$AC:$AC,$A271+52),0)+IF($A271&lt;='P09'!$B$17,INDEX('P09'!$AC:$AC,$A271+52),0)+IF($A271&lt;='P10'!$B$17,INDEX('P10'!$AC:$AC,$A271+52),0)</f>
        <v>0.52164501084237069</v>
      </c>
      <c r="P271">
        <f>IF($A271&lt;='P01'!$B$17,INDEX('P01'!$AD:$AD,$A271+52),0)+IF($A271&lt;='P02'!$B$17,INDEX('P02'!$AD:$AD,$A271+52),0)+IF($A271&lt;='P03'!$B$17,INDEX('P03'!$AD:$AD,$A271+52),0)+IF($A271&lt;='P04'!$B$17,INDEX('P04'!$AD:$AD,$A271+52),0)+IF($A271&lt;='P05'!$B$17,INDEX('P05'!$AD:$AD,$A271+52),0)+IF($A271&lt;='P06'!$B$17,INDEX('P06'!$AD:$AD,$A271+52),0)+IF($A271&lt;='P07'!$B$17,INDEX('P07'!$AD:$AD,$A271+52),0)+IF($A271&lt;='P08'!$B$17,INDEX('P08'!$AD:$AD,$A271+52),0)+IF($A271&lt;='P09'!$B$17,INDEX('P09'!$AD:$AD,$A271+52),0)+IF($A271&lt;='P10'!$B$17,INDEX('P10'!$AD:$AD,$A271+52),0)</f>
        <v>2.7799681683405413</v>
      </c>
      <c r="Q271">
        <f>IF($A271&lt;='P01'!$B$17,INDEX('P01'!$AE:$AE,$A271+52),0)+IF($A271&lt;='P02'!$B$17,INDEX('P02'!$AE:$AE,$A271+52),0)+IF($A271&lt;='P03'!$B$17,INDEX('P03'!$AE:$AE,$A271+52),0)+IF($A271&lt;='P04'!$B$17,INDEX('P04'!$AE:$AE,$A271+52),0)+IF($A271&lt;='P05'!$B$17,INDEX('P05'!$AE:$AE,$A271+52),0)+IF($A271&lt;='P06'!$B$17,INDEX('P06'!$AE:$AE,$A271+52),0)+IF($A271&lt;='P07'!$B$17,INDEX('P07'!$AE:$AE,$A271+52),0)+IF($A271&lt;='P08'!$B$17,INDEX('P08'!$AE:$AE,$A271+52),0)+IF($A271&lt;='P09'!$B$17,INDEX('P09'!$AE:$AE,$A271+52),0)+IF($A271&lt;='P10'!$B$17,INDEX('P10'!$AE:$AE,$A271+52),0)</f>
        <v>28.761348088803992</v>
      </c>
      <c r="R271">
        <f>IF($A271&lt;='P01'!$B$17,INDEX('P01'!$AF:$AF,$A271+52),0)+IF($A271&lt;='P02'!$B$17,INDEX('P02'!$AF:$AF,$A271+52),0)+IF($A271&lt;='P03'!$B$17,INDEX('P03'!$AF:$AF,$A271+52),0)+IF($A271&lt;='P04'!$B$17,INDEX('P04'!$AF:$AF,$A271+52),0)+IF($A271&lt;='P05'!$B$17,INDEX('P05'!$AF:$AF,$A271+52),0)+IF($A271&lt;='P06'!$B$17,INDEX('P06'!$AF:$AF,$A271+52),0)+IF($A271&lt;='P07'!$B$17,INDEX('P07'!$AF:$AF,$A271+52),0)+IF($A271&lt;='P08'!$B$17,INDEX('P08'!$AF:$AF,$A271+52),0)+IF($A271&lt;='P09'!$B$17,INDEX('P09'!$AF:$AF,$A271+52),0)+IF($A271&lt;='P10'!$B$17,INDEX('P10'!$AF:$AF,$A271+52),0)</f>
        <v>2.0342544801958979E-2</v>
      </c>
      <c r="S271">
        <f>IF($A271&lt;='P01'!$B$17,INDEX('P01'!$AG:$AG,$A271+52),0)+IF($A271&lt;='P02'!$B$17,INDEX('P02'!$AG:$AG,$A271+52),0)+IF($A271&lt;='P03'!$B$17,INDEX('P03'!$AG:$AG,$A271+52),0)+IF($A271&lt;='P04'!$B$17,INDEX('P04'!$AG:$AG,$A271+52),0)+IF($A271&lt;='P05'!$B$17,INDEX('P05'!$AG:$AG,$A271+52),0)+IF($A271&lt;='P06'!$B$17,INDEX('P06'!$AG:$AG,$A271+52),0)+IF($A271&lt;='P07'!$B$17,INDEX('P07'!$AG:$AG,$A271+52),0)+IF($A271&lt;='P08'!$B$17,INDEX('P08'!$AG:$AG,$A271+52),0)+IF($A271&lt;='P09'!$B$17,INDEX('P09'!$AG:$AG,$A271+52),0)+IF($A271&lt;='P10'!$B$17,INDEX('P10'!$AG:$AG,$A271+52),0)</f>
        <v>7105.086416461334</v>
      </c>
      <c r="T271">
        <f>IF($A271&lt;='P01'!$B$17,INDEX('P01'!$AI:$AI,$A271+52),0)+IF($A271&lt;='P02'!$B$17,INDEX('P02'!$AI:$AI,$A271+52),0)+IF($A271&lt;='P03'!$B$17,INDEX('P03'!$AI:$AI,$A271+52),0)+IF($A271&lt;='P04'!$B$17,INDEX('P04'!$AI:$AI,$A271+52),0)+IF($A271&lt;='P05'!$B$17,INDEX('P05'!$AI:$AI,$A271+52),0)+IF($A271&lt;='P06'!$B$17,INDEX('P06'!$AI:$AI,$A271+52),0)+IF($A271&lt;='P07'!$B$17,INDEX('P07'!$AI:$AI,$A271+52),0)+IF($A271&lt;='P08'!$B$17,INDEX('P08'!$AI:$AI,$A271+52),0)+IF($A271&lt;='P09'!$B$17,INDEX('P09'!$AI:$AI,$A271+52),0)+IF($A271&lt;='P10'!$B$17,INDEX('P10'!$AI:$AI,$A271+52),0)</f>
        <v>7105.086416461334</v>
      </c>
    </row>
    <row r="272" spans="1:20" x14ac:dyDescent="0.35">
      <c r="A272">
        <v>240</v>
      </c>
      <c r="B272">
        <f>IF($A272&lt;='P01'!$B$17,INDEX('P01'!$J:$J,$A272+52),0)+IF($A272&lt;='P02'!$B$17,INDEX('P02'!$J:$J,$A272+52),0)+IF($A272&lt;='P03'!$B$17,INDEX('P03'!$J:$J,$A272+52),0)+IF($A272&lt;='P04'!$B$17,INDEX('P04'!$J:$J,$A272+52),0)+IF($A272&lt;='P05'!$B$17,INDEX('P05'!$J:$J,$A272+52),0)+IF($A272&lt;='P06'!$B$17,INDEX('P06'!$J:$J,$A272+52),0)+IF($A272&lt;='P07'!$B$17,INDEX('P07'!$J:$J,$A272+52),0)+IF($A272&lt;='P08'!$B$17,INDEX('P08'!$J:$J,$A272+52),0)+IF($A272&lt;='P09'!$B$17,INDEX('P09'!$J:$J,$A272+52),0)+IF($A272&lt;='P10'!$B$17,INDEX('P10'!$J:$J,$A272+52),0)</f>
        <v>9.828653264402497E-5</v>
      </c>
      <c r="C272">
        <f>IF($A272&lt;='P01'!$B$17,INDEX('P01'!$K:$K,$A272+52),0)+IF($A272&lt;='P02'!$B$17,INDEX('P02'!$K:$K,$A272+52),0)+IF($A272&lt;='P03'!$B$17,INDEX('P03'!$K:$K,$A272+52),0)+IF($A272&lt;='P04'!$B$17,INDEX('P04'!$K:$K,$A272+52),0)+IF($A272&lt;='P05'!$B$17,INDEX('P05'!$K:$K,$A272+52),0)+IF($A272&lt;='P06'!$B$17,INDEX('P06'!$K:$K,$A272+52),0)+IF($A272&lt;='P07'!$B$17,INDEX('P07'!$K:$K,$A272+52),0)+IF($A272&lt;='P08'!$B$17,INDEX('P08'!$K:$K,$A272+52),0)+IF($A272&lt;='P09'!$B$17,INDEX('P09'!$K:$K,$A272+52),0)+IF($A272&lt;='P10'!$B$17,INDEX('P10'!$K:$K,$A272+52),0)</f>
        <v>2.2804071516314816E-3</v>
      </c>
      <c r="D272">
        <f>IF($A272&lt;='P01'!$B$17,INDEX('P01'!$L:$L,$A272+52),0)+IF($A272&lt;='P02'!$B$17,INDEX('P02'!$L:$L,$A272+52),0)+IF($A272&lt;='P03'!$B$17,INDEX('P03'!$L:$L,$A272+52),0)+IF($A272&lt;='P04'!$B$17,INDEX('P04'!$L:$L,$A272+52),0)+IF($A272&lt;='P05'!$B$17,INDEX('P05'!$L:$L,$A272+52),0)+IF($A272&lt;='P06'!$B$17,INDEX('P06'!$L:$L,$A272+52),0)+IF($A272&lt;='P07'!$B$17,INDEX('P07'!$L:$L,$A272+52),0)+IF($A272&lt;='P08'!$B$17,INDEX('P08'!$L:$L,$A272+52),0)+IF($A272&lt;='P09'!$B$17,INDEX('P09'!$L:$L,$A272+52),0)+IF($A272&lt;='P10'!$B$17,INDEX('P10'!$L:$L,$A272+52),0)</f>
        <v>0</v>
      </c>
      <c r="E272">
        <f>IF($A272&lt;='P01'!$B$17,INDEX('P01'!$M:$M,$A272+52),0)+IF($A272&lt;='P02'!$B$17,INDEX('P02'!$M:$M,$A272+52),0)+IF($A272&lt;='P03'!$B$17,INDEX('P03'!$M:$M,$A272+52),0)+IF($A272&lt;='P04'!$B$17,INDEX('P04'!$M:$M,$A272+52),0)+IF($A272&lt;='P05'!$B$17,INDEX('P05'!$M:$M,$A272+52),0)+IF($A272&lt;='P06'!$B$17,INDEX('P06'!$M:$M,$A272+52),0)+IF($A272&lt;='P07'!$B$17,INDEX('P07'!$M:$M,$A272+52),0)+IF($A272&lt;='P08'!$B$17,INDEX('P08'!$M:$M,$A272+52),0)+IF($A272&lt;='P09'!$B$17,INDEX('P09'!$M:$M,$A272+52),0)+IF($A272&lt;='P10'!$B$17,INDEX('P10'!$M:$M,$A272+52),0)</f>
        <v>0.66920705728453445</v>
      </c>
      <c r="F272">
        <f>IF($A272&lt;='P01'!$B$17,INDEX('P01'!$R:$R,$A272+52),0)+IF($A272&lt;='P02'!$B$17,INDEX('P02'!$R:$R,$A272+52),0)+IF($A272&lt;='P03'!$B$17,INDEX('P03'!$R:$R,$A272+52),0)+IF($A272&lt;='P04'!$B$17,INDEX('P04'!$R:$R,$A272+52),0)+IF($A272&lt;='P05'!$B$17,INDEX('P05'!$R:$R,$A272+52),0)+IF($A272&lt;='P06'!$B$17,INDEX('P06'!$R:$R,$A272+52),0)+IF($A272&lt;='P07'!$B$17,INDEX('P07'!$R:$R,$A272+52),0)+IF($A272&lt;='P08'!$B$17,INDEX('P08'!$R:$R,$A272+52),0)+IF($A272&lt;='P09'!$B$17,INDEX('P09'!$R:$R,$A272+52),0)+IF($A272&lt;='P10'!$B$17,INDEX('P10'!$R:$R,$A272+52),0)</f>
        <v>56.57665212761372</v>
      </c>
      <c r="G272">
        <f>IF($A272&lt;='P01'!$B$17,INDEX('P01'!$S:$S,$A272+52),0)+IF($A272&lt;='P02'!$B$17,INDEX('P02'!$S:$S,$A272+52),0)+IF($A272&lt;='P03'!$B$17,INDEX('P03'!$S:$S,$A272+52),0)+IF($A272&lt;='P04'!$B$17,INDEX('P04'!$S:$S,$A272+52),0)+IF($A272&lt;='P05'!$B$17,INDEX('P05'!$S:$S,$A272+52),0)+IF($A272&lt;='P06'!$B$17,INDEX('P06'!$S:$S,$A272+52),0)+IF($A272&lt;='P07'!$B$17,INDEX('P07'!$S:$S,$A272+52),0)+IF($A272&lt;='P08'!$B$17,INDEX('P08'!$S:$S,$A272+52),0)+IF($A272&lt;='P09'!$B$17,INDEX('P09'!$S:$S,$A272+52),0)+IF($A272&lt;='P10'!$B$17,INDEX('P10'!$S:$S,$A272+52),0)</f>
        <v>1.1315330425522743</v>
      </c>
      <c r="H272">
        <f>IF($A272&lt;='P01'!$B$17,INDEX('P01'!$T:$T,$A272+52),0)+IF($A272&lt;='P02'!$B$17,INDEX('P02'!$T:$T,$A272+52),0)+IF($A272&lt;='P03'!$B$17,INDEX('P03'!$T:$T,$A272+52),0)+IF($A272&lt;='P04'!$B$17,INDEX('P04'!$T:$T,$A272+52),0)+IF($A272&lt;='P05'!$B$17,INDEX('P05'!$T:$T,$A272+52),0)+IF($A272&lt;='P06'!$B$17,INDEX('P06'!$T:$T,$A272+52),0)+IF($A272&lt;='P07'!$B$17,INDEX('P07'!$T:$T,$A272+52),0)+IF($A272&lt;='P08'!$B$17,INDEX('P08'!$T:$T,$A272+52),0)+IF($A272&lt;='P09'!$B$17,INDEX('P09'!$T:$T,$A272+52),0)+IF($A272&lt;='P10'!$B$17,INDEX('P10'!$T:$T,$A272+52),0)</f>
        <v>6.0647928493433465</v>
      </c>
      <c r="I272">
        <f>IF($A272&lt;='P01'!$B$17,INDEX('P01'!$U:$U,$A272+52),0)+IF($A272&lt;='P02'!$B$17,INDEX('P02'!$U:$U,$A272+52),0)+IF($A272&lt;='P03'!$B$17,INDEX('P03'!$U:$U,$A272+52),0)+IF($A272&lt;='P04'!$B$17,INDEX('P04'!$U:$U,$A272+52),0)+IF($A272&lt;='P05'!$B$17,INDEX('P05'!$U:$U,$A272+52),0)+IF($A272&lt;='P06'!$B$17,INDEX('P06'!$U:$U,$A272+52),0)+IF($A272&lt;='P07'!$B$17,INDEX('P07'!$U:$U,$A272+52),0)+IF($A272&lt;='P08'!$B$17,INDEX('P08'!$U:$U,$A272+52),0)+IF($A272&lt;='P09'!$B$17,INDEX('P09'!$U:$U,$A272+52),0)+IF($A272&lt;='P10'!$B$17,INDEX('P10'!$U:$U,$A272+52),0)</f>
        <v>62.592000353399939</v>
      </c>
      <c r="J272">
        <f>IF($A272&lt;='P01'!$B$17,INDEX('P01'!$V:$V,$A272+52),0)+IF($A272&lt;='P02'!$B$17,INDEX('P02'!$V:$V,$A272+52),0)+IF($A272&lt;='P03'!$B$17,INDEX('P03'!$V:$V,$A272+52),0)+IF($A272&lt;='P04'!$B$17,INDEX('P04'!$V:$V,$A272+52),0)+IF($A272&lt;='P05'!$B$17,INDEX('P05'!$V:$V,$A272+52),0)+IF($A272&lt;='P06'!$B$17,INDEX('P06'!$V:$V,$A272+52),0)+IF($A272&lt;='P07'!$B$17,INDEX('P07'!$V:$V,$A272+52),0)+IF($A272&lt;='P08'!$B$17,INDEX('P08'!$V:$V,$A272+52),0)+IF($A272&lt;='P09'!$B$17,INDEX('P09'!$V:$V,$A272+52),0)+IF($A272&lt;='P10'!$B$17,INDEX('P10'!$V:$V,$A272+52),0)</f>
        <v>4.4379102706269144E-2</v>
      </c>
      <c r="K272">
        <f>IF($A272&lt;='P01'!$B$17,INDEX('P01'!$W:$W,$A272+52),0)+IF($A272&lt;='P02'!$B$17,INDEX('P02'!$W:$W,$A272+52),0)+IF($A272&lt;='P03'!$B$17,INDEX('P03'!$W:$W,$A272+52),0)+IF($A272&lt;='P04'!$B$17,INDEX('P04'!$W:$W,$A272+52),0)+IF($A272&lt;='P05'!$B$17,INDEX('P05'!$W:$W,$A272+52),0)+IF($A272&lt;='P06'!$B$17,INDEX('P06'!$W:$W,$A272+52),0)+IF($A272&lt;='P07'!$B$17,INDEX('P07'!$W:$W,$A272+52),0)+IF($A272&lt;='P08'!$B$17,INDEX('P08'!$W:$W,$A272+52),0)+IF($A272&lt;='P09'!$B$17,INDEX('P09'!$W:$W,$A272+52),0)+IF($A272&lt;='P10'!$B$17,INDEX('P10'!$W:$W,$A272+52),0)</f>
        <v>-13.256053220388115</v>
      </c>
      <c r="L272">
        <f>IF($A272&lt;='P01'!$B$17,INDEX('P01'!$X:$X,$A272+52),0)+IF($A272&lt;='P02'!$B$17,INDEX('P02'!$X:$X,$A272+52),0)+IF($A272&lt;='P03'!$B$17,INDEX('P03'!$X:$X,$A272+52),0)+IF($A272&lt;='P04'!$B$17,INDEX('P04'!$X:$X,$A272+52),0)+IF($A272&lt;='P05'!$B$17,INDEX('P05'!$X:$X,$A272+52),0)+IF($A272&lt;='P06'!$B$17,INDEX('P06'!$X:$X,$A272+52),0)+IF($A272&lt;='P07'!$B$17,INDEX('P07'!$X:$X,$A272+52),0)+IF($A272&lt;='P08'!$B$17,INDEX('P08'!$X:$X,$A272+52),0)+IF($A272&lt;='P09'!$B$17,INDEX('P09'!$X:$X,$A272+52),0)+IF($A272&lt;='P10'!$B$17,INDEX('P10'!$X:$X,$A272+52),0)</f>
        <v>13.074540328310597</v>
      </c>
      <c r="M272">
        <f>IF($A272&lt;='P01'!$B$17,INDEX('P01'!$AA:$AA,$A272+52),0)+IF($A272&lt;='P02'!$B$17,INDEX('P02'!$AA:$AA,$A272+52),0)+IF($A272&lt;='P03'!$B$17,INDEX('P03'!$AA:$AA,$A272+52),0)+IF($A272&lt;='P04'!$B$17,INDEX('P04'!$AA:$AA,$A272+52),0)+IF($A272&lt;='P05'!$B$17,INDEX('P05'!$AA:$AA,$A272+52),0)+IF($A272&lt;='P06'!$B$17,INDEX('P06'!$AA:$AA,$A272+52),0)+IF($A272&lt;='P07'!$B$17,INDEX('P07'!$AA:$AA,$A272+52),0)+IF($A272&lt;='P08'!$B$17,INDEX('P08'!$AA:$AA,$A272+52),0)+IF($A272&lt;='P09'!$B$17,INDEX('P09'!$AA:$AA,$A272+52),0)+IF($A272&lt;='P10'!$B$17,INDEX('P10'!$AA:$AA,$A272+52),0)</f>
        <v>-5.9670495334232205</v>
      </c>
      <c r="N272">
        <f>IF($A272&lt;='P01'!$B$17,INDEX('P01'!$AB:$AB,$A272+52),0)+IF($A272&lt;='P02'!$B$17,INDEX('P02'!$AB:$AB,$A272+52),0)+IF($A272&lt;='P03'!$B$17,INDEX('P03'!$AB:$AB,$A272+52),0)+IF($A272&lt;='P04'!$B$17,INDEX('P04'!$AB:$AB,$A272+52),0)+IF($A272&lt;='P05'!$B$17,INDEX('P05'!$AB:$AB,$A272+52),0)+IF($A272&lt;='P06'!$B$17,INDEX('P06'!$AB:$AB,$A272+52),0)+IF($A272&lt;='P07'!$B$17,INDEX('P07'!$AB:$AB,$A272+52),0)+IF($A272&lt;='P08'!$B$17,INDEX('P08'!$AB:$AB,$A272+52),0)+IF($A272&lt;='P09'!$B$17,INDEX('P09'!$AB:$AB,$A272+52),0)+IF($A272&lt;='P10'!$B$17,INDEX('P10'!$AB:$AB,$A272+52),0)</f>
        <v>25.905376219907367</v>
      </c>
      <c r="O272">
        <f>IF($A272&lt;='P01'!$B$17,INDEX('P01'!$AC:$AC,$A272+52),0)+IF($A272&lt;='P02'!$B$17,INDEX('P02'!$AC:$AC,$A272+52),0)+IF($A272&lt;='P03'!$B$17,INDEX('P03'!$AC:$AC,$A272+52),0)+IF($A272&lt;='P04'!$B$17,INDEX('P04'!$AC:$AC,$A272+52),0)+IF($A272&lt;='P05'!$B$17,INDEX('P05'!$AC:$AC,$A272+52),0)+IF($A272&lt;='P06'!$B$17,INDEX('P06'!$AC:$AC,$A272+52),0)+IF($A272&lt;='P07'!$B$17,INDEX('P07'!$AC:$AC,$A272+52),0)+IF($A272&lt;='P08'!$B$17,INDEX('P08'!$AC:$AC,$A272+52),0)+IF($A272&lt;='P09'!$B$17,INDEX('P09'!$AC:$AC,$A272+52),0)+IF($A272&lt;='P10'!$B$17,INDEX('P10'!$AC:$AC,$A272+52),0)</f>
        <v>0.51810752439814733</v>
      </c>
      <c r="P272">
        <f>IF($A272&lt;='P01'!$B$17,INDEX('P01'!$AD:$AD,$A272+52),0)+IF($A272&lt;='P02'!$B$17,INDEX('P02'!$AD:$AD,$A272+52),0)+IF($A272&lt;='P03'!$B$17,INDEX('P03'!$AD:$AD,$A272+52),0)+IF($A272&lt;='P04'!$B$17,INDEX('P04'!$AD:$AD,$A272+52),0)+IF($A272&lt;='P05'!$B$17,INDEX('P05'!$AD:$AD,$A272+52),0)+IF($A272&lt;='P06'!$B$17,INDEX('P06'!$AD:$AD,$A272+52),0)+IF($A272&lt;='P07'!$B$17,INDEX('P07'!$AD:$AD,$A272+52),0)+IF($A272&lt;='P08'!$B$17,INDEX('P08'!$AD:$AD,$A272+52),0)+IF($A272&lt;='P09'!$B$17,INDEX('P09'!$AD:$AD,$A272+52),0)+IF($A272&lt;='P10'!$B$17,INDEX('P10'!$AD:$AD,$A272+52),0)</f>
        <v>2.7678922878552017</v>
      </c>
      <c r="Q272">
        <f>IF($A272&lt;='P01'!$B$17,INDEX('P01'!$AE:$AE,$A272+52),0)+IF($A272&lt;='P02'!$B$17,INDEX('P02'!$AE:$AE,$A272+52),0)+IF($A272&lt;='P03'!$B$17,INDEX('P03'!$AE:$AE,$A272+52),0)+IF($A272&lt;='P04'!$B$17,INDEX('P04'!$AE:$AE,$A272+52),0)+IF($A272&lt;='P05'!$B$17,INDEX('P05'!$AE:$AE,$A272+52),0)+IF($A272&lt;='P06'!$B$17,INDEX('P06'!$AE:$AE,$A272+52),0)+IF($A272&lt;='P07'!$B$17,INDEX('P07'!$AE:$AE,$A272+52),0)+IF($A272&lt;='P08'!$B$17,INDEX('P08'!$AE:$AE,$A272+52),0)+IF($A272&lt;='P09'!$B$17,INDEX('P09'!$AE:$AE,$A272+52),0)+IF($A272&lt;='P10'!$B$17,INDEX('P10'!$AE:$AE,$A272+52),0)</f>
        <v>28.566171897917968</v>
      </c>
      <c r="R272">
        <f>IF($A272&lt;='P01'!$B$17,INDEX('P01'!$AF:$AF,$A272+52),0)+IF($A272&lt;='P02'!$B$17,INDEX('P02'!$AF:$AF,$A272+52),0)+IF($A272&lt;='P03'!$B$17,INDEX('P03'!$AF:$AF,$A272+52),0)+IF($A272&lt;='P04'!$B$17,INDEX('P04'!$AF:$AF,$A272+52),0)+IF($A272&lt;='P05'!$B$17,INDEX('P05'!$AF:$AF,$A272+52),0)+IF($A272&lt;='P06'!$B$17,INDEX('P06'!$AF:$AF,$A272+52),0)+IF($A272&lt;='P07'!$B$17,INDEX('P07'!$AF:$AF,$A272+52),0)+IF($A272&lt;='P08'!$B$17,INDEX('P08'!$AF:$AF,$A272+52),0)+IF($A272&lt;='P09'!$B$17,INDEX('P09'!$AF:$AF,$A272+52),0)+IF($A272&lt;='P10'!$B$17,INDEX('P10'!$AF:$AF,$A272+52),0)</f>
        <v>2.0254043159267369E-2</v>
      </c>
      <c r="S272">
        <f>IF($A272&lt;='P01'!$B$17,INDEX('P01'!$AG:$AG,$A272+52),0)+IF($A272&lt;='P02'!$B$17,INDEX('P02'!$AG:$AG,$A272+52),0)+IF($A272&lt;='P03'!$B$17,INDEX('P03'!$AG:$AG,$A272+52),0)+IF($A272&lt;='P04'!$B$17,INDEX('P04'!$AG:$AG,$A272+52),0)+IF($A272&lt;='P05'!$B$17,INDEX('P05'!$AG:$AG,$A272+52),0)+IF($A272&lt;='P06'!$B$17,INDEX('P06'!$AG:$AG,$A272+52),0)+IF($A272&lt;='P07'!$B$17,INDEX('P07'!$AG:$AG,$A272+52),0)+IF($A272&lt;='P08'!$B$17,INDEX('P08'!$AG:$AG,$A272+52),0)+IF($A272&lt;='P09'!$B$17,INDEX('P09'!$AG:$AG,$A272+52),0)+IF($A272&lt;='P10'!$B$17,INDEX('P10'!$AG:$AG,$A272+52),0)</f>
        <v>7115.2720801905552</v>
      </c>
      <c r="T272">
        <f>IF($A272&lt;='P01'!$B$17,INDEX('P01'!$AI:$AI,$A272+52),0)+IF($A272&lt;='P02'!$B$17,INDEX('P02'!$AI:$AI,$A272+52),0)+IF($A272&lt;='P03'!$B$17,INDEX('P03'!$AI:$AI,$A272+52),0)+IF($A272&lt;='P04'!$B$17,INDEX('P04'!$AI:$AI,$A272+52),0)+IF($A272&lt;='P05'!$B$17,INDEX('P05'!$AI:$AI,$A272+52),0)+IF($A272&lt;='P06'!$B$17,INDEX('P06'!$AI:$AI,$A272+52),0)+IF($A272&lt;='P07'!$B$17,INDEX('P07'!$AI:$AI,$A272+52),0)+IF($A272&lt;='P08'!$B$17,INDEX('P08'!$AI:$AI,$A272+52),0)+IF($A272&lt;='P09'!$B$17,INDEX('P09'!$AI:$AI,$A272+52),0)+IF($A272&lt;='P10'!$B$17,INDEX('P10'!$AI:$AI,$A272+52),0)</f>
        <v>7115.2720801905552</v>
      </c>
    </row>
    <row r="273" spans="1:20" x14ac:dyDescent="0.35">
      <c r="A273">
        <v>241</v>
      </c>
      <c r="B273">
        <f>IF($A273&lt;='P01'!$B$17,INDEX('P01'!$J:$J,$A273+52),0)+IF($A273&lt;='P02'!$B$17,INDEX('P02'!$J:$J,$A273+52),0)+IF($A273&lt;='P03'!$B$17,INDEX('P03'!$J:$J,$A273+52),0)+IF($A273&lt;='P04'!$B$17,INDEX('P04'!$J:$J,$A273+52),0)+IF($A273&lt;='P05'!$B$17,INDEX('P05'!$J:$J,$A273+52),0)+IF($A273&lt;='P06'!$B$17,INDEX('P06'!$J:$J,$A273+52),0)+IF($A273&lt;='P07'!$B$17,INDEX('P07'!$J:$J,$A273+52),0)+IF($A273&lt;='P08'!$B$17,INDEX('P08'!$J:$J,$A273+52),0)+IF($A273&lt;='P09'!$B$17,INDEX('P09'!$J:$J,$A273+52),0)+IF($A273&lt;='P10'!$B$17,INDEX('P10'!$J:$J,$A273+52),0)</f>
        <v>1.068943304104907E-4</v>
      </c>
      <c r="C273">
        <f>IF($A273&lt;='P01'!$B$17,INDEX('P01'!$K:$K,$A273+52),0)+IF($A273&lt;='P02'!$B$17,INDEX('P02'!$K:$K,$A273+52),0)+IF($A273&lt;='P03'!$B$17,INDEX('P03'!$K:$K,$A273+52),0)+IF($A273&lt;='P04'!$B$17,INDEX('P04'!$K:$K,$A273+52),0)+IF($A273&lt;='P05'!$B$17,INDEX('P05'!$K:$K,$A273+52),0)+IF($A273&lt;='P06'!$B$17,INDEX('P06'!$K:$K,$A273+52),0)+IF($A273&lt;='P07'!$B$17,INDEX('P07'!$K:$K,$A273+52),0)+IF($A273&lt;='P08'!$B$17,INDEX('P08'!$K:$K,$A273+52),0)+IF($A273&lt;='P09'!$B$17,INDEX('P09'!$K:$K,$A273+52),0)+IF($A273&lt;='P10'!$B$17,INDEX('P10'!$K:$K,$A273+52),0)</f>
        <v>2.2722997487966126E-3</v>
      </c>
      <c r="D273">
        <f>IF($A273&lt;='P01'!$B$17,INDEX('P01'!$L:$L,$A273+52),0)+IF($A273&lt;='P02'!$B$17,INDEX('P02'!$L:$L,$A273+52),0)+IF($A273&lt;='P03'!$B$17,INDEX('P03'!$L:$L,$A273+52),0)+IF($A273&lt;='P04'!$B$17,INDEX('P04'!$L:$L,$A273+52),0)+IF($A273&lt;='P05'!$B$17,INDEX('P05'!$L:$L,$A273+52),0)+IF($A273&lt;='P06'!$B$17,INDEX('P06'!$L:$L,$A273+52),0)+IF($A273&lt;='P07'!$B$17,INDEX('P07'!$L:$L,$A273+52),0)+IF($A273&lt;='P08'!$B$17,INDEX('P08'!$L:$L,$A273+52),0)+IF($A273&lt;='P09'!$B$17,INDEX('P09'!$L:$L,$A273+52),0)+IF($A273&lt;='P10'!$B$17,INDEX('P10'!$L:$L,$A273+52),0)</f>
        <v>0</v>
      </c>
      <c r="E273">
        <f>IF($A273&lt;='P01'!$B$17,INDEX('P01'!$M:$M,$A273+52),0)+IF($A273&lt;='P02'!$B$17,INDEX('P02'!$M:$M,$A273+52),0)+IF($A273&lt;='P03'!$B$17,INDEX('P03'!$M:$M,$A273+52),0)+IF($A273&lt;='P04'!$B$17,INDEX('P04'!$M:$M,$A273+52),0)+IF($A273&lt;='P05'!$B$17,INDEX('P05'!$M:$M,$A273+52),0)+IF($A273&lt;='P06'!$B$17,INDEX('P06'!$M:$M,$A273+52),0)+IF($A273&lt;='P07'!$B$17,INDEX('P07'!$M:$M,$A273+52),0)+IF($A273&lt;='P08'!$B$17,INDEX('P08'!$M:$M,$A273+52),0)+IF($A273&lt;='P09'!$B$17,INDEX('P09'!$M:$M,$A273+52),0)+IF($A273&lt;='P10'!$B$17,INDEX('P10'!$M:$M,$A273+52),0)</f>
        <v>0.66682786320532728</v>
      </c>
      <c r="F273">
        <f>IF($A273&lt;='P01'!$B$17,INDEX('P01'!$R:$R,$A273+52),0)+IF($A273&lt;='P02'!$B$17,INDEX('P02'!$R:$R,$A273+52),0)+IF($A273&lt;='P03'!$B$17,INDEX('P03'!$R:$R,$A273+52),0)+IF($A273&lt;='P04'!$B$17,INDEX('P04'!$R:$R,$A273+52),0)+IF($A273&lt;='P05'!$B$17,INDEX('P05'!$R:$R,$A273+52),0)+IF($A273&lt;='P06'!$B$17,INDEX('P06'!$R:$R,$A273+52),0)+IF($A273&lt;='P07'!$B$17,INDEX('P07'!$R:$R,$A273+52),0)+IF($A273&lt;='P08'!$B$17,INDEX('P08'!$R:$R,$A273+52),0)+IF($A273&lt;='P09'!$B$17,INDEX('P09'!$R:$R,$A273+52),0)+IF($A273&lt;='P10'!$B$17,INDEX('P10'!$R:$R,$A273+52),0)</f>
        <v>56.376944147555925</v>
      </c>
      <c r="G273">
        <f>IF($A273&lt;='P01'!$B$17,INDEX('P01'!$S:$S,$A273+52),0)+IF($A273&lt;='P02'!$B$17,INDEX('P02'!$S:$S,$A273+52),0)+IF($A273&lt;='P03'!$B$17,INDEX('P03'!$S:$S,$A273+52),0)+IF($A273&lt;='P04'!$B$17,INDEX('P04'!$S:$S,$A273+52),0)+IF($A273&lt;='P05'!$B$17,INDEX('P05'!$S:$S,$A273+52),0)+IF($A273&lt;='P06'!$B$17,INDEX('P06'!$S:$S,$A273+52),0)+IF($A273&lt;='P07'!$B$17,INDEX('P07'!$S:$S,$A273+52),0)+IF($A273&lt;='P08'!$B$17,INDEX('P08'!$S:$S,$A273+52),0)+IF($A273&lt;='P09'!$B$17,INDEX('P09'!$S:$S,$A273+52),0)+IF($A273&lt;='P10'!$B$17,INDEX('P10'!$S:$S,$A273+52),0)</f>
        <v>1.1275388829511184</v>
      </c>
      <c r="H273">
        <f>IF($A273&lt;='P01'!$B$17,INDEX('P01'!$T:$T,$A273+52),0)+IF($A273&lt;='P02'!$B$17,INDEX('P02'!$T:$T,$A273+52),0)+IF($A273&lt;='P03'!$B$17,INDEX('P03'!$T:$T,$A273+52),0)+IF($A273&lt;='P04'!$B$17,INDEX('P04'!$T:$T,$A273+52),0)+IF($A273&lt;='P05'!$B$17,INDEX('P05'!$T:$T,$A273+52),0)+IF($A273&lt;='P06'!$B$17,INDEX('P06'!$T:$T,$A273+52),0)+IF($A273&lt;='P07'!$B$17,INDEX('P07'!$T:$T,$A273+52),0)+IF($A273&lt;='P08'!$B$17,INDEX('P08'!$T:$T,$A273+52),0)+IF($A273&lt;='P09'!$B$17,INDEX('P09'!$T:$T,$A273+52),0)+IF($A273&lt;='P10'!$B$17,INDEX('P10'!$T:$T,$A273+52),0)</f>
        <v>6.0582163599271492</v>
      </c>
      <c r="I273">
        <f>IF($A273&lt;='P01'!$B$17,INDEX('P01'!$U:$U,$A273+52),0)+IF($A273&lt;='P02'!$B$17,INDEX('P02'!$U:$U,$A273+52),0)+IF($A273&lt;='P03'!$B$17,INDEX('P03'!$U:$U,$A273+52),0)+IF($A273&lt;='P04'!$B$17,INDEX('P04'!$U:$U,$A273+52),0)+IF($A273&lt;='P05'!$B$17,INDEX('P05'!$U:$U,$A273+52),0)+IF($A273&lt;='P06'!$B$17,INDEX('P06'!$U:$U,$A273+52),0)+IF($A273&lt;='P07'!$B$17,INDEX('P07'!$U:$U,$A273+52),0)+IF($A273&lt;='P08'!$B$17,INDEX('P08'!$U:$U,$A273+52),0)+IF($A273&lt;='P09'!$B$17,INDEX('P09'!$U:$U,$A273+52),0)+IF($A273&lt;='P10'!$B$17,INDEX('P10'!$U:$U,$A273+52),0)</f>
        <v>68.021012455101129</v>
      </c>
      <c r="J273">
        <f>IF($A273&lt;='P01'!$B$17,INDEX('P01'!$V:$V,$A273+52),0)+IF($A273&lt;='P02'!$B$17,INDEX('P02'!$V:$V,$A273+52),0)+IF($A273&lt;='P03'!$B$17,INDEX('P03'!$V:$V,$A273+52),0)+IF($A273&lt;='P04'!$B$17,INDEX('P04'!$V:$V,$A273+52),0)+IF($A273&lt;='P05'!$B$17,INDEX('P05'!$V:$V,$A273+52),0)+IF($A273&lt;='P06'!$B$17,INDEX('P06'!$V:$V,$A273+52),0)+IF($A273&lt;='P07'!$B$17,INDEX('P07'!$V:$V,$A273+52),0)+IF($A273&lt;='P08'!$B$17,INDEX('P08'!$V:$V,$A273+52),0)+IF($A273&lt;='P09'!$B$17,INDEX('P09'!$V:$V,$A273+52),0)+IF($A273&lt;='P10'!$B$17,INDEX('P10'!$V:$V,$A273+52),0)</f>
        <v>4.8384799160968071E-2</v>
      </c>
      <c r="K273">
        <f>IF($A273&lt;='P01'!$B$17,INDEX('P01'!$W:$W,$A273+52),0)+IF($A273&lt;='P02'!$B$17,INDEX('P02'!$W:$W,$A273+52),0)+IF($A273&lt;='P03'!$B$17,INDEX('P03'!$W:$W,$A273+52),0)+IF($A273&lt;='P04'!$B$17,INDEX('P04'!$W:$W,$A273+52),0)+IF($A273&lt;='P05'!$B$17,INDEX('P05'!$W:$W,$A273+52),0)+IF($A273&lt;='P06'!$B$17,INDEX('P06'!$W:$W,$A273+52),0)+IF($A273&lt;='P07'!$B$17,INDEX('P07'!$W:$W,$A273+52),0)+IF($A273&lt;='P08'!$B$17,INDEX('P08'!$W:$W,$A273+52),0)+IF($A273&lt;='P09'!$B$17,INDEX('P09'!$W:$W,$A273+52),0)+IF($A273&lt;='P10'!$B$17,INDEX('P10'!$W:$W,$A273+52),0)</f>
        <v>-18.878208349584444</v>
      </c>
      <c r="L273">
        <f>IF($A273&lt;='P01'!$B$17,INDEX('P01'!$X:$X,$A273+52),0)+IF($A273&lt;='P02'!$B$17,INDEX('P02'!$X:$X,$A273+52),0)+IF($A273&lt;='P03'!$B$17,INDEX('P03'!$X:$X,$A273+52),0)+IF($A273&lt;='P04'!$B$17,INDEX('P04'!$X:$X,$A273+52),0)+IF($A273&lt;='P05'!$B$17,INDEX('P05'!$X:$X,$A273+52),0)+IF($A273&lt;='P06'!$B$17,INDEX('P06'!$X:$X,$A273+52),0)+IF($A273&lt;='P07'!$B$17,INDEX('P07'!$X:$X,$A273+52),0)+IF($A273&lt;='P08'!$B$17,INDEX('P08'!$X:$X,$A273+52),0)+IF($A273&lt;='P09'!$B$17,INDEX('P09'!$X:$X,$A273+52),0)+IF($A273&lt;='P10'!$B$17,INDEX('P10'!$X:$X,$A273+52),0)</f>
        <v>18.697336173626876</v>
      </c>
      <c r="M273">
        <f>IF($A273&lt;='P01'!$B$17,INDEX('P01'!$AA:$AA,$A273+52),0)+IF($A273&lt;='P02'!$B$17,INDEX('P02'!$AA:$AA,$A273+52),0)+IF($A273&lt;='P03'!$B$17,INDEX('P03'!$AA:$AA,$A273+52),0)+IF($A273&lt;='P04'!$B$17,INDEX('P04'!$AA:$AA,$A273+52),0)+IF($A273&lt;='P05'!$B$17,INDEX('P05'!$AA:$AA,$A273+52),0)+IF($A273&lt;='P06'!$B$17,INDEX('P06'!$AA:$AA,$A273+52),0)+IF($A273&lt;='P07'!$B$17,INDEX('P07'!$AA:$AA,$A273+52),0)+IF($A273&lt;='P08'!$B$17,INDEX('P08'!$AA:$AA,$A273+52),0)+IF($A273&lt;='P09'!$B$17,INDEX('P09'!$AA:$AA,$A273+52),0)+IF($A273&lt;='P10'!$B$17,INDEX('P10'!$AA:$AA,$A273+52),0)</f>
        <v>-8.5053757713551601</v>
      </c>
      <c r="N273">
        <f>IF($A273&lt;='P01'!$B$17,INDEX('P01'!$AB:$AB,$A273+52),0)+IF($A273&lt;='P02'!$B$17,INDEX('P02'!$AB:$AB,$A273+52),0)+IF($A273&lt;='P03'!$B$17,INDEX('P03'!$AB:$AB,$A273+52),0)+IF($A273&lt;='P04'!$B$17,INDEX('P04'!$AB:$AB,$A273+52),0)+IF($A273&lt;='P05'!$B$17,INDEX('P05'!$AB:$AB,$A273+52),0)+IF($A273&lt;='P06'!$B$17,INDEX('P06'!$AB:$AB,$A273+52),0)+IF($A273&lt;='P07'!$B$17,INDEX('P07'!$AB:$AB,$A273+52),0)+IF($A273&lt;='P08'!$B$17,INDEX('P08'!$AB:$AB,$A273+52),0)+IF($A273&lt;='P09'!$B$17,INDEX('P09'!$AB:$AB,$A273+52),0)+IF($A273&lt;='P10'!$B$17,INDEX('P10'!$AB:$AB,$A273+52),0)</f>
        <v>25.72970137566347</v>
      </c>
      <c r="O273">
        <f>IF($A273&lt;='P01'!$B$17,INDEX('P01'!$AC:$AC,$A273+52),0)+IF($A273&lt;='P02'!$B$17,INDEX('P02'!$AC:$AC,$A273+52),0)+IF($A273&lt;='P03'!$B$17,INDEX('P03'!$AC:$AC,$A273+52),0)+IF($A273&lt;='P04'!$B$17,INDEX('P04'!$AC:$AC,$A273+52),0)+IF($A273&lt;='P05'!$B$17,INDEX('P05'!$AC:$AC,$A273+52),0)+IF($A273&lt;='P06'!$B$17,INDEX('P06'!$AC:$AC,$A273+52),0)+IF($A273&lt;='P07'!$B$17,INDEX('P07'!$AC:$AC,$A273+52),0)+IF($A273&lt;='P08'!$B$17,INDEX('P08'!$AC:$AC,$A273+52),0)+IF($A273&lt;='P09'!$B$17,INDEX('P09'!$AC:$AC,$A273+52),0)+IF($A273&lt;='P10'!$B$17,INDEX('P10'!$AC:$AC,$A273+52),0)</f>
        <v>0.51459402751326944</v>
      </c>
      <c r="P273">
        <f>IF($A273&lt;='P01'!$B$17,INDEX('P01'!$AD:$AD,$A273+52),0)+IF($A273&lt;='P02'!$B$17,INDEX('P02'!$AD:$AD,$A273+52),0)+IF($A273&lt;='P03'!$B$17,INDEX('P03'!$AD:$AD,$A273+52),0)+IF($A273&lt;='P04'!$B$17,INDEX('P04'!$AD:$AD,$A273+52),0)+IF($A273&lt;='P05'!$B$17,INDEX('P05'!$AD:$AD,$A273+52),0)+IF($A273&lt;='P06'!$B$17,INDEX('P06'!$AD:$AD,$A273+52),0)+IF($A273&lt;='P07'!$B$17,INDEX('P07'!$AD:$AD,$A273+52),0)+IF($A273&lt;='P08'!$B$17,INDEX('P08'!$AD:$AD,$A273+52),0)+IF($A273&lt;='P09'!$B$17,INDEX('P09'!$AD:$AD,$A273+52),0)+IF($A273&lt;='P10'!$B$17,INDEX('P10'!$AD:$AD,$A273+52),0)</f>
        <v>2.7558688663913893</v>
      </c>
      <c r="Q273">
        <f>IF($A273&lt;='P01'!$B$17,INDEX('P01'!$AE:$AE,$A273+52),0)+IF($A273&lt;='P02'!$B$17,INDEX('P02'!$AE:$AE,$A273+52),0)+IF($A273&lt;='P03'!$B$17,INDEX('P03'!$AE:$AE,$A273+52),0)+IF($A273&lt;='P04'!$B$17,INDEX('P04'!$AE:$AE,$A273+52),0)+IF($A273&lt;='P05'!$B$17,INDEX('P05'!$AE:$AE,$A273+52),0)+IF($A273&lt;='P06'!$B$17,INDEX('P06'!$AE:$AE,$A273+52),0)+IF($A273&lt;='P07'!$B$17,INDEX('P07'!$AE:$AE,$A273+52),0)+IF($A273&lt;='P08'!$B$17,INDEX('P08'!$AE:$AE,$A273+52),0)+IF($A273&lt;='P09'!$B$17,INDEX('P09'!$AE:$AE,$A273+52),0)+IF($A273&lt;='P10'!$B$17,INDEX('P10'!$AE:$AE,$A273+52),0)</f>
        <v>30.942604117837799</v>
      </c>
      <c r="R273">
        <f>IF($A273&lt;='P01'!$B$17,INDEX('P01'!$AF:$AF,$A273+52),0)+IF($A273&lt;='P02'!$B$17,INDEX('P02'!$AF:$AF,$A273+52),0)+IF($A273&lt;='P03'!$B$17,INDEX('P03'!$AF:$AF,$A273+52),0)+IF($A273&lt;='P04'!$B$17,INDEX('P04'!$AF:$AF,$A273+52),0)+IF($A273&lt;='P05'!$B$17,INDEX('P05'!$AF:$AF,$A273+52),0)+IF($A273&lt;='P06'!$B$17,INDEX('P06'!$AF:$AF,$A273+52),0)+IF($A273&lt;='P07'!$B$17,INDEX('P07'!$AF:$AF,$A273+52),0)+IF($A273&lt;='P08'!$B$17,INDEX('P08'!$AF:$AF,$A273+52),0)+IF($A273&lt;='P09'!$B$17,INDEX('P09'!$AF:$AF,$A273+52),0)+IF($A273&lt;='P10'!$B$17,INDEX('P10'!$AF:$AF,$A273+52),0)</f>
        <v>2.2010135276171544E-2</v>
      </c>
      <c r="S273">
        <f>IF($A273&lt;='P01'!$B$17,INDEX('P01'!$AG:$AG,$A273+52),0)+IF($A273&lt;='P02'!$B$17,INDEX('P02'!$AG:$AG,$A273+52),0)+IF($A273&lt;='P03'!$B$17,INDEX('P03'!$AG:$AG,$A273+52),0)+IF($A273&lt;='P04'!$B$17,INDEX('P04'!$AG:$AG,$A273+52),0)+IF($A273&lt;='P05'!$B$17,INDEX('P05'!$AG:$AG,$A273+52),0)+IF($A273&lt;='P06'!$B$17,INDEX('P06'!$AG:$AG,$A273+52),0)+IF($A273&lt;='P07'!$B$17,INDEX('P07'!$AG:$AG,$A273+52),0)+IF($A273&lt;='P08'!$B$17,INDEX('P08'!$AG:$AG,$A273+52),0)+IF($A273&lt;='P09'!$B$17,INDEX('P09'!$AG:$AG,$A273+52),0)+IF($A273&lt;='P10'!$B$17,INDEX('P10'!$AG:$AG,$A273+52),0)</f>
        <v>7119.8682932870179</v>
      </c>
      <c r="T273">
        <f>IF($A273&lt;='P01'!$B$17,INDEX('P01'!$AI:$AI,$A273+52),0)+IF($A273&lt;='P02'!$B$17,INDEX('P02'!$AI:$AI,$A273+52),0)+IF($A273&lt;='P03'!$B$17,INDEX('P03'!$AI:$AI,$A273+52),0)+IF($A273&lt;='P04'!$B$17,INDEX('P04'!$AI:$AI,$A273+52),0)+IF($A273&lt;='P05'!$B$17,INDEX('P05'!$AI:$AI,$A273+52),0)+IF($A273&lt;='P06'!$B$17,INDEX('P06'!$AI:$AI,$A273+52),0)+IF($A273&lt;='P07'!$B$17,INDEX('P07'!$AI:$AI,$A273+52),0)+IF($A273&lt;='P08'!$B$17,INDEX('P08'!$AI:$AI,$A273+52),0)+IF($A273&lt;='P09'!$B$17,INDEX('P09'!$AI:$AI,$A273+52),0)+IF($A273&lt;='P10'!$B$17,INDEX('P10'!$AI:$AI,$A273+52),0)</f>
        <v>7119.8682932870179</v>
      </c>
    </row>
    <row r="274" spans="1:20" x14ac:dyDescent="0.35">
      <c r="A274">
        <v>242</v>
      </c>
      <c r="B274">
        <f>IF($A274&lt;='P01'!$B$17,INDEX('P01'!$J:$J,$A274+52),0)+IF($A274&lt;='P02'!$B$17,INDEX('P02'!$J:$J,$A274+52),0)+IF($A274&lt;='P03'!$B$17,INDEX('P03'!$J:$J,$A274+52),0)+IF($A274&lt;='P04'!$B$17,INDEX('P04'!$J:$J,$A274+52),0)+IF($A274&lt;='P05'!$B$17,INDEX('P05'!$J:$J,$A274+52),0)+IF($A274&lt;='P06'!$B$17,INDEX('P06'!$J:$J,$A274+52),0)+IF($A274&lt;='P07'!$B$17,INDEX('P07'!$J:$J,$A274+52),0)+IF($A274&lt;='P08'!$B$17,INDEX('P08'!$J:$J,$A274+52),0)+IF($A274&lt;='P09'!$B$17,INDEX('P09'!$J:$J,$A274+52),0)+IF($A274&lt;='P10'!$B$17,INDEX('P10'!$J:$J,$A274+52),0)</f>
        <v>1.0651350311832502E-4</v>
      </c>
      <c r="C274">
        <f>IF($A274&lt;='P01'!$B$17,INDEX('P01'!$K:$K,$A274+52),0)+IF($A274&lt;='P02'!$B$17,INDEX('P02'!$K:$K,$A274+52),0)+IF($A274&lt;='P03'!$B$17,INDEX('P03'!$K:$K,$A274+52),0)+IF($A274&lt;='P04'!$B$17,INDEX('P04'!$K:$K,$A274+52),0)+IF($A274&lt;='P05'!$B$17,INDEX('P05'!$K:$K,$A274+52),0)+IF($A274&lt;='P06'!$B$17,INDEX('P06'!$K:$K,$A274+52),0)+IF($A274&lt;='P07'!$B$17,INDEX('P07'!$K:$K,$A274+52),0)+IF($A274&lt;='P08'!$B$17,INDEX('P08'!$K:$K,$A274+52),0)+IF($A274&lt;='P09'!$B$17,INDEX('P09'!$K:$K,$A274+52),0)+IF($A274&lt;='P10'!$B$17,INDEX('P10'!$K:$K,$A274+52),0)</f>
        <v>2.264221172442819E-3</v>
      </c>
      <c r="D274">
        <f>IF($A274&lt;='P01'!$B$17,INDEX('P01'!$L:$L,$A274+52),0)+IF($A274&lt;='P02'!$B$17,INDEX('P02'!$L:$L,$A274+52),0)+IF($A274&lt;='P03'!$B$17,INDEX('P03'!$L:$L,$A274+52),0)+IF($A274&lt;='P04'!$B$17,INDEX('P04'!$L:$L,$A274+52),0)+IF($A274&lt;='P05'!$B$17,INDEX('P05'!$L:$L,$A274+52),0)+IF($A274&lt;='P06'!$B$17,INDEX('P06'!$L:$L,$A274+52),0)+IF($A274&lt;='P07'!$B$17,INDEX('P07'!$L:$L,$A274+52),0)+IF($A274&lt;='P08'!$B$17,INDEX('P08'!$L:$L,$A274+52),0)+IF($A274&lt;='P09'!$B$17,INDEX('P09'!$L:$L,$A274+52),0)+IF($A274&lt;='P10'!$B$17,INDEX('P10'!$L:$L,$A274+52),0)</f>
        <v>0</v>
      </c>
      <c r="E274">
        <f>IF($A274&lt;='P01'!$B$17,INDEX('P01'!$M:$M,$A274+52),0)+IF($A274&lt;='P02'!$B$17,INDEX('P02'!$M:$M,$A274+52),0)+IF($A274&lt;='P03'!$B$17,INDEX('P03'!$M:$M,$A274+52),0)+IF($A274&lt;='P04'!$B$17,INDEX('P04'!$M:$M,$A274+52),0)+IF($A274&lt;='P05'!$B$17,INDEX('P05'!$M:$M,$A274+52),0)+IF($A274&lt;='P06'!$B$17,INDEX('P06'!$M:$M,$A274+52),0)+IF($A274&lt;='P07'!$B$17,INDEX('P07'!$M:$M,$A274+52),0)+IF($A274&lt;='P08'!$B$17,INDEX('P08'!$M:$M,$A274+52),0)+IF($A274&lt;='P09'!$B$17,INDEX('P09'!$M:$M,$A274+52),0)+IF($A274&lt;='P10'!$B$17,INDEX('P10'!$M:$M,$A274+52),0)</f>
        <v>0.66445712852976624</v>
      </c>
      <c r="F274">
        <f>IF($A274&lt;='P01'!$B$17,INDEX('P01'!$R:$R,$A274+52),0)+IF($A274&lt;='P02'!$B$17,INDEX('P02'!$R:$R,$A274+52),0)+IF($A274&lt;='P03'!$B$17,INDEX('P03'!$R:$R,$A274+52),0)+IF($A274&lt;='P04'!$B$17,INDEX('P04'!$R:$R,$A274+52),0)+IF($A274&lt;='P05'!$B$17,INDEX('P05'!$R:$R,$A274+52),0)+IF($A274&lt;='P06'!$B$17,INDEX('P06'!$R:$R,$A274+52),0)+IF($A274&lt;='P07'!$B$17,INDEX('P07'!$R:$R,$A274+52),0)+IF($A274&lt;='P08'!$B$17,INDEX('P08'!$R:$R,$A274+52),0)+IF($A274&lt;='P09'!$B$17,INDEX('P09'!$R:$R,$A274+52),0)+IF($A274&lt;='P10'!$B$17,INDEX('P10'!$R:$R,$A274+52),0)</f>
        <v>56.177257047499609</v>
      </c>
      <c r="G274">
        <f>IF($A274&lt;='P01'!$B$17,INDEX('P01'!$S:$S,$A274+52),0)+IF($A274&lt;='P02'!$B$17,INDEX('P02'!$S:$S,$A274+52),0)+IF($A274&lt;='P03'!$B$17,INDEX('P03'!$S:$S,$A274+52),0)+IF($A274&lt;='P04'!$B$17,INDEX('P04'!$S:$S,$A274+52),0)+IF($A274&lt;='P05'!$B$17,INDEX('P05'!$S:$S,$A274+52),0)+IF($A274&lt;='P06'!$B$17,INDEX('P06'!$S:$S,$A274+52),0)+IF($A274&lt;='P07'!$B$17,INDEX('P07'!$S:$S,$A274+52),0)+IF($A274&lt;='P08'!$B$17,INDEX('P08'!$S:$S,$A274+52),0)+IF($A274&lt;='P09'!$B$17,INDEX('P09'!$S:$S,$A274+52),0)+IF($A274&lt;='P10'!$B$17,INDEX('P10'!$S:$S,$A274+52),0)</f>
        <v>1.1235451409499921</v>
      </c>
      <c r="H274">
        <f>IF($A274&lt;='P01'!$B$17,INDEX('P01'!$T:$T,$A274+52),0)+IF($A274&lt;='P02'!$B$17,INDEX('P02'!$T:$T,$A274+52),0)+IF($A274&lt;='P03'!$B$17,INDEX('P03'!$T:$T,$A274+52),0)+IF($A274&lt;='P04'!$B$17,INDEX('P04'!$T:$T,$A274+52),0)+IF($A274&lt;='P05'!$B$17,INDEX('P05'!$T:$T,$A274+52),0)+IF($A274&lt;='P06'!$B$17,INDEX('P06'!$T:$T,$A274+52),0)+IF($A274&lt;='P07'!$B$17,INDEX('P07'!$T:$T,$A274+52),0)+IF($A274&lt;='P08'!$B$17,INDEX('P08'!$T:$T,$A274+52),0)+IF($A274&lt;='P09'!$B$17,INDEX('P09'!$T:$T,$A274+52),0)+IF($A274&lt;='P10'!$B$17,INDEX('P10'!$T:$T,$A274+52),0)</f>
        <v>6.0515660015342609</v>
      </c>
      <c r="I274">
        <f>IF($A274&lt;='P01'!$B$17,INDEX('P01'!$U:$U,$A274+52),0)+IF($A274&lt;='P02'!$B$17,INDEX('P02'!$U:$U,$A274+52),0)+IF($A274&lt;='P03'!$B$17,INDEX('P03'!$U:$U,$A274+52),0)+IF($A274&lt;='P04'!$B$17,INDEX('P04'!$U:$U,$A274+52),0)+IF($A274&lt;='P05'!$B$17,INDEX('P05'!$U:$U,$A274+52),0)+IF($A274&lt;='P06'!$B$17,INDEX('P06'!$U:$U,$A274+52),0)+IF($A274&lt;='P07'!$B$17,INDEX('P07'!$U:$U,$A274+52),0)+IF($A274&lt;='P08'!$B$17,INDEX('P08'!$U:$U,$A274+52),0)+IF($A274&lt;='P09'!$B$17,INDEX('P09'!$U:$U,$A274+52),0)+IF($A274&lt;='P10'!$B$17,INDEX('P10'!$U:$U,$A274+52),0)</f>
        <v>67.779728954154848</v>
      </c>
      <c r="J274">
        <f>IF($A274&lt;='P01'!$B$17,INDEX('P01'!$V:$V,$A274+52),0)+IF($A274&lt;='P02'!$B$17,INDEX('P02'!$V:$V,$A274+52),0)+IF($A274&lt;='P03'!$B$17,INDEX('P03'!$V:$V,$A274+52),0)+IF($A274&lt;='P04'!$B$17,INDEX('P04'!$V:$V,$A274+52),0)+IF($A274&lt;='P05'!$B$17,INDEX('P05'!$V:$V,$A274+52),0)+IF($A274&lt;='P06'!$B$17,INDEX('P06'!$V:$V,$A274+52),0)+IF($A274&lt;='P07'!$B$17,INDEX('P07'!$V:$V,$A274+52),0)+IF($A274&lt;='P08'!$B$17,INDEX('P08'!$V:$V,$A274+52),0)+IF($A274&lt;='P09'!$B$17,INDEX('P09'!$V:$V,$A274+52),0)+IF($A274&lt;='P10'!$B$17,INDEX('P10'!$V:$V,$A274+52),0)</f>
        <v>4.8331325799496047E-2</v>
      </c>
      <c r="K274">
        <f>IF($A274&lt;='P01'!$B$17,INDEX('P01'!$W:$W,$A274+52),0)+IF($A274&lt;='P02'!$B$17,INDEX('P02'!$W:$W,$A274+52),0)+IF($A274&lt;='P03'!$B$17,INDEX('P03'!$W:$W,$A274+52),0)+IF($A274&lt;='P04'!$B$17,INDEX('P04'!$W:$W,$A274+52),0)+IF($A274&lt;='P05'!$B$17,INDEX('P05'!$W:$W,$A274+52),0)+IF($A274&lt;='P06'!$B$17,INDEX('P06'!$W:$W,$A274+52),0)+IF($A274&lt;='P07'!$B$17,INDEX('P07'!$W:$W,$A274+52),0)+IF($A274&lt;='P08'!$B$17,INDEX('P08'!$W:$W,$A274+52),0)+IF($A274&lt;='P09'!$B$17,INDEX('P09'!$W:$W,$A274+52),0)+IF($A274&lt;='P10'!$B$17,INDEX('P10'!$W:$W,$A274+52),0)</f>
        <v>-18.825914374938982</v>
      </c>
      <c r="L274">
        <f>IF($A274&lt;='P01'!$B$17,INDEX('P01'!$X:$X,$A274+52),0)+IF($A274&lt;='P02'!$B$17,INDEX('P02'!$X:$X,$A274+52),0)+IF($A274&lt;='P03'!$B$17,INDEX('P03'!$X:$X,$A274+52),0)+IF($A274&lt;='P04'!$B$17,INDEX('P04'!$X:$X,$A274+52),0)+IF($A274&lt;='P05'!$B$17,INDEX('P05'!$X:$X,$A274+52),0)+IF($A274&lt;='P06'!$B$17,INDEX('P06'!$X:$X,$A274+52),0)+IF($A274&lt;='P07'!$B$17,INDEX('P07'!$X:$X,$A274+52),0)+IF($A274&lt;='P08'!$B$17,INDEX('P08'!$X:$X,$A274+52),0)+IF($A274&lt;='P09'!$B$17,INDEX('P09'!$X:$X,$A274+52),0)+IF($A274&lt;='P10'!$B$17,INDEX('P10'!$X:$X,$A274+52),0)</f>
        <v>18.645682848112802</v>
      </c>
      <c r="M274">
        <f>IF($A274&lt;='P01'!$B$17,INDEX('P01'!$AA:$AA,$A274+52),0)+IF($A274&lt;='P02'!$B$17,INDEX('P02'!$AA:$AA,$A274+52),0)+IF($A274&lt;='P03'!$B$17,INDEX('P03'!$AA:$AA,$A274+52),0)+IF($A274&lt;='P04'!$B$17,INDEX('P04'!$AA:$AA,$A274+52),0)+IF($A274&lt;='P05'!$B$17,INDEX('P05'!$AA:$AA,$A274+52),0)+IF($A274&lt;='P06'!$B$17,INDEX('P06'!$AA:$AA,$A274+52),0)+IF($A274&lt;='P07'!$B$17,INDEX('P07'!$AA:$AA,$A274+52),0)+IF($A274&lt;='P08'!$B$17,INDEX('P08'!$AA:$AA,$A274+52),0)+IF($A274&lt;='P09'!$B$17,INDEX('P09'!$AA:$AA,$A274+52),0)+IF($A274&lt;='P10'!$B$17,INDEX('P10'!$AA:$AA,$A274+52),0)</f>
        <v>-8.4542019336654661</v>
      </c>
      <c r="N274">
        <f>IF($A274&lt;='P01'!$B$17,INDEX('P01'!$AB:$AB,$A274+52),0)+IF($A274&lt;='P02'!$B$17,INDEX('P02'!$AB:$AB,$A274+52),0)+IF($A274&lt;='P03'!$B$17,INDEX('P03'!$AB:$AB,$A274+52),0)+IF($A274&lt;='P04'!$B$17,INDEX('P04'!$AB:$AB,$A274+52),0)+IF($A274&lt;='P05'!$B$17,INDEX('P05'!$AB:$AB,$A274+52),0)+IF($A274&lt;='P06'!$B$17,INDEX('P06'!$AB:$AB,$A274+52),0)+IF($A274&lt;='P07'!$B$17,INDEX('P07'!$AB:$AB,$A274+52),0)+IF($A274&lt;='P08'!$B$17,INDEX('P08'!$AB:$AB,$A274+52),0)+IF($A274&lt;='P09'!$B$17,INDEX('P09'!$AB:$AB,$A274+52),0)+IF($A274&lt;='P10'!$B$17,INDEX('P10'!$AB:$AB,$A274+52),0)</f>
        <v>25.554906675259801</v>
      </c>
      <c r="O274">
        <f>IF($A274&lt;='P01'!$B$17,INDEX('P01'!$AC:$AC,$A274+52),0)+IF($A274&lt;='P02'!$B$17,INDEX('P02'!$AC:$AC,$A274+52),0)+IF($A274&lt;='P03'!$B$17,INDEX('P03'!$AC:$AC,$A274+52),0)+IF($A274&lt;='P04'!$B$17,INDEX('P04'!$AC:$AC,$A274+52),0)+IF($A274&lt;='P05'!$B$17,INDEX('P05'!$AC:$AC,$A274+52),0)+IF($A274&lt;='P06'!$B$17,INDEX('P06'!$AC:$AC,$A274+52),0)+IF($A274&lt;='P07'!$B$17,INDEX('P07'!$AC:$AC,$A274+52),0)+IF($A274&lt;='P08'!$B$17,INDEX('P08'!$AC:$AC,$A274+52),0)+IF($A274&lt;='P09'!$B$17,INDEX('P09'!$AC:$AC,$A274+52),0)+IF($A274&lt;='P10'!$B$17,INDEX('P10'!$AC:$AC,$A274+52),0)</f>
        <v>0.51109813350519595</v>
      </c>
      <c r="P274">
        <f>IF($A274&lt;='P01'!$B$17,INDEX('P01'!$AD:$AD,$A274+52),0)+IF($A274&lt;='P02'!$B$17,INDEX('P02'!$AD:$AD,$A274+52),0)+IF($A274&lt;='P03'!$B$17,INDEX('P03'!$AD:$AD,$A274+52),0)+IF($A274&lt;='P04'!$B$17,INDEX('P04'!$AD:$AD,$A274+52),0)+IF($A274&lt;='P05'!$B$17,INDEX('P05'!$AD:$AD,$A274+52),0)+IF($A274&lt;='P06'!$B$17,INDEX('P06'!$AD:$AD,$A274+52),0)+IF($A274&lt;='P07'!$B$17,INDEX('P07'!$AD:$AD,$A274+52),0)+IF($A274&lt;='P08'!$B$17,INDEX('P08'!$AD:$AD,$A274+52),0)+IF($A274&lt;='P09'!$B$17,INDEX('P09'!$AD:$AD,$A274+52),0)+IF($A274&lt;='P10'!$B$17,INDEX('P10'!$AD:$AD,$A274+52),0)</f>
        <v>2.7438609467206163</v>
      </c>
      <c r="Q274">
        <f>IF($A274&lt;='P01'!$B$17,INDEX('P01'!$AE:$AE,$A274+52),0)+IF($A274&lt;='P02'!$B$17,INDEX('P02'!$AE:$AE,$A274+52),0)+IF($A274&lt;='P03'!$B$17,INDEX('P03'!$AE:$AE,$A274+52),0)+IF($A274&lt;='P04'!$B$17,INDEX('P04'!$AE:$AE,$A274+52),0)+IF($A274&lt;='P05'!$B$17,INDEX('P05'!$AE:$AE,$A274+52),0)+IF($A274&lt;='P06'!$B$17,INDEX('P06'!$AE:$AE,$A274+52),0)+IF($A274&lt;='P07'!$B$17,INDEX('P07'!$AE:$AE,$A274+52),0)+IF($A274&lt;='P08'!$B$17,INDEX('P08'!$AE:$AE,$A274+52),0)+IF($A274&lt;='P09'!$B$17,INDEX('P09'!$AE:$AE,$A274+52),0)+IF($A274&lt;='P10'!$B$17,INDEX('P10'!$AE:$AE,$A274+52),0)</f>
        <v>30.732235459294799</v>
      </c>
      <c r="R274">
        <f>IF($A274&lt;='P01'!$B$17,INDEX('P01'!$AF:$AF,$A274+52),0)+IF($A274&lt;='P02'!$B$17,INDEX('P02'!$AF:$AF,$A274+52),0)+IF($A274&lt;='P03'!$B$17,INDEX('P03'!$AF:$AF,$A274+52),0)+IF($A274&lt;='P04'!$B$17,INDEX('P04'!$AF:$AF,$A274+52),0)+IF($A274&lt;='P05'!$B$17,INDEX('P05'!$AF:$AF,$A274+52),0)+IF($A274&lt;='P06'!$B$17,INDEX('P06'!$AF:$AF,$A274+52),0)+IF($A274&lt;='P07'!$B$17,INDEX('P07'!$AF:$AF,$A274+52),0)+IF($A274&lt;='P08'!$B$17,INDEX('P08'!$AF:$AF,$A274+52),0)+IF($A274&lt;='P09'!$B$17,INDEX('P09'!$AF:$AF,$A274+52),0)+IF($A274&lt;='P10'!$B$17,INDEX('P10'!$AF:$AF,$A274+52),0)</f>
        <v>2.1914069404654242E-2</v>
      </c>
      <c r="S274">
        <f>IF($A274&lt;='P01'!$B$17,INDEX('P01'!$AG:$AG,$A274+52),0)+IF($A274&lt;='P02'!$B$17,INDEX('P02'!$AG:$AG,$A274+52),0)+IF($A274&lt;='P03'!$B$17,INDEX('P03'!$AG:$AG,$A274+52),0)+IF($A274&lt;='P04'!$B$17,INDEX('P04'!$AG:$AG,$A274+52),0)+IF($A274&lt;='P05'!$B$17,INDEX('P05'!$AG:$AG,$A274+52),0)+IF($A274&lt;='P06'!$B$17,INDEX('P06'!$AG:$AG,$A274+52),0)+IF($A274&lt;='P07'!$B$17,INDEX('P07'!$AG:$AG,$A274+52),0)+IF($A274&lt;='P08'!$B$17,INDEX('P08'!$AG:$AG,$A274+52),0)+IF($A274&lt;='P09'!$B$17,INDEX('P09'!$AG:$AG,$A274+52),0)+IF($A274&lt;='P10'!$B$17,INDEX('P10'!$AG:$AG,$A274+52),0)</f>
        <v>7124.5312065146545</v>
      </c>
      <c r="T274">
        <f>IF($A274&lt;='P01'!$B$17,INDEX('P01'!$AI:$AI,$A274+52),0)+IF($A274&lt;='P02'!$B$17,INDEX('P02'!$AI:$AI,$A274+52),0)+IF($A274&lt;='P03'!$B$17,INDEX('P03'!$AI:$AI,$A274+52),0)+IF($A274&lt;='P04'!$B$17,INDEX('P04'!$AI:$AI,$A274+52),0)+IF($A274&lt;='P05'!$B$17,INDEX('P05'!$AI:$AI,$A274+52),0)+IF($A274&lt;='P06'!$B$17,INDEX('P06'!$AI:$AI,$A274+52),0)+IF($A274&lt;='P07'!$B$17,INDEX('P07'!$AI:$AI,$A274+52),0)+IF($A274&lt;='P08'!$B$17,INDEX('P08'!$AI:$AI,$A274+52),0)+IF($A274&lt;='P09'!$B$17,INDEX('P09'!$AI:$AI,$A274+52),0)+IF($A274&lt;='P10'!$B$17,INDEX('P10'!$AI:$AI,$A274+52),0)</f>
        <v>7124.5312065146545</v>
      </c>
    </row>
    <row r="275" spans="1:20" x14ac:dyDescent="0.35">
      <c r="A275">
        <v>243</v>
      </c>
      <c r="B275">
        <f>IF($A275&lt;='P01'!$B$17,INDEX('P01'!$J:$J,$A275+52),0)+IF($A275&lt;='P02'!$B$17,INDEX('P02'!$J:$J,$A275+52),0)+IF($A275&lt;='P03'!$B$17,INDEX('P03'!$J:$J,$A275+52),0)+IF($A275&lt;='P04'!$B$17,INDEX('P04'!$J:$J,$A275+52),0)+IF($A275&lt;='P05'!$B$17,INDEX('P05'!$J:$J,$A275+52),0)+IF($A275&lt;='P06'!$B$17,INDEX('P06'!$J:$J,$A275+52),0)+IF($A275&lt;='P07'!$B$17,INDEX('P07'!$J:$J,$A275+52),0)+IF($A275&lt;='P08'!$B$17,INDEX('P08'!$J:$J,$A275+52),0)+IF($A275&lt;='P09'!$B$17,INDEX('P09'!$J:$J,$A275+52),0)+IF($A275&lt;='P10'!$B$17,INDEX('P10'!$J:$J,$A275+52),0)</f>
        <v>1.0613403270163502E-4</v>
      </c>
      <c r="C275">
        <f>IF($A275&lt;='P01'!$B$17,INDEX('P01'!$K:$K,$A275+52),0)+IF($A275&lt;='P02'!$B$17,INDEX('P02'!$K:$K,$A275+52),0)+IF($A275&lt;='P03'!$B$17,INDEX('P03'!$K:$K,$A275+52),0)+IF($A275&lt;='P04'!$B$17,INDEX('P04'!$K:$K,$A275+52),0)+IF($A275&lt;='P05'!$B$17,INDEX('P05'!$K:$K,$A275+52),0)+IF($A275&lt;='P06'!$B$17,INDEX('P06'!$K:$K,$A275+52),0)+IF($A275&lt;='P07'!$B$17,INDEX('P07'!$K:$K,$A275+52),0)+IF($A275&lt;='P08'!$B$17,INDEX('P08'!$K:$K,$A275+52),0)+IF($A275&lt;='P09'!$B$17,INDEX('P09'!$K:$K,$A275+52),0)+IF($A275&lt;='P10'!$B$17,INDEX('P10'!$K:$K,$A275+52),0)</f>
        <v>2.2561713200658176E-3</v>
      </c>
      <c r="D275">
        <f>IF($A275&lt;='P01'!$B$17,INDEX('P01'!$L:$L,$A275+52),0)+IF($A275&lt;='P02'!$B$17,INDEX('P02'!$L:$L,$A275+52),0)+IF($A275&lt;='P03'!$B$17,INDEX('P03'!$L:$L,$A275+52),0)+IF($A275&lt;='P04'!$B$17,INDEX('P04'!$L:$L,$A275+52),0)+IF($A275&lt;='P05'!$B$17,INDEX('P05'!$L:$L,$A275+52),0)+IF($A275&lt;='P06'!$B$17,INDEX('P06'!$L:$L,$A275+52),0)+IF($A275&lt;='P07'!$B$17,INDEX('P07'!$L:$L,$A275+52),0)+IF($A275&lt;='P08'!$B$17,INDEX('P08'!$L:$L,$A275+52),0)+IF($A275&lt;='P09'!$B$17,INDEX('P09'!$L:$L,$A275+52),0)+IF($A275&lt;='P10'!$B$17,INDEX('P10'!$L:$L,$A275+52),0)</f>
        <v>0</v>
      </c>
      <c r="E275">
        <f>IF($A275&lt;='P01'!$B$17,INDEX('P01'!$M:$M,$A275+52),0)+IF($A275&lt;='P02'!$B$17,INDEX('P02'!$M:$M,$A275+52),0)+IF($A275&lt;='P03'!$B$17,INDEX('P03'!$M:$M,$A275+52),0)+IF($A275&lt;='P04'!$B$17,INDEX('P04'!$M:$M,$A275+52),0)+IF($A275&lt;='P05'!$B$17,INDEX('P05'!$M:$M,$A275+52),0)+IF($A275&lt;='P06'!$B$17,INDEX('P06'!$M:$M,$A275+52),0)+IF($A275&lt;='P07'!$B$17,INDEX('P07'!$M:$M,$A275+52),0)+IF($A275&lt;='P08'!$B$17,INDEX('P08'!$M:$M,$A275+52),0)+IF($A275&lt;='P09'!$B$17,INDEX('P09'!$M:$M,$A275+52),0)+IF($A275&lt;='P10'!$B$17,INDEX('P10'!$M:$M,$A275+52),0)</f>
        <v>0.66209482317699875</v>
      </c>
      <c r="F275">
        <f>IF($A275&lt;='P01'!$B$17,INDEX('P01'!$R:$R,$A275+52),0)+IF($A275&lt;='P02'!$B$17,INDEX('P02'!$R:$R,$A275+52),0)+IF($A275&lt;='P03'!$B$17,INDEX('P03'!$R:$R,$A275+52),0)+IF($A275&lt;='P04'!$B$17,INDEX('P04'!$R:$R,$A275+52),0)+IF($A275&lt;='P05'!$B$17,INDEX('P05'!$R:$R,$A275+52),0)+IF($A275&lt;='P06'!$B$17,INDEX('P06'!$R:$R,$A275+52),0)+IF($A275&lt;='P07'!$B$17,INDEX('P07'!$R:$R,$A275+52),0)+IF($A275&lt;='P08'!$B$17,INDEX('P08'!$R:$R,$A275+52),0)+IF($A275&lt;='P09'!$B$17,INDEX('P09'!$R:$R,$A275+52),0)+IF($A275&lt;='P10'!$B$17,INDEX('P10'!$R:$R,$A275+52),0)</f>
        <v>55.978277295441828</v>
      </c>
      <c r="G275">
        <f>IF($A275&lt;='P01'!$B$17,INDEX('P01'!$S:$S,$A275+52),0)+IF($A275&lt;='P02'!$B$17,INDEX('P02'!$S:$S,$A275+52),0)+IF($A275&lt;='P03'!$B$17,INDEX('P03'!$S:$S,$A275+52),0)+IF($A275&lt;='P04'!$B$17,INDEX('P04'!$S:$S,$A275+52),0)+IF($A275&lt;='P05'!$B$17,INDEX('P05'!$S:$S,$A275+52),0)+IF($A275&lt;='P06'!$B$17,INDEX('P06'!$S:$S,$A275+52),0)+IF($A275&lt;='P07'!$B$17,INDEX('P07'!$S:$S,$A275+52),0)+IF($A275&lt;='P08'!$B$17,INDEX('P08'!$S:$S,$A275+52),0)+IF($A275&lt;='P09'!$B$17,INDEX('P09'!$S:$S,$A275+52),0)+IF($A275&lt;='P10'!$B$17,INDEX('P10'!$S:$S,$A275+52),0)</f>
        <v>1.1195655459088367</v>
      </c>
      <c r="H275">
        <f>IF($A275&lt;='P01'!$B$17,INDEX('P01'!$T:$T,$A275+52),0)+IF($A275&lt;='P02'!$B$17,INDEX('P02'!$T:$T,$A275+52),0)+IF($A275&lt;='P03'!$B$17,INDEX('P03'!$T:$T,$A275+52),0)+IF($A275&lt;='P04'!$B$17,INDEX('P04'!$T:$T,$A275+52),0)+IF($A275&lt;='P05'!$B$17,INDEX('P05'!$T:$T,$A275+52),0)+IF($A275&lt;='P06'!$B$17,INDEX('P06'!$T:$T,$A275+52),0)+IF($A275&lt;='P07'!$B$17,INDEX('P07'!$T:$T,$A275+52),0)+IF($A275&lt;='P08'!$B$17,INDEX('P08'!$T:$T,$A275+52),0)+IF($A275&lt;='P09'!$B$17,INDEX('P09'!$T:$T,$A275+52),0)+IF($A275&lt;='P10'!$B$17,INDEX('P10'!$T:$T,$A275+52),0)</f>
        <v>6.0449229506989184</v>
      </c>
      <c r="I275">
        <f>IF($A275&lt;='P01'!$B$17,INDEX('P01'!$U:$U,$A275+52),0)+IF($A275&lt;='P02'!$B$17,INDEX('P02'!$U:$U,$A275+52),0)+IF($A275&lt;='P03'!$B$17,INDEX('P03'!$U:$U,$A275+52),0)+IF($A275&lt;='P04'!$B$17,INDEX('P04'!$U:$U,$A275+52),0)+IF($A275&lt;='P05'!$B$17,INDEX('P05'!$U:$U,$A275+52),0)+IF($A275&lt;='P06'!$B$17,INDEX('P06'!$U:$U,$A275+52),0)+IF($A275&lt;='P07'!$B$17,INDEX('P07'!$U:$U,$A275+52),0)+IF($A275&lt;='P08'!$B$17,INDEX('P08'!$U:$U,$A275+52),0)+IF($A275&lt;='P09'!$B$17,INDEX('P09'!$U:$U,$A275+52),0)+IF($A275&lt;='P10'!$B$17,INDEX('P10'!$U:$U,$A275+52),0)</f>
        <v>67.539301407469054</v>
      </c>
      <c r="J275">
        <f>IF($A275&lt;='P01'!$B$17,INDEX('P01'!$V:$V,$A275+52),0)+IF($A275&lt;='P02'!$B$17,INDEX('P02'!$V:$V,$A275+52),0)+IF($A275&lt;='P03'!$B$17,INDEX('P03'!$V:$V,$A275+52),0)+IF($A275&lt;='P04'!$B$17,INDEX('P04'!$V:$V,$A275+52),0)+IF($A275&lt;='P05'!$B$17,INDEX('P05'!$V:$V,$A275+52),0)+IF($A275&lt;='P06'!$B$17,INDEX('P06'!$V:$V,$A275+52),0)+IF($A275&lt;='P07'!$B$17,INDEX('P07'!$V:$V,$A275+52),0)+IF($A275&lt;='P08'!$B$17,INDEX('P08'!$V:$V,$A275+52),0)+IF($A275&lt;='P09'!$B$17,INDEX('P09'!$V:$V,$A275+52),0)+IF($A275&lt;='P10'!$B$17,INDEX('P10'!$V:$V,$A275+52),0)</f>
        <v>4.8277911589867314E-2</v>
      </c>
      <c r="K275">
        <f>IF($A275&lt;='P01'!$B$17,INDEX('P01'!$W:$W,$A275+52),0)+IF($A275&lt;='P02'!$B$17,INDEX('P02'!$W:$W,$A275+52),0)+IF($A275&lt;='P03'!$B$17,INDEX('P03'!$W:$W,$A275+52),0)+IF($A275&lt;='P04'!$B$17,INDEX('P04'!$W:$W,$A275+52),0)+IF($A275&lt;='P05'!$B$17,INDEX('P05'!$W:$W,$A275+52),0)+IF($A275&lt;='P06'!$B$17,INDEX('P06'!$W:$W,$A275+52),0)+IF($A275&lt;='P07'!$B$17,INDEX('P07'!$W:$W,$A275+52),0)+IF($A275&lt;='P08'!$B$17,INDEX('P08'!$W:$W,$A275+52),0)+IF($A275&lt;='P09'!$B$17,INDEX('P09'!$W:$W,$A275+52),0)+IF($A275&lt;='P10'!$B$17,INDEX('P10'!$W:$W,$A275+52),0)</f>
        <v>-18.773790520224846</v>
      </c>
      <c r="L275">
        <f>IF($A275&lt;='P01'!$B$17,INDEX('P01'!$X:$X,$A275+52),0)+IF($A275&lt;='P02'!$B$17,INDEX('P02'!$X:$X,$A275+52),0)+IF($A275&lt;='P03'!$B$17,INDEX('P03'!$X:$X,$A275+52),0)+IF($A275&lt;='P04'!$B$17,INDEX('P04'!$X:$X,$A275+52),0)+IF($A275&lt;='P05'!$B$17,INDEX('P05'!$X:$X,$A275+52),0)+IF($A275&lt;='P06'!$B$17,INDEX('P06'!$X:$X,$A275+52),0)+IF($A275&lt;='P07'!$B$17,INDEX('P07'!$X:$X,$A275+52),0)+IF($A275&lt;='P08'!$B$17,INDEX('P08'!$X:$X,$A275+52),0)+IF($A275&lt;='P09'!$B$17,INDEX('P09'!$X:$X,$A275+52),0)+IF($A275&lt;='P10'!$B$17,INDEX('P10'!$X:$X,$A275+52),0)</f>
        <v>18.594197373170214</v>
      </c>
      <c r="M275">
        <f>IF($A275&lt;='P01'!$B$17,INDEX('P01'!$AA:$AA,$A275+52),0)+IF($A275&lt;='P02'!$B$17,INDEX('P02'!$AA:$AA,$A275+52),0)+IF($A275&lt;='P03'!$B$17,INDEX('P03'!$AA:$AA,$A275+52),0)+IF($A275&lt;='P04'!$B$17,INDEX('P04'!$AA:$AA,$A275+52),0)+IF($A275&lt;='P05'!$B$17,INDEX('P05'!$AA:$AA,$A275+52),0)+IF($A275&lt;='P06'!$B$17,INDEX('P06'!$AA:$AA,$A275+52),0)+IF($A275&lt;='P07'!$B$17,INDEX('P07'!$AA:$AA,$A275+52),0)+IF($A275&lt;='P08'!$B$17,INDEX('P08'!$AA:$AA,$A275+52),0)+IF($A275&lt;='P09'!$B$17,INDEX('P09'!$AA:$AA,$A275+52),0)+IF($A275&lt;='P10'!$B$17,INDEX('P10'!$AA:$AA,$A275+52),0)</f>
        <v>-8.4033473583114642</v>
      </c>
      <c r="N275">
        <f>IF($A275&lt;='P01'!$B$17,INDEX('P01'!$AB:$AB,$A275+52),0)+IF($A275&lt;='P02'!$B$17,INDEX('P02'!$AB:$AB,$A275+52),0)+IF($A275&lt;='P03'!$B$17,INDEX('P03'!$AB:$AB,$A275+52),0)+IF($A275&lt;='P04'!$B$17,INDEX('P04'!$AB:$AB,$A275+52),0)+IF($A275&lt;='P05'!$B$17,INDEX('P05'!$AB:$AB,$A275+52),0)+IF($A275&lt;='P06'!$B$17,INDEX('P06'!$AB:$AB,$A275+52),0)+IF($A275&lt;='P07'!$B$17,INDEX('P07'!$AB:$AB,$A275+52),0)+IF($A275&lt;='P08'!$B$17,INDEX('P08'!$AB:$AB,$A275+52),0)+IF($A275&lt;='P09'!$B$17,INDEX('P09'!$AB:$AB,$A275+52),0)+IF($A275&lt;='P10'!$B$17,INDEX('P10'!$AB:$AB,$A275+52),0)</f>
        <v>25.381299468058124</v>
      </c>
      <c r="O275">
        <f>IF($A275&lt;='P01'!$B$17,INDEX('P01'!$AC:$AC,$A275+52),0)+IF($A275&lt;='P02'!$B$17,INDEX('P02'!$AC:$AC,$A275+52),0)+IF($A275&lt;='P03'!$B$17,INDEX('P03'!$AC:$AC,$A275+52),0)+IF($A275&lt;='P04'!$B$17,INDEX('P04'!$AC:$AC,$A275+52),0)+IF($A275&lt;='P05'!$B$17,INDEX('P05'!$AC:$AC,$A275+52),0)+IF($A275&lt;='P06'!$B$17,INDEX('P06'!$AC:$AC,$A275+52),0)+IF($A275&lt;='P07'!$B$17,INDEX('P07'!$AC:$AC,$A275+52),0)+IF($A275&lt;='P08'!$B$17,INDEX('P08'!$AC:$AC,$A275+52),0)+IF($A275&lt;='P09'!$B$17,INDEX('P09'!$AC:$AC,$A275+52),0)+IF($A275&lt;='P10'!$B$17,INDEX('P10'!$AC:$AC,$A275+52),0)</f>
        <v>0.50762598936116254</v>
      </c>
      <c r="P275">
        <f>IF($A275&lt;='P01'!$B$17,INDEX('P01'!$AD:$AD,$A275+52),0)+IF($A275&lt;='P02'!$B$17,INDEX('P02'!$AD:$AD,$A275+52),0)+IF($A275&lt;='P03'!$B$17,INDEX('P03'!$AD:$AD,$A275+52),0)+IF($A275&lt;='P04'!$B$17,INDEX('P04'!$AD:$AD,$A275+52),0)+IF($A275&lt;='P05'!$B$17,INDEX('P05'!$AD:$AD,$A275+52),0)+IF($A275&lt;='P06'!$B$17,INDEX('P06'!$AD:$AD,$A275+52),0)+IF($A275&lt;='P07'!$B$17,INDEX('P07'!$AD:$AD,$A275+52),0)+IF($A275&lt;='P08'!$B$17,INDEX('P08'!$AD:$AD,$A275+52),0)+IF($A275&lt;='P09'!$B$17,INDEX('P09'!$AD:$AD,$A275+52),0)+IF($A275&lt;='P10'!$B$17,INDEX('P10'!$AD:$AD,$A275+52),0)</f>
        <v>2.7319053514107878</v>
      </c>
      <c r="Q275">
        <f>IF($A275&lt;='P01'!$B$17,INDEX('P01'!$AE:$AE,$A275+52),0)+IF($A275&lt;='P02'!$B$17,INDEX('P02'!$AE:$AE,$A275+52),0)+IF($A275&lt;='P03'!$B$17,INDEX('P03'!$AE:$AE,$A275+52),0)+IF($A275&lt;='P04'!$B$17,INDEX('P04'!$AE:$AE,$A275+52),0)+IF($A275&lt;='P05'!$B$17,INDEX('P05'!$AE:$AE,$A275+52),0)+IF($A275&lt;='P06'!$B$17,INDEX('P06'!$AE:$AE,$A275+52),0)+IF($A275&lt;='P07'!$B$17,INDEX('P07'!$AE:$AE,$A275+52),0)+IF($A275&lt;='P08'!$B$17,INDEX('P08'!$AE:$AE,$A275+52),0)+IF($A275&lt;='P09'!$B$17,INDEX('P09'!$AE:$AE,$A275+52),0)+IF($A275&lt;='P10'!$B$17,INDEX('P10'!$AE:$AE,$A275+52),0)</f>
        <v>30.52329706274876</v>
      </c>
      <c r="R275">
        <f>IF($A275&lt;='P01'!$B$17,INDEX('P01'!$AF:$AF,$A275+52),0)+IF($A275&lt;='P02'!$B$17,INDEX('P02'!$AF:$AF,$A275+52),0)+IF($A275&lt;='P03'!$B$17,INDEX('P03'!$AF:$AF,$A275+52),0)+IF($A275&lt;='P04'!$B$17,INDEX('P04'!$AF:$AF,$A275+52),0)+IF($A275&lt;='P05'!$B$17,INDEX('P05'!$AF:$AF,$A275+52),0)+IF($A275&lt;='P06'!$B$17,INDEX('P06'!$AF:$AF,$A275+52),0)+IF($A275&lt;='P07'!$B$17,INDEX('P07'!$AF:$AF,$A275+52),0)+IF($A275&lt;='P08'!$B$17,INDEX('P08'!$AF:$AF,$A275+52),0)+IF($A275&lt;='P09'!$B$17,INDEX('P09'!$AF:$AF,$A275+52),0)+IF($A275&lt;='P10'!$B$17,INDEX('P10'!$AF:$AF,$A275+52),0)</f>
        <v>2.1818422848887777E-2</v>
      </c>
      <c r="S275">
        <f>IF($A275&lt;='P01'!$B$17,INDEX('P01'!$AG:$AG,$A275+52),0)+IF($A275&lt;='P02'!$B$17,INDEX('P02'!$AG:$AG,$A275+52),0)+IF($A275&lt;='P03'!$B$17,INDEX('P03'!$AG:$AG,$A275+52),0)+IF($A275&lt;='P04'!$B$17,INDEX('P04'!$AG:$AG,$A275+52),0)+IF($A275&lt;='P05'!$B$17,INDEX('P05'!$AG:$AG,$A275+52),0)+IF($A275&lt;='P06'!$B$17,INDEX('P06'!$AG:$AG,$A275+52),0)+IF($A275&lt;='P07'!$B$17,INDEX('P07'!$AG:$AG,$A275+52),0)+IF($A275&lt;='P08'!$B$17,INDEX('P08'!$AG:$AG,$A275+52),0)+IF($A275&lt;='P09'!$B$17,INDEX('P09'!$AG:$AG,$A275+52),0)+IF($A275&lt;='P10'!$B$17,INDEX('P10'!$AG:$AG,$A275+52),0)</f>
        <v>7129.2608703817696</v>
      </c>
      <c r="T275">
        <f>IF($A275&lt;='P01'!$B$17,INDEX('P01'!$AI:$AI,$A275+52),0)+IF($A275&lt;='P02'!$B$17,INDEX('P02'!$AI:$AI,$A275+52),0)+IF($A275&lt;='P03'!$B$17,INDEX('P03'!$AI:$AI,$A275+52),0)+IF($A275&lt;='P04'!$B$17,INDEX('P04'!$AI:$AI,$A275+52),0)+IF($A275&lt;='P05'!$B$17,INDEX('P05'!$AI:$AI,$A275+52),0)+IF($A275&lt;='P06'!$B$17,INDEX('P06'!$AI:$AI,$A275+52),0)+IF($A275&lt;='P07'!$B$17,INDEX('P07'!$AI:$AI,$A275+52),0)+IF($A275&lt;='P08'!$B$17,INDEX('P08'!$AI:$AI,$A275+52),0)+IF($A275&lt;='P09'!$B$17,INDEX('P09'!$AI:$AI,$A275+52),0)+IF($A275&lt;='P10'!$B$17,INDEX('P10'!$AI:$AI,$A275+52),0)</f>
        <v>7129.2608703817696</v>
      </c>
    </row>
    <row r="276" spans="1:20" x14ac:dyDescent="0.35">
      <c r="A276">
        <v>244</v>
      </c>
      <c r="B276">
        <f>IF($A276&lt;='P01'!$B$17,INDEX('P01'!$J:$J,$A276+52),0)+IF($A276&lt;='P02'!$B$17,INDEX('P02'!$J:$J,$A276+52),0)+IF($A276&lt;='P03'!$B$17,INDEX('P03'!$J:$J,$A276+52),0)+IF($A276&lt;='P04'!$B$17,INDEX('P04'!$J:$J,$A276+52),0)+IF($A276&lt;='P05'!$B$17,INDEX('P05'!$J:$J,$A276+52),0)+IF($A276&lt;='P06'!$B$17,INDEX('P06'!$J:$J,$A276+52),0)+IF($A276&lt;='P07'!$B$17,INDEX('P07'!$J:$J,$A276+52),0)+IF($A276&lt;='P08'!$B$17,INDEX('P08'!$J:$J,$A276+52),0)+IF($A276&lt;='P09'!$B$17,INDEX('P09'!$J:$J,$A276+52),0)+IF($A276&lt;='P10'!$B$17,INDEX('P10'!$J:$J,$A276+52),0)</f>
        <v>1.0575591432548959E-4</v>
      </c>
      <c r="C276">
        <f>IF($A276&lt;='P01'!$B$17,INDEX('P01'!$K:$K,$A276+52),0)+IF($A276&lt;='P02'!$B$17,INDEX('P02'!$K:$K,$A276+52),0)+IF($A276&lt;='P03'!$B$17,INDEX('P03'!$K:$K,$A276+52),0)+IF($A276&lt;='P04'!$B$17,INDEX('P04'!$K:$K,$A276+52),0)+IF($A276&lt;='P05'!$B$17,INDEX('P05'!$K:$K,$A276+52),0)+IF($A276&lt;='P06'!$B$17,INDEX('P06'!$K:$K,$A276+52),0)+IF($A276&lt;='P07'!$B$17,INDEX('P07'!$K:$K,$A276+52),0)+IF($A276&lt;='P08'!$B$17,INDEX('P08'!$K:$K,$A276+52),0)+IF($A276&lt;='P09'!$B$17,INDEX('P09'!$K:$K,$A276+52),0)+IF($A276&lt;='P10'!$B$17,INDEX('P10'!$K:$K,$A276+52),0)</f>
        <v>2.2481500895258529E-3</v>
      </c>
      <c r="D276">
        <f>IF($A276&lt;='P01'!$B$17,INDEX('P01'!$L:$L,$A276+52),0)+IF($A276&lt;='P02'!$B$17,INDEX('P02'!$L:$L,$A276+52),0)+IF($A276&lt;='P03'!$B$17,INDEX('P03'!$L:$L,$A276+52),0)+IF($A276&lt;='P04'!$B$17,INDEX('P04'!$L:$L,$A276+52),0)+IF($A276&lt;='P05'!$B$17,INDEX('P05'!$L:$L,$A276+52),0)+IF($A276&lt;='P06'!$B$17,INDEX('P06'!$L:$L,$A276+52),0)+IF($A276&lt;='P07'!$B$17,INDEX('P07'!$L:$L,$A276+52),0)+IF($A276&lt;='P08'!$B$17,INDEX('P08'!$L:$L,$A276+52),0)+IF($A276&lt;='P09'!$B$17,INDEX('P09'!$L:$L,$A276+52),0)+IF($A276&lt;='P10'!$B$17,INDEX('P10'!$L:$L,$A276+52),0)</f>
        <v>0</v>
      </c>
      <c r="E276">
        <f>IF($A276&lt;='P01'!$B$17,INDEX('P01'!$M:$M,$A276+52),0)+IF($A276&lt;='P02'!$B$17,INDEX('P02'!$M:$M,$A276+52),0)+IF($A276&lt;='P03'!$B$17,INDEX('P03'!$M:$M,$A276+52),0)+IF($A276&lt;='P04'!$B$17,INDEX('P04'!$M:$M,$A276+52),0)+IF($A276&lt;='P05'!$B$17,INDEX('P05'!$M:$M,$A276+52),0)+IF($A276&lt;='P06'!$B$17,INDEX('P06'!$M:$M,$A276+52),0)+IF($A276&lt;='P07'!$B$17,INDEX('P07'!$M:$M,$A276+52),0)+IF($A276&lt;='P08'!$B$17,INDEX('P08'!$M:$M,$A276+52),0)+IF($A276&lt;='P09'!$B$17,INDEX('P09'!$M:$M,$A276+52),0)+IF($A276&lt;='P10'!$B$17,INDEX('P10'!$M:$M,$A276+52),0)</f>
        <v>0.65974091717314742</v>
      </c>
      <c r="F276">
        <f>IF($A276&lt;='P01'!$B$17,INDEX('P01'!$R:$R,$A276+52),0)+IF($A276&lt;='P02'!$B$17,INDEX('P02'!$R:$R,$A276+52),0)+IF($A276&lt;='P03'!$B$17,INDEX('P03'!$R:$R,$A276+52),0)+IF($A276&lt;='P04'!$B$17,INDEX('P04'!$R:$R,$A276+52),0)+IF($A276&lt;='P05'!$B$17,INDEX('P05'!$R:$R,$A276+52),0)+IF($A276&lt;='P06'!$B$17,INDEX('P06'!$R:$R,$A276+52),0)+IF($A276&lt;='P07'!$B$17,INDEX('P07'!$R:$R,$A276+52),0)+IF($A276&lt;='P08'!$B$17,INDEX('P08'!$R:$R,$A276+52),0)+IF($A276&lt;='P09'!$B$17,INDEX('P09'!$R:$R,$A276+52),0)+IF($A276&lt;='P10'!$B$17,INDEX('P10'!$R:$R,$A276+52),0)</f>
        <v>55.78000238555525</v>
      </c>
      <c r="G276">
        <f>IF($A276&lt;='P01'!$B$17,INDEX('P01'!$S:$S,$A276+52),0)+IF($A276&lt;='P02'!$B$17,INDEX('P02'!$S:$S,$A276+52),0)+IF($A276&lt;='P03'!$B$17,INDEX('P03'!$S:$S,$A276+52),0)+IF($A276&lt;='P04'!$B$17,INDEX('P04'!$S:$S,$A276+52),0)+IF($A276&lt;='P05'!$B$17,INDEX('P05'!$S:$S,$A276+52),0)+IF($A276&lt;='P06'!$B$17,INDEX('P06'!$S:$S,$A276+52),0)+IF($A276&lt;='P07'!$B$17,INDEX('P07'!$S:$S,$A276+52),0)+IF($A276&lt;='P08'!$B$17,INDEX('P08'!$S:$S,$A276+52),0)+IF($A276&lt;='P09'!$B$17,INDEX('P09'!$S:$S,$A276+52),0)+IF($A276&lt;='P10'!$B$17,INDEX('P10'!$S:$S,$A276+52),0)</f>
        <v>1.115600047711105</v>
      </c>
      <c r="H276">
        <f>IF($A276&lt;='P01'!$B$17,INDEX('P01'!$T:$T,$A276+52),0)+IF($A276&lt;='P02'!$B$17,INDEX('P02'!$T:$T,$A276+52),0)+IF($A276&lt;='P03'!$B$17,INDEX('P03'!$T:$T,$A276+52),0)+IF($A276&lt;='P04'!$B$17,INDEX('P04'!$T:$T,$A276+52),0)+IF($A276&lt;='P05'!$B$17,INDEX('P05'!$T:$T,$A276+52),0)+IF($A276&lt;='P06'!$B$17,INDEX('P06'!$T:$T,$A276+52),0)+IF($A276&lt;='P07'!$B$17,INDEX('P07'!$T:$T,$A276+52),0)+IF($A276&lt;='P08'!$B$17,INDEX('P08'!$T:$T,$A276+52),0)+IF($A276&lt;='P09'!$B$17,INDEX('P09'!$T:$T,$A276+52),0)+IF($A276&lt;='P10'!$B$17,INDEX('P10'!$T:$T,$A276+52),0)</f>
        <v>6.038287199383543</v>
      </c>
      <c r="I276">
        <f>IF($A276&lt;='P01'!$B$17,INDEX('P01'!$U:$U,$A276+52),0)+IF($A276&lt;='P02'!$B$17,INDEX('P02'!$U:$U,$A276+52),0)+IF($A276&lt;='P03'!$B$17,INDEX('P03'!$U:$U,$A276+52),0)+IF($A276&lt;='P04'!$B$17,INDEX('P04'!$U:$U,$A276+52),0)+IF($A276&lt;='P05'!$B$17,INDEX('P05'!$U:$U,$A276+52),0)+IF($A276&lt;='P06'!$B$17,INDEX('P06'!$U:$U,$A276+52),0)+IF($A276&lt;='P07'!$B$17,INDEX('P07'!$U:$U,$A276+52),0)+IF($A276&lt;='P08'!$B$17,INDEX('P08'!$U:$U,$A276+52),0)+IF($A276&lt;='P09'!$B$17,INDEX('P09'!$U:$U,$A276+52),0)+IF($A276&lt;='P10'!$B$17,INDEX('P10'!$U:$U,$A276+52),0)</f>
        <v>67.299726778272685</v>
      </c>
      <c r="J276">
        <f>IF($A276&lt;='P01'!$B$17,INDEX('P01'!$V:$V,$A276+52),0)+IF($A276&lt;='P02'!$B$17,INDEX('P02'!$V:$V,$A276+52),0)+IF($A276&lt;='P03'!$B$17,INDEX('P03'!$V:$V,$A276+52),0)+IF($A276&lt;='P04'!$B$17,INDEX('P04'!$V:$V,$A276+52),0)+IF($A276&lt;='P05'!$B$17,INDEX('P05'!$V:$V,$A276+52),0)+IF($A276&lt;='P06'!$B$17,INDEX('P06'!$V:$V,$A276+52),0)+IF($A276&lt;='P07'!$B$17,INDEX('P07'!$V:$V,$A276+52),0)+IF($A276&lt;='P08'!$B$17,INDEX('P08'!$V:$V,$A276+52),0)+IF($A276&lt;='P09'!$B$17,INDEX('P09'!$V:$V,$A276+52),0)+IF($A276&lt;='P10'!$B$17,INDEX('P10'!$V:$V,$A276+52),0)</f>
        <v>4.8224556466588825E-2</v>
      </c>
      <c r="K276">
        <f>IF($A276&lt;='P01'!$B$17,INDEX('P01'!$W:$W,$A276+52),0)+IF($A276&lt;='P02'!$B$17,INDEX('P02'!$W:$W,$A276+52),0)+IF($A276&lt;='P03'!$B$17,INDEX('P03'!$W:$W,$A276+52),0)+IF($A276&lt;='P04'!$B$17,INDEX('P04'!$W:$W,$A276+52),0)+IF($A276&lt;='P05'!$B$17,INDEX('P05'!$W:$W,$A276+52),0)+IF($A276&lt;='P06'!$B$17,INDEX('P06'!$W:$W,$A276+52),0)+IF($A276&lt;='P07'!$B$17,INDEX('P07'!$W:$W,$A276+52),0)+IF($A276&lt;='P08'!$B$17,INDEX('P08'!$W:$W,$A276+52),0)+IF($A276&lt;='P09'!$B$17,INDEX('P09'!$W:$W,$A276+52),0)+IF($A276&lt;='P10'!$B$17,INDEX('P10'!$W:$W,$A276+52),0)</f>
        <v>-18.721836196278669</v>
      </c>
      <c r="L276">
        <f>IF($A276&lt;='P01'!$B$17,INDEX('P01'!$X:$X,$A276+52),0)+IF($A276&lt;='P02'!$B$17,INDEX('P02'!$X:$X,$A276+52),0)+IF($A276&lt;='P03'!$B$17,INDEX('P03'!$X:$X,$A276+52),0)+IF($A276&lt;='P04'!$B$17,INDEX('P04'!$X:$X,$A276+52),0)+IF($A276&lt;='P05'!$B$17,INDEX('P05'!$X:$X,$A276+52),0)+IF($A276&lt;='P06'!$B$17,INDEX('P06'!$X:$X,$A276+52),0)+IF($A276&lt;='P07'!$B$17,INDEX('P07'!$X:$X,$A276+52),0)+IF($A276&lt;='P08'!$B$17,INDEX('P08'!$X:$X,$A276+52),0)+IF($A276&lt;='P09'!$B$17,INDEX('P09'!$X:$X,$A276+52),0)+IF($A276&lt;='P10'!$B$17,INDEX('P10'!$X:$X,$A276+52),0)</f>
        <v>18.542879167675135</v>
      </c>
      <c r="M276">
        <f>IF($A276&lt;='P01'!$B$17,INDEX('P01'!$AA:$AA,$A276+52),0)+IF($A276&lt;='P02'!$B$17,INDEX('P02'!$AA:$AA,$A276+52),0)+IF($A276&lt;='P03'!$B$17,INDEX('P03'!$AA:$AA,$A276+52),0)+IF($A276&lt;='P04'!$B$17,INDEX('P04'!$AA:$AA,$A276+52),0)+IF($A276&lt;='P05'!$B$17,INDEX('P05'!$AA:$AA,$A276+52),0)+IF($A276&lt;='P06'!$B$17,INDEX('P06'!$AA:$AA,$A276+52),0)+IF($A276&lt;='P07'!$B$17,INDEX('P07'!$AA:$AA,$A276+52),0)+IF($A276&lt;='P08'!$B$17,INDEX('P08'!$AA:$AA,$A276+52),0)+IF($A276&lt;='P09'!$B$17,INDEX('P09'!$AA:$AA,$A276+52),0)+IF($A276&lt;='P10'!$B$17,INDEX('P10'!$AA:$AA,$A276+52),0)</f>
        <v>-8.3528099973266539</v>
      </c>
      <c r="N276">
        <f>IF($A276&lt;='P01'!$B$17,INDEX('P01'!$AB:$AB,$A276+52),0)+IF($A276&lt;='P02'!$B$17,INDEX('P02'!$AB:$AB,$A276+52),0)+IF($A276&lt;='P03'!$B$17,INDEX('P03'!$AB:$AB,$A276+52),0)+IF($A276&lt;='P04'!$B$17,INDEX('P04'!$AB:$AB,$A276+52),0)+IF($A276&lt;='P05'!$B$17,INDEX('P05'!$AB:$AB,$A276+52),0)+IF($A276&lt;='P06'!$B$17,INDEX('P06'!$AB:$AB,$A276+52),0)+IF($A276&lt;='P07'!$B$17,INDEX('P07'!$AB:$AB,$A276+52),0)+IF($A276&lt;='P08'!$B$17,INDEX('P08'!$AB:$AB,$A276+52),0)+IF($A276&lt;='P09'!$B$17,INDEX('P09'!$AB:$AB,$A276+52),0)+IF($A276&lt;='P10'!$B$17,INDEX('P10'!$AB:$AB,$A276+52),0)</f>
        <v>25.208871686476328</v>
      </c>
      <c r="O276">
        <f>IF($A276&lt;='P01'!$B$17,INDEX('P01'!$AC:$AC,$A276+52),0)+IF($A276&lt;='P02'!$B$17,INDEX('P02'!$AC:$AC,$A276+52),0)+IF($A276&lt;='P03'!$B$17,INDEX('P03'!$AC:$AC,$A276+52),0)+IF($A276&lt;='P04'!$B$17,INDEX('P04'!$AC:$AC,$A276+52),0)+IF($A276&lt;='P05'!$B$17,INDEX('P05'!$AC:$AC,$A276+52),0)+IF($A276&lt;='P06'!$B$17,INDEX('P06'!$AC:$AC,$A276+52),0)+IF($A276&lt;='P07'!$B$17,INDEX('P07'!$AC:$AC,$A276+52),0)+IF($A276&lt;='P08'!$B$17,INDEX('P08'!$AC:$AC,$A276+52),0)+IF($A276&lt;='P09'!$B$17,INDEX('P09'!$AC:$AC,$A276+52),0)+IF($A276&lt;='P10'!$B$17,INDEX('P10'!$AC:$AC,$A276+52),0)</f>
        <v>0.5041774337295265</v>
      </c>
      <c r="P276">
        <f>IF($A276&lt;='P01'!$B$17,INDEX('P01'!$AD:$AD,$A276+52),0)+IF($A276&lt;='P02'!$B$17,INDEX('P02'!$AD:$AD,$A276+52),0)+IF($A276&lt;='P03'!$B$17,INDEX('P03'!$AD:$AD,$A276+52),0)+IF($A276&lt;='P04'!$B$17,INDEX('P04'!$AD:$AD,$A276+52),0)+IF($A276&lt;='P05'!$B$17,INDEX('P05'!$AD:$AD,$A276+52),0)+IF($A276&lt;='P06'!$B$17,INDEX('P06'!$AD:$AD,$A276+52),0)+IF($A276&lt;='P07'!$B$17,INDEX('P07'!$AD:$AD,$A276+52),0)+IF($A276&lt;='P08'!$B$17,INDEX('P08'!$AD:$AD,$A276+52),0)+IF($A276&lt;='P09'!$B$17,INDEX('P09'!$AD:$AD,$A276+52),0)+IF($A276&lt;='P10'!$B$17,INDEX('P10'!$AD:$AD,$A276+52),0)</f>
        <v>2.7200018524450122</v>
      </c>
      <c r="Q276">
        <f>IF($A276&lt;='P01'!$B$17,INDEX('P01'!$AE:$AE,$A276+52),0)+IF($A276&lt;='P02'!$B$17,INDEX('P02'!$AE:$AE,$A276+52),0)+IF($A276&lt;='P03'!$B$17,INDEX('P03'!$AE:$AE,$A276+52),0)+IF($A276&lt;='P04'!$B$17,INDEX('P04'!$AE:$AE,$A276+52),0)+IF($A276&lt;='P05'!$B$17,INDEX('P05'!$AE:$AE,$A276+52),0)+IF($A276&lt;='P06'!$B$17,INDEX('P06'!$AE:$AE,$A276+52),0)+IF($A276&lt;='P07'!$B$17,INDEX('P07'!$AE:$AE,$A276+52),0)+IF($A276&lt;='P08'!$B$17,INDEX('P08'!$AE:$AE,$A276+52),0)+IF($A276&lt;='P09'!$B$17,INDEX('P09'!$AE:$AE,$A276+52),0)+IF($A276&lt;='P10'!$B$17,INDEX('P10'!$AE:$AE,$A276+52),0)</f>
        <v>30.315779203849935</v>
      </c>
      <c r="R276">
        <f>IF($A276&lt;='P01'!$B$17,INDEX('P01'!$AF:$AF,$A276+52),0)+IF($A276&lt;='P02'!$B$17,INDEX('P02'!$AF:$AF,$A276+52),0)+IF($A276&lt;='P03'!$B$17,INDEX('P03'!$AF:$AF,$A276+52),0)+IF($A276&lt;='P04'!$B$17,INDEX('P04'!$AF:$AF,$A276+52),0)+IF($A276&lt;='P05'!$B$17,INDEX('P05'!$AF:$AF,$A276+52),0)+IF($A276&lt;='P06'!$B$17,INDEX('P06'!$AF:$AF,$A276+52),0)+IF($A276&lt;='P07'!$B$17,INDEX('P07'!$AF:$AF,$A276+52),0)+IF($A276&lt;='P08'!$B$17,INDEX('P08'!$AF:$AF,$A276+52),0)+IF($A276&lt;='P09'!$B$17,INDEX('P09'!$AF:$AF,$A276+52),0)+IF($A276&lt;='P10'!$B$17,INDEX('P10'!$AF:$AF,$A276+52),0)</f>
        <v>2.1723193778502639E-2</v>
      </c>
      <c r="S276">
        <f>IF($A276&lt;='P01'!$B$17,INDEX('P01'!$AG:$AG,$A276+52),0)+IF($A276&lt;='P02'!$B$17,INDEX('P02'!$AG:$AG,$A276+52),0)+IF($A276&lt;='P03'!$B$17,INDEX('P03'!$AG:$AG,$A276+52),0)+IF($A276&lt;='P04'!$B$17,INDEX('P04'!$AG:$AG,$A276+52),0)+IF($A276&lt;='P05'!$B$17,INDEX('P05'!$AG:$AG,$A276+52),0)+IF($A276&lt;='P06'!$B$17,INDEX('P06'!$AG:$AG,$A276+52),0)+IF($A276&lt;='P07'!$B$17,INDEX('P07'!$AG:$AG,$A276+52),0)+IF($A276&lt;='P08'!$B$17,INDEX('P08'!$AG:$AG,$A276+52),0)+IF($A276&lt;='P09'!$B$17,INDEX('P09'!$AG:$AG,$A276+52),0)+IF($A276&lt;='P10'!$B$17,INDEX('P10'!$AG:$AG,$A276+52),0)</f>
        <v>7134.0573361431379</v>
      </c>
      <c r="T276">
        <f>IF($A276&lt;='P01'!$B$17,INDEX('P01'!$AI:$AI,$A276+52),0)+IF($A276&lt;='P02'!$B$17,INDEX('P02'!$AI:$AI,$A276+52),0)+IF($A276&lt;='P03'!$B$17,INDEX('P03'!$AI:$AI,$A276+52),0)+IF($A276&lt;='P04'!$B$17,INDEX('P04'!$AI:$AI,$A276+52),0)+IF($A276&lt;='P05'!$B$17,INDEX('P05'!$AI:$AI,$A276+52),0)+IF($A276&lt;='P06'!$B$17,INDEX('P06'!$AI:$AI,$A276+52),0)+IF($A276&lt;='P07'!$B$17,INDEX('P07'!$AI:$AI,$A276+52),0)+IF($A276&lt;='P08'!$B$17,INDEX('P08'!$AI:$AI,$A276+52),0)+IF($A276&lt;='P09'!$B$17,INDEX('P09'!$AI:$AI,$A276+52),0)+IF($A276&lt;='P10'!$B$17,INDEX('P10'!$AI:$AI,$A276+52),0)</f>
        <v>7134.0573361431379</v>
      </c>
    </row>
    <row r="277" spans="1:20" x14ac:dyDescent="0.35">
      <c r="A277">
        <v>245</v>
      </c>
      <c r="B277">
        <f>IF($A277&lt;='P01'!$B$17,INDEX('P01'!$J:$J,$A277+52),0)+IF($A277&lt;='P02'!$B$17,INDEX('P02'!$J:$J,$A277+52),0)+IF($A277&lt;='P03'!$B$17,INDEX('P03'!$J:$J,$A277+52),0)+IF($A277&lt;='P04'!$B$17,INDEX('P04'!$J:$J,$A277+52),0)+IF($A277&lt;='P05'!$B$17,INDEX('P05'!$J:$J,$A277+52),0)+IF($A277&lt;='P06'!$B$17,INDEX('P06'!$J:$J,$A277+52),0)+IF($A277&lt;='P07'!$B$17,INDEX('P07'!$J:$J,$A277+52),0)+IF($A277&lt;='P08'!$B$17,INDEX('P08'!$J:$J,$A277+52),0)+IF($A277&lt;='P09'!$B$17,INDEX('P09'!$J:$J,$A277+52),0)+IF($A277&lt;='P10'!$B$17,INDEX('P10'!$J:$J,$A277+52),0)</f>
        <v>1.0537914317218743E-4</v>
      </c>
      <c r="C277">
        <f>IF($A277&lt;='P01'!$B$17,INDEX('P01'!$K:$K,$A277+52),0)+IF($A277&lt;='P02'!$B$17,INDEX('P02'!$K:$K,$A277+52),0)+IF($A277&lt;='P03'!$B$17,INDEX('P03'!$K:$K,$A277+52),0)+IF($A277&lt;='P04'!$B$17,INDEX('P04'!$K:$K,$A277+52),0)+IF($A277&lt;='P05'!$B$17,INDEX('P05'!$K:$K,$A277+52),0)+IF($A277&lt;='P06'!$B$17,INDEX('P06'!$K:$K,$A277+52),0)+IF($A277&lt;='P07'!$B$17,INDEX('P07'!$K:$K,$A277+52),0)+IF($A277&lt;='P08'!$B$17,INDEX('P08'!$K:$K,$A277+52),0)+IF($A277&lt;='P09'!$B$17,INDEX('P09'!$K:$K,$A277+52),0)+IF($A277&lt;='P10'!$B$17,INDEX('P10'!$K:$K,$A277+52),0)</f>
        <v>2.2401573790464023E-3</v>
      </c>
      <c r="D277">
        <f>IF($A277&lt;='P01'!$B$17,INDEX('P01'!$L:$L,$A277+52),0)+IF($A277&lt;='P02'!$B$17,INDEX('P02'!$L:$L,$A277+52),0)+IF($A277&lt;='P03'!$B$17,INDEX('P03'!$L:$L,$A277+52),0)+IF($A277&lt;='P04'!$B$17,INDEX('P04'!$L:$L,$A277+52),0)+IF($A277&lt;='P05'!$B$17,INDEX('P05'!$L:$L,$A277+52),0)+IF($A277&lt;='P06'!$B$17,INDEX('P06'!$L:$L,$A277+52),0)+IF($A277&lt;='P07'!$B$17,INDEX('P07'!$L:$L,$A277+52),0)+IF($A277&lt;='P08'!$B$17,INDEX('P08'!$L:$L,$A277+52),0)+IF($A277&lt;='P09'!$B$17,INDEX('P09'!$L:$L,$A277+52),0)+IF($A277&lt;='P10'!$B$17,INDEX('P10'!$L:$L,$A277+52),0)</f>
        <v>0</v>
      </c>
      <c r="E277">
        <f>IF($A277&lt;='P01'!$B$17,INDEX('P01'!$M:$M,$A277+52),0)+IF($A277&lt;='P02'!$B$17,INDEX('P02'!$M:$M,$A277+52),0)+IF($A277&lt;='P03'!$B$17,INDEX('P03'!$M:$M,$A277+52),0)+IF($A277&lt;='P04'!$B$17,INDEX('P04'!$M:$M,$A277+52),0)+IF($A277&lt;='P05'!$B$17,INDEX('P05'!$M:$M,$A277+52),0)+IF($A277&lt;='P06'!$B$17,INDEX('P06'!$M:$M,$A277+52),0)+IF($A277&lt;='P07'!$B$17,INDEX('P07'!$M:$M,$A277+52),0)+IF($A277&lt;='P08'!$B$17,INDEX('P08'!$M:$M,$A277+52),0)+IF($A277&lt;='P09'!$B$17,INDEX('P09'!$M:$M,$A277+52),0)+IF($A277&lt;='P10'!$B$17,INDEX('P10'!$M:$M,$A277+52),0)</f>
        <v>0.65739538065092873</v>
      </c>
      <c r="F277">
        <f>IF($A277&lt;='P01'!$B$17,INDEX('P01'!$R:$R,$A277+52),0)+IF($A277&lt;='P02'!$B$17,INDEX('P02'!$R:$R,$A277+52),0)+IF($A277&lt;='P03'!$B$17,INDEX('P03'!$R:$R,$A277+52),0)+IF($A277&lt;='P04'!$B$17,INDEX('P04'!$R:$R,$A277+52),0)+IF($A277&lt;='P05'!$B$17,INDEX('P05'!$R:$R,$A277+52),0)+IF($A277&lt;='P06'!$B$17,INDEX('P06'!$R:$R,$A277+52),0)+IF($A277&lt;='P07'!$B$17,INDEX('P07'!$R:$R,$A277+52),0)+IF($A277&lt;='P08'!$B$17,INDEX('P08'!$R:$R,$A277+52),0)+IF($A277&lt;='P09'!$B$17,INDEX('P09'!$R:$R,$A277+52),0)+IF($A277&lt;='P10'!$B$17,INDEX('P10'!$R:$R,$A277+52),0)</f>
        <v>55.58242982089034</v>
      </c>
      <c r="G277">
        <f>IF($A277&lt;='P01'!$B$17,INDEX('P01'!$S:$S,$A277+52),0)+IF($A277&lt;='P02'!$B$17,INDEX('P02'!$S:$S,$A277+52),0)+IF($A277&lt;='P03'!$B$17,INDEX('P03'!$S:$S,$A277+52),0)+IF($A277&lt;='P04'!$B$17,INDEX('P04'!$S:$S,$A277+52),0)+IF($A277&lt;='P05'!$B$17,INDEX('P05'!$S:$S,$A277+52),0)+IF($A277&lt;='P06'!$B$17,INDEX('P06'!$S:$S,$A277+52),0)+IF($A277&lt;='P07'!$B$17,INDEX('P07'!$S:$S,$A277+52),0)+IF($A277&lt;='P08'!$B$17,INDEX('P08'!$S:$S,$A277+52),0)+IF($A277&lt;='P09'!$B$17,INDEX('P09'!$S:$S,$A277+52),0)+IF($A277&lt;='P10'!$B$17,INDEX('P10'!$S:$S,$A277+52),0)</f>
        <v>1.1116485964178069</v>
      </c>
      <c r="H277">
        <f>IF($A277&lt;='P01'!$B$17,INDEX('P01'!$T:$T,$A277+52),0)+IF($A277&lt;='P02'!$B$17,INDEX('P02'!$T:$T,$A277+52),0)+IF($A277&lt;='P03'!$B$17,INDEX('P03'!$T:$T,$A277+52),0)+IF($A277&lt;='P04'!$B$17,INDEX('P04'!$T:$T,$A277+52),0)+IF($A277&lt;='P05'!$B$17,INDEX('P05'!$T:$T,$A277+52),0)+IF($A277&lt;='P06'!$B$17,INDEX('P06'!$T:$T,$A277+52),0)+IF($A277&lt;='P07'!$B$17,INDEX('P07'!$T:$T,$A277+52),0)+IF($A277&lt;='P08'!$B$17,INDEX('P08'!$T:$T,$A277+52),0)+IF($A277&lt;='P09'!$B$17,INDEX('P09'!$T:$T,$A277+52),0)+IF($A277&lt;='P10'!$B$17,INDEX('P10'!$T:$T,$A277+52),0)</f>
        <v>6.0316587395594041</v>
      </c>
      <c r="I277">
        <f>IF($A277&lt;='P01'!$B$17,INDEX('P01'!$U:$U,$A277+52),0)+IF($A277&lt;='P02'!$B$17,INDEX('P02'!$U:$U,$A277+52),0)+IF($A277&lt;='P03'!$B$17,INDEX('P03'!$U:$U,$A277+52),0)+IF($A277&lt;='P04'!$B$17,INDEX('P04'!$U:$U,$A277+52),0)+IF($A277&lt;='P05'!$B$17,INDEX('P05'!$U:$U,$A277+52),0)+IF($A277&lt;='P06'!$B$17,INDEX('P06'!$U:$U,$A277+52),0)+IF($A277&lt;='P07'!$B$17,INDEX('P07'!$U:$U,$A277+52),0)+IF($A277&lt;='P08'!$B$17,INDEX('P08'!$U:$U,$A277+52),0)+IF($A277&lt;='P09'!$B$17,INDEX('P09'!$U:$U,$A277+52),0)+IF($A277&lt;='P10'!$B$17,INDEX('P10'!$U:$U,$A277+52),0)</f>
        <v>67.061002040569534</v>
      </c>
      <c r="J277">
        <f>IF($A277&lt;='P01'!$B$17,INDEX('P01'!$V:$V,$A277+52),0)+IF($A277&lt;='P02'!$B$17,INDEX('P02'!$V:$V,$A277+52),0)+IF($A277&lt;='P03'!$B$17,INDEX('P03'!$V:$V,$A277+52),0)+IF($A277&lt;='P04'!$B$17,INDEX('P04'!$V:$V,$A277+52),0)+IF($A277&lt;='P05'!$B$17,INDEX('P05'!$V:$V,$A277+52),0)+IF($A277&lt;='P06'!$B$17,INDEX('P06'!$V:$V,$A277+52),0)+IF($A277&lt;='P07'!$B$17,INDEX('P07'!$V:$V,$A277+52),0)+IF($A277&lt;='P08'!$B$17,INDEX('P08'!$V:$V,$A277+52),0)+IF($A277&lt;='P09'!$B$17,INDEX('P09'!$V:$V,$A277+52),0)+IF($A277&lt;='P10'!$B$17,INDEX('P10'!$V:$V,$A277+52),0)</f>
        <v>4.817126036424018E-2</v>
      </c>
      <c r="K277">
        <f>IF($A277&lt;='P01'!$B$17,INDEX('P01'!$W:$W,$A277+52),0)+IF($A277&lt;='P02'!$B$17,INDEX('P02'!$W:$W,$A277+52),0)+IF($A277&lt;='P03'!$B$17,INDEX('P03'!$W:$W,$A277+52),0)+IF($A277&lt;='P04'!$B$17,INDEX('P04'!$W:$W,$A277+52),0)+IF($A277&lt;='P05'!$B$17,INDEX('P05'!$W:$W,$A277+52),0)+IF($A277&lt;='P06'!$B$17,INDEX('P06'!$W:$W,$A277+52),0)+IF($A277&lt;='P07'!$B$17,INDEX('P07'!$W:$W,$A277+52),0)+IF($A277&lt;='P08'!$B$17,INDEX('P08'!$W:$W,$A277+52),0)+IF($A277&lt;='P09'!$B$17,INDEX('P09'!$W:$W,$A277+52),0)+IF($A277&lt;='P10'!$B$17,INDEX('P10'!$W:$W,$A277+52),0)</f>
        <v>-18.670050816020641</v>
      </c>
      <c r="L277">
        <f>IF($A277&lt;='P01'!$B$17,INDEX('P01'!$X:$X,$A277+52),0)+IF($A277&lt;='P02'!$B$17,INDEX('P02'!$X:$X,$A277+52),0)+IF($A277&lt;='P03'!$B$17,INDEX('P03'!$X:$X,$A277+52),0)+IF($A277&lt;='P04'!$B$17,INDEX('P04'!$X:$X,$A277+52),0)+IF($A277&lt;='P05'!$B$17,INDEX('P05'!$X:$X,$A277+52),0)+IF($A277&lt;='P06'!$B$17,INDEX('P06'!$X:$X,$A277+52),0)+IF($A277&lt;='P07'!$B$17,INDEX('P07'!$X:$X,$A277+52),0)+IF($A277&lt;='P08'!$B$17,INDEX('P08'!$X:$X,$A277+52),0)+IF($A277&lt;='P09'!$B$17,INDEX('P09'!$X:$X,$A277+52),0)+IF($A277&lt;='P10'!$B$17,INDEX('P10'!$X:$X,$A277+52),0)</f>
        <v>18.491727652558634</v>
      </c>
      <c r="M277">
        <f>IF($A277&lt;='P01'!$B$17,INDEX('P01'!$AA:$AA,$A277+52),0)+IF($A277&lt;='P02'!$B$17,INDEX('P02'!$AA:$AA,$A277+52),0)+IF($A277&lt;='P03'!$B$17,INDEX('P03'!$AA:$AA,$A277+52),0)+IF($A277&lt;='P04'!$B$17,INDEX('P04'!$AA:$AA,$A277+52),0)+IF($A277&lt;='P05'!$B$17,INDEX('P05'!$AA:$AA,$A277+52),0)+IF($A277&lt;='P06'!$B$17,INDEX('P06'!$AA:$AA,$A277+52),0)+IF($A277&lt;='P07'!$B$17,INDEX('P07'!$AA:$AA,$A277+52),0)+IF($A277&lt;='P08'!$B$17,INDEX('P08'!$AA:$AA,$A277+52),0)+IF($A277&lt;='P09'!$B$17,INDEX('P09'!$AA:$AA,$A277+52),0)+IF($A277&lt;='P10'!$B$17,INDEX('P10'!$AA:$AA,$A277+52),0)</f>
        <v>-8.3025878161491473</v>
      </c>
      <c r="N277">
        <f>IF($A277&lt;='P01'!$B$17,INDEX('P01'!$AB:$AB,$A277+52),0)+IF($A277&lt;='P02'!$B$17,INDEX('P02'!$AB:$AB,$A277+52),0)+IF($A277&lt;='P03'!$B$17,INDEX('P03'!$AB:$AB,$A277+52),0)+IF($A277&lt;='P04'!$B$17,INDEX('P04'!$AB:$AB,$A277+52),0)+IF($A277&lt;='P05'!$B$17,INDEX('P05'!$AB:$AB,$A277+52),0)+IF($A277&lt;='P06'!$B$17,INDEX('P06'!$AB:$AB,$A277+52),0)+IF($A277&lt;='P07'!$B$17,INDEX('P07'!$AB:$AB,$A277+52),0)+IF($A277&lt;='P08'!$B$17,INDEX('P08'!$AB:$AB,$A277+52),0)+IF($A277&lt;='P09'!$B$17,INDEX('P09'!$AB:$AB,$A277+52),0)+IF($A277&lt;='P10'!$B$17,INDEX('P10'!$AB:$AB,$A277+52),0)</f>
        <v>25.037615317742958</v>
      </c>
      <c r="O277">
        <f>IF($A277&lt;='P01'!$B$17,INDEX('P01'!$AC:$AC,$A277+52),0)+IF($A277&lt;='P02'!$B$17,INDEX('P02'!$AC:$AC,$A277+52),0)+IF($A277&lt;='P03'!$B$17,INDEX('P03'!$AC:$AC,$A277+52),0)+IF($A277&lt;='P04'!$B$17,INDEX('P04'!$AC:$AC,$A277+52),0)+IF($A277&lt;='P05'!$B$17,INDEX('P05'!$AC:$AC,$A277+52),0)+IF($A277&lt;='P06'!$B$17,INDEX('P06'!$AC:$AC,$A277+52),0)+IF($A277&lt;='P07'!$B$17,INDEX('P07'!$AC:$AC,$A277+52),0)+IF($A277&lt;='P08'!$B$17,INDEX('P08'!$AC:$AC,$A277+52),0)+IF($A277&lt;='P09'!$B$17,INDEX('P09'!$AC:$AC,$A277+52),0)+IF($A277&lt;='P10'!$B$17,INDEX('P10'!$AC:$AC,$A277+52),0)</f>
        <v>0.50075230635485912</v>
      </c>
      <c r="P277">
        <f>IF($A277&lt;='P01'!$B$17,INDEX('P01'!$AD:$AD,$A277+52),0)+IF($A277&lt;='P02'!$B$17,INDEX('P02'!$AD:$AD,$A277+52),0)+IF($A277&lt;='P03'!$B$17,INDEX('P03'!$AD:$AD,$A277+52),0)+IF($A277&lt;='P04'!$B$17,INDEX('P04'!$AD:$AD,$A277+52),0)+IF($A277&lt;='P05'!$B$17,INDEX('P05'!$AD:$AD,$A277+52),0)+IF($A277&lt;='P06'!$B$17,INDEX('P06'!$AD:$AD,$A277+52),0)+IF($A277&lt;='P07'!$B$17,INDEX('P07'!$AD:$AD,$A277+52),0)+IF($A277&lt;='P08'!$B$17,INDEX('P08'!$AD:$AD,$A277+52),0)+IF($A277&lt;='P09'!$B$17,INDEX('P09'!$AD:$AD,$A277+52),0)+IF($A277&lt;='P10'!$B$17,INDEX('P10'!$AD:$AD,$A277+52),0)</f>
        <v>2.7081502228001009</v>
      </c>
      <c r="Q277">
        <f>IF($A277&lt;='P01'!$B$17,INDEX('P01'!$AE:$AE,$A277+52),0)+IF($A277&lt;='P02'!$B$17,INDEX('P02'!$AE:$AE,$A277+52),0)+IF($A277&lt;='P03'!$B$17,INDEX('P03'!$AE:$AE,$A277+52),0)+IF($A277&lt;='P04'!$B$17,INDEX('P04'!$AE:$AE,$A277+52),0)+IF($A277&lt;='P05'!$B$17,INDEX('P05'!$AE:$AE,$A277+52),0)+IF($A277&lt;='P06'!$B$17,INDEX('P06'!$AE:$AE,$A277+52),0)+IF($A277&lt;='P07'!$B$17,INDEX('P07'!$AE:$AE,$A277+52),0)+IF($A277&lt;='P08'!$B$17,INDEX('P08'!$AE:$AE,$A277+52),0)+IF($A277&lt;='P09'!$B$17,INDEX('P09'!$AE:$AE,$A277+52),0)+IF($A277&lt;='P10'!$B$17,INDEX('P10'!$AE:$AE,$A277+52),0)</f>
        <v>30.109672224366022</v>
      </c>
      <c r="R277">
        <f>IF($A277&lt;='P01'!$B$17,INDEX('P01'!$AF:$AF,$A277+52),0)+IF($A277&lt;='P02'!$B$17,INDEX('P02'!$AF:$AF,$A277+52),0)+IF($A277&lt;='P03'!$B$17,INDEX('P03'!$AF:$AF,$A277+52),0)+IF($A277&lt;='P04'!$B$17,INDEX('P04'!$AF:$AF,$A277+52),0)+IF($A277&lt;='P05'!$B$17,INDEX('P05'!$AF:$AF,$A277+52),0)+IF($A277&lt;='P06'!$B$17,INDEX('P06'!$AF:$AF,$A277+52),0)+IF($A277&lt;='P07'!$B$17,INDEX('P07'!$AF:$AF,$A277+52),0)+IF($A277&lt;='P08'!$B$17,INDEX('P08'!$AF:$AF,$A277+52),0)+IF($A277&lt;='P09'!$B$17,INDEX('P09'!$AF:$AF,$A277+52),0)+IF($A277&lt;='P10'!$B$17,INDEX('P10'!$AF:$AF,$A277+52),0)</f>
        <v>2.1628380371119617E-2</v>
      </c>
      <c r="S277">
        <f>IF($A277&lt;='P01'!$B$17,INDEX('P01'!$AG:$AG,$A277+52),0)+IF($A277&lt;='P02'!$B$17,INDEX('P02'!$AG:$AG,$A277+52),0)+IF($A277&lt;='P03'!$B$17,INDEX('P03'!$AG:$AG,$A277+52),0)+IF($A277&lt;='P04'!$B$17,INDEX('P04'!$AG:$AG,$A277+52),0)+IF($A277&lt;='P05'!$B$17,INDEX('P05'!$AG:$AG,$A277+52),0)+IF($A277&lt;='P06'!$B$17,INDEX('P06'!$AG:$AG,$A277+52),0)+IF($A277&lt;='P07'!$B$17,INDEX('P07'!$AG:$AG,$A277+52),0)+IF($A277&lt;='P08'!$B$17,INDEX('P08'!$AG:$AG,$A277+52),0)+IF($A277&lt;='P09'!$B$17,INDEX('P09'!$AG:$AG,$A277+52),0)+IF($A277&lt;='P10'!$B$17,INDEX('P10'!$AG:$AG,$A277+52),0)</f>
        <v>7138.9206558003989</v>
      </c>
      <c r="T277">
        <f>IF($A277&lt;='P01'!$B$17,INDEX('P01'!$AI:$AI,$A277+52),0)+IF($A277&lt;='P02'!$B$17,INDEX('P02'!$AI:$AI,$A277+52),0)+IF($A277&lt;='P03'!$B$17,INDEX('P03'!$AI:$AI,$A277+52),0)+IF($A277&lt;='P04'!$B$17,INDEX('P04'!$AI:$AI,$A277+52),0)+IF($A277&lt;='P05'!$B$17,INDEX('P05'!$AI:$AI,$A277+52),0)+IF($A277&lt;='P06'!$B$17,INDEX('P06'!$AI:$AI,$A277+52),0)+IF($A277&lt;='P07'!$B$17,INDEX('P07'!$AI:$AI,$A277+52),0)+IF($A277&lt;='P08'!$B$17,INDEX('P08'!$AI:$AI,$A277+52),0)+IF($A277&lt;='P09'!$B$17,INDEX('P09'!$AI:$AI,$A277+52),0)+IF($A277&lt;='P10'!$B$17,INDEX('P10'!$AI:$AI,$A277+52),0)</f>
        <v>7138.9206558003989</v>
      </c>
    </row>
    <row r="278" spans="1:20" x14ac:dyDescent="0.35">
      <c r="A278">
        <v>246</v>
      </c>
      <c r="B278">
        <f>IF($A278&lt;='P01'!$B$17,INDEX('P01'!$J:$J,$A278+52),0)+IF($A278&lt;='P02'!$B$17,INDEX('P02'!$J:$J,$A278+52),0)+IF($A278&lt;='P03'!$B$17,INDEX('P03'!$J:$J,$A278+52),0)+IF($A278&lt;='P04'!$B$17,INDEX('P04'!$J:$J,$A278+52),0)+IF($A278&lt;='P05'!$B$17,INDEX('P05'!$J:$J,$A278+52),0)+IF($A278&lt;='P06'!$B$17,INDEX('P06'!$J:$J,$A278+52),0)+IF($A278&lt;='P07'!$B$17,INDEX('P07'!$J:$J,$A278+52),0)+IF($A278&lt;='P08'!$B$17,INDEX('P08'!$J:$J,$A278+52),0)+IF($A278&lt;='P09'!$B$17,INDEX('P09'!$J:$J,$A278+52),0)+IF($A278&lt;='P10'!$B$17,INDEX('P10'!$J:$J,$A278+52),0)</f>
        <v>1.0500371444119546E-4</v>
      </c>
      <c r="C278">
        <f>IF($A278&lt;='P01'!$B$17,INDEX('P01'!$K:$K,$A278+52),0)+IF($A278&lt;='P02'!$B$17,INDEX('P02'!$K:$K,$A278+52),0)+IF($A278&lt;='P03'!$B$17,INDEX('P03'!$K:$K,$A278+52),0)+IF($A278&lt;='P04'!$B$17,INDEX('P04'!$K:$K,$A278+52),0)+IF($A278&lt;='P05'!$B$17,INDEX('P05'!$K:$K,$A278+52),0)+IF($A278&lt;='P06'!$B$17,INDEX('P06'!$K:$K,$A278+52),0)+IF($A278&lt;='P07'!$B$17,INDEX('P07'!$K:$K,$A278+52),0)+IF($A278&lt;='P08'!$B$17,INDEX('P08'!$K:$K,$A278+52),0)+IF($A278&lt;='P09'!$B$17,INDEX('P09'!$K:$K,$A278+52),0)+IF($A278&lt;='P10'!$B$17,INDEX('P10'!$K:$K,$A278+52),0)</f>
        <v>2.2321930872128866E-3</v>
      </c>
      <c r="D278">
        <f>IF($A278&lt;='P01'!$B$17,INDEX('P01'!$L:$L,$A278+52),0)+IF($A278&lt;='P02'!$B$17,INDEX('P02'!$L:$L,$A278+52),0)+IF($A278&lt;='P03'!$B$17,INDEX('P03'!$L:$L,$A278+52),0)+IF($A278&lt;='P04'!$B$17,INDEX('P04'!$L:$L,$A278+52),0)+IF($A278&lt;='P05'!$B$17,INDEX('P05'!$L:$L,$A278+52),0)+IF($A278&lt;='P06'!$B$17,INDEX('P06'!$L:$L,$A278+52),0)+IF($A278&lt;='P07'!$B$17,INDEX('P07'!$L:$L,$A278+52),0)+IF($A278&lt;='P08'!$B$17,INDEX('P08'!$L:$L,$A278+52),0)+IF($A278&lt;='P09'!$B$17,INDEX('P09'!$L:$L,$A278+52),0)+IF($A278&lt;='P10'!$B$17,INDEX('P10'!$L:$L,$A278+52),0)</f>
        <v>0</v>
      </c>
      <c r="E278">
        <f>IF($A278&lt;='P01'!$B$17,INDEX('P01'!$M:$M,$A278+52),0)+IF($A278&lt;='P02'!$B$17,INDEX('P02'!$M:$M,$A278+52),0)+IF($A278&lt;='P03'!$B$17,INDEX('P03'!$M:$M,$A278+52),0)+IF($A278&lt;='P04'!$B$17,INDEX('P04'!$M:$M,$A278+52),0)+IF($A278&lt;='P05'!$B$17,INDEX('P05'!$M:$M,$A278+52),0)+IF($A278&lt;='P06'!$B$17,INDEX('P06'!$M:$M,$A278+52),0)+IF($A278&lt;='P07'!$B$17,INDEX('P07'!$M:$M,$A278+52),0)+IF($A278&lt;='P08'!$B$17,INDEX('P08'!$M:$M,$A278+52),0)+IF($A278&lt;='P09'!$B$17,INDEX('P09'!$M:$M,$A278+52),0)+IF($A278&lt;='P10'!$B$17,INDEX('P10'!$M:$M,$A278+52),0)</f>
        <v>0.65505818384927461</v>
      </c>
      <c r="F278">
        <f>IF($A278&lt;='P01'!$B$17,INDEX('P01'!$R:$R,$A278+52),0)+IF($A278&lt;='P02'!$B$17,INDEX('P02'!$R:$R,$A278+52),0)+IF($A278&lt;='P03'!$B$17,INDEX('P03'!$R:$R,$A278+52),0)+IF($A278&lt;='P04'!$B$17,INDEX('P04'!$R:$R,$A278+52),0)+IF($A278&lt;='P05'!$B$17,INDEX('P05'!$R:$R,$A278+52),0)+IF($A278&lt;='P06'!$B$17,INDEX('P06'!$R:$R,$A278+52),0)+IF($A278&lt;='P07'!$B$17,INDEX('P07'!$R:$R,$A278+52),0)+IF($A278&lt;='P08'!$B$17,INDEX('P08'!$R:$R,$A278+52),0)+IF($A278&lt;='P09'!$B$17,INDEX('P09'!$R:$R,$A278+52),0)+IF($A278&lt;='P10'!$B$17,INDEX('P10'!$R:$R,$A278+52),0)</f>
        <v>55.385557113343843</v>
      </c>
      <c r="G278">
        <f>IF($A278&lt;='P01'!$B$17,INDEX('P01'!$S:$S,$A278+52),0)+IF($A278&lt;='P02'!$B$17,INDEX('P02'!$S:$S,$A278+52),0)+IF($A278&lt;='P03'!$B$17,INDEX('P03'!$S:$S,$A278+52),0)+IF($A278&lt;='P04'!$B$17,INDEX('P04'!$S:$S,$A278+52),0)+IF($A278&lt;='P05'!$B$17,INDEX('P05'!$S:$S,$A278+52),0)+IF($A278&lt;='P06'!$B$17,INDEX('P06'!$S:$S,$A278+52),0)+IF($A278&lt;='P07'!$B$17,INDEX('P07'!$S:$S,$A278+52),0)+IF($A278&lt;='P08'!$B$17,INDEX('P08'!$S:$S,$A278+52),0)+IF($A278&lt;='P09'!$B$17,INDEX('P09'!$S:$S,$A278+52),0)+IF($A278&lt;='P10'!$B$17,INDEX('P10'!$S:$S,$A278+52),0)</f>
        <v>1.1077111422668768</v>
      </c>
      <c r="H278">
        <f>IF($A278&lt;='P01'!$B$17,INDEX('P01'!$T:$T,$A278+52),0)+IF($A278&lt;='P02'!$B$17,INDEX('P02'!$T:$T,$A278+52),0)+IF($A278&lt;='P03'!$B$17,INDEX('P03'!$T:$T,$A278+52),0)+IF($A278&lt;='P04'!$B$17,INDEX('P04'!$T:$T,$A278+52),0)+IF($A278&lt;='P05'!$B$17,INDEX('P05'!$T:$T,$A278+52),0)+IF($A278&lt;='P06'!$B$17,INDEX('P06'!$T:$T,$A278+52),0)+IF($A278&lt;='P07'!$B$17,INDEX('P07'!$T:$T,$A278+52),0)+IF($A278&lt;='P08'!$B$17,INDEX('P08'!$T:$T,$A278+52),0)+IF($A278&lt;='P09'!$B$17,INDEX('P09'!$T:$T,$A278+52),0)+IF($A278&lt;='P10'!$B$17,INDEX('P10'!$T:$T,$A278+52),0)</f>
        <v>6.0250375632066149</v>
      </c>
      <c r="I278">
        <f>IF($A278&lt;='P01'!$B$17,INDEX('P01'!$U:$U,$A278+52),0)+IF($A278&lt;='P02'!$B$17,INDEX('P02'!$U:$U,$A278+52),0)+IF($A278&lt;='P03'!$B$17,INDEX('P03'!$U:$U,$A278+52),0)+IF($A278&lt;='P04'!$B$17,INDEX('P04'!$U:$U,$A278+52),0)+IF($A278&lt;='P05'!$B$17,INDEX('P05'!$U:$U,$A278+52),0)+IF($A278&lt;='P06'!$B$17,INDEX('P06'!$U:$U,$A278+52),0)+IF($A278&lt;='P07'!$B$17,INDEX('P07'!$U:$U,$A278+52),0)+IF($A278&lt;='P08'!$B$17,INDEX('P08'!$U:$U,$A278+52),0)+IF($A278&lt;='P09'!$B$17,INDEX('P09'!$U:$U,$A278+52),0)+IF($A278&lt;='P10'!$B$17,INDEX('P10'!$U:$U,$A278+52),0)</f>
        <v>66.823124179099992</v>
      </c>
      <c r="J278">
        <f>IF($A278&lt;='P01'!$B$17,INDEX('P01'!$V:$V,$A278+52),0)+IF($A278&lt;='P02'!$B$17,INDEX('P02'!$V:$V,$A278+52),0)+IF($A278&lt;='P03'!$B$17,INDEX('P03'!$V:$V,$A278+52),0)+IF($A278&lt;='P04'!$B$17,INDEX('P04'!$V:$V,$A278+52),0)+IF($A278&lt;='P05'!$B$17,INDEX('P05'!$V:$V,$A278+52),0)+IF($A278&lt;='P06'!$B$17,INDEX('P06'!$V:$V,$A278+52),0)+IF($A278&lt;='P07'!$B$17,INDEX('P07'!$V:$V,$A278+52),0)+IF($A278&lt;='P08'!$B$17,INDEX('P08'!$V:$V,$A278+52),0)+IF($A278&lt;='P09'!$B$17,INDEX('P09'!$V:$V,$A278+52),0)+IF($A278&lt;='P10'!$B$17,INDEX('P10'!$V:$V,$A278+52),0)</f>
        <v>4.8118023217473438E-2</v>
      </c>
      <c r="K278">
        <f>IF($A278&lt;='P01'!$B$17,INDEX('P01'!$W:$W,$A278+52),0)+IF($A278&lt;='P02'!$B$17,INDEX('P02'!$W:$W,$A278+52),0)+IF($A278&lt;='P03'!$B$17,INDEX('P03'!$W:$W,$A278+52),0)+IF($A278&lt;='P04'!$B$17,INDEX('P04'!$W:$W,$A278+52),0)+IF($A278&lt;='P05'!$B$17,INDEX('P05'!$W:$W,$A278+52),0)+IF($A278&lt;='P06'!$B$17,INDEX('P06'!$W:$W,$A278+52),0)+IF($A278&lt;='P07'!$B$17,INDEX('P07'!$W:$W,$A278+52),0)+IF($A278&lt;='P08'!$B$17,INDEX('P08'!$W:$W,$A278+52),0)+IF($A278&lt;='P09'!$B$17,INDEX('P09'!$W:$W,$A278+52),0)+IF($A278&lt;='P10'!$B$17,INDEX('P10'!$W:$W,$A278+52),0)</f>
        <v>-18.618433794447117</v>
      </c>
      <c r="L278">
        <f>IF($A278&lt;='P01'!$B$17,INDEX('P01'!$X:$X,$A278+52),0)+IF($A278&lt;='P02'!$B$17,INDEX('P02'!$X:$X,$A278+52),0)+IF($A278&lt;='P03'!$B$17,INDEX('P03'!$X:$X,$A278+52),0)+IF($A278&lt;='P04'!$B$17,INDEX('P04'!$X:$X,$A278+52),0)+IF($A278&lt;='P05'!$B$17,INDEX('P05'!$X:$X,$A278+52),0)+IF($A278&lt;='P06'!$B$17,INDEX('P06'!$X:$X,$A278+52),0)+IF($A278&lt;='P07'!$B$17,INDEX('P07'!$X:$X,$A278+52),0)+IF($A278&lt;='P08'!$B$17,INDEX('P08'!$X:$X,$A278+52),0)+IF($A278&lt;='P09'!$B$17,INDEX('P09'!$X:$X,$A278+52),0)+IF($A278&lt;='P10'!$B$17,INDEX('P10'!$X:$X,$A278+52),0)</f>
        <v>18.440742250799545</v>
      </c>
      <c r="M278">
        <f>IF($A278&lt;='P01'!$B$17,INDEX('P01'!$AA:$AA,$A278+52),0)+IF($A278&lt;='P02'!$B$17,INDEX('P02'!$AA:$AA,$A278+52),0)+IF($A278&lt;='P03'!$B$17,INDEX('P03'!$AA:$AA,$A278+52),0)+IF($A278&lt;='P04'!$B$17,INDEX('P04'!$AA:$AA,$A278+52),0)+IF($A278&lt;='P05'!$B$17,INDEX('P05'!$AA:$AA,$A278+52),0)+IF($A278&lt;='P06'!$B$17,INDEX('P06'!$AA:$AA,$A278+52),0)+IF($A278&lt;='P07'!$B$17,INDEX('P07'!$AA:$AA,$A278+52),0)+IF($A278&lt;='P08'!$B$17,INDEX('P08'!$AA:$AA,$A278+52),0)+IF($A278&lt;='P09'!$B$17,INDEX('P09'!$AA:$AA,$A278+52),0)+IF($A278&lt;='P10'!$B$17,INDEX('P10'!$AA:$AA,$A278+52),0)</f>
        <v>-8.2526787935327945</v>
      </c>
      <c r="N278">
        <f>IF($A278&lt;='P01'!$B$17,INDEX('P01'!$AB:$AB,$A278+52),0)+IF($A278&lt;='P02'!$B$17,INDEX('P02'!$AB:$AB,$A278+52),0)+IF($A278&lt;='P03'!$B$17,INDEX('P03'!$AB:$AB,$A278+52),0)+IF($A278&lt;='P04'!$B$17,INDEX('P04'!$AB:$AB,$A278+52),0)+IF($A278&lt;='P05'!$B$17,INDEX('P05'!$AB:$AB,$A278+52),0)+IF($A278&lt;='P06'!$B$17,INDEX('P06'!$AB:$AB,$A278+52),0)+IF($A278&lt;='P07'!$B$17,INDEX('P07'!$AB:$AB,$A278+52),0)+IF($A278&lt;='P08'!$B$17,INDEX('P08'!$AB:$AB,$A278+52),0)+IF($A278&lt;='P09'!$B$17,INDEX('P09'!$AB:$AB,$A278+52),0)+IF($A278&lt;='P10'!$B$17,INDEX('P10'!$AB:$AB,$A278+52),0)</f>
        <v>24.867522403524831</v>
      </c>
      <c r="O278">
        <f>IF($A278&lt;='P01'!$B$17,INDEX('P01'!$AC:$AC,$A278+52),0)+IF($A278&lt;='P02'!$B$17,INDEX('P02'!$AC:$AC,$A278+52),0)+IF($A278&lt;='P03'!$B$17,INDEX('P03'!$AC:$AC,$A278+52),0)+IF($A278&lt;='P04'!$B$17,INDEX('P04'!$AC:$AC,$A278+52),0)+IF($A278&lt;='P05'!$B$17,INDEX('P05'!$AC:$AC,$A278+52),0)+IF($A278&lt;='P06'!$B$17,INDEX('P06'!$AC:$AC,$A278+52),0)+IF($A278&lt;='P07'!$B$17,INDEX('P07'!$AC:$AC,$A278+52),0)+IF($A278&lt;='P08'!$B$17,INDEX('P08'!$AC:$AC,$A278+52),0)+IF($A278&lt;='P09'!$B$17,INDEX('P09'!$AC:$AC,$A278+52),0)+IF($A278&lt;='P10'!$B$17,INDEX('P10'!$AC:$AC,$A278+52),0)</f>
        <v>0.49735044807049666</v>
      </c>
      <c r="P278">
        <f>IF($A278&lt;='P01'!$B$17,INDEX('P01'!$AD:$AD,$A278+52),0)+IF($A278&lt;='P02'!$B$17,INDEX('P02'!$AD:$AD,$A278+52),0)+IF($A278&lt;='P03'!$B$17,INDEX('P03'!$AD:$AD,$A278+52),0)+IF($A278&lt;='P04'!$B$17,INDEX('P04'!$AD:$AD,$A278+52),0)+IF($A278&lt;='P05'!$B$17,INDEX('P05'!$AD:$AD,$A278+52),0)+IF($A278&lt;='P06'!$B$17,INDEX('P06'!$AD:$AD,$A278+52),0)+IF($A278&lt;='P07'!$B$17,INDEX('P07'!$AD:$AD,$A278+52),0)+IF($A278&lt;='P08'!$B$17,INDEX('P08'!$AD:$AD,$A278+52),0)+IF($A278&lt;='P09'!$B$17,INDEX('P09'!$AD:$AD,$A278+52),0)+IF($A278&lt;='P10'!$B$17,INDEX('P10'!$AD:$AD,$A278+52),0)</f>
        <v>2.6963502364422394</v>
      </c>
      <c r="Q278">
        <f>IF($A278&lt;='P01'!$B$17,INDEX('P01'!$AE:$AE,$A278+52),0)+IF($A278&lt;='P02'!$B$17,INDEX('P02'!$AE:$AE,$A278+52),0)+IF($A278&lt;='P03'!$B$17,INDEX('P03'!$AE:$AE,$A278+52),0)+IF($A278&lt;='P04'!$B$17,INDEX('P04'!$AE:$AE,$A278+52),0)+IF($A278&lt;='P05'!$B$17,INDEX('P05'!$AE:$AE,$A278+52),0)+IF($A278&lt;='P06'!$B$17,INDEX('P06'!$AE:$AE,$A278+52),0)+IF($A278&lt;='P07'!$B$17,INDEX('P07'!$AE:$AE,$A278+52),0)+IF($A278&lt;='P08'!$B$17,INDEX('P08'!$AE:$AE,$A278+52),0)+IF($A278&lt;='P09'!$B$17,INDEX('P09'!$AE:$AE,$A278+52),0)+IF($A278&lt;='P10'!$B$17,INDEX('P10'!$AE:$AE,$A278+52),0)</f>
        <v>29.904966531732576</v>
      </c>
      <c r="R278">
        <f>IF($A278&lt;='P01'!$B$17,INDEX('P01'!$AF:$AF,$A278+52),0)+IF($A278&lt;='P02'!$B$17,INDEX('P02'!$AF:$AF,$A278+52),0)+IF($A278&lt;='P03'!$B$17,INDEX('P03'!$AF:$AF,$A278+52),0)+IF($A278&lt;='P04'!$B$17,INDEX('P04'!$AF:$AF,$A278+52),0)+IF($A278&lt;='P05'!$B$17,INDEX('P05'!$AF:$AF,$A278+52),0)+IF($A278&lt;='P06'!$B$17,INDEX('P06'!$AF:$AF,$A278+52),0)+IF($A278&lt;='P07'!$B$17,INDEX('P07'!$AF:$AF,$A278+52),0)+IF($A278&lt;='P08'!$B$17,INDEX('P08'!$AF:$AF,$A278+52),0)+IF($A278&lt;='P09'!$B$17,INDEX('P09'!$AF:$AF,$A278+52),0)+IF($A278&lt;='P10'!$B$17,INDEX('P10'!$AF:$AF,$A278+52),0)</f>
        <v>2.1533980812314883E-2</v>
      </c>
      <c r="S278">
        <f>IF($A278&lt;='P01'!$B$17,INDEX('P01'!$AG:$AG,$A278+52),0)+IF($A278&lt;='P02'!$B$17,INDEX('P02'!$AG:$AG,$A278+52),0)+IF($A278&lt;='P03'!$B$17,INDEX('P03'!$AG:$AG,$A278+52),0)+IF($A278&lt;='P04'!$B$17,INDEX('P04'!$AG:$AG,$A278+52),0)+IF($A278&lt;='P05'!$B$17,INDEX('P05'!$AG:$AG,$A278+52),0)+IF($A278&lt;='P06'!$B$17,INDEX('P06'!$AG:$AG,$A278+52),0)+IF($A278&lt;='P07'!$B$17,INDEX('P07'!$AG:$AG,$A278+52),0)+IF($A278&lt;='P08'!$B$17,INDEX('P08'!$AG:$AG,$A278+52),0)+IF($A278&lt;='P09'!$B$17,INDEX('P09'!$AG:$AG,$A278+52),0)+IF($A278&lt;='P10'!$B$17,INDEX('P10'!$AG:$AG,$A278+52),0)</f>
        <v>7143.8508821024543</v>
      </c>
      <c r="T278">
        <f>IF($A278&lt;='P01'!$B$17,INDEX('P01'!$AI:$AI,$A278+52),0)+IF($A278&lt;='P02'!$B$17,INDEX('P02'!$AI:$AI,$A278+52),0)+IF($A278&lt;='P03'!$B$17,INDEX('P03'!$AI:$AI,$A278+52),0)+IF($A278&lt;='P04'!$B$17,INDEX('P04'!$AI:$AI,$A278+52),0)+IF($A278&lt;='P05'!$B$17,INDEX('P05'!$AI:$AI,$A278+52),0)+IF($A278&lt;='P06'!$B$17,INDEX('P06'!$AI:$AI,$A278+52),0)+IF($A278&lt;='P07'!$B$17,INDEX('P07'!$AI:$AI,$A278+52),0)+IF($A278&lt;='P08'!$B$17,INDEX('P08'!$AI:$AI,$A278+52),0)+IF($A278&lt;='P09'!$B$17,INDEX('P09'!$AI:$AI,$A278+52),0)+IF($A278&lt;='P10'!$B$17,INDEX('P10'!$AI:$AI,$A278+52),0)</f>
        <v>7143.8508821024543</v>
      </c>
    </row>
    <row r="279" spans="1:20" x14ac:dyDescent="0.35">
      <c r="A279">
        <v>247</v>
      </c>
      <c r="B279">
        <f>IF($A279&lt;='P01'!$B$17,INDEX('P01'!$J:$J,$A279+52),0)+IF($A279&lt;='P02'!$B$17,INDEX('P02'!$J:$J,$A279+52),0)+IF($A279&lt;='P03'!$B$17,INDEX('P03'!$J:$J,$A279+52),0)+IF($A279&lt;='P04'!$B$17,INDEX('P04'!$J:$J,$A279+52),0)+IF($A279&lt;='P05'!$B$17,INDEX('P05'!$J:$J,$A279+52),0)+IF($A279&lt;='P06'!$B$17,INDEX('P06'!$J:$J,$A279+52),0)+IF($A279&lt;='P07'!$B$17,INDEX('P07'!$J:$J,$A279+52),0)+IF($A279&lt;='P08'!$B$17,INDEX('P08'!$J:$J,$A279+52),0)+IF($A279&lt;='P09'!$B$17,INDEX('P09'!$J:$J,$A279+52),0)+IF($A279&lt;='P10'!$B$17,INDEX('P10'!$J:$J,$A279+52),0)</f>
        <v>1.046296233490879E-4</v>
      </c>
      <c r="C279">
        <f>IF($A279&lt;='P01'!$B$17,INDEX('P01'!$K:$K,$A279+52),0)+IF($A279&lt;='P02'!$B$17,INDEX('P02'!$K:$K,$A279+52),0)+IF($A279&lt;='P03'!$B$17,INDEX('P03'!$K:$K,$A279+52),0)+IF($A279&lt;='P04'!$B$17,INDEX('P04'!$K:$K,$A279+52),0)+IF($A279&lt;='P05'!$B$17,INDEX('P05'!$K:$K,$A279+52),0)+IF($A279&lt;='P06'!$B$17,INDEX('P06'!$K:$K,$A279+52),0)+IF($A279&lt;='P07'!$B$17,INDEX('P07'!$K:$K,$A279+52),0)+IF($A279&lt;='P08'!$B$17,INDEX('P08'!$K:$K,$A279+52),0)+IF($A279&lt;='P09'!$B$17,INDEX('P09'!$K:$K,$A279+52),0)+IF($A279&lt;='P10'!$B$17,INDEX('P10'!$K:$K,$A279+52),0)</f>
        <v>2.2242571129713795E-3</v>
      </c>
      <c r="D279">
        <f>IF($A279&lt;='P01'!$B$17,INDEX('P01'!$L:$L,$A279+52),0)+IF($A279&lt;='P02'!$B$17,INDEX('P02'!$L:$L,$A279+52),0)+IF($A279&lt;='P03'!$B$17,INDEX('P03'!$L:$L,$A279+52),0)+IF($A279&lt;='P04'!$B$17,INDEX('P04'!$L:$L,$A279+52),0)+IF($A279&lt;='P05'!$B$17,INDEX('P05'!$L:$L,$A279+52),0)+IF($A279&lt;='P06'!$B$17,INDEX('P06'!$L:$L,$A279+52),0)+IF($A279&lt;='P07'!$B$17,INDEX('P07'!$L:$L,$A279+52),0)+IF($A279&lt;='P08'!$B$17,INDEX('P08'!$L:$L,$A279+52),0)+IF($A279&lt;='P09'!$B$17,INDEX('P09'!$L:$L,$A279+52),0)+IF($A279&lt;='P10'!$B$17,INDEX('P10'!$L:$L,$A279+52),0)</f>
        <v>0</v>
      </c>
      <c r="E279">
        <f>IF($A279&lt;='P01'!$B$17,INDEX('P01'!$M:$M,$A279+52),0)+IF($A279&lt;='P02'!$B$17,INDEX('P02'!$M:$M,$A279+52),0)+IF($A279&lt;='P03'!$B$17,INDEX('P03'!$M:$M,$A279+52),0)+IF($A279&lt;='P04'!$B$17,INDEX('P04'!$M:$M,$A279+52),0)+IF($A279&lt;='P05'!$B$17,INDEX('P05'!$M:$M,$A279+52),0)+IF($A279&lt;='P06'!$B$17,INDEX('P06'!$M:$M,$A279+52),0)+IF($A279&lt;='P07'!$B$17,INDEX('P07'!$M:$M,$A279+52),0)+IF($A279&lt;='P08'!$B$17,INDEX('P08'!$M:$M,$A279+52),0)+IF($A279&lt;='P09'!$B$17,INDEX('P09'!$M:$M,$A279+52),0)+IF($A279&lt;='P10'!$B$17,INDEX('P10'!$M:$M,$A279+52),0)</f>
        <v>0.65272929711295413</v>
      </c>
      <c r="F279">
        <f>IF($A279&lt;='P01'!$B$17,INDEX('P01'!$R:$R,$A279+52),0)+IF($A279&lt;='P02'!$B$17,INDEX('P02'!$R:$R,$A279+52),0)+IF($A279&lt;='P03'!$B$17,INDEX('P03'!$R:$R,$A279+52),0)+IF($A279&lt;='P04'!$B$17,INDEX('P04'!$R:$R,$A279+52),0)+IF($A279&lt;='P05'!$B$17,INDEX('P05'!$R:$R,$A279+52),0)+IF($A279&lt;='P06'!$B$17,INDEX('P06'!$R:$R,$A279+52),0)+IF($A279&lt;='P07'!$B$17,INDEX('P07'!$R:$R,$A279+52),0)+IF($A279&lt;='P08'!$B$17,INDEX('P08'!$R:$R,$A279+52),0)+IF($A279&lt;='P09'!$B$17,INDEX('P09'!$R:$R,$A279+52),0)+IF($A279&lt;='P10'!$B$17,INDEX('P10'!$R:$R,$A279+52),0)</f>
        <v>55.189381783627532</v>
      </c>
      <c r="G279">
        <f>IF($A279&lt;='P01'!$B$17,INDEX('P01'!$S:$S,$A279+52),0)+IF($A279&lt;='P02'!$B$17,INDEX('P02'!$S:$S,$A279+52),0)+IF($A279&lt;='P03'!$B$17,INDEX('P03'!$S:$S,$A279+52),0)+IF($A279&lt;='P04'!$B$17,INDEX('P04'!$S:$S,$A279+52),0)+IF($A279&lt;='P05'!$B$17,INDEX('P05'!$S:$S,$A279+52),0)+IF($A279&lt;='P06'!$B$17,INDEX('P06'!$S:$S,$A279+52),0)+IF($A279&lt;='P07'!$B$17,INDEX('P07'!$S:$S,$A279+52),0)+IF($A279&lt;='P08'!$B$17,INDEX('P08'!$S:$S,$A279+52),0)+IF($A279&lt;='P09'!$B$17,INDEX('P09'!$S:$S,$A279+52),0)+IF($A279&lt;='P10'!$B$17,INDEX('P10'!$S:$S,$A279+52),0)</f>
        <v>1.1037876356725507</v>
      </c>
      <c r="H279">
        <f>IF($A279&lt;='P01'!$B$17,INDEX('P01'!$T:$T,$A279+52),0)+IF($A279&lt;='P02'!$B$17,INDEX('P02'!$T:$T,$A279+52),0)+IF($A279&lt;='P03'!$B$17,INDEX('P03'!$T:$T,$A279+52),0)+IF($A279&lt;='P04'!$B$17,INDEX('P04'!$T:$T,$A279+52),0)+IF($A279&lt;='P05'!$B$17,INDEX('P05'!$T:$T,$A279+52),0)+IF($A279&lt;='P06'!$B$17,INDEX('P06'!$T:$T,$A279+52),0)+IF($A279&lt;='P07'!$B$17,INDEX('P07'!$T:$T,$A279+52),0)+IF($A279&lt;='P08'!$B$17,INDEX('P08'!$T:$T,$A279+52),0)+IF($A279&lt;='P09'!$B$17,INDEX('P09'!$T:$T,$A279+52),0)+IF($A279&lt;='P10'!$B$17,INDEX('P10'!$T:$T,$A279+52),0)</f>
        <v>6.0184236623141159</v>
      </c>
      <c r="I279">
        <f>IF($A279&lt;='P01'!$B$17,INDEX('P01'!$U:$U,$A279+52),0)+IF($A279&lt;='P02'!$B$17,INDEX('P02'!$U:$U,$A279+52),0)+IF($A279&lt;='P03'!$B$17,INDEX('P03'!$U:$U,$A279+52),0)+IF($A279&lt;='P04'!$B$17,INDEX('P04'!$U:$U,$A279+52),0)+IF($A279&lt;='P05'!$B$17,INDEX('P05'!$U:$U,$A279+52),0)+IF($A279&lt;='P06'!$B$17,INDEX('P06'!$U:$U,$A279+52),0)+IF($A279&lt;='P07'!$B$17,INDEX('P07'!$U:$U,$A279+52),0)+IF($A279&lt;='P08'!$B$17,INDEX('P08'!$U:$U,$A279+52),0)+IF($A279&lt;='P09'!$B$17,INDEX('P09'!$U:$U,$A279+52),0)+IF($A279&lt;='P10'!$B$17,INDEX('P10'!$U:$U,$A279+52),0)</f>
        <v>66.586090189303107</v>
      </c>
      <c r="J279">
        <f>IF($A279&lt;='P01'!$B$17,INDEX('P01'!$V:$V,$A279+52),0)+IF($A279&lt;='P02'!$B$17,INDEX('P02'!$V:$V,$A279+52),0)+IF($A279&lt;='P03'!$B$17,INDEX('P03'!$V:$V,$A279+52),0)+IF($A279&lt;='P04'!$B$17,INDEX('P04'!$V:$V,$A279+52),0)+IF($A279&lt;='P05'!$B$17,INDEX('P05'!$V:$V,$A279+52),0)+IF($A279&lt;='P06'!$B$17,INDEX('P06'!$V:$V,$A279+52),0)+IF($A279&lt;='P07'!$B$17,INDEX('P07'!$V:$V,$A279+52),0)+IF($A279&lt;='P08'!$B$17,INDEX('P08'!$V:$V,$A279+52),0)+IF($A279&lt;='P09'!$B$17,INDEX('P09'!$V:$V,$A279+52),0)+IF($A279&lt;='P10'!$B$17,INDEX('P10'!$V:$V,$A279+52),0)</f>
        <v>4.8064844961013112E-2</v>
      </c>
      <c r="K279">
        <f>IF($A279&lt;='P01'!$B$17,INDEX('P01'!$W:$W,$A279+52),0)+IF($A279&lt;='P02'!$B$17,INDEX('P02'!$W:$W,$A279+52),0)+IF($A279&lt;='P03'!$B$17,INDEX('P03'!$W:$W,$A279+52),0)+IF($A279&lt;='P04'!$B$17,INDEX('P04'!$W:$W,$A279+52),0)+IF($A279&lt;='P05'!$B$17,INDEX('P05'!$W:$W,$A279+52),0)+IF($A279&lt;='P06'!$B$17,INDEX('P06'!$W:$W,$A279+52),0)+IF($A279&lt;='P07'!$B$17,INDEX('P07'!$W:$W,$A279+52),0)+IF($A279&lt;='P08'!$B$17,INDEX('P08'!$W:$W,$A279+52),0)+IF($A279&lt;='P09'!$B$17,INDEX('P09'!$W:$W,$A279+52),0)+IF($A279&lt;='P10'!$B$17,INDEX('P10'!$W:$W,$A279+52),0)</f>
        <v>-18.566984548623253</v>
      </c>
      <c r="L279">
        <f>IF($A279&lt;='P01'!$B$17,INDEX('P01'!$X:$X,$A279+52),0)+IF($A279&lt;='P02'!$B$17,INDEX('P02'!$X:$X,$A279+52),0)+IF($A279&lt;='P03'!$B$17,INDEX('P03'!$X:$X,$A279+52),0)+IF($A279&lt;='P04'!$B$17,INDEX('P04'!$X:$X,$A279+52),0)+IF($A279&lt;='P05'!$B$17,INDEX('P05'!$X:$X,$A279+52),0)+IF($A279&lt;='P06'!$B$17,INDEX('P06'!$X:$X,$A279+52),0)+IF($A279&lt;='P07'!$B$17,INDEX('P07'!$X:$X,$A279+52),0)+IF($A279&lt;='P08'!$B$17,INDEX('P08'!$X:$X,$A279+52),0)+IF($A279&lt;='P09'!$B$17,INDEX('P09'!$X:$X,$A279+52),0)+IF($A279&lt;='P10'!$B$17,INDEX('P10'!$X:$X,$A279+52),0)</f>
        <v>18.389922387417229</v>
      </c>
      <c r="M279">
        <f>IF($A279&lt;='P01'!$B$17,INDEX('P01'!$AA:$AA,$A279+52),0)+IF($A279&lt;='P02'!$B$17,INDEX('P02'!$AA:$AA,$A279+52),0)+IF($A279&lt;='P03'!$B$17,INDEX('P03'!$AA:$AA,$A279+52),0)+IF($A279&lt;='P04'!$B$17,INDEX('P04'!$AA:$AA,$A279+52),0)+IF($A279&lt;='P05'!$B$17,INDEX('P05'!$AA:$AA,$A279+52),0)+IF($A279&lt;='P06'!$B$17,INDEX('P06'!$AA:$AA,$A279+52),0)+IF($A279&lt;='P07'!$B$17,INDEX('P07'!$AA:$AA,$A279+52),0)+IF($A279&lt;='P08'!$B$17,INDEX('P08'!$AA:$AA,$A279+52),0)+IF($A279&lt;='P09'!$B$17,INDEX('P09'!$AA:$AA,$A279+52),0)+IF($A279&lt;='P10'!$B$17,INDEX('P10'!$AA:$AA,$A279+52),0)</f>
        <v>-8.2030809214587457</v>
      </c>
      <c r="N279">
        <f>IF($A279&lt;='P01'!$B$17,INDEX('P01'!$AB:$AB,$A279+52),0)+IF($A279&lt;='P02'!$B$17,INDEX('P02'!$AB:$AB,$A279+52),0)+IF($A279&lt;='P03'!$B$17,INDEX('P03'!$AB:$AB,$A279+52),0)+IF($A279&lt;='P04'!$B$17,INDEX('P04'!$AB:$AB,$A279+52),0)+IF($A279&lt;='P05'!$B$17,INDEX('P05'!$AB:$AB,$A279+52),0)+IF($A279&lt;='P06'!$B$17,INDEX('P06'!$AB:$AB,$A279+52),0)+IF($A279&lt;='P07'!$B$17,INDEX('P07'!$AB:$AB,$A279+52),0)+IF($A279&lt;='P08'!$B$17,INDEX('P08'!$AB:$AB,$A279+52),0)+IF($A279&lt;='P09'!$B$17,INDEX('P09'!$AB:$AB,$A279+52),0)+IF($A279&lt;='P10'!$B$17,INDEX('P10'!$AB:$AB,$A279+52),0)</f>
        <v>24.698585039557209</v>
      </c>
      <c r="O279">
        <f>IF($A279&lt;='P01'!$B$17,INDEX('P01'!$AC:$AC,$A279+52),0)+IF($A279&lt;='P02'!$B$17,INDEX('P02'!$AC:$AC,$A279+52),0)+IF($A279&lt;='P03'!$B$17,INDEX('P03'!$AC:$AC,$A279+52),0)+IF($A279&lt;='P04'!$B$17,INDEX('P04'!$AC:$AC,$A279+52),0)+IF($A279&lt;='P05'!$B$17,INDEX('P05'!$AC:$AC,$A279+52),0)+IF($A279&lt;='P06'!$B$17,INDEX('P06'!$AC:$AC,$A279+52),0)+IF($A279&lt;='P07'!$B$17,INDEX('P07'!$AC:$AC,$A279+52),0)+IF($A279&lt;='P08'!$B$17,INDEX('P08'!$AC:$AC,$A279+52),0)+IF($A279&lt;='P09'!$B$17,INDEX('P09'!$AC:$AC,$A279+52),0)+IF($A279&lt;='P10'!$B$17,INDEX('P10'!$AC:$AC,$A279+52),0)</f>
        <v>0.49397170079114416</v>
      </c>
      <c r="P279">
        <f>IF($A279&lt;='P01'!$B$17,INDEX('P01'!$AD:$AD,$A279+52),0)+IF($A279&lt;='P02'!$B$17,INDEX('P02'!$AD:$AD,$A279+52),0)+IF($A279&lt;='P03'!$B$17,INDEX('P03'!$AD:$AD,$A279+52),0)+IF($A279&lt;='P04'!$B$17,INDEX('P04'!$AD:$AD,$A279+52),0)+IF($A279&lt;='P05'!$B$17,INDEX('P05'!$AD:$AD,$A279+52),0)+IF($A279&lt;='P06'!$B$17,INDEX('P06'!$AD:$AD,$A279+52),0)+IF($A279&lt;='P07'!$B$17,INDEX('P07'!$AD:$AD,$A279+52),0)+IF($A279&lt;='P08'!$B$17,INDEX('P08'!$AD:$AD,$A279+52),0)+IF($A279&lt;='P09'!$B$17,INDEX('P09'!$AD:$AD,$A279+52),0)+IF($A279&lt;='P10'!$B$17,INDEX('P10'!$AD:$AD,$A279+52),0)</f>
        <v>2.6846016683226748</v>
      </c>
      <c r="Q279">
        <f>IF($A279&lt;='P01'!$B$17,INDEX('P01'!$AE:$AE,$A279+52),0)+IF($A279&lt;='P02'!$B$17,INDEX('P02'!$AE:$AE,$A279+52),0)+IF($A279&lt;='P03'!$B$17,INDEX('P03'!$AE:$AE,$A279+52),0)+IF($A279&lt;='P04'!$B$17,INDEX('P04'!$AE:$AE,$A279+52),0)+IF($A279&lt;='P05'!$B$17,INDEX('P05'!$AE:$AE,$A279+52),0)+IF($A279&lt;='P06'!$B$17,INDEX('P06'!$AE:$AE,$A279+52),0)+IF($A279&lt;='P07'!$B$17,INDEX('P07'!$AE:$AE,$A279+52),0)+IF($A279&lt;='P08'!$B$17,INDEX('P08'!$AE:$AE,$A279+52),0)+IF($A279&lt;='P09'!$B$17,INDEX('P09'!$AE:$AE,$A279+52),0)+IF($A279&lt;='P10'!$B$17,INDEX('P10'!$AE:$AE,$A279+52),0)</f>
        <v>29.70165259860655</v>
      </c>
      <c r="R279">
        <f>IF($A279&lt;='P01'!$B$17,INDEX('P01'!$AF:$AF,$A279+52),0)+IF($A279&lt;='P02'!$B$17,INDEX('P02'!$AF:$AF,$A279+52),0)+IF($A279&lt;='P03'!$B$17,INDEX('P03'!$AF:$AF,$A279+52),0)+IF($A279&lt;='P04'!$B$17,INDEX('P04'!$AF:$AF,$A279+52),0)+IF($A279&lt;='P05'!$B$17,INDEX('P05'!$AF:$AF,$A279+52),0)+IF($A279&lt;='P06'!$B$17,INDEX('P06'!$AF:$AF,$A279+52),0)+IF($A279&lt;='P07'!$B$17,INDEX('P07'!$AF:$AF,$A279+52),0)+IF($A279&lt;='P08'!$B$17,INDEX('P08'!$AF:$AF,$A279+52),0)+IF($A279&lt;='P09'!$B$17,INDEX('P09'!$AF:$AF,$A279+52),0)+IF($A279&lt;='P10'!$B$17,INDEX('P10'!$AF:$AF,$A279+52),0)</f>
        <v>2.143999329558529E-2</v>
      </c>
      <c r="S279">
        <f>IF($A279&lt;='P01'!$B$17,INDEX('P01'!$AG:$AG,$A279+52),0)+IF($A279&lt;='P02'!$B$17,INDEX('P02'!$AG:$AG,$A279+52),0)+IF($A279&lt;='P03'!$B$17,INDEX('P03'!$AG:$AG,$A279+52),0)+IF($A279&lt;='P04'!$B$17,INDEX('P04'!$AG:$AG,$A279+52),0)+IF($A279&lt;='P05'!$B$17,INDEX('P05'!$AG:$AG,$A279+52),0)+IF($A279&lt;='P06'!$B$17,INDEX('P06'!$AG:$AG,$A279+52),0)+IF($A279&lt;='P07'!$B$17,INDEX('P07'!$AG:$AG,$A279+52),0)+IF($A279&lt;='P08'!$B$17,INDEX('P08'!$AG:$AG,$A279+52),0)+IF($A279&lt;='P09'!$B$17,INDEX('P09'!$AG:$AG,$A279+52),0)+IF($A279&lt;='P10'!$B$17,INDEX('P10'!$AG:$AG,$A279+52),0)</f>
        <v>7148.8480685458726</v>
      </c>
      <c r="T279">
        <f>IF($A279&lt;='P01'!$B$17,INDEX('P01'!$AI:$AI,$A279+52),0)+IF($A279&lt;='P02'!$B$17,INDEX('P02'!$AI:$AI,$A279+52),0)+IF($A279&lt;='P03'!$B$17,INDEX('P03'!$AI:$AI,$A279+52),0)+IF($A279&lt;='P04'!$B$17,INDEX('P04'!$AI:$AI,$A279+52),0)+IF($A279&lt;='P05'!$B$17,INDEX('P05'!$AI:$AI,$A279+52),0)+IF($A279&lt;='P06'!$B$17,INDEX('P06'!$AI:$AI,$A279+52),0)+IF($A279&lt;='P07'!$B$17,INDEX('P07'!$AI:$AI,$A279+52),0)+IF($A279&lt;='P08'!$B$17,INDEX('P08'!$AI:$AI,$A279+52),0)+IF($A279&lt;='P09'!$B$17,INDEX('P09'!$AI:$AI,$A279+52),0)+IF($A279&lt;='P10'!$B$17,INDEX('P10'!$AI:$AI,$A279+52),0)</f>
        <v>7148.8480685458726</v>
      </c>
    </row>
    <row r="280" spans="1:20" x14ac:dyDescent="0.35">
      <c r="A280">
        <v>248</v>
      </c>
      <c r="B280">
        <f>IF($A280&lt;='P01'!$B$17,INDEX('P01'!$J:$J,$A280+52),0)+IF($A280&lt;='P02'!$B$17,INDEX('P02'!$J:$J,$A280+52),0)+IF($A280&lt;='P03'!$B$17,INDEX('P03'!$J:$J,$A280+52),0)+IF($A280&lt;='P04'!$B$17,INDEX('P04'!$J:$J,$A280+52),0)+IF($A280&lt;='P05'!$B$17,INDEX('P05'!$J:$J,$A280+52),0)+IF($A280&lt;='P06'!$B$17,INDEX('P06'!$J:$J,$A280+52),0)+IF($A280&lt;='P07'!$B$17,INDEX('P07'!$J:$J,$A280+52),0)+IF($A280&lt;='P08'!$B$17,INDEX('P08'!$J:$J,$A280+52),0)+IF($A280&lt;='P09'!$B$17,INDEX('P09'!$J:$J,$A280+52),0)+IF($A280&lt;='P10'!$B$17,INDEX('P10'!$J:$J,$A280+52),0)</f>
        <v>1.0425686512948503E-4</v>
      </c>
      <c r="C280">
        <f>IF($A280&lt;='P01'!$B$17,INDEX('P01'!$K:$K,$A280+52),0)+IF($A280&lt;='P02'!$B$17,INDEX('P02'!$K:$K,$A280+52),0)+IF($A280&lt;='P03'!$B$17,INDEX('P03'!$K:$K,$A280+52),0)+IF($A280&lt;='P04'!$B$17,INDEX('P04'!$K:$K,$A280+52),0)+IF($A280&lt;='P05'!$B$17,INDEX('P05'!$K:$K,$A280+52),0)+IF($A280&lt;='P06'!$B$17,INDEX('P06'!$K:$K,$A280+52),0)+IF($A280&lt;='P07'!$B$17,INDEX('P07'!$K:$K,$A280+52),0)+IF($A280&lt;='P08'!$B$17,INDEX('P08'!$K:$K,$A280+52),0)+IF($A280&lt;='P09'!$B$17,INDEX('P09'!$K:$K,$A280+52),0)+IF($A280&lt;='P10'!$B$17,INDEX('P10'!$K:$K,$A280+52),0)</f>
        <v>2.2163493556273256E-3</v>
      </c>
      <c r="D280">
        <f>IF($A280&lt;='P01'!$B$17,INDEX('P01'!$L:$L,$A280+52),0)+IF($A280&lt;='P02'!$B$17,INDEX('P02'!$L:$L,$A280+52),0)+IF($A280&lt;='P03'!$B$17,INDEX('P03'!$L:$L,$A280+52),0)+IF($A280&lt;='P04'!$B$17,INDEX('P04'!$L:$L,$A280+52),0)+IF($A280&lt;='P05'!$B$17,INDEX('P05'!$L:$L,$A280+52),0)+IF($A280&lt;='P06'!$B$17,INDEX('P06'!$L:$L,$A280+52),0)+IF($A280&lt;='P07'!$B$17,INDEX('P07'!$L:$L,$A280+52),0)+IF($A280&lt;='P08'!$B$17,INDEX('P08'!$L:$L,$A280+52),0)+IF($A280&lt;='P09'!$B$17,INDEX('P09'!$L:$L,$A280+52),0)+IF($A280&lt;='P10'!$B$17,INDEX('P10'!$L:$L,$A280+52),0)</f>
        <v>0</v>
      </c>
      <c r="E280">
        <f>IF($A280&lt;='P01'!$B$17,INDEX('P01'!$M:$M,$A280+52),0)+IF($A280&lt;='P02'!$B$17,INDEX('P02'!$M:$M,$A280+52),0)+IF($A280&lt;='P03'!$B$17,INDEX('P03'!$M:$M,$A280+52),0)+IF($A280&lt;='P04'!$B$17,INDEX('P04'!$M:$M,$A280+52),0)+IF($A280&lt;='P05'!$B$17,INDEX('P05'!$M:$M,$A280+52),0)+IF($A280&lt;='P06'!$B$17,INDEX('P06'!$M:$M,$A280+52),0)+IF($A280&lt;='P07'!$B$17,INDEX('P07'!$M:$M,$A280+52),0)+IF($A280&lt;='P08'!$B$17,INDEX('P08'!$M:$M,$A280+52),0)+IF($A280&lt;='P09'!$B$17,INDEX('P09'!$M:$M,$A280+52),0)+IF($A280&lt;='P10'!$B$17,INDEX('P10'!$M:$M,$A280+52),0)</f>
        <v>0.65040869089219733</v>
      </c>
      <c r="F280">
        <f>IF($A280&lt;='P01'!$B$17,INDEX('P01'!$R:$R,$A280+52),0)+IF($A280&lt;='P02'!$B$17,INDEX('P02'!$R:$R,$A280+52),0)+IF($A280&lt;='P03'!$B$17,INDEX('P03'!$R:$R,$A280+52),0)+IF($A280&lt;='P04'!$B$17,INDEX('P04'!$R:$R,$A280+52),0)+IF($A280&lt;='P05'!$B$17,INDEX('P05'!$R:$R,$A280+52),0)+IF($A280&lt;='P06'!$B$17,INDEX('P06'!$R:$R,$A280+52),0)+IF($A280&lt;='P07'!$B$17,INDEX('P07'!$R:$R,$A280+52),0)+IF($A280&lt;='P08'!$B$17,INDEX('P08'!$R:$R,$A280+52),0)+IF($A280&lt;='P09'!$B$17,INDEX('P09'!$R:$R,$A280+52),0)+IF($A280&lt;='P10'!$B$17,INDEX('P10'!$R:$R,$A280+52),0)</f>
        <v>54.99390136123688</v>
      </c>
      <c r="G280">
        <f>IF($A280&lt;='P01'!$B$17,INDEX('P01'!$S:$S,$A280+52),0)+IF($A280&lt;='P02'!$B$17,INDEX('P02'!$S:$S,$A280+52),0)+IF($A280&lt;='P03'!$B$17,INDEX('P03'!$S:$S,$A280+52),0)+IF($A280&lt;='P04'!$B$17,INDEX('P04'!$S:$S,$A280+52),0)+IF($A280&lt;='P05'!$B$17,INDEX('P05'!$S:$S,$A280+52),0)+IF($A280&lt;='P06'!$B$17,INDEX('P06'!$S:$S,$A280+52),0)+IF($A280&lt;='P07'!$B$17,INDEX('P07'!$S:$S,$A280+52),0)+IF($A280&lt;='P08'!$B$17,INDEX('P08'!$S:$S,$A280+52),0)+IF($A280&lt;='P09'!$B$17,INDEX('P09'!$S:$S,$A280+52),0)+IF($A280&lt;='P10'!$B$17,INDEX('P10'!$S:$S,$A280+52),0)</f>
        <v>1.0998780272247377</v>
      </c>
      <c r="H280">
        <f>IF($A280&lt;='P01'!$B$17,INDEX('P01'!$T:$T,$A280+52),0)+IF($A280&lt;='P02'!$B$17,INDEX('P02'!$T:$T,$A280+52),0)+IF($A280&lt;='P03'!$B$17,INDEX('P03'!$T:$T,$A280+52),0)+IF($A280&lt;='P04'!$B$17,INDEX('P04'!$T:$T,$A280+52),0)+IF($A280&lt;='P05'!$B$17,INDEX('P05'!$T:$T,$A280+52),0)+IF($A280&lt;='P06'!$B$17,INDEX('P06'!$T:$T,$A280+52),0)+IF($A280&lt;='P07'!$B$17,INDEX('P07'!$T:$T,$A280+52),0)+IF($A280&lt;='P08'!$B$17,INDEX('P08'!$T:$T,$A280+52),0)+IF($A280&lt;='P09'!$B$17,INDEX('P09'!$T:$T,$A280+52),0)+IF($A280&lt;='P10'!$B$17,INDEX('P10'!$T:$T,$A280+52),0)</f>
        <v>6.011817028879662</v>
      </c>
      <c r="I280">
        <f>IF($A280&lt;='P01'!$B$17,INDEX('P01'!$U:$U,$A280+52),0)+IF($A280&lt;='P02'!$B$17,INDEX('P02'!$U:$U,$A280+52),0)+IF($A280&lt;='P03'!$B$17,INDEX('P03'!$U:$U,$A280+52),0)+IF($A280&lt;='P04'!$B$17,INDEX('P04'!$U:$U,$A280+52),0)+IF($A280&lt;='P05'!$B$17,INDEX('P05'!$U:$U,$A280+52),0)+IF($A280&lt;='P06'!$B$17,INDEX('P06'!$U:$U,$A280+52),0)+IF($A280&lt;='P07'!$B$17,INDEX('P07'!$U:$U,$A280+52),0)+IF($A280&lt;='P08'!$B$17,INDEX('P08'!$U:$U,$A280+52),0)+IF($A280&lt;='P09'!$B$17,INDEX('P09'!$U:$U,$A280+52),0)+IF($A280&lt;='P10'!$B$17,INDEX('P10'!$U:$U,$A280+52),0)</f>
        <v>66.349897077278371</v>
      </c>
      <c r="J280">
        <f>IF($A280&lt;='P01'!$B$17,INDEX('P01'!$V:$V,$A280+52),0)+IF($A280&lt;='P02'!$B$17,INDEX('P02'!$V:$V,$A280+52),0)+IF($A280&lt;='P03'!$B$17,INDEX('P03'!$V:$V,$A280+52),0)+IF($A280&lt;='P04'!$B$17,INDEX('P04'!$V:$V,$A280+52),0)+IF($A280&lt;='P05'!$B$17,INDEX('P05'!$V:$V,$A280+52),0)+IF($A280&lt;='P06'!$B$17,INDEX('P06'!$V:$V,$A280+52),0)+IF($A280&lt;='P07'!$B$17,INDEX('P07'!$V:$V,$A280+52),0)+IF($A280&lt;='P08'!$B$17,INDEX('P08'!$V:$V,$A280+52),0)+IF($A280&lt;='P09'!$B$17,INDEX('P09'!$V:$V,$A280+52),0)+IF($A280&lt;='P10'!$B$17,INDEX('P10'!$V:$V,$A280+52),0)</f>
        <v>4.8011725529655977E-2</v>
      </c>
      <c r="K280">
        <f>IF($A280&lt;='P01'!$B$17,INDEX('P01'!$W:$W,$A280+52),0)+IF($A280&lt;='P02'!$B$17,INDEX('P02'!$W:$W,$A280+52),0)+IF($A280&lt;='P03'!$B$17,INDEX('P03'!$W:$W,$A280+52),0)+IF($A280&lt;='P04'!$B$17,INDEX('P04'!$W:$W,$A280+52),0)+IF($A280&lt;='P05'!$B$17,INDEX('P05'!$W:$W,$A280+52),0)+IF($A280&lt;='P06'!$B$17,INDEX('P06'!$W:$W,$A280+52),0)+IF($A280&lt;='P07'!$B$17,INDEX('P07'!$W:$W,$A280+52),0)+IF($A280&lt;='P08'!$B$17,INDEX('P08'!$W:$W,$A280+52),0)+IF($A280&lt;='P09'!$B$17,INDEX('P09'!$W:$W,$A280+52),0)+IF($A280&lt;='P10'!$B$17,INDEX('P10'!$W:$W,$A280+52),0)</f>
        <v>-18.515702497675541</v>
      </c>
      <c r="L280">
        <f>IF($A280&lt;='P01'!$B$17,INDEX('P01'!$X:$X,$A280+52),0)+IF($A280&lt;='P02'!$B$17,INDEX('P02'!$X:$X,$A280+52),0)+IF($A280&lt;='P03'!$B$17,INDEX('P03'!$X:$X,$A280+52),0)+IF($A280&lt;='P04'!$B$17,INDEX('P04'!$X:$X,$A280+52),0)+IF($A280&lt;='P05'!$B$17,INDEX('P05'!$X:$X,$A280+52),0)+IF($A280&lt;='P06'!$B$17,INDEX('P06'!$X:$X,$A280+52),0)+IF($A280&lt;='P07'!$B$17,INDEX('P07'!$X:$X,$A280+52),0)+IF($A280&lt;='P08'!$B$17,INDEX('P08'!$X:$X,$A280+52),0)+IF($A280&lt;='P09'!$B$17,INDEX('P09'!$X:$X,$A280+52),0)+IF($A280&lt;='P10'!$B$17,INDEX('P10'!$X:$X,$A280+52),0)</f>
        <v>18.33926748946423</v>
      </c>
      <c r="M280">
        <f>IF($A280&lt;='P01'!$B$17,INDEX('P01'!$AA:$AA,$A280+52),0)+IF($A280&lt;='P02'!$B$17,INDEX('P02'!$AA:$AA,$A280+52),0)+IF($A280&lt;='P03'!$B$17,INDEX('P03'!$AA:$AA,$A280+52),0)+IF($A280&lt;='P04'!$B$17,INDEX('P04'!$AA:$AA,$A280+52),0)+IF($A280&lt;='P05'!$B$17,INDEX('P05'!$AA:$AA,$A280+52),0)+IF($A280&lt;='P06'!$B$17,INDEX('P06'!$AA:$AA,$A280+52),0)+IF($A280&lt;='P07'!$B$17,INDEX('P07'!$AA:$AA,$A280+52),0)+IF($A280&lt;='P08'!$B$17,INDEX('P08'!$AA:$AA,$A280+52),0)+IF($A280&lt;='P09'!$B$17,INDEX('P09'!$AA:$AA,$A280+52),0)+IF($A280&lt;='P10'!$B$17,INDEX('P10'!$AA:$AA,$A280+52),0)</f>
        <v>-8.1537922050476617</v>
      </c>
      <c r="N280">
        <f>IF($A280&lt;='P01'!$B$17,INDEX('P01'!$AB:$AB,$A280+52),0)+IF($A280&lt;='P02'!$B$17,INDEX('P02'!$AB:$AB,$A280+52),0)+IF($A280&lt;='P03'!$B$17,INDEX('P03'!$AB:$AB,$A280+52),0)+IF($A280&lt;='P04'!$B$17,INDEX('P04'!$AB:$AB,$A280+52),0)+IF($A280&lt;='P05'!$B$17,INDEX('P05'!$AB:$AB,$A280+52),0)+IF($A280&lt;='P06'!$B$17,INDEX('P06'!$AB:$AB,$A280+52),0)+IF($A280&lt;='P07'!$B$17,INDEX('P07'!$AB:$AB,$A280+52),0)+IF($A280&lt;='P08'!$B$17,INDEX('P08'!$AB:$AB,$A280+52),0)+IF($A280&lt;='P09'!$B$17,INDEX('P09'!$AB:$AB,$A280+52),0)+IF($A280&lt;='P10'!$B$17,INDEX('P10'!$AB:$AB,$A280+52),0)</f>
        <v>24.530795375276398</v>
      </c>
      <c r="O280">
        <f>IF($A280&lt;='P01'!$B$17,INDEX('P01'!$AC:$AC,$A280+52),0)+IF($A280&lt;='P02'!$B$17,INDEX('P02'!$AC:$AC,$A280+52),0)+IF($A280&lt;='P03'!$B$17,INDEX('P03'!$AC:$AC,$A280+52),0)+IF($A280&lt;='P04'!$B$17,INDEX('P04'!$AC:$AC,$A280+52),0)+IF($A280&lt;='P05'!$B$17,INDEX('P05'!$AC:$AC,$A280+52),0)+IF($A280&lt;='P06'!$B$17,INDEX('P06'!$AC:$AC,$A280+52),0)+IF($A280&lt;='P07'!$B$17,INDEX('P07'!$AC:$AC,$A280+52),0)+IF($A280&lt;='P08'!$B$17,INDEX('P08'!$AC:$AC,$A280+52),0)+IF($A280&lt;='P09'!$B$17,INDEX('P09'!$AC:$AC,$A280+52),0)+IF($A280&lt;='P10'!$B$17,INDEX('P10'!$AC:$AC,$A280+52),0)</f>
        <v>0.49061590750552797</v>
      </c>
      <c r="P280">
        <f>IF($A280&lt;='P01'!$B$17,INDEX('P01'!$AD:$AD,$A280+52),0)+IF($A280&lt;='P02'!$B$17,INDEX('P02'!$AD:$AD,$A280+52),0)+IF($A280&lt;='P03'!$B$17,INDEX('P03'!$AD:$AD,$A280+52),0)+IF($A280&lt;='P04'!$B$17,INDEX('P04'!$AD:$AD,$A280+52),0)+IF($A280&lt;='P05'!$B$17,INDEX('P05'!$AD:$AD,$A280+52),0)+IF($A280&lt;='P06'!$B$17,INDEX('P06'!$AD:$AD,$A280+52),0)+IF($A280&lt;='P07'!$B$17,INDEX('P07'!$AD:$AD,$A280+52),0)+IF($A280&lt;='P08'!$B$17,INDEX('P08'!$AD:$AD,$A280+52),0)+IF($A280&lt;='P09'!$B$17,INDEX('P09'!$AD:$AD,$A280+52),0)+IF($A280&lt;='P10'!$B$17,INDEX('P10'!$AD:$AD,$A280+52),0)</f>
        <v>2.6729042943734189</v>
      </c>
      <c r="Q280">
        <f>IF($A280&lt;='P01'!$B$17,INDEX('P01'!$AE:$AE,$A280+52),0)+IF($A280&lt;='P02'!$B$17,INDEX('P02'!$AE:$AE,$A280+52),0)+IF($A280&lt;='P03'!$B$17,INDEX('P03'!$AE:$AE,$A280+52),0)+IF($A280&lt;='P04'!$B$17,INDEX('P04'!$AE:$AE,$A280+52),0)+IF($A280&lt;='P05'!$B$17,INDEX('P05'!$AE:$AE,$A280+52),0)+IF($A280&lt;='P06'!$B$17,INDEX('P06'!$AE:$AE,$A280+52),0)+IF($A280&lt;='P07'!$B$17,INDEX('P07'!$AE:$AE,$A280+52),0)+IF($A280&lt;='P08'!$B$17,INDEX('P08'!$AE:$AE,$A280+52),0)+IF($A280&lt;='P09'!$B$17,INDEX('P09'!$AE:$AE,$A280+52),0)+IF($A280&lt;='P10'!$B$17,INDEX('P10'!$AE:$AE,$A280+52),0)</f>
        <v>29.499720962422796</v>
      </c>
      <c r="R280">
        <f>IF($A280&lt;='P01'!$B$17,INDEX('P01'!$AF:$AF,$A280+52),0)+IF($A280&lt;='P02'!$B$17,INDEX('P02'!$AF:$AF,$A280+52),0)+IF($A280&lt;='P03'!$B$17,INDEX('P03'!$AF:$AF,$A280+52),0)+IF($A280&lt;='P04'!$B$17,INDEX('P04'!$AF:$AF,$A280+52),0)+IF($A280&lt;='P05'!$B$17,INDEX('P05'!$AF:$AF,$A280+52),0)+IF($A280&lt;='P06'!$B$17,INDEX('P06'!$AF:$AF,$A280+52),0)+IF($A280&lt;='P07'!$B$17,INDEX('P07'!$AF:$AF,$A280+52),0)+IF($A280&lt;='P08'!$B$17,INDEX('P08'!$AF:$AF,$A280+52),0)+IF($A280&lt;='P09'!$B$17,INDEX('P09'!$AF:$AF,$A280+52),0)+IF($A280&lt;='P10'!$B$17,INDEX('P10'!$AF:$AF,$A280+52),0)</f>
        <v>2.1346416022313734E-2</v>
      </c>
      <c r="S280">
        <f>IF($A280&lt;='P01'!$B$17,INDEX('P01'!$AG:$AG,$A280+52),0)+IF($A280&lt;='P02'!$B$17,INDEX('P02'!$AG:$AG,$A280+52),0)+IF($A280&lt;='P03'!$B$17,INDEX('P03'!$AG:$AG,$A280+52),0)+IF($A280&lt;='P04'!$B$17,INDEX('P04'!$AG:$AG,$A280+52),0)+IF($A280&lt;='P05'!$B$17,INDEX('P05'!$AG:$AG,$A280+52),0)+IF($A280&lt;='P06'!$B$17,INDEX('P06'!$AG:$AG,$A280+52),0)+IF($A280&lt;='P07'!$B$17,INDEX('P07'!$AG:$AG,$A280+52),0)+IF($A280&lt;='P08'!$B$17,INDEX('P08'!$AG:$AG,$A280+52),0)+IF($A280&lt;='P09'!$B$17,INDEX('P09'!$AG:$AG,$A280+52),0)+IF($A280&lt;='P10'!$B$17,INDEX('P10'!$AG:$AG,$A280+52),0)</f>
        <v>7153.9122693753043</v>
      </c>
      <c r="T280">
        <f>IF($A280&lt;='P01'!$B$17,INDEX('P01'!$AI:$AI,$A280+52),0)+IF($A280&lt;='P02'!$B$17,INDEX('P02'!$AI:$AI,$A280+52),0)+IF($A280&lt;='P03'!$B$17,INDEX('P03'!$AI:$AI,$A280+52),0)+IF($A280&lt;='P04'!$B$17,INDEX('P04'!$AI:$AI,$A280+52),0)+IF($A280&lt;='P05'!$B$17,INDEX('P05'!$AI:$AI,$A280+52),0)+IF($A280&lt;='P06'!$B$17,INDEX('P06'!$AI:$AI,$A280+52),0)+IF($A280&lt;='P07'!$B$17,INDEX('P07'!$AI:$AI,$A280+52),0)+IF($A280&lt;='P08'!$B$17,INDEX('P08'!$AI:$AI,$A280+52),0)+IF($A280&lt;='P09'!$B$17,INDEX('P09'!$AI:$AI,$A280+52),0)+IF($A280&lt;='P10'!$B$17,INDEX('P10'!$AI:$AI,$A280+52),0)</f>
        <v>7153.9122693753043</v>
      </c>
    </row>
    <row r="281" spans="1:20" x14ac:dyDescent="0.35">
      <c r="A281">
        <v>249</v>
      </c>
      <c r="B281">
        <f>IF($A281&lt;='P01'!$B$17,INDEX('P01'!$J:$J,$A281+52),0)+IF($A281&lt;='P02'!$B$17,INDEX('P02'!$J:$J,$A281+52),0)+IF($A281&lt;='P03'!$B$17,INDEX('P03'!$J:$J,$A281+52),0)+IF($A281&lt;='P04'!$B$17,INDEX('P04'!$J:$J,$A281+52),0)+IF($A281&lt;='P05'!$B$17,INDEX('P05'!$J:$J,$A281+52),0)+IF($A281&lt;='P06'!$B$17,INDEX('P06'!$J:$J,$A281+52),0)+IF($A281&lt;='P07'!$B$17,INDEX('P07'!$J:$J,$A281+52),0)+IF($A281&lt;='P08'!$B$17,INDEX('P08'!$J:$J,$A281+52),0)+IF($A281&lt;='P09'!$B$17,INDEX('P09'!$J:$J,$A281+52),0)+IF($A281&lt;='P10'!$B$17,INDEX('P10'!$J:$J,$A281+52),0)</f>
        <v>1.0388543503299263E-4</v>
      </c>
      <c r="C281">
        <f>IF($A281&lt;='P01'!$B$17,INDEX('P01'!$K:$K,$A281+52),0)+IF($A281&lt;='P02'!$B$17,INDEX('P02'!$K:$K,$A281+52),0)+IF($A281&lt;='P03'!$B$17,INDEX('P03'!$K:$K,$A281+52),0)+IF($A281&lt;='P04'!$B$17,INDEX('P04'!$K:$K,$A281+52),0)+IF($A281&lt;='P05'!$B$17,INDEX('P05'!$K:$K,$A281+52),0)+IF($A281&lt;='P06'!$B$17,INDEX('P06'!$K:$K,$A281+52),0)+IF($A281&lt;='P07'!$B$17,INDEX('P07'!$K:$K,$A281+52),0)+IF($A281&lt;='P08'!$B$17,INDEX('P08'!$K:$K,$A281+52),0)+IF($A281&lt;='P09'!$B$17,INDEX('P09'!$K:$K,$A281+52),0)+IF($A281&lt;='P10'!$B$17,INDEX('P10'!$K:$K,$A281+52),0)</f>
        <v>2.2084697148442639E-3</v>
      </c>
      <c r="D281">
        <f>IF($A281&lt;='P01'!$B$17,INDEX('P01'!$L:$L,$A281+52),0)+IF($A281&lt;='P02'!$B$17,INDEX('P02'!$L:$L,$A281+52),0)+IF($A281&lt;='P03'!$B$17,INDEX('P03'!$L:$L,$A281+52),0)+IF($A281&lt;='P04'!$B$17,INDEX('P04'!$L:$L,$A281+52),0)+IF($A281&lt;='P05'!$B$17,INDEX('P05'!$L:$L,$A281+52),0)+IF($A281&lt;='P06'!$B$17,INDEX('P06'!$L:$L,$A281+52),0)+IF($A281&lt;='P07'!$B$17,INDEX('P07'!$L:$L,$A281+52),0)+IF($A281&lt;='P08'!$B$17,INDEX('P08'!$L:$L,$A281+52),0)+IF($A281&lt;='P09'!$B$17,INDEX('P09'!$L:$L,$A281+52),0)+IF($A281&lt;='P10'!$B$17,INDEX('P10'!$L:$L,$A281+52),0)</f>
        <v>0</v>
      </c>
      <c r="E281">
        <f>IF($A281&lt;='P01'!$B$17,INDEX('P01'!$M:$M,$A281+52),0)+IF($A281&lt;='P02'!$B$17,INDEX('P02'!$M:$M,$A281+52),0)+IF($A281&lt;='P03'!$B$17,INDEX('P03'!$M:$M,$A281+52),0)+IF($A281&lt;='P04'!$B$17,INDEX('P04'!$M:$M,$A281+52),0)+IF($A281&lt;='P05'!$B$17,INDEX('P05'!$M:$M,$A281+52),0)+IF($A281&lt;='P06'!$B$17,INDEX('P06'!$M:$M,$A281+52),0)+IF($A281&lt;='P07'!$B$17,INDEX('P07'!$M:$M,$A281+52),0)+IF($A281&lt;='P08'!$B$17,INDEX('P08'!$M:$M,$A281+52),0)+IF($A281&lt;='P09'!$B$17,INDEX('P09'!$M:$M,$A281+52),0)+IF($A281&lt;='P10'!$B$17,INDEX('P10'!$M:$M,$A281+52),0)</f>
        <v>0.64809633574231995</v>
      </c>
      <c r="F281">
        <f>IF($A281&lt;='P01'!$B$17,INDEX('P01'!$R:$R,$A281+52),0)+IF($A281&lt;='P02'!$B$17,INDEX('P02'!$R:$R,$A281+52),0)+IF($A281&lt;='P03'!$B$17,INDEX('P03'!$R:$R,$A281+52),0)+IF($A281&lt;='P04'!$B$17,INDEX('P04'!$R:$R,$A281+52),0)+IF($A281&lt;='P05'!$B$17,INDEX('P05'!$R:$R,$A281+52),0)+IF($A281&lt;='P06'!$B$17,INDEX('P06'!$R:$R,$A281+52),0)+IF($A281&lt;='P07'!$B$17,INDEX('P07'!$R:$R,$A281+52),0)+IF($A281&lt;='P08'!$B$17,INDEX('P08'!$R:$R,$A281+52),0)+IF($A281&lt;='P09'!$B$17,INDEX('P09'!$R:$R,$A281+52),0)+IF($A281&lt;='P10'!$B$17,INDEX('P10'!$R:$R,$A281+52),0)</f>
        <v>54.799113384420025</v>
      </c>
      <c r="G281">
        <f>IF($A281&lt;='P01'!$B$17,INDEX('P01'!$S:$S,$A281+52),0)+IF($A281&lt;='P02'!$B$17,INDEX('P02'!$S:$S,$A281+52),0)+IF($A281&lt;='P03'!$B$17,INDEX('P03'!$S:$S,$A281+52),0)+IF($A281&lt;='P04'!$B$17,INDEX('P04'!$S:$S,$A281+52),0)+IF($A281&lt;='P05'!$B$17,INDEX('P05'!$S:$S,$A281+52),0)+IF($A281&lt;='P06'!$B$17,INDEX('P06'!$S:$S,$A281+52),0)+IF($A281&lt;='P07'!$B$17,INDEX('P07'!$S:$S,$A281+52),0)+IF($A281&lt;='P08'!$B$17,INDEX('P08'!$S:$S,$A281+52),0)+IF($A281&lt;='P09'!$B$17,INDEX('P09'!$S:$S,$A281+52),0)+IF($A281&lt;='P10'!$B$17,INDEX('P10'!$S:$S,$A281+52),0)</f>
        <v>1.0959822676884006</v>
      </c>
      <c r="H281">
        <f>IF($A281&lt;='P01'!$B$17,INDEX('P01'!$T:$T,$A281+52),0)+IF($A281&lt;='P02'!$B$17,INDEX('P02'!$T:$T,$A281+52),0)+IF($A281&lt;='P03'!$B$17,INDEX('P03'!$T:$T,$A281+52),0)+IF($A281&lt;='P04'!$B$17,INDEX('P04'!$T:$T,$A281+52),0)+IF($A281&lt;='P05'!$B$17,INDEX('P05'!$T:$T,$A281+52),0)+IF($A281&lt;='P06'!$B$17,INDEX('P06'!$T:$T,$A281+52),0)+IF($A281&lt;='P07'!$B$17,INDEX('P07'!$T:$T,$A281+52),0)+IF($A281&lt;='P08'!$B$17,INDEX('P08'!$T:$T,$A281+52),0)+IF($A281&lt;='P09'!$B$17,INDEX('P09'!$T:$T,$A281+52),0)+IF($A281&lt;='P10'!$B$17,INDEX('P10'!$T:$T,$A281+52),0)</f>
        <v>6.0052176549098304</v>
      </c>
      <c r="I281">
        <f>IF($A281&lt;='P01'!$B$17,INDEX('P01'!$U:$U,$A281+52),0)+IF($A281&lt;='P02'!$B$17,INDEX('P02'!$U:$U,$A281+52),0)+IF($A281&lt;='P03'!$B$17,INDEX('P03'!$U:$U,$A281+52),0)+IF($A281&lt;='P04'!$B$17,INDEX('P04'!$U:$U,$A281+52),0)+IF($A281&lt;='P05'!$B$17,INDEX('P05'!$U:$U,$A281+52),0)+IF($A281&lt;='P06'!$B$17,INDEX('P06'!$U:$U,$A281+52),0)+IF($A281&lt;='P07'!$B$17,INDEX('P07'!$U:$U,$A281+52),0)+IF($A281&lt;='P08'!$B$17,INDEX('P08'!$U:$U,$A281+52),0)+IF($A281&lt;='P09'!$B$17,INDEX('P09'!$U:$U,$A281+52),0)+IF($A281&lt;='P10'!$B$17,INDEX('P10'!$U:$U,$A281+52),0)</f>
        <v>66.114541859748115</v>
      </c>
      <c r="J281">
        <f>IF($A281&lt;='P01'!$B$17,INDEX('P01'!$V:$V,$A281+52),0)+IF($A281&lt;='P02'!$B$17,INDEX('P02'!$V:$V,$A281+52),0)+IF($A281&lt;='P03'!$B$17,INDEX('P03'!$V:$V,$A281+52),0)+IF($A281&lt;='P04'!$B$17,INDEX('P04'!$V:$V,$A281+52),0)+IF($A281&lt;='P05'!$B$17,INDEX('P05'!$V:$V,$A281+52),0)+IF($A281&lt;='P06'!$B$17,INDEX('P06'!$V:$V,$A281+52),0)+IF($A281&lt;='P07'!$B$17,INDEX('P07'!$V:$V,$A281+52),0)+IF($A281&lt;='P08'!$B$17,INDEX('P08'!$V:$V,$A281+52),0)+IF($A281&lt;='P09'!$B$17,INDEX('P09'!$V:$V,$A281+52),0)+IF($A281&lt;='P10'!$B$17,INDEX('P10'!$V:$V,$A281+52),0)</f>
        <v>4.7958664858271161E-2</v>
      </c>
      <c r="K281">
        <f>IF($A281&lt;='P01'!$B$17,INDEX('P01'!$W:$W,$A281+52),0)+IF($A281&lt;='P02'!$B$17,INDEX('P02'!$W:$W,$A281+52),0)+IF($A281&lt;='P03'!$B$17,INDEX('P03'!$W:$W,$A281+52),0)+IF($A281&lt;='P04'!$B$17,INDEX('P04'!$W:$W,$A281+52),0)+IF($A281&lt;='P05'!$B$17,INDEX('P05'!$W:$W,$A281+52),0)+IF($A281&lt;='P06'!$B$17,INDEX('P06'!$W:$W,$A281+52),0)+IF($A281&lt;='P07'!$B$17,INDEX('P07'!$W:$W,$A281+52),0)+IF($A281&lt;='P08'!$B$17,INDEX('P08'!$W:$W,$A281+52),0)+IF($A281&lt;='P09'!$B$17,INDEX('P09'!$W:$W,$A281+52),0)+IF($A281&lt;='P10'!$B$17,INDEX('P10'!$W:$W,$A281+52),0)</f>
        <v>-18.464587062784606</v>
      </c>
      <c r="L281">
        <f>IF($A281&lt;='P01'!$B$17,INDEX('P01'!$X:$X,$A281+52),0)+IF($A281&lt;='P02'!$B$17,INDEX('P02'!$X:$X,$A281+52),0)+IF($A281&lt;='P03'!$B$17,INDEX('P03'!$X:$X,$A281+52),0)+IF($A281&lt;='P04'!$B$17,INDEX('P04'!$X:$X,$A281+52),0)+IF($A281&lt;='P05'!$B$17,INDEX('P05'!$X:$X,$A281+52),0)+IF($A281&lt;='P06'!$B$17,INDEX('P06'!$X:$X,$A281+52),0)+IF($A281&lt;='P07'!$B$17,INDEX('P07'!$X:$X,$A281+52),0)+IF($A281&lt;='P08'!$B$17,INDEX('P08'!$X:$X,$A281+52),0)+IF($A281&lt;='P09'!$B$17,INDEX('P09'!$X:$X,$A281+52),0)+IF($A281&lt;='P10'!$B$17,INDEX('P10'!$X:$X,$A281+52),0)</f>
        <v>18.288776986019119</v>
      </c>
      <c r="M281">
        <f>IF($A281&lt;='P01'!$B$17,INDEX('P01'!$AA:$AA,$A281+52),0)+IF($A281&lt;='P02'!$B$17,INDEX('P02'!$AA:$AA,$A281+52),0)+IF($A281&lt;='P03'!$B$17,INDEX('P03'!$AA:$AA,$A281+52),0)+IF($A281&lt;='P04'!$B$17,INDEX('P04'!$AA:$AA,$A281+52),0)+IF($A281&lt;='P05'!$B$17,INDEX('P05'!$AA:$AA,$A281+52),0)+IF($A281&lt;='P06'!$B$17,INDEX('P06'!$AA:$AA,$A281+52),0)+IF($A281&lt;='P07'!$B$17,INDEX('P07'!$AA:$AA,$A281+52),0)+IF($A281&lt;='P08'!$B$17,INDEX('P08'!$AA:$AA,$A281+52),0)+IF($A281&lt;='P09'!$B$17,INDEX('P09'!$AA:$AA,$A281+52),0)+IF($A281&lt;='P10'!$B$17,INDEX('P10'!$AA:$AA,$A281+52),0)</f>
        <v>-8.1048106624725325</v>
      </c>
      <c r="N281">
        <f>IF($A281&lt;='P01'!$B$17,INDEX('P01'!$AB:$AB,$A281+52),0)+IF($A281&lt;='P02'!$B$17,INDEX('P02'!$AB:$AB,$A281+52),0)+IF($A281&lt;='P03'!$B$17,INDEX('P03'!$AB:$AB,$A281+52),0)+IF($A281&lt;='P04'!$B$17,INDEX('P04'!$AB:$AB,$A281+52),0)+IF($A281&lt;='P05'!$B$17,INDEX('P05'!$AB:$AB,$A281+52),0)+IF($A281&lt;='P06'!$B$17,INDEX('P06'!$AB:$AB,$A281+52),0)+IF($A281&lt;='P07'!$B$17,INDEX('P07'!$AB:$AB,$A281+52),0)+IF($A281&lt;='P08'!$B$17,INDEX('P08'!$AB:$AB,$A281+52),0)+IF($A281&lt;='P09'!$B$17,INDEX('P09'!$AB:$AB,$A281+52),0)+IF($A281&lt;='P10'!$B$17,INDEX('P10'!$AB:$AB,$A281+52),0)</f>
        <v>24.364145613454948</v>
      </c>
      <c r="O281">
        <f>IF($A281&lt;='P01'!$B$17,INDEX('P01'!$AC:$AC,$A281+52),0)+IF($A281&lt;='P02'!$B$17,INDEX('P02'!$AC:$AC,$A281+52),0)+IF($A281&lt;='P03'!$B$17,INDEX('P03'!$AC:$AC,$A281+52),0)+IF($A281&lt;='P04'!$B$17,INDEX('P04'!$AC:$AC,$A281+52),0)+IF($A281&lt;='P05'!$B$17,INDEX('P05'!$AC:$AC,$A281+52),0)+IF($A281&lt;='P06'!$B$17,INDEX('P06'!$AC:$AC,$A281+52),0)+IF($A281&lt;='P07'!$B$17,INDEX('P07'!$AC:$AC,$A281+52),0)+IF($A281&lt;='P08'!$B$17,INDEX('P08'!$AC:$AC,$A281+52),0)+IF($A281&lt;='P09'!$B$17,INDEX('P09'!$AC:$AC,$A281+52),0)+IF($A281&lt;='P10'!$B$17,INDEX('P10'!$AC:$AC,$A281+52),0)</f>
        <v>0.48728291226909898</v>
      </c>
      <c r="P281">
        <f>IF($A281&lt;='P01'!$B$17,INDEX('P01'!$AD:$AD,$A281+52),0)+IF($A281&lt;='P02'!$B$17,INDEX('P02'!$AD:$AD,$A281+52),0)+IF($A281&lt;='P03'!$B$17,INDEX('P03'!$AD:$AD,$A281+52),0)+IF($A281&lt;='P04'!$B$17,INDEX('P04'!$AD:$AD,$A281+52),0)+IF($A281&lt;='P05'!$B$17,INDEX('P05'!$AD:$AD,$A281+52),0)+IF($A281&lt;='P06'!$B$17,INDEX('P06'!$AD:$AD,$A281+52),0)+IF($A281&lt;='P07'!$B$17,INDEX('P07'!$AD:$AD,$A281+52),0)+IF($A281&lt;='P08'!$B$17,INDEX('P08'!$AD:$AD,$A281+52),0)+IF($A281&lt;='P09'!$B$17,INDEX('P09'!$AD:$AD,$A281+52),0)+IF($A281&lt;='P10'!$B$17,INDEX('P10'!$AD:$AD,$A281+52),0)</f>
        <v>2.6612578915029816</v>
      </c>
      <c r="Q281">
        <f>IF($A281&lt;='P01'!$B$17,INDEX('P01'!$AE:$AE,$A281+52),0)+IF($A281&lt;='P02'!$B$17,INDEX('P02'!$AE:$AE,$A281+52),0)+IF($A281&lt;='P03'!$B$17,INDEX('P03'!$AE:$AE,$A281+52),0)+IF($A281&lt;='P04'!$B$17,INDEX('P04'!$AE:$AE,$A281+52),0)+IF($A281&lt;='P05'!$B$17,INDEX('P05'!$AE:$AE,$A281+52),0)+IF($A281&lt;='P06'!$B$17,INDEX('P06'!$AE:$AE,$A281+52),0)+IF($A281&lt;='P07'!$B$17,INDEX('P07'!$AE:$AE,$A281+52),0)+IF($A281&lt;='P08'!$B$17,INDEX('P08'!$AE:$AE,$A281+52),0)+IF($A281&lt;='P09'!$B$17,INDEX('P09'!$AE:$AE,$A281+52),0)+IF($A281&lt;='P10'!$B$17,INDEX('P10'!$AE:$AE,$A281+52),0)</f>
        <v>29.299162224953662</v>
      </c>
      <c r="R281">
        <f>IF($A281&lt;='P01'!$B$17,INDEX('P01'!$AF:$AF,$A281+52),0)+IF($A281&lt;='P02'!$B$17,INDEX('P02'!$AF:$AF,$A281+52),0)+IF($A281&lt;='P03'!$B$17,INDEX('P03'!$AF:$AF,$A281+52),0)+IF($A281&lt;='P04'!$B$17,INDEX('P04'!$AF:$AF,$A281+52),0)+IF($A281&lt;='P05'!$B$17,INDEX('P05'!$AF:$AF,$A281+52),0)+IF($A281&lt;='P06'!$B$17,INDEX('P06'!$AF:$AF,$A281+52),0)+IF($A281&lt;='P07'!$B$17,INDEX('P07'!$AF:$AF,$A281+52),0)+IF($A281&lt;='P08'!$B$17,INDEX('P08'!$AF:$AF,$A281+52),0)+IF($A281&lt;='P09'!$B$17,INDEX('P09'!$AF:$AF,$A281+52),0)+IF($A281&lt;='P10'!$B$17,INDEX('P10'!$AF:$AF,$A281+52),0)</f>
        <v>2.1253247201734816E-2</v>
      </c>
      <c r="S281">
        <f>IF($A281&lt;='P01'!$B$17,INDEX('P01'!$AG:$AG,$A281+52),0)+IF($A281&lt;='P02'!$B$17,INDEX('P02'!$AG:$AG,$A281+52),0)+IF($A281&lt;='P03'!$B$17,INDEX('P03'!$AG:$AG,$A281+52),0)+IF($A281&lt;='P04'!$B$17,INDEX('P04'!$AG:$AG,$A281+52),0)+IF($A281&lt;='P05'!$B$17,INDEX('P05'!$AG:$AG,$A281+52),0)+IF($A281&lt;='P06'!$B$17,INDEX('P06'!$AG:$AG,$A281+52),0)+IF($A281&lt;='P07'!$B$17,INDEX('P07'!$AG:$AG,$A281+52),0)+IF($A281&lt;='P08'!$B$17,INDEX('P08'!$AG:$AG,$A281+52),0)+IF($A281&lt;='P09'!$B$17,INDEX('P09'!$AG:$AG,$A281+52),0)+IF($A281&lt;='P10'!$B$17,INDEX('P10'!$AG:$AG,$A281+52),0)</f>
        <v>7159.0435395839004</v>
      </c>
      <c r="T281">
        <f>IF($A281&lt;='P01'!$B$17,INDEX('P01'!$AI:$AI,$A281+52),0)+IF($A281&lt;='P02'!$B$17,INDEX('P02'!$AI:$AI,$A281+52),0)+IF($A281&lt;='P03'!$B$17,INDEX('P03'!$AI:$AI,$A281+52),0)+IF($A281&lt;='P04'!$B$17,INDEX('P04'!$AI:$AI,$A281+52),0)+IF($A281&lt;='P05'!$B$17,INDEX('P05'!$AI:$AI,$A281+52),0)+IF($A281&lt;='P06'!$B$17,INDEX('P06'!$AI:$AI,$A281+52),0)+IF($A281&lt;='P07'!$B$17,INDEX('P07'!$AI:$AI,$A281+52),0)+IF($A281&lt;='P08'!$B$17,INDEX('P08'!$AI:$AI,$A281+52),0)+IF($A281&lt;='P09'!$B$17,INDEX('P09'!$AI:$AI,$A281+52),0)+IF($A281&lt;='P10'!$B$17,INDEX('P10'!$AI:$AI,$A281+52),0)</f>
        <v>7159.0435395839004</v>
      </c>
    </row>
    <row r="282" spans="1:20" x14ac:dyDescent="0.35">
      <c r="A282">
        <v>250</v>
      </c>
      <c r="B282">
        <f>IF($A282&lt;='P01'!$B$17,INDEX('P01'!$J:$J,$A282+52),0)+IF($A282&lt;='P02'!$B$17,INDEX('P02'!$J:$J,$A282+52),0)+IF($A282&lt;='P03'!$B$17,INDEX('P03'!$J:$J,$A282+52),0)+IF($A282&lt;='P04'!$B$17,INDEX('P04'!$J:$J,$A282+52),0)+IF($A282&lt;='P05'!$B$17,INDEX('P05'!$J:$J,$A282+52),0)+IF($A282&lt;='P06'!$B$17,INDEX('P06'!$J:$J,$A282+52),0)+IF($A282&lt;='P07'!$B$17,INDEX('P07'!$J:$J,$A282+52),0)+IF($A282&lt;='P08'!$B$17,INDEX('P08'!$J:$J,$A282+52),0)+IF($A282&lt;='P09'!$B$17,INDEX('P09'!$J:$J,$A282+52),0)+IF($A282&lt;='P10'!$B$17,INDEX('P10'!$J:$J,$A282+52),0)</f>
        <v>1.0351532832714134E-4</v>
      </c>
      <c r="C282">
        <f>IF($A282&lt;='P01'!$B$17,INDEX('P01'!$K:$K,$A282+52),0)+IF($A282&lt;='P02'!$B$17,INDEX('P02'!$K:$K,$A282+52),0)+IF($A282&lt;='P03'!$B$17,INDEX('P03'!$K:$K,$A282+52),0)+IF($A282&lt;='P04'!$B$17,INDEX('P04'!$K:$K,$A282+52),0)+IF($A282&lt;='P05'!$B$17,INDEX('P05'!$K:$K,$A282+52),0)+IF($A282&lt;='P06'!$B$17,INDEX('P06'!$K:$K,$A282+52),0)+IF($A282&lt;='P07'!$B$17,INDEX('P07'!$K:$K,$A282+52),0)+IF($A282&lt;='P08'!$B$17,INDEX('P08'!$K:$K,$A282+52),0)+IF($A282&lt;='P09'!$B$17,INDEX('P09'!$K:$K,$A282+52),0)+IF($A282&lt;='P10'!$B$17,INDEX('P10'!$K:$K,$A282+52),0)</f>
        <v>2.2006180906425522E-3</v>
      </c>
      <c r="D282">
        <f>IF($A282&lt;='P01'!$B$17,INDEX('P01'!$L:$L,$A282+52),0)+IF($A282&lt;='P02'!$B$17,INDEX('P02'!$L:$L,$A282+52),0)+IF($A282&lt;='P03'!$B$17,INDEX('P03'!$L:$L,$A282+52),0)+IF($A282&lt;='P04'!$B$17,INDEX('P04'!$L:$L,$A282+52),0)+IF($A282&lt;='P05'!$B$17,INDEX('P05'!$L:$L,$A282+52),0)+IF($A282&lt;='P06'!$B$17,INDEX('P06'!$L:$L,$A282+52),0)+IF($A282&lt;='P07'!$B$17,INDEX('P07'!$L:$L,$A282+52),0)+IF($A282&lt;='P08'!$B$17,INDEX('P08'!$L:$L,$A282+52),0)+IF($A282&lt;='P09'!$B$17,INDEX('P09'!$L:$L,$A282+52),0)+IF($A282&lt;='P10'!$B$17,INDEX('P10'!$L:$L,$A282+52),0)</f>
        <v>0</v>
      </c>
      <c r="E282">
        <f>IF($A282&lt;='P01'!$B$17,INDEX('P01'!$M:$M,$A282+52),0)+IF($A282&lt;='P02'!$B$17,INDEX('P02'!$M:$M,$A282+52),0)+IF($A282&lt;='P03'!$B$17,INDEX('P03'!$M:$M,$A282+52),0)+IF($A282&lt;='P04'!$B$17,INDEX('P04'!$M:$M,$A282+52),0)+IF($A282&lt;='P05'!$B$17,INDEX('P05'!$M:$M,$A282+52),0)+IF($A282&lt;='P06'!$B$17,INDEX('P06'!$M:$M,$A282+52),0)+IF($A282&lt;='P07'!$B$17,INDEX('P07'!$M:$M,$A282+52),0)+IF($A282&lt;='P08'!$B$17,INDEX('P08'!$M:$M,$A282+52),0)+IF($A282&lt;='P09'!$B$17,INDEX('P09'!$M:$M,$A282+52),0)+IF($A282&lt;='P10'!$B$17,INDEX('P10'!$M:$M,$A282+52),0)</f>
        <v>0.64579220232335033</v>
      </c>
      <c r="F282">
        <f>IF($A282&lt;='P01'!$B$17,INDEX('P01'!$R:$R,$A282+52),0)+IF($A282&lt;='P02'!$B$17,INDEX('P02'!$R:$R,$A282+52),0)+IF($A282&lt;='P03'!$B$17,INDEX('P03'!$R:$R,$A282+52),0)+IF($A282&lt;='P04'!$B$17,INDEX('P04'!$R:$R,$A282+52),0)+IF($A282&lt;='P05'!$B$17,INDEX('P05'!$R:$R,$A282+52),0)+IF($A282&lt;='P06'!$B$17,INDEX('P06'!$R:$R,$A282+52),0)+IF($A282&lt;='P07'!$B$17,INDEX('P07'!$R:$R,$A282+52),0)+IF($A282&lt;='P08'!$B$17,INDEX('P08'!$R:$R,$A282+52),0)+IF($A282&lt;='P09'!$B$17,INDEX('P09'!$R:$R,$A282+52),0)+IF($A282&lt;='P10'!$B$17,INDEX('P10'!$R:$R,$A282+52),0)</f>
        <v>54.605015400146684</v>
      </c>
      <c r="G282">
        <f>IF($A282&lt;='P01'!$B$17,INDEX('P01'!$S:$S,$A282+52),0)+IF($A282&lt;='P02'!$B$17,INDEX('P02'!$S:$S,$A282+52),0)+IF($A282&lt;='P03'!$B$17,INDEX('P03'!$S:$S,$A282+52),0)+IF($A282&lt;='P04'!$B$17,INDEX('P04'!$S:$S,$A282+52),0)+IF($A282&lt;='P05'!$B$17,INDEX('P05'!$S:$S,$A282+52),0)+IF($A282&lt;='P06'!$B$17,INDEX('P06'!$S:$S,$A282+52),0)+IF($A282&lt;='P07'!$B$17,INDEX('P07'!$S:$S,$A282+52),0)+IF($A282&lt;='P08'!$B$17,INDEX('P08'!$S:$S,$A282+52),0)+IF($A282&lt;='P09'!$B$17,INDEX('P09'!$S:$S,$A282+52),0)+IF($A282&lt;='P10'!$B$17,INDEX('P10'!$S:$S,$A282+52),0)</f>
        <v>1.0921003080029337</v>
      </c>
      <c r="H282">
        <f>IF($A282&lt;='P01'!$B$17,INDEX('P01'!$T:$T,$A282+52),0)+IF($A282&lt;='P02'!$B$17,INDEX('P02'!$T:$T,$A282+52),0)+IF($A282&lt;='P03'!$B$17,INDEX('P03'!$T:$T,$A282+52),0)+IF($A282&lt;='P04'!$B$17,INDEX('P04'!$T:$T,$A282+52),0)+IF($A282&lt;='P05'!$B$17,INDEX('P05'!$T:$T,$A282+52),0)+IF($A282&lt;='P06'!$B$17,INDEX('P06'!$T:$T,$A282+52),0)+IF($A282&lt;='P07'!$B$17,INDEX('P07'!$T:$T,$A282+52),0)+IF($A282&lt;='P08'!$B$17,INDEX('P08'!$T:$T,$A282+52),0)+IF($A282&lt;='P09'!$B$17,INDEX('P09'!$T:$T,$A282+52),0)+IF($A282&lt;='P10'!$B$17,INDEX('P10'!$T:$T,$A282+52),0)</f>
        <v>5.9986255324199895</v>
      </c>
      <c r="I282">
        <f>IF($A282&lt;='P01'!$B$17,INDEX('P01'!$U:$U,$A282+52),0)+IF($A282&lt;='P02'!$B$17,INDEX('P02'!$U:$U,$A282+52),0)+IF($A282&lt;='P03'!$B$17,INDEX('P03'!$U:$U,$A282+52),0)+IF($A282&lt;='P04'!$B$17,INDEX('P04'!$U:$U,$A282+52),0)+IF($A282&lt;='P05'!$B$17,INDEX('P05'!$U:$U,$A282+52),0)+IF($A282&lt;='P06'!$B$17,INDEX('P06'!$U:$U,$A282+52),0)+IF($A282&lt;='P07'!$B$17,INDEX('P07'!$U:$U,$A282+52),0)+IF($A282&lt;='P08'!$B$17,INDEX('P08'!$U:$U,$A282+52),0)+IF($A282&lt;='P09'!$B$17,INDEX('P09'!$U:$U,$A282+52),0)+IF($A282&lt;='P10'!$B$17,INDEX('P10'!$U:$U,$A282+52),0)</f>
        <v>65.880021564019728</v>
      </c>
      <c r="J282">
        <f>IF($A282&lt;='P01'!$B$17,INDEX('P01'!$V:$V,$A282+52),0)+IF($A282&lt;='P02'!$B$17,INDEX('P02'!$V:$V,$A282+52),0)+IF($A282&lt;='P03'!$B$17,INDEX('P03'!$V:$V,$A282+52),0)+IF($A282&lt;='P04'!$B$17,INDEX('P04'!$V:$V,$A282+52),0)+IF($A282&lt;='P05'!$B$17,INDEX('P05'!$V:$V,$A282+52),0)+IF($A282&lt;='P06'!$B$17,INDEX('P06'!$V:$V,$A282+52),0)+IF($A282&lt;='P07'!$B$17,INDEX('P07'!$V:$V,$A282+52),0)+IF($A282&lt;='P08'!$B$17,INDEX('P08'!$V:$V,$A282+52),0)+IF($A282&lt;='P09'!$B$17,INDEX('P09'!$V:$V,$A282+52),0)+IF($A282&lt;='P10'!$B$17,INDEX('P10'!$V:$V,$A282+52),0)</f>
        <v>4.7905662881799954E-2</v>
      </c>
      <c r="K282">
        <f>IF($A282&lt;='P01'!$B$17,INDEX('P01'!$W:$W,$A282+52),0)+IF($A282&lt;='P02'!$B$17,INDEX('P02'!$W:$W,$A282+52),0)+IF($A282&lt;='P03'!$B$17,INDEX('P03'!$W:$W,$A282+52),0)+IF($A282&lt;='P04'!$B$17,INDEX('P04'!$W:$W,$A282+52),0)+IF($A282&lt;='P05'!$B$17,INDEX('P05'!$W:$W,$A282+52),0)+IF($A282&lt;='P06'!$B$17,INDEX('P06'!$W:$W,$A282+52),0)+IF($A282&lt;='P07'!$B$17,INDEX('P07'!$W:$W,$A282+52),0)+IF($A282&lt;='P08'!$B$17,INDEX('P08'!$W:$W,$A282+52),0)+IF($A282&lt;='P09'!$B$17,INDEX('P09'!$W:$W,$A282+52),0)+IF($A282&lt;='P10'!$B$17,INDEX('P10'!$W:$W,$A282+52),0)</f>
        <v>-18.413637667177774</v>
      </c>
      <c r="L282">
        <f>IF($A282&lt;='P01'!$B$17,INDEX('P01'!$X:$X,$A282+52),0)+IF($A282&lt;='P02'!$B$17,INDEX('P02'!$X:$X,$A282+52),0)+IF($A282&lt;='P03'!$B$17,INDEX('P03'!$X:$X,$A282+52),0)+IF($A282&lt;='P04'!$B$17,INDEX('P04'!$X:$X,$A282+52),0)+IF($A282&lt;='P05'!$B$17,INDEX('P05'!$X:$X,$A282+52),0)+IF($A282&lt;='P06'!$B$17,INDEX('P06'!$X:$X,$A282+52),0)+IF($A282&lt;='P07'!$B$17,INDEX('P07'!$X:$X,$A282+52),0)+IF($A282&lt;='P08'!$B$17,INDEX('P08'!$X:$X,$A282+52),0)+IF($A282&lt;='P09'!$B$17,INDEX('P09'!$X:$X,$A282+52),0)+IF($A282&lt;='P10'!$B$17,INDEX('P10'!$X:$X,$A282+52),0)</f>
        <v>18.238450308179193</v>
      </c>
      <c r="M282">
        <f>IF($A282&lt;='P01'!$B$17,INDEX('P01'!$AA:$AA,$A282+52),0)+IF($A282&lt;='P02'!$B$17,INDEX('P02'!$AA:$AA,$A282+52),0)+IF($A282&lt;='P03'!$B$17,INDEX('P03'!$AA:$AA,$A282+52),0)+IF($A282&lt;='P04'!$B$17,INDEX('P04'!$AA:$AA,$A282+52),0)+IF($A282&lt;='P05'!$B$17,INDEX('P05'!$AA:$AA,$A282+52),0)+IF($A282&lt;='P06'!$B$17,INDEX('P06'!$AA:$AA,$A282+52),0)+IF($A282&lt;='P07'!$B$17,INDEX('P07'!$AA:$AA,$A282+52),0)+IF($A282&lt;='P08'!$B$17,INDEX('P08'!$AA:$AA,$A282+52),0)+IF($A282&lt;='P09'!$B$17,INDEX('P09'!$AA:$AA,$A282+52),0)+IF($A282&lt;='P10'!$B$17,INDEX('P10'!$AA:$AA,$A282+52),0)</f>
        <v>-8.0561343248720476</v>
      </c>
      <c r="N282">
        <f>IF($A282&lt;='P01'!$B$17,INDEX('P01'!$AB:$AB,$A282+52),0)+IF($A282&lt;='P02'!$B$17,INDEX('P02'!$AB:$AB,$A282+52),0)+IF($A282&lt;='P03'!$B$17,INDEX('P03'!$AB:$AB,$A282+52),0)+IF($A282&lt;='P04'!$B$17,INDEX('P04'!$AB:$AB,$A282+52),0)+IF($A282&lt;='P05'!$B$17,INDEX('P05'!$AB:$AB,$A282+52),0)+IF($A282&lt;='P06'!$B$17,INDEX('P06'!$AB:$AB,$A282+52),0)+IF($A282&lt;='P07'!$B$17,INDEX('P07'!$AB:$AB,$A282+52),0)+IF($A282&lt;='P08'!$B$17,INDEX('P08'!$AB:$AB,$A282+52),0)+IF($A282&lt;='P09'!$B$17,INDEX('P09'!$AB:$AB,$A282+52),0)+IF($A282&lt;='P10'!$B$17,INDEX('P10'!$AB:$AB,$A282+52),0)</f>
        <v>24.198628009839254</v>
      </c>
      <c r="O282">
        <f>IF($A282&lt;='P01'!$B$17,INDEX('P01'!$AC:$AC,$A282+52),0)+IF($A282&lt;='P02'!$B$17,INDEX('P02'!$AC:$AC,$A282+52),0)+IF($A282&lt;='P03'!$B$17,INDEX('P03'!$AC:$AC,$A282+52),0)+IF($A282&lt;='P04'!$B$17,INDEX('P04'!$AC:$AC,$A282+52),0)+IF($A282&lt;='P05'!$B$17,INDEX('P05'!$AC:$AC,$A282+52),0)+IF($A282&lt;='P06'!$B$17,INDEX('P06'!$AC:$AC,$A282+52),0)+IF($A282&lt;='P07'!$B$17,INDEX('P07'!$AC:$AC,$A282+52),0)+IF($A282&lt;='P08'!$B$17,INDEX('P08'!$AC:$AC,$A282+52),0)+IF($A282&lt;='P09'!$B$17,INDEX('P09'!$AC:$AC,$A282+52),0)+IF($A282&lt;='P10'!$B$17,INDEX('P10'!$AC:$AC,$A282+52),0)</f>
        <v>0.48397256019678514</v>
      </c>
      <c r="P282">
        <f>IF($A282&lt;='P01'!$B$17,INDEX('P01'!$AD:$AD,$A282+52),0)+IF($A282&lt;='P02'!$B$17,INDEX('P02'!$AD:$AD,$A282+52),0)+IF($A282&lt;='P03'!$B$17,INDEX('P03'!$AD:$AD,$A282+52),0)+IF($A282&lt;='P04'!$B$17,INDEX('P04'!$AD:$AD,$A282+52),0)+IF($A282&lt;='P05'!$B$17,INDEX('P05'!$AD:$AD,$A282+52),0)+IF($A282&lt;='P06'!$B$17,INDEX('P06'!$AD:$AD,$A282+52),0)+IF($A282&lt;='P07'!$B$17,INDEX('P07'!$AD:$AD,$A282+52),0)+IF($A282&lt;='P08'!$B$17,INDEX('P08'!$AD:$AD,$A282+52),0)+IF($A282&lt;='P09'!$B$17,INDEX('P09'!$AD:$AD,$A282+52),0)+IF($A282&lt;='P10'!$B$17,INDEX('P10'!$AD:$AD,$A282+52),0)</f>
        <v>2.6496622375921084</v>
      </c>
      <c r="Q282">
        <f>IF($A282&lt;='P01'!$B$17,INDEX('P01'!$AE:$AE,$A282+52),0)+IF($A282&lt;='P02'!$B$17,INDEX('P02'!$AE:$AE,$A282+52),0)+IF($A282&lt;='P03'!$B$17,INDEX('P03'!$AE:$AE,$A282+52),0)+IF($A282&lt;='P04'!$B$17,INDEX('P04'!$AE:$AE,$A282+52),0)+IF($A282&lt;='P05'!$B$17,INDEX('P05'!$AE:$AE,$A282+52),0)+IF($A282&lt;='P06'!$B$17,INDEX('P06'!$AE:$AE,$A282+52),0)+IF($A282&lt;='P07'!$B$17,INDEX('P07'!$AE:$AE,$A282+52),0)+IF($A282&lt;='P08'!$B$17,INDEX('P08'!$AE:$AE,$A282+52),0)+IF($A282&lt;='P09'!$B$17,INDEX('P09'!$AE:$AE,$A282+52),0)+IF($A282&lt;='P10'!$B$17,INDEX('P10'!$AE:$AE,$A282+52),0)</f>
        <v>29.099967051871509</v>
      </c>
      <c r="R282">
        <f>IF($A282&lt;='P01'!$B$17,INDEX('P01'!$AF:$AF,$A282+52),0)+IF($A282&lt;='P02'!$B$17,INDEX('P02'!$AF:$AF,$A282+52),0)+IF($A282&lt;='P03'!$B$17,INDEX('P03'!$AF:$AF,$A282+52),0)+IF($A282&lt;='P04'!$B$17,INDEX('P04'!$AF:$AF,$A282+52),0)+IF($A282&lt;='P05'!$B$17,INDEX('P05'!$AF:$AF,$A282+52),0)+IF($A282&lt;='P06'!$B$17,INDEX('P06'!$AF:$AF,$A282+52),0)+IF($A282&lt;='P07'!$B$17,INDEX('P07'!$AF:$AF,$A282+52),0)+IF($A282&lt;='P08'!$B$17,INDEX('P08'!$AF:$AF,$A282+52),0)+IF($A282&lt;='P09'!$B$17,INDEX('P09'!$AF:$AF,$A282+52),0)+IF($A282&lt;='P10'!$B$17,INDEX('P10'!$AF:$AF,$A282+52),0)</f>
        <v>2.1160485050900506E-2</v>
      </c>
      <c r="S282">
        <f>IF($A282&lt;='P01'!$B$17,INDEX('P01'!$AG:$AG,$A282+52),0)+IF($A282&lt;='P02'!$B$17,INDEX('P02'!$AG:$AG,$A282+52),0)+IF($A282&lt;='P03'!$B$17,INDEX('P03'!$AG:$AG,$A282+52),0)+IF($A282&lt;='P04'!$B$17,INDEX('P04'!$AG:$AG,$A282+52),0)+IF($A282&lt;='P05'!$B$17,INDEX('P05'!$AG:$AG,$A282+52),0)+IF($A282&lt;='P06'!$B$17,INDEX('P06'!$AG:$AG,$A282+52),0)+IF($A282&lt;='P07'!$B$17,INDEX('P07'!$AG:$AG,$A282+52),0)+IF($A282&lt;='P08'!$B$17,INDEX('P08'!$AG:$AG,$A282+52),0)+IF($A282&lt;='P09'!$B$17,INDEX('P09'!$AG:$AG,$A282+52),0)+IF($A282&lt;='P10'!$B$17,INDEX('P10'!$AG:$AG,$A282+52),0)</f>
        <v>7164.2419349137517</v>
      </c>
      <c r="T282">
        <f>IF($A282&lt;='P01'!$B$17,INDEX('P01'!$AI:$AI,$A282+52),0)+IF($A282&lt;='P02'!$B$17,INDEX('P02'!$AI:$AI,$A282+52),0)+IF($A282&lt;='P03'!$B$17,INDEX('P03'!$AI:$AI,$A282+52),0)+IF($A282&lt;='P04'!$B$17,INDEX('P04'!$AI:$AI,$A282+52),0)+IF($A282&lt;='P05'!$B$17,INDEX('P05'!$AI:$AI,$A282+52),0)+IF($A282&lt;='P06'!$B$17,INDEX('P06'!$AI:$AI,$A282+52),0)+IF($A282&lt;='P07'!$B$17,INDEX('P07'!$AI:$AI,$A282+52),0)+IF($A282&lt;='P08'!$B$17,INDEX('P08'!$AI:$AI,$A282+52),0)+IF($A282&lt;='P09'!$B$17,INDEX('P09'!$AI:$AI,$A282+52),0)+IF($A282&lt;='P10'!$B$17,INDEX('P10'!$AI:$AI,$A282+52),0)</f>
        <v>7164.2419349137517</v>
      </c>
    </row>
    <row r="283" spans="1:20" x14ac:dyDescent="0.35">
      <c r="A283">
        <v>251</v>
      </c>
      <c r="B283">
        <f>IF($A283&lt;='P01'!$B$17,INDEX('P01'!$J:$J,$A283+52),0)+IF($A283&lt;='P02'!$B$17,INDEX('P02'!$J:$J,$A283+52),0)+IF($A283&lt;='P03'!$B$17,INDEX('P03'!$J:$J,$A283+52),0)+IF($A283&lt;='P04'!$B$17,INDEX('P04'!$J:$J,$A283+52),0)+IF($A283&lt;='P05'!$B$17,INDEX('P05'!$J:$J,$A283+52),0)+IF($A283&lt;='P06'!$B$17,INDEX('P06'!$J:$J,$A283+52),0)+IF($A283&lt;='P07'!$B$17,INDEX('P07'!$J:$J,$A283+52),0)+IF($A283&lt;='P08'!$B$17,INDEX('P08'!$J:$J,$A283+52),0)+IF($A283&lt;='P09'!$B$17,INDEX('P09'!$J:$J,$A283+52),0)+IF($A283&lt;='P10'!$B$17,INDEX('P10'!$J:$J,$A283+52),0)</f>
        <v>1.0314654029632641E-4</v>
      </c>
      <c r="C283">
        <f>IF($A283&lt;='P01'!$B$17,INDEX('P01'!$K:$K,$A283+52),0)+IF($A283&lt;='P02'!$B$17,INDEX('P02'!$K:$K,$A283+52),0)+IF($A283&lt;='P03'!$B$17,INDEX('P03'!$K:$K,$A283+52),0)+IF($A283&lt;='P04'!$B$17,INDEX('P04'!$K:$K,$A283+52),0)+IF($A283&lt;='P05'!$B$17,INDEX('P05'!$K:$K,$A283+52),0)+IF($A283&lt;='P06'!$B$17,INDEX('P06'!$K:$K,$A283+52),0)+IF($A283&lt;='P07'!$B$17,INDEX('P07'!$K:$K,$A283+52),0)+IF($A283&lt;='P08'!$B$17,INDEX('P08'!$K:$K,$A283+52),0)+IF($A283&lt;='P09'!$B$17,INDEX('P09'!$K:$K,$A283+52),0)+IF($A283&lt;='P10'!$B$17,INDEX('P10'!$K:$K,$A283+52),0)</f>
        <v>2.1927943833980985E-3</v>
      </c>
      <c r="D283">
        <f>IF($A283&lt;='P01'!$B$17,INDEX('P01'!$L:$L,$A283+52),0)+IF($A283&lt;='P02'!$B$17,INDEX('P02'!$L:$L,$A283+52),0)+IF($A283&lt;='P03'!$B$17,INDEX('P03'!$L:$L,$A283+52),0)+IF($A283&lt;='P04'!$B$17,INDEX('P04'!$L:$L,$A283+52),0)+IF($A283&lt;='P05'!$B$17,INDEX('P05'!$L:$L,$A283+52),0)+IF($A283&lt;='P06'!$B$17,INDEX('P06'!$L:$L,$A283+52),0)+IF($A283&lt;='P07'!$B$17,INDEX('P07'!$L:$L,$A283+52),0)+IF($A283&lt;='P08'!$B$17,INDEX('P08'!$L:$L,$A283+52),0)+IF($A283&lt;='P09'!$B$17,INDEX('P09'!$L:$L,$A283+52),0)+IF($A283&lt;='P10'!$B$17,INDEX('P10'!$L:$L,$A283+52),0)</f>
        <v>0</v>
      </c>
      <c r="E283">
        <f>IF($A283&lt;='P01'!$B$17,INDEX('P01'!$M:$M,$A283+52),0)+IF($A283&lt;='P02'!$B$17,INDEX('P02'!$M:$M,$A283+52),0)+IF($A283&lt;='P03'!$B$17,INDEX('P03'!$M:$M,$A283+52),0)+IF($A283&lt;='P04'!$B$17,INDEX('P04'!$M:$M,$A283+52),0)+IF($A283&lt;='P05'!$B$17,INDEX('P05'!$M:$M,$A283+52),0)+IF($A283&lt;='P06'!$B$17,INDEX('P06'!$M:$M,$A283+52),0)+IF($A283&lt;='P07'!$B$17,INDEX('P07'!$M:$M,$A283+52),0)+IF($A283&lt;='P08'!$B$17,INDEX('P08'!$M:$M,$A283+52),0)+IF($A283&lt;='P09'!$B$17,INDEX('P09'!$M:$M,$A283+52),0)+IF($A283&lt;='P10'!$B$17,INDEX('P10'!$M:$M,$A283+52),0)</f>
        <v>0.64349626139965599</v>
      </c>
      <c r="F283">
        <f>IF($A283&lt;='P01'!$B$17,INDEX('P01'!$R:$R,$A283+52),0)+IF($A283&lt;='P02'!$B$17,INDEX('P02'!$R:$R,$A283+52),0)+IF($A283&lt;='P03'!$B$17,INDEX('P03'!$R:$R,$A283+52),0)+IF($A283&lt;='P04'!$B$17,INDEX('P04'!$R:$R,$A283+52),0)+IF($A283&lt;='P05'!$B$17,INDEX('P05'!$R:$R,$A283+52),0)+IF($A283&lt;='P06'!$B$17,INDEX('P06'!$R:$R,$A283+52),0)+IF($A283&lt;='P07'!$B$17,INDEX('P07'!$R:$R,$A283+52),0)+IF($A283&lt;='P08'!$B$17,INDEX('P08'!$R:$R,$A283+52),0)+IF($A283&lt;='P09'!$B$17,INDEX('P09'!$R:$R,$A283+52),0)+IF($A283&lt;='P10'!$B$17,INDEX('P10'!$R:$R,$A283+52),0)</f>
        <v>54.411604964077327</v>
      </c>
      <c r="G283">
        <f>IF($A283&lt;='P01'!$B$17,INDEX('P01'!$S:$S,$A283+52),0)+IF($A283&lt;='P02'!$B$17,INDEX('P02'!$S:$S,$A283+52),0)+IF($A283&lt;='P03'!$B$17,INDEX('P03'!$S:$S,$A283+52),0)+IF($A283&lt;='P04'!$B$17,INDEX('P04'!$S:$S,$A283+52),0)+IF($A283&lt;='P05'!$B$17,INDEX('P05'!$S:$S,$A283+52),0)+IF($A283&lt;='P06'!$B$17,INDEX('P06'!$S:$S,$A283+52),0)+IF($A283&lt;='P07'!$B$17,INDEX('P07'!$S:$S,$A283+52),0)+IF($A283&lt;='P08'!$B$17,INDEX('P08'!$S:$S,$A283+52),0)+IF($A283&lt;='P09'!$B$17,INDEX('P09'!$S:$S,$A283+52),0)+IF($A283&lt;='P10'!$B$17,INDEX('P10'!$S:$S,$A283+52),0)</f>
        <v>1.0882320992815466</v>
      </c>
      <c r="H283">
        <f>IF($A283&lt;='P01'!$B$17,INDEX('P01'!$T:$T,$A283+52),0)+IF($A283&lt;='P02'!$B$17,INDEX('P02'!$T:$T,$A283+52),0)+IF($A283&lt;='P03'!$B$17,INDEX('P03'!$T:$T,$A283+52),0)+IF($A283&lt;='P04'!$B$17,INDEX('P04'!$T:$T,$A283+52),0)+IF($A283&lt;='P05'!$B$17,INDEX('P05'!$T:$T,$A283+52),0)+IF($A283&lt;='P06'!$B$17,INDEX('P06'!$T:$T,$A283+52),0)+IF($A283&lt;='P07'!$B$17,INDEX('P07'!$T:$T,$A283+52),0)+IF($A283&lt;='P08'!$B$17,INDEX('P08'!$T:$T,$A283+52),0)+IF($A283&lt;='P09'!$B$17,INDEX('P09'!$T:$T,$A283+52),0)+IF($A283&lt;='P10'!$B$17,INDEX('P10'!$T:$T,$A283+52),0)</f>
        <v>5.9920406534343016</v>
      </c>
      <c r="I283">
        <f>IF($A283&lt;='P01'!$B$17,INDEX('P01'!$U:$U,$A283+52),0)+IF($A283&lt;='P02'!$B$17,INDEX('P02'!$U:$U,$A283+52),0)+IF($A283&lt;='P03'!$B$17,INDEX('P03'!$U:$U,$A283+52),0)+IF($A283&lt;='P04'!$B$17,INDEX('P04'!$U:$U,$A283+52),0)+IF($A283&lt;='P05'!$B$17,INDEX('P05'!$U:$U,$A283+52),0)+IF($A283&lt;='P06'!$B$17,INDEX('P06'!$U:$U,$A283+52),0)+IF($A283&lt;='P07'!$B$17,INDEX('P07'!$U:$U,$A283+52),0)+IF($A283&lt;='P08'!$B$17,INDEX('P08'!$U:$U,$A283+52),0)+IF($A283&lt;='P09'!$B$17,INDEX('P09'!$U:$U,$A283+52),0)+IF($A283&lt;='P10'!$B$17,INDEX('P10'!$U:$U,$A283+52),0)</f>
        <v>65.646333227948062</v>
      </c>
      <c r="J283">
        <f>IF($A283&lt;='P01'!$B$17,INDEX('P01'!$V:$V,$A283+52),0)+IF($A283&lt;='P02'!$B$17,INDEX('P02'!$V:$V,$A283+52),0)+IF($A283&lt;='P03'!$B$17,INDEX('P03'!$V:$V,$A283+52),0)+IF($A283&lt;='P04'!$B$17,INDEX('P04'!$V:$V,$A283+52),0)+IF($A283&lt;='P05'!$B$17,INDEX('P05'!$V:$V,$A283+52),0)+IF($A283&lt;='P06'!$B$17,INDEX('P06'!$V:$V,$A283+52),0)+IF($A283&lt;='P07'!$B$17,INDEX('P07'!$V:$V,$A283+52),0)+IF($A283&lt;='P08'!$B$17,INDEX('P08'!$V:$V,$A283+52),0)+IF($A283&lt;='P09'!$B$17,INDEX('P09'!$V:$V,$A283+52),0)+IF($A283&lt;='P10'!$B$17,INDEX('P10'!$V:$V,$A283+52),0)</f>
        <v>4.7852719535255661E-2</v>
      </c>
      <c r="K283">
        <f>IF($A283&lt;='P01'!$B$17,INDEX('P01'!$W:$W,$A283+52),0)+IF($A283&lt;='P02'!$B$17,INDEX('P02'!$W:$W,$A283+52),0)+IF($A283&lt;='P03'!$B$17,INDEX('P03'!$W:$W,$A283+52),0)+IF($A283&lt;='P04'!$B$17,INDEX('P04'!$W:$W,$A283+52),0)+IF($A283&lt;='P05'!$B$17,INDEX('P05'!$W:$W,$A283+52),0)+IF($A283&lt;='P06'!$B$17,INDEX('P06'!$W:$W,$A283+52),0)+IF($A283&lt;='P07'!$B$17,INDEX('P07'!$W:$W,$A283+52),0)+IF($A283&lt;='P08'!$B$17,INDEX('P08'!$W:$W,$A283+52),0)+IF($A283&lt;='P09'!$B$17,INDEX('P09'!$W:$W,$A283+52),0)+IF($A283&lt;='P10'!$B$17,INDEX('P10'!$W:$W,$A283+52),0)</f>
        <v>-18.362853736121838</v>
      </c>
      <c r="L283">
        <f>IF($A283&lt;='P01'!$B$17,INDEX('P01'!$X:$X,$A283+52),0)+IF($A283&lt;='P02'!$B$17,INDEX('P02'!$X:$X,$A283+52),0)+IF($A283&lt;='P03'!$B$17,INDEX('P03'!$X:$X,$A283+52),0)+IF($A283&lt;='P04'!$B$17,INDEX('P04'!$X:$X,$A283+52),0)+IF($A283&lt;='P05'!$B$17,INDEX('P05'!$X:$X,$A283+52),0)+IF($A283&lt;='P06'!$B$17,INDEX('P06'!$X:$X,$A283+52),0)+IF($A283&lt;='P07'!$B$17,INDEX('P07'!$X:$X,$A283+52),0)+IF($A283&lt;='P08'!$B$17,INDEX('P08'!$X:$X,$A283+52),0)+IF($A283&lt;='P09'!$B$17,INDEX('P09'!$X:$X,$A283+52),0)+IF($A283&lt;='P10'!$B$17,INDEX('P10'!$X:$X,$A283+52),0)</f>
        <v>18.188286889053327</v>
      </c>
      <c r="M283">
        <f>IF($A283&lt;='P01'!$B$17,INDEX('P01'!$AA:$AA,$A283+52),0)+IF($A283&lt;='P02'!$B$17,INDEX('P02'!$AA:$AA,$A283+52),0)+IF($A283&lt;='P03'!$B$17,INDEX('P03'!$AA:$AA,$A283+52),0)+IF($A283&lt;='P04'!$B$17,INDEX('P04'!$AA:$AA,$A283+52),0)+IF($A283&lt;='P05'!$B$17,INDEX('P05'!$AA:$AA,$A283+52),0)+IF($A283&lt;='P06'!$B$17,INDEX('P06'!$AA:$AA,$A283+52),0)+IF($A283&lt;='P07'!$B$17,INDEX('P07'!$AA:$AA,$A283+52),0)+IF($A283&lt;='P08'!$B$17,INDEX('P08'!$AA:$AA,$A283+52),0)+IF($A283&lt;='P09'!$B$17,INDEX('P09'!$AA:$AA,$A283+52),0)+IF($A283&lt;='P10'!$B$17,INDEX('P10'!$AA:$AA,$A283+52),0)</f>
        <v>-8.0077612362645478</v>
      </c>
      <c r="N283">
        <f>IF($A283&lt;='P01'!$B$17,INDEX('P01'!$AB:$AB,$A283+52),0)+IF($A283&lt;='P02'!$B$17,INDEX('P02'!$AB:$AB,$A283+52),0)+IF($A283&lt;='P03'!$B$17,INDEX('P03'!$AB:$AB,$A283+52),0)+IF($A283&lt;='P04'!$B$17,INDEX('P04'!$AB:$AB,$A283+52),0)+IF($A283&lt;='P05'!$B$17,INDEX('P05'!$AB:$AB,$A283+52),0)+IF($A283&lt;='P06'!$B$17,INDEX('P06'!$AB:$AB,$A283+52),0)+IF($A283&lt;='P07'!$B$17,INDEX('P07'!$AB:$AB,$A283+52),0)+IF($A283&lt;='P08'!$B$17,INDEX('P08'!$AB:$AB,$A283+52),0)+IF($A283&lt;='P09'!$B$17,INDEX('P09'!$AB:$AB,$A283+52),0)+IF($A283&lt;='P10'!$B$17,INDEX('P10'!$AB:$AB,$A283+52),0)</f>
        <v>24.034234872789668</v>
      </c>
      <c r="O283">
        <f>IF($A283&lt;='P01'!$B$17,INDEX('P01'!$AC:$AC,$A283+52),0)+IF($A283&lt;='P02'!$B$17,INDEX('P02'!$AC:$AC,$A283+52),0)+IF($A283&lt;='P03'!$B$17,INDEX('P03'!$AC:$AC,$A283+52),0)+IF($A283&lt;='P04'!$B$17,INDEX('P04'!$AC:$AC,$A283+52),0)+IF($A283&lt;='P05'!$B$17,INDEX('P05'!$AC:$AC,$A283+52),0)+IF($A283&lt;='P06'!$B$17,INDEX('P06'!$AC:$AC,$A283+52),0)+IF($A283&lt;='P07'!$B$17,INDEX('P07'!$AC:$AC,$A283+52),0)+IF($A283&lt;='P08'!$B$17,INDEX('P08'!$AC:$AC,$A283+52),0)+IF($A283&lt;='P09'!$B$17,INDEX('P09'!$AC:$AC,$A283+52),0)+IF($A283&lt;='P10'!$B$17,INDEX('P10'!$AC:$AC,$A283+52),0)</f>
        <v>0.48068469745579334</v>
      </c>
      <c r="P283">
        <f>IF($A283&lt;='P01'!$B$17,INDEX('P01'!$AD:$AD,$A283+52),0)+IF($A283&lt;='P02'!$B$17,INDEX('P02'!$AD:$AD,$A283+52),0)+IF($A283&lt;='P03'!$B$17,INDEX('P03'!$AD:$AD,$A283+52),0)+IF($A283&lt;='P04'!$B$17,INDEX('P04'!$AD:$AD,$A283+52),0)+IF($A283&lt;='P05'!$B$17,INDEX('P05'!$AD:$AD,$A283+52),0)+IF($A283&lt;='P06'!$B$17,INDEX('P06'!$AD:$AD,$A283+52),0)+IF($A283&lt;='P07'!$B$17,INDEX('P07'!$AD:$AD,$A283+52),0)+IF($A283&lt;='P08'!$B$17,INDEX('P08'!$AD:$AD,$A283+52),0)+IF($A283&lt;='P09'!$B$17,INDEX('P09'!$AD:$AD,$A283+52),0)+IF($A283&lt;='P10'!$B$17,INDEX('P10'!$AD:$AD,$A283+52),0)</f>
        <v>2.6381171114895441</v>
      </c>
      <c r="Q283">
        <f>IF($A283&lt;='P01'!$B$17,INDEX('P01'!$AE:$AE,$A283+52),0)+IF($A283&lt;='P02'!$B$17,INDEX('P02'!$AE:$AE,$A283+52),0)+IF($A283&lt;='P03'!$B$17,INDEX('P03'!$AE:$AE,$A283+52),0)+IF($A283&lt;='P04'!$B$17,INDEX('P04'!$AE:$AE,$A283+52),0)+IF($A283&lt;='P05'!$B$17,INDEX('P05'!$AE:$AE,$A283+52),0)+IF($A283&lt;='P06'!$B$17,INDEX('P06'!$AE:$AE,$A283+52),0)+IF($A283&lt;='P07'!$B$17,INDEX('P07'!$AE:$AE,$A283+52),0)+IF($A283&lt;='P08'!$B$17,INDEX('P08'!$AE:$AE,$A283+52),0)+IF($A283&lt;='P09'!$B$17,INDEX('P09'!$AE:$AE,$A283+52),0)+IF($A283&lt;='P10'!$B$17,INDEX('P10'!$AE:$AE,$A283+52),0)</f>
        <v>28.902126172314233</v>
      </c>
      <c r="R283">
        <f>IF($A283&lt;='P01'!$B$17,INDEX('P01'!$AF:$AF,$A283+52),0)+IF($A283&lt;='P02'!$B$17,INDEX('P02'!$AF:$AF,$A283+52),0)+IF($A283&lt;='P03'!$B$17,INDEX('P03'!$AF:$AF,$A283+52),0)+IF($A283&lt;='P04'!$B$17,INDEX('P04'!$AF:$AF,$A283+52),0)+IF($A283&lt;='P05'!$B$17,INDEX('P05'!$AF:$AF,$A283+52),0)+IF($A283&lt;='P06'!$B$17,INDEX('P06'!$AF:$AF,$A283+52),0)+IF($A283&lt;='P07'!$B$17,INDEX('P07'!$AF:$AF,$A283+52),0)+IF($A283&lt;='P08'!$B$17,INDEX('P08'!$AF:$AF,$A283+52),0)+IF($A283&lt;='P09'!$B$17,INDEX('P09'!$AF:$AF,$A283+52),0)+IF($A283&lt;='P10'!$B$17,INDEX('P10'!$AF:$AF,$A283+52),0)</f>
        <v>2.1068127794645994E-2</v>
      </c>
      <c r="S283">
        <f>IF($A283&lt;='P01'!$B$17,INDEX('P01'!$AG:$AG,$A283+52),0)+IF($A283&lt;='P02'!$B$17,INDEX('P02'!$AG:$AG,$A283+52),0)+IF($A283&lt;='P03'!$B$17,INDEX('P03'!$AG:$AG,$A283+52),0)+IF($A283&lt;='P04'!$B$17,INDEX('P04'!$AG:$AG,$A283+52),0)+IF($A283&lt;='P05'!$B$17,INDEX('P05'!$AG:$AG,$A283+52),0)+IF($A283&lt;='P06'!$B$17,INDEX('P06'!$AG:$AG,$A283+52),0)+IF($A283&lt;='P07'!$B$17,INDEX('P07'!$AG:$AG,$A283+52),0)+IF($A283&lt;='P08'!$B$17,INDEX('P08'!$AG:$AG,$A283+52),0)+IF($A283&lt;='P09'!$B$17,INDEX('P09'!$AG:$AG,$A283+52),0)+IF($A283&lt;='P10'!$B$17,INDEX('P10'!$AG:$AG,$A283+52),0)</f>
        <v>7169.5075118563236</v>
      </c>
      <c r="T283">
        <f>IF($A283&lt;='P01'!$B$17,INDEX('P01'!$AI:$AI,$A283+52),0)+IF($A283&lt;='P02'!$B$17,INDEX('P02'!$AI:$AI,$A283+52),0)+IF($A283&lt;='P03'!$B$17,INDEX('P03'!$AI:$AI,$A283+52),0)+IF($A283&lt;='P04'!$B$17,INDEX('P04'!$AI:$AI,$A283+52),0)+IF($A283&lt;='P05'!$B$17,INDEX('P05'!$AI:$AI,$A283+52),0)+IF($A283&lt;='P06'!$B$17,INDEX('P06'!$AI:$AI,$A283+52),0)+IF($A283&lt;='P07'!$B$17,INDEX('P07'!$AI:$AI,$A283+52),0)+IF($A283&lt;='P08'!$B$17,INDEX('P08'!$AI:$AI,$A283+52),0)+IF($A283&lt;='P09'!$B$17,INDEX('P09'!$AI:$AI,$A283+52),0)+IF($A283&lt;='P10'!$B$17,INDEX('P10'!$AI:$AI,$A283+52),0)</f>
        <v>7169.5075118563236</v>
      </c>
    </row>
    <row r="284" spans="1:20" x14ac:dyDescent="0.35">
      <c r="A284">
        <v>252</v>
      </c>
      <c r="B284">
        <f>IF($A284&lt;='P01'!$B$17,INDEX('P01'!$J:$J,$A284+52),0)+IF($A284&lt;='P02'!$B$17,INDEX('P02'!$J:$J,$A284+52),0)+IF($A284&lt;='P03'!$B$17,INDEX('P03'!$J:$J,$A284+52),0)+IF($A284&lt;='P04'!$B$17,INDEX('P04'!$J:$J,$A284+52),0)+IF($A284&lt;='P05'!$B$17,INDEX('P05'!$J:$J,$A284+52),0)+IF($A284&lt;='P06'!$B$17,INDEX('P06'!$J:$J,$A284+52),0)+IF($A284&lt;='P07'!$B$17,INDEX('P07'!$J:$J,$A284+52),0)+IF($A284&lt;='P08'!$B$17,INDEX('P08'!$J:$J,$A284+52),0)+IF($A284&lt;='P09'!$B$17,INDEX('P09'!$J:$J,$A284+52),0)+IF($A284&lt;='P10'!$B$17,INDEX('P10'!$J:$J,$A284+52),0)</f>
        <v>1.0277906624174755E-4</v>
      </c>
      <c r="C284">
        <f>IF($A284&lt;='P01'!$B$17,INDEX('P01'!$K:$K,$A284+52),0)+IF($A284&lt;='P02'!$B$17,INDEX('P02'!$K:$K,$A284+52),0)+IF($A284&lt;='P03'!$B$17,INDEX('P03'!$K:$K,$A284+52),0)+IF($A284&lt;='P04'!$B$17,INDEX('P04'!$K:$K,$A284+52),0)+IF($A284&lt;='P05'!$B$17,INDEX('P05'!$K:$K,$A284+52),0)+IF($A284&lt;='P06'!$B$17,INDEX('P06'!$K:$K,$A284+52),0)+IF($A284&lt;='P07'!$B$17,INDEX('P07'!$K:$K,$A284+52),0)+IF($A284&lt;='P08'!$B$17,INDEX('P08'!$K:$K,$A284+52),0)+IF($A284&lt;='P09'!$B$17,INDEX('P09'!$K:$K,$A284+52),0)+IF($A284&lt;='P10'!$B$17,INDEX('P10'!$K:$K,$A284+52),0)</f>
        <v>2.1849984938410996E-3</v>
      </c>
      <c r="D284">
        <f>IF($A284&lt;='P01'!$B$17,INDEX('P01'!$L:$L,$A284+52),0)+IF($A284&lt;='P02'!$B$17,INDEX('P02'!$L:$L,$A284+52),0)+IF($A284&lt;='P03'!$B$17,INDEX('P03'!$L:$L,$A284+52),0)+IF($A284&lt;='P04'!$B$17,INDEX('P04'!$L:$L,$A284+52),0)+IF($A284&lt;='P05'!$B$17,INDEX('P05'!$L:$L,$A284+52),0)+IF($A284&lt;='P06'!$B$17,INDEX('P06'!$L:$L,$A284+52),0)+IF($A284&lt;='P07'!$B$17,INDEX('P07'!$L:$L,$A284+52),0)+IF($A284&lt;='P08'!$B$17,INDEX('P08'!$L:$L,$A284+52),0)+IF($A284&lt;='P09'!$B$17,INDEX('P09'!$L:$L,$A284+52),0)+IF($A284&lt;='P10'!$B$17,INDEX('P10'!$L:$L,$A284+52),0)</f>
        <v>0</v>
      </c>
      <c r="E284">
        <f>IF($A284&lt;='P01'!$B$17,INDEX('P01'!$M:$M,$A284+52),0)+IF($A284&lt;='P02'!$B$17,INDEX('P02'!$M:$M,$A284+52),0)+IF($A284&lt;='P03'!$B$17,INDEX('P03'!$M:$M,$A284+52),0)+IF($A284&lt;='P04'!$B$17,INDEX('P04'!$M:$M,$A284+52),0)+IF($A284&lt;='P05'!$B$17,INDEX('P05'!$M:$M,$A284+52),0)+IF($A284&lt;='P06'!$B$17,INDEX('P06'!$M:$M,$A284+52),0)+IF($A284&lt;='P07'!$B$17,INDEX('P07'!$M:$M,$A284+52),0)+IF($A284&lt;='P08'!$B$17,INDEX('P08'!$M:$M,$A284+52),0)+IF($A284&lt;='P09'!$B$17,INDEX('P09'!$M:$M,$A284+52),0)+IF($A284&lt;='P10'!$B$17,INDEX('P10'!$M:$M,$A284+52),0)</f>
        <v>0.64120848383957307</v>
      </c>
      <c r="F284">
        <f>IF($A284&lt;='P01'!$B$17,INDEX('P01'!$R:$R,$A284+52),0)+IF($A284&lt;='P02'!$B$17,INDEX('P02'!$R:$R,$A284+52),0)+IF($A284&lt;='P03'!$B$17,INDEX('P03'!$R:$R,$A284+52),0)+IF($A284&lt;='P04'!$B$17,INDEX('P04'!$R:$R,$A284+52),0)+IF($A284&lt;='P05'!$B$17,INDEX('P05'!$R:$R,$A284+52),0)+IF($A284&lt;='P06'!$B$17,INDEX('P06'!$R:$R,$A284+52),0)+IF($A284&lt;='P07'!$B$17,INDEX('P07'!$R:$R,$A284+52),0)+IF($A284&lt;='P08'!$B$17,INDEX('P08'!$R:$R,$A284+52),0)+IF($A284&lt;='P09'!$B$17,INDEX('P09'!$R:$R,$A284+52),0)+IF($A284&lt;='P10'!$B$17,INDEX('P10'!$R:$R,$A284+52),0)</f>
        <v>54.218879640532293</v>
      </c>
      <c r="G284">
        <f>IF($A284&lt;='P01'!$B$17,INDEX('P01'!$S:$S,$A284+52),0)+IF($A284&lt;='P02'!$B$17,INDEX('P02'!$S:$S,$A284+52),0)+IF($A284&lt;='P03'!$B$17,INDEX('P03'!$S:$S,$A284+52),0)+IF($A284&lt;='P04'!$B$17,INDEX('P04'!$S:$S,$A284+52),0)+IF($A284&lt;='P05'!$B$17,INDEX('P05'!$S:$S,$A284+52),0)+IF($A284&lt;='P06'!$B$17,INDEX('P06'!$S:$S,$A284+52),0)+IF($A284&lt;='P07'!$B$17,INDEX('P07'!$S:$S,$A284+52),0)+IF($A284&lt;='P08'!$B$17,INDEX('P08'!$S:$S,$A284+52),0)+IF($A284&lt;='P09'!$B$17,INDEX('P09'!$S:$S,$A284+52),0)+IF($A284&lt;='P10'!$B$17,INDEX('P10'!$S:$S,$A284+52),0)</f>
        <v>1.0843775928106458</v>
      </c>
      <c r="H284">
        <f>IF($A284&lt;='P01'!$B$17,INDEX('P01'!$T:$T,$A284+52),0)+IF($A284&lt;='P02'!$B$17,INDEX('P02'!$T:$T,$A284+52),0)+IF($A284&lt;='P03'!$B$17,INDEX('P03'!$T:$T,$A284+52),0)+IF($A284&lt;='P04'!$B$17,INDEX('P04'!$T:$T,$A284+52),0)+IF($A284&lt;='P05'!$B$17,INDEX('P05'!$T:$T,$A284+52),0)+IF($A284&lt;='P06'!$B$17,INDEX('P06'!$T:$T,$A284+52),0)+IF($A284&lt;='P07'!$B$17,INDEX('P07'!$T:$T,$A284+52),0)+IF($A284&lt;='P08'!$B$17,INDEX('P08'!$T:$T,$A284+52),0)+IF($A284&lt;='P09'!$B$17,INDEX('P09'!$T:$T,$A284+52),0)+IF($A284&lt;='P10'!$B$17,INDEX('P10'!$T:$T,$A284+52),0)</f>
        <v>5.9854630099857093</v>
      </c>
      <c r="I284">
        <f>IF($A284&lt;='P01'!$B$17,INDEX('P01'!$U:$U,$A284+52),0)+IF($A284&lt;='P02'!$B$17,INDEX('P02'!$U:$U,$A284+52),0)+IF($A284&lt;='P03'!$B$17,INDEX('P03'!$U:$U,$A284+52),0)+IF($A284&lt;='P04'!$B$17,INDEX('P04'!$U:$U,$A284+52),0)+IF($A284&lt;='P05'!$B$17,INDEX('P05'!$U:$U,$A284+52),0)+IF($A284&lt;='P06'!$B$17,INDEX('P06'!$U:$U,$A284+52),0)+IF($A284&lt;='P07'!$B$17,INDEX('P07'!$U:$U,$A284+52),0)+IF($A284&lt;='P08'!$B$17,INDEX('P08'!$U:$U,$A284+52),0)+IF($A284&lt;='P09'!$B$17,INDEX('P09'!$U:$U,$A284+52),0)+IF($A284&lt;='P10'!$B$17,INDEX('P10'!$U:$U,$A284+52),0)</f>
        <v>65.413473899898037</v>
      </c>
      <c r="J284">
        <f>IF($A284&lt;='P01'!$B$17,INDEX('P01'!$V:$V,$A284+52),0)+IF($A284&lt;='P02'!$B$17,INDEX('P02'!$V:$V,$A284+52),0)+IF($A284&lt;='P03'!$B$17,INDEX('P03'!$V:$V,$A284+52),0)+IF($A284&lt;='P04'!$B$17,INDEX('P04'!$V:$V,$A284+52),0)+IF($A284&lt;='P05'!$B$17,INDEX('P05'!$V:$V,$A284+52),0)+IF($A284&lt;='P06'!$B$17,INDEX('P06'!$V:$V,$A284+52),0)+IF($A284&lt;='P07'!$B$17,INDEX('P07'!$V:$V,$A284+52),0)+IF($A284&lt;='P08'!$B$17,INDEX('P08'!$V:$V,$A284+52),0)+IF($A284&lt;='P09'!$B$17,INDEX('P09'!$V:$V,$A284+52),0)+IF($A284&lt;='P10'!$B$17,INDEX('P10'!$V:$V,$A284+52),0)</f>
        <v>4.7799834753723708E-2</v>
      </c>
      <c r="K284">
        <f>IF($A284&lt;='P01'!$B$17,INDEX('P01'!$W:$W,$A284+52),0)+IF($A284&lt;='P02'!$B$17,INDEX('P02'!$W:$W,$A284+52),0)+IF($A284&lt;='P03'!$B$17,INDEX('P03'!$W:$W,$A284+52),0)+IF($A284&lt;='P04'!$B$17,INDEX('P04'!$W:$W,$A284+52),0)+IF($A284&lt;='P05'!$B$17,INDEX('P05'!$W:$W,$A284+52),0)+IF($A284&lt;='P06'!$B$17,INDEX('P06'!$W:$W,$A284+52),0)+IF($A284&lt;='P07'!$B$17,INDEX('P07'!$W:$W,$A284+52),0)+IF($A284&lt;='P08'!$B$17,INDEX('P08'!$W:$W,$A284+52),0)+IF($A284&lt;='P09'!$B$17,INDEX('P09'!$W:$W,$A284+52),0)+IF($A284&lt;='P10'!$B$17,INDEX('P10'!$W:$W,$A284+52),0)</f>
        <v>-18.312234696915816</v>
      </c>
      <c r="L284">
        <f>IF($A284&lt;='P01'!$B$17,INDEX('P01'!$X:$X,$A284+52),0)+IF($A284&lt;='P02'!$B$17,INDEX('P02'!$X:$X,$A284+52),0)+IF($A284&lt;='P03'!$B$17,INDEX('P03'!$X:$X,$A284+52),0)+IF($A284&lt;='P04'!$B$17,INDEX('P04'!$X:$X,$A284+52),0)+IF($A284&lt;='P05'!$B$17,INDEX('P05'!$X:$X,$A284+52),0)+IF($A284&lt;='P06'!$B$17,INDEX('P06'!$X:$X,$A284+52),0)+IF($A284&lt;='P07'!$B$17,INDEX('P07'!$X:$X,$A284+52),0)+IF($A284&lt;='P08'!$B$17,INDEX('P08'!$X:$X,$A284+52),0)+IF($A284&lt;='P09'!$B$17,INDEX('P09'!$X:$X,$A284+52),0)+IF($A284&lt;='P10'!$B$17,INDEX('P10'!$X:$X,$A284+52),0)</f>
        <v>18.138286163754859</v>
      </c>
      <c r="M284">
        <f>IF($A284&lt;='P01'!$B$17,INDEX('P01'!$AA:$AA,$A284+52),0)+IF($A284&lt;='P02'!$B$17,INDEX('P02'!$AA:$AA,$A284+52),0)+IF($A284&lt;='P03'!$B$17,INDEX('P03'!$AA:$AA,$A284+52),0)+IF($A284&lt;='P04'!$B$17,INDEX('P04'!$AA:$AA,$A284+52),0)+IF($A284&lt;='P05'!$B$17,INDEX('P05'!$AA:$AA,$A284+52),0)+IF($A284&lt;='P06'!$B$17,INDEX('P06'!$AA:$AA,$A284+52),0)+IF($A284&lt;='P07'!$B$17,INDEX('P07'!$AA:$AA,$A284+52),0)+IF($A284&lt;='P08'!$B$17,INDEX('P08'!$AA:$AA,$A284+52),0)+IF($A284&lt;='P09'!$B$17,INDEX('P09'!$AA:$AA,$A284+52),0)+IF($A284&lt;='P10'!$B$17,INDEX('P10'!$AA:$AA,$A284+52),0)</f>
        <v>-7.9596894534625946</v>
      </c>
      <c r="N284">
        <f>IF($A284&lt;='P01'!$B$17,INDEX('P01'!$AB:$AB,$A284+52),0)+IF($A284&lt;='P02'!$B$17,INDEX('P02'!$AB:$AB,$A284+52),0)+IF($A284&lt;='P03'!$B$17,INDEX('P03'!$AB:$AB,$A284+52),0)+IF($A284&lt;='P04'!$B$17,INDEX('P04'!$AB:$AB,$A284+52),0)+IF($A284&lt;='P05'!$B$17,INDEX('P05'!$AB:$AB,$A284+52),0)+IF($A284&lt;='P06'!$B$17,INDEX('P06'!$AB:$AB,$A284+52),0)+IF($A284&lt;='P07'!$B$17,INDEX('P07'!$AB:$AB,$A284+52),0)+IF($A284&lt;='P08'!$B$17,INDEX('P08'!$AB:$AB,$A284+52),0)+IF($A284&lt;='P09'!$B$17,INDEX('P09'!$AB:$AB,$A284+52),0)+IF($A284&lt;='P10'!$B$17,INDEX('P10'!$AB:$AB,$A284+52),0)</f>
        <v>23.870958562923008</v>
      </c>
      <c r="O284">
        <f>IF($A284&lt;='P01'!$B$17,INDEX('P01'!$AC:$AC,$A284+52),0)+IF($A284&lt;='P02'!$B$17,INDEX('P02'!$AC:$AC,$A284+52),0)+IF($A284&lt;='P03'!$B$17,INDEX('P03'!$AC:$AC,$A284+52),0)+IF($A284&lt;='P04'!$B$17,INDEX('P04'!$AC:$AC,$A284+52),0)+IF($A284&lt;='P05'!$B$17,INDEX('P05'!$AC:$AC,$A284+52),0)+IF($A284&lt;='P06'!$B$17,INDEX('P06'!$AC:$AC,$A284+52),0)+IF($A284&lt;='P07'!$B$17,INDEX('P07'!$AC:$AC,$A284+52),0)+IF($A284&lt;='P08'!$B$17,INDEX('P08'!$AC:$AC,$A284+52),0)+IF($A284&lt;='P09'!$B$17,INDEX('P09'!$AC:$AC,$A284+52),0)+IF($A284&lt;='P10'!$B$17,INDEX('P10'!$AC:$AC,$A284+52),0)</f>
        <v>0.47741917125846012</v>
      </c>
      <c r="P284">
        <f>IF($A284&lt;='P01'!$B$17,INDEX('P01'!$AD:$AD,$A284+52),0)+IF($A284&lt;='P02'!$B$17,INDEX('P02'!$AD:$AD,$A284+52),0)+IF($A284&lt;='P03'!$B$17,INDEX('P03'!$AD:$AD,$A284+52),0)+IF($A284&lt;='P04'!$B$17,INDEX('P04'!$AD:$AD,$A284+52),0)+IF($A284&lt;='P05'!$B$17,INDEX('P05'!$AD:$AD,$A284+52),0)+IF($A284&lt;='P06'!$B$17,INDEX('P06'!$AD:$AD,$A284+52),0)+IF($A284&lt;='P07'!$B$17,INDEX('P07'!$AD:$AD,$A284+52),0)+IF($A284&lt;='P08'!$B$17,INDEX('P08'!$AD:$AD,$A284+52),0)+IF($A284&lt;='P09'!$B$17,INDEX('P09'!$AD:$AD,$A284+52),0)+IF($A284&lt;='P10'!$B$17,INDEX('P10'!$AD:$AD,$A284+52),0)</f>
        <v>2.6266222930078165</v>
      </c>
      <c r="Q284">
        <f>IF($A284&lt;='P01'!$B$17,INDEX('P01'!$AE:$AE,$A284+52),0)+IF($A284&lt;='P02'!$B$17,INDEX('P02'!$AE:$AE,$A284+52),0)+IF($A284&lt;='P03'!$B$17,INDEX('P03'!$AE:$AE,$A284+52),0)+IF($A284&lt;='P04'!$B$17,INDEX('P04'!$AE:$AE,$A284+52),0)+IF($A284&lt;='P05'!$B$17,INDEX('P05'!$AE:$AE,$A284+52),0)+IF($A284&lt;='P06'!$B$17,INDEX('P06'!$AE:$AE,$A284+52),0)+IF($A284&lt;='P07'!$B$17,INDEX('P07'!$AE:$AE,$A284+52),0)+IF($A284&lt;='P08'!$B$17,INDEX('P08'!$AE:$AE,$A284+52),0)+IF($A284&lt;='P09'!$B$17,INDEX('P09'!$AE:$AE,$A284+52),0)+IF($A284&lt;='P10'!$B$17,INDEX('P10'!$AE:$AE,$A284+52),0)</f>
        <v>28.705630378453773</v>
      </c>
      <c r="R284">
        <f>IF($A284&lt;='P01'!$B$17,INDEX('P01'!$AF:$AF,$A284+52),0)+IF($A284&lt;='P02'!$B$17,INDEX('P02'!$AF:$AF,$A284+52),0)+IF($A284&lt;='P03'!$B$17,INDEX('P03'!$AF:$AF,$A284+52),0)+IF($A284&lt;='P04'!$B$17,INDEX('P04'!$AF:$AF,$A284+52),0)+IF($A284&lt;='P05'!$B$17,INDEX('P05'!$AF:$AF,$A284+52),0)+IF($A284&lt;='P06'!$B$17,INDEX('P06'!$AF:$AF,$A284+52),0)+IF($A284&lt;='P07'!$B$17,INDEX('P07'!$AF:$AF,$A284+52),0)+IF($A284&lt;='P08'!$B$17,INDEX('P08'!$AF:$AF,$A284+52),0)+IF($A284&lt;='P09'!$B$17,INDEX('P09'!$AF:$AF,$A284+52),0)+IF($A284&lt;='P10'!$B$17,INDEX('P10'!$AF:$AF,$A284+52),0)</f>
        <v>2.0976173665555781E-2</v>
      </c>
      <c r="S284">
        <f>IF($A284&lt;='P01'!$B$17,INDEX('P01'!$AG:$AG,$A284+52),0)+IF($A284&lt;='P02'!$B$17,INDEX('P02'!$AG:$AG,$A284+52),0)+IF($A284&lt;='P03'!$B$17,INDEX('P03'!$AG:$AG,$A284+52),0)+IF($A284&lt;='P04'!$B$17,INDEX('P04'!$AG:$AG,$A284+52),0)+IF($A284&lt;='P05'!$B$17,INDEX('P05'!$AG:$AG,$A284+52),0)+IF($A284&lt;='P06'!$B$17,INDEX('P06'!$AG:$AG,$A284+52),0)+IF($A284&lt;='P07'!$B$17,INDEX('P07'!$AG:$AG,$A284+52),0)+IF($A284&lt;='P08'!$B$17,INDEX('P08'!$AG:$AG,$A284+52),0)+IF($A284&lt;='P09'!$B$17,INDEX('P09'!$AG:$AG,$A284+52),0)+IF($A284&lt;='P10'!$B$17,INDEX('P10'!$AG:$AG,$A284+52),0)</f>
        <v>7174.840327652907</v>
      </c>
      <c r="T284">
        <f>IF($A284&lt;='P01'!$B$17,INDEX('P01'!$AI:$AI,$A284+52),0)+IF($A284&lt;='P02'!$B$17,INDEX('P02'!$AI:$AI,$A284+52),0)+IF($A284&lt;='P03'!$B$17,INDEX('P03'!$AI:$AI,$A284+52),0)+IF($A284&lt;='P04'!$B$17,INDEX('P04'!$AI:$AI,$A284+52),0)+IF($A284&lt;='P05'!$B$17,INDEX('P05'!$AI:$AI,$A284+52),0)+IF($A284&lt;='P06'!$B$17,INDEX('P06'!$AI:$AI,$A284+52),0)+IF($A284&lt;='P07'!$B$17,INDEX('P07'!$AI:$AI,$A284+52),0)+IF($A284&lt;='P08'!$B$17,INDEX('P08'!$AI:$AI,$A284+52),0)+IF($A284&lt;='P09'!$B$17,INDEX('P09'!$AI:$AI,$A284+52),0)+IF($A284&lt;='P10'!$B$17,INDEX('P10'!$AI:$AI,$A284+52),0)</f>
        <v>7174.840327652907</v>
      </c>
    </row>
    <row r="285" spans="1:20" x14ac:dyDescent="0.35">
      <c r="A285">
        <v>253</v>
      </c>
      <c r="B285">
        <f>IF($A285&lt;='P01'!$B$17,INDEX('P01'!$J:$J,$A285+52),0)+IF($A285&lt;='P02'!$B$17,INDEX('P02'!$J:$J,$A285+52),0)+IF($A285&lt;='P03'!$B$17,INDEX('P03'!$J:$J,$A285+52),0)+IF($A285&lt;='P04'!$B$17,INDEX('P04'!$J:$J,$A285+52),0)+IF($A285&lt;='P05'!$B$17,INDEX('P05'!$J:$J,$A285+52),0)+IF($A285&lt;='P06'!$B$17,INDEX('P06'!$J:$J,$A285+52),0)+IF($A285&lt;='P07'!$B$17,INDEX('P07'!$J:$J,$A285+52),0)+IF($A285&lt;='P08'!$B$17,INDEX('P08'!$J:$J,$A285+52),0)+IF($A285&lt;='P09'!$B$17,INDEX('P09'!$J:$J,$A285+52),0)+IF($A285&lt;='P10'!$B$17,INDEX('P10'!$J:$J,$A285+52),0)</f>
        <v>1.1185187976792362E-4</v>
      </c>
      <c r="C285">
        <f>IF($A285&lt;='P01'!$B$17,INDEX('P01'!$K:$K,$A285+52),0)+IF($A285&lt;='P02'!$B$17,INDEX('P02'!$K:$K,$A285+52),0)+IF($A285&lt;='P03'!$B$17,INDEX('P03'!$K:$K,$A285+52),0)+IF($A285&lt;='P04'!$B$17,INDEX('P04'!$K:$K,$A285+52),0)+IF($A285&lt;='P05'!$B$17,INDEX('P05'!$K:$K,$A285+52),0)+IF($A285&lt;='P06'!$B$17,INDEX('P06'!$K:$K,$A285+52),0)+IF($A285&lt;='P07'!$B$17,INDEX('P07'!$K:$K,$A285+52),0)+IF($A285&lt;='P08'!$B$17,INDEX('P08'!$K:$K,$A285+52),0)+IF($A285&lt;='P09'!$B$17,INDEX('P09'!$K:$K,$A285+52),0)+IF($A285&lt;='P10'!$B$17,INDEX('P10'!$K:$K,$A285+52),0)</f>
        <v>2.1771982677823692E-3</v>
      </c>
      <c r="D285">
        <f>IF($A285&lt;='P01'!$B$17,INDEX('P01'!$L:$L,$A285+52),0)+IF($A285&lt;='P02'!$B$17,INDEX('P02'!$L:$L,$A285+52),0)+IF($A285&lt;='P03'!$B$17,INDEX('P03'!$L:$L,$A285+52),0)+IF($A285&lt;='P04'!$B$17,INDEX('P04'!$L:$L,$A285+52),0)+IF($A285&lt;='P05'!$B$17,INDEX('P05'!$L:$L,$A285+52),0)+IF($A285&lt;='P06'!$B$17,INDEX('P06'!$L:$L,$A285+52),0)+IF($A285&lt;='P07'!$B$17,INDEX('P07'!$L:$L,$A285+52),0)+IF($A285&lt;='P08'!$B$17,INDEX('P08'!$L:$L,$A285+52),0)+IF($A285&lt;='P09'!$B$17,INDEX('P09'!$L:$L,$A285+52),0)+IF($A285&lt;='P10'!$B$17,INDEX('P10'!$L:$L,$A285+52),0)</f>
        <v>0</v>
      </c>
      <c r="E285">
        <f>IF($A285&lt;='P01'!$B$17,INDEX('P01'!$M:$M,$A285+52),0)+IF($A285&lt;='P02'!$B$17,INDEX('P02'!$M:$M,$A285+52),0)+IF($A285&lt;='P03'!$B$17,INDEX('P03'!$M:$M,$A285+52),0)+IF($A285&lt;='P04'!$B$17,INDEX('P04'!$M:$M,$A285+52),0)+IF($A285&lt;='P05'!$B$17,INDEX('P05'!$M:$M,$A285+52),0)+IF($A285&lt;='P06'!$B$17,INDEX('P06'!$M:$M,$A285+52),0)+IF($A285&lt;='P07'!$B$17,INDEX('P07'!$M:$M,$A285+52),0)+IF($A285&lt;='P08'!$B$17,INDEX('P08'!$M:$M,$A285+52),0)+IF($A285&lt;='P09'!$B$17,INDEX('P09'!$M:$M,$A285+52),0)+IF($A285&lt;='P10'!$B$17,INDEX('P10'!$M:$M,$A285+52),0)</f>
        <v>0.63891943369202275</v>
      </c>
      <c r="F285">
        <f>IF($A285&lt;='P01'!$B$17,INDEX('P01'!$R:$R,$A285+52),0)+IF($A285&lt;='P02'!$B$17,INDEX('P02'!$R:$R,$A285+52),0)+IF($A285&lt;='P03'!$B$17,INDEX('P03'!$R:$R,$A285+52),0)+IF($A285&lt;='P04'!$B$17,INDEX('P04'!$R:$R,$A285+52),0)+IF($A285&lt;='P05'!$B$17,INDEX('P05'!$R:$R,$A285+52),0)+IF($A285&lt;='P06'!$B$17,INDEX('P06'!$R:$R,$A285+52),0)+IF($A285&lt;='P07'!$B$17,INDEX('P07'!$R:$R,$A285+52),0)+IF($A285&lt;='P08'!$B$17,INDEX('P08'!$R:$R,$A285+52),0)+IF($A285&lt;='P09'!$B$17,INDEX('P09'!$R:$R,$A285+52),0)+IF($A285&lt;='P10'!$B$17,INDEX('P10'!$R:$R,$A285+52),0)</f>
        <v>54.026837002461207</v>
      </c>
      <c r="G285">
        <f>IF($A285&lt;='P01'!$B$17,INDEX('P01'!$S:$S,$A285+52),0)+IF($A285&lt;='P02'!$B$17,INDEX('P02'!$S:$S,$A285+52),0)+IF($A285&lt;='P03'!$B$17,INDEX('P03'!$S:$S,$A285+52),0)+IF($A285&lt;='P04'!$B$17,INDEX('P04'!$S:$S,$A285+52),0)+IF($A285&lt;='P05'!$B$17,INDEX('P05'!$S:$S,$A285+52),0)+IF($A285&lt;='P06'!$B$17,INDEX('P06'!$S:$S,$A285+52),0)+IF($A285&lt;='P07'!$B$17,INDEX('P07'!$S:$S,$A285+52),0)+IF($A285&lt;='P08'!$B$17,INDEX('P08'!$S:$S,$A285+52),0)+IF($A285&lt;='P09'!$B$17,INDEX('P09'!$S:$S,$A285+52),0)+IF($A285&lt;='P10'!$B$17,INDEX('P10'!$S:$S,$A285+52),0)</f>
        <v>1.0805367400492241</v>
      </c>
      <c r="H285">
        <f>IF($A285&lt;='P01'!$B$17,INDEX('P01'!$T:$T,$A285+52),0)+IF($A285&lt;='P02'!$B$17,INDEX('P02'!$T:$T,$A285+52),0)+IF($A285&lt;='P03'!$B$17,INDEX('P03'!$T:$T,$A285+52),0)+IF($A285&lt;='P04'!$B$17,INDEX('P04'!$T:$T,$A285+52),0)+IF($A285&lt;='P05'!$B$17,INDEX('P05'!$T:$T,$A285+52),0)+IF($A285&lt;='P06'!$B$17,INDEX('P06'!$T:$T,$A285+52),0)+IF($A285&lt;='P07'!$B$17,INDEX('P07'!$T:$T,$A285+52),0)+IF($A285&lt;='P08'!$B$17,INDEX('P08'!$T:$T,$A285+52),0)+IF($A285&lt;='P09'!$B$17,INDEX('P09'!$T:$T,$A285+52),0)+IF($A285&lt;='P10'!$B$17,INDEX('P10'!$T:$T,$A285+52),0)</f>
        <v>5.9788925941159281</v>
      </c>
      <c r="I285">
        <f>IF($A285&lt;='P01'!$B$17,INDEX('P01'!$U:$U,$A285+52),0)+IF($A285&lt;='P02'!$B$17,INDEX('P02'!$U:$U,$A285+52),0)+IF($A285&lt;='P03'!$B$17,INDEX('P03'!$U:$U,$A285+52),0)+IF($A285&lt;='P04'!$B$17,INDEX('P04'!$U:$U,$A285+52),0)+IF($A285&lt;='P05'!$B$17,INDEX('P05'!$U:$U,$A285+52),0)+IF($A285&lt;='P06'!$B$17,INDEX('P06'!$U:$U,$A285+52),0)+IF($A285&lt;='P07'!$B$17,INDEX('P07'!$U:$U,$A285+52),0)+IF($A285&lt;='P08'!$B$17,INDEX('P08'!$U:$U,$A285+52),0)+IF($A285&lt;='P09'!$B$17,INDEX('P09'!$U:$U,$A285+52),0)+IF($A285&lt;='P10'!$B$17,INDEX('P10'!$U:$U,$A285+52),0)</f>
        <v>71.137126835887983</v>
      </c>
      <c r="J285">
        <f>IF($A285&lt;='P01'!$B$17,INDEX('P01'!$V:$V,$A285+52),0)+IF($A285&lt;='P02'!$B$17,INDEX('P02'!$V:$V,$A285+52),0)+IF($A285&lt;='P03'!$B$17,INDEX('P03'!$V:$V,$A285+52),0)+IF($A285&lt;='P04'!$B$17,INDEX('P04'!$V:$V,$A285+52),0)+IF($A285&lt;='P05'!$B$17,INDEX('P05'!$V:$V,$A285+52),0)+IF($A285&lt;='P06'!$B$17,INDEX('P06'!$V:$V,$A285+52),0)+IF($A285&lt;='P07'!$B$17,INDEX('P07'!$V:$V,$A285+52),0)+IF($A285&lt;='P08'!$B$17,INDEX('P08'!$V:$V,$A285+52),0)+IF($A285&lt;='P09'!$B$17,INDEX('P09'!$V:$V,$A285+52),0)+IF($A285&lt;='P10'!$B$17,INDEX('P10'!$V:$V,$A285+52),0)</f>
        <v>5.214765497002543E-2</v>
      </c>
      <c r="K285">
        <f>IF($A285&lt;='P01'!$B$17,INDEX('P01'!$W:$W,$A285+52),0)+IF($A285&lt;='P02'!$B$17,INDEX('P02'!$W:$W,$A285+52),0)+IF($A285&lt;='P03'!$B$17,INDEX('P03'!$W:$W,$A285+52),0)+IF($A285&lt;='P04'!$B$17,INDEX('P04'!$W:$W,$A285+52),0)+IF($A285&lt;='P05'!$B$17,INDEX('P05'!$W:$W,$A285+52),0)+IF($A285&lt;='P06'!$B$17,INDEX('P06'!$W:$W,$A285+52),0)+IF($A285&lt;='P07'!$B$17,INDEX('P07'!$W:$W,$A285+52),0)+IF($A285&lt;='P08'!$B$17,INDEX('P08'!$W:$W,$A285+52),0)+IF($A285&lt;='P09'!$B$17,INDEX('P09'!$W:$W,$A285+52),0)+IF($A285&lt;='P10'!$B$17,INDEX('P10'!$W:$W,$A285+52),0)</f>
        <v>-24.22186682256195</v>
      </c>
      <c r="L285">
        <f>IF($A285&lt;='P01'!$B$17,INDEX('P01'!$X:$X,$A285+52),0)+IF($A285&lt;='P02'!$B$17,INDEX('P02'!$X:$X,$A285+52),0)+IF($A285&lt;='P03'!$B$17,INDEX('P03'!$X:$X,$A285+52),0)+IF($A285&lt;='P04'!$B$17,INDEX('P04'!$X:$X,$A285+52),0)+IF($A285&lt;='P05'!$B$17,INDEX('P05'!$X:$X,$A285+52),0)+IF($A285&lt;='P06'!$B$17,INDEX('P06'!$X:$X,$A285+52),0)+IF($A285&lt;='P07'!$B$17,INDEX('P07'!$X:$X,$A285+52),0)+IF($A285&lt;='P08'!$B$17,INDEX('P08'!$X:$X,$A285+52),0)+IF($A285&lt;='P09'!$B$17,INDEX('P09'!$X:$X,$A285+52),0)+IF($A285&lt;='P10'!$B$17,INDEX('P10'!$X:$X,$A285+52),0)</f>
        <v>24.048534413072641</v>
      </c>
      <c r="M285">
        <f>IF($A285&lt;='P01'!$B$17,INDEX('P01'!$AA:$AA,$A285+52),0)+IF($A285&lt;='P02'!$B$17,INDEX('P02'!$AA:$AA,$A285+52),0)+IF($A285&lt;='P03'!$B$17,INDEX('P03'!$AA:$AA,$A285+52),0)+IF($A285&lt;='P04'!$B$17,INDEX('P04'!$AA:$AA,$A285+52),0)+IF($A285&lt;='P05'!$B$17,INDEX('P05'!$AA:$AA,$A285+52),0)+IF($A285&lt;='P06'!$B$17,INDEX('P06'!$AA:$AA,$A285+52),0)+IF($A285&lt;='P07'!$B$17,INDEX('P07'!$AA:$AA,$A285+52),0)+IF($A285&lt;='P08'!$B$17,INDEX('P08'!$AA:$AA,$A285+52),0)+IF($A285&lt;='P09'!$B$17,INDEX('P09'!$AA:$AA,$A285+52),0)+IF($A285&lt;='P10'!$B$17,INDEX('P10'!$AA:$AA,$A285+52),0)</f>
        <v>-10.518868942393716</v>
      </c>
      <c r="N285">
        <f>IF($A285&lt;='P01'!$B$17,INDEX('P01'!$AB:$AB,$A285+52),0)+IF($A285&lt;='P02'!$B$17,INDEX('P02'!$AB:$AB,$A285+52),0)+IF($A285&lt;='P03'!$B$17,INDEX('P03'!$AB:$AB,$A285+52),0)+IF($A285&lt;='P04'!$B$17,INDEX('P04'!$AB:$AB,$A285+52),0)+IF($A285&lt;='P05'!$B$17,INDEX('P05'!$AB:$AB,$A285+52),0)+IF($A285&lt;='P06'!$B$17,INDEX('P06'!$AB:$AB,$A285+52),0)+IF($A285&lt;='P07'!$B$17,INDEX('P07'!$AB:$AB,$A285+52),0)+IF($A285&lt;='P08'!$B$17,INDEX('P08'!$AB:$AB,$A285+52),0)+IF($A285&lt;='P09'!$B$17,INDEX('P09'!$AB:$AB,$A285+52),0)+IF($A285&lt;='P10'!$B$17,INDEX('P10'!$AB:$AB,$A285+52),0)</f>
        <v>23.708791492757548</v>
      </c>
      <c r="O285">
        <f>IF($A285&lt;='P01'!$B$17,INDEX('P01'!$AC:$AC,$A285+52),0)+IF($A285&lt;='P02'!$B$17,INDEX('P02'!$AC:$AC,$A285+52),0)+IF($A285&lt;='P03'!$B$17,INDEX('P03'!$AC:$AC,$A285+52),0)+IF($A285&lt;='P04'!$B$17,INDEX('P04'!$AC:$AC,$A285+52),0)+IF($A285&lt;='P05'!$B$17,INDEX('P05'!$AC:$AC,$A285+52),0)+IF($A285&lt;='P06'!$B$17,INDEX('P06'!$AC:$AC,$A285+52),0)+IF($A285&lt;='P07'!$B$17,INDEX('P07'!$AC:$AC,$A285+52),0)+IF($A285&lt;='P08'!$B$17,INDEX('P08'!$AC:$AC,$A285+52),0)+IF($A285&lt;='P09'!$B$17,INDEX('P09'!$AC:$AC,$A285+52),0)+IF($A285&lt;='P10'!$B$17,INDEX('P10'!$AC:$AC,$A285+52),0)</f>
        <v>0.47417582985515105</v>
      </c>
      <c r="P285">
        <f>IF($A285&lt;='P01'!$B$17,INDEX('P01'!$AD:$AD,$A285+52),0)+IF($A285&lt;='P02'!$B$17,INDEX('P02'!$AD:$AD,$A285+52),0)+IF($A285&lt;='P03'!$B$17,INDEX('P03'!$AD:$AD,$A285+52),0)+IF($A285&lt;='P04'!$B$17,INDEX('P04'!$AD:$AD,$A285+52),0)+IF($A285&lt;='P05'!$B$17,INDEX('P05'!$AD:$AD,$A285+52),0)+IF($A285&lt;='P06'!$B$17,INDEX('P06'!$AD:$AD,$A285+52),0)+IF($A285&lt;='P07'!$B$17,INDEX('P07'!$AD:$AD,$A285+52),0)+IF($A285&lt;='P08'!$B$17,INDEX('P08'!$AD:$AD,$A285+52),0)+IF($A285&lt;='P09'!$B$17,INDEX('P09'!$AD:$AD,$A285+52),0)+IF($A285&lt;='P10'!$B$17,INDEX('P10'!$AD:$AD,$A285+52),0)</f>
        <v>2.6151775629190341</v>
      </c>
      <c r="Q285">
        <f>IF($A285&lt;='P01'!$B$17,INDEX('P01'!$AE:$AE,$A285+52),0)+IF($A285&lt;='P02'!$B$17,INDEX('P02'!$AE:$AE,$A285+52),0)+IF($A285&lt;='P03'!$B$17,INDEX('P03'!$AE:$AE,$A285+52),0)+IF($A285&lt;='P04'!$B$17,INDEX('P04'!$AE:$AE,$A285+52),0)+IF($A285&lt;='P05'!$B$17,INDEX('P05'!$AE:$AE,$A285+52),0)+IF($A285&lt;='P06'!$B$17,INDEX('P06'!$AE:$AE,$A285+52),0)+IF($A285&lt;='P07'!$B$17,INDEX('P07'!$AE:$AE,$A285+52),0)+IF($A285&lt;='P08'!$B$17,INDEX('P08'!$AE:$AE,$A285+52),0)+IF($A285&lt;='P09'!$B$17,INDEX('P09'!$AE:$AE,$A285+52),0)+IF($A285&lt;='P10'!$B$17,INDEX('P10'!$AE:$AE,$A285+52),0)</f>
        <v>31.115497571377276</v>
      </c>
      <c r="R285">
        <f>IF($A285&lt;='P01'!$B$17,INDEX('P01'!$AF:$AF,$A285+52),0)+IF($A285&lt;='P02'!$B$17,INDEX('P02'!$AF:$AF,$A285+52),0)+IF($A285&lt;='P03'!$B$17,INDEX('P03'!$AF:$AF,$A285+52),0)+IF($A285&lt;='P04'!$B$17,INDEX('P04'!$AF:$AF,$A285+52),0)+IF($A285&lt;='P05'!$B$17,INDEX('P05'!$AF:$AF,$A285+52),0)+IF($A285&lt;='P06'!$B$17,INDEX('P06'!$AF:$AF,$A285+52),0)+IF($A285&lt;='P07'!$B$17,INDEX('P07'!$AF:$AF,$A285+52),0)+IF($A285&lt;='P08'!$B$17,INDEX('P08'!$AF:$AF,$A285+52),0)+IF($A285&lt;='P09'!$B$17,INDEX('P09'!$AF:$AF,$A285+52),0)+IF($A285&lt;='P10'!$B$17,INDEX('P10'!$AF:$AF,$A285+52),0)</f>
        <v>2.2809470999807947E-2</v>
      </c>
      <c r="S285">
        <f>IF($A285&lt;='P01'!$B$17,INDEX('P01'!$AG:$AG,$A285+52),0)+IF($A285&lt;='P02'!$B$17,INDEX('P02'!$AG:$AG,$A285+52),0)+IF($A285&lt;='P03'!$B$17,INDEX('P03'!$AG:$AG,$A285+52),0)+IF($A285&lt;='P04'!$B$17,INDEX('P04'!$AG:$AG,$A285+52),0)+IF($A285&lt;='P05'!$B$17,INDEX('P05'!$AG:$AG,$A285+52),0)+IF($A285&lt;='P06'!$B$17,INDEX('P06'!$AG:$AG,$A285+52),0)+IF($A285&lt;='P07'!$B$17,INDEX('P07'!$AG:$AG,$A285+52),0)+IF($A285&lt;='P08'!$B$17,INDEX('P08'!$AG:$AG,$A285+52),0)+IF($A285&lt;='P09'!$B$17,INDEX('P09'!$AG:$AG,$A285+52),0)+IF($A285&lt;='P10'!$B$17,INDEX('P10'!$AG:$AG,$A285+52),0)</f>
        <v>7174.2803534513969</v>
      </c>
      <c r="T285">
        <f>IF($A285&lt;='P01'!$B$17,INDEX('P01'!$AI:$AI,$A285+52),0)+IF($A285&lt;='P02'!$B$17,INDEX('P02'!$AI:$AI,$A285+52),0)+IF($A285&lt;='P03'!$B$17,INDEX('P03'!$AI:$AI,$A285+52),0)+IF($A285&lt;='P04'!$B$17,INDEX('P04'!$AI:$AI,$A285+52),0)+IF($A285&lt;='P05'!$B$17,INDEX('P05'!$AI:$AI,$A285+52),0)+IF($A285&lt;='P06'!$B$17,INDEX('P06'!$AI:$AI,$A285+52),0)+IF($A285&lt;='P07'!$B$17,INDEX('P07'!$AI:$AI,$A285+52),0)+IF($A285&lt;='P08'!$B$17,INDEX('P08'!$AI:$AI,$A285+52),0)+IF($A285&lt;='P09'!$B$17,INDEX('P09'!$AI:$AI,$A285+52),0)+IF($A285&lt;='P10'!$B$17,INDEX('P10'!$AI:$AI,$A285+52),0)</f>
        <v>7174.2803534513969</v>
      </c>
    </row>
    <row r="286" spans="1:20" x14ac:dyDescent="0.35">
      <c r="A286">
        <v>254</v>
      </c>
      <c r="B286">
        <f>IF($A286&lt;='P01'!$B$17,INDEX('P01'!$J:$J,$A286+52),0)+IF($A286&lt;='P02'!$B$17,INDEX('P02'!$J:$J,$A286+52),0)+IF($A286&lt;='P03'!$B$17,INDEX('P03'!$J:$J,$A286+52),0)+IF($A286&lt;='P04'!$B$17,INDEX('P04'!$J:$J,$A286+52),0)+IF($A286&lt;='P05'!$B$17,INDEX('P05'!$J:$J,$A286+52),0)+IF($A286&lt;='P06'!$B$17,INDEX('P06'!$J:$J,$A286+52),0)+IF($A286&lt;='P07'!$B$17,INDEX('P07'!$J:$J,$A286+52),0)+IF($A286&lt;='P08'!$B$17,INDEX('P08'!$J:$J,$A286+52),0)+IF($A286&lt;='P09'!$B$17,INDEX('P09'!$J:$J,$A286+52),0)+IF($A286&lt;='P10'!$B$17,INDEX('P10'!$J:$J,$A286+52),0)</f>
        <v>1.1145166165144721E-4</v>
      </c>
      <c r="C286">
        <f>IF($A286&lt;='P01'!$B$17,INDEX('P01'!$K:$K,$A286+52),0)+IF($A286&lt;='P02'!$B$17,INDEX('P02'!$K:$K,$A286+52),0)+IF($A286&lt;='P03'!$B$17,INDEX('P03'!$K:$K,$A286+52),0)+IF($A286&lt;='P04'!$B$17,INDEX('P04'!$K:$K,$A286+52),0)+IF($A286&lt;='P05'!$B$17,INDEX('P05'!$K:$K,$A286+52),0)+IF($A286&lt;='P06'!$B$17,INDEX('P06'!$K:$K,$A286+52),0)+IF($A286&lt;='P07'!$B$17,INDEX('P07'!$K:$K,$A286+52),0)+IF($A286&lt;='P08'!$B$17,INDEX('P08'!$K:$K,$A286+52),0)+IF($A286&lt;='P09'!$B$17,INDEX('P09'!$K:$K,$A286+52),0)+IF($A286&lt;='P10'!$B$17,INDEX('P10'!$K:$K,$A286+52),0)</f>
        <v>2.1694258908683131E-3</v>
      </c>
      <c r="D286">
        <f>IF($A286&lt;='P01'!$B$17,INDEX('P01'!$L:$L,$A286+52),0)+IF($A286&lt;='P02'!$B$17,INDEX('P02'!$L:$L,$A286+52),0)+IF($A286&lt;='P03'!$B$17,INDEX('P03'!$L:$L,$A286+52),0)+IF($A286&lt;='P04'!$B$17,INDEX('P04'!$L:$L,$A286+52),0)+IF($A286&lt;='P05'!$B$17,INDEX('P05'!$L:$L,$A286+52),0)+IF($A286&lt;='P06'!$B$17,INDEX('P06'!$L:$L,$A286+52),0)+IF($A286&lt;='P07'!$B$17,INDEX('P07'!$L:$L,$A286+52),0)+IF($A286&lt;='P08'!$B$17,INDEX('P08'!$L:$L,$A286+52),0)+IF($A286&lt;='P09'!$B$17,INDEX('P09'!$L:$L,$A286+52),0)+IF($A286&lt;='P10'!$B$17,INDEX('P10'!$L:$L,$A286+52),0)</f>
        <v>0</v>
      </c>
      <c r="E286">
        <f>IF($A286&lt;='P01'!$B$17,INDEX('P01'!$M:$M,$A286+52),0)+IF($A286&lt;='P02'!$B$17,INDEX('P02'!$M:$M,$A286+52),0)+IF($A286&lt;='P03'!$B$17,INDEX('P03'!$M:$M,$A286+52),0)+IF($A286&lt;='P04'!$B$17,INDEX('P04'!$M:$M,$A286+52),0)+IF($A286&lt;='P05'!$B$17,INDEX('P05'!$M:$M,$A286+52),0)+IF($A286&lt;='P06'!$B$17,INDEX('P06'!$M:$M,$A286+52),0)+IF($A286&lt;='P07'!$B$17,INDEX('P07'!$M:$M,$A286+52),0)+IF($A286&lt;='P08'!$B$17,INDEX('P08'!$M:$M,$A286+52),0)+IF($A286&lt;='P09'!$B$17,INDEX('P09'!$M:$M,$A286+52),0)+IF($A286&lt;='P10'!$B$17,INDEX('P10'!$M:$M,$A286+52),0)</f>
        <v>0.63663855613950304</v>
      </c>
      <c r="F286">
        <f>IF($A286&lt;='P01'!$B$17,INDEX('P01'!$R:$R,$A286+52),0)+IF($A286&lt;='P02'!$B$17,INDEX('P02'!$R:$R,$A286+52),0)+IF($A286&lt;='P03'!$B$17,INDEX('P03'!$R:$R,$A286+52),0)+IF($A286&lt;='P04'!$B$17,INDEX('P04'!$R:$R,$A286+52),0)+IF($A286&lt;='P05'!$B$17,INDEX('P05'!$R:$R,$A286+52),0)+IF($A286&lt;='P06'!$B$17,INDEX('P06'!$R:$R,$A286+52),0)+IF($A286&lt;='P07'!$B$17,INDEX('P07'!$R:$R,$A286+52),0)+IF($A286&lt;='P08'!$B$17,INDEX('P08'!$R:$R,$A286+52),0)+IF($A286&lt;='P09'!$B$17,INDEX('P09'!$R:$R,$A286+52),0)+IF($A286&lt;='P10'!$B$17,INDEX('P10'!$R:$R,$A286+52),0)</f>
        <v>53.834753555454739</v>
      </c>
      <c r="G286">
        <f>IF($A286&lt;='P01'!$B$17,INDEX('P01'!$S:$S,$A286+52),0)+IF($A286&lt;='P02'!$B$17,INDEX('P02'!$S:$S,$A286+52),0)+IF($A286&lt;='P03'!$B$17,INDEX('P03'!$S:$S,$A286+52),0)+IF($A286&lt;='P04'!$B$17,INDEX('P04'!$S:$S,$A286+52),0)+IF($A286&lt;='P05'!$B$17,INDEX('P05'!$S:$S,$A286+52),0)+IF($A286&lt;='P06'!$B$17,INDEX('P06'!$S:$S,$A286+52),0)+IF($A286&lt;='P07'!$B$17,INDEX('P07'!$S:$S,$A286+52),0)+IF($A286&lt;='P08'!$B$17,INDEX('P08'!$S:$S,$A286+52),0)+IF($A286&lt;='P09'!$B$17,INDEX('P09'!$S:$S,$A286+52),0)+IF($A286&lt;='P10'!$B$17,INDEX('P10'!$S:$S,$A286+52),0)</f>
        <v>1.0766950711090948</v>
      </c>
      <c r="H286">
        <f>IF($A286&lt;='P01'!$B$17,INDEX('P01'!$T:$T,$A286+52),0)+IF($A286&lt;='P02'!$B$17,INDEX('P02'!$T:$T,$A286+52),0)+IF($A286&lt;='P03'!$B$17,INDEX('P03'!$T:$T,$A286+52),0)+IF($A286&lt;='P04'!$B$17,INDEX('P04'!$T:$T,$A286+52),0)+IF($A286&lt;='P05'!$B$17,INDEX('P05'!$T:$T,$A286+52),0)+IF($A286&lt;='P06'!$B$17,INDEX('P06'!$T:$T,$A286+52),0)+IF($A286&lt;='P07'!$B$17,INDEX('P07'!$T:$T,$A286+52),0)+IF($A286&lt;='P08'!$B$17,INDEX('P08'!$T:$T,$A286+52),0)+IF($A286&lt;='P09'!$B$17,INDEX('P09'!$T:$T,$A286+52),0)+IF($A286&lt;='P10'!$B$17,INDEX('P10'!$T:$T,$A286+52),0)</f>
        <v>5.9722414675155981</v>
      </c>
      <c r="I286">
        <f>IF($A286&lt;='P01'!$B$17,INDEX('P01'!$U:$U,$A286+52),0)+IF($A286&lt;='P02'!$B$17,INDEX('P02'!$U:$U,$A286+52),0)+IF($A286&lt;='P03'!$B$17,INDEX('P03'!$U:$U,$A286+52),0)+IF($A286&lt;='P04'!$B$17,INDEX('P04'!$U:$U,$A286+52),0)+IF($A286&lt;='P05'!$B$17,INDEX('P05'!$U:$U,$A286+52),0)+IF($A286&lt;='P06'!$B$17,INDEX('P06'!$U:$U,$A286+52),0)+IF($A286&lt;='P07'!$B$17,INDEX('P07'!$U:$U,$A286+52),0)+IF($A286&lt;='P08'!$B$17,INDEX('P08'!$U:$U,$A286+52),0)+IF($A286&lt;='P09'!$B$17,INDEX('P09'!$U:$U,$A286+52),0)+IF($A286&lt;='P10'!$B$17,INDEX('P10'!$U:$U,$A286+52),0)</f>
        <v>70.883800380642001</v>
      </c>
      <c r="J286">
        <f>IF($A286&lt;='P01'!$B$17,INDEX('P01'!$V:$V,$A286+52),0)+IF($A286&lt;='P02'!$B$17,INDEX('P02'!$V:$V,$A286+52),0)+IF($A286&lt;='P03'!$B$17,INDEX('P03'!$V:$V,$A286+52),0)+IF($A286&lt;='P04'!$B$17,INDEX('P04'!$V:$V,$A286+52),0)+IF($A286&lt;='P05'!$B$17,INDEX('P05'!$V:$V,$A286+52),0)+IF($A286&lt;='P06'!$B$17,INDEX('P06'!$V:$V,$A286+52),0)+IF($A286&lt;='P07'!$B$17,INDEX('P07'!$V:$V,$A286+52),0)+IF($A286&lt;='P08'!$B$17,INDEX('P08'!$V:$V,$A286+52),0)+IF($A286&lt;='P09'!$B$17,INDEX('P09'!$V:$V,$A286+52),0)+IF($A286&lt;='P10'!$B$17,INDEX('P10'!$V:$V,$A286+52),0)</f>
        <v>5.2089215027628727E-2</v>
      </c>
      <c r="K286">
        <f>IF($A286&lt;='P01'!$B$17,INDEX('P01'!$W:$W,$A286+52),0)+IF($A286&lt;='P02'!$B$17,INDEX('P02'!$W:$W,$A286+52),0)+IF($A286&lt;='P03'!$B$17,INDEX('P03'!$W:$W,$A286+52),0)+IF($A286&lt;='P04'!$B$17,INDEX('P04'!$W:$W,$A286+52),0)+IF($A286&lt;='P05'!$B$17,INDEX('P05'!$W:$W,$A286+52),0)+IF($A286&lt;='P06'!$B$17,INDEX('P06'!$W:$W,$A286+52),0)+IF($A286&lt;='P07'!$B$17,INDEX('P07'!$W:$W,$A286+52),0)+IF($A286&lt;='P08'!$B$17,INDEX('P08'!$W:$W,$A286+52),0)+IF($A286&lt;='P09'!$B$17,INDEX('P09'!$W:$W,$A286+52),0)+IF($A286&lt;='P10'!$B$17,INDEX('P10'!$W:$W,$A286+52),0)</f>
        <v>-24.150072578839591</v>
      </c>
      <c r="L286">
        <f>IF($A286&lt;='P01'!$B$17,INDEX('P01'!$X:$X,$A286+52),0)+IF($A286&lt;='P02'!$B$17,INDEX('P02'!$X:$X,$A286+52),0)+IF($A286&lt;='P03'!$B$17,INDEX('P03'!$X:$X,$A286+52),0)+IF($A286&lt;='P04'!$B$17,INDEX('P04'!$X:$X,$A286+52),0)+IF($A286&lt;='P05'!$B$17,INDEX('P05'!$X:$X,$A286+52),0)+IF($A286&lt;='P06'!$B$17,INDEX('P06'!$X:$X,$A286+52),0)+IF($A286&lt;='P07'!$B$17,INDEX('P07'!$X:$X,$A286+52),0)+IF($A286&lt;='P08'!$B$17,INDEX('P08'!$X:$X,$A286+52),0)+IF($A286&lt;='P09'!$B$17,INDEX('P09'!$X:$X,$A286+52),0)+IF($A286&lt;='P10'!$B$17,INDEX('P10'!$X:$X,$A286+52),0)</f>
        <v>23.977356423947807</v>
      </c>
      <c r="M286">
        <f>IF($A286&lt;='P01'!$B$17,INDEX('P01'!$AA:$AA,$A286+52),0)+IF($A286&lt;='P02'!$B$17,INDEX('P02'!$AA:$AA,$A286+52),0)+IF($A286&lt;='P03'!$B$17,INDEX('P03'!$AA:$AA,$A286+52),0)+IF($A286&lt;='P04'!$B$17,INDEX('P04'!$AA:$AA,$A286+52),0)+IF($A286&lt;='P05'!$B$17,INDEX('P05'!$AA:$AA,$A286+52),0)+IF($A286&lt;='P06'!$B$17,INDEX('P06'!$AA:$AA,$A286+52),0)+IF($A286&lt;='P07'!$B$17,INDEX('P07'!$AA:$AA,$A286+52),0)+IF($A286&lt;='P08'!$B$17,INDEX('P08'!$AA:$AA,$A286+52),0)+IF($A286&lt;='P09'!$B$17,INDEX('P09'!$AA:$AA,$A286+52),0)+IF($A286&lt;='P10'!$B$17,INDEX('P10'!$AA:$AA,$A286+52),0)</f>
        <v>-10.453513488617755</v>
      </c>
      <c r="N286">
        <f>IF($A286&lt;='P01'!$B$17,INDEX('P01'!$AB:$AB,$A286+52),0)+IF($A286&lt;='P02'!$B$17,INDEX('P02'!$AB:$AB,$A286+52),0)+IF($A286&lt;='P03'!$B$17,INDEX('P03'!$AB:$AB,$A286+52),0)+IF($A286&lt;='P04'!$B$17,INDEX('P04'!$AB:$AB,$A286+52),0)+IF($A286&lt;='P05'!$B$17,INDEX('P05'!$AB:$AB,$A286+52),0)+IF($A286&lt;='P06'!$B$17,INDEX('P06'!$AB:$AB,$A286+52),0)+IF($A286&lt;='P07'!$B$17,INDEX('P07'!$AB:$AB,$A286+52),0)+IF($A286&lt;='P08'!$B$17,INDEX('P08'!$AB:$AB,$A286+52),0)+IF($A286&lt;='P09'!$B$17,INDEX('P09'!$AB:$AB,$A286+52),0)+IF($A286&lt;='P10'!$B$17,INDEX('P10'!$AB:$AB,$A286+52),0)</f>
        <v>23.547410726537485</v>
      </c>
      <c r="O286">
        <f>IF($A286&lt;='P01'!$B$17,INDEX('P01'!$AC:$AC,$A286+52),0)+IF($A286&lt;='P02'!$B$17,INDEX('P02'!$AC:$AC,$A286+52),0)+IF($A286&lt;='P03'!$B$17,INDEX('P03'!$AC:$AC,$A286+52),0)+IF($A286&lt;='P04'!$B$17,INDEX('P04'!$AC:$AC,$A286+52),0)+IF($A286&lt;='P05'!$B$17,INDEX('P05'!$AC:$AC,$A286+52),0)+IF($A286&lt;='P06'!$B$17,INDEX('P06'!$AC:$AC,$A286+52),0)+IF($A286&lt;='P07'!$B$17,INDEX('P07'!$AC:$AC,$A286+52),0)+IF($A286&lt;='P08'!$B$17,INDEX('P08'!$AC:$AC,$A286+52),0)+IF($A286&lt;='P09'!$B$17,INDEX('P09'!$AC:$AC,$A286+52),0)+IF($A286&lt;='P10'!$B$17,INDEX('P10'!$AC:$AC,$A286+52),0)</f>
        <v>0.47094821453074975</v>
      </c>
      <c r="P286">
        <f>IF($A286&lt;='P01'!$B$17,INDEX('P01'!$AD:$AD,$A286+52),0)+IF($A286&lt;='P02'!$B$17,INDEX('P02'!$AD:$AD,$A286+52),0)+IF($A286&lt;='P03'!$B$17,INDEX('P03'!$AD:$AD,$A286+52),0)+IF($A286&lt;='P04'!$B$17,INDEX('P04'!$AD:$AD,$A286+52),0)+IF($A286&lt;='P05'!$B$17,INDEX('P05'!$AD:$AD,$A286+52),0)+IF($A286&lt;='P06'!$B$17,INDEX('P06'!$AD:$AD,$A286+52),0)+IF($A286&lt;='P07'!$B$17,INDEX('P07'!$AD:$AD,$A286+52),0)+IF($A286&lt;='P08'!$B$17,INDEX('P08'!$AD:$AD,$A286+52),0)+IF($A286&lt;='P09'!$B$17,INDEX('P09'!$AD:$AD,$A286+52),0)+IF($A286&lt;='P10'!$B$17,INDEX('P10'!$AD:$AD,$A286+52),0)</f>
        <v>2.6037443675651701</v>
      </c>
      <c r="Q286">
        <f>IF($A286&lt;='P01'!$B$17,INDEX('P01'!$AE:$AE,$A286+52),0)+IF($A286&lt;='P02'!$B$17,INDEX('P02'!$AE:$AE,$A286+52),0)+IF($A286&lt;='P03'!$B$17,INDEX('P03'!$AE:$AE,$A286+52),0)+IF($A286&lt;='P04'!$B$17,INDEX('P04'!$AE:$AE,$A286+52),0)+IF($A286&lt;='P05'!$B$17,INDEX('P05'!$AE:$AE,$A286+52),0)+IF($A286&lt;='P06'!$B$17,INDEX('P06'!$AE:$AE,$A286+52),0)+IF($A286&lt;='P07'!$B$17,INDEX('P07'!$AE:$AE,$A286+52),0)+IF($A286&lt;='P08'!$B$17,INDEX('P08'!$AE:$AE,$A286+52),0)+IF($A286&lt;='P09'!$B$17,INDEX('P09'!$AE:$AE,$A286+52),0)+IF($A286&lt;='P10'!$B$17,INDEX('P10'!$AE:$AE,$A286+52),0)</f>
        <v>30.903522068990831</v>
      </c>
      <c r="R286">
        <f>IF($A286&lt;='P01'!$B$17,INDEX('P01'!$AF:$AF,$A286+52),0)+IF($A286&lt;='P02'!$B$17,INDEX('P02'!$AF:$AF,$A286+52),0)+IF($A286&lt;='P03'!$B$17,INDEX('P03'!$AF:$AF,$A286+52),0)+IF($A286&lt;='P04'!$B$17,INDEX('P04'!$AF:$AF,$A286+52),0)+IF($A286&lt;='P05'!$B$17,INDEX('P05'!$AF:$AF,$A286+52),0)+IF($A286&lt;='P06'!$B$17,INDEX('P06'!$AF:$AF,$A286+52),0)+IF($A286&lt;='P07'!$B$17,INDEX('P07'!$AF:$AF,$A286+52),0)+IF($A286&lt;='P08'!$B$17,INDEX('P08'!$AF:$AF,$A286+52),0)+IF($A286&lt;='P09'!$B$17,INDEX('P09'!$AF:$AF,$A286+52),0)+IF($A286&lt;='P10'!$B$17,INDEX('P10'!$AF:$AF,$A286+52),0)</f>
        <v>2.2709564068496883E-2</v>
      </c>
      <c r="S286">
        <f>IF($A286&lt;='P01'!$B$17,INDEX('P01'!$AG:$AG,$A286+52),0)+IF($A286&lt;='P02'!$B$17,INDEX('P02'!$AG:$AG,$A286+52),0)+IF($A286&lt;='P03'!$B$17,INDEX('P03'!$AG:$AG,$A286+52),0)+IF($A286&lt;='P04'!$B$17,INDEX('P04'!$AG:$AG,$A286+52),0)+IF($A286&lt;='P05'!$B$17,INDEX('P05'!$AG:$AG,$A286+52),0)+IF($A286&lt;='P06'!$B$17,INDEX('P06'!$AG:$AG,$A286+52),0)+IF($A286&lt;='P07'!$B$17,INDEX('P07'!$AG:$AG,$A286+52),0)+IF($A286&lt;='P08'!$B$17,INDEX('P08'!$AG:$AG,$A286+52),0)+IF($A286&lt;='P09'!$B$17,INDEX('P09'!$AG:$AG,$A286+52),0)+IF($A286&lt;='P10'!$B$17,INDEX('P10'!$AG:$AG,$A286+52),0)</f>
        <v>7173.7897240291913</v>
      </c>
      <c r="T286">
        <f>IF($A286&lt;='P01'!$B$17,INDEX('P01'!$AI:$AI,$A286+52),0)+IF($A286&lt;='P02'!$B$17,INDEX('P02'!$AI:$AI,$A286+52),0)+IF($A286&lt;='P03'!$B$17,INDEX('P03'!$AI:$AI,$A286+52),0)+IF($A286&lt;='P04'!$B$17,INDEX('P04'!$AI:$AI,$A286+52),0)+IF($A286&lt;='P05'!$B$17,INDEX('P05'!$AI:$AI,$A286+52),0)+IF($A286&lt;='P06'!$B$17,INDEX('P06'!$AI:$AI,$A286+52),0)+IF($A286&lt;='P07'!$B$17,INDEX('P07'!$AI:$AI,$A286+52),0)+IF($A286&lt;='P08'!$B$17,INDEX('P08'!$AI:$AI,$A286+52),0)+IF($A286&lt;='P09'!$B$17,INDEX('P09'!$AI:$AI,$A286+52),0)+IF($A286&lt;='P10'!$B$17,INDEX('P10'!$AI:$AI,$A286+52),0)</f>
        <v>7173.7897240291913</v>
      </c>
    </row>
    <row r="287" spans="1:20" x14ac:dyDescent="0.35">
      <c r="A287">
        <v>255</v>
      </c>
      <c r="B287">
        <f>IF($A287&lt;='P01'!$B$17,INDEX('P01'!$J:$J,$A287+52),0)+IF($A287&lt;='P02'!$B$17,INDEX('P02'!$J:$J,$A287+52),0)+IF($A287&lt;='P03'!$B$17,INDEX('P03'!$J:$J,$A287+52),0)+IF($A287&lt;='P04'!$B$17,INDEX('P04'!$J:$J,$A287+52),0)+IF($A287&lt;='P05'!$B$17,INDEX('P05'!$J:$J,$A287+52),0)+IF($A287&lt;='P06'!$B$17,INDEX('P06'!$J:$J,$A287+52),0)+IF($A287&lt;='P07'!$B$17,INDEX('P07'!$J:$J,$A287+52),0)+IF($A287&lt;='P08'!$B$17,INDEX('P08'!$J:$J,$A287+52),0)+IF($A287&lt;='P09'!$B$17,INDEX('P09'!$J:$J,$A287+52),0)+IF($A287&lt;='P10'!$B$17,INDEX('P10'!$J:$J,$A287+52),0)</f>
        <v>1.1105287571099807E-4</v>
      </c>
      <c r="C287">
        <f>IF($A287&lt;='P01'!$B$17,INDEX('P01'!$K:$K,$A287+52),0)+IF($A287&lt;='P02'!$B$17,INDEX('P02'!$K:$K,$A287+52),0)+IF($A287&lt;='P03'!$B$17,INDEX('P03'!$K:$K,$A287+52),0)+IF($A287&lt;='P04'!$B$17,INDEX('P04'!$K:$K,$A287+52),0)+IF($A287&lt;='P05'!$B$17,INDEX('P05'!$K:$K,$A287+52),0)+IF($A287&lt;='P06'!$B$17,INDEX('P06'!$K:$K,$A287+52),0)+IF($A287&lt;='P07'!$B$17,INDEX('P07'!$K:$K,$A287+52),0)+IF($A287&lt;='P08'!$B$17,INDEX('P08'!$K:$K,$A287+52),0)+IF($A287&lt;='P09'!$B$17,INDEX('P09'!$K:$K,$A287+52),0)+IF($A287&lt;='P10'!$B$17,INDEX('P10'!$K:$K,$A287+52),0)</f>
        <v>2.1616812636580081E-3</v>
      </c>
      <c r="D287">
        <f>IF($A287&lt;='P01'!$B$17,INDEX('P01'!$L:$L,$A287+52),0)+IF($A287&lt;='P02'!$B$17,INDEX('P02'!$L:$L,$A287+52),0)+IF($A287&lt;='P03'!$B$17,INDEX('P03'!$L:$L,$A287+52),0)+IF($A287&lt;='P04'!$B$17,INDEX('P04'!$L:$L,$A287+52),0)+IF($A287&lt;='P05'!$B$17,INDEX('P05'!$L:$L,$A287+52),0)+IF($A287&lt;='P06'!$B$17,INDEX('P06'!$L:$L,$A287+52),0)+IF($A287&lt;='P07'!$B$17,INDEX('P07'!$L:$L,$A287+52),0)+IF($A287&lt;='P08'!$B$17,INDEX('P08'!$L:$L,$A287+52),0)+IF($A287&lt;='P09'!$B$17,INDEX('P09'!$L:$L,$A287+52),0)+IF($A287&lt;='P10'!$B$17,INDEX('P10'!$L:$L,$A287+52),0)</f>
        <v>0</v>
      </c>
      <c r="E287">
        <f>IF($A287&lt;='P01'!$B$17,INDEX('P01'!$M:$M,$A287+52),0)+IF($A287&lt;='P02'!$B$17,INDEX('P02'!$M:$M,$A287+52),0)+IF($A287&lt;='P03'!$B$17,INDEX('P03'!$M:$M,$A287+52),0)+IF($A287&lt;='P04'!$B$17,INDEX('P04'!$M:$M,$A287+52),0)+IF($A287&lt;='P05'!$B$17,INDEX('P05'!$M:$M,$A287+52),0)+IF($A287&lt;='P06'!$B$17,INDEX('P06'!$M:$M,$A287+52),0)+IF($A287&lt;='P07'!$B$17,INDEX('P07'!$M:$M,$A287+52),0)+IF($A287&lt;='P08'!$B$17,INDEX('P08'!$M:$M,$A287+52),0)+IF($A287&lt;='P09'!$B$17,INDEX('P09'!$M:$M,$A287+52),0)+IF($A287&lt;='P10'!$B$17,INDEX('P10'!$M:$M,$A287+52),0)</f>
        <v>0.63436582200013403</v>
      </c>
      <c r="F287">
        <f>IF($A287&lt;='P01'!$B$17,INDEX('P01'!$R:$R,$A287+52),0)+IF($A287&lt;='P02'!$B$17,INDEX('P02'!$R:$R,$A287+52),0)+IF($A287&lt;='P03'!$B$17,INDEX('P03'!$R:$R,$A287+52),0)+IF($A287&lt;='P04'!$B$17,INDEX('P04'!$R:$R,$A287+52),0)+IF($A287&lt;='P05'!$B$17,INDEX('P05'!$R:$R,$A287+52),0)+IF($A287&lt;='P06'!$B$17,INDEX('P06'!$R:$R,$A287+52),0)+IF($A287&lt;='P07'!$B$17,INDEX('P07'!$R:$R,$A287+52),0)+IF($A287&lt;='P08'!$B$17,INDEX('P08'!$R:$R,$A287+52),0)+IF($A287&lt;='P09'!$B$17,INDEX('P09'!$R:$R,$A287+52),0)+IF($A287&lt;='P10'!$B$17,INDEX('P10'!$R:$R,$A287+52),0)</f>
        <v>53.643353094642968</v>
      </c>
      <c r="G287">
        <f>IF($A287&lt;='P01'!$B$17,INDEX('P01'!$S:$S,$A287+52),0)+IF($A287&lt;='P02'!$B$17,INDEX('P02'!$S:$S,$A287+52),0)+IF($A287&lt;='P03'!$B$17,INDEX('P03'!$S:$S,$A287+52),0)+IF($A287&lt;='P04'!$B$17,INDEX('P04'!$S:$S,$A287+52),0)+IF($A287&lt;='P05'!$B$17,INDEX('P05'!$S:$S,$A287+52),0)+IF($A287&lt;='P06'!$B$17,INDEX('P06'!$S:$S,$A287+52),0)+IF($A287&lt;='P07'!$B$17,INDEX('P07'!$S:$S,$A287+52),0)+IF($A287&lt;='P08'!$B$17,INDEX('P08'!$S:$S,$A287+52),0)+IF($A287&lt;='P09'!$B$17,INDEX('P09'!$S:$S,$A287+52),0)+IF($A287&lt;='P10'!$B$17,INDEX('P10'!$S:$S,$A287+52),0)</f>
        <v>1.0728670618928595</v>
      </c>
      <c r="H287">
        <f>IF($A287&lt;='P01'!$B$17,INDEX('P01'!$T:$T,$A287+52),0)+IF($A287&lt;='P02'!$B$17,INDEX('P02'!$T:$T,$A287+52),0)+IF($A287&lt;='P03'!$B$17,INDEX('P03'!$T:$T,$A287+52),0)+IF($A287&lt;='P04'!$B$17,INDEX('P04'!$T:$T,$A287+52),0)+IF($A287&lt;='P05'!$B$17,INDEX('P05'!$T:$T,$A287+52),0)+IF($A287&lt;='P06'!$B$17,INDEX('P06'!$T:$T,$A287+52),0)+IF($A287&lt;='P07'!$B$17,INDEX('P07'!$T:$T,$A287+52),0)+IF($A287&lt;='P08'!$B$17,INDEX('P08'!$T:$T,$A287+52),0)+IF($A287&lt;='P09'!$B$17,INDEX('P09'!$T:$T,$A287+52),0)+IF($A287&lt;='P10'!$B$17,INDEX('P10'!$T:$T,$A287+52),0)</f>
        <v>5.9655977484319473</v>
      </c>
      <c r="I287">
        <f>IF($A287&lt;='P01'!$B$17,INDEX('P01'!$U:$U,$A287+52),0)+IF($A287&lt;='P02'!$B$17,INDEX('P02'!$U:$U,$A287+52),0)+IF($A287&lt;='P03'!$B$17,INDEX('P03'!$U:$U,$A287+52),0)+IF($A287&lt;='P04'!$B$17,INDEX('P04'!$U:$U,$A287+52),0)+IF($A287&lt;='P05'!$B$17,INDEX('P05'!$U:$U,$A287+52),0)+IF($A287&lt;='P06'!$B$17,INDEX('P06'!$U:$U,$A287+52),0)+IF($A287&lt;='P07'!$B$17,INDEX('P07'!$U:$U,$A287+52),0)+IF($A287&lt;='P08'!$B$17,INDEX('P08'!$U:$U,$A287+52),0)+IF($A287&lt;='P09'!$B$17,INDEX('P09'!$U:$U,$A287+52),0)+IF($A287&lt;='P10'!$B$17,INDEX('P10'!$U:$U,$A287+52),0)</f>
        <v>70.631376142168108</v>
      </c>
      <c r="J287">
        <f>IF($A287&lt;='P01'!$B$17,INDEX('P01'!$V:$V,$A287+52),0)+IF($A287&lt;='P02'!$B$17,INDEX('P02'!$V:$V,$A287+52),0)+IF($A287&lt;='P03'!$B$17,INDEX('P03'!$V:$V,$A287+52),0)+IF($A287&lt;='P04'!$B$17,INDEX('P04'!$V:$V,$A287+52),0)+IF($A287&lt;='P05'!$B$17,INDEX('P05'!$V:$V,$A287+52),0)+IF($A287&lt;='P06'!$B$17,INDEX('P06'!$V:$V,$A287+52),0)+IF($A287&lt;='P07'!$B$17,INDEX('P07'!$V:$V,$A287+52),0)+IF($A287&lt;='P08'!$B$17,INDEX('P08'!$V:$V,$A287+52),0)+IF($A287&lt;='P09'!$B$17,INDEX('P09'!$V:$V,$A287+52),0)+IF($A287&lt;='P10'!$B$17,INDEX('P10'!$V:$V,$A287+52),0)</f>
        <v>5.2030840648084595E-2</v>
      </c>
      <c r="K287">
        <f>IF($A287&lt;='P01'!$B$17,INDEX('P01'!$W:$W,$A287+52),0)+IF($A287&lt;='P02'!$B$17,INDEX('P02'!$W:$W,$A287+52),0)+IF($A287&lt;='P03'!$B$17,INDEX('P03'!$W:$W,$A287+52),0)+IF($A287&lt;='P04'!$B$17,INDEX('P04'!$W:$W,$A287+52),0)+IF($A287&lt;='P05'!$B$17,INDEX('P05'!$W:$W,$A287+52),0)+IF($A287&lt;='P06'!$B$17,INDEX('P06'!$W:$W,$A287+52),0)+IF($A287&lt;='P07'!$B$17,INDEX('P07'!$W:$W,$A287+52),0)+IF($A287&lt;='P08'!$B$17,INDEX('P08'!$W:$W,$A287+52),0)+IF($A287&lt;='P09'!$B$17,INDEX('P09'!$W:$W,$A287+52),0)+IF($A287&lt;='P10'!$B$17,INDEX('P10'!$W:$W,$A287+52),0)</f>
        <v>-24.078518698498023</v>
      </c>
      <c r="L287">
        <f>IF($A287&lt;='P01'!$B$17,INDEX('P01'!$X:$X,$A287+52),0)+IF($A287&lt;='P02'!$B$17,INDEX('P02'!$X:$X,$A287+52),0)+IF($A287&lt;='P03'!$B$17,INDEX('P03'!$X:$X,$A287+52),0)+IF($A287&lt;='P04'!$B$17,INDEX('P04'!$X:$X,$A287+52),0)+IF($A287&lt;='P05'!$B$17,INDEX('P05'!$X:$X,$A287+52),0)+IF($A287&lt;='P06'!$B$17,INDEX('P06'!$X:$X,$A287+52),0)+IF($A287&lt;='P07'!$B$17,INDEX('P07'!$X:$X,$A287+52),0)+IF($A287&lt;='P08'!$B$17,INDEX('P08'!$X:$X,$A287+52),0)+IF($A287&lt;='P09'!$B$17,INDEX('P09'!$X:$X,$A287+52),0)+IF($A287&lt;='P10'!$B$17,INDEX('P10'!$X:$X,$A287+52),0)</f>
        <v>23.906416607003077</v>
      </c>
      <c r="M287">
        <f>IF($A287&lt;='P01'!$B$17,INDEX('P01'!$AA:$AA,$A287+52),0)+IF($A287&lt;='P02'!$B$17,INDEX('P02'!$AA:$AA,$A287+52),0)+IF($A287&lt;='P03'!$B$17,INDEX('P03'!$AA:$AA,$A287+52),0)+IF($A287&lt;='P04'!$B$17,INDEX('P04'!$AA:$AA,$A287+52),0)+IF($A287&lt;='P05'!$B$17,INDEX('P05'!$AA:$AA,$A287+52),0)+IF($A287&lt;='P06'!$B$17,INDEX('P06'!$AA:$AA,$A287+52),0)+IF($A287&lt;='P07'!$B$17,INDEX('P07'!$AA:$AA,$A287+52),0)+IF($A287&lt;='P08'!$B$17,INDEX('P08'!$AA:$AA,$A287+52),0)+IF($A287&lt;='P09'!$B$17,INDEX('P09'!$AA:$AA,$A287+52),0)+IF($A287&lt;='P10'!$B$17,INDEX('P10'!$AA:$AA,$A287+52),0)</f>
        <v>-10.38857605006557</v>
      </c>
      <c r="N287">
        <f>IF($A287&lt;='P01'!$B$17,INDEX('P01'!$AB:$AB,$A287+52),0)+IF($A287&lt;='P02'!$B$17,INDEX('P02'!$AB:$AB,$A287+52),0)+IF($A287&lt;='P03'!$B$17,INDEX('P03'!$AB:$AB,$A287+52),0)+IF($A287&lt;='P04'!$B$17,INDEX('P04'!$AB:$AB,$A287+52),0)+IF($A287&lt;='P05'!$B$17,INDEX('P05'!$AB:$AB,$A287+52),0)+IF($A287&lt;='P06'!$B$17,INDEX('P06'!$AB:$AB,$A287+52),0)+IF($A287&lt;='P07'!$B$17,INDEX('P07'!$AB:$AB,$A287+52),0)+IF($A287&lt;='P08'!$B$17,INDEX('P08'!$AB:$AB,$A287+52),0)+IF($A287&lt;='P09'!$B$17,INDEX('P09'!$AB:$AB,$A287+52),0)+IF($A287&lt;='P10'!$B$17,INDEX('P10'!$AB:$AB,$A287+52),0)</f>
        <v>23.387128473823964</v>
      </c>
      <c r="O287">
        <f>IF($A287&lt;='P01'!$B$17,INDEX('P01'!$AC:$AC,$A287+52),0)+IF($A287&lt;='P02'!$B$17,INDEX('P02'!$AC:$AC,$A287+52),0)+IF($A287&lt;='P03'!$B$17,INDEX('P03'!$AC:$AC,$A287+52),0)+IF($A287&lt;='P04'!$B$17,INDEX('P04'!$AC:$AC,$A287+52),0)+IF($A287&lt;='P05'!$B$17,INDEX('P05'!$AC:$AC,$A287+52),0)+IF($A287&lt;='P06'!$B$17,INDEX('P06'!$AC:$AC,$A287+52),0)+IF($A287&lt;='P07'!$B$17,INDEX('P07'!$AC:$AC,$A287+52),0)+IF($A287&lt;='P08'!$B$17,INDEX('P08'!$AC:$AC,$A287+52),0)+IF($A287&lt;='P09'!$B$17,INDEX('P09'!$AC:$AC,$A287+52),0)+IF($A287&lt;='P10'!$B$17,INDEX('P10'!$AC:$AC,$A287+52),0)</f>
        <v>0.4677425694764793</v>
      </c>
      <c r="P287">
        <f>IF($A287&lt;='P01'!$B$17,INDEX('P01'!$AD:$AD,$A287+52),0)+IF($A287&lt;='P02'!$B$17,INDEX('P02'!$AD:$AD,$A287+52),0)+IF($A287&lt;='P03'!$B$17,INDEX('P03'!$AD:$AD,$A287+52),0)+IF($A287&lt;='P04'!$B$17,INDEX('P04'!$AD:$AD,$A287+52),0)+IF($A287&lt;='P05'!$B$17,INDEX('P05'!$AD:$AD,$A287+52),0)+IF($A287&lt;='P06'!$B$17,INDEX('P06'!$AD:$AD,$A287+52),0)+IF($A287&lt;='P07'!$B$17,INDEX('P07'!$AD:$AD,$A287+52),0)+IF($A287&lt;='P08'!$B$17,INDEX('P08'!$AD:$AD,$A287+52),0)+IF($A287&lt;='P09'!$B$17,INDEX('P09'!$AD:$AD,$A287+52),0)+IF($A287&lt;='P10'!$B$17,INDEX('P10'!$AD:$AD,$A287+52),0)</f>
        <v>2.592361160289105</v>
      </c>
      <c r="Q287">
        <f>IF($A287&lt;='P01'!$B$17,INDEX('P01'!$AE:$AE,$A287+52),0)+IF($A287&lt;='P02'!$B$17,INDEX('P02'!$AE:$AE,$A287+52),0)+IF($A287&lt;='P03'!$B$17,INDEX('P03'!$AE:$AE,$A287+52),0)+IF($A287&lt;='P04'!$B$17,INDEX('P04'!$AE:$AE,$A287+52),0)+IF($A287&lt;='P05'!$B$17,INDEX('P05'!$AE:$AE,$A287+52),0)+IF($A287&lt;='P06'!$B$17,INDEX('P06'!$AE:$AE,$A287+52),0)+IF($A287&lt;='P07'!$B$17,INDEX('P07'!$AE:$AE,$A287+52),0)+IF($A287&lt;='P08'!$B$17,INDEX('P08'!$AE:$AE,$A287+52),0)+IF($A287&lt;='P09'!$B$17,INDEX('P09'!$AE:$AE,$A287+52),0)+IF($A287&lt;='P10'!$B$17,INDEX('P10'!$AE:$AE,$A287+52),0)</f>
        <v>30.692990699357043</v>
      </c>
      <c r="R287">
        <f>IF($A287&lt;='P01'!$B$17,INDEX('P01'!$AF:$AF,$A287+52),0)+IF($A287&lt;='P02'!$B$17,INDEX('P02'!$AF:$AF,$A287+52),0)+IF($A287&lt;='P03'!$B$17,INDEX('P03'!$AF:$AF,$A287+52),0)+IF($A287&lt;='P04'!$B$17,INDEX('P04'!$AF:$AF,$A287+52),0)+IF($A287&lt;='P05'!$B$17,INDEX('P05'!$AF:$AF,$A287+52),0)+IF($A287&lt;='P06'!$B$17,INDEX('P06'!$AF:$AF,$A287+52),0)+IF($A287&lt;='P07'!$B$17,INDEX('P07'!$AF:$AF,$A287+52),0)+IF($A287&lt;='P08'!$B$17,INDEX('P08'!$AF:$AF,$A287+52),0)+IF($A287&lt;='P09'!$B$17,INDEX('P09'!$AF:$AF,$A287+52),0)+IF($A287&lt;='P10'!$B$17,INDEX('P10'!$AF:$AF,$A287+52),0)</f>
        <v>2.2610094766905779E-2</v>
      </c>
      <c r="S287">
        <f>IF($A287&lt;='P01'!$B$17,INDEX('P01'!$AG:$AG,$A287+52),0)+IF($A287&lt;='P02'!$B$17,INDEX('P02'!$AG:$AG,$A287+52),0)+IF($A287&lt;='P03'!$B$17,INDEX('P03'!$AG:$AG,$A287+52),0)+IF($A287&lt;='P04'!$B$17,INDEX('P04'!$AG:$AG,$A287+52),0)+IF($A287&lt;='P05'!$B$17,INDEX('P05'!$AG:$AG,$A287+52),0)+IF($A287&lt;='P06'!$B$17,INDEX('P06'!$AG:$AG,$A287+52),0)+IF($A287&lt;='P07'!$B$17,INDEX('P07'!$AG:$AG,$A287+52),0)+IF($A287&lt;='P08'!$B$17,INDEX('P08'!$AG:$AG,$A287+52),0)+IF($A287&lt;='P09'!$B$17,INDEX('P09'!$AG:$AG,$A287+52),0)+IF($A287&lt;='P10'!$B$17,INDEX('P10'!$AG:$AG,$A287+52),0)</f>
        <v>7173.3684282308732</v>
      </c>
      <c r="T287">
        <f>IF($A287&lt;='P01'!$B$17,INDEX('P01'!$AI:$AI,$A287+52),0)+IF($A287&lt;='P02'!$B$17,INDEX('P02'!$AI:$AI,$A287+52),0)+IF($A287&lt;='P03'!$B$17,INDEX('P03'!$AI:$AI,$A287+52),0)+IF($A287&lt;='P04'!$B$17,INDEX('P04'!$AI:$AI,$A287+52),0)+IF($A287&lt;='P05'!$B$17,INDEX('P05'!$AI:$AI,$A287+52),0)+IF($A287&lt;='P06'!$B$17,INDEX('P06'!$AI:$AI,$A287+52),0)+IF($A287&lt;='P07'!$B$17,INDEX('P07'!$AI:$AI,$A287+52),0)+IF($A287&lt;='P08'!$B$17,INDEX('P08'!$AI:$AI,$A287+52),0)+IF($A287&lt;='P09'!$B$17,INDEX('P09'!$AI:$AI,$A287+52),0)+IF($A287&lt;='P10'!$B$17,INDEX('P10'!$AI:$AI,$A287+52),0)</f>
        <v>7173.3684282308732</v>
      </c>
    </row>
    <row r="288" spans="1:20" x14ac:dyDescent="0.35">
      <c r="A288">
        <v>256</v>
      </c>
      <c r="B288">
        <f>IF($A288&lt;='P01'!$B$17,INDEX('P01'!$J:$J,$A288+52),0)+IF($A288&lt;='P02'!$B$17,INDEX('P02'!$J:$J,$A288+52),0)+IF($A288&lt;='P03'!$B$17,INDEX('P03'!$J:$J,$A288+52),0)+IF($A288&lt;='P04'!$B$17,INDEX('P04'!$J:$J,$A288+52),0)+IF($A288&lt;='P05'!$B$17,INDEX('P05'!$J:$J,$A288+52),0)+IF($A288&lt;='P06'!$B$17,INDEX('P06'!$J:$J,$A288+52),0)+IF($A288&lt;='P07'!$B$17,INDEX('P07'!$J:$J,$A288+52),0)+IF($A288&lt;='P08'!$B$17,INDEX('P08'!$J:$J,$A288+52),0)+IF($A288&lt;='P09'!$B$17,INDEX('P09'!$J:$J,$A288+52),0)+IF($A288&lt;='P10'!$B$17,INDEX('P10'!$J:$J,$A288+52),0)</f>
        <v>1.1065551682100776E-4</v>
      </c>
      <c r="C288">
        <f>IF($A288&lt;='P01'!$B$17,INDEX('P01'!$K:$K,$A288+52),0)+IF($A288&lt;='P02'!$B$17,INDEX('P02'!$K:$K,$A288+52),0)+IF($A288&lt;='P03'!$B$17,INDEX('P03'!$K:$K,$A288+52),0)+IF($A288&lt;='P04'!$B$17,INDEX('P04'!$K:$K,$A288+52),0)+IF($A288&lt;='P05'!$B$17,INDEX('P05'!$K:$K,$A288+52),0)+IF($A288&lt;='P06'!$B$17,INDEX('P06'!$K:$K,$A288+52),0)+IF($A288&lt;='P07'!$B$17,INDEX('P07'!$K:$K,$A288+52),0)+IF($A288&lt;='P08'!$B$17,INDEX('P08'!$K:$K,$A288+52),0)+IF($A288&lt;='P09'!$B$17,INDEX('P09'!$K:$K,$A288+52),0)+IF($A288&lt;='P10'!$B$17,INDEX('P10'!$K:$K,$A288+52),0)</f>
        <v>2.1539642870656442E-3</v>
      </c>
      <c r="D288">
        <f>IF($A288&lt;='P01'!$B$17,INDEX('P01'!$L:$L,$A288+52),0)+IF($A288&lt;='P02'!$B$17,INDEX('P02'!$L:$L,$A288+52),0)+IF($A288&lt;='P03'!$B$17,INDEX('P03'!$L:$L,$A288+52),0)+IF($A288&lt;='P04'!$B$17,INDEX('P04'!$L:$L,$A288+52),0)+IF($A288&lt;='P05'!$B$17,INDEX('P05'!$L:$L,$A288+52),0)+IF($A288&lt;='P06'!$B$17,INDEX('P06'!$L:$L,$A288+52),0)+IF($A288&lt;='P07'!$B$17,INDEX('P07'!$L:$L,$A288+52),0)+IF($A288&lt;='P08'!$B$17,INDEX('P08'!$L:$L,$A288+52),0)+IF($A288&lt;='P09'!$B$17,INDEX('P09'!$L:$L,$A288+52),0)+IF($A288&lt;='P10'!$B$17,INDEX('P10'!$L:$L,$A288+52),0)</f>
        <v>0</v>
      </c>
      <c r="E288">
        <f>IF($A288&lt;='P01'!$B$17,INDEX('P01'!$M:$M,$A288+52),0)+IF($A288&lt;='P02'!$B$17,INDEX('P02'!$M:$M,$A288+52),0)+IF($A288&lt;='P03'!$B$17,INDEX('P03'!$M:$M,$A288+52),0)+IF($A288&lt;='P04'!$B$17,INDEX('P04'!$M:$M,$A288+52),0)+IF($A288&lt;='P05'!$B$17,INDEX('P05'!$M:$M,$A288+52),0)+IF($A288&lt;='P06'!$B$17,INDEX('P06'!$M:$M,$A288+52),0)+IF($A288&lt;='P07'!$B$17,INDEX('P07'!$M:$M,$A288+52),0)+IF($A288&lt;='P08'!$B$17,INDEX('P08'!$M:$M,$A288+52),0)+IF($A288&lt;='P09'!$B$17,INDEX('P09'!$M:$M,$A288+52),0)+IF($A288&lt;='P10'!$B$17,INDEX('P10'!$M:$M,$A288+52),0)</f>
        <v>0.63210120219624732</v>
      </c>
      <c r="F288">
        <f>IF($A288&lt;='P01'!$B$17,INDEX('P01'!$R:$R,$A288+52),0)+IF($A288&lt;='P02'!$B$17,INDEX('P02'!$R:$R,$A288+52),0)+IF($A288&lt;='P03'!$B$17,INDEX('P03'!$R:$R,$A288+52),0)+IF($A288&lt;='P04'!$B$17,INDEX('P04'!$R:$R,$A288+52),0)+IF($A288&lt;='P05'!$B$17,INDEX('P05'!$R:$R,$A288+52),0)+IF($A288&lt;='P06'!$B$17,INDEX('P06'!$R:$R,$A288+52),0)+IF($A288&lt;='P07'!$B$17,INDEX('P07'!$R:$R,$A288+52),0)+IF($A288&lt;='P08'!$B$17,INDEX('P08'!$R:$R,$A288+52),0)+IF($A288&lt;='P09'!$B$17,INDEX('P09'!$R:$R,$A288+52),0)+IF($A288&lt;='P10'!$B$17,INDEX('P10'!$R:$R,$A288+52),0)</f>
        <v>53.452633191314945</v>
      </c>
      <c r="G288">
        <f>IF($A288&lt;='P01'!$B$17,INDEX('P01'!$S:$S,$A288+52),0)+IF($A288&lt;='P02'!$B$17,INDEX('P02'!$S:$S,$A288+52),0)+IF($A288&lt;='P03'!$B$17,INDEX('P03'!$S:$S,$A288+52),0)+IF($A288&lt;='P04'!$B$17,INDEX('P04'!$S:$S,$A288+52),0)+IF($A288&lt;='P05'!$B$17,INDEX('P05'!$S:$S,$A288+52),0)+IF($A288&lt;='P06'!$B$17,INDEX('P06'!$S:$S,$A288+52),0)+IF($A288&lt;='P07'!$B$17,INDEX('P07'!$S:$S,$A288+52),0)+IF($A288&lt;='P08'!$B$17,INDEX('P08'!$S:$S,$A288+52),0)+IF($A288&lt;='P09'!$B$17,INDEX('P09'!$S:$S,$A288+52),0)+IF($A288&lt;='P10'!$B$17,INDEX('P10'!$S:$S,$A288+52),0)</f>
        <v>1.0690526638262989</v>
      </c>
      <c r="H288">
        <f>IF($A288&lt;='P01'!$B$17,INDEX('P01'!$T:$T,$A288+52),0)+IF($A288&lt;='P02'!$B$17,INDEX('P02'!$T:$T,$A288+52),0)+IF($A288&lt;='P03'!$B$17,INDEX('P03'!$T:$T,$A288+52),0)+IF($A288&lt;='P04'!$B$17,INDEX('P04'!$T:$T,$A288+52),0)+IF($A288&lt;='P05'!$B$17,INDEX('P05'!$T:$T,$A288+52),0)+IF($A288&lt;='P06'!$B$17,INDEX('P06'!$T:$T,$A288+52),0)+IF($A288&lt;='P07'!$B$17,INDEX('P07'!$T:$T,$A288+52),0)+IF($A288&lt;='P08'!$B$17,INDEX('P08'!$T:$T,$A288+52),0)+IF($A288&lt;='P09'!$B$17,INDEX('P09'!$T:$T,$A288+52),0)+IF($A288&lt;='P10'!$B$17,INDEX('P10'!$T:$T,$A288+52),0)</f>
        <v>5.9589614286055124</v>
      </c>
      <c r="I288">
        <f>IF($A288&lt;='P01'!$B$17,INDEX('P01'!$U:$U,$A288+52),0)+IF($A288&lt;='P02'!$B$17,INDEX('P02'!$U:$U,$A288+52),0)+IF($A288&lt;='P03'!$B$17,INDEX('P03'!$U:$U,$A288+52),0)+IF($A288&lt;='P04'!$B$17,INDEX('P04'!$U:$U,$A288+52),0)+IF($A288&lt;='P05'!$B$17,INDEX('P05'!$U:$U,$A288+52),0)+IF($A288&lt;='P06'!$B$17,INDEX('P06'!$U:$U,$A288+52),0)+IF($A288&lt;='P07'!$B$17,INDEX('P07'!$U:$U,$A288+52),0)+IF($A288&lt;='P08'!$B$17,INDEX('P08'!$U:$U,$A288+52),0)+IF($A288&lt;='P09'!$B$17,INDEX('P09'!$U:$U,$A288+52),0)+IF($A288&lt;='P10'!$B$17,INDEX('P10'!$U:$U,$A288+52),0)</f>
        <v>70.379850906897559</v>
      </c>
      <c r="J288">
        <f>IF($A288&lt;='P01'!$B$17,INDEX('P01'!$V:$V,$A288+52),0)+IF($A288&lt;='P02'!$B$17,INDEX('P02'!$V:$V,$A288+52),0)+IF($A288&lt;='P03'!$B$17,INDEX('P03'!$V:$V,$A288+52),0)+IF($A288&lt;='P04'!$B$17,INDEX('P04'!$V:$V,$A288+52),0)+IF($A288&lt;='P05'!$B$17,INDEX('P05'!$V:$V,$A288+52),0)+IF($A288&lt;='P06'!$B$17,INDEX('P06'!$V:$V,$A288+52),0)+IF($A288&lt;='P07'!$B$17,INDEX('P07'!$V:$V,$A288+52),0)+IF($A288&lt;='P08'!$B$17,INDEX('P08'!$V:$V,$A288+52),0)+IF($A288&lt;='P09'!$B$17,INDEX('P09'!$V:$V,$A288+52),0)+IF($A288&lt;='P10'!$B$17,INDEX('P10'!$V:$V,$A288+52),0)</f>
        <v>5.1972531757760308E-2</v>
      </c>
      <c r="K288">
        <f>IF($A288&lt;='P01'!$B$17,INDEX('P01'!$W:$W,$A288+52),0)+IF($A288&lt;='P02'!$B$17,INDEX('P02'!$W:$W,$A288+52),0)+IF($A288&lt;='P03'!$B$17,INDEX('P03'!$W:$W,$A288+52),0)+IF($A288&lt;='P04'!$B$17,INDEX('P04'!$W:$W,$A288+52),0)+IF($A288&lt;='P05'!$B$17,INDEX('P05'!$W:$W,$A288+52),0)+IF($A288&lt;='P06'!$B$17,INDEX('P06'!$W:$W,$A288+52),0)+IF($A288&lt;='P07'!$B$17,INDEX('P07'!$W:$W,$A288+52),0)+IF($A288&lt;='P08'!$B$17,INDEX('P08'!$W:$W,$A288+52),0)+IF($A288&lt;='P09'!$B$17,INDEX('P09'!$W:$W,$A288+52),0)+IF($A288&lt;='P10'!$B$17,INDEX('P10'!$W:$W,$A288+52),0)</f>
        <v>-24.007204339772194</v>
      </c>
      <c r="L288">
        <f>IF($A288&lt;='P01'!$B$17,INDEX('P01'!$X:$X,$A288+52),0)+IF($A288&lt;='P02'!$B$17,INDEX('P02'!$X:$X,$A288+52),0)+IF($A288&lt;='P03'!$B$17,INDEX('P03'!$X:$X,$A288+52),0)+IF($A288&lt;='P04'!$B$17,INDEX('P04'!$X:$X,$A288+52),0)+IF($A288&lt;='P05'!$B$17,INDEX('P05'!$X:$X,$A288+52),0)+IF($A288&lt;='P06'!$B$17,INDEX('P06'!$X:$X,$A288+52),0)+IF($A288&lt;='P07'!$B$17,INDEX('P07'!$X:$X,$A288+52),0)+IF($A288&lt;='P08'!$B$17,INDEX('P08'!$X:$X,$A288+52),0)+IF($A288&lt;='P09'!$B$17,INDEX('P09'!$X:$X,$A288+52),0)+IF($A288&lt;='P10'!$B$17,INDEX('P10'!$X:$X,$A288+52),0)</f>
        <v>23.835714128265337</v>
      </c>
      <c r="M288">
        <f>IF($A288&lt;='P01'!$B$17,INDEX('P01'!$AA:$AA,$A288+52),0)+IF($A288&lt;='P02'!$B$17,INDEX('P02'!$AA:$AA,$A288+52),0)+IF($A288&lt;='P03'!$B$17,INDEX('P03'!$AA:$AA,$A288+52),0)+IF($A288&lt;='P04'!$B$17,INDEX('P04'!$AA:$AA,$A288+52),0)+IF($A288&lt;='P05'!$B$17,INDEX('P05'!$AA:$AA,$A288+52),0)+IF($A288&lt;='P06'!$B$17,INDEX('P06'!$AA:$AA,$A288+52),0)+IF($A288&lt;='P07'!$B$17,INDEX('P07'!$AA:$AA,$A288+52),0)+IF($A288&lt;='P08'!$B$17,INDEX('P08'!$AA:$AA,$A288+52),0)+IF($A288&lt;='P09'!$B$17,INDEX('P09'!$AA:$AA,$A288+52),0)+IF($A288&lt;='P10'!$B$17,INDEX('P10'!$AA:$AA,$A288+52),0)</f>
        <v>-10.32405389565449</v>
      </c>
      <c r="N288">
        <f>IF($A288&lt;='P01'!$B$17,INDEX('P01'!$AB:$AB,$A288+52),0)+IF($A288&lt;='P02'!$B$17,INDEX('P02'!$AB:$AB,$A288+52),0)+IF($A288&lt;='P03'!$B$17,INDEX('P03'!$AB:$AB,$A288+52),0)+IF($A288&lt;='P04'!$B$17,INDEX('P04'!$AB:$AB,$A288+52),0)+IF($A288&lt;='P05'!$B$17,INDEX('P05'!$AB:$AB,$A288+52),0)+IF($A288&lt;='P06'!$B$17,INDEX('P06'!$AB:$AB,$A288+52),0)+IF($A288&lt;='P07'!$B$17,INDEX('P07'!$AB:$AB,$A288+52),0)+IF($A288&lt;='P08'!$B$17,INDEX('P08'!$AB:$AB,$A288+52),0)+IF($A288&lt;='P09'!$B$17,INDEX('P09'!$AB:$AB,$A288+52),0)+IF($A288&lt;='P10'!$B$17,INDEX('P10'!$AB:$AB,$A288+52),0)</f>
        <v>23.227937256877194</v>
      </c>
      <c r="O288">
        <f>IF($A288&lt;='P01'!$B$17,INDEX('P01'!$AC:$AC,$A288+52),0)+IF($A288&lt;='P02'!$B$17,INDEX('P02'!$AC:$AC,$A288+52),0)+IF($A288&lt;='P03'!$B$17,INDEX('P03'!$AC:$AC,$A288+52),0)+IF($A288&lt;='P04'!$B$17,INDEX('P04'!$AC:$AC,$A288+52),0)+IF($A288&lt;='P05'!$B$17,INDEX('P05'!$AC:$AC,$A288+52),0)+IF($A288&lt;='P06'!$B$17,INDEX('P06'!$AC:$AC,$A288+52),0)+IF($A288&lt;='P07'!$B$17,INDEX('P07'!$AC:$AC,$A288+52),0)+IF($A288&lt;='P08'!$B$17,INDEX('P08'!$AC:$AC,$A288+52),0)+IF($A288&lt;='P09'!$B$17,INDEX('P09'!$AC:$AC,$A288+52),0)+IF($A288&lt;='P10'!$B$17,INDEX('P10'!$AC:$AC,$A288+52),0)</f>
        <v>0.4645587451375438</v>
      </c>
      <c r="P288">
        <f>IF($A288&lt;='P01'!$B$17,INDEX('P01'!$AD:$AD,$A288+52),0)+IF($A288&lt;='P02'!$B$17,INDEX('P02'!$AD:$AD,$A288+52),0)+IF($A288&lt;='P03'!$B$17,INDEX('P03'!$AD:$AD,$A288+52),0)+IF($A288&lt;='P04'!$B$17,INDEX('P04'!$AD:$AD,$A288+52),0)+IF($A288&lt;='P05'!$B$17,INDEX('P05'!$AD:$AD,$A288+52),0)+IF($A288&lt;='P06'!$B$17,INDEX('P06'!$AD:$AD,$A288+52),0)+IF($A288&lt;='P07'!$B$17,INDEX('P07'!$AD:$AD,$A288+52),0)+IF($A288&lt;='P08'!$B$17,INDEX('P08'!$AD:$AD,$A288+52),0)+IF($A288&lt;='P09'!$B$17,INDEX('P09'!$AD:$AD,$A288+52),0)+IF($A288&lt;='P10'!$B$17,INDEX('P10'!$AD:$AD,$A288+52),0)</f>
        <v>2.5810277225172795</v>
      </c>
      <c r="Q288">
        <f>IF($A288&lt;='P01'!$B$17,INDEX('P01'!$AE:$AE,$A288+52),0)+IF($A288&lt;='P02'!$B$17,INDEX('P02'!$AE:$AE,$A288+52),0)+IF($A288&lt;='P03'!$B$17,INDEX('P03'!$AE:$AE,$A288+52),0)+IF($A288&lt;='P04'!$B$17,INDEX('P04'!$AE:$AE,$A288+52),0)+IF($A288&lt;='P05'!$B$17,INDEX('P05'!$AE:$AE,$A288+52),0)+IF($A288&lt;='P06'!$B$17,INDEX('P06'!$AE:$AE,$A288+52),0)+IF($A288&lt;='P07'!$B$17,INDEX('P07'!$AE:$AE,$A288+52),0)+IF($A288&lt;='P08'!$B$17,INDEX('P08'!$AE:$AE,$A288+52),0)+IF($A288&lt;='P09'!$B$17,INDEX('P09'!$AE:$AE,$A288+52),0)+IF($A288&lt;='P10'!$B$17,INDEX('P10'!$AE:$AE,$A288+52),0)</f>
        <v>30.48389362369894</v>
      </c>
      <c r="R288">
        <f>IF($A288&lt;='P01'!$B$17,INDEX('P01'!$AF:$AF,$A288+52),0)+IF($A288&lt;='P02'!$B$17,INDEX('P02'!$AF:$AF,$A288+52),0)+IF($A288&lt;='P03'!$B$17,INDEX('P03'!$AF:$AF,$A288+52),0)+IF($A288&lt;='P04'!$B$17,INDEX('P04'!$AF:$AF,$A288+52),0)+IF($A288&lt;='P05'!$B$17,INDEX('P05'!$AF:$AF,$A288+52),0)+IF($A288&lt;='P06'!$B$17,INDEX('P06'!$AF:$AF,$A288+52),0)+IF($A288&lt;='P07'!$B$17,INDEX('P07'!$AF:$AF,$A288+52),0)+IF($A288&lt;='P08'!$B$17,INDEX('P08'!$AF:$AF,$A288+52),0)+IF($A288&lt;='P09'!$B$17,INDEX('P09'!$AF:$AF,$A288+52),0)+IF($A288&lt;='P10'!$B$17,INDEX('P10'!$AF:$AF,$A288+52),0)</f>
        <v>2.251106117791745E-2</v>
      </c>
      <c r="S288">
        <f>IF($A288&lt;='P01'!$B$17,INDEX('P01'!$AG:$AG,$A288+52),0)+IF($A288&lt;='P02'!$B$17,INDEX('P02'!$AG:$AG,$A288+52),0)+IF($A288&lt;='P03'!$B$17,INDEX('P03'!$AG:$AG,$A288+52),0)+IF($A288&lt;='P04'!$B$17,INDEX('P04'!$AG:$AG,$A288+52),0)+IF($A288&lt;='P05'!$B$17,INDEX('P05'!$AG:$AG,$A288+52),0)+IF($A288&lt;='P06'!$B$17,INDEX('P06'!$AG:$AG,$A288+52),0)+IF($A288&lt;='P07'!$B$17,INDEX('P07'!$AG:$AG,$A288+52),0)+IF($A288&lt;='P08'!$B$17,INDEX('P08'!$AG:$AG,$A288+52),0)+IF($A288&lt;='P09'!$B$17,INDEX('P09'!$AG:$AG,$A288+52),0)+IF($A288&lt;='P10'!$B$17,INDEX('P10'!$AG:$AG,$A288+52),0)</f>
        <v>7173.0164556984773</v>
      </c>
      <c r="T288">
        <f>IF($A288&lt;='P01'!$B$17,INDEX('P01'!$AI:$AI,$A288+52),0)+IF($A288&lt;='P02'!$B$17,INDEX('P02'!$AI:$AI,$A288+52),0)+IF($A288&lt;='P03'!$B$17,INDEX('P03'!$AI:$AI,$A288+52),0)+IF($A288&lt;='P04'!$B$17,INDEX('P04'!$AI:$AI,$A288+52),0)+IF($A288&lt;='P05'!$B$17,INDEX('P05'!$AI:$AI,$A288+52),0)+IF($A288&lt;='P06'!$B$17,INDEX('P06'!$AI:$AI,$A288+52),0)+IF($A288&lt;='P07'!$B$17,INDEX('P07'!$AI:$AI,$A288+52),0)+IF($A288&lt;='P08'!$B$17,INDEX('P08'!$AI:$AI,$A288+52),0)+IF($A288&lt;='P09'!$B$17,INDEX('P09'!$AI:$AI,$A288+52),0)+IF($A288&lt;='P10'!$B$17,INDEX('P10'!$AI:$AI,$A288+52),0)</f>
        <v>7173.0164556984773</v>
      </c>
    </row>
    <row r="289" spans="1:20" x14ac:dyDescent="0.35">
      <c r="A289">
        <v>257</v>
      </c>
      <c r="B289">
        <f>IF($A289&lt;='P01'!$B$17,INDEX('P01'!$J:$J,$A289+52),0)+IF($A289&lt;='P02'!$B$17,INDEX('P02'!$J:$J,$A289+52),0)+IF($A289&lt;='P03'!$B$17,INDEX('P03'!$J:$J,$A289+52),0)+IF($A289&lt;='P04'!$B$17,INDEX('P04'!$J:$J,$A289+52),0)+IF($A289&lt;='P05'!$B$17,INDEX('P05'!$J:$J,$A289+52),0)+IF($A289&lt;='P06'!$B$17,INDEX('P06'!$J:$J,$A289+52),0)+IF($A289&lt;='P07'!$B$17,INDEX('P07'!$J:$J,$A289+52),0)+IF($A289&lt;='P08'!$B$17,INDEX('P08'!$J:$J,$A289+52),0)+IF($A289&lt;='P09'!$B$17,INDEX('P09'!$J:$J,$A289+52),0)+IF($A289&lt;='P10'!$B$17,INDEX('P10'!$J:$J,$A289+52),0)</f>
        <v>1.102595798742536E-4</v>
      </c>
      <c r="C289">
        <f>IF($A289&lt;='P01'!$B$17,INDEX('P01'!$K:$K,$A289+52),0)+IF($A289&lt;='P02'!$B$17,INDEX('P02'!$K:$K,$A289+52),0)+IF($A289&lt;='P03'!$B$17,INDEX('P03'!$K:$K,$A289+52),0)+IF($A289&lt;='P04'!$B$17,INDEX('P04'!$K:$K,$A289+52),0)+IF($A289&lt;='P05'!$B$17,INDEX('P05'!$K:$K,$A289+52),0)+IF($A289&lt;='P06'!$B$17,INDEX('P06'!$K:$K,$A289+52),0)+IF($A289&lt;='P07'!$B$17,INDEX('P07'!$K:$K,$A289+52),0)+IF($A289&lt;='P08'!$B$17,INDEX('P08'!$K:$K,$A289+52),0)+IF($A289&lt;='P09'!$B$17,INDEX('P09'!$K:$K,$A289+52),0)+IF($A289&lt;='P10'!$B$17,INDEX('P10'!$K:$K,$A289+52),0)</f>
        <v>2.1462748623592575E-3</v>
      </c>
      <c r="D289">
        <f>IF($A289&lt;='P01'!$B$17,INDEX('P01'!$L:$L,$A289+52),0)+IF($A289&lt;='P02'!$B$17,INDEX('P02'!$L:$L,$A289+52),0)+IF($A289&lt;='P03'!$B$17,INDEX('P03'!$L:$L,$A289+52),0)+IF($A289&lt;='P04'!$B$17,INDEX('P04'!$L:$L,$A289+52),0)+IF($A289&lt;='P05'!$B$17,INDEX('P05'!$L:$L,$A289+52),0)+IF($A289&lt;='P06'!$B$17,INDEX('P06'!$L:$L,$A289+52),0)+IF($A289&lt;='P07'!$B$17,INDEX('P07'!$L:$L,$A289+52),0)+IF($A289&lt;='P08'!$B$17,INDEX('P08'!$L:$L,$A289+52),0)+IF($A289&lt;='P09'!$B$17,INDEX('P09'!$L:$L,$A289+52),0)+IF($A289&lt;='P10'!$B$17,INDEX('P10'!$L:$L,$A289+52),0)</f>
        <v>0</v>
      </c>
      <c r="E289">
        <f>IF($A289&lt;='P01'!$B$17,INDEX('P01'!$M:$M,$A289+52),0)+IF($A289&lt;='P02'!$B$17,INDEX('P02'!$M:$M,$A289+52),0)+IF($A289&lt;='P03'!$B$17,INDEX('P03'!$M:$M,$A289+52),0)+IF($A289&lt;='P04'!$B$17,INDEX('P04'!$M:$M,$A289+52),0)+IF($A289&lt;='P05'!$B$17,INDEX('P05'!$M:$M,$A289+52),0)+IF($A289&lt;='P06'!$B$17,INDEX('P06'!$M:$M,$A289+52),0)+IF($A289&lt;='P07'!$B$17,INDEX('P07'!$M:$M,$A289+52),0)+IF($A289&lt;='P08'!$B$17,INDEX('P08'!$M:$M,$A289+52),0)+IF($A289&lt;='P09'!$B$17,INDEX('P09'!$M:$M,$A289+52),0)+IF($A289&lt;='P10'!$B$17,INDEX('P10'!$M:$M,$A289+52),0)</f>
        <v>0.62984466775401393</v>
      </c>
      <c r="F289">
        <f>IF($A289&lt;='P01'!$B$17,INDEX('P01'!$R:$R,$A289+52),0)+IF($A289&lt;='P02'!$B$17,INDEX('P02'!$R:$R,$A289+52),0)+IF($A289&lt;='P03'!$B$17,INDEX('P03'!$R:$R,$A289+52),0)+IF($A289&lt;='P04'!$B$17,INDEX('P04'!$R:$R,$A289+52),0)+IF($A289&lt;='P05'!$B$17,INDEX('P05'!$R:$R,$A289+52),0)+IF($A289&lt;='P06'!$B$17,INDEX('P06'!$R:$R,$A289+52),0)+IF($A289&lt;='P07'!$B$17,INDEX('P07'!$R:$R,$A289+52),0)+IF($A289&lt;='P08'!$B$17,INDEX('P08'!$R:$R,$A289+52),0)+IF($A289&lt;='P09'!$B$17,INDEX('P09'!$R:$R,$A289+52),0)+IF($A289&lt;='P10'!$B$17,INDEX('P10'!$R:$R,$A289+52),0)</f>
        <v>53.262591425397105</v>
      </c>
      <c r="G289">
        <f>IF($A289&lt;='P01'!$B$17,INDEX('P01'!$S:$S,$A289+52),0)+IF($A289&lt;='P02'!$B$17,INDEX('P02'!$S:$S,$A289+52),0)+IF($A289&lt;='P03'!$B$17,INDEX('P03'!$S:$S,$A289+52),0)+IF($A289&lt;='P04'!$B$17,INDEX('P04'!$S:$S,$A289+52),0)+IF($A289&lt;='P05'!$B$17,INDEX('P05'!$S:$S,$A289+52),0)+IF($A289&lt;='P06'!$B$17,INDEX('P06'!$S:$S,$A289+52),0)+IF($A289&lt;='P07'!$B$17,INDEX('P07'!$S:$S,$A289+52),0)+IF($A289&lt;='P08'!$B$17,INDEX('P08'!$S:$S,$A289+52),0)+IF($A289&lt;='P09'!$B$17,INDEX('P09'!$S:$S,$A289+52),0)+IF($A289&lt;='P10'!$B$17,INDEX('P10'!$S:$S,$A289+52),0)</f>
        <v>1.0652518285079422</v>
      </c>
      <c r="H289">
        <f>IF($A289&lt;='P01'!$B$17,INDEX('P01'!$T:$T,$A289+52),0)+IF($A289&lt;='P02'!$B$17,INDEX('P02'!$T:$T,$A289+52),0)+IF($A289&lt;='P03'!$B$17,INDEX('P03'!$T:$T,$A289+52),0)+IF($A289&lt;='P04'!$B$17,INDEX('P04'!$T:$T,$A289+52),0)+IF($A289&lt;='P05'!$B$17,INDEX('P05'!$T:$T,$A289+52),0)+IF($A289&lt;='P06'!$B$17,INDEX('P06'!$T:$T,$A289+52),0)+IF($A289&lt;='P07'!$B$17,INDEX('P07'!$T:$T,$A289+52),0)+IF($A289&lt;='P08'!$B$17,INDEX('P08'!$T:$T,$A289+52),0)+IF($A289&lt;='P09'!$B$17,INDEX('P09'!$T:$T,$A289+52),0)+IF($A289&lt;='P10'!$B$17,INDEX('P10'!$T:$T,$A289+52),0)</f>
        <v>5.9523324997860652</v>
      </c>
      <c r="I289">
        <f>IF($A289&lt;='P01'!$B$17,INDEX('P01'!$U:$U,$A289+52),0)+IF($A289&lt;='P02'!$B$17,INDEX('P02'!$U:$U,$A289+52),0)+IF($A289&lt;='P03'!$B$17,INDEX('P03'!$U:$U,$A289+52),0)+IF($A289&lt;='P04'!$B$17,INDEX('P04'!$U:$U,$A289+52),0)+IF($A289&lt;='P05'!$B$17,INDEX('P05'!$U:$U,$A289+52),0)+IF($A289&lt;='P06'!$B$17,INDEX('P06'!$U:$U,$A289+52),0)+IF($A289&lt;='P07'!$B$17,INDEX('P07'!$U:$U,$A289+52),0)+IF($A289&lt;='P08'!$B$17,INDEX('P08'!$U:$U,$A289+52),0)+IF($A289&lt;='P09'!$B$17,INDEX('P09'!$U:$U,$A289+52),0)+IF($A289&lt;='P10'!$B$17,INDEX('P10'!$U:$U,$A289+52),0)</f>
        <v>70.129221472709204</v>
      </c>
      <c r="J289">
        <f>IF($A289&lt;='P01'!$B$17,INDEX('P01'!$V:$V,$A289+52),0)+IF($A289&lt;='P02'!$B$17,INDEX('P02'!$V:$V,$A289+52),0)+IF($A289&lt;='P03'!$B$17,INDEX('P03'!$V:$V,$A289+52),0)+IF($A289&lt;='P04'!$B$17,INDEX('P04'!$V:$V,$A289+52),0)+IF($A289&lt;='P05'!$B$17,INDEX('P05'!$V:$V,$A289+52),0)+IF($A289&lt;='P06'!$B$17,INDEX('P06'!$V:$V,$A289+52),0)+IF($A289&lt;='P07'!$B$17,INDEX('P07'!$V:$V,$A289+52),0)+IF($A289&lt;='P08'!$B$17,INDEX('P08'!$V:$V,$A289+52),0)+IF($A289&lt;='P09'!$B$17,INDEX('P09'!$V:$V,$A289+52),0)+IF($A289&lt;='P10'!$B$17,INDEX('P10'!$V:$V,$A289+52),0)</f>
        <v>5.1914288283106E-2</v>
      </c>
      <c r="K289">
        <f>IF($A289&lt;='P01'!$B$17,INDEX('P01'!$W:$W,$A289+52),0)+IF($A289&lt;='P02'!$B$17,INDEX('P02'!$W:$W,$A289+52),0)+IF($A289&lt;='P03'!$B$17,INDEX('P03'!$W:$W,$A289+52),0)+IF($A289&lt;='P04'!$B$17,INDEX('P04'!$W:$W,$A289+52),0)+IF($A289&lt;='P05'!$B$17,INDEX('P05'!$W:$W,$A289+52),0)+IF($A289&lt;='P06'!$B$17,INDEX('P06'!$W:$W,$A289+52),0)+IF($A289&lt;='P07'!$B$17,INDEX('P07'!$W:$W,$A289+52),0)+IF($A289&lt;='P08'!$B$17,INDEX('P08'!$W:$W,$A289+52),0)+IF($A289&lt;='P09'!$B$17,INDEX('P09'!$W:$W,$A289+52),0)+IF($A289&lt;='P10'!$B$17,INDEX('P10'!$W:$W,$A289+52),0)</f>
        <v>-23.936128663889214</v>
      </c>
      <c r="L289">
        <f>IF($A289&lt;='P01'!$B$17,INDEX('P01'!$X:$X,$A289+52),0)+IF($A289&lt;='P02'!$B$17,INDEX('P02'!$X:$X,$A289+52),0)+IF($A289&lt;='P03'!$B$17,INDEX('P03'!$X:$X,$A289+52),0)+IF($A289&lt;='P04'!$B$17,INDEX('P04'!$X:$X,$A289+52),0)+IF($A289&lt;='P05'!$B$17,INDEX('P05'!$X:$X,$A289+52),0)+IF($A289&lt;='P06'!$B$17,INDEX('P06'!$X:$X,$A289+52),0)+IF($A289&lt;='P07'!$B$17,INDEX('P07'!$X:$X,$A289+52),0)+IF($A289&lt;='P08'!$B$17,INDEX('P08'!$X:$X,$A289+52),0)+IF($A289&lt;='P09'!$B$17,INDEX('P09'!$X:$X,$A289+52),0)+IF($A289&lt;='P10'!$B$17,INDEX('P10'!$X:$X,$A289+52),0)</f>
        <v>23.765248156725931</v>
      </c>
      <c r="M289">
        <f>IF($A289&lt;='P01'!$B$17,INDEX('P01'!$AA:$AA,$A289+52),0)+IF($A289&lt;='P02'!$B$17,INDEX('P02'!$AA:$AA,$A289+52),0)+IF($A289&lt;='P03'!$B$17,INDEX('P03'!$AA:$AA,$A289+52),0)+IF($A289&lt;='P04'!$B$17,INDEX('P04'!$AA:$AA,$A289+52),0)+IF($A289&lt;='P05'!$B$17,INDEX('P05'!$AA:$AA,$A289+52),0)+IF($A289&lt;='P06'!$B$17,INDEX('P06'!$AA:$AA,$A289+52),0)+IF($A289&lt;='P07'!$B$17,INDEX('P07'!$AA:$AA,$A289+52),0)+IF($A289&lt;='P08'!$B$17,INDEX('P08'!$AA:$AA,$A289+52),0)+IF($A289&lt;='P09'!$B$17,INDEX('P09'!$AA:$AA,$A289+52),0)+IF($A289&lt;='P10'!$B$17,INDEX('P10'!$AA:$AA,$A289+52),0)</f>
        <v>-10.259944312413623</v>
      </c>
      <c r="N289">
        <f>IF($A289&lt;='P01'!$B$17,INDEX('P01'!$AB:$AB,$A289+52),0)+IF($A289&lt;='P02'!$B$17,INDEX('P02'!$AB:$AB,$A289+52),0)+IF($A289&lt;='P03'!$B$17,INDEX('P03'!$AB:$AB,$A289+52),0)+IF($A289&lt;='P04'!$B$17,INDEX('P04'!$AB:$AB,$A289+52),0)+IF($A289&lt;='P05'!$B$17,INDEX('P05'!$AB:$AB,$A289+52),0)+IF($A289&lt;='P06'!$B$17,INDEX('P06'!$AB:$AB,$A289+52),0)+IF($A289&lt;='P07'!$B$17,INDEX('P07'!$AB:$AB,$A289+52),0)+IF($A289&lt;='P08'!$B$17,INDEX('P08'!$AB:$AB,$A289+52),0)+IF($A289&lt;='P09'!$B$17,INDEX('P09'!$AB:$AB,$A289+52),0)+IF($A289&lt;='P10'!$B$17,INDEX('P10'!$AB:$AB,$A289+52),0)</f>
        <v>23.06982964886075</v>
      </c>
      <c r="O289">
        <f>IF($A289&lt;='P01'!$B$17,INDEX('P01'!$AC:$AC,$A289+52),0)+IF($A289&lt;='P02'!$B$17,INDEX('P02'!$AC:$AC,$A289+52),0)+IF($A289&lt;='P03'!$B$17,INDEX('P03'!$AC:$AC,$A289+52),0)+IF($A289&lt;='P04'!$B$17,INDEX('P04'!$AC:$AC,$A289+52),0)+IF($A289&lt;='P05'!$B$17,INDEX('P05'!$AC:$AC,$A289+52),0)+IF($A289&lt;='P06'!$B$17,INDEX('P06'!$AC:$AC,$A289+52),0)+IF($A289&lt;='P07'!$B$17,INDEX('P07'!$AC:$AC,$A289+52),0)+IF($A289&lt;='P08'!$B$17,INDEX('P08'!$AC:$AC,$A289+52),0)+IF($A289&lt;='P09'!$B$17,INDEX('P09'!$AC:$AC,$A289+52),0)+IF($A289&lt;='P10'!$B$17,INDEX('P10'!$AC:$AC,$A289+52),0)</f>
        <v>0.46139659297721503</v>
      </c>
      <c r="P289">
        <f>IF($A289&lt;='P01'!$B$17,INDEX('P01'!$AD:$AD,$A289+52),0)+IF($A289&lt;='P02'!$B$17,INDEX('P02'!$AD:$AD,$A289+52),0)+IF($A289&lt;='P03'!$B$17,INDEX('P03'!$AD:$AD,$A289+52),0)+IF($A289&lt;='P04'!$B$17,INDEX('P04'!$AD:$AD,$A289+52),0)+IF($A289&lt;='P05'!$B$17,INDEX('P05'!$AD:$AD,$A289+52),0)+IF($A289&lt;='P06'!$B$17,INDEX('P06'!$AD:$AD,$A289+52),0)+IF($A289&lt;='P07'!$B$17,INDEX('P07'!$AD:$AD,$A289+52),0)+IF($A289&lt;='P08'!$B$17,INDEX('P08'!$AD:$AD,$A289+52),0)+IF($A289&lt;='P09'!$B$17,INDEX('P09'!$AD:$AD,$A289+52),0)+IF($A289&lt;='P10'!$B$17,INDEX('P10'!$AD:$AD,$A289+52),0)</f>
        <v>2.5697438366319307</v>
      </c>
      <c r="Q289">
        <f>IF($A289&lt;='P01'!$B$17,INDEX('P01'!$AE:$AE,$A289+52),0)+IF($A289&lt;='P02'!$B$17,INDEX('P02'!$AE:$AE,$A289+52),0)+IF($A289&lt;='P03'!$B$17,INDEX('P03'!$AE:$AE,$A289+52),0)+IF($A289&lt;='P04'!$B$17,INDEX('P04'!$AE:$AE,$A289+52),0)+IF($A289&lt;='P05'!$B$17,INDEX('P05'!$AE:$AE,$A289+52),0)+IF($A289&lt;='P06'!$B$17,INDEX('P06'!$AE:$AE,$A289+52),0)+IF($A289&lt;='P07'!$B$17,INDEX('P07'!$AE:$AE,$A289+52),0)+IF($A289&lt;='P08'!$B$17,INDEX('P08'!$AE:$AE,$A289+52),0)+IF($A289&lt;='P09'!$B$17,INDEX('P09'!$AE:$AE,$A289+52),0)+IF($A289&lt;='P10'!$B$17,INDEX('P10'!$AE:$AE,$A289+52),0)</f>
        <v>30.276221070272413</v>
      </c>
      <c r="R289">
        <f>IF($A289&lt;='P01'!$B$17,INDEX('P01'!$AF:$AF,$A289+52),0)+IF($A289&lt;='P02'!$B$17,INDEX('P02'!$AF:$AF,$A289+52),0)+IF($A289&lt;='P03'!$B$17,INDEX('P03'!$AF:$AF,$A289+52),0)+IF($A289&lt;='P04'!$B$17,INDEX('P04'!$AF:$AF,$A289+52),0)+IF($A289&lt;='P05'!$B$17,INDEX('P05'!$AF:$AF,$A289+52),0)+IF($A289&lt;='P06'!$B$17,INDEX('P06'!$AF:$AF,$A289+52),0)+IF($A289&lt;='P07'!$B$17,INDEX('P07'!$AF:$AF,$A289+52),0)+IF($A289&lt;='P08'!$B$17,INDEX('P08'!$AF:$AF,$A289+52),0)+IF($A289&lt;='P09'!$B$17,INDEX('P09'!$AF:$AF,$A289+52),0)+IF($A289&lt;='P10'!$B$17,INDEX('P10'!$AF:$AF,$A289+52),0)</f>
        <v>2.241246139281361E-2</v>
      </c>
      <c r="S289">
        <f>IF($A289&lt;='P01'!$B$17,INDEX('P01'!$AG:$AG,$A289+52),0)+IF($A289&lt;='P02'!$B$17,INDEX('P02'!$AG:$AG,$A289+52),0)+IF($A289&lt;='P03'!$B$17,INDEX('P03'!$AG:$AG,$A289+52),0)+IF($A289&lt;='P04'!$B$17,INDEX('P04'!$AG:$AG,$A289+52),0)+IF($A289&lt;='P05'!$B$17,INDEX('P05'!$AG:$AG,$A289+52),0)+IF($A289&lt;='P06'!$B$17,INDEX('P06'!$AG:$AG,$A289+52),0)+IF($A289&lt;='P07'!$B$17,INDEX('P07'!$AG:$AG,$A289+52),0)+IF($A289&lt;='P08'!$B$17,INDEX('P08'!$AG:$AG,$A289+52),0)+IF($A289&lt;='P09'!$B$17,INDEX('P09'!$AG:$AG,$A289+52),0)+IF($A289&lt;='P10'!$B$17,INDEX('P10'!$AG:$AG,$A289+52),0)</f>
        <v>7172.7337968711381</v>
      </c>
      <c r="T289">
        <f>IF($A289&lt;='P01'!$B$17,INDEX('P01'!$AI:$AI,$A289+52),0)+IF($A289&lt;='P02'!$B$17,INDEX('P02'!$AI:$AI,$A289+52),0)+IF($A289&lt;='P03'!$B$17,INDEX('P03'!$AI:$AI,$A289+52),0)+IF($A289&lt;='P04'!$B$17,INDEX('P04'!$AI:$AI,$A289+52),0)+IF($A289&lt;='P05'!$B$17,INDEX('P05'!$AI:$AI,$A289+52),0)+IF($A289&lt;='P06'!$B$17,INDEX('P06'!$AI:$AI,$A289+52),0)+IF($A289&lt;='P07'!$B$17,INDEX('P07'!$AI:$AI,$A289+52),0)+IF($A289&lt;='P08'!$B$17,INDEX('P08'!$AI:$AI,$A289+52),0)+IF($A289&lt;='P09'!$B$17,INDEX('P09'!$AI:$AI,$A289+52),0)+IF($A289&lt;='P10'!$B$17,INDEX('P10'!$AI:$AI,$A289+52),0)</f>
        <v>7172.7337968711381</v>
      </c>
    </row>
    <row r="290" spans="1:20" x14ac:dyDescent="0.35">
      <c r="A290">
        <v>258</v>
      </c>
      <c r="B290">
        <f>IF($A290&lt;='P01'!$B$17,INDEX('P01'!$J:$J,$A290+52),0)+IF($A290&lt;='P02'!$B$17,INDEX('P02'!$J:$J,$A290+52),0)+IF($A290&lt;='P03'!$B$17,INDEX('P03'!$J:$J,$A290+52),0)+IF($A290&lt;='P04'!$B$17,INDEX('P04'!$J:$J,$A290+52),0)+IF($A290&lt;='P05'!$B$17,INDEX('P05'!$J:$J,$A290+52),0)+IF($A290&lt;='P06'!$B$17,INDEX('P06'!$J:$J,$A290+52),0)+IF($A290&lt;='P07'!$B$17,INDEX('P07'!$J:$J,$A290+52),0)+IF($A290&lt;='P08'!$B$17,INDEX('P08'!$J:$J,$A290+52),0)+IF($A290&lt;='P09'!$B$17,INDEX('P09'!$J:$J,$A290+52),0)+IF($A290&lt;='P10'!$B$17,INDEX('P10'!$J:$J,$A290+52),0)</f>
        <v>1.0986505978179283E-4</v>
      </c>
      <c r="C290">
        <f>IF($A290&lt;='P01'!$B$17,INDEX('P01'!$K:$K,$A290+52),0)+IF($A290&lt;='P02'!$B$17,INDEX('P02'!$K:$K,$A290+52),0)+IF($A290&lt;='P03'!$B$17,INDEX('P03'!$K:$K,$A290+52),0)+IF($A290&lt;='P04'!$B$17,INDEX('P04'!$K:$K,$A290+52),0)+IF($A290&lt;='P05'!$B$17,INDEX('P05'!$K:$K,$A290+52),0)+IF($A290&lt;='P06'!$B$17,INDEX('P06'!$K:$K,$A290+52),0)+IF($A290&lt;='P07'!$B$17,INDEX('P07'!$K:$K,$A290+52),0)+IF($A290&lt;='P08'!$B$17,INDEX('P08'!$K:$K,$A290+52),0)+IF($A290&lt;='P09'!$B$17,INDEX('P09'!$K:$K,$A290+52),0)+IF($A290&lt;='P10'!$B$17,INDEX('P10'!$K:$K,$A290+52),0)</f>
        <v>2.1386128911594646E-3</v>
      </c>
      <c r="D290">
        <f>IF($A290&lt;='P01'!$B$17,INDEX('P01'!$L:$L,$A290+52),0)+IF($A290&lt;='P02'!$B$17,INDEX('P02'!$L:$L,$A290+52),0)+IF($A290&lt;='P03'!$B$17,INDEX('P03'!$L:$L,$A290+52),0)+IF($A290&lt;='P04'!$B$17,INDEX('P04'!$L:$L,$A290+52),0)+IF($A290&lt;='P05'!$B$17,INDEX('P05'!$L:$L,$A290+52),0)+IF($A290&lt;='P06'!$B$17,INDEX('P06'!$L:$L,$A290+52),0)+IF($A290&lt;='P07'!$B$17,INDEX('P07'!$L:$L,$A290+52),0)+IF($A290&lt;='P08'!$B$17,INDEX('P08'!$L:$L,$A290+52),0)+IF($A290&lt;='P09'!$B$17,INDEX('P09'!$L:$L,$A290+52),0)+IF($A290&lt;='P10'!$B$17,INDEX('P10'!$L:$L,$A290+52),0)</f>
        <v>0</v>
      </c>
      <c r="E290">
        <f>IF($A290&lt;='P01'!$B$17,INDEX('P01'!$M:$M,$A290+52),0)+IF($A290&lt;='P02'!$B$17,INDEX('P02'!$M:$M,$A290+52),0)+IF($A290&lt;='P03'!$B$17,INDEX('P03'!$M:$M,$A290+52),0)+IF($A290&lt;='P04'!$B$17,INDEX('P04'!$M:$M,$A290+52),0)+IF($A290&lt;='P05'!$B$17,INDEX('P05'!$M:$M,$A290+52),0)+IF($A290&lt;='P06'!$B$17,INDEX('P06'!$M:$M,$A290+52),0)+IF($A290&lt;='P07'!$B$17,INDEX('P07'!$M:$M,$A290+52),0)+IF($A290&lt;='P08'!$B$17,INDEX('P08'!$M:$M,$A290+52),0)+IF($A290&lt;='P09'!$B$17,INDEX('P09'!$M:$M,$A290+52),0)+IF($A290&lt;='P10'!$B$17,INDEX('P10'!$M:$M,$A290+52),0)</f>
        <v>0.62759618980307263</v>
      </c>
      <c r="F290">
        <f>IF($A290&lt;='P01'!$B$17,INDEX('P01'!$R:$R,$A290+52),0)+IF($A290&lt;='P02'!$B$17,INDEX('P02'!$R:$R,$A290+52),0)+IF($A290&lt;='P03'!$B$17,INDEX('P03'!$R:$R,$A290+52),0)+IF($A290&lt;='P04'!$B$17,INDEX('P04'!$R:$R,$A290+52),0)+IF($A290&lt;='P05'!$B$17,INDEX('P05'!$R:$R,$A290+52),0)+IF($A290&lt;='P06'!$B$17,INDEX('P06'!$R:$R,$A290+52),0)+IF($A290&lt;='P07'!$B$17,INDEX('P07'!$R:$R,$A290+52),0)+IF($A290&lt;='P08'!$B$17,INDEX('P08'!$R:$R,$A290+52),0)+IF($A290&lt;='P09'!$B$17,INDEX('P09'!$R:$R,$A290+52),0)+IF($A290&lt;='P10'!$B$17,INDEX('P10'!$R:$R,$A290+52),0)</f>
        <v>53.073225385422546</v>
      </c>
      <c r="G290">
        <f>IF($A290&lt;='P01'!$B$17,INDEX('P01'!$S:$S,$A290+52),0)+IF($A290&lt;='P02'!$B$17,INDEX('P02'!$S:$S,$A290+52),0)+IF($A290&lt;='P03'!$B$17,INDEX('P03'!$S:$S,$A290+52),0)+IF($A290&lt;='P04'!$B$17,INDEX('P04'!$S:$S,$A290+52),0)+IF($A290&lt;='P05'!$B$17,INDEX('P05'!$S:$S,$A290+52),0)+IF($A290&lt;='P06'!$B$17,INDEX('P06'!$S:$S,$A290+52),0)+IF($A290&lt;='P07'!$B$17,INDEX('P07'!$S:$S,$A290+52),0)+IF($A290&lt;='P08'!$B$17,INDEX('P08'!$S:$S,$A290+52),0)+IF($A290&lt;='P09'!$B$17,INDEX('P09'!$S:$S,$A290+52),0)+IF($A290&lt;='P10'!$B$17,INDEX('P10'!$S:$S,$A290+52),0)</f>
        <v>1.061464507708451</v>
      </c>
      <c r="H290">
        <f>IF($A290&lt;='P01'!$B$17,INDEX('P01'!$T:$T,$A290+52),0)+IF($A290&lt;='P02'!$B$17,INDEX('P02'!$T:$T,$A290+52),0)+IF($A290&lt;='P03'!$B$17,INDEX('P03'!$T:$T,$A290+52),0)+IF($A290&lt;='P04'!$B$17,INDEX('P04'!$T:$T,$A290+52),0)+IF($A290&lt;='P05'!$B$17,INDEX('P05'!$T:$T,$A290+52),0)+IF($A290&lt;='P06'!$B$17,INDEX('P06'!$T:$T,$A290+52),0)+IF($A290&lt;='P07'!$B$17,INDEX('P07'!$T:$T,$A290+52),0)+IF($A290&lt;='P08'!$B$17,INDEX('P08'!$T:$T,$A290+52),0)+IF($A290&lt;='P09'!$B$17,INDEX('P09'!$T:$T,$A290+52),0)+IF($A290&lt;='P10'!$B$17,INDEX('P10'!$T:$T,$A290+52),0)</f>
        <v>5.9457109537325756</v>
      </c>
      <c r="I290">
        <f>IF($A290&lt;='P01'!$B$17,INDEX('P01'!$U:$U,$A290+52),0)+IF($A290&lt;='P02'!$B$17,INDEX('P02'!$U:$U,$A290+52),0)+IF($A290&lt;='P03'!$B$17,INDEX('P03'!$U:$U,$A290+52),0)+IF($A290&lt;='P04'!$B$17,INDEX('P04'!$U:$U,$A290+52),0)+IF($A290&lt;='P05'!$B$17,INDEX('P05'!$U:$U,$A290+52),0)+IF($A290&lt;='P06'!$B$17,INDEX('P06'!$U:$U,$A290+52),0)+IF($A290&lt;='P07'!$B$17,INDEX('P07'!$U:$U,$A290+52),0)+IF($A290&lt;='P08'!$B$17,INDEX('P08'!$U:$U,$A290+52),0)+IF($A290&lt;='P09'!$B$17,INDEX('P09'!$U:$U,$A290+52),0)+IF($A290&lt;='P10'!$B$17,INDEX('P10'!$U:$U,$A290+52),0)</f>
        <v>69.879484648888564</v>
      </c>
      <c r="J290">
        <f>IF($A290&lt;='P01'!$B$17,INDEX('P01'!$V:$V,$A290+52),0)+IF($A290&lt;='P02'!$B$17,INDEX('P02'!$V:$V,$A290+52),0)+IF($A290&lt;='P03'!$B$17,INDEX('P03'!$V:$V,$A290+52),0)+IF($A290&lt;='P04'!$B$17,INDEX('P04'!$V:$V,$A290+52),0)+IF($A290&lt;='P05'!$B$17,INDEX('P05'!$V:$V,$A290+52),0)+IF($A290&lt;='P06'!$B$17,INDEX('P06'!$V:$V,$A290+52),0)+IF($A290&lt;='P07'!$B$17,INDEX('P07'!$V:$V,$A290+52),0)+IF($A290&lt;='P08'!$B$17,INDEX('P08'!$V:$V,$A290+52),0)+IF($A290&lt;='P09'!$B$17,INDEX('P09'!$V:$V,$A290+52),0)+IF($A290&lt;='P10'!$B$17,INDEX('P10'!$V:$V,$A290+52),0)</f>
        <v>5.1856110150654444E-2</v>
      </c>
      <c r="K290">
        <f>IF($A290&lt;='P01'!$B$17,INDEX('P01'!$W:$W,$A290+52),0)+IF($A290&lt;='P02'!$B$17,INDEX('P02'!$W:$W,$A290+52),0)+IF($A290&lt;='P03'!$B$17,INDEX('P03'!$W:$W,$A290+52),0)+IF($A290&lt;='P04'!$B$17,INDEX('P04'!$W:$W,$A290+52),0)+IF($A290&lt;='P05'!$B$17,INDEX('P05'!$W:$W,$A290+52),0)+IF($A290&lt;='P06'!$B$17,INDEX('P06'!$W:$W,$A290+52),0)+IF($A290&lt;='P07'!$B$17,INDEX('P07'!$W:$W,$A290+52),0)+IF($A290&lt;='P08'!$B$17,INDEX('P08'!$W:$W,$A290+52),0)+IF($A290&lt;='P09'!$B$17,INDEX('P09'!$W:$W,$A290+52),0)+IF($A290&lt;='P10'!$B$17,INDEX('P10'!$W:$W,$A290+52),0)</f>
        <v>-23.865290835057696</v>
      </c>
      <c r="L290">
        <f>IF($A290&lt;='P01'!$B$17,INDEX('P01'!$X:$X,$A290+52),0)+IF($A290&lt;='P02'!$B$17,INDEX('P02'!$X:$X,$A290+52),0)+IF($A290&lt;='P03'!$B$17,INDEX('P03'!$X:$X,$A290+52),0)+IF($A290&lt;='P04'!$B$17,INDEX('P04'!$X:$X,$A290+52),0)+IF($A290&lt;='P05'!$B$17,INDEX('P05'!$X:$X,$A290+52),0)+IF($A290&lt;='P06'!$B$17,INDEX('P06'!$X:$X,$A290+52),0)+IF($A290&lt;='P07'!$B$17,INDEX('P07'!$X:$X,$A290+52),0)+IF($A290&lt;='P08'!$B$17,INDEX('P08'!$X:$X,$A290+52),0)+IF($A290&lt;='P09'!$B$17,INDEX('P09'!$X:$X,$A290+52),0)+IF($A290&lt;='P10'!$B$17,INDEX('P10'!$X:$X,$A290+52),0)</f>
        <v>23.695017864330111</v>
      </c>
      <c r="M290">
        <f>IF($A290&lt;='P01'!$B$17,INDEX('P01'!$AA:$AA,$A290+52),0)+IF($A290&lt;='P02'!$B$17,INDEX('P02'!$AA:$AA,$A290+52),0)+IF($A290&lt;='P03'!$B$17,INDEX('P03'!$AA:$AA,$A290+52),0)+IF($A290&lt;='P04'!$B$17,INDEX('P04'!$AA:$AA,$A290+52),0)+IF($A290&lt;='P05'!$B$17,INDEX('P05'!$AA:$AA,$A290+52),0)+IF($A290&lt;='P06'!$B$17,INDEX('P06'!$AA:$AA,$A290+52),0)+IF($A290&lt;='P07'!$B$17,INDEX('P07'!$AA:$AA,$A290+52),0)+IF($A290&lt;='P08'!$B$17,INDEX('P08'!$AA:$AA,$A290+52),0)+IF($A290&lt;='P09'!$B$17,INDEX('P09'!$AA:$AA,$A290+52),0)+IF($A290&lt;='P10'!$B$17,INDEX('P10'!$AA:$AA,$A290+52),0)</f>
        <v>-10.196244605362432</v>
      </c>
      <c r="N290">
        <f>IF($A290&lt;='P01'!$B$17,INDEX('P01'!$AB:$AB,$A290+52),0)+IF($A290&lt;='P02'!$B$17,INDEX('P02'!$AB:$AB,$A290+52),0)+IF($A290&lt;='P03'!$B$17,INDEX('P03'!$AB:$AB,$A290+52),0)+IF($A290&lt;='P04'!$B$17,INDEX('P04'!$AB:$AB,$A290+52),0)+IF($A290&lt;='P05'!$B$17,INDEX('P05'!$AB:$AB,$A290+52),0)+IF($A290&lt;='P06'!$B$17,INDEX('P06'!$AB:$AB,$A290+52),0)+IF($A290&lt;='P07'!$B$17,INDEX('P07'!$AB:$AB,$A290+52),0)+IF($A290&lt;='P08'!$B$17,INDEX('P08'!$AB:$AB,$A290+52),0)+IF($A290&lt;='P09'!$B$17,INDEX('P09'!$AB:$AB,$A290+52),0)+IF($A290&lt;='P10'!$B$17,INDEX('P10'!$AB:$AB,$A290+52),0)</f>
        <v>22.912798273495103</v>
      </c>
      <c r="O290">
        <f>IF($A290&lt;='P01'!$B$17,INDEX('P01'!$AC:$AC,$A290+52),0)+IF($A290&lt;='P02'!$B$17,INDEX('P02'!$AC:$AC,$A290+52),0)+IF($A290&lt;='P03'!$B$17,INDEX('P03'!$AC:$AC,$A290+52),0)+IF($A290&lt;='P04'!$B$17,INDEX('P04'!$AC:$AC,$A290+52),0)+IF($A290&lt;='P05'!$B$17,INDEX('P05'!$AC:$AC,$A290+52),0)+IF($A290&lt;='P06'!$B$17,INDEX('P06'!$AC:$AC,$A290+52),0)+IF($A290&lt;='P07'!$B$17,INDEX('P07'!$AC:$AC,$A290+52),0)+IF($A290&lt;='P08'!$B$17,INDEX('P08'!$AC:$AC,$A290+52),0)+IF($A290&lt;='P09'!$B$17,INDEX('P09'!$AC:$AC,$A290+52),0)+IF($A290&lt;='P10'!$B$17,INDEX('P10'!$AC:$AC,$A290+52),0)</f>
        <v>0.4582559654699021</v>
      </c>
      <c r="P290">
        <f>IF($A290&lt;='P01'!$B$17,INDEX('P01'!$AD:$AD,$A290+52),0)+IF($A290&lt;='P02'!$B$17,INDEX('P02'!$AD:$AD,$A290+52),0)+IF($A290&lt;='P03'!$B$17,INDEX('P03'!$AD:$AD,$A290+52),0)+IF($A290&lt;='P04'!$B$17,INDEX('P04'!$AD:$AD,$A290+52),0)+IF($A290&lt;='P05'!$B$17,INDEX('P05'!$AD:$AD,$A290+52),0)+IF($A290&lt;='P06'!$B$17,INDEX('P06'!$AD:$AD,$A290+52),0)+IF($A290&lt;='P07'!$B$17,INDEX('P07'!$AD:$AD,$A290+52),0)+IF($A290&lt;='P08'!$B$17,INDEX('P08'!$AD:$AD,$A290+52),0)+IF($A290&lt;='P09'!$B$17,INDEX('P09'!$AD:$AD,$A290+52),0)+IF($A290&lt;='P10'!$B$17,INDEX('P10'!$AD:$AD,$A290+52),0)</f>
        <v>2.5585092859668968</v>
      </c>
      <c r="Q290">
        <f>IF($A290&lt;='P01'!$B$17,INDEX('P01'!$AE:$AE,$A290+52),0)+IF($A290&lt;='P02'!$B$17,INDEX('P02'!$AE:$AE,$A290+52),0)+IF($A290&lt;='P03'!$B$17,INDEX('P03'!$AE:$AE,$A290+52),0)+IF($A290&lt;='P04'!$B$17,INDEX('P04'!$AE:$AE,$A290+52),0)+IF($A290&lt;='P05'!$B$17,INDEX('P05'!$AE:$AE,$A290+52),0)+IF($A290&lt;='P06'!$B$17,INDEX('P06'!$AE:$AE,$A290+52),0)+IF($A290&lt;='P07'!$B$17,INDEX('P07'!$AE:$AE,$A290+52),0)+IF($A290&lt;='P08'!$B$17,INDEX('P08'!$AE:$AE,$A290+52),0)+IF($A290&lt;='P09'!$B$17,INDEX('P09'!$AE:$AE,$A290+52),0)+IF($A290&lt;='P10'!$B$17,INDEX('P10'!$AE:$AE,$A290+52),0)</f>
        <v>30.069963333909499</v>
      </c>
      <c r="R290">
        <f>IF($A290&lt;='P01'!$B$17,INDEX('P01'!$AF:$AF,$A290+52),0)+IF($A290&lt;='P02'!$B$17,INDEX('P02'!$AF:$AF,$A290+52),0)+IF($A290&lt;='P03'!$B$17,INDEX('P03'!$AF:$AF,$A290+52),0)+IF($A290&lt;='P04'!$B$17,INDEX('P04'!$AF:$AF,$A290+52),0)+IF($A290&lt;='P05'!$B$17,INDEX('P05'!$AF:$AF,$A290+52),0)+IF($A290&lt;='P06'!$B$17,INDEX('P06'!$AF:$AF,$A290+52),0)+IF($A290&lt;='P07'!$B$17,INDEX('P07'!$AF:$AF,$A290+52),0)+IF($A290&lt;='P08'!$B$17,INDEX('P08'!$AF:$AF,$A290+52),0)+IF($A290&lt;='P09'!$B$17,INDEX('P09'!$AF:$AF,$A290+52),0)+IF($A290&lt;='P10'!$B$17,INDEX('P10'!$AF:$AF,$A290+52),0)</f>
        <v>2.2314293511238023E-2</v>
      </c>
      <c r="S290">
        <f>IF($A290&lt;='P01'!$B$17,INDEX('P01'!$AG:$AG,$A290+52),0)+IF($A290&lt;='P02'!$B$17,INDEX('P02'!$AG:$AG,$A290+52),0)+IF($A290&lt;='P03'!$B$17,INDEX('P03'!$AG:$AG,$A290+52),0)+IF($A290&lt;='P04'!$B$17,INDEX('P04'!$AG:$AG,$A290+52),0)+IF($A290&lt;='P05'!$B$17,INDEX('P05'!$AG:$AG,$A290+52),0)+IF($A290&lt;='P06'!$B$17,INDEX('P06'!$AG:$AG,$A290+52),0)+IF($A290&lt;='P07'!$B$17,INDEX('P07'!$AG:$AG,$A290+52),0)+IF($A290&lt;='P08'!$B$17,INDEX('P08'!$AG:$AG,$A290+52),0)+IF($A290&lt;='P09'!$B$17,INDEX('P09'!$AG:$AG,$A290+52),0)+IF($A290&lt;='P10'!$B$17,INDEX('P10'!$AG:$AG,$A290+52),0)</f>
        <v>7172.5204429847481</v>
      </c>
      <c r="T290">
        <f>IF($A290&lt;='P01'!$B$17,INDEX('P01'!$AI:$AI,$A290+52),0)+IF($A290&lt;='P02'!$B$17,INDEX('P02'!$AI:$AI,$A290+52),0)+IF($A290&lt;='P03'!$B$17,INDEX('P03'!$AI:$AI,$A290+52),0)+IF($A290&lt;='P04'!$B$17,INDEX('P04'!$AI:$AI,$A290+52),0)+IF($A290&lt;='P05'!$B$17,INDEX('P05'!$AI:$AI,$A290+52),0)+IF($A290&lt;='P06'!$B$17,INDEX('P06'!$AI:$AI,$A290+52),0)+IF($A290&lt;='P07'!$B$17,INDEX('P07'!$AI:$AI,$A290+52),0)+IF($A290&lt;='P08'!$B$17,INDEX('P08'!$AI:$AI,$A290+52),0)+IF($A290&lt;='P09'!$B$17,INDEX('P09'!$AI:$AI,$A290+52),0)+IF($A290&lt;='P10'!$B$17,INDEX('P10'!$AI:$AI,$A290+52),0)</f>
        <v>7172.5204429847481</v>
      </c>
    </row>
    <row r="291" spans="1:20" x14ac:dyDescent="0.35">
      <c r="A291">
        <v>259</v>
      </c>
      <c r="B291">
        <f>IF($A291&lt;='P01'!$B$17,INDEX('P01'!$J:$J,$A291+52),0)+IF($A291&lt;='P02'!$B$17,INDEX('P02'!$J:$J,$A291+52),0)+IF($A291&lt;='P03'!$B$17,INDEX('P03'!$J:$J,$A291+52),0)+IF($A291&lt;='P04'!$B$17,INDEX('P04'!$J:$J,$A291+52),0)+IF($A291&lt;='P05'!$B$17,INDEX('P05'!$J:$J,$A291+52),0)+IF($A291&lt;='P06'!$B$17,INDEX('P06'!$J:$J,$A291+52),0)+IF($A291&lt;='P07'!$B$17,INDEX('P07'!$J:$J,$A291+52),0)+IF($A291&lt;='P08'!$B$17,INDEX('P08'!$J:$J,$A291+52),0)+IF($A291&lt;='P09'!$B$17,INDEX('P09'!$J:$J,$A291+52),0)+IF($A291&lt;='P10'!$B$17,INDEX('P10'!$J:$J,$A291+52),0)</f>
        <v>1.0947195147289728E-4</v>
      </c>
      <c r="C291">
        <f>IF($A291&lt;='P01'!$B$17,INDEX('P01'!$K:$K,$A291+52),0)+IF($A291&lt;='P02'!$B$17,INDEX('P02'!$K:$K,$A291+52),0)+IF($A291&lt;='P03'!$B$17,INDEX('P03'!$K:$K,$A291+52),0)+IF($A291&lt;='P04'!$B$17,INDEX('P04'!$K:$K,$A291+52),0)+IF($A291&lt;='P05'!$B$17,INDEX('P05'!$K:$K,$A291+52),0)+IF($A291&lt;='P06'!$B$17,INDEX('P06'!$K:$K,$A291+52),0)+IF($A291&lt;='P07'!$B$17,INDEX('P07'!$K:$K,$A291+52),0)+IF($A291&lt;='P08'!$B$17,INDEX('P08'!$K:$K,$A291+52),0)+IF($A291&lt;='P09'!$B$17,INDEX('P09'!$K:$K,$A291+52),0)+IF($A291&lt;='P10'!$B$17,INDEX('P10'!$K:$K,$A291+52),0)</f>
        <v>2.1309782754382052E-3</v>
      </c>
      <c r="D291">
        <f>IF($A291&lt;='P01'!$B$17,INDEX('P01'!$L:$L,$A291+52),0)+IF($A291&lt;='P02'!$B$17,INDEX('P02'!$L:$L,$A291+52),0)+IF($A291&lt;='P03'!$B$17,INDEX('P03'!$L:$L,$A291+52),0)+IF($A291&lt;='P04'!$B$17,INDEX('P04'!$L:$L,$A291+52),0)+IF($A291&lt;='P05'!$B$17,INDEX('P05'!$L:$L,$A291+52),0)+IF($A291&lt;='P06'!$B$17,INDEX('P06'!$L:$L,$A291+52),0)+IF($A291&lt;='P07'!$B$17,INDEX('P07'!$L:$L,$A291+52),0)+IF($A291&lt;='P08'!$B$17,INDEX('P08'!$L:$L,$A291+52),0)+IF($A291&lt;='P09'!$B$17,INDEX('P09'!$L:$L,$A291+52),0)+IF($A291&lt;='P10'!$B$17,INDEX('P10'!$L:$L,$A291+52),0)</f>
        <v>0</v>
      </c>
      <c r="E291">
        <f>IF($A291&lt;='P01'!$B$17,INDEX('P01'!$M:$M,$A291+52),0)+IF($A291&lt;='P02'!$B$17,INDEX('P02'!$M:$M,$A291+52),0)+IF($A291&lt;='P03'!$B$17,INDEX('P03'!$M:$M,$A291+52),0)+IF($A291&lt;='P04'!$B$17,INDEX('P04'!$M:$M,$A291+52),0)+IF($A291&lt;='P05'!$B$17,INDEX('P05'!$M:$M,$A291+52),0)+IF($A291&lt;='P06'!$B$17,INDEX('P06'!$M:$M,$A291+52),0)+IF($A291&lt;='P07'!$B$17,INDEX('P07'!$M:$M,$A291+52),0)+IF($A291&lt;='P08'!$B$17,INDEX('P08'!$M:$M,$A291+52),0)+IF($A291&lt;='P09'!$B$17,INDEX('P09'!$M:$M,$A291+52),0)+IF($A291&lt;='P10'!$B$17,INDEX('P10'!$M:$M,$A291+52),0)</f>
        <v>0.62535573957616153</v>
      </c>
      <c r="F291">
        <f>IF($A291&lt;='P01'!$B$17,INDEX('P01'!$R:$R,$A291+52),0)+IF($A291&lt;='P02'!$B$17,INDEX('P02'!$R:$R,$A291+52),0)+IF($A291&lt;='P03'!$B$17,INDEX('P03'!$R:$R,$A291+52),0)+IF($A291&lt;='P04'!$B$17,INDEX('P04'!$R:$R,$A291+52),0)+IF($A291&lt;='P05'!$B$17,INDEX('P05'!$R:$R,$A291+52),0)+IF($A291&lt;='P06'!$B$17,INDEX('P06'!$R:$R,$A291+52),0)+IF($A291&lt;='P07'!$B$17,INDEX('P07'!$R:$R,$A291+52),0)+IF($A291&lt;='P08'!$B$17,INDEX('P08'!$R:$R,$A291+52),0)+IF($A291&lt;='P09'!$B$17,INDEX('P09'!$R:$R,$A291+52),0)+IF($A291&lt;='P10'!$B$17,INDEX('P10'!$R:$R,$A291+52),0)</f>
        <v>52.884532668500441</v>
      </c>
      <c r="G291">
        <f>IF($A291&lt;='P01'!$B$17,INDEX('P01'!$S:$S,$A291+52),0)+IF($A291&lt;='P02'!$B$17,INDEX('P02'!$S:$S,$A291+52),0)+IF($A291&lt;='P03'!$B$17,INDEX('P03'!$S:$S,$A291+52),0)+IF($A291&lt;='P04'!$B$17,INDEX('P04'!$S:$S,$A291+52),0)+IF($A291&lt;='P05'!$B$17,INDEX('P05'!$S:$S,$A291+52),0)+IF($A291&lt;='P06'!$B$17,INDEX('P06'!$S:$S,$A291+52),0)+IF($A291&lt;='P07'!$B$17,INDEX('P07'!$S:$S,$A291+52),0)+IF($A291&lt;='P08'!$B$17,INDEX('P08'!$S:$S,$A291+52),0)+IF($A291&lt;='P09'!$B$17,INDEX('P09'!$S:$S,$A291+52),0)+IF($A291&lt;='P10'!$B$17,INDEX('P10'!$S:$S,$A291+52),0)</f>
        <v>1.0576906533700088</v>
      </c>
      <c r="H291">
        <f>IF($A291&lt;='P01'!$B$17,INDEX('P01'!$T:$T,$A291+52),0)+IF($A291&lt;='P02'!$B$17,INDEX('P02'!$T:$T,$A291+52),0)+IF($A291&lt;='P03'!$B$17,INDEX('P03'!$T:$T,$A291+52),0)+IF($A291&lt;='P04'!$B$17,INDEX('P04'!$T:$T,$A291+52),0)+IF($A291&lt;='P05'!$B$17,INDEX('P05'!$T:$T,$A291+52),0)+IF($A291&lt;='P06'!$B$17,INDEX('P06'!$T:$T,$A291+52),0)+IF($A291&lt;='P07'!$B$17,INDEX('P07'!$T:$T,$A291+52),0)+IF($A291&lt;='P08'!$B$17,INDEX('P08'!$T:$T,$A291+52),0)+IF($A291&lt;='P09'!$B$17,INDEX('P09'!$T:$T,$A291+52),0)+IF($A291&lt;='P10'!$B$17,INDEX('P10'!$T:$T,$A291+52),0)</f>
        <v>5.9390967822132179</v>
      </c>
      <c r="I291">
        <f>IF($A291&lt;='P01'!$B$17,INDEX('P01'!$U:$U,$A291+52),0)+IF($A291&lt;='P02'!$B$17,INDEX('P02'!$U:$U,$A291+52),0)+IF($A291&lt;='P03'!$B$17,INDEX('P03'!$U:$U,$A291+52),0)+IF($A291&lt;='P04'!$B$17,INDEX('P04'!$U:$U,$A291+52),0)+IF($A291&lt;='P05'!$B$17,INDEX('P05'!$U:$U,$A291+52),0)+IF($A291&lt;='P06'!$B$17,INDEX('P06'!$U:$U,$A291+52),0)+IF($A291&lt;='P07'!$B$17,INDEX('P07'!$U:$U,$A291+52),0)+IF($A291&lt;='P08'!$B$17,INDEX('P08'!$U:$U,$A291+52),0)+IF($A291&lt;='P09'!$B$17,INDEX('P09'!$U:$U,$A291+52),0)+IF($A291&lt;='P10'!$B$17,INDEX('P10'!$U:$U,$A291+52),0)</f>
        <v>69.630637256087255</v>
      </c>
      <c r="J291">
        <f>IF($A291&lt;='P01'!$B$17,INDEX('P01'!$V:$V,$A291+52),0)+IF($A291&lt;='P02'!$B$17,INDEX('P02'!$V:$V,$A291+52),0)+IF($A291&lt;='P03'!$B$17,INDEX('P03'!$V:$V,$A291+52),0)+IF($A291&lt;='P04'!$B$17,INDEX('P04'!$V:$V,$A291+52),0)+IF($A291&lt;='P05'!$B$17,INDEX('P05'!$V:$V,$A291+52),0)+IF($A291&lt;='P06'!$B$17,INDEX('P06'!$V:$V,$A291+52),0)+IF($A291&lt;='P07'!$B$17,INDEX('P07'!$V:$V,$A291+52),0)+IF($A291&lt;='P08'!$B$17,INDEX('P08'!$V:$V,$A291+52),0)+IF($A291&lt;='P09'!$B$17,INDEX('P09'!$V:$V,$A291+52),0)+IF($A291&lt;='P10'!$B$17,INDEX('P10'!$V:$V,$A291+52),0)</f>
        <v>5.179799728702103E-2</v>
      </c>
      <c r="K291">
        <f>IF($A291&lt;='P01'!$B$17,INDEX('P01'!$W:$W,$A291+52),0)+IF($A291&lt;='P02'!$B$17,INDEX('P02'!$W:$W,$A291+52),0)+IF($A291&lt;='P03'!$B$17,INDEX('P03'!$W:$W,$A291+52),0)+IF($A291&lt;='P04'!$B$17,INDEX('P04'!$W:$W,$A291+52),0)+IF($A291&lt;='P05'!$B$17,INDEX('P05'!$W:$W,$A291+52),0)+IF($A291&lt;='P06'!$B$17,INDEX('P06'!$W:$W,$A291+52),0)+IF($A291&lt;='P07'!$B$17,INDEX('P07'!$W:$W,$A291+52),0)+IF($A291&lt;='P08'!$B$17,INDEX('P08'!$W:$W,$A291+52),0)+IF($A291&lt;='P09'!$B$17,INDEX('P09'!$W:$W,$A291+52),0)+IF($A291&lt;='P10'!$B$17,INDEX('P10'!$W:$W,$A291+52),0)</f>
        <v>-23.794690020457075</v>
      </c>
      <c r="L291">
        <f>IF($A291&lt;='P01'!$B$17,INDEX('P01'!$X:$X,$A291+52),0)+IF($A291&lt;='P02'!$B$17,INDEX('P02'!$X:$X,$A291+52),0)+IF($A291&lt;='P03'!$B$17,INDEX('P03'!$X:$X,$A291+52),0)+IF($A291&lt;='P04'!$B$17,INDEX('P04'!$X:$X,$A291+52),0)+IF($A291&lt;='P05'!$B$17,INDEX('P05'!$X:$X,$A291+52),0)+IF($A291&lt;='P06'!$B$17,INDEX('P06'!$X:$X,$A291+52),0)+IF($A291&lt;='P07'!$B$17,INDEX('P07'!$X:$X,$A291+52),0)+IF($A291&lt;='P08'!$B$17,INDEX('P08'!$X:$X,$A291+52),0)+IF($A291&lt;='P09'!$B$17,INDEX('P09'!$X:$X,$A291+52),0)+IF($A291&lt;='P10'!$B$17,INDEX('P10'!$X:$X,$A291+52),0)</f>
        <v>23.625022425966399</v>
      </c>
      <c r="M291">
        <f>IF($A291&lt;='P01'!$B$17,INDEX('P01'!$AA:$AA,$A291+52),0)+IF($A291&lt;='P02'!$B$17,INDEX('P02'!$AA:$AA,$A291+52),0)+IF($A291&lt;='P03'!$B$17,INDEX('P03'!$AA:$AA,$A291+52),0)+IF($A291&lt;='P04'!$B$17,INDEX('P04'!$AA:$AA,$A291+52),0)+IF($A291&lt;='P05'!$B$17,INDEX('P05'!$AA:$AA,$A291+52),0)+IF($A291&lt;='P06'!$B$17,INDEX('P06'!$AA:$AA,$A291+52),0)+IF($A291&lt;='P07'!$B$17,INDEX('P07'!$AA:$AA,$A291+52),0)+IF($A291&lt;='P08'!$B$17,INDEX('P08'!$AA:$AA,$A291+52),0)+IF($A291&lt;='P09'!$B$17,INDEX('P09'!$AA:$AA,$A291+52),0)+IF($A291&lt;='P10'!$B$17,INDEX('P10'!$AA:$AA,$A291+52),0)</f>
        <v>-10.132952097390227</v>
      </c>
      <c r="N291">
        <f>IF($A291&lt;='P01'!$B$17,INDEX('P01'!$AB:$AB,$A291+52),0)+IF($A291&lt;='P02'!$B$17,INDEX('P02'!$AB:$AB,$A291+52),0)+IF($A291&lt;='P03'!$B$17,INDEX('P03'!$AB:$AB,$A291+52),0)+IF($A291&lt;='P04'!$B$17,INDEX('P04'!$AB:$AB,$A291+52),0)+IF($A291&lt;='P05'!$B$17,INDEX('P05'!$AB:$AB,$A291+52),0)+IF($A291&lt;='P06'!$B$17,INDEX('P06'!$AB:$AB,$A291+52),0)+IF($A291&lt;='P07'!$B$17,INDEX('P07'!$AB:$AB,$A291+52),0)+IF($A291&lt;='P08'!$B$17,INDEX('P08'!$AB:$AB,$A291+52),0)+IF($A291&lt;='P09'!$B$17,INDEX('P09'!$AB:$AB,$A291+52),0)+IF($A291&lt;='P10'!$B$17,INDEX('P10'!$AB:$AB,$A291+52),0)</f>
        <v>22.75683580471339</v>
      </c>
      <c r="O291">
        <f>IF($A291&lt;='P01'!$B$17,INDEX('P01'!$AC:$AC,$A291+52),0)+IF($A291&lt;='P02'!$B$17,INDEX('P02'!$AC:$AC,$A291+52),0)+IF($A291&lt;='P03'!$B$17,INDEX('P03'!$AC:$AC,$A291+52),0)+IF($A291&lt;='P04'!$B$17,INDEX('P04'!$AC:$AC,$A291+52),0)+IF($A291&lt;='P05'!$B$17,INDEX('P05'!$AC:$AC,$A291+52),0)+IF($A291&lt;='P06'!$B$17,INDEX('P06'!$AC:$AC,$A291+52),0)+IF($A291&lt;='P07'!$B$17,INDEX('P07'!$AC:$AC,$A291+52),0)+IF($A291&lt;='P08'!$B$17,INDEX('P08'!$AC:$AC,$A291+52),0)+IF($A291&lt;='P09'!$B$17,INDEX('P09'!$AC:$AC,$A291+52),0)+IF($A291&lt;='P10'!$B$17,INDEX('P10'!$AC:$AC,$A291+52),0)</f>
        <v>0.45513671609426787</v>
      </c>
      <c r="P291">
        <f>IF($A291&lt;='P01'!$B$17,INDEX('P01'!$AD:$AD,$A291+52),0)+IF($A291&lt;='P02'!$B$17,INDEX('P02'!$AD:$AD,$A291+52),0)+IF($A291&lt;='P03'!$B$17,INDEX('P03'!$AD:$AD,$A291+52),0)+IF($A291&lt;='P04'!$B$17,INDEX('P04'!$AD:$AD,$A291+52),0)+IF($A291&lt;='P05'!$B$17,INDEX('P05'!$AD:$AD,$A291+52),0)+IF($A291&lt;='P06'!$B$17,INDEX('P06'!$AD:$AD,$A291+52),0)+IF($A291&lt;='P07'!$B$17,INDEX('P07'!$AD:$AD,$A291+52),0)+IF($A291&lt;='P08'!$B$17,INDEX('P08'!$AD:$AD,$A291+52),0)+IF($A291&lt;='P09'!$B$17,INDEX('P09'!$AD:$AD,$A291+52),0)+IF($A291&lt;='P10'!$B$17,INDEX('P10'!$AD:$AD,$A291+52),0)</f>
        <v>2.5473238548034627</v>
      </c>
      <c r="Q291">
        <f>IF($A291&lt;='P01'!$B$17,INDEX('P01'!$AE:$AE,$A291+52),0)+IF($A291&lt;='P02'!$B$17,INDEX('P02'!$AE:$AE,$A291+52),0)+IF($A291&lt;='P03'!$B$17,INDEX('P03'!$AE:$AE,$A291+52),0)+IF($A291&lt;='P04'!$B$17,INDEX('P04'!$AE:$AE,$A291+52),0)+IF($A291&lt;='P05'!$B$17,INDEX('P05'!$AE:$AE,$A291+52),0)+IF($A291&lt;='P06'!$B$17,INDEX('P06'!$AE:$AE,$A291+52),0)+IF($A291&lt;='P07'!$B$17,INDEX('P07'!$AE:$AE,$A291+52),0)+IF($A291&lt;='P08'!$B$17,INDEX('P08'!$AE:$AE,$A291+52),0)+IF($A291&lt;='P09'!$B$17,INDEX('P09'!$AE:$AE,$A291+52),0)+IF($A291&lt;='P10'!$B$17,INDEX('P10'!$AE:$AE,$A291+52),0)</f>
        <v>29.86511077556473</v>
      </c>
      <c r="R291">
        <f>IF($A291&lt;='P01'!$B$17,INDEX('P01'!$AF:$AF,$A291+52),0)+IF($A291&lt;='P02'!$B$17,INDEX('P02'!$AF:$AF,$A291+52),0)+IF($A291&lt;='P03'!$B$17,INDEX('P03'!$AF:$AF,$A291+52),0)+IF($A291&lt;='P04'!$B$17,INDEX('P04'!$AF:$AF,$A291+52),0)+IF($A291&lt;='P05'!$B$17,INDEX('P05'!$AF:$AF,$A291+52),0)+IF($A291&lt;='P06'!$B$17,INDEX('P06'!$AF:$AF,$A291+52),0)+IF($A291&lt;='P07'!$B$17,INDEX('P07'!$AF:$AF,$A291+52),0)+IF($A291&lt;='P08'!$B$17,INDEX('P08'!$AF:$AF,$A291+52),0)+IF($A291&lt;='P09'!$B$17,INDEX('P09'!$AF:$AF,$A291+52),0)+IF($A291&lt;='P10'!$B$17,INDEX('P10'!$AF:$AF,$A291+52),0)</f>
        <v>2.2216555641159905E-2</v>
      </c>
      <c r="S291">
        <f>IF($A291&lt;='P01'!$B$17,INDEX('P01'!$AG:$AG,$A291+52),0)+IF($A291&lt;='P02'!$B$17,INDEX('P02'!$AG:$AG,$A291+52),0)+IF($A291&lt;='P03'!$B$17,INDEX('P03'!$AG:$AG,$A291+52),0)+IF($A291&lt;='P04'!$B$17,INDEX('P04'!$AG:$AG,$A291+52),0)+IF($A291&lt;='P05'!$B$17,INDEX('P05'!$AG:$AG,$A291+52),0)+IF($A291&lt;='P06'!$B$17,INDEX('P06'!$AG:$AG,$A291+52),0)+IF($A291&lt;='P07'!$B$17,INDEX('P07'!$AG:$AG,$A291+52),0)+IF($A291&lt;='P08'!$B$17,INDEX('P08'!$AG:$AG,$A291+52),0)+IF($A291&lt;='P09'!$B$17,INDEX('P09'!$AG:$AG,$A291+52),0)+IF($A291&lt;='P10'!$B$17,INDEX('P10'!$AG:$AG,$A291+52),0)</f>
        <v>7172.3763860716163</v>
      </c>
      <c r="T291">
        <f>IF($A291&lt;='P01'!$B$17,INDEX('P01'!$AI:$AI,$A291+52),0)+IF($A291&lt;='P02'!$B$17,INDEX('P02'!$AI:$AI,$A291+52),0)+IF($A291&lt;='P03'!$B$17,INDEX('P03'!$AI:$AI,$A291+52),0)+IF($A291&lt;='P04'!$B$17,INDEX('P04'!$AI:$AI,$A291+52),0)+IF($A291&lt;='P05'!$B$17,INDEX('P05'!$AI:$AI,$A291+52),0)+IF($A291&lt;='P06'!$B$17,INDEX('P06'!$AI:$AI,$A291+52),0)+IF($A291&lt;='P07'!$B$17,INDEX('P07'!$AI:$AI,$A291+52),0)+IF($A291&lt;='P08'!$B$17,INDEX('P08'!$AI:$AI,$A291+52),0)+IF($A291&lt;='P09'!$B$17,INDEX('P09'!$AI:$AI,$A291+52),0)+IF($A291&lt;='P10'!$B$17,INDEX('P10'!$AI:$AI,$A291+52),0)</f>
        <v>7172.3763860716163</v>
      </c>
    </row>
    <row r="292" spans="1:20" x14ac:dyDescent="0.35">
      <c r="A292">
        <v>260</v>
      </c>
      <c r="B292">
        <f>IF($A292&lt;='P01'!$B$17,INDEX('P01'!$J:$J,$A292+52),0)+IF($A292&lt;='P02'!$B$17,INDEX('P02'!$J:$J,$A292+52),0)+IF($A292&lt;='P03'!$B$17,INDEX('P03'!$J:$J,$A292+52),0)+IF($A292&lt;='P04'!$B$17,INDEX('P04'!$J:$J,$A292+52),0)+IF($A292&lt;='P05'!$B$17,INDEX('P05'!$J:$J,$A292+52),0)+IF($A292&lt;='P06'!$B$17,INDEX('P06'!$J:$J,$A292+52),0)+IF($A292&lt;='P07'!$B$17,INDEX('P07'!$J:$J,$A292+52),0)+IF($A292&lt;='P08'!$B$17,INDEX('P08'!$J:$J,$A292+52),0)+IF($A292&lt;='P09'!$B$17,INDEX('P09'!$J:$J,$A292+52),0)+IF($A292&lt;='P10'!$B$17,INDEX('P10'!$J:$J,$A292+52),0)</f>
        <v>1.0908024989498809E-4</v>
      </c>
      <c r="C292">
        <f>IF($A292&lt;='P01'!$B$17,INDEX('P01'!$K:$K,$A292+52),0)+IF($A292&lt;='P02'!$B$17,INDEX('P02'!$K:$K,$A292+52),0)+IF($A292&lt;='P03'!$B$17,INDEX('P03'!$K:$K,$A292+52),0)+IF($A292&lt;='P04'!$B$17,INDEX('P04'!$K:$K,$A292+52),0)+IF($A292&lt;='P05'!$B$17,INDEX('P05'!$K:$K,$A292+52),0)+IF($A292&lt;='P06'!$B$17,INDEX('P06'!$K:$K,$A292+52),0)+IF($A292&lt;='P07'!$B$17,INDEX('P07'!$K:$K,$A292+52),0)+IF($A292&lt;='P08'!$B$17,INDEX('P08'!$K:$K,$A292+52),0)+IF($A292&lt;='P09'!$B$17,INDEX('P09'!$K:$K,$A292+52),0)+IF($A292&lt;='P10'!$B$17,INDEX('P10'!$K:$K,$A292+52),0)</f>
        <v>2.1233709175174846E-3</v>
      </c>
      <c r="D292">
        <f>IF($A292&lt;='P01'!$B$17,INDEX('P01'!$L:$L,$A292+52),0)+IF($A292&lt;='P02'!$B$17,INDEX('P02'!$L:$L,$A292+52),0)+IF($A292&lt;='P03'!$B$17,INDEX('P03'!$L:$L,$A292+52),0)+IF($A292&lt;='P04'!$B$17,INDEX('P04'!$L:$L,$A292+52),0)+IF($A292&lt;='P05'!$B$17,INDEX('P05'!$L:$L,$A292+52),0)+IF($A292&lt;='P06'!$B$17,INDEX('P06'!$L:$L,$A292+52),0)+IF($A292&lt;='P07'!$B$17,INDEX('P07'!$L:$L,$A292+52),0)+IF($A292&lt;='P08'!$B$17,INDEX('P08'!$L:$L,$A292+52),0)+IF($A292&lt;='P09'!$B$17,INDEX('P09'!$L:$L,$A292+52),0)+IF($A292&lt;='P10'!$B$17,INDEX('P10'!$L:$L,$A292+52),0)</f>
        <v>0</v>
      </c>
      <c r="E292">
        <f>IF($A292&lt;='P01'!$B$17,INDEX('P01'!$M:$M,$A292+52),0)+IF($A292&lt;='P02'!$B$17,INDEX('P02'!$M:$M,$A292+52),0)+IF($A292&lt;='P03'!$B$17,INDEX('P03'!$M:$M,$A292+52),0)+IF($A292&lt;='P04'!$B$17,INDEX('P04'!$M:$M,$A292+52),0)+IF($A292&lt;='P05'!$B$17,INDEX('P05'!$M:$M,$A292+52),0)+IF($A292&lt;='P06'!$B$17,INDEX('P06'!$M:$M,$A292+52),0)+IF($A292&lt;='P07'!$B$17,INDEX('P07'!$M:$M,$A292+52),0)+IF($A292&lt;='P08'!$B$17,INDEX('P08'!$M:$M,$A292+52),0)+IF($A292&lt;='P09'!$B$17,INDEX('P09'!$M:$M,$A292+52),0)+IF($A292&lt;='P10'!$B$17,INDEX('P10'!$M:$M,$A292+52),0)</f>
        <v>0.62312328840874898</v>
      </c>
      <c r="F292">
        <f>IF($A292&lt;='P01'!$B$17,INDEX('P01'!$R:$R,$A292+52),0)+IF($A292&lt;='P02'!$B$17,INDEX('P02'!$R:$R,$A292+52),0)+IF($A292&lt;='P03'!$B$17,INDEX('P03'!$R:$R,$A292+52),0)+IF($A292&lt;='P04'!$B$17,INDEX('P04'!$R:$R,$A292+52),0)+IF($A292&lt;='P05'!$B$17,INDEX('P05'!$R:$R,$A292+52),0)+IF($A292&lt;='P06'!$B$17,INDEX('P06'!$R:$R,$A292+52),0)+IF($A292&lt;='P07'!$B$17,INDEX('P07'!$R:$R,$A292+52),0)+IF($A292&lt;='P08'!$B$17,INDEX('P08'!$R:$R,$A292+52),0)+IF($A292&lt;='P09'!$B$17,INDEX('P09'!$R:$R,$A292+52),0)+IF($A292&lt;='P10'!$B$17,INDEX('P10'!$R:$R,$A292+52),0)</f>
        <v>52.696510880285445</v>
      </c>
      <c r="G292">
        <f>IF($A292&lt;='P01'!$B$17,INDEX('P01'!$S:$S,$A292+52),0)+IF($A292&lt;='P02'!$B$17,INDEX('P02'!$S:$S,$A292+52),0)+IF($A292&lt;='P03'!$B$17,INDEX('P03'!$S:$S,$A292+52),0)+IF($A292&lt;='P04'!$B$17,INDEX('P04'!$S:$S,$A292+52),0)+IF($A292&lt;='P05'!$B$17,INDEX('P05'!$S:$S,$A292+52),0)+IF($A292&lt;='P06'!$B$17,INDEX('P06'!$S:$S,$A292+52),0)+IF($A292&lt;='P07'!$B$17,INDEX('P07'!$S:$S,$A292+52),0)+IF($A292&lt;='P08'!$B$17,INDEX('P08'!$S:$S,$A292+52),0)+IF($A292&lt;='P09'!$B$17,INDEX('P09'!$S:$S,$A292+52),0)+IF($A292&lt;='P10'!$B$17,INDEX('P10'!$S:$S,$A292+52),0)</f>
        <v>1.0539302176057088</v>
      </c>
      <c r="H292">
        <f>IF($A292&lt;='P01'!$B$17,INDEX('P01'!$T:$T,$A292+52),0)+IF($A292&lt;='P02'!$B$17,INDEX('P02'!$T:$T,$A292+52),0)+IF($A292&lt;='P03'!$B$17,INDEX('P03'!$T:$T,$A292+52),0)+IF($A292&lt;='P04'!$B$17,INDEX('P04'!$T:$T,$A292+52),0)+IF($A292&lt;='P05'!$B$17,INDEX('P05'!$T:$T,$A292+52),0)+IF($A292&lt;='P06'!$B$17,INDEX('P06'!$T:$T,$A292+52),0)+IF($A292&lt;='P07'!$B$17,INDEX('P07'!$T:$T,$A292+52),0)+IF($A292&lt;='P08'!$B$17,INDEX('P08'!$T:$T,$A292+52),0)+IF($A292&lt;='P09'!$B$17,INDEX('P09'!$T:$T,$A292+52),0)+IF($A292&lt;='P10'!$B$17,INDEX('P10'!$T:$T,$A292+52),0)</f>
        <v>5.9324899770053552</v>
      </c>
      <c r="I292">
        <f>IF($A292&lt;='P01'!$B$17,INDEX('P01'!$U:$U,$A292+52),0)+IF($A292&lt;='P02'!$B$17,INDEX('P02'!$U:$U,$A292+52),0)+IF($A292&lt;='P03'!$B$17,INDEX('P03'!$U:$U,$A292+52),0)+IF($A292&lt;='P04'!$B$17,INDEX('P04'!$U:$U,$A292+52),0)+IF($A292&lt;='P05'!$B$17,INDEX('P05'!$U:$U,$A292+52),0)+IF($A292&lt;='P06'!$B$17,INDEX('P06'!$U:$U,$A292+52),0)+IF($A292&lt;='P07'!$B$17,INDEX('P07'!$U:$U,$A292+52),0)+IF($A292&lt;='P08'!$B$17,INDEX('P08'!$U:$U,$A292+52),0)+IF($A292&lt;='P09'!$B$17,INDEX('P09'!$U:$U,$A292+52),0)+IF($A292&lt;='P10'!$B$17,INDEX('P10'!$U:$U,$A292+52),0)</f>
        <v>69.382676126282476</v>
      </c>
      <c r="J292">
        <f>IF($A292&lt;='P01'!$B$17,INDEX('P01'!$V:$V,$A292+52),0)+IF($A292&lt;='P02'!$B$17,INDEX('P02'!$V:$V,$A292+52),0)+IF($A292&lt;='P03'!$B$17,INDEX('P03'!$V:$V,$A292+52),0)+IF($A292&lt;='P04'!$B$17,INDEX('P04'!$V:$V,$A292+52),0)+IF($A292&lt;='P05'!$B$17,INDEX('P05'!$V:$V,$A292+52),0)+IF($A292&lt;='P06'!$B$17,INDEX('P06'!$V:$V,$A292+52),0)+IF($A292&lt;='P07'!$B$17,INDEX('P07'!$V:$V,$A292+52),0)+IF($A292&lt;='P08'!$B$17,INDEX('P08'!$V:$V,$A292+52),0)+IF($A292&lt;='P09'!$B$17,INDEX('P09'!$V:$V,$A292+52),0)+IF($A292&lt;='P10'!$B$17,INDEX('P10'!$V:$V,$A292+52),0)</f>
        <v>5.1739949618903644E-2</v>
      </c>
      <c r="K292">
        <f>IF($A292&lt;='P01'!$B$17,INDEX('P01'!$W:$W,$A292+52),0)+IF($A292&lt;='P02'!$B$17,INDEX('P02'!$W:$W,$A292+52),0)+IF($A292&lt;='P03'!$B$17,INDEX('P03'!$W:$W,$A292+52),0)+IF($A292&lt;='P04'!$B$17,INDEX('P04'!$W:$W,$A292+52),0)+IF($A292&lt;='P05'!$B$17,INDEX('P05'!$W:$W,$A292+52),0)+IF($A292&lt;='P06'!$B$17,INDEX('P06'!$W:$W,$A292+52),0)+IF($A292&lt;='P07'!$B$17,INDEX('P07'!$W:$W,$A292+52),0)+IF($A292&lt;='P08'!$B$17,INDEX('P08'!$W:$W,$A292+52),0)+IF($A292&lt;='P09'!$B$17,INDEX('P09'!$W:$W,$A292+52),0)+IF($A292&lt;='P10'!$B$17,INDEX('P10'!$W:$W,$A292+52),0)</f>
        <v>-23.724325390227001</v>
      </c>
      <c r="L292">
        <f>IF($A292&lt;='P01'!$B$17,INDEX('P01'!$X:$X,$A292+52),0)+IF($A292&lt;='P02'!$B$17,INDEX('P02'!$X:$X,$A292+52),0)+IF($A292&lt;='P03'!$B$17,INDEX('P03'!$X:$X,$A292+52),0)+IF($A292&lt;='P04'!$B$17,INDEX('P04'!$X:$X,$A292+52),0)+IF($A292&lt;='P05'!$B$17,INDEX('P05'!$X:$X,$A292+52),0)+IF($A292&lt;='P06'!$B$17,INDEX('P06'!$X:$X,$A292+52),0)+IF($A292&lt;='P07'!$B$17,INDEX('P07'!$X:$X,$A292+52),0)+IF($A292&lt;='P08'!$B$17,INDEX('P08'!$X:$X,$A292+52),0)+IF($A292&lt;='P09'!$B$17,INDEX('P09'!$X:$X,$A292+52),0)+IF($A292&lt;='P10'!$B$17,INDEX('P10'!$X:$X,$A292+52),0)</f>
        <v>23.555261019456168</v>
      </c>
      <c r="M292">
        <f>IF($A292&lt;='P01'!$B$17,INDEX('P01'!$AA:$AA,$A292+52),0)+IF($A292&lt;='P02'!$B$17,INDEX('P02'!$AA:$AA,$A292+52),0)+IF($A292&lt;='P03'!$B$17,INDEX('P03'!$AA:$AA,$A292+52),0)+IF($A292&lt;='P04'!$B$17,INDEX('P04'!$AA:$AA,$A292+52),0)+IF($A292&lt;='P05'!$B$17,INDEX('P05'!$AA:$AA,$A292+52),0)+IF($A292&lt;='P06'!$B$17,INDEX('P06'!$AA:$AA,$A292+52),0)+IF($A292&lt;='P07'!$B$17,INDEX('P07'!$AA:$AA,$A292+52),0)+IF($A292&lt;='P08'!$B$17,INDEX('P08'!$AA:$AA,$A292+52),0)+IF($A292&lt;='P09'!$B$17,INDEX('P09'!$AA:$AA,$A292+52),0)+IF($A292&lt;='P10'!$B$17,INDEX('P10'!$AA:$AA,$A292+52),0)</f>
        <v>-10.07006412913649</v>
      </c>
      <c r="N292">
        <f>IF($A292&lt;='P01'!$B$17,INDEX('P01'!$AB:$AB,$A292+52),0)+IF($A292&lt;='P02'!$B$17,INDEX('P02'!$AB:$AB,$A292+52),0)+IF($A292&lt;='P03'!$B$17,INDEX('P03'!$AB:$AB,$A292+52),0)+IF($A292&lt;='P04'!$B$17,INDEX('P04'!$AB:$AB,$A292+52),0)+IF($A292&lt;='P05'!$B$17,INDEX('P05'!$AB:$AB,$A292+52),0)+IF($A292&lt;='P06'!$B$17,INDEX('P06'!$AB:$AB,$A292+52),0)+IF($A292&lt;='P07'!$B$17,INDEX('P07'!$AB:$AB,$A292+52),0)+IF($A292&lt;='P08'!$B$17,INDEX('P08'!$AB:$AB,$A292+52),0)+IF($A292&lt;='P09'!$B$17,INDEX('P09'!$AB:$AB,$A292+52),0)+IF($A292&lt;='P10'!$B$17,INDEX('P10'!$AB:$AB,$A292+52),0)</f>
        <v>22.601934966319629</v>
      </c>
      <c r="O292">
        <f>IF($A292&lt;='P01'!$B$17,INDEX('P01'!$AC:$AC,$A292+52),0)+IF($A292&lt;='P02'!$B$17,INDEX('P02'!$AC:$AC,$A292+52),0)+IF($A292&lt;='P03'!$B$17,INDEX('P03'!$AC:$AC,$A292+52),0)+IF($A292&lt;='P04'!$B$17,INDEX('P04'!$AC:$AC,$A292+52),0)+IF($A292&lt;='P05'!$B$17,INDEX('P05'!$AC:$AC,$A292+52),0)+IF($A292&lt;='P06'!$B$17,INDEX('P06'!$AC:$AC,$A292+52),0)+IF($A292&lt;='P07'!$B$17,INDEX('P07'!$AC:$AC,$A292+52),0)+IF($A292&lt;='P08'!$B$17,INDEX('P08'!$AC:$AC,$A292+52),0)+IF($A292&lt;='P09'!$B$17,INDEX('P09'!$AC:$AC,$A292+52),0)+IF($A292&lt;='P10'!$B$17,INDEX('P10'!$AC:$AC,$A292+52),0)</f>
        <v>0.45203869932639251</v>
      </c>
      <c r="P292">
        <f>IF($A292&lt;='P01'!$B$17,INDEX('P01'!$AD:$AD,$A292+52),0)+IF($A292&lt;='P02'!$B$17,INDEX('P02'!$AD:$AD,$A292+52),0)+IF($A292&lt;='P03'!$B$17,INDEX('P03'!$AD:$AD,$A292+52),0)+IF($A292&lt;='P04'!$B$17,INDEX('P04'!$AD:$AD,$A292+52),0)+IF($A292&lt;='P05'!$B$17,INDEX('P05'!$AD:$AD,$A292+52),0)+IF($A292&lt;='P06'!$B$17,INDEX('P06'!$AD:$AD,$A292+52),0)+IF($A292&lt;='P07'!$B$17,INDEX('P07'!$AD:$AD,$A292+52),0)+IF($A292&lt;='P08'!$B$17,INDEX('P08'!$AD:$AD,$A292+52),0)+IF($A292&lt;='P09'!$B$17,INDEX('P09'!$AD:$AD,$A292+52),0)+IF($A292&lt;='P10'!$B$17,INDEX('P10'!$AD:$AD,$A292+52),0)</f>
        <v>2.5361873283662155</v>
      </c>
      <c r="Q292">
        <f>IF($A292&lt;='P01'!$B$17,INDEX('P01'!$AE:$AE,$A292+52),0)+IF($A292&lt;='P02'!$B$17,INDEX('P02'!$AE:$AE,$A292+52),0)+IF($A292&lt;='P03'!$B$17,INDEX('P03'!$AE:$AE,$A292+52),0)+IF($A292&lt;='P04'!$B$17,INDEX('P04'!$AE:$AE,$A292+52),0)+IF($A292&lt;='P05'!$B$17,INDEX('P05'!$AE:$AE,$A292+52),0)+IF($A292&lt;='P06'!$B$17,INDEX('P06'!$AE:$AE,$A292+52),0)+IF($A292&lt;='P07'!$B$17,INDEX('P07'!$AE:$AE,$A292+52),0)+IF($A292&lt;='P08'!$B$17,INDEX('P08'!$AE:$AE,$A292+52),0)+IF($A292&lt;='P09'!$B$17,INDEX('P09'!$AE:$AE,$A292+52),0)+IF($A292&lt;='P10'!$B$17,INDEX('P10'!$AE:$AE,$A292+52),0)</f>
        <v>29.661653821864668</v>
      </c>
      <c r="R292">
        <f>IF($A292&lt;='P01'!$B$17,INDEX('P01'!$AF:$AF,$A292+52),0)+IF($A292&lt;='P02'!$B$17,INDEX('P02'!$AF:$AF,$A292+52),0)+IF($A292&lt;='P03'!$B$17,INDEX('P03'!$AF:$AF,$A292+52),0)+IF($A292&lt;='P04'!$B$17,INDEX('P04'!$AF:$AF,$A292+52),0)+IF($A292&lt;='P05'!$B$17,INDEX('P05'!$AF:$AF,$A292+52),0)+IF($A292&lt;='P06'!$B$17,INDEX('P06'!$AF:$AF,$A292+52),0)+IF($A292&lt;='P07'!$B$17,INDEX('P07'!$AF:$AF,$A292+52),0)+IF($A292&lt;='P08'!$B$17,INDEX('P08'!$AF:$AF,$A292+52),0)+IF($A292&lt;='P09'!$B$17,INDEX('P09'!$AF:$AF,$A292+52),0)+IF($A292&lt;='P10'!$B$17,INDEX('P10'!$AF:$AF,$A292+52),0)</f>
        <v>2.211924589883742E-2</v>
      </c>
      <c r="S292">
        <f>IF($A292&lt;='P01'!$B$17,INDEX('P01'!$AG:$AG,$A292+52),0)+IF($A292&lt;='P02'!$B$17,INDEX('P02'!$AG:$AG,$A292+52),0)+IF($A292&lt;='P03'!$B$17,INDEX('P03'!$AG:$AG,$A292+52),0)+IF($A292&lt;='P04'!$B$17,INDEX('P04'!$AG:$AG,$A292+52),0)+IF($A292&lt;='P05'!$B$17,INDEX('P05'!$AG:$AG,$A292+52),0)+IF($A292&lt;='P06'!$B$17,INDEX('P06'!$AG:$AG,$A292+52),0)+IF($A292&lt;='P07'!$B$17,INDEX('P07'!$AG:$AG,$A292+52),0)+IF($A292&lt;='P08'!$B$17,INDEX('P08'!$AG:$AG,$A292+52),0)+IF($A292&lt;='P09'!$B$17,INDEX('P09'!$AG:$AG,$A292+52),0)+IF($A292&lt;='P10'!$B$17,INDEX('P10'!$AG:$AG,$A292+52),0)</f>
        <v>7172.3016189601467</v>
      </c>
      <c r="T292">
        <f>IF($A292&lt;='P01'!$B$17,INDEX('P01'!$AI:$AI,$A292+52),0)+IF($A292&lt;='P02'!$B$17,INDEX('P02'!$AI:$AI,$A292+52),0)+IF($A292&lt;='P03'!$B$17,INDEX('P03'!$AI:$AI,$A292+52),0)+IF($A292&lt;='P04'!$B$17,INDEX('P04'!$AI:$AI,$A292+52),0)+IF($A292&lt;='P05'!$B$17,INDEX('P05'!$AI:$AI,$A292+52),0)+IF($A292&lt;='P06'!$B$17,INDEX('P06'!$AI:$AI,$A292+52),0)+IF($A292&lt;='P07'!$B$17,INDEX('P07'!$AI:$AI,$A292+52),0)+IF($A292&lt;='P08'!$B$17,INDEX('P08'!$AI:$AI,$A292+52),0)+IF($A292&lt;='P09'!$B$17,INDEX('P09'!$AI:$AI,$A292+52),0)+IF($A292&lt;='P10'!$B$17,INDEX('P10'!$AI:$AI,$A292+52),0)</f>
        <v>7172.3016189601467</v>
      </c>
    </row>
    <row r="293" spans="1:20" x14ac:dyDescent="0.35">
      <c r="A293">
        <v>261</v>
      </c>
      <c r="B293">
        <f>IF($A293&lt;='P01'!$B$17,INDEX('P01'!$J:$J,$A293+52),0)+IF($A293&lt;='P02'!$B$17,INDEX('P02'!$J:$J,$A293+52),0)+IF($A293&lt;='P03'!$B$17,INDEX('P03'!$J:$J,$A293+52),0)+IF($A293&lt;='P04'!$B$17,INDEX('P04'!$J:$J,$A293+52),0)+IF($A293&lt;='P05'!$B$17,INDEX('P05'!$J:$J,$A293+52),0)+IF($A293&lt;='P06'!$B$17,INDEX('P06'!$J:$J,$A293+52),0)+IF($A293&lt;='P07'!$B$17,INDEX('P07'!$J:$J,$A293+52),0)+IF($A293&lt;='P08'!$B$17,INDEX('P08'!$J:$J,$A293+52),0)+IF($A293&lt;='P09'!$B$17,INDEX('P09'!$J:$J,$A293+52),0)+IF($A293&lt;='P10'!$B$17,INDEX('P10'!$J:$J,$A293+52),0)</f>
        <v>1.0868995001357088E-4</v>
      </c>
      <c r="C293">
        <f>IF($A293&lt;='P01'!$B$17,INDEX('P01'!$K:$K,$A293+52),0)+IF($A293&lt;='P02'!$B$17,INDEX('P02'!$K:$K,$A293+52),0)+IF($A293&lt;='P03'!$B$17,INDEX('P03'!$K:$K,$A293+52),0)+IF($A293&lt;='P04'!$B$17,INDEX('P04'!$K:$K,$A293+52),0)+IF($A293&lt;='P05'!$B$17,INDEX('P05'!$K:$K,$A293+52),0)+IF($A293&lt;='P06'!$B$17,INDEX('P06'!$K:$K,$A293+52),0)+IF($A293&lt;='P07'!$B$17,INDEX('P07'!$K:$K,$A293+52),0)+IF($A293&lt;='P08'!$B$17,INDEX('P08'!$K:$K,$A293+52),0)+IF($A293&lt;='P09'!$B$17,INDEX('P09'!$K:$K,$A293+52),0)+IF($A293&lt;='P10'!$B$17,INDEX('P10'!$K:$K,$A293+52),0)</f>
        <v>2.1157907200681273E-3</v>
      </c>
      <c r="D293">
        <f>IF($A293&lt;='P01'!$B$17,INDEX('P01'!$L:$L,$A293+52),0)+IF($A293&lt;='P02'!$B$17,INDEX('P02'!$L:$L,$A293+52),0)+IF($A293&lt;='P03'!$B$17,INDEX('P03'!$L:$L,$A293+52),0)+IF($A293&lt;='P04'!$B$17,INDEX('P04'!$L:$L,$A293+52),0)+IF($A293&lt;='P05'!$B$17,INDEX('P05'!$L:$L,$A293+52),0)+IF($A293&lt;='P06'!$B$17,INDEX('P06'!$L:$L,$A293+52),0)+IF($A293&lt;='P07'!$B$17,INDEX('P07'!$L:$L,$A293+52),0)+IF($A293&lt;='P08'!$B$17,INDEX('P08'!$L:$L,$A293+52),0)+IF($A293&lt;='P09'!$B$17,INDEX('P09'!$L:$L,$A293+52),0)+IF($A293&lt;='P10'!$B$17,INDEX('P10'!$L:$L,$A293+52),0)</f>
        <v>0</v>
      </c>
      <c r="E293">
        <f>IF($A293&lt;='P01'!$B$17,INDEX('P01'!$M:$M,$A293+52),0)+IF($A293&lt;='P02'!$B$17,INDEX('P02'!$M:$M,$A293+52),0)+IF($A293&lt;='P03'!$B$17,INDEX('P03'!$M:$M,$A293+52),0)+IF($A293&lt;='P04'!$B$17,INDEX('P04'!$M:$M,$A293+52),0)+IF($A293&lt;='P05'!$B$17,INDEX('P05'!$M:$M,$A293+52),0)+IF($A293&lt;='P06'!$B$17,INDEX('P06'!$M:$M,$A293+52),0)+IF($A293&lt;='P07'!$B$17,INDEX('P07'!$M:$M,$A293+52),0)+IF($A293&lt;='P08'!$B$17,INDEX('P08'!$M:$M,$A293+52),0)+IF($A293&lt;='P09'!$B$17,INDEX('P09'!$M:$M,$A293+52),0)+IF($A293&lt;='P10'!$B$17,INDEX('P10'!$M:$M,$A293+52),0)</f>
        <v>0.62089880773866735</v>
      </c>
      <c r="F293">
        <f>IF($A293&lt;='P01'!$B$17,INDEX('P01'!$R:$R,$A293+52),0)+IF($A293&lt;='P02'!$B$17,INDEX('P02'!$R:$R,$A293+52),0)+IF($A293&lt;='P03'!$B$17,INDEX('P03'!$R:$R,$A293+52),0)+IF($A293&lt;='P04'!$B$17,INDEX('P04'!$R:$R,$A293+52),0)+IF($A293&lt;='P05'!$B$17,INDEX('P05'!$R:$R,$A293+52),0)+IF($A293&lt;='P06'!$B$17,INDEX('P06'!$R:$R,$A293+52),0)+IF($A293&lt;='P07'!$B$17,INDEX('P07'!$R:$R,$A293+52),0)+IF($A293&lt;='P08'!$B$17,INDEX('P08'!$R:$R,$A293+52),0)+IF($A293&lt;='P09'!$B$17,INDEX('P09'!$R:$R,$A293+52),0)+IF($A293&lt;='P10'!$B$17,INDEX('P10'!$R:$R,$A293+52),0)</f>
        <v>52.509157634947428</v>
      </c>
      <c r="G293">
        <f>IF($A293&lt;='P01'!$B$17,INDEX('P01'!$S:$S,$A293+52),0)+IF($A293&lt;='P02'!$B$17,INDEX('P02'!$S:$S,$A293+52),0)+IF($A293&lt;='P03'!$B$17,INDEX('P03'!$S:$S,$A293+52),0)+IF($A293&lt;='P04'!$B$17,INDEX('P04'!$S:$S,$A293+52),0)+IF($A293&lt;='P05'!$B$17,INDEX('P05'!$S:$S,$A293+52),0)+IF($A293&lt;='P06'!$B$17,INDEX('P06'!$S:$S,$A293+52),0)+IF($A293&lt;='P07'!$B$17,INDEX('P07'!$S:$S,$A293+52),0)+IF($A293&lt;='P08'!$B$17,INDEX('P08'!$S:$S,$A293+52),0)+IF($A293&lt;='P09'!$B$17,INDEX('P09'!$S:$S,$A293+52),0)+IF($A293&lt;='P10'!$B$17,INDEX('P10'!$S:$S,$A293+52),0)</f>
        <v>1.0501831526989485</v>
      </c>
      <c r="H293">
        <f>IF($A293&lt;='P01'!$B$17,INDEX('P01'!$T:$T,$A293+52),0)+IF($A293&lt;='P02'!$B$17,INDEX('P02'!$T:$T,$A293+52),0)+IF($A293&lt;='P03'!$B$17,INDEX('P03'!$T:$T,$A293+52),0)+IF($A293&lt;='P04'!$B$17,INDEX('P04'!$T:$T,$A293+52),0)+IF($A293&lt;='P05'!$B$17,INDEX('P05'!$T:$T,$A293+52),0)+IF($A293&lt;='P06'!$B$17,INDEX('P06'!$T:$T,$A293+52),0)+IF($A293&lt;='P07'!$B$17,INDEX('P07'!$T:$T,$A293+52),0)+IF($A293&lt;='P08'!$B$17,INDEX('P08'!$T:$T,$A293+52),0)+IF($A293&lt;='P09'!$B$17,INDEX('P09'!$T:$T,$A293+52),0)+IF($A293&lt;='P10'!$B$17,INDEX('P10'!$T:$T,$A293+52),0)</f>
        <v>5.9258905298955309</v>
      </c>
      <c r="I293">
        <f>IF($A293&lt;='P01'!$B$17,INDEX('P01'!$U:$U,$A293+52),0)+IF($A293&lt;='P02'!$B$17,INDEX('P02'!$U:$U,$A293+52),0)+IF($A293&lt;='P03'!$B$17,INDEX('P03'!$U:$U,$A293+52),0)+IF($A293&lt;='P04'!$B$17,INDEX('P04'!$U:$U,$A293+52),0)+IF($A293&lt;='P05'!$B$17,INDEX('P05'!$U:$U,$A293+52),0)+IF($A293&lt;='P06'!$B$17,INDEX('P06'!$U:$U,$A293+52),0)+IF($A293&lt;='P07'!$B$17,INDEX('P07'!$U:$U,$A293+52),0)+IF($A293&lt;='P08'!$B$17,INDEX('P08'!$U:$U,$A293+52),0)+IF($A293&lt;='P09'!$B$17,INDEX('P09'!$U:$U,$A293+52),0)+IF($A293&lt;='P10'!$B$17,INDEX('P10'!$U:$U,$A293+52),0)</f>
        <v>69.135598102736694</v>
      </c>
      <c r="J293">
        <f>IF($A293&lt;='P01'!$B$17,INDEX('P01'!$V:$V,$A293+52),0)+IF($A293&lt;='P02'!$B$17,INDEX('P02'!$V:$V,$A293+52),0)+IF($A293&lt;='P03'!$B$17,INDEX('P03'!$V:$V,$A293+52),0)+IF($A293&lt;='P04'!$B$17,INDEX('P04'!$V:$V,$A293+52),0)+IF($A293&lt;='P05'!$B$17,INDEX('P05'!$V:$V,$A293+52),0)+IF($A293&lt;='P06'!$B$17,INDEX('P06'!$V:$V,$A293+52),0)+IF($A293&lt;='P07'!$B$17,INDEX('P07'!$V:$V,$A293+52),0)+IF($A293&lt;='P08'!$B$17,INDEX('P08'!$V:$V,$A293+52),0)+IF($A293&lt;='P09'!$B$17,INDEX('P09'!$V:$V,$A293+52),0)+IF($A293&lt;='P10'!$B$17,INDEX('P10'!$V:$V,$A293+52),0)</f>
        <v>5.1681967073082584E-2</v>
      </c>
      <c r="K293">
        <f>IF($A293&lt;='P01'!$B$17,INDEX('P01'!$W:$W,$A293+52),0)+IF($A293&lt;='P02'!$B$17,INDEX('P02'!$W:$W,$A293+52),0)+IF($A293&lt;='P03'!$B$17,INDEX('P03'!$W:$W,$A293+52),0)+IF($A293&lt;='P04'!$B$17,INDEX('P04'!$W:$W,$A293+52),0)+IF($A293&lt;='P05'!$B$17,INDEX('P05'!$W:$W,$A293+52),0)+IF($A293&lt;='P06'!$B$17,INDEX('P06'!$W:$W,$A293+52),0)+IF($A293&lt;='P07'!$B$17,INDEX('P07'!$W:$W,$A293+52),0)+IF($A293&lt;='P08'!$B$17,INDEX('P08'!$W:$W,$A293+52),0)+IF($A293&lt;='P09'!$B$17,INDEX('P09'!$W:$W,$A293+52),0)+IF($A293&lt;='P10'!$B$17,INDEX('P10'!$W:$W,$A293+52),0)</f>
        <v>-23.654196117456831</v>
      </c>
      <c r="L293">
        <f>IF($A293&lt;='P01'!$B$17,INDEX('P01'!$X:$X,$A293+52),0)+IF($A293&lt;='P02'!$B$17,INDEX('P02'!$X:$X,$A293+52),0)+IF($A293&lt;='P03'!$B$17,INDEX('P03'!$X:$X,$A293+52),0)+IF($A293&lt;='P04'!$B$17,INDEX('P04'!$X:$X,$A293+52),0)+IF($A293&lt;='P05'!$B$17,INDEX('P05'!$X:$X,$A293+52),0)+IF($A293&lt;='P06'!$B$17,INDEX('P06'!$X:$X,$A293+52),0)+IF($A293&lt;='P07'!$B$17,INDEX('P07'!$X:$X,$A293+52),0)+IF($A293&lt;='P08'!$B$17,INDEX('P08'!$X:$X,$A293+52),0)+IF($A293&lt;='P09'!$B$17,INDEX('P09'!$X:$X,$A293+52),0)+IF($A293&lt;='P10'!$B$17,INDEX('P10'!$X:$X,$A293+52),0)</f>
        <v>23.485732825543131</v>
      </c>
      <c r="M293">
        <f>IF($A293&lt;='P01'!$B$17,INDEX('P01'!$AA:$AA,$A293+52),0)+IF($A293&lt;='P02'!$B$17,INDEX('P02'!$AA:$AA,$A293+52),0)+IF($A293&lt;='P03'!$B$17,INDEX('P03'!$AA:$AA,$A293+52),0)+IF($A293&lt;='P04'!$B$17,INDEX('P04'!$AA:$AA,$A293+52),0)+IF($A293&lt;='P05'!$B$17,INDEX('P05'!$AA:$AA,$A293+52),0)+IF($A293&lt;='P06'!$B$17,INDEX('P06'!$AA:$AA,$A293+52),0)+IF($A293&lt;='P07'!$B$17,INDEX('P07'!$AA:$AA,$A293+52),0)+IF($A293&lt;='P08'!$B$17,INDEX('P08'!$AA:$AA,$A293+52),0)+IF($A293&lt;='P09'!$B$17,INDEX('P09'!$AA:$AA,$A293+52),0)+IF($A293&lt;='P10'!$B$17,INDEX('P10'!$AA:$AA,$A293+52),0)</f>
        <v>-10.007578058871964</v>
      </c>
      <c r="N293">
        <f>IF($A293&lt;='P01'!$B$17,INDEX('P01'!$AB:$AB,$A293+52),0)+IF($A293&lt;='P02'!$B$17,INDEX('P02'!$AB:$AB,$A293+52),0)+IF($A293&lt;='P03'!$B$17,INDEX('P03'!$AB:$AB,$A293+52),0)+IF($A293&lt;='P04'!$B$17,INDEX('P04'!$AB:$AB,$A293+52),0)+IF($A293&lt;='P05'!$B$17,INDEX('P05'!$AB:$AB,$A293+52),0)+IF($A293&lt;='P06'!$B$17,INDEX('P06'!$AB:$AB,$A293+52),0)+IF($A293&lt;='P07'!$B$17,INDEX('P07'!$AB:$AB,$A293+52),0)+IF($A293&lt;='P08'!$B$17,INDEX('P08'!$AB:$AB,$A293+52),0)+IF($A293&lt;='P09'!$B$17,INDEX('P09'!$AB:$AB,$A293+52),0)+IF($A293&lt;='P10'!$B$17,INDEX('P10'!$AB:$AB,$A293+52),0)</f>
        <v>22.448088531649205</v>
      </c>
      <c r="O293">
        <f>IF($A293&lt;='P01'!$B$17,INDEX('P01'!$AC:$AC,$A293+52),0)+IF($A293&lt;='P02'!$B$17,INDEX('P02'!$AC:$AC,$A293+52),0)+IF($A293&lt;='P03'!$B$17,INDEX('P03'!$AC:$AC,$A293+52),0)+IF($A293&lt;='P04'!$B$17,INDEX('P04'!$AC:$AC,$A293+52),0)+IF($A293&lt;='P05'!$B$17,INDEX('P05'!$AC:$AC,$A293+52),0)+IF($A293&lt;='P06'!$B$17,INDEX('P06'!$AC:$AC,$A293+52),0)+IF($A293&lt;='P07'!$B$17,INDEX('P07'!$AC:$AC,$A293+52),0)+IF($A293&lt;='P08'!$B$17,INDEX('P08'!$AC:$AC,$A293+52),0)+IF($A293&lt;='P09'!$B$17,INDEX('P09'!$AC:$AC,$A293+52),0)+IF($A293&lt;='P10'!$B$17,INDEX('P10'!$AC:$AC,$A293+52),0)</f>
        <v>0.44896177063298409</v>
      </c>
      <c r="P293">
        <f>IF($A293&lt;='P01'!$B$17,INDEX('P01'!$AD:$AD,$A293+52),0)+IF($A293&lt;='P02'!$B$17,INDEX('P02'!$AD:$AD,$A293+52),0)+IF($A293&lt;='P03'!$B$17,INDEX('P03'!$AD:$AD,$A293+52),0)+IF($A293&lt;='P04'!$B$17,INDEX('P04'!$AD:$AD,$A293+52),0)+IF($A293&lt;='P05'!$B$17,INDEX('P05'!$AD:$AD,$A293+52),0)+IF($A293&lt;='P06'!$B$17,INDEX('P06'!$AD:$AD,$A293+52),0)+IF($A293&lt;='P07'!$B$17,INDEX('P07'!$AD:$AD,$A293+52),0)+IF($A293&lt;='P08'!$B$17,INDEX('P08'!$AD:$AD,$A293+52),0)+IF($A293&lt;='P09'!$B$17,INDEX('P09'!$AD:$AD,$A293+52),0)+IF($A293&lt;='P10'!$B$17,INDEX('P10'!$AD:$AD,$A293+52),0)</f>
        <v>2.5250994928189225</v>
      </c>
      <c r="Q293">
        <f>IF($A293&lt;='P01'!$B$17,INDEX('P01'!$AE:$AE,$A293+52),0)+IF($A293&lt;='P02'!$B$17,INDEX('P02'!$AE:$AE,$A293+52),0)+IF($A293&lt;='P03'!$B$17,INDEX('P03'!$AE:$AE,$A293+52),0)+IF($A293&lt;='P04'!$B$17,INDEX('P04'!$AE:$AE,$A293+52),0)+IF($A293&lt;='P05'!$B$17,INDEX('P05'!$AE:$AE,$A293+52),0)+IF($A293&lt;='P06'!$B$17,INDEX('P06'!$AE:$AE,$A293+52),0)+IF($A293&lt;='P07'!$B$17,INDEX('P07'!$AE:$AE,$A293+52),0)+IF($A293&lt;='P08'!$B$17,INDEX('P08'!$AE:$AE,$A293+52),0)+IF($A293&lt;='P09'!$B$17,INDEX('P09'!$AE:$AE,$A293+52),0)+IF($A293&lt;='P10'!$B$17,INDEX('P10'!$AE:$AE,$A293+52),0)</f>
        <v>29.459582964660484</v>
      </c>
      <c r="R293">
        <f>IF($A293&lt;='P01'!$B$17,INDEX('P01'!$AF:$AF,$A293+52),0)+IF($A293&lt;='P02'!$B$17,INDEX('P02'!$AF:$AF,$A293+52),0)+IF($A293&lt;='P03'!$B$17,INDEX('P03'!$AF:$AF,$A293+52),0)+IF($A293&lt;='P04'!$B$17,INDEX('P04'!$AF:$AF,$A293+52),0)+IF($A293&lt;='P05'!$B$17,INDEX('P05'!$AF:$AF,$A293+52),0)+IF($A293&lt;='P06'!$B$17,INDEX('P06'!$AF:$AF,$A293+52),0)+IF($A293&lt;='P07'!$B$17,INDEX('P07'!$AF:$AF,$A293+52),0)+IF($A293&lt;='P08'!$B$17,INDEX('P08'!$AF:$AF,$A293+52),0)+IF($A293&lt;='P09'!$B$17,INDEX('P09'!$AF:$AF,$A293+52),0)+IF($A293&lt;='P10'!$B$17,INDEX('P10'!$AF:$AF,$A293+52),0)</f>
        <v>2.2022362408781408E-2</v>
      </c>
      <c r="S293">
        <f>IF($A293&lt;='P01'!$B$17,INDEX('P01'!$AG:$AG,$A293+52),0)+IF($A293&lt;='P02'!$B$17,INDEX('P02'!$AG:$AG,$A293+52),0)+IF($A293&lt;='P03'!$B$17,INDEX('P03'!$AG:$AG,$A293+52),0)+IF($A293&lt;='P04'!$B$17,INDEX('P04'!$AG:$AG,$A293+52),0)+IF($A293&lt;='P05'!$B$17,INDEX('P05'!$AG:$AG,$A293+52),0)+IF($A293&lt;='P06'!$B$17,INDEX('P06'!$AG:$AG,$A293+52),0)+IF($A293&lt;='P07'!$B$17,INDEX('P07'!$AG:$AG,$A293+52),0)+IF($A293&lt;='P08'!$B$17,INDEX('P08'!$AG:$AG,$A293+52),0)+IF($A293&lt;='P09'!$B$17,INDEX('P09'!$AG:$AG,$A293+52),0)+IF($A293&lt;='P10'!$B$17,INDEX('P10'!$AG:$AG,$A293+52),0)</f>
        <v>7172.2961352745233</v>
      </c>
      <c r="T293">
        <f>IF($A293&lt;='P01'!$B$17,INDEX('P01'!$AI:$AI,$A293+52),0)+IF($A293&lt;='P02'!$B$17,INDEX('P02'!$AI:$AI,$A293+52),0)+IF($A293&lt;='P03'!$B$17,INDEX('P03'!$AI:$AI,$A293+52),0)+IF($A293&lt;='P04'!$B$17,INDEX('P04'!$AI:$AI,$A293+52),0)+IF($A293&lt;='P05'!$B$17,INDEX('P05'!$AI:$AI,$A293+52),0)+IF($A293&lt;='P06'!$B$17,INDEX('P06'!$AI:$AI,$A293+52),0)+IF($A293&lt;='P07'!$B$17,INDEX('P07'!$AI:$AI,$A293+52),0)+IF($A293&lt;='P08'!$B$17,INDEX('P08'!$AI:$AI,$A293+52),0)+IF($A293&lt;='P09'!$B$17,INDEX('P09'!$AI:$AI,$A293+52),0)+IF($A293&lt;='P10'!$B$17,INDEX('P10'!$AI:$AI,$A293+52),0)</f>
        <v>7172.2961352745233</v>
      </c>
    </row>
    <row r="294" spans="1:20" x14ac:dyDescent="0.35">
      <c r="A294">
        <v>262</v>
      </c>
      <c r="B294">
        <f>IF($A294&lt;='P01'!$B$17,INDEX('P01'!$J:$J,$A294+52),0)+IF($A294&lt;='P02'!$B$17,INDEX('P02'!$J:$J,$A294+52),0)+IF($A294&lt;='P03'!$B$17,INDEX('P03'!$J:$J,$A294+52),0)+IF($A294&lt;='P04'!$B$17,INDEX('P04'!$J:$J,$A294+52),0)+IF($A294&lt;='P05'!$B$17,INDEX('P05'!$J:$J,$A294+52),0)+IF($A294&lt;='P06'!$B$17,INDEX('P06'!$J:$J,$A294+52),0)+IF($A294&lt;='P07'!$B$17,INDEX('P07'!$J:$J,$A294+52),0)+IF($A294&lt;='P08'!$B$17,INDEX('P08'!$J:$J,$A294+52),0)+IF($A294&lt;='P09'!$B$17,INDEX('P09'!$J:$J,$A294+52),0)+IF($A294&lt;='P10'!$B$17,INDEX('P10'!$J:$J,$A294+52),0)</f>
        <v>1.083010468121708E-4</v>
      </c>
      <c r="C294">
        <f>IF($A294&lt;='P01'!$B$17,INDEX('P01'!$K:$K,$A294+52),0)+IF($A294&lt;='P02'!$B$17,INDEX('P02'!$K:$K,$A294+52),0)+IF($A294&lt;='P03'!$B$17,INDEX('P03'!$K:$K,$A294+52),0)+IF($A294&lt;='P04'!$B$17,INDEX('P04'!$K:$K,$A294+52),0)+IF($A294&lt;='P05'!$B$17,INDEX('P05'!$K:$K,$A294+52),0)+IF($A294&lt;='P06'!$B$17,INDEX('P06'!$K:$K,$A294+52),0)+IF($A294&lt;='P07'!$B$17,INDEX('P07'!$K:$K,$A294+52),0)+IF($A294&lt;='P08'!$B$17,INDEX('P08'!$K:$K,$A294+52),0)+IF($A294&lt;='P09'!$B$17,INDEX('P09'!$K:$K,$A294+52),0)+IF($A294&lt;='P10'!$B$17,INDEX('P10'!$K:$K,$A294+52),0)</f>
        <v>2.1082375861085269E-3</v>
      </c>
      <c r="D294">
        <f>IF($A294&lt;='P01'!$B$17,INDEX('P01'!$L:$L,$A294+52),0)+IF($A294&lt;='P02'!$B$17,INDEX('P02'!$L:$L,$A294+52),0)+IF($A294&lt;='P03'!$B$17,INDEX('P03'!$L:$L,$A294+52),0)+IF($A294&lt;='P04'!$B$17,INDEX('P04'!$L:$L,$A294+52),0)+IF($A294&lt;='P05'!$B$17,INDEX('P05'!$L:$L,$A294+52),0)+IF($A294&lt;='P06'!$B$17,INDEX('P06'!$L:$L,$A294+52),0)+IF($A294&lt;='P07'!$B$17,INDEX('P07'!$L:$L,$A294+52),0)+IF($A294&lt;='P08'!$B$17,INDEX('P08'!$L:$L,$A294+52),0)+IF($A294&lt;='P09'!$B$17,INDEX('P09'!$L:$L,$A294+52),0)+IF($A294&lt;='P10'!$B$17,INDEX('P10'!$L:$L,$A294+52),0)</f>
        <v>0</v>
      </c>
      <c r="E294">
        <f>IF($A294&lt;='P01'!$B$17,INDEX('P01'!$M:$M,$A294+52),0)+IF($A294&lt;='P02'!$B$17,INDEX('P02'!$M:$M,$A294+52),0)+IF($A294&lt;='P03'!$B$17,INDEX('P03'!$M:$M,$A294+52),0)+IF($A294&lt;='P04'!$B$17,INDEX('P04'!$M:$M,$A294+52),0)+IF($A294&lt;='P05'!$B$17,INDEX('P05'!$M:$M,$A294+52),0)+IF($A294&lt;='P06'!$B$17,INDEX('P06'!$M:$M,$A294+52),0)+IF($A294&lt;='P07'!$B$17,INDEX('P07'!$M:$M,$A294+52),0)+IF($A294&lt;='P08'!$B$17,INDEX('P08'!$M:$M,$A294+52),0)+IF($A294&lt;='P09'!$B$17,INDEX('P09'!$M:$M,$A294+52),0)+IF($A294&lt;='P10'!$B$17,INDEX('P10'!$M:$M,$A294+52),0)</f>
        <v>0.61868226910574664</v>
      </c>
      <c r="F294">
        <f>IF($A294&lt;='P01'!$B$17,INDEX('P01'!$R:$R,$A294+52),0)+IF($A294&lt;='P02'!$B$17,INDEX('P02'!$R:$R,$A294+52),0)+IF($A294&lt;='P03'!$B$17,INDEX('P03'!$R:$R,$A294+52),0)+IF($A294&lt;='P04'!$B$17,INDEX('P04'!$R:$R,$A294+52),0)+IF($A294&lt;='P05'!$B$17,INDEX('P05'!$R:$R,$A294+52),0)+IF($A294&lt;='P06'!$B$17,INDEX('P06'!$R:$R,$A294+52),0)+IF($A294&lt;='P07'!$B$17,INDEX('P07'!$R:$R,$A294+52),0)+IF($A294&lt;='P08'!$B$17,INDEX('P08'!$R:$R,$A294+52),0)+IF($A294&lt;='P09'!$B$17,INDEX('P09'!$R:$R,$A294+52),0)+IF($A294&lt;='P10'!$B$17,INDEX('P10'!$R:$R,$A294+52),0)</f>
        <v>52.322470555141081</v>
      </c>
      <c r="G294">
        <f>IF($A294&lt;='P01'!$B$17,INDEX('P01'!$S:$S,$A294+52),0)+IF($A294&lt;='P02'!$B$17,INDEX('P02'!$S:$S,$A294+52),0)+IF($A294&lt;='P03'!$B$17,INDEX('P03'!$S:$S,$A294+52),0)+IF($A294&lt;='P04'!$B$17,INDEX('P04'!$S:$S,$A294+52),0)+IF($A294&lt;='P05'!$B$17,INDEX('P05'!$S:$S,$A294+52),0)+IF($A294&lt;='P06'!$B$17,INDEX('P06'!$S:$S,$A294+52),0)+IF($A294&lt;='P07'!$B$17,INDEX('P07'!$S:$S,$A294+52),0)+IF($A294&lt;='P08'!$B$17,INDEX('P08'!$S:$S,$A294+52),0)+IF($A294&lt;='P09'!$B$17,INDEX('P09'!$S:$S,$A294+52),0)+IF($A294&lt;='P10'!$B$17,INDEX('P10'!$S:$S,$A294+52),0)</f>
        <v>1.0464494111028215</v>
      </c>
      <c r="H294">
        <f>IF($A294&lt;='P01'!$B$17,INDEX('P01'!$T:$T,$A294+52),0)+IF($A294&lt;='P02'!$B$17,INDEX('P02'!$T:$T,$A294+52),0)+IF($A294&lt;='P03'!$B$17,INDEX('P03'!$T:$T,$A294+52),0)+IF($A294&lt;='P04'!$B$17,INDEX('P04'!$T:$T,$A294+52),0)+IF($A294&lt;='P05'!$B$17,INDEX('P05'!$T:$T,$A294+52),0)+IF($A294&lt;='P06'!$B$17,INDEX('P06'!$T:$T,$A294+52),0)+IF($A294&lt;='P07'!$B$17,INDEX('P07'!$T:$T,$A294+52),0)+IF($A294&lt;='P08'!$B$17,INDEX('P08'!$T:$T,$A294+52),0)+IF($A294&lt;='P09'!$B$17,INDEX('P09'!$T:$T,$A294+52),0)+IF($A294&lt;='P10'!$B$17,INDEX('P10'!$T:$T,$A294+52),0)</f>
        <v>5.9192984326794509</v>
      </c>
      <c r="I294">
        <f>IF($A294&lt;='P01'!$B$17,INDEX('P01'!$U:$U,$A294+52),0)+IF($A294&lt;='P02'!$B$17,INDEX('P02'!$U:$U,$A294+52),0)+IF($A294&lt;='P03'!$B$17,INDEX('P03'!$U:$U,$A294+52),0)+IF($A294&lt;='P04'!$B$17,INDEX('P04'!$U:$U,$A294+52),0)+IF($A294&lt;='P05'!$B$17,INDEX('P05'!$U:$U,$A294+52),0)+IF($A294&lt;='P06'!$B$17,INDEX('P06'!$U:$U,$A294+52),0)+IF($A294&lt;='P07'!$B$17,INDEX('P07'!$U:$U,$A294+52),0)+IF($A294&lt;='P08'!$B$17,INDEX('P08'!$U:$U,$A294+52),0)+IF($A294&lt;='P09'!$B$17,INDEX('P09'!$U:$U,$A294+52),0)+IF($A294&lt;='P10'!$B$17,INDEX('P10'!$U:$U,$A294+52),0)</f>
        <v>68.88940003995738</v>
      </c>
      <c r="J294">
        <f>IF($A294&lt;='P01'!$B$17,INDEX('P01'!$V:$V,$A294+52),0)+IF($A294&lt;='P02'!$B$17,INDEX('P02'!$V:$V,$A294+52),0)+IF($A294&lt;='P03'!$B$17,INDEX('P03'!$V:$V,$A294+52),0)+IF($A294&lt;='P04'!$B$17,INDEX('P04'!$V:$V,$A294+52),0)+IF($A294&lt;='P05'!$B$17,INDEX('P05'!$V:$V,$A294+52),0)+IF($A294&lt;='P06'!$B$17,INDEX('P06'!$V:$V,$A294+52),0)+IF($A294&lt;='P07'!$B$17,INDEX('P07'!$V:$V,$A294+52),0)+IF($A294&lt;='P08'!$B$17,INDEX('P08'!$V:$V,$A294+52),0)+IF($A294&lt;='P09'!$B$17,INDEX('P09'!$V:$V,$A294+52),0)+IF($A294&lt;='P10'!$B$17,INDEX('P10'!$V:$V,$A294+52),0)</f>
        <v>5.1624049576420472E-2</v>
      </c>
      <c r="K294">
        <f>IF($A294&lt;='P01'!$B$17,INDEX('P01'!$W:$W,$A294+52),0)+IF($A294&lt;='P02'!$B$17,INDEX('P02'!$W:$W,$A294+52),0)+IF($A294&lt;='P03'!$B$17,INDEX('P03'!$W:$W,$A294+52),0)+IF($A294&lt;='P04'!$B$17,INDEX('P04'!$W:$W,$A294+52),0)+IF($A294&lt;='P05'!$B$17,INDEX('P05'!$W:$W,$A294+52),0)+IF($A294&lt;='P06'!$B$17,INDEX('P06'!$W:$W,$A294+52),0)+IF($A294&lt;='P07'!$B$17,INDEX('P07'!$W:$W,$A294+52),0)+IF($A294&lt;='P08'!$B$17,INDEX('P08'!$W:$W,$A294+52),0)+IF($A294&lt;='P09'!$B$17,INDEX('P09'!$W:$W,$A294+52),0)+IF($A294&lt;='P10'!$B$17,INDEX('P10'!$W:$W,$A294+52),0)</f>
        <v>-23.584301378174985</v>
      </c>
      <c r="L294">
        <f>IF($A294&lt;='P01'!$B$17,INDEX('P01'!$X:$X,$A294+52),0)+IF($A294&lt;='P02'!$B$17,INDEX('P02'!$X:$X,$A294+52),0)+IF($A294&lt;='P03'!$B$17,INDEX('P03'!$X:$X,$A294+52),0)+IF($A294&lt;='P04'!$B$17,INDEX('P04'!$X:$X,$A294+52),0)+IF($A294&lt;='P05'!$B$17,INDEX('P05'!$X:$X,$A294+52),0)+IF($A294&lt;='P06'!$B$17,INDEX('P06'!$X:$X,$A294+52),0)+IF($A294&lt;='P07'!$B$17,INDEX('P07'!$X:$X,$A294+52),0)+IF($A294&lt;='P08'!$B$17,INDEX('P08'!$X:$X,$A294+52),0)+IF($A294&lt;='P09'!$B$17,INDEX('P09'!$X:$X,$A294+52),0)+IF($A294&lt;='P10'!$B$17,INDEX('P10'!$X:$X,$A294+52),0)</f>
        <v>23.416437027882871</v>
      </c>
      <c r="M294">
        <f>IF($A294&lt;='P01'!$B$17,INDEX('P01'!$AA:$AA,$A294+52),0)+IF($A294&lt;='P02'!$B$17,INDEX('P02'!$AA:$AA,$A294+52),0)+IF($A294&lt;='P03'!$B$17,INDEX('P03'!$AA:$AA,$A294+52),0)+IF($A294&lt;='P04'!$B$17,INDEX('P04'!$AA:$AA,$A294+52),0)+IF($A294&lt;='P05'!$B$17,INDEX('P05'!$AA:$AA,$A294+52),0)+IF($A294&lt;='P06'!$B$17,INDEX('P06'!$AA:$AA,$A294+52),0)+IF($A294&lt;='P07'!$B$17,INDEX('P07'!$AA:$AA,$A294+52),0)+IF($A294&lt;='P08'!$B$17,INDEX('P08'!$AA:$AA,$A294+52),0)+IF($A294&lt;='P09'!$B$17,INDEX('P09'!$AA:$AA,$A294+52),0)+IF($A294&lt;='P10'!$B$17,INDEX('P10'!$AA:$AA,$A294+52),0)</f>
        <v>-9.9454912623805249</v>
      </c>
      <c r="N294">
        <f>IF($A294&lt;='P01'!$B$17,INDEX('P01'!$AB:$AB,$A294+52),0)+IF($A294&lt;='P02'!$B$17,INDEX('P02'!$AB:$AB,$A294+52),0)+IF($A294&lt;='P03'!$B$17,INDEX('P03'!$AB:$AB,$A294+52),0)+IF($A294&lt;='P04'!$B$17,INDEX('P04'!$AB:$AB,$A294+52),0)+IF($A294&lt;='P05'!$B$17,INDEX('P05'!$AB:$AB,$A294+52),0)+IF($A294&lt;='P06'!$B$17,INDEX('P06'!$AB:$AB,$A294+52),0)+IF($A294&lt;='P07'!$B$17,INDEX('P07'!$AB:$AB,$A294+52),0)+IF($A294&lt;='P08'!$B$17,INDEX('P08'!$AB:$AB,$A294+52),0)+IF($A294&lt;='P09'!$B$17,INDEX('P09'!$AB:$AB,$A294+52),0)+IF($A294&lt;='P10'!$B$17,INDEX('P10'!$AB:$AB,$A294+52),0)</f>
        <v>22.295289323231714</v>
      </c>
      <c r="O294">
        <f>IF($A294&lt;='P01'!$B$17,INDEX('P01'!$AC:$AC,$A294+52),0)+IF($A294&lt;='P02'!$B$17,INDEX('P02'!$AC:$AC,$A294+52),0)+IF($A294&lt;='P03'!$B$17,INDEX('P03'!$AC:$AC,$A294+52),0)+IF($A294&lt;='P04'!$B$17,INDEX('P04'!$AC:$AC,$A294+52),0)+IF($A294&lt;='P05'!$B$17,INDEX('P05'!$AC:$AC,$A294+52),0)+IF($A294&lt;='P06'!$B$17,INDEX('P06'!$AC:$AC,$A294+52),0)+IF($A294&lt;='P07'!$B$17,INDEX('P07'!$AC:$AC,$A294+52),0)+IF($A294&lt;='P08'!$B$17,INDEX('P08'!$AC:$AC,$A294+52),0)+IF($A294&lt;='P09'!$B$17,INDEX('P09'!$AC:$AC,$A294+52),0)+IF($A294&lt;='P10'!$B$17,INDEX('P10'!$AC:$AC,$A294+52),0)</f>
        <v>0.44590578646463425</v>
      </c>
      <c r="P294">
        <f>IF($A294&lt;='P01'!$B$17,INDEX('P01'!$AD:$AD,$A294+52),0)+IF($A294&lt;='P02'!$B$17,INDEX('P02'!$AD:$AD,$A294+52),0)+IF($A294&lt;='P03'!$B$17,INDEX('P03'!$AD:$AD,$A294+52),0)+IF($A294&lt;='P04'!$B$17,INDEX('P04'!$AD:$AD,$A294+52),0)+IF($A294&lt;='P05'!$B$17,INDEX('P05'!$AD:$AD,$A294+52),0)+IF($A294&lt;='P06'!$B$17,INDEX('P06'!$AD:$AD,$A294+52),0)+IF($A294&lt;='P07'!$B$17,INDEX('P07'!$AD:$AD,$A294+52),0)+IF($A294&lt;='P08'!$B$17,INDEX('P08'!$AD:$AD,$A294+52),0)+IF($A294&lt;='P09'!$B$17,INDEX('P09'!$AD:$AD,$A294+52),0)+IF($A294&lt;='P10'!$B$17,INDEX('P10'!$AD:$AD,$A294+52),0)</f>
        <v>2.5140601352604159</v>
      </c>
      <c r="Q294">
        <f>IF($A294&lt;='P01'!$B$17,INDEX('P01'!$AE:$AE,$A294+52),0)+IF($A294&lt;='P02'!$B$17,INDEX('P02'!$AE:$AE,$A294+52),0)+IF($A294&lt;='P03'!$B$17,INDEX('P03'!$AE:$AE,$A294+52),0)+IF($A294&lt;='P04'!$B$17,INDEX('P04'!$AE:$AE,$A294+52),0)+IF($A294&lt;='P05'!$B$17,INDEX('P05'!$AE:$AE,$A294+52),0)+IF($A294&lt;='P06'!$B$17,INDEX('P06'!$AE:$AE,$A294+52),0)+IF($A294&lt;='P07'!$B$17,INDEX('P07'!$AE:$AE,$A294+52),0)+IF($A294&lt;='P08'!$B$17,INDEX('P08'!$AE:$AE,$A294+52),0)+IF($A294&lt;='P09'!$B$17,INDEX('P09'!$AE:$AE,$A294+52),0)+IF($A294&lt;='P10'!$B$17,INDEX('P10'!$AE:$AE,$A294+52),0)</f>
        <v>29.258888760583474</v>
      </c>
      <c r="R294">
        <f>IF($A294&lt;='P01'!$B$17,INDEX('P01'!$AF:$AF,$A294+52),0)+IF($A294&lt;='P02'!$B$17,INDEX('P02'!$AF:$AF,$A294+52),0)+IF($A294&lt;='P03'!$B$17,INDEX('P03'!$AF:$AF,$A294+52),0)+IF($A294&lt;='P04'!$B$17,INDEX('P04'!$AF:$AF,$A294+52),0)+IF($A294&lt;='P05'!$B$17,INDEX('P05'!$AF:$AF,$A294+52),0)+IF($A294&lt;='P06'!$B$17,INDEX('P06'!$AF:$AF,$A294+52),0)+IF($A294&lt;='P07'!$B$17,INDEX('P07'!$AF:$AF,$A294+52),0)+IF($A294&lt;='P08'!$B$17,INDEX('P08'!$AF:$AF,$A294+52),0)+IF($A294&lt;='P09'!$B$17,INDEX('P09'!$AF:$AF,$A294+52),0)+IF($A294&lt;='P10'!$B$17,INDEX('P10'!$AF:$AF,$A294+52),0)</f>
        <v>2.1925903303719164E-2</v>
      </c>
      <c r="S294">
        <f>IF($A294&lt;='P01'!$B$17,INDEX('P01'!$AG:$AG,$A294+52),0)+IF($A294&lt;='P02'!$B$17,INDEX('P02'!$AG:$AG,$A294+52),0)+IF($A294&lt;='P03'!$B$17,INDEX('P03'!$AG:$AG,$A294+52),0)+IF($A294&lt;='P04'!$B$17,INDEX('P04'!$AG:$AG,$A294+52),0)+IF($A294&lt;='P05'!$B$17,INDEX('P05'!$AG:$AG,$A294+52),0)+IF($A294&lt;='P06'!$B$17,INDEX('P06'!$AG:$AG,$A294+52),0)+IF($A294&lt;='P07'!$B$17,INDEX('P07'!$AG:$AG,$A294+52),0)+IF($A294&lt;='P08'!$B$17,INDEX('P08'!$AG:$AG,$A294+52),0)+IF($A294&lt;='P09'!$B$17,INDEX('P09'!$AG:$AG,$A294+52),0)+IF($A294&lt;='P10'!$B$17,INDEX('P10'!$AG:$AG,$A294+52),0)</f>
        <v>7172.3599294344003</v>
      </c>
      <c r="T294">
        <f>IF($A294&lt;='P01'!$B$17,INDEX('P01'!$AI:$AI,$A294+52),0)+IF($A294&lt;='P02'!$B$17,INDEX('P02'!$AI:$AI,$A294+52),0)+IF($A294&lt;='P03'!$B$17,INDEX('P03'!$AI:$AI,$A294+52),0)+IF($A294&lt;='P04'!$B$17,INDEX('P04'!$AI:$AI,$A294+52),0)+IF($A294&lt;='P05'!$B$17,INDEX('P05'!$AI:$AI,$A294+52),0)+IF($A294&lt;='P06'!$B$17,INDEX('P06'!$AI:$AI,$A294+52),0)+IF($A294&lt;='P07'!$B$17,INDEX('P07'!$AI:$AI,$A294+52),0)+IF($A294&lt;='P08'!$B$17,INDEX('P08'!$AI:$AI,$A294+52),0)+IF($A294&lt;='P09'!$B$17,INDEX('P09'!$AI:$AI,$A294+52),0)+IF($A294&lt;='P10'!$B$17,INDEX('P10'!$AI:$AI,$A294+52),0)</f>
        <v>7172.3599294344003</v>
      </c>
    </row>
    <row r="295" spans="1:20" x14ac:dyDescent="0.35">
      <c r="A295">
        <v>263</v>
      </c>
      <c r="B295">
        <f>IF($A295&lt;='P01'!$B$17,INDEX('P01'!$J:$J,$A295+52),0)+IF($A295&lt;='P02'!$B$17,INDEX('P02'!$J:$J,$A295+52),0)+IF($A295&lt;='P03'!$B$17,INDEX('P03'!$J:$J,$A295+52),0)+IF($A295&lt;='P04'!$B$17,INDEX('P04'!$J:$J,$A295+52),0)+IF($A295&lt;='P05'!$B$17,INDEX('P05'!$J:$J,$A295+52),0)+IF($A295&lt;='P06'!$B$17,INDEX('P06'!$J:$J,$A295+52),0)+IF($A295&lt;='P07'!$B$17,INDEX('P07'!$J:$J,$A295+52),0)+IF($A295&lt;='P08'!$B$17,INDEX('P08'!$J:$J,$A295+52),0)+IF($A295&lt;='P09'!$B$17,INDEX('P09'!$J:$J,$A295+52),0)+IF($A295&lt;='P10'!$B$17,INDEX('P10'!$J:$J,$A295+52),0)</f>
        <v>1.0791353529226826E-4</v>
      </c>
      <c r="C295">
        <f>IF($A295&lt;='P01'!$B$17,INDEX('P01'!$K:$K,$A295+52),0)+IF($A295&lt;='P02'!$B$17,INDEX('P02'!$K:$K,$A295+52),0)+IF($A295&lt;='P03'!$B$17,INDEX('P03'!$K:$K,$A295+52),0)+IF($A295&lt;='P04'!$B$17,INDEX('P04'!$K:$K,$A295+52),0)+IF($A295&lt;='P05'!$B$17,INDEX('P05'!$K:$K,$A295+52),0)+IF($A295&lt;='P06'!$B$17,INDEX('P06'!$K:$K,$A295+52),0)+IF($A295&lt;='P07'!$B$17,INDEX('P07'!$K:$K,$A295+52),0)+IF($A295&lt;='P08'!$B$17,INDEX('P08'!$K:$K,$A295+52),0)+IF($A295&lt;='P09'!$B$17,INDEX('P09'!$K:$K,$A295+52),0)+IF($A295&lt;='P10'!$B$17,INDEX('P10'!$K:$K,$A295+52),0)</f>
        <v>2.1007114190034091E-3</v>
      </c>
      <c r="D295">
        <f>IF($A295&lt;='P01'!$B$17,INDEX('P01'!$L:$L,$A295+52),0)+IF($A295&lt;='P02'!$B$17,INDEX('P02'!$L:$L,$A295+52),0)+IF($A295&lt;='P03'!$B$17,INDEX('P03'!$L:$L,$A295+52),0)+IF($A295&lt;='P04'!$B$17,INDEX('P04'!$L:$L,$A295+52),0)+IF($A295&lt;='P05'!$B$17,INDEX('P05'!$L:$L,$A295+52),0)+IF($A295&lt;='P06'!$B$17,INDEX('P06'!$L:$L,$A295+52),0)+IF($A295&lt;='P07'!$B$17,INDEX('P07'!$L:$L,$A295+52),0)+IF($A295&lt;='P08'!$B$17,INDEX('P08'!$L:$L,$A295+52),0)+IF($A295&lt;='P09'!$B$17,INDEX('P09'!$L:$L,$A295+52),0)+IF($A295&lt;='P10'!$B$17,INDEX('P10'!$L:$L,$A295+52),0)</f>
        <v>0</v>
      </c>
      <c r="E295">
        <f>IF($A295&lt;='P01'!$B$17,INDEX('P01'!$M:$M,$A295+52),0)+IF($A295&lt;='P02'!$B$17,INDEX('P02'!$M:$M,$A295+52),0)+IF($A295&lt;='P03'!$B$17,INDEX('P03'!$M:$M,$A295+52),0)+IF($A295&lt;='P04'!$B$17,INDEX('P04'!$M:$M,$A295+52),0)+IF($A295&lt;='P05'!$B$17,INDEX('P05'!$M:$M,$A295+52),0)+IF($A295&lt;='P06'!$B$17,INDEX('P06'!$M:$M,$A295+52),0)+IF($A295&lt;='P07'!$B$17,INDEX('P07'!$M:$M,$A295+52),0)+IF($A295&lt;='P08'!$B$17,INDEX('P08'!$M:$M,$A295+52),0)+IF($A295&lt;='P09'!$B$17,INDEX('P09'!$M:$M,$A295+52),0)+IF($A295&lt;='P10'!$B$17,INDEX('P10'!$M:$M,$A295+52),0)</f>
        <v>0.61647364415145089</v>
      </c>
      <c r="F295">
        <f>IF($A295&lt;='P01'!$B$17,INDEX('P01'!$R:$R,$A295+52),0)+IF($A295&lt;='P02'!$B$17,INDEX('P02'!$R:$R,$A295+52),0)+IF($A295&lt;='P03'!$B$17,INDEX('P03'!$R:$R,$A295+52),0)+IF($A295&lt;='P04'!$B$17,INDEX('P04'!$R:$R,$A295+52),0)+IF($A295&lt;='P05'!$B$17,INDEX('P05'!$R:$R,$A295+52),0)+IF($A295&lt;='P06'!$B$17,INDEX('P06'!$R:$R,$A295+52),0)+IF($A295&lt;='P07'!$B$17,INDEX('P07'!$R:$R,$A295+52),0)+IF($A295&lt;='P08'!$B$17,INDEX('P08'!$R:$R,$A295+52),0)+IF($A295&lt;='P09'!$B$17,INDEX('P09'!$R:$R,$A295+52),0)+IF($A295&lt;='P10'!$B$17,INDEX('P10'!$R:$R,$A295+52),0)</f>
        <v>52.136447271975811</v>
      </c>
      <c r="G295">
        <f>IF($A295&lt;='P01'!$B$17,INDEX('P01'!$S:$S,$A295+52),0)+IF($A295&lt;='P02'!$B$17,INDEX('P02'!$S:$S,$A295+52),0)+IF($A295&lt;='P03'!$B$17,INDEX('P03'!$S:$S,$A295+52),0)+IF($A295&lt;='P04'!$B$17,INDEX('P04'!$S:$S,$A295+52),0)+IF($A295&lt;='P05'!$B$17,INDEX('P05'!$S:$S,$A295+52),0)+IF($A295&lt;='P06'!$B$17,INDEX('P06'!$S:$S,$A295+52),0)+IF($A295&lt;='P07'!$B$17,INDEX('P07'!$S:$S,$A295+52),0)+IF($A295&lt;='P08'!$B$17,INDEX('P08'!$S:$S,$A295+52),0)+IF($A295&lt;='P09'!$B$17,INDEX('P09'!$S:$S,$A295+52),0)+IF($A295&lt;='P10'!$B$17,INDEX('P10'!$S:$S,$A295+52),0)</f>
        <v>1.0427289454395161</v>
      </c>
      <c r="H295">
        <f>IF($A295&lt;='P01'!$B$17,INDEX('P01'!$T:$T,$A295+52),0)+IF($A295&lt;='P02'!$B$17,INDEX('P02'!$T:$T,$A295+52),0)+IF($A295&lt;='P03'!$B$17,INDEX('P03'!$T:$T,$A295+52),0)+IF($A295&lt;='P04'!$B$17,INDEX('P04'!$T:$T,$A295+52),0)+IF($A295&lt;='P05'!$B$17,INDEX('P05'!$T:$T,$A295+52),0)+IF($A295&lt;='P06'!$B$17,INDEX('P06'!$T:$T,$A295+52),0)+IF($A295&lt;='P07'!$B$17,INDEX('P07'!$T:$T,$A295+52),0)+IF($A295&lt;='P08'!$B$17,INDEX('P08'!$T:$T,$A295+52),0)+IF($A295&lt;='P09'!$B$17,INDEX('P09'!$T:$T,$A295+52),0)+IF($A295&lt;='P10'!$B$17,INDEX('P10'!$T:$T,$A295+52),0)</f>
        <v>5.912713677161987</v>
      </c>
      <c r="I295">
        <f>IF($A295&lt;='P01'!$B$17,INDEX('P01'!$U:$U,$A295+52),0)+IF($A295&lt;='P02'!$B$17,INDEX('P02'!$U:$U,$A295+52),0)+IF($A295&lt;='P03'!$B$17,INDEX('P03'!$U:$U,$A295+52),0)+IF($A295&lt;='P04'!$B$17,INDEX('P04'!$U:$U,$A295+52),0)+IF($A295&lt;='P05'!$B$17,INDEX('P05'!$U:$U,$A295+52),0)+IF($A295&lt;='P06'!$B$17,INDEX('P06'!$U:$U,$A295+52),0)+IF($A295&lt;='P07'!$B$17,INDEX('P07'!$U:$U,$A295+52),0)+IF($A295&lt;='P08'!$B$17,INDEX('P08'!$U:$U,$A295+52),0)+IF($A295&lt;='P09'!$B$17,INDEX('P09'!$U:$U,$A295+52),0)+IF($A295&lt;='P10'!$B$17,INDEX('P10'!$U:$U,$A295+52),0)</f>
        <v>68.644078803656981</v>
      </c>
      <c r="J295">
        <f>IF($A295&lt;='P01'!$B$17,INDEX('P01'!$V:$V,$A295+52),0)+IF($A295&lt;='P02'!$B$17,INDEX('P02'!$V:$V,$A295+52),0)+IF($A295&lt;='P03'!$B$17,INDEX('P03'!$V:$V,$A295+52),0)+IF($A295&lt;='P04'!$B$17,INDEX('P04'!$V:$V,$A295+52),0)+IF($A295&lt;='P05'!$B$17,INDEX('P05'!$V:$V,$A295+52),0)+IF($A295&lt;='P06'!$B$17,INDEX('P06'!$V:$V,$A295+52),0)+IF($A295&lt;='P07'!$B$17,INDEX('P07'!$V:$V,$A295+52),0)+IF($A295&lt;='P08'!$B$17,INDEX('P08'!$V:$V,$A295+52),0)+IF($A295&lt;='P09'!$B$17,INDEX('P09'!$V:$V,$A295+52),0)+IF($A295&lt;='P10'!$B$17,INDEX('P10'!$V:$V,$A295+52),0)</f>
        <v>5.1566197055862142E-2</v>
      </c>
      <c r="K295">
        <f>IF($A295&lt;='P01'!$B$17,INDEX('P01'!$W:$W,$A295+52),0)+IF($A295&lt;='P02'!$B$17,INDEX('P02'!$W:$W,$A295+52),0)+IF($A295&lt;='P03'!$B$17,INDEX('P03'!$W:$W,$A295+52),0)+IF($A295&lt;='P04'!$B$17,INDEX('P04'!$W:$W,$A295+52),0)+IF($A295&lt;='P05'!$B$17,INDEX('P05'!$W:$W,$A295+52),0)+IF($A295&lt;='P06'!$B$17,INDEX('P06'!$W:$W,$A295+52),0)+IF($A295&lt;='P07'!$B$17,INDEX('P07'!$W:$W,$A295+52),0)+IF($A295&lt;='P08'!$B$17,INDEX('P08'!$W:$W,$A295+52),0)+IF($A295&lt;='P09'!$B$17,INDEX('P09'!$W:$W,$A295+52),0)+IF($A295&lt;='P10'!$B$17,INDEX('P10'!$W:$W,$A295+52),0)</f>
        <v>-23.514640351338542</v>
      </c>
      <c r="L295">
        <f>IF($A295&lt;='P01'!$B$17,INDEX('P01'!$X:$X,$A295+52),0)+IF($A295&lt;='P02'!$B$17,INDEX('P02'!$X:$X,$A295+52),0)+IF($A295&lt;='P03'!$B$17,INDEX('P03'!$X:$X,$A295+52),0)+IF($A295&lt;='P04'!$B$17,INDEX('P04'!$X:$X,$A295+52),0)+IF($A295&lt;='P05'!$B$17,INDEX('P05'!$X:$X,$A295+52),0)+IF($A295&lt;='P06'!$B$17,INDEX('P06'!$X:$X,$A295+52),0)+IF($A295&lt;='P07'!$B$17,INDEX('P07'!$X:$X,$A295+52),0)+IF($A295&lt;='P08'!$B$17,INDEX('P08'!$X:$X,$A295+52),0)+IF($A295&lt;='P09'!$B$17,INDEX('P09'!$X:$X,$A295+52),0)+IF($A295&lt;='P10'!$B$17,INDEX('P10'!$X:$X,$A295+52),0)</f>
        <v>23.347372813032489</v>
      </c>
      <c r="M295">
        <f>IF($A295&lt;='P01'!$B$17,INDEX('P01'!$AA:$AA,$A295+52),0)+IF($A295&lt;='P02'!$B$17,INDEX('P02'!$AA:$AA,$A295+52),0)+IF($A295&lt;='P03'!$B$17,INDEX('P03'!$AA:$AA,$A295+52),0)+IF($A295&lt;='P04'!$B$17,INDEX('P04'!$AA:$AA,$A295+52),0)+IF($A295&lt;='P05'!$B$17,INDEX('P05'!$AA:$AA,$A295+52),0)+IF($A295&lt;='P06'!$B$17,INDEX('P06'!$AA:$AA,$A295+52),0)+IF($A295&lt;='P07'!$B$17,INDEX('P07'!$AA:$AA,$A295+52),0)+IF($A295&lt;='P08'!$B$17,INDEX('P08'!$AA:$AA,$A295+52),0)+IF($A295&lt;='P09'!$B$17,INDEX('P09'!$AA:$AA,$A295+52),0)+IF($A295&lt;='P10'!$B$17,INDEX('P10'!$AA:$AA,$A295+52),0)</f>
        <v>-9.8838011328419189</v>
      </c>
      <c r="N295">
        <f>IF($A295&lt;='P01'!$B$17,INDEX('P01'!$AB:$AB,$A295+52),0)+IF($A295&lt;='P02'!$B$17,INDEX('P02'!$AB:$AB,$A295+52),0)+IF($A295&lt;='P03'!$B$17,INDEX('P03'!$AB:$AB,$A295+52),0)+IF($A295&lt;='P04'!$B$17,INDEX('P04'!$AB:$AB,$A295+52),0)+IF($A295&lt;='P05'!$B$17,INDEX('P05'!$AB:$AB,$A295+52),0)+IF($A295&lt;='P06'!$B$17,INDEX('P06'!$AB:$AB,$A295+52),0)+IF($A295&lt;='P07'!$B$17,INDEX('P07'!$AB:$AB,$A295+52),0)+IF($A295&lt;='P08'!$B$17,INDEX('P08'!$AB:$AB,$A295+52),0)+IF($A295&lt;='P09'!$B$17,INDEX('P09'!$AB:$AB,$A295+52),0)+IF($A295&lt;='P10'!$B$17,INDEX('P10'!$AB:$AB,$A295+52),0)</f>
        <v>22.143530212456028</v>
      </c>
      <c r="O295">
        <f>IF($A295&lt;='P01'!$B$17,INDEX('P01'!$AC:$AC,$A295+52),0)+IF($A295&lt;='P02'!$B$17,INDEX('P02'!$AC:$AC,$A295+52),0)+IF($A295&lt;='P03'!$B$17,INDEX('P03'!$AC:$AC,$A295+52),0)+IF($A295&lt;='P04'!$B$17,INDEX('P04'!$AC:$AC,$A295+52),0)+IF($A295&lt;='P05'!$B$17,INDEX('P05'!$AC:$AC,$A295+52),0)+IF($A295&lt;='P06'!$B$17,INDEX('P06'!$AC:$AC,$A295+52),0)+IF($A295&lt;='P07'!$B$17,INDEX('P07'!$AC:$AC,$A295+52),0)+IF($A295&lt;='P08'!$B$17,INDEX('P08'!$AC:$AC,$A295+52),0)+IF($A295&lt;='P09'!$B$17,INDEX('P09'!$AC:$AC,$A295+52),0)+IF($A295&lt;='P10'!$B$17,INDEX('P10'!$AC:$AC,$A295+52),0)</f>
        <v>0.44287060424912061</v>
      </c>
      <c r="P295">
        <f>IF($A295&lt;='P01'!$B$17,INDEX('P01'!$AD:$AD,$A295+52),0)+IF($A295&lt;='P02'!$B$17,INDEX('P02'!$AD:$AD,$A295+52),0)+IF($A295&lt;='P03'!$B$17,INDEX('P03'!$AD:$AD,$A295+52),0)+IF($A295&lt;='P04'!$B$17,INDEX('P04'!$AD:$AD,$A295+52),0)+IF($A295&lt;='P05'!$B$17,INDEX('P05'!$AD:$AD,$A295+52),0)+IF($A295&lt;='P06'!$B$17,INDEX('P06'!$AD:$AD,$A295+52),0)+IF($A295&lt;='P07'!$B$17,INDEX('P07'!$AD:$AD,$A295+52),0)+IF($A295&lt;='P08'!$B$17,INDEX('P08'!$AD:$AD,$A295+52),0)+IF($A295&lt;='P09'!$B$17,INDEX('P09'!$AD:$AD,$A295+52),0)+IF($A295&lt;='P10'!$B$17,INDEX('P10'!$AD:$AD,$A295+52),0)</f>
        <v>2.5030690437205134</v>
      </c>
      <c r="Q295">
        <f>IF($A295&lt;='P01'!$B$17,INDEX('P01'!$AE:$AE,$A295+52),0)+IF($A295&lt;='P02'!$B$17,INDEX('P02'!$AE:$AE,$A295+52),0)+IF($A295&lt;='P03'!$B$17,INDEX('P03'!$AE:$AE,$A295+52),0)+IF($A295&lt;='P04'!$B$17,INDEX('P04'!$AE:$AE,$A295+52),0)+IF($A295&lt;='P05'!$B$17,INDEX('P05'!$AE:$AE,$A295+52),0)+IF($A295&lt;='P06'!$B$17,INDEX('P06'!$AE:$AE,$A295+52),0)+IF($A295&lt;='P07'!$B$17,INDEX('P07'!$AE:$AE,$A295+52),0)+IF($A295&lt;='P08'!$B$17,INDEX('P08'!$AE:$AE,$A295+52),0)+IF($A295&lt;='P09'!$B$17,INDEX('P09'!$AE:$AE,$A295+52),0)+IF($A295&lt;='P10'!$B$17,INDEX('P10'!$AE:$AE,$A295+52),0)</f>
        <v>29.059561830603752</v>
      </c>
      <c r="R295">
        <f>IF($A295&lt;='P01'!$B$17,INDEX('P01'!$AF:$AF,$A295+52),0)+IF($A295&lt;='P02'!$B$17,INDEX('P02'!$AF:$AF,$A295+52),0)+IF($A295&lt;='P03'!$B$17,INDEX('P03'!$AF:$AF,$A295+52),0)+IF($A295&lt;='P04'!$B$17,INDEX('P04'!$AF:$AF,$A295+52),0)+IF($A295&lt;='P05'!$B$17,INDEX('P05'!$AF:$AF,$A295+52),0)+IF($A295&lt;='P06'!$B$17,INDEX('P06'!$AF:$AF,$A295+52),0)+IF($A295&lt;='P07'!$B$17,INDEX('P07'!$AF:$AF,$A295+52),0)+IF($A295&lt;='P08'!$B$17,INDEX('P08'!$AF:$AF,$A295+52),0)+IF($A295&lt;='P09'!$B$17,INDEX('P09'!$AF:$AF,$A295+52),0)+IF($A295&lt;='P10'!$B$17,INDEX('P10'!$AF:$AF,$A295+52),0)</f>
        <v>2.1829866724558503E-2</v>
      </c>
      <c r="S295">
        <f>IF($A295&lt;='P01'!$B$17,INDEX('P01'!$AG:$AG,$A295+52),0)+IF($A295&lt;='P02'!$B$17,INDEX('P02'!$AG:$AG,$A295+52),0)+IF($A295&lt;='P03'!$B$17,INDEX('P03'!$AG:$AG,$A295+52),0)+IF($A295&lt;='P04'!$B$17,INDEX('P04'!$AG:$AG,$A295+52),0)+IF($A295&lt;='P05'!$B$17,INDEX('P05'!$AG:$AG,$A295+52),0)+IF($A295&lt;='P06'!$B$17,INDEX('P06'!$AG:$AG,$A295+52),0)+IF($A295&lt;='P07'!$B$17,INDEX('P07'!$AG:$AG,$A295+52),0)+IF($A295&lt;='P08'!$B$17,INDEX('P08'!$AG:$AG,$A295+52),0)+IF($A295&lt;='P09'!$B$17,INDEX('P09'!$AG:$AG,$A295+52),0)+IF($A295&lt;='P10'!$B$17,INDEX('P10'!$AG:$AG,$A295+52),0)</f>
        <v>7172.4929966546069</v>
      </c>
      <c r="T295">
        <f>IF($A295&lt;='P01'!$B$17,INDEX('P01'!$AI:$AI,$A295+52),0)+IF($A295&lt;='P02'!$B$17,INDEX('P02'!$AI:$AI,$A295+52),0)+IF($A295&lt;='P03'!$B$17,INDEX('P03'!$AI:$AI,$A295+52),0)+IF($A295&lt;='P04'!$B$17,INDEX('P04'!$AI:$AI,$A295+52),0)+IF($A295&lt;='P05'!$B$17,INDEX('P05'!$AI:$AI,$A295+52),0)+IF($A295&lt;='P06'!$B$17,INDEX('P06'!$AI:$AI,$A295+52),0)+IF($A295&lt;='P07'!$B$17,INDEX('P07'!$AI:$AI,$A295+52),0)+IF($A295&lt;='P08'!$B$17,INDEX('P08'!$AI:$AI,$A295+52),0)+IF($A295&lt;='P09'!$B$17,INDEX('P09'!$AI:$AI,$A295+52),0)+IF($A295&lt;='P10'!$B$17,INDEX('P10'!$AI:$AI,$A295+52),0)</f>
        <v>7172.4929966546069</v>
      </c>
    </row>
    <row r="296" spans="1:20" x14ac:dyDescent="0.35">
      <c r="A296">
        <v>264</v>
      </c>
      <c r="B296">
        <f>IF($A296&lt;='P01'!$B$17,INDEX('P01'!$J:$J,$A296+52),0)+IF($A296&lt;='P02'!$B$17,INDEX('P02'!$J:$J,$A296+52),0)+IF($A296&lt;='P03'!$B$17,INDEX('P03'!$J:$J,$A296+52),0)+IF($A296&lt;='P04'!$B$17,INDEX('P04'!$J:$J,$A296+52),0)+IF($A296&lt;='P05'!$B$17,INDEX('P05'!$J:$J,$A296+52),0)+IF($A296&lt;='P06'!$B$17,INDEX('P06'!$J:$J,$A296+52),0)+IF($A296&lt;='P07'!$B$17,INDEX('P07'!$J:$J,$A296+52),0)+IF($A296&lt;='P08'!$B$17,INDEX('P08'!$J:$J,$A296+52),0)+IF($A296&lt;='P09'!$B$17,INDEX('P09'!$J:$J,$A296+52),0)+IF($A296&lt;='P10'!$B$17,INDEX('P10'!$J:$J,$A296+52),0)</f>
        <v>1.0752741047323451E-4</v>
      </c>
      <c r="C296">
        <f>IF($A296&lt;='P01'!$B$17,INDEX('P01'!$K:$K,$A296+52),0)+IF($A296&lt;='P02'!$B$17,INDEX('P02'!$K:$K,$A296+52),0)+IF($A296&lt;='P03'!$B$17,INDEX('P03'!$K:$K,$A296+52),0)+IF($A296&lt;='P04'!$B$17,INDEX('P04'!$K:$K,$A296+52),0)+IF($A296&lt;='P05'!$B$17,INDEX('P05'!$K:$K,$A296+52),0)+IF($A296&lt;='P06'!$B$17,INDEX('P06'!$K:$K,$A296+52),0)+IF($A296&lt;='P07'!$B$17,INDEX('P07'!$K:$K,$A296+52),0)+IF($A296&lt;='P08'!$B$17,INDEX('P08'!$K:$K,$A296+52),0)+IF($A296&lt;='P09'!$B$17,INDEX('P09'!$K:$K,$A296+52),0)+IF($A296&lt;='P10'!$B$17,INDEX('P10'!$K:$K,$A296+52),0)</f>
        <v>2.093212122462591E-3</v>
      </c>
      <c r="D296">
        <f>IF($A296&lt;='P01'!$B$17,INDEX('P01'!$L:$L,$A296+52),0)+IF($A296&lt;='P02'!$B$17,INDEX('P02'!$L:$L,$A296+52),0)+IF($A296&lt;='P03'!$B$17,INDEX('P03'!$L:$L,$A296+52),0)+IF($A296&lt;='P04'!$B$17,INDEX('P04'!$L:$L,$A296+52),0)+IF($A296&lt;='P05'!$B$17,INDEX('P05'!$L:$L,$A296+52),0)+IF($A296&lt;='P06'!$B$17,INDEX('P06'!$L:$L,$A296+52),0)+IF($A296&lt;='P07'!$B$17,INDEX('P07'!$L:$L,$A296+52),0)+IF($A296&lt;='P08'!$B$17,INDEX('P08'!$L:$L,$A296+52),0)+IF($A296&lt;='P09'!$B$17,INDEX('P09'!$L:$L,$A296+52),0)+IF($A296&lt;='P10'!$B$17,INDEX('P10'!$L:$L,$A296+52),0)</f>
        <v>0</v>
      </c>
      <c r="E296">
        <f>IF($A296&lt;='P01'!$B$17,INDEX('P01'!$M:$M,$A296+52),0)+IF($A296&lt;='P02'!$B$17,INDEX('P02'!$M:$M,$A296+52),0)+IF($A296&lt;='P03'!$B$17,INDEX('P03'!$M:$M,$A296+52),0)+IF($A296&lt;='P04'!$B$17,INDEX('P04'!$M:$M,$A296+52),0)+IF($A296&lt;='P05'!$B$17,INDEX('P05'!$M:$M,$A296+52),0)+IF($A296&lt;='P06'!$B$17,INDEX('P06'!$M:$M,$A296+52),0)+IF($A296&lt;='P07'!$B$17,INDEX('P07'!$M:$M,$A296+52),0)+IF($A296&lt;='P08'!$B$17,INDEX('P08'!$M:$M,$A296+52),0)+IF($A296&lt;='P09'!$B$17,INDEX('P09'!$M:$M,$A296+52),0)+IF($A296&lt;='P10'!$B$17,INDEX('P10'!$M:$M,$A296+52),0)</f>
        <v>0.61427290461851514</v>
      </c>
      <c r="F296">
        <f>IF($A296&lt;='P01'!$B$17,INDEX('P01'!$R:$R,$A296+52),0)+IF($A296&lt;='P02'!$B$17,INDEX('P02'!$R:$R,$A296+52),0)+IF($A296&lt;='P03'!$B$17,INDEX('P03'!$R:$R,$A296+52),0)+IF($A296&lt;='P04'!$B$17,INDEX('P04'!$R:$R,$A296+52),0)+IF($A296&lt;='P05'!$B$17,INDEX('P05'!$R:$R,$A296+52),0)+IF($A296&lt;='P06'!$B$17,INDEX('P06'!$R:$R,$A296+52),0)+IF($A296&lt;='P07'!$B$17,INDEX('P07'!$R:$R,$A296+52),0)+IF($A296&lt;='P08'!$B$17,INDEX('P08'!$R:$R,$A296+52),0)+IF($A296&lt;='P09'!$B$17,INDEX('P09'!$R:$R,$A296+52),0)+IF($A296&lt;='P10'!$B$17,INDEX('P10'!$R:$R,$A296+52),0)</f>
        <v>51.951085424985607</v>
      </c>
      <c r="G296">
        <f>IF($A296&lt;='P01'!$B$17,INDEX('P01'!$S:$S,$A296+52),0)+IF($A296&lt;='P02'!$B$17,INDEX('P02'!$S:$S,$A296+52),0)+IF($A296&lt;='P03'!$B$17,INDEX('P03'!$S:$S,$A296+52),0)+IF($A296&lt;='P04'!$B$17,INDEX('P04'!$S:$S,$A296+52),0)+IF($A296&lt;='P05'!$B$17,INDEX('P05'!$S:$S,$A296+52),0)+IF($A296&lt;='P06'!$B$17,INDEX('P06'!$S:$S,$A296+52),0)+IF($A296&lt;='P07'!$B$17,INDEX('P07'!$S:$S,$A296+52),0)+IF($A296&lt;='P08'!$B$17,INDEX('P08'!$S:$S,$A296+52),0)+IF($A296&lt;='P09'!$B$17,INDEX('P09'!$S:$S,$A296+52),0)+IF($A296&lt;='P10'!$B$17,INDEX('P10'!$S:$S,$A296+52),0)</f>
        <v>1.0390217084997122</v>
      </c>
      <c r="H296">
        <f>IF($A296&lt;='P01'!$B$17,INDEX('P01'!$T:$T,$A296+52),0)+IF($A296&lt;='P02'!$B$17,INDEX('P02'!$T:$T,$A296+52),0)+IF($A296&lt;='P03'!$B$17,INDEX('P03'!$T:$T,$A296+52),0)+IF($A296&lt;='P04'!$B$17,INDEX('P04'!$T:$T,$A296+52),0)+IF($A296&lt;='P05'!$B$17,INDEX('P05'!$T:$T,$A296+52),0)+IF($A296&lt;='P06'!$B$17,INDEX('P06'!$T:$T,$A296+52),0)+IF($A296&lt;='P07'!$B$17,INDEX('P07'!$T:$T,$A296+52),0)+IF($A296&lt;='P08'!$B$17,INDEX('P08'!$T:$T,$A296+52),0)+IF($A296&lt;='P09'!$B$17,INDEX('P09'!$T:$T,$A296+52),0)+IF($A296&lt;='P10'!$B$17,INDEX('P10'!$T:$T,$A296+52),0)</f>
        <v>5.9061362551571506</v>
      </c>
      <c r="I296">
        <f>IF($A296&lt;='P01'!$B$17,INDEX('P01'!$U:$U,$A296+52),0)+IF($A296&lt;='P02'!$B$17,INDEX('P02'!$U:$U,$A296+52),0)+IF($A296&lt;='P03'!$B$17,INDEX('P03'!$U:$U,$A296+52),0)+IF($A296&lt;='P04'!$B$17,INDEX('P04'!$U:$U,$A296+52),0)+IF($A296&lt;='P05'!$B$17,INDEX('P05'!$U:$U,$A296+52),0)+IF($A296&lt;='P06'!$B$17,INDEX('P06'!$U:$U,$A296+52),0)+IF($A296&lt;='P07'!$B$17,INDEX('P07'!$U:$U,$A296+52),0)+IF($A296&lt;='P08'!$B$17,INDEX('P08'!$U:$U,$A296+52),0)+IF($A296&lt;='P09'!$B$17,INDEX('P09'!$U:$U,$A296+52),0)+IF($A296&lt;='P10'!$B$17,INDEX('P10'!$U:$U,$A296+52),0)</f>
        <v>68.39963127071303</v>
      </c>
      <c r="J296">
        <f>IF($A296&lt;='P01'!$B$17,INDEX('P01'!$V:$V,$A296+52),0)+IF($A296&lt;='P02'!$B$17,INDEX('P02'!$V:$V,$A296+52),0)+IF($A296&lt;='P03'!$B$17,INDEX('P03'!$V:$V,$A296+52),0)+IF($A296&lt;='P04'!$B$17,INDEX('P04'!$V:$V,$A296+52),0)+IF($A296&lt;='P05'!$B$17,INDEX('P05'!$V:$V,$A296+52),0)+IF($A296&lt;='P06'!$B$17,INDEX('P06'!$V:$V,$A296+52),0)+IF($A296&lt;='P07'!$B$17,INDEX('P07'!$V:$V,$A296+52),0)+IF($A296&lt;='P08'!$B$17,INDEX('P08'!$V:$V,$A296+52),0)+IF($A296&lt;='P09'!$B$17,INDEX('P09'!$V:$V,$A296+52),0)+IF($A296&lt;='P10'!$B$17,INDEX('P10'!$V:$V,$A296+52),0)</f>
        <v>5.1508409438434571E-2</v>
      </c>
      <c r="K296">
        <f>IF($A296&lt;='P01'!$B$17,INDEX('P01'!$W:$W,$A296+52),0)+IF($A296&lt;='P02'!$B$17,INDEX('P02'!$W:$W,$A296+52),0)+IF($A296&lt;='P03'!$B$17,INDEX('P03'!$W:$W,$A296+52),0)+IF($A296&lt;='P04'!$B$17,INDEX('P04'!$W:$W,$A296+52),0)+IF($A296&lt;='P05'!$B$17,INDEX('P05'!$W:$W,$A296+52),0)+IF($A296&lt;='P06'!$B$17,INDEX('P06'!$W:$W,$A296+52),0)+IF($A296&lt;='P07'!$B$17,INDEX('P07'!$W:$W,$A296+52),0)+IF($A296&lt;='P08'!$B$17,INDEX('P08'!$W:$W,$A296+52),0)+IF($A296&lt;='P09'!$B$17,INDEX('P09'!$W:$W,$A296+52),0)+IF($A296&lt;='P10'!$B$17,INDEX('P10'!$W:$W,$A296+52),0)</f>
        <v>-23.445212218822725</v>
      </c>
      <c r="L296">
        <f>IF($A296&lt;='P01'!$B$17,INDEX('P01'!$X:$X,$A296+52),0)+IF($A296&lt;='P02'!$B$17,INDEX('P02'!$X:$X,$A296+52),0)+IF($A296&lt;='P03'!$B$17,INDEX('P03'!$X:$X,$A296+52),0)+IF($A296&lt;='P04'!$B$17,INDEX('P04'!$X:$X,$A296+52),0)+IF($A296&lt;='P05'!$B$17,INDEX('P05'!$X:$X,$A296+52),0)+IF($A296&lt;='P06'!$B$17,INDEX('P06'!$X:$X,$A296+52),0)+IF($A296&lt;='P07'!$B$17,INDEX('P07'!$X:$X,$A296+52),0)+IF($A296&lt;='P08'!$B$17,INDEX('P08'!$X:$X,$A296+52),0)+IF($A296&lt;='P09'!$B$17,INDEX('P09'!$X:$X,$A296+52),0)+IF($A296&lt;='P10'!$B$17,INDEX('P10'!$X:$X,$A296+52),0)</f>
        <v>23.278539370440217</v>
      </c>
      <c r="M296">
        <f>IF($A296&lt;='P01'!$B$17,INDEX('P01'!$AA:$AA,$A296+52),0)+IF($A296&lt;='P02'!$B$17,INDEX('P02'!$AA:$AA,$A296+52),0)+IF($A296&lt;='P03'!$B$17,INDEX('P03'!$AA:$AA,$A296+52),0)+IF($A296&lt;='P04'!$B$17,INDEX('P04'!$AA:$AA,$A296+52),0)+IF($A296&lt;='P05'!$B$17,INDEX('P05'!$AA:$AA,$A296+52),0)+IF($A296&lt;='P06'!$B$17,INDEX('P06'!$AA:$AA,$A296+52),0)+IF($A296&lt;='P07'!$B$17,INDEX('P07'!$AA:$AA,$A296+52),0)+IF($A296&lt;='P08'!$B$17,INDEX('P08'!$AA:$AA,$A296+52),0)+IF($A296&lt;='P09'!$B$17,INDEX('P09'!$AA:$AA,$A296+52),0)+IF($A296&lt;='P10'!$B$17,INDEX('P10'!$AA:$AA,$A296+52),0)</f>
        <v>-9.8225050807152208</v>
      </c>
      <c r="N296">
        <f>IF($A296&lt;='P01'!$B$17,INDEX('P01'!$AB:$AB,$A296+52),0)+IF($A296&lt;='P02'!$B$17,INDEX('P02'!$AB:$AB,$A296+52),0)+IF($A296&lt;='P03'!$B$17,INDEX('P03'!$AB:$AB,$A296+52),0)+IF($A296&lt;='P04'!$B$17,INDEX('P04'!$AB:$AB,$A296+52),0)+IF($A296&lt;='P05'!$B$17,INDEX('P05'!$AB:$AB,$A296+52),0)+IF($A296&lt;='P06'!$B$17,INDEX('P06'!$AB:$AB,$A296+52),0)+IF($A296&lt;='P07'!$B$17,INDEX('P07'!$AB:$AB,$A296+52),0)+IF($A296&lt;='P08'!$B$17,INDEX('P08'!$AB:$AB,$A296+52),0)+IF($A296&lt;='P09'!$B$17,INDEX('P09'!$AB:$AB,$A296+52),0)+IF($A296&lt;='P10'!$B$17,INDEX('P10'!$AB:$AB,$A296+52),0)</f>
        <v>21.992804119237732</v>
      </c>
      <c r="O296">
        <f>IF($A296&lt;='P01'!$B$17,INDEX('P01'!$AC:$AC,$A296+52),0)+IF($A296&lt;='P02'!$B$17,INDEX('P02'!$AC:$AC,$A296+52),0)+IF($A296&lt;='P03'!$B$17,INDEX('P03'!$AC:$AC,$A296+52),0)+IF($A296&lt;='P04'!$B$17,INDEX('P04'!$AC:$AC,$A296+52),0)+IF($A296&lt;='P05'!$B$17,INDEX('P05'!$AC:$AC,$A296+52),0)+IF($A296&lt;='P06'!$B$17,INDEX('P06'!$AC:$AC,$A296+52),0)+IF($A296&lt;='P07'!$B$17,INDEX('P07'!$AC:$AC,$A296+52),0)+IF($A296&lt;='P08'!$B$17,INDEX('P08'!$AC:$AC,$A296+52),0)+IF($A296&lt;='P09'!$B$17,INDEX('P09'!$AC:$AC,$A296+52),0)+IF($A296&lt;='P10'!$B$17,INDEX('P10'!$AC:$AC,$A296+52),0)</f>
        <v>0.43985608238475465</v>
      </c>
      <c r="P296">
        <f>IF($A296&lt;='P01'!$B$17,INDEX('P01'!$AD:$AD,$A296+52),0)+IF($A296&lt;='P02'!$B$17,INDEX('P02'!$AD:$AD,$A296+52),0)+IF($A296&lt;='P03'!$B$17,INDEX('P03'!$AD:$AD,$A296+52),0)+IF($A296&lt;='P04'!$B$17,INDEX('P04'!$AD:$AD,$A296+52),0)+IF($A296&lt;='P05'!$B$17,INDEX('P05'!$AD:$AD,$A296+52),0)+IF($A296&lt;='P06'!$B$17,INDEX('P06'!$AD:$AD,$A296+52),0)+IF($A296&lt;='P07'!$B$17,INDEX('P07'!$AD:$AD,$A296+52),0)+IF($A296&lt;='P08'!$B$17,INDEX('P08'!$AD:$AD,$A296+52),0)+IF($A296&lt;='P09'!$B$17,INDEX('P09'!$AD:$AD,$A296+52),0)+IF($A296&lt;='P10'!$B$17,INDEX('P10'!$AD:$AD,$A296+52),0)</f>
        <v>2.4921260071559388</v>
      </c>
      <c r="Q296">
        <f>IF($A296&lt;='P01'!$B$17,INDEX('P01'!$AE:$AE,$A296+52),0)+IF($A296&lt;='P02'!$B$17,INDEX('P02'!$AE:$AE,$A296+52),0)+IF($A296&lt;='P03'!$B$17,INDEX('P03'!$AE:$AE,$A296+52),0)+IF($A296&lt;='P04'!$B$17,INDEX('P04'!$AE:$AE,$A296+52),0)+IF($A296&lt;='P05'!$B$17,INDEX('P05'!$AE:$AE,$A296+52),0)+IF($A296&lt;='P06'!$B$17,INDEX('P06'!$AE:$AE,$A296+52),0)+IF($A296&lt;='P07'!$B$17,INDEX('P07'!$AE:$AE,$A296+52),0)+IF($A296&lt;='P08'!$B$17,INDEX('P08'!$AE:$AE,$A296+52),0)+IF($A296&lt;='P09'!$B$17,INDEX('P09'!$AE:$AE,$A296+52),0)+IF($A296&lt;='P10'!$B$17,INDEX('P10'!$AE:$AE,$A296+52),0)</f>
        <v>28.861592859591912</v>
      </c>
      <c r="R296">
        <f>IF($A296&lt;='P01'!$B$17,INDEX('P01'!$AF:$AF,$A296+52),0)+IF($A296&lt;='P02'!$B$17,INDEX('P02'!$AF:$AF,$A296+52),0)+IF($A296&lt;='P03'!$B$17,INDEX('P03'!$AF:$AF,$A296+52),0)+IF($A296&lt;='P04'!$B$17,INDEX('P04'!$AF:$AF,$A296+52),0)+IF($A296&lt;='P05'!$B$17,INDEX('P05'!$AF:$AF,$A296+52),0)+IF($A296&lt;='P06'!$B$17,INDEX('P06'!$AF:$AF,$A296+52),0)+IF($A296&lt;='P07'!$B$17,INDEX('P07'!$AF:$AF,$A296+52),0)+IF($A296&lt;='P08'!$B$17,INDEX('P08'!$AF:$AF,$A296+52),0)+IF($A296&lt;='P09'!$B$17,INDEX('P09'!$AF:$AF,$A296+52),0)+IF($A296&lt;='P10'!$B$17,INDEX('P10'!$AF:$AF,$A296+52),0)</f>
        <v>2.1734250820351866E-2</v>
      </c>
      <c r="S296">
        <f>IF($A296&lt;='P01'!$B$17,INDEX('P01'!$AG:$AG,$A296+52),0)+IF($A296&lt;='P02'!$B$17,INDEX('P02'!$AG:$AG,$A296+52),0)+IF($A296&lt;='P03'!$B$17,INDEX('P03'!$AG:$AG,$A296+52),0)+IF($A296&lt;='P04'!$B$17,INDEX('P04'!$AG:$AG,$A296+52),0)+IF($A296&lt;='P05'!$B$17,INDEX('P05'!$AG:$AG,$A296+52),0)+IF($A296&lt;='P06'!$B$17,INDEX('P06'!$AG:$AG,$A296+52),0)+IF($A296&lt;='P07'!$B$17,INDEX('P07'!$AG:$AG,$A296+52),0)+IF($A296&lt;='P08'!$B$17,INDEX('P08'!$AG:$AG,$A296+52),0)+IF($A296&lt;='P09'!$B$17,INDEX('P09'!$AG:$AG,$A296+52),0)+IF($A296&lt;='P10'!$B$17,INDEX('P10'!$AG:$AG,$A296+52),0)</f>
        <v>7172.6953329448588</v>
      </c>
      <c r="T296">
        <f>IF($A296&lt;='P01'!$B$17,INDEX('P01'!$AI:$AI,$A296+52),0)+IF($A296&lt;='P02'!$B$17,INDEX('P02'!$AI:$AI,$A296+52),0)+IF($A296&lt;='P03'!$B$17,INDEX('P03'!$AI:$AI,$A296+52),0)+IF($A296&lt;='P04'!$B$17,INDEX('P04'!$AI:$AI,$A296+52),0)+IF($A296&lt;='P05'!$B$17,INDEX('P05'!$AI:$AI,$A296+52),0)+IF($A296&lt;='P06'!$B$17,INDEX('P06'!$AI:$AI,$A296+52),0)+IF($A296&lt;='P07'!$B$17,INDEX('P07'!$AI:$AI,$A296+52),0)+IF($A296&lt;='P08'!$B$17,INDEX('P08'!$AI:$AI,$A296+52),0)+IF($A296&lt;='P09'!$B$17,INDEX('P09'!$AI:$AI,$A296+52),0)+IF($A296&lt;='P10'!$B$17,INDEX('P10'!$AI:$AI,$A296+52),0)</f>
        <v>7172.6953329448588</v>
      </c>
    </row>
    <row r="297" spans="1:20" x14ac:dyDescent="0.35">
      <c r="A297">
        <v>265</v>
      </c>
      <c r="B297">
        <f>IF($A297&lt;='P01'!$B$17,INDEX('P01'!$J:$J,$A297+52),0)+IF($A297&lt;='P02'!$B$17,INDEX('P02'!$J:$J,$A297+52),0)+IF($A297&lt;='P03'!$B$17,INDEX('P03'!$J:$J,$A297+52),0)+IF($A297&lt;='P04'!$B$17,INDEX('P04'!$J:$J,$A297+52),0)+IF($A297&lt;='P05'!$B$17,INDEX('P05'!$J:$J,$A297+52),0)+IF($A297&lt;='P06'!$B$17,INDEX('P06'!$J:$J,$A297+52),0)+IF($A297&lt;='P07'!$B$17,INDEX('P07'!$J:$J,$A297+52),0)+IF($A297&lt;='P08'!$B$17,INDEX('P08'!$J:$J,$A297+52),0)+IF($A297&lt;='P09'!$B$17,INDEX('P09'!$J:$J,$A297+52),0)+IF($A297&lt;='P10'!$B$17,INDEX('P10'!$J:$J,$A297+52),0)</f>
        <v>1.1708816339891915E-4</v>
      </c>
      <c r="C297">
        <f>IF($A297&lt;='P01'!$B$17,INDEX('P01'!$K:$K,$A297+52),0)+IF($A297&lt;='P02'!$B$17,INDEX('P02'!$K:$K,$A297+52),0)+IF($A297&lt;='P03'!$B$17,INDEX('P03'!$K:$K,$A297+52),0)+IF($A297&lt;='P04'!$B$17,INDEX('P04'!$K:$K,$A297+52),0)+IF($A297&lt;='P05'!$B$17,INDEX('P05'!$K:$K,$A297+52),0)+IF($A297&lt;='P06'!$B$17,INDEX('P06'!$K:$K,$A297+52),0)+IF($A297&lt;='P07'!$B$17,INDEX('P07'!$K:$K,$A297+52),0)+IF($A297&lt;='P08'!$B$17,INDEX('P08'!$K:$K,$A297+52),0)+IF($A297&lt;='P09'!$B$17,INDEX('P09'!$K:$K,$A297+52),0)+IF($A297&lt;='P10'!$B$17,INDEX('P10'!$K:$K,$A297+52),0)</f>
        <v>2.0857058251062231E-3</v>
      </c>
      <c r="D297">
        <f>IF($A297&lt;='P01'!$B$17,INDEX('P01'!$L:$L,$A297+52),0)+IF($A297&lt;='P02'!$B$17,INDEX('P02'!$L:$L,$A297+52),0)+IF($A297&lt;='P03'!$B$17,INDEX('P03'!$L:$L,$A297+52),0)+IF($A297&lt;='P04'!$B$17,INDEX('P04'!$L:$L,$A297+52),0)+IF($A297&lt;='P05'!$B$17,INDEX('P05'!$L:$L,$A297+52),0)+IF($A297&lt;='P06'!$B$17,INDEX('P06'!$L:$L,$A297+52),0)+IF($A297&lt;='P07'!$B$17,INDEX('P07'!$L:$L,$A297+52),0)+IF($A297&lt;='P08'!$B$17,INDEX('P08'!$L:$L,$A297+52),0)+IF($A297&lt;='P09'!$B$17,INDEX('P09'!$L:$L,$A297+52),0)+IF($A297&lt;='P10'!$B$17,INDEX('P10'!$L:$L,$A297+52),0)</f>
        <v>0</v>
      </c>
      <c r="E297">
        <f>IF($A297&lt;='P01'!$B$17,INDEX('P01'!$M:$M,$A297+52),0)+IF($A297&lt;='P02'!$B$17,INDEX('P02'!$M:$M,$A297+52),0)+IF($A297&lt;='P03'!$B$17,INDEX('P03'!$M:$M,$A297+52),0)+IF($A297&lt;='P04'!$B$17,INDEX('P04'!$M:$M,$A297+52),0)+IF($A297&lt;='P05'!$B$17,INDEX('P05'!$M:$M,$A297+52),0)+IF($A297&lt;='P06'!$B$17,INDEX('P06'!$M:$M,$A297+52),0)+IF($A297&lt;='P07'!$B$17,INDEX('P07'!$M:$M,$A297+52),0)+IF($A297&lt;='P08'!$B$17,INDEX('P08'!$M:$M,$A297+52),0)+IF($A297&lt;='P09'!$B$17,INDEX('P09'!$M:$M,$A297+52),0)+IF($A297&lt;='P10'!$B$17,INDEX('P10'!$M:$M,$A297+52),0)</f>
        <v>0.61207011063001004</v>
      </c>
      <c r="F297">
        <f>IF($A297&lt;='P01'!$B$17,INDEX('P01'!$R:$R,$A297+52),0)+IF($A297&lt;='P02'!$B$17,INDEX('P02'!$R:$R,$A297+52),0)+IF($A297&lt;='P03'!$B$17,INDEX('P03'!$R:$R,$A297+52),0)+IF($A297&lt;='P04'!$B$17,INDEX('P04'!$R:$R,$A297+52),0)+IF($A297&lt;='P05'!$B$17,INDEX('P05'!$R:$R,$A297+52),0)+IF($A297&lt;='P06'!$B$17,INDEX('P06'!$R:$R,$A297+52),0)+IF($A297&lt;='P07'!$B$17,INDEX('P07'!$R:$R,$A297+52),0)+IF($A297&lt;='P08'!$B$17,INDEX('P08'!$R:$R,$A297+52),0)+IF($A297&lt;='P09'!$B$17,INDEX('P09'!$R:$R,$A297+52),0)+IF($A297&lt;='P10'!$B$17,INDEX('P10'!$R:$R,$A297+52),0)</f>
        <v>51.766382662099147</v>
      </c>
      <c r="G297">
        <f>IF($A297&lt;='P01'!$B$17,INDEX('P01'!$S:$S,$A297+52),0)+IF($A297&lt;='P02'!$B$17,INDEX('P02'!$S:$S,$A297+52),0)+IF($A297&lt;='P03'!$B$17,INDEX('P03'!$S:$S,$A297+52),0)+IF($A297&lt;='P04'!$B$17,INDEX('P04'!$S:$S,$A297+52),0)+IF($A297&lt;='P05'!$B$17,INDEX('P05'!$S:$S,$A297+52),0)+IF($A297&lt;='P06'!$B$17,INDEX('P06'!$S:$S,$A297+52),0)+IF($A297&lt;='P07'!$B$17,INDEX('P07'!$S:$S,$A297+52),0)+IF($A297&lt;='P08'!$B$17,INDEX('P08'!$S:$S,$A297+52),0)+IF($A297&lt;='P09'!$B$17,INDEX('P09'!$S:$S,$A297+52),0)+IF($A297&lt;='P10'!$B$17,INDEX('P10'!$S:$S,$A297+52),0)</f>
        <v>1.0353276532419831</v>
      </c>
      <c r="H297">
        <f>IF($A297&lt;='P01'!$B$17,INDEX('P01'!$T:$T,$A297+52),0)+IF($A297&lt;='P02'!$B$17,INDEX('P02'!$T:$T,$A297+52),0)+IF($A297&lt;='P03'!$B$17,INDEX('P03'!$T:$T,$A297+52),0)+IF($A297&lt;='P04'!$B$17,INDEX('P04'!$T:$T,$A297+52),0)+IF($A297&lt;='P05'!$B$17,INDEX('P05'!$T:$T,$A297+52),0)+IF($A297&lt;='P06'!$B$17,INDEX('P06'!$T:$T,$A297+52),0)+IF($A297&lt;='P07'!$B$17,INDEX('P07'!$T:$T,$A297+52),0)+IF($A297&lt;='P08'!$B$17,INDEX('P08'!$T:$T,$A297+52),0)+IF($A297&lt;='P09'!$B$17,INDEX('P09'!$T:$T,$A297+52),0)+IF($A297&lt;='P10'!$B$17,INDEX('P10'!$T:$T,$A297+52),0)</f>
        <v>5.8995661584881045</v>
      </c>
      <c r="I297">
        <f>IF($A297&lt;='P01'!$B$17,INDEX('P01'!$U:$U,$A297+52),0)+IF($A297&lt;='P02'!$B$17,INDEX('P02'!$U:$U,$A297+52),0)+IF($A297&lt;='P03'!$B$17,INDEX('P03'!$U:$U,$A297+52),0)+IF($A297&lt;='P04'!$B$17,INDEX('P04'!$U:$U,$A297+52),0)+IF($A297&lt;='P05'!$B$17,INDEX('P05'!$U:$U,$A297+52),0)+IF($A297&lt;='P06'!$B$17,INDEX('P06'!$U:$U,$A297+52),0)+IF($A297&lt;='P07'!$B$17,INDEX('P07'!$U:$U,$A297+52),0)+IF($A297&lt;='P08'!$B$17,INDEX('P08'!$U:$U,$A297+52),0)+IF($A297&lt;='P09'!$B$17,INDEX('P09'!$U:$U,$A297+52),0)+IF($A297&lt;='P10'!$B$17,INDEX('P10'!$U:$U,$A297+52),0)</f>
        <v>74.432632457540251</v>
      </c>
      <c r="J297">
        <f>IF($A297&lt;='P01'!$B$17,INDEX('P01'!$V:$V,$A297+52),0)+IF($A297&lt;='P02'!$B$17,INDEX('P02'!$V:$V,$A297+52),0)+IF($A297&lt;='P03'!$B$17,INDEX('P03'!$V:$V,$A297+52),0)+IF($A297&lt;='P04'!$B$17,INDEX('P04'!$V:$V,$A297+52),0)+IF($A297&lt;='P05'!$B$17,INDEX('P05'!$V:$V,$A297+52),0)+IF($A297&lt;='P06'!$B$17,INDEX('P06'!$V:$V,$A297+52),0)+IF($A297&lt;='P07'!$B$17,INDEX('P07'!$V:$V,$A297+52),0)+IF($A297&lt;='P08'!$B$17,INDEX('P08'!$V:$V,$A297+52),0)+IF($A297&lt;='P09'!$B$17,INDEX('P09'!$V:$V,$A297+52),0)+IF($A297&lt;='P10'!$B$17,INDEX('P10'!$V:$V,$A297+52),0)</f>
        <v>5.6226586029932468E-2</v>
      </c>
      <c r="K297">
        <f>IF($A297&lt;='P01'!$B$17,INDEX('P01'!$W:$W,$A297+52),0)+IF($A297&lt;='P02'!$B$17,INDEX('P02'!$W:$W,$A297+52),0)+IF($A297&lt;='P03'!$B$17,INDEX('P03'!$W:$W,$A297+52),0)+IF($A297&lt;='P04'!$B$17,INDEX('P04'!$W:$W,$A297+52),0)+IF($A297&lt;='P05'!$B$17,INDEX('P05'!$W:$W,$A297+52),0)+IF($A297&lt;='P06'!$B$17,INDEX('P06'!$W:$W,$A297+52),0)+IF($A297&lt;='P07'!$B$17,INDEX('P07'!$W:$W,$A297+52),0)+IF($A297&lt;='P08'!$B$17,INDEX('P08'!$W:$W,$A297+52),0)+IF($A297&lt;='P09'!$B$17,INDEX('P09'!$W:$W,$A297+52),0)+IF($A297&lt;='P10'!$B$17,INDEX('P10'!$W:$W,$A297+52),0)</f>
        <v>-29.657370193201125</v>
      </c>
      <c r="L297">
        <f>IF($A297&lt;='P01'!$B$17,INDEX('P01'!$X:$X,$A297+52),0)+IF($A297&lt;='P02'!$B$17,INDEX('P02'!$X:$X,$A297+52),0)+IF($A297&lt;='P03'!$B$17,INDEX('P03'!$X:$X,$A297+52),0)+IF($A297&lt;='P04'!$B$17,INDEX('P04'!$X:$X,$A297+52),0)+IF($A297&lt;='P05'!$B$17,INDEX('P05'!$X:$X,$A297+52),0)+IF($A297&lt;='P06'!$B$17,INDEX('P06'!$X:$X,$A297+52),0)+IF($A297&lt;='P07'!$B$17,INDEX('P07'!$X:$X,$A297+52),0)+IF($A297&lt;='P08'!$B$17,INDEX('P08'!$X:$X,$A297+52),0)+IF($A297&lt;='P09'!$B$17,INDEX('P09'!$X:$X,$A297+52),0)+IF($A297&lt;='P10'!$B$17,INDEX('P10'!$X:$X,$A297+52),0)</f>
        <v>29.491289920225714</v>
      </c>
      <c r="M297">
        <f>IF($A297&lt;='P01'!$B$17,INDEX('P01'!$AA:$AA,$A297+52),0)+IF($A297&lt;='P02'!$B$17,INDEX('P02'!$AA:$AA,$A297+52),0)+IF($A297&lt;='P03'!$B$17,INDEX('P03'!$AA:$AA,$A297+52),0)+IF($A297&lt;='P04'!$B$17,INDEX('P04'!$AA:$AA,$A297+52),0)+IF($A297&lt;='P05'!$B$17,INDEX('P05'!$AA:$AA,$A297+52),0)+IF($A297&lt;='P06'!$B$17,INDEX('P06'!$AA:$AA,$A297+52),0)+IF($A297&lt;='P07'!$B$17,INDEX('P07'!$AA:$AA,$A297+52),0)+IF($A297&lt;='P08'!$B$17,INDEX('P08'!$AA:$AA,$A297+52),0)+IF($A297&lt;='P09'!$B$17,INDEX('P09'!$AA:$AA,$A297+52),0)+IF($A297&lt;='P10'!$B$17,INDEX('P10'!$AA:$AA,$A297+52),0)</f>
        <v>-12.403403126862596</v>
      </c>
      <c r="N297">
        <f>IF($A297&lt;='P01'!$B$17,INDEX('P01'!$AB:$AB,$A297+52),0)+IF($A297&lt;='P02'!$B$17,INDEX('P02'!$AB:$AB,$A297+52),0)+IF($A297&lt;='P03'!$B$17,INDEX('P03'!$AB:$AB,$A297+52),0)+IF($A297&lt;='P04'!$B$17,INDEX('P04'!$AB:$AB,$A297+52),0)+IF($A297&lt;='P05'!$B$17,INDEX('P05'!$AB:$AB,$A297+52),0)+IF($A297&lt;='P06'!$B$17,INDEX('P06'!$AB:$AB,$A297+52),0)+IF($A297&lt;='P07'!$B$17,INDEX('P07'!$AB:$AB,$A297+52),0)+IF($A297&lt;='P08'!$B$17,INDEX('P08'!$AB:$AB,$A297+52),0)+IF($A297&lt;='P09'!$B$17,INDEX('P09'!$AB:$AB,$A297+52),0)+IF($A297&lt;='P10'!$B$17,INDEX('P10'!$AB:$AB,$A297+52),0)</f>
        <v>21.843104011688755</v>
      </c>
      <c r="O297">
        <f>IF($A297&lt;='P01'!$B$17,INDEX('P01'!$AC:$AC,$A297+52),0)+IF($A297&lt;='P02'!$B$17,INDEX('P02'!$AC:$AC,$A297+52),0)+IF($A297&lt;='P03'!$B$17,INDEX('P03'!$AC:$AC,$A297+52),0)+IF($A297&lt;='P04'!$B$17,INDEX('P04'!$AC:$AC,$A297+52),0)+IF($A297&lt;='P05'!$B$17,INDEX('P05'!$AC:$AC,$A297+52),0)+IF($A297&lt;='P06'!$B$17,INDEX('P06'!$AC:$AC,$A297+52),0)+IF($A297&lt;='P07'!$B$17,INDEX('P07'!$AC:$AC,$A297+52),0)+IF($A297&lt;='P08'!$B$17,INDEX('P08'!$AC:$AC,$A297+52),0)+IF($A297&lt;='P09'!$B$17,INDEX('P09'!$AC:$AC,$A297+52),0)+IF($A297&lt;='P10'!$B$17,INDEX('P10'!$AC:$AC,$A297+52),0)</f>
        <v>0.43686208023377504</v>
      </c>
      <c r="P297">
        <f>IF($A297&lt;='P01'!$B$17,INDEX('P01'!$AD:$AD,$A297+52),0)+IF($A297&lt;='P02'!$B$17,INDEX('P02'!$AD:$AD,$A297+52),0)+IF($A297&lt;='P03'!$B$17,INDEX('P03'!$AD:$AD,$A297+52),0)+IF($A297&lt;='P04'!$B$17,INDEX('P04'!$AD:$AD,$A297+52),0)+IF($A297&lt;='P05'!$B$17,INDEX('P05'!$AD:$AD,$A297+52),0)+IF($A297&lt;='P06'!$B$17,INDEX('P06'!$AD:$AD,$A297+52),0)+IF($A297&lt;='P07'!$B$17,INDEX('P07'!$AD:$AD,$A297+52),0)+IF($A297&lt;='P08'!$B$17,INDEX('P08'!$AD:$AD,$A297+52),0)+IF($A297&lt;='P09'!$B$17,INDEX('P09'!$AD:$AD,$A297+52),0)+IF($A297&lt;='P10'!$B$17,INDEX('P10'!$AD:$AD,$A297+52),0)</f>
        <v>2.4812308154462746</v>
      </c>
      <c r="Q297">
        <f>IF($A297&lt;='P01'!$B$17,INDEX('P01'!$AE:$AE,$A297+52),0)+IF($A297&lt;='P02'!$B$17,INDEX('P02'!$AE:$AE,$A297+52),0)+IF($A297&lt;='P03'!$B$17,INDEX('P03'!$AE:$AE,$A297+52),0)+IF($A297&lt;='P04'!$B$17,INDEX('P04'!$AE:$AE,$A297+52),0)+IF($A297&lt;='P05'!$B$17,INDEX('P05'!$AE:$AE,$A297+52),0)+IF($A297&lt;='P06'!$B$17,INDEX('P06'!$AE:$AE,$A297+52),0)+IF($A297&lt;='P07'!$B$17,INDEX('P07'!$AE:$AE,$A297+52),0)+IF($A297&lt;='P08'!$B$17,INDEX('P08'!$AE:$AE,$A297+52),0)+IF($A297&lt;='P09'!$B$17,INDEX('P09'!$AE:$AE,$A297+52),0)+IF($A297&lt;='P10'!$B$17,INDEX('P10'!$AE:$AE,$A297+52),0)</f>
        <v>31.304766548421075</v>
      </c>
      <c r="R297">
        <f>IF($A297&lt;='P01'!$B$17,INDEX('P01'!$AF:$AF,$A297+52),0)+IF($A297&lt;='P02'!$B$17,INDEX('P02'!$AF:$AF,$A297+52),0)+IF($A297&lt;='P03'!$B$17,INDEX('P03'!$AF:$AF,$A297+52),0)+IF($A297&lt;='P04'!$B$17,INDEX('P04'!$AF:$AF,$A297+52),0)+IF($A297&lt;='P05'!$B$17,INDEX('P05'!$AF:$AF,$A297+52),0)+IF($A297&lt;='P06'!$B$17,INDEX('P06'!$AF:$AF,$A297+52),0)+IF($A297&lt;='P07'!$B$17,INDEX('P07'!$AF:$AF,$A297+52),0)+IF($A297&lt;='P08'!$B$17,INDEX('P08'!$AF:$AF,$A297+52),0)+IF($A297&lt;='P09'!$B$17,INDEX('P09'!$AF:$AF,$A297+52),0)+IF($A297&lt;='P10'!$B$17,INDEX('P10'!$AF:$AF,$A297+52),0)</f>
        <v>2.3647694450224167E-2</v>
      </c>
      <c r="S297">
        <f>IF($A297&lt;='P01'!$B$17,INDEX('P01'!$AG:$AG,$A297+52),0)+IF($A297&lt;='P02'!$B$17,INDEX('P02'!$AG:$AG,$A297+52),0)+IF($A297&lt;='P03'!$B$17,INDEX('P03'!$AG:$AG,$A297+52),0)+IF($A297&lt;='P04'!$B$17,INDEX('P04'!$AG:$AG,$A297+52),0)+IF($A297&lt;='P05'!$B$17,INDEX('P05'!$AG:$AG,$A297+52),0)+IF($A297&lt;='P06'!$B$17,INDEX('P06'!$AG:$AG,$A297+52),0)+IF($A297&lt;='P07'!$B$17,INDEX('P07'!$AG:$AG,$A297+52),0)+IF($A297&lt;='P08'!$B$17,INDEX('P08'!$AG:$AG,$A297+52),0)+IF($A297&lt;='P09'!$B$17,INDEX('P09'!$AG:$AG,$A297+52),0)+IF($A297&lt;='P10'!$B$17,INDEX('P10'!$AG:$AG,$A297+52),0)</f>
        <v>7166.6855810816878</v>
      </c>
      <c r="T297">
        <f>IF($A297&lt;='P01'!$B$17,INDEX('P01'!$AI:$AI,$A297+52),0)+IF($A297&lt;='P02'!$B$17,INDEX('P02'!$AI:$AI,$A297+52),0)+IF($A297&lt;='P03'!$B$17,INDEX('P03'!$AI:$AI,$A297+52),0)+IF($A297&lt;='P04'!$B$17,INDEX('P04'!$AI:$AI,$A297+52),0)+IF($A297&lt;='P05'!$B$17,INDEX('P05'!$AI:$AI,$A297+52),0)+IF($A297&lt;='P06'!$B$17,INDEX('P06'!$AI:$AI,$A297+52),0)+IF($A297&lt;='P07'!$B$17,INDEX('P07'!$AI:$AI,$A297+52),0)+IF($A297&lt;='P08'!$B$17,INDEX('P08'!$AI:$AI,$A297+52),0)+IF($A297&lt;='P09'!$B$17,INDEX('P09'!$AI:$AI,$A297+52),0)+IF($A297&lt;='P10'!$B$17,INDEX('P10'!$AI:$AI,$A297+52),0)</f>
        <v>7166.6855810816878</v>
      </c>
    </row>
    <row r="298" spans="1:20" x14ac:dyDescent="0.35">
      <c r="A298">
        <v>266</v>
      </c>
      <c r="B298">
        <f>IF($A298&lt;='P01'!$B$17,INDEX('P01'!$J:$J,$A298+52),0)+IF($A298&lt;='P02'!$B$17,INDEX('P02'!$J:$J,$A298+52),0)+IF($A298&lt;='P03'!$B$17,INDEX('P03'!$J:$J,$A298+52),0)+IF($A298&lt;='P04'!$B$17,INDEX('P04'!$J:$J,$A298+52),0)+IF($A298&lt;='P05'!$B$17,INDEX('P05'!$J:$J,$A298+52),0)+IF($A298&lt;='P06'!$B$17,INDEX('P06'!$J:$J,$A298+52),0)+IF($A298&lt;='P07'!$B$17,INDEX('P07'!$J:$J,$A298+52),0)+IF($A298&lt;='P08'!$B$17,INDEX('P08'!$J:$J,$A298+52),0)+IF($A298&lt;='P09'!$B$17,INDEX('P09'!$J:$J,$A298+52),0)+IF($A298&lt;='P10'!$B$17,INDEX('P10'!$J:$J,$A298+52),0)</f>
        <v>1.1666721889149611E-4</v>
      </c>
      <c r="C298">
        <f>IF($A298&lt;='P01'!$B$17,INDEX('P01'!$K:$K,$A298+52),0)+IF($A298&lt;='P02'!$B$17,INDEX('P02'!$K:$K,$A298+52),0)+IF($A298&lt;='P03'!$B$17,INDEX('P03'!$K:$K,$A298+52),0)+IF($A298&lt;='P04'!$B$17,INDEX('P04'!$K:$K,$A298+52),0)+IF($A298&lt;='P05'!$B$17,INDEX('P05'!$K:$K,$A298+52),0)+IF($A298&lt;='P06'!$B$17,INDEX('P06'!$K:$K,$A298+52),0)+IF($A298&lt;='P07'!$B$17,INDEX('P07'!$K:$K,$A298+52),0)+IF($A298&lt;='P08'!$B$17,INDEX('P08'!$K:$K,$A298+52),0)+IF($A298&lt;='P09'!$B$17,INDEX('P09'!$K:$K,$A298+52),0)+IF($A298&lt;='P10'!$B$17,INDEX('P10'!$K:$K,$A298+52),0)</f>
        <v>2.0782264490849444E-3</v>
      </c>
      <c r="D298">
        <f>IF($A298&lt;='P01'!$B$17,INDEX('P01'!$L:$L,$A298+52),0)+IF($A298&lt;='P02'!$B$17,INDEX('P02'!$L:$L,$A298+52),0)+IF($A298&lt;='P03'!$B$17,INDEX('P03'!$L:$L,$A298+52),0)+IF($A298&lt;='P04'!$B$17,INDEX('P04'!$L:$L,$A298+52),0)+IF($A298&lt;='P05'!$B$17,INDEX('P05'!$L:$L,$A298+52),0)+IF($A298&lt;='P06'!$B$17,INDEX('P06'!$L:$L,$A298+52),0)+IF($A298&lt;='P07'!$B$17,INDEX('P07'!$L:$L,$A298+52),0)+IF($A298&lt;='P08'!$B$17,INDEX('P08'!$L:$L,$A298+52),0)+IF($A298&lt;='P09'!$B$17,INDEX('P09'!$L:$L,$A298+52),0)+IF($A298&lt;='P10'!$B$17,INDEX('P10'!$L:$L,$A298+52),0)</f>
        <v>0</v>
      </c>
      <c r="E298">
        <f>IF($A298&lt;='P01'!$B$17,INDEX('P01'!$M:$M,$A298+52),0)+IF($A298&lt;='P02'!$B$17,INDEX('P02'!$M:$M,$A298+52),0)+IF($A298&lt;='P03'!$B$17,INDEX('P03'!$M:$M,$A298+52),0)+IF($A298&lt;='P04'!$B$17,INDEX('P04'!$M:$M,$A298+52),0)+IF($A298&lt;='P05'!$B$17,INDEX('P05'!$M:$M,$A298+52),0)+IF($A298&lt;='P06'!$B$17,INDEX('P06'!$M:$M,$A298+52),0)+IF($A298&lt;='P07'!$B$17,INDEX('P07'!$M:$M,$A298+52),0)+IF($A298&lt;='P08'!$B$17,INDEX('P08'!$M:$M,$A298+52),0)+IF($A298&lt;='P09'!$B$17,INDEX('P09'!$M:$M,$A298+52),0)+IF($A298&lt;='P10'!$B$17,INDEX('P10'!$M:$M,$A298+52),0)</f>
        <v>0.60987521696203362</v>
      </c>
      <c r="F298">
        <f>IF($A298&lt;='P01'!$B$17,INDEX('P01'!$R:$R,$A298+52),0)+IF($A298&lt;='P02'!$B$17,INDEX('P02'!$R:$R,$A298+52),0)+IF($A298&lt;='P03'!$B$17,INDEX('P03'!$R:$R,$A298+52),0)+IF($A298&lt;='P04'!$B$17,INDEX('P04'!$R:$R,$A298+52),0)+IF($A298&lt;='P05'!$B$17,INDEX('P05'!$R:$R,$A298+52),0)+IF($A298&lt;='P06'!$B$17,INDEX('P06'!$R:$R,$A298+52),0)+IF($A298&lt;='P07'!$B$17,INDEX('P07'!$R:$R,$A298+52),0)+IF($A298&lt;='P08'!$B$17,INDEX('P08'!$R:$R,$A298+52),0)+IF($A298&lt;='P09'!$B$17,INDEX('P09'!$R:$R,$A298+52),0)+IF($A298&lt;='P10'!$B$17,INDEX('P10'!$R:$R,$A298+52),0)</f>
        <v>51.581576729162151</v>
      </c>
      <c r="G298">
        <f>IF($A298&lt;='P01'!$B$17,INDEX('P01'!$S:$S,$A298+52),0)+IF($A298&lt;='P02'!$B$17,INDEX('P02'!$S:$S,$A298+52),0)+IF($A298&lt;='P03'!$B$17,INDEX('P03'!$S:$S,$A298+52),0)+IF($A298&lt;='P04'!$B$17,INDEX('P04'!$S:$S,$A298+52),0)+IF($A298&lt;='P05'!$B$17,INDEX('P05'!$S:$S,$A298+52),0)+IF($A298&lt;='P06'!$B$17,INDEX('P06'!$S:$S,$A298+52),0)+IF($A298&lt;='P07'!$B$17,INDEX('P07'!$S:$S,$A298+52),0)+IF($A298&lt;='P08'!$B$17,INDEX('P08'!$S:$S,$A298+52),0)+IF($A298&lt;='P09'!$B$17,INDEX('P09'!$S:$S,$A298+52),0)+IF($A298&lt;='P10'!$B$17,INDEX('P10'!$S:$S,$A298+52),0)</f>
        <v>1.031631534583243</v>
      </c>
      <c r="H298">
        <f>IF($A298&lt;='P01'!$B$17,INDEX('P01'!$T:$T,$A298+52),0)+IF($A298&lt;='P02'!$B$17,INDEX('P02'!$T:$T,$A298+52),0)+IF($A298&lt;='P03'!$B$17,INDEX('P03'!$T:$T,$A298+52),0)+IF($A298&lt;='P04'!$B$17,INDEX('P04'!$T:$T,$A298+52),0)+IF($A298&lt;='P05'!$B$17,INDEX('P05'!$T:$T,$A298+52),0)+IF($A298&lt;='P06'!$B$17,INDEX('P06'!$T:$T,$A298+52),0)+IF($A298&lt;='P07'!$B$17,INDEX('P07'!$T:$T,$A298+52),0)+IF($A298&lt;='P08'!$B$17,INDEX('P08'!$T:$T,$A298+52),0)+IF($A298&lt;='P09'!$B$17,INDEX('P09'!$T:$T,$A298+52),0)+IF($A298&lt;='P10'!$B$17,INDEX('P10'!$T:$T,$A298+52),0)</f>
        <v>5.892907950610609</v>
      </c>
      <c r="I298">
        <f>IF($A298&lt;='P01'!$B$17,INDEX('P01'!$U:$U,$A298+52),0)+IF($A298&lt;='P02'!$B$17,INDEX('P02'!$U:$U,$A298+52),0)+IF($A298&lt;='P03'!$B$17,INDEX('P03'!$U:$U,$A298+52),0)+IF($A298&lt;='P04'!$B$17,INDEX('P04'!$U:$U,$A298+52),0)+IF($A298&lt;='P05'!$B$17,INDEX('P05'!$U:$U,$A298+52),0)+IF($A298&lt;='P06'!$B$17,INDEX('P06'!$U:$U,$A298+52),0)+IF($A298&lt;='P07'!$B$17,INDEX('P07'!$U:$U,$A298+52),0)+IF($A298&lt;='P08'!$B$17,INDEX('P08'!$U:$U,$A298+52),0)+IF($A298&lt;='P09'!$B$17,INDEX('P09'!$U:$U,$A298+52),0)+IF($A298&lt;='P10'!$B$17,INDEX('P10'!$U:$U,$A298+52),0)</f>
        <v>74.166431684658477</v>
      </c>
      <c r="J298">
        <f>IF($A298&lt;='P01'!$B$17,INDEX('P01'!$V:$V,$A298+52),0)+IF($A298&lt;='P02'!$B$17,INDEX('P02'!$V:$V,$A298+52),0)+IF($A298&lt;='P03'!$B$17,INDEX('P03'!$V:$V,$A298+52),0)+IF($A298&lt;='P04'!$B$17,INDEX('P04'!$V:$V,$A298+52),0)+IF($A298&lt;='P05'!$B$17,INDEX('P05'!$V:$V,$A298+52),0)+IF($A298&lt;='P06'!$B$17,INDEX('P06'!$V:$V,$A298+52),0)+IF($A298&lt;='P07'!$B$17,INDEX('P07'!$V:$V,$A298+52),0)+IF($A298&lt;='P08'!$B$17,INDEX('P08'!$V:$V,$A298+52),0)+IF($A298&lt;='P09'!$B$17,INDEX('P09'!$V:$V,$A298+52),0)+IF($A298&lt;='P10'!$B$17,INDEX('P10'!$V:$V,$A298+52),0)</f>
        <v>5.6162616818003538E-2</v>
      </c>
      <c r="K298">
        <f>IF($A298&lt;='P01'!$B$17,INDEX('P01'!$W:$W,$A298+52),0)+IF($A298&lt;='P02'!$B$17,INDEX('P02'!$W:$W,$A298+52),0)+IF($A298&lt;='P03'!$B$17,INDEX('P03'!$W:$W,$A298+52),0)+IF($A298&lt;='P04'!$B$17,INDEX('P04'!$W:$W,$A298+52),0)+IF($A298&lt;='P05'!$B$17,INDEX('P05'!$W:$W,$A298+52),0)+IF($A298&lt;='P06'!$B$17,INDEX('P06'!$W:$W,$A298+52),0)+IF($A298&lt;='P07'!$B$17,INDEX('P07'!$W:$W,$A298+52),0)+IF($A298&lt;='P08'!$B$17,INDEX('P08'!$W:$W,$A298+52),0)+IF($A298&lt;='P09'!$B$17,INDEX('P09'!$W:$W,$A298+52),0)+IF($A298&lt;='P10'!$B$17,INDEX('P10'!$W:$W,$A298+52),0)</f>
        <v>-29.565557057508176</v>
      </c>
      <c r="L298">
        <f>IF($A298&lt;='P01'!$B$17,INDEX('P01'!$X:$X,$A298+52),0)+IF($A298&lt;='P02'!$B$17,INDEX('P02'!$X:$X,$A298+52),0)+IF($A298&lt;='P03'!$B$17,INDEX('P03'!$X:$X,$A298+52),0)+IF($A298&lt;='P04'!$B$17,INDEX('P04'!$X:$X,$A298+52),0)+IF($A298&lt;='P05'!$B$17,INDEX('P05'!$X:$X,$A298+52),0)+IF($A298&lt;='P06'!$B$17,INDEX('P06'!$X:$X,$A298+52),0)+IF($A298&lt;='P07'!$B$17,INDEX('P07'!$X:$X,$A298+52),0)+IF($A298&lt;='P08'!$B$17,INDEX('P08'!$X:$X,$A298+52),0)+IF($A298&lt;='P09'!$B$17,INDEX('P09'!$X:$X,$A298+52),0)+IF($A298&lt;='P10'!$B$17,INDEX('P10'!$X:$X,$A298+52),0)</f>
        <v>29.400069690936711</v>
      </c>
      <c r="M298">
        <f>IF($A298&lt;='P01'!$B$17,INDEX('P01'!$AA:$AA,$A298+52),0)+IF($A298&lt;='P02'!$B$17,INDEX('P02'!$AA:$AA,$A298+52),0)+IF($A298&lt;='P03'!$B$17,INDEX('P03'!$AA:$AA,$A298+52),0)+IF($A298&lt;='P04'!$B$17,INDEX('P04'!$AA:$AA,$A298+52),0)+IF($A298&lt;='P05'!$B$17,INDEX('P05'!$AA:$AA,$A298+52),0)+IF($A298&lt;='P06'!$B$17,INDEX('P06'!$AA:$AA,$A298+52),0)+IF($A298&lt;='P07'!$B$17,INDEX('P07'!$AA:$AA,$A298+52),0)+IF($A298&lt;='P08'!$B$17,INDEX('P08'!$AA:$AA,$A298+52),0)+IF($A298&lt;='P09'!$B$17,INDEX('P09'!$AA:$AA,$A298+52),0)+IF($A298&lt;='P10'!$B$17,INDEX('P10'!$AA:$AA,$A298+52),0)</f>
        <v>-12.324690029597516</v>
      </c>
      <c r="N298">
        <f>IF($A298&lt;='P01'!$B$17,INDEX('P01'!$AB:$AB,$A298+52),0)+IF($A298&lt;='P02'!$B$17,INDEX('P02'!$AB:$AB,$A298+52),0)+IF($A298&lt;='P03'!$B$17,INDEX('P03'!$AB:$AB,$A298+52),0)+IF($A298&lt;='P04'!$B$17,INDEX('P04'!$AB:$AB,$A298+52),0)+IF($A298&lt;='P05'!$B$17,INDEX('P05'!$AB:$AB,$A298+52),0)+IF($A298&lt;='P06'!$B$17,INDEX('P06'!$AB:$AB,$A298+52),0)+IF($A298&lt;='P07'!$B$17,INDEX('P07'!$AB:$AB,$A298+52),0)+IF($A298&lt;='P08'!$B$17,INDEX('P08'!$AB:$AB,$A298+52),0)+IF($A298&lt;='P09'!$B$17,INDEX('P09'!$AB:$AB,$A298+52),0)+IF($A298&lt;='P10'!$B$17,INDEX('P10'!$AB:$AB,$A298+52),0)</f>
        <v>21.694103303776291</v>
      </c>
      <c r="O298">
        <f>IF($A298&lt;='P01'!$B$17,INDEX('P01'!$AC:$AC,$A298+52),0)+IF($A298&lt;='P02'!$B$17,INDEX('P02'!$AC:$AC,$A298+52),0)+IF($A298&lt;='P03'!$B$17,INDEX('P03'!$AC:$AC,$A298+52),0)+IF($A298&lt;='P04'!$B$17,INDEX('P04'!$AC:$AC,$A298+52),0)+IF($A298&lt;='P05'!$B$17,INDEX('P05'!$AC:$AC,$A298+52),0)+IF($A298&lt;='P06'!$B$17,INDEX('P06'!$AC:$AC,$A298+52),0)+IF($A298&lt;='P07'!$B$17,INDEX('P07'!$AC:$AC,$A298+52),0)+IF($A298&lt;='P08'!$B$17,INDEX('P08'!$AC:$AC,$A298+52),0)+IF($A298&lt;='P09'!$B$17,INDEX('P09'!$AC:$AC,$A298+52),0)+IF($A298&lt;='P10'!$B$17,INDEX('P10'!$AC:$AC,$A298+52),0)</f>
        <v>0.43388206607552576</v>
      </c>
      <c r="P298">
        <f>IF($A298&lt;='P01'!$B$17,INDEX('P01'!$AD:$AD,$A298+52),0)+IF($A298&lt;='P02'!$B$17,INDEX('P02'!$AD:$AD,$A298+52),0)+IF($A298&lt;='P03'!$B$17,INDEX('P03'!$AD:$AD,$A298+52),0)+IF($A298&lt;='P04'!$B$17,INDEX('P04'!$AD:$AD,$A298+52),0)+IF($A298&lt;='P05'!$B$17,INDEX('P05'!$AD:$AD,$A298+52),0)+IF($A298&lt;='P06'!$B$17,INDEX('P06'!$AD:$AD,$A298+52),0)+IF($A298&lt;='P07'!$B$17,INDEX('P07'!$AD:$AD,$A298+52),0)+IF($A298&lt;='P08'!$B$17,INDEX('P08'!$AD:$AD,$A298+52),0)+IF($A298&lt;='P09'!$B$17,INDEX('P09'!$AD:$AD,$A298+52),0)+IF($A298&lt;='P10'!$B$17,INDEX('P10'!$AD:$AD,$A298+52),0)</f>
        <v>2.4703432552275864</v>
      </c>
      <c r="Q298">
        <f>IF($A298&lt;='P01'!$B$17,INDEX('P01'!$AE:$AE,$A298+52),0)+IF($A298&lt;='P02'!$B$17,INDEX('P02'!$AE:$AE,$A298+52),0)+IF($A298&lt;='P03'!$B$17,INDEX('P03'!$AE:$AE,$A298+52),0)+IF($A298&lt;='P04'!$B$17,INDEX('P04'!$AE:$AE,$A298+52),0)+IF($A298&lt;='P05'!$B$17,INDEX('P05'!$AE:$AE,$A298+52),0)+IF($A298&lt;='P06'!$B$17,INDEX('P06'!$AE:$AE,$A298+52),0)+IF($A298&lt;='P07'!$B$17,INDEX('P07'!$AE:$AE,$A298+52),0)+IF($A298&lt;='P08'!$B$17,INDEX('P08'!$AE:$AE,$A298+52),0)+IF($A298&lt;='P09'!$B$17,INDEX('P09'!$AE:$AE,$A298+52),0)+IF($A298&lt;='P10'!$B$17,INDEX('P10'!$AE:$AE,$A298+52),0)</f>
        <v>31.091024297691462</v>
      </c>
      <c r="R298">
        <f>IF($A298&lt;='P01'!$B$17,INDEX('P01'!$AF:$AF,$A298+52),0)+IF($A298&lt;='P02'!$B$17,INDEX('P02'!$AF:$AF,$A298+52),0)+IF($A298&lt;='P03'!$B$17,INDEX('P03'!$AF:$AF,$A298+52),0)+IF($A298&lt;='P04'!$B$17,INDEX('P04'!$AF:$AF,$A298+52),0)+IF($A298&lt;='P05'!$B$17,INDEX('P05'!$AF:$AF,$A298+52),0)+IF($A298&lt;='P06'!$B$17,INDEX('P06'!$AF:$AF,$A298+52),0)+IF($A298&lt;='P07'!$B$17,INDEX('P07'!$AF:$AF,$A298+52),0)+IF($A298&lt;='P08'!$B$17,INDEX('P08'!$AF:$AF,$A298+52),0)+IF($A298&lt;='P09'!$B$17,INDEX('P09'!$AF:$AF,$A298+52),0)+IF($A298&lt;='P10'!$B$17,INDEX('P10'!$AF:$AF,$A298+52),0)</f>
        <v>2.3543714379232829E-2</v>
      </c>
      <c r="S298">
        <f>IF($A298&lt;='P01'!$B$17,INDEX('P01'!$AG:$AG,$A298+52),0)+IF($A298&lt;='P02'!$B$17,INDEX('P02'!$AG:$AG,$A298+52),0)+IF($A298&lt;='P03'!$B$17,INDEX('P03'!$AG:$AG,$A298+52),0)+IF($A298&lt;='P04'!$B$17,INDEX('P04'!$AG:$AG,$A298+52),0)+IF($A298&lt;='P05'!$B$17,INDEX('P05'!$AG:$AG,$A298+52),0)+IF($A298&lt;='P06'!$B$17,INDEX('P06'!$AG:$AG,$A298+52),0)+IF($A298&lt;='P07'!$B$17,INDEX('P07'!$AG:$AG,$A298+52),0)+IF($A298&lt;='P08'!$B$17,INDEX('P08'!$AG:$AG,$A298+52),0)+IF($A298&lt;='P09'!$B$17,INDEX('P09'!$AG:$AG,$A298+52),0)+IF($A298&lt;='P10'!$B$17,INDEX('P10'!$AG:$AG,$A298+52),0)</f>
        <v>7160.7473750840491</v>
      </c>
      <c r="T298">
        <f>IF($A298&lt;='P01'!$B$17,INDEX('P01'!$AI:$AI,$A298+52),0)+IF($A298&lt;='P02'!$B$17,INDEX('P02'!$AI:$AI,$A298+52),0)+IF($A298&lt;='P03'!$B$17,INDEX('P03'!$AI:$AI,$A298+52),0)+IF($A298&lt;='P04'!$B$17,INDEX('P04'!$AI:$AI,$A298+52),0)+IF($A298&lt;='P05'!$B$17,INDEX('P05'!$AI:$AI,$A298+52),0)+IF($A298&lt;='P06'!$B$17,INDEX('P06'!$AI:$AI,$A298+52),0)+IF($A298&lt;='P07'!$B$17,INDEX('P07'!$AI:$AI,$A298+52),0)+IF($A298&lt;='P08'!$B$17,INDEX('P08'!$AI:$AI,$A298+52),0)+IF($A298&lt;='P09'!$B$17,INDEX('P09'!$AI:$AI,$A298+52),0)+IF($A298&lt;='P10'!$B$17,INDEX('P10'!$AI:$AI,$A298+52),0)</f>
        <v>7160.7473750840491</v>
      </c>
    </row>
    <row r="299" spans="1:20" x14ac:dyDescent="0.35">
      <c r="A299">
        <v>267</v>
      </c>
      <c r="B299">
        <f>IF($A299&lt;='P01'!$B$17,INDEX('P01'!$J:$J,$A299+52),0)+IF($A299&lt;='P02'!$B$17,INDEX('P02'!$J:$J,$A299+52),0)+IF($A299&lt;='P03'!$B$17,INDEX('P03'!$J:$J,$A299+52),0)+IF($A299&lt;='P04'!$B$17,INDEX('P04'!$J:$J,$A299+52),0)+IF($A299&lt;='P05'!$B$17,INDEX('P05'!$J:$J,$A299+52),0)+IF($A299&lt;='P06'!$B$17,INDEX('P06'!$J:$J,$A299+52),0)+IF($A299&lt;='P07'!$B$17,INDEX('P07'!$J:$J,$A299+52),0)+IF($A299&lt;='P08'!$B$17,INDEX('P08'!$J:$J,$A299+52),0)+IF($A299&lt;='P09'!$B$17,INDEX('P09'!$J:$J,$A299+52),0)+IF($A299&lt;='P10'!$B$17,INDEX('P10'!$J:$J,$A299+52),0)</f>
        <v>1.1624778791760691E-4</v>
      </c>
      <c r="C299">
        <f>IF($A299&lt;='P01'!$B$17,INDEX('P01'!$K:$K,$A299+52),0)+IF($A299&lt;='P02'!$B$17,INDEX('P02'!$K:$K,$A299+52),0)+IF($A299&lt;='P03'!$B$17,INDEX('P03'!$K:$K,$A299+52),0)+IF($A299&lt;='P04'!$B$17,INDEX('P04'!$K:$K,$A299+52),0)+IF($A299&lt;='P05'!$B$17,INDEX('P05'!$K:$K,$A299+52),0)+IF($A299&lt;='P06'!$B$17,INDEX('P06'!$K:$K,$A299+52),0)+IF($A299&lt;='P07'!$B$17,INDEX('P07'!$K:$K,$A299+52),0)+IF($A299&lt;='P08'!$B$17,INDEX('P08'!$K:$K,$A299+52),0)+IF($A299&lt;='P09'!$B$17,INDEX('P09'!$K:$K,$A299+52),0)+IF($A299&lt;='P10'!$B$17,INDEX('P10'!$K:$K,$A299+52),0)</f>
        <v>2.0707738978324296E-3</v>
      </c>
      <c r="D299">
        <f>IF($A299&lt;='P01'!$B$17,INDEX('P01'!$L:$L,$A299+52),0)+IF($A299&lt;='P02'!$B$17,INDEX('P02'!$L:$L,$A299+52),0)+IF($A299&lt;='P03'!$B$17,INDEX('P03'!$L:$L,$A299+52),0)+IF($A299&lt;='P04'!$B$17,INDEX('P04'!$L:$L,$A299+52),0)+IF($A299&lt;='P05'!$B$17,INDEX('P05'!$L:$L,$A299+52),0)+IF($A299&lt;='P06'!$B$17,INDEX('P06'!$L:$L,$A299+52),0)+IF($A299&lt;='P07'!$B$17,INDEX('P07'!$L:$L,$A299+52),0)+IF($A299&lt;='P08'!$B$17,INDEX('P08'!$L:$L,$A299+52),0)+IF($A299&lt;='P09'!$B$17,INDEX('P09'!$L:$L,$A299+52),0)+IF($A299&lt;='P10'!$B$17,INDEX('P10'!$L:$L,$A299+52),0)</f>
        <v>0</v>
      </c>
      <c r="E299">
        <f>IF($A299&lt;='P01'!$B$17,INDEX('P01'!$M:$M,$A299+52),0)+IF($A299&lt;='P02'!$B$17,INDEX('P02'!$M:$M,$A299+52),0)+IF($A299&lt;='P03'!$B$17,INDEX('P03'!$M:$M,$A299+52),0)+IF($A299&lt;='P04'!$B$17,INDEX('P04'!$M:$M,$A299+52),0)+IF($A299&lt;='P05'!$B$17,INDEX('P05'!$M:$M,$A299+52),0)+IF($A299&lt;='P06'!$B$17,INDEX('P06'!$M:$M,$A299+52),0)+IF($A299&lt;='P07'!$B$17,INDEX('P07'!$M:$M,$A299+52),0)+IF($A299&lt;='P08'!$B$17,INDEX('P08'!$M:$M,$A299+52),0)+IF($A299&lt;='P09'!$B$17,INDEX('P09'!$M:$M,$A299+52),0)+IF($A299&lt;='P10'!$B$17,INDEX('P10'!$M:$M,$A299+52),0)</f>
        <v>0.60768819527628348</v>
      </c>
      <c r="F299">
        <f>IF($A299&lt;='P01'!$B$17,INDEX('P01'!$R:$R,$A299+52),0)+IF($A299&lt;='P02'!$B$17,INDEX('P02'!$R:$R,$A299+52),0)+IF($A299&lt;='P03'!$B$17,INDEX('P03'!$R:$R,$A299+52),0)+IF($A299&lt;='P04'!$B$17,INDEX('P04'!$R:$R,$A299+52),0)+IF($A299&lt;='P05'!$B$17,INDEX('P05'!$R:$R,$A299+52),0)+IF($A299&lt;='P06'!$B$17,INDEX('P06'!$R:$R,$A299+52),0)+IF($A299&lt;='P07'!$B$17,INDEX('P07'!$R:$R,$A299+52),0)+IF($A299&lt;='P08'!$B$17,INDEX('P08'!$R:$R,$A299+52),0)+IF($A299&lt;='P09'!$B$17,INDEX('P09'!$R:$R,$A299+52),0)+IF($A299&lt;='P10'!$B$17,INDEX('P10'!$R:$R,$A299+52),0)</f>
        <v>51.397430629006365</v>
      </c>
      <c r="G299">
        <f>IF($A299&lt;='P01'!$B$17,INDEX('P01'!$S:$S,$A299+52),0)+IF($A299&lt;='P02'!$B$17,INDEX('P02'!$S:$S,$A299+52),0)+IF($A299&lt;='P03'!$B$17,INDEX('P03'!$S:$S,$A299+52),0)+IF($A299&lt;='P04'!$B$17,INDEX('P04'!$S:$S,$A299+52),0)+IF($A299&lt;='P05'!$B$17,INDEX('P05'!$S:$S,$A299+52),0)+IF($A299&lt;='P06'!$B$17,INDEX('P06'!$S:$S,$A299+52),0)+IF($A299&lt;='P07'!$B$17,INDEX('P07'!$S:$S,$A299+52),0)+IF($A299&lt;='P08'!$B$17,INDEX('P08'!$S:$S,$A299+52),0)+IF($A299&lt;='P09'!$B$17,INDEX('P09'!$S:$S,$A299+52),0)+IF($A299&lt;='P10'!$B$17,INDEX('P10'!$S:$S,$A299+52),0)</f>
        <v>1.0279486125801274</v>
      </c>
      <c r="H299">
        <f>IF($A299&lt;='P01'!$B$17,INDEX('P01'!$T:$T,$A299+52),0)+IF($A299&lt;='P02'!$B$17,INDEX('P02'!$T:$T,$A299+52),0)+IF($A299&lt;='P03'!$B$17,INDEX('P03'!$T:$T,$A299+52),0)+IF($A299&lt;='P04'!$B$17,INDEX('P04'!$T:$T,$A299+52),0)+IF($A299&lt;='P05'!$B$17,INDEX('P05'!$T:$T,$A299+52),0)+IF($A299&lt;='P06'!$B$17,INDEX('P06'!$T:$T,$A299+52),0)+IF($A299&lt;='P07'!$B$17,INDEX('P07'!$T:$T,$A299+52),0)+IF($A299&lt;='P08'!$B$17,INDEX('P08'!$T:$T,$A299+52),0)+IF($A299&lt;='P09'!$B$17,INDEX('P09'!$T:$T,$A299+52),0)+IF($A299&lt;='P10'!$B$17,INDEX('P10'!$T:$T,$A299+52),0)</f>
        <v>5.8862572673747984</v>
      </c>
      <c r="I299">
        <f>IF($A299&lt;='P01'!$B$17,INDEX('P01'!$U:$U,$A299+52),0)+IF($A299&lt;='P02'!$B$17,INDEX('P02'!$U:$U,$A299+52),0)+IF($A299&lt;='P03'!$B$17,INDEX('P03'!$U:$U,$A299+52),0)+IF($A299&lt;='P04'!$B$17,INDEX('P04'!$U:$U,$A299+52),0)+IF($A299&lt;='P05'!$B$17,INDEX('P05'!$U:$U,$A299+52),0)+IF($A299&lt;='P06'!$B$17,INDEX('P06'!$U:$U,$A299+52),0)+IF($A299&lt;='P07'!$B$17,INDEX('P07'!$U:$U,$A299+52),0)+IF($A299&lt;='P08'!$B$17,INDEX('P08'!$U:$U,$A299+52),0)+IF($A299&lt;='P09'!$B$17,INDEX('P09'!$U:$U,$A299+52),0)+IF($A299&lt;='P10'!$B$17,INDEX('P10'!$U:$U,$A299+52),0)</f>
        <v>73.901183073248049</v>
      </c>
      <c r="J299">
        <f>IF($A299&lt;='P01'!$B$17,INDEX('P01'!$V:$V,$A299+52),0)+IF($A299&lt;='P02'!$B$17,INDEX('P02'!$V:$V,$A299+52),0)+IF($A299&lt;='P03'!$B$17,INDEX('P03'!$V:$V,$A299+52),0)+IF($A299&lt;='P04'!$B$17,INDEX('P04'!$V:$V,$A299+52),0)+IF($A299&lt;='P05'!$B$17,INDEX('P05'!$V:$V,$A299+52),0)+IF($A299&lt;='P06'!$B$17,INDEX('P06'!$V:$V,$A299+52),0)+IF($A299&lt;='P07'!$B$17,INDEX('P07'!$V:$V,$A299+52),0)+IF($A299&lt;='P08'!$B$17,INDEX('P08'!$V:$V,$A299+52),0)+IF($A299&lt;='P09'!$B$17,INDEX('P09'!$V:$V,$A299+52),0)+IF($A299&lt;='P10'!$B$17,INDEX('P10'!$V:$V,$A299+52),0)</f>
        <v>5.6098720477180439E-2</v>
      </c>
      <c r="K299">
        <f>IF($A299&lt;='P01'!$B$17,INDEX('P01'!$W:$W,$A299+52),0)+IF($A299&lt;='P02'!$B$17,INDEX('P02'!$W:$W,$A299+52),0)+IF($A299&lt;='P03'!$B$17,INDEX('P03'!$W:$W,$A299+52),0)+IF($A299&lt;='P04'!$B$17,INDEX('P04'!$W:$W,$A299+52),0)+IF($A299&lt;='P05'!$B$17,INDEX('P05'!$W:$W,$A299+52),0)+IF($A299&lt;='P06'!$B$17,INDEX('P06'!$W:$W,$A299+52),0)+IF($A299&lt;='P07'!$B$17,INDEX('P07'!$W:$W,$A299+52),0)+IF($A299&lt;='P08'!$B$17,INDEX('P08'!$W:$W,$A299+52),0)+IF($A299&lt;='P09'!$B$17,INDEX('P09'!$W:$W,$A299+52),0)+IF($A299&lt;='P10'!$B$17,INDEX('P10'!$W:$W,$A299+52),0)</f>
        <v>-29.474057044673785</v>
      </c>
      <c r="L299">
        <f>IF($A299&lt;='P01'!$B$17,INDEX('P01'!$X:$X,$A299+52),0)+IF($A299&lt;='P02'!$B$17,INDEX('P02'!$X:$X,$A299+52),0)+IF($A299&lt;='P03'!$B$17,INDEX('P03'!$X:$X,$A299+52),0)+IF($A299&lt;='P04'!$B$17,INDEX('P04'!$X:$X,$A299+52),0)+IF($A299&lt;='P05'!$B$17,INDEX('P05'!$X:$X,$A299+52),0)+IF($A299&lt;='P06'!$B$17,INDEX('P06'!$X:$X,$A299+52),0)+IF($A299&lt;='P07'!$B$17,INDEX('P07'!$X:$X,$A299+52),0)+IF($A299&lt;='P08'!$B$17,INDEX('P08'!$X:$X,$A299+52),0)+IF($A299&lt;='P09'!$B$17,INDEX('P09'!$X:$X,$A299+52),0)+IF($A299&lt;='P10'!$B$17,INDEX('P10'!$X:$X,$A299+52),0)</f>
        <v>29.309160467587859</v>
      </c>
      <c r="M299">
        <f>IF($A299&lt;='P01'!$B$17,INDEX('P01'!$AA:$AA,$A299+52),0)+IF($A299&lt;='P02'!$B$17,INDEX('P02'!$AA:$AA,$A299+52),0)+IF($A299&lt;='P03'!$B$17,INDEX('P03'!$AA:$AA,$A299+52),0)+IF($A299&lt;='P04'!$B$17,INDEX('P04'!$AA:$AA,$A299+52),0)+IF($A299&lt;='P05'!$B$17,INDEX('P05'!$AA:$AA,$A299+52),0)+IF($A299&lt;='P06'!$B$17,INDEX('P06'!$AA:$AA,$A299+52),0)+IF($A299&lt;='P07'!$B$17,INDEX('P07'!$AA:$AA,$A299+52),0)+IF($A299&lt;='P08'!$B$17,INDEX('P08'!$AA:$AA,$A299+52),0)+IF($A299&lt;='P09'!$B$17,INDEX('P09'!$AA:$AA,$A299+52),0)+IF($A299&lt;='P10'!$B$17,INDEX('P10'!$AA:$AA,$A299+52),0)</f>
        <v>-12.246488507444266</v>
      </c>
      <c r="N299">
        <f>IF($A299&lt;='P01'!$B$17,INDEX('P01'!$AB:$AB,$A299+52),0)+IF($A299&lt;='P02'!$B$17,INDEX('P02'!$AB:$AB,$A299+52),0)+IF($A299&lt;='P03'!$B$17,INDEX('P03'!$AB:$AB,$A299+52),0)+IF($A299&lt;='P04'!$B$17,INDEX('P04'!$AB:$AB,$A299+52),0)+IF($A299&lt;='P05'!$B$17,INDEX('P05'!$AB:$AB,$A299+52),0)+IF($A299&lt;='P06'!$B$17,INDEX('P06'!$AB:$AB,$A299+52),0)+IF($A299&lt;='P07'!$B$17,INDEX('P07'!$AB:$AB,$A299+52),0)+IF($A299&lt;='P08'!$B$17,INDEX('P08'!$AB:$AB,$A299+52),0)+IF($A299&lt;='P09'!$B$17,INDEX('P09'!$AB:$AB,$A299+52),0)+IF($A299&lt;='P10'!$B$17,INDEX('P10'!$AB:$AB,$A299+52),0)</f>
        <v>21.546119022143799</v>
      </c>
      <c r="O299">
        <f>IF($A299&lt;='P01'!$B$17,INDEX('P01'!$AC:$AC,$A299+52),0)+IF($A299&lt;='P02'!$B$17,INDEX('P02'!$AC:$AC,$A299+52),0)+IF($A299&lt;='P03'!$B$17,INDEX('P03'!$AC:$AC,$A299+52),0)+IF($A299&lt;='P04'!$B$17,INDEX('P04'!$AC:$AC,$A299+52),0)+IF($A299&lt;='P05'!$B$17,INDEX('P05'!$AC:$AC,$A299+52),0)+IF($A299&lt;='P06'!$B$17,INDEX('P06'!$AC:$AC,$A299+52),0)+IF($A299&lt;='P07'!$B$17,INDEX('P07'!$AC:$AC,$A299+52),0)+IF($A299&lt;='P08'!$B$17,INDEX('P08'!$AC:$AC,$A299+52),0)+IF($A299&lt;='P09'!$B$17,INDEX('P09'!$AC:$AC,$A299+52),0)+IF($A299&lt;='P10'!$B$17,INDEX('P10'!$AC:$AC,$A299+52),0)</f>
        <v>0.4309223804428759</v>
      </c>
      <c r="P299">
        <f>IF($A299&lt;='P01'!$B$17,INDEX('P01'!$AD:$AD,$A299+52),0)+IF($A299&lt;='P02'!$B$17,INDEX('P02'!$AD:$AD,$A299+52),0)+IF($A299&lt;='P03'!$B$17,INDEX('P03'!$AD:$AD,$A299+52),0)+IF($A299&lt;='P04'!$B$17,INDEX('P04'!$AD:$AD,$A299+52),0)+IF($A299&lt;='P05'!$B$17,INDEX('P05'!$AD:$AD,$A299+52),0)+IF($A299&lt;='P06'!$B$17,INDEX('P06'!$AD:$AD,$A299+52),0)+IF($A299&lt;='P07'!$B$17,INDEX('P07'!$AD:$AD,$A299+52),0)+IF($A299&lt;='P08'!$B$17,INDEX('P08'!$AD:$AD,$A299+52),0)+IF($A299&lt;='P09'!$B$17,INDEX('P09'!$AD:$AD,$A299+52),0)+IF($A299&lt;='P10'!$B$17,INDEX('P10'!$AD:$AD,$A299+52),0)</f>
        <v>2.4595034735465573</v>
      </c>
      <c r="Q299">
        <f>IF($A299&lt;='P01'!$B$17,INDEX('P01'!$AE:$AE,$A299+52),0)+IF($A299&lt;='P02'!$B$17,INDEX('P02'!$AE:$AE,$A299+52),0)+IF($A299&lt;='P03'!$B$17,INDEX('P03'!$AE:$AE,$A299+52),0)+IF($A299&lt;='P04'!$B$17,INDEX('P04'!$AE:$AE,$A299+52),0)+IF($A299&lt;='P05'!$B$17,INDEX('P05'!$AE:$AE,$A299+52),0)+IF($A299&lt;='P06'!$B$17,INDEX('P06'!$AE:$AE,$A299+52),0)+IF($A299&lt;='P07'!$B$17,INDEX('P07'!$AE:$AE,$A299+52),0)+IF($A299&lt;='P08'!$B$17,INDEX('P08'!$AE:$AE,$A299+52),0)+IF($A299&lt;='P09'!$B$17,INDEX('P09'!$AE:$AE,$A299+52),0)+IF($A299&lt;='P10'!$B$17,INDEX('P10'!$AE:$AE,$A299+52),0)</f>
        <v>30.878741484046028</v>
      </c>
      <c r="R299">
        <f>IF($A299&lt;='P01'!$B$17,INDEX('P01'!$AF:$AF,$A299+52),0)+IF($A299&lt;='P02'!$B$17,INDEX('P02'!$AF:$AF,$A299+52),0)+IF($A299&lt;='P03'!$B$17,INDEX('P03'!$AF:$AF,$A299+52),0)+IF($A299&lt;='P04'!$B$17,INDEX('P04'!$AF:$AF,$A299+52),0)+IF($A299&lt;='P05'!$B$17,INDEX('P05'!$AF:$AF,$A299+52),0)+IF($A299&lt;='P06'!$B$17,INDEX('P06'!$AF:$AF,$A299+52),0)+IF($A299&lt;='P07'!$B$17,INDEX('P07'!$AF:$AF,$A299+52),0)+IF($A299&lt;='P08'!$B$17,INDEX('P08'!$AF:$AF,$A299+52),0)+IF($A299&lt;='P09'!$B$17,INDEX('P09'!$AF:$AF,$A299+52),0)+IF($A299&lt;='P10'!$B$17,INDEX('P10'!$AF:$AF,$A299+52),0)</f>
        <v>2.3440191552598903E-2</v>
      </c>
      <c r="S299">
        <f>IF($A299&lt;='P01'!$B$17,INDEX('P01'!$AG:$AG,$A299+52),0)+IF($A299&lt;='P02'!$B$17,INDEX('P02'!$AG:$AG,$A299+52),0)+IF($A299&lt;='P03'!$B$17,INDEX('P03'!$AG:$AG,$A299+52),0)+IF($A299&lt;='P04'!$B$17,INDEX('P04'!$AG:$AG,$A299+52),0)+IF($A299&lt;='P05'!$B$17,INDEX('P05'!$AG:$AG,$A299+52),0)+IF($A299&lt;='P06'!$B$17,INDEX('P06'!$AG:$AG,$A299+52),0)+IF($A299&lt;='P07'!$B$17,INDEX('P07'!$AG:$AG,$A299+52),0)+IF($A299&lt;='P08'!$B$17,INDEX('P08'!$AG:$AG,$A299+52),0)+IF($A299&lt;='P09'!$B$17,INDEX('P09'!$AG:$AG,$A299+52),0)+IF($A299&lt;='P10'!$B$17,INDEX('P10'!$AG:$AG,$A299+52),0)</f>
        <v>7154.8806381685517</v>
      </c>
      <c r="T299">
        <f>IF($A299&lt;='P01'!$B$17,INDEX('P01'!$AI:$AI,$A299+52),0)+IF($A299&lt;='P02'!$B$17,INDEX('P02'!$AI:$AI,$A299+52),0)+IF($A299&lt;='P03'!$B$17,INDEX('P03'!$AI:$AI,$A299+52),0)+IF($A299&lt;='P04'!$B$17,INDEX('P04'!$AI:$AI,$A299+52),0)+IF($A299&lt;='P05'!$B$17,INDEX('P05'!$AI:$AI,$A299+52),0)+IF($A299&lt;='P06'!$B$17,INDEX('P06'!$AI:$AI,$A299+52),0)+IF($A299&lt;='P07'!$B$17,INDEX('P07'!$AI:$AI,$A299+52),0)+IF($A299&lt;='P08'!$B$17,INDEX('P08'!$AI:$AI,$A299+52),0)+IF($A299&lt;='P09'!$B$17,INDEX('P09'!$AI:$AI,$A299+52),0)+IF($A299&lt;='P10'!$B$17,INDEX('P10'!$AI:$AI,$A299+52),0)</f>
        <v>7154.8806381685517</v>
      </c>
    </row>
    <row r="300" spans="1:20" x14ac:dyDescent="0.35">
      <c r="A300">
        <v>268</v>
      </c>
      <c r="B300">
        <f>IF($A300&lt;='P01'!$B$17,INDEX('P01'!$J:$J,$A300+52),0)+IF($A300&lt;='P02'!$B$17,INDEX('P02'!$J:$J,$A300+52),0)+IF($A300&lt;='P03'!$B$17,INDEX('P03'!$J:$J,$A300+52),0)+IF($A300&lt;='P04'!$B$17,INDEX('P04'!$J:$J,$A300+52),0)+IF($A300&lt;='P05'!$B$17,INDEX('P05'!$J:$J,$A300+52),0)+IF($A300&lt;='P06'!$B$17,INDEX('P06'!$J:$J,$A300+52),0)+IF($A300&lt;='P07'!$B$17,INDEX('P07'!$J:$J,$A300+52),0)+IF($A300&lt;='P08'!$B$17,INDEX('P08'!$J:$J,$A300+52),0)+IF($A300&lt;='P09'!$B$17,INDEX('P09'!$J:$J,$A300+52),0)+IF($A300&lt;='P10'!$B$17,INDEX('P10'!$J:$J,$A300+52),0)</f>
        <v>1.1582986503455271E-4</v>
      </c>
      <c r="C300">
        <f>IF($A300&lt;='P01'!$B$17,INDEX('P01'!$K:$K,$A300+52),0)+IF($A300&lt;='P02'!$B$17,INDEX('P02'!$K:$K,$A300+52),0)+IF($A300&lt;='P03'!$B$17,INDEX('P03'!$K:$K,$A300+52),0)+IF($A300&lt;='P04'!$B$17,INDEX('P04'!$K:$K,$A300+52),0)+IF($A300&lt;='P05'!$B$17,INDEX('P05'!$K:$K,$A300+52),0)+IF($A300&lt;='P06'!$B$17,INDEX('P06'!$K:$K,$A300+52),0)+IF($A300&lt;='P07'!$B$17,INDEX('P07'!$K:$K,$A300+52),0)+IF($A300&lt;='P08'!$B$17,INDEX('P08'!$K:$K,$A300+52),0)+IF($A300&lt;='P09'!$B$17,INDEX('P09'!$K:$K,$A300+52),0)+IF($A300&lt;='P10'!$B$17,INDEX('P10'!$K:$K,$A300+52),0)</f>
        <v>2.0633480751287804E-3</v>
      </c>
      <c r="D300">
        <f>IF($A300&lt;='P01'!$B$17,INDEX('P01'!$L:$L,$A300+52),0)+IF($A300&lt;='P02'!$B$17,INDEX('P02'!$L:$L,$A300+52),0)+IF($A300&lt;='P03'!$B$17,INDEX('P03'!$L:$L,$A300+52),0)+IF($A300&lt;='P04'!$B$17,INDEX('P04'!$L:$L,$A300+52),0)+IF($A300&lt;='P05'!$B$17,INDEX('P05'!$L:$L,$A300+52),0)+IF($A300&lt;='P06'!$B$17,INDEX('P06'!$L:$L,$A300+52),0)+IF($A300&lt;='P07'!$B$17,INDEX('P07'!$L:$L,$A300+52),0)+IF($A300&lt;='P08'!$B$17,INDEX('P08'!$L:$L,$A300+52),0)+IF($A300&lt;='P09'!$B$17,INDEX('P09'!$L:$L,$A300+52),0)+IF($A300&lt;='P10'!$B$17,INDEX('P10'!$L:$L,$A300+52),0)</f>
        <v>0</v>
      </c>
      <c r="E300">
        <f>IF($A300&lt;='P01'!$B$17,INDEX('P01'!$M:$M,$A300+52),0)+IF($A300&lt;='P02'!$B$17,INDEX('P02'!$M:$M,$A300+52),0)+IF($A300&lt;='P03'!$B$17,INDEX('P03'!$M:$M,$A300+52),0)+IF($A300&lt;='P04'!$B$17,INDEX('P04'!$M:$M,$A300+52),0)+IF($A300&lt;='P05'!$B$17,INDEX('P05'!$M:$M,$A300+52),0)+IF($A300&lt;='P06'!$B$17,INDEX('P06'!$M:$M,$A300+52),0)+IF($A300&lt;='P07'!$B$17,INDEX('P07'!$M:$M,$A300+52),0)+IF($A300&lt;='P08'!$B$17,INDEX('P08'!$M:$M,$A300+52),0)+IF($A300&lt;='P09'!$B$17,INDEX('P09'!$M:$M,$A300+52),0)+IF($A300&lt;='P10'!$B$17,INDEX('P10'!$M:$M,$A300+52),0)</f>
        <v>0.60550901733612017</v>
      </c>
      <c r="F300">
        <f>IF($A300&lt;='P01'!$B$17,INDEX('P01'!$R:$R,$A300+52),0)+IF($A300&lt;='P02'!$B$17,INDEX('P02'!$R:$R,$A300+52),0)+IF($A300&lt;='P03'!$B$17,INDEX('P03'!$R:$R,$A300+52),0)+IF($A300&lt;='P04'!$B$17,INDEX('P04'!$R:$R,$A300+52),0)+IF($A300&lt;='P05'!$B$17,INDEX('P05'!$R:$R,$A300+52),0)+IF($A300&lt;='P06'!$B$17,INDEX('P06'!$R:$R,$A300+52),0)+IF($A300&lt;='P07'!$B$17,INDEX('P07'!$R:$R,$A300+52),0)+IF($A300&lt;='P08'!$B$17,INDEX('P08'!$R:$R,$A300+52),0)+IF($A300&lt;='P09'!$B$17,INDEX('P09'!$R:$R,$A300+52),0)+IF($A300&lt;='P10'!$B$17,INDEX('P10'!$R:$R,$A300+52),0)</f>
        <v>51.213942005485848</v>
      </c>
      <c r="G300">
        <f>IF($A300&lt;='P01'!$B$17,INDEX('P01'!$S:$S,$A300+52),0)+IF($A300&lt;='P02'!$B$17,INDEX('P02'!$S:$S,$A300+52),0)+IF($A300&lt;='P03'!$B$17,INDEX('P03'!$S:$S,$A300+52),0)+IF($A300&lt;='P04'!$B$17,INDEX('P04'!$S:$S,$A300+52),0)+IF($A300&lt;='P05'!$B$17,INDEX('P05'!$S:$S,$A300+52),0)+IF($A300&lt;='P06'!$B$17,INDEX('P06'!$S:$S,$A300+52),0)+IF($A300&lt;='P07'!$B$17,INDEX('P07'!$S:$S,$A300+52),0)+IF($A300&lt;='P08'!$B$17,INDEX('P08'!$S:$S,$A300+52),0)+IF($A300&lt;='P09'!$B$17,INDEX('P09'!$S:$S,$A300+52),0)+IF($A300&lt;='P10'!$B$17,INDEX('P10'!$S:$S,$A300+52),0)</f>
        <v>1.0242788401097169</v>
      </c>
      <c r="H300">
        <f>IF($A300&lt;='P01'!$B$17,INDEX('P01'!$T:$T,$A300+52),0)+IF($A300&lt;='P02'!$B$17,INDEX('P02'!$T:$T,$A300+52),0)+IF($A300&lt;='P03'!$B$17,INDEX('P03'!$T:$T,$A300+52),0)+IF($A300&lt;='P04'!$B$17,INDEX('P04'!$T:$T,$A300+52),0)+IF($A300&lt;='P05'!$B$17,INDEX('P05'!$T:$T,$A300+52),0)+IF($A300&lt;='P06'!$B$17,INDEX('P06'!$T:$T,$A300+52),0)+IF($A300&lt;='P07'!$B$17,INDEX('P07'!$T:$T,$A300+52),0)+IF($A300&lt;='P08'!$B$17,INDEX('P08'!$T:$T,$A300+52),0)+IF($A300&lt;='P09'!$B$17,INDEX('P09'!$T:$T,$A300+52),0)+IF($A300&lt;='P10'!$B$17,INDEX('P10'!$T:$T,$A300+52),0)</f>
        <v>5.8796141002653037</v>
      </c>
      <c r="I300">
        <f>IF($A300&lt;='P01'!$B$17,INDEX('P01'!$U:$U,$A300+52),0)+IF($A300&lt;='P02'!$B$17,INDEX('P02'!$U:$U,$A300+52),0)+IF($A300&lt;='P03'!$B$17,INDEX('P03'!$U:$U,$A300+52),0)+IF($A300&lt;='P04'!$B$17,INDEX('P04'!$U:$U,$A300+52),0)+IF($A300&lt;='P05'!$B$17,INDEX('P05'!$U:$U,$A300+52),0)+IF($A300&lt;='P06'!$B$17,INDEX('P06'!$U:$U,$A300+52),0)+IF($A300&lt;='P07'!$B$17,INDEX('P07'!$U:$U,$A300+52),0)+IF($A300&lt;='P08'!$B$17,INDEX('P08'!$U:$U,$A300+52),0)+IF($A300&lt;='P09'!$B$17,INDEX('P09'!$U:$U,$A300+52),0)+IF($A300&lt;='P10'!$B$17,INDEX('P10'!$U:$U,$A300+52),0)</f>
        <v>73.636883217129423</v>
      </c>
      <c r="J300">
        <f>IF($A300&lt;='P01'!$B$17,INDEX('P01'!$V:$V,$A300+52),0)+IF($A300&lt;='P02'!$B$17,INDEX('P02'!$V:$V,$A300+52),0)+IF($A300&lt;='P03'!$B$17,INDEX('P03'!$V:$V,$A300+52),0)+IF($A300&lt;='P04'!$B$17,INDEX('P04'!$V:$V,$A300+52),0)+IF($A300&lt;='P05'!$B$17,INDEX('P05'!$V:$V,$A300+52),0)+IF($A300&lt;='P06'!$B$17,INDEX('P06'!$V:$V,$A300+52),0)+IF($A300&lt;='P07'!$B$17,INDEX('P07'!$V:$V,$A300+52),0)+IF($A300&lt;='P08'!$B$17,INDEX('P08'!$V:$V,$A300+52),0)+IF($A300&lt;='P09'!$B$17,INDEX('P09'!$V:$V,$A300+52),0)+IF($A300&lt;='P10'!$B$17,INDEX('P10'!$V:$V,$A300+52),0)</f>
        <v>5.6034896924347266E-2</v>
      </c>
      <c r="K300">
        <f>IF($A300&lt;='P01'!$B$17,INDEX('P01'!$W:$W,$A300+52),0)+IF($A300&lt;='P02'!$B$17,INDEX('P02'!$W:$W,$A300+52),0)+IF($A300&lt;='P03'!$B$17,INDEX('P03'!$W:$W,$A300+52),0)+IF($A300&lt;='P04'!$B$17,INDEX('P04'!$W:$W,$A300+52),0)+IF($A300&lt;='P05'!$B$17,INDEX('P05'!$W:$W,$A300+52),0)+IF($A300&lt;='P06'!$B$17,INDEX('P06'!$W:$W,$A300+52),0)+IF($A300&lt;='P07'!$B$17,INDEX('P07'!$W:$W,$A300+52),0)+IF($A300&lt;='P08'!$B$17,INDEX('P08'!$W:$W,$A300+52),0)+IF($A300&lt;='P09'!$B$17,INDEX('P09'!$W:$W,$A300+52),0)+IF($A300&lt;='P10'!$B$17,INDEX('P10'!$W:$W,$A300+52),0)</f>
        <v>-29.38286904894295</v>
      </c>
      <c r="L300">
        <f>IF($A300&lt;='P01'!$B$17,INDEX('P01'!$X:$X,$A300+52),0)+IF($A300&lt;='P02'!$B$17,INDEX('P02'!$X:$X,$A300+52),0)+IF($A300&lt;='P03'!$B$17,INDEX('P03'!$X:$X,$A300+52),0)+IF($A300&lt;='P04'!$B$17,INDEX('P04'!$X:$X,$A300+52),0)+IF($A300&lt;='P05'!$B$17,INDEX('P05'!$X:$X,$A300+52),0)+IF($A300&lt;='P06'!$B$17,INDEX('P06'!$X:$X,$A300+52),0)+IF($A300&lt;='P07'!$B$17,INDEX('P07'!$X:$X,$A300+52),0)+IF($A300&lt;='P08'!$B$17,INDEX('P08'!$X:$X,$A300+52),0)+IF($A300&lt;='P09'!$B$17,INDEX('P09'!$X:$X,$A300+52),0)+IF($A300&lt;='P10'!$B$17,INDEX('P10'!$X:$X,$A300+52),0)</f>
        <v>29.218561151983295</v>
      </c>
      <c r="M300">
        <f>IF($A300&lt;='P01'!$B$17,INDEX('P01'!$AA:$AA,$A300+52),0)+IF($A300&lt;='P02'!$B$17,INDEX('P02'!$AA:$AA,$A300+52),0)+IF($A300&lt;='P03'!$B$17,INDEX('P03'!$AA:$AA,$A300+52),0)+IF($A300&lt;='P04'!$B$17,INDEX('P04'!$AA:$AA,$A300+52),0)+IF($A300&lt;='P05'!$B$17,INDEX('P05'!$AA:$AA,$A300+52),0)+IF($A300&lt;='P06'!$B$17,INDEX('P06'!$AA:$AA,$A300+52),0)+IF($A300&lt;='P07'!$B$17,INDEX('P07'!$AA:$AA,$A300+52),0)+IF($A300&lt;='P08'!$B$17,INDEX('P08'!$AA:$AA,$A300+52),0)+IF($A300&lt;='P09'!$B$17,INDEX('P09'!$AA:$AA,$A300+52),0)+IF($A300&lt;='P10'!$B$17,INDEX('P10'!$AA:$AA,$A300+52),0)</f>
        <v>-12.168795178500279</v>
      </c>
      <c r="N300">
        <f>IF($A300&lt;='P01'!$B$17,INDEX('P01'!$AB:$AB,$A300+52),0)+IF($A300&lt;='P02'!$B$17,INDEX('P02'!$AB:$AB,$A300+52),0)+IF($A300&lt;='P03'!$B$17,INDEX('P03'!$AB:$AB,$A300+52),0)+IF($A300&lt;='P04'!$B$17,INDEX('P04'!$AB:$AB,$A300+52),0)+IF($A300&lt;='P05'!$B$17,INDEX('P05'!$AB:$AB,$A300+52),0)+IF($A300&lt;='P06'!$B$17,INDEX('P06'!$AB:$AB,$A300+52),0)+IF($A300&lt;='P07'!$B$17,INDEX('P07'!$AB:$AB,$A300+52),0)+IF($A300&lt;='P08'!$B$17,INDEX('P08'!$AB:$AB,$A300+52),0)+IF($A300&lt;='P09'!$B$17,INDEX('P09'!$AB:$AB,$A300+52),0)+IF($A300&lt;='P10'!$B$17,INDEX('P10'!$AB:$AB,$A300+52),0)</f>
        <v>21.399144232899189</v>
      </c>
      <c r="O300">
        <f>IF($A300&lt;='P01'!$B$17,INDEX('P01'!$AC:$AC,$A300+52),0)+IF($A300&lt;='P02'!$B$17,INDEX('P02'!$AC:$AC,$A300+52),0)+IF($A300&lt;='P03'!$B$17,INDEX('P03'!$AC:$AC,$A300+52),0)+IF($A300&lt;='P04'!$B$17,INDEX('P04'!$AC:$AC,$A300+52),0)+IF($A300&lt;='P05'!$B$17,INDEX('P05'!$AC:$AC,$A300+52),0)+IF($A300&lt;='P06'!$B$17,INDEX('P06'!$AC:$AC,$A300+52),0)+IF($A300&lt;='P07'!$B$17,INDEX('P07'!$AC:$AC,$A300+52),0)+IF($A300&lt;='P08'!$B$17,INDEX('P08'!$AC:$AC,$A300+52),0)+IF($A300&lt;='P09'!$B$17,INDEX('P09'!$AC:$AC,$A300+52),0)+IF($A300&lt;='P10'!$B$17,INDEX('P10'!$AC:$AC,$A300+52),0)</f>
        <v>0.4279828846579839</v>
      </c>
      <c r="P300">
        <f>IF($A300&lt;='P01'!$B$17,INDEX('P01'!$AD:$AD,$A300+52),0)+IF($A300&lt;='P02'!$B$17,INDEX('P02'!$AD:$AD,$A300+52),0)+IF($A300&lt;='P03'!$B$17,INDEX('P03'!$AD:$AD,$A300+52),0)+IF($A300&lt;='P04'!$B$17,INDEX('P04'!$AD:$AD,$A300+52),0)+IF($A300&lt;='P05'!$B$17,INDEX('P05'!$AD:$AD,$A300+52),0)+IF($A300&lt;='P06'!$B$17,INDEX('P06'!$AD:$AD,$A300+52),0)+IF($A300&lt;='P07'!$B$17,INDEX('P07'!$AD:$AD,$A300+52),0)+IF($A300&lt;='P08'!$B$17,INDEX('P08'!$AD:$AD,$A300+52),0)+IF($A300&lt;='P09'!$B$17,INDEX('P09'!$AD:$AD,$A300+52),0)+IF($A300&lt;='P10'!$B$17,INDEX('P10'!$AD:$AD,$A300+52),0)</f>
        <v>2.4487112607149775</v>
      </c>
      <c r="Q300">
        <f>IF($A300&lt;='P01'!$B$17,INDEX('P01'!$AE:$AE,$A300+52),0)+IF($A300&lt;='P02'!$B$17,INDEX('P02'!$AE:$AE,$A300+52),0)+IF($A300&lt;='P03'!$B$17,INDEX('P03'!$AE:$AE,$A300+52),0)+IF($A300&lt;='P04'!$B$17,INDEX('P04'!$AE:$AE,$A300+52),0)+IF($A300&lt;='P05'!$B$17,INDEX('P05'!$AE:$AE,$A300+52),0)+IF($A300&lt;='P06'!$B$17,INDEX('P06'!$AE:$AE,$A300+52),0)+IF($A300&lt;='P07'!$B$17,INDEX('P07'!$AE:$AE,$A300+52),0)+IF($A300&lt;='P08'!$B$17,INDEX('P08'!$AE:$AE,$A300+52),0)+IF($A300&lt;='P09'!$B$17,INDEX('P09'!$AE:$AE,$A300+52),0)+IF($A300&lt;='P10'!$B$17,INDEX('P10'!$AE:$AE,$A300+52),0)</f>
        <v>30.667908142067056</v>
      </c>
      <c r="R300">
        <f>IF($A300&lt;='P01'!$B$17,INDEX('P01'!$AF:$AF,$A300+52),0)+IF($A300&lt;='P02'!$B$17,INDEX('P02'!$AF:$AF,$A300+52),0)+IF($A300&lt;='P03'!$B$17,INDEX('P03'!$AF:$AF,$A300+52),0)+IF($A300&lt;='P04'!$B$17,INDEX('P04'!$AF:$AF,$A300+52),0)+IF($A300&lt;='P05'!$B$17,INDEX('P05'!$AF:$AF,$A300+52),0)+IF($A300&lt;='P06'!$B$17,INDEX('P06'!$AF:$AF,$A300+52),0)+IF($A300&lt;='P07'!$B$17,INDEX('P07'!$AF:$AF,$A300+52),0)+IF($A300&lt;='P08'!$B$17,INDEX('P08'!$AF:$AF,$A300+52),0)+IF($A300&lt;='P09'!$B$17,INDEX('P09'!$AF:$AF,$A300+52),0)+IF($A300&lt;='P10'!$B$17,INDEX('P10'!$AF:$AF,$A300+52),0)</f>
        <v>2.3337123959455228E-2</v>
      </c>
      <c r="S300">
        <f>IF($A300&lt;='P01'!$B$17,INDEX('P01'!$AG:$AG,$A300+52),0)+IF($A300&lt;='P02'!$B$17,INDEX('P02'!$AG:$AG,$A300+52),0)+IF($A300&lt;='P03'!$B$17,INDEX('P03'!$AG:$AG,$A300+52),0)+IF($A300&lt;='P04'!$B$17,INDEX('P04'!$AG:$AG,$A300+52),0)+IF($A300&lt;='P05'!$B$17,INDEX('P05'!$AG:$AG,$A300+52),0)+IF($A300&lt;='P06'!$B$17,INDEX('P06'!$AG:$AG,$A300+52),0)+IF($A300&lt;='P07'!$B$17,INDEX('P07'!$AG:$AG,$A300+52),0)+IF($A300&lt;='P08'!$B$17,INDEX('P08'!$AG:$AG,$A300+52),0)+IF($A300&lt;='P09'!$B$17,INDEX('P09'!$AG:$AG,$A300+52),0)+IF($A300&lt;='P10'!$B$17,INDEX('P10'!$AG:$AG,$A300+52),0)</f>
        <v>7149.0852943986256</v>
      </c>
      <c r="T300">
        <f>IF($A300&lt;='P01'!$B$17,INDEX('P01'!$AI:$AI,$A300+52),0)+IF($A300&lt;='P02'!$B$17,INDEX('P02'!$AI:$AI,$A300+52),0)+IF($A300&lt;='P03'!$B$17,INDEX('P03'!$AI:$AI,$A300+52),0)+IF($A300&lt;='P04'!$B$17,INDEX('P04'!$AI:$AI,$A300+52),0)+IF($A300&lt;='P05'!$B$17,INDEX('P05'!$AI:$AI,$A300+52),0)+IF($A300&lt;='P06'!$B$17,INDEX('P06'!$AI:$AI,$A300+52),0)+IF($A300&lt;='P07'!$B$17,INDEX('P07'!$AI:$AI,$A300+52),0)+IF($A300&lt;='P08'!$B$17,INDEX('P08'!$AI:$AI,$A300+52),0)+IF($A300&lt;='P09'!$B$17,INDEX('P09'!$AI:$AI,$A300+52),0)+IF($A300&lt;='P10'!$B$17,INDEX('P10'!$AI:$AI,$A300+52),0)</f>
        <v>7149.0852943986256</v>
      </c>
    </row>
    <row r="301" spans="1:20" x14ac:dyDescent="0.35">
      <c r="A301">
        <v>269</v>
      </c>
      <c r="B301">
        <f>IF($A301&lt;='P01'!$B$17,INDEX('P01'!$J:$J,$A301+52),0)+IF($A301&lt;='P02'!$B$17,INDEX('P02'!$J:$J,$A301+52),0)+IF($A301&lt;='P03'!$B$17,INDEX('P03'!$J:$J,$A301+52),0)+IF($A301&lt;='P04'!$B$17,INDEX('P04'!$J:$J,$A301+52),0)+IF($A301&lt;='P05'!$B$17,INDEX('P05'!$J:$J,$A301+52),0)+IF($A301&lt;='P06'!$B$17,INDEX('P06'!$J:$J,$A301+52),0)+IF($A301&lt;='P07'!$B$17,INDEX('P07'!$J:$J,$A301+52),0)+IF($A301&lt;='P08'!$B$17,INDEX('P08'!$J:$J,$A301+52),0)+IF($A301&lt;='P09'!$B$17,INDEX('P09'!$J:$J,$A301+52),0)+IF($A301&lt;='P10'!$B$17,INDEX('P10'!$J:$J,$A301+52),0)</f>
        <v>1.154134448192093E-4</v>
      </c>
      <c r="C301">
        <f>IF($A301&lt;='P01'!$B$17,INDEX('P01'!$K:$K,$A301+52),0)+IF($A301&lt;='P02'!$B$17,INDEX('P02'!$K:$K,$A301+52),0)+IF($A301&lt;='P03'!$B$17,INDEX('P03'!$K:$K,$A301+52),0)+IF($A301&lt;='P04'!$B$17,INDEX('P04'!$K:$K,$A301+52),0)+IF($A301&lt;='P05'!$B$17,INDEX('P05'!$K:$K,$A301+52),0)+IF($A301&lt;='P06'!$B$17,INDEX('P06'!$K:$K,$A301+52),0)+IF($A301&lt;='P07'!$B$17,INDEX('P07'!$K:$K,$A301+52),0)+IF($A301&lt;='P08'!$B$17,INDEX('P08'!$K:$K,$A301+52),0)+IF($A301&lt;='P09'!$B$17,INDEX('P09'!$K:$K,$A301+52),0)+IF($A301&lt;='P10'!$B$17,INDEX('P10'!$K:$K,$A301+52),0)</f>
        <v>2.0559488850992822E-3</v>
      </c>
      <c r="D301">
        <f>IF($A301&lt;='P01'!$B$17,INDEX('P01'!$L:$L,$A301+52),0)+IF($A301&lt;='P02'!$B$17,INDEX('P02'!$L:$L,$A301+52),0)+IF($A301&lt;='P03'!$B$17,INDEX('P03'!$L:$L,$A301+52),0)+IF($A301&lt;='P04'!$B$17,INDEX('P04'!$L:$L,$A301+52),0)+IF($A301&lt;='P05'!$B$17,INDEX('P05'!$L:$L,$A301+52),0)+IF($A301&lt;='P06'!$B$17,INDEX('P06'!$L:$L,$A301+52),0)+IF($A301&lt;='P07'!$B$17,INDEX('P07'!$L:$L,$A301+52),0)+IF($A301&lt;='P08'!$B$17,INDEX('P08'!$L:$L,$A301+52),0)+IF($A301&lt;='P09'!$B$17,INDEX('P09'!$L:$L,$A301+52),0)+IF($A301&lt;='P10'!$B$17,INDEX('P10'!$L:$L,$A301+52),0)</f>
        <v>0</v>
      </c>
      <c r="E301">
        <f>IF($A301&lt;='P01'!$B$17,INDEX('P01'!$M:$M,$A301+52),0)+IF($A301&lt;='P02'!$B$17,INDEX('P02'!$M:$M,$A301+52),0)+IF($A301&lt;='P03'!$B$17,INDEX('P03'!$M:$M,$A301+52),0)+IF($A301&lt;='P04'!$B$17,INDEX('P04'!$M:$M,$A301+52),0)+IF($A301&lt;='P05'!$B$17,INDEX('P05'!$M:$M,$A301+52),0)+IF($A301&lt;='P06'!$B$17,INDEX('P06'!$M:$M,$A301+52),0)+IF($A301&lt;='P07'!$B$17,INDEX('P07'!$M:$M,$A301+52),0)+IF($A301&lt;='P08'!$B$17,INDEX('P08'!$M:$M,$A301+52),0)+IF($A301&lt;='P09'!$B$17,INDEX('P09'!$M:$M,$A301+52),0)+IF($A301&lt;='P10'!$B$17,INDEX('P10'!$M:$M,$A301+52),0)</f>
        <v>0.60333765500620162</v>
      </c>
      <c r="F301">
        <f>IF($A301&lt;='P01'!$B$17,INDEX('P01'!$R:$R,$A301+52),0)+IF($A301&lt;='P02'!$B$17,INDEX('P02'!$R:$R,$A301+52),0)+IF($A301&lt;='P03'!$B$17,INDEX('P03'!$R:$R,$A301+52),0)+IF($A301&lt;='P04'!$B$17,INDEX('P04'!$R:$R,$A301+52),0)+IF($A301&lt;='P05'!$B$17,INDEX('P05'!$R:$R,$A301+52),0)+IF($A301&lt;='P06'!$B$17,INDEX('P06'!$R:$R,$A301+52),0)+IF($A301&lt;='P07'!$B$17,INDEX('P07'!$R:$R,$A301+52),0)+IF($A301&lt;='P08'!$B$17,INDEX('P08'!$R:$R,$A301+52),0)+IF($A301&lt;='P09'!$B$17,INDEX('P09'!$R:$R,$A301+52),0)+IF($A301&lt;='P10'!$B$17,INDEX('P10'!$R:$R,$A301+52),0)</f>
        <v>51.031108510869004</v>
      </c>
      <c r="G301">
        <f>IF($A301&lt;='P01'!$B$17,INDEX('P01'!$S:$S,$A301+52),0)+IF($A301&lt;='P02'!$B$17,INDEX('P02'!$S:$S,$A301+52),0)+IF($A301&lt;='P03'!$B$17,INDEX('P03'!$S:$S,$A301+52),0)+IF($A301&lt;='P04'!$B$17,INDEX('P04'!$S:$S,$A301+52),0)+IF($A301&lt;='P05'!$B$17,INDEX('P05'!$S:$S,$A301+52),0)+IF($A301&lt;='P06'!$B$17,INDEX('P06'!$S:$S,$A301+52),0)+IF($A301&lt;='P07'!$B$17,INDEX('P07'!$S:$S,$A301+52),0)+IF($A301&lt;='P08'!$B$17,INDEX('P08'!$S:$S,$A301+52),0)+IF($A301&lt;='P09'!$B$17,INDEX('P09'!$S:$S,$A301+52),0)+IF($A301&lt;='P10'!$B$17,INDEX('P10'!$S:$S,$A301+52),0)</f>
        <v>1.0206221702173801</v>
      </c>
      <c r="H301">
        <f>IF($A301&lt;='P01'!$B$17,INDEX('P01'!$T:$T,$A301+52),0)+IF($A301&lt;='P02'!$B$17,INDEX('P02'!$T:$T,$A301+52),0)+IF($A301&lt;='P03'!$B$17,INDEX('P03'!$T:$T,$A301+52),0)+IF($A301&lt;='P04'!$B$17,INDEX('P04'!$T:$T,$A301+52),0)+IF($A301&lt;='P05'!$B$17,INDEX('P05'!$T:$T,$A301+52),0)+IF($A301&lt;='P06'!$B$17,INDEX('P06'!$T:$T,$A301+52),0)+IF($A301&lt;='P07'!$B$17,INDEX('P07'!$T:$T,$A301+52),0)+IF($A301&lt;='P08'!$B$17,INDEX('P08'!$T:$T,$A301+52),0)+IF($A301&lt;='P09'!$B$17,INDEX('P09'!$T:$T,$A301+52),0)+IF($A301&lt;='P10'!$B$17,INDEX('P10'!$T:$T,$A301+52),0)</f>
        <v>5.8729784407764116</v>
      </c>
      <c r="I301">
        <f>IF($A301&lt;='P01'!$B$17,INDEX('P01'!$U:$U,$A301+52),0)+IF($A301&lt;='P02'!$B$17,INDEX('P02'!$U:$U,$A301+52),0)+IF($A301&lt;='P03'!$B$17,INDEX('P03'!$U:$U,$A301+52),0)+IF($A301&lt;='P04'!$B$17,INDEX('P04'!$U:$U,$A301+52),0)+IF($A301&lt;='P05'!$B$17,INDEX('P05'!$U:$U,$A301+52),0)+IF($A301&lt;='P06'!$B$17,INDEX('P06'!$U:$U,$A301+52),0)+IF($A301&lt;='P07'!$B$17,INDEX('P07'!$U:$U,$A301+52),0)+IF($A301&lt;='P08'!$B$17,INDEX('P08'!$U:$U,$A301+52),0)+IF($A301&lt;='P09'!$B$17,INDEX('P09'!$U:$U,$A301+52),0)+IF($A301&lt;='P10'!$B$17,INDEX('P10'!$U:$U,$A301+52),0)</f>
        <v>73.373528722309629</v>
      </c>
      <c r="J301">
        <f>IF($A301&lt;='P01'!$B$17,INDEX('P01'!$V:$V,$A301+52),0)+IF($A301&lt;='P02'!$B$17,INDEX('P02'!$V:$V,$A301+52),0)+IF($A301&lt;='P03'!$B$17,INDEX('P03'!$V:$V,$A301+52),0)+IF($A301&lt;='P04'!$B$17,INDEX('P04'!$V:$V,$A301+52),0)+IF($A301&lt;='P05'!$B$17,INDEX('P05'!$V:$V,$A301+52),0)+IF($A301&lt;='P06'!$B$17,INDEX('P06'!$V:$V,$A301+52),0)+IF($A301&lt;='P07'!$B$17,INDEX('P07'!$V:$V,$A301+52),0)+IF($A301&lt;='P08'!$B$17,INDEX('P08'!$V:$V,$A301+52),0)+IF($A301&lt;='P09'!$B$17,INDEX('P09'!$V:$V,$A301+52),0)+IF($A301&lt;='P10'!$B$17,INDEX('P10'!$V:$V,$A301+52),0)</f>
        <v>5.5971146076483097E-2</v>
      </c>
      <c r="K301">
        <f>IF($A301&lt;='P01'!$B$17,INDEX('P01'!$W:$W,$A301+52),0)+IF($A301&lt;='P02'!$B$17,INDEX('P02'!$W:$W,$A301+52),0)+IF($A301&lt;='P03'!$B$17,INDEX('P03'!$W:$W,$A301+52),0)+IF($A301&lt;='P04'!$B$17,INDEX('P04'!$W:$W,$A301+52),0)+IF($A301&lt;='P05'!$B$17,INDEX('P05'!$W:$W,$A301+52),0)+IF($A301&lt;='P06'!$B$17,INDEX('P06'!$W:$W,$A301+52),0)+IF($A301&lt;='P07'!$B$17,INDEX('P07'!$W:$W,$A301+52),0)+IF($A301&lt;='P08'!$B$17,INDEX('P08'!$W:$W,$A301+52),0)+IF($A301&lt;='P09'!$B$17,INDEX('P09'!$W:$W,$A301+52),0)+IF($A301&lt;='P10'!$B$17,INDEX('P10'!$W:$W,$A301+52),0)</f>
        <v>-29.291991968510896</v>
      </c>
      <c r="L301">
        <f>IF($A301&lt;='P01'!$B$17,INDEX('P01'!$X:$X,$A301+52),0)+IF($A301&lt;='P02'!$B$17,INDEX('P02'!$X:$X,$A301+52),0)+IF($A301&lt;='P03'!$B$17,INDEX('P03'!$X:$X,$A301+52),0)+IF($A301&lt;='P04'!$B$17,INDEX('P04'!$X:$X,$A301+52),0)+IF($A301&lt;='P05'!$B$17,INDEX('P05'!$X:$X,$A301+52),0)+IF($A301&lt;='P06'!$B$17,INDEX('P06'!$X:$X,$A301+52),0)+IF($A301&lt;='P07'!$B$17,INDEX('P07'!$X:$X,$A301+52),0)+IF($A301&lt;='P08'!$B$17,INDEX('P08'!$X:$X,$A301+52),0)+IF($A301&lt;='P09'!$B$17,INDEX('P09'!$X:$X,$A301+52),0)+IF($A301&lt;='P10'!$B$17,INDEX('P10'!$X:$X,$A301+52),0)</f>
        <v>29.128270649850393</v>
      </c>
      <c r="M301">
        <f>IF($A301&lt;='P01'!$B$17,INDEX('P01'!$AA:$AA,$A301+52),0)+IF($A301&lt;='P02'!$B$17,INDEX('P02'!$AA:$AA,$A301+52),0)+IF($A301&lt;='P03'!$B$17,INDEX('P03'!$AA:$AA,$A301+52),0)+IF($A301&lt;='P04'!$B$17,INDEX('P04'!$AA:$AA,$A301+52),0)+IF($A301&lt;='P05'!$B$17,INDEX('P05'!$AA:$AA,$A301+52),0)+IF($A301&lt;='P06'!$B$17,INDEX('P06'!$AA:$AA,$A301+52),0)+IF($A301&lt;='P07'!$B$17,INDEX('P07'!$AA:$AA,$A301+52),0)+IF($A301&lt;='P08'!$B$17,INDEX('P08'!$AA:$AA,$A301+52),0)+IF($A301&lt;='P09'!$B$17,INDEX('P09'!$AA:$AA,$A301+52),0)+IF($A301&lt;='P10'!$B$17,INDEX('P10'!$AA:$AA,$A301+52),0)</f>
        <v>-12.091606683483718</v>
      </c>
      <c r="N301">
        <f>IF($A301&lt;='P01'!$B$17,INDEX('P01'!$AB:$AB,$A301+52),0)+IF($A301&lt;='P02'!$B$17,INDEX('P02'!$AB:$AB,$A301+52),0)+IF($A301&lt;='P03'!$B$17,INDEX('P03'!$AB:$AB,$A301+52),0)+IF($A301&lt;='P04'!$B$17,INDEX('P04'!$AB:$AB,$A301+52),0)+IF($A301&lt;='P05'!$B$17,INDEX('P05'!$AB:$AB,$A301+52),0)+IF($A301&lt;='P06'!$B$17,INDEX('P06'!$AB:$AB,$A301+52),0)+IF($A301&lt;='P07'!$B$17,INDEX('P07'!$AB:$AB,$A301+52),0)+IF($A301&lt;='P08'!$B$17,INDEX('P08'!$AB:$AB,$A301+52),0)+IF($A301&lt;='P09'!$B$17,INDEX('P09'!$AB:$AB,$A301+52),0)+IF($A301&lt;='P10'!$B$17,INDEX('P10'!$AB:$AB,$A301+52),0)</f>
        <v>21.253172049453774</v>
      </c>
      <c r="O301">
        <f>IF($A301&lt;='P01'!$B$17,INDEX('P01'!$AC:$AC,$A301+52),0)+IF($A301&lt;='P02'!$B$17,INDEX('P02'!$AC:$AC,$A301+52),0)+IF($A301&lt;='P03'!$B$17,INDEX('P03'!$AC:$AC,$A301+52),0)+IF($A301&lt;='P04'!$B$17,INDEX('P04'!$AC:$AC,$A301+52),0)+IF($A301&lt;='P05'!$B$17,INDEX('P05'!$AC:$AC,$A301+52),0)+IF($A301&lt;='P06'!$B$17,INDEX('P06'!$AC:$AC,$A301+52),0)+IF($A301&lt;='P07'!$B$17,INDEX('P07'!$AC:$AC,$A301+52),0)+IF($A301&lt;='P08'!$B$17,INDEX('P08'!$AC:$AC,$A301+52),0)+IF($A301&lt;='P09'!$B$17,INDEX('P09'!$AC:$AC,$A301+52),0)+IF($A301&lt;='P10'!$B$17,INDEX('P10'!$AC:$AC,$A301+52),0)</f>
        <v>0.42506344098907545</v>
      </c>
      <c r="P301">
        <f>IF($A301&lt;='P01'!$B$17,INDEX('P01'!$AD:$AD,$A301+52),0)+IF($A301&lt;='P02'!$B$17,INDEX('P02'!$AD:$AD,$A301+52),0)+IF($A301&lt;='P03'!$B$17,INDEX('P03'!$AD:$AD,$A301+52),0)+IF($A301&lt;='P04'!$B$17,INDEX('P04'!$AD:$AD,$A301+52),0)+IF($A301&lt;='P05'!$B$17,INDEX('P05'!$AD:$AD,$A301+52),0)+IF($A301&lt;='P06'!$B$17,INDEX('P06'!$AD:$AD,$A301+52),0)+IF($A301&lt;='P07'!$B$17,INDEX('P07'!$AD:$AD,$A301+52),0)+IF($A301&lt;='P08'!$B$17,INDEX('P08'!$AD:$AD,$A301+52),0)+IF($A301&lt;='P09'!$B$17,INDEX('P09'!$AD:$AD,$A301+52),0)+IF($A301&lt;='P10'!$B$17,INDEX('P10'!$AD:$AD,$A301+52),0)</f>
        <v>2.4379664079649919</v>
      </c>
      <c r="Q301">
        <f>IF($A301&lt;='P01'!$B$17,INDEX('P01'!$AE:$AE,$A301+52),0)+IF($A301&lt;='P02'!$B$17,INDEX('P02'!$AE:$AE,$A301+52),0)+IF($A301&lt;='P03'!$B$17,INDEX('P03'!$AE:$AE,$A301+52),0)+IF($A301&lt;='P04'!$B$17,INDEX('P04'!$AE:$AE,$A301+52),0)+IF($A301&lt;='P05'!$B$17,INDEX('P05'!$AE:$AE,$A301+52),0)+IF($A301&lt;='P06'!$B$17,INDEX('P06'!$AE:$AE,$A301+52),0)+IF($A301&lt;='P07'!$B$17,INDEX('P07'!$AE:$AE,$A301+52),0)+IF($A301&lt;='P08'!$B$17,INDEX('P08'!$AE:$AE,$A301+52),0)+IF($A301&lt;='P09'!$B$17,INDEX('P09'!$AE:$AE,$A301+52),0)+IF($A301&lt;='P10'!$B$17,INDEX('P10'!$AE:$AE,$A301+52),0)</f>
        <v>30.458514374385643</v>
      </c>
      <c r="R301">
        <f>IF($A301&lt;='P01'!$B$17,INDEX('P01'!$AF:$AF,$A301+52),0)+IF($A301&lt;='P02'!$B$17,INDEX('P02'!$AF:$AF,$A301+52),0)+IF($A301&lt;='P03'!$B$17,INDEX('P03'!$AF:$AF,$A301+52),0)+IF($A301&lt;='P04'!$B$17,INDEX('P04'!$AF:$AF,$A301+52),0)+IF($A301&lt;='P05'!$B$17,INDEX('P05'!$AF:$AF,$A301+52),0)+IF($A301&lt;='P06'!$B$17,INDEX('P06'!$AF:$AF,$A301+52),0)+IF($A301&lt;='P07'!$B$17,INDEX('P07'!$AF:$AF,$A301+52),0)+IF($A301&lt;='P08'!$B$17,INDEX('P08'!$AF:$AF,$A301+52),0)+IF($A301&lt;='P09'!$B$17,INDEX('P09'!$AF:$AF,$A301+52),0)+IF($A301&lt;='P10'!$B$17,INDEX('P10'!$AF:$AF,$A301+52),0)</f>
        <v>2.3234509597778771E-2</v>
      </c>
      <c r="S301">
        <f>IF($A301&lt;='P01'!$B$17,INDEX('P01'!$AG:$AG,$A301+52),0)+IF($A301&lt;='P02'!$B$17,INDEX('P02'!$AG:$AG,$A301+52),0)+IF($A301&lt;='P03'!$B$17,INDEX('P03'!$AG:$AG,$A301+52),0)+IF($A301&lt;='P04'!$B$17,INDEX('P04'!$AG:$AG,$A301+52),0)+IF($A301&lt;='P05'!$B$17,INDEX('P05'!$AG:$AG,$A301+52),0)+IF($A301&lt;='P06'!$B$17,INDEX('P06'!$AG:$AG,$A301+52),0)+IF($A301&lt;='P07'!$B$17,INDEX('P07'!$AG:$AG,$A301+52),0)+IF($A301&lt;='P08'!$B$17,INDEX('P08'!$AG:$AG,$A301+52),0)+IF($A301&lt;='P09'!$B$17,INDEX('P09'!$AG:$AG,$A301+52),0)+IF($A301&lt;='P10'!$B$17,INDEX('P10'!$AG:$AG,$A301+52),0)</f>
        <v>7143.3612686833812</v>
      </c>
      <c r="T301">
        <f>IF($A301&lt;='P01'!$B$17,INDEX('P01'!$AI:$AI,$A301+52),0)+IF($A301&lt;='P02'!$B$17,INDEX('P02'!$AI:$AI,$A301+52),0)+IF($A301&lt;='P03'!$B$17,INDEX('P03'!$AI:$AI,$A301+52),0)+IF($A301&lt;='P04'!$B$17,INDEX('P04'!$AI:$AI,$A301+52),0)+IF($A301&lt;='P05'!$B$17,INDEX('P05'!$AI:$AI,$A301+52),0)+IF($A301&lt;='P06'!$B$17,INDEX('P06'!$AI:$AI,$A301+52),0)+IF($A301&lt;='P07'!$B$17,INDEX('P07'!$AI:$AI,$A301+52),0)+IF($A301&lt;='P08'!$B$17,INDEX('P08'!$AI:$AI,$A301+52),0)+IF($A301&lt;='P09'!$B$17,INDEX('P09'!$AI:$AI,$A301+52),0)+IF($A301&lt;='P10'!$B$17,INDEX('P10'!$AI:$AI,$A301+52),0)</f>
        <v>7143.3612686833812</v>
      </c>
    </row>
    <row r="302" spans="1:20" x14ac:dyDescent="0.35">
      <c r="A302">
        <v>270</v>
      </c>
      <c r="B302">
        <f>IF($A302&lt;='P01'!$B$17,INDEX('P01'!$J:$J,$A302+52),0)+IF($A302&lt;='P02'!$B$17,INDEX('P02'!$J:$J,$A302+52),0)+IF($A302&lt;='P03'!$B$17,INDEX('P03'!$J:$J,$A302+52),0)+IF($A302&lt;='P04'!$B$17,INDEX('P04'!$J:$J,$A302+52),0)+IF($A302&lt;='P05'!$B$17,INDEX('P05'!$J:$J,$A302+52),0)+IF($A302&lt;='P06'!$B$17,INDEX('P06'!$J:$J,$A302+52),0)+IF($A302&lt;='P07'!$B$17,INDEX('P07'!$J:$J,$A302+52),0)+IF($A302&lt;='P08'!$B$17,INDEX('P08'!$J:$J,$A302+52),0)+IF($A302&lt;='P09'!$B$17,INDEX('P09'!$J:$J,$A302+52),0)+IF($A302&lt;='P10'!$B$17,INDEX('P10'!$J:$J,$A302+52),0)</f>
        <v>1.1499852186795652E-4</v>
      </c>
      <c r="C302">
        <f>IF($A302&lt;='P01'!$B$17,INDEX('P01'!$K:$K,$A302+52),0)+IF($A302&lt;='P02'!$B$17,INDEX('P02'!$K:$K,$A302+52),0)+IF($A302&lt;='P03'!$B$17,INDEX('P03'!$K:$K,$A302+52),0)+IF($A302&lt;='P04'!$B$17,INDEX('P04'!$K:$K,$A302+52),0)+IF($A302&lt;='P05'!$B$17,INDEX('P05'!$K:$K,$A302+52),0)+IF($A302&lt;='P06'!$B$17,INDEX('P06'!$K:$K,$A302+52),0)+IF($A302&lt;='P07'!$B$17,INDEX('P07'!$K:$K,$A302+52),0)+IF($A302&lt;='P08'!$B$17,INDEX('P08'!$K:$K,$A302+52),0)+IF($A302&lt;='P09'!$B$17,INDEX('P09'!$K:$K,$A302+52),0)+IF($A302&lt;='P10'!$B$17,INDEX('P10'!$K:$K,$A302+52),0)</f>
        <v>2.0485762322131691E-3</v>
      </c>
      <c r="D302">
        <f>IF($A302&lt;='P01'!$B$17,INDEX('P01'!$L:$L,$A302+52),0)+IF($A302&lt;='P02'!$B$17,INDEX('P02'!$L:$L,$A302+52),0)+IF($A302&lt;='P03'!$B$17,INDEX('P03'!$L:$L,$A302+52),0)+IF($A302&lt;='P04'!$B$17,INDEX('P04'!$L:$L,$A302+52),0)+IF($A302&lt;='P05'!$B$17,INDEX('P05'!$L:$L,$A302+52),0)+IF($A302&lt;='P06'!$B$17,INDEX('P06'!$L:$L,$A302+52),0)+IF($A302&lt;='P07'!$B$17,INDEX('P07'!$L:$L,$A302+52),0)+IF($A302&lt;='P08'!$B$17,INDEX('P08'!$L:$L,$A302+52),0)+IF($A302&lt;='P09'!$B$17,INDEX('P09'!$L:$L,$A302+52),0)+IF($A302&lt;='P10'!$B$17,INDEX('P10'!$L:$L,$A302+52),0)</f>
        <v>0</v>
      </c>
      <c r="E302">
        <f>IF($A302&lt;='P01'!$B$17,INDEX('P01'!$M:$M,$A302+52),0)+IF($A302&lt;='P02'!$B$17,INDEX('P02'!$M:$M,$A302+52),0)+IF($A302&lt;='P03'!$B$17,INDEX('P03'!$M:$M,$A302+52),0)+IF($A302&lt;='P04'!$B$17,INDEX('P04'!$M:$M,$A302+52),0)+IF($A302&lt;='P05'!$B$17,INDEX('P05'!$M:$M,$A302+52),0)+IF($A302&lt;='P06'!$B$17,INDEX('P06'!$M:$M,$A302+52),0)+IF($A302&lt;='P07'!$B$17,INDEX('P07'!$M:$M,$A302+52),0)+IF($A302&lt;='P08'!$B$17,INDEX('P08'!$M:$M,$A302+52),0)+IF($A302&lt;='P09'!$B$17,INDEX('P09'!$M:$M,$A302+52),0)+IF($A302&lt;='P10'!$B$17,INDEX('P10'!$M:$M,$A302+52),0)</f>
        <v>0.60117408025212049</v>
      </c>
      <c r="F302">
        <f>IF($A302&lt;='P01'!$B$17,INDEX('P01'!$R:$R,$A302+52),0)+IF($A302&lt;='P02'!$B$17,INDEX('P02'!$R:$R,$A302+52),0)+IF($A302&lt;='P03'!$B$17,INDEX('P03'!$R:$R,$A302+52),0)+IF($A302&lt;='P04'!$B$17,INDEX('P04'!$R:$R,$A302+52),0)+IF($A302&lt;='P05'!$B$17,INDEX('P05'!$R:$R,$A302+52),0)+IF($A302&lt;='P06'!$B$17,INDEX('P06'!$R:$R,$A302+52),0)+IF($A302&lt;='P07'!$B$17,INDEX('P07'!$R:$R,$A302+52),0)+IF($A302&lt;='P08'!$B$17,INDEX('P08'!$R:$R,$A302+52),0)+IF($A302&lt;='P09'!$B$17,INDEX('P09'!$R:$R,$A302+52),0)+IF($A302&lt;='P10'!$B$17,INDEX('P10'!$R:$R,$A302+52),0)</f>
        <v>50.848927805808557</v>
      </c>
      <c r="G302">
        <f>IF($A302&lt;='P01'!$B$17,INDEX('P01'!$S:$S,$A302+52),0)+IF($A302&lt;='P02'!$B$17,INDEX('P02'!$S:$S,$A302+52),0)+IF($A302&lt;='P03'!$B$17,INDEX('P03'!$S:$S,$A302+52),0)+IF($A302&lt;='P04'!$B$17,INDEX('P04'!$S:$S,$A302+52),0)+IF($A302&lt;='P05'!$B$17,INDEX('P05'!$S:$S,$A302+52),0)+IF($A302&lt;='P06'!$B$17,INDEX('P06'!$S:$S,$A302+52),0)+IF($A302&lt;='P07'!$B$17,INDEX('P07'!$S:$S,$A302+52),0)+IF($A302&lt;='P08'!$B$17,INDEX('P08'!$S:$S,$A302+52),0)+IF($A302&lt;='P09'!$B$17,INDEX('P09'!$S:$S,$A302+52),0)+IF($A302&lt;='P10'!$B$17,INDEX('P10'!$S:$S,$A302+52),0)</f>
        <v>1.0169785561161711</v>
      </c>
      <c r="H302">
        <f>IF($A302&lt;='P01'!$B$17,INDEX('P01'!$T:$T,$A302+52),0)+IF($A302&lt;='P02'!$B$17,INDEX('P02'!$T:$T,$A302+52),0)+IF($A302&lt;='P03'!$B$17,INDEX('P03'!$T:$T,$A302+52),0)+IF($A302&lt;='P04'!$B$17,INDEX('P04'!$T:$T,$A302+52),0)+IF($A302&lt;='P05'!$B$17,INDEX('P05'!$T:$T,$A302+52),0)+IF($A302&lt;='P06'!$B$17,INDEX('P06'!$T:$T,$A302+52),0)+IF($A302&lt;='P07'!$B$17,INDEX('P07'!$T:$T,$A302+52),0)+IF($A302&lt;='P08'!$B$17,INDEX('P08'!$T:$T,$A302+52),0)+IF($A302&lt;='P09'!$B$17,INDEX('P09'!$T:$T,$A302+52),0)+IF($A302&lt;='P10'!$B$17,INDEX('P10'!$T:$T,$A302+52),0)</f>
        <v>5.8663502804120453</v>
      </c>
      <c r="I302">
        <f>IF($A302&lt;='P01'!$B$17,INDEX('P01'!$U:$U,$A302+52),0)+IF($A302&lt;='P02'!$B$17,INDEX('P02'!$U:$U,$A302+52),0)+IF($A302&lt;='P03'!$B$17,INDEX('P03'!$U:$U,$A302+52),0)+IF($A302&lt;='P04'!$B$17,INDEX('P04'!$U:$U,$A302+52),0)+IF($A302&lt;='P05'!$B$17,INDEX('P05'!$U:$U,$A302+52),0)+IF($A302&lt;='P06'!$B$17,INDEX('P06'!$U:$U,$A302+52),0)+IF($A302&lt;='P07'!$B$17,INDEX('P07'!$U:$U,$A302+52),0)+IF($A302&lt;='P08'!$B$17,INDEX('P08'!$U:$U,$A302+52),0)+IF($A302&lt;='P09'!$B$17,INDEX('P09'!$U:$U,$A302+52),0)+IF($A302&lt;='P10'!$B$17,INDEX('P10'!$U:$U,$A302+52),0)</f>
        <v>73.111116206938547</v>
      </c>
      <c r="J302">
        <f>IF($A302&lt;='P01'!$B$17,INDEX('P01'!$V:$V,$A302+52),0)+IF($A302&lt;='P02'!$B$17,INDEX('P02'!$V:$V,$A302+52),0)+IF($A302&lt;='P03'!$B$17,INDEX('P03'!$V:$V,$A302+52),0)+IF($A302&lt;='P04'!$B$17,INDEX('P04'!$V:$V,$A302+52),0)+IF($A302&lt;='P05'!$B$17,INDEX('P05'!$V:$V,$A302+52),0)+IF($A302&lt;='P06'!$B$17,INDEX('P06'!$V:$V,$A302+52),0)+IF($A302&lt;='P07'!$B$17,INDEX('P07'!$V:$V,$A302+52),0)+IF($A302&lt;='P08'!$B$17,INDEX('P08'!$V:$V,$A302+52),0)+IF($A302&lt;='P09'!$B$17,INDEX('P09'!$V:$V,$A302+52),0)+IF($A302&lt;='P10'!$B$17,INDEX('P10'!$V:$V,$A302+52),0)</f>
        <v>5.5907467850661759E-2</v>
      </c>
      <c r="K302">
        <f>IF($A302&lt;='P01'!$B$17,INDEX('P01'!$W:$W,$A302+52),0)+IF($A302&lt;='P02'!$B$17,INDEX('P02'!$W:$W,$A302+52),0)+IF($A302&lt;='P03'!$B$17,INDEX('P03'!$W:$W,$A302+52),0)+IF($A302&lt;='P04'!$B$17,INDEX('P04'!$W:$W,$A302+52),0)+IF($A302&lt;='P05'!$B$17,INDEX('P05'!$W:$W,$A302+52),0)+IF($A302&lt;='P06'!$B$17,INDEX('P06'!$W:$W,$A302+52),0)+IF($A302&lt;='P07'!$B$17,INDEX('P07'!$W:$W,$A302+52),0)+IF($A302&lt;='P08'!$B$17,INDEX('P08'!$W:$W,$A302+52),0)+IF($A302&lt;='P09'!$B$17,INDEX('P09'!$W:$W,$A302+52),0)+IF($A302&lt;='P10'!$B$17,INDEX('P10'!$W:$W,$A302+52),0)</f>
        <v>-29.20142470550887</v>
      </c>
      <c r="L302">
        <f>IF($A302&lt;='P01'!$B$17,INDEX('P01'!$X:$X,$A302+52),0)+IF($A302&lt;='P02'!$B$17,INDEX('P02'!$X:$X,$A302+52),0)+IF($A302&lt;='P03'!$B$17,INDEX('P03'!$X:$X,$A302+52),0)+IF($A302&lt;='P04'!$B$17,INDEX('P04'!$X:$X,$A302+52),0)+IF($A302&lt;='P05'!$B$17,INDEX('P05'!$X:$X,$A302+52),0)+IF($A302&lt;='P06'!$B$17,INDEX('P06'!$X:$X,$A302+52),0)+IF($A302&lt;='P07'!$B$17,INDEX('P07'!$X:$X,$A302+52),0)+IF($A302&lt;='P08'!$B$17,INDEX('P08'!$X:$X,$A302+52),0)+IF($A302&lt;='P09'!$B$17,INDEX('P09'!$X:$X,$A302+52),0)+IF($A302&lt;='P10'!$B$17,INDEX('P10'!$X:$X,$A302+52),0)</f>
        <v>29.038287870825631</v>
      </c>
      <c r="M302">
        <f>IF($A302&lt;='P01'!$B$17,INDEX('P01'!$AA:$AA,$A302+52),0)+IF($A302&lt;='P02'!$B$17,INDEX('P02'!$AA:$AA,$A302+52),0)+IF($A302&lt;='P03'!$B$17,INDEX('P03'!$AA:$AA,$A302+52),0)+IF($A302&lt;='P04'!$B$17,INDEX('P04'!$AA:$AA,$A302+52),0)+IF($A302&lt;='P05'!$B$17,INDEX('P05'!$AA:$AA,$A302+52),0)+IF($A302&lt;='P06'!$B$17,INDEX('P06'!$AA:$AA,$A302+52),0)+IF($A302&lt;='P07'!$B$17,INDEX('P07'!$AA:$AA,$A302+52),0)+IF($A302&lt;='P08'!$B$17,INDEX('P08'!$AA:$AA,$A302+52),0)+IF($A302&lt;='P09'!$B$17,INDEX('P09'!$AA:$AA,$A302+52),0)+IF($A302&lt;='P10'!$B$17,INDEX('P10'!$AA:$AA,$A302+52),0)</f>
        <v>-12.014919685581017</v>
      </c>
      <c r="N302">
        <f>IF($A302&lt;='P01'!$B$17,INDEX('P01'!$AB:$AB,$A302+52),0)+IF($A302&lt;='P02'!$B$17,INDEX('P02'!$AB:$AB,$A302+52),0)+IF($A302&lt;='P03'!$B$17,INDEX('P03'!$AB:$AB,$A302+52),0)+IF($A302&lt;='P04'!$B$17,INDEX('P04'!$AB:$AB,$A302+52),0)+IF($A302&lt;='P05'!$B$17,INDEX('P05'!$AB:$AB,$A302+52),0)+IF($A302&lt;='P06'!$B$17,INDEX('P06'!$AB:$AB,$A302+52),0)+IF($A302&lt;='P07'!$B$17,INDEX('P07'!$AB:$AB,$A302+52),0)+IF($A302&lt;='P08'!$B$17,INDEX('P08'!$AB:$AB,$A302+52),0)+IF($A302&lt;='P09'!$B$17,INDEX('P09'!$AB:$AB,$A302+52),0)+IF($A302&lt;='P10'!$B$17,INDEX('P10'!$AB:$AB,$A302+52),0)</f>
        <v>21.108195632199461</v>
      </c>
      <c r="O302">
        <f>IF($A302&lt;='P01'!$B$17,INDEX('P01'!$AC:$AC,$A302+52),0)+IF($A302&lt;='P02'!$B$17,INDEX('P02'!$AC:$AC,$A302+52),0)+IF($A302&lt;='P03'!$B$17,INDEX('P03'!$AC:$AC,$A302+52),0)+IF($A302&lt;='P04'!$B$17,INDEX('P04'!$AC:$AC,$A302+52),0)+IF($A302&lt;='P05'!$B$17,INDEX('P05'!$AC:$AC,$A302+52),0)+IF($A302&lt;='P06'!$B$17,INDEX('P06'!$AC:$AC,$A302+52),0)+IF($A302&lt;='P07'!$B$17,INDEX('P07'!$AC:$AC,$A302+52),0)+IF($A302&lt;='P08'!$B$17,INDEX('P08'!$AC:$AC,$A302+52),0)+IF($A302&lt;='P09'!$B$17,INDEX('P09'!$AC:$AC,$A302+52),0)+IF($A302&lt;='P10'!$B$17,INDEX('P10'!$AC:$AC,$A302+52),0)</f>
        <v>0.42216391264398923</v>
      </c>
      <c r="P302">
        <f>IF($A302&lt;='P01'!$B$17,INDEX('P01'!$AD:$AD,$A302+52),0)+IF($A302&lt;='P02'!$B$17,INDEX('P02'!$AD:$AD,$A302+52),0)+IF($A302&lt;='P03'!$B$17,INDEX('P03'!$AD:$AD,$A302+52),0)+IF($A302&lt;='P04'!$B$17,INDEX('P04'!$AD:$AD,$A302+52),0)+IF($A302&lt;='P05'!$B$17,INDEX('P05'!$AD:$AD,$A302+52),0)+IF($A302&lt;='P06'!$B$17,INDEX('P06'!$AD:$AD,$A302+52),0)+IF($A302&lt;='P07'!$B$17,INDEX('P07'!$AD:$AD,$A302+52),0)+IF($A302&lt;='P08'!$B$17,INDEX('P08'!$AD:$AD,$A302+52),0)+IF($A302&lt;='P09'!$B$17,INDEX('P09'!$AD:$AD,$A302+52),0)+IF($A302&lt;='P10'!$B$17,INDEX('P10'!$AD:$AD,$A302+52),0)</f>
        <v>2.4272687074450561</v>
      </c>
      <c r="Q302">
        <f>IF($A302&lt;='P01'!$B$17,INDEX('P01'!$AE:$AE,$A302+52),0)+IF($A302&lt;='P02'!$B$17,INDEX('P02'!$AE:$AE,$A302+52),0)+IF($A302&lt;='P03'!$B$17,INDEX('P03'!$AE:$AE,$A302+52),0)+IF($A302&lt;='P04'!$B$17,INDEX('P04'!$AE:$AE,$A302+52),0)+IF($A302&lt;='P05'!$B$17,INDEX('P05'!$AE:$AE,$A302+52),0)+IF($A302&lt;='P06'!$B$17,INDEX('P06'!$AE:$AE,$A302+52),0)+IF($A302&lt;='P07'!$B$17,INDEX('P07'!$AE:$AE,$A302+52),0)+IF($A302&lt;='P08'!$B$17,INDEX('P08'!$AE:$AE,$A302+52),0)+IF($A302&lt;='P09'!$B$17,INDEX('P09'!$AE:$AE,$A302+52),0)+IF($A302&lt;='P10'!$B$17,INDEX('P10'!$AE:$AE,$A302+52),0)</f>
        <v>30.250550351217079</v>
      </c>
      <c r="R302">
        <f>IF($A302&lt;='P01'!$B$17,INDEX('P01'!$AF:$AF,$A302+52),0)+IF($A302&lt;='P02'!$B$17,INDEX('P02'!$AF:$AF,$A302+52),0)+IF($A302&lt;='P03'!$B$17,INDEX('P03'!$AF:$AF,$A302+52),0)+IF($A302&lt;='P04'!$B$17,INDEX('P04'!$AF:$AF,$A302+52),0)+IF($A302&lt;='P05'!$B$17,INDEX('P05'!$AF:$AF,$A302+52),0)+IF($A302&lt;='P06'!$B$17,INDEX('P06'!$AF:$AF,$A302+52),0)+IF($A302&lt;='P07'!$B$17,INDEX('P07'!$AF:$AF,$A302+52),0)+IF($A302&lt;='P08'!$B$17,INDEX('P08'!$AF:$AF,$A302+52),0)+IF($A302&lt;='P09'!$B$17,INDEX('P09'!$AF:$AF,$A302+52),0)+IF($A302&lt;='P10'!$B$17,INDEX('P10'!$AF:$AF,$A302+52),0)</f>
        <v>2.3132346474351719E-2</v>
      </c>
      <c r="S302">
        <f>IF($A302&lt;='P01'!$B$17,INDEX('P01'!$AG:$AG,$A302+52),0)+IF($A302&lt;='P02'!$B$17,INDEX('P02'!$AG:$AG,$A302+52),0)+IF($A302&lt;='P03'!$B$17,INDEX('P03'!$AG:$AG,$A302+52),0)+IF($A302&lt;='P04'!$B$17,INDEX('P04'!$AG:$AG,$A302+52),0)+IF($A302&lt;='P05'!$B$17,INDEX('P05'!$AG:$AG,$A302+52),0)+IF($A302&lt;='P06'!$B$17,INDEX('P06'!$AG:$AG,$A302+52),0)+IF($A302&lt;='P07'!$B$17,INDEX('P07'!$AG:$AG,$A302+52),0)+IF($A302&lt;='P08'!$B$17,INDEX('P08'!$AG:$AG,$A302+52),0)+IF($A302&lt;='P09'!$B$17,INDEX('P09'!$AG:$AG,$A302+52),0)+IF($A302&lt;='P10'!$B$17,INDEX('P10'!$AG:$AG,$A302+52),0)</f>
        <v>7137.7084867764634</v>
      </c>
      <c r="T302">
        <f>IF($A302&lt;='P01'!$B$17,INDEX('P01'!$AI:$AI,$A302+52),0)+IF($A302&lt;='P02'!$B$17,INDEX('P02'!$AI:$AI,$A302+52),0)+IF($A302&lt;='P03'!$B$17,INDEX('P03'!$AI:$AI,$A302+52),0)+IF($A302&lt;='P04'!$B$17,INDEX('P04'!$AI:$AI,$A302+52),0)+IF($A302&lt;='P05'!$B$17,INDEX('P05'!$AI:$AI,$A302+52),0)+IF($A302&lt;='P06'!$B$17,INDEX('P06'!$AI:$AI,$A302+52),0)+IF($A302&lt;='P07'!$B$17,INDEX('P07'!$AI:$AI,$A302+52),0)+IF($A302&lt;='P08'!$B$17,INDEX('P08'!$AI:$AI,$A302+52),0)+IF($A302&lt;='P09'!$B$17,INDEX('P09'!$AI:$AI,$A302+52),0)+IF($A302&lt;='P10'!$B$17,INDEX('P10'!$AI:$AI,$A302+52),0)</f>
        <v>7137.7084867764634</v>
      </c>
    </row>
    <row r="303" spans="1:20" x14ac:dyDescent="0.35">
      <c r="A303">
        <v>271</v>
      </c>
      <c r="B303">
        <f>IF($A303&lt;='P01'!$B$17,INDEX('P01'!$J:$J,$A303+52),0)+IF($A303&lt;='P02'!$B$17,INDEX('P02'!$J:$J,$A303+52),0)+IF($A303&lt;='P03'!$B$17,INDEX('P03'!$J:$J,$A303+52),0)+IF($A303&lt;='P04'!$B$17,INDEX('P04'!$J:$J,$A303+52),0)+IF($A303&lt;='P05'!$B$17,INDEX('P05'!$J:$J,$A303+52),0)+IF($A303&lt;='P06'!$B$17,INDEX('P06'!$J:$J,$A303+52),0)+IF($A303&lt;='P07'!$B$17,INDEX('P07'!$J:$J,$A303+52),0)+IF($A303&lt;='P08'!$B$17,INDEX('P08'!$J:$J,$A303+52),0)+IF($A303&lt;='P09'!$B$17,INDEX('P09'!$J:$J,$A303+52),0)+IF($A303&lt;='P10'!$B$17,INDEX('P10'!$J:$J,$A303+52),0)</f>
        <v>1.1458509079660819E-4</v>
      </c>
      <c r="C303">
        <f>IF($A303&lt;='P01'!$B$17,INDEX('P01'!$K:$K,$A303+52),0)+IF($A303&lt;='P02'!$B$17,INDEX('P02'!$K:$K,$A303+52),0)+IF($A303&lt;='P03'!$B$17,INDEX('P03'!$K:$K,$A303+52),0)+IF($A303&lt;='P04'!$B$17,INDEX('P04'!$K:$K,$A303+52),0)+IF($A303&lt;='P05'!$B$17,INDEX('P05'!$K:$K,$A303+52),0)+IF($A303&lt;='P06'!$B$17,INDEX('P06'!$K:$K,$A303+52),0)+IF($A303&lt;='P07'!$B$17,INDEX('P07'!$K:$K,$A303+52),0)+IF($A303&lt;='P08'!$B$17,INDEX('P08'!$K:$K,$A303+52),0)+IF($A303&lt;='P09'!$B$17,INDEX('P09'!$K:$K,$A303+52),0)+IF($A303&lt;='P10'!$B$17,INDEX('P10'!$K:$K,$A303+52),0)</f>
        <v>2.0412300212823871E-3</v>
      </c>
      <c r="D303">
        <f>IF($A303&lt;='P01'!$B$17,INDEX('P01'!$L:$L,$A303+52),0)+IF($A303&lt;='P02'!$B$17,INDEX('P02'!$L:$L,$A303+52),0)+IF($A303&lt;='P03'!$B$17,INDEX('P03'!$L:$L,$A303+52),0)+IF($A303&lt;='P04'!$B$17,INDEX('P04'!$L:$L,$A303+52),0)+IF($A303&lt;='P05'!$B$17,INDEX('P05'!$L:$L,$A303+52),0)+IF($A303&lt;='P06'!$B$17,INDEX('P06'!$L:$L,$A303+52),0)+IF($A303&lt;='P07'!$B$17,INDEX('P07'!$L:$L,$A303+52),0)+IF($A303&lt;='P08'!$B$17,INDEX('P08'!$L:$L,$A303+52),0)+IF($A303&lt;='P09'!$B$17,INDEX('P09'!$L:$L,$A303+52),0)+IF($A303&lt;='P10'!$B$17,INDEX('P10'!$L:$L,$A303+52),0)</f>
        <v>0</v>
      </c>
      <c r="E303">
        <f>IF($A303&lt;='P01'!$B$17,INDEX('P01'!$M:$M,$A303+52),0)+IF($A303&lt;='P02'!$B$17,INDEX('P02'!$M:$M,$A303+52),0)+IF($A303&lt;='P03'!$B$17,INDEX('P03'!$M:$M,$A303+52),0)+IF($A303&lt;='P04'!$B$17,INDEX('P04'!$M:$M,$A303+52),0)+IF($A303&lt;='P05'!$B$17,INDEX('P05'!$M:$M,$A303+52),0)+IF($A303&lt;='P06'!$B$17,INDEX('P06'!$M:$M,$A303+52),0)+IF($A303&lt;='P07'!$B$17,INDEX('P07'!$M:$M,$A303+52),0)+IF($A303&lt;='P08'!$B$17,INDEX('P08'!$M:$M,$A303+52),0)+IF($A303&lt;='P09'!$B$17,INDEX('P09'!$M:$M,$A303+52),0)+IF($A303&lt;='P10'!$B$17,INDEX('P10'!$M:$M,$A303+52),0)</f>
        <v>0.59901826514004153</v>
      </c>
      <c r="F303">
        <f>IF($A303&lt;='P01'!$B$17,INDEX('P01'!$R:$R,$A303+52),0)+IF($A303&lt;='P02'!$B$17,INDEX('P02'!$R:$R,$A303+52),0)+IF($A303&lt;='P03'!$B$17,INDEX('P03'!$R:$R,$A303+52),0)+IF($A303&lt;='P04'!$B$17,INDEX('P04'!$R:$R,$A303+52),0)+IF($A303&lt;='P05'!$B$17,INDEX('P05'!$R:$R,$A303+52),0)+IF($A303&lt;='P06'!$B$17,INDEX('P06'!$R:$R,$A303+52),0)+IF($A303&lt;='P07'!$B$17,INDEX('P07'!$R:$R,$A303+52),0)+IF($A303&lt;='P08'!$B$17,INDEX('P08'!$R:$R,$A303+52),0)+IF($A303&lt;='P09'!$B$17,INDEX('P09'!$R:$R,$A303+52),0)+IF($A303&lt;='P10'!$B$17,INDEX('P10'!$R:$R,$A303+52),0)</f>
        <v>50.667397559311588</v>
      </c>
      <c r="G303">
        <f>IF($A303&lt;='P01'!$B$17,INDEX('P01'!$S:$S,$A303+52),0)+IF($A303&lt;='P02'!$B$17,INDEX('P02'!$S:$S,$A303+52),0)+IF($A303&lt;='P03'!$B$17,INDEX('P03'!$S:$S,$A303+52),0)+IF($A303&lt;='P04'!$B$17,INDEX('P04'!$S:$S,$A303+52),0)+IF($A303&lt;='P05'!$B$17,INDEX('P05'!$S:$S,$A303+52),0)+IF($A303&lt;='P06'!$B$17,INDEX('P06'!$S:$S,$A303+52),0)+IF($A303&lt;='P07'!$B$17,INDEX('P07'!$S:$S,$A303+52),0)+IF($A303&lt;='P08'!$B$17,INDEX('P08'!$S:$S,$A303+52),0)+IF($A303&lt;='P09'!$B$17,INDEX('P09'!$S:$S,$A303+52),0)+IF($A303&lt;='P10'!$B$17,INDEX('P10'!$S:$S,$A303+52),0)</f>
        <v>1.0133479511862318</v>
      </c>
      <c r="H303">
        <f>IF($A303&lt;='P01'!$B$17,INDEX('P01'!$T:$T,$A303+52),0)+IF($A303&lt;='P02'!$B$17,INDEX('P02'!$T:$T,$A303+52),0)+IF($A303&lt;='P03'!$B$17,INDEX('P03'!$T:$T,$A303+52),0)+IF($A303&lt;='P04'!$B$17,INDEX('P04'!$T:$T,$A303+52),0)+IF($A303&lt;='P05'!$B$17,INDEX('P05'!$T:$T,$A303+52),0)+IF($A303&lt;='P06'!$B$17,INDEX('P06'!$T:$T,$A303+52),0)+IF($A303&lt;='P07'!$B$17,INDEX('P07'!$T:$T,$A303+52),0)+IF($A303&lt;='P08'!$B$17,INDEX('P08'!$T:$T,$A303+52),0)+IF($A303&lt;='P09'!$B$17,INDEX('P09'!$T:$T,$A303+52),0)+IF($A303&lt;='P10'!$B$17,INDEX('P10'!$T:$T,$A303+52),0)</f>
        <v>5.8597296106857559</v>
      </c>
      <c r="I303">
        <f>IF($A303&lt;='P01'!$B$17,INDEX('P01'!$U:$U,$A303+52),0)+IF($A303&lt;='P02'!$B$17,INDEX('P02'!$U:$U,$A303+52),0)+IF($A303&lt;='P03'!$B$17,INDEX('P03'!$U:$U,$A303+52),0)+IF($A303&lt;='P04'!$B$17,INDEX('P04'!$U:$U,$A303+52),0)+IF($A303&lt;='P05'!$B$17,INDEX('P05'!$U:$U,$A303+52),0)+IF($A303&lt;='P06'!$B$17,INDEX('P06'!$U:$U,$A303+52),0)+IF($A303&lt;='P07'!$B$17,INDEX('P07'!$U:$U,$A303+52),0)+IF($A303&lt;='P08'!$B$17,INDEX('P08'!$U:$U,$A303+52),0)+IF($A303&lt;='P09'!$B$17,INDEX('P09'!$U:$U,$A303+52),0)+IF($A303&lt;='P10'!$B$17,INDEX('P10'!$U:$U,$A303+52),0)</f>
        <v>72.84964230126559</v>
      </c>
      <c r="J303">
        <f>IF($A303&lt;='P01'!$B$17,INDEX('P01'!$V:$V,$A303+52),0)+IF($A303&lt;='P02'!$B$17,INDEX('P02'!$V:$V,$A303+52),0)+IF($A303&lt;='P03'!$B$17,INDEX('P03'!$V:$V,$A303+52),0)+IF($A303&lt;='P04'!$B$17,INDEX('P04'!$V:$V,$A303+52),0)+IF($A303&lt;='P05'!$B$17,INDEX('P05'!$V:$V,$A303+52),0)+IF($A303&lt;='P06'!$B$17,INDEX('P06'!$V:$V,$A303+52),0)+IF($A303&lt;='P07'!$B$17,INDEX('P07'!$V:$V,$A303+52),0)+IF($A303&lt;='P08'!$B$17,INDEX('P08'!$V:$V,$A303+52),0)+IF($A303&lt;='P09'!$B$17,INDEX('P09'!$V:$V,$A303+52),0)+IF($A303&lt;='P10'!$B$17,INDEX('P10'!$V:$V,$A303+52),0)</f>
        <v>5.5843862164051808E-2</v>
      </c>
      <c r="K303">
        <f>IF($A303&lt;='P01'!$B$17,INDEX('P01'!$W:$W,$A303+52),0)+IF($A303&lt;='P02'!$B$17,INDEX('P02'!$W:$W,$A303+52),0)+IF($A303&lt;='P03'!$B$17,INDEX('P03'!$W:$W,$A303+52),0)+IF($A303&lt;='P04'!$B$17,INDEX('P04'!$W:$W,$A303+52),0)+IF($A303&lt;='P05'!$B$17,INDEX('P05'!$W:$W,$A303+52),0)+IF($A303&lt;='P06'!$B$17,INDEX('P06'!$W:$W,$A303+52),0)+IF($A303&lt;='P07'!$B$17,INDEX('P07'!$W:$W,$A303+52),0)+IF($A303&lt;='P08'!$B$17,INDEX('P08'!$W:$W,$A303+52),0)+IF($A303&lt;='P09'!$B$17,INDEX('P09'!$W:$W,$A303+52),0)+IF($A303&lt;='P10'!$B$17,INDEX('P10'!$W:$W,$A303+52),0)</f>
        <v>-29.111166165990035</v>
      </c>
      <c r="L303">
        <f>IF($A303&lt;='P01'!$B$17,INDEX('P01'!$X:$X,$A303+52),0)+IF($A303&lt;='P02'!$B$17,INDEX('P02'!$X:$X,$A303+52),0)+IF($A303&lt;='P03'!$B$17,INDEX('P03'!$X:$X,$A303+52),0)+IF($A303&lt;='P04'!$B$17,INDEX('P04'!$X:$X,$A303+52),0)+IF($A303&lt;='P05'!$B$17,INDEX('P05'!$X:$X,$A303+52),0)+IF($A303&lt;='P06'!$B$17,INDEX('P06'!$X:$X,$A303+52),0)+IF($A303&lt;='P07'!$B$17,INDEX('P07'!$X:$X,$A303+52),0)+IF($A303&lt;='P08'!$B$17,INDEX('P08'!$X:$X,$A303+52),0)+IF($A303&lt;='P09'!$B$17,INDEX('P09'!$X:$X,$A303+52),0)+IF($A303&lt;='P10'!$B$17,INDEX('P10'!$X:$X,$A303+52),0)</f>
        <v>28.948611728440635</v>
      </c>
      <c r="M303">
        <f>IF($A303&lt;='P01'!$B$17,INDEX('P01'!$AA:$AA,$A303+52),0)+IF($A303&lt;='P02'!$B$17,INDEX('P02'!$AA:$AA,$A303+52),0)+IF($A303&lt;='P03'!$B$17,INDEX('P03'!$AA:$AA,$A303+52),0)+IF($A303&lt;='P04'!$B$17,INDEX('P04'!$AA:$AA,$A303+52),0)+IF($A303&lt;='P05'!$B$17,INDEX('P05'!$AA:$AA,$A303+52),0)+IF($A303&lt;='P06'!$B$17,INDEX('P06'!$AA:$AA,$A303+52),0)+IF($A303&lt;='P07'!$B$17,INDEX('P07'!$AA:$AA,$A303+52),0)+IF($A303&lt;='P08'!$B$17,INDEX('P08'!$AA:$AA,$A303+52),0)+IF($A303&lt;='P09'!$B$17,INDEX('P09'!$AA:$AA,$A303+52),0)+IF($A303&lt;='P10'!$B$17,INDEX('P10'!$AA:$AA,$A303+52),0)</f>
        <v>-11.938730870295366</v>
      </c>
      <c r="N303">
        <f>IF($A303&lt;='P01'!$B$17,INDEX('P01'!$AB:$AB,$A303+52),0)+IF($A303&lt;='P02'!$B$17,INDEX('P02'!$AB:$AB,$A303+52),0)+IF($A303&lt;='P03'!$B$17,INDEX('P03'!$AB:$AB,$A303+52),0)+IF($A303&lt;='P04'!$B$17,INDEX('P04'!$AB:$AB,$A303+52),0)+IF($A303&lt;='P05'!$B$17,INDEX('P05'!$AB:$AB,$A303+52),0)+IF($A303&lt;='P06'!$B$17,INDEX('P06'!$AB:$AB,$A303+52),0)+IF($A303&lt;='P07'!$B$17,INDEX('P07'!$AB:$AB,$A303+52),0)+IF($A303&lt;='P08'!$B$17,INDEX('P08'!$AB:$AB,$A303+52),0)+IF($A303&lt;='P09'!$B$17,INDEX('P09'!$AB:$AB,$A303+52),0)+IF($A303&lt;='P10'!$B$17,INDEX('P10'!$AB:$AB,$A303+52),0)</f>
        <v>20.964208188188316</v>
      </c>
      <c r="O303">
        <f>IF($A303&lt;='P01'!$B$17,INDEX('P01'!$AC:$AC,$A303+52),0)+IF($A303&lt;='P02'!$B$17,INDEX('P02'!$AC:$AC,$A303+52),0)+IF($A303&lt;='P03'!$B$17,INDEX('P03'!$AC:$AC,$A303+52),0)+IF($A303&lt;='P04'!$B$17,INDEX('P04'!$AC:$AC,$A303+52),0)+IF($A303&lt;='P05'!$B$17,INDEX('P05'!$AC:$AC,$A303+52),0)+IF($A303&lt;='P06'!$B$17,INDEX('P06'!$AC:$AC,$A303+52),0)+IF($A303&lt;='P07'!$B$17,INDEX('P07'!$AC:$AC,$A303+52),0)+IF($A303&lt;='P08'!$B$17,INDEX('P08'!$AC:$AC,$A303+52),0)+IF($A303&lt;='P09'!$B$17,INDEX('P09'!$AC:$AC,$A303+52),0)+IF($A303&lt;='P10'!$B$17,INDEX('P10'!$AC:$AC,$A303+52),0)</f>
        <v>0.41928416376376632</v>
      </c>
      <c r="P303">
        <f>IF($A303&lt;='P01'!$B$17,INDEX('P01'!$AD:$AD,$A303+52),0)+IF($A303&lt;='P02'!$B$17,INDEX('P02'!$AD:$AD,$A303+52),0)+IF($A303&lt;='P03'!$B$17,INDEX('P03'!$AD:$AD,$A303+52),0)+IF($A303&lt;='P04'!$B$17,INDEX('P04'!$AD:$AD,$A303+52),0)+IF($A303&lt;='P05'!$B$17,INDEX('P05'!$AD:$AD,$A303+52),0)+IF($A303&lt;='P06'!$B$17,INDEX('P06'!$AD:$AD,$A303+52),0)+IF($A303&lt;='P07'!$B$17,INDEX('P07'!$AD:$AD,$A303+52),0)+IF($A303&lt;='P08'!$B$17,INDEX('P08'!$AD:$AD,$A303+52),0)+IF($A303&lt;='P09'!$B$17,INDEX('P09'!$AD:$AD,$A303+52),0)+IF($A303&lt;='P10'!$B$17,INDEX('P10'!$AD:$AD,$A303+52),0)</f>
        <v>2.4166179522159172</v>
      </c>
      <c r="Q303">
        <f>IF($A303&lt;='P01'!$B$17,INDEX('P01'!$AE:$AE,$A303+52),0)+IF($A303&lt;='P02'!$B$17,INDEX('P02'!$AE:$AE,$A303+52),0)+IF($A303&lt;='P03'!$B$17,INDEX('P03'!$AE:$AE,$A303+52),0)+IF($A303&lt;='P04'!$B$17,INDEX('P04'!$AE:$AE,$A303+52),0)+IF($A303&lt;='P05'!$B$17,INDEX('P05'!$AE:$AE,$A303+52),0)+IF($A303&lt;='P06'!$B$17,INDEX('P06'!$AE:$AE,$A303+52),0)+IF($A303&lt;='P07'!$B$17,INDEX('P07'!$AE:$AE,$A303+52),0)+IF($A303&lt;='P08'!$B$17,INDEX('P08'!$AE:$AE,$A303+52),0)+IF($A303&lt;='P09'!$B$17,INDEX('P09'!$AE:$AE,$A303+52),0)+IF($A303&lt;='P10'!$B$17,INDEX('P10'!$AE:$AE,$A303+52),0)</f>
        <v>30.044006309899281</v>
      </c>
      <c r="R303">
        <f>IF($A303&lt;='P01'!$B$17,INDEX('P01'!$AF:$AF,$A303+52),0)+IF($A303&lt;='P02'!$B$17,INDEX('P02'!$AF:$AF,$A303+52),0)+IF($A303&lt;='P03'!$B$17,INDEX('P03'!$AF:$AF,$A303+52),0)+IF($A303&lt;='P04'!$B$17,INDEX('P04'!$AF:$AF,$A303+52),0)+IF($A303&lt;='P05'!$B$17,INDEX('P05'!$AF:$AF,$A303+52),0)+IF($A303&lt;='P06'!$B$17,INDEX('P06'!$AF:$AF,$A303+52),0)+IF($A303&lt;='P07'!$B$17,INDEX('P07'!$AF:$AF,$A303+52),0)+IF($A303&lt;='P08'!$B$17,INDEX('P08'!$AF:$AF,$A303+52),0)+IF($A303&lt;='P09'!$B$17,INDEX('P09'!$AF:$AF,$A303+52),0)+IF($A303&lt;='P10'!$B$17,INDEX('P10'!$AF:$AF,$A303+52),0)</f>
        <v>2.3030632604722767E-2</v>
      </c>
      <c r="S303">
        <f>IF($A303&lt;='P01'!$B$17,INDEX('P01'!$AG:$AG,$A303+52),0)+IF($A303&lt;='P02'!$B$17,INDEX('P02'!$AG:$AG,$A303+52),0)+IF($A303&lt;='P03'!$B$17,INDEX('P03'!$AG:$AG,$A303+52),0)+IF($A303&lt;='P04'!$B$17,INDEX('P04'!$AG:$AG,$A303+52),0)+IF($A303&lt;='P05'!$B$17,INDEX('P05'!$AG:$AG,$A303+52),0)+IF($A303&lt;='P06'!$B$17,INDEX('P06'!$AG:$AG,$A303+52),0)+IF($A303&lt;='P07'!$B$17,INDEX('P07'!$AG:$AG,$A303+52),0)+IF($A303&lt;='P08'!$B$17,INDEX('P08'!$AG:$AG,$A303+52),0)+IF($A303&lt;='P09'!$B$17,INDEX('P09'!$AG:$AG,$A303+52),0)+IF($A303&lt;='P10'!$B$17,INDEX('P10'!$AG:$AG,$A303+52),0)</f>
        <v>7132.1268752749211</v>
      </c>
      <c r="T303">
        <f>IF($A303&lt;='P01'!$B$17,INDEX('P01'!$AI:$AI,$A303+52),0)+IF($A303&lt;='P02'!$B$17,INDEX('P02'!$AI:$AI,$A303+52),0)+IF($A303&lt;='P03'!$B$17,INDEX('P03'!$AI:$AI,$A303+52),0)+IF($A303&lt;='P04'!$B$17,INDEX('P04'!$AI:$AI,$A303+52),0)+IF($A303&lt;='P05'!$B$17,INDEX('P05'!$AI:$AI,$A303+52),0)+IF($A303&lt;='P06'!$B$17,INDEX('P06'!$AI:$AI,$A303+52),0)+IF($A303&lt;='P07'!$B$17,INDEX('P07'!$AI:$AI,$A303+52),0)+IF($A303&lt;='P08'!$B$17,INDEX('P08'!$AI:$AI,$A303+52),0)+IF($A303&lt;='P09'!$B$17,INDEX('P09'!$AI:$AI,$A303+52),0)+IF($A303&lt;='P10'!$B$17,INDEX('P10'!$AI:$AI,$A303+52),0)</f>
        <v>7132.1268752749211</v>
      </c>
    </row>
    <row r="304" spans="1:20" x14ac:dyDescent="0.35">
      <c r="A304">
        <v>272</v>
      </c>
      <c r="B304">
        <f>IF($A304&lt;='P01'!$B$17,INDEX('P01'!$J:$J,$A304+52),0)+IF($A304&lt;='P02'!$B$17,INDEX('P02'!$J:$J,$A304+52),0)+IF($A304&lt;='P03'!$B$17,INDEX('P03'!$J:$J,$A304+52),0)+IF($A304&lt;='P04'!$B$17,INDEX('P04'!$J:$J,$A304+52),0)+IF($A304&lt;='P05'!$B$17,INDEX('P05'!$J:$J,$A304+52),0)+IF($A304&lt;='P06'!$B$17,INDEX('P06'!$J:$J,$A304+52),0)+IF($A304&lt;='P07'!$B$17,INDEX('P07'!$J:$J,$A304+52),0)+IF($A304&lt;='P08'!$B$17,INDEX('P08'!$J:$J,$A304+52),0)+IF($A304&lt;='P09'!$B$17,INDEX('P09'!$J:$J,$A304+52),0)+IF($A304&lt;='P10'!$B$17,INDEX('P10'!$J:$J,$A304+52),0)</f>
        <v>1.141731462403422E-4</v>
      </c>
      <c r="C304">
        <f>IF($A304&lt;='P01'!$B$17,INDEX('P01'!$K:$K,$A304+52),0)+IF($A304&lt;='P02'!$B$17,INDEX('P02'!$K:$K,$A304+52),0)+IF($A304&lt;='P03'!$B$17,INDEX('P03'!$K:$K,$A304+52),0)+IF($A304&lt;='P04'!$B$17,INDEX('P04'!$K:$K,$A304+52),0)+IF($A304&lt;='P05'!$B$17,INDEX('P05'!$K:$K,$A304+52),0)+IF($A304&lt;='P06'!$B$17,INDEX('P06'!$K:$K,$A304+52),0)+IF($A304&lt;='P07'!$B$17,INDEX('P07'!$K:$K,$A304+52),0)+IF($A304&lt;='P08'!$B$17,INDEX('P08'!$K:$K,$A304+52),0)+IF($A304&lt;='P09'!$B$17,INDEX('P09'!$K:$K,$A304+52),0)+IF($A304&lt;='P10'!$B$17,INDEX('P10'!$K:$K,$A304+52),0)</f>
        <v>2.0339101574603645E-3</v>
      </c>
      <c r="D304">
        <f>IF($A304&lt;='P01'!$B$17,INDEX('P01'!$L:$L,$A304+52),0)+IF($A304&lt;='P02'!$B$17,INDEX('P02'!$L:$L,$A304+52),0)+IF($A304&lt;='P03'!$B$17,INDEX('P03'!$L:$L,$A304+52),0)+IF($A304&lt;='P04'!$B$17,INDEX('P04'!$L:$L,$A304+52),0)+IF($A304&lt;='P05'!$B$17,INDEX('P05'!$L:$L,$A304+52),0)+IF($A304&lt;='P06'!$B$17,INDEX('P06'!$L:$L,$A304+52),0)+IF($A304&lt;='P07'!$B$17,INDEX('P07'!$L:$L,$A304+52),0)+IF($A304&lt;='P08'!$B$17,INDEX('P08'!$L:$L,$A304+52),0)+IF($A304&lt;='P09'!$B$17,INDEX('P09'!$L:$L,$A304+52),0)+IF($A304&lt;='P10'!$B$17,INDEX('P10'!$L:$L,$A304+52),0)</f>
        <v>0</v>
      </c>
      <c r="E304">
        <f>IF($A304&lt;='P01'!$B$17,INDEX('P01'!$M:$M,$A304+52),0)+IF($A304&lt;='P02'!$B$17,INDEX('P02'!$M:$M,$A304+52),0)+IF($A304&lt;='P03'!$B$17,INDEX('P03'!$M:$M,$A304+52),0)+IF($A304&lt;='P04'!$B$17,INDEX('P04'!$M:$M,$A304+52),0)+IF($A304&lt;='P05'!$B$17,INDEX('P05'!$M:$M,$A304+52),0)+IF($A304&lt;='P06'!$B$17,INDEX('P06'!$M:$M,$A304+52),0)+IF($A304&lt;='P07'!$B$17,INDEX('P07'!$M:$M,$A304+52),0)+IF($A304&lt;='P08'!$B$17,INDEX('P08'!$M:$M,$A304+52),0)+IF($A304&lt;='P09'!$B$17,INDEX('P09'!$M:$M,$A304+52),0)+IF($A304&lt;='P10'!$B$17,INDEX('P10'!$M:$M,$A304+52),0)</f>
        <v>0.59687018183634077</v>
      </c>
      <c r="F304">
        <f>IF($A304&lt;='P01'!$B$17,INDEX('P01'!$R:$R,$A304+52),0)+IF($A304&lt;='P02'!$B$17,INDEX('P02'!$R:$R,$A304+52),0)+IF($A304&lt;='P03'!$B$17,INDEX('P03'!$R:$R,$A304+52),0)+IF($A304&lt;='P04'!$B$17,INDEX('P04'!$R:$R,$A304+52),0)+IF($A304&lt;='P05'!$B$17,INDEX('P05'!$R:$R,$A304+52),0)+IF($A304&lt;='P06'!$B$17,INDEX('P06'!$R:$R,$A304+52),0)+IF($A304&lt;='P07'!$B$17,INDEX('P07'!$R:$R,$A304+52),0)+IF($A304&lt;='P08'!$B$17,INDEX('P08'!$R:$R,$A304+52),0)+IF($A304&lt;='P09'!$B$17,INDEX('P09'!$R:$R,$A304+52),0)+IF($A304&lt;='P10'!$B$17,INDEX('P10'!$R:$R,$A304+52),0)</f>
        <v>50.486515448709724</v>
      </c>
      <c r="G304">
        <f>IF($A304&lt;='P01'!$B$17,INDEX('P01'!$S:$S,$A304+52),0)+IF($A304&lt;='P02'!$B$17,INDEX('P02'!$S:$S,$A304+52),0)+IF($A304&lt;='P03'!$B$17,INDEX('P03'!$S:$S,$A304+52),0)+IF($A304&lt;='P04'!$B$17,INDEX('P04'!$S:$S,$A304+52),0)+IF($A304&lt;='P05'!$B$17,INDEX('P05'!$S:$S,$A304+52),0)+IF($A304&lt;='P06'!$B$17,INDEX('P06'!$S:$S,$A304+52),0)+IF($A304&lt;='P07'!$B$17,INDEX('P07'!$S:$S,$A304+52),0)+IF($A304&lt;='P08'!$B$17,INDEX('P08'!$S:$S,$A304+52),0)+IF($A304&lt;='P09'!$B$17,INDEX('P09'!$S:$S,$A304+52),0)+IF($A304&lt;='P10'!$B$17,INDEX('P10'!$S:$S,$A304+52),0)</f>
        <v>1.0097303089741945</v>
      </c>
      <c r="H304">
        <f>IF($A304&lt;='P01'!$B$17,INDEX('P01'!$T:$T,$A304+52),0)+IF($A304&lt;='P02'!$B$17,INDEX('P02'!$T:$T,$A304+52),0)+IF($A304&lt;='P03'!$B$17,INDEX('P03'!$T:$T,$A304+52),0)+IF($A304&lt;='P04'!$B$17,INDEX('P04'!$T:$T,$A304+52),0)+IF($A304&lt;='P05'!$B$17,INDEX('P05'!$T:$T,$A304+52),0)+IF($A304&lt;='P06'!$B$17,INDEX('P06'!$T:$T,$A304+52),0)+IF($A304&lt;='P07'!$B$17,INDEX('P07'!$T:$T,$A304+52),0)+IF($A304&lt;='P08'!$B$17,INDEX('P08'!$T:$T,$A304+52),0)+IF($A304&lt;='P09'!$B$17,INDEX('P09'!$T:$T,$A304+52),0)+IF($A304&lt;='P10'!$B$17,INDEX('P10'!$T:$T,$A304+52),0)</f>
        <v>5.8531164231207082</v>
      </c>
      <c r="I304">
        <f>IF($A304&lt;='P01'!$B$17,INDEX('P01'!$U:$U,$A304+52),0)+IF($A304&lt;='P02'!$B$17,INDEX('P02'!$U:$U,$A304+52),0)+IF($A304&lt;='P03'!$B$17,INDEX('P03'!$U:$U,$A304+52),0)+IF($A304&lt;='P04'!$B$17,INDEX('P04'!$U:$U,$A304+52),0)+IF($A304&lt;='P05'!$B$17,INDEX('P05'!$U:$U,$A304+52),0)+IF($A304&lt;='P06'!$B$17,INDEX('P06'!$U:$U,$A304+52),0)+IF($A304&lt;='P07'!$B$17,INDEX('P07'!$U:$U,$A304+52),0)+IF($A304&lt;='P08'!$B$17,INDEX('P08'!$U:$U,$A304+52),0)+IF($A304&lt;='P09'!$B$17,INDEX('P09'!$U:$U,$A304+52),0)+IF($A304&lt;='P10'!$B$17,INDEX('P10'!$U:$U,$A304+52),0)</f>
        <v>72.58910364759636</v>
      </c>
      <c r="J304">
        <f>IF($A304&lt;='P01'!$B$17,INDEX('P01'!$V:$V,$A304+52),0)+IF($A304&lt;='P02'!$B$17,INDEX('P02'!$V:$V,$A304+52),0)+IF($A304&lt;='P03'!$B$17,INDEX('P03'!$V:$V,$A304+52),0)+IF($A304&lt;='P04'!$B$17,INDEX('P04'!$V:$V,$A304+52),0)+IF($A304&lt;='P05'!$B$17,INDEX('P05'!$V:$V,$A304+52),0)+IF($A304&lt;='P06'!$B$17,INDEX('P06'!$V:$V,$A304+52),0)+IF($A304&lt;='P07'!$B$17,INDEX('P07'!$V:$V,$A304+52),0)+IF($A304&lt;='P08'!$B$17,INDEX('P08'!$V:$V,$A304+52),0)+IF($A304&lt;='P09'!$B$17,INDEX('P09'!$V:$V,$A304+52),0)+IF($A304&lt;='P10'!$B$17,INDEX('P10'!$V:$V,$A304+52),0)</f>
        <v>5.5780328933916393E-2</v>
      </c>
      <c r="K304">
        <f>IF($A304&lt;='P01'!$B$17,INDEX('P01'!$W:$W,$A304+52),0)+IF($A304&lt;='P02'!$B$17,INDEX('P02'!$W:$W,$A304+52),0)+IF($A304&lt;='P03'!$B$17,INDEX('P03'!$W:$W,$A304+52),0)+IF($A304&lt;='P04'!$B$17,INDEX('P04'!$W:$W,$A304+52),0)+IF($A304&lt;='P05'!$B$17,INDEX('P05'!$W:$W,$A304+52),0)+IF($A304&lt;='P06'!$B$17,INDEX('P06'!$W:$W,$A304+52),0)+IF($A304&lt;='P07'!$B$17,INDEX('P07'!$W:$W,$A304+52),0)+IF($A304&lt;='P08'!$B$17,INDEX('P08'!$W:$W,$A304+52),0)+IF($A304&lt;='P09'!$B$17,INDEX('P09'!$W:$W,$A304+52),0)+IF($A304&lt;='P10'!$B$17,INDEX('P10'!$W:$W,$A304+52),0)</f>
        <v>-29.021215259915451</v>
      </c>
      <c r="L304">
        <f>IF($A304&lt;='P01'!$B$17,INDEX('P01'!$X:$X,$A304+52),0)+IF($A304&lt;='P02'!$B$17,INDEX('P02'!$X:$X,$A304+52),0)+IF($A304&lt;='P03'!$B$17,INDEX('P03'!$X:$X,$A304+52),0)+IF($A304&lt;='P04'!$B$17,INDEX('P04'!$X:$X,$A304+52),0)+IF($A304&lt;='P05'!$B$17,INDEX('P05'!$X:$X,$A304+52),0)+IF($A304&lt;='P06'!$B$17,INDEX('P06'!$X:$X,$A304+52),0)+IF($A304&lt;='P07'!$B$17,INDEX('P07'!$X:$X,$A304+52),0)+IF($A304&lt;='P08'!$B$17,INDEX('P08'!$X:$X,$A304+52),0)+IF($A304&lt;='P09'!$B$17,INDEX('P09'!$X:$X,$A304+52),0)+IF($A304&lt;='P10'!$B$17,INDEX('P10'!$X:$X,$A304+52),0)</f>
        <v>28.859241140108193</v>
      </c>
      <c r="M304">
        <f>IF($A304&lt;='P01'!$B$17,INDEX('P01'!$AA:$AA,$A304+52),0)+IF($A304&lt;='P02'!$B$17,INDEX('P02'!$AA:$AA,$A304+52),0)+IF($A304&lt;='P03'!$B$17,INDEX('P03'!$AA:$AA,$A304+52),0)+IF($A304&lt;='P04'!$B$17,INDEX('P04'!$AA:$AA,$A304+52),0)+IF($A304&lt;='P05'!$B$17,INDEX('P05'!$AA:$AA,$A304+52),0)+IF($A304&lt;='P06'!$B$17,INDEX('P06'!$AA:$AA,$A304+52),0)+IF($A304&lt;='P07'!$B$17,INDEX('P07'!$AA:$AA,$A304+52),0)+IF($A304&lt;='P08'!$B$17,INDEX('P08'!$AA:$AA,$A304+52),0)+IF($A304&lt;='P09'!$B$17,INDEX('P09'!$AA:$AA,$A304+52),0)+IF($A304&lt;='P10'!$B$17,INDEX('P10'!$AA:$AA,$A304+52),0)</f>
        <v>-11.863036945296333</v>
      </c>
      <c r="N304">
        <f>IF($A304&lt;='P01'!$B$17,INDEX('P01'!$AB:$AB,$A304+52),0)+IF($A304&lt;='P02'!$B$17,INDEX('P02'!$AB:$AB,$A304+52),0)+IF($A304&lt;='P03'!$B$17,INDEX('P03'!$AB:$AB,$A304+52),0)+IF($A304&lt;='P04'!$B$17,INDEX('P04'!$AB:$AB,$A304+52),0)+IF($A304&lt;='P05'!$B$17,INDEX('P05'!$AB:$AB,$A304+52),0)+IF($A304&lt;='P06'!$B$17,INDEX('P06'!$AB:$AB,$A304+52),0)+IF($A304&lt;='P07'!$B$17,INDEX('P07'!$AB:$AB,$A304+52),0)+IF($A304&lt;='P08'!$B$17,INDEX('P08'!$AB:$AB,$A304+52),0)+IF($A304&lt;='P09'!$B$17,INDEX('P09'!$AB:$AB,$A304+52),0)+IF($A304&lt;='P10'!$B$17,INDEX('P10'!$AB:$AB,$A304+52),0)</f>
        <v>20.821202970814195</v>
      </c>
      <c r="O304">
        <f>IF($A304&lt;='P01'!$B$17,INDEX('P01'!$AC:$AC,$A304+52),0)+IF($A304&lt;='P02'!$B$17,INDEX('P02'!$AC:$AC,$A304+52),0)+IF($A304&lt;='P03'!$B$17,INDEX('P03'!$AC:$AC,$A304+52),0)+IF($A304&lt;='P04'!$B$17,INDEX('P04'!$AC:$AC,$A304+52),0)+IF($A304&lt;='P05'!$B$17,INDEX('P05'!$AC:$AC,$A304+52),0)+IF($A304&lt;='P06'!$B$17,INDEX('P06'!$AC:$AC,$A304+52),0)+IF($A304&lt;='P07'!$B$17,INDEX('P07'!$AC:$AC,$A304+52),0)+IF($A304&lt;='P08'!$B$17,INDEX('P08'!$AC:$AC,$A304+52),0)+IF($A304&lt;='P09'!$B$17,INDEX('P09'!$AC:$AC,$A304+52),0)+IF($A304&lt;='P10'!$B$17,INDEX('P10'!$AC:$AC,$A304+52),0)</f>
        <v>0.41642405941628385</v>
      </c>
      <c r="P304">
        <f>IF($A304&lt;='P01'!$B$17,INDEX('P01'!$AD:$AD,$A304+52),0)+IF($A304&lt;='P02'!$B$17,INDEX('P02'!$AD:$AD,$A304+52),0)+IF($A304&lt;='P03'!$B$17,INDEX('P03'!$AD:$AD,$A304+52),0)+IF($A304&lt;='P04'!$B$17,INDEX('P04'!$AD:$AD,$A304+52),0)+IF($A304&lt;='P05'!$B$17,INDEX('P05'!$AD:$AD,$A304+52),0)+IF($A304&lt;='P06'!$B$17,INDEX('P06'!$AD:$AD,$A304+52),0)+IF($A304&lt;='P07'!$B$17,INDEX('P07'!$AD:$AD,$A304+52),0)+IF($A304&lt;='P08'!$B$17,INDEX('P08'!$AD:$AD,$A304+52),0)+IF($A304&lt;='P09'!$B$17,INDEX('P09'!$AD:$AD,$A304+52),0)+IF($A304&lt;='P10'!$B$17,INDEX('P10'!$AD:$AD,$A304+52),0)</f>
        <v>2.4060139362466062</v>
      </c>
      <c r="Q304">
        <f>IF($A304&lt;='P01'!$B$17,INDEX('P01'!$AE:$AE,$A304+52),0)+IF($A304&lt;='P02'!$B$17,INDEX('P02'!$AE:$AE,$A304+52),0)+IF($A304&lt;='P03'!$B$17,INDEX('P03'!$AE:$AE,$A304+52),0)+IF($A304&lt;='P04'!$B$17,INDEX('P04'!$AE:$AE,$A304+52),0)+IF($A304&lt;='P05'!$B$17,INDEX('P05'!$AE:$AE,$A304+52),0)+IF($A304&lt;='P06'!$B$17,INDEX('P06'!$AE:$AE,$A304+52),0)+IF($A304&lt;='P07'!$B$17,INDEX('P07'!$AE:$AE,$A304+52),0)+IF($A304&lt;='P08'!$B$17,INDEX('P08'!$AE:$AE,$A304+52),0)+IF($A304&lt;='P09'!$B$17,INDEX('P09'!$AE:$AE,$A304+52),0)+IF($A304&lt;='P10'!$B$17,INDEX('P10'!$AE:$AE,$A304+52),0)</f>
        <v>29.83887255443447</v>
      </c>
      <c r="R304">
        <f>IF($A304&lt;='P01'!$B$17,INDEX('P01'!$AF:$AF,$A304+52),0)+IF($A304&lt;='P02'!$B$17,INDEX('P02'!$AF:$AF,$A304+52),0)+IF($A304&lt;='P03'!$B$17,INDEX('P03'!$AF:$AF,$A304+52),0)+IF($A304&lt;='P04'!$B$17,INDEX('P04'!$AF:$AF,$A304+52),0)+IF($A304&lt;='P05'!$B$17,INDEX('P05'!$AF:$AF,$A304+52),0)+IF($A304&lt;='P06'!$B$17,INDEX('P06'!$AF:$AF,$A304+52),0)+IF($A304&lt;='P07'!$B$17,INDEX('P07'!$AF:$AF,$A304+52),0)+IF($A304&lt;='P08'!$B$17,INDEX('P08'!$AF:$AF,$A304+52),0)+IF($A304&lt;='P09'!$B$17,INDEX('P09'!$AF:$AF,$A304+52),0)+IF($A304&lt;='P10'!$B$17,INDEX('P10'!$AF:$AF,$A304+52),0)</f>
        <v>2.2929366013168549E-2</v>
      </c>
      <c r="S304">
        <f>IF($A304&lt;='P01'!$B$17,INDEX('P01'!$AG:$AG,$A304+52),0)+IF($A304&lt;='P02'!$B$17,INDEX('P02'!$AG:$AG,$A304+52),0)+IF($A304&lt;='P03'!$B$17,INDEX('P03'!$AG:$AG,$A304+52),0)+IF($A304&lt;='P04'!$B$17,INDEX('P04'!$AG:$AG,$A304+52),0)+IF($A304&lt;='P05'!$B$17,INDEX('P05'!$AG:$AG,$A304+52),0)+IF($A304&lt;='P06'!$B$17,INDEX('P06'!$AG:$AG,$A304+52),0)+IF($A304&lt;='P07'!$B$17,INDEX('P07'!$AG:$AG,$A304+52),0)+IF($A304&lt;='P08'!$B$17,INDEX('P08'!$AG:$AG,$A304+52),0)+IF($A304&lt;='P09'!$B$17,INDEX('P09'!$AG:$AG,$A304+52),0)+IF($A304&lt;='P10'!$B$17,INDEX('P10'!$AG:$AG,$A304+52),0)</f>
        <v>7126.6163616180911</v>
      </c>
      <c r="T304">
        <f>IF($A304&lt;='P01'!$B$17,INDEX('P01'!$AI:$AI,$A304+52),0)+IF($A304&lt;='P02'!$B$17,INDEX('P02'!$AI:$AI,$A304+52),0)+IF($A304&lt;='P03'!$B$17,INDEX('P03'!$AI:$AI,$A304+52),0)+IF($A304&lt;='P04'!$B$17,INDEX('P04'!$AI:$AI,$A304+52),0)+IF($A304&lt;='P05'!$B$17,INDEX('P05'!$AI:$AI,$A304+52),0)+IF($A304&lt;='P06'!$B$17,INDEX('P06'!$AI:$AI,$A304+52),0)+IF($A304&lt;='P07'!$B$17,INDEX('P07'!$AI:$AI,$A304+52),0)+IF($A304&lt;='P08'!$B$17,INDEX('P08'!$AI:$AI,$A304+52),0)+IF($A304&lt;='P09'!$B$17,INDEX('P09'!$AI:$AI,$A304+52),0)+IF($A304&lt;='P10'!$B$17,INDEX('P10'!$AI:$AI,$A304+52),0)</f>
        <v>7126.6163616180911</v>
      </c>
    </row>
    <row r="305" spans="1:20" x14ac:dyDescent="0.35">
      <c r="A305">
        <v>273</v>
      </c>
      <c r="B305">
        <f>IF($A305&lt;='P01'!$B$17,INDEX('P01'!$J:$J,$A305+52),0)+IF($A305&lt;='P02'!$B$17,INDEX('P02'!$J:$J,$A305+52),0)+IF($A305&lt;='P03'!$B$17,INDEX('P03'!$J:$J,$A305+52),0)+IF($A305&lt;='P04'!$B$17,INDEX('P04'!$J:$J,$A305+52),0)+IF($A305&lt;='P05'!$B$17,INDEX('P05'!$J:$J,$A305+52),0)+IF($A305&lt;='P06'!$B$17,INDEX('P06'!$J:$J,$A305+52),0)+IF($A305&lt;='P07'!$B$17,INDEX('P07'!$J:$J,$A305+52),0)+IF($A305&lt;='P08'!$B$17,INDEX('P08'!$J:$J,$A305+52),0)+IF($A305&lt;='P09'!$B$17,INDEX('P09'!$J:$J,$A305+52),0)+IF($A305&lt;='P10'!$B$17,INDEX('P10'!$J:$J,$A305+52),0)</f>
        <v>1.1376268285363084E-4</v>
      </c>
      <c r="C305">
        <f>IF($A305&lt;='P01'!$B$17,INDEX('P01'!$K:$K,$A305+52),0)+IF($A305&lt;='P02'!$B$17,INDEX('P02'!$K:$K,$A305+52),0)+IF($A305&lt;='P03'!$B$17,INDEX('P03'!$K:$K,$A305+52),0)+IF($A305&lt;='P04'!$B$17,INDEX('P04'!$K:$K,$A305+52),0)+IF($A305&lt;='P05'!$B$17,INDEX('P05'!$K:$K,$A305+52),0)+IF($A305&lt;='P06'!$B$17,INDEX('P06'!$K:$K,$A305+52),0)+IF($A305&lt;='P07'!$B$17,INDEX('P07'!$K:$K,$A305+52),0)+IF($A305&lt;='P08'!$B$17,INDEX('P08'!$K:$K,$A305+52),0)+IF($A305&lt;='P09'!$B$17,INDEX('P09'!$K:$K,$A305+52),0)+IF($A305&lt;='P10'!$B$17,INDEX('P10'!$K:$K,$A305+52),0)</f>
        <v>2.0266165462407876E-3</v>
      </c>
      <c r="D305">
        <f>IF($A305&lt;='P01'!$B$17,INDEX('P01'!$L:$L,$A305+52),0)+IF($A305&lt;='P02'!$B$17,INDEX('P02'!$L:$L,$A305+52),0)+IF($A305&lt;='P03'!$B$17,INDEX('P03'!$L:$L,$A305+52),0)+IF($A305&lt;='P04'!$B$17,INDEX('P04'!$L:$L,$A305+52),0)+IF($A305&lt;='P05'!$B$17,INDEX('P05'!$L:$L,$A305+52),0)+IF($A305&lt;='P06'!$B$17,INDEX('P06'!$L:$L,$A305+52),0)+IF($A305&lt;='P07'!$B$17,INDEX('P07'!$L:$L,$A305+52),0)+IF($A305&lt;='P08'!$B$17,INDEX('P08'!$L:$L,$A305+52),0)+IF($A305&lt;='P09'!$B$17,INDEX('P09'!$L:$L,$A305+52),0)+IF($A305&lt;='P10'!$B$17,INDEX('P10'!$L:$L,$A305+52),0)</f>
        <v>0</v>
      </c>
      <c r="E305">
        <f>IF($A305&lt;='P01'!$B$17,INDEX('P01'!$M:$M,$A305+52),0)+IF($A305&lt;='P02'!$B$17,INDEX('P02'!$M:$M,$A305+52),0)+IF($A305&lt;='P03'!$B$17,INDEX('P03'!$M:$M,$A305+52),0)+IF($A305&lt;='P04'!$B$17,INDEX('P04'!$M:$M,$A305+52),0)+IF($A305&lt;='P05'!$B$17,INDEX('P05'!$M:$M,$A305+52),0)+IF($A305&lt;='P06'!$B$17,INDEX('P06'!$M:$M,$A305+52),0)+IF($A305&lt;='P07'!$B$17,INDEX('P07'!$M:$M,$A305+52),0)+IF($A305&lt;='P08'!$B$17,INDEX('P08'!$M:$M,$A305+52),0)+IF($A305&lt;='P09'!$B$17,INDEX('P09'!$M:$M,$A305+52),0)+IF($A305&lt;='P10'!$B$17,INDEX('P10'!$M:$M,$A305+52),0)</f>
        <v>0.59472980260724639</v>
      </c>
      <c r="F305">
        <f>IF($A305&lt;='P01'!$B$17,INDEX('P01'!$R:$R,$A305+52),0)+IF($A305&lt;='P02'!$B$17,INDEX('P02'!$R:$R,$A305+52),0)+IF($A305&lt;='P03'!$B$17,INDEX('P03'!$R:$R,$A305+52),0)+IF($A305&lt;='P04'!$B$17,INDEX('P04'!$R:$R,$A305+52),0)+IF($A305&lt;='P05'!$B$17,INDEX('P05'!$R:$R,$A305+52),0)+IF($A305&lt;='P06'!$B$17,INDEX('P06'!$R:$R,$A305+52),0)+IF($A305&lt;='P07'!$B$17,INDEX('P07'!$R:$R,$A305+52),0)+IF($A305&lt;='P08'!$B$17,INDEX('P08'!$R:$R,$A305+52),0)+IF($A305&lt;='P09'!$B$17,INDEX('P09'!$R:$R,$A305+52),0)+IF($A305&lt;='P10'!$B$17,INDEX('P10'!$R:$R,$A305+52),0)</f>
        <v>50.306279159629355</v>
      </c>
      <c r="G305">
        <f>IF($A305&lt;='P01'!$B$17,INDEX('P01'!$S:$S,$A305+52),0)+IF($A305&lt;='P02'!$B$17,INDEX('P02'!$S:$S,$A305+52),0)+IF($A305&lt;='P03'!$B$17,INDEX('P03'!$S:$S,$A305+52),0)+IF($A305&lt;='P04'!$B$17,INDEX('P04'!$S:$S,$A305+52),0)+IF($A305&lt;='P05'!$B$17,INDEX('P05'!$S:$S,$A305+52),0)+IF($A305&lt;='P06'!$B$17,INDEX('P06'!$S:$S,$A305+52),0)+IF($A305&lt;='P07'!$B$17,INDEX('P07'!$S:$S,$A305+52),0)+IF($A305&lt;='P08'!$B$17,INDEX('P08'!$S:$S,$A305+52),0)+IF($A305&lt;='P09'!$B$17,INDEX('P09'!$S:$S,$A305+52),0)+IF($A305&lt;='P10'!$B$17,INDEX('P10'!$S:$S,$A305+52),0)</f>
        <v>1.006125583192587</v>
      </c>
      <c r="H305">
        <f>IF($A305&lt;='P01'!$B$17,INDEX('P01'!$T:$T,$A305+52),0)+IF($A305&lt;='P02'!$B$17,INDEX('P02'!$T:$T,$A305+52),0)+IF($A305&lt;='P03'!$B$17,INDEX('P03'!$T:$T,$A305+52),0)+IF($A305&lt;='P04'!$B$17,INDEX('P04'!$T:$T,$A305+52),0)+IF($A305&lt;='P05'!$B$17,INDEX('P05'!$T:$T,$A305+52),0)+IF($A305&lt;='P06'!$B$17,INDEX('P06'!$T:$T,$A305+52),0)+IF($A305&lt;='P07'!$B$17,INDEX('P07'!$T:$T,$A305+52),0)+IF($A305&lt;='P08'!$B$17,INDEX('P08'!$T:$T,$A305+52),0)+IF($A305&lt;='P09'!$B$17,INDEX('P09'!$T:$T,$A305+52),0)+IF($A305&lt;='P10'!$B$17,INDEX('P10'!$T:$T,$A305+52),0)</f>
        <v>5.8465107092496762</v>
      </c>
      <c r="I305">
        <f>IF($A305&lt;='P01'!$B$17,INDEX('P01'!$U:$U,$A305+52),0)+IF($A305&lt;='P02'!$B$17,INDEX('P02'!$U:$U,$A305+52),0)+IF($A305&lt;='P03'!$B$17,INDEX('P03'!$U:$U,$A305+52),0)+IF($A305&lt;='P04'!$B$17,INDEX('P04'!$U:$U,$A305+52),0)+IF($A305&lt;='P05'!$B$17,INDEX('P05'!$U:$U,$A305+52),0)+IF($A305&lt;='P06'!$B$17,INDEX('P06'!$U:$U,$A305+52),0)+IF($A305&lt;='P07'!$B$17,INDEX('P07'!$U:$U,$A305+52),0)+IF($A305&lt;='P08'!$B$17,INDEX('P08'!$U:$U,$A305+52),0)+IF($A305&lt;='P09'!$B$17,INDEX('P09'!$U:$U,$A305+52),0)+IF($A305&lt;='P10'!$B$17,INDEX('P10'!$U:$U,$A305+52),0)</f>
        <v>72.329496900249481</v>
      </c>
      <c r="J305">
        <f>IF($A305&lt;='P01'!$B$17,INDEX('P01'!$V:$V,$A305+52),0)+IF($A305&lt;='P02'!$B$17,INDEX('P02'!$V:$V,$A305+52),0)+IF($A305&lt;='P03'!$B$17,INDEX('P03'!$V:$V,$A305+52),0)+IF($A305&lt;='P04'!$B$17,INDEX('P04'!$V:$V,$A305+52),0)+IF($A305&lt;='P05'!$B$17,INDEX('P05'!$V:$V,$A305+52),0)+IF($A305&lt;='P06'!$B$17,INDEX('P06'!$V:$V,$A305+52),0)+IF($A305&lt;='P07'!$B$17,INDEX('P07'!$V:$V,$A305+52),0)+IF($A305&lt;='P08'!$B$17,INDEX('P08'!$V:$V,$A305+52),0)+IF($A305&lt;='P09'!$B$17,INDEX('P09'!$V:$V,$A305+52),0)+IF($A305&lt;='P10'!$B$17,INDEX('P10'!$V:$V,$A305+52),0)</f>
        <v>5.5716868077613141E-2</v>
      </c>
      <c r="K305">
        <f>IF($A305&lt;='P01'!$B$17,INDEX('P01'!$W:$W,$A305+52),0)+IF($A305&lt;='P02'!$B$17,INDEX('P02'!$W:$W,$A305+52),0)+IF($A305&lt;='P03'!$B$17,INDEX('P03'!$W:$W,$A305+52),0)+IF($A305&lt;='P04'!$B$17,INDEX('P04'!$W:$W,$A305+52),0)+IF($A305&lt;='P05'!$B$17,INDEX('P05'!$W:$W,$A305+52),0)+IF($A305&lt;='P06'!$B$17,INDEX('P06'!$W:$W,$A305+52),0)+IF($A305&lt;='P07'!$B$17,INDEX('P07'!$W:$W,$A305+52),0)+IF($A305&lt;='P08'!$B$17,INDEX('P08'!$W:$W,$A305+52),0)+IF($A305&lt;='P09'!$B$17,INDEX('P09'!$W:$W,$A305+52),0)+IF($A305&lt;='P10'!$B$17,INDEX('P10'!$W:$W,$A305+52),0)</f>
        <v>-28.93157090114001</v>
      </c>
      <c r="L305">
        <f>IF($A305&lt;='P01'!$B$17,INDEX('P01'!$X:$X,$A305+52),0)+IF($A305&lt;='P02'!$B$17,INDEX('P02'!$X:$X,$A305+52),0)+IF($A305&lt;='P03'!$B$17,INDEX('P03'!$X:$X,$A305+52),0)+IF($A305&lt;='P04'!$B$17,INDEX('P04'!$X:$X,$A305+52),0)+IF($A305&lt;='P05'!$B$17,INDEX('P05'!$X:$X,$A305+52),0)+IF($A305&lt;='P06'!$B$17,INDEX('P06'!$X:$X,$A305+52),0)+IF($A305&lt;='P07'!$B$17,INDEX('P07'!$X:$X,$A305+52),0)+IF($A305&lt;='P08'!$B$17,INDEX('P08'!$X:$X,$A305+52),0)+IF($A305&lt;='P09'!$B$17,INDEX('P09'!$X:$X,$A305+52),0)+IF($A305&lt;='P10'!$B$17,INDEX('P10'!$X:$X,$A305+52),0)</f>
        <v>28.770175027108309</v>
      </c>
      <c r="M305">
        <f>IF($A305&lt;='P01'!$B$17,INDEX('P01'!$AA:$AA,$A305+52),0)+IF($A305&lt;='P02'!$B$17,INDEX('P02'!$AA:$AA,$A305+52),0)+IF($A305&lt;='P03'!$B$17,INDEX('P03'!$AA:$AA,$A305+52),0)+IF($A305&lt;='P04'!$B$17,INDEX('P04'!$AA:$AA,$A305+52),0)+IF($A305&lt;='P05'!$B$17,INDEX('P05'!$AA:$AA,$A305+52),0)+IF($A305&lt;='P06'!$B$17,INDEX('P06'!$AA:$AA,$A305+52),0)+IF($A305&lt;='P07'!$B$17,INDEX('P07'!$AA:$AA,$A305+52),0)+IF($A305&lt;='P08'!$B$17,INDEX('P08'!$AA:$AA,$A305+52),0)+IF($A305&lt;='P09'!$B$17,INDEX('P09'!$AA:$AA,$A305+52),0)+IF($A305&lt;='P10'!$B$17,INDEX('P10'!$AA:$AA,$A305+52),0)</f>
        <v>-11.787834640270365</v>
      </c>
      <c r="N305">
        <f>IF($A305&lt;='P01'!$B$17,INDEX('P01'!$AB:$AB,$A305+52),0)+IF($A305&lt;='P02'!$B$17,INDEX('P02'!$AB:$AB,$A305+52),0)+IF($A305&lt;='P03'!$B$17,INDEX('P03'!$AB:$AB,$A305+52),0)+IF($A305&lt;='P04'!$B$17,INDEX('P04'!$AB:$AB,$A305+52),0)+IF($A305&lt;='P05'!$B$17,INDEX('P05'!$AB:$AB,$A305+52),0)+IF($A305&lt;='P06'!$B$17,INDEX('P06'!$AB:$AB,$A305+52),0)+IF($A305&lt;='P07'!$B$17,INDEX('P07'!$AB:$AB,$A305+52),0)+IF($A305&lt;='P08'!$B$17,INDEX('P08'!$AB:$AB,$A305+52),0)+IF($A305&lt;='P09'!$B$17,INDEX('P09'!$AB:$AB,$A305+52),0)+IF($A305&lt;='P10'!$B$17,INDEX('P10'!$AB:$AB,$A305+52),0)</f>
        <v>20.679173279496588</v>
      </c>
      <c r="O305">
        <f>IF($A305&lt;='P01'!$B$17,INDEX('P01'!$AC:$AC,$A305+52),0)+IF($A305&lt;='P02'!$B$17,INDEX('P02'!$AC:$AC,$A305+52),0)+IF($A305&lt;='P03'!$B$17,INDEX('P03'!$AC:$AC,$A305+52),0)+IF($A305&lt;='P04'!$B$17,INDEX('P04'!$AC:$AC,$A305+52),0)+IF($A305&lt;='P05'!$B$17,INDEX('P05'!$AC:$AC,$A305+52),0)+IF($A305&lt;='P06'!$B$17,INDEX('P06'!$AC:$AC,$A305+52),0)+IF($A305&lt;='P07'!$B$17,INDEX('P07'!$AC:$AC,$A305+52),0)+IF($A305&lt;='P08'!$B$17,INDEX('P08'!$AC:$AC,$A305+52),0)+IF($A305&lt;='P09'!$B$17,INDEX('P09'!$AC:$AC,$A305+52),0)+IF($A305&lt;='P10'!$B$17,INDEX('P10'!$AC:$AC,$A305+52),0)</f>
        <v>0.41358346558993181</v>
      </c>
      <c r="P305">
        <f>IF($A305&lt;='P01'!$B$17,INDEX('P01'!$AD:$AD,$A305+52),0)+IF($A305&lt;='P02'!$B$17,INDEX('P02'!$AD:$AD,$A305+52),0)+IF($A305&lt;='P03'!$B$17,INDEX('P03'!$AD:$AD,$A305+52),0)+IF($A305&lt;='P04'!$B$17,INDEX('P04'!$AD:$AD,$A305+52),0)+IF($A305&lt;='P05'!$B$17,INDEX('P05'!$AD:$AD,$A305+52),0)+IF($A305&lt;='P06'!$B$17,INDEX('P06'!$AD:$AD,$A305+52),0)+IF($A305&lt;='P07'!$B$17,INDEX('P07'!$AD:$AD,$A305+52),0)+IF($A305&lt;='P08'!$B$17,INDEX('P08'!$AD:$AD,$A305+52),0)+IF($A305&lt;='P09'!$B$17,INDEX('P09'!$AD:$AD,$A305+52),0)+IF($A305&lt;='P10'!$B$17,INDEX('P10'!$AD:$AD,$A305+52),0)</f>
        <v>2.3954564544104517</v>
      </c>
      <c r="Q305">
        <f>IF($A305&lt;='P01'!$B$17,INDEX('P01'!$AE:$AE,$A305+52),0)+IF($A305&lt;='P02'!$B$17,INDEX('P02'!$AE:$AE,$A305+52),0)+IF($A305&lt;='P03'!$B$17,INDEX('P03'!$AE:$AE,$A305+52),0)+IF($A305&lt;='P04'!$B$17,INDEX('P04'!$AE:$AE,$A305+52),0)+IF($A305&lt;='P05'!$B$17,INDEX('P05'!$AE:$AE,$A305+52),0)+IF($A305&lt;='P06'!$B$17,INDEX('P06'!$AE:$AE,$A305+52),0)+IF($A305&lt;='P07'!$B$17,INDEX('P07'!$AE:$AE,$A305+52),0)+IF($A305&lt;='P08'!$B$17,INDEX('P08'!$AE:$AE,$A305+52),0)+IF($A305&lt;='P09'!$B$17,INDEX('P09'!$AE:$AE,$A305+52),0)+IF($A305&lt;='P10'!$B$17,INDEX('P10'!$AE:$AE,$A305+52),0)</f>
        <v>29.635139455033915</v>
      </c>
      <c r="R305">
        <f>IF($A305&lt;='P01'!$B$17,INDEX('P01'!$AF:$AF,$A305+52),0)+IF($A305&lt;='P02'!$B$17,INDEX('P02'!$AF:$AF,$A305+52),0)+IF($A305&lt;='P03'!$B$17,INDEX('P03'!$AF:$AF,$A305+52),0)+IF($A305&lt;='P04'!$B$17,INDEX('P04'!$AF:$AF,$A305+52),0)+IF($A305&lt;='P05'!$B$17,INDEX('P05'!$AF:$AF,$A305+52),0)+IF($A305&lt;='P06'!$B$17,INDEX('P06'!$AF:$AF,$A305+52),0)+IF($A305&lt;='P07'!$B$17,INDEX('P07'!$AF:$AF,$A305+52),0)+IF($A305&lt;='P08'!$B$17,INDEX('P08'!$AF:$AF,$A305+52),0)+IF($A305&lt;='P09'!$B$17,INDEX('P09'!$AF:$AF,$A305+52),0)+IF($A305&lt;='P10'!$B$17,INDEX('P10'!$AF:$AF,$A305+52),0)</f>
        <v>2.2828544732655227E-2</v>
      </c>
      <c r="S305">
        <f>IF($A305&lt;='P01'!$B$17,INDEX('P01'!$AG:$AG,$A305+52),0)+IF($A305&lt;='P02'!$B$17,INDEX('P02'!$AG:$AG,$A305+52),0)+IF($A305&lt;='P03'!$B$17,INDEX('P03'!$AG:$AG,$A305+52),0)+IF($A305&lt;='P04'!$B$17,INDEX('P04'!$AG:$AG,$A305+52),0)+IF($A305&lt;='P05'!$B$17,INDEX('P05'!$AG:$AG,$A305+52),0)+IF($A305&lt;='P06'!$B$17,INDEX('P06'!$AG:$AG,$A305+52),0)+IF($A305&lt;='P07'!$B$17,INDEX('P07'!$AG:$AG,$A305+52),0)+IF($A305&lt;='P08'!$B$17,INDEX('P08'!$AG:$AG,$A305+52),0)+IF($A305&lt;='P09'!$B$17,INDEX('P09'!$AG:$AG,$A305+52),0)+IF($A305&lt;='P10'!$B$17,INDEX('P10'!$AG:$AG,$A305+52),0)</f>
        <v>7121.1768740864809</v>
      </c>
      <c r="T305">
        <f>IF($A305&lt;='P01'!$B$17,INDEX('P01'!$AI:$AI,$A305+52),0)+IF($A305&lt;='P02'!$B$17,INDEX('P02'!$AI:$AI,$A305+52),0)+IF($A305&lt;='P03'!$B$17,INDEX('P03'!$AI:$AI,$A305+52),0)+IF($A305&lt;='P04'!$B$17,INDEX('P04'!$AI:$AI,$A305+52),0)+IF($A305&lt;='P05'!$B$17,INDEX('P05'!$AI:$AI,$A305+52),0)+IF($A305&lt;='P06'!$B$17,INDEX('P06'!$AI:$AI,$A305+52),0)+IF($A305&lt;='P07'!$B$17,INDEX('P07'!$AI:$AI,$A305+52),0)+IF($A305&lt;='P08'!$B$17,INDEX('P08'!$AI:$AI,$A305+52),0)+IF($A305&lt;='P09'!$B$17,INDEX('P09'!$AI:$AI,$A305+52),0)+IF($A305&lt;='P10'!$B$17,INDEX('P10'!$AI:$AI,$A305+52),0)</f>
        <v>7121.1768740864809</v>
      </c>
    </row>
    <row r="306" spans="1:20" x14ac:dyDescent="0.35">
      <c r="A306">
        <v>274</v>
      </c>
      <c r="B306">
        <f>IF($A306&lt;='P01'!$B$17,INDEX('P01'!$J:$J,$A306+52),0)+IF($A306&lt;='P02'!$B$17,INDEX('P02'!$J:$J,$A306+52),0)+IF($A306&lt;='P03'!$B$17,INDEX('P03'!$J:$J,$A306+52),0)+IF($A306&lt;='P04'!$B$17,INDEX('P04'!$J:$J,$A306+52),0)+IF($A306&lt;='P05'!$B$17,INDEX('P05'!$J:$J,$A306+52),0)+IF($A306&lt;='P06'!$B$17,INDEX('P06'!$J:$J,$A306+52),0)+IF($A306&lt;='P07'!$B$17,INDEX('P07'!$J:$J,$A306+52),0)+IF($A306&lt;='P08'!$B$17,INDEX('P08'!$J:$J,$A306+52),0)+IF($A306&lt;='P09'!$B$17,INDEX('P09'!$J:$J,$A306+52),0)+IF($A306&lt;='P10'!$B$17,INDEX('P10'!$J:$J,$A306+52),0)</f>
        <v>1.1335369531017146E-4</v>
      </c>
      <c r="C306">
        <f>IF($A306&lt;='P01'!$B$17,INDEX('P01'!$K:$K,$A306+52),0)+IF($A306&lt;='P02'!$B$17,INDEX('P02'!$K:$K,$A306+52),0)+IF($A306&lt;='P03'!$B$17,INDEX('P03'!$K:$K,$A306+52),0)+IF($A306&lt;='P04'!$B$17,INDEX('P04'!$K:$K,$A306+52),0)+IF($A306&lt;='P05'!$B$17,INDEX('P05'!$K:$K,$A306+52),0)+IF($A306&lt;='P06'!$B$17,INDEX('P06'!$K:$K,$A306+52),0)+IF($A306&lt;='P07'!$B$17,INDEX('P07'!$K:$K,$A306+52),0)+IF($A306&lt;='P08'!$B$17,INDEX('P08'!$K:$K,$A306+52),0)+IF($A306&lt;='P09'!$B$17,INDEX('P09'!$K:$K,$A306+52),0)+IF($A306&lt;='P10'!$B$17,INDEX('P10'!$K:$K,$A306+52),0)</f>
        <v>2.0193490934563804E-3</v>
      </c>
      <c r="D306">
        <f>IF($A306&lt;='P01'!$B$17,INDEX('P01'!$L:$L,$A306+52),0)+IF($A306&lt;='P02'!$B$17,INDEX('P02'!$L:$L,$A306+52),0)+IF($A306&lt;='P03'!$B$17,INDEX('P03'!$L:$L,$A306+52),0)+IF($A306&lt;='P04'!$B$17,INDEX('P04'!$L:$L,$A306+52),0)+IF($A306&lt;='P05'!$B$17,INDEX('P05'!$L:$L,$A306+52),0)+IF($A306&lt;='P06'!$B$17,INDEX('P06'!$L:$L,$A306+52),0)+IF($A306&lt;='P07'!$B$17,INDEX('P07'!$L:$L,$A306+52),0)+IF($A306&lt;='P08'!$B$17,INDEX('P08'!$L:$L,$A306+52),0)+IF($A306&lt;='P09'!$B$17,INDEX('P09'!$L:$L,$A306+52),0)+IF($A306&lt;='P10'!$B$17,INDEX('P10'!$L:$L,$A306+52),0)</f>
        <v>0</v>
      </c>
      <c r="E306">
        <f>IF($A306&lt;='P01'!$B$17,INDEX('P01'!$M:$M,$A306+52),0)+IF($A306&lt;='P02'!$B$17,INDEX('P02'!$M:$M,$A306+52),0)+IF($A306&lt;='P03'!$B$17,INDEX('P03'!$M:$M,$A306+52),0)+IF($A306&lt;='P04'!$B$17,INDEX('P04'!$M:$M,$A306+52),0)+IF($A306&lt;='P05'!$B$17,INDEX('P05'!$M:$M,$A306+52),0)+IF($A306&lt;='P06'!$B$17,INDEX('P06'!$M:$M,$A306+52),0)+IF($A306&lt;='P07'!$B$17,INDEX('P07'!$M:$M,$A306+52),0)+IF($A306&lt;='P08'!$B$17,INDEX('P08'!$M:$M,$A306+52),0)+IF($A306&lt;='P09'!$B$17,INDEX('P09'!$M:$M,$A306+52),0)+IF($A306&lt;='P10'!$B$17,INDEX('P10'!$M:$M,$A306+52),0)</f>
        <v>0.59259709981847986</v>
      </c>
      <c r="F306">
        <f>IF($A306&lt;='P01'!$B$17,INDEX('P01'!$R:$R,$A306+52),0)+IF($A306&lt;='P02'!$B$17,INDEX('P02'!$R:$R,$A306+52),0)+IF($A306&lt;='P03'!$B$17,INDEX('P03'!$R:$R,$A306+52),0)+IF($A306&lt;='P04'!$B$17,INDEX('P04'!$R:$R,$A306+52),0)+IF($A306&lt;='P05'!$B$17,INDEX('P05'!$R:$R,$A306+52),0)+IF($A306&lt;='P06'!$B$17,INDEX('P06'!$R:$R,$A306+52),0)+IF($A306&lt;='P07'!$B$17,INDEX('P07'!$R:$R,$A306+52),0)+IF($A306&lt;='P08'!$B$17,INDEX('P08'!$R:$R,$A306+52),0)+IF($A306&lt;='P09'!$B$17,INDEX('P09'!$R:$R,$A306+52),0)+IF($A306&lt;='P10'!$B$17,INDEX('P10'!$R:$R,$A306+52),0)</f>
        <v>50.126686385962053</v>
      </c>
      <c r="G306">
        <f>IF($A306&lt;='P01'!$B$17,INDEX('P01'!$S:$S,$A306+52),0)+IF($A306&lt;='P02'!$B$17,INDEX('P02'!$S:$S,$A306+52),0)+IF($A306&lt;='P03'!$B$17,INDEX('P03'!$S:$S,$A306+52),0)+IF($A306&lt;='P04'!$B$17,INDEX('P04'!$S:$S,$A306+52),0)+IF($A306&lt;='P05'!$B$17,INDEX('P05'!$S:$S,$A306+52),0)+IF($A306&lt;='P06'!$B$17,INDEX('P06'!$S:$S,$A306+52),0)+IF($A306&lt;='P07'!$B$17,INDEX('P07'!$S:$S,$A306+52),0)+IF($A306&lt;='P08'!$B$17,INDEX('P08'!$S:$S,$A306+52),0)+IF($A306&lt;='P09'!$B$17,INDEX('P09'!$S:$S,$A306+52),0)+IF($A306&lt;='P10'!$B$17,INDEX('P10'!$S:$S,$A306+52),0)</f>
        <v>1.002533727719241</v>
      </c>
      <c r="H306">
        <f>IF($A306&lt;='P01'!$B$17,INDEX('P01'!$T:$T,$A306+52),0)+IF($A306&lt;='P02'!$B$17,INDEX('P02'!$T:$T,$A306+52),0)+IF($A306&lt;='P03'!$B$17,INDEX('P03'!$T:$T,$A306+52),0)+IF($A306&lt;='P04'!$B$17,INDEX('P04'!$T:$T,$A306+52),0)+IF($A306&lt;='P05'!$B$17,INDEX('P05'!$T:$T,$A306+52),0)+IF($A306&lt;='P06'!$B$17,INDEX('P06'!$T:$T,$A306+52),0)+IF($A306&lt;='P07'!$B$17,INDEX('P07'!$T:$T,$A306+52),0)+IF($A306&lt;='P08'!$B$17,INDEX('P08'!$T:$T,$A306+52),0)+IF($A306&lt;='P09'!$B$17,INDEX('P09'!$T:$T,$A306+52),0)+IF($A306&lt;='P10'!$B$17,INDEX('P10'!$T:$T,$A306+52),0)</f>
        <v>5.8399124606150288</v>
      </c>
      <c r="I306">
        <f>IF($A306&lt;='P01'!$B$17,INDEX('P01'!$U:$U,$A306+52),0)+IF($A306&lt;='P02'!$B$17,INDEX('P02'!$U:$U,$A306+52),0)+IF($A306&lt;='P03'!$B$17,INDEX('P03'!$U:$U,$A306+52),0)+IF($A306&lt;='P04'!$B$17,INDEX('P04'!$U:$U,$A306+52),0)+IF($A306&lt;='P05'!$B$17,INDEX('P05'!$U:$U,$A306+52),0)+IF($A306&lt;='P06'!$B$17,INDEX('P06'!$U:$U,$A306+52),0)+IF($A306&lt;='P07'!$B$17,INDEX('P07'!$U:$U,$A306+52),0)+IF($A306&lt;='P08'!$B$17,INDEX('P08'!$U:$U,$A306+52),0)+IF($A306&lt;='P09'!$B$17,INDEX('P09'!$U:$U,$A306+52),0)+IF($A306&lt;='P10'!$B$17,INDEX('P10'!$U:$U,$A306+52),0)</f>
        <v>72.070818725513675</v>
      </c>
      <c r="J306">
        <f>IF($A306&lt;='P01'!$B$17,INDEX('P01'!$V:$V,$A306+52),0)+IF($A306&lt;='P02'!$B$17,INDEX('P02'!$V:$V,$A306+52),0)+IF($A306&lt;='P03'!$B$17,INDEX('P03'!$V:$V,$A306+52),0)+IF($A306&lt;='P04'!$B$17,INDEX('P04'!$V:$V,$A306+52),0)+IF($A306&lt;='P05'!$B$17,INDEX('P05'!$V:$V,$A306+52),0)+IF($A306&lt;='P06'!$B$17,INDEX('P06'!$V:$V,$A306+52),0)+IF($A306&lt;='P07'!$B$17,INDEX('P07'!$V:$V,$A306+52),0)+IF($A306&lt;='P08'!$B$17,INDEX('P08'!$V:$V,$A306+52),0)+IF($A306&lt;='P09'!$B$17,INDEX('P09'!$V:$V,$A306+52),0)+IF($A306&lt;='P10'!$B$17,INDEX('P10'!$V:$V,$A306+52),0)</f>
        <v>5.5653479512594042E-2</v>
      </c>
      <c r="K306">
        <f>IF($A306&lt;='P01'!$B$17,INDEX('P01'!$W:$W,$A306+52),0)+IF($A306&lt;='P02'!$B$17,INDEX('P02'!$W:$W,$A306+52),0)+IF($A306&lt;='P03'!$B$17,INDEX('P03'!$W:$W,$A306+52),0)+IF($A306&lt;='P04'!$B$17,INDEX('P04'!$W:$W,$A306+52),0)+IF($A306&lt;='P05'!$B$17,INDEX('P05'!$W:$W,$A306+52),0)+IF($A306&lt;='P06'!$B$17,INDEX('P06'!$W:$W,$A306+52),0)+IF($A306&lt;='P07'!$B$17,INDEX('P07'!$W:$W,$A306+52),0)+IF($A306&lt;='P08'!$B$17,INDEX('P08'!$W:$W,$A306+52),0)+IF($A306&lt;='P09'!$B$17,INDEX('P09'!$W:$W,$A306+52),0)+IF($A306&lt;='P10'!$B$17,INDEX('P10'!$W:$W,$A306+52),0)</f>
        <v>-28.842232007398479</v>
      </c>
      <c r="L306">
        <f>IF($A306&lt;='P01'!$B$17,INDEX('P01'!$X:$X,$A306+52),0)+IF($A306&lt;='P02'!$B$17,INDEX('P02'!$X:$X,$A306+52),0)+IF($A306&lt;='P03'!$B$17,INDEX('P03'!$X:$X,$A306+52),0)+IF($A306&lt;='P04'!$B$17,INDEX('P04'!$X:$X,$A306+52),0)+IF($A306&lt;='P05'!$B$17,INDEX('P05'!$X:$X,$A306+52),0)+IF($A306&lt;='P06'!$B$17,INDEX('P06'!$X:$X,$A306+52),0)+IF($A306&lt;='P07'!$B$17,INDEX('P07'!$X:$X,$A306+52),0)+IF($A306&lt;='P08'!$B$17,INDEX('P08'!$X:$X,$A306+52),0)+IF($A306&lt;='P09'!$B$17,INDEX('P09'!$X:$X,$A306+52),0)+IF($A306&lt;='P10'!$B$17,INDEX('P10'!$X:$X,$A306+52),0)</f>
        <v>28.681412314574377</v>
      </c>
      <c r="M306">
        <f>IF($A306&lt;='P01'!$B$17,INDEX('P01'!$AA:$AA,$A306+52),0)+IF($A306&lt;='P02'!$B$17,INDEX('P02'!$AA:$AA,$A306+52),0)+IF($A306&lt;='P03'!$B$17,INDEX('P03'!$AA:$AA,$A306+52),0)+IF($A306&lt;='P04'!$B$17,INDEX('P04'!$AA:$AA,$A306+52),0)+IF($A306&lt;='P05'!$B$17,INDEX('P05'!$AA:$AA,$A306+52),0)+IF($A306&lt;='P06'!$B$17,INDEX('P06'!$AA:$AA,$A306+52),0)+IF($A306&lt;='P07'!$B$17,INDEX('P07'!$AA:$AA,$A306+52),0)+IF($A306&lt;='P08'!$B$17,INDEX('P08'!$AA:$AA,$A306+52),0)+IF($A306&lt;='P09'!$B$17,INDEX('P09'!$AA:$AA,$A306+52),0)+IF($A306&lt;='P10'!$B$17,INDEX('P10'!$AA:$AA,$A306+52),0)</f>
        <v>-11.713120706772424</v>
      </c>
      <c r="N306">
        <f>IF($A306&lt;='P01'!$B$17,INDEX('P01'!$AB:$AB,$A306+52),0)+IF($A306&lt;='P02'!$B$17,INDEX('P02'!$AB:$AB,$A306+52),0)+IF($A306&lt;='P03'!$B$17,INDEX('P03'!$AB:$AB,$A306+52),0)+IF($A306&lt;='P04'!$B$17,INDEX('P04'!$AB:$AB,$A306+52),0)+IF($A306&lt;='P05'!$B$17,INDEX('P05'!$AB:$AB,$A306+52),0)+IF($A306&lt;='P06'!$B$17,INDEX('P06'!$AB:$AB,$A306+52),0)+IF($A306&lt;='P07'!$B$17,INDEX('P07'!$AB:$AB,$A306+52),0)+IF($A306&lt;='P08'!$B$17,INDEX('P08'!$AB:$AB,$A306+52),0)+IF($A306&lt;='P09'!$B$17,INDEX('P09'!$AB:$AB,$A306+52),0)+IF($A306&lt;='P10'!$B$17,INDEX('P10'!$AB:$AB,$A306+52),0)</f>
        <v>20.538112459366651</v>
      </c>
      <c r="O306">
        <f>IF($A306&lt;='P01'!$B$17,INDEX('P01'!$AC:$AC,$A306+52),0)+IF($A306&lt;='P02'!$B$17,INDEX('P02'!$AC:$AC,$A306+52),0)+IF($A306&lt;='P03'!$B$17,INDEX('P03'!$AC:$AC,$A306+52),0)+IF($A306&lt;='P04'!$B$17,INDEX('P04'!$AC:$AC,$A306+52),0)+IF($A306&lt;='P05'!$B$17,INDEX('P05'!$AC:$AC,$A306+52),0)+IF($A306&lt;='P06'!$B$17,INDEX('P06'!$AC:$AC,$A306+52),0)+IF($A306&lt;='P07'!$B$17,INDEX('P07'!$AC:$AC,$A306+52),0)+IF($A306&lt;='P08'!$B$17,INDEX('P08'!$AC:$AC,$A306+52),0)+IF($A306&lt;='P09'!$B$17,INDEX('P09'!$AC:$AC,$A306+52),0)+IF($A306&lt;='P10'!$B$17,INDEX('P10'!$AC:$AC,$A306+52),0)</f>
        <v>0.41076224918733306</v>
      </c>
      <c r="P306">
        <f>IF($A306&lt;='P01'!$B$17,INDEX('P01'!$AD:$AD,$A306+52),0)+IF($A306&lt;='P02'!$B$17,INDEX('P02'!$AD:$AD,$A306+52),0)+IF($A306&lt;='P03'!$B$17,INDEX('P03'!$AD:$AD,$A306+52),0)+IF($A306&lt;='P04'!$B$17,INDEX('P04'!$AD:$AD,$A306+52),0)+IF($A306&lt;='P05'!$B$17,INDEX('P05'!$AD:$AD,$A306+52),0)+IF($A306&lt;='P06'!$B$17,INDEX('P06'!$AD:$AD,$A306+52),0)+IF($A306&lt;='P07'!$B$17,INDEX('P07'!$AD:$AD,$A306+52),0)+IF($A306&lt;='P08'!$B$17,INDEX('P08'!$AD:$AD,$A306+52),0)+IF($A306&lt;='P09'!$B$17,INDEX('P09'!$AD:$AD,$A306+52),0)+IF($A306&lt;='P10'!$B$17,INDEX('P10'!$AD:$AD,$A306+52),0)</f>
        <v>2.3849453024811158</v>
      </c>
      <c r="Q306">
        <f>IF($A306&lt;='P01'!$B$17,INDEX('P01'!$AE:$AE,$A306+52),0)+IF($A306&lt;='P02'!$B$17,INDEX('P02'!$AE:$AE,$A306+52),0)+IF($A306&lt;='P03'!$B$17,INDEX('P03'!$AE:$AE,$A306+52),0)+IF($A306&lt;='P04'!$B$17,INDEX('P04'!$AE:$AE,$A306+52),0)+IF($A306&lt;='P05'!$B$17,INDEX('P05'!$AE:$AE,$A306+52),0)+IF($A306&lt;='P06'!$B$17,INDEX('P06'!$AE:$AE,$A306+52),0)+IF($A306&lt;='P07'!$B$17,INDEX('P07'!$AE:$AE,$A306+52),0)+IF($A306&lt;='P08'!$B$17,INDEX('P08'!$AE:$AE,$A306+52),0)+IF($A306&lt;='P09'!$B$17,INDEX('P09'!$AE:$AE,$A306+52),0)+IF($A306&lt;='P10'!$B$17,INDEX('P10'!$AE:$AE,$A306+52),0)</f>
        <v>29.432797447665831</v>
      </c>
      <c r="R306">
        <f>IF($A306&lt;='P01'!$B$17,INDEX('P01'!$AF:$AF,$A306+52),0)+IF($A306&lt;='P02'!$B$17,INDEX('P02'!$AF:$AF,$A306+52),0)+IF($A306&lt;='P03'!$B$17,INDEX('P03'!$AF:$AF,$A306+52),0)+IF($A306&lt;='P04'!$B$17,INDEX('P04'!$AF:$AF,$A306+52),0)+IF($A306&lt;='P05'!$B$17,INDEX('P05'!$AF:$AF,$A306+52),0)+IF($A306&lt;='P06'!$B$17,INDEX('P06'!$AF:$AF,$A306+52),0)+IF($A306&lt;='P07'!$B$17,INDEX('P07'!$AF:$AF,$A306+52),0)+IF($A306&lt;='P08'!$B$17,INDEX('P08'!$AF:$AF,$A306+52),0)+IF($A306&lt;='P09'!$B$17,INDEX('P09'!$AF:$AF,$A306+52),0)+IF($A306&lt;='P10'!$B$17,INDEX('P10'!$AF:$AF,$A306+52),0)</f>
        <v>2.2728166804800311E-2</v>
      </c>
      <c r="S306">
        <f>IF($A306&lt;='P01'!$B$17,INDEX('P01'!$AG:$AG,$A306+52),0)+IF($A306&lt;='P02'!$B$17,INDEX('P02'!$AG:$AG,$A306+52),0)+IF($A306&lt;='P03'!$B$17,INDEX('P03'!$AG:$AG,$A306+52),0)+IF($A306&lt;='P04'!$B$17,INDEX('P04'!$AG:$AG,$A306+52),0)+IF($A306&lt;='P05'!$B$17,INDEX('P05'!$AG:$AG,$A306+52),0)+IF($A306&lt;='P06'!$B$17,INDEX('P06'!$AG:$AG,$A306+52),0)+IF($A306&lt;='P07'!$B$17,INDEX('P07'!$AG:$AG,$A306+52),0)+IF($A306&lt;='P08'!$B$17,INDEX('P08'!$AG:$AG,$A306+52),0)+IF($A306&lt;='P09'!$B$17,INDEX('P09'!$AG:$AG,$A306+52),0)+IF($A306&lt;='P10'!$B$17,INDEX('P10'!$AG:$AG,$A306+52),0)</f>
        <v>7115.808341800679</v>
      </c>
      <c r="T306">
        <f>IF($A306&lt;='P01'!$B$17,INDEX('P01'!$AI:$AI,$A306+52),0)+IF($A306&lt;='P02'!$B$17,INDEX('P02'!$AI:$AI,$A306+52),0)+IF($A306&lt;='P03'!$B$17,INDEX('P03'!$AI:$AI,$A306+52),0)+IF($A306&lt;='P04'!$B$17,INDEX('P04'!$AI:$AI,$A306+52),0)+IF($A306&lt;='P05'!$B$17,INDEX('P05'!$AI:$AI,$A306+52),0)+IF($A306&lt;='P06'!$B$17,INDEX('P06'!$AI:$AI,$A306+52),0)+IF($A306&lt;='P07'!$B$17,INDEX('P07'!$AI:$AI,$A306+52),0)+IF($A306&lt;='P08'!$B$17,INDEX('P08'!$AI:$AI,$A306+52),0)+IF($A306&lt;='P09'!$B$17,INDEX('P09'!$AI:$AI,$A306+52),0)+IF($A306&lt;='P10'!$B$17,INDEX('P10'!$AI:$AI,$A306+52),0)</f>
        <v>7115.808341800679</v>
      </c>
    </row>
    <row r="307" spans="1:20" x14ac:dyDescent="0.35">
      <c r="A307">
        <v>275</v>
      </c>
      <c r="B307">
        <f>IF($A307&lt;='P01'!$B$17,INDEX('P01'!$J:$J,$A307+52),0)+IF($A307&lt;='P02'!$B$17,INDEX('P02'!$J:$J,$A307+52),0)+IF($A307&lt;='P03'!$B$17,INDEX('P03'!$J:$J,$A307+52),0)+IF($A307&lt;='P04'!$B$17,INDEX('P04'!$J:$J,$A307+52),0)+IF($A307&lt;='P05'!$B$17,INDEX('P05'!$J:$J,$A307+52),0)+IF($A307&lt;='P06'!$B$17,INDEX('P06'!$J:$J,$A307+52),0)+IF($A307&lt;='P07'!$B$17,INDEX('P07'!$J:$J,$A307+52),0)+IF($A307&lt;='P08'!$B$17,INDEX('P08'!$J:$J,$A307+52),0)+IF($A307&lt;='P09'!$B$17,INDEX('P09'!$J:$J,$A307+52),0)+IF($A307&lt;='P10'!$B$17,INDEX('P10'!$J:$J,$A307+52),0)</f>
        <v>1.1294617830281719E-4</v>
      </c>
      <c r="C307">
        <f>IF($A307&lt;='P01'!$B$17,INDEX('P01'!$K:$K,$A307+52),0)+IF($A307&lt;='P02'!$B$17,INDEX('P02'!$K:$K,$A307+52),0)+IF($A307&lt;='P03'!$B$17,INDEX('P03'!$K:$K,$A307+52),0)+IF($A307&lt;='P04'!$B$17,INDEX('P04'!$K:$K,$A307+52),0)+IF($A307&lt;='P05'!$B$17,INDEX('P05'!$K:$K,$A307+52),0)+IF($A307&lt;='P06'!$B$17,INDEX('P06'!$K:$K,$A307+52),0)+IF($A307&lt;='P07'!$B$17,INDEX('P07'!$K:$K,$A307+52),0)+IF($A307&lt;='P08'!$B$17,INDEX('P08'!$K:$K,$A307+52),0)+IF($A307&lt;='P09'!$B$17,INDEX('P09'!$K:$K,$A307+52),0)+IF($A307&lt;='P10'!$B$17,INDEX('P10'!$K:$K,$A307+52),0)</f>
        <v>2.012107705277686E-3</v>
      </c>
      <c r="D307">
        <f>IF($A307&lt;='P01'!$B$17,INDEX('P01'!$L:$L,$A307+52),0)+IF($A307&lt;='P02'!$B$17,INDEX('P02'!$L:$L,$A307+52),0)+IF($A307&lt;='P03'!$B$17,INDEX('P03'!$L:$L,$A307+52),0)+IF($A307&lt;='P04'!$B$17,INDEX('P04'!$L:$L,$A307+52),0)+IF($A307&lt;='P05'!$B$17,INDEX('P05'!$L:$L,$A307+52),0)+IF($A307&lt;='P06'!$B$17,INDEX('P06'!$L:$L,$A307+52),0)+IF($A307&lt;='P07'!$B$17,INDEX('P07'!$L:$L,$A307+52),0)+IF($A307&lt;='P08'!$B$17,INDEX('P08'!$L:$L,$A307+52),0)+IF($A307&lt;='P09'!$B$17,INDEX('P09'!$L:$L,$A307+52),0)+IF($A307&lt;='P10'!$B$17,INDEX('P10'!$L:$L,$A307+52),0)</f>
        <v>0</v>
      </c>
      <c r="E307">
        <f>IF($A307&lt;='P01'!$B$17,INDEX('P01'!$M:$M,$A307+52),0)+IF($A307&lt;='P02'!$B$17,INDEX('P02'!$M:$M,$A307+52),0)+IF($A307&lt;='P03'!$B$17,INDEX('P03'!$M:$M,$A307+52),0)+IF($A307&lt;='P04'!$B$17,INDEX('P04'!$M:$M,$A307+52),0)+IF($A307&lt;='P05'!$B$17,INDEX('P05'!$M:$M,$A307+52),0)+IF($A307&lt;='P06'!$B$17,INDEX('P06'!$M:$M,$A307+52),0)+IF($A307&lt;='P07'!$B$17,INDEX('P07'!$M:$M,$A307+52),0)+IF($A307&lt;='P08'!$B$17,INDEX('P08'!$M:$M,$A307+52),0)+IF($A307&lt;='P09'!$B$17,INDEX('P09'!$M:$M,$A307+52),0)+IF($A307&lt;='P10'!$B$17,INDEX('P10'!$M:$M,$A307+52),0)</f>
        <v>0.59047204593489933</v>
      </c>
      <c r="F307">
        <f>IF($A307&lt;='P01'!$B$17,INDEX('P01'!$R:$R,$A307+52),0)+IF($A307&lt;='P02'!$B$17,INDEX('P02'!$R:$R,$A307+52),0)+IF($A307&lt;='P03'!$B$17,INDEX('P03'!$R:$R,$A307+52),0)+IF($A307&lt;='P04'!$B$17,INDEX('P04'!$R:$R,$A307+52),0)+IF($A307&lt;='P05'!$B$17,INDEX('P05'!$R:$R,$A307+52),0)+IF($A307&lt;='P06'!$B$17,INDEX('P06'!$R:$R,$A307+52),0)+IF($A307&lt;='P07'!$B$17,INDEX('P07'!$R:$R,$A307+52),0)+IF($A307&lt;='P08'!$B$17,INDEX('P08'!$R:$R,$A307+52),0)+IF($A307&lt;='P09'!$B$17,INDEX('P09'!$R:$R,$A307+52),0)+IF($A307&lt;='P10'!$B$17,INDEX('P10'!$R:$R,$A307+52),0)</f>
        <v>49.947734829835042</v>
      </c>
      <c r="G307">
        <f>IF($A307&lt;='P01'!$B$17,INDEX('P01'!$S:$S,$A307+52),0)+IF($A307&lt;='P02'!$B$17,INDEX('P02'!$S:$S,$A307+52),0)+IF($A307&lt;='P03'!$B$17,INDEX('P03'!$S:$S,$A307+52),0)+IF($A307&lt;='P04'!$B$17,INDEX('P04'!$S:$S,$A307+52),0)+IF($A307&lt;='P05'!$B$17,INDEX('P05'!$S:$S,$A307+52),0)+IF($A307&lt;='P06'!$B$17,INDEX('P06'!$S:$S,$A307+52),0)+IF($A307&lt;='P07'!$B$17,INDEX('P07'!$S:$S,$A307+52),0)+IF($A307&lt;='P08'!$B$17,INDEX('P08'!$S:$S,$A307+52),0)+IF($A307&lt;='P09'!$B$17,INDEX('P09'!$S:$S,$A307+52),0)+IF($A307&lt;='P10'!$B$17,INDEX('P10'!$S:$S,$A307+52),0)</f>
        <v>0.99895469659670078</v>
      </c>
      <c r="H307">
        <f>IF($A307&lt;='P01'!$B$17,INDEX('P01'!$T:$T,$A307+52),0)+IF($A307&lt;='P02'!$B$17,INDEX('P02'!$T:$T,$A307+52),0)+IF($A307&lt;='P03'!$B$17,INDEX('P03'!$T:$T,$A307+52),0)+IF($A307&lt;='P04'!$B$17,INDEX('P04'!$T:$T,$A307+52),0)+IF($A307&lt;='P05'!$B$17,INDEX('P05'!$T:$T,$A307+52),0)+IF($A307&lt;='P06'!$B$17,INDEX('P06'!$T:$T,$A307+52),0)+IF($A307&lt;='P07'!$B$17,INDEX('P07'!$T:$T,$A307+52),0)+IF($A307&lt;='P08'!$B$17,INDEX('P08'!$T:$T,$A307+52),0)+IF($A307&lt;='P09'!$B$17,INDEX('P09'!$T:$T,$A307+52),0)+IF($A307&lt;='P10'!$B$17,INDEX('P10'!$T:$T,$A307+52),0)</f>
        <v>5.8333216687687184</v>
      </c>
      <c r="I307">
        <f>IF($A307&lt;='P01'!$B$17,INDEX('P01'!$U:$U,$A307+52),0)+IF($A307&lt;='P02'!$B$17,INDEX('P02'!$U:$U,$A307+52),0)+IF($A307&lt;='P03'!$B$17,INDEX('P03'!$U:$U,$A307+52),0)+IF($A307&lt;='P04'!$B$17,INDEX('P04'!$U:$U,$A307+52),0)+IF($A307&lt;='P05'!$B$17,INDEX('P05'!$U:$U,$A307+52),0)+IF($A307&lt;='P06'!$B$17,INDEX('P06'!$U:$U,$A307+52),0)+IF($A307&lt;='P07'!$B$17,INDEX('P07'!$U:$U,$A307+52),0)+IF($A307&lt;='P08'!$B$17,INDEX('P08'!$U:$U,$A307+52),0)+IF($A307&lt;='P09'!$B$17,INDEX('P09'!$U:$U,$A307+52),0)+IF($A307&lt;='P10'!$B$17,INDEX('P10'!$U:$U,$A307+52),0)</f>
        <v>71.813065801604864</v>
      </c>
      <c r="J307">
        <f>IF($A307&lt;='P01'!$B$17,INDEX('P01'!$V:$V,$A307+52),0)+IF($A307&lt;='P02'!$B$17,INDEX('P02'!$V:$V,$A307+52),0)+IF($A307&lt;='P03'!$B$17,INDEX('P03'!$V:$V,$A307+52),0)+IF($A307&lt;='P04'!$B$17,INDEX('P04'!$V:$V,$A307+52),0)+IF($A307&lt;='P05'!$B$17,INDEX('P05'!$V:$V,$A307+52),0)+IF($A307&lt;='P06'!$B$17,INDEX('P06'!$V:$V,$A307+52),0)+IF($A307&lt;='P07'!$B$17,INDEX('P07'!$V:$V,$A307+52),0)+IF($A307&lt;='P08'!$B$17,INDEX('P08'!$V:$V,$A307+52),0)+IF($A307&lt;='P09'!$B$17,INDEX('P09'!$V:$V,$A307+52),0)+IF($A307&lt;='P10'!$B$17,INDEX('P10'!$V:$V,$A307+52),0)</f>
        <v>5.5590163156405373E-2</v>
      </c>
      <c r="K307">
        <f>IF($A307&lt;='P01'!$B$17,INDEX('P01'!$W:$W,$A307+52),0)+IF($A307&lt;='P02'!$B$17,INDEX('P02'!$W:$W,$A307+52),0)+IF($A307&lt;='P03'!$B$17,INDEX('P03'!$W:$W,$A307+52),0)+IF($A307&lt;='P04'!$B$17,INDEX('P04'!$W:$W,$A307+52),0)+IF($A307&lt;='P05'!$B$17,INDEX('P05'!$W:$W,$A307+52),0)+IF($A307&lt;='P06'!$B$17,INDEX('P06'!$W:$W,$A307+52),0)+IF($A307&lt;='P07'!$B$17,INDEX('P07'!$W:$W,$A307+52),0)+IF($A307&lt;='P08'!$B$17,INDEX('P08'!$W:$W,$A307+52),0)+IF($A307&lt;='P09'!$B$17,INDEX('P09'!$W:$W,$A307+52),0)+IF($A307&lt;='P10'!$B$17,INDEX('P10'!$W:$W,$A307+52),0)</f>
        <v>-28.753197500291655</v>
      </c>
      <c r="L307">
        <f>IF($A307&lt;='P01'!$B$17,INDEX('P01'!$X:$X,$A307+52),0)+IF($A307&lt;='P02'!$B$17,INDEX('P02'!$X:$X,$A307+52),0)+IF($A307&lt;='P03'!$B$17,INDEX('P03'!$X:$X,$A307+52),0)+IF($A307&lt;='P04'!$B$17,INDEX('P04'!$X:$X,$A307+52),0)+IF($A307&lt;='P05'!$B$17,INDEX('P05'!$X:$X,$A307+52),0)+IF($A307&lt;='P06'!$B$17,INDEX('P06'!$X:$X,$A307+52),0)+IF($A307&lt;='P07'!$B$17,INDEX('P07'!$X:$X,$A307+52),0)+IF($A307&lt;='P08'!$B$17,INDEX('P08'!$X:$X,$A307+52),0)+IF($A307&lt;='P09'!$B$17,INDEX('P09'!$X:$X,$A307+52),0)+IF($A307&lt;='P10'!$B$17,INDEX('P10'!$X:$X,$A307+52),0)</f>
        <v>28.592951931479362</v>
      </c>
      <c r="M307">
        <f>IF($A307&lt;='P01'!$B$17,INDEX('P01'!$AA:$AA,$A307+52),0)+IF($A307&lt;='P02'!$B$17,INDEX('P02'!$AA:$AA,$A307+52),0)+IF($A307&lt;='P03'!$B$17,INDEX('P03'!$AA:$AA,$A307+52),0)+IF($A307&lt;='P04'!$B$17,INDEX('P04'!$AA:$AA,$A307+52),0)+IF($A307&lt;='P05'!$B$17,INDEX('P05'!$AA:$AA,$A307+52),0)+IF($A307&lt;='P06'!$B$17,INDEX('P06'!$AA:$AA,$A307+52),0)+IF($A307&lt;='P07'!$B$17,INDEX('P07'!$AA:$AA,$A307+52),0)+IF($A307&lt;='P08'!$B$17,INDEX('P08'!$AA:$AA,$A307+52),0)+IF($A307&lt;='P09'!$B$17,INDEX('P09'!$AA:$AA,$A307+52),0)+IF($A307&lt;='P10'!$B$17,INDEX('P10'!$AA:$AA,$A307+52),0)</f>
        <v>-11.638891918078569</v>
      </c>
      <c r="N307">
        <f>IF($A307&lt;='P01'!$B$17,INDEX('P01'!$AB:$AB,$A307+52),0)+IF($A307&lt;='P02'!$B$17,INDEX('P02'!$AB:$AB,$A307+52),0)+IF($A307&lt;='P03'!$B$17,INDEX('P03'!$AB:$AB,$A307+52),0)+IF($A307&lt;='P04'!$B$17,INDEX('P04'!$AB:$AB,$A307+52),0)+IF($A307&lt;='P05'!$B$17,INDEX('P05'!$AB:$AB,$A307+52),0)+IF($A307&lt;='P06'!$B$17,INDEX('P06'!$AB:$AB,$A307+52),0)+IF($A307&lt;='P07'!$B$17,INDEX('P07'!$AB:$AB,$A307+52),0)+IF($A307&lt;='P08'!$B$17,INDEX('P08'!$AB:$AB,$A307+52),0)+IF($A307&lt;='P09'!$B$17,INDEX('P09'!$AB:$AB,$A307+52),0)+IF($A307&lt;='P10'!$B$17,INDEX('P10'!$AB:$AB,$A307+52),0)</f>
        <v>20.398013900955313</v>
      </c>
      <c r="O307">
        <f>IF($A307&lt;='P01'!$B$17,INDEX('P01'!$AC:$AC,$A307+52),0)+IF($A307&lt;='P02'!$B$17,INDEX('P02'!$AC:$AC,$A307+52),0)+IF($A307&lt;='P03'!$B$17,INDEX('P03'!$AC:$AC,$A307+52),0)+IF($A307&lt;='P04'!$B$17,INDEX('P04'!$AC:$AC,$A307+52),0)+IF($A307&lt;='P05'!$B$17,INDEX('P05'!$AC:$AC,$A307+52),0)+IF($A307&lt;='P06'!$B$17,INDEX('P06'!$AC:$AC,$A307+52),0)+IF($A307&lt;='P07'!$B$17,INDEX('P07'!$AC:$AC,$A307+52),0)+IF($A307&lt;='P08'!$B$17,INDEX('P08'!$AC:$AC,$A307+52),0)+IF($A307&lt;='P09'!$B$17,INDEX('P09'!$AC:$AC,$A307+52),0)+IF($A307&lt;='P10'!$B$17,INDEX('P10'!$AC:$AC,$A307+52),0)</f>
        <v>0.40796027801910628</v>
      </c>
      <c r="P307">
        <f>IF($A307&lt;='P01'!$B$17,INDEX('P01'!$AD:$AD,$A307+52),0)+IF($A307&lt;='P02'!$B$17,INDEX('P02'!$AD:$AD,$A307+52),0)+IF($A307&lt;='P03'!$B$17,INDEX('P03'!$AD:$AD,$A307+52),0)+IF($A307&lt;='P04'!$B$17,INDEX('P04'!$AD:$AD,$A307+52),0)+IF($A307&lt;='P05'!$B$17,INDEX('P05'!$AD:$AD,$A307+52),0)+IF($A307&lt;='P06'!$B$17,INDEX('P06'!$AD:$AD,$A307+52),0)+IF($A307&lt;='P07'!$B$17,INDEX('P07'!$AD:$AD,$A307+52),0)+IF($A307&lt;='P08'!$B$17,INDEX('P08'!$AD:$AD,$A307+52),0)+IF($A307&lt;='P09'!$B$17,INDEX('P09'!$AD:$AD,$A307+52),0)+IF($A307&lt;='P10'!$B$17,INDEX('P10'!$AD:$AD,$A307+52),0)</f>
        <v>2.374480277128634</v>
      </c>
      <c r="Q307">
        <f>IF($A307&lt;='P01'!$B$17,INDEX('P01'!$AE:$AE,$A307+52),0)+IF($A307&lt;='P02'!$B$17,INDEX('P02'!$AE:$AE,$A307+52),0)+IF($A307&lt;='P03'!$B$17,INDEX('P03'!$AE:$AE,$A307+52),0)+IF($A307&lt;='P04'!$B$17,INDEX('P04'!$AE:$AE,$A307+52),0)+IF($A307&lt;='P05'!$B$17,INDEX('P05'!$AE:$AE,$A307+52),0)+IF($A307&lt;='P06'!$B$17,INDEX('P06'!$AE:$AE,$A307+52),0)+IF($A307&lt;='P07'!$B$17,INDEX('P07'!$AE:$AE,$A307+52),0)+IF($A307&lt;='P08'!$B$17,INDEX('P08'!$AE:$AE,$A307+52),0)+IF($A307&lt;='P09'!$B$17,INDEX('P09'!$AE:$AE,$A307+52),0)+IF($A307&lt;='P10'!$B$17,INDEX('P10'!$AE:$AE,$A307+52),0)</f>
        <v>29.231837033606308</v>
      </c>
      <c r="R307">
        <f>IF($A307&lt;='P01'!$B$17,INDEX('P01'!$AF:$AF,$A307+52),0)+IF($A307&lt;='P02'!$B$17,INDEX('P02'!$AF:$AF,$A307+52),0)+IF($A307&lt;='P03'!$B$17,INDEX('P03'!$AF:$AF,$A307+52),0)+IF($A307&lt;='P04'!$B$17,INDEX('P04'!$AF:$AF,$A307+52),0)+IF($A307&lt;='P05'!$B$17,INDEX('P05'!$AF:$AF,$A307+52),0)+IF($A307&lt;='P06'!$B$17,INDEX('P06'!$AF:$AF,$A307+52),0)+IF($A307&lt;='P07'!$B$17,INDEX('P07'!$AF:$AF,$A307+52),0)+IF($A307&lt;='P08'!$B$17,INDEX('P08'!$AF:$AF,$A307+52),0)+IF($A307&lt;='P09'!$B$17,INDEX('P09'!$AF:$AF,$A307+52),0)+IF($A307&lt;='P10'!$B$17,INDEX('P10'!$AF:$AF,$A307+52),0)</f>
        <v>2.2628230279834568E-2</v>
      </c>
      <c r="S307">
        <f>IF($A307&lt;='P01'!$B$17,INDEX('P01'!$AG:$AG,$A307+52),0)+IF($A307&lt;='P02'!$B$17,INDEX('P02'!$AG:$AG,$A307+52),0)+IF($A307&lt;='P03'!$B$17,INDEX('P03'!$AG:$AG,$A307+52),0)+IF($A307&lt;='P04'!$B$17,INDEX('P04'!$AG:$AG,$A307+52),0)+IF($A307&lt;='P05'!$B$17,INDEX('P05'!$AG:$AG,$A307+52),0)+IF($A307&lt;='P06'!$B$17,INDEX('P06'!$AG:$AG,$A307+52),0)+IF($A307&lt;='P07'!$B$17,INDEX('P07'!$AG:$AG,$A307+52),0)+IF($A307&lt;='P08'!$B$17,INDEX('P08'!$AG:$AG,$A307+52),0)+IF($A307&lt;='P09'!$B$17,INDEX('P09'!$AG:$AG,$A307+52),0)+IF($A307&lt;='P10'!$B$17,INDEX('P10'!$AG:$AG,$A307+52),0)</f>
        <v>7110.5106947202567</v>
      </c>
      <c r="T307">
        <f>IF($A307&lt;='P01'!$B$17,INDEX('P01'!$AI:$AI,$A307+52),0)+IF($A307&lt;='P02'!$B$17,INDEX('P02'!$AI:$AI,$A307+52),0)+IF($A307&lt;='P03'!$B$17,INDEX('P03'!$AI:$AI,$A307+52),0)+IF($A307&lt;='P04'!$B$17,INDEX('P04'!$AI:$AI,$A307+52),0)+IF($A307&lt;='P05'!$B$17,INDEX('P05'!$AI:$AI,$A307+52),0)+IF($A307&lt;='P06'!$B$17,INDEX('P06'!$AI:$AI,$A307+52),0)+IF($A307&lt;='P07'!$B$17,INDEX('P07'!$AI:$AI,$A307+52),0)+IF($A307&lt;='P08'!$B$17,INDEX('P08'!$AI:$AI,$A307+52),0)+IF($A307&lt;='P09'!$B$17,INDEX('P09'!$AI:$AI,$A307+52),0)+IF($A307&lt;='P10'!$B$17,INDEX('P10'!$AI:$AI,$A307+52),0)</f>
        <v>7110.5106947202567</v>
      </c>
    </row>
    <row r="308" spans="1:20" x14ac:dyDescent="0.35">
      <c r="A308">
        <v>276</v>
      </c>
      <c r="B308">
        <f>IF($A308&lt;='P01'!$B$17,INDEX('P01'!$J:$J,$A308+52),0)+IF($A308&lt;='P02'!$B$17,INDEX('P02'!$J:$J,$A308+52),0)+IF($A308&lt;='P03'!$B$17,INDEX('P03'!$J:$J,$A308+52),0)+IF($A308&lt;='P04'!$B$17,INDEX('P04'!$J:$J,$A308+52),0)+IF($A308&lt;='P05'!$B$17,INDEX('P05'!$J:$J,$A308+52),0)+IF($A308&lt;='P06'!$B$17,INDEX('P06'!$J:$J,$A308+52),0)+IF($A308&lt;='P07'!$B$17,INDEX('P07'!$J:$J,$A308+52),0)+IF($A308&lt;='P08'!$B$17,INDEX('P08'!$J:$J,$A308+52),0)+IF($A308&lt;='P09'!$B$17,INDEX('P09'!$J:$J,$A308+52),0)+IF($A308&lt;='P10'!$B$17,INDEX('P10'!$J:$J,$A308+52),0)</f>
        <v>1.1254012654350815E-4</v>
      </c>
      <c r="C308">
        <f>IF($A308&lt;='P01'!$B$17,INDEX('P01'!$K:$K,$A308+52),0)+IF($A308&lt;='P02'!$B$17,INDEX('P02'!$K:$K,$A308+52),0)+IF($A308&lt;='P03'!$B$17,INDEX('P03'!$K:$K,$A308+52),0)+IF($A308&lt;='P04'!$B$17,INDEX('P04'!$K:$K,$A308+52),0)+IF($A308&lt;='P05'!$B$17,INDEX('P05'!$K:$K,$A308+52),0)+IF($A308&lt;='P06'!$B$17,INDEX('P06'!$K:$K,$A308+52),0)+IF($A308&lt;='P07'!$B$17,INDEX('P07'!$K:$K,$A308+52),0)+IF($A308&lt;='P08'!$B$17,INDEX('P08'!$K:$K,$A308+52),0)+IF($A308&lt;='P09'!$B$17,INDEX('P09'!$K:$K,$A308+52),0)+IF($A308&lt;='P10'!$B$17,INDEX('P10'!$K:$K,$A308+52),0)</f>
        <v>2.0048922882118562E-3</v>
      </c>
      <c r="D308">
        <f>IF($A308&lt;='P01'!$B$17,INDEX('P01'!$L:$L,$A308+52),0)+IF($A308&lt;='P02'!$B$17,INDEX('P02'!$L:$L,$A308+52),0)+IF($A308&lt;='P03'!$B$17,INDEX('P03'!$L:$L,$A308+52),0)+IF($A308&lt;='P04'!$B$17,INDEX('P04'!$L:$L,$A308+52),0)+IF($A308&lt;='P05'!$B$17,INDEX('P05'!$L:$L,$A308+52),0)+IF($A308&lt;='P06'!$B$17,INDEX('P06'!$L:$L,$A308+52),0)+IF($A308&lt;='P07'!$B$17,INDEX('P07'!$L:$L,$A308+52),0)+IF($A308&lt;='P08'!$B$17,INDEX('P08'!$L:$L,$A308+52),0)+IF($A308&lt;='P09'!$B$17,INDEX('P09'!$L:$L,$A308+52),0)+IF($A308&lt;='P10'!$B$17,INDEX('P10'!$L:$L,$A308+52),0)</f>
        <v>0</v>
      </c>
      <c r="E308">
        <f>IF($A308&lt;='P01'!$B$17,INDEX('P01'!$M:$M,$A308+52),0)+IF($A308&lt;='P02'!$B$17,INDEX('P02'!$M:$M,$A308+52),0)+IF($A308&lt;='P03'!$B$17,INDEX('P03'!$M:$M,$A308+52),0)+IF($A308&lt;='P04'!$B$17,INDEX('P04'!$M:$M,$A308+52),0)+IF($A308&lt;='P05'!$B$17,INDEX('P05'!$M:$M,$A308+52),0)+IF($A308&lt;='P06'!$B$17,INDEX('P06'!$M:$M,$A308+52),0)+IF($A308&lt;='P07'!$B$17,INDEX('P07'!$M:$M,$A308+52),0)+IF($A308&lt;='P08'!$B$17,INDEX('P08'!$M:$M,$A308+52),0)+IF($A308&lt;='P09'!$B$17,INDEX('P09'!$M:$M,$A308+52),0)+IF($A308&lt;='P10'!$B$17,INDEX('P10'!$M:$M,$A308+52),0)</f>
        <v>0.58835461352014407</v>
      </c>
      <c r="F308">
        <f>IF($A308&lt;='P01'!$B$17,INDEX('P01'!$R:$R,$A308+52),0)+IF($A308&lt;='P02'!$B$17,INDEX('P02'!$R:$R,$A308+52),0)+IF($A308&lt;='P03'!$B$17,INDEX('P03'!$R:$R,$A308+52),0)+IF($A308&lt;='P04'!$B$17,INDEX('P04'!$R:$R,$A308+52),0)+IF($A308&lt;='P05'!$B$17,INDEX('P05'!$R:$R,$A308+52),0)+IF($A308&lt;='P06'!$B$17,INDEX('P06'!$R:$R,$A308+52),0)+IF($A308&lt;='P07'!$B$17,INDEX('P07'!$R:$R,$A308+52),0)+IF($A308&lt;='P08'!$B$17,INDEX('P08'!$R:$R,$A308+52),0)+IF($A308&lt;='P09'!$B$17,INDEX('P09'!$R:$R,$A308+52),0)+IF($A308&lt;='P10'!$B$17,INDEX('P10'!$R:$R,$A308+52),0)</f>
        <v>49.769422201581747</v>
      </c>
      <c r="G308">
        <f>IF($A308&lt;='P01'!$B$17,INDEX('P01'!$S:$S,$A308+52),0)+IF($A308&lt;='P02'!$B$17,INDEX('P02'!$S:$S,$A308+52),0)+IF($A308&lt;='P03'!$B$17,INDEX('P03'!$S:$S,$A308+52),0)+IF($A308&lt;='P04'!$B$17,INDEX('P04'!$S:$S,$A308+52),0)+IF($A308&lt;='P05'!$B$17,INDEX('P05'!$S:$S,$A308+52),0)+IF($A308&lt;='P06'!$B$17,INDEX('P06'!$S:$S,$A308+52),0)+IF($A308&lt;='P07'!$B$17,INDEX('P07'!$S:$S,$A308+52),0)+IF($A308&lt;='P08'!$B$17,INDEX('P08'!$S:$S,$A308+52),0)+IF($A308&lt;='P09'!$B$17,INDEX('P09'!$S:$S,$A308+52),0)+IF($A308&lt;='P10'!$B$17,INDEX('P10'!$S:$S,$A308+52),0)</f>
        <v>0.99538844403163496</v>
      </c>
      <c r="H308">
        <f>IF($A308&lt;='P01'!$B$17,INDEX('P01'!$T:$T,$A308+52),0)+IF($A308&lt;='P02'!$B$17,INDEX('P02'!$T:$T,$A308+52),0)+IF($A308&lt;='P03'!$B$17,INDEX('P03'!$T:$T,$A308+52),0)+IF($A308&lt;='P04'!$B$17,INDEX('P04'!$T:$T,$A308+52),0)+IF($A308&lt;='P05'!$B$17,INDEX('P05'!$T:$T,$A308+52),0)+IF($A308&lt;='P06'!$B$17,INDEX('P06'!$T:$T,$A308+52),0)+IF($A308&lt;='P07'!$B$17,INDEX('P07'!$T:$T,$A308+52),0)+IF($A308&lt;='P08'!$B$17,INDEX('P08'!$T:$T,$A308+52),0)+IF($A308&lt;='P09'!$B$17,INDEX('P09'!$T:$T,$A308+52),0)+IF($A308&lt;='P10'!$B$17,INDEX('P10'!$T:$T,$A308+52),0)</f>
        <v>5.8267383252722666</v>
      </c>
      <c r="I308">
        <f>IF($A308&lt;='P01'!$B$17,INDEX('P01'!$U:$U,$A308+52),0)+IF($A308&lt;='P02'!$B$17,INDEX('P02'!$U:$U,$A308+52),0)+IF($A308&lt;='P03'!$B$17,INDEX('P03'!$U:$U,$A308+52),0)+IF($A308&lt;='P04'!$B$17,INDEX('P04'!$U:$U,$A308+52),0)+IF($A308&lt;='P05'!$B$17,INDEX('P05'!$U:$U,$A308+52),0)+IF($A308&lt;='P06'!$B$17,INDEX('P06'!$U:$U,$A308+52),0)+IF($A308&lt;='P07'!$B$17,INDEX('P07'!$U:$U,$A308+52),0)+IF($A308&lt;='P08'!$B$17,INDEX('P08'!$U:$U,$A308+52),0)+IF($A308&lt;='P09'!$B$17,INDEX('P09'!$U:$U,$A308+52),0)+IF($A308&lt;='P10'!$B$17,INDEX('P10'!$U:$U,$A308+52),0)</f>
        <v>71.556234818623537</v>
      </c>
      <c r="J308">
        <f>IF($A308&lt;='P01'!$B$17,INDEX('P01'!$V:$V,$A308+52),0)+IF($A308&lt;='P02'!$B$17,INDEX('P02'!$V:$V,$A308+52),0)+IF($A308&lt;='P03'!$B$17,INDEX('P03'!$V:$V,$A308+52),0)+IF($A308&lt;='P04'!$B$17,INDEX('P04'!$V:$V,$A308+52),0)+IF($A308&lt;='P05'!$B$17,INDEX('P05'!$V:$V,$A308+52),0)+IF($A308&lt;='P06'!$B$17,INDEX('P06'!$V:$V,$A308+52),0)+IF($A308&lt;='P07'!$B$17,INDEX('P07'!$V:$V,$A308+52),0)+IF($A308&lt;='P08'!$B$17,INDEX('P08'!$V:$V,$A308+52),0)+IF($A308&lt;='P09'!$B$17,INDEX('P09'!$V:$V,$A308+52),0)+IF($A308&lt;='P10'!$B$17,INDEX('P10'!$V:$V,$A308+52),0)</f>
        <v>5.5526918926687555E-2</v>
      </c>
      <c r="K308">
        <f>IF($A308&lt;='P01'!$B$17,INDEX('P01'!$W:$W,$A308+52),0)+IF($A308&lt;='P02'!$B$17,INDEX('P02'!$W:$W,$A308+52),0)+IF($A308&lt;='P03'!$B$17,INDEX('P03'!$W:$W,$A308+52),0)+IF($A308&lt;='P04'!$B$17,INDEX('P04'!$W:$W,$A308+52),0)+IF($A308&lt;='P05'!$B$17,INDEX('P05'!$W:$W,$A308+52),0)+IF($A308&lt;='P06'!$B$17,INDEX('P06'!$W:$W,$A308+52),0)+IF($A308&lt;='P07'!$B$17,INDEX('P07'!$W:$W,$A308+52),0)+IF($A308&lt;='P08'!$B$17,INDEX('P08'!$W:$W,$A308+52),0)+IF($A308&lt;='P09'!$B$17,INDEX('P09'!$W:$W,$A308+52),0)+IF($A308&lt;='P10'!$B$17,INDEX('P10'!$W:$W,$A308+52),0)</f>
        <v>-28.664466305272384</v>
      </c>
      <c r="L308">
        <f>IF($A308&lt;='P01'!$B$17,INDEX('P01'!$X:$X,$A308+52),0)+IF($A308&lt;='P02'!$B$17,INDEX('P02'!$X:$X,$A308+52),0)+IF($A308&lt;='P03'!$B$17,INDEX('P03'!$X:$X,$A308+52),0)+IF($A308&lt;='P04'!$B$17,INDEX('P04'!$X:$X,$A308+52),0)+IF($A308&lt;='P05'!$B$17,INDEX('P05'!$X:$X,$A308+52),0)+IF($A308&lt;='P06'!$B$17,INDEX('P06'!$X:$X,$A308+52),0)+IF($A308&lt;='P07'!$B$17,INDEX('P07'!$X:$X,$A308+52),0)+IF($A308&lt;='P08'!$B$17,INDEX('P08'!$X:$X,$A308+52),0)+IF($A308&lt;='P09'!$B$17,INDEX('P09'!$X:$X,$A308+52),0)+IF($A308&lt;='P10'!$B$17,INDEX('P10'!$X:$X,$A308+52),0)</f>
        <v>28.504792810621975</v>
      </c>
      <c r="M308">
        <f>IF($A308&lt;='P01'!$B$17,INDEX('P01'!$AA:$AA,$A308+52),0)+IF($A308&lt;='P02'!$B$17,INDEX('P02'!$AA:$AA,$A308+52),0)+IF($A308&lt;='P03'!$B$17,INDEX('P03'!$AA:$AA,$A308+52),0)+IF($A308&lt;='P04'!$B$17,INDEX('P04'!$AA:$AA,$A308+52),0)+IF($A308&lt;='P05'!$B$17,INDEX('P05'!$AA:$AA,$A308+52),0)+IF($A308&lt;='P06'!$B$17,INDEX('P06'!$AA:$AA,$A308+52),0)+IF($A308&lt;='P07'!$B$17,INDEX('P07'!$AA:$AA,$A308+52),0)+IF($A308&lt;='P08'!$B$17,INDEX('P08'!$AA:$AA,$A308+52),0)+IF($A308&lt;='P09'!$B$17,INDEX('P09'!$AA:$AA,$A308+52),0)+IF($A308&lt;='P10'!$B$17,INDEX('P10'!$AA:$AA,$A308+52),0)</f>
        <v>-11.565145069039538</v>
      </c>
      <c r="N308">
        <f>IF($A308&lt;='P01'!$B$17,INDEX('P01'!$AB:$AB,$A308+52),0)+IF($A308&lt;='P02'!$B$17,INDEX('P02'!$AB:$AB,$A308+52),0)+IF($A308&lt;='P03'!$B$17,INDEX('P03'!$AB:$AB,$A308+52),0)+IF($A308&lt;='P04'!$B$17,INDEX('P04'!$AB:$AB,$A308+52),0)+IF($A308&lt;='P05'!$B$17,INDEX('P05'!$AB:$AB,$A308+52),0)+IF($A308&lt;='P06'!$B$17,INDEX('P06'!$AB:$AB,$A308+52),0)+IF($A308&lt;='P07'!$B$17,INDEX('P07'!$AB:$AB,$A308+52),0)+IF($A308&lt;='P08'!$B$17,INDEX('P08'!$AB:$AB,$A308+52),0)+IF($A308&lt;='P09'!$B$17,INDEX('P09'!$AB:$AB,$A308+52),0)+IF($A308&lt;='P10'!$B$17,INDEX('P10'!$AB:$AB,$A308+52),0)</f>
        <v>20.258871039883559</v>
      </c>
      <c r="O308">
        <f>IF($A308&lt;='P01'!$B$17,INDEX('P01'!$AC:$AC,$A308+52),0)+IF($A308&lt;='P02'!$B$17,INDEX('P02'!$AC:$AC,$A308+52),0)+IF($A308&lt;='P03'!$B$17,INDEX('P03'!$AC:$AC,$A308+52),0)+IF($A308&lt;='P04'!$B$17,INDEX('P04'!$AC:$AC,$A308+52),0)+IF($A308&lt;='P05'!$B$17,INDEX('P05'!$AC:$AC,$A308+52),0)+IF($A308&lt;='P06'!$B$17,INDEX('P06'!$AC:$AC,$A308+52),0)+IF($A308&lt;='P07'!$B$17,INDEX('P07'!$AC:$AC,$A308+52),0)+IF($A308&lt;='P08'!$B$17,INDEX('P08'!$AC:$AC,$A308+52),0)+IF($A308&lt;='P09'!$B$17,INDEX('P09'!$AC:$AC,$A308+52),0)+IF($A308&lt;='P10'!$B$17,INDEX('P10'!$AC:$AC,$A308+52),0)</f>
        <v>0.40517742079767116</v>
      </c>
      <c r="P308">
        <f>IF($A308&lt;='P01'!$B$17,INDEX('P01'!$AD:$AD,$A308+52),0)+IF($A308&lt;='P02'!$B$17,INDEX('P02'!$AD:$AD,$A308+52),0)+IF($A308&lt;='P03'!$B$17,INDEX('P03'!$AD:$AD,$A308+52),0)+IF($A308&lt;='P04'!$B$17,INDEX('P04'!$AD:$AD,$A308+52),0)+IF($A308&lt;='P05'!$B$17,INDEX('P05'!$AD:$AD,$A308+52),0)+IF($A308&lt;='P06'!$B$17,INDEX('P06'!$AD:$AD,$A308+52),0)+IF($A308&lt;='P07'!$B$17,INDEX('P07'!$AD:$AD,$A308+52),0)+IF($A308&lt;='P08'!$B$17,INDEX('P08'!$AD:$AD,$A308+52),0)+IF($A308&lt;='P09'!$B$17,INDEX('P09'!$AD:$AD,$A308+52),0)+IF($A308&lt;='P10'!$B$17,INDEX('P10'!$AD:$AD,$A308+52),0)</f>
        <v>2.3640611759154844</v>
      </c>
      <c r="Q308">
        <f>IF($A308&lt;='P01'!$B$17,INDEX('P01'!$AE:$AE,$A308+52),0)+IF($A308&lt;='P02'!$B$17,INDEX('P02'!$AE:$AE,$A308+52),0)+IF($A308&lt;='P03'!$B$17,INDEX('P03'!$AE:$AE,$A308+52),0)+IF($A308&lt;='P04'!$B$17,INDEX('P04'!$AE:$AE,$A308+52),0)+IF($A308&lt;='P05'!$B$17,INDEX('P05'!$AE:$AE,$A308+52),0)+IF($A308&lt;='P06'!$B$17,INDEX('P06'!$AE:$AE,$A308+52),0)+IF($A308&lt;='P07'!$B$17,INDEX('P07'!$AE:$AE,$A308+52),0)+IF($A308&lt;='P08'!$B$17,INDEX('P08'!$AE:$AE,$A308+52),0)+IF($A308&lt;='P09'!$B$17,INDEX('P09'!$AE:$AE,$A308+52),0)+IF($A308&lt;='P10'!$B$17,INDEX('P10'!$AE:$AE,$A308+52),0)</f>
        <v>29.032248778993377</v>
      </c>
      <c r="R308">
        <f>IF($A308&lt;='P01'!$B$17,INDEX('P01'!$AF:$AF,$A308+52),0)+IF($A308&lt;='P02'!$B$17,INDEX('P02'!$AF:$AF,$A308+52),0)+IF($A308&lt;='P03'!$B$17,INDEX('P03'!$AF:$AF,$A308+52),0)+IF($A308&lt;='P04'!$B$17,INDEX('P04'!$AF:$AF,$A308+52),0)+IF($A308&lt;='P05'!$B$17,INDEX('P05'!$AF:$AF,$A308+52),0)+IF($A308&lt;='P06'!$B$17,INDEX('P06'!$AF:$AF,$A308+52),0)+IF($A308&lt;='P07'!$B$17,INDEX('P07'!$AF:$AF,$A308+52),0)+IF($A308&lt;='P08'!$B$17,INDEX('P08'!$AF:$AF,$A308+52),0)+IF($A308&lt;='P09'!$B$17,INDEX('P09'!$AF:$AF,$A308+52),0)+IF($A308&lt;='P10'!$B$17,INDEX('P10'!$AF:$AF,$A308+52),0)</f>
        <v>2.2528733216564158E-2</v>
      </c>
      <c r="S308">
        <f>IF($A308&lt;='P01'!$B$17,INDEX('P01'!$AG:$AG,$A308+52),0)+IF($A308&lt;='P02'!$B$17,INDEX('P02'!$AG:$AG,$A308+52),0)+IF($A308&lt;='P03'!$B$17,INDEX('P03'!$AG:$AG,$A308+52),0)+IF($A308&lt;='P04'!$B$17,INDEX('P04'!$AG:$AG,$A308+52),0)+IF($A308&lt;='P05'!$B$17,INDEX('P05'!$AG:$AG,$A308+52),0)+IF($A308&lt;='P06'!$B$17,INDEX('P06'!$AG:$AG,$A308+52),0)+IF($A308&lt;='P07'!$B$17,INDEX('P07'!$AG:$AG,$A308+52),0)+IF($A308&lt;='P08'!$B$17,INDEX('P08'!$AG:$AG,$A308+52),0)+IF($A308&lt;='P09'!$B$17,INDEX('P09'!$AG:$AG,$A308+52),0)+IF($A308&lt;='P10'!$B$17,INDEX('P10'!$AG:$AG,$A308+52),0)</f>
        <v>7105.2838636426914</v>
      </c>
      <c r="T308">
        <f>IF($A308&lt;='P01'!$B$17,INDEX('P01'!$AI:$AI,$A308+52),0)+IF($A308&lt;='P02'!$B$17,INDEX('P02'!$AI:$AI,$A308+52),0)+IF($A308&lt;='P03'!$B$17,INDEX('P03'!$AI:$AI,$A308+52),0)+IF($A308&lt;='P04'!$B$17,INDEX('P04'!$AI:$AI,$A308+52),0)+IF($A308&lt;='P05'!$B$17,INDEX('P05'!$AI:$AI,$A308+52),0)+IF($A308&lt;='P06'!$B$17,INDEX('P06'!$AI:$AI,$A308+52),0)+IF($A308&lt;='P07'!$B$17,INDEX('P07'!$AI:$AI,$A308+52),0)+IF($A308&lt;='P08'!$B$17,INDEX('P08'!$AI:$AI,$A308+52),0)+IF($A308&lt;='P09'!$B$17,INDEX('P09'!$AI:$AI,$A308+52),0)+IF($A308&lt;='P10'!$B$17,INDEX('P10'!$AI:$AI,$A308+52),0)</f>
        <v>7105.2838636426914</v>
      </c>
    </row>
    <row r="309" spans="1:20" x14ac:dyDescent="0.35">
      <c r="A309">
        <v>277</v>
      </c>
      <c r="B309">
        <f>IF($A309&lt;='P01'!$B$17,INDEX('P01'!$J:$J,$A309+52),0)+IF($A309&lt;='P02'!$B$17,INDEX('P02'!$J:$J,$A309+52),0)+IF($A309&lt;='P03'!$B$17,INDEX('P03'!$J:$J,$A309+52),0)+IF($A309&lt;='P04'!$B$17,INDEX('P04'!$J:$J,$A309+52),0)+IF($A309&lt;='P05'!$B$17,INDEX('P05'!$J:$J,$A309+52),0)+IF($A309&lt;='P06'!$B$17,INDEX('P06'!$J:$J,$A309+52),0)+IF($A309&lt;='P07'!$B$17,INDEX('P07'!$J:$J,$A309+52),0)+IF($A309&lt;='P08'!$B$17,INDEX('P08'!$J:$J,$A309+52),0)+IF($A309&lt;='P09'!$B$17,INDEX('P09'!$J:$J,$A309+52),0)+IF($A309&lt;='P10'!$B$17,INDEX('P10'!$J:$J,$A309+52),0)</f>
        <v>1.2261256690350959E-4</v>
      </c>
      <c r="C309">
        <f>IF($A309&lt;='P01'!$B$17,INDEX('P01'!$K:$K,$A309+52),0)+IF($A309&lt;='P02'!$B$17,INDEX('P02'!$K:$K,$A309+52),0)+IF($A309&lt;='P03'!$B$17,INDEX('P03'!$K:$K,$A309+52),0)+IF($A309&lt;='P04'!$B$17,INDEX('P04'!$K:$K,$A309+52),0)+IF($A309&lt;='P05'!$B$17,INDEX('P05'!$K:$K,$A309+52),0)+IF($A309&lt;='P06'!$B$17,INDEX('P06'!$K:$K,$A309+52),0)+IF($A309&lt;='P07'!$B$17,INDEX('P07'!$K:$K,$A309+52),0)+IF($A309&lt;='P08'!$B$17,INDEX('P08'!$K:$K,$A309+52),0)+IF($A309&lt;='P09'!$B$17,INDEX('P09'!$K:$K,$A309+52),0)+IF($A309&lt;='P10'!$B$17,INDEX('P10'!$K:$K,$A309+52),0)</f>
        <v>1.997667168542929E-3</v>
      </c>
      <c r="D309">
        <f>IF($A309&lt;='P01'!$B$17,INDEX('P01'!$L:$L,$A309+52),0)+IF($A309&lt;='P02'!$B$17,INDEX('P02'!$L:$L,$A309+52),0)+IF($A309&lt;='P03'!$B$17,INDEX('P03'!$L:$L,$A309+52),0)+IF($A309&lt;='P04'!$B$17,INDEX('P04'!$L:$L,$A309+52),0)+IF($A309&lt;='P05'!$B$17,INDEX('P05'!$L:$L,$A309+52),0)+IF($A309&lt;='P06'!$B$17,INDEX('P06'!$L:$L,$A309+52),0)+IF($A309&lt;='P07'!$B$17,INDEX('P07'!$L:$L,$A309+52),0)+IF($A309&lt;='P08'!$B$17,INDEX('P08'!$L:$L,$A309+52),0)+IF($A309&lt;='P09'!$B$17,INDEX('P09'!$L:$L,$A309+52),0)+IF($A309&lt;='P10'!$B$17,INDEX('P10'!$L:$L,$A309+52),0)</f>
        <v>0</v>
      </c>
      <c r="E309">
        <f>IF($A309&lt;='P01'!$B$17,INDEX('P01'!$M:$M,$A309+52),0)+IF($A309&lt;='P02'!$B$17,INDEX('P02'!$M:$M,$A309+52),0)+IF($A309&lt;='P03'!$B$17,INDEX('P03'!$M:$M,$A309+52),0)+IF($A309&lt;='P04'!$B$17,INDEX('P04'!$M:$M,$A309+52),0)+IF($A309&lt;='P05'!$B$17,INDEX('P05'!$M:$M,$A309+52),0)+IF($A309&lt;='P06'!$B$17,INDEX('P06'!$M:$M,$A309+52),0)+IF($A309&lt;='P07'!$B$17,INDEX('P07'!$M:$M,$A309+52),0)+IF($A309&lt;='P08'!$B$17,INDEX('P08'!$M:$M,$A309+52),0)+IF($A309&lt;='P09'!$B$17,INDEX('P09'!$M:$M,$A309+52),0)+IF($A309&lt;='P10'!$B$17,INDEX('P10'!$M:$M,$A309+52),0)</f>
        <v>0.58623433378469758</v>
      </c>
      <c r="F309">
        <f>IF($A309&lt;='P01'!$B$17,INDEX('P01'!$R:$R,$A309+52),0)+IF($A309&lt;='P02'!$B$17,INDEX('P02'!$R:$R,$A309+52),0)+IF($A309&lt;='P03'!$B$17,INDEX('P03'!$R:$R,$A309+52),0)+IF($A309&lt;='P04'!$B$17,INDEX('P04'!$R:$R,$A309+52),0)+IF($A309&lt;='P05'!$B$17,INDEX('P05'!$R:$R,$A309+52),0)+IF($A309&lt;='P06'!$B$17,INDEX('P06'!$R:$R,$A309+52),0)+IF($A309&lt;='P07'!$B$17,INDEX('P07'!$R:$R,$A309+52),0)+IF($A309&lt;='P08'!$B$17,INDEX('P08'!$R:$R,$A309+52),0)+IF($A309&lt;='P09'!$B$17,INDEX('P09'!$R:$R,$A309+52),0)+IF($A309&lt;='P10'!$B$17,INDEX('P10'!$R:$R,$A309+52),0)</f>
        <v>49.591746219712562</v>
      </c>
      <c r="G309">
        <f>IF($A309&lt;='P01'!$B$17,INDEX('P01'!$S:$S,$A309+52),0)+IF($A309&lt;='P02'!$B$17,INDEX('P02'!$S:$S,$A309+52),0)+IF($A309&lt;='P03'!$B$17,INDEX('P03'!$S:$S,$A309+52),0)+IF($A309&lt;='P04'!$B$17,INDEX('P04'!$S:$S,$A309+52),0)+IF($A309&lt;='P05'!$B$17,INDEX('P05'!$S:$S,$A309+52),0)+IF($A309&lt;='P06'!$B$17,INDEX('P06'!$S:$S,$A309+52),0)+IF($A309&lt;='P07'!$B$17,INDEX('P07'!$S:$S,$A309+52),0)+IF($A309&lt;='P08'!$B$17,INDEX('P08'!$S:$S,$A309+52),0)+IF($A309&lt;='P09'!$B$17,INDEX('P09'!$S:$S,$A309+52),0)+IF($A309&lt;='P10'!$B$17,INDEX('P10'!$S:$S,$A309+52),0)</f>
        <v>0.99183492439425125</v>
      </c>
      <c r="H309">
        <f>IF($A309&lt;='P01'!$B$17,INDEX('P01'!$T:$T,$A309+52),0)+IF($A309&lt;='P02'!$B$17,INDEX('P02'!$T:$T,$A309+52),0)+IF($A309&lt;='P03'!$B$17,INDEX('P03'!$T:$T,$A309+52),0)+IF($A309&lt;='P04'!$B$17,INDEX('P04'!$T:$T,$A309+52),0)+IF($A309&lt;='P05'!$B$17,INDEX('P05'!$T:$T,$A309+52),0)+IF($A309&lt;='P06'!$B$17,INDEX('P06'!$T:$T,$A309+52),0)+IF($A309&lt;='P07'!$B$17,INDEX('P07'!$T:$T,$A309+52),0)+IF($A309&lt;='P08'!$B$17,INDEX('P08'!$T:$T,$A309+52),0)+IF($A309&lt;='P09'!$B$17,INDEX('P09'!$T:$T,$A309+52),0)+IF($A309&lt;='P10'!$B$17,INDEX('P10'!$T:$T,$A309+52),0)</f>
        <v>5.8201624216967662</v>
      </c>
      <c r="I309">
        <f>IF($A309&lt;='P01'!$B$17,INDEX('P01'!$U:$U,$A309+52),0)+IF($A309&lt;='P02'!$B$17,INDEX('P02'!$U:$U,$A309+52),0)+IF($A309&lt;='P03'!$B$17,INDEX('P03'!$U:$U,$A309+52),0)+IF($A309&lt;='P04'!$B$17,INDEX('P04'!$U:$U,$A309+52),0)+IF($A309&lt;='P05'!$B$17,INDEX('P05'!$U:$U,$A309+52),0)+IF($A309&lt;='P06'!$B$17,INDEX('P06'!$U:$U,$A309+52),0)+IF($A309&lt;='P07'!$B$17,INDEX('P07'!$U:$U,$A309+52),0)+IF($A309&lt;='P08'!$B$17,INDEX('P08'!$U:$U,$A309+52),0)+IF($A309&lt;='P09'!$B$17,INDEX('P09'!$U:$U,$A309+52),0)+IF($A309&lt;='P10'!$B$17,INDEX('P10'!$U:$U,$A309+52),0)</f>
        <v>77.913853691057696</v>
      </c>
      <c r="J309">
        <f>IF($A309&lt;='P01'!$B$17,INDEX('P01'!$V:$V,$A309+52),0)+IF($A309&lt;='P02'!$B$17,INDEX('P02'!$V:$V,$A309+52),0)+IF($A309&lt;='P03'!$B$17,INDEX('P03'!$V:$V,$A309+52),0)+IF($A309&lt;='P04'!$B$17,INDEX('P04'!$V:$V,$A309+52),0)+IF($A309&lt;='P05'!$B$17,INDEX('P05'!$V:$V,$A309+52),0)+IF($A309&lt;='P06'!$B$17,INDEX('P06'!$V:$V,$A309+52),0)+IF($A309&lt;='P07'!$B$17,INDEX('P07'!$V:$V,$A309+52),0)+IF($A309&lt;='P08'!$B$17,INDEX('P08'!$V:$V,$A309+52),0)+IF($A309&lt;='P09'!$B$17,INDEX('P09'!$V:$V,$A309+52),0)+IF($A309&lt;='P10'!$B$17,INDEX('P10'!$V:$V,$A309+52),0)</f>
        <v>6.0645828036423995E-2</v>
      </c>
      <c r="K309">
        <f>IF($A309&lt;='P01'!$B$17,INDEX('P01'!$W:$W,$A309+52),0)+IF($A309&lt;='P02'!$B$17,INDEX('P02'!$W:$W,$A309+52),0)+IF($A309&lt;='P03'!$B$17,INDEX('P03'!$W:$W,$A309+52),0)+IF($A309&lt;='P04'!$B$17,INDEX('P04'!$W:$W,$A309+52),0)+IF($A309&lt;='P05'!$B$17,INDEX('P05'!$W:$W,$A309+52),0)+IF($A309&lt;='P06'!$B$17,INDEX('P06'!$W:$W,$A309+52),0)+IF($A309&lt;='P07'!$B$17,INDEX('P07'!$W:$W,$A309+52),0)+IF($A309&lt;='P08'!$B$17,INDEX('P08'!$W:$W,$A309+52),0)+IF($A309&lt;='P09'!$B$17,INDEX('P09'!$W:$W,$A309+52),0)+IF($A309&lt;='P10'!$B$17,INDEX('P10'!$W:$W,$A309+52),0)</f>
        <v>-35.194750645472581</v>
      </c>
      <c r="L309">
        <f>IF($A309&lt;='P01'!$B$17,INDEX('P01'!$X:$X,$A309+52),0)+IF($A309&lt;='P02'!$B$17,INDEX('P02'!$X:$X,$A309+52),0)+IF($A309&lt;='P03'!$B$17,INDEX('P03'!$X:$X,$A309+52),0)+IF($A309&lt;='P04'!$B$17,INDEX('P04'!$X:$X,$A309+52),0)+IF($A309&lt;='P05'!$B$17,INDEX('P05'!$X:$X,$A309+52),0)+IF($A309&lt;='P06'!$B$17,INDEX('P06'!$X:$X,$A309+52),0)+IF($A309&lt;='P07'!$B$17,INDEX('P07'!$X:$X,$A309+52),0)+IF($A309&lt;='P08'!$B$17,INDEX('P08'!$X:$X,$A309+52),0)+IF($A309&lt;='P09'!$B$17,INDEX('P09'!$X:$X,$A309+52),0)+IF($A309&lt;='P10'!$B$17,INDEX('P10'!$X:$X,$A309+52),0)</f>
        <v>35.035647182453758</v>
      </c>
      <c r="M309">
        <f>IF($A309&lt;='P01'!$B$17,INDEX('P01'!$AA:$AA,$A309+52),0)+IF($A309&lt;='P02'!$B$17,INDEX('P02'!$AA:$AA,$A309+52),0)+IF($A309&lt;='P03'!$B$17,INDEX('P03'!$AA:$AA,$A309+52),0)+IF($A309&lt;='P04'!$B$17,INDEX('P04'!$AA:$AA,$A309+52),0)+IF($A309&lt;='P05'!$B$17,INDEX('P05'!$AA:$AA,$A309+52),0)+IF($A309&lt;='P06'!$B$17,INDEX('P06'!$AA:$AA,$A309+52),0)+IF($A309&lt;='P07'!$B$17,INDEX('P07'!$AA:$AA,$A309+52),0)+IF($A309&lt;='P08'!$B$17,INDEX('P08'!$AA:$AA,$A309+52),0)+IF($A309&lt;='P09'!$B$17,INDEX('P09'!$AA:$AA,$A309+52),0)+IF($A309&lt;='P10'!$B$17,INDEX('P10'!$AA:$AA,$A309+52),0)</f>
        <v>-14.168500682417736</v>
      </c>
      <c r="N309">
        <f>IF($A309&lt;='P01'!$B$17,INDEX('P01'!$AB:$AB,$A309+52),0)+IF($A309&lt;='P02'!$B$17,INDEX('P02'!$AB:$AB,$A309+52),0)+IF($A309&lt;='P03'!$B$17,INDEX('P03'!$AB:$AB,$A309+52),0)+IF($A309&lt;='P04'!$B$17,INDEX('P04'!$AB:$AB,$A309+52),0)+IF($A309&lt;='P05'!$B$17,INDEX('P05'!$AB:$AB,$A309+52),0)+IF($A309&lt;='P06'!$B$17,INDEX('P06'!$AB:$AB,$A309+52),0)+IF($A309&lt;='P07'!$B$17,INDEX('P07'!$AB:$AB,$A309+52),0)+IF($A309&lt;='P08'!$B$17,INDEX('P08'!$AB:$AB,$A309+52),0)+IF($A309&lt;='P09'!$B$17,INDEX('P09'!$AB:$AB,$A309+52),0)+IF($A309&lt;='P10'!$B$17,INDEX('P10'!$AB:$AB,$A309+52),0)</f>
        <v>20.120677356554836</v>
      </c>
      <c r="O309">
        <f>IF($A309&lt;='P01'!$B$17,INDEX('P01'!$AC:$AC,$A309+52),0)+IF($A309&lt;='P02'!$B$17,INDEX('P02'!$AC:$AC,$A309+52),0)+IF($A309&lt;='P03'!$B$17,INDEX('P03'!$AC:$AC,$A309+52),0)+IF($A309&lt;='P04'!$B$17,INDEX('P04'!$AC:$AC,$A309+52),0)+IF($A309&lt;='P05'!$B$17,INDEX('P05'!$AC:$AC,$A309+52),0)+IF($A309&lt;='P06'!$B$17,INDEX('P06'!$AC:$AC,$A309+52),0)+IF($A309&lt;='P07'!$B$17,INDEX('P07'!$AC:$AC,$A309+52),0)+IF($A309&lt;='P08'!$B$17,INDEX('P08'!$AC:$AC,$A309+52),0)+IF($A309&lt;='P09'!$B$17,INDEX('P09'!$AC:$AC,$A309+52),0)+IF($A309&lt;='P10'!$B$17,INDEX('P10'!$AC:$AC,$A309+52),0)</f>
        <v>0.40241354713109673</v>
      </c>
      <c r="P309">
        <f>IF($A309&lt;='P01'!$B$17,INDEX('P01'!$AD:$AD,$A309+52),0)+IF($A309&lt;='P02'!$B$17,INDEX('P02'!$AD:$AD,$A309+52),0)+IF($A309&lt;='P03'!$B$17,INDEX('P03'!$AD:$AD,$A309+52),0)+IF($A309&lt;='P04'!$B$17,INDEX('P04'!$AD:$AD,$A309+52),0)+IF($A309&lt;='P05'!$B$17,INDEX('P05'!$AD:$AD,$A309+52),0)+IF($A309&lt;='P06'!$B$17,INDEX('P06'!$AD:$AD,$A309+52),0)+IF($A309&lt;='P07'!$B$17,INDEX('P07'!$AD:$AD,$A309+52),0)+IF($A309&lt;='P08'!$B$17,INDEX('P08'!$AD:$AD,$A309+52),0)+IF($A309&lt;='P09'!$B$17,INDEX('P09'!$AD:$AD,$A309+52),0)+IF($A309&lt;='P10'!$B$17,INDEX('P10'!$AD:$AD,$A309+52),0)</f>
        <v>2.3536877972926709</v>
      </c>
      <c r="Q309">
        <f>IF($A309&lt;='P01'!$B$17,INDEX('P01'!$AE:$AE,$A309+52),0)+IF($A309&lt;='P02'!$B$17,INDEX('P02'!$AE:$AE,$A309+52),0)+IF($A309&lt;='P03'!$B$17,INDEX('P03'!$AE:$AE,$A309+52),0)+IF($A309&lt;='P04'!$B$17,INDEX('P04'!$AE:$AE,$A309+52),0)+IF($A309&lt;='P05'!$B$17,INDEX('P05'!$AE:$AE,$A309+52),0)+IF($A309&lt;='P06'!$B$17,INDEX('P06'!$AE:$AE,$A309+52),0)+IF($A309&lt;='P07'!$B$17,INDEX('P07'!$AE:$AE,$A309+52),0)+IF($A309&lt;='P08'!$B$17,INDEX('P08'!$AE:$AE,$A309+52),0)+IF($A309&lt;='P09'!$B$17,INDEX('P09'!$AE:$AE,$A309+52),0)+IF($A309&lt;='P10'!$B$17,INDEX('P10'!$AE:$AE,$A309+52),0)</f>
        <v>31.508551374624069</v>
      </c>
      <c r="R309">
        <f>IF($A309&lt;='P01'!$B$17,INDEX('P01'!$AF:$AF,$A309+52),0)+IF($A309&lt;='P02'!$B$17,INDEX('P02'!$AF:$AF,$A309+52),0)+IF($A309&lt;='P03'!$B$17,INDEX('P03'!$AF:$AF,$A309+52),0)+IF($A309&lt;='P04'!$B$17,INDEX('P04'!$AF:$AF,$A309+52),0)+IF($A309&lt;='P05'!$B$17,INDEX('P05'!$AF:$AF,$A309+52),0)+IF($A309&lt;='P06'!$B$17,INDEX('P06'!$AF:$AF,$A309+52),0)+IF($A309&lt;='P07'!$B$17,INDEX('P07'!$AF:$AF,$A309+52),0)+IF($A309&lt;='P08'!$B$17,INDEX('P08'!$AF:$AF,$A309+52),0)+IF($A309&lt;='P09'!$B$17,INDEX('P09'!$AF:$AF,$A309+52),0)+IF($A309&lt;='P10'!$B$17,INDEX('P10'!$AF:$AF,$A309+52),0)</f>
        <v>2.452531992473625E-2</v>
      </c>
      <c r="S309">
        <f>IF($A309&lt;='P01'!$B$17,INDEX('P01'!$AG:$AG,$A309+52),0)+IF($A309&lt;='P02'!$B$17,INDEX('P02'!$AG:$AG,$A309+52),0)+IF($A309&lt;='P03'!$B$17,INDEX('P03'!$AG:$AG,$A309+52),0)+IF($A309&lt;='P04'!$B$17,INDEX('P04'!$AG:$AG,$A309+52),0)+IF($A309&lt;='P05'!$B$17,INDEX('P05'!$AG:$AG,$A309+52),0)+IF($A309&lt;='P06'!$B$17,INDEX('P06'!$AG:$AG,$A309+52),0)+IF($A309&lt;='P07'!$B$17,INDEX('P07'!$AG:$AG,$A309+52),0)+IF($A309&lt;='P08'!$B$17,INDEX('P08'!$AG:$AG,$A309+52),0)+IF($A309&lt;='P09'!$B$17,INDEX('P09'!$AG:$AG,$A309+52),0)+IF($A309&lt;='P10'!$B$17,INDEX('P10'!$AG:$AG,$A309+52),0)</f>
        <v>7093.5090669084602</v>
      </c>
      <c r="T309">
        <f>IF($A309&lt;='P01'!$B$17,INDEX('P01'!$AI:$AI,$A309+52),0)+IF($A309&lt;='P02'!$B$17,INDEX('P02'!$AI:$AI,$A309+52),0)+IF($A309&lt;='P03'!$B$17,INDEX('P03'!$AI:$AI,$A309+52),0)+IF($A309&lt;='P04'!$B$17,INDEX('P04'!$AI:$AI,$A309+52),0)+IF($A309&lt;='P05'!$B$17,INDEX('P05'!$AI:$AI,$A309+52),0)+IF($A309&lt;='P06'!$B$17,INDEX('P06'!$AI:$AI,$A309+52),0)+IF($A309&lt;='P07'!$B$17,INDEX('P07'!$AI:$AI,$A309+52),0)+IF($A309&lt;='P08'!$B$17,INDEX('P08'!$AI:$AI,$A309+52),0)+IF($A309&lt;='P09'!$B$17,INDEX('P09'!$AI:$AI,$A309+52),0)+IF($A309&lt;='P10'!$B$17,INDEX('P10'!$AI:$AI,$A309+52),0)</f>
        <v>7093.5090669084602</v>
      </c>
    </row>
    <row r="310" spans="1:20" x14ac:dyDescent="0.35">
      <c r="A310">
        <v>278</v>
      </c>
      <c r="B310">
        <f>IF($A310&lt;='P01'!$B$17,INDEX('P01'!$J:$J,$A310+52),0)+IF($A310&lt;='P02'!$B$17,INDEX('P02'!$J:$J,$A310+52),0)+IF($A310&lt;='P03'!$B$17,INDEX('P03'!$J:$J,$A310+52),0)+IF($A310&lt;='P04'!$B$17,INDEX('P04'!$J:$J,$A310+52),0)+IF($A310&lt;='P05'!$B$17,INDEX('P05'!$J:$J,$A310+52),0)+IF($A310&lt;='P06'!$B$17,INDEX('P06'!$J:$J,$A310+52),0)+IF($A310&lt;='P07'!$B$17,INDEX('P07'!$J:$J,$A310+52),0)+IF($A310&lt;='P08'!$B$17,INDEX('P08'!$J:$J,$A310+52),0)+IF($A310&lt;='P09'!$B$17,INDEX('P09'!$J:$J,$A310+52),0)+IF($A310&lt;='P10'!$B$17,INDEX('P10'!$J:$J,$A310+52),0)</f>
        <v>1.2216946924461776E-4</v>
      </c>
      <c r="C310">
        <f>IF($A310&lt;='P01'!$B$17,INDEX('P01'!$K:$K,$A310+52),0)+IF($A310&lt;='P02'!$B$17,INDEX('P02'!$K:$K,$A310+52),0)+IF($A310&lt;='P03'!$B$17,INDEX('P03'!$K:$K,$A310+52),0)+IF($A310&lt;='P04'!$B$17,INDEX('P04'!$K:$K,$A310+52),0)+IF($A310&lt;='P05'!$B$17,INDEX('P05'!$K:$K,$A310+52),0)+IF($A310&lt;='P06'!$B$17,INDEX('P06'!$K:$K,$A310+52),0)+IF($A310&lt;='P07'!$B$17,INDEX('P07'!$K:$K,$A310+52),0)+IF($A310&lt;='P08'!$B$17,INDEX('P08'!$K:$K,$A310+52),0)+IF($A310&lt;='P09'!$B$17,INDEX('P09'!$K:$K,$A310+52),0)+IF($A310&lt;='P10'!$B$17,INDEX('P10'!$K:$K,$A310+52),0)</f>
        <v>1.990468090547988E-3</v>
      </c>
      <c r="D310">
        <f>IF($A310&lt;='P01'!$B$17,INDEX('P01'!$L:$L,$A310+52),0)+IF($A310&lt;='P02'!$B$17,INDEX('P02'!$L:$L,$A310+52),0)+IF($A310&lt;='P03'!$B$17,INDEX('P03'!$L:$L,$A310+52),0)+IF($A310&lt;='P04'!$B$17,INDEX('P04'!$L:$L,$A310+52),0)+IF($A310&lt;='P05'!$B$17,INDEX('P05'!$L:$L,$A310+52),0)+IF($A310&lt;='P06'!$B$17,INDEX('P06'!$L:$L,$A310+52),0)+IF($A310&lt;='P07'!$B$17,INDEX('P07'!$L:$L,$A310+52),0)+IF($A310&lt;='P08'!$B$17,INDEX('P08'!$L:$L,$A310+52),0)+IF($A310&lt;='P09'!$B$17,INDEX('P09'!$L:$L,$A310+52),0)+IF($A310&lt;='P10'!$B$17,INDEX('P10'!$L:$L,$A310+52),0)</f>
        <v>0</v>
      </c>
      <c r="E310">
        <f>IF($A310&lt;='P01'!$B$17,INDEX('P01'!$M:$M,$A310+52),0)+IF($A310&lt;='P02'!$B$17,INDEX('P02'!$M:$M,$A310+52),0)+IF($A310&lt;='P03'!$B$17,INDEX('P03'!$M:$M,$A310+52),0)+IF($A310&lt;='P04'!$B$17,INDEX('P04'!$M:$M,$A310+52),0)+IF($A310&lt;='P05'!$B$17,INDEX('P05'!$M:$M,$A310+52),0)+IF($A310&lt;='P06'!$B$17,INDEX('P06'!$M:$M,$A310+52),0)+IF($A310&lt;='P07'!$B$17,INDEX('P07'!$M:$M,$A310+52),0)+IF($A310&lt;='P08'!$B$17,INDEX('P08'!$M:$M,$A310+52),0)+IF($A310&lt;='P09'!$B$17,INDEX('P09'!$M:$M,$A310+52),0)+IF($A310&lt;='P10'!$B$17,INDEX('P10'!$M:$M,$A310+52),0)</f>
        <v>0.58412169622490495</v>
      </c>
      <c r="F310">
        <f>IF($A310&lt;='P01'!$B$17,INDEX('P01'!$R:$R,$A310+52),0)+IF($A310&lt;='P02'!$B$17,INDEX('P02'!$R:$R,$A310+52),0)+IF($A310&lt;='P03'!$B$17,INDEX('P03'!$R:$R,$A310+52),0)+IF($A310&lt;='P04'!$B$17,INDEX('P04'!$R:$R,$A310+52),0)+IF($A310&lt;='P05'!$B$17,INDEX('P05'!$R:$R,$A310+52),0)+IF($A310&lt;='P06'!$B$17,INDEX('P06'!$R:$R,$A310+52),0)+IF($A310&lt;='P07'!$B$17,INDEX('P07'!$R:$R,$A310+52),0)+IF($A310&lt;='P08'!$B$17,INDEX('P08'!$R:$R,$A310+52),0)+IF($A310&lt;='P09'!$B$17,INDEX('P09'!$R:$R,$A310+52),0)+IF($A310&lt;='P10'!$B$17,INDEX('P10'!$R:$R,$A310+52),0)</f>
        <v>49.413903924985661</v>
      </c>
      <c r="G310">
        <f>IF($A310&lt;='P01'!$B$17,INDEX('P01'!$S:$S,$A310+52),0)+IF($A310&lt;='P02'!$B$17,INDEX('P02'!$S:$S,$A310+52),0)+IF($A310&lt;='P03'!$B$17,INDEX('P03'!$S:$S,$A310+52),0)+IF($A310&lt;='P04'!$B$17,INDEX('P04'!$S:$S,$A310+52),0)+IF($A310&lt;='P05'!$B$17,INDEX('P05'!$S:$S,$A310+52),0)+IF($A310&lt;='P06'!$B$17,INDEX('P06'!$S:$S,$A310+52),0)+IF($A310&lt;='P07'!$B$17,INDEX('P07'!$S:$S,$A310+52),0)+IF($A310&lt;='P08'!$B$17,INDEX('P08'!$S:$S,$A310+52),0)+IF($A310&lt;='P09'!$B$17,INDEX('P09'!$S:$S,$A310+52),0)+IF($A310&lt;='P10'!$B$17,INDEX('P10'!$S:$S,$A310+52),0)</f>
        <v>0.98827807849971316</v>
      </c>
      <c r="H310">
        <f>IF($A310&lt;='P01'!$B$17,INDEX('P01'!$T:$T,$A310+52),0)+IF($A310&lt;='P02'!$B$17,INDEX('P02'!$T:$T,$A310+52),0)+IF($A310&lt;='P03'!$B$17,INDEX('P03'!$T:$T,$A310+52),0)+IF($A310&lt;='P04'!$B$17,INDEX('P04'!$T:$T,$A310+52),0)+IF($A310&lt;='P05'!$B$17,INDEX('P05'!$T:$T,$A310+52),0)+IF($A310&lt;='P06'!$B$17,INDEX('P06'!$T:$T,$A310+52),0)+IF($A310&lt;='P07'!$B$17,INDEX('P07'!$T:$T,$A310+52),0)+IF($A310&lt;='P08'!$B$17,INDEX('P08'!$T:$T,$A310+52),0)+IF($A310&lt;='P09'!$B$17,INDEX('P09'!$T:$T,$A310+52),0)+IF($A310&lt;='P10'!$B$17,INDEX('P10'!$T:$T,$A310+52),0)</f>
        <v>5.8134904052292704</v>
      </c>
      <c r="I310">
        <f>IF($A310&lt;='P01'!$B$17,INDEX('P01'!$U:$U,$A310+52),0)+IF($A310&lt;='P02'!$B$17,INDEX('P02'!$U:$U,$A310+52),0)+IF($A310&lt;='P03'!$B$17,INDEX('P03'!$U:$U,$A310+52),0)+IF($A310&lt;='P04'!$B$17,INDEX('P04'!$U:$U,$A310+52),0)+IF($A310&lt;='P05'!$B$17,INDEX('P05'!$U:$U,$A310+52),0)+IF($A310&lt;='P06'!$B$17,INDEX('P06'!$U:$U,$A310+52),0)+IF($A310&lt;='P07'!$B$17,INDEX('P07'!$U:$U,$A310+52),0)+IF($A310&lt;='P08'!$B$17,INDEX('P08'!$U:$U,$A310+52),0)+IF($A310&lt;='P09'!$B$17,INDEX('P09'!$U:$U,$A310+52),0)+IF($A310&lt;='P10'!$B$17,INDEX('P10'!$U:$U,$A310+52),0)</f>
        <v>77.633891794381768</v>
      </c>
      <c r="J310">
        <f>IF($A310&lt;='P01'!$B$17,INDEX('P01'!$V:$V,$A310+52),0)+IF($A310&lt;='P02'!$B$17,INDEX('P02'!$V:$V,$A310+52),0)+IF($A310&lt;='P03'!$B$17,INDEX('P03'!$V:$V,$A310+52),0)+IF($A310&lt;='P04'!$B$17,INDEX('P04'!$V:$V,$A310+52),0)+IF($A310&lt;='P05'!$B$17,INDEX('P05'!$V:$V,$A310+52),0)+IF($A310&lt;='P06'!$B$17,INDEX('P06'!$V:$V,$A310+52),0)+IF($A310&lt;='P07'!$B$17,INDEX('P07'!$V:$V,$A310+52),0)+IF($A310&lt;='P08'!$B$17,INDEX('P08'!$V:$V,$A310+52),0)+IF($A310&lt;='P09'!$B$17,INDEX('P09'!$V:$V,$A310+52),0)+IF($A310&lt;='P10'!$B$17,INDEX('P10'!$V:$V,$A310+52),0)</f>
        <v>6.0575694422426968E-2</v>
      </c>
      <c r="K310">
        <f>IF($A310&lt;='P01'!$B$17,INDEX('P01'!$W:$W,$A310+52),0)+IF($A310&lt;='P02'!$B$17,INDEX('P02'!$W:$W,$A310+52),0)+IF($A310&lt;='P03'!$B$17,INDEX('P03'!$W:$W,$A310+52),0)+IF($A310&lt;='P04'!$B$17,INDEX('P04'!$W:$W,$A310+52),0)+IF($A310&lt;='P05'!$B$17,INDEX('P05'!$W:$W,$A310+52),0)+IF($A310&lt;='P06'!$B$17,INDEX('P06'!$W:$W,$A310+52),0)+IF($A310&lt;='P07'!$B$17,INDEX('P07'!$W:$W,$A310+52),0)+IF($A310&lt;='P08'!$B$17,INDEX('P08'!$W:$W,$A310+52),0)+IF($A310&lt;='P09'!$B$17,INDEX('P09'!$W:$W,$A310+52),0)+IF($A310&lt;='P10'!$B$17,INDEX('P10'!$W:$W,$A310+52),0)</f>
        <v>-35.082332047547517</v>
      </c>
      <c r="L310">
        <f>IF($A310&lt;='P01'!$B$17,INDEX('P01'!$X:$X,$A310+52),0)+IF($A310&lt;='P02'!$B$17,INDEX('P02'!$X:$X,$A310+52),0)+IF($A310&lt;='P03'!$B$17,INDEX('P03'!$X:$X,$A310+52),0)+IF($A310&lt;='P04'!$B$17,INDEX('P04'!$X:$X,$A310+52),0)+IF($A310&lt;='P05'!$B$17,INDEX('P05'!$X:$X,$A310+52),0)+IF($A310&lt;='P06'!$B$17,INDEX('P06'!$X:$X,$A310+52),0)+IF($A310&lt;='P07'!$B$17,INDEX('P07'!$X:$X,$A310+52),0)+IF($A310&lt;='P08'!$B$17,INDEX('P08'!$X:$X,$A310+52),0)+IF($A310&lt;='P09'!$B$17,INDEX('P09'!$X:$X,$A310+52),0)+IF($A310&lt;='P10'!$B$17,INDEX('P10'!$X:$X,$A310+52),0)</f>
        <v>34.923799149735991</v>
      </c>
      <c r="M310">
        <f>IF($A310&lt;='P01'!$B$17,INDEX('P01'!$AA:$AA,$A310+52),0)+IF($A310&lt;='P02'!$B$17,INDEX('P02'!$AA:$AA,$A310+52),0)+IF($A310&lt;='P03'!$B$17,INDEX('P03'!$AA:$AA,$A310+52),0)+IF($A310&lt;='P04'!$B$17,INDEX('P04'!$AA:$AA,$A310+52),0)+IF($A310&lt;='P05'!$B$17,INDEX('P05'!$AA:$AA,$A310+52),0)+IF($A310&lt;='P06'!$B$17,INDEX('P06'!$AA:$AA,$A310+52),0)+IF($A310&lt;='P07'!$B$17,INDEX('P07'!$AA:$AA,$A310+52),0)+IF($A310&lt;='P08'!$B$17,INDEX('P08'!$AA:$AA,$A310+52),0)+IF($A310&lt;='P09'!$B$17,INDEX('P09'!$AA:$AA,$A310+52),0)+IF($A310&lt;='P10'!$B$17,INDEX('P10'!$AA:$AA,$A310+52),0)</f>
        <v>-14.077184029375662</v>
      </c>
      <c r="N310">
        <f>IF($A310&lt;='P01'!$B$17,INDEX('P01'!$AB:$AB,$A310+52),0)+IF($A310&lt;='P02'!$B$17,INDEX('P02'!$AB:$AB,$A310+52),0)+IF($A310&lt;='P03'!$B$17,INDEX('P03'!$AB:$AB,$A310+52),0)+IF($A310&lt;='P04'!$B$17,INDEX('P04'!$AB:$AB,$A310+52),0)+IF($A310&lt;='P05'!$B$17,INDEX('P05'!$AB:$AB,$A310+52),0)+IF($A310&lt;='P06'!$B$17,INDEX('P06'!$AB:$AB,$A310+52),0)+IF($A310&lt;='P07'!$B$17,INDEX('P07'!$AB:$AB,$A310+52),0)+IF($A310&lt;='P08'!$B$17,INDEX('P08'!$AB:$AB,$A310+52),0)+IF($A310&lt;='P09'!$B$17,INDEX('P09'!$AB:$AB,$A310+52),0)+IF($A310&lt;='P10'!$B$17,INDEX('P10'!$AB:$AB,$A310+52),0)</f>
        <v>19.983102576529902</v>
      </c>
      <c r="O310">
        <f>IF($A310&lt;='P01'!$B$17,INDEX('P01'!$AC:$AC,$A310+52),0)+IF($A310&lt;='P02'!$B$17,INDEX('P02'!$AC:$AC,$A310+52),0)+IF($A310&lt;='P03'!$B$17,INDEX('P03'!$AC:$AC,$A310+52),0)+IF($A310&lt;='P04'!$B$17,INDEX('P04'!$AC:$AC,$A310+52),0)+IF($A310&lt;='P05'!$B$17,INDEX('P05'!$AC:$AC,$A310+52),0)+IF($A310&lt;='P06'!$B$17,INDEX('P06'!$AC:$AC,$A310+52),0)+IF($A310&lt;='P07'!$B$17,INDEX('P07'!$AC:$AC,$A310+52),0)+IF($A310&lt;='P08'!$B$17,INDEX('P08'!$AC:$AC,$A310+52),0)+IF($A310&lt;='P09'!$B$17,INDEX('P09'!$AC:$AC,$A310+52),0)+IF($A310&lt;='P10'!$B$17,INDEX('P10'!$AC:$AC,$A310+52),0)</f>
        <v>0.39966205153059797</v>
      </c>
      <c r="P310">
        <f>IF($A310&lt;='P01'!$B$17,INDEX('P01'!$AD:$AD,$A310+52),0)+IF($A310&lt;='P02'!$B$17,INDEX('P02'!$AD:$AD,$A310+52),0)+IF($A310&lt;='P03'!$B$17,INDEX('P03'!$AD:$AD,$A310+52),0)+IF($A310&lt;='P04'!$B$17,INDEX('P04'!$AD:$AD,$A310+52),0)+IF($A310&lt;='P05'!$B$17,INDEX('P05'!$AD:$AD,$A310+52),0)+IF($A310&lt;='P06'!$B$17,INDEX('P06'!$AD:$AD,$A310+52),0)+IF($A310&lt;='P07'!$B$17,INDEX('P07'!$AD:$AD,$A310+52),0)+IF($A310&lt;='P08'!$B$17,INDEX('P08'!$AD:$AD,$A310+52),0)+IF($A310&lt;='P09'!$B$17,INDEX('P09'!$AD:$AD,$A310+52),0)+IF($A310&lt;='P10'!$B$17,INDEX('P10'!$AD:$AD,$A310+52),0)</f>
        <v>2.3433182036279341</v>
      </c>
      <c r="Q310">
        <f>IF($A310&lt;='P01'!$B$17,INDEX('P01'!$AE:$AE,$A310+52),0)+IF($A310&lt;='P02'!$B$17,INDEX('P02'!$AE:$AE,$A310+52),0)+IF($A310&lt;='P03'!$B$17,INDEX('P03'!$AE:$AE,$A310+52),0)+IF($A310&lt;='P04'!$B$17,INDEX('P04'!$AE:$AE,$A310+52),0)+IF($A310&lt;='P05'!$B$17,INDEX('P05'!$AE:$AE,$A310+52),0)+IF($A310&lt;='P06'!$B$17,INDEX('P06'!$AE:$AE,$A310+52),0)+IF($A310&lt;='P07'!$B$17,INDEX('P07'!$AE:$AE,$A310+52),0)+IF($A310&lt;='P08'!$B$17,INDEX('P08'!$AE:$AE,$A310+52),0)+IF($A310&lt;='P09'!$B$17,INDEX('P09'!$AE:$AE,$A310+52),0)+IF($A310&lt;='P10'!$B$17,INDEX('P10'!$AE:$AE,$A310+52),0)</f>
        <v>31.292889328004581</v>
      </c>
      <c r="R310">
        <f>IF($A310&lt;='P01'!$B$17,INDEX('P01'!$AF:$AF,$A310+52),0)+IF($A310&lt;='P02'!$B$17,INDEX('P02'!$AF:$AF,$A310+52),0)+IF($A310&lt;='P03'!$B$17,INDEX('P03'!$AF:$AF,$A310+52),0)+IF($A310&lt;='P04'!$B$17,INDEX('P04'!$AF:$AF,$A310+52),0)+IF($A310&lt;='P05'!$B$17,INDEX('P05'!$AF:$AF,$A310+52),0)+IF($A310&lt;='P06'!$B$17,INDEX('P06'!$AF:$AF,$A310+52),0)+IF($A310&lt;='P07'!$B$17,INDEX('P07'!$AF:$AF,$A310+52),0)+IF($A310&lt;='P08'!$B$17,INDEX('P08'!$AF:$AF,$A310+52),0)+IF($A310&lt;='P09'!$B$17,INDEX('P09'!$AF:$AF,$A310+52),0)+IF($A310&lt;='P10'!$B$17,INDEX('P10'!$AF:$AF,$A310+52),0)</f>
        <v>2.4417022742446261E-2</v>
      </c>
      <c r="S310">
        <f>IF($A310&lt;='P01'!$B$17,INDEX('P01'!$AG:$AG,$A310+52),0)+IF($A310&lt;='P02'!$B$17,INDEX('P02'!$AG:$AG,$A310+52),0)+IF($A310&lt;='P03'!$B$17,INDEX('P03'!$AG:$AG,$A310+52),0)+IF($A310&lt;='P04'!$B$17,INDEX('P04'!$AG:$AG,$A310+52),0)+IF($A310&lt;='P05'!$B$17,INDEX('P05'!$AG:$AG,$A310+52),0)+IF($A310&lt;='P06'!$B$17,INDEX('P06'!$AG:$AG,$A310+52),0)+IF($A310&lt;='P07'!$B$17,INDEX('P07'!$AG:$AG,$A310+52),0)+IF($A310&lt;='P08'!$B$17,INDEX('P08'!$AG:$AG,$A310+52),0)+IF($A310&lt;='P09'!$B$17,INDEX('P09'!$AG:$AG,$A310+52),0)+IF($A310&lt;='P10'!$B$17,INDEX('P10'!$AG:$AG,$A310+52),0)</f>
        <v>7081.8075705864512</v>
      </c>
      <c r="T310">
        <f>IF($A310&lt;='P01'!$B$17,INDEX('P01'!$AI:$AI,$A310+52),0)+IF($A310&lt;='P02'!$B$17,INDEX('P02'!$AI:$AI,$A310+52),0)+IF($A310&lt;='P03'!$B$17,INDEX('P03'!$AI:$AI,$A310+52),0)+IF($A310&lt;='P04'!$B$17,INDEX('P04'!$AI:$AI,$A310+52),0)+IF($A310&lt;='P05'!$B$17,INDEX('P05'!$AI:$AI,$A310+52),0)+IF($A310&lt;='P06'!$B$17,INDEX('P06'!$AI:$AI,$A310+52),0)+IF($A310&lt;='P07'!$B$17,INDEX('P07'!$AI:$AI,$A310+52),0)+IF($A310&lt;='P08'!$B$17,INDEX('P08'!$AI:$AI,$A310+52),0)+IF($A310&lt;='P09'!$B$17,INDEX('P09'!$AI:$AI,$A310+52),0)+IF($A310&lt;='P10'!$B$17,INDEX('P10'!$AI:$AI,$A310+52),0)</f>
        <v>7081.8075705864512</v>
      </c>
    </row>
    <row r="311" spans="1:20" x14ac:dyDescent="0.35">
      <c r="A311">
        <v>279</v>
      </c>
      <c r="B311">
        <f>IF($A311&lt;='P01'!$B$17,INDEX('P01'!$J:$J,$A311+52),0)+IF($A311&lt;='P02'!$B$17,INDEX('P02'!$J:$J,$A311+52),0)+IF($A311&lt;='P03'!$B$17,INDEX('P03'!$J:$J,$A311+52),0)+IF($A311&lt;='P04'!$B$17,INDEX('P04'!$J:$J,$A311+52),0)+IF($A311&lt;='P05'!$B$17,INDEX('P05'!$J:$J,$A311+52),0)+IF($A311&lt;='P06'!$B$17,INDEX('P06'!$J:$J,$A311+52),0)+IF($A311&lt;='P07'!$B$17,INDEX('P07'!$J:$J,$A311+52),0)+IF($A311&lt;='P08'!$B$17,INDEX('P08'!$J:$J,$A311+52),0)+IF($A311&lt;='P09'!$B$17,INDEX('P09'!$J:$J,$A311+52),0)+IF($A311&lt;='P10'!$B$17,INDEX('P10'!$J:$J,$A311+52),0)</f>
        <v>1.2172797309765299E-4</v>
      </c>
      <c r="C311">
        <f>IF($A311&lt;='P01'!$B$17,INDEX('P01'!$K:$K,$A311+52),0)+IF($A311&lt;='P02'!$B$17,INDEX('P02'!$K:$K,$A311+52),0)+IF($A311&lt;='P03'!$B$17,INDEX('P03'!$K:$K,$A311+52),0)+IF($A311&lt;='P04'!$B$17,INDEX('P04'!$K:$K,$A311+52),0)+IF($A311&lt;='P05'!$B$17,INDEX('P05'!$K:$K,$A311+52),0)+IF($A311&lt;='P06'!$B$17,INDEX('P06'!$K:$K,$A311+52),0)+IF($A311&lt;='P07'!$B$17,INDEX('P07'!$K:$K,$A311+52),0)+IF($A311&lt;='P08'!$B$17,INDEX('P08'!$K:$K,$A311+52),0)+IF($A311&lt;='P09'!$B$17,INDEX('P09'!$K:$K,$A311+52),0)+IF($A311&lt;='P10'!$B$17,INDEX('P10'!$K:$K,$A311+52),0)</f>
        <v>1.9832949603493031E-3</v>
      </c>
      <c r="D311">
        <f>IF($A311&lt;='P01'!$B$17,INDEX('P01'!$L:$L,$A311+52),0)+IF($A311&lt;='P02'!$B$17,INDEX('P02'!$L:$L,$A311+52),0)+IF($A311&lt;='P03'!$B$17,INDEX('P03'!$L:$L,$A311+52),0)+IF($A311&lt;='P04'!$B$17,INDEX('P04'!$L:$L,$A311+52),0)+IF($A311&lt;='P05'!$B$17,INDEX('P05'!$L:$L,$A311+52),0)+IF($A311&lt;='P06'!$B$17,INDEX('P06'!$L:$L,$A311+52),0)+IF($A311&lt;='P07'!$B$17,INDEX('P07'!$L:$L,$A311+52),0)+IF($A311&lt;='P08'!$B$17,INDEX('P08'!$L:$L,$A311+52),0)+IF($A311&lt;='P09'!$B$17,INDEX('P09'!$L:$L,$A311+52),0)+IF($A311&lt;='P10'!$B$17,INDEX('P10'!$L:$L,$A311+52),0)</f>
        <v>0</v>
      </c>
      <c r="E311">
        <f>IF($A311&lt;='P01'!$B$17,INDEX('P01'!$M:$M,$A311+52),0)+IF($A311&lt;='P02'!$B$17,INDEX('P02'!$M:$M,$A311+52),0)+IF($A311&lt;='P03'!$B$17,INDEX('P03'!$M:$M,$A311+52),0)+IF($A311&lt;='P04'!$B$17,INDEX('P04'!$M:$M,$A311+52),0)+IF($A311&lt;='P05'!$B$17,INDEX('P05'!$M:$M,$A311+52),0)+IF($A311&lt;='P06'!$B$17,INDEX('P06'!$M:$M,$A311+52),0)+IF($A311&lt;='P07'!$B$17,INDEX('P07'!$M:$M,$A311+52),0)+IF($A311&lt;='P08'!$B$17,INDEX('P08'!$M:$M,$A311+52),0)+IF($A311&lt;='P09'!$B$17,INDEX('P09'!$M:$M,$A311+52),0)+IF($A311&lt;='P10'!$B$17,INDEX('P10'!$M:$M,$A311+52),0)</f>
        <v>0.58201667329145801</v>
      </c>
      <c r="F311">
        <f>IF($A311&lt;='P01'!$B$17,INDEX('P01'!$R:$R,$A311+52),0)+IF($A311&lt;='P02'!$B$17,INDEX('P02'!$R:$R,$A311+52),0)+IF($A311&lt;='P03'!$B$17,INDEX('P03'!$R:$R,$A311+52),0)+IF($A311&lt;='P04'!$B$17,INDEX('P04'!$R:$R,$A311+52),0)+IF($A311&lt;='P05'!$B$17,INDEX('P05'!$R:$R,$A311+52),0)+IF($A311&lt;='P06'!$B$17,INDEX('P06'!$R:$R,$A311+52),0)+IF($A311&lt;='P07'!$B$17,INDEX('P07'!$R:$R,$A311+52),0)+IF($A311&lt;='P08'!$B$17,INDEX('P08'!$R:$R,$A311+52),0)+IF($A311&lt;='P09'!$B$17,INDEX('P09'!$R:$R,$A311+52),0)+IF($A311&lt;='P10'!$B$17,INDEX('P10'!$R:$R,$A311+52),0)</f>
        <v>49.23669948311089</v>
      </c>
      <c r="G311">
        <f>IF($A311&lt;='P01'!$B$17,INDEX('P01'!$S:$S,$A311+52),0)+IF($A311&lt;='P02'!$B$17,INDEX('P02'!$S:$S,$A311+52),0)+IF($A311&lt;='P03'!$B$17,INDEX('P03'!$S:$S,$A311+52),0)+IF($A311&lt;='P04'!$B$17,INDEX('P04'!$S:$S,$A311+52),0)+IF($A311&lt;='P05'!$B$17,INDEX('P05'!$S:$S,$A311+52),0)+IF($A311&lt;='P06'!$B$17,INDEX('P06'!$S:$S,$A311+52),0)+IF($A311&lt;='P07'!$B$17,INDEX('P07'!$S:$S,$A311+52),0)+IF($A311&lt;='P08'!$B$17,INDEX('P08'!$S:$S,$A311+52),0)+IF($A311&lt;='P09'!$B$17,INDEX('P09'!$S:$S,$A311+52),0)+IF($A311&lt;='P10'!$B$17,INDEX('P10'!$S:$S,$A311+52),0)</f>
        <v>0.98473398966221792</v>
      </c>
      <c r="H311">
        <f>IF($A311&lt;='P01'!$B$17,INDEX('P01'!$T:$T,$A311+52),0)+IF($A311&lt;='P02'!$B$17,INDEX('P02'!$T:$T,$A311+52),0)+IF($A311&lt;='P03'!$B$17,INDEX('P03'!$T:$T,$A311+52),0)+IF($A311&lt;='P04'!$B$17,INDEX('P04'!$T:$T,$A311+52),0)+IF($A311&lt;='P05'!$B$17,INDEX('P05'!$T:$T,$A311+52),0)+IF($A311&lt;='P06'!$B$17,INDEX('P06'!$T:$T,$A311+52),0)+IF($A311&lt;='P07'!$B$17,INDEX('P07'!$T:$T,$A311+52),0)+IF($A311&lt;='P08'!$B$17,INDEX('P08'!$T:$T,$A311+52),0)+IF($A311&lt;='P09'!$B$17,INDEX('P09'!$T:$T,$A311+52),0)+IF($A311&lt;='P10'!$B$17,INDEX('P10'!$T:$T,$A311+52),0)</f>
        <v>5.80682604953049</v>
      </c>
      <c r="I311">
        <f>IF($A311&lt;='P01'!$B$17,INDEX('P01'!$U:$U,$A311+52),0)+IF($A311&lt;='P02'!$B$17,INDEX('P02'!$U:$U,$A311+52),0)+IF($A311&lt;='P03'!$B$17,INDEX('P03'!$U:$U,$A311+52),0)+IF($A311&lt;='P04'!$B$17,INDEX('P04'!$U:$U,$A311+52),0)+IF($A311&lt;='P05'!$B$17,INDEX('P05'!$U:$U,$A311+52),0)+IF($A311&lt;='P06'!$B$17,INDEX('P06'!$U:$U,$A311+52),0)+IF($A311&lt;='P07'!$B$17,INDEX('P07'!$U:$U,$A311+52),0)+IF($A311&lt;='P08'!$B$17,INDEX('P08'!$U:$U,$A311+52),0)+IF($A311&lt;='P09'!$B$17,INDEX('P09'!$U:$U,$A311+52),0)+IF($A311&lt;='P10'!$B$17,INDEX('P10'!$U:$U,$A311+52),0)</f>
        <v>77.354936017170758</v>
      </c>
      <c r="J311">
        <f>IF($A311&lt;='P01'!$B$17,INDEX('P01'!$V:$V,$A311+52),0)+IF($A311&lt;='P02'!$B$17,INDEX('P02'!$V:$V,$A311+52),0)+IF($A311&lt;='P03'!$B$17,INDEX('P03'!$V:$V,$A311+52),0)+IF($A311&lt;='P04'!$B$17,INDEX('P04'!$V:$V,$A311+52),0)+IF($A311&lt;='P05'!$B$17,INDEX('P05'!$V:$V,$A311+52),0)+IF($A311&lt;='P06'!$B$17,INDEX('P06'!$V:$V,$A311+52),0)+IF($A311&lt;='P07'!$B$17,INDEX('P07'!$V:$V,$A311+52),0)+IF($A311&lt;='P08'!$B$17,INDEX('P08'!$V:$V,$A311+52),0)+IF($A311&lt;='P09'!$B$17,INDEX('P09'!$V:$V,$A311+52),0)+IF($A311&lt;='P10'!$B$17,INDEX('P10'!$V:$V,$A311+52),0)</f>
        <v>6.0505642035579996E-2</v>
      </c>
      <c r="K311">
        <f>IF($A311&lt;='P01'!$B$17,INDEX('P01'!$W:$W,$A311+52),0)+IF($A311&lt;='P02'!$B$17,INDEX('P02'!$W:$W,$A311+52),0)+IF($A311&lt;='P03'!$B$17,INDEX('P03'!$W:$W,$A311+52),0)+IF($A311&lt;='P04'!$B$17,INDEX('P04'!$W:$W,$A311+52),0)+IF($A311&lt;='P05'!$B$17,INDEX('P05'!$W:$W,$A311+52),0)+IF($A311&lt;='P06'!$B$17,INDEX('P06'!$W:$W,$A311+52),0)+IF($A311&lt;='P07'!$B$17,INDEX('P07'!$W:$W,$A311+52),0)+IF($A311&lt;='P08'!$B$17,INDEX('P08'!$W:$W,$A311+52),0)+IF($A311&lt;='P09'!$B$17,INDEX('P09'!$W:$W,$A311+52),0)+IF($A311&lt;='P10'!$B$17,INDEX('P10'!$W:$W,$A311+52),0)</f>
        <v>-34.970302215288143</v>
      </c>
      <c r="L311">
        <f>IF($A311&lt;='P01'!$B$17,INDEX('P01'!$X:$X,$A311+52),0)+IF($A311&lt;='P02'!$B$17,INDEX('P02'!$X:$X,$A311+52),0)+IF($A311&lt;='P03'!$B$17,INDEX('P03'!$X:$X,$A311+52),0)+IF($A311&lt;='P04'!$B$17,INDEX('P04'!$X:$X,$A311+52),0)+IF($A311&lt;='P05'!$B$17,INDEX('P05'!$X:$X,$A311+52),0)+IF($A311&lt;='P06'!$B$17,INDEX('P06'!$X:$X,$A311+52),0)+IF($A311&lt;='P07'!$B$17,INDEX('P07'!$X:$X,$A311+52),0)+IF($A311&lt;='P08'!$B$17,INDEX('P08'!$X:$X,$A311+52),0)+IF($A311&lt;='P09'!$B$17,INDEX('P09'!$X:$X,$A311+52),0)+IF($A311&lt;='P10'!$B$17,INDEX('P10'!$X:$X,$A311+52),0)</f>
        <v>34.81233783628295</v>
      </c>
      <c r="M311">
        <f>IF($A311&lt;='P01'!$B$17,INDEX('P01'!$AA:$AA,$A311+52),0)+IF($A311&lt;='P02'!$B$17,INDEX('P02'!$AA:$AA,$A311+52),0)+IF($A311&lt;='P03'!$B$17,INDEX('P03'!$AA:$AA,$A311+52),0)+IF($A311&lt;='P04'!$B$17,INDEX('P04'!$AA:$AA,$A311+52),0)+IF($A311&lt;='P05'!$B$17,INDEX('P05'!$AA:$AA,$A311+52),0)+IF($A311&lt;='P06'!$B$17,INDEX('P06'!$AA:$AA,$A311+52),0)+IF($A311&lt;='P07'!$B$17,INDEX('P07'!$AA:$AA,$A311+52),0)+IF($A311&lt;='P08'!$B$17,INDEX('P08'!$AA:$AA,$A311+52),0)+IF($A311&lt;='P09'!$B$17,INDEX('P09'!$AA:$AA,$A311+52),0)+IF($A311&lt;='P10'!$B$17,INDEX('P10'!$AA:$AA,$A311+52),0)</f>
        <v>-13.986467830817276</v>
      </c>
      <c r="N311">
        <f>IF($A311&lt;='P01'!$B$17,INDEX('P01'!$AB:$AB,$A311+52),0)+IF($A311&lt;='P02'!$B$17,INDEX('P02'!$AB:$AB,$A311+52),0)+IF($A311&lt;='P03'!$B$17,INDEX('P03'!$AB:$AB,$A311+52),0)+IF($A311&lt;='P04'!$B$17,INDEX('P04'!$AB:$AB,$A311+52),0)+IF($A311&lt;='P05'!$B$17,INDEX('P05'!$AB:$AB,$A311+52),0)+IF($A311&lt;='P06'!$B$17,INDEX('P06'!$AB:$AB,$A311+52),0)+IF($A311&lt;='P07'!$B$17,INDEX('P07'!$AB:$AB,$A311+52),0)+IF($A311&lt;='P08'!$B$17,INDEX('P08'!$AB:$AB,$A311+52),0)+IF($A311&lt;='P09'!$B$17,INDEX('P09'!$AB:$AB,$A311+52),0)+IF($A311&lt;='P10'!$B$17,INDEX('P10'!$AB:$AB,$A311+52),0)</f>
        <v>19.84646849705803</v>
      </c>
      <c r="O311">
        <f>IF($A311&lt;='P01'!$B$17,INDEX('P01'!$AC:$AC,$A311+52),0)+IF($A311&lt;='P02'!$B$17,INDEX('P02'!$AC:$AC,$A311+52),0)+IF($A311&lt;='P03'!$B$17,INDEX('P03'!$AC:$AC,$A311+52),0)+IF($A311&lt;='P04'!$B$17,INDEX('P04'!$AC:$AC,$A311+52),0)+IF($A311&lt;='P05'!$B$17,INDEX('P05'!$AC:$AC,$A311+52),0)+IF($A311&lt;='P06'!$B$17,INDEX('P06'!$AC:$AC,$A311+52),0)+IF($A311&lt;='P07'!$B$17,INDEX('P07'!$AC:$AC,$A311+52),0)+IF($A311&lt;='P08'!$B$17,INDEX('P08'!$AC:$AC,$A311+52),0)+IF($A311&lt;='P09'!$B$17,INDEX('P09'!$AC:$AC,$A311+52),0)+IF($A311&lt;='P10'!$B$17,INDEX('P10'!$AC:$AC,$A311+52),0)</f>
        <v>0.39692936994116063</v>
      </c>
      <c r="P311">
        <f>IF($A311&lt;='P01'!$B$17,INDEX('P01'!$AD:$AD,$A311+52),0)+IF($A311&lt;='P02'!$B$17,INDEX('P02'!$AD:$AD,$A311+52),0)+IF($A311&lt;='P03'!$B$17,INDEX('P03'!$AD:$AD,$A311+52),0)+IF($A311&lt;='P04'!$B$17,INDEX('P04'!$AD:$AD,$A311+52),0)+IF($A311&lt;='P05'!$B$17,INDEX('P05'!$AD:$AD,$A311+52),0)+IF($A311&lt;='P06'!$B$17,INDEX('P06'!$AD:$AD,$A311+52),0)+IF($A311&lt;='P07'!$B$17,INDEX('P07'!$AD:$AD,$A311+52),0)+IF($A311&lt;='P08'!$B$17,INDEX('P08'!$AD:$AD,$A311+52),0)+IF($A311&lt;='P09'!$B$17,INDEX('P09'!$AD:$AD,$A311+52),0)+IF($A311&lt;='P10'!$B$17,INDEX('P10'!$AD:$AD,$A311+52),0)</f>
        <v>2.3329942999766606</v>
      </c>
      <c r="Q311">
        <f>IF($A311&lt;='P01'!$B$17,INDEX('P01'!$AE:$AE,$A311+52),0)+IF($A311&lt;='P02'!$B$17,INDEX('P02'!$AE:$AE,$A311+52),0)+IF($A311&lt;='P03'!$B$17,INDEX('P03'!$AE:$AE,$A311+52),0)+IF($A311&lt;='P04'!$B$17,INDEX('P04'!$AE:$AE,$A311+52),0)+IF($A311&lt;='P05'!$B$17,INDEX('P05'!$AE:$AE,$A311+52),0)+IF($A311&lt;='P06'!$B$17,INDEX('P06'!$AE:$AE,$A311+52),0)+IF($A311&lt;='P07'!$B$17,INDEX('P07'!$AE:$AE,$A311+52),0)+IF($A311&lt;='P08'!$B$17,INDEX('P08'!$AE:$AE,$A311+52),0)+IF($A311&lt;='P09'!$B$17,INDEX('P09'!$AE:$AE,$A311+52),0)+IF($A311&lt;='P10'!$B$17,INDEX('P10'!$AE:$AE,$A311+52),0)</f>
        <v>31.078703454137468</v>
      </c>
      <c r="R311">
        <f>IF($A311&lt;='P01'!$B$17,INDEX('P01'!$AF:$AF,$A311+52),0)+IF($A311&lt;='P02'!$B$17,INDEX('P02'!$AF:$AF,$A311+52),0)+IF($A311&lt;='P03'!$B$17,INDEX('P03'!$AF:$AF,$A311+52),0)+IF($A311&lt;='P04'!$B$17,INDEX('P04'!$AF:$AF,$A311+52),0)+IF($A311&lt;='P05'!$B$17,INDEX('P05'!$AF:$AF,$A311+52),0)+IF($A311&lt;='P06'!$B$17,INDEX('P06'!$AF:$AF,$A311+52),0)+IF($A311&lt;='P07'!$B$17,INDEX('P07'!$AF:$AF,$A311+52),0)+IF($A311&lt;='P08'!$B$17,INDEX('P08'!$AF:$AF,$A311+52),0)+IF($A311&lt;='P09'!$B$17,INDEX('P09'!$AF:$AF,$A311+52),0)+IF($A311&lt;='P10'!$B$17,INDEX('P10'!$AF:$AF,$A311+52),0)</f>
        <v>2.4309203820019682E-2</v>
      </c>
      <c r="S311">
        <f>IF($A311&lt;='P01'!$B$17,INDEX('P01'!$AG:$AG,$A311+52),0)+IF($A311&lt;='P02'!$B$17,INDEX('P02'!$AG:$AG,$A311+52),0)+IF($A311&lt;='P03'!$B$17,INDEX('P03'!$AG:$AG,$A311+52),0)+IF($A311&lt;='P04'!$B$17,INDEX('P04'!$AG:$AG,$A311+52),0)+IF($A311&lt;='P05'!$B$17,INDEX('P05'!$AG:$AG,$A311+52),0)+IF($A311&lt;='P06'!$B$17,INDEX('P06'!$AG:$AG,$A311+52),0)+IF($A311&lt;='P07'!$B$17,INDEX('P07'!$AG:$AG,$A311+52),0)+IF($A311&lt;='P08'!$B$17,INDEX('P08'!$AG:$AG,$A311+52),0)+IF($A311&lt;='P09'!$B$17,INDEX('P09'!$AG:$AG,$A311+52),0)+IF($A311&lt;='P10'!$B$17,INDEX('P10'!$AG:$AG,$A311+52),0)</f>
        <v>7070.1792279238744</v>
      </c>
      <c r="T311">
        <f>IF($A311&lt;='P01'!$B$17,INDEX('P01'!$AI:$AI,$A311+52),0)+IF($A311&lt;='P02'!$B$17,INDEX('P02'!$AI:$AI,$A311+52),0)+IF($A311&lt;='P03'!$B$17,INDEX('P03'!$AI:$AI,$A311+52),0)+IF($A311&lt;='P04'!$B$17,INDEX('P04'!$AI:$AI,$A311+52),0)+IF($A311&lt;='P05'!$B$17,INDEX('P05'!$AI:$AI,$A311+52),0)+IF($A311&lt;='P06'!$B$17,INDEX('P06'!$AI:$AI,$A311+52),0)+IF($A311&lt;='P07'!$B$17,INDEX('P07'!$AI:$AI,$A311+52),0)+IF($A311&lt;='P08'!$B$17,INDEX('P08'!$AI:$AI,$A311+52),0)+IF($A311&lt;='P09'!$B$17,INDEX('P09'!$AI:$AI,$A311+52),0)+IF($A311&lt;='P10'!$B$17,INDEX('P10'!$AI:$AI,$A311+52),0)</f>
        <v>7070.1792279238744</v>
      </c>
    </row>
    <row r="312" spans="1:20" x14ac:dyDescent="0.35">
      <c r="A312">
        <v>280</v>
      </c>
      <c r="B312">
        <f>IF($A312&lt;='P01'!$B$17,INDEX('P01'!$J:$J,$A312+52),0)+IF($A312&lt;='P02'!$B$17,INDEX('P02'!$J:$J,$A312+52),0)+IF($A312&lt;='P03'!$B$17,INDEX('P03'!$J:$J,$A312+52),0)+IF($A312&lt;='P04'!$B$17,INDEX('P04'!$J:$J,$A312+52),0)+IF($A312&lt;='P05'!$B$17,INDEX('P05'!$J:$J,$A312+52),0)+IF($A312&lt;='P06'!$B$17,INDEX('P06'!$J:$J,$A312+52),0)+IF($A312&lt;='P07'!$B$17,INDEX('P07'!$J:$J,$A312+52),0)+IF($A312&lt;='P08'!$B$17,INDEX('P08'!$J:$J,$A312+52),0)+IF($A312&lt;='P09'!$B$17,INDEX('P09'!$J:$J,$A312+52),0)+IF($A312&lt;='P10'!$B$17,INDEX('P10'!$J:$J,$A312+52),0)</f>
        <v>1.2128807267330587E-4</v>
      </c>
      <c r="C312">
        <f>IF($A312&lt;='P01'!$B$17,INDEX('P01'!$K:$K,$A312+52),0)+IF($A312&lt;='P02'!$B$17,INDEX('P02'!$K:$K,$A312+52),0)+IF($A312&lt;='P03'!$B$17,INDEX('P03'!$K:$K,$A312+52),0)+IF($A312&lt;='P04'!$B$17,INDEX('P04'!$K:$K,$A312+52),0)+IF($A312&lt;='P05'!$B$17,INDEX('P05'!$K:$K,$A312+52),0)+IF($A312&lt;='P06'!$B$17,INDEX('P06'!$K:$K,$A312+52),0)+IF($A312&lt;='P07'!$B$17,INDEX('P07'!$K:$K,$A312+52),0)+IF($A312&lt;='P08'!$B$17,INDEX('P08'!$K:$K,$A312+52),0)+IF($A312&lt;='P09'!$B$17,INDEX('P09'!$K:$K,$A312+52),0)+IF($A312&lt;='P10'!$B$17,INDEX('P10'!$K:$K,$A312+52),0)</f>
        <v>1.9761476844076193E-3</v>
      </c>
      <c r="D312">
        <f>IF($A312&lt;='P01'!$B$17,INDEX('P01'!$L:$L,$A312+52),0)+IF($A312&lt;='P02'!$B$17,INDEX('P02'!$L:$L,$A312+52),0)+IF($A312&lt;='P03'!$B$17,INDEX('P03'!$L:$L,$A312+52),0)+IF($A312&lt;='P04'!$B$17,INDEX('P04'!$L:$L,$A312+52),0)+IF($A312&lt;='P05'!$B$17,INDEX('P05'!$L:$L,$A312+52),0)+IF($A312&lt;='P06'!$B$17,INDEX('P06'!$L:$L,$A312+52),0)+IF($A312&lt;='P07'!$B$17,INDEX('P07'!$L:$L,$A312+52),0)+IF($A312&lt;='P08'!$B$17,INDEX('P08'!$L:$L,$A312+52),0)+IF($A312&lt;='P09'!$B$17,INDEX('P09'!$L:$L,$A312+52),0)+IF($A312&lt;='P10'!$B$17,INDEX('P10'!$L:$L,$A312+52),0)</f>
        <v>0</v>
      </c>
      <c r="E312">
        <f>IF($A312&lt;='P01'!$B$17,INDEX('P01'!$M:$M,$A312+52),0)+IF($A312&lt;='P02'!$B$17,INDEX('P02'!$M:$M,$A312+52),0)+IF($A312&lt;='P03'!$B$17,INDEX('P03'!$M:$M,$A312+52),0)+IF($A312&lt;='P04'!$B$17,INDEX('P04'!$M:$M,$A312+52),0)+IF($A312&lt;='P05'!$B$17,INDEX('P05'!$M:$M,$A312+52),0)+IF($A312&lt;='P06'!$B$17,INDEX('P06'!$M:$M,$A312+52),0)+IF($A312&lt;='P07'!$B$17,INDEX('P07'!$M:$M,$A312+52),0)+IF($A312&lt;='P08'!$B$17,INDEX('P08'!$M:$M,$A312+52),0)+IF($A312&lt;='P09'!$B$17,INDEX('P09'!$M:$M,$A312+52),0)+IF($A312&lt;='P10'!$B$17,INDEX('P10'!$M:$M,$A312+52),0)</f>
        <v>0.57991923753437713</v>
      </c>
      <c r="F312">
        <f>IF($A312&lt;='P01'!$B$17,INDEX('P01'!$R:$R,$A312+52),0)+IF($A312&lt;='P02'!$B$17,INDEX('P02'!$R:$R,$A312+52),0)+IF($A312&lt;='P03'!$B$17,INDEX('P03'!$R:$R,$A312+52),0)+IF($A312&lt;='P04'!$B$17,INDEX('P04'!$R:$R,$A312+52),0)+IF($A312&lt;='P05'!$B$17,INDEX('P05'!$R:$R,$A312+52),0)+IF($A312&lt;='P06'!$B$17,INDEX('P06'!$R:$R,$A312+52),0)+IF($A312&lt;='P07'!$B$17,INDEX('P07'!$R:$R,$A312+52),0)+IF($A312&lt;='P08'!$B$17,INDEX('P08'!$R:$R,$A312+52),0)+IF($A312&lt;='P09'!$B$17,INDEX('P09'!$R:$R,$A312+52),0)+IF($A312&lt;='P10'!$B$17,INDEX('P10'!$R:$R,$A312+52),0)</f>
        <v>49.060130606034036</v>
      </c>
      <c r="G312">
        <f>IF($A312&lt;='P01'!$B$17,INDEX('P01'!$S:$S,$A312+52),0)+IF($A312&lt;='P02'!$B$17,INDEX('P02'!$S:$S,$A312+52),0)+IF($A312&lt;='P03'!$B$17,INDEX('P03'!$S:$S,$A312+52),0)+IF($A312&lt;='P04'!$B$17,INDEX('P04'!$S:$S,$A312+52),0)+IF($A312&lt;='P05'!$B$17,INDEX('P05'!$S:$S,$A312+52),0)+IF($A312&lt;='P06'!$B$17,INDEX('P06'!$S:$S,$A312+52),0)+IF($A312&lt;='P07'!$B$17,INDEX('P07'!$S:$S,$A312+52),0)+IF($A312&lt;='P08'!$B$17,INDEX('P08'!$S:$S,$A312+52),0)+IF($A312&lt;='P09'!$B$17,INDEX('P09'!$S:$S,$A312+52),0)+IF($A312&lt;='P10'!$B$17,INDEX('P10'!$S:$S,$A312+52),0)</f>
        <v>0.98120261212068072</v>
      </c>
      <c r="H312">
        <f>IF($A312&lt;='P01'!$B$17,INDEX('P01'!$T:$T,$A312+52),0)+IF($A312&lt;='P02'!$B$17,INDEX('P02'!$T:$T,$A312+52),0)+IF($A312&lt;='P03'!$B$17,INDEX('P03'!$T:$T,$A312+52),0)+IF($A312&lt;='P04'!$B$17,INDEX('P04'!$T:$T,$A312+52),0)+IF($A312&lt;='P05'!$B$17,INDEX('P05'!$T:$T,$A312+52),0)+IF($A312&lt;='P06'!$B$17,INDEX('P06'!$T:$T,$A312+52),0)+IF($A312&lt;='P07'!$B$17,INDEX('P07'!$T:$T,$A312+52),0)+IF($A312&lt;='P08'!$B$17,INDEX('P08'!$T:$T,$A312+52),0)+IF($A312&lt;='P09'!$B$17,INDEX('P09'!$T:$T,$A312+52),0)+IF($A312&lt;='P10'!$B$17,INDEX('P10'!$T:$T,$A312+52),0)</f>
        <v>5.8001693457903833</v>
      </c>
      <c r="I312">
        <f>IF($A312&lt;='P01'!$B$17,INDEX('P01'!$U:$U,$A312+52),0)+IF($A312&lt;='P02'!$B$17,INDEX('P02'!$U:$U,$A312+52),0)+IF($A312&lt;='P03'!$B$17,INDEX('P03'!$U:$U,$A312+52),0)+IF($A312&lt;='P04'!$B$17,INDEX('P04'!$U:$U,$A312+52),0)+IF($A312&lt;='P05'!$B$17,INDEX('P05'!$U:$U,$A312+52),0)+IF($A312&lt;='P06'!$B$17,INDEX('P06'!$U:$U,$A312+52),0)+IF($A312&lt;='P07'!$B$17,INDEX('P07'!$U:$U,$A312+52),0)+IF($A312&lt;='P08'!$B$17,INDEX('P08'!$U:$U,$A312+52),0)+IF($A312&lt;='P09'!$B$17,INDEX('P09'!$U:$U,$A312+52),0)+IF($A312&lt;='P10'!$B$17,INDEX('P10'!$U:$U,$A312+52),0)</f>
        <v>77.076982743104068</v>
      </c>
      <c r="J312">
        <f>IF($A312&lt;='P01'!$B$17,INDEX('P01'!$V:$V,$A312+52),0)+IF($A312&lt;='P02'!$B$17,INDEX('P02'!$V:$V,$A312+52),0)+IF($A312&lt;='P03'!$B$17,INDEX('P03'!$V:$V,$A312+52),0)+IF($A312&lt;='P04'!$B$17,INDEX('P04'!$V:$V,$A312+52),0)+IF($A312&lt;='P05'!$B$17,INDEX('P05'!$V:$V,$A312+52),0)+IF($A312&lt;='P06'!$B$17,INDEX('P06'!$V:$V,$A312+52),0)+IF($A312&lt;='P07'!$B$17,INDEX('P07'!$V:$V,$A312+52),0)+IF($A312&lt;='P08'!$B$17,INDEX('P08'!$V:$V,$A312+52),0)+IF($A312&lt;='P09'!$B$17,INDEX('P09'!$V:$V,$A312+52),0)+IF($A312&lt;='P10'!$B$17,INDEX('P10'!$V:$V,$A312+52),0)</f>
        <v>6.0435670781669851E-2</v>
      </c>
      <c r="K312">
        <f>IF($A312&lt;='P01'!$B$17,INDEX('P01'!$W:$W,$A312+52),0)+IF($A312&lt;='P02'!$B$17,INDEX('P02'!$W:$W,$A312+52),0)+IF($A312&lt;='P03'!$B$17,INDEX('P03'!$W:$W,$A312+52),0)+IF($A312&lt;='P04'!$B$17,INDEX('P04'!$W:$W,$A312+52),0)+IF($A312&lt;='P05'!$B$17,INDEX('P05'!$W:$W,$A312+52),0)+IF($A312&lt;='P06'!$B$17,INDEX('P06'!$W:$W,$A312+52),0)+IF($A312&lt;='P07'!$B$17,INDEX('P07'!$W:$W,$A312+52),0)+IF($A312&lt;='P08'!$B$17,INDEX('P08'!$W:$W,$A312+52),0)+IF($A312&lt;='P09'!$B$17,INDEX('P09'!$W:$W,$A312+52),0)+IF($A312&lt;='P10'!$B$17,INDEX('P10'!$W:$W,$A312+52),0)</f>
        <v>-34.858659765762766</v>
      </c>
      <c r="L312">
        <f>IF($A312&lt;='P01'!$B$17,INDEX('P01'!$X:$X,$A312+52),0)+IF($A312&lt;='P02'!$B$17,INDEX('P02'!$X:$X,$A312+52),0)+IF($A312&lt;='P03'!$B$17,INDEX('P03'!$X:$X,$A312+52),0)+IF($A312&lt;='P04'!$B$17,INDEX('P04'!$X:$X,$A312+52),0)+IF($A312&lt;='P05'!$B$17,INDEX('P05'!$X:$X,$A312+52),0)+IF($A312&lt;='P06'!$B$17,INDEX('P06'!$X:$X,$A312+52),0)+IF($A312&lt;='P07'!$B$17,INDEX('P07'!$X:$X,$A312+52),0)+IF($A312&lt;='P08'!$B$17,INDEX('P08'!$X:$X,$A312+52),0)+IF($A312&lt;='P09'!$B$17,INDEX('P09'!$X:$X,$A312+52),0)+IF($A312&lt;='P10'!$B$17,INDEX('P10'!$X:$X,$A312+52),0)</f>
        <v>34.701261866503614</v>
      </c>
      <c r="M312">
        <f>IF($A312&lt;='P01'!$B$17,INDEX('P01'!$AA:$AA,$A312+52),0)+IF($A312&lt;='P02'!$B$17,INDEX('P02'!$AA:$AA,$A312+52),0)+IF($A312&lt;='P03'!$B$17,INDEX('P03'!$AA:$AA,$A312+52),0)+IF($A312&lt;='P04'!$B$17,INDEX('P04'!$AA:$AA,$A312+52),0)+IF($A312&lt;='P05'!$B$17,INDEX('P05'!$AA:$AA,$A312+52),0)+IF($A312&lt;='P06'!$B$17,INDEX('P06'!$AA:$AA,$A312+52),0)+IF($A312&lt;='P07'!$B$17,INDEX('P07'!$AA:$AA,$A312+52),0)+IF($A312&lt;='P08'!$B$17,INDEX('P08'!$AA:$AA,$A312+52),0)+IF($A312&lt;='P09'!$B$17,INDEX('P09'!$AA:$AA,$A312+52),0)+IF($A312&lt;='P10'!$B$17,INDEX('P10'!$AA:$AA,$A312+52),0)</f>
        <v>-13.896348082555992</v>
      </c>
      <c r="N312">
        <f>IF($A312&lt;='P01'!$B$17,INDEX('P01'!$AB:$AB,$A312+52),0)+IF($A312&lt;='P02'!$B$17,INDEX('P02'!$AB:$AB,$A312+52),0)+IF($A312&lt;='P03'!$B$17,INDEX('P03'!$AB:$AB,$A312+52),0)+IF($A312&lt;='P04'!$B$17,INDEX('P04'!$AB:$AB,$A312+52),0)+IF($A312&lt;='P05'!$B$17,INDEX('P05'!$AB:$AB,$A312+52),0)+IF($A312&lt;='P06'!$B$17,INDEX('P06'!$AB:$AB,$A312+52),0)+IF($A312&lt;='P07'!$B$17,INDEX('P07'!$AB:$AB,$A312+52),0)+IF($A312&lt;='P08'!$B$17,INDEX('P08'!$AB:$AB,$A312+52),0)+IF($A312&lt;='P09'!$B$17,INDEX('P09'!$AB:$AB,$A312+52),0)+IF($A312&lt;='P10'!$B$17,INDEX('P10'!$AB:$AB,$A312+52),0)</f>
        <v>19.71076868563031</v>
      </c>
      <c r="O312">
        <f>IF($A312&lt;='P01'!$B$17,INDEX('P01'!$AC:$AC,$A312+52),0)+IF($A312&lt;='P02'!$B$17,INDEX('P02'!$AC:$AC,$A312+52),0)+IF($A312&lt;='P03'!$B$17,INDEX('P03'!$AC:$AC,$A312+52),0)+IF($A312&lt;='P04'!$B$17,INDEX('P04'!$AC:$AC,$A312+52),0)+IF($A312&lt;='P05'!$B$17,INDEX('P05'!$AC:$AC,$A312+52),0)+IF($A312&lt;='P06'!$B$17,INDEX('P06'!$AC:$AC,$A312+52),0)+IF($A312&lt;='P07'!$B$17,INDEX('P07'!$AC:$AC,$A312+52),0)+IF($A312&lt;='P08'!$B$17,INDEX('P08'!$AC:$AC,$A312+52),0)+IF($A312&lt;='P09'!$B$17,INDEX('P09'!$AC:$AC,$A312+52),0)+IF($A312&lt;='P10'!$B$17,INDEX('P10'!$AC:$AC,$A312+52),0)</f>
        <v>0.39421537371260618</v>
      </c>
      <c r="P312">
        <f>IF($A312&lt;='P01'!$B$17,INDEX('P01'!$AD:$AD,$A312+52),0)+IF($A312&lt;='P02'!$B$17,INDEX('P02'!$AD:$AD,$A312+52),0)+IF($A312&lt;='P03'!$B$17,INDEX('P03'!$AD:$AD,$A312+52),0)+IF($A312&lt;='P04'!$B$17,INDEX('P04'!$AD:$AD,$A312+52),0)+IF($A312&lt;='P05'!$B$17,INDEX('P05'!$AD:$AD,$A312+52),0)+IF($A312&lt;='P06'!$B$17,INDEX('P06'!$AD:$AD,$A312+52),0)+IF($A312&lt;='P07'!$B$17,INDEX('P07'!$AD:$AD,$A312+52),0)+IF($A312&lt;='P08'!$B$17,INDEX('P08'!$AD:$AD,$A312+52),0)+IF($A312&lt;='P09'!$B$17,INDEX('P09'!$AD:$AD,$A312+52),0)+IF($A312&lt;='P10'!$B$17,INDEX('P10'!$AD:$AD,$A312+52),0)</f>
        <v>2.3227158850000453</v>
      </c>
      <c r="Q312">
        <f>IF($A312&lt;='P01'!$B$17,INDEX('P01'!$AE:$AE,$A312+52),0)+IF($A312&lt;='P02'!$B$17,INDEX('P02'!$AE:$AE,$A312+52),0)+IF($A312&lt;='P03'!$B$17,INDEX('P03'!$AE:$AE,$A312+52),0)+IF($A312&lt;='P04'!$B$17,INDEX('P04'!$AE:$AE,$A312+52),0)+IF($A312&lt;='P05'!$B$17,INDEX('P05'!$AE:$AE,$A312+52),0)+IF($A312&lt;='P06'!$B$17,INDEX('P06'!$AE:$AE,$A312+52),0)+IF($A312&lt;='P07'!$B$17,INDEX('P07'!$AE:$AE,$A312+52),0)+IF($A312&lt;='P08'!$B$17,INDEX('P08'!$AE:$AE,$A312+52),0)+IF($A312&lt;='P09'!$B$17,INDEX('P09'!$AE:$AE,$A312+52),0)+IF($A312&lt;='P10'!$B$17,INDEX('P10'!$AE:$AE,$A312+52),0)</f>
        <v>30.86598364842849</v>
      </c>
      <c r="R312">
        <f>IF($A312&lt;='P01'!$B$17,INDEX('P01'!$AF:$AF,$A312+52),0)+IF($A312&lt;='P02'!$B$17,INDEX('P02'!$AF:$AF,$A312+52),0)+IF($A312&lt;='P03'!$B$17,INDEX('P03'!$AF:$AF,$A312+52),0)+IF($A312&lt;='P04'!$B$17,INDEX('P04'!$AF:$AF,$A312+52),0)+IF($A312&lt;='P05'!$B$17,INDEX('P05'!$AF:$AF,$A312+52),0)+IF($A312&lt;='P06'!$B$17,INDEX('P06'!$AF:$AF,$A312+52),0)+IF($A312&lt;='P07'!$B$17,INDEX('P07'!$AF:$AF,$A312+52),0)+IF($A312&lt;='P08'!$B$17,INDEX('P08'!$AF:$AF,$A312+52),0)+IF($A312&lt;='P09'!$B$17,INDEX('P09'!$AF:$AF,$A312+52),0)+IF($A312&lt;='P10'!$B$17,INDEX('P10'!$AF:$AF,$A312+52),0)</f>
        <v>2.4201861045160377E-2</v>
      </c>
      <c r="S312">
        <f>IF($A312&lt;='P01'!$B$17,INDEX('P01'!$AG:$AG,$A312+52),0)+IF($A312&lt;='P02'!$B$17,INDEX('P02'!$AG:$AG,$A312+52),0)+IF($A312&lt;='P03'!$B$17,INDEX('P03'!$AG:$AG,$A312+52),0)+IF($A312&lt;='P04'!$B$17,INDEX('P04'!$AG:$AG,$A312+52),0)+IF($A312&lt;='P05'!$B$17,INDEX('P05'!$AG:$AG,$A312+52),0)+IF($A312&lt;='P06'!$B$17,INDEX('P06'!$AG:$AG,$A312+52),0)+IF($A312&lt;='P07'!$B$17,INDEX('P07'!$AG:$AG,$A312+52),0)+IF($A312&lt;='P08'!$B$17,INDEX('P08'!$AG:$AG,$A312+52),0)+IF($A312&lt;='P09'!$B$17,INDEX('P09'!$AG:$AG,$A312+52),0)+IF($A312&lt;='P10'!$B$17,INDEX('P10'!$AG:$AG,$A312+52),0)</f>
        <v>7058.6238930631016</v>
      </c>
      <c r="T312">
        <f>IF($A312&lt;='P01'!$B$17,INDEX('P01'!$AI:$AI,$A312+52),0)+IF($A312&lt;='P02'!$B$17,INDEX('P02'!$AI:$AI,$A312+52),0)+IF($A312&lt;='P03'!$B$17,INDEX('P03'!$AI:$AI,$A312+52),0)+IF($A312&lt;='P04'!$B$17,INDEX('P04'!$AI:$AI,$A312+52),0)+IF($A312&lt;='P05'!$B$17,INDEX('P05'!$AI:$AI,$A312+52),0)+IF($A312&lt;='P06'!$B$17,INDEX('P06'!$AI:$AI,$A312+52),0)+IF($A312&lt;='P07'!$B$17,INDEX('P07'!$AI:$AI,$A312+52),0)+IF($A312&lt;='P08'!$B$17,INDEX('P08'!$AI:$AI,$A312+52),0)+IF($A312&lt;='P09'!$B$17,INDEX('P09'!$AI:$AI,$A312+52),0)+IF($A312&lt;='P10'!$B$17,INDEX('P10'!$AI:$AI,$A312+52),0)</f>
        <v>7058.6238930631016</v>
      </c>
    </row>
    <row r="313" spans="1:20" x14ac:dyDescent="0.35">
      <c r="A313">
        <v>281</v>
      </c>
      <c r="B313">
        <f>IF($A313&lt;='P01'!$B$17,INDEX('P01'!$J:$J,$A313+52),0)+IF($A313&lt;='P02'!$B$17,INDEX('P02'!$J:$J,$A313+52),0)+IF($A313&lt;='P03'!$B$17,INDEX('P03'!$J:$J,$A313+52),0)+IF($A313&lt;='P04'!$B$17,INDEX('P04'!$J:$J,$A313+52),0)+IF($A313&lt;='P05'!$B$17,INDEX('P05'!$J:$J,$A313+52),0)+IF($A313&lt;='P06'!$B$17,INDEX('P06'!$J:$J,$A313+52),0)+IF($A313&lt;='P07'!$B$17,INDEX('P07'!$J:$J,$A313+52),0)+IF($A313&lt;='P08'!$B$17,INDEX('P08'!$J:$J,$A313+52),0)+IF($A313&lt;='P09'!$B$17,INDEX('P09'!$J:$J,$A313+52),0)+IF($A313&lt;='P10'!$B$17,INDEX('P10'!$J:$J,$A313+52),0)</f>
        <v>1.2084976220319793E-4</v>
      </c>
      <c r="C313">
        <f>IF($A313&lt;='P01'!$B$17,INDEX('P01'!$K:$K,$A313+52),0)+IF($A313&lt;='P02'!$B$17,INDEX('P02'!$K:$K,$A313+52),0)+IF($A313&lt;='P03'!$B$17,INDEX('P03'!$K:$K,$A313+52),0)+IF($A313&lt;='P04'!$B$17,INDEX('P04'!$K:$K,$A313+52),0)+IF($A313&lt;='P05'!$B$17,INDEX('P05'!$K:$K,$A313+52),0)+IF($A313&lt;='P06'!$B$17,INDEX('P06'!$K:$K,$A313+52),0)+IF($A313&lt;='P07'!$B$17,INDEX('P07'!$K:$K,$A313+52),0)+IF($A313&lt;='P08'!$B$17,INDEX('P08'!$K:$K,$A313+52),0)+IF($A313&lt;='P09'!$B$17,INDEX('P09'!$K:$K,$A313+52),0)+IF($A313&lt;='P10'!$B$17,INDEX('P10'!$K:$K,$A313+52),0)</f>
        <v>1.9690261695209342E-3</v>
      </c>
      <c r="D313">
        <f>IF($A313&lt;='P01'!$B$17,INDEX('P01'!$L:$L,$A313+52),0)+IF($A313&lt;='P02'!$B$17,INDEX('P02'!$L:$L,$A313+52),0)+IF($A313&lt;='P03'!$B$17,INDEX('P03'!$L:$L,$A313+52),0)+IF($A313&lt;='P04'!$B$17,INDEX('P04'!$L:$L,$A313+52),0)+IF($A313&lt;='P05'!$B$17,INDEX('P05'!$L:$L,$A313+52),0)+IF($A313&lt;='P06'!$B$17,INDEX('P06'!$L:$L,$A313+52),0)+IF($A313&lt;='P07'!$B$17,INDEX('P07'!$L:$L,$A313+52),0)+IF($A313&lt;='P08'!$B$17,INDEX('P08'!$L:$L,$A313+52),0)+IF($A313&lt;='P09'!$B$17,INDEX('P09'!$L:$L,$A313+52),0)+IF($A313&lt;='P10'!$B$17,INDEX('P10'!$L:$L,$A313+52),0)</f>
        <v>0</v>
      </c>
      <c r="E313">
        <f>IF($A313&lt;='P01'!$B$17,INDEX('P01'!$M:$M,$A313+52),0)+IF($A313&lt;='P02'!$B$17,INDEX('P02'!$M:$M,$A313+52),0)+IF($A313&lt;='P03'!$B$17,INDEX('P03'!$M:$M,$A313+52),0)+IF($A313&lt;='P04'!$B$17,INDEX('P04'!$M:$M,$A313+52),0)+IF($A313&lt;='P05'!$B$17,INDEX('P05'!$M:$M,$A313+52),0)+IF($A313&lt;='P06'!$B$17,INDEX('P06'!$M:$M,$A313+52),0)+IF($A313&lt;='P07'!$B$17,INDEX('P07'!$M:$M,$A313+52),0)+IF($A313&lt;='P08'!$B$17,INDEX('P08'!$M:$M,$A313+52),0)+IF($A313&lt;='P09'!$B$17,INDEX('P09'!$M:$M,$A313+52),0)+IF($A313&lt;='P10'!$B$17,INDEX('P10'!$M:$M,$A313+52),0)</f>
        <v>0.57782936160265286</v>
      </c>
      <c r="F313">
        <f>IF($A313&lt;='P01'!$B$17,INDEX('P01'!$R:$R,$A313+52),0)+IF($A313&lt;='P02'!$B$17,INDEX('P02'!$R:$R,$A313+52),0)+IF($A313&lt;='P03'!$B$17,INDEX('P03'!$R:$R,$A313+52),0)+IF($A313&lt;='P04'!$B$17,INDEX('P04'!$R:$R,$A313+52),0)+IF($A313&lt;='P05'!$B$17,INDEX('P05'!$R:$R,$A313+52),0)+IF($A313&lt;='P06'!$B$17,INDEX('P06'!$R:$R,$A313+52),0)+IF($A313&lt;='P07'!$B$17,INDEX('P07'!$R:$R,$A313+52),0)+IF($A313&lt;='P08'!$B$17,INDEX('P08'!$R:$R,$A313+52),0)+IF($A313&lt;='P09'!$B$17,INDEX('P09'!$R:$R,$A313+52),0)+IF($A313&lt;='P10'!$B$17,INDEX('P10'!$R:$R,$A313+52),0)</f>
        <v>48.884195013909505</v>
      </c>
      <c r="G313">
        <f>IF($A313&lt;='P01'!$B$17,INDEX('P01'!$S:$S,$A313+52),0)+IF($A313&lt;='P02'!$B$17,INDEX('P02'!$S:$S,$A313+52),0)+IF($A313&lt;='P03'!$B$17,INDEX('P03'!$S:$S,$A313+52),0)+IF($A313&lt;='P04'!$B$17,INDEX('P04'!$S:$S,$A313+52),0)+IF($A313&lt;='P05'!$B$17,INDEX('P05'!$S:$S,$A313+52),0)+IF($A313&lt;='P06'!$B$17,INDEX('P06'!$S:$S,$A313+52),0)+IF($A313&lt;='P07'!$B$17,INDEX('P07'!$S:$S,$A313+52),0)+IF($A313&lt;='P08'!$B$17,INDEX('P08'!$S:$S,$A313+52),0)+IF($A313&lt;='P09'!$B$17,INDEX('P09'!$S:$S,$A313+52),0)+IF($A313&lt;='P10'!$B$17,INDEX('P10'!$S:$S,$A313+52),0)</f>
        <v>0.97768390027819019</v>
      </c>
      <c r="H313">
        <f>IF($A313&lt;='P01'!$B$17,INDEX('P01'!$T:$T,$A313+52),0)+IF($A313&lt;='P02'!$B$17,INDEX('P02'!$T:$T,$A313+52),0)+IF($A313&lt;='P03'!$B$17,INDEX('P03'!$T:$T,$A313+52),0)+IF($A313&lt;='P04'!$B$17,INDEX('P04'!$T:$T,$A313+52),0)+IF($A313&lt;='P05'!$B$17,INDEX('P05'!$T:$T,$A313+52),0)+IF($A313&lt;='P06'!$B$17,INDEX('P06'!$T:$T,$A313+52),0)+IF($A313&lt;='P07'!$B$17,INDEX('P07'!$T:$T,$A313+52),0)+IF($A313&lt;='P08'!$B$17,INDEX('P08'!$T:$T,$A313+52),0)+IF($A313&lt;='P09'!$B$17,INDEX('P09'!$T:$T,$A313+52),0)+IF($A313&lt;='P10'!$B$17,INDEX('P10'!$T:$T,$A313+52),0)</f>
        <v>5.7935202852090644</v>
      </c>
      <c r="I313">
        <f>IF($A313&lt;='P01'!$B$17,INDEX('P01'!$U:$U,$A313+52),0)+IF($A313&lt;='P02'!$B$17,INDEX('P02'!$U:$U,$A313+52),0)+IF($A313&lt;='P03'!$B$17,INDEX('P03'!$U:$U,$A313+52),0)+IF($A313&lt;='P04'!$B$17,INDEX('P04'!$U:$U,$A313+52),0)+IF($A313&lt;='P05'!$B$17,INDEX('P05'!$U:$U,$A313+52),0)+IF($A313&lt;='P06'!$B$17,INDEX('P06'!$U:$U,$A313+52),0)+IF($A313&lt;='P07'!$B$17,INDEX('P07'!$U:$U,$A313+52),0)+IF($A313&lt;='P08'!$B$17,INDEX('P08'!$U:$U,$A313+52),0)+IF($A313&lt;='P09'!$B$17,INDEX('P09'!$U:$U,$A313+52),0)+IF($A313&lt;='P10'!$B$17,INDEX('P10'!$U:$U,$A313+52),0)</f>
        <v>76.800028368861334</v>
      </c>
      <c r="J313">
        <f>IF($A313&lt;='P01'!$B$17,INDEX('P01'!$V:$V,$A313+52),0)+IF($A313&lt;='P02'!$B$17,INDEX('P02'!$V:$V,$A313+52),0)+IF($A313&lt;='P03'!$B$17,INDEX('P03'!$V:$V,$A313+52),0)+IF($A313&lt;='P04'!$B$17,INDEX('P04'!$V:$V,$A313+52),0)+IF($A313&lt;='P05'!$B$17,INDEX('P05'!$V:$V,$A313+52),0)+IF($A313&lt;='P06'!$B$17,INDEX('P06'!$V:$V,$A313+52),0)+IF($A313&lt;='P07'!$B$17,INDEX('P07'!$V:$V,$A313+52),0)+IF($A313&lt;='P08'!$B$17,INDEX('P08'!$V:$V,$A313+52),0)+IF($A313&lt;='P09'!$B$17,INDEX('P09'!$V:$V,$A313+52),0)+IF($A313&lt;='P10'!$B$17,INDEX('P10'!$V:$V,$A313+52),0)</f>
        <v>6.0365780566592697E-2</v>
      </c>
      <c r="K313">
        <f>IF($A313&lt;='P01'!$B$17,INDEX('P01'!$W:$W,$A313+52),0)+IF($A313&lt;='P02'!$B$17,INDEX('P02'!$W:$W,$A313+52),0)+IF($A313&lt;='P03'!$B$17,INDEX('P03'!$W:$W,$A313+52),0)+IF($A313&lt;='P04'!$B$17,INDEX('P04'!$W:$W,$A313+52),0)+IF($A313&lt;='P05'!$B$17,INDEX('P05'!$W:$W,$A313+52),0)+IF($A313&lt;='P06'!$B$17,INDEX('P06'!$W:$W,$A313+52),0)+IF($A313&lt;='P07'!$B$17,INDEX('P07'!$W:$W,$A313+52),0)+IF($A313&lt;='P08'!$B$17,INDEX('P08'!$W:$W,$A313+52),0)+IF($A313&lt;='P09'!$B$17,INDEX('P09'!$W:$W,$A313+52),0)+IF($A313&lt;='P10'!$B$17,INDEX('P10'!$W:$W,$A313+52),0)</f>
        <v>-34.747403321005677</v>
      </c>
      <c r="L313">
        <f>IF($A313&lt;='P01'!$B$17,INDEX('P01'!$X:$X,$A313+52),0)+IF($A313&lt;='P02'!$B$17,INDEX('P02'!$X:$X,$A313+52),0)+IF($A313&lt;='P03'!$B$17,INDEX('P03'!$X:$X,$A313+52),0)+IF($A313&lt;='P04'!$B$17,INDEX('P04'!$X:$X,$A313+52),0)+IF($A313&lt;='P05'!$B$17,INDEX('P05'!$X:$X,$A313+52),0)+IF($A313&lt;='P06'!$B$17,INDEX('P06'!$X:$X,$A313+52),0)+IF($A313&lt;='P07'!$B$17,INDEX('P07'!$X:$X,$A313+52),0)+IF($A313&lt;='P08'!$B$17,INDEX('P08'!$X:$X,$A313+52),0)+IF($A313&lt;='P09'!$B$17,INDEX('P09'!$X:$X,$A313+52),0)+IF($A313&lt;='P10'!$B$17,INDEX('P10'!$X:$X,$A313+52),0)</f>
        <v>34.590569869746638</v>
      </c>
      <c r="M313">
        <f>IF($A313&lt;='P01'!$B$17,INDEX('P01'!$AA:$AA,$A313+52),0)+IF($A313&lt;='P02'!$B$17,INDEX('P02'!$AA:$AA,$A313+52),0)+IF($A313&lt;='P03'!$B$17,INDEX('P03'!$AA:$AA,$A313+52),0)+IF($A313&lt;='P04'!$B$17,INDEX('P04'!$AA:$AA,$A313+52),0)+IF($A313&lt;='P05'!$B$17,INDEX('P05'!$AA:$AA,$A313+52),0)+IF($A313&lt;='P06'!$B$17,INDEX('P06'!$AA:$AA,$A313+52),0)+IF($A313&lt;='P07'!$B$17,INDEX('P07'!$AA:$AA,$A313+52),0)+IF($A313&lt;='P08'!$B$17,INDEX('P08'!$AA:$AA,$A313+52),0)+IF($A313&lt;='P09'!$B$17,INDEX('P09'!$AA:$AA,$A313+52),0)+IF($A313&lt;='P10'!$B$17,INDEX('P10'!$AA:$AA,$A313+52),0)</f>
        <v>-13.80682080736462</v>
      </c>
      <c r="N313">
        <f>IF($A313&lt;='P01'!$B$17,INDEX('P01'!$AB:$AB,$A313+52),0)+IF($A313&lt;='P02'!$B$17,INDEX('P02'!$AB:$AB,$A313+52),0)+IF($A313&lt;='P03'!$B$17,INDEX('P03'!$AB:$AB,$A313+52),0)+IF($A313&lt;='P04'!$B$17,INDEX('P04'!$AB:$AB,$A313+52),0)+IF($A313&lt;='P05'!$B$17,INDEX('P05'!$AB:$AB,$A313+52),0)+IF($A313&lt;='P06'!$B$17,INDEX('P06'!$AB:$AB,$A313+52),0)+IF($A313&lt;='P07'!$B$17,INDEX('P07'!$AB:$AB,$A313+52),0)+IF($A313&lt;='P08'!$B$17,INDEX('P08'!$AB:$AB,$A313+52),0)+IF($A313&lt;='P09'!$B$17,INDEX('P09'!$AB:$AB,$A313+52),0)+IF($A313&lt;='P10'!$B$17,INDEX('P10'!$AB:$AB,$A313+52),0)</f>
        <v>19.575996753724965</v>
      </c>
      <c r="O313">
        <f>IF($A313&lt;='P01'!$B$17,INDEX('P01'!$AC:$AC,$A313+52),0)+IF($A313&lt;='P02'!$B$17,INDEX('P02'!$AC:$AC,$A313+52),0)+IF($A313&lt;='P03'!$B$17,INDEX('P03'!$AC:$AC,$A313+52),0)+IF($A313&lt;='P04'!$B$17,INDEX('P04'!$AC:$AC,$A313+52),0)+IF($A313&lt;='P05'!$B$17,INDEX('P05'!$AC:$AC,$A313+52),0)+IF($A313&lt;='P06'!$B$17,INDEX('P06'!$AC:$AC,$A313+52),0)+IF($A313&lt;='P07'!$B$17,INDEX('P07'!$AC:$AC,$A313+52),0)+IF($A313&lt;='P08'!$B$17,INDEX('P08'!$AC:$AC,$A313+52),0)+IF($A313&lt;='P09'!$B$17,INDEX('P09'!$AC:$AC,$A313+52),0)+IF($A313&lt;='P10'!$B$17,INDEX('P10'!$AC:$AC,$A313+52),0)</f>
        <v>0.39151993507449928</v>
      </c>
      <c r="P313">
        <f>IF($A313&lt;='P01'!$B$17,INDEX('P01'!$AD:$AD,$A313+52),0)+IF($A313&lt;='P02'!$B$17,INDEX('P02'!$AD:$AD,$A313+52),0)+IF($A313&lt;='P03'!$B$17,INDEX('P03'!$AD:$AD,$A313+52),0)+IF($A313&lt;='P04'!$B$17,INDEX('P04'!$AD:$AD,$A313+52),0)+IF($A313&lt;='P05'!$B$17,INDEX('P05'!$AD:$AD,$A313+52),0)+IF($A313&lt;='P06'!$B$17,INDEX('P06'!$AD:$AD,$A313+52),0)+IF($A313&lt;='P07'!$B$17,INDEX('P07'!$AD:$AD,$A313+52),0)+IF($A313&lt;='P08'!$B$17,INDEX('P08'!$AD:$AD,$A313+52),0)+IF($A313&lt;='P09'!$B$17,INDEX('P09'!$AD:$AD,$A313+52),0)+IF($A313&lt;='P10'!$B$17,INDEX('P10'!$AD:$AD,$A313+52),0)</f>
        <v>2.3124827582466025</v>
      </c>
      <c r="Q313">
        <f>IF($A313&lt;='P01'!$B$17,INDEX('P01'!$AE:$AE,$A313+52),0)+IF($A313&lt;='P02'!$B$17,INDEX('P02'!$AE:$AE,$A313+52),0)+IF($A313&lt;='P03'!$B$17,INDEX('P03'!$AE:$AE,$A313+52),0)+IF($A313&lt;='P04'!$B$17,INDEX('P04'!$AE:$AE,$A313+52),0)+IF($A313&lt;='P05'!$B$17,INDEX('P05'!$AE:$AE,$A313+52),0)+IF($A313&lt;='P06'!$B$17,INDEX('P06'!$AE:$AE,$A313+52),0)+IF($A313&lt;='P07'!$B$17,INDEX('P07'!$AE:$AE,$A313+52),0)+IF($A313&lt;='P08'!$B$17,INDEX('P08'!$AE:$AE,$A313+52),0)+IF($A313&lt;='P09'!$B$17,INDEX('P09'!$AE:$AE,$A313+52),0)+IF($A313&lt;='P10'!$B$17,INDEX('P10'!$AE:$AE,$A313+52),0)</f>
        <v>30.654719875453573</v>
      </c>
      <c r="R313">
        <f>IF($A313&lt;='P01'!$B$17,INDEX('P01'!$AF:$AF,$A313+52),0)+IF($A313&lt;='P02'!$B$17,INDEX('P02'!$AF:$AF,$A313+52),0)+IF($A313&lt;='P03'!$B$17,INDEX('P03'!$AF:$AF,$A313+52),0)+IF($A313&lt;='P04'!$B$17,INDEX('P04'!$AF:$AF,$A313+52),0)+IF($A313&lt;='P05'!$B$17,INDEX('P05'!$AF:$AF,$A313+52),0)+IF($A313&lt;='P06'!$B$17,INDEX('P06'!$AF:$AF,$A313+52),0)+IF($A313&lt;='P07'!$B$17,INDEX('P07'!$AF:$AF,$A313+52),0)+IF($A313&lt;='P08'!$B$17,INDEX('P08'!$AF:$AF,$A313+52),0)+IF($A313&lt;='P09'!$B$17,INDEX('P09'!$AF:$AF,$A313+52),0)+IF($A313&lt;='P10'!$B$17,INDEX('P10'!$AF:$AF,$A313+52),0)</f>
        <v>2.4094992314902378E-2</v>
      </c>
      <c r="S313">
        <f>IF($A313&lt;='P01'!$B$17,INDEX('P01'!$AG:$AG,$A313+52),0)+IF($A313&lt;='P02'!$B$17,INDEX('P02'!$AG:$AG,$A313+52),0)+IF($A313&lt;='P03'!$B$17,INDEX('P03'!$AG:$AG,$A313+52),0)+IF($A313&lt;='P04'!$B$17,INDEX('P04'!$AG:$AG,$A313+52),0)+IF($A313&lt;='P05'!$B$17,INDEX('P05'!$AG:$AG,$A313+52),0)+IF($A313&lt;='P06'!$B$17,INDEX('P06'!$AG:$AG,$A313+52),0)+IF($A313&lt;='P07'!$B$17,INDEX('P07'!$AG:$AG,$A313+52),0)+IF($A313&lt;='P08'!$B$17,INDEX('P08'!$AG:$AG,$A313+52),0)+IF($A313&lt;='P09'!$B$17,INDEX('P09'!$AG:$AG,$A313+52),0)+IF($A313&lt;='P10'!$B$17,INDEX('P10'!$AG:$AG,$A313+52),0)</f>
        <v>7047.1414210396561</v>
      </c>
      <c r="T313">
        <f>IF($A313&lt;='P01'!$B$17,INDEX('P01'!$AI:$AI,$A313+52),0)+IF($A313&lt;='P02'!$B$17,INDEX('P02'!$AI:$AI,$A313+52),0)+IF($A313&lt;='P03'!$B$17,INDEX('P03'!$AI:$AI,$A313+52),0)+IF($A313&lt;='P04'!$B$17,INDEX('P04'!$AI:$AI,$A313+52),0)+IF($A313&lt;='P05'!$B$17,INDEX('P05'!$AI:$AI,$A313+52),0)+IF($A313&lt;='P06'!$B$17,INDEX('P06'!$AI:$AI,$A313+52),0)+IF($A313&lt;='P07'!$B$17,INDEX('P07'!$AI:$AI,$A313+52),0)+IF($A313&lt;='P08'!$B$17,INDEX('P08'!$AI:$AI,$A313+52),0)+IF($A313&lt;='P09'!$B$17,INDEX('P09'!$AI:$AI,$A313+52),0)+IF($A313&lt;='P10'!$B$17,INDEX('P10'!$AI:$AI,$A313+52),0)</f>
        <v>7047.1414210396561</v>
      </c>
    </row>
    <row r="314" spans="1:20" x14ac:dyDescent="0.35">
      <c r="A314">
        <v>282</v>
      </c>
      <c r="B314">
        <f>IF($A314&lt;='P01'!$B$17,INDEX('P01'!$J:$J,$A314+52),0)+IF($A314&lt;='P02'!$B$17,INDEX('P02'!$J:$J,$A314+52),0)+IF($A314&lt;='P03'!$B$17,INDEX('P03'!$J:$J,$A314+52),0)+IF($A314&lt;='P04'!$B$17,INDEX('P04'!$J:$J,$A314+52),0)+IF($A314&lt;='P05'!$B$17,INDEX('P05'!$J:$J,$A314+52),0)+IF($A314&lt;='P06'!$B$17,INDEX('P06'!$J:$J,$A314+52),0)+IF($A314&lt;='P07'!$B$17,INDEX('P07'!$J:$J,$A314+52),0)+IF($A314&lt;='P08'!$B$17,INDEX('P08'!$J:$J,$A314+52),0)+IF($A314&lt;='P09'!$B$17,INDEX('P09'!$J:$J,$A314+52),0)+IF($A314&lt;='P10'!$B$17,INDEX('P10'!$J:$J,$A314+52),0)</f>
        <v>1.2041303593980605E-4</v>
      </c>
      <c r="C314">
        <f>IF($A314&lt;='P01'!$B$17,INDEX('P01'!$K:$K,$A314+52),0)+IF($A314&lt;='P02'!$B$17,INDEX('P02'!$K:$K,$A314+52),0)+IF($A314&lt;='P03'!$B$17,INDEX('P03'!$K:$K,$A314+52),0)+IF($A314&lt;='P04'!$B$17,INDEX('P04'!$K:$K,$A314+52),0)+IF($A314&lt;='P05'!$B$17,INDEX('P05'!$K:$K,$A314+52),0)+IF($A314&lt;='P06'!$B$17,INDEX('P06'!$K:$K,$A314+52),0)+IF($A314&lt;='P07'!$B$17,INDEX('P07'!$K:$K,$A314+52),0)+IF($A314&lt;='P08'!$B$17,INDEX('P08'!$K:$K,$A314+52),0)+IF($A314&lt;='P09'!$B$17,INDEX('P09'!$K:$K,$A314+52),0)+IF($A314&lt;='P10'!$B$17,INDEX('P10'!$K:$K,$A314+52),0)</f>
        <v>1.9619303228232856E-3</v>
      </c>
      <c r="D314">
        <f>IF($A314&lt;='P01'!$B$17,INDEX('P01'!$L:$L,$A314+52),0)+IF($A314&lt;='P02'!$B$17,INDEX('P02'!$L:$L,$A314+52),0)+IF($A314&lt;='P03'!$B$17,INDEX('P03'!$L:$L,$A314+52),0)+IF($A314&lt;='P04'!$B$17,INDEX('P04'!$L:$L,$A314+52),0)+IF($A314&lt;='P05'!$B$17,INDEX('P05'!$L:$L,$A314+52),0)+IF($A314&lt;='P06'!$B$17,INDEX('P06'!$L:$L,$A314+52),0)+IF($A314&lt;='P07'!$B$17,INDEX('P07'!$L:$L,$A314+52),0)+IF($A314&lt;='P08'!$B$17,INDEX('P08'!$L:$L,$A314+52),0)+IF($A314&lt;='P09'!$B$17,INDEX('P09'!$L:$L,$A314+52),0)+IF($A314&lt;='P10'!$B$17,INDEX('P10'!$L:$L,$A314+52),0)</f>
        <v>0</v>
      </c>
      <c r="E314">
        <f>IF($A314&lt;='P01'!$B$17,INDEX('P01'!$M:$M,$A314+52),0)+IF($A314&lt;='P02'!$B$17,INDEX('P02'!$M:$M,$A314+52),0)+IF($A314&lt;='P03'!$B$17,INDEX('P03'!$M:$M,$A314+52),0)+IF($A314&lt;='P04'!$B$17,INDEX('P04'!$M:$M,$A314+52),0)+IF($A314&lt;='P05'!$B$17,INDEX('P05'!$M:$M,$A314+52),0)+IF($A314&lt;='P06'!$B$17,INDEX('P06'!$M:$M,$A314+52),0)+IF($A314&lt;='P07'!$B$17,INDEX('P07'!$M:$M,$A314+52),0)+IF($A314&lt;='P08'!$B$17,INDEX('P08'!$M:$M,$A314+52),0)+IF($A314&lt;='P09'!$B$17,INDEX('P09'!$M:$M,$A314+52),0)+IF($A314&lt;='P10'!$B$17,INDEX('P10'!$M:$M,$A314+52),0)</f>
        <v>0.57574701824388985</v>
      </c>
      <c r="F314">
        <f>IF($A314&lt;='P01'!$B$17,INDEX('P01'!$R:$R,$A314+52),0)+IF($A314&lt;='P02'!$B$17,INDEX('P02'!$R:$R,$A314+52),0)+IF($A314&lt;='P03'!$B$17,INDEX('P03'!$R:$R,$A314+52),0)+IF($A314&lt;='P04'!$B$17,INDEX('P04'!$R:$R,$A314+52),0)+IF($A314&lt;='P05'!$B$17,INDEX('P05'!$R:$R,$A314+52),0)+IF($A314&lt;='P06'!$B$17,INDEX('P06'!$R:$R,$A314+52),0)+IF($A314&lt;='P07'!$B$17,INDEX('P07'!$R:$R,$A314+52),0)+IF($A314&lt;='P08'!$B$17,INDEX('P08'!$R:$R,$A314+52),0)+IF($A314&lt;='P09'!$B$17,INDEX('P09'!$R:$R,$A314+52),0)+IF($A314&lt;='P10'!$B$17,INDEX('P10'!$R:$R,$A314+52),0)</f>
        <v>48.708890435070963</v>
      </c>
      <c r="G314">
        <f>IF($A314&lt;='P01'!$B$17,INDEX('P01'!$S:$S,$A314+52),0)+IF($A314&lt;='P02'!$B$17,INDEX('P02'!$S:$S,$A314+52),0)+IF($A314&lt;='P03'!$B$17,INDEX('P03'!$S:$S,$A314+52),0)+IF($A314&lt;='P04'!$B$17,INDEX('P04'!$S:$S,$A314+52),0)+IF($A314&lt;='P05'!$B$17,INDEX('P05'!$S:$S,$A314+52),0)+IF($A314&lt;='P06'!$B$17,INDEX('P06'!$S:$S,$A314+52),0)+IF($A314&lt;='P07'!$B$17,INDEX('P07'!$S:$S,$A314+52),0)+IF($A314&lt;='P08'!$B$17,INDEX('P08'!$S:$S,$A314+52),0)+IF($A314&lt;='P09'!$B$17,INDEX('P09'!$S:$S,$A314+52),0)+IF($A314&lt;='P10'!$B$17,INDEX('P10'!$S:$S,$A314+52),0)</f>
        <v>0.97417780870141923</v>
      </c>
      <c r="H314">
        <f>IF($A314&lt;='P01'!$B$17,INDEX('P01'!$T:$T,$A314+52),0)+IF($A314&lt;='P02'!$B$17,INDEX('P02'!$T:$T,$A314+52),0)+IF($A314&lt;='P03'!$B$17,INDEX('P03'!$T:$T,$A314+52),0)+IF($A314&lt;='P04'!$B$17,INDEX('P04'!$T:$T,$A314+52),0)+IF($A314&lt;='P05'!$B$17,INDEX('P05'!$T:$T,$A314+52),0)+IF($A314&lt;='P06'!$B$17,INDEX('P06'!$T:$T,$A314+52),0)+IF($A314&lt;='P07'!$B$17,INDEX('P07'!$T:$T,$A314+52),0)+IF($A314&lt;='P08'!$B$17,INDEX('P08'!$T:$T,$A314+52),0)+IF($A314&lt;='P09'!$B$17,INDEX('P09'!$T:$T,$A314+52),0)+IF($A314&lt;='P10'!$B$17,INDEX('P10'!$T:$T,$A314+52),0)</f>
        <v>5.7868788589967757</v>
      </c>
      <c r="I314">
        <f>IF($A314&lt;='P01'!$B$17,INDEX('P01'!$U:$U,$A314+52),0)+IF($A314&lt;='P02'!$B$17,INDEX('P02'!$U:$U,$A314+52),0)+IF($A314&lt;='P03'!$B$17,INDEX('P03'!$U:$U,$A314+52),0)+IF($A314&lt;='P04'!$B$17,INDEX('P04'!$U:$U,$A314+52),0)+IF($A314&lt;='P05'!$B$17,INDEX('P05'!$U:$U,$A314+52),0)+IF($A314&lt;='P06'!$B$17,INDEX('P06'!$U:$U,$A314+52),0)+IF($A314&lt;='P07'!$B$17,INDEX('P07'!$U:$U,$A314+52),0)+IF($A314&lt;='P08'!$B$17,INDEX('P08'!$U:$U,$A314+52),0)+IF($A314&lt;='P09'!$B$17,INDEX('P09'!$U:$U,$A314+52),0)+IF($A314&lt;='P10'!$B$17,INDEX('P10'!$U:$U,$A314+52),0)</f>
        <v>76.524069304075738</v>
      </c>
      <c r="J314">
        <f>IF($A314&lt;='P01'!$B$17,INDEX('P01'!$V:$V,$A314+52),0)+IF($A314&lt;='P02'!$B$17,INDEX('P02'!$V:$V,$A314+52),0)+IF($A314&lt;='P03'!$B$17,INDEX('P03'!$V:$V,$A314+52),0)+IF($A314&lt;='P04'!$B$17,INDEX('P04'!$V:$V,$A314+52),0)+IF($A314&lt;='P05'!$B$17,INDEX('P05'!$V:$V,$A314+52),0)+IF($A314&lt;='P06'!$B$17,INDEX('P06'!$V:$V,$A314+52),0)+IF($A314&lt;='P07'!$B$17,INDEX('P07'!$V:$V,$A314+52),0)+IF($A314&lt;='P08'!$B$17,INDEX('P08'!$V:$V,$A314+52),0)+IF($A314&lt;='P09'!$B$17,INDEX('P09'!$V:$V,$A314+52),0)+IF($A314&lt;='P10'!$B$17,INDEX('P10'!$V:$V,$A314+52),0)</f>
        <v>6.0295971296354021E-2</v>
      </c>
      <c r="K314">
        <f>IF($A314&lt;='P01'!$B$17,INDEX('P01'!$W:$W,$A314+52),0)+IF($A314&lt;='P02'!$B$17,INDEX('P02'!$W:$W,$A314+52),0)+IF($A314&lt;='P03'!$B$17,INDEX('P03'!$W:$W,$A314+52),0)+IF($A314&lt;='P04'!$B$17,INDEX('P04'!$W:$W,$A314+52),0)+IF($A314&lt;='P05'!$B$17,INDEX('P05'!$W:$W,$A314+52),0)+IF($A314&lt;='P06'!$B$17,INDEX('P06'!$W:$W,$A314+52),0)+IF($A314&lt;='P07'!$B$17,INDEX('P07'!$W:$W,$A314+52),0)+IF($A314&lt;='P08'!$B$17,INDEX('P08'!$W:$W,$A314+52),0)+IF($A314&lt;='P09'!$B$17,INDEX('P09'!$W:$W,$A314+52),0)+IF($A314&lt;='P10'!$B$17,INDEX('P10'!$W:$W,$A314+52),0)</f>
        <v>-34.636531507999322</v>
      </c>
      <c r="L314">
        <f>IF($A314&lt;='P01'!$B$17,INDEX('P01'!$X:$X,$A314+52),0)+IF($A314&lt;='P02'!$B$17,INDEX('P02'!$X:$X,$A314+52),0)+IF($A314&lt;='P03'!$B$17,INDEX('P03'!$X:$X,$A314+52),0)+IF($A314&lt;='P04'!$B$17,INDEX('P04'!$X:$X,$A314+52),0)+IF($A314&lt;='P05'!$B$17,INDEX('P05'!$X:$X,$A314+52),0)+IF($A314&lt;='P06'!$B$17,INDEX('P06'!$X:$X,$A314+52),0)+IF($A314&lt;='P07'!$B$17,INDEX('P07'!$X:$X,$A314+52),0)+IF($A314&lt;='P08'!$B$17,INDEX('P08'!$X:$X,$A314+52),0)+IF($A314&lt;='P09'!$B$17,INDEX('P09'!$X:$X,$A314+52),0)+IF($A314&lt;='P10'!$B$17,INDEX('P10'!$X:$X,$A314+52),0)</f>
        <v>34.480260480282546</v>
      </c>
      <c r="M314">
        <f>IF($A314&lt;='P01'!$B$17,INDEX('P01'!$AA:$AA,$A314+52),0)+IF($A314&lt;='P02'!$B$17,INDEX('P02'!$AA:$AA,$A314+52),0)+IF($A314&lt;='P03'!$B$17,INDEX('P03'!$AA:$AA,$A314+52),0)+IF($A314&lt;='P04'!$B$17,INDEX('P04'!$AA:$AA,$A314+52),0)+IF($A314&lt;='P05'!$B$17,INDEX('P05'!$AA:$AA,$A314+52),0)+IF($A314&lt;='P06'!$B$17,INDEX('P06'!$AA:$AA,$A314+52),0)+IF($A314&lt;='P07'!$B$17,INDEX('P07'!$AA:$AA,$A314+52),0)+IF($A314&lt;='P08'!$B$17,INDEX('P08'!$AA:$AA,$A314+52),0)+IF($A314&lt;='P09'!$B$17,INDEX('P09'!$AA:$AA,$A314+52),0)+IF($A314&lt;='P10'!$B$17,INDEX('P10'!$AA:$AA,$A314+52),0)</f>
        <v>-13.717882054792698</v>
      </c>
      <c r="N314">
        <f>IF($A314&lt;='P01'!$B$17,INDEX('P01'!$AB:$AB,$A314+52),0)+IF($A314&lt;='P02'!$B$17,INDEX('P02'!$AB:$AB,$A314+52),0)+IF($A314&lt;='P03'!$B$17,INDEX('P03'!$AB:$AB,$A314+52),0)+IF($A314&lt;='P04'!$B$17,INDEX('P04'!$AB:$AB,$A314+52),0)+IF($A314&lt;='P05'!$B$17,INDEX('P05'!$AB:$AB,$A314+52),0)+IF($A314&lt;='P06'!$B$17,INDEX('P06'!$AB:$AB,$A314+52),0)+IF($A314&lt;='P07'!$B$17,INDEX('P07'!$AB:$AB,$A314+52),0)+IF($A314&lt;='P08'!$B$17,INDEX('P08'!$AB:$AB,$A314+52),0)+IF($A314&lt;='P09'!$B$17,INDEX('P09'!$AB:$AB,$A314+52),0)+IF($A314&lt;='P10'!$B$17,INDEX('P10'!$AB:$AB,$A314+52),0)</f>
        <v>19.442146356506594</v>
      </c>
      <c r="O314">
        <f>IF($A314&lt;='P01'!$B$17,INDEX('P01'!$AC:$AC,$A314+52),0)+IF($A314&lt;='P02'!$B$17,INDEX('P02'!$AC:$AC,$A314+52),0)+IF($A314&lt;='P03'!$B$17,INDEX('P03'!$AC:$AC,$A314+52),0)+IF($A314&lt;='P04'!$B$17,INDEX('P04'!$AC:$AC,$A314+52),0)+IF($A314&lt;='P05'!$B$17,INDEX('P05'!$AC:$AC,$A314+52),0)+IF($A314&lt;='P06'!$B$17,INDEX('P06'!$AC:$AC,$A314+52),0)+IF($A314&lt;='P07'!$B$17,INDEX('P07'!$AC:$AC,$A314+52),0)+IF($A314&lt;='P08'!$B$17,INDEX('P08'!$AC:$AC,$A314+52),0)+IF($A314&lt;='P09'!$B$17,INDEX('P09'!$AC:$AC,$A314+52),0)+IF($A314&lt;='P10'!$B$17,INDEX('P10'!$AC:$AC,$A314+52),0)</f>
        <v>0.38884292713013191</v>
      </c>
      <c r="P314">
        <f>IF($A314&lt;='P01'!$B$17,INDEX('P01'!$AD:$AD,$A314+52),0)+IF($A314&lt;='P02'!$B$17,INDEX('P02'!$AD:$AD,$A314+52),0)+IF($A314&lt;='P03'!$B$17,INDEX('P03'!$AD:$AD,$A314+52),0)+IF($A314&lt;='P04'!$B$17,INDEX('P04'!$AD:$AD,$A314+52),0)+IF($A314&lt;='P05'!$B$17,INDEX('P05'!$AD:$AD,$A314+52),0)+IF($A314&lt;='P06'!$B$17,INDEX('P06'!$AD:$AD,$A314+52),0)+IF($A314&lt;='P07'!$B$17,INDEX('P07'!$AD:$AD,$A314+52),0)+IF($A314&lt;='P08'!$B$17,INDEX('P08'!$AD:$AD,$A314+52),0)+IF($A314&lt;='P09'!$B$17,INDEX('P09'!$AD:$AD,$A314+52),0)+IF($A314&lt;='P10'!$B$17,INDEX('P10'!$AD:$AD,$A314+52),0)</f>
        <v>2.3022947201482569</v>
      </c>
      <c r="Q314">
        <f>IF($A314&lt;='P01'!$B$17,INDEX('P01'!$AE:$AE,$A314+52),0)+IF($A314&lt;='P02'!$B$17,INDEX('P02'!$AE:$AE,$A314+52),0)+IF($A314&lt;='P03'!$B$17,INDEX('P03'!$AE:$AE,$A314+52),0)+IF($A314&lt;='P04'!$B$17,INDEX('P04'!$AE:$AE,$A314+52),0)+IF($A314&lt;='P05'!$B$17,INDEX('P05'!$AE:$AE,$A314+52),0)+IF($A314&lt;='P06'!$B$17,INDEX('P06'!$AE:$AE,$A314+52),0)+IF($A314&lt;='P07'!$B$17,INDEX('P07'!$AE:$AE,$A314+52),0)+IF($A314&lt;='P08'!$B$17,INDEX('P08'!$AE:$AE,$A314+52),0)+IF($A314&lt;='P09'!$B$17,INDEX('P09'!$AE:$AE,$A314+52),0)+IF($A314&lt;='P10'!$B$17,INDEX('P10'!$AE:$AE,$A314+52),0)</f>
        <v>30.444902168485335</v>
      </c>
      <c r="R314">
        <f>IF($A314&lt;='P01'!$B$17,INDEX('P01'!$AF:$AF,$A314+52),0)+IF($A314&lt;='P02'!$B$17,INDEX('P02'!$AF:$AF,$A314+52),0)+IF($A314&lt;='P03'!$B$17,INDEX('P03'!$AF:$AF,$A314+52),0)+IF($A314&lt;='P04'!$B$17,INDEX('P04'!$AF:$AF,$A314+52),0)+IF($A314&lt;='P05'!$B$17,INDEX('P05'!$AF:$AF,$A314+52),0)+IF($A314&lt;='P06'!$B$17,INDEX('P06'!$AF:$AF,$A314+52),0)+IF($A314&lt;='P07'!$B$17,INDEX('P07'!$AF:$AF,$A314+52),0)+IF($A314&lt;='P08'!$B$17,INDEX('P08'!$AF:$AF,$A314+52),0)+IF($A314&lt;='P09'!$B$17,INDEX('P09'!$AF:$AF,$A314+52),0)+IF($A314&lt;='P10'!$B$17,INDEX('P10'!$AF:$AF,$A314+52),0)</f>
        <v>2.398859553556866E-2</v>
      </c>
      <c r="S314">
        <f>IF($A314&lt;='P01'!$B$17,INDEX('P01'!$AG:$AG,$A314+52),0)+IF($A314&lt;='P02'!$B$17,INDEX('P02'!$AG:$AG,$A314+52),0)+IF($A314&lt;='P03'!$B$17,INDEX('P03'!$AG:$AG,$A314+52),0)+IF($A314&lt;='P04'!$B$17,INDEX('P04'!$AG:$AG,$A314+52),0)+IF($A314&lt;='P05'!$B$17,INDEX('P05'!$AG:$AG,$A314+52),0)+IF($A314&lt;='P06'!$B$17,INDEX('P06'!$AG:$AG,$A314+52),0)+IF($A314&lt;='P07'!$B$17,INDEX('P07'!$AG:$AG,$A314+52),0)+IF($A314&lt;='P08'!$B$17,INDEX('P08'!$AG:$AG,$A314+52),0)+IF($A314&lt;='P09'!$B$17,INDEX('P09'!$AG:$AG,$A314+52),0)+IF($A314&lt;='P10'!$B$17,INDEX('P10'!$AG:$AG,$A314+52),0)</f>
        <v>7035.7316677802119</v>
      </c>
      <c r="T314">
        <f>IF($A314&lt;='P01'!$B$17,INDEX('P01'!$AI:$AI,$A314+52),0)+IF($A314&lt;='P02'!$B$17,INDEX('P02'!$AI:$AI,$A314+52),0)+IF($A314&lt;='P03'!$B$17,INDEX('P03'!$AI:$AI,$A314+52),0)+IF($A314&lt;='P04'!$B$17,INDEX('P04'!$AI:$AI,$A314+52),0)+IF($A314&lt;='P05'!$B$17,INDEX('P05'!$AI:$AI,$A314+52),0)+IF($A314&lt;='P06'!$B$17,INDEX('P06'!$AI:$AI,$A314+52),0)+IF($A314&lt;='P07'!$B$17,INDEX('P07'!$AI:$AI,$A314+52),0)+IF($A314&lt;='P08'!$B$17,INDEX('P08'!$AI:$AI,$A314+52),0)+IF($A314&lt;='P09'!$B$17,INDEX('P09'!$AI:$AI,$A314+52),0)+IF($A314&lt;='P10'!$B$17,INDEX('P10'!$AI:$AI,$A314+52),0)</f>
        <v>7035.7316677802119</v>
      </c>
    </row>
    <row r="315" spans="1:20" x14ac:dyDescent="0.35">
      <c r="A315">
        <v>283</v>
      </c>
      <c r="B315">
        <f>IF($A315&lt;='P01'!$B$17,INDEX('P01'!$J:$J,$A315+52),0)+IF($A315&lt;='P02'!$B$17,INDEX('P02'!$J:$J,$A315+52),0)+IF($A315&lt;='P03'!$B$17,INDEX('P03'!$J:$J,$A315+52),0)+IF($A315&lt;='P04'!$B$17,INDEX('P04'!$J:$J,$A315+52),0)+IF($A315&lt;='P05'!$B$17,INDEX('P05'!$J:$J,$A315+52),0)+IF($A315&lt;='P06'!$B$17,INDEX('P06'!$J:$J,$A315+52),0)+IF($A315&lt;='P07'!$B$17,INDEX('P07'!$J:$J,$A315+52),0)+IF($A315&lt;='P08'!$B$17,INDEX('P08'!$J:$J,$A315+52),0)+IF($A315&lt;='P09'!$B$17,INDEX('P09'!$J:$J,$A315+52),0)+IF($A315&lt;='P10'!$B$17,INDEX('P10'!$J:$J,$A315+52),0)</f>
        <v>1.1997788815638683E-4</v>
      </c>
      <c r="C315">
        <f>IF($A315&lt;='P01'!$B$17,INDEX('P01'!$K:$K,$A315+52),0)+IF($A315&lt;='P02'!$B$17,INDEX('P02'!$K:$K,$A315+52),0)+IF($A315&lt;='P03'!$B$17,INDEX('P03'!$K:$K,$A315+52),0)+IF($A315&lt;='P04'!$B$17,INDEX('P04'!$K:$K,$A315+52),0)+IF($A315&lt;='P05'!$B$17,INDEX('P05'!$K:$K,$A315+52),0)+IF($A315&lt;='P06'!$B$17,INDEX('P06'!$K:$K,$A315+52),0)+IF($A315&lt;='P07'!$B$17,INDEX('P07'!$K:$K,$A315+52),0)+IF($A315&lt;='P08'!$B$17,INDEX('P08'!$K:$K,$A315+52),0)+IF($A315&lt;='P09'!$B$17,INDEX('P09'!$K:$K,$A315+52),0)+IF($A315&lt;='P10'!$B$17,INDEX('P10'!$K:$K,$A315+52),0)</f>
        <v>1.9548600517835355E-3</v>
      </c>
      <c r="D315">
        <f>IF($A315&lt;='P01'!$B$17,INDEX('P01'!$L:$L,$A315+52),0)+IF($A315&lt;='P02'!$B$17,INDEX('P02'!$L:$L,$A315+52),0)+IF($A315&lt;='P03'!$B$17,INDEX('P03'!$L:$L,$A315+52),0)+IF($A315&lt;='P04'!$B$17,INDEX('P04'!$L:$L,$A315+52),0)+IF($A315&lt;='P05'!$B$17,INDEX('P05'!$L:$L,$A315+52),0)+IF($A315&lt;='P06'!$B$17,INDEX('P06'!$L:$L,$A315+52),0)+IF($A315&lt;='P07'!$B$17,INDEX('P07'!$L:$L,$A315+52),0)+IF($A315&lt;='P08'!$B$17,INDEX('P08'!$L:$L,$A315+52),0)+IF($A315&lt;='P09'!$B$17,INDEX('P09'!$L:$L,$A315+52),0)+IF($A315&lt;='P10'!$B$17,INDEX('P10'!$L:$L,$A315+52),0)</f>
        <v>0</v>
      </c>
      <c r="E315">
        <f>IF($A315&lt;='P01'!$B$17,INDEX('P01'!$M:$M,$A315+52),0)+IF($A315&lt;='P02'!$B$17,INDEX('P02'!$M:$M,$A315+52),0)+IF($A315&lt;='P03'!$B$17,INDEX('P03'!$M:$M,$A315+52),0)+IF($A315&lt;='P04'!$B$17,INDEX('P04'!$M:$M,$A315+52),0)+IF($A315&lt;='P05'!$B$17,INDEX('P05'!$M:$M,$A315+52),0)+IF($A315&lt;='P06'!$B$17,INDEX('P06'!$M:$M,$A315+52),0)+IF($A315&lt;='P07'!$B$17,INDEX('P07'!$M:$M,$A315+52),0)+IF($A315&lt;='P08'!$B$17,INDEX('P08'!$M:$M,$A315+52),0)+IF($A315&lt;='P09'!$B$17,INDEX('P09'!$M:$M,$A315+52),0)+IF($A315&lt;='P10'!$B$17,INDEX('P10'!$M:$M,$A315+52),0)</f>
        <v>0.57367218030394995</v>
      </c>
      <c r="F315">
        <f>IF($A315&lt;='P01'!$B$17,INDEX('P01'!$R:$R,$A315+52),0)+IF($A315&lt;='P02'!$B$17,INDEX('P02'!$R:$R,$A315+52),0)+IF($A315&lt;='P03'!$B$17,INDEX('P03'!$R:$R,$A315+52),0)+IF($A315&lt;='P04'!$B$17,INDEX('P04'!$R:$R,$A315+52),0)+IF($A315&lt;='P05'!$B$17,INDEX('P05'!$R:$R,$A315+52),0)+IF($A315&lt;='P06'!$B$17,INDEX('P06'!$R:$R,$A315+52),0)+IF($A315&lt;='P07'!$B$17,INDEX('P07'!$R:$R,$A315+52),0)+IF($A315&lt;='P08'!$B$17,INDEX('P08'!$R:$R,$A315+52),0)+IF($A315&lt;='P09'!$B$17,INDEX('P09'!$R:$R,$A315+52),0)+IF($A315&lt;='P10'!$B$17,INDEX('P10'!$R:$R,$A315+52),0)</f>
        <v>48.534214606001939</v>
      </c>
      <c r="G315">
        <f>IF($A315&lt;='P01'!$B$17,INDEX('P01'!$S:$S,$A315+52),0)+IF($A315&lt;='P02'!$B$17,INDEX('P02'!$S:$S,$A315+52),0)+IF($A315&lt;='P03'!$B$17,INDEX('P03'!$S:$S,$A315+52),0)+IF($A315&lt;='P04'!$B$17,INDEX('P04'!$S:$S,$A315+52),0)+IF($A315&lt;='P05'!$B$17,INDEX('P05'!$S:$S,$A315+52),0)+IF($A315&lt;='P06'!$B$17,INDEX('P06'!$S:$S,$A315+52),0)+IF($A315&lt;='P07'!$B$17,INDEX('P07'!$S:$S,$A315+52),0)+IF($A315&lt;='P08'!$B$17,INDEX('P08'!$S:$S,$A315+52),0)+IF($A315&lt;='P09'!$B$17,INDEX('P09'!$S:$S,$A315+52),0)+IF($A315&lt;='P10'!$B$17,INDEX('P10'!$S:$S,$A315+52),0)</f>
        <v>0.97068429212003882</v>
      </c>
      <c r="H315">
        <f>IF($A315&lt;='P01'!$B$17,INDEX('P01'!$T:$T,$A315+52),0)+IF($A315&lt;='P02'!$B$17,INDEX('P02'!$T:$T,$A315+52),0)+IF($A315&lt;='P03'!$B$17,INDEX('P03'!$T:$T,$A315+52),0)+IF($A315&lt;='P04'!$B$17,INDEX('P04'!$T:$T,$A315+52),0)+IF($A315&lt;='P05'!$B$17,INDEX('P05'!$T:$T,$A315+52),0)+IF($A315&lt;='P06'!$B$17,INDEX('P06'!$T:$T,$A315+52),0)+IF($A315&lt;='P07'!$B$17,INDEX('P07'!$T:$T,$A315+52),0)+IF($A315&lt;='P08'!$B$17,INDEX('P08'!$T:$T,$A315+52),0)+IF($A315&lt;='P09'!$B$17,INDEX('P09'!$T:$T,$A315+52),0)+IF($A315&lt;='P10'!$B$17,INDEX('P10'!$T:$T,$A315+52),0)</f>
        <v>5.7802450583738878</v>
      </c>
      <c r="I315">
        <f>IF($A315&lt;='P01'!$B$17,INDEX('P01'!$U:$U,$A315+52),0)+IF($A315&lt;='P02'!$B$17,INDEX('P02'!$U:$U,$A315+52),0)+IF($A315&lt;='P03'!$B$17,INDEX('P03'!$U:$U,$A315+52),0)+IF($A315&lt;='P04'!$B$17,INDEX('P04'!$U:$U,$A315+52),0)+IF($A315&lt;='P05'!$B$17,INDEX('P05'!$U:$U,$A315+52),0)+IF($A315&lt;='P06'!$B$17,INDEX('P06'!$U:$U,$A315+52),0)+IF($A315&lt;='P07'!$B$17,INDEX('P07'!$U:$U,$A315+52),0)+IF($A315&lt;='P08'!$B$17,INDEX('P08'!$U:$U,$A315+52),0)+IF($A315&lt;='P09'!$B$17,INDEX('P09'!$U:$U,$A315+52),0)+IF($A315&lt;='P10'!$B$17,INDEX('P10'!$U:$U,$A315+52),0)</f>
        <v>76.249101971287345</v>
      </c>
      <c r="J315">
        <f>IF($A315&lt;='P01'!$B$17,INDEX('P01'!$V:$V,$A315+52),0)+IF($A315&lt;='P02'!$B$17,INDEX('P02'!$V:$V,$A315+52),0)+IF($A315&lt;='P03'!$B$17,INDEX('P03'!$V:$V,$A315+52),0)+IF($A315&lt;='P04'!$B$17,INDEX('P04'!$V:$V,$A315+52),0)+IF($A315&lt;='P05'!$B$17,INDEX('P05'!$V:$V,$A315+52),0)+IF($A315&lt;='P06'!$B$17,INDEX('P06'!$V:$V,$A315+52),0)+IF($A315&lt;='P07'!$B$17,INDEX('P07'!$V:$V,$A315+52),0)+IF($A315&lt;='P08'!$B$17,INDEX('P08'!$V:$V,$A315+52),0)+IF($A315&lt;='P09'!$B$17,INDEX('P09'!$V:$V,$A315+52),0)+IF($A315&lt;='P10'!$B$17,INDEX('P10'!$V:$V,$A315+52),0)</f>
        <v>6.02262428770685E-2</v>
      </c>
      <c r="K315">
        <f>IF($A315&lt;='P01'!$B$17,INDEX('P01'!$W:$W,$A315+52),0)+IF($A315&lt;='P02'!$B$17,INDEX('P02'!$W:$W,$A315+52),0)+IF($A315&lt;='P03'!$B$17,INDEX('P03'!$W:$W,$A315+52),0)+IF($A315&lt;='P04'!$B$17,INDEX('P04'!$W:$W,$A315+52),0)+IF($A315&lt;='P05'!$B$17,INDEX('P05'!$W:$W,$A315+52),0)+IF($A315&lt;='P06'!$B$17,INDEX('P06'!$W:$W,$A315+52),0)+IF($A315&lt;='P07'!$B$17,INDEX('P07'!$W:$W,$A315+52),0)+IF($A315&lt;='P08'!$B$17,INDEX('P08'!$W:$W,$A315+52),0)+IF($A315&lt;='P09'!$B$17,INDEX('P09'!$W:$W,$A315+52),0)+IF($A315&lt;='P10'!$B$17,INDEX('P10'!$W:$W,$A315+52),0)</f>
        <v>-34.526042958656404</v>
      </c>
      <c r="L315">
        <f>IF($A315&lt;='P01'!$B$17,INDEX('P01'!$X:$X,$A315+52),0)+IF($A315&lt;='P02'!$B$17,INDEX('P02'!$X:$X,$A315+52),0)+IF($A315&lt;='P03'!$B$17,INDEX('P03'!$X:$X,$A315+52),0)+IF($A315&lt;='P04'!$B$17,INDEX('P04'!$X:$X,$A315+52),0)+IF($A315&lt;='P05'!$B$17,INDEX('P05'!$X:$X,$A315+52),0)+IF($A315&lt;='P06'!$B$17,INDEX('P06'!$X:$X,$A315+52),0)+IF($A315&lt;='P07'!$B$17,INDEX('P07'!$X:$X,$A315+52),0)+IF($A315&lt;='P08'!$B$17,INDEX('P08'!$X:$X,$A315+52),0)+IF($A315&lt;='P09'!$B$17,INDEX('P09'!$X:$X,$A315+52),0)+IF($A315&lt;='P10'!$B$17,INDEX('P10'!$X:$X,$A315+52),0)</f>
        <v>34.37033233728603</v>
      </c>
      <c r="M315">
        <f>IF($A315&lt;='P01'!$B$17,INDEX('P01'!$AA:$AA,$A315+52),0)+IF($A315&lt;='P02'!$B$17,INDEX('P02'!$AA:$AA,$A315+52),0)+IF($A315&lt;='P03'!$B$17,INDEX('P03'!$AA:$AA,$A315+52),0)+IF($A315&lt;='P04'!$B$17,INDEX('P04'!$AA:$AA,$A315+52),0)+IF($A315&lt;='P05'!$B$17,INDEX('P05'!$AA:$AA,$A315+52),0)+IF($A315&lt;='P06'!$B$17,INDEX('P06'!$AA:$AA,$A315+52),0)+IF($A315&lt;='P07'!$B$17,INDEX('P07'!$AA:$AA,$A315+52),0)+IF($A315&lt;='P08'!$B$17,INDEX('P08'!$AA:$AA,$A315+52),0)+IF($A315&lt;='P09'!$B$17,INDEX('P09'!$AA:$AA,$A315+52),0)+IF($A315&lt;='P10'!$B$17,INDEX('P10'!$AA:$AA,$A315+52),0)</f>
        <v>-13.629527900985057</v>
      </c>
      <c r="N315">
        <f>IF($A315&lt;='P01'!$B$17,INDEX('P01'!$AB:$AB,$A315+52),0)+IF($A315&lt;='P02'!$B$17,INDEX('P02'!$AB:$AB,$A315+52),0)+IF($A315&lt;='P03'!$B$17,INDEX('P03'!$AB:$AB,$A315+52),0)+IF($A315&lt;='P04'!$B$17,INDEX('P04'!$AB:$AB,$A315+52),0)+IF($A315&lt;='P05'!$B$17,INDEX('P05'!$AB:$AB,$A315+52),0)+IF($A315&lt;='P06'!$B$17,INDEX('P06'!$AB:$AB,$A315+52),0)+IF($A315&lt;='P07'!$B$17,INDEX('P07'!$AB:$AB,$A315+52),0)+IF($A315&lt;='P08'!$B$17,INDEX('P08'!$AB:$AB,$A315+52),0)+IF($A315&lt;='P09'!$B$17,INDEX('P09'!$AB:$AB,$A315+52),0)+IF($A315&lt;='P10'!$B$17,INDEX('P10'!$AB:$AB,$A315+52),0)</f>
        <v>19.309211192527393</v>
      </c>
      <c r="O315">
        <f>IF($A315&lt;='P01'!$B$17,INDEX('P01'!$AC:$AC,$A315+52),0)+IF($A315&lt;='P02'!$B$17,INDEX('P02'!$AC:$AC,$A315+52),0)+IF($A315&lt;='P03'!$B$17,INDEX('P03'!$AC:$AC,$A315+52),0)+IF($A315&lt;='P04'!$B$17,INDEX('P04'!$AC:$AC,$A315+52),0)+IF($A315&lt;='P05'!$B$17,INDEX('P05'!$AC:$AC,$A315+52),0)+IF($A315&lt;='P06'!$B$17,INDEX('P06'!$AC:$AC,$A315+52),0)+IF($A315&lt;='P07'!$B$17,INDEX('P07'!$AC:$AC,$A315+52),0)+IF($A315&lt;='P08'!$B$17,INDEX('P08'!$AC:$AC,$A315+52),0)+IF($A315&lt;='P09'!$B$17,INDEX('P09'!$AC:$AC,$A315+52),0)+IF($A315&lt;='P10'!$B$17,INDEX('P10'!$AC:$AC,$A315+52),0)</f>
        <v>0.38618422385054779</v>
      </c>
      <c r="P315">
        <f>IF($A315&lt;='P01'!$B$17,INDEX('P01'!$AD:$AD,$A315+52),0)+IF($A315&lt;='P02'!$B$17,INDEX('P02'!$AD:$AD,$A315+52),0)+IF($A315&lt;='P03'!$B$17,INDEX('P03'!$AD:$AD,$A315+52),0)+IF($A315&lt;='P04'!$B$17,INDEX('P04'!$AD:$AD,$A315+52),0)+IF($A315&lt;='P05'!$B$17,INDEX('P05'!$AD:$AD,$A315+52),0)+IF($A315&lt;='P06'!$B$17,INDEX('P06'!$AD:$AD,$A315+52),0)+IF($A315&lt;='P07'!$B$17,INDEX('P07'!$AD:$AD,$A315+52),0)+IF($A315&lt;='P08'!$B$17,INDEX('P08'!$AD:$AD,$A315+52),0)+IF($A315&lt;='P09'!$B$17,INDEX('P09'!$AD:$AD,$A315+52),0)+IF($A315&lt;='P10'!$B$17,INDEX('P10'!$AD:$AD,$A315+52),0)</f>
        <v>2.2921515720164476</v>
      </c>
      <c r="Q315">
        <f>IF($A315&lt;='P01'!$B$17,INDEX('P01'!$AE:$AE,$A315+52),0)+IF($A315&lt;='P02'!$B$17,INDEX('P02'!$AE:$AE,$A315+52),0)+IF($A315&lt;='P03'!$B$17,INDEX('P03'!$AE:$AE,$A315+52),0)+IF($A315&lt;='P04'!$B$17,INDEX('P04'!$AE:$AE,$A315+52),0)+IF($A315&lt;='P05'!$B$17,INDEX('P05'!$AE:$AE,$A315+52),0)+IF($A315&lt;='P06'!$B$17,INDEX('P06'!$AE:$AE,$A315+52),0)+IF($A315&lt;='P07'!$B$17,INDEX('P07'!$AE:$AE,$A315+52),0)+IF($A315&lt;='P08'!$B$17,INDEX('P08'!$AE:$AE,$A315+52),0)+IF($A315&lt;='P09'!$B$17,INDEX('P09'!$AE:$AE,$A315+52),0)+IF($A315&lt;='P10'!$B$17,INDEX('P10'!$AE:$AE,$A315+52),0)</f>
        <v>30.236520629022721</v>
      </c>
      <c r="R315">
        <f>IF($A315&lt;='P01'!$B$17,INDEX('P01'!$AF:$AF,$A315+52),0)+IF($A315&lt;='P02'!$B$17,INDEX('P02'!$AF:$AF,$A315+52),0)+IF($A315&lt;='P03'!$B$17,INDEX('P03'!$AF:$AF,$A315+52),0)+IF($A315&lt;='P04'!$B$17,INDEX('P04'!$AF:$AF,$A315+52),0)+IF($A315&lt;='P05'!$B$17,INDEX('P05'!$AF:$AF,$A315+52),0)+IF($A315&lt;='P06'!$B$17,INDEX('P06'!$AF:$AF,$A315+52),0)+IF($A315&lt;='P07'!$B$17,INDEX('P07'!$AF:$AF,$A315+52),0)+IF($A315&lt;='P08'!$B$17,INDEX('P08'!$AF:$AF,$A315+52),0)+IF($A315&lt;='P09'!$B$17,INDEX('P09'!$AF:$AF,$A315+52),0)+IF($A315&lt;='P10'!$B$17,INDEX('P10'!$AF:$AF,$A315+52),0)</f>
        <v>2.3882668622730134E-2</v>
      </c>
      <c r="S315">
        <f>IF($A315&lt;='P01'!$B$17,INDEX('P01'!$AG:$AG,$A315+52),0)+IF($A315&lt;='P02'!$B$17,INDEX('P02'!$AG:$AG,$A315+52),0)+IF($A315&lt;='P03'!$B$17,INDEX('P03'!$AG:$AG,$A315+52),0)+IF($A315&lt;='P04'!$B$17,INDEX('P04'!$AG:$AG,$A315+52),0)+IF($A315&lt;='P05'!$B$17,INDEX('P05'!$AG:$AG,$A315+52),0)+IF($A315&lt;='P06'!$B$17,INDEX('P06'!$AG:$AG,$A315+52),0)+IF($A315&lt;='P07'!$B$17,INDEX('P07'!$AG:$AG,$A315+52),0)+IF($A315&lt;='P08'!$B$17,INDEX('P08'!$AG:$AG,$A315+52),0)+IF($A315&lt;='P09'!$B$17,INDEX('P09'!$AG:$AG,$A315+52),0)+IF($A315&lt;='P10'!$B$17,INDEX('P10'!$AG:$AG,$A315+52),0)</f>
        <v>7024.3944901006143</v>
      </c>
      <c r="T315">
        <f>IF($A315&lt;='P01'!$B$17,INDEX('P01'!$AI:$AI,$A315+52),0)+IF($A315&lt;='P02'!$B$17,INDEX('P02'!$AI:$AI,$A315+52),0)+IF($A315&lt;='P03'!$B$17,INDEX('P03'!$AI:$AI,$A315+52),0)+IF($A315&lt;='P04'!$B$17,INDEX('P04'!$AI:$AI,$A315+52),0)+IF($A315&lt;='P05'!$B$17,INDEX('P05'!$AI:$AI,$A315+52),0)+IF($A315&lt;='P06'!$B$17,INDEX('P06'!$AI:$AI,$A315+52),0)+IF($A315&lt;='P07'!$B$17,INDEX('P07'!$AI:$AI,$A315+52),0)+IF($A315&lt;='P08'!$B$17,INDEX('P08'!$AI:$AI,$A315+52),0)+IF($A315&lt;='P09'!$B$17,INDEX('P09'!$AI:$AI,$A315+52),0)+IF($A315&lt;='P10'!$B$17,INDEX('P10'!$AI:$AI,$A315+52),0)</f>
        <v>7024.3944901006143</v>
      </c>
    </row>
    <row r="316" spans="1:20" x14ac:dyDescent="0.35">
      <c r="A316">
        <v>284</v>
      </c>
      <c r="B316">
        <f>IF($A316&lt;='P01'!$B$17,INDEX('P01'!$J:$J,$A316+52),0)+IF($A316&lt;='P02'!$B$17,INDEX('P02'!$J:$J,$A316+52),0)+IF($A316&lt;='P03'!$B$17,INDEX('P03'!$J:$J,$A316+52),0)+IF($A316&lt;='P04'!$B$17,INDEX('P04'!$J:$J,$A316+52),0)+IF($A316&lt;='P05'!$B$17,INDEX('P05'!$J:$J,$A316+52),0)+IF($A316&lt;='P06'!$B$17,INDEX('P06'!$J:$J,$A316+52),0)+IF($A316&lt;='P07'!$B$17,INDEX('P07'!$J:$J,$A316+52),0)+IF($A316&lt;='P08'!$B$17,INDEX('P08'!$J:$J,$A316+52),0)+IF($A316&lt;='P09'!$B$17,INDEX('P09'!$J:$J,$A316+52),0)+IF($A316&lt;='P10'!$B$17,INDEX('P10'!$J:$J,$A316+52),0)</f>
        <v>1.1954431314690164E-4</v>
      </c>
      <c r="C316">
        <f>IF($A316&lt;='P01'!$B$17,INDEX('P01'!$K:$K,$A316+52),0)+IF($A316&lt;='P02'!$B$17,INDEX('P02'!$K:$K,$A316+52),0)+IF($A316&lt;='P03'!$B$17,INDEX('P03'!$K:$K,$A316+52),0)+IF($A316&lt;='P04'!$B$17,INDEX('P04'!$K:$K,$A316+52),0)+IF($A316&lt;='P05'!$B$17,INDEX('P05'!$K:$K,$A316+52),0)+IF($A316&lt;='P06'!$B$17,INDEX('P06'!$K:$K,$A316+52),0)+IF($A316&lt;='P07'!$B$17,INDEX('P07'!$K:$K,$A316+52),0)+IF($A316&lt;='P08'!$B$17,INDEX('P08'!$K:$K,$A316+52),0)+IF($A316&lt;='P09'!$B$17,INDEX('P09'!$K:$K,$A316+52),0)+IF($A316&lt;='P10'!$B$17,INDEX('P10'!$K:$K,$A316+52),0)</f>
        <v>1.9478152642041649E-3</v>
      </c>
      <c r="D316">
        <f>IF($A316&lt;='P01'!$B$17,INDEX('P01'!$L:$L,$A316+52),0)+IF($A316&lt;='P02'!$B$17,INDEX('P02'!$L:$L,$A316+52),0)+IF($A316&lt;='P03'!$B$17,INDEX('P03'!$L:$L,$A316+52),0)+IF($A316&lt;='P04'!$B$17,INDEX('P04'!$L:$L,$A316+52),0)+IF($A316&lt;='P05'!$B$17,INDEX('P05'!$L:$L,$A316+52),0)+IF($A316&lt;='P06'!$B$17,INDEX('P06'!$L:$L,$A316+52),0)+IF($A316&lt;='P07'!$B$17,INDEX('P07'!$L:$L,$A316+52),0)+IF($A316&lt;='P08'!$B$17,INDEX('P08'!$L:$L,$A316+52),0)+IF($A316&lt;='P09'!$B$17,INDEX('P09'!$L:$L,$A316+52),0)+IF($A316&lt;='P10'!$B$17,INDEX('P10'!$L:$L,$A316+52),0)</f>
        <v>0</v>
      </c>
      <c r="E316">
        <f>IF($A316&lt;='P01'!$B$17,INDEX('P01'!$M:$M,$A316+52),0)+IF($A316&lt;='P02'!$B$17,INDEX('P02'!$M:$M,$A316+52),0)+IF($A316&lt;='P03'!$B$17,INDEX('P03'!$M:$M,$A316+52),0)+IF($A316&lt;='P04'!$B$17,INDEX('P04'!$M:$M,$A316+52),0)+IF($A316&lt;='P05'!$B$17,INDEX('P05'!$M:$M,$A316+52),0)+IF($A316&lt;='P06'!$B$17,INDEX('P06'!$M:$M,$A316+52),0)+IF($A316&lt;='P07'!$B$17,INDEX('P07'!$M:$M,$A316+52),0)+IF($A316&lt;='P08'!$B$17,INDEX('P08'!$M:$M,$A316+52),0)+IF($A316&lt;='P09'!$B$17,INDEX('P09'!$M:$M,$A316+52),0)+IF($A316&lt;='P10'!$B$17,INDEX('P10'!$M:$M,$A316+52),0)</f>
        <v>0.57160482072659879</v>
      </c>
      <c r="F316">
        <f>IF($A316&lt;='P01'!$B$17,INDEX('P01'!$R:$R,$A316+52),0)+IF($A316&lt;='P02'!$B$17,INDEX('P02'!$R:$R,$A316+52),0)+IF($A316&lt;='P03'!$B$17,INDEX('P03'!$R:$R,$A316+52),0)+IF($A316&lt;='P04'!$B$17,INDEX('P04'!$R:$R,$A316+52),0)+IF($A316&lt;='P05'!$B$17,INDEX('P05'!$R:$R,$A316+52),0)+IF($A316&lt;='P06'!$B$17,INDEX('P06'!$R:$R,$A316+52),0)+IF($A316&lt;='P07'!$B$17,INDEX('P07'!$R:$R,$A316+52),0)+IF($A316&lt;='P08'!$B$17,INDEX('P08'!$R:$R,$A316+52),0)+IF($A316&lt;='P09'!$B$17,INDEX('P09'!$R:$R,$A316+52),0)+IF($A316&lt;='P10'!$B$17,INDEX('P10'!$R:$R,$A316+52),0)</f>
        <v>48.360165271306585</v>
      </c>
      <c r="G316">
        <f>IF($A316&lt;='P01'!$B$17,INDEX('P01'!$S:$S,$A316+52),0)+IF($A316&lt;='P02'!$B$17,INDEX('P02'!$S:$S,$A316+52),0)+IF($A316&lt;='P03'!$B$17,INDEX('P03'!$S:$S,$A316+52),0)+IF($A316&lt;='P04'!$B$17,INDEX('P04'!$S:$S,$A316+52),0)+IF($A316&lt;='P05'!$B$17,INDEX('P05'!$S:$S,$A316+52),0)+IF($A316&lt;='P06'!$B$17,INDEX('P06'!$S:$S,$A316+52),0)+IF($A316&lt;='P07'!$B$17,INDEX('P07'!$S:$S,$A316+52),0)+IF($A316&lt;='P08'!$B$17,INDEX('P08'!$S:$S,$A316+52),0)+IF($A316&lt;='P09'!$B$17,INDEX('P09'!$S:$S,$A316+52),0)+IF($A316&lt;='P10'!$B$17,INDEX('P10'!$S:$S,$A316+52),0)</f>
        <v>0.96720330542613175</v>
      </c>
      <c r="H316">
        <f>IF($A316&lt;='P01'!$B$17,INDEX('P01'!$T:$T,$A316+52),0)+IF($A316&lt;='P02'!$B$17,INDEX('P02'!$T:$T,$A316+52),0)+IF($A316&lt;='P03'!$B$17,INDEX('P03'!$T:$T,$A316+52),0)+IF($A316&lt;='P04'!$B$17,INDEX('P04'!$T:$T,$A316+52),0)+IF($A316&lt;='P05'!$B$17,INDEX('P05'!$T:$T,$A316+52),0)+IF($A316&lt;='P06'!$B$17,INDEX('P06'!$T:$T,$A316+52),0)+IF($A316&lt;='P07'!$B$17,INDEX('P07'!$T:$T,$A316+52),0)+IF($A316&lt;='P08'!$B$17,INDEX('P08'!$T:$T,$A316+52),0)+IF($A316&lt;='P09'!$B$17,INDEX('P09'!$T:$T,$A316+52),0)+IF($A316&lt;='P10'!$B$17,INDEX('P10'!$T:$T,$A316+52),0)</f>
        <v>5.7736188745708841</v>
      </c>
      <c r="I316">
        <f>IF($A316&lt;='P01'!$B$17,INDEX('P01'!$U:$U,$A316+52),0)+IF($A316&lt;='P02'!$B$17,INDEX('P02'!$U:$U,$A316+52),0)+IF($A316&lt;='P03'!$B$17,INDEX('P03'!$U:$U,$A316+52),0)+IF($A316&lt;='P04'!$B$17,INDEX('P04'!$U:$U,$A316+52),0)+IF($A316&lt;='P05'!$B$17,INDEX('P05'!$U:$U,$A316+52),0)+IF($A316&lt;='P06'!$B$17,INDEX('P06'!$U:$U,$A316+52),0)+IF($A316&lt;='P07'!$B$17,INDEX('P07'!$U:$U,$A316+52),0)+IF($A316&lt;='P08'!$B$17,INDEX('P08'!$U:$U,$A316+52),0)+IF($A316&lt;='P09'!$B$17,INDEX('P09'!$U:$U,$A316+52),0)+IF($A316&lt;='P10'!$B$17,INDEX('P10'!$U:$U,$A316+52),0)</f>
        <v>75.975122805896731</v>
      </c>
      <c r="J316">
        <f>IF($A316&lt;='P01'!$B$17,INDEX('P01'!$V:$V,$A316+52),0)+IF($A316&lt;='P02'!$B$17,INDEX('P02'!$V:$V,$A316+52),0)+IF($A316&lt;='P03'!$B$17,INDEX('P03'!$V:$V,$A316+52),0)+IF($A316&lt;='P04'!$B$17,INDEX('P04'!$V:$V,$A316+52),0)+IF($A316&lt;='P05'!$B$17,INDEX('P05'!$V:$V,$A316+52),0)+IF($A316&lt;='P06'!$B$17,INDEX('P06'!$V:$V,$A316+52),0)+IF($A316&lt;='P07'!$B$17,INDEX('P07'!$V:$V,$A316+52),0)+IF($A316&lt;='P08'!$B$17,INDEX('P08'!$V:$V,$A316+52),0)+IF($A316&lt;='P09'!$B$17,INDEX('P09'!$V:$V,$A316+52),0)+IF($A316&lt;='P10'!$B$17,INDEX('P10'!$V:$V,$A316+52),0)</f>
        <v>6.0156595214959849E-2</v>
      </c>
      <c r="K316">
        <f>IF($A316&lt;='P01'!$B$17,INDEX('P01'!$W:$W,$A316+52),0)+IF($A316&lt;='P02'!$B$17,INDEX('P02'!$W:$W,$A316+52),0)+IF($A316&lt;='P03'!$B$17,INDEX('P03'!$W:$W,$A316+52),0)+IF($A316&lt;='P04'!$B$17,INDEX('P04'!$W:$W,$A316+52),0)+IF($A316&lt;='P05'!$B$17,INDEX('P05'!$W:$W,$A316+52),0)+IF($A316&lt;='P06'!$B$17,INDEX('P06'!$W:$W,$A316+52),0)+IF($A316&lt;='P07'!$B$17,INDEX('P07'!$W:$W,$A316+52),0)+IF($A316&lt;='P08'!$B$17,INDEX('P08'!$W:$W,$A316+52),0)+IF($A316&lt;='P09'!$B$17,INDEX('P09'!$W:$W,$A316+52),0)+IF($A316&lt;='P10'!$B$17,INDEX('P10'!$W:$W,$A316+52),0)</f>
        <v>-34.415936309802127</v>
      </c>
      <c r="L316">
        <f>IF($A316&lt;='P01'!$B$17,INDEX('P01'!$X:$X,$A316+52),0)+IF($A316&lt;='P02'!$B$17,INDEX('P02'!$X:$X,$A316+52),0)+IF($A316&lt;='P03'!$B$17,INDEX('P03'!$X:$X,$A316+52),0)+IF($A316&lt;='P04'!$B$17,INDEX('P04'!$X:$X,$A316+52),0)+IF($A316&lt;='P05'!$B$17,INDEX('P05'!$X:$X,$A316+52),0)+IF($A316&lt;='P06'!$B$17,INDEX('P06'!$X:$X,$A316+52),0)+IF($A316&lt;='P07'!$B$17,INDEX('P07'!$X:$X,$A316+52),0)+IF($A316&lt;='P08'!$B$17,INDEX('P08'!$X:$X,$A316+52),0)+IF($A316&lt;='P09'!$B$17,INDEX('P09'!$X:$X,$A316+52),0)+IF($A316&lt;='P10'!$B$17,INDEX('P10'!$X:$X,$A316+52),0)</f>
        <v>34.260784084818184</v>
      </c>
      <c r="M316">
        <f>IF($A316&lt;='P01'!$B$17,INDEX('P01'!$AA:$AA,$A316+52),0)+IF($A316&lt;='P02'!$B$17,INDEX('P02'!$AA:$AA,$A316+52),0)+IF($A316&lt;='P03'!$B$17,INDEX('P03'!$AA:$AA,$A316+52),0)+IF($A316&lt;='P04'!$B$17,INDEX('P04'!$AA:$AA,$A316+52),0)+IF($A316&lt;='P05'!$B$17,INDEX('P05'!$AA:$AA,$A316+52),0)+IF($A316&lt;='P06'!$B$17,INDEX('P06'!$AA:$AA,$A316+52),0)+IF($A316&lt;='P07'!$B$17,INDEX('P07'!$AA:$AA,$A316+52),0)+IF($A316&lt;='P08'!$B$17,INDEX('P08'!$AA:$AA,$A316+52),0)+IF($A316&lt;='P09'!$B$17,INDEX('P09'!$AA:$AA,$A316+52),0)+IF($A316&lt;='P10'!$B$17,INDEX('P10'!$AA:$AA,$A316+52),0)</f>
        <v>-13.541754448501607</v>
      </c>
      <c r="N316">
        <f>IF($A316&lt;='P01'!$B$17,INDEX('P01'!$AB:$AB,$A316+52),0)+IF($A316&lt;='P02'!$B$17,INDEX('P02'!$AB:$AB,$A316+52),0)+IF($A316&lt;='P03'!$B$17,INDEX('P03'!$AB:$AB,$A316+52),0)+IF($A316&lt;='P04'!$B$17,INDEX('P04'!$AB:$AB,$A316+52),0)+IF($A316&lt;='P05'!$B$17,INDEX('P05'!$AB:$AB,$A316+52),0)+IF($A316&lt;='P06'!$B$17,INDEX('P06'!$AB:$AB,$A316+52),0)+IF($A316&lt;='P07'!$B$17,INDEX('P07'!$AB:$AB,$A316+52),0)+IF($A316&lt;='P08'!$B$17,INDEX('P08'!$AB:$AB,$A316+52),0)+IF($A316&lt;='P09'!$B$17,INDEX('P09'!$AB:$AB,$A316+52),0)+IF($A316&lt;='P10'!$B$17,INDEX('P10'!$AB:$AB,$A316+52),0)</f>
        <v>19.177185003430434</v>
      </c>
      <c r="O316">
        <f>IF($A316&lt;='P01'!$B$17,INDEX('P01'!$AC:$AC,$A316+52),0)+IF($A316&lt;='P02'!$B$17,INDEX('P02'!$AC:$AC,$A316+52),0)+IF($A316&lt;='P03'!$B$17,INDEX('P03'!$AC:$AC,$A316+52),0)+IF($A316&lt;='P04'!$B$17,INDEX('P04'!$AC:$AC,$A316+52),0)+IF($A316&lt;='P05'!$B$17,INDEX('P05'!$AC:$AC,$A316+52),0)+IF($A316&lt;='P06'!$B$17,INDEX('P06'!$AC:$AC,$A316+52),0)+IF($A316&lt;='P07'!$B$17,INDEX('P07'!$AC:$AC,$A316+52),0)+IF($A316&lt;='P08'!$B$17,INDEX('P08'!$AC:$AC,$A316+52),0)+IF($A316&lt;='P09'!$B$17,INDEX('P09'!$AC:$AC,$A316+52),0)+IF($A316&lt;='P10'!$B$17,INDEX('P10'!$AC:$AC,$A316+52),0)</f>
        <v>0.38354370006860872</v>
      </c>
      <c r="P316">
        <f>IF($A316&lt;='P01'!$B$17,INDEX('P01'!$AD:$AD,$A316+52),0)+IF($A316&lt;='P02'!$B$17,INDEX('P02'!$AD:$AD,$A316+52),0)+IF($A316&lt;='P03'!$B$17,INDEX('P03'!$AD:$AD,$A316+52),0)+IF($A316&lt;='P04'!$B$17,INDEX('P04'!$AD:$AD,$A316+52),0)+IF($A316&lt;='P05'!$B$17,INDEX('P05'!$AD:$AD,$A316+52),0)+IF($A316&lt;='P06'!$B$17,INDEX('P06'!$AD:$AD,$A316+52),0)+IF($A316&lt;='P07'!$B$17,INDEX('P07'!$AD:$AD,$A316+52),0)+IF($A316&lt;='P08'!$B$17,INDEX('P08'!$AD:$AD,$A316+52),0)+IF($A316&lt;='P09'!$B$17,INDEX('P09'!$AD:$AD,$A316+52),0)+IF($A316&lt;='P10'!$B$17,INDEX('P10'!$AD:$AD,$A316+52),0)</f>
        <v>2.2820531160382531</v>
      </c>
      <c r="Q316">
        <f>IF($A316&lt;='P01'!$B$17,INDEX('P01'!$AE:$AE,$A316+52),0)+IF($A316&lt;='P02'!$B$17,INDEX('P02'!$AE:$AE,$A316+52),0)+IF($A316&lt;='P03'!$B$17,INDEX('P03'!$AE:$AE,$A316+52),0)+IF($A316&lt;='P04'!$B$17,INDEX('P04'!$AE:$AE,$A316+52),0)+IF($A316&lt;='P05'!$B$17,INDEX('P05'!$AE:$AE,$A316+52),0)+IF($A316&lt;='P06'!$B$17,INDEX('P06'!$AE:$AE,$A316+52),0)+IF($A316&lt;='P07'!$B$17,INDEX('P07'!$AE:$AE,$A316+52),0)+IF($A316&lt;='P08'!$B$17,INDEX('P08'!$AE:$AE,$A316+52),0)+IF($A316&lt;='P09'!$B$17,INDEX('P09'!$AE:$AE,$A316+52),0)+IF($A316&lt;='P10'!$B$17,INDEX('P10'!$AE:$AE,$A316+52),0)</f>
        <v>30.029565426324016</v>
      </c>
      <c r="R316">
        <f>IF($A316&lt;='P01'!$B$17,INDEX('P01'!$AF:$AF,$A316+52),0)+IF($A316&lt;='P02'!$B$17,INDEX('P02'!$AF:$AF,$A316+52),0)+IF($A316&lt;='P03'!$B$17,INDEX('P03'!$AF:$AF,$A316+52),0)+IF($A316&lt;='P04'!$B$17,INDEX('P04'!$AF:$AF,$A316+52),0)+IF($A316&lt;='P05'!$B$17,INDEX('P05'!$AF:$AF,$A316+52),0)+IF($A316&lt;='P06'!$B$17,INDEX('P06'!$AF:$AF,$A316+52),0)+IF($A316&lt;='P07'!$B$17,INDEX('P07'!$AF:$AF,$A316+52),0)+IF($A316&lt;='P08'!$B$17,INDEX('P08'!$AF:$AF,$A316+52),0)+IF($A316&lt;='P09'!$B$17,INDEX('P09'!$AF:$AF,$A316+52),0)+IF($A316&lt;='P10'!$B$17,INDEX('P10'!$AF:$AF,$A316+52),0)</f>
        <v>2.3777209501164756E-2</v>
      </c>
      <c r="S316">
        <f>IF($A316&lt;='P01'!$B$17,INDEX('P01'!$AG:$AG,$A316+52),0)+IF($A316&lt;='P02'!$B$17,INDEX('P02'!$AG:$AG,$A316+52),0)+IF($A316&lt;='P03'!$B$17,INDEX('P03'!$AG:$AG,$A316+52),0)+IF($A316&lt;='P04'!$B$17,INDEX('P04'!$AG:$AG,$A316+52),0)+IF($A316&lt;='P05'!$B$17,INDEX('P05'!$AG:$AG,$A316+52),0)+IF($A316&lt;='P06'!$B$17,INDEX('P06'!$AG:$AG,$A316+52),0)+IF($A316&lt;='P07'!$B$17,INDEX('P07'!$AG:$AG,$A316+52),0)+IF($A316&lt;='P08'!$B$17,INDEX('P08'!$AG:$AG,$A316+52),0)+IF($A316&lt;='P09'!$B$17,INDEX('P09'!$AG:$AG,$A316+52),0)+IF($A316&lt;='P10'!$B$17,INDEX('P10'!$AG:$AG,$A316+52),0)</f>
        <v>7013.1297457038972</v>
      </c>
      <c r="T316">
        <f>IF($A316&lt;='P01'!$B$17,INDEX('P01'!$AI:$AI,$A316+52),0)+IF($A316&lt;='P02'!$B$17,INDEX('P02'!$AI:$AI,$A316+52),0)+IF($A316&lt;='P03'!$B$17,INDEX('P03'!$AI:$AI,$A316+52),0)+IF($A316&lt;='P04'!$B$17,INDEX('P04'!$AI:$AI,$A316+52),0)+IF($A316&lt;='P05'!$B$17,INDEX('P05'!$AI:$AI,$A316+52),0)+IF($A316&lt;='P06'!$B$17,INDEX('P06'!$AI:$AI,$A316+52),0)+IF($A316&lt;='P07'!$B$17,INDEX('P07'!$AI:$AI,$A316+52),0)+IF($A316&lt;='P08'!$B$17,INDEX('P08'!$AI:$AI,$A316+52),0)+IF($A316&lt;='P09'!$B$17,INDEX('P09'!$AI:$AI,$A316+52),0)+IF($A316&lt;='P10'!$B$17,INDEX('P10'!$AI:$AI,$A316+52),0)</f>
        <v>7013.1297457038972</v>
      </c>
    </row>
    <row r="317" spans="1:20" x14ac:dyDescent="0.35">
      <c r="A317">
        <v>285</v>
      </c>
      <c r="B317">
        <f>IF($A317&lt;='P01'!$B$17,INDEX('P01'!$J:$J,$A317+52),0)+IF($A317&lt;='P02'!$B$17,INDEX('P02'!$J:$J,$A317+52),0)+IF($A317&lt;='P03'!$B$17,INDEX('P03'!$J:$J,$A317+52),0)+IF($A317&lt;='P04'!$B$17,INDEX('P04'!$J:$J,$A317+52),0)+IF($A317&lt;='P05'!$B$17,INDEX('P05'!$J:$J,$A317+52),0)+IF($A317&lt;='P06'!$B$17,INDEX('P06'!$J:$J,$A317+52),0)+IF($A317&lt;='P07'!$B$17,INDEX('P07'!$J:$J,$A317+52),0)+IF($A317&lt;='P08'!$B$17,INDEX('P08'!$J:$J,$A317+52),0)+IF($A317&lt;='P09'!$B$17,INDEX('P09'!$J:$J,$A317+52),0)+IF($A317&lt;='P10'!$B$17,INDEX('P10'!$J:$J,$A317+52),0)</f>
        <v>1.1911230522594168E-4</v>
      </c>
      <c r="C317">
        <f>IF($A317&lt;='P01'!$B$17,INDEX('P01'!$K:$K,$A317+52),0)+IF($A317&lt;='P02'!$B$17,INDEX('P02'!$K:$K,$A317+52),0)+IF($A317&lt;='P03'!$B$17,INDEX('P03'!$K:$K,$A317+52),0)+IF($A317&lt;='P04'!$B$17,INDEX('P04'!$K:$K,$A317+52),0)+IF($A317&lt;='P05'!$B$17,INDEX('P05'!$K:$K,$A317+52),0)+IF($A317&lt;='P06'!$B$17,INDEX('P06'!$K:$K,$A317+52),0)+IF($A317&lt;='P07'!$B$17,INDEX('P07'!$K:$K,$A317+52),0)+IF($A317&lt;='P08'!$B$17,INDEX('P08'!$K:$K,$A317+52),0)+IF($A317&lt;='P09'!$B$17,INDEX('P09'!$K:$K,$A317+52),0)+IF($A317&lt;='P10'!$B$17,INDEX('P10'!$K:$K,$A317+52),0)</f>
        <v>1.9407958682200704E-3</v>
      </c>
      <c r="D317">
        <f>IF($A317&lt;='P01'!$B$17,INDEX('P01'!$L:$L,$A317+52),0)+IF($A317&lt;='P02'!$B$17,INDEX('P02'!$L:$L,$A317+52),0)+IF($A317&lt;='P03'!$B$17,INDEX('P03'!$L:$L,$A317+52),0)+IF($A317&lt;='P04'!$B$17,INDEX('P04'!$L:$L,$A317+52),0)+IF($A317&lt;='P05'!$B$17,INDEX('P05'!$L:$L,$A317+52),0)+IF($A317&lt;='P06'!$B$17,INDEX('P06'!$L:$L,$A317+52),0)+IF($A317&lt;='P07'!$B$17,INDEX('P07'!$L:$L,$A317+52),0)+IF($A317&lt;='P08'!$B$17,INDEX('P08'!$L:$L,$A317+52),0)+IF($A317&lt;='P09'!$B$17,INDEX('P09'!$L:$L,$A317+52),0)+IF($A317&lt;='P10'!$B$17,INDEX('P10'!$L:$L,$A317+52),0)</f>
        <v>0</v>
      </c>
      <c r="E317">
        <f>IF($A317&lt;='P01'!$B$17,INDEX('P01'!$M:$M,$A317+52),0)+IF($A317&lt;='P02'!$B$17,INDEX('P02'!$M:$M,$A317+52),0)+IF($A317&lt;='P03'!$B$17,INDEX('P03'!$M:$M,$A317+52),0)+IF($A317&lt;='P04'!$B$17,INDEX('P04'!$M:$M,$A317+52),0)+IF($A317&lt;='P05'!$B$17,INDEX('P05'!$M:$M,$A317+52),0)+IF($A317&lt;='P06'!$B$17,INDEX('P06'!$M:$M,$A317+52),0)+IF($A317&lt;='P07'!$B$17,INDEX('P07'!$M:$M,$A317+52),0)+IF($A317&lt;='P08'!$B$17,INDEX('P08'!$M:$M,$A317+52),0)+IF($A317&lt;='P09'!$B$17,INDEX('P09'!$M:$M,$A317+52),0)+IF($A317&lt;='P10'!$B$17,INDEX('P10'!$M:$M,$A317+52),0)</f>
        <v>0.56954491255315265</v>
      </c>
      <c r="F317">
        <f>IF($A317&lt;='P01'!$B$17,INDEX('P01'!$R:$R,$A317+52),0)+IF($A317&lt;='P02'!$B$17,INDEX('P02'!$R:$R,$A317+52),0)+IF($A317&lt;='P03'!$B$17,INDEX('P03'!$R:$R,$A317+52),0)+IF($A317&lt;='P04'!$B$17,INDEX('P04'!$R:$R,$A317+52),0)+IF($A317&lt;='P05'!$B$17,INDEX('P05'!$R:$R,$A317+52),0)+IF($A317&lt;='P06'!$B$17,INDEX('P06'!$R:$R,$A317+52),0)+IF($A317&lt;='P07'!$B$17,INDEX('P07'!$R:$R,$A317+52),0)+IF($A317&lt;='P08'!$B$17,INDEX('P08'!$R:$R,$A317+52),0)+IF($A317&lt;='P09'!$B$17,INDEX('P09'!$R:$R,$A317+52),0)+IF($A317&lt;='P10'!$B$17,INDEX('P10'!$R:$R,$A317+52),0)</f>
        <v>48.186740183680548</v>
      </c>
      <c r="G317">
        <f>IF($A317&lt;='P01'!$B$17,INDEX('P01'!$S:$S,$A317+52),0)+IF($A317&lt;='P02'!$B$17,INDEX('P02'!$S:$S,$A317+52),0)+IF($A317&lt;='P03'!$B$17,INDEX('P03'!$S:$S,$A317+52),0)+IF($A317&lt;='P04'!$B$17,INDEX('P04'!$S:$S,$A317+52),0)+IF($A317&lt;='P05'!$B$17,INDEX('P05'!$S:$S,$A317+52),0)+IF($A317&lt;='P06'!$B$17,INDEX('P06'!$S:$S,$A317+52),0)+IF($A317&lt;='P07'!$B$17,INDEX('P07'!$S:$S,$A317+52),0)+IF($A317&lt;='P08'!$B$17,INDEX('P08'!$S:$S,$A317+52),0)+IF($A317&lt;='P09'!$B$17,INDEX('P09'!$S:$S,$A317+52),0)+IF($A317&lt;='P10'!$B$17,INDEX('P10'!$S:$S,$A317+52),0)</f>
        <v>0.96373480367361097</v>
      </c>
      <c r="H317">
        <f>IF($A317&lt;='P01'!$B$17,INDEX('P01'!$T:$T,$A317+52),0)+IF($A317&lt;='P02'!$B$17,INDEX('P02'!$T:$T,$A317+52),0)+IF($A317&lt;='P03'!$B$17,INDEX('P03'!$T:$T,$A317+52),0)+IF($A317&lt;='P04'!$B$17,INDEX('P04'!$T:$T,$A317+52),0)+IF($A317&lt;='P05'!$B$17,INDEX('P05'!$T:$T,$A317+52),0)+IF($A317&lt;='P06'!$B$17,INDEX('P06'!$T:$T,$A317+52),0)+IF($A317&lt;='P07'!$B$17,INDEX('P07'!$T:$T,$A317+52),0)+IF($A317&lt;='P08'!$B$17,INDEX('P08'!$T:$T,$A317+52),0)+IF($A317&lt;='P09'!$B$17,INDEX('P09'!$T:$T,$A317+52),0)+IF($A317&lt;='P10'!$B$17,INDEX('P10'!$T:$T,$A317+52),0)</f>
        <v>5.7670002988283464</v>
      </c>
      <c r="I317">
        <f>IF($A317&lt;='P01'!$B$17,INDEX('P01'!$U:$U,$A317+52),0)+IF($A317&lt;='P02'!$B$17,INDEX('P02'!$U:$U,$A317+52),0)+IF($A317&lt;='P03'!$B$17,INDEX('P03'!$U:$U,$A317+52),0)+IF($A317&lt;='P04'!$B$17,INDEX('P04'!$U:$U,$A317+52),0)+IF($A317&lt;='P05'!$B$17,INDEX('P05'!$U:$U,$A317+52),0)+IF($A317&lt;='P06'!$B$17,INDEX('P06'!$U:$U,$A317+52),0)+IF($A317&lt;='P07'!$B$17,INDEX('P07'!$U:$U,$A317+52),0)+IF($A317&lt;='P08'!$B$17,INDEX('P08'!$U:$U,$A317+52),0)+IF($A317&lt;='P09'!$B$17,INDEX('P09'!$U:$U,$A317+52),0)+IF($A317&lt;='P10'!$B$17,INDEX('P10'!$U:$U,$A317+52),0)</f>
        <v>75.702128256118783</v>
      </c>
      <c r="J317">
        <f>IF($A317&lt;='P01'!$B$17,INDEX('P01'!$V:$V,$A317+52),0)+IF($A317&lt;='P02'!$B$17,INDEX('P02'!$V:$V,$A317+52),0)+IF($A317&lt;='P03'!$B$17,INDEX('P03'!$V:$V,$A317+52),0)+IF($A317&lt;='P04'!$B$17,INDEX('P04'!$V:$V,$A317+52),0)+IF($A317&lt;='P05'!$B$17,INDEX('P05'!$V:$V,$A317+52),0)+IF($A317&lt;='P06'!$B$17,INDEX('P06'!$V:$V,$A317+52),0)+IF($A317&lt;='P07'!$B$17,INDEX('P07'!$V:$V,$A317+52),0)+IF($A317&lt;='P08'!$B$17,INDEX('P08'!$V:$V,$A317+52),0)+IF($A317&lt;='P09'!$B$17,INDEX('P09'!$V:$V,$A317+52),0)+IF($A317&lt;='P10'!$B$17,INDEX('P10'!$V:$V,$A317+52),0)</f>
        <v>6.0087028216360708E-2</v>
      </c>
      <c r="K317">
        <f>IF($A317&lt;='P01'!$B$17,INDEX('P01'!$W:$W,$A317+52),0)+IF($A317&lt;='P02'!$B$17,INDEX('P02'!$W:$W,$A317+52),0)+IF($A317&lt;='P03'!$B$17,INDEX('P03'!$W:$W,$A317+52),0)+IF($A317&lt;='P04'!$B$17,INDEX('P04'!$W:$W,$A317+52),0)+IF($A317&lt;='P05'!$B$17,INDEX('P05'!$W:$W,$A317+52),0)+IF($A317&lt;='P06'!$B$17,INDEX('P06'!$W:$W,$A317+52),0)+IF($A317&lt;='P07'!$B$17,INDEX('P07'!$W:$W,$A317+52),0)+IF($A317&lt;='P08'!$B$17,INDEX('P08'!$W:$W,$A317+52),0)+IF($A317&lt;='P09'!$B$17,INDEX('P09'!$W:$W,$A317+52),0)+IF($A317&lt;='P10'!$B$17,INDEX('P10'!$W:$W,$A317+52),0)</f>
        <v>-34.306210203156553</v>
      </c>
      <c r="L317">
        <f>IF($A317&lt;='P01'!$B$17,INDEX('P01'!$X:$X,$A317+52),0)+IF($A317&lt;='P02'!$B$17,INDEX('P02'!$X:$X,$A317+52),0)+IF($A317&lt;='P03'!$B$17,INDEX('P03'!$X:$X,$A317+52),0)+IF($A317&lt;='P04'!$B$17,INDEX('P04'!$X:$X,$A317+52),0)+IF($A317&lt;='P05'!$B$17,INDEX('P05'!$X:$X,$A317+52),0)+IF($A317&lt;='P06'!$B$17,INDEX('P06'!$X:$X,$A317+52),0)+IF($A317&lt;='P07'!$B$17,INDEX('P07'!$X:$X,$A317+52),0)+IF($A317&lt;='P08'!$B$17,INDEX('P08'!$X:$X,$A317+52),0)+IF($A317&lt;='P09'!$B$17,INDEX('P09'!$X:$X,$A317+52),0)+IF($A317&lt;='P10'!$B$17,INDEX('P10'!$X:$X,$A317+52),0)</f>
        <v>34.151614371809032</v>
      </c>
      <c r="M317">
        <f>IF($A317&lt;='P01'!$B$17,INDEX('P01'!$AA:$AA,$A317+52),0)+IF($A317&lt;='P02'!$B$17,INDEX('P02'!$AA:$AA,$A317+52),0)+IF($A317&lt;='P03'!$B$17,INDEX('P03'!$AA:$AA,$A317+52),0)+IF($A317&lt;='P04'!$B$17,INDEX('P04'!$AA:$AA,$A317+52),0)+IF($A317&lt;='P05'!$B$17,INDEX('P05'!$AA:$AA,$A317+52),0)+IF($A317&lt;='P06'!$B$17,INDEX('P06'!$AA:$AA,$A317+52),0)+IF($A317&lt;='P07'!$B$17,INDEX('P07'!$AA:$AA,$A317+52),0)+IF($A317&lt;='P08'!$B$17,INDEX('P08'!$AA:$AA,$A317+52),0)+IF($A317&lt;='P09'!$B$17,INDEX('P09'!$AA:$AA,$A317+52),0)+IF($A317&lt;='P10'!$B$17,INDEX('P10'!$AA:$AA,$A317+52),0)</f>
        <v>-13.454557826138391</v>
      </c>
      <c r="N317">
        <f>IF($A317&lt;='P01'!$B$17,INDEX('P01'!$AB:$AB,$A317+52),0)+IF($A317&lt;='P02'!$B$17,INDEX('P02'!$AB:$AB,$A317+52),0)+IF($A317&lt;='P03'!$B$17,INDEX('P03'!$AB:$AB,$A317+52),0)+IF($A317&lt;='P04'!$B$17,INDEX('P04'!$AB:$AB,$A317+52),0)+IF($A317&lt;='P05'!$B$17,INDEX('P05'!$AB:$AB,$A317+52),0)+IF($A317&lt;='P06'!$B$17,INDEX('P06'!$AB:$AB,$A317+52),0)+IF($A317&lt;='P07'!$B$17,INDEX('P07'!$AB:$AB,$A317+52),0)+IF($A317&lt;='P08'!$B$17,INDEX('P08'!$AB:$AB,$A317+52),0)+IF($A317&lt;='P09'!$B$17,INDEX('P09'!$AB:$AB,$A317+52),0)+IF($A317&lt;='P10'!$B$17,INDEX('P10'!$AB:$AB,$A317+52),0)</f>
        <v>19.046061573655027</v>
      </c>
      <c r="O317">
        <f>IF($A317&lt;='P01'!$B$17,INDEX('P01'!$AC:$AC,$A317+52),0)+IF($A317&lt;='P02'!$B$17,INDEX('P02'!$AC:$AC,$A317+52),0)+IF($A317&lt;='P03'!$B$17,INDEX('P03'!$AC:$AC,$A317+52),0)+IF($A317&lt;='P04'!$B$17,INDEX('P04'!$AC:$AC,$A317+52),0)+IF($A317&lt;='P05'!$B$17,INDEX('P05'!$AC:$AC,$A317+52),0)+IF($A317&lt;='P06'!$B$17,INDEX('P06'!$AC:$AC,$A317+52),0)+IF($A317&lt;='P07'!$B$17,INDEX('P07'!$AC:$AC,$A317+52),0)+IF($A317&lt;='P08'!$B$17,INDEX('P08'!$AC:$AC,$A317+52),0)+IF($A317&lt;='P09'!$B$17,INDEX('P09'!$AC:$AC,$A317+52),0)+IF($A317&lt;='P10'!$B$17,INDEX('P10'!$AC:$AC,$A317+52),0)</f>
        <v>0.38092123147310059</v>
      </c>
      <c r="P317">
        <f>IF($A317&lt;='P01'!$B$17,INDEX('P01'!$AD:$AD,$A317+52),0)+IF($A317&lt;='P02'!$B$17,INDEX('P02'!$AD:$AD,$A317+52),0)+IF($A317&lt;='P03'!$B$17,INDEX('P03'!$AD:$AD,$A317+52),0)+IF($A317&lt;='P04'!$B$17,INDEX('P04'!$AD:$AD,$A317+52),0)+IF($A317&lt;='P05'!$B$17,INDEX('P05'!$AD:$AD,$A317+52),0)+IF($A317&lt;='P06'!$B$17,INDEX('P06'!$AD:$AD,$A317+52),0)+IF($A317&lt;='P07'!$B$17,INDEX('P07'!$AD:$AD,$A317+52),0)+IF($A317&lt;='P08'!$B$17,INDEX('P08'!$AD:$AD,$A317+52),0)+IF($A317&lt;='P09'!$B$17,INDEX('P09'!$AD:$AD,$A317+52),0)+IF($A317&lt;='P10'!$B$17,INDEX('P10'!$AD:$AD,$A317+52),0)</f>
        <v>2.2719991552725318</v>
      </c>
      <c r="Q317">
        <f>IF($A317&lt;='P01'!$B$17,INDEX('P01'!$AE:$AE,$A317+52),0)+IF($A317&lt;='P02'!$B$17,INDEX('P02'!$AE:$AE,$A317+52),0)+IF($A317&lt;='P03'!$B$17,INDEX('P03'!$AE:$AE,$A317+52),0)+IF($A317&lt;='P04'!$B$17,INDEX('P04'!$AE:$AE,$A317+52),0)+IF($A317&lt;='P05'!$B$17,INDEX('P05'!$AE:$AE,$A317+52),0)+IF($A317&lt;='P06'!$B$17,INDEX('P06'!$AE:$AE,$A317+52),0)+IF($A317&lt;='P07'!$B$17,INDEX('P07'!$AE:$AE,$A317+52),0)+IF($A317&lt;='P08'!$B$17,INDEX('P08'!$AE:$AE,$A317+52),0)+IF($A317&lt;='P09'!$B$17,INDEX('P09'!$AE:$AE,$A317+52),0)+IF($A317&lt;='P10'!$B$17,INDEX('P10'!$AE:$AE,$A317+52),0)</f>
        <v>29.824026796942974</v>
      </c>
      <c r="R317">
        <f>IF($A317&lt;='P01'!$B$17,INDEX('P01'!$AF:$AF,$A317+52),0)+IF($A317&lt;='P02'!$B$17,INDEX('P02'!$AF:$AF,$A317+52),0)+IF($A317&lt;='P03'!$B$17,INDEX('P03'!$AF:$AF,$A317+52),0)+IF($A317&lt;='P04'!$B$17,INDEX('P04'!$AF:$AF,$A317+52),0)+IF($A317&lt;='P05'!$B$17,INDEX('P05'!$AF:$AF,$A317+52),0)+IF($A317&lt;='P06'!$B$17,INDEX('P06'!$AF:$AF,$A317+52),0)+IF($A317&lt;='P07'!$B$17,INDEX('P07'!$AF:$AF,$A317+52),0)+IF($A317&lt;='P08'!$B$17,INDEX('P08'!$AF:$AF,$A317+52),0)+IF($A317&lt;='P09'!$B$17,INDEX('P09'!$AF:$AF,$A317+52),0)+IF($A317&lt;='P10'!$B$17,INDEX('P10'!$AF:$AF,$A317+52),0)</f>
        <v>2.3672216104816908E-2</v>
      </c>
      <c r="S317">
        <f>IF($A317&lt;='P01'!$B$17,INDEX('P01'!$AG:$AG,$A317+52),0)+IF($A317&lt;='P02'!$B$17,INDEX('P02'!$AG:$AG,$A317+52),0)+IF($A317&lt;='P03'!$B$17,INDEX('P03'!$AG:$AG,$A317+52),0)+IF($A317&lt;='P04'!$B$17,INDEX('P04'!$AG:$AG,$A317+52),0)+IF($A317&lt;='P05'!$B$17,INDEX('P05'!$AG:$AG,$A317+52),0)+IF($A317&lt;='P06'!$B$17,INDEX('P06'!$AG:$AG,$A317+52),0)+IF($A317&lt;='P07'!$B$17,INDEX('P07'!$AG:$AG,$A317+52),0)+IF($A317&lt;='P08'!$B$17,INDEX('P08'!$AG:$AG,$A317+52),0)+IF($A317&lt;='P09'!$B$17,INDEX('P09'!$AG:$AG,$A317+52),0)+IF($A317&lt;='P10'!$B$17,INDEX('P10'!$AG:$AG,$A317+52),0)</f>
        <v>7001.9372931783219</v>
      </c>
      <c r="T317">
        <f>IF($A317&lt;='P01'!$B$17,INDEX('P01'!$AI:$AI,$A317+52),0)+IF($A317&lt;='P02'!$B$17,INDEX('P02'!$AI:$AI,$A317+52),0)+IF($A317&lt;='P03'!$B$17,INDEX('P03'!$AI:$AI,$A317+52),0)+IF($A317&lt;='P04'!$B$17,INDEX('P04'!$AI:$AI,$A317+52),0)+IF($A317&lt;='P05'!$B$17,INDEX('P05'!$AI:$AI,$A317+52),0)+IF($A317&lt;='P06'!$B$17,INDEX('P06'!$AI:$AI,$A317+52),0)+IF($A317&lt;='P07'!$B$17,INDEX('P07'!$AI:$AI,$A317+52),0)+IF($A317&lt;='P08'!$B$17,INDEX('P08'!$AI:$AI,$A317+52),0)+IF($A317&lt;='P09'!$B$17,INDEX('P09'!$AI:$AI,$A317+52),0)+IF($A317&lt;='P10'!$B$17,INDEX('P10'!$AI:$AI,$A317+52),0)</f>
        <v>7001.9372931783219</v>
      </c>
    </row>
    <row r="318" spans="1:20" x14ac:dyDescent="0.35">
      <c r="A318">
        <v>286</v>
      </c>
      <c r="B318">
        <f>IF($A318&lt;='P01'!$B$17,INDEX('P01'!$J:$J,$A318+52),0)+IF($A318&lt;='P02'!$B$17,INDEX('P02'!$J:$J,$A318+52),0)+IF($A318&lt;='P03'!$B$17,INDEX('P03'!$J:$J,$A318+52),0)+IF($A318&lt;='P04'!$B$17,INDEX('P04'!$J:$J,$A318+52),0)+IF($A318&lt;='P05'!$B$17,INDEX('P05'!$J:$J,$A318+52),0)+IF($A318&lt;='P06'!$B$17,INDEX('P06'!$J:$J,$A318+52),0)+IF($A318&lt;='P07'!$B$17,INDEX('P07'!$J:$J,$A318+52),0)+IF($A318&lt;='P08'!$B$17,INDEX('P08'!$J:$J,$A318+52),0)+IF($A318&lt;='P09'!$B$17,INDEX('P09'!$J:$J,$A318+52),0)+IF($A318&lt;='P10'!$B$17,INDEX('P10'!$J:$J,$A318+52),0)</f>
        <v>1.186818587286534E-4</v>
      </c>
      <c r="C318">
        <f>IF($A318&lt;='P01'!$B$17,INDEX('P01'!$K:$K,$A318+52),0)+IF($A318&lt;='P02'!$B$17,INDEX('P02'!$K:$K,$A318+52),0)+IF($A318&lt;='P03'!$B$17,INDEX('P03'!$K:$K,$A318+52),0)+IF($A318&lt;='P04'!$B$17,INDEX('P04'!$K:$K,$A318+52),0)+IF($A318&lt;='P05'!$B$17,INDEX('P05'!$K:$K,$A318+52),0)+IF($A318&lt;='P06'!$B$17,INDEX('P06'!$K:$K,$A318+52),0)+IF($A318&lt;='P07'!$B$17,INDEX('P07'!$K:$K,$A318+52),0)+IF($A318&lt;='P08'!$B$17,INDEX('P08'!$K:$K,$A318+52),0)+IF($A318&lt;='P09'!$B$17,INDEX('P09'!$K:$K,$A318+52),0)+IF($A318&lt;='P10'!$B$17,INDEX('P10'!$K:$K,$A318+52),0)</f>
        <v>1.9338017722973669E-3</v>
      </c>
      <c r="D318">
        <f>IF($A318&lt;='P01'!$B$17,INDEX('P01'!$L:$L,$A318+52),0)+IF($A318&lt;='P02'!$B$17,INDEX('P02'!$L:$L,$A318+52),0)+IF($A318&lt;='P03'!$B$17,INDEX('P03'!$L:$L,$A318+52),0)+IF($A318&lt;='P04'!$B$17,INDEX('P04'!$L:$L,$A318+52),0)+IF($A318&lt;='P05'!$B$17,INDEX('P05'!$L:$L,$A318+52),0)+IF($A318&lt;='P06'!$B$17,INDEX('P06'!$L:$L,$A318+52),0)+IF($A318&lt;='P07'!$B$17,INDEX('P07'!$L:$L,$A318+52),0)+IF($A318&lt;='P08'!$B$17,INDEX('P08'!$L:$L,$A318+52),0)+IF($A318&lt;='P09'!$B$17,INDEX('P09'!$L:$L,$A318+52),0)+IF($A318&lt;='P10'!$B$17,INDEX('P10'!$L:$L,$A318+52),0)</f>
        <v>0</v>
      </c>
      <c r="E318">
        <f>IF($A318&lt;='P01'!$B$17,INDEX('P01'!$M:$M,$A318+52),0)+IF($A318&lt;='P02'!$B$17,INDEX('P02'!$M:$M,$A318+52),0)+IF($A318&lt;='P03'!$B$17,INDEX('P03'!$M:$M,$A318+52),0)+IF($A318&lt;='P04'!$B$17,INDEX('P04'!$M:$M,$A318+52),0)+IF($A318&lt;='P05'!$B$17,INDEX('P05'!$M:$M,$A318+52),0)+IF($A318&lt;='P06'!$B$17,INDEX('P06'!$M:$M,$A318+52),0)+IF($A318&lt;='P07'!$B$17,INDEX('P07'!$M:$M,$A318+52),0)+IF($A318&lt;='P08'!$B$17,INDEX('P08'!$M:$M,$A318+52),0)+IF($A318&lt;='P09'!$B$17,INDEX('P09'!$M:$M,$A318+52),0)+IF($A318&lt;='P10'!$B$17,INDEX('P10'!$M:$M,$A318+52),0)</f>
        <v>0.5674924289221267</v>
      </c>
      <c r="F318">
        <f>IF($A318&lt;='P01'!$B$17,INDEX('P01'!$R:$R,$A318+52),0)+IF($A318&lt;='P02'!$B$17,INDEX('P02'!$R:$R,$A318+52),0)+IF($A318&lt;='P03'!$B$17,INDEX('P03'!$R:$R,$A318+52),0)+IF($A318&lt;='P04'!$B$17,INDEX('P04'!$R:$R,$A318+52),0)+IF($A318&lt;='P05'!$B$17,INDEX('P05'!$R:$R,$A318+52),0)+IF($A318&lt;='P06'!$B$17,INDEX('P06'!$R:$R,$A318+52),0)+IF($A318&lt;='P07'!$B$17,INDEX('P07'!$R:$R,$A318+52),0)+IF($A318&lt;='P08'!$B$17,INDEX('P08'!$R:$R,$A318+52),0)+IF($A318&lt;='P09'!$B$17,INDEX('P09'!$R:$R,$A318+52),0)+IF($A318&lt;='P10'!$B$17,INDEX('P10'!$R:$R,$A318+52),0)</f>
        <v>48.013937103881943</v>
      </c>
      <c r="G318">
        <f>IF($A318&lt;='P01'!$B$17,INDEX('P01'!$S:$S,$A318+52),0)+IF($A318&lt;='P02'!$B$17,INDEX('P02'!$S:$S,$A318+52),0)+IF($A318&lt;='P03'!$B$17,INDEX('P03'!$S:$S,$A318+52),0)+IF($A318&lt;='P04'!$B$17,INDEX('P04'!$S:$S,$A318+52),0)+IF($A318&lt;='P05'!$B$17,INDEX('P05'!$S:$S,$A318+52),0)+IF($A318&lt;='P06'!$B$17,INDEX('P06'!$S:$S,$A318+52),0)+IF($A318&lt;='P07'!$B$17,INDEX('P07'!$S:$S,$A318+52),0)+IF($A318&lt;='P08'!$B$17,INDEX('P08'!$S:$S,$A318+52),0)+IF($A318&lt;='P09'!$B$17,INDEX('P09'!$S:$S,$A318+52),0)+IF($A318&lt;='P10'!$B$17,INDEX('P10'!$S:$S,$A318+52),0)</f>
        <v>0.96027874207763886</v>
      </c>
      <c r="H318">
        <f>IF($A318&lt;='P01'!$B$17,INDEX('P01'!$T:$T,$A318+52),0)+IF($A318&lt;='P02'!$B$17,INDEX('P02'!$T:$T,$A318+52),0)+IF($A318&lt;='P03'!$B$17,INDEX('P03'!$T:$T,$A318+52),0)+IF($A318&lt;='P04'!$B$17,INDEX('P04'!$T:$T,$A318+52),0)+IF($A318&lt;='P05'!$B$17,INDEX('P05'!$T:$T,$A318+52),0)+IF($A318&lt;='P06'!$B$17,INDEX('P06'!$T:$T,$A318+52),0)+IF($A318&lt;='P07'!$B$17,INDEX('P07'!$T:$T,$A318+52),0)+IF($A318&lt;='P08'!$B$17,INDEX('P08'!$T:$T,$A318+52),0)+IF($A318&lt;='P09'!$B$17,INDEX('P09'!$T:$T,$A318+52),0)+IF($A318&lt;='P10'!$B$17,INDEX('P10'!$T:$T,$A318+52),0)</f>
        <v>5.7603893223969482</v>
      </c>
      <c r="I318">
        <f>IF($A318&lt;='P01'!$B$17,INDEX('P01'!$U:$U,$A318+52),0)+IF($A318&lt;='P02'!$B$17,INDEX('P02'!$U:$U,$A318+52),0)+IF($A318&lt;='P03'!$B$17,INDEX('P03'!$U:$U,$A318+52),0)+IF($A318&lt;='P04'!$B$17,INDEX('P04'!$U:$U,$A318+52),0)+IF($A318&lt;='P05'!$B$17,INDEX('P05'!$U:$U,$A318+52),0)+IF($A318&lt;='P06'!$B$17,INDEX('P06'!$U:$U,$A318+52),0)+IF($A318&lt;='P07'!$B$17,INDEX('P07'!$U:$U,$A318+52),0)+IF($A318&lt;='P08'!$B$17,INDEX('P08'!$U:$U,$A318+52),0)+IF($A318&lt;='P09'!$B$17,INDEX('P09'!$U:$U,$A318+52),0)+IF($A318&lt;='P10'!$B$17,INDEX('P10'!$U:$U,$A318+52),0)</f>
        <v>75.430114782936585</v>
      </c>
      <c r="J318">
        <f>IF($A318&lt;='P01'!$B$17,INDEX('P01'!$V:$V,$A318+52),0)+IF($A318&lt;='P02'!$B$17,INDEX('P02'!$V:$V,$A318+52),0)+IF($A318&lt;='P03'!$B$17,INDEX('P03'!$V:$V,$A318+52),0)+IF($A318&lt;='P04'!$B$17,INDEX('P04'!$V:$V,$A318+52),0)+IF($A318&lt;='P05'!$B$17,INDEX('P05'!$V:$V,$A318+52),0)+IF($A318&lt;='P06'!$B$17,INDEX('P06'!$V:$V,$A318+52),0)+IF($A318&lt;='P07'!$B$17,INDEX('P07'!$V:$V,$A318+52),0)+IF($A318&lt;='P08'!$B$17,INDEX('P08'!$V:$V,$A318+52),0)+IF($A318&lt;='P09'!$B$17,INDEX('P09'!$V:$V,$A318+52),0)+IF($A318&lt;='P10'!$B$17,INDEX('P10'!$V:$V,$A318+52),0)</f>
        <v>6.00175417877125E-2</v>
      </c>
      <c r="K318">
        <f>IF($A318&lt;='P01'!$B$17,INDEX('P01'!$W:$W,$A318+52),0)+IF($A318&lt;='P02'!$B$17,INDEX('P02'!$W:$W,$A318+52),0)+IF($A318&lt;='P03'!$B$17,INDEX('P03'!$W:$W,$A318+52),0)+IF($A318&lt;='P04'!$B$17,INDEX('P04'!$W:$W,$A318+52),0)+IF($A318&lt;='P05'!$B$17,INDEX('P05'!$W:$W,$A318+52),0)+IF($A318&lt;='P06'!$B$17,INDEX('P06'!$W:$W,$A318+52),0)+IF($A318&lt;='P07'!$B$17,INDEX('P07'!$W:$W,$A318+52),0)+IF($A318&lt;='P08'!$B$17,INDEX('P08'!$W:$W,$A318+52),0)+IF($A318&lt;='P09'!$B$17,INDEX('P09'!$W:$W,$A318+52),0)+IF($A318&lt;='P10'!$B$17,INDEX('P10'!$W:$W,$A318+52),0)</f>
        <v>-34.196863285316944</v>
      </c>
      <c r="L318">
        <f>IF($A318&lt;='P01'!$B$17,INDEX('P01'!$X:$X,$A318+52),0)+IF($A318&lt;='P02'!$B$17,INDEX('P02'!$X:$X,$A318+52),0)+IF($A318&lt;='P03'!$B$17,INDEX('P03'!$X:$X,$A318+52),0)+IF($A318&lt;='P04'!$B$17,INDEX('P04'!$X:$X,$A318+52),0)+IF($A318&lt;='P05'!$B$17,INDEX('P05'!$X:$X,$A318+52),0)+IF($A318&lt;='P06'!$B$17,INDEX('P06'!$X:$X,$A318+52),0)+IF($A318&lt;='P07'!$B$17,INDEX('P07'!$X:$X,$A318+52),0)+IF($A318&lt;='P08'!$B$17,INDEX('P08'!$X:$X,$A318+52),0)+IF($A318&lt;='P09'!$B$17,INDEX('P09'!$X:$X,$A318+52),0)+IF($A318&lt;='P10'!$B$17,INDEX('P10'!$X:$X,$A318+52),0)</f>
        <v>34.042821852039907</v>
      </c>
      <c r="M318">
        <f>IF($A318&lt;='P01'!$B$17,INDEX('P01'!$AA:$AA,$A318+52),0)+IF($A318&lt;='P02'!$B$17,INDEX('P02'!$AA:$AA,$A318+52),0)+IF($A318&lt;='P03'!$B$17,INDEX('P03'!$AA:$AA,$A318+52),0)+IF($A318&lt;='P04'!$B$17,INDEX('P04'!$AA:$AA,$A318+52),0)+IF($A318&lt;='P05'!$B$17,INDEX('P05'!$AA:$AA,$A318+52),0)+IF($A318&lt;='P06'!$B$17,INDEX('P06'!$AA:$AA,$A318+52),0)+IF($A318&lt;='P07'!$B$17,INDEX('P07'!$AA:$AA,$A318+52),0)+IF($A318&lt;='P08'!$B$17,INDEX('P08'!$AA:$AA,$A318+52),0)+IF($A318&lt;='P09'!$B$17,INDEX('P09'!$AA:$AA,$A318+52),0)+IF($A318&lt;='P10'!$B$17,INDEX('P10'!$AA:$AA,$A318+52),0)</f>
        <v>-13.367934188749789</v>
      </c>
      <c r="N318">
        <f>IF($A318&lt;='P01'!$B$17,INDEX('P01'!$AB:$AB,$A318+52),0)+IF($A318&lt;='P02'!$B$17,INDEX('P02'!$AB:$AB,$A318+52),0)+IF($A318&lt;='P03'!$B$17,INDEX('P03'!$AB:$AB,$A318+52),0)+IF($A318&lt;='P04'!$B$17,INDEX('P04'!$AB:$AB,$A318+52),0)+IF($A318&lt;='P05'!$B$17,INDEX('P05'!$AB:$AB,$A318+52),0)+IF($A318&lt;='P06'!$B$17,INDEX('P06'!$AB:$AB,$A318+52),0)+IF($A318&lt;='P07'!$B$17,INDEX('P07'!$AB:$AB,$A318+52),0)+IF($A318&lt;='P08'!$B$17,INDEX('P08'!$AB:$AB,$A318+52),0)+IF($A318&lt;='P09'!$B$17,INDEX('P09'!$AB:$AB,$A318+52),0)+IF($A318&lt;='P10'!$B$17,INDEX('P10'!$AB:$AB,$A318+52),0)</f>
        <v>18.915834730144027</v>
      </c>
      <c r="O318">
        <f>IF($A318&lt;='P01'!$B$17,INDEX('P01'!$AC:$AC,$A318+52),0)+IF($A318&lt;='P02'!$B$17,INDEX('P02'!$AC:$AC,$A318+52),0)+IF($A318&lt;='P03'!$B$17,INDEX('P03'!$AC:$AC,$A318+52),0)+IF($A318&lt;='P04'!$B$17,INDEX('P04'!$AC:$AC,$A318+52),0)+IF($A318&lt;='P05'!$B$17,INDEX('P05'!$AC:$AC,$A318+52),0)+IF($A318&lt;='P06'!$B$17,INDEX('P06'!$AC:$AC,$A318+52),0)+IF($A318&lt;='P07'!$B$17,INDEX('P07'!$AC:$AC,$A318+52),0)+IF($A318&lt;='P08'!$B$17,INDEX('P08'!$AC:$AC,$A318+52),0)+IF($A318&lt;='P09'!$B$17,INDEX('P09'!$AC:$AC,$A318+52),0)+IF($A318&lt;='P10'!$B$17,INDEX('P10'!$AC:$AC,$A318+52),0)</f>
        <v>0.37831669460288059</v>
      </c>
      <c r="P318">
        <f>IF($A318&lt;='P01'!$B$17,INDEX('P01'!$AD:$AD,$A318+52),0)+IF($A318&lt;='P02'!$B$17,INDEX('P02'!$AD:$AD,$A318+52),0)+IF($A318&lt;='P03'!$B$17,INDEX('P03'!$AD:$AD,$A318+52),0)+IF($A318&lt;='P04'!$B$17,INDEX('P04'!$AD:$AD,$A318+52),0)+IF($A318&lt;='P05'!$B$17,INDEX('P05'!$AD:$AD,$A318+52),0)+IF($A318&lt;='P06'!$B$17,INDEX('P06'!$AD:$AD,$A318+52),0)+IF($A318&lt;='P07'!$B$17,INDEX('P07'!$AD:$AD,$A318+52),0)+IF($A318&lt;='P08'!$B$17,INDEX('P08'!$AD:$AD,$A318+52),0)+IF($A318&lt;='P09'!$B$17,INDEX('P09'!$AD:$AD,$A318+52),0)+IF($A318&lt;='P10'!$B$17,INDEX('P10'!$AD:$AD,$A318+52),0)</f>
        <v>2.261989493646078</v>
      </c>
      <c r="Q318">
        <f>IF($A318&lt;='P01'!$B$17,INDEX('P01'!$AE:$AE,$A318+52),0)+IF($A318&lt;='P02'!$B$17,INDEX('P02'!$AE:$AE,$A318+52),0)+IF($A318&lt;='P03'!$B$17,INDEX('P03'!$AE:$AE,$A318+52),0)+IF($A318&lt;='P04'!$B$17,INDEX('P04'!$AE:$AE,$A318+52),0)+IF($A318&lt;='P05'!$B$17,INDEX('P05'!$AE:$AE,$A318+52),0)+IF($A318&lt;='P06'!$B$17,INDEX('P06'!$AE:$AE,$A318+52),0)+IF($A318&lt;='P07'!$B$17,INDEX('P07'!$AE:$AE,$A318+52),0)+IF($A318&lt;='P08'!$B$17,INDEX('P08'!$AE:$AE,$A318+52),0)+IF($A318&lt;='P09'!$B$17,INDEX('P09'!$AE:$AE,$A318+52),0)+IF($A318&lt;='P10'!$B$17,INDEX('P10'!$AE:$AE,$A318+52),0)</f>
        <v>29.619895044268105</v>
      </c>
      <c r="R318">
        <f>IF($A318&lt;='P01'!$B$17,INDEX('P01'!$AF:$AF,$A318+52),0)+IF($A318&lt;='P02'!$B$17,INDEX('P02'!$AF:$AF,$A318+52),0)+IF($A318&lt;='P03'!$B$17,INDEX('P03'!$AF:$AF,$A318+52),0)+IF($A318&lt;='P04'!$B$17,INDEX('P04'!$AF:$AF,$A318+52),0)+IF($A318&lt;='P05'!$B$17,INDEX('P05'!$AF:$AF,$A318+52),0)+IF($A318&lt;='P06'!$B$17,INDEX('P06'!$AF:$AF,$A318+52),0)+IF($A318&lt;='P07'!$B$17,INDEX('P07'!$AF:$AF,$A318+52),0)+IF($A318&lt;='P08'!$B$17,INDEX('P08'!$AF:$AF,$A318+52),0)+IF($A318&lt;='P09'!$B$17,INDEX('P09'!$AF:$AF,$A318+52),0)+IF($A318&lt;='P10'!$B$17,INDEX('P10'!$AF:$AF,$A318+52),0)</f>
        <v>2.3567686376756838E-2</v>
      </c>
      <c r="S318">
        <f>IF($A318&lt;='P01'!$B$17,INDEX('P01'!$AG:$AG,$A318+52),0)+IF($A318&lt;='P02'!$B$17,INDEX('P02'!$AG:$AG,$A318+52),0)+IF($A318&lt;='P03'!$B$17,INDEX('P03'!$AG:$AG,$A318+52),0)+IF($A318&lt;='P04'!$B$17,INDEX('P04'!$AG:$AG,$A318+52),0)+IF($A318&lt;='P05'!$B$17,INDEX('P05'!$AG:$AG,$A318+52),0)+IF($A318&lt;='P06'!$B$17,INDEX('P06'!$AG:$AG,$A318+52),0)+IF($A318&lt;='P07'!$B$17,INDEX('P07'!$AG:$AG,$A318+52),0)+IF($A318&lt;='P08'!$B$17,INDEX('P08'!$AG:$AG,$A318+52),0)+IF($A318&lt;='P09'!$B$17,INDEX('P09'!$AG:$AG,$A318+52),0)+IF($A318&lt;='P10'!$B$17,INDEX('P10'!$AG:$AG,$A318+52),0)</f>
        <v>6990.8169919954225</v>
      </c>
      <c r="T318">
        <f>IF($A318&lt;='P01'!$B$17,INDEX('P01'!$AI:$AI,$A318+52),0)+IF($A318&lt;='P02'!$B$17,INDEX('P02'!$AI:$AI,$A318+52),0)+IF($A318&lt;='P03'!$B$17,INDEX('P03'!$AI:$AI,$A318+52),0)+IF($A318&lt;='P04'!$B$17,INDEX('P04'!$AI:$AI,$A318+52),0)+IF($A318&lt;='P05'!$B$17,INDEX('P05'!$AI:$AI,$A318+52),0)+IF($A318&lt;='P06'!$B$17,INDEX('P06'!$AI:$AI,$A318+52),0)+IF($A318&lt;='P07'!$B$17,INDEX('P07'!$AI:$AI,$A318+52),0)+IF($A318&lt;='P08'!$B$17,INDEX('P08'!$AI:$AI,$A318+52),0)+IF($A318&lt;='P09'!$B$17,INDEX('P09'!$AI:$AI,$A318+52),0)+IF($A318&lt;='P10'!$B$17,INDEX('P10'!$AI:$AI,$A318+52),0)</f>
        <v>6990.8169919954225</v>
      </c>
    </row>
    <row r="319" spans="1:20" x14ac:dyDescent="0.35">
      <c r="A319">
        <v>287</v>
      </c>
      <c r="B319">
        <f>IF($A319&lt;='P01'!$B$17,INDEX('P01'!$J:$J,$A319+52),0)+IF($A319&lt;='P02'!$B$17,INDEX('P02'!$J:$J,$A319+52),0)+IF($A319&lt;='P03'!$B$17,INDEX('P03'!$J:$J,$A319+52),0)+IF($A319&lt;='P04'!$B$17,INDEX('P04'!$J:$J,$A319+52),0)+IF($A319&lt;='P05'!$B$17,INDEX('P05'!$J:$J,$A319+52),0)+IF($A319&lt;='P06'!$B$17,INDEX('P06'!$J:$J,$A319+52),0)+IF($A319&lt;='P07'!$B$17,INDEX('P07'!$J:$J,$A319+52),0)+IF($A319&lt;='P08'!$B$17,INDEX('P08'!$J:$J,$A319+52),0)+IF($A319&lt;='P09'!$B$17,INDEX('P09'!$J:$J,$A319+52),0)+IF($A319&lt;='P10'!$B$17,INDEX('P10'!$J:$J,$A319+52),0)</f>
        <v>1.1825296801066414E-4</v>
      </c>
      <c r="C319">
        <f>IF($A319&lt;='P01'!$B$17,INDEX('P01'!$K:$K,$A319+52),0)+IF($A319&lt;='P02'!$B$17,INDEX('P02'!$K:$K,$A319+52),0)+IF($A319&lt;='P03'!$B$17,INDEX('P03'!$K:$K,$A319+52),0)+IF($A319&lt;='P04'!$B$17,INDEX('P04'!$K:$K,$A319+52),0)+IF($A319&lt;='P05'!$B$17,INDEX('P05'!$K:$K,$A319+52),0)+IF($A319&lt;='P06'!$B$17,INDEX('P06'!$K:$K,$A319+52),0)+IF($A319&lt;='P07'!$B$17,INDEX('P07'!$K:$K,$A319+52),0)+IF($A319&lt;='P08'!$B$17,INDEX('P08'!$K:$K,$A319+52),0)+IF($A319&lt;='P09'!$B$17,INDEX('P09'!$K:$K,$A319+52),0)+IF($A319&lt;='P10'!$B$17,INDEX('P10'!$K:$K,$A319+52),0)</f>
        <v>1.9268328852321899E-3</v>
      </c>
      <c r="D319">
        <f>IF($A319&lt;='P01'!$B$17,INDEX('P01'!$L:$L,$A319+52),0)+IF($A319&lt;='P02'!$B$17,INDEX('P02'!$L:$L,$A319+52),0)+IF($A319&lt;='P03'!$B$17,INDEX('P03'!$L:$L,$A319+52),0)+IF($A319&lt;='P04'!$B$17,INDEX('P04'!$L:$L,$A319+52),0)+IF($A319&lt;='P05'!$B$17,INDEX('P05'!$L:$L,$A319+52),0)+IF($A319&lt;='P06'!$B$17,INDEX('P06'!$L:$L,$A319+52),0)+IF($A319&lt;='P07'!$B$17,INDEX('P07'!$L:$L,$A319+52),0)+IF($A319&lt;='P08'!$B$17,INDEX('P08'!$L:$L,$A319+52),0)+IF($A319&lt;='P09'!$B$17,INDEX('P09'!$L:$L,$A319+52),0)+IF($A319&lt;='P10'!$B$17,INDEX('P10'!$L:$L,$A319+52),0)</f>
        <v>0</v>
      </c>
      <c r="E319">
        <f>IF($A319&lt;='P01'!$B$17,INDEX('P01'!$M:$M,$A319+52),0)+IF($A319&lt;='P02'!$B$17,INDEX('P02'!$M:$M,$A319+52),0)+IF($A319&lt;='P03'!$B$17,INDEX('P03'!$M:$M,$A319+52),0)+IF($A319&lt;='P04'!$B$17,INDEX('P04'!$M:$M,$A319+52),0)+IF($A319&lt;='P05'!$B$17,INDEX('P05'!$M:$M,$A319+52),0)+IF($A319&lt;='P06'!$B$17,INDEX('P06'!$M:$M,$A319+52),0)+IF($A319&lt;='P07'!$B$17,INDEX('P07'!$M:$M,$A319+52),0)+IF($A319&lt;='P08'!$B$17,INDEX('P08'!$M:$M,$A319+52),0)+IF($A319&lt;='P09'!$B$17,INDEX('P09'!$M:$M,$A319+52),0)+IF($A319&lt;='P10'!$B$17,INDEX('P10'!$M:$M,$A319+52),0)</f>
        <v>0.56544734306888378</v>
      </c>
      <c r="F319">
        <f>IF($A319&lt;='P01'!$B$17,INDEX('P01'!$R:$R,$A319+52),0)+IF($A319&lt;='P02'!$B$17,INDEX('P02'!$R:$R,$A319+52),0)+IF($A319&lt;='P03'!$B$17,INDEX('P03'!$R:$R,$A319+52),0)+IF($A319&lt;='P04'!$B$17,INDEX('P04'!$R:$R,$A319+52),0)+IF($A319&lt;='P05'!$B$17,INDEX('P05'!$R:$R,$A319+52),0)+IF($A319&lt;='P06'!$B$17,INDEX('P06'!$R:$R,$A319+52),0)+IF($A319&lt;='P07'!$B$17,INDEX('P07'!$R:$R,$A319+52),0)+IF($A319&lt;='P08'!$B$17,INDEX('P08'!$R:$R,$A319+52),0)+IF($A319&lt;='P09'!$B$17,INDEX('P09'!$R:$R,$A319+52),0)+IF($A319&lt;='P10'!$B$17,INDEX('P10'!$R:$R,$A319+52),0)</f>
        <v>47.841753800702406</v>
      </c>
      <c r="G319">
        <f>IF($A319&lt;='P01'!$B$17,INDEX('P01'!$S:$S,$A319+52),0)+IF($A319&lt;='P02'!$B$17,INDEX('P02'!$S:$S,$A319+52),0)+IF($A319&lt;='P03'!$B$17,INDEX('P03'!$S:$S,$A319+52),0)+IF($A319&lt;='P04'!$B$17,INDEX('P04'!$S:$S,$A319+52),0)+IF($A319&lt;='P05'!$B$17,INDEX('P05'!$S:$S,$A319+52),0)+IF($A319&lt;='P06'!$B$17,INDEX('P06'!$S:$S,$A319+52),0)+IF($A319&lt;='P07'!$B$17,INDEX('P07'!$S:$S,$A319+52),0)+IF($A319&lt;='P08'!$B$17,INDEX('P08'!$S:$S,$A319+52),0)+IF($A319&lt;='P09'!$B$17,INDEX('P09'!$S:$S,$A319+52),0)+IF($A319&lt;='P10'!$B$17,INDEX('P10'!$S:$S,$A319+52),0)</f>
        <v>0.95683507601404805</v>
      </c>
      <c r="H319">
        <f>IF($A319&lt;='P01'!$B$17,INDEX('P01'!$T:$T,$A319+52),0)+IF($A319&lt;='P02'!$B$17,INDEX('P02'!$T:$T,$A319+52),0)+IF($A319&lt;='P03'!$B$17,INDEX('P03'!$T:$T,$A319+52),0)+IF($A319&lt;='P04'!$B$17,INDEX('P04'!$T:$T,$A319+52),0)+IF($A319&lt;='P05'!$B$17,INDEX('P05'!$T:$T,$A319+52),0)+IF($A319&lt;='P06'!$B$17,INDEX('P06'!$T:$T,$A319+52),0)+IF($A319&lt;='P07'!$B$17,INDEX('P07'!$T:$T,$A319+52),0)+IF($A319&lt;='P08'!$B$17,INDEX('P08'!$T:$T,$A319+52),0)+IF($A319&lt;='P09'!$B$17,INDEX('P09'!$T:$T,$A319+52),0)+IF($A319&lt;='P10'!$B$17,INDEX('P10'!$T:$T,$A319+52),0)</f>
        <v>5.7537859365374402</v>
      </c>
      <c r="I319">
        <f>IF($A319&lt;='P01'!$B$17,INDEX('P01'!$U:$U,$A319+52),0)+IF($A319&lt;='P02'!$B$17,INDEX('P02'!$U:$U,$A319+52),0)+IF($A319&lt;='P03'!$B$17,INDEX('P03'!$U:$U,$A319+52),0)+IF($A319&lt;='P04'!$B$17,INDEX('P04'!$U:$U,$A319+52),0)+IF($A319&lt;='P05'!$B$17,INDEX('P05'!$U:$U,$A319+52),0)+IF($A319&lt;='P06'!$B$17,INDEX('P06'!$U:$U,$A319+52),0)+IF($A319&lt;='P07'!$B$17,INDEX('P07'!$U:$U,$A319+52),0)+IF($A319&lt;='P08'!$B$17,INDEX('P08'!$U:$U,$A319+52),0)+IF($A319&lt;='P09'!$B$17,INDEX('P09'!$U:$U,$A319+52),0)+IF($A319&lt;='P10'!$B$17,INDEX('P10'!$U:$U,$A319+52),0)</f>
        <v>75.15907886005553</v>
      </c>
      <c r="J319">
        <f>IF($A319&lt;='P01'!$B$17,INDEX('P01'!$V:$V,$A319+52),0)+IF($A319&lt;='P02'!$B$17,INDEX('P02'!$V:$V,$A319+52),0)+IF($A319&lt;='P03'!$B$17,INDEX('P03'!$V:$V,$A319+52),0)+IF($A319&lt;='P04'!$B$17,INDEX('P04'!$V:$V,$A319+52),0)+IF($A319&lt;='P05'!$B$17,INDEX('P05'!$V:$V,$A319+52),0)+IF($A319&lt;='P06'!$B$17,INDEX('P06'!$V:$V,$A319+52),0)+IF($A319&lt;='P07'!$B$17,INDEX('P07'!$V:$V,$A319+52),0)+IF($A319&lt;='P08'!$B$17,INDEX('P08'!$V:$V,$A319+52),0)+IF($A319&lt;='P09'!$B$17,INDEX('P09'!$V:$V,$A319+52),0)+IF($A319&lt;='P10'!$B$17,INDEX('P10'!$V:$V,$A319+52),0)</f>
        <v>5.9948135835565339E-2</v>
      </c>
      <c r="K319">
        <f>IF($A319&lt;='P01'!$B$17,INDEX('P01'!$W:$W,$A319+52),0)+IF($A319&lt;='P02'!$B$17,INDEX('P02'!$W:$W,$A319+52),0)+IF($A319&lt;='P03'!$B$17,INDEX('P03'!$W:$W,$A319+52),0)+IF($A319&lt;='P04'!$B$17,INDEX('P04'!$W:$W,$A319+52),0)+IF($A319&lt;='P05'!$B$17,INDEX('P05'!$W:$W,$A319+52),0)+IF($A319&lt;='P06'!$B$17,INDEX('P06'!$W:$W,$A319+52),0)+IF($A319&lt;='P07'!$B$17,INDEX('P07'!$W:$W,$A319+52),0)+IF($A319&lt;='P08'!$B$17,INDEX('P08'!$W:$W,$A319+52),0)+IF($A319&lt;='P09'!$B$17,INDEX('P09'!$W:$W,$A319+52),0)+IF($A319&lt;='P10'!$B$17,INDEX('P10'!$W:$W,$A319+52),0)</f>
        <v>-34.087894207740177</v>
      </c>
      <c r="L319">
        <f>IF($A319&lt;='P01'!$B$17,INDEX('P01'!$X:$X,$A319+52),0)+IF($A319&lt;='P02'!$B$17,INDEX('P02'!$X:$X,$A319+52),0)+IF($A319&lt;='P03'!$B$17,INDEX('P03'!$X:$X,$A319+52),0)+IF($A319&lt;='P04'!$B$17,INDEX('P04'!$X:$X,$A319+52),0)+IF($A319&lt;='P05'!$B$17,INDEX('P05'!$X:$X,$A319+52),0)+IF($A319&lt;='P06'!$B$17,INDEX('P06'!$X:$X,$A319+52),0)+IF($A319&lt;='P07'!$B$17,INDEX('P07'!$X:$X,$A319+52),0)+IF($A319&lt;='P08'!$B$17,INDEX('P08'!$X:$X,$A319+52),0)+IF($A319&lt;='P09'!$B$17,INDEX('P09'!$X:$X,$A319+52),0)+IF($A319&lt;='P10'!$B$17,INDEX('P10'!$X:$X,$A319+52),0)</f>
        <v>33.934405184126007</v>
      </c>
      <c r="M319">
        <f>IF($A319&lt;='P01'!$B$17,INDEX('P01'!$AA:$AA,$A319+52),0)+IF($A319&lt;='P02'!$B$17,INDEX('P02'!$AA:$AA,$A319+52),0)+IF($A319&lt;='P03'!$B$17,INDEX('P03'!$AA:$AA,$A319+52),0)+IF($A319&lt;='P04'!$B$17,INDEX('P04'!$AA:$AA,$A319+52),0)+IF($A319&lt;='P05'!$B$17,INDEX('P05'!$AA:$AA,$A319+52),0)+IF($A319&lt;='P06'!$B$17,INDEX('P06'!$AA:$AA,$A319+52),0)+IF($A319&lt;='P07'!$B$17,INDEX('P07'!$AA:$AA,$A319+52),0)+IF($A319&lt;='P08'!$B$17,INDEX('P08'!$AA:$AA,$A319+52),0)+IF($A319&lt;='P09'!$B$17,INDEX('P09'!$AA:$AA,$A319+52),0)+IF($A319&lt;='P10'!$B$17,INDEX('P10'!$AA:$AA,$A319+52),0)</f>
        <v>-13.281879717071991</v>
      </c>
      <c r="N319">
        <f>IF($A319&lt;='P01'!$B$17,INDEX('P01'!$AB:$AB,$A319+52),0)+IF($A319&lt;='P02'!$B$17,INDEX('P02'!$AB:$AB,$A319+52),0)+IF($A319&lt;='P03'!$B$17,INDEX('P03'!$AB:$AB,$A319+52),0)+IF($A319&lt;='P04'!$B$17,INDEX('P04'!$AB:$AB,$A319+52),0)+IF($A319&lt;='P05'!$B$17,INDEX('P05'!$AB:$AB,$A319+52),0)+IF($A319&lt;='P06'!$B$17,INDEX('P06'!$AB:$AB,$A319+52),0)+IF($A319&lt;='P07'!$B$17,INDEX('P07'!$AB:$AB,$A319+52),0)+IF($A319&lt;='P08'!$B$17,INDEX('P08'!$AB:$AB,$A319+52),0)+IF($A319&lt;='P09'!$B$17,INDEX('P09'!$AB:$AB,$A319+52),0)+IF($A319&lt;='P10'!$B$17,INDEX('P10'!$AB:$AB,$A319+52),0)</f>
        <v>18.786498342053189</v>
      </c>
      <c r="O319">
        <f>IF($A319&lt;='P01'!$B$17,INDEX('P01'!$AC:$AC,$A319+52),0)+IF($A319&lt;='P02'!$B$17,INDEX('P02'!$AC:$AC,$A319+52),0)+IF($A319&lt;='P03'!$B$17,INDEX('P03'!$AC:$AC,$A319+52),0)+IF($A319&lt;='P04'!$B$17,INDEX('P04'!$AC:$AC,$A319+52),0)+IF($A319&lt;='P05'!$B$17,INDEX('P05'!$AC:$AC,$A319+52),0)+IF($A319&lt;='P06'!$B$17,INDEX('P06'!$AC:$AC,$A319+52),0)+IF($A319&lt;='P07'!$B$17,INDEX('P07'!$AC:$AC,$A319+52),0)+IF($A319&lt;='P08'!$B$17,INDEX('P08'!$AC:$AC,$A319+52),0)+IF($A319&lt;='P09'!$B$17,INDEX('P09'!$AC:$AC,$A319+52),0)+IF($A319&lt;='P10'!$B$17,INDEX('P10'!$AC:$AC,$A319+52),0)</f>
        <v>0.37572996684106374</v>
      </c>
      <c r="P319">
        <f>IF($A319&lt;='P01'!$B$17,INDEX('P01'!$AD:$AD,$A319+52),0)+IF($A319&lt;='P02'!$B$17,INDEX('P02'!$AD:$AD,$A319+52),0)+IF($A319&lt;='P03'!$B$17,INDEX('P03'!$AD:$AD,$A319+52),0)+IF($A319&lt;='P04'!$B$17,INDEX('P04'!$AD:$AD,$A319+52),0)+IF($A319&lt;='P05'!$B$17,INDEX('P05'!$AD:$AD,$A319+52),0)+IF($A319&lt;='P06'!$B$17,INDEX('P06'!$AD:$AD,$A319+52),0)+IF($A319&lt;='P07'!$B$17,INDEX('P07'!$AD:$AD,$A319+52),0)+IF($A319&lt;='P08'!$B$17,INDEX('P08'!$AD:$AD,$A319+52),0)+IF($A319&lt;='P09'!$B$17,INDEX('P09'!$AD:$AD,$A319+52),0)+IF($A319&lt;='P10'!$B$17,INDEX('P10'!$AD:$AD,$A319+52),0)</f>
        <v>2.2520239359497989</v>
      </c>
      <c r="Q319">
        <f>IF($A319&lt;='P01'!$B$17,INDEX('P01'!$AE:$AE,$A319+52),0)+IF($A319&lt;='P02'!$B$17,INDEX('P02'!$AE:$AE,$A319+52),0)+IF($A319&lt;='P03'!$B$17,INDEX('P03'!$AE:$AE,$A319+52),0)+IF($A319&lt;='P04'!$B$17,INDEX('P04'!$AE:$AE,$A319+52),0)+IF($A319&lt;='P05'!$B$17,INDEX('P05'!$AE:$AE,$A319+52),0)+IF($A319&lt;='P06'!$B$17,INDEX('P06'!$AE:$AE,$A319+52),0)+IF($A319&lt;='P07'!$B$17,INDEX('P07'!$AE:$AE,$A319+52),0)+IF($A319&lt;='P08'!$B$17,INDEX('P08'!$AE:$AE,$A319+52),0)+IF($A319&lt;='P09'!$B$17,INDEX('P09'!$AE:$AE,$A319+52),0)+IF($A319&lt;='P10'!$B$17,INDEX('P10'!$AE:$AE,$A319+52),0)</f>
        <v>29.417160538065176</v>
      </c>
      <c r="R319">
        <f>IF($A319&lt;='P01'!$B$17,INDEX('P01'!$AF:$AF,$A319+52),0)+IF($A319&lt;='P02'!$B$17,INDEX('P02'!$AF:$AF,$A319+52),0)+IF($A319&lt;='P03'!$B$17,INDEX('P03'!$AF:$AF,$A319+52),0)+IF($A319&lt;='P04'!$B$17,INDEX('P04'!$AF:$AF,$A319+52),0)+IF($A319&lt;='P05'!$B$17,INDEX('P05'!$AF:$AF,$A319+52),0)+IF($A319&lt;='P06'!$B$17,INDEX('P06'!$AF:$AF,$A319+52),0)+IF($A319&lt;='P07'!$B$17,INDEX('P07'!$AF:$AF,$A319+52),0)+IF($A319&lt;='P08'!$B$17,INDEX('P08'!$AF:$AF,$A319+52),0)+IF($A319&lt;='P09'!$B$17,INDEX('P09'!$AF:$AF,$A319+52),0)+IF($A319&lt;='P10'!$B$17,INDEX('P10'!$AF:$AF,$A319+52),0)</f>
        <v>2.346361826914041E-2</v>
      </c>
      <c r="S319">
        <f>IF($A319&lt;='P01'!$B$17,INDEX('P01'!$AG:$AG,$A319+52),0)+IF($A319&lt;='P02'!$B$17,INDEX('P02'!$AG:$AG,$A319+52),0)+IF($A319&lt;='P03'!$B$17,INDEX('P03'!$AG:$AG,$A319+52),0)+IF($A319&lt;='P04'!$B$17,INDEX('P04'!$AG:$AG,$A319+52),0)+IF($A319&lt;='P05'!$B$17,INDEX('P05'!$AG:$AG,$A319+52),0)+IF($A319&lt;='P06'!$B$17,INDEX('P06'!$AG:$AG,$A319+52),0)+IF($A319&lt;='P07'!$B$17,INDEX('P07'!$AG:$AG,$A319+52),0)+IF($A319&lt;='P08'!$B$17,INDEX('P08'!$AG:$AG,$A319+52),0)+IF($A319&lt;='P09'!$B$17,INDEX('P09'!$AG:$AG,$A319+52),0)+IF($A319&lt;='P10'!$B$17,INDEX('P10'!$AG:$AG,$A319+52),0)</f>
        <v>6979.768702508065</v>
      </c>
      <c r="T319">
        <f>IF($A319&lt;='P01'!$B$17,INDEX('P01'!$AI:$AI,$A319+52),0)+IF($A319&lt;='P02'!$B$17,INDEX('P02'!$AI:$AI,$A319+52),0)+IF($A319&lt;='P03'!$B$17,INDEX('P03'!$AI:$AI,$A319+52),0)+IF($A319&lt;='P04'!$B$17,INDEX('P04'!$AI:$AI,$A319+52),0)+IF($A319&lt;='P05'!$B$17,INDEX('P05'!$AI:$AI,$A319+52),0)+IF($A319&lt;='P06'!$B$17,INDEX('P06'!$AI:$AI,$A319+52),0)+IF($A319&lt;='P07'!$B$17,INDEX('P07'!$AI:$AI,$A319+52),0)+IF($A319&lt;='P08'!$B$17,INDEX('P08'!$AI:$AI,$A319+52),0)+IF($A319&lt;='P09'!$B$17,INDEX('P09'!$AI:$AI,$A319+52),0)+IF($A319&lt;='P10'!$B$17,INDEX('P10'!$AI:$AI,$A319+52),0)</f>
        <v>6979.768702508065</v>
      </c>
    </row>
    <row r="320" spans="1:20" x14ac:dyDescent="0.35">
      <c r="A320">
        <v>288</v>
      </c>
      <c r="B320">
        <f>IF($A320&lt;='P01'!$B$17,INDEX('P01'!$J:$J,$A320+52),0)+IF($A320&lt;='P02'!$B$17,INDEX('P02'!$J:$J,$A320+52),0)+IF($A320&lt;='P03'!$B$17,INDEX('P03'!$J:$J,$A320+52),0)+IF($A320&lt;='P04'!$B$17,INDEX('P04'!$J:$J,$A320+52),0)+IF($A320&lt;='P05'!$B$17,INDEX('P05'!$J:$J,$A320+52),0)+IF($A320&lt;='P06'!$B$17,INDEX('P06'!$J:$J,$A320+52),0)+IF($A320&lt;='P07'!$B$17,INDEX('P07'!$J:$J,$A320+52),0)+IF($A320&lt;='P08'!$B$17,INDEX('P08'!$J:$J,$A320+52),0)+IF($A320&lt;='P09'!$B$17,INDEX('P09'!$J:$J,$A320+52),0)+IF($A320&lt;='P10'!$B$17,INDEX('P10'!$J:$J,$A320+52),0)</f>
        <v>1.1782562744800813E-4</v>
      </c>
      <c r="C320">
        <f>IF($A320&lt;='P01'!$B$17,INDEX('P01'!$K:$K,$A320+52),0)+IF($A320&lt;='P02'!$B$17,INDEX('P02'!$K:$K,$A320+52),0)+IF($A320&lt;='P03'!$B$17,INDEX('P03'!$K:$K,$A320+52),0)+IF($A320&lt;='P04'!$B$17,INDEX('P04'!$K:$K,$A320+52),0)+IF($A320&lt;='P05'!$B$17,INDEX('P05'!$K:$K,$A320+52),0)+IF($A320&lt;='P06'!$B$17,INDEX('P06'!$K:$K,$A320+52),0)+IF($A320&lt;='P07'!$B$17,INDEX('P07'!$K:$K,$A320+52),0)+IF($A320&lt;='P08'!$B$17,INDEX('P08'!$K:$K,$A320+52),0)+IF($A320&lt;='P09'!$B$17,INDEX('P09'!$K:$K,$A320+52),0)+IF($A320&lt;='P10'!$B$17,INDEX('P10'!$K:$K,$A320+52),0)</f>
        <v>1.9198891161495081E-3</v>
      </c>
      <c r="D320">
        <f>IF($A320&lt;='P01'!$B$17,INDEX('P01'!$L:$L,$A320+52),0)+IF($A320&lt;='P02'!$B$17,INDEX('P02'!$L:$L,$A320+52),0)+IF($A320&lt;='P03'!$B$17,INDEX('P03'!$L:$L,$A320+52),0)+IF($A320&lt;='P04'!$B$17,INDEX('P04'!$L:$L,$A320+52),0)+IF($A320&lt;='P05'!$B$17,INDEX('P05'!$L:$L,$A320+52),0)+IF($A320&lt;='P06'!$B$17,INDEX('P06'!$L:$L,$A320+52),0)+IF($A320&lt;='P07'!$B$17,INDEX('P07'!$L:$L,$A320+52),0)+IF($A320&lt;='P08'!$B$17,INDEX('P08'!$L:$L,$A320+52),0)+IF($A320&lt;='P09'!$B$17,INDEX('P09'!$L:$L,$A320+52),0)+IF($A320&lt;='P10'!$B$17,INDEX('P10'!$L:$L,$A320+52),0)</f>
        <v>0</v>
      </c>
      <c r="E320">
        <f>IF($A320&lt;='P01'!$B$17,INDEX('P01'!$M:$M,$A320+52),0)+IF($A320&lt;='P02'!$B$17,INDEX('P02'!$M:$M,$A320+52),0)+IF($A320&lt;='P03'!$B$17,INDEX('P03'!$M:$M,$A320+52),0)+IF($A320&lt;='P04'!$B$17,INDEX('P04'!$M:$M,$A320+52),0)+IF($A320&lt;='P05'!$B$17,INDEX('P05'!$M:$M,$A320+52),0)+IF($A320&lt;='P06'!$B$17,INDEX('P06'!$M:$M,$A320+52),0)+IF($A320&lt;='P07'!$B$17,INDEX('P07'!$M:$M,$A320+52),0)+IF($A320&lt;='P08'!$B$17,INDEX('P08'!$M:$M,$A320+52),0)+IF($A320&lt;='P09'!$B$17,INDEX('P09'!$M:$M,$A320+52),0)+IF($A320&lt;='P10'!$B$17,INDEX('P10'!$M:$M,$A320+52),0)</f>
        <v>0.56340962832528629</v>
      </c>
      <c r="F320">
        <f>IF($A320&lt;='P01'!$B$17,INDEX('P01'!$R:$R,$A320+52),0)+IF($A320&lt;='P02'!$B$17,INDEX('P02'!$R:$R,$A320+52),0)+IF($A320&lt;='P03'!$B$17,INDEX('P03'!$R:$R,$A320+52),0)+IF($A320&lt;='P04'!$B$17,INDEX('P04'!$R:$R,$A320+52),0)+IF($A320&lt;='P05'!$B$17,INDEX('P05'!$R:$R,$A320+52),0)+IF($A320&lt;='P06'!$B$17,INDEX('P06'!$R:$R,$A320+52),0)+IF($A320&lt;='P07'!$B$17,INDEX('P07'!$R:$R,$A320+52),0)+IF($A320&lt;='P08'!$B$17,INDEX('P08'!$R:$R,$A320+52),0)+IF($A320&lt;='P09'!$B$17,INDEX('P09'!$R:$R,$A320+52),0)+IF($A320&lt;='P10'!$B$17,INDEX('P10'!$R:$R,$A320+52),0)</f>
        <v>47.670188050938279</v>
      </c>
      <c r="G320">
        <f>IF($A320&lt;='P01'!$B$17,INDEX('P01'!$S:$S,$A320+52),0)+IF($A320&lt;='P02'!$B$17,INDEX('P02'!$S:$S,$A320+52),0)+IF($A320&lt;='P03'!$B$17,INDEX('P03'!$S:$S,$A320+52),0)+IF($A320&lt;='P04'!$B$17,INDEX('P04'!$S:$S,$A320+52),0)+IF($A320&lt;='P05'!$B$17,INDEX('P05'!$S:$S,$A320+52),0)+IF($A320&lt;='P06'!$B$17,INDEX('P06'!$S:$S,$A320+52),0)+IF($A320&lt;='P07'!$B$17,INDEX('P07'!$S:$S,$A320+52),0)+IF($A320&lt;='P08'!$B$17,INDEX('P08'!$S:$S,$A320+52),0)+IF($A320&lt;='P09'!$B$17,INDEX('P09'!$S:$S,$A320+52),0)+IF($A320&lt;='P10'!$B$17,INDEX('P10'!$S:$S,$A320+52),0)</f>
        <v>0.95340376101876556</v>
      </c>
      <c r="H320">
        <f>IF($A320&lt;='P01'!$B$17,INDEX('P01'!$T:$T,$A320+52),0)+IF($A320&lt;='P02'!$B$17,INDEX('P02'!$T:$T,$A320+52),0)+IF($A320&lt;='P03'!$B$17,INDEX('P03'!$T:$T,$A320+52),0)+IF($A320&lt;='P04'!$B$17,INDEX('P04'!$T:$T,$A320+52),0)+IF($A320&lt;='P05'!$B$17,INDEX('P05'!$T:$T,$A320+52),0)+IF($A320&lt;='P06'!$B$17,INDEX('P06'!$T:$T,$A320+52),0)+IF($A320&lt;='P07'!$B$17,INDEX('P07'!$T:$T,$A320+52),0)+IF($A320&lt;='P08'!$B$17,INDEX('P08'!$T:$T,$A320+52),0)+IF($A320&lt;='P09'!$B$17,INDEX('P09'!$T:$T,$A320+52),0)+IF($A320&lt;='P10'!$B$17,INDEX('P10'!$T:$T,$A320+52),0)</f>
        <v>5.7471901325206387</v>
      </c>
      <c r="I320">
        <f>IF($A320&lt;='P01'!$B$17,INDEX('P01'!$U:$U,$A320+52),0)+IF($A320&lt;='P02'!$B$17,INDEX('P02'!$U:$U,$A320+52),0)+IF($A320&lt;='P03'!$B$17,INDEX('P03'!$U:$U,$A320+52),0)+IF($A320&lt;='P04'!$B$17,INDEX('P04'!$U:$U,$A320+52),0)+IF($A320&lt;='P05'!$B$17,INDEX('P05'!$U:$U,$A320+52),0)+IF($A320&lt;='P06'!$B$17,INDEX('P06'!$U:$U,$A320+52),0)+IF($A320&lt;='P07'!$B$17,INDEX('P07'!$U:$U,$A320+52),0)+IF($A320&lt;='P08'!$B$17,INDEX('P08'!$U:$U,$A320+52),0)+IF($A320&lt;='P09'!$B$17,INDEX('P09'!$U:$U,$A320+52),0)+IF($A320&lt;='P10'!$B$17,INDEX('P10'!$U:$U,$A320+52),0)</f>
        <v>74.889016973857551</v>
      </c>
      <c r="J320">
        <f>IF($A320&lt;='P01'!$B$17,INDEX('P01'!$V:$V,$A320+52),0)+IF($A320&lt;='P02'!$B$17,INDEX('P02'!$V:$V,$A320+52),0)+IF($A320&lt;='P03'!$B$17,INDEX('P03'!$V:$V,$A320+52),0)+IF($A320&lt;='P04'!$B$17,INDEX('P04'!$V:$V,$A320+52),0)+IF($A320&lt;='P05'!$B$17,INDEX('P05'!$V:$V,$A320+52),0)+IF($A320&lt;='P06'!$B$17,INDEX('P06'!$V:$V,$A320+52),0)+IF($A320&lt;='P07'!$B$17,INDEX('P07'!$V:$V,$A320+52),0)+IF($A320&lt;='P08'!$B$17,INDEX('P08'!$V:$V,$A320+52),0)+IF($A320&lt;='P09'!$B$17,INDEX('P09'!$V:$V,$A320+52),0)+IF($A320&lt;='P10'!$B$17,INDEX('P10'!$V:$V,$A320+52),0)</f>
        <v>5.9878810266577875E-2</v>
      </c>
      <c r="K320">
        <f>IF($A320&lt;='P01'!$B$17,INDEX('P01'!$W:$W,$A320+52),0)+IF($A320&lt;='P02'!$B$17,INDEX('P02'!$W:$W,$A320+52),0)+IF($A320&lt;='P03'!$B$17,INDEX('P03'!$W:$W,$A320+52),0)+IF($A320&lt;='P04'!$B$17,INDEX('P04'!$W:$W,$A320+52),0)+IF($A320&lt;='P05'!$B$17,INDEX('P05'!$W:$W,$A320+52),0)+IF($A320&lt;='P06'!$B$17,INDEX('P06'!$W:$W,$A320+52),0)+IF($A320&lt;='P07'!$B$17,INDEX('P07'!$W:$W,$A320+52),0)+IF($A320&lt;='P08'!$B$17,INDEX('P08'!$W:$W,$A320+52),0)+IF($A320&lt;='P09'!$B$17,INDEX('P09'!$W:$W,$A320+52),0)+IF($A320&lt;='P10'!$B$17,INDEX('P10'!$W:$W,$A320+52),0)</f>
        <v>-33.97930162672526</v>
      </c>
      <c r="L320">
        <f>IF($A320&lt;='P01'!$B$17,INDEX('P01'!$X:$X,$A320+52),0)+IF($A320&lt;='P02'!$B$17,INDEX('P02'!$X:$X,$A320+52),0)+IF($A320&lt;='P03'!$B$17,INDEX('P03'!$X:$X,$A320+52),0)+IF($A320&lt;='P04'!$B$17,INDEX('P04'!$X:$X,$A320+52),0)+IF($A320&lt;='P05'!$B$17,INDEX('P05'!$X:$X,$A320+52),0)+IF($A320&lt;='P06'!$B$17,INDEX('P06'!$X:$X,$A320+52),0)+IF($A320&lt;='P07'!$B$17,INDEX('P07'!$X:$X,$A320+52),0)+IF($A320&lt;='P08'!$B$17,INDEX('P08'!$X:$X,$A320+52),0)+IF($A320&lt;='P09'!$B$17,INDEX('P09'!$X:$X,$A320+52),0)+IF($A320&lt;='P10'!$B$17,INDEX('P10'!$X:$X,$A320+52),0)</f>
        <v>33.826363031498943</v>
      </c>
      <c r="M320">
        <f>IF($A320&lt;='P01'!$B$17,INDEX('P01'!$AA:$AA,$A320+52),0)+IF($A320&lt;='P02'!$B$17,INDEX('P02'!$AA:$AA,$A320+52),0)+IF($A320&lt;='P03'!$B$17,INDEX('P03'!$AA:$AA,$A320+52),0)+IF($A320&lt;='P04'!$B$17,INDEX('P04'!$AA:$AA,$A320+52),0)+IF($A320&lt;='P05'!$B$17,INDEX('P05'!$AA:$AA,$A320+52),0)+IF($A320&lt;='P06'!$B$17,INDEX('P06'!$AA:$AA,$A320+52),0)+IF($A320&lt;='P07'!$B$17,INDEX('P07'!$AA:$AA,$A320+52),0)+IF($A320&lt;='P08'!$B$17,INDEX('P08'!$AA:$AA,$A320+52),0)+IF($A320&lt;='P09'!$B$17,INDEX('P09'!$AA:$AA,$A320+52),0)+IF($A320&lt;='P10'!$B$17,INDEX('P10'!$AA:$AA,$A320+52),0)</f>
        <v>-13.196390617547646</v>
      </c>
      <c r="N320">
        <f>IF($A320&lt;='P01'!$B$17,INDEX('P01'!$AB:$AB,$A320+52),0)+IF($A320&lt;='P02'!$B$17,INDEX('P02'!$AB:$AB,$A320+52),0)+IF($A320&lt;='P03'!$B$17,INDEX('P03'!$AB:$AB,$A320+52),0)+IF($A320&lt;='P04'!$B$17,INDEX('P04'!$AB:$AB,$A320+52),0)+IF($A320&lt;='P05'!$B$17,INDEX('P05'!$AB:$AB,$A320+52),0)+IF($A320&lt;='P06'!$B$17,INDEX('P06'!$AB:$AB,$A320+52),0)+IF($A320&lt;='P07'!$B$17,INDEX('P07'!$AB:$AB,$A320+52),0)+IF($A320&lt;='P08'!$B$17,INDEX('P08'!$AB:$AB,$A320+52),0)+IF($A320&lt;='P09'!$B$17,INDEX('P09'!$AB:$AB,$A320+52),0)+IF($A320&lt;='P10'!$B$17,INDEX('P10'!$AB:$AB,$A320+52),0)</f>
        <v>18.658046320462471</v>
      </c>
      <c r="O320">
        <f>IF($A320&lt;='P01'!$B$17,INDEX('P01'!$AC:$AC,$A320+52),0)+IF($A320&lt;='P02'!$B$17,INDEX('P02'!$AC:$AC,$A320+52),0)+IF($A320&lt;='P03'!$B$17,INDEX('P03'!$AC:$AC,$A320+52),0)+IF($A320&lt;='P04'!$B$17,INDEX('P04'!$AC:$AC,$A320+52),0)+IF($A320&lt;='P05'!$B$17,INDEX('P05'!$AC:$AC,$A320+52),0)+IF($A320&lt;='P06'!$B$17,INDEX('P06'!$AC:$AC,$A320+52),0)+IF($A320&lt;='P07'!$B$17,INDEX('P07'!$AC:$AC,$A320+52),0)+IF($A320&lt;='P08'!$B$17,INDEX('P08'!$AC:$AC,$A320+52),0)+IF($A320&lt;='P09'!$B$17,INDEX('P09'!$AC:$AC,$A320+52),0)+IF($A320&lt;='P10'!$B$17,INDEX('P10'!$AC:$AC,$A320+52),0)</f>
        <v>0.37316092640924936</v>
      </c>
      <c r="P320">
        <f>IF($A320&lt;='P01'!$B$17,INDEX('P01'!$AD:$AD,$A320+52),0)+IF($A320&lt;='P02'!$B$17,INDEX('P02'!$AD:$AD,$A320+52),0)+IF($A320&lt;='P03'!$B$17,INDEX('P03'!$AD:$AD,$A320+52),0)+IF($A320&lt;='P04'!$B$17,INDEX('P04'!$AD:$AD,$A320+52),0)+IF($A320&lt;='P05'!$B$17,INDEX('P05'!$AD:$AD,$A320+52),0)+IF($A320&lt;='P06'!$B$17,INDEX('P06'!$AD:$AD,$A320+52),0)+IF($A320&lt;='P07'!$B$17,INDEX('P07'!$AD:$AD,$A320+52),0)+IF($A320&lt;='P08'!$B$17,INDEX('P08'!$AD:$AD,$A320+52),0)+IF($A320&lt;='P09'!$B$17,INDEX('P09'!$AD:$AD,$A320+52),0)+IF($A320&lt;='P10'!$B$17,INDEX('P10'!$AD:$AD,$A320+52),0)</f>
        <v>2.2421022878349035</v>
      </c>
      <c r="Q320">
        <f>IF($A320&lt;='P01'!$B$17,INDEX('P01'!$AE:$AE,$A320+52),0)+IF($A320&lt;='P02'!$B$17,INDEX('P02'!$AE:$AE,$A320+52),0)+IF($A320&lt;='P03'!$B$17,INDEX('P03'!$AE:$AE,$A320+52),0)+IF($A320&lt;='P04'!$B$17,INDEX('P04'!$AE:$AE,$A320+52),0)+IF($A320&lt;='P05'!$B$17,INDEX('P05'!$AE:$AE,$A320+52),0)+IF($A320&lt;='P06'!$B$17,INDEX('P06'!$AE:$AE,$A320+52),0)+IF($A320&lt;='P07'!$B$17,INDEX('P07'!$AE:$AE,$A320+52),0)+IF($A320&lt;='P08'!$B$17,INDEX('P08'!$AE:$AE,$A320+52),0)+IF($A320&lt;='P09'!$B$17,INDEX('P09'!$AE:$AE,$A320+52),0)+IF($A320&lt;='P10'!$B$17,INDEX('P10'!$AE:$AE,$A320+52),0)</f>
        <v>29.215813714022794</v>
      </c>
      <c r="R320">
        <f>IF($A320&lt;='P01'!$B$17,INDEX('P01'!$AF:$AF,$A320+52),0)+IF($A320&lt;='P02'!$B$17,INDEX('P02'!$AF:$AF,$A320+52),0)+IF($A320&lt;='P03'!$B$17,INDEX('P03'!$AF:$AF,$A320+52),0)+IF($A320&lt;='P04'!$B$17,INDEX('P04'!$AF:$AF,$A320+52),0)+IF($A320&lt;='P05'!$B$17,INDEX('P05'!$AF:$AF,$A320+52),0)+IF($A320&lt;='P06'!$B$17,INDEX('P06'!$AF:$AF,$A320+52),0)+IF($A320&lt;='P07'!$B$17,INDEX('P07'!$AF:$AF,$A320+52),0)+IF($A320&lt;='P08'!$B$17,INDEX('P08'!$AF:$AF,$A320+52),0)+IF($A320&lt;='P09'!$B$17,INDEX('P09'!$AF:$AF,$A320+52),0)+IF($A320&lt;='P10'!$B$17,INDEX('P10'!$AF:$AF,$A320+52),0)</f>
        <v>2.3360009743168916E-2</v>
      </c>
      <c r="S320">
        <f>IF($A320&lt;='P01'!$B$17,INDEX('P01'!$AG:$AG,$A320+52),0)+IF($A320&lt;='P02'!$B$17,INDEX('P02'!$AG:$AG,$A320+52),0)+IF($A320&lt;='P03'!$B$17,INDEX('P03'!$AG:$AG,$A320+52),0)+IF($A320&lt;='P04'!$B$17,INDEX('P04'!$AG:$AG,$A320+52),0)+IF($A320&lt;='P05'!$B$17,INDEX('P05'!$AG:$AG,$A320+52),0)+IF($A320&lt;='P06'!$B$17,INDEX('P06'!$AG:$AG,$A320+52),0)+IF($A320&lt;='P07'!$B$17,INDEX('P07'!$AG:$AG,$A320+52),0)+IF($A320&lt;='P08'!$B$17,INDEX('P08'!$AG:$AG,$A320+52),0)+IF($A320&lt;='P09'!$B$17,INDEX('P09'!$AG:$AG,$A320+52),0)+IF($A320&lt;='P10'!$B$17,INDEX('P10'!$AG:$AG,$A320+52),0)</f>
        <v>6968.7922859485143</v>
      </c>
      <c r="T320">
        <f>IF($A320&lt;='P01'!$B$17,INDEX('P01'!$AI:$AI,$A320+52),0)+IF($A320&lt;='P02'!$B$17,INDEX('P02'!$AI:$AI,$A320+52),0)+IF($A320&lt;='P03'!$B$17,INDEX('P03'!$AI:$AI,$A320+52),0)+IF($A320&lt;='P04'!$B$17,INDEX('P04'!$AI:$AI,$A320+52),0)+IF($A320&lt;='P05'!$B$17,INDEX('P05'!$AI:$AI,$A320+52),0)+IF($A320&lt;='P06'!$B$17,INDEX('P06'!$AI:$AI,$A320+52),0)+IF($A320&lt;='P07'!$B$17,INDEX('P07'!$AI:$AI,$A320+52),0)+IF($A320&lt;='P08'!$B$17,INDEX('P08'!$AI:$AI,$A320+52),0)+IF($A320&lt;='P09'!$B$17,INDEX('P09'!$AI:$AI,$A320+52),0)+IF($A320&lt;='P10'!$B$17,INDEX('P10'!$AI:$AI,$A320+52),0)</f>
        <v>6968.7922859485143</v>
      </c>
    </row>
    <row r="321" spans="1:20" x14ac:dyDescent="0.35">
      <c r="A321">
        <v>289</v>
      </c>
      <c r="B321">
        <f>IF($A321&lt;='P01'!$B$17,INDEX('P01'!$J:$J,$A321+52),0)+IF($A321&lt;='P02'!$B$17,INDEX('P02'!$J:$J,$A321+52),0)+IF($A321&lt;='P03'!$B$17,INDEX('P03'!$J:$J,$A321+52),0)+IF($A321&lt;='P04'!$B$17,INDEX('P04'!$J:$J,$A321+52),0)+IF($A321&lt;='P05'!$B$17,INDEX('P05'!$J:$J,$A321+52),0)+IF($A321&lt;='P06'!$B$17,INDEX('P06'!$J:$J,$A321+52),0)+IF($A321&lt;='P07'!$B$17,INDEX('P07'!$J:$J,$A321+52),0)+IF($A321&lt;='P08'!$B$17,INDEX('P08'!$J:$J,$A321+52),0)+IF($A321&lt;='P09'!$B$17,INDEX('P09'!$J:$J,$A321+52),0)+IF($A321&lt;='P10'!$B$17,INDEX('P10'!$J:$J,$A321+52),0)</f>
        <v>1.2843430278802227E-4</v>
      </c>
      <c r="C321">
        <f>IF($A321&lt;='P01'!$B$17,INDEX('P01'!$K:$K,$A321+52),0)+IF($A321&lt;='P02'!$B$17,INDEX('P02'!$K:$K,$A321+52),0)+IF($A321&lt;='P03'!$B$17,INDEX('P03'!$K:$K,$A321+52),0)+IF($A321&lt;='P04'!$B$17,INDEX('P04'!$K:$K,$A321+52),0)+IF($A321&lt;='P05'!$B$17,INDEX('P05'!$K:$K,$A321+52),0)+IF($A321&lt;='P06'!$B$17,INDEX('P06'!$K:$K,$A321+52),0)+IF($A321&lt;='P07'!$B$17,INDEX('P07'!$K:$K,$A321+52),0)+IF($A321&lt;='P08'!$B$17,INDEX('P08'!$K:$K,$A321+52),0)+IF($A321&lt;='P09'!$B$17,INDEX('P09'!$K:$K,$A321+52),0)+IF($A321&lt;='P10'!$B$17,INDEX('P10'!$K:$K,$A321+52),0)</f>
        <v>1.9129329008502078E-3</v>
      </c>
      <c r="D321">
        <f>IF($A321&lt;='P01'!$B$17,INDEX('P01'!$L:$L,$A321+52),0)+IF($A321&lt;='P02'!$B$17,INDEX('P02'!$L:$L,$A321+52),0)+IF($A321&lt;='P03'!$B$17,INDEX('P03'!$L:$L,$A321+52),0)+IF($A321&lt;='P04'!$B$17,INDEX('P04'!$L:$L,$A321+52),0)+IF($A321&lt;='P05'!$B$17,INDEX('P05'!$L:$L,$A321+52),0)+IF($A321&lt;='P06'!$B$17,INDEX('P06'!$L:$L,$A321+52),0)+IF($A321&lt;='P07'!$B$17,INDEX('P07'!$L:$L,$A321+52),0)+IF($A321&lt;='P08'!$B$17,INDEX('P08'!$L:$L,$A321+52),0)+IF($A321&lt;='P09'!$B$17,INDEX('P09'!$L:$L,$A321+52),0)+IF($A321&lt;='P10'!$B$17,INDEX('P10'!$L:$L,$A321+52),0)</f>
        <v>0</v>
      </c>
      <c r="E321">
        <f>IF($A321&lt;='P01'!$B$17,INDEX('P01'!$M:$M,$A321+52),0)+IF($A321&lt;='P02'!$B$17,INDEX('P02'!$M:$M,$A321+52),0)+IF($A321&lt;='P03'!$B$17,INDEX('P03'!$M:$M,$A321+52),0)+IF($A321&lt;='P04'!$B$17,INDEX('P04'!$M:$M,$A321+52),0)+IF($A321&lt;='P05'!$B$17,INDEX('P05'!$M:$M,$A321+52),0)+IF($A321&lt;='P06'!$B$17,INDEX('P06'!$M:$M,$A321+52),0)+IF($A321&lt;='P07'!$B$17,INDEX('P07'!$M:$M,$A321+52),0)+IF($A321&lt;='P08'!$B$17,INDEX('P08'!$M:$M,$A321+52),0)+IF($A321&lt;='P09'!$B$17,INDEX('P09'!$M:$M,$A321+52),0)+IF($A321&lt;='P10'!$B$17,INDEX('P10'!$M:$M,$A321+52),0)</f>
        <v>0.56136826112164817</v>
      </c>
      <c r="F321">
        <f>IF($A321&lt;='P01'!$B$17,INDEX('P01'!$R:$R,$A321+52),0)+IF($A321&lt;='P02'!$B$17,INDEX('P02'!$R:$R,$A321+52),0)+IF($A321&lt;='P03'!$B$17,INDEX('P03'!$R:$R,$A321+52),0)+IF($A321&lt;='P04'!$B$17,INDEX('P04'!$R:$R,$A321+52),0)+IF($A321&lt;='P05'!$B$17,INDEX('P05'!$R:$R,$A321+52),0)+IF($A321&lt;='P06'!$B$17,INDEX('P06'!$R:$R,$A321+52),0)+IF($A321&lt;='P07'!$B$17,INDEX('P07'!$R:$R,$A321+52),0)+IF($A321&lt;='P08'!$B$17,INDEX('P08'!$R:$R,$A321+52),0)+IF($A321&lt;='P09'!$B$17,INDEX('P09'!$R:$R,$A321+52),0)+IF($A321&lt;='P10'!$B$17,INDEX('P10'!$R:$R,$A321+52),0)</f>
        <v>47.499237639361894</v>
      </c>
      <c r="G321">
        <f>IF($A321&lt;='P01'!$B$17,INDEX('P01'!$S:$S,$A321+52),0)+IF($A321&lt;='P02'!$B$17,INDEX('P02'!$S:$S,$A321+52),0)+IF($A321&lt;='P03'!$B$17,INDEX('P03'!$S:$S,$A321+52),0)+IF($A321&lt;='P04'!$B$17,INDEX('P04'!$S:$S,$A321+52),0)+IF($A321&lt;='P05'!$B$17,INDEX('P05'!$S:$S,$A321+52),0)+IF($A321&lt;='P06'!$B$17,INDEX('P06'!$S:$S,$A321+52),0)+IF($A321&lt;='P07'!$B$17,INDEX('P07'!$S:$S,$A321+52),0)+IF($A321&lt;='P08'!$B$17,INDEX('P08'!$S:$S,$A321+52),0)+IF($A321&lt;='P09'!$B$17,INDEX('P09'!$S:$S,$A321+52),0)+IF($A321&lt;='P10'!$B$17,INDEX('P10'!$S:$S,$A321+52),0)</f>
        <v>0.94998475278723804</v>
      </c>
      <c r="H321">
        <f>IF($A321&lt;='P01'!$B$17,INDEX('P01'!$T:$T,$A321+52),0)+IF($A321&lt;='P02'!$B$17,INDEX('P02'!$T:$T,$A321+52),0)+IF($A321&lt;='P03'!$B$17,INDEX('P03'!$T:$T,$A321+52),0)+IF($A321&lt;='P04'!$B$17,INDEX('P04'!$T:$T,$A321+52),0)+IF($A321&lt;='P05'!$B$17,INDEX('P05'!$T:$T,$A321+52),0)+IF($A321&lt;='P06'!$B$17,INDEX('P06'!$T:$T,$A321+52),0)+IF($A321&lt;='P07'!$B$17,INDEX('P07'!$T:$T,$A321+52),0)+IF($A321&lt;='P08'!$B$17,INDEX('P08'!$T:$T,$A321+52),0)+IF($A321&lt;='P09'!$B$17,INDEX('P09'!$T:$T,$A321+52),0)+IF($A321&lt;='P10'!$B$17,INDEX('P10'!$T:$T,$A321+52),0)</f>
        <v>5.740601901627417</v>
      </c>
      <c r="I321">
        <f>IF($A321&lt;='P01'!$B$17,INDEX('P01'!$U:$U,$A321+52),0)+IF($A321&lt;='P02'!$B$17,INDEX('P02'!$U:$U,$A321+52),0)+IF($A321&lt;='P03'!$B$17,INDEX('P03'!$U:$U,$A321+52),0)+IF($A321&lt;='P04'!$B$17,INDEX('P04'!$U:$U,$A321+52),0)+IF($A321&lt;='P05'!$B$17,INDEX('P05'!$U:$U,$A321+52),0)+IF($A321&lt;='P06'!$B$17,INDEX('P06'!$U:$U,$A321+52),0)+IF($A321&lt;='P07'!$B$17,INDEX('P07'!$U:$U,$A321+52),0)+IF($A321&lt;='P08'!$B$17,INDEX('P08'!$U:$U,$A321+52),0)+IF($A321&lt;='P09'!$B$17,INDEX('P09'!$U:$U,$A321+52),0)+IF($A321&lt;='P10'!$B$17,INDEX('P10'!$U:$U,$A321+52),0)</f>
        <v>81.587075718749929</v>
      </c>
      <c r="J321">
        <f>IF($A321&lt;='P01'!$B$17,INDEX('P01'!$V:$V,$A321+52),0)+IF($A321&lt;='P02'!$B$17,INDEX('P02'!$V:$V,$A321+52),0)+IF($A321&lt;='P03'!$B$17,INDEX('P03'!$V:$V,$A321+52),0)+IF($A321&lt;='P04'!$B$17,INDEX('P04'!$V:$V,$A321+52),0)+IF($A321&lt;='P05'!$B$17,INDEX('P05'!$V:$V,$A321+52),0)+IF($A321&lt;='P06'!$B$17,INDEX('P06'!$V:$V,$A321+52),0)+IF($A321&lt;='P07'!$B$17,INDEX('P07'!$V:$V,$A321+52),0)+IF($A321&lt;='P08'!$B$17,INDEX('P08'!$V:$V,$A321+52),0)+IF($A321&lt;='P09'!$B$17,INDEX('P09'!$V:$V,$A321+52),0)+IF($A321&lt;='P10'!$B$17,INDEX('P10'!$V:$V,$A321+52),0)</f>
        <v>6.5431097176194802E-2</v>
      </c>
      <c r="K321">
        <f>IF($A321&lt;='P01'!$B$17,INDEX('P01'!$W:$W,$A321+52),0)+IF($A321&lt;='P02'!$B$17,INDEX('P02'!$W:$W,$A321+52),0)+IF($A321&lt;='P03'!$B$17,INDEX('P03'!$W:$W,$A321+52),0)+IF($A321&lt;='P04'!$B$17,INDEX('P04'!$W:$W,$A321+52),0)+IF($A321&lt;='P05'!$B$17,INDEX('P05'!$W:$W,$A321+52),0)+IF($A321&lt;='P06'!$B$17,INDEX('P06'!$W:$W,$A321+52),0)+IF($A321&lt;='P07'!$B$17,INDEX('P07'!$W:$W,$A321+52),0)+IF($A321&lt;='P08'!$B$17,INDEX('P08'!$W:$W,$A321+52),0)+IF($A321&lt;='P09'!$B$17,INDEX('P09'!$W:$W,$A321+52),0)+IF($A321&lt;='P10'!$B$17,INDEX('P10'!$W:$W,$A321+52),0)</f>
        <v>-40.843855830978868</v>
      </c>
      <c r="L321">
        <f>IF($A321&lt;='P01'!$B$17,INDEX('P01'!$X:$X,$A321+52),0)+IF($A321&lt;='P02'!$B$17,INDEX('P02'!$X:$X,$A321+52),0)+IF($A321&lt;='P03'!$B$17,INDEX('P03'!$X:$X,$A321+52),0)+IF($A321&lt;='P04'!$B$17,INDEX('P04'!$X:$X,$A321+52),0)+IF($A321&lt;='P05'!$B$17,INDEX('P05'!$X:$X,$A321+52),0)+IF($A321&lt;='P06'!$B$17,INDEX('P06'!$X:$X,$A321+52),0)+IF($A321&lt;='P07'!$B$17,INDEX('P07'!$X:$X,$A321+52),0)+IF($A321&lt;='P08'!$B$17,INDEX('P08'!$X:$X,$A321+52),0)+IF($A321&lt;='P09'!$B$17,INDEX('P09'!$X:$X,$A321+52),0)+IF($A321&lt;='P10'!$B$17,INDEX('P10'!$X:$X,$A321+52),0)</f>
        <v>40.69146568997246</v>
      </c>
      <c r="M321">
        <f>IF($A321&lt;='P01'!$B$17,INDEX('P01'!$AA:$AA,$A321+52),0)+IF($A321&lt;='P02'!$B$17,INDEX('P02'!$AA:$AA,$A321+52),0)+IF($A321&lt;='P03'!$B$17,INDEX('P03'!$AA:$AA,$A321+52),0)+IF($A321&lt;='P04'!$B$17,INDEX('P04'!$AA:$AA,$A321+52),0)+IF($A321&lt;='P05'!$B$17,INDEX('P05'!$AA:$AA,$A321+52),0)+IF($A321&lt;='P06'!$B$17,INDEX('P06'!$AA:$AA,$A321+52),0)+IF($A321&lt;='P07'!$B$17,INDEX('P07'!$AA:$AA,$A321+52),0)+IF($A321&lt;='P08'!$B$17,INDEX('P08'!$AA:$AA,$A321+52),0)+IF($A321&lt;='P09'!$B$17,INDEX('P09'!$AA:$AA,$A321+52),0)+IF($A321&lt;='P10'!$B$17,INDEX('P10'!$AA:$AA,$A321+52),0)</f>
        <v>-15.822814809885561</v>
      </c>
      <c r="N321">
        <f>IF($A321&lt;='P01'!$B$17,INDEX('P01'!$AB:$AB,$A321+52),0)+IF($A321&lt;='P02'!$B$17,INDEX('P02'!$AB:$AB,$A321+52),0)+IF($A321&lt;='P03'!$B$17,INDEX('P03'!$AB:$AB,$A321+52),0)+IF($A321&lt;='P04'!$B$17,INDEX('P04'!$AB:$AB,$A321+52),0)+IF($A321&lt;='P05'!$B$17,INDEX('P05'!$AB:$AB,$A321+52),0)+IF($A321&lt;='P06'!$B$17,INDEX('P06'!$AB:$AB,$A321+52),0)+IF($A321&lt;='P07'!$B$17,INDEX('P07'!$AB:$AB,$A321+52),0)+IF($A321&lt;='P08'!$B$17,INDEX('P08'!$AB:$AB,$A321+52),0)+IF($A321&lt;='P09'!$B$17,INDEX('P09'!$AB:$AB,$A321+52),0)+IF($A321&lt;='P10'!$B$17,INDEX('P10'!$AB:$AB,$A321+52),0)</f>
        <v>18.530472618089362</v>
      </c>
      <c r="O321">
        <f>IF($A321&lt;='P01'!$B$17,INDEX('P01'!$AC:$AC,$A321+52),0)+IF($A321&lt;='P02'!$B$17,INDEX('P02'!$AC:$AC,$A321+52),0)+IF($A321&lt;='P03'!$B$17,INDEX('P03'!$AC:$AC,$A321+52),0)+IF($A321&lt;='P04'!$B$17,INDEX('P04'!$AC:$AC,$A321+52),0)+IF($A321&lt;='P05'!$B$17,INDEX('P05'!$AC:$AC,$A321+52),0)+IF($A321&lt;='P06'!$B$17,INDEX('P06'!$AC:$AC,$A321+52),0)+IF($A321&lt;='P07'!$B$17,INDEX('P07'!$AC:$AC,$A321+52),0)+IF($A321&lt;='P08'!$B$17,INDEX('P08'!$AC:$AC,$A321+52),0)+IF($A321&lt;='P09'!$B$17,INDEX('P09'!$AC:$AC,$A321+52),0)+IF($A321&lt;='P10'!$B$17,INDEX('P10'!$AC:$AC,$A321+52),0)</f>
        <v>0.37060945236178733</v>
      </c>
      <c r="P321">
        <f>IF($A321&lt;='P01'!$B$17,INDEX('P01'!$AD:$AD,$A321+52),0)+IF($A321&lt;='P02'!$B$17,INDEX('P02'!$AD:$AD,$A321+52),0)+IF($A321&lt;='P03'!$B$17,INDEX('P03'!$AD:$AD,$A321+52),0)+IF($A321&lt;='P04'!$B$17,INDEX('P04'!$AD:$AD,$A321+52),0)+IF($A321&lt;='P05'!$B$17,INDEX('P05'!$AD:$AD,$A321+52),0)+IF($A321&lt;='P06'!$B$17,INDEX('P06'!$AD:$AD,$A321+52),0)+IF($A321&lt;='P07'!$B$17,INDEX('P07'!$AD:$AD,$A321+52),0)+IF($A321&lt;='P08'!$B$17,INDEX('P08'!$AD:$AD,$A321+52),0)+IF($A321&lt;='P09'!$B$17,INDEX('P09'!$AD:$AD,$A321+52),0)+IF($A321&lt;='P10'!$B$17,INDEX('P10'!$AD:$AD,$A321+52),0)</f>
        <v>2.232224355809115</v>
      </c>
      <c r="Q321">
        <f>IF($A321&lt;='P01'!$B$17,INDEX('P01'!$AE:$AE,$A321+52),0)+IF($A321&lt;='P02'!$B$17,INDEX('P02'!$AE:$AE,$A321+52),0)+IF($A321&lt;='P03'!$B$17,INDEX('P03'!$AE:$AE,$A321+52),0)+IF($A321&lt;='P04'!$B$17,INDEX('P04'!$AE:$AE,$A321+52),0)+IF($A321&lt;='P05'!$B$17,INDEX('P05'!$AE:$AE,$A321+52),0)+IF($A321&lt;='P06'!$B$17,INDEX('P06'!$AE:$AE,$A321+52),0)+IF($A321&lt;='P07'!$B$17,INDEX('P07'!$AE:$AE,$A321+52),0)+IF($A321&lt;='P08'!$B$17,INDEX('P08'!$AE:$AE,$A321+52),0)+IF($A321&lt;='P09'!$B$17,INDEX('P09'!$AE:$AE,$A321+52),0)+IF($A321&lt;='P10'!$B$17,INDEX('P10'!$AE:$AE,$A321+52),0)</f>
        <v>31.725010836756724</v>
      </c>
      <c r="R321">
        <f>IF($A321&lt;='P01'!$B$17,INDEX('P01'!$AF:$AF,$A321+52),0)+IF($A321&lt;='P02'!$B$17,INDEX('P02'!$AF:$AF,$A321+52),0)+IF($A321&lt;='P03'!$B$17,INDEX('P03'!$AF:$AF,$A321+52),0)+IF($A321&lt;='P04'!$B$17,INDEX('P04'!$AF:$AF,$A321+52),0)+IF($A321&lt;='P05'!$B$17,INDEX('P05'!$AF:$AF,$A321+52),0)+IF($A321&lt;='P06'!$B$17,INDEX('P06'!$AF:$AF,$A321+52),0)+IF($A321&lt;='P07'!$B$17,INDEX('P07'!$AF:$AF,$A321+52),0)+IF($A321&lt;='P08'!$B$17,INDEX('P08'!$AF:$AF,$A321+52),0)+IF($A321&lt;='P09'!$B$17,INDEX('P09'!$AF:$AF,$A321+52),0)+IF($A321&lt;='P10'!$B$17,INDEX('P10'!$AF:$AF,$A321+52),0)</f>
        <v>2.5442783047298412E-2</v>
      </c>
      <c r="S321">
        <f>IF($A321&lt;='P01'!$B$17,INDEX('P01'!$AG:$AG,$A321+52),0)+IF($A321&lt;='P02'!$B$17,INDEX('P02'!$AG:$AG,$A321+52),0)+IF($A321&lt;='P03'!$B$17,INDEX('P03'!$AG:$AG,$A321+52),0)+IF($A321&lt;='P04'!$B$17,INDEX('P04'!$AG:$AG,$A321+52),0)+IF($A321&lt;='P05'!$B$17,INDEX('P05'!$AG:$AG,$A321+52),0)+IF($A321&lt;='P06'!$B$17,INDEX('P06'!$AG:$AG,$A321+52),0)+IF($A321&lt;='P07'!$B$17,INDEX('P07'!$AG:$AG,$A321+52),0)+IF($A321&lt;='P08'!$B$17,INDEX('P08'!$AG:$AG,$A321+52),0)+IF($A321&lt;='P09'!$B$17,INDEX('P09'!$AG:$AG,$A321+52),0)+IF($A321&lt;='P10'!$B$17,INDEX('P10'!$AG:$AG,$A321+52),0)</f>
        <v>6950.9148327989315</v>
      </c>
      <c r="T321">
        <f>IF($A321&lt;='P01'!$B$17,INDEX('P01'!$AI:$AI,$A321+52),0)+IF($A321&lt;='P02'!$B$17,INDEX('P02'!$AI:$AI,$A321+52),0)+IF($A321&lt;='P03'!$B$17,INDEX('P03'!$AI:$AI,$A321+52),0)+IF($A321&lt;='P04'!$B$17,INDEX('P04'!$AI:$AI,$A321+52),0)+IF($A321&lt;='P05'!$B$17,INDEX('P05'!$AI:$AI,$A321+52),0)+IF($A321&lt;='P06'!$B$17,INDEX('P06'!$AI:$AI,$A321+52),0)+IF($A321&lt;='P07'!$B$17,INDEX('P07'!$AI:$AI,$A321+52),0)+IF($A321&lt;='P08'!$B$17,INDEX('P08'!$AI:$AI,$A321+52),0)+IF($A321&lt;='P09'!$B$17,INDEX('P09'!$AI:$AI,$A321+52),0)+IF($A321&lt;='P10'!$B$17,INDEX('P10'!$AI:$AI,$A321+52),0)</f>
        <v>6950.9148327989315</v>
      </c>
    </row>
    <row r="322" spans="1:20" x14ac:dyDescent="0.35">
      <c r="A322">
        <v>290</v>
      </c>
      <c r="B322">
        <f>IF($A322&lt;='P01'!$B$17,INDEX('P01'!$J:$J,$A322+52),0)+IF($A322&lt;='P02'!$B$17,INDEX('P02'!$J:$J,$A322+52),0)+IF($A322&lt;='P03'!$B$17,INDEX('P03'!$J:$J,$A322+52),0)+IF($A322&lt;='P04'!$B$17,INDEX('P04'!$J:$J,$A322+52),0)+IF($A322&lt;='P05'!$B$17,INDEX('P05'!$J:$J,$A322+52),0)+IF($A322&lt;='P06'!$B$17,INDEX('P06'!$J:$J,$A322+52),0)+IF($A322&lt;='P07'!$B$17,INDEX('P07'!$J:$J,$A322+52),0)+IF($A322&lt;='P08'!$B$17,INDEX('P08'!$J:$J,$A322+52),0)+IF($A322&lt;='P09'!$B$17,INDEX('P09'!$J:$J,$A322+52),0)+IF($A322&lt;='P10'!$B$17,INDEX('P10'!$J:$J,$A322+52),0)</f>
        <v>1.2796752578976046E-4</v>
      </c>
      <c r="C322">
        <f>IF($A322&lt;='P01'!$B$17,INDEX('P01'!$K:$K,$A322+52),0)+IF($A322&lt;='P02'!$B$17,INDEX('P02'!$K:$K,$A322+52),0)+IF($A322&lt;='P03'!$B$17,INDEX('P03'!$K:$K,$A322+52),0)+IF($A322&lt;='P04'!$B$17,INDEX('P04'!$K:$K,$A322+52),0)+IF($A322&lt;='P05'!$B$17,INDEX('P05'!$K:$K,$A322+52),0)+IF($A322&lt;='P06'!$B$17,INDEX('P06'!$K:$K,$A322+52),0)+IF($A322&lt;='P07'!$B$17,INDEX('P07'!$K:$K,$A322+52),0)+IF($A322&lt;='P08'!$B$17,INDEX('P08'!$K:$K,$A322+52),0)+IF($A322&lt;='P09'!$B$17,INDEX('P09'!$K:$K,$A322+52),0)+IF($A322&lt;='P10'!$B$17,INDEX('P10'!$K:$K,$A322+52),0)</f>
        <v>1.9060018944276448E-3</v>
      </c>
      <c r="D322">
        <f>IF($A322&lt;='P01'!$B$17,INDEX('P01'!$L:$L,$A322+52),0)+IF($A322&lt;='P02'!$B$17,INDEX('P02'!$L:$L,$A322+52),0)+IF($A322&lt;='P03'!$B$17,INDEX('P03'!$L:$L,$A322+52),0)+IF($A322&lt;='P04'!$B$17,INDEX('P04'!$L:$L,$A322+52),0)+IF($A322&lt;='P05'!$B$17,INDEX('P05'!$L:$L,$A322+52),0)+IF($A322&lt;='P06'!$B$17,INDEX('P06'!$L:$L,$A322+52),0)+IF($A322&lt;='P07'!$B$17,INDEX('P07'!$L:$L,$A322+52),0)+IF($A322&lt;='P08'!$B$17,INDEX('P08'!$L:$L,$A322+52),0)+IF($A322&lt;='P09'!$B$17,INDEX('P09'!$L:$L,$A322+52),0)+IF($A322&lt;='P10'!$B$17,INDEX('P10'!$L:$L,$A322+52),0)</f>
        <v>0</v>
      </c>
      <c r="E322">
        <f>IF($A322&lt;='P01'!$B$17,INDEX('P01'!$M:$M,$A322+52),0)+IF($A322&lt;='P02'!$B$17,INDEX('P02'!$M:$M,$A322+52),0)+IF($A322&lt;='P03'!$B$17,INDEX('P03'!$M:$M,$A322+52),0)+IF($A322&lt;='P04'!$B$17,INDEX('P04'!$M:$M,$A322+52),0)+IF($A322&lt;='P05'!$B$17,INDEX('P05'!$M:$M,$A322+52),0)+IF($A322&lt;='P06'!$B$17,INDEX('P06'!$M:$M,$A322+52),0)+IF($A322&lt;='P07'!$B$17,INDEX('P07'!$M:$M,$A322+52),0)+IF($A322&lt;='P08'!$B$17,INDEX('P08'!$M:$M,$A322+52),0)+IF($A322&lt;='P09'!$B$17,INDEX('P09'!$M:$M,$A322+52),0)+IF($A322&lt;='P10'!$B$17,INDEX('P10'!$M:$M,$A322+52),0)</f>
        <v>0.55933429170143079</v>
      </c>
      <c r="F322">
        <f>IF($A322&lt;='P01'!$B$17,INDEX('P01'!$R:$R,$A322+52),0)+IF($A322&lt;='P02'!$B$17,INDEX('P02'!$R:$R,$A322+52),0)+IF($A322&lt;='P03'!$B$17,INDEX('P03'!$R:$R,$A322+52),0)+IF($A322&lt;='P04'!$B$17,INDEX('P04'!$R:$R,$A322+52),0)+IF($A322&lt;='P05'!$B$17,INDEX('P05'!$R:$R,$A322+52),0)+IF($A322&lt;='P06'!$B$17,INDEX('P06'!$R:$R,$A322+52),0)+IF($A322&lt;='P07'!$B$17,INDEX('P07'!$R:$R,$A322+52),0)+IF($A322&lt;='P08'!$B$17,INDEX('P08'!$R:$R,$A322+52),0)+IF($A322&lt;='P09'!$B$17,INDEX('P09'!$R:$R,$A322+52),0)+IF($A322&lt;='P10'!$B$17,INDEX('P10'!$R:$R,$A322+52),0)</f>
        <v>47.328056883782729</v>
      </c>
      <c r="G322">
        <f>IF($A322&lt;='P01'!$B$17,INDEX('P01'!$S:$S,$A322+52),0)+IF($A322&lt;='P02'!$B$17,INDEX('P02'!$S:$S,$A322+52),0)+IF($A322&lt;='P03'!$B$17,INDEX('P03'!$S:$S,$A322+52),0)+IF($A322&lt;='P04'!$B$17,INDEX('P04'!$S:$S,$A322+52),0)+IF($A322&lt;='P05'!$B$17,INDEX('P05'!$S:$S,$A322+52),0)+IF($A322&lt;='P06'!$B$17,INDEX('P06'!$S:$S,$A322+52),0)+IF($A322&lt;='P07'!$B$17,INDEX('P07'!$S:$S,$A322+52),0)+IF($A322&lt;='P08'!$B$17,INDEX('P08'!$S:$S,$A322+52),0)+IF($A322&lt;='P09'!$B$17,INDEX('P09'!$S:$S,$A322+52),0)+IF($A322&lt;='P10'!$B$17,INDEX('P10'!$S:$S,$A322+52),0)</f>
        <v>0.94656113767565453</v>
      </c>
      <c r="H322">
        <f>IF($A322&lt;='P01'!$B$17,INDEX('P01'!$T:$T,$A322+52),0)+IF($A322&lt;='P02'!$B$17,INDEX('P02'!$T:$T,$A322+52),0)+IF($A322&lt;='P03'!$B$17,INDEX('P03'!$T:$T,$A322+52),0)+IF($A322&lt;='P04'!$B$17,INDEX('P04'!$T:$T,$A322+52),0)+IF($A322&lt;='P05'!$B$17,INDEX('P05'!$T:$T,$A322+52),0)+IF($A322&lt;='P06'!$B$17,INDEX('P06'!$T:$T,$A322+52),0)+IF($A322&lt;='P07'!$B$17,INDEX('P07'!$T:$T,$A322+52),0)+IF($A322&lt;='P08'!$B$17,INDEX('P08'!$T:$T,$A322+52),0)+IF($A322&lt;='P09'!$B$17,INDEX('P09'!$T:$T,$A322+52),0)+IF($A322&lt;='P10'!$B$17,INDEX('P10'!$T:$T,$A322+52),0)</f>
        <v>5.7339089099827358</v>
      </c>
      <c r="I322">
        <f>IF($A322&lt;='P01'!$B$17,INDEX('P01'!$U:$U,$A322+52),0)+IF($A322&lt;='P02'!$B$17,INDEX('P02'!$U:$U,$A322+52),0)+IF($A322&lt;='P03'!$B$17,INDEX('P03'!$U:$U,$A322+52),0)+IF($A322&lt;='P04'!$B$17,INDEX('P04'!$U:$U,$A322+52),0)+IF($A322&lt;='P05'!$B$17,INDEX('P05'!$U:$U,$A322+52),0)+IF($A322&lt;='P06'!$B$17,INDEX('P06'!$U:$U,$A322+52),0)+IF($A322&lt;='P07'!$B$17,INDEX('P07'!$U:$U,$A322+52),0)+IF($A322&lt;='P08'!$B$17,INDEX('P08'!$U:$U,$A322+52),0)+IF($A322&lt;='P09'!$B$17,INDEX('P09'!$U:$U,$A322+52),0)+IF($A322&lt;='P10'!$B$17,INDEX('P10'!$U:$U,$A322+52),0)</f>
        <v>81.29240549551767</v>
      </c>
      <c r="J322">
        <f>IF($A322&lt;='P01'!$B$17,INDEX('P01'!$V:$V,$A322+52),0)+IF($A322&lt;='P02'!$B$17,INDEX('P02'!$V:$V,$A322+52),0)+IF($A322&lt;='P03'!$B$17,INDEX('P03'!$V:$V,$A322+52),0)+IF($A322&lt;='P04'!$B$17,INDEX('P04'!$V:$V,$A322+52),0)+IF($A322&lt;='P05'!$B$17,INDEX('P05'!$V:$V,$A322+52),0)+IF($A322&lt;='P06'!$B$17,INDEX('P06'!$V:$V,$A322+52),0)+IF($A322&lt;='P07'!$B$17,INDEX('P07'!$V:$V,$A322+52),0)+IF($A322&lt;='P08'!$B$17,INDEX('P08'!$V:$V,$A322+52),0)+IF($A322&lt;='P09'!$B$17,INDEX('P09'!$V:$V,$A322+52),0)+IF($A322&lt;='P10'!$B$17,INDEX('P10'!$V:$V,$A322+52),0)</f>
        <v>6.5354081013439147E-2</v>
      </c>
      <c r="K322">
        <f>IF($A322&lt;='P01'!$B$17,INDEX('P01'!$W:$W,$A322+52),0)+IF($A322&lt;='P02'!$B$17,INDEX('P02'!$W:$W,$A322+52),0)+IF($A322&lt;='P03'!$B$17,INDEX('P03'!$W:$W,$A322+52),0)+IF($A322&lt;='P04'!$B$17,INDEX('P04'!$W:$W,$A322+52),0)+IF($A322&lt;='P05'!$B$17,INDEX('P05'!$W:$W,$A322+52),0)+IF($A322&lt;='P06'!$B$17,INDEX('P06'!$W:$W,$A322+52),0)+IF($A322&lt;='P07'!$B$17,INDEX('P07'!$W:$W,$A322+52),0)+IF($A322&lt;='P08'!$B$17,INDEX('P08'!$W:$W,$A322+52),0)+IF($A322&lt;='P09'!$B$17,INDEX('P09'!$W:$W,$A322+52),0)+IF($A322&lt;='P10'!$B$17,INDEX('P10'!$W:$W,$A322+52),0)</f>
        <v>-40.710172740406769</v>
      </c>
      <c r="L322">
        <f>IF($A322&lt;='P01'!$B$17,INDEX('P01'!$X:$X,$A322+52),0)+IF($A322&lt;='P02'!$B$17,INDEX('P02'!$X:$X,$A322+52),0)+IF($A322&lt;='P03'!$B$17,INDEX('P03'!$X:$X,$A322+52),0)+IF($A322&lt;='P04'!$B$17,INDEX('P04'!$X:$X,$A322+52),0)+IF($A322&lt;='P05'!$B$17,INDEX('P05'!$X:$X,$A322+52),0)+IF($A322&lt;='P06'!$B$17,INDEX('P06'!$X:$X,$A322+52),0)+IF($A322&lt;='P07'!$B$17,INDEX('P07'!$X:$X,$A322+52),0)+IF($A322&lt;='P08'!$B$17,INDEX('P08'!$X:$X,$A322+52),0)+IF($A322&lt;='P09'!$B$17,INDEX('P09'!$X:$X,$A322+52),0)+IF($A322&lt;='P10'!$B$17,INDEX('P10'!$X:$X,$A322+52),0)</f>
        <v>40.558331792624841</v>
      </c>
      <c r="M322">
        <f>IF($A322&lt;='P01'!$B$17,INDEX('P01'!$AA:$AA,$A322+52),0)+IF($A322&lt;='P02'!$B$17,INDEX('P02'!$AA:$AA,$A322+52),0)+IF($A322&lt;='P03'!$B$17,INDEX('P03'!$AA:$AA,$A322+52),0)+IF($A322&lt;='P04'!$B$17,INDEX('P04'!$AA:$AA,$A322+52),0)+IF($A322&lt;='P05'!$B$17,INDEX('P05'!$AA:$AA,$A322+52),0)+IF($A322&lt;='P06'!$B$17,INDEX('P06'!$AA:$AA,$A322+52),0)+IF($A322&lt;='P07'!$B$17,INDEX('P07'!$AA:$AA,$A322+52),0)+IF($A322&lt;='P08'!$B$17,INDEX('P08'!$AA:$AA,$A322+52),0)+IF($A322&lt;='P09'!$B$17,INDEX('P09'!$AA:$AA,$A322+52),0)+IF($A322&lt;='P10'!$B$17,INDEX('P10'!$AA:$AA,$A322+52),0)</f>
        <v>-15.71958406779919</v>
      </c>
      <c r="N322">
        <f>IF($A322&lt;='P01'!$B$17,INDEX('P01'!$AB:$AB,$A322+52),0)+IF($A322&lt;='P02'!$B$17,INDEX('P02'!$AB:$AB,$A322+52),0)+IF($A322&lt;='P03'!$B$17,INDEX('P03'!$AB:$AB,$A322+52),0)+IF($A322&lt;='P04'!$B$17,INDEX('P04'!$AB:$AB,$A322+52),0)+IF($A322&lt;='P05'!$B$17,INDEX('P05'!$AB:$AB,$A322+52),0)+IF($A322&lt;='P06'!$B$17,INDEX('P06'!$AB:$AB,$A322+52),0)+IF($A322&lt;='P07'!$B$17,INDEX('P07'!$AB:$AB,$A322+52),0)+IF($A322&lt;='P08'!$B$17,INDEX('P08'!$AB:$AB,$A322+52),0)+IF($A322&lt;='P09'!$B$17,INDEX('P09'!$AB:$AB,$A322+52),0)+IF($A322&lt;='P10'!$B$17,INDEX('P10'!$AB:$AB,$A322+52),0)</f>
        <v>18.403443245062679</v>
      </c>
      <c r="O322">
        <f>IF($A322&lt;='P01'!$B$17,INDEX('P01'!$AC:$AC,$A322+52),0)+IF($A322&lt;='P02'!$B$17,INDEX('P02'!$AC:$AC,$A322+52),0)+IF($A322&lt;='P03'!$B$17,INDEX('P03'!$AC:$AC,$A322+52),0)+IF($A322&lt;='P04'!$B$17,INDEX('P04'!$AC:$AC,$A322+52),0)+IF($A322&lt;='P05'!$B$17,INDEX('P05'!$AC:$AC,$A322+52),0)+IF($A322&lt;='P06'!$B$17,INDEX('P06'!$AC:$AC,$A322+52),0)+IF($A322&lt;='P07'!$B$17,INDEX('P07'!$AC:$AC,$A322+52),0)+IF($A322&lt;='P08'!$B$17,INDEX('P08'!$AC:$AC,$A322+52),0)+IF($A322&lt;='P09'!$B$17,INDEX('P09'!$AC:$AC,$A322+52),0)+IF($A322&lt;='P10'!$B$17,INDEX('P10'!$AC:$AC,$A322+52),0)</f>
        <v>0.36806886490125357</v>
      </c>
      <c r="P322">
        <f>IF($A322&lt;='P01'!$B$17,INDEX('P01'!$AD:$AD,$A322+52),0)+IF($A322&lt;='P02'!$B$17,INDEX('P02'!$AD:$AD,$A322+52),0)+IF($A322&lt;='P03'!$B$17,INDEX('P03'!$AD:$AD,$A322+52),0)+IF($A322&lt;='P04'!$B$17,INDEX('P04'!$AD:$AD,$A322+52),0)+IF($A322&lt;='P05'!$B$17,INDEX('P05'!$AD:$AD,$A322+52),0)+IF($A322&lt;='P06'!$B$17,INDEX('P06'!$AD:$AD,$A322+52),0)+IF($A322&lt;='P07'!$B$17,INDEX('P07'!$AD:$AD,$A322+52),0)+IF($A322&lt;='P08'!$B$17,INDEX('P08'!$AD:$AD,$A322+52),0)+IF($A322&lt;='P09'!$B$17,INDEX('P09'!$AD:$AD,$A322+52),0)+IF($A322&lt;='P10'!$B$17,INDEX('P10'!$AD:$AD,$A322+52),0)</f>
        <v>2.2223464122843084</v>
      </c>
      <c r="Q322">
        <f>IF($A322&lt;='P01'!$B$17,INDEX('P01'!$AE:$AE,$A322+52),0)+IF($A322&lt;='P02'!$B$17,INDEX('P02'!$AE:$AE,$A322+52),0)+IF($A322&lt;='P03'!$B$17,INDEX('P03'!$AE:$AE,$A322+52),0)+IF($A322&lt;='P04'!$B$17,INDEX('P04'!$AE:$AE,$A322+52),0)+IF($A322&lt;='P05'!$B$17,INDEX('P05'!$AE:$AE,$A322+52),0)+IF($A322&lt;='P06'!$B$17,INDEX('P06'!$AE:$AE,$A322+52),0)+IF($A322&lt;='P07'!$B$17,INDEX('P07'!$AE:$AE,$A322+52),0)+IF($A322&lt;='P08'!$B$17,INDEX('P08'!$AE:$AE,$A322+52),0)+IF($A322&lt;='P09'!$B$17,INDEX('P09'!$AE:$AE,$A322+52),0)+IF($A322&lt;='P10'!$B$17,INDEX('P10'!$AE:$AE,$A322+52),0)</f>
        <v>31.507282123787494</v>
      </c>
      <c r="R322">
        <f>IF($A322&lt;='P01'!$B$17,INDEX('P01'!$AF:$AF,$A322+52),0)+IF($A322&lt;='P02'!$B$17,INDEX('P02'!$AF:$AF,$A322+52),0)+IF($A322&lt;='P03'!$B$17,INDEX('P03'!$AF:$AF,$A322+52),0)+IF($A322&lt;='P04'!$B$17,INDEX('P04'!$AF:$AF,$A322+52),0)+IF($A322&lt;='P05'!$B$17,INDEX('P05'!$AF:$AF,$A322+52),0)+IF($A322&lt;='P06'!$B$17,INDEX('P06'!$AF:$AF,$A322+52),0)+IF($A322&lt;='P07'!$B$17,INDEX('P07'!$AF:$AF,$A322+52),0)+IF($A322&lt;='P08'!$B$17,INDEX('P08'!$AF:$AF,$A322+52),0)+IF($A322&lt;='P09'!$B$17,INDEX('P09'!$AF:$AF,$A322+52),0)+IF($A322&lt;='P10'!$B$17,INDEX('P10'!$AF:$AF,$A322+52),0)</f>
        <v>2.5329911888815101E-2</v>
      </c>
      <c r="S322">
        <f>IF($A322&lt;='P01'!$B$17,INDEX('P01'!$AG:$AG,$A322+52),0)+IF($A322&lt;='P02'!$B$17,INDEX('P02'!$AG:$AG,$A322+52),0)+IF($A322&lt;='P03'!$B$17,INDEX('P03'!$AG:$AG,$A322+52),0)+IF($A322&lt;='P04'!$B$17,INDEX('P04'!$AG:$AG,$A322+52),0)+IF($A322&lt;='P05'!$B$17,INDEX('P05'!$AG:$AG,$A322+52),0)+IF($A322&lt;='P06'!$B$17,INDEX('P06'!$AG:$AG,$A322+52),0)+IF($A322&lt;='P07'!$B$17,INDEX('P07'!$AG:$AG,$A322+52),0)+IF($A322&lt;='P08'!$B$17,INDEX('P08'!$AG:$AG,$A322+52),0)+IF($A322&lt;='P09'!$B$17,INDEX('P09'!$AG:$AG,$A322+52),0)+IF($A322&lt;='P10'!$B$17,INDEX('P10'!$AG:$AG,$A322+52),0)</f>
        <v>6933.1119874171163</v>
      </c>
      <c r="T322">
        <f>IF($A322&lt;='P01'!$B$17,INDEX('P01'!$AI:$AI,$A322+52),0)+IF($A322&lt;='P02'!$B$17,INDEX('P02'!$AI:$AI,$A322+52),0)+IF($A322&lt;='P03'!$B$17,INDEX('P03'!$AI:$AI,$A322+52),0)+IF($A322&lt;='P04'!$B$17,INDEX('P04'!$AI:$AI,$A322+52),0)+IF($A322&lt;='P05'!$B$17,INDEX('P05'!$AI:$AI,$A322+52),0)+IF($A322&lt;='P06'!$B$17,INDEX('P06'!$AI:$AI,$A322+52),0)+IF($A322&lt;='P07'!$B$17,INDEX('P07'!$AI:$AI,$A322+52),0)+IF($A322&lt;='P08'!$B$17,INDEX('P08'!$AI:$AI,$A322+52),0)+IF($A322&lt;='P09'!$B$17,INDEX('P09'!$AI:$AI,$A322+52),0)+IF($A322&lt;='P10'!$B$17,INDEX('P10'!$AI:$AI,$A322+52),0)</f>
        <v>6933.1119874171163</v>
      </c>
    </row>
    <row r="323" spans="1:20" x14ac:dyDescent="0.35">
      <c r="A323">
        <v>291</v>
      </c>
      <c r="B323">
        <f>IF($A323&lt;='P01'!$B$17,INDEX('P01'!$J:$J,$A323+52),0)+IF($A323&lt;='P02'!$B$17,INDEX('P02'!$J:$J,$A323+52),0)+IF($A323&lt;='P03'!$B$17,INDEX('P03'!$J:$J,$A323+52),0)+IF($A323&lt;='P04'!$B$17,INDEX('P04'!$J:$J,$A323+52),0)+IF($A323&lt;='P05'!$B$17,INDEX('P05'!$J:$J,$A323+52),0)+IF($A323&lt;='P06'!$B$17,INDEX('P06'!$J:$J,$A323+52),0)+IF($A323&lt;='P07'!$B$17,INDEX('P07'!$J:$J,$A323+52),0)+IF($A323&lt;='P08'!$B$17,INDEX('P08'!$J:$J,$A323+52),0)+IF($A323&lt;='P09'!$B$17,INDEX('P09'!$J:$J,$A323+52),0)+IF($A323&lt;='P10'!$B$17,INDEX('P10'!$J:$J,$A323+52),0)</f>
        <v>1.2750244553850568E-4</v>
      </c>
      <c r="C323">
        <f>IF($A323&lt;='P01'!$B$17,INDEX('P01'!$K:$K,$A323+52),0)+IF($A323&lt;='P02'!$B$17,INDEX('P02'!$K:$K,$A323+52),0)+IF($A323&lt;='P03'!$B$17,INDEX('P03'!$K:$K,$A323+52),0)+IF($A323&lt;='P04'!$B$17,INDEX('P04'!$K:$K,$A323+52),0)+IF($A323&lt;='P05'!$B$17,INDEX('P05'!$K:$K,$A323+52),0)+IF($A323&lt;='P06'!$B$17,INDEX('P06'!$K:$K,$A323+52),0)+IF($A323&lt;='P07'!$B$17,INDEX('P07'!$K:$K,$A323+52),0)+IF($A323&lt;='P08'!$B$17,INDEX('P08'!$K:$K,$A323+52),0)+IF($A323&lt;='P09'!$B$17,INDEX('P09'!$K:$K,$A323+52),0)+IF($A323&lt;='P10'!$B$17,INDEX('P10'!$K:$K,$A323+52),0)</f>
        <v>1.8990960055088901E-3</v>
      </c>
      <c r="D323">
        <f>IF($A323&lt;='P01'!$B$17,INDEX('P01'!$L:$L,$A323+52),0)+IF($A323&lt;='P02'!$B$17,INDEX('P02'!$L:$L,$A323+52),0)+IF($A323&lt;='P03'!$B$17,INDEX('P03'!$L:$L,$A323+52),0)+IF($A323&lt;='P04'!$B$17,INDEX('P04'!$L:$L,$A323+52),0)+IF($A323&lt;='P05'!$B$17,INDEX('P05'!$L:$L,$A323+52),0)+IF($A323&lt;='P06'!$B$17,INDEX('P06'!$L:$L,$A323+52),0)+IF($A323&lt;='P07'!$B$17,INDEX('P07'!$L:$L,$A323+52),0)+IF($A323&lt;='P08'!$B$17,INDEX('P08'!$L:$L,$A323+52),0)+IF($A323&lt;='P09'!$B$17,INDEX('P09'!$L:$L,$A323+52),0)+IF($A323&lt;='P10'!$B$17,INDEX('P10'!$L:$L,$A323+52),0)</f>
        <v>0</v>
      </c>
      <c r="E323">
        <f>IF($A323&lt;='P01'!$B$17,INDEX('P01'!$M:$M,$A323+52),0)+IF($A323&lt;='P02'!$B$17,INDEX('P02'!$M:$M,$A323+52),0)+IF($A323&lt;='P03'!$B$17,INDEX('P03'!$M:$M,$A323+52),0)+IF($A323&lt;='P04'!$B$17,INDEX('P04'!$M:$M,$A323+52),0)+IF($A323&lt;='P05'!$B$17,INDEX('P05'!$M:$M,$A323+52),0)+IF($A323&lt;='P06'!$B$17,INDEX('P06'!$M:$M,$A323+52),0)+IF($A323&lt;='P07'!$B$17,INDEX('P07'!$M:$M,$A323+52),0)+IF($A323&lt;='P08'!$B$17,INDEX('P08'!$M:$M,$A323+52),0)+IF($A323&lt;='P09'!$B$17,INDEX('P09'!$M:$M,$A323+52),0)+IF($A323&lt;='P10'!$B$17,INDEX('P10'!$M:$M,$A323+52),0)</f>
        <v>0.55730769325038332</v>
      </c>
      <c r="F323">
        <f>IF($A323&lt;='P01'!$B$17,INDEX('P01'!$R:$R,$A323+52),0)+IF($A323&lt;='P02'!$B$17,INDEX('P02'!$R:$R,$A323+52),0)+IF($A323&lt;='P03'!$B$17,INDEX('P03'!$R:$R,$A323+52),0)+IF($A323&lt;='P04'!$B$17,INDEX('P04'!$R:$R,$A323+52),0)+IF($A323&lt;='P05'!$B$17,INDEX('P05'!$R:$R,$A323+52),0)+IF($A323&lt;='P06'!$B$17,INDEX('P06'!$R:$R,$A323+52),0)+IF($A323&lt;='P07'!$B$17,INDEX('P07'!$R:$R,$A323+52),0)+IF($A323&lt;='P08'!$B$17,INDEX('P08'!$R:$R,$A323+52),0)+IF($A323&lt;='P09'!$B$17,INDEX('P09'!$R:$R,$A323+52),0)+IF($A323&lt;='P10'!$B$17,INDEX('P10'!$R:$R,$A323+52),0)</f>
        <v>47.157493141959563</v>
      </c>
      <c r="G323">
        <f>IF($A323&lt;='P01'!$B$17,INDEX('P01'!$S:$S,$A323+52),0)+IF($A323&lt;='P02'!$B$17,INDEX('P02'!$S:$S,$A323+52),0)+IF($A323&lt;='P03'!$B$17,INDEX('P03'!$S:$S,$A323+52),0)+IF($A323&lt;='P04'!$B$17,INDEX('P04'!$S:$S,$A323+52),0)+IF($A323&lt;='P05'!$B$17,INDEX('P05'!$S:$S,$A323+52),0)+IF($A323&lt;='P06'!$B$17,INDEX('P06'!$S:$S,$A323+52),0)+IF($A323&lt;='P07'!$B$17,INDEX('P07'!$S:$S,$A323+52),0)+IF($A323&lt;='P08'!$B$17,INDEX('P08'!$S:$S,$A323+52),0)+IF($A323&lt;='P09'!$B$17,INDEX('P09'!$S:$S,$A323+52),0)+IF($A323&lt;='P10'!$B$17,INDEX('P10'!$S:$S,$A323+52),0)</f>
        <v>0.94314986283919122</v>
      </c>
      <c r="H323">
        <f>IF($A323&lt;='P01'!$B$17,INDEX('P01'!$T:$T,$A323+52),0)+IF($A323&lt;='P02'!$B$17,INDEX('P02'!$T:$T,$A323+52),0)+IF($A323&lt;='P03'!$B$17,INDEX('P03'!$T:$T,$A323+52),0)+IF($A323&lt;='P04'!$B$17,INDEX('P04'!$T:$T,$A323+52),0)+IF($A323&lt;='P05'!$B$17,INDEX('P05'!$T:$T,$A323+52),0)+IF($A323&lt;='P06'!$B$17,INDEX('P06'!$T:$T,$A323+52),0)+IF($A323&lt;='P07'!$B$17,INDEX('P07'!$T:$T,$A323+52),0)+IF($A323&lt;='P08'!$B$17,INDEX('P08'!$T:$T,$A323+52),0)+IF($A323&lt;='P09'!$B$17,INDEX('P09'!$T:$T,$A323+52),0)+IF($A323&lt;='P10'!$B$17,INDEX('P10'!$T:$T,$A323+52),0)</f>
        <v>5.7272237363066552</v>
      </c>
      <c r="I323">
        <f>IF($A323&lt;='P01'!$B$17,INDEX('P01'!$U:$U,$A323+52),0)+IF($A323&lt;='P02'!$B$17,INDEX('P02'!$U:$U,$A323+52),0)+IF($A323&lt;='P03'!$B$17,INDEX('P03'!$U:$U,$A323+52),0)+IF($A323&lt;='P04'!$B$17,INDEX('P04'!$U:$U,$A323+52),0)+IF($A323&lt;='P05'!$B$17,INDEX('P05'!$U:$U,$A323+52),0)+IF($A323&lt;='P06'!$B$17,INDEX('P06'!$U:$U,$A323+52),0)+IF($A323&lt;='P07'!$B$17,INDEX('P07'!$U:$U,$A323+52),0)+IF($A323&lt;='P08'!$B$17,INDEX('P08'!$U:$U,$A323+52),0)+IF($A323&lt;='P09'!$B$17,INDEX('P09'!$U:$U,$A323+52),0)+IF($A323&lt;='P10'!$B$17,INDEX('P10'!$U:$U,$A323+52),0)</f>
        <v>80.998799735508214</v>
      </c>
      <c r="J323">
        <f>IF($A323&lt;='P01'!$B$17,INDEX('P01'!$V:$V,$A323+52),0)+IF($A323&lt;='P02'!$B$17,INDEX('P02'!$V:$V,$A323+52),0)+IF($A323&lt;='P03'!$B$17,INDEX('P03'!$V:$V,$A323+52),0)+IF($A323&lt;='P04'!$B$17,INDEX('P04'!$V:$V,$A323+52),0)+IF($A323&lt;='P05'!$B$17,INDEX('P05'!$V:$V,$A323+52),0)+IF($A323&lt;='P06'!$B$17,INDEX('P06'!$V:$V,$A323+52),0)+IF($A323&lt;='P07'!$B$17,INDEX('P07'!$V:$V,$A323+52),0)+IF($A323&lt;='P08'!$B$17,INDEX('P08'!$V:$V,$A323+52),0)+IF($A323&lt;='P09'!$B$17,INDEX('P09'!$V:$V,$A323+52),0)+IF($A323&lt;='P10'!$B$17,INDEX('P10'!$V:$V,$A323+52),0)</f>
        <v>6.5277155661597738E-2</v>
      </c>
      <c r="K323">
        <f>IF($A323&lt;='P01'!$B$17,INDEX('P01'!$W:$W,$A323+52),0)+IF($A323&lt;='P02'!$B$17,INDEX('P02'!$W:$W,$A323+52),0)+IF($A323&lt;='P03'!$B$17,INDEX('P03'!$W:$W,$A323+52),0)+IF($A323&lt;='P04'!$B$17,INDEX('P04'!$W:$W,$A323+52),0)+IF($A323&lt;='P05'!$B$17,INDEX('P05'!$W:$W,$A323+52),0)+IF($A323&lt;='P06'!$B$17,INDEX('P06'!$W:$W,$A323+52),0)+IF($A323&lt;='P07'!$B$17,INDEX('P07'!$W:$W,$A323+52),0)+IF($A323&lt;='P08'!$B$17,INDEX('P08'!$W:$W,$A323+52),0)+IF($A323&lt;='P09'!$B$17,INDEX('P09'!$W:$W,$A323+52),0)+IF($A323&lt;='P10'!$B$17,INDEX('P10'!$W:$W,$A323+52),0)</f>
        <v>-40.576957348356103</v>
      </c>
      <c r="L323">
        <f>IF($A323&lt;='P01'!$B$17,INDEX('P01'!$X:$X,$A323+52),0)+IF($A323&lt;='P02'!$B$17,INDEX('P02'!$X:$X,$A323+52),0)+IF($A323&lt;='P03'!$B$17,INDEX('P03'!$X:$X,$A323+52),0)+IF($A323&lt;='P04'!$B$17,INDEX('P04'!$X:$X,$A323+52),0)+IF($A323&lt;='P05'!$B$17,INDEX('P05'!$X:$X,$A323+52),0)+IF($A323&lt;='P06'!$B$17,INDEX('P06'!$X:$X,$A323+52),0)+IF($A323&lt;='P07'!$B$17,INDEX('P07'!$X:$X,$A323+52),0)+IF($A323&lt;='P08'!$B$17,INDEX('P08'!$X:$X,$A323+52),0)+IF($A323&lt;='P09'!$B$17,INDEX('P09'!$X:$X,$A323+52),0)+IF($A323&lt;='P10'!$B$17,INDEX('P10'!$X:$X,$A323+52),0)</f>
        <v>40.425663614255043</v>
      </c>
      <c r="M323">
        <f>IF($A323&lt;='P01'!$B$17,INDEX('P01'!$AA:$AA,$A323+52),0)+IF($A323&lt;='P02'!$B$17,INDEX('P02'!$AA:$AA,$A323+52),0)+IF($A323&lt;='P03'!$B$17,INDEX('P03'!$AA:$AA,$A323+52),0)+IF($A323&lt;='P04'!$B$17,INDEX('P04'!$AA:$AA,$A323+52),0)+IF($A323&lt;='P05'!$B$17,INDEX('P05'!$AA:$AA,$A323+52),0)+IF($A323&lt;='P06'!$B$17,INDEX('P06'!$AA:$AA,$A323+52),0)+IF($A323&lt;='P07'!$B$17,INDEX('P07'!$AA:$AA,$A323+52),0)+IF($A323&lt;='P08'!$B$17,INDEX('P08'!$AA:$AA,$A323+52),0)+IF($A323&lt;='P09'!$B$17,INDEX('P09'!$AA:$AA,$A323+52),0)+IF($A323&lt;='P10'!$B$17,INDEX('P10'!$AA:$AA,$A323+52),0)</f>
        <v>-15.617038461480583</v>
      </c>
      <c r="N323">
        <f>IF($A323&lt;='P01'!$B$17,INDEX('P01'!$AB:$AB,$A323+52),0)+IF($A323&lt;='P02'!$B$17,INDEX('P02'!$AB:$AB,$A323+52),0)+IF($A323&lt;='P03'!$B$17,INDEX('P03'!$AB:$AB,$A323+52),0)+IF($A323&lt;='P04'!$B$17,INDEX('P04'!$AB:$AB,$A323+52),0)+IF($A323&lt;='P05'!$B$17,INDEX('P05'!$AB:$AB,$A323+52),0)+IF($A323&lt;='P06'!$B$17,INDEX('P06'!$AB:$AB,$A323+52),0)+IF($A323&lt;='P07'!$B$17,INDEX('P07'!$AB:$AB,$A323+52),0)+IF($A323&lt;='P08'!$B$17,INDEX('P08'!$AB:$AB,$A323+52),0)+IF($A323&lt;='P09'!$B$17,INDEX('P09'!$AB:$AB,$A323+52),0)+IF($A323&lt;='P10'!$B$17,INDEX('P10'!$AB:$AB,$A323+52),0)</f>
        <v>18.277284718265825</v>
      </c>
      <c r="O323">
        <f>IF($A323&lt;='P01'!$B$17,INDEX('P01'!$AC:$AC,$A323+52),0)+IF($A323&lt;='P02'!$B$17,INDEX('P02'!$AC:$AC,$A323+52),0)+IF($A323&lt;='P03'!$B$17,INDEX('P03'!$AC:$AC,$A323+52),0)+IF($A323&lt;='P04'!$B$17,INDEX('P04'!$AC:$AC,$A323+52),0)+IF($A323&lt;='P05'!$B$17,INDEX('P05'!$AC:$AC,$A323+52),0)+IF($A323&lt;='P06'!$B$17,INDEX('P06'!$AC:$AC,$A323+52),0)+IF($A323&lt;='P07'!$B$17,INDEX('P07'!$AC:$AC,$A323+52),0)+IF($A323&lt;='P08'!$B$17,INDEX('P08'!$AC:$AC,$A323+52),0)+IF($A323&lt;='P09'!$B$17,INDEX('P09'!$AC:$AC,$A323+52),0)+IF($A323&lt;='P10'!$B$17,INDEX('P10'!$AC:$AC,$A323+52),0)</f>
        <v>0.36554569436531648</v>
      </c>
      <c r="P323">
        <f>IF($A323&lt;='P01'!$B$17,INDEX('P01'!$AD:$AD,$A323+52),0)+IF($A323&lt;='P02'!$B$17,INDEX('P02'!$AD:$AD,$A323+52),0)+IF($A323&lt;='P03'!$B$17,INDEX('P03'!$AD:$AD,$A323+52),0)+IF($A323&lt;='P04'!$B$17,INDEX('P04'!$AD:$AD,$A323+52),0)+IF($A323&lt;='P05'!$B$17,INDEX('P05'!$AD:$AD,$A323+52),0)+IF($A323&lt;='P06'!$B$17,INDEX('P06'!$AD:$AD,$A323+52),0)+IF($A323&lt;='P07'!$B$17,INDEX('P07'!$AD:$AD,$A323+52),0)+IF($A323&lt;='P08'!$B$17,INDEX('P08'!$AD:$AD,$A323+52),0)+IF($A323&lt;='P09'!$B$17,INDEX('P09'!$AD:$AD,$A323+52),0)+IF($A323&lt;='P10'!$B$17,INDEX('P10'!$AD:$AD,$A323+52),0)</f>
        <v>2.2125121858448882</v>
      </c>
      <c r="Q323">
        <f>IF($A323&lt;='P01'!$B$17,INDEX('P01'!$AE:$AE,$A323+52),0)+IF($A323&lt;='P02'!$B$17,INDEX('P02'!$AE:$AE,$A323+52),0)+IF($A323&lt;='P03'!$B$17,INDEX('P03'!$AE:$AE,$A323+52),0)+IF($A323&lt;='P04'!$B$17,INDEX('P04'!$AE:$AE,$A323+52),0)+IF($A323&lt;='P05'!$B$17,INDEX('P05'!$AE:$AE,$A323+52),0)+IF($A323&lt;='P06'!$B$17,INDEX('P06'!$AE:$AE,$A323+52),0)+IF($A323&lt;='P07'!$B$17,INDEX('P07'!$AE:$AE,$A323+52),0)+IF($A323&lt;='P08'!$B$17,INDEX('P08'!$AE:$AE,$A323+52),0)+IF($A323&lt;='P09'!$B$17,INDEX('P09'!$AE:$AE,$A323+52),0)+IF($A323&lt;='P10'!$B$17,INDEX('P10'!$AE:$AE,$A323+52),0)</f>
        <v>31.291047758017264</v>
      </c>
      <c r="R323">
        <f>IF($A323&lt;='P01'!$B$17,INDEX('P01'!$AF:$AF,$A323+52),0)+IF($A323&lt;='P02'!$B$17,INDEX('P02'!$AF:$AF,$A323+52),0)+IF($A323&lt;='P03'!$B$17,INDEX('P03'!$AF:$AF,$A323+52),0)+IF($A323&lt;='P04'!$B$17,INDEX('P04'!$AF:$AF,$A323+52),0)+IF($A323&lt;='P05'!$B$17,INDEX('P05'!$AF:$AF,$A323+52),0)+IF($A323&lt;='P06'!$B$17,INDEX('P06'!$AF:$AF,$A323+52),0)+IF($A323&lt;='P07'!$B$17,INDEX('P07'!$AF:$AF,$A323+52),0)+IF($A323&lt;='P08'!$B$17,INDEX('P08'!$AF:$AF,$A323+52),0)+IF($A323&lt;='P09'!$B$17,INDEX('P09'!$AF:$AF,$A323+52),0)+IF($A323&lt;='P10'!$B$17,INDEX('P10'!$AF:$AF,$A323+52),0)</f>
        <v>2.5217541518941199E-2</v>
      </c>
      <c r="S323">
        <f>IF($A323&lt;='P01'!$B$17,INDEX('P01'!$AG:$AG,$A323+52),0)+IF($A323&lt;='P02'!$B$17,INDEX('P02'!$AG:$AG,$A323+52),0)+IF($A323&lt;='P03'!$B$17,INDEX('P03'!$AG:$AG,$A323+52),0)+IF($A323&lt;='P04'!$B$17,INDEX('P04'!$AG:$AG,$A323+52),0)+IF($A323&lt;='P05'!$B$17,INDEX('P05'!$AG:$AG,$A323+52),0)+IF($A323&lt;='P06'!$B$17,INDEX('P06'!$AG:$AG,$A323+52),0)+IF($A323&lt;='P07'!$B$17,INDEX('P07'!$AG:$AG,$A323+52),0)+IF($A323&lt;='P08'!$B$17,INDEX('P08'!$AG:$AG,$A323+52),0)+IF($A323&lt;='P09'!$B$17,INDEX('P09'!$AG:$AG,$A323+52),0)+IF($A323&lt;='P10'!$B$17,INDEX('P10'!$AG:$AG,$A323+52),0)</f>
        <v>6915.3835283305098</v>
      </c>
      <c r="T323">
        <f>IF($A323&lt;='P01'!$B$17,INDEX('P01'!$AI:$AI,$A323+52),0)+IF($A323&lt;='P02'!$B$17,INDEX('P02'!$AI:$AI,$A323+52),0)+IF($A323&lt;='P03'!$B$17,INDEX('P03'!$AI:$AI,$A323+52),0)+IF($A323&lt;='P04'!$B$17,INDEX('P04'!$AI:$AI,$A323+52),0)+IF($A323&lt;='P05'!$B$17,INDEX('P05'!$AI:$AI,$A323+52),0)+IF($A323&lt;='P06'!$B$17,INDEX('P06'!$AI:$AI,$A323+52),0)+IF($A323&lt;='P07'!$B$17,INDEX('P07'!$AI:$AI,$A323+52),0)+IF($A323&lt;='P08'!$B$17,INDEX('P08'!$AI:$AI,$A323+52),0)+IF($A323&lt;='P09'!$B$17,INDEX('P09'!$AI:$AI,$A323+52),0)+IF($A323&lt;='P10'!$B$17,INDEX('P10'!$AI:$AI,$A323+52),0)</f>
        <v>6915.3835283305098</v>
      </c>
    </row>
    <row r="324" spans="1:20" x14ac:dyDescent="0.35">
      <c r="A324">
        <v>292</v>
      </c>
      <c r="B324">
        <f>IF($A324&lt;='P01'!$B$17,INDEX('P01'!$J:$J,$A324+52),0)+IF($A324&lt;='P02'!$B$17,INDEX('P02'!$J:$J,$A324+52),0)+IF($A324&lt;='P03'!$B$17,INDEX('P03'!$J:$J,$A324+52),0)+IF($A324&lt;='P04'!$B$17,INDEX('P04'!$J:$J,$A324+52),0)+IF($A324&lt;='P05'!$B$17,INDEX('P05'!$J:$J,$A324+52),0)+IF($A324&lt;='P06'!$B$17,INDEX('P06'!$J:$J,$A324+52),0)+IF($A324&lt;='P07'!$B$17,INDEX('P07'!$J:$J,$A324+52),0)+IF($A324&lt;='P08'!$B$17,INDEX('P08'!$J:$J,$A324+52),0)+IF($A324&lt;='P09'!$B$17,INDEX('P09'!$J:$J,$A324+52),0)+IF($A324&lt;='P10'!$B$17,INDEX('P10'!$J:$J,$A324+52),0)</f>
        <v>1.2703905586541867E-4</v>
      </c>
      <c r="C324">
        <f>IF($A324&lt;='P01'!$B$17,INDEX('P01'!$K:$K,$A324+52),0)+IF($A324&lt;='P02'!$B$17,INDEX('P02'!$K:$K,$A324+52),0)+IF($A324&lt;='P03'!$B$17,INDEX('P03'!$K:$K,$A324+52),0)+IF($A324&lt;='P04'!$B$17,INDEX('P04'!$K:$K,$A324+52),0)+IF($A324&lt;='P05'!$B$17,INDEX('P05'!$K:$K,$A324+52),0)+IF($A324&lt;='P06'!$B$17,INDEX('P06'!$K:$K,$A324+52),0)+IF($A324&lt;='P07'!$B$17,INDEX('P07'!$K:$K,$A324+52),0)+IF($A324&lt;='P08'!$B$17,INDEX('P08'!$K:$K,$A324+52),0)+IF($A324&lt;='P09'!$B$17,INDEX('P09'!$K:$K,$A324+52),0)+IF($A324&lt;='P10'!$B$17,INDEX('P10'!$K:$K,$A324+52),0)</f>
        <v>1.892215143052271E-3</v>
      </c>
      <c r="D324">
        <f>IF($A324&lt;='P01'!$B$17,INDEX('P01'!$L:$L,$A324+52),0)+IF($A324&lt;='P02'!$B$17,INDEX('P02'!$L:$L,$A324+52),0)+IF($A324&lt;='P03'!$B$17,INDEX('P03'!$L:$L,$A324+52),0)+IF($A324&lt;='P04'!$B$17,INDEX('P04'!$L:$L,$A324+52),0)+IF($A324&lt;='P05'!$B$17,INDEX('P05'!$L:$L,$A324+52),0)+IF($A324&lt;='P06'!$B$17,INDEX('P06'!$L:$L,$A324+52),0)+IF($A324&lt;='P07'!$B$17,INDEX('P07'!$L:$L,$A324+52),0)+IF($A324&lt;='P08'!$B$17,INDEX('P08'!$L:$L,$A324+52),0)+IF($A324&lt;='P09'!$B$17,INDEX('P09'!$L:$L,$A324+52),0)+IF($A324&lt;='P10'!$B$17,INDEX('P10'!$L:$L,$A324+52),0)</f>
        <v>0</v>
      </c>
      <c r="E324">
        <f>IF($A324&lt;='P01'!$B$17,INDEX('P01'!$M:$M,$A324+52),0)+IF($A324&lt;='P02'!$B$17,INDEX('P02'!$M:$M,$A324+52),0)+IF($A324&lt;='P03'!$B$17,INDEX('P03'!$M:$M,$A324+52),0)+IF($A324&lt;='P04'!$B$17,INDEX('P04'!$M:$M,$A324+52),0)+IF($A324&lt;='P05'!$B$17,INDEX('P05'!$M:$M,$A324+52),0)+IF($A324&lt;='P06'!$B$17,INDEX('P06'!$M:$M,$A324+52),0)+IF($A324&lt;='P07'!$B$17,INDEX('P07'!$M:$M,$A324+52),0)+IF($A324&lt;='P08'!$B$17,INDEX('P08'!$M:$M,$A324+52),0)+IF($A324&lt;='P09'!$B$17,INDEX('P09'!$M:$M,$A324+52),0)+IF($A324&lt;='P10'!$B$17,INDEX('P10'!$M:$M,$A324+52),0)</f>
        <v>0.55528843905146563</v>
      </c>
      <c r="F324">
        <f>IF($A324&lt;='P01'!$B$17,INDEX('P01'!$R:$R,$A324+52),0)+IF($A324&lt;='P02'!$B$17,INDEX('P02'!$R:$R,$A324+52),0)+IF($A324&lt;='P03'!$B$17,INDEX('P03'!$R:$R,$A324+52),0)+IF($A324&lt;='P04'!$B$17,INDEX('P04'!$R:$R,$A324+52),0)+IF($A324&lt;='P05'!$B$17,INDEX('P05'!$R:$R,$A324+52),0)+IF($A324&lt;='P06'!$B$17,INDEX('P06'!$R:$R,$A324+52),0)+IF($A324&lt;='P07'!$B$17,INDEX('P07'!$R:$R,$A324+52),0)+IF($A324&lt;='P08'!$B$17,INDEX('P08'!$R:$R,$A324+52),0)+IF($A324&lt;='P09'!$B$17,INDEX('P09'!$R:$R,$A324+52),0)+IF($A324&lt;='P10'!$B$17,INDEX('P10'!$R:$R,$A324+52),0)</f>
        <v>46.987544189522005</v>
      </c>
      <c r="G324">
        <f>IF($A324&lt;='P01'!$B$17,INDEX('P01'!$S:$S,$A324+52),0)+IF($A324&lt;='P02'!$B$17,INDEX('P02'!$S:$S,$A324+52),0)+IF($A324&lt;='P03'!$B$17,INDEX('P03'!$S:$S,$A324+52),0)+IF($A324&lt;='P04'!$B$17,INDEX('P04'!$S:$S,$A324+52),0)+IF($A324&lt;='P05'!$B$17,INDEX('P05'!$S:$S,$A324+52),0)+IF($A324&lt;='P06'!$B$17,INDEX('P06'!$S:$S,$A324+52),0)+IF($A324&lt;='P07'!$B$17,INDEX('P07'!$S:$S,$A324+52),0)+IF($A324&lt;='P08'!$B$17,INDEX('P08'!$S:$S,$A324+52),0)+IF($A324&lt;='P09'!$B$17,INDEX('P09'!$S:$S,$A324+52),0)+IF($A324&lt;='P10'!$B$17,INDEX('P10'!$S:$S,$A324+52),0)</f>
        <v>0.93975088379044014</v>
      </c>
      <c r="H324">
        <f>IF($A324&lt;='P01'!$B$17,INDEX('P01'!$T:$T,$A324+52),0)+IF($A324&lt;='P02'!$B$17,INDEX('P02'!$T:$T,$A324+52),0)+IF($A324&lt;='P03'!$B$17,INDEX('P03'!$T:$T,$A324+52),0)+IF($A324&lt;='P04'!$B$17,INDEX('P04'!$T:$T,$A324+52),0)+IF($A324&lt;='P05'!$B$17,INDEX('P05'!$T:$T,$A324+52),0)+IF($A324&lt;='P06'!$B$17,INDEX('P06'!$T:$T,$A324+52),0)+IF($A324&lt;='P07'!$B$17,INDEX('P07'!$T:$T,$A324+52),0)+IF($A324&lt;='P08'!$B$17,INDEX('P08'!$T:$T,$A324+52),0)+IF($A324&lt;='P09'!$B$17,INDEX('P09'!$T:$T,$A324+52),0)+IF($A324&lt;='P10'!$B$17,INDEX('P10'!$T:$T,$A324+52),0)</f>
        <v>5.7205463714501636</v>
      </c>
      <c r="I324">
        <f>IF($A324&lt;='P01'!$B$17,INDEX('P01'!$U:$U,$A324+52),0)+IF($A324&lt;='P02'!$B$17,INDEX('P02'!$U:$U,$A324+52),0)+IF($A324&lt;='P03'!$B$17,INDEX('P03'!$U:$U,$A324+52),0)+IF($A324&lt;='P04'!$B$17,INDEX('P04'!$U:$U,$A324+52),0)+IF($A324&lt;='P05'!$B$17,INDEX('P05'!$U:$U,$A324+52),0)+IF($A324&lt;='P06'!$B$17,INDEX('P06'!$U:$U,$A324+52),0)+IF($A324&lt;='P07'!$B$17,INDEX('P07'!$U:$U,$A324+52),0)+IF($A324&lt;='P08'!$B$17,INDEX('P08'!$U:$U,$A324+52),0)+IF($A324&lt;='P09'!$B$17,INDEX('P09'!$U:$U,$A324+52),0)+IF($A324&lt;='P10'!$B$17,INDEX('P10'!$U:$U,$A324+52),0)</f>
        <v>80.706254592758853</v>
      </c>
      <c r="J324">
        <f>IF($A324&lt;='P01'!$B$17,INDEX('P01'!$V:$V,$A324+52),0)+IF($A324&lt;='P02'!$B$17,INDEX('P02'!$V:$V,$A324+52),0)+IF($A324&lt;='P03'!$B$17,INDEX('P03'!$V:$V,$A324+52),0)+IF($A324&lt;='P04'!$B$17,INDEX('P04'!$V:$V,$A324+52),0)+IF($A324&lt;='P05'!$B$17,INDEX('P05'!$V:$V,$A324+52),0)+IF($A324&lt;='P06'!$B$17,INDEX('P06'!$V:$V,$A324+52),0)+IF($A324&lt;='P07'!$B$17,INDEX('P07'!$V:$V,$A324+52),0)+IF($A324&lt;='P08'!$B$17,INDEX('P08'!$V:$V,$A324+52),0)+IF($A324&lt;='P09'!$B$17,INDEX('P09'!$V:$V,$A324+52),0)+IF($A324&lt;='P10'!$B$17,INDEX('P10'!$V:$V,$A324+52),0)</f>
        <v>6.5200321013411333E-2</v>
      </c>
      <c r="K324">
        <f>IF($A324&lt;='P01'!$B$17,INDEX('P01'!$W:$W,$A324+52),0)+IF($A324&lt;='P02'!$B$17,INDEX('P02'!$W:$W,$A324+52),0)+IF($A324&lt;='P03'!$B$17,INDEX('P03'!$W:$W,$A324+52),0)+IF($A324&lt;='P04'!$B$17,INDEX('P04'!$W:$W,$A324+52),0)+IF($A324&lt;='P05'!$B$17,INDEX('P05'!$W:$W,$A324+52),0)+IF($A324&lt;='P06'!$B$17,INDEX('P06'!$W:$W,$A324+52),0)+IF($A324&lt;='P07'!$B$17,INDEX('P07'!$W:$W,$A324+52),0)+IF($A324&lt;='P08'!$B$17,INDEX('P08'!$W:$W,$A324+52),0)+IF($A324&lt;='P09'!$B$17,INDEX('P09'!$W:$W,$A324+52),0)+IF($A324&lt;='P10'!$B$17,INDEX('P10'!$W:$W,$A324+52),0)</f>
        <v>-40.444207979490869</v>
      </c>
      <c r="L324">
        <f>IF($A324&lt;='P01'!$B$17,INDEX('P01'!$X:$X,$A324+52),0)+IF($A324&lt;='P02'!$B$17,INDEX('P02'!$X:$X,$A324+52),0)+IF($A324&lt;='P03'!$B$17,INDEX('P03'!$X:$X,$A324+52),0)+IF($A324&lt;='P04'!$B$17,INDEX('P04'!$X:$X,$A324+52),0)+IF($A324&lt;='P05'!$B$17,INDEX('P05'!$X:$X,$A324+52),0)+IF($A324&lt;='P06'!$B$17,INDEX('P06'!$X:$X,$A324+52),0)+IF($A324&lt;='P07'!$B$17,INDEX('P07'!$X:$X,$A324+52),0)+IF($A324&lt;='P08'!$B$17,INDEX('P08'!$X:$X,$A324+52),0)+IF($A324&lt;='P09'!$B$17,INDEX('P09'!$X:$X,$A324+52),0)+IF($A324&lt;='P10'!$B$17,INDEX('P10'!$X:$X,$A324+52),0)</f>
        <v>40.293459486663423</v>
      </c>
      <c r="M324">
        <f>IF($A324&lt;='P01'!$B$17,INDEX('P01'!$AA:$AA,$A324+52),0)+IF($A324&lt;='P02'!$B$17,INDEX('P02'!$AA:$AA,$A324+52),0)+IF($A324&lt;='P03'!$B$17,INDEX('P03'!$AA:$AA,$A324+52),0)+IF($A324&lt;='P04'!$B$17,INDEX('P04'!$AA:$AA,$A324+52),0)+IF($A324&lt;='P05'!$B$17,INDEX('P05'!$AA:$AA,$A324+52),0)+IF($A324&lt;='P06'!$B$17,INDEX('P06'!$AA:$AA,$A324+52),0)+IF($A324&lt;='P07'!$B$17,INDEX('P07'!$AA:$AA,$A324+52),0)+IF($A324&lt;='P08'!$B$17,INDEX('P08'!$AA:$AA,$A324+52),0)+IF($A324&lt;='P09'!$B$17,INDEX('P09'!$AA:$AA,$A324+52),0)+IF($A324&lt;='P10'!$B$17,INDEX('P10'!$AA:$AA,$A324+52),0)</f>
        <v>-15.515173389390952</v>
      </c>
      <c r="N324">
        <f>IF($A324&lt;='P01'!$B$17,INDEX('P01'!$AB:$AB,$A324+52),0)+IF($A324&lt;='P02'!$B$17,INDEX('P02'!$AB:$AB,$A324+52),0)+IF($A324&lt;='P03'!$B$17,INDEX('P03'!$AB:$AB,$A324+52),0)+IF($A324&lt;='P04'!$B$17,INDEX('P04'!$AB:$AB,$A324+52),0)+IF($A324&lt;='P05'!$B$17,INDEX('P05'!$AB:$AB,$A324+52),0)+IF($A324&lt;='P06'!$B$17,INDEX('P06'!$AB:$AB,$A324+52),0)+IF($A324&lt;='P07'!$B$17,INDEX('P07'!$AB:$AB,$A324+52),0)+IF($A324&lt;='P08'!$B$17,INDEX('P08'!$AB:$AB,$A324+52),0)+IF($A324&lt;='P09'!$B$17,INDEX('P09'!$AB:$AB,$A324+52),0)+IF($A324&lt;='P10'!$B$17,INDEX('P10'!$AB:$AB,$A324+52),0)</f>
        <v>18.151991067365593</v>
      </c>
      <c r="O324">
        <f>IF($A324&lt;='P01'!$B$17,INDEX('P01'!$AC:$AC,$A324+52),0)+IF($A324&lt;='P02'!$B$17,INDEX('P02'!$AC:$AC,$A324+52),0)+IF($A324&lt;='P03'!$B$17,INDEX('P03'!$AC:$AC,$A324+52),0)+IF($A324&lt;='P04'!$B$17,INDEX('P04'!$AC:$AC,$A324+52),0)+IF($A324&lt;='P05'!$B$17,INDEX('P05'!$AC:$AC,$A324+52),0)+IF($A324&lt;='P06'!$B$17,INDEX('P06'!$AC:$AC,$A324+52),0)+IF($A324&lt;='P07'!$B$17,INDEX('P07'!$AC:$AC,$A324+52),0)+IF($A324&lt;='P08'!$B$17,INDEX('P08'!$AC:$AC,$A324+52),0)+IF($A324&lt;='P09'!$B$17,INDEX('P09'!$AC:$AC,$A324+52),0)+IF($A324&lt;='P10'!$B$17,INDEX('P10'!$AC:$AC,$A324+52),0)</f>
        <v>0.36303982134731183</v>
      </c>
      <c r="P324">
        <f>IF($A324&lt;='P01'!$B$17,INDEX('P01'!$AD:$AD,$A324+52),0)+IF($A324&lt;='P02'!$B$17,INDEX('P02'!$AD:$AD,$A324+52),0)+IF($A324&lt;='P03'!$B$17,INDEX('P03'!$AD:$AD,$A324+52),0)+IF($A324&lt;='P04'!$B$17,INDEX('P04'!$AD:$AD,$A324+52),0)+IF($A324&lt;='P05'!$B$17,INDEX('P05'!$AD:$AD,$A324+52),0)+IF($A324&lt;='P06'!$B$17,INDEX('P06'!$AD:$AD,$A324+52),0)+IF($A324&lt;='P07'!$B$17,INDEX('P07'!$AD:$AD,$A324+52),0)+IF($A324&lt;='P08'!$B$17,INDEX('P08'!$AD:$AD,$A324+52),0)+IF($A324&lt;='P09'!$B$17,INDEX('P09'!$AD:$AD,$A324+52),0)+IF($A324&lt;='P10'!$B$17,INDEX('P10'!$AD:$AD,$A324+52),0)</f>
        <v>2.202721482986024</v>
      </c>
      <c r="Q324">
        <f>IF($A324&lt;='P01'!$B$17,INDEX('P01'!$AE:$AE,$A324+52),0)+IF($A324&lt;='P02'!$B$17,INDEX('P02'!$AE:$AE,$A324+52),0)+IF($A324&lt;='P03'!$B$17,INDEX('P03'!$AE:$AE,$A324+52),0)+IF($A324&lt;='P04'!$B$17,INDEX('P04'!$AE:$AE,$A324+52),0)+IF($A324&lt;='P05'!$B$17,INDEX('P05'!$AE:$AE,$A324+52),0)+IF($A324&lt;='P06'!$B$17,INDEX('P06'!$AE:$AE,$A324+52),0)+IF($A324&lt;='P07'!$B$17,INDEX('P07'!$AE:$AE,$A324+52),0)+IF($A324&lt;='P08'!$B$17,INDEX('P08'!$AE:$AE,$A324+52),0)+IF($A324&lt;='P09'!$B$17,INDEX('P09'!$AE:$AE,$A324+52),0)+IF($A324&lt;='P10'!$B$17,INDEX('P10'!$AE:$AE,$A324+52),0)</f>
        <v>31.076297482707712</v>
      </c>
      <c r="R324">
        <f>IF($A324&lt;='P01'!$B$17,INDEX('P01'!$AF:$AF,$A324+52),0)+IF($A324&lt;='P02'!$B$17,INDEX('P02'!$AF:$AF,$A324+52),0)+IF($A324&lt;='P03'!$B$17,INDEX('P03'!$AF:$AF,$A324+52),0)+IF($A324&lt;='P04'!$B$17,INDEX('P04'!$AF:$AF,$A324+52),0)+IF($A324&lt;='P05'!$B$17,INDEX('P05'!$AF:$AF,$A324+52),0)+IF($A324&lt;='P06'!$B$17,INDEX('P06'!$AF:$AF,$A324+52),0)+IF($A324&lt;='P07'!$B$17,INDEX('P07'!$AF:$AF,$A324+52),0)+IF($A324&lt;='P08'!$B$17,INDEX('P08'!$AF:$AF,$A324+52),0)+IF($A324&lt;='P09'!$B$17,INDEX('P09'!$AF:$AF,$A324+52),0)+IF($A324&lt;='P10'!$B$17,INDEX('P10'!$AF:$AF,$A324+52),0)</f>
        <v>2.5105669715499386E-2</v>
      </c>
      <c r="S324">
        <f>IF($A324&lt;='P01'!$B$17,INDEX('P01'!$AG:$AG,$A324+52),0)+IF($A324&lt;='P02'!$B$17,INDEX('P02'!$AG:$AG,$A324+52),0)+IF($A324&lt;='P03'!$B$17,INDEX('P03'!$AG:$AG,$A324+52),0)+IF($A324&lt;='P04'!$B$17,INDEX('P04'!$AG:$AG,$A324+52),0)+IF($A324&lt;='P05'!$B$17,INDEX('P05'!$AG:$AG,$A324+52),0)+IF($A324&lt;='P06'!$B$17,INDEX('P06'!$AG:$AG,$A324+52),0)+IF($A324&lt;='P07'!$B$17,INDEX('P07'!$AG:$AG,$A324+52),0)+IF($A324&lt;='P08'!$B$17,INDEX('P08'!$AG:$AG,$A324+52),0)+IF($A324&lt;='P09'!$B$17,INDEX('P09'!$AG:$AG,$A324+52),0)+IF($A324&lt;='P10'!$B$17,INDEX('P10'!$AG:$AG,$A324+52),0)</f>
        <v>6897.729235009705</v>
      </c>
      <c r="T324">
        <f>IF($A324&lt;='P01'!$B$17,INDEX('P01'!$AI:$AI,$A324+52),0)+IF($A324&lt;='P02'!$B$17,INDEX('P02'!$AI:$AI,$A324+52),0)+IF($A324&lt;='P03'!$B$17,INDEX('P03'!$AI:$AI,$A324+52),0)+IF($A324&lt;='P04'!$B$17,INDEX('P04'!$AI:$AI,$A324+52),0)+IF($A324&lt;='P05'!$B$17,INDEX('P05'!$AI:$AI,$A324+52),0)+IF($A324&lt;='P06'!$B$17,INDEX('P06'!$AI:$AI,$A324+52),0)+IF($A324&lt;='P07'!$B$17,INDEX('P07'!$AI:$AI,$A324+52),0)+IF($A324&lt;='P08'!$B$17,INDEX('P08'!$AI:$AI,$A324+52),0)+IF($A324&lt;='P09'!$B$17,INDEX('P09'!$AI:$AI,$A324+52),0)+IF($A324&lt;='P10'!$B$17,INDEX('P10'!$AI:$AI,$A324+52),0)</f>
        <v>6897.729235009705</v>
      </c>
    </row>
    <row r="325" spans="1:20" x14ac:dyDescent="0.35">
      <c r="A325">
        <v>293</v>
      </c>
      <c r="B325">
        <f>IF($A325&lt;='P01'!$B$17,INDEX('P01'!$J:$J,$A325+52),0)+IF($A325&lt;='P02'!$B$17,INDEX('P02'!$J:$J,$A325+52),0)+IF($A325&lt;='P03'!$B$17,INDEX('P03'!$J:$J,$A325+52),0)+IF($A325&lt;='P04'!$B$17,INDEX('P04'!$J:$J,$A325+52),0)+IF($A325&lt;='P05'!$B$17,INDEX('P05'!$J:$J,$A325+52),0)+IF($A325&lt;='P06'!$B$17,INDEX('P06'!$J:$J,$A325+52),0)+IF($A325&lt;='P07'!$B$17,INDEX('P07'!$J:$J,$A325+52),0)+IF($A325&lt;='P08'!$B$17,INDEX('P08'!$J:$J,$A325+52),0)+IF($A325&lt;='P09'!$B$17,INDEX('P09'!$J:$J,$A325+52),0)+IF($A325&lt;='P10'!$B$17,INDEX('P10'!$J:$J,$A325+52),0)</f>
        <v>1.2657735062409221E-4</v>
      </c>
      <c r="C325">
        <f>IF($A325&lt;='P01'!$B$17,INDEX('P01'!$K:$K,$A325+52),0)+IF($A325&lt;='P02'!$B$17,INDEX('P02'!$K:$K,$A325+52),0)+IF($A325&lt;='P03'!$B$17,INDEX('P03'!$K:$K,$A325+52),0)+IF($A325&lt;='P04'!$B$17,INDEX('P04'!$K:$K,$A325+52),0)+IF($A325&lt;='P05'!$B$17,INDEX('P05'!$K:$K,$A325+52),0)+IF($A325&lt;='P06'!$B$17,INDEX('P06'!$K:$K,$A325+52),0)+IF($A325&lt;='P07'!$B$17,INDEX('P07'!$K:$K,$A325+52),0)+IF($A325&lt;='P08'!$B$17,INDEX('P08'!$K:$K,$A325+52),0)+IF($A325&lt;='P09'!$B$17,INDEX('P09'!$K:$K,$A325+52),0)+IF($A325&lt;='P10'!$B$17,INDEX('P10'!$K:$K,$A325+52),0)</f>
        <v>1.8853592163461702E-3</v>
      </c>
      <c r="D325">
        <f>IF($A325&lt;='P01'!$B$17,INDEX('P01'!$L:$L,$A325+52),0)+IF($A325&lt;='P02'!$B$17,INDEX('P02'!$L:$L,$A325+52),0)+IF($A325&lt;='P03'!$B$17,INDEX('P03'!$L:$L,$A325+52),0)+IF($A325&lt;='P04'!$B$17,INDEX('P04'!$L:$L,$A325+52),0)+IF($A325&lt;='P05'!$B$17,INDEX('P05'!$L:$L,$A325+52),0)+IF($A325&lt;='P06'!$B$17,INDEX('P06'!$L:$L,$A325+52),0)+IF($A325&lt;='P07'!$B$17,INDEX('P07'!$L:$L,$A325+52),0)+IF($A325&lt;='P08'!$B$17,INDEX('P08'!$L:$L,$A325+52),0)+IF($A325&lt;='P09'!$B$17,INDEX('P09'!$L:$L,$A325+52),0)+IF($A325&lt;='P10'!$B$17,INDEX('P10'!$L:$L,$A325+52),0)</f>
        <v>0</v>
      </c>
      <c r="E325">
        <f>IF($A325&lt;='P01'!$B$17,INDEX('P01'!$M:$M,$A325+52),0)+IF($A325&lt;='P02'!$B$17,INDEX('P02'!$M:$M,$A325+52),0)+IF($A325&lt;='P03'!$B$17,INDEX('P03'!$M:$M,$A325+52),0)+IF($A325&lt;='P04'!$B$17,INDEX('P04'!$M:$M,$A325+52),0)+IF($A325&lt;='P05'!$B$17,INDEX('P05'!$M:$M,$A325+52),0)+IF($A325&lt;='P06'!$B$17,INDEX('P06'!$M:$M,$A325+52),0)+IF($A325&lt;='P07'!$B$17,INDEX('P07'!$M:$M,$A325+52),0)+IF($A325&lt;='P08'!$B$17,INDEX('P08'!$M:$M,$A325+52),0)+IF($A325&lt;='P09'!$B$17,INDEX('P09'!$M:$M,$A325+52),0)+IF($A325&lt;='P10'!$B$17,INDEX('P10'!$M:$M,$A325+52),0)</f>
        <v>0.55327650248449534</v>
      </c>
      <c r="F325">
        <f>IF($A325&lt;='P01'!$B$17,INDEX('P01'!$R:$R,$A325+52),0)+IF($A325&lt;='P02'!$B$17,INDEX('P02'!$R:$R,$A325+52),0)+IF($A325&lt;='P03'!$B$17,INDEX('P03'!$R:$R,$A325+52),0)+IF($A325&lt;='P04'!$B$17,INDEX('P04'!$R:$R,$A325+52),0)+IF($A325&lt;='P05'!$B$17,INDEX('P05'!$R:$R,$A325+52),0)+IF($A325&lt;='P06'!$B$17,INDEX('P06'!$R:$R,$A325+52),0)+IF($A325&lt;='P07'!$B$17,INDEX('P07'!$R:$R,$A325+52),0)+IF($A325&lt;='P08'!$B$17,INDEX('P08'!$R:$R,$A325+52),0)+IF($A325&lt;='P09'!$B$17,INDEX('P09'!$R:$R,$A325+52),0)+IF($A325&lt;='P10'!$B$17,INDEX('P10'!$R:$R,$A325+52),0)</f>
        <v>46.818207810119986</v>
      </c>
      <c r="G325">
        <f>IF($A325&lt;='P01'!$B$17,INDEX('P01'!$S:$S,$A325+52),0)+IF($A325&lt;='P02'!$B$17,INDEX('P02'!$S:$S,$A325+52),0)+IF($A325&lt;='P03'!$B$17,INDEX('P03'!$S:$S,$A325+52),0)+IF($A325&lt;='P04'!$B$17,INDEX('P04'!$S:$S,$A325+52),0)+IF($A325&lt;='P05'!$B$17,INDEX('P05'!$S:$S,$A325+52),0)+IF($A325&lt;='P06'!$B$17,INDEX('P06'!$S:$S,$A325+52),0)+IF($A325&lt;='P07'!$B$17,INDEX('P07'!$S:$S,$A325+52),0)+IF($A325&lt;='P08'!$B$17,INDEX('P08'!$S:$S,$A325+52),0)+IF($A325&lt;='P09'!$B$17,INDEX('P09'!$S:$S,$A325+52),0)+IF($A325&lt;='P10'!$B$17,INDEX('P10'!$S:$S,$A325+52),0)</f>
        <v>0.93636415620239977</v>
      </c>
      <c r="H325">
        <f>IF($A325&lt;='P01'!$B$17,INDEX('P01'!$T:$T,$A325+52),0)+IF($A325&lt;='P02'!$B$17,INDEX('P02'!$T:$T,$A325+52),0)+IF($A325&lt;='P03'!$B$17,INDEX('P03'!$T:$T,$A325+52),0)+IF($A325&lt;='P04'!$B$17,INDEX('P04'!$T:$T,$A325+52),0)+IF($A325&lt;='P05'!$B$17,INDEX('P05'!$T:$T,$A325+52),0)+IF($A325&lt;='P06'!$B$17,INDEX('P06'!$T:$T,$A325+52),0)+IF($A325&lt;='P07'!$B$17,INDEX('P07'!$T:$T,$A325+52),0)+IF($A325&lt;='P08'!$B$17,INDEX('P08'!$T:$T,$A325+52),0)+IF($A325&lt;='P09'!$B$17,INDEX('P09'!$T:$T,$A325+52),0)+IF($A325&lt;='P10'!$B$17,INDEX('P10'!$T:$T,$A325+52),0)</f>
        <v>5.7138768062749765</v>
      </c>
      <c r="I325">
        <f>IF($A325&lt;='P01'!$B$17,INDEX('P01'!$U:$U,$A325+52),0)+IF($A325&lt;='P02'!$B$17,INDEX('P02'!$U:$U,$A325+52),0)+IF($A325&lt;='P03'!$B$17,INDEX('P03'!$U:$U,$A325+52),0)+IF($A325&lt;='P04'!$B$17,INDEX('P04'!$U:$U,$A325+52),0)+IF($A325&lt;='P05'!$B$17,INDEX('P05'!$U:$U,$A325+52),0)+IF($A325&lt;='P06'!$B$17,INDEX('P06'!$U:$U,$A325+52),0)+IF($A325&lt;='P07'!$B$17,INDEX('P07'!$U:$U,$A325+52),0)+IF($A325&lt;='P08'!$B$17,INDEX('P08'!$U:$U,$A325+52),0)+IF($A325&lt;='P09'!$B$17,INDEX('P09'!$U:$U,$A325+52),0)+IF($A325&lt;='P10'!$B$17,INDEX('P10'!$U:$U,$A325+52),0)</f>
        <v>80.414766235205093</v>
      </c>
      <c r="J325">
        <f>IF($A325&lt;='P01'!$B$17,INDEX('P01'!$V:$V,$A325+52),0)+IF($A325&lt;='P02'!$B$17,INDEX('P02'!$V:$V,$A325+52),0)+IF($A325&lt;='P03'!$B$17,INDEX('P03'!$V:$V,$A325+52),0)+IF($A325&lt;='P04'!$B$17,INDEX('P04'!$V:$V,$A325+52),0)+IF($A325&lt;='P05'!$B$17,INDEX('P05'!$V:$V,$A325+52),0)+IF($A325&lt;='P06'!$B$17,INDEX('P06'!$V:$V,$A325+52),0)+IF($A325&lt;='P07'!$B$17,INDEX('P07'!$V:$V,$A325+52),0)+IF($A325&lt;='P08'!$B$17,INDEX('P08'!$V:$V,$A325+52),0)+IF($A325&lt;='P09'!$B$17,INDEX('P09'!$V:$V,$A325+52),0)+IF($A325&lt;='P10'!$B$17,INDEX('P10'!$V:$V,$A325+52),0)</f>
        <v>6.5123576961747573E-2</v>
      </c>
      <c r="K325">
        <f>IF($A325&lt;='P01'!$B$17,INDEX('P01'!$W:$W,$A325+52),0)+IF($A325&lt;='P02'!$B$17,INDEX('P02'!$W:$W,$A325+52),0)+IF($A325&lt;='P03'!$B$17,INDEX('P03'!$W:$W,$A325+52),0)+IF($A325&lt;='P04'!$B$17,INDEX('P04'!$W:$W,$A325+52),0)+IF($A325&lt;='P05'!$B$17,INDEX('P05'!$W:$W,$A325+52),0)+IF($A325&lt;='P06'!$B$17,INDEX('P06'!$W:$W,$A325+52),0)+IF($A325&lt;='P07'!$B$17,INDEX('P07'!$W:$W,$A325+52),0)+IF($A325&lt;='P08'!$B$17,INDEX('P08'!$W:$W,$A325+52),0)+IF($A325&lt;='P09'!$B$17,INDEX('P09'!$W:$W,$A325+52),0)+IF($A325&lt;='P10'!$B$17,INDEX('P10'!$W:$W,$A325+52),0)</f>
        <v>-40.311922964524229</v>
      </c>
      <c r="L325">
        <f>IF($A325&lt;='P01'!$B$17,INDEX('P01'!$X:$X,$A325+52),0)+IF($A325&lt;='P02'!$B$17,INDEX('P02'!$X:$X,$A325+52),0)+IF($A325&lt;='P03'!$B$17,INDEX('P03'!$X:$X,$A325+52),0)+IF($A325&lt;='P04'!$B$17,INDEX('P04'!$X:$X,$A325+52),0)+IF($A325&lt;='P05'!$B$17,INDEX('P05'!$X:$X,$A325+52),0)+IF($A325&lt;='P06'!$B$17,INDEX('P06'!$X:$X,$A325+52),0)+IF($A325&lt;='P07'!$B$17,INDEX('P07'!$X:$X,$A325+52),0)+IF($A325&lt;='P08'!$B$17,INDEX('P08'!$X:$X,$A325+52),0)+IF($A325&lt;='P09'!$B$17,INDEX('P09'!$X:$X,$A325+52),0)+IF($A325&lt;='P10'!$B$17,INDEX('P10'!$X:$X,$A325+52),0)</f>
        <v>40.161717747673777</v>
      </c>
      <c r="M325">
        <f>IF($A325&lt;='P01'!$B$17,INDEX('P01'!$AA:$AA,$A325+52),0)+IF($A325&lt;='P02'!$B$17,INDEX('P02'!$AA:$AA,$A325+52),0)+IF($A325&lt;='P03'!$B$17,INDEX('P03'!$AA:$AA,$A325+52),0)+IF($A325&lt;='P04'!$B$17,INDEX('P04'!$AA:$AA,$A325+52),0)+IF($A325&lt;='P05'!$B$17,INDEX('P05'!$AA:$AA,$A325+52),0)+IF($A325&lt;='P06'!$B$17,INDEX('P06'!$AA:$AA,$A325+52),0)+IF($A325&lt;='P07'!$B$17,INDEX('P07'!$AA:$AA,$A325+52),0)+IF($A325&lt;='P08'!$B$17,INDEX('P08'!$AA:$AA,$A325+52),0)+IF($A325&lt;='P09'!$B$17,INDEX('P09'!$AA:$AA,$A325+52),0)+IF($A325&lt;='P10'!$B$17,INDEX('P10'!$AA:$AA,$A325+52),0)</f>
        <v>-15.413984281146096</v>
      </c>
      <c r="N325">
        <f>IF($A325&lt;='P01'!$B$17,INDEX('P01'!$AB:$AB,$A325+52),0)+IF($A325&lt;='P02'!$B$17,INDEX('P02'!$AB:$AB,$A325+52),0)+IF($A325&lt;='P03'!$B$17,INDEX('P03'!$AB:$AB,$A325+52),0)+IF($A325&lt;='P04'!$B$17,INDEX('P04'!$AB:$AB,$A325+52),0)+IF($A325&lt;='P05'!$B$17,INDEX('P05'!$AB:$AB,$A325+52),0)+IF($A325&lt;='P06'!$B$17,INDEX('P06'!$AB:$AB,$A325+52),0)+IF($A325&lt;='P07'!$B$17,INDEX('P07'!$AB:$AB,$A325+52),0)+IF($A325&lt;='P08'!$B$17,INDEX('P08'!$AB:$AB,$A325+52),0)+IF($A325&lt;='P09'!$B$17,INDEX('P09'!$AB:$AB,$A325+52),0)+IF($A325&lt;='P10'!$B$17,INDEX('P10'!$AB:$AB,$A325+52),0)</f>
        <v>18.027556362961963</v>
      </c>
      <c r="O325">
        <f>IF($A325&lt;='P01'!$B$17,INDEX('P01'!$AC:$AC,$A325+52),0)+IF($A325&lt;='P02'!$B$17,INDEX('P02'!$AC:$AC,$A325+52),0)+IF($A325&lt;='P03'!$B$17,INDEX('P03'!$AC:$AC,$A325+52),0)+IF($A325&lt;='P04'!$B$17,INDEX('P04'!$AC:$AC,$A325+52),0)+IF($A325&lt;='P05'!$B$17,INDEX('P05'!$AC:$AC,$A325+52),0)+IF($A325&lt;='P06'!$B$17,INDEX('P06'!$AC:$AC,$A325+52),0)+IF($A325&lt;='P07'!$B$17,INDEX('P07'!$AC:$AC,$A325+52),0)+IF($A325&lt;='P08'!$B$17,INDEX('P08'!$AC:$AC,$A325+52),0)+IF($A325&lt;='P09'!$B$17,INDEX('P09'!$AC:$AC,$A325+52),0)+IF($A325&lt;='P10'!$B$17,INDEX('P10'!$AC:$AC,$A325+52),0)</f>
        <v>0.36055112725923932</v>
      </c>
      <c r="P325">
        <f>IF($A325&lt;='P01'!$B$17,INDEX('P01'!$AD:$AD,$A325+52),0)+IF($A325&lt;='P02'!$B$17,INDEX('P02'!$AD:$AD,$A325+52),0)+IF($A325&lt;='P03'!$B$17,INDEX('P03'!$AD:$AD,$A325+52),0)+IF($A325&lt;='P04'!$B$17,INDEX('P04'!$AD:$AD,$A325+52),0)+IF($A325&lt;='P05'!$B$17,INDEX('P05'!$AD:$AD,$A325+52),0)+IF($A325&lt;='P06'!$B$17,INDEX('P06'!$AD:$AD,$A325+52),0)+IF($A325&lt;='P07'!$B$17,INDEX('P07'!$AD:$AD,$A325+52),0)+IF($A325&lt;='P08'!$B$17,INDEX('P08'!$AD:$AD,$A325+52),0)+IF($A325&lt;='P09'!$B$17,INDEX('P09'!$AD:$AD,$A325+52),0)+IF($A325&lt;='P10'!$B$17,INDEX('P10'!$AD:$AD,$A325+52),0)</f>
        <v>2.1929741110595078</v>
      </c>
      <c r="Q325">
        <f>IF($A325&lt;='P01'!$B$17,INDEX('P01'!$AE:$AE,$A325+52),0)+IF($A325&lt;='P02'!$B$17,INDEX('P02'!$AE:$AE,$A325+52),0)+IF($A325&lt;='P03'!$B$17,INDEX('P03'!$AE:$AE,$A325+52),0)+IF($A325&lt;='P04'!$B$17,INDEX('P04'!$AE:$AE,$A325+52),0)+IF($A325&lt;='P05'!$B$17,INDEX('P05'!$AE:$AE,$A325+52),0)+IF($A325&lt;='P06'!$B$17,INDEX('P06'!$AE:$AE,$A325+52),0)+IF($A325&lt;='P07'!$B$17,INDEX('P07'!$AE:$AE,$A325+52),0)+IF($A325&lt;='P08'!$B$17,INDEX('P08'!$AE:$AE,$A325+52),0)+IF($A325&lt;='P09'!$B$17,INDEX('P09'!$AE:$AE,$A325+52),0)+IF($A325&lt;='P10'!$B$17,INDEX('P10'!$AE:$AE,$A325+52),0)</f>
        <v>30.863021111523139</v>
      </c>
      <c r="R325">
        <f>IF($A325&lt;='P01'!$B$17,INDEX('P01'!$AF:$AF,$A325+52),0)+IF($A325&lt;='P02'!$B$17,INDEX('P02'!$AF:$AF,$A325+52),0)+IF($A325&lt;='P03'!$B$17,INDEX('P03'!$AF:$AF,$A325+52),0)+IF($A325&lt;='P04'!$B$17,INDEX('P04'!$AF:$AF,$A325+52),0)+IF($A325&lt;='P05'!$B$17,INDEX('P05'!$AF:$AF,$A325+52),0)+IF($A325&lt;='P06'!$B$17,INDEX('P06'!$AF:$AF,$A325+52),0)+IF($A325&lt;='P07'!$B$17,INDEX('P07'!$AF:$AF,$A325+52),0)+IF($A325&lt;='P08'!$B$17,INDEX('P08'!$AF:$AF,$A325+52),0)+IF($A325&lt;='P09'!$B$17,INDEX('P09'!$AF:$AF,$A325+52),0)+IF($A325&lt;='P10'!$B$17,INDEX('P10'!$AF:$AF,$A325+52),0)</f>
        <v>2.4994294266174097E-2</v>
      </c>
      <c r="S325">
        <f>IF($A325&lt;='P01'!$B$17,INDEX('P01'!$AG:$AG,$A325+52),0)+IF($A325&lt;='P02'!$B$17,INDEX('P02'!$AG:$AG,$A325+52),0)+IF($A325&lt;='P03'!$B$17,INDEX('P03'!$AG:$AG,$A325+52),0)+IF($A325&lt;='P04'!$B$17,INDEX('P04'!$AG:$AG,$A325+52),0)+IF($A325&lt;='P05'!$B$17,INDEX('P05'!$AG:$AG,$A325+52),0)+IF($A325&lt;='P06'!$B$17,INDEX('P06'!$AG:$AG,$A325+52),0)+IF($A325&lt;='P07'!$B$17,INDEX('P07'!$AG:$AG,$A325+52),0)+IF($A325&lt;='P08'!$B$17,INDEX('P08'!$AG:$AG,$A325+52),0)+IF($A325&lt;='P09'!$B$17,INDEX('P09'!$AG:$AG,$A325+52),0)+IF($A325&lt;='P10'!$B$17,INDEX('P10'!$AG:$AG,$A325+52),0)</f>
        <v>6880.14888786552</v>
      </c>
      <c r="T325">
        <f>IF($A325&lt;='P01'!$B$17,INDEX('P01'!$AI:$AI,$A325+52),0)+IF($A325&lt;='P02'!$B$17,INDEX('P02'!$AI:$AI,$A325+52),0)+IF($A325&lt;='P03'!$B$17,INDEX('P03'!$AI:$AI,$A325+52),0)+IF($A325&lt;='P04'!$B$17,INDEX('P04'!$AI:$AI,$A325+52),0)+IF($A325&lt;='P05'!$B$17,INDEX('P05'!$AI:$AI,$A325+52),0)+IF($A325&lt;='P06'!$B$17,INDEX('P06'!$AI:$AI,$A325+52),0)+IF($A325&lt;='P07'!$B$17,INDEX('P07'!$AI:$AI,$A325+52),0)+IF($A325&lt;='P08'!$B$17,INDEX('P08'!$AI:$AI,$A325+52),0)+IF($A325&lt;='P09'!$B$17,INDEX('P09'!$AI:$AI,$A325+52),0)+IF($A325&lt;='P10'!$B$17,INDEX('P10'!$AI:$AI,$A325+52),0)</f>
        <v>6880.14888786552</v>
      </c>
    </row>
    <row r="326" spans="1:20" x14ac:dyDescent="0.35">
      <c r="A326">
        <v>294</v>
      </c>
      <c r="B326">
        <f>IF($A326&lt;='P01'!$B$17,INDEX('P01'!$J:$J,$A326+52),0)+IF($A326&lt;='P02'!$B$17,INDEX('P02'!$J:$J,$A326+52),0)+IF($A326&lt;='P03'!$B$17,INDEX('P03'!$J:$J,$A326+52),0)+IF($A326&lt;='P04'!$B$17,INDEX('P04'!$J:$J,$A326+52),0)+IF($A326&lt;='P05'!$B$17,INDEX('P05'!$J:$J,$A326+52),0)+IF($A326&lt;='P06'!$B$17,INDEX('P06'!$J:$J,$A326+52),0)+IF($A326&lt;='P07'!$B$17,INDEX('P07'!$J:$J,$A326+52),0)+IF($A326&lt;='P08'!$B$17,INDEX('P08'!$J:$J,$A326+52),0)+IF($A326&lt;='P09'!$B$17,INDEX('P09'!$J:$J,$A326+52),0)+IF($A326&lt;='P10'!$B$17,INDEX('P10'!$J:$J,$A326+52),0)</f>
        <v>1.2611732369046955E-4</v>
      </c>
      <c r="C326">
        <f>IF($A326&lt;='P01'!$B$17,INDEX('P01'!$K:$K,$A326+52),0)+IF($A326&lt;='P02'!$B$17,INDEX('P02'!$K:$K,$A326+52),0)+IF($A326&lt;='P03'!$B$17,INDEX('P03'!$K:$K,$A326+52),0)+IF($A326&lt;='P04'!$B$17,INDEX('P04'!$K:$K,$A326+52),0)+IF($A326&lt;='P05'!$B$17,INDEX('P05'!$K:$K,$A326+52),0)+IF($A326&lt;='P06'!$B$17,INDEX('P06'!$K:$K,$A326+52),0)+IF($A326&lt;='P07'!$B$17,INDEX('P07'!$K:$K,$A326+52),0)+IF($A326&lt;='P08'!$B$17,INDEX('P08'!$K:$K,$A326+52),0)+IF($A326&lt;='P09'!$B$17,INDEX('P09'!$K:$K,$A326+52),0)+IF($A326&lt;='P10'!$B$17,INDEX('P10'!$K:$K,$A326+52),0)</f>
        <v>1.8785281350078313E-3</v>
      </c>
      <c r="D326">
        <f>IF($A326&lt;='P01'!$B$17,INDEX('P01'!$L:$L,$A326+52),0)+IF($A326&lt;='P02'!$B$17,INDEX('P02'!$L:$L,$A326+52),0)+IF($A326&lt;='P03'!$B$17,INDEX('P03'!$L:$L,$A326+52),0)+IF($A326&lt;='P04'!$B$17,INDEX('P04'!$L:$L,$A326+52),0)+IF($A326&lt;='P05'!$B$17,INDEX('P05'!$L:$L,$A326+52),0)+IF($A326&lt;='P06'!$B$17,INDEX('P06'!$L:$L,$A326+52),0)+IF($A326&lt;='P07'!$B$17,INDEX('P07'!$L:$L,$A326+52),0)+IF($A326&lt;='P08'!$B$17,INDEX('P08'!$L:$L,$A326+52),0)+IF($A326&lt;='P09'!$B$17,INDEX('P09'!$L:$L,$A326+52),0)+IF($A326&lt;='P10'!$B$17,INDEX('P10'!$L:$L,$A326+52),0)</f>
        <v>0</v>
      </c>
      <c r="E326">
        <f>IF($A326&lt;='P01'!$B$17,INDEX('P01'!$M:$M,$A326+52),0)+IF($A326&lt;='P02'!$B$17,INDEX('P02'!$M:$M,$A326+52),0)+IF($A326&lt;='P03'!$B$17,INDEX('P03'!$M:$M,$A326+52),0)+IF($A326&lt;='P04'!$B$17,INDEX('P04'!$M:$M,$A326+52),0)+IF($A326&lt;='P05'!$B$17,INDEX('P05'!$M:$M,$A326+52),0)+IF($A326&lt;='P06'!$B$17,INDEX('P06'!$M:$M,$A326+52),0)+IF($A326&lt;='P07'!$B$17,INDEX('P07'!$M:$M,$A326+52),0)+IF($A326&lt;='P08'!$B$17,INDEX('P08'!$M:$M,$A326+52),0)+IF($A326&lt;='P09'!$B$17,INDEX('P09'!$M:$M,$A326+52),0)+IF($A326&lt;='P10'!$B$17,INDEX('P10'!$M:$M,$A326+52),0)</f>
        <v>0.55127185702579706</v>
      </c>
      <c r="F326">
        <f>IF($A326&lt;='P01'!$B$17,INDEX('P01'!$R:$R,$A326+52),0)+IF($A326&lt;='P02'!$B$17,INDEX('P02'!$R:$R,$A326+52),0)+IF($A326&lt;='P03'!$B$17,INDEX('P03'!$R:$R,$A326+52),0)+IF($A326&lt;='P04'!$B$17,INDEX('P04'!$R:$R,$A326+52),0)+IF($A326&lt;='P05'!$B$17,INDEX('P05'!$R:$R,$A326+52),0)+IF($A326&lt;='P06'!$B$17,INDEX('P06'!$R:$R,$A326+52),0)+IF($A326&lt;='P07'!$B$17,INDEX('P07'!$R:$R,$A326+52),0)+IF($A326&lt;='P08'!$B$17,INDEX('P08'!$R:$R,$A326+52),0)+IF($A326&lt;='P09'!$B$17,INDEX('P09'!$R:$R,$A326+52),0)+IF($A326&lt;='P10'!$B$17,INDEX('P10'!$R:$R,$A326+52),0)</f>
        <v>46.649481795394848</v>
      </c>
      <c r="G326">
        <f>IF($A326&lt;='P01'!$B$17,INDEX('P01'!$S:$S,$A326+52),0)+IF($A326&lt;='P02'!$B$17,INDEX('P02'!$S:$S,$A326+52),0)+IF($A326&lt;='P03'!$B$17,INDEX('P03'!$S:$S,$A326+52),0)+IF($A326&lt;='P04'!$B$17,INDEX('P04'!$S:$S,$A326+52),0)+IF($A326&lt;='P05'!$B$17,INDEX('P05'!$S:$S,$A326+52),0)+IF($A326&lt;='P06'!$B$17,INDEX('P06'!$S:$S,$A326+52),0)+IF($A326&lt;='P07'!$B$17,INDEX('P07'!$S:$S,$A326+52),0)+IF($A326&lt;='P08'!$B$17,INDEX('P08'!$S:$S,$A326+52),0)+IF($A326&lt;='P09'!$B$17,INDEX('P09'!$S:$S,$A326+52),0)+IF($A326&lt;='P10'!$B$17,INDEX('P10'!$S:$S,$A326+52),0)</f>
        <v>0.93298963590789696</v>
      </c>
      <c r="H326">
        <f>IF($A326&lt;='P01'!$B$17,INDEX('P01'!$T:$T,$A326+52),0)+IF($A326&lt;='P02'!$B$17,INDEX('P02'!$T:$T,$A326+52),0)+IF($A326&lt;='P03'!$B$17,INDEX('P03'!$T:$T,$A326+52),0)+IF($A326&lt;='P04'!$B$17,INDEX('P04'!$T:$T,$A326+52),0)+IF($A326&lt;='P05'!$B$17,INDEX('P05'!$T:$T,$A326+52),0)+IF($A326&lt;='P06'!$B$17,INDEX('P06'!$T:$T,$A326+52),0)+IF($A326&lt;='P07'!$B$17,INDEX('P07'!$T:$T,$A326+52),0)+IF($A326&lt;='P08'!$B$17,INDEX('P08'!$T:$T,$A326+52),0)+IF($A326&lt;='P09'!$B$17,INDEX('P09'!$T:$T,$A326+52),0)+IF($A326&lt;='P10'!$B$17,INDEX('P10'!$T:$T,$A326+52),0)</f>
        <v>5.707215031653524</v>
      </c>
      <c r="I326">
        <f>IF($A326&lt;='P01'!$B$17,INDEX('P01'!$U:$U,$A326+52),0)+IF($A326&lt;='P02'!$B$17,INDEX('P02'!$U:$U,$A326+52),0)+IF($A326&lt;='P03'!$B$17,INDEX('P03'!$U:$U,$A326+52),0)+IF($A326&lt;='P04'!$B$17,INDEX('P04'!$U:$U,$A326+52),0)+IF($A326&lt;='P05'!$B$17,INDEX('P05'!$U:$U,$A326+52),0)+IF($A326&lt;='P06'!$B$17,INDEX('P06'!$U:$U,$A326+52),0)+IF($A326&lt;='P07'!$B$17,INDEX('P07'!$U:$U,$A326+52),0)+IF($A326&lt;='P08'!$B$17,INDEX('P08'!$U:$U,$A326+52),0)+IF($A326&lt;='P09'!$B$17,INDEX('P09'!$U:$U,$A326+52),0)+IF($A326&lt;='P10'!$B$17,INDEX('P10'!$U:$U,$A326+52),0)</f>
        <v>80.124330844630492</v>
      </c>
      <c r="J326">
        <f>IF($A326&lt;='P01'!$B$17,INDEX('P01'!$V:$V,$A326+52),0)+IF($A326&lt;='P02'!$B$17,INDEX('P02'!$V:$V,$A326+52),0)+IF($A326&lt;='P03'!$B$17,INDEX('P03'!$V:$V,$A326+52),0)+IF($A326&lt;='P04'!$B$17,INDEX('P04'!$V:$V,$A326+52),0)+IF($A326&lt;='P05'!$B$17,INDEX('P05'!$V:$V,$A326+52),0)+IF($A326&lt;='P06'!$B$17,INDEX('P06'!$V:$V,$A326+52),0)+IF($A326&lt;='P07'!$B$17,INDEX('P07'!$V:$V,$A326+52),0)+IF($A326&lt;='P08'!$B$17,INDEX('P08'!$V:$V,$A326+52),0)+IF($A326&lt;='P09'!$B$17,INDEX('P09'!$V:$V,$A326+52),0)+IF($A326&lt;='P10'!$B$17,INDEX('P10'!$V:$V,$A326+52),0)</f>
        <v>6.5046923399600859E-2</v>
      </c>
      <c r="K326">
        <f>IF($A326&lt;='P01'!$B$17,INDEX('P01'!$W:$W,$A326+52),0)+IF($A326&lt;='P02'!$B$17,INDEX('P02'!$W:$W,$A326+52),0)+IF($A326&lt;='P03'!$B$17,INDEX('P03'!$W:$W,$A326+52),0)+IF($A326&lt;='P04'!$B$17,INDEX('P04'!$W:$W,$A326+52),0)+IF($A326&lt;='P05'!$B$17,INDEX('P05'!$W:$W,$A326+52),0)+IF($A326&lt;='P06'!$B$17,INDEX('P06'!$W:$W,$A326+52),0)+IF($A326&lt;='P07'!$B$17,INDEX('P07'!$W:$W,$A326+52),0)+IF($A326&lt;='P08'!$B$17,INDEX('P08'!$W:$W,$A326+52),0)+IF($A326&lt;='P09'!$B$17,INDEX('P09'!$W:$W,$A326+52),0)+IF($A326&lt;='P10'!$B$17,INDEX('P10'!$W:$W,$A326+52),0)</f>
        <v>-40.18010064019667</v>
      </c>
      <c r="L326">
        <f>IF($A326&lt;='P01'!$B$17,INDEX('P01'!$X:$X,$A326+52),0)+IF($A326&lt;='P02'!$B$17,INDEX('P02'!$X:$X,$A326+52),0)+IF($A326&lt;='P03'!$B$17,INDEX('P03'!$X:$X,$A326+52),0)+IF($A326&lt;='P04'!$B$17,INDEX('P04'!$X:$X,$A326+52),0)+IF($A326&lt;='P05'!$B$17,INDEX('P05'!$X:$X,$A326+52),0)+IF($A326&lt;='P06'!$B$17,INDEX('P06'!$X:$X,$A326+52),0)+IF($A326&lt;='P07'!$B$17,INDEX('P07'!$X:$X,$A326+52),0)+IF($A326&lt;='P08'!$B$17,INDEX('P08'!$X:$X,$A326+52),0)+IF($A326&lt;='P09'!$B$17,INDEX('P09'!$X:$X,$A326+52),0)+IF($A326&lt;='P10'!$B$17,INDEX('P10'!$X:$X,$A326+52),0)</f>
        <v>40.030436741111579</v>
      </c>
      <c r="M326">
        <f>IF($A326&lt;='P01'!$B$17,INDEX('P01'!$AA:$AA,$A326+52),0)+IF($A326&lt;='P02'!$B$17,INDEX('P02'!$AA:$AA,$A326+52),0)+IF($A326&lt;='P03'!$B$17,INDEX('P03'!$AA:$AA,$A326+52),0)+IF($A326&lt;='P04'!$B$17,INDEX('P04'!$AA:$AA,$A326+52),0)+IF($A326&lt;='P05'!$B$17,INDEX('P05'!$AA:$AA,$A326+52),0)+IF($A326&lt;='P06'!$B$17,INDEX('P06'!$AA:$AA,$A326+52),0)+IF($A326&lt;='P07'!$B$17,INDEX('P07'!$AA:$AA,$A326+52),0)+IF($A326&lt;='P08'!$B$17,INDEX('P08'!$AA:$AA,$A326+52),0)+IF($A326&lt;='P09'!$B$17,INDEX('P09'!$AA:$AA,$A326+52),0)+IF($A326&lt;='P10'!$B$17,INDEX('P10'!$AA:$AA,$A326+52),0)</f>
        <v>-15.313466597304409</v>
      </c>
      <c r="N326">
        <f>IF($A326&lt;='P01'!$B$17,INDEX('P01'!$AB:$AB,$A326+52),0)+IF($A326&lt;='P02'!$B$17,INDEX('P02'!$AB:$AB,$A326+52),0)+IF($A326&lt;='P03'!$B$17,INDEX('P03'!$AB:$AB,$A326+52),0)+IF($A326&lt;='P04'!$B$17,INDEX('P04'!$AB:$AB,$A326+52),0)+IF($A326&lt;='P05'!$B$17,INDEX('P05'!$AB:$AB,$A326+52),0)+IF($A326&lt;='P06'!$B$17,INDEX('P06'!$AB:$AB,$A326+52),0)+IF($A326&lt;='P07'!$B$17,INDEX('P07'!$AB:$AB,$A326+52),0)+IF($A326&lt;='P08'!$B$17,INDEX('P08'!$AB:$AB,$A326+52),0)+IF($A326&lt;='P09'!$B$17,INDEX('P09'!$AB:$AB,$A326+52),0)+IF($A326&lt;='P10'!$B$17,INDEX('P10'!$AB:$AB,$A326+52),0)</f>
        <v>17.903974716307442</v>
      </c>
      <c r="O326">
        <f>IF($A326&lt;='P01'!$B$17,INDEX('P01'!$AC:$AC,$A326+52),0)+IF($A326&lt;='P02'!$B$17,INDEX('P02'!$AC:$AC,$A326+52),0)+IF($A326&lt;='P03'!$B$17,INDEX('P03'!$AC:$AC,$A326+52),0)+IF($A326&lt;='P04'!$B$17,INDEX('P04'!$AC:$AC,$A326+52),0)+IF($A326&lt;='P05'!$B$17,INDEX('P05'!$AC:$AC,$A326+52),0)+IF($A326&lt;='P06'!$B$17,INDEX('P06'!$AC:$AC,$A326+52),0)+IF($A326&lt;='P07'!$B$17,INDEX('P07'!$AC:$AC,$A326+52),0)+IF($A326&lt;='P08'!$B$17,INDEX('P08'!$AC:$AC,$A326+52),0)+IF($A326&lt;='P09'!$B$17,INDEX('P09'!$AC:$AC,$A326+52),0)+IF($A326&lt;='P10'!$B$17,INDEX('P10'!$AC:$AC,$A326+52),0)</f>
        <v>0.35807949432614883</v>
      </c>
      <c r="P326">
        <f>IF($A326&lt;='P01'!$B$17,INDEX('P01'!$AD:$AD,$A326+52),0)+IF($A326&lt;='P02'!$B$17,INDEX('P02'!$AD:$AD,$A326+52),0)+IF($A326&lt;='P03'!$B$17,INDEX('P03'!$AD:$AD,$A326+52),0)+IF($A326&lt;='P04'!$B$17,INDEX('P04'!$AD:$AD,$A326+52),0)+IF($A326&lt;='P05'!$B$17,INDEX('P05'!$AD:$AD,$A326+52),0)+IF($A326&lt;='P06'!$B$17,INDEX('P06'!$AD:$AD,$A326+52),0)+IF($A326&lt;='P07'!$B$17,INDEX('P07'!$AD:$AD,$A326+52),0)+IF($A326&lt;='P08'!$B$17,INDEX('P08'!$AD:$AD,$A326+52),0)+IF($A326&lt;='P09'!$B$17,INDEX('P09'!$AD:$AD,$A326+52),0)+IF($A326&lt;='P10'!$B$17,INDEX('P10'!$AD:$AD,$A326+52),0)</f>
        <v>2.1832698782699556</v>
      </c>
      <c r="Q326">
        <f>IF($A326&lt;='P01'!$B$17,INDEX('P01'!$AE:$AE,$A326+52),0)+IF($A326&lt;='P02'!$B$17,INDEX('P02'!$AE:$AE,$A326+52),0)+IF($A326&lt;='P03'!$B$17,INDEX('P03'!$AE:$AE,$A326+52),0)+IF($A326&lt;='P04'!$B$17,INDEX('P04'!$AE:$AE,$A326+52),0)+IF($A326&lt;='P05'!$B$17,INDEX('P05'!$AE:$AE,$A326+52),0)+IF($A326&lt;='P06'!$B$17,INDEX('P06'!$AE:$AE,$A326+52),0)+IF($A326&lt;='P07'!$B$17,INDEX('P07'!$AE:$AE,$A326+52),0)+IF($A326&lt;='P08'!$B$17,INDEX('P08'!$AE:$AE,$A326+52),0)+IF($A326&lt;='P09'!$B$17,INDEX('P09'!$AE:$AE,$A326+52),0)+IF($A326&lt;='P10'!$B$17,INDEX('P10'!$AE:$AE,$A326+52),0)</f>
        <v>30.651208528047274</v>
      </c>
      <c r="R326">
        <f>IF($A326&lt;='P01'!$B$17,INDEX('P01'!$AF:$AF,$A326+52),0)+IF($A326&lt;='P02'!$B$17,INDEX('P02'!$AF:$AF,$A326+52),0)+IF($A326&lt;='P03'!$B$17,INDEX('P03'!$AF:$AF,$A326+52),0)+IF($A326&lt;='P04'!$B$17,INDEX('P04'!$AF:$AF,$A326+52),0)+IF($A326&lt;='P05'!$B$17,INDEX('P05'!$AF:$AF,$A326+52),0)+IF($A326&lt;='P06'!$B$17,INDEX('P06'!$AF:$AF,$A326+52),0)+IF($A326&lt;='P07'!$B$17,INDEX('P07'!$AF:$AF,$A326+52),0)+IF($A326&lt;='P08'!$B$17,INDEX('P08'!$AF:$AF,$A326+52),0)+IF($A326&lt;='P09'!$B$17,INDEX('P09'!$AF:$AF,$A326+52),0)+IF($A326&lt;='P10'!$B$17,INDEX('P10'!$AF:$AF,$A326+52),0)</f>
        <v>2.4883412968467807E-2</v>
      </c>
      <c r="S326">
        <f>IF($A326&lt;='P01'!$B$17,INDEX('P01'!$AG:$AG,$A326+52),0)+IF($A326&lt;='P02'!$B$17,INDEX('P02'!$AG:$AG,$A326+52),0)+IF($A326&lt;='P03'!$B$17,INDEX('P03'!$AG:$AG,$A326+52),0)+IF($A326&lt;='P04'!$B$17,INDEX('P04'!$AG:$AG,$A326+52),0)+IF($A326&lt;='P05'!$B$17,INDEX('P05'!$AG:$AG,$A326+52),0)+IF($A326&lt;='P06'!$B$17,INDEX('P06'!$AG:$AG,$A326+52),0)+IF($A326&lt;='P07'!$B$17,INDEX('P07'!$AG:$AG,$A326+52),0)+IF($A326&lt;='P08'!$B$17,INDEX('P08'!$AG:$AG,$A326+52),0)+IF($A326&lt;='P09'!$B$17,INDEX('P09'!$AG:$AG,$A326+52),0)+IF($A326&lt;='P10'!$B$17,INDEX('P10'!$AG:$AG,$A326+52),0)</f>
        <v>6862.6422682460661</v>
      </c>
      <c r="T326">
        <f>IF($A326&lt;='P01'!$B$17,INDEX('P01'!$AI:$AI,$A326+52),0)+IF($A326&lt;='P02'!$B$17,INDEX('P02'!$AI:$AI,$A326+52),0)+IF($A326&lt;='P03'!$B$17,INDEX('P03'!$AI:$AI,$A326+52),0)+IF($A326&lt;='P04'!$B$17,INDEX('P04'!$AI:$AI,$A326+52),0)+IF($A326&lt;='P05'!$B$17,INDEX('P05'!$AI:$AI,$A326+52),0)+IF($A326&lt;='P06'!$B$17,INDEX('P06'!$AI:$AI,$A326+52),0)+IF($A326&lt;='P07'!$B$17,INDEX('P07'!$AI:$AI,$A326+52),0)+IF($A326&lt;='P08'!$B$17,INDEX('P08'!$AI:$AI,$A326+52),0)+IF($A326&lt;='P09'!$B$17,INDEX('P09'!$AI:$AI,$A326+52),0)+IF($A326&lt;='P10'!$B$17,INDEX('P10'!$AI:$AI,$A326+52),0)</f>
        <v>6862.6422682460661</v>
      </c>
    </row>
    <row r="327" spans="1:20" x14ac:dyDescent="0.35">
      <c r="A327">
        <v>295</v>
      </c>
      <c r="B327">
        <f>IF($A327&lt;='P01'!$B$17,INDEX('P01'!$J:$J,$A327+52),0)+IF($A327&lt;='P02'!$B$17,INDEX('P02'!$J:$J,$A327+52),0)+IF($A327&lt;='P03'!$B$17,INDEX('P03'!$J:$J,$A327+52),0)+IF($A327&lt;='P04'!$B$17,INDEX('P04'!$J:$J,$A327+52),0)+IF($A327&lt;='P05'!$B$17,INDEX('P05'!$J:$J,$A327+52),0)+IF($A327&lt;='P06'!$B$17,INDEX('P06'!$J:$J,$A327+52),0)+IF($A327&lt;='P07'!$B$17,INDEX('P07'!$J:$J,$A327+52),0)+IF($A327&lt;='P08'!$B$17,INDEX('P08'!$J:$J,$A327+52),0)+IF($A327&lt;='P09'!$B$17,INDEX('P09'!$J:$J,$A327+52),0)+IF($A327&lt;='P10'!$B$17,INDEX('P10'!$J:$J,$A327+52),0)</f>
        <v>1.2565896896276298E-4</v>
      </c>
      <c r="C327">
        <f>IF($A327&lt;='P01'!$B$17,INDEX('P01'!$K:$K,$A327+52),0)+IF($A327&lt;='P02'!$B$17,INDEX('P02'!$K:$K,$A327+52),0)+IF($A327&lt;='P03'!$B$17,INDEX('P03'!$K:$K,$A327+52),0)+IF($A327&lt;='P04'!$B$17,INDEX('P04'!$K:$K,$A327+52),0)+IF($A327&lt;='P05'!$B$17,INDEX('P05'!$K:$K,$A327+52),0)+IF($A327&lt;='P06'!$B$17,INDEX('P06'!$K:$K,$A327+52),0)+IF($A327&lt;='P07'!$B$17,INDEX('P07'!$K:$K,$A327+52),0)+IF($A327&lt;='P08'!$B$17,INDEX('P08'!$K:$K,$A327+52),0)+IF($A327&lt;='P09'!$B$17,INDEX('P09'!$K:$K,$A327+52),0)+IF($A327&lt;='P10'!$B$17,INDEX('P10'!$K:$K,$A327+52),0)</f>
        <v>1.8717218089821625E-3</v>
      </c>
      <c r="D327">
        <f>IF($A327&lt;='P01'!$B$17,INDEX('P01'!$L:$L,$A327+52),0)+IF($A327&lt;='P02'!$B$17,INDEX('P02'!$L:$L,$A327+52),0)+IF($A327&lt;='P03'!$B$17,INDEX('P03'!$L:$L,$A327+52),0)+IF($A327&lt;='P04'!$B$17,INDEX('P04'!$L:$L,$A327+52),0)+IF($A327&lt;='P05'!$B$17,INDEX('P05'!$L:$L,$A327+52),0)+IF($A327&lt;='P06'!$B$17,INDEX('P06'!$L:$L,$A327+52),0)+IF($A327&lt;='P07'!$B$17,INDEX('P07'!$L:$L,$A327+52),0)+IF($A327&lt;='P08'!$B$17,INDEX('P08'!$L:$L,$A327+52),0)+IF($A327&lt;='P09'!$B$17,INDEX('P09'!$L:$L,$A327+52),0)+IF($A327&lt;='P10'!$B$17,INDEX('P10'!$L:$L,$A327+52),0)</f>
        <v>0</v>
      </c>
      <c r="E327">
        <f>IF($A327&lt;='P01'!$B$17,INDEX('P01'!$M:$M,$A327+52),0)+IF($A327&lt;='P02'!$B$17,INDEX('P02'!$M:$M,$A327+52),0)+IF($A327&lt;='P03'!$B$17,INDEX('P03'!$M:$M,$A327+52),0)+IF($A327&lt;='P04'!$B$17,INDEX('P04'!$M:$M,$A327+52),0)+IF($A327&lt;='P05'!$B$17,INDEX('P05'!$M:$M,$A327+52),0)+IF($A327&lt;='P06'!$B$17,INDEX('P06'!$M:$M,$A327+52),0)+IF($A327&lt;='P07'!$B$17,INDEX('P07'!$M:$M,$A327+52),0)+IF($A327&lt;='P08'!$B$17,INDEX('P08'!$M:$M,$A327+52),0)+IF($A327&lt;='P09'!$B$17,INDEX('P09'!$M:$M,$A327+52),0)+IF($A327&lt;='P10'!$B$17,INDEX('P10'!$M:$M,$A327+52),0)</f>
        <v>0.54927447624785208</v>
      </c>
      <c r="F327">
        <f>IF($A327&lt;='P01'!$B$17,INDEX('P01'!$R:$R,$A327+52),0)+IF($A327&lt;='P02'!$B$17,INDEX('P02'!$R:$R,$A327+52),0)+IF($A327&lt;='P03'!$B$17,INDEX('P03'!$R:$R,$A327+52),0)+IF($A327&lt;='P04'!$B$17,INDEX('P04'!$R:$R,$A327+52),0)+IF($A327&lt;='P05'!$B$17,INDEX('P05'!$R:$R,$A327+52),0)+IF($A327&lt;='P06'!$B$17,INDEX('P06'!$R:$R,$A327+52),0)+IF($A327&lt;='P07'!$B$17,INDEX('P07'!$R:$R,$A327+52),0)+IF($A327&lt;='P08'!$B$17,INDEX('P08'!$R:$R,$A327+52),0)+IF($A327&lt;='P09'!$B$17,INDEX('P09'!$R:$R,$A327+52),0)+IF($A327&lt;='P10'!$B$17,INDEX('P10'!$R:$R,$A327+52),0)</f>
        <v>46.481363944950537</v>
      </c>
      <c r="G327">
        <f>IF($A327&lt;='P01'!$B$17,INDEX('P01'!$S:$S,$A327+52),0)+IF($A327&lt;='P02'!$B$17,INDEX('P02'!$S:$S,$A327+52),0)+IF($A327&lt;='P03'!$B$17,INDEX('P03'!$S:$S,$A327+52),0)+IF($A327&lt;='P04'!$B$17,INDEX('P04'!$S:$S,$A327+52),0)+IF($A327&lt;='P05'!$B$17,INDEX('P05'!$S:$S,$A327+52),0)+IF($A327&lt;='P06'!$B$17,INDEX('P06'!$S:$S,$A327+52),0)+IF($A327&lt;='P07'!$B$17,INDEX('P07'!$S:$S,$A327+52),0)+IF($A327&lt;='P08'!$B$17,INDEX('P08'!$S:$S,$A327+52),0)+IF($A327&lt;='P09'!$B$17,INDEX('P09'!$S:$S,$A327+52),0)+IF($A327&lt;='P10'!$B$17,INDEX('P10'!$S:$S,$A327+52),0)</f>
        <v>0.92962727889901076</v>
      </c>
      <c r="H327">
        <f>IF($A327&lt;='P01'!$B$17,INDEX('P01'!$T:$T,$A327+52),0)+IF($A327&lt;='P02'!$B$17,INDEX('P02'!$T:$T,$A327+52),0)+IF($A327&lt;='P03'!$B$17,INDEX('P03'!$T:$T,$A327+52),0)+IF($A327&lt;='P04'!$B$17,INDEX('P04'!$T:$T,$A327+52),0)+IF($A327&lt;='P05'!$B$17,INDEX('P05'!$T:$T,$A327+52),0)+IF($A327&lt;='P06'!$B$17,INDEX('P06'!$T:$T,$A327+52),0)+IF($A327&lt;='P07'!$B$17,INDEX('P07'!$T:$T,$A327+52),0)+IF($A327&lt;='P08'!$B$17,INDEX('P08'!$T:$T,$A327+52),0)+IF($A327&lt;='P09'!$B$17,INDEX('P09'!$T:$T,$A327+52),0)+IF($A327&lt;='P10'!$B$17,INDEX('P10'!$T:$T,$A327+52),0)</f>
        <v>5.7005610384689316</v>
      </c>
      <c r="I327">
        <f>IF($A327&lt;='P01'!$B$17,INDEX('P01'!$U:$U,$A327+52),0)+IF($A327&lt;='P02'!$B$17,INDEX('P02'!$U:$U,$A327+52),0)+IF($A327&lt;='P03'!$B$17,INDEX('P03'!$U:$U,$A327+52),0)+IF($A327&lt;='P04'!$B$17,INDEX('P04'!$U:$U,$A327+52),0)+IF($A327&lt;='P05'!$B$17,INDEX('P05'!$U:$U,$A327+52),0)+IF($A327&lt;='P06'!$B$17,INDEX('P06'!$U:$U,$A327+52),0)+IF($A327&lt;='P07'!$B$17,INDEX('P07'!$U:$U,$A327+52),0)+IF($A327&lt;='P08'!$B$17,INDEX('P08'!$U:$U,$A327+52),0)+IF($A327&lt;='P09'!$B$17,INDEX('P09'!$U:$U,$A327+52),0)+IF($A327&lt;='P10'!$B$17,INDEX('P10'!$U:$U,$A327+52),0)</f>
        <v>79.834944616616554</v>
      </c>
      <c r="J327">
        <f>IF($A327&lt;='P01'!$B$17,INDEX('P01'!$V:$V,$A327+52),0)+IF($A327&lt;='P02'!$B$17,INDEX('P02'!$V:$V,$A327+52),0)+IF($A327&lt;='P03'!$B$17,INDEX('P03'!$V:$V,$A327+52),0)+IF($A327&lt;='P04'!$B$17,INDEX('P04'!$V:$V,$A327+52),0)+IF($A327&lt;='P05'!$B$17,INDEX('P05'!$V:$V,$A327+52),0)+IF($A327&lt;='P06'!$B$17,INDEX('P06'!$V:$V,$A327+52),0)+IF($A327&lt;='P07'!$B$17,INDEX('P07'!$V:$V,$A327+52),0)+IF($A327&lt;='P08'!$B$17,INDEX('P08'!$V:$V,$A327+52),0)+IF($A327&lt;='P09'!$B$17,INDEX('P09'!$V:$V,$A327+52),0)+IF($A327&lt;='P10'!$B$17,INDEX('P10'!$V:$V,$A327+52),0)</f>
        <v>6.4970360220092144E-2</v>
      </c>
      <c r="K327">
        <f>IF($A327&lt;='P01'!$B$17,INDEX('P01'!$W:$W,$A327+52),0)+IF($A327&lt;='P02'!$B$17,INDEX('P02'!$W:$W,$A327+52),0)+IF($A327&lt;='P03'!$B$17,INDEX('P03'!$W:$W,$A327+52),0)+IF($A327&lt;='P04'!$B$17,INDEX('P04'!$W:$W,$A327+52),0)+IF($A327&lt;='P05'!$B$17,INDEX('P05'!$W:$W,$A327+52),0)+IF($A327&lt;='P06'!$B$17,INDEX('P06'!$W:$W,$A327+52),0)+IF($A327&lt;='P07'!$B$17,INDEX('P07'!$W:$W,$A327+52),0)+IF($A327&lt;='P08'!$B$17,INDEX('P08'!$W:$W,$A327+52),0)+IF($A327&lt;='P09'!$B$17,INDEX('P09'!$W:$W,$A327+52),0)+IF($A327&lt;='P10'!$B$17,INDEX('P10'!$W:$W,$A327+52),0)</f>
        <v>-40.048739349254049</v>
      </c>
      <c r="L327">
        <f>IF($A327&lt;='P01'!$B$17,INDEX('P01'!$X:$X,$A327+52),0)+IF($A327&lt;='P02'!$B$17,INDEX('P02'!$X:$X,$A327+52),0)+IF($A327&lt;='P03'!$B$17,INDEX('P03'!$X:$X,$A327+52),0)+IF($A327&lt;='P04'!$B$17,INDEX('P04'!$X:$X,$A327+52),0)+IF($A327&lt;='P05'!$B$17,INDEX('P05'!$X:$X,$A327+52),0)+IF($A327&lt;='P06'!$B$17,INDEX('P06'!$X:$X,$A327+52),0)+IF($A327&lt;='P07'!$B$17,INDEX('P07'!$X:$X,$A327+52),0)+IF($A327&lt;='P08'!$B$17,INDEX('P08'!$X:$X,$A327+52),0)+IF($A327&lt;='P09'!$B$17,INDEX('P09'!$X:$X,$A327+52),0)+IF($A327&lt;='P10'!$B$17,INDEX('P10'!$X:$X,$A327+52),0)</f>
        <v>39.899614816782147</v>
      </c>
      <c r="M327">
        <f>IF($A327&lt;='P01'!$B$17,INDEX('P01'!$AA:$AA,$A327+52),0)+IF($A327&lt;='P02'!$B$17,INDEX('P02'!$AA:$AA,$A327+52),0)+IF($A327&lt;='P03'!$B$17,INDEX('P03'!$AA:$AA,$A327+52),0)+IF($A327&lt;='P04'!$B$17,INDEX('P04'!$AA:$AA,$A327+52),0)+IF($A327&lt;='P05'!$B$17,INDEX('P05'!$AA:$AA,$A327+52),0)+IF($A327&lt;='P06'!$B$17,INDEX('P06'!$AA:$AA,$A327+52),0)+IF($A327&lt;='P07'!$B$17,INDEX('P07'!$AA:$AA,$A327+52),0)+IF($A327&lt;='P08'!$B$17,INDEX('P08'!$AA:$AA,$A327+52),0)+IF($A327&lt;='P09'!$B$17,INDEX('P09'!$AA:$AA,$A327+52),0)+IF($A327&lt;='P10'!$B$17,INDEX('P10'!$AA:$AA,$A327+52),0)</f>
        <v>-15.213615829156172</v>
      </c>
      <c r="N327">
        <f>IF($A327&lt;='P01'!$B$17,INDEX('P01'!$AB:$AB,$A327+52),0)+IF($A327&lt;='P02'!$B$17,INDEX('P02'!$AB:$AB,$A327+52),0)+IF($A327&lt;='P03'!$B$17,INDEX('P03'!$AB:$AB,$A327+52),0)+IF($A327&lt;='P04'!$B$17,INDEX('P04'!$AB:$AB,$A327+52),0)+IF($A327&lt;='P05'!$B$17,INDEX('P05'!$AB:$AB,$A327+52),0)+IF($A327&lt;='P06'!$B$17,INDEX('P06'!$AB:$AB,$A327+52),0)+IF($A327&lt;='P07'!$B$17,INDEX('P07'!$AB:$AB,$A327+52),0)+IF($A327&lt;='P08'!$B$17,INDEX('P08'!$AB:$AB,$A327+52),0)+IF($A327&lt;='P09'!$B$17,INDEX('P09'!$AB:$AB,$A327+52),0)+IF($A327&lt;='P10'!$B$17,INDEX('P10'!$AB:$AB,$A327+52),0)</f>
        <v>17.781240279028346</v>
      </c>
      <c r="O327">
        <f>IF($A327&lt;='P01'!$B$17,INDEX('P01'!$AC:$AC,$A327+52),0)+IF($A327&lt;='P02'!$B$17,INDEX('P02'!$AC:$AC,$A327+52),0)+IF($A327&lt;='P03'!$B$17,INDEX('P03'!$AC:$AC,$A327+52),0)+IF($A327&lt;='P04'!$B$17,INDEX('P04'!$AC:$AC,$A327+52),0)+IF($A327&lt;='P05'!$B$17,INDEX('P05'!$AC:$AC,$A327+52),0)+IF($A327&lt;='P06'!$B$17,INDEX('P06'!$AC:$AC,$A327+52),0)+IF($A327&lt;='P07'!$B$17,INDEX('P07'!$AC:$AC,$A327+52),0)+IF($A327&lt;='P08'!$B$17,INDEX('P08'!$AC:$AC,$A327+52),0)+IF($A327&lt;='P09'!$B$17,INDEX('P09'!$AC:$AC,$A327+52),0)+IF($A327&lt;='P10'!$B$17,INDEX('P10'!$AC:$AC,$A327+52),0)</f>
        <v>0.35562480558056692</v>
      </c>
      <c r="P327">
        <f>IF($A327&lt;='P01'!$B$17,INDEX('P01'!$AD:$AD,$A327+52),0)+IF($A327&lt;='P02'!$B$17,INDEX('P02'!$AD:$AD,$A327+52),0)+IF($A327&lt;='P03'!$B$17,INDEX('P03'!$AD:$AD,$A327+52),0)+IF($A327&lt;='P04'!$B$17,INDEX('P04'!$AD:$AD,$A327+52),0)+IF($A327&lt;='P05'!$B$17,INDEX('P05'!$AD:$AD,$A327+52),0)+IF($A327&lt;='P06'!$B$17,INDEX('P06'!$AD:$AD,$A327+52),0)+IF($A327&lt;='P07'!$B$17,INDEX('P07'!$AD:$AD,$A327+52),0)+IF($A327&lt;='P08'!$B$17,INDEX('P08'!$AD:$AD,$A327+52),0)+IF($A327&lt;='P09'!$B$17,INDEX('P09'!$AD:$AD,$A327+52),0)+IF($A327&lt;='P10'!$B$17,INDEX('P10'!$AD:$AD,$A327+52),0)</f>
        <v>2.1736085936710361</v>
      </c>
      <c r="Q327">
        <f>IF($A327&lt;='P01'!$B$17,INDEX('P01'!$AE:$AE,$A327+52),0)+IF($A327&lt;='P02'!$B$17,INDEX('P02'!$AE:$AE,$A327+52),0)+IF($A327&lt;='P03'!$B$17,INDEX('P03'!$AE:$AE,$A327+52),0)+IF($A327&lt;='P04'!$B$17,INDEX('P04'!$AE:$AE,$A327+52),0)+IF($A327&lt;='P05'!$B$17,INDEX('P05'!$AE:$AE,$A327+52),0)+IF($A327&lt;='P06'!$B$17,INDEX('P06'!$AE:$AE,$A327+52),0)+IF($A327&lt;='P07'!$B$17,INDEX('P07'!$AE:$AE,$A327+52),0)+IF($A327&lt;='P08'!$B$17,INDEX('P08'!$AE:$AE,$A327+52),0)+IF($A327&lt;='P09'!$B$17,INDEX('P09'!$AE:$AE,$A327+52),0)+IF($A327&lt;='P10'!$B$17,INDEX('P10'!$AE:$AE,$A327+52),0)</f>
        <v>30.440849685303256</v>
      </c>
      <c r="R327">
        <f>IF($A327&lt;='P01'!$B$17,INDEX('P01'!$AF:$AF,$A327+52),0)+IF($A327&lt;='P02'!$B$17,INDEX('P02'!$AF:$AF,$A327+52),0)+IF($A327&lt;='P03'!$B$17,INDEX('P03'!$AF:$AF,$A327+52),0)+IF($A327&lt;='P04'!$B$17,INDEX('P04'!$AF:$AF,$A327+52),0)+IF($A327&lt;='P05'!$B$17,INDEX('P05'!$AF:$AF,$A327+52),0)+IF($A327&lt;='P06'!$B$17,INDEX('P06'!$AF:$AF,$A327+52),0)+IF($A327&lt;='P07'!$B$17,INDEX('P07'!$AF:$AF,$A327+52),0)+IF($A327&lt;='P08'!$B$17,INDEX('P08'!$AF:$AF,$A327+52),0)+IF($A327&lt;='P09'!$B$17,INDEX('P09'!$AF:$AF,$A327+52),0)+IF($A327&lt;='P10'!$B$17,INDEX('P10'!$AF:$AF,$A327+52),0)</f>
        <v>2.4773023629657394E-2</v>
      </c>
      <c r="S327">
        <f>IF($A327&lt;='P01'!$B$17,INDEX('P01'!$AG:$AG,$A327+52),0)+IF($A327&lt;='P02'!$B$17,INDEX('P02'!$AG:$AG,$A327+52),0)+IF($A327&lt;='P03'!$B$17,INDEX('P03'!$AG:$AG,$A327+52),0)+IF($A327&lt;='P04'!$B$17,INDEX('P04'!$AG:$AG,$A327+52),0)+IF($A327&lt;='P05'!$B$17,INDEX('P05'!$AG:$AG,$A327+52),0)+IF($A327&lt;='P06'!$B$17,INDEX('P06'!$AG:$AG,$A327+52),0)+IF($A327&lt;='P07'!$B$17,INDEX('P07'!$AG:$AG,$A327+52),0)+IF($A327&lt;='P08'!$B$17,INDEX('P08'!$AG:$AG,$A327+52),0)+IF($A327&lt;='P09'!$B$17,INDEX('P09'!$AG:$AG,$A327+52),0)+IF($A327&lt;='P10'!$B$17,INDEX('P10'!$AG:$AG,$A327+52),0)</f>
        <v>6845.2091584338423</v>
      </c>
      <c r="T327">
        <f>IF($A327&lt;='P01'!$B$17,INDEX('P01'!$AI:$AI,$A327+52),0)+IF($A327&lt;='P02'!$B$17,INDEX('P02'!$AI:$AI,$A327+52),0)+IF($A327&lt;='P03'!$B$17,INDEX('P03'!$AI:$AI,$A327+52),0)+IF($A327&lt;='P04'!$B$17,INDEX('P04'!$AI:$AI,$A327+52),0)+IF($A327&lt;='P05'!$B$17,INDEX('P05'!$AI:$AI,$A327+52),0)+IF($A327&lt;='P06'!$B$17,INDEX('P06'!$AI:$AI,$A327+52),0)+IF($A327&lt;='P07'!$B$17,INDEX('P07'!$AI:$AI,$A327+52),0)+IF($A327&lt;='P08'!$B$17,INDEX('P08'!$AI:$AI,$A327+52),0)+IF($A327&lt;='P09'!$B$17,INDEX('P09'!$AI:$AI,$A327+52),0)+IF($A327&lt;='P10'!$B$17,INDEX('P10'!$AI:$AI,$A327+52),0)</f>
        <v>6845.2091584338423</v>
      </c>
    </row>
    <row r="328" spans="1:20" x14ac:dyDescent="0.35">
      <c r="A328">
        <v>296</v>
      </c>
      <c r="B328">
        <f>IF($A328&lt;='P01'!$B$17,INDEX('P01'!$J:$J,$A328+52),0)+IF($A328&lt;='P02'!$B$17,INDEX('P02'!$J:$J,$A328+52),0)+IF($A328&lt;='P03'!$B$17,INDEX('P03'!$J:$J,$A328+52),0)+IF($A328&lt;='P04'!$B$17,INDEX('P04'!$J:$J,$A328+52),0)+IF($A328&lt;='P05'!$B$17,INDEX('P05'!$J:$J,$A328+52),0)+IF($A328&lt;='P06'!$B$17,INDEX('P06'!$J:$J,$A328+52),0)+IF($A328&lt;='P07'!$B$17,INDEX('P07'!$J:$J,$A328+52),0)+IF($A328&lt;='P08'!$B$17,INDEX('P08'!$J:$J,$A328+52),0)+IF($A328&lt;='P09'!$B$17,INDEX('P09'!$J:$J,$A328+52),0)+IF($A328&lt;='P10'!$B$17,INDEX('P10'!$J:$J,$A328+52),0)</f>
        <v>1.2520228036137296E-4</v>
      </c>
      <c r="C328">
        <f>IF($A328&lt;='P01'!$B$17,INDEX('P01'!$K:$K,$A328+52),0)+IF($A328&lt;='P02'!$B$17,INDEX('P02'!$K:$K,$A328+52),0)+IF($A328&lt;='P03'!$B$17,INDEX('P03'!$K:$K,$A328+52),0)+IF($A328&lt;='P04'!$B$17,INDEX('P04'!$K:$K,$A328+52),0)+IF($A328&lt;='P05'!$B$17,INDEX('P05'!$K:$K,$A328+52),0)+IF($A328&lt;='P06'!$B$17,INDEX('P06'!$K:$K,$A328+52),0)+IF($A328&lt;='P07'!$B$17,INDEX('P07'!$K:$K,$A328+52),0)+IF($A328&lt;='P08'!$B$17,INDEX('P08'!$K:$K,$A328+52),0)+IF($A328&lt;='P09'!$B$17,INDEX('P09'!$K:$K,$A328+52),0)+IF($A328&lt;='P10'!$B$17,INDEX('P10'!$K:$K,$A328+52),0)</f>
        <v>1.8649401485405516E-3</v>
      </c>
      <c r="D328">
        <f>IF($A328&lt;='P01'!$B$17,INDEX('P01'!$L:$L,$A328+52),0)+IF($A328&lt;='P02'!$B$17,INDEX('P02'!$L:$L,$A328+52),0)+IF($A328&lt;='P03'!$B$17,INDEX('P03'!$L:$L,$A328+52),0)+IF($A328&lt;='P04'!$B$17,INDEX('P04'!$L:$L,$A328+52),0)+IF($A328&lt;='P05'!$B$17,INDEX('P05'!$L:$L,$A328+52),0)+IF($A328&lt;='P06'!$B$17,INDEX('P06'!$L:$L,$A328+52),0)+IF($A328&lt;='P07'!$B$17,INDEX('P07'!$L:$L,$A328+52),0)+IF($A328&lt;='P08'!$B$17,INDEX('P08'!$L:$L,$A328+52),0)+IF($A328&lt;='P09'!$B$17,INDEX('P09'!$L:$L,$A328+52),0)+IF($A328&lt;='P10'!$B$17,INDEX('P10'!$L:$L,$A328+52),0)</f>
        <v>0</v>
      </c>
      <c r="E328">
        <f>IF($A328&lt;='P01'!$B$17,INDEX('P01'!$M:$M,$A328+52),0)+IF($A328&lt;='P02'!$B$17,INDEX('P02'!$M:$M,$A328+52),0)+IF($A328&lt;='P03'!$B$17,INDEX('P03'!$M:$M,$A328+52),0)+IF($A328&lt;='P04'!$B$17,INDEX('P04'!$M:$M,$A328+52),0)+IF($A328&lt;='P05'!$B$17,INDEX('P05'!$M:$M,$A328+52),0)+IF($A328&lt;='P06'!$B$17,INDEX('P06'!$M:$M,$A328+52),0)+IF($A328&lt;='P07'!$B$17,INDEX('P07'!$M:$M,$A328+52),0)+IF($A328&lt;='P08'!$B$17,INDEX('P08'!$M:$M,$A328+52),0)+IF($A328&lt;='P09'!$B$17,INDEX('P09'!$M:$M,$A328+52),0)+IF($A328&lt;='P10'!$B$17,INDEX('P10'!$M:$M,$A328+52),0)</f>
        <v>0.54728433381895014</v>
      </c>
      <c r="F328">
        <f>IF($A328&lt;='P01'!$B$17,INDEX('P01'!$R:$R,$A328+52),0)+IF($A328&lt;='P02'!$B$17,INDEX('P02'!$R:$R,$A328+52),0)+IF($A328&lt;='P03'!$B$17,INDEX('P03'!$R:$R,$A328+52),0)+IF($A328&lt;='P04'!$B$17,INDEX('P04'!$R:$R,$A328+52),0)+IF($A328&lt;='P05'!$B$17,INDEX('P05'!$R:$R,$A328+52),0)+IF($A328&lt;='P06'!$B$17,INDEX('P06'!$R:$R,$A328+52),0)+IF($A328&lt;='P07'!$B$17,INDEX('P07'!$R:$R,$A328+52),0)+IF($A328&lt;='P08'!$B$17,INDEX('P08'!$R:$R,$A328+52),0)+IF($A328&lt;='P09'!$B$17,INDEX('P09'!$R:$R,$A328+52),0)+IF($A328&lt;='P10'!$B$17,INDEX('P10'!$R:$R,$A328+52),0)</f>
        <v>46.313852066324856</v>
      </c>
      <c r="G328">
        <f>IF($A328&lt;='P01'!$B$17,INDEX('P01'!$S:$S,$A328+52),0)+IF($A328&lt;='P02'!$B$17,INDEX('P02'!$S:$S,$A328+52),0)+IF($A328&lt;='P03'!$B$17,INDEX('P03'!$S:$S,$A328+52),0)+IF($A328&lt;='P04'!$B$17,INDEX('P04'!$S:$S,$A328+52),0)+IF($A328&lt;='P05'!$B$17,INDEX('P05'!$S:$S,$A328+52),0)+IF($A328&lt;='P06'!$B$17,INDEX('P06'!$S:$S,$A328+52),0)+IF($A328&lt;='P07'!$B$17,INDEX('P07'!$S:$S,$A328+52),0)+IF($A328&lt;='P08'!$B$17,INDEX('P08'!$S:$S,$A328+52),0)+IF($A328&lt;='P09'!$B$17,INDEX('P09'!$S:$S,$A328+52),0)+IF($A328&lt;='P10'!$B$17,INDEX('P10'!$S:$S,$A328+52),0)</f>
        <v>0.92627704132649702</v>
      </c>
      <c r="H328">
        <f>IF($A328&lt;='P01'!$B$17,INDEX('P01'!$T:$T,$A328+52),0)+IF($A328&lt;='P02'!$B$17,INDEX('P02'!$T:$T,$A328+52),0)+IF($A328&lt;='P03'!$B$17,INDEX('P03'!$T:$T,$A328+52),0)+IF($A328&lt;='P04'!$B$17,INDEX('P04'!$T:$T,$A328+52),0)+IF($A328&lt;='P05'!$B$17,INDEX('P05'!$T:$T,$A328+52),0)+IF($A328&lt;='P06'!$B$17,INDEX('P06'!$T:$T,$A328+52),0)+IF($A328&lt;='P07'!$B$17,INDEX('P07'!$T:$T,$A328+52),0)+IF($A328&lt;='P08'!$B$17,INDEX('P08'!$T:$T,$A328+52),0)+IF($A328&lt;='P09'!$B$17,INDEX('P09'!$T:$T,$A328+52),0)+IF($A328&lt;='P10'!$B$17,INDEX('P10'!$T:$T,$A328+52),0)</f>
        <v>5.6939148176150169</v>
      </c>
      <c r="I328">
        <f>IF($A328&lt;='P01'!$B$17,INDEX('P01'!$U:$U,$A328+52),0)+IF($A328&lt;='P02'!$B$17,INDEX('P02'!$U:$U,$A328+52),0)+IF($A328&lt;='P03'!$B$17,INDEX('P03'!$U:$U,$A328+52),0)+IF($A328&lt;='P04'!$B$17,INDEX('P04'!$U:$U,$A328+52),0)+IF($A328&lt;='P05'!$B$17,INDEX('P05'!$U:$U,$A328+52),0)+IF($A328&lt;='P06'!$B$17,INDEX('P06'!$U:$U,$A328+52),0)+IF($A328&lt;='P07'!$B$17,INDEX('P07'!$U:$U,$A328+52),0)+IF($A328&lt;='P08'!$B$17,INDEX('P08'!$U:$U,$A328+52),0)+IF($A328&lt;='P09'!$B$17,INDEX('P09'!$U:$U,$A328+52),0)+IF($A328&lt;='P10'!$B$17,INDEX('P10'!$U:$U,$A328+52),0)</f>
        <v>79.546603760492843</v>
      </c>
      <c r="J328">
        <f>IF($A328&lt;='P01'!$B$17,INDEX('P01'!$V:$V,$A328+52),0)+IF($A328&lt;='P02'!$B$17,INDEX('P02'!$V:$V,$A328+52),0)+IF($A328&lt;='P03'!$B$17,INDEX('P03'!$V:$V,$A328+52),0)+IF($A328&lt;='P04'!$B$17,INDEX('P04'!$V:$V,$A328+52),0)+IF($A328&lt;='P05'!$B$17,INDEX('P05'!$V:$V,$A328+52),0)+IF($A328&lt;='P06'!$B$17,INDEX('P06'!$V:$V,$A328+52),0)+IF($A328&lt;='P07'!$B$17,INDEX('P07'!$V:$V,$A328+52),0)+IF($A328&lt;='P08'!$B$17,INDEX('P08'!$V:$V,$A328+52),0)+IF($A328&lt;='P09'!$B$17,INDEX('P09'!$V:$V,$A328+52),0)+IF($A328&lt;='P10'!$B$17,INDEX('P10'!$V:$V,$A328+52),0)</f>
        <v>6.4893887316468862E-2</v>
      </c>
      <c r="K328">
        <f>IF($A328&lt;='P01'!$B$17,INDEX('P01'!$W:$W,$A328+52),0)+IF($A328&lt;='P02'!$B$17,INDEX('P02'!$W:$W,$A328+52),0)+IF($A328&lt;='P03'!$B$17,INDEX('P03'!$W:$W,$A328+52),0)+IF($A328&lt;='P04'!$B$17,INDEX('P04'!$W:$W,$A328+52),0)+IF($A328&lt;='P05'!$B$17,INDEX('P05'!$W:$W,$A328+52),0)+IF($A328&lt;='P06'!$B$17,INDEX('P06'!$W:$W,$A328+52),0)+IF($A328&lt;='P07'!$B$17,INDEX('P07'!$W:$W,$A328+52),0)+IF($A328&lt;='P08'!$B$17,INDEX('P08'!$W:$W,$A328+52),0)+IF($A328&lt;='P09'!$B$17,INDEX('P09'!$W:$W,$A328+52),0)+IF($A328&lt;='P10'!$B$17,INDEX('P10'!$W:$W,$A328+52),0)</f>
        <v>-39.91783744042597</v>
      </c>
      <c r="L328">
        <f>IF($A328&lt;='P01'!$B$17,INDEX('P01'!$X:$X,$A328+52),0)+IF($A328&lt;='P02'!$B$17,INDEX('P02'!$X:$X,$A328+52),0)+IF($A328&lt;='P03'!$B$17,INDEX('P03'!$X:$X,$A328+52),0)+IF($A328&lt;='P04'!$B$17,INDEX('P04'!$X:$X,$A328+52),0)+IF($A328&lt;='P05'!$B$17,INDEX('P05'!$X:$X,$A328+52),0)+IF($A328&lt;='P06'!$B$17,INDEX('P06'!$X:$X,$A328+52),0)+IF($A328&lt;='P07'!$B$17,INDEX('P07'!$X:$X,$A328+52),0)+IF($A328&lt;='P08'!$B$17,INDEX('P08'!$X:$X,$A328+52),0)+IF($A328&lt;='P09'!$B$17,INDEX('P09'!$X:$X,$A328+52),0)+IF($A328&lt;='P10'!$B$17,INDEX('P10'!$X:$X,$A328+52),0)</f>
        <v>39.769250330449097</v>
      </c>
      <c r="M328">
        <f>IF($A328&lt;='P01'!$B$17,INDEX('P01'!$AA:$AA,$A328+52),0)+IF($A328&lt;='P02'!$B$17,INDEX('P02'!$AA:$AA,$A328+52),0)+IF($A328&lt;='P03'!$B$17,INDEX('P03'!$AA:$AA,$A328+52),0)+IF($A328&lt;='P04'!$B$17,INDEX('P04'!$AA:$AA,$A328+52),0)+IF($A328&lt;='P05'!$B$17,INDEX('P05'!$AA:$AA,$A328+52),0)+IF($A328&lt;='P06'!$B$17,INDEX('P06'!$AA:$AA,$A328+52),0)+IF($A328&lt;='P07'!$B$17,INDEX('P07'!$AA:$AA,$A328+52),0)+IF($A328&lt;='P08'!$B$17,INDEX('P08'!$AA:$AA,$A328+52),0)+IF($A328&lt;='P09'!$B$17,INDEX('P09'!$AA:$AA,$A328+52),0)+IF($A328&lt;='P10'!$B$17,INDEX('P10'!$AA:$AA,$A328+52),0)</f>
        <v>-15.114427498514473</v>
      </c>
      <c r="N328">
        <f>IF($A328&lt;='P01'!$B$17,INDEX('P01'!$AB:$AB,$A328+52),0)+IF($A328&lt;='P02'!$B$17,INDEX('P02'!$AB:$AB,$A328+52),0)+IF($A328&lt;='P03'!$B$17,INDEX('P03'!$AB:$AB,$A328+52),0)+IF($A328&lt;='P04'!$B$17,INDEX('P04'!$AB:$AB,$A328+52),0)+IF($A328&lt;='P05'!$B$17,INDEX('P05'!$AB:$AB,$A328+52),0)+IF($A328&lt;='P06'!$B$17,INDEX('P06'!$AB:$AB,$A328+52),0)+IF($A328&lt;='P07'!$B$17,INDEX('P07'!$AB:$AB,$A328+52),0)+IF($A328&lt;='P08'!$B$17,INDEX('P08'!$AB:$AB,$A328+52),0)+IF($A328&lt;='P09'!$B$17,INDEX('P09'!$AB:$AB,$A328+52),0)+IF($A328&lt;='P10'!$B$17,INDEX('P10'!$AB:$AB,$A328+52),0)</f>
        <v>17.65934724284795</v>
      </c>
      <c r="O328">
        <f>IF($A328&lt;='P01'!$B$17,INDEX('P01'!$AC:$AC,$A328+52),0)+IF($A328&lt;='P02'!$B$17,INDEX('P02'!$AC:$AC,$A328+52),0)+IF($A328&lt;='P03'!$B$17,INDEX('P03'!$AC:$AC,$A328+52),0)+IF($A328&lt;='P04'!$B$17,INDEX('P04'!$AC:$AC,$A328+52),0)+IF($A328&lt;='P05'!$B$17,INDEX('P05'!$AC:$AC,$A328+52),0)+IF($A328&lt;='P06'!$B$17,INDEX('P06'!$AC:$AC,$A328+52),0)+IF($A328&lt;='P07'!$B$17,INDEX('P07'!$AC:$AC,$A328+52),0)+IF($A328&lt;='P08'!$B$17,INDEX('P08'!$AC:$AC,$A328+52),0)+IF($A328&lt;='P09'!$B$17,INDEX('P09'!$AC:$AC,$A328+52),0)+IF($A328&lt;='P10'!$B$17,INDEX('P10'!$AC:$AC,$A328+52),0)</f>
        <v>0.35318694485695901</v>
      </c>
      <c r="P328">
        <f>IF($A328&lt;='P01'!$B$17,INDEX('P01'!$AD:$AD,$A328+52),0)+IF($A328&lt;='P02'!$B$17,INDEX('P02'!$AD:$AD,$A328+52),0)+IF($A328&lt;='P03'!$B$17,INDEX('P03'!$AD:$AD,$A328+52),0)+IF($A328&lt;='P04'!$B$17,INDEX('P04'!$AD:$AD,$A328+52),0)+IF($A328&lt;='P05'!$B$17,INDEX('P05'!$AD:$AD,$A328+52),0)+IF($A328&lt;='P06'!$B$17,INDEX('P06'!$AD:$AD,$A328+52),0)+IF($A328&lt;='P07'!$B$17,INDEX('P07'!$AD:$AD,$A328+52),0)+IF($A328&lt;='P08'!$B$17,INDEX('P08'!$AD:$AD,$A328+52),0)+IF($A328&lt;='P09'!$B$17,INDEX('P09'!$AD:$AD,$A328+52),0)+IF($A328&lt;='P10'!$B$17,INDEX('P10'!$AD:$AD,$A328+52),0)</f>
        <v>2.1639900671617114</v>
      </c>
      <c r="Q328">
        <f>IF($A328&lt;='P01'!$B$17,INDEX('P01'!$AE:$AE,$A328+52),0)+IF($A328&lt;='P02'!$B$17,INDEX('P02'!$AE:$AE,$A328+52),0)+IF($A328&lt;='P03'!$B$17,INDEX('P03'!$AE:$AE,$A328+52),0)+IF($A328&lt;='P04'!$B$17,INDEX('P04'!$AE:$AE,$A328+52),0)+IF($A328&lt;='P05'!$B$17,INDEX('P05'!$AE:$AE,$A328+52),0)+IF($A328&lt;='P06'!$B$17,INDEX('P06'!$AE:$AE,$A328+52),0)+IF($A328&lt;='P07'!$B$17,INDEX('P07'!$AE:$AE,$A328+52),0)+IF($A328&lt;='P08'!$B$17,INDEX('P08'!$AE:$AE,$A328+52),0)+IF($A328&lt;='P09'!$B$17,INDEX('P09'!$AE:$AE,$A328+52),0)+IF($A328&lt;='P10'!$B$17,INDEX('P10'!$AE:$AE,$A328+52),0)</f>
        <v>30.231934605277008</v>
      </c>
      <c r="R328">
        <f>IF($A328&lt;='P01'!$B$17,INDEX('P01'!$AF:$AF,$A328+52),0)+IF($A328&lt;='P02'!$B$17,INDEX('P02'!$AF:$AF,$A328+52),0)+IF($A328&lt;='P03'!$B$17,INDEX('P03'!$AF:$AF,$A328+52),0)+IF($A328&lt;='P04'!$B$17,INDEX('P04'!$AF:$AF,$A328+52),0)+IF($A328&lt;='P05'!$B$17,INDEX('P05'!$AF:$AF,$A328+52),0)+IF($A328&lt;='P06'!$B$17,INDEX('P06'!$AF:$AF,$A328+52),0)+IF($A328&lt;='P07'!$B$17,INDEX('P07'!$AF:$AF,$A328+52),0)+IF($A328&lt;='P08'!$B$17,INDEX('P08'!$AF:$AF,$A328+52),0)+IF($A328&lt;='P09'!$B$17,INDEX('P09'!$AF:$AF,$A328+52),0)+IF($A328&lt;='P10'!$B$17,INDEX('P10'!$AF:$AF,$A328+52),0)</f>
        <v>2.4663124066750808E-2</v>
      </c>
      <c r="S328">
        <f>IF($A328&lt;='P01'!$B$17,INDEX('P01'!$AG:$AG,$A328+52),0)+IF($A328&lt;='P02'!$B$17,INDEX('P02'!$AG:$AG,$A328+52),0)+IF($A328&lt;='P03'!$B$17,INDEX('P03'!$AG:$AG,$A328+52),0)+IF($A328&lt;='P04'!$B$17,INDEX('P04'!$AG:$AG,$A328+52),0)+IF($A328&lt;='P05'!$B$17,INDEX('P05'!$AG:$AG,$A328+52),0)+IF($A328&lt;='P06'!$B$17,INDEX('P06'!$AG:$AG,$A328+52),0)+IF($A328&lt;='P07'!$B$17,INDEX('P07'!$AG:$AG,$A328+52),0)+IF($A328&lt;='P08'!$B$17,INDEX('P08'!$AG:$AG,$A328+52),0)+IF($A328&lt;='P09'!$B$17,INDEX('P09'!$AG:$AG,$A328+52),0)+IF($A328&lt;='P10'!$B$17,INDEX('P10'!$AG:$AG,$A328+52),0)</f>
        <v>6827.84934164283</v>
      </c>
      <c r="T328">
        <f>IF($A328&lt;='P01'!$B$17,INDEX('P01'!$AI:$AI,$A328+52),0)+IF($A328&lt;='P02'!$B$17,INDEX('P02'!$AI:$AI,$A328+52),0)+IF($A328&lt;='P03'!$B$17,INDEX('P03'!$AI:$AI,$A328+52),0)+IF($A328&lt;='P04'!$B$17,INDEX('P04'!$AI:$AI,$A328+52),0)+IF($A328&lt;='P05'!$B$17,INDEX('P05'!$AI:$AI,$A328+52),0)+IF($A328&lt;='P06'!$B$17,INDEX('P06'!$AI:$AI,$A328+52),0)+IF($A328&lt;='P07'!$B$17,INDEX('P07'!$AI:$AI,$A328+52),0)+IF($A328&lt;='P08'!$B$17,INDEX('P08'!$AI:$AI,$A328+52),0)+IF($A328&lt;='P09'!$B$17,INDEX('P09'!$AI:$AI,$A328+52),0)+IF($A328&lt;='P10'!$B$17,INDEX('P10'!$AI:$AI,$A328+52),0)</f>
        <v>6827.84934164283</v>
      </c>
    </row>
    <row r="329" spans="1:20" x14ac:dyDescent="0.35">
      <c r="A329">
        <v>297</v>
      </c>
      <c r="B329">
        <f>IF($A329&lt;='P01'!$B$17,INDEX('P01'!$J:$J,$A329+52),0)+IF($A329&lt;='P02'!$B$17,INDEX('P02'!$J:$J,$A329+52),0)+IF($A329&lt;='P03'!$B$17,INDEX('P03'!$J:$J,$A329+52),0)+IF($A329&lt;='P04'!$B$17,INDEX('P04'!$J:$J,$A329+52),0)+IF($A329&lt;='P05'!$B$17,INDEX('P05'!$J:$J,$A329+52),0)+IF($A329&lt;='P06'!$B$17,INDEX('P06'!$J:$J,$A329+52),0)+IF($A329&lt;='P07'!$B$17,INDEX('P07'!$J:$J,$A329+52),0)+IF($A329&lt;='P08'!$B$17,INDEX('P08'!$J:$J,$A329+52),0)+IF($A329&lt;='P09'!$B$17,INDEX('P09'!$J:$J,$A329+52),0)+IF($A329&lt;='P10'!$B$17,INDEX('P10'!$J:$J,$A329+52),0)</f>
        <v>1.2474725182880738E-4</v>
      </c>
      <c r="C329">
        <f>IF($A329&lt;='P01'!$B$17,INDEX('P01'!$K:$K,$A329+52),0)+IF($A329&lt;='P02'!$B$17,INDEX('P02'!$K:$K,$A329+52),0)+IF($A329&lt;='P03'!$B$17,INDEX('P03'!$K:$K,$A329+52),0)+IF($A329&lt;='P04'!$B$17,INDEX('P04'!$K:$K,$A329+52),0)+IF($A329&lt;='P05'!$B$17,INDEX('P05'!$K:$K,$A329+52),0)+IF($A329&lt;='P06'!$B$17,INDEX('P06'!$K:$K,$A329+52),0)+IF($A329&lt;='P07'!$B$17,INDEX('P07'!$K:$K,$A329+52),0)+IF($A329&lt;='P08'!$B$17,INDEX('P08'!$K:$K,$A329+52),0)+IF($A329&lt;='P09'!$B$17,INDEX('P09'!$K:$K,$A329+52),0)+IF($A329&lt;='P10'!$B$17,INDEX('P10'!$K:$K,$A329+52),0)</f>
        <v>1.8581830642796812E-3</v>
      </c>
      <c r="D329">
        <f>IF($A329&lt;='P01'!$B$17,INDEX('P01'!$L:$L,$A329+52),0)+IF($A329&lt;='P02'!$B$17,INDEX('P02'!$L:$L,$A329+52),0)+IF($A329&lt;='P03'!$B$17,INDEX('P03'!$L:$L,$A329+52),0)+IF($A329&lt;='P04'!$B$17,INDEX('P04'!$L:$L,$A329+52),0)+IF($A329&lt;='P05'!$B$17,INDEX('P05'!$L:$L,$A329+52),0)+IF($A329&lt;='P06'!$B$17,INDEX('P06'!$L:$L,$A329+52),0)+IF($A329&lt;='P07'!$B$17,INDEX('P07'!$L:$L,$A329+52),0)+IF($A329&lt;='P08'!$B$17,INDEX('P08'!$L:$L,$A329+52),0)+IF($A329&lt;='P09'!$B$17,INDEX('P09'!$L:$L,$A329+52),0)+IF($A329&lt;='P10'!$B$17,INDEX('P10'!$L:$L,$A329+52),0)</f>
        <v>0</v>
      </c>
      <c r="E329">
        <f>IF($A329&lt;='P01'!$B$17,INDEX('P01'!$M:$M,$A329+52),0)+IF($A329&lt;='P02'!$B$17,INDEX('P02'!$M:$M,$A329+52),0)+IF($A329&lt;='P03'!$B$17,INDEX('P03'!$M:$M,$A329+52),0)+IF($A329&lt;='P04'!$B$17,INDEX('P04'!$M:$M,$A329+52),0)+IF($A329&lt;='P05'!$B$17,INDEX('P05'!$M:$M,$A329+52),0)+IF($A329&lt;='P06'!$B$17,INDEX('P06'!$M:$M,$A329+52),0)+IF($A329&lt;='P07'!$B$17,INDEX('P07'!$M:$M,$A329+52),0)+IF($A329&lt;='P08'!$B$17,INDEX('P08'!$M:$M,$A329+52),0)+IF($A329&lt;='P09'!$B$17,INDEX('P09'!$M:$M,$A329+52),0)+IF($A329&lt;='P10'!$B$17,INDEX('P10'!$M:$M,$A329+52),0)</f>
        <v>0.54530140350284162</v>
      </c>
      <c r="F329">
        <f>IF($A329&lt;='P01'!$B$17,INDEX('P01'!$R:$R,$A329+52),0)+IF($A329&lt;='P02'!$B$17,INDEX('P02'!$R:$R,$A329+52),0)+IF($A329&lt;='P03'!$B$17,INDEX('P03'!$R:$R,$A329+52),0)+IF($A329&lt;='P04'!$B$17,INDEX('P04'!$R:$R,$A329+52),0)+IF($A329&lt;='P05'!$B$17,INDEX('P05'!$R:$R,$A329+52),0)+IF($A329&lt;='P06'!$B$17,INDEX('P06'!$R:$R,$A329+52),0)+IF($A329&lt;='P07'!$B$17,INDEX('P07'!$R:$R,$A329+52),0)+IF($A329&lt;='P08'!$B$17,INDEX('P08'!$R:$R,$A329+52),0)+IF($A329&lt;='P09'!$B$17,INDEX('P09'!$R:$R,$A329+52),0)+IF($A329&lt;='P10'!$B$17,INDEX('P10'!$R:$R,$A329+52),0)</f>
        <v>46.146943974960891</v>
      </c>
      <c r="G329">
        <f>IF($A329&lt;='P01'!$B$17,INDEX('P01'!$S:$S,$A329+52),0)+IF($A329&lt;='P02'!$B$17,INDEX('P02'!$S:$S,$A329+52),0)+IF($A329&lt;='P03'!$B$17,INDEX('P03'!$S:$S,$A329+52),0)+IF($A329&lt;='P04'!$B$17,INDEX('P04'!$S:$S,$A329+52),0)+IF($A329&lt;='P05'!$B$17,INDEX('P05'!$S:$S,$A329+52),0)+IF($A329&lt;='P06'!$B$17,INDEX('P06'!$S:$S,$A329+52),0)+IF($A329&lt;='P07'!$B$17,INDEX('P07'!$S:$S,$A329+52),0)+IF($A329&lt;='P08'!$B$17,INDEX('P08'!$S:$S,$A329+52),0)+IF($A329&lt;='P09'!$B$17,INDEX('P09'!$S:$S,$A329+52),0)+IF($A329&lt;='P10'!$B$17,INDEX('P10'!$S:$S,$A329+52),0)</f>
        <v>0.92293887949921771</v>
      </c>
      <c r="H329">
        <f>IF($A329&lt;='P01'!$B$17,INDEX('P01'!$T:$T,$A329+52),0)+IF($A329&lt;='P02'!$B$17,INDEX('P02'!$T:$T,$A329+52),0)+IF($A329&lt;='P03'!$B$17,INDEX('P03'!$T:$T,$A329+52),0)+IF($A329&lt;='P04'!$B$17,INDEX('P04'!$T:$T,$A329+52),0)+IF($A329&lt;='P05'!$B$17,INDEX('P05'!$T:$T,$A329+52),0)+IF($A329&lt;='P06'!$B$17,INDEX('P06'!$T:$T,$A329+52),0)+IF($A329&lt;='P07'!$B$17,INDEX('P07'!$T:$T,$A329+52),0)+IF($A329&lt;='P08'!$B$17,INDEX('P08'!$T:$T,$A329+52),0)+IF($A329&lt;='P09'!$B$17,INDEX('P09'!$T:$T,$A329+52),0)+IF($A329&lt;='P10'!$B$17,INDEX('P10'!$T:$T,$A329+52),0)</f>
        <v>5.6872763599962814</v>
      </c>
      <c r="I329">
        <f>IF($A329&lt;='P01'!$B$17,INDEX('P01'!$U:$U,$A329+52),0)+IF($A329&lt;='P02'!$B$17,INDEX('P02'!$U:$U,$A329+52),0)+IF($A329&lt;='P03'!$B$17,INDEX('P03'!$U:$U,$A329+52),0)+IF($A329&lt;='P04'!$B$17,INDEX('P04'!$U:$U,$A329+52),0)+IF($A329&lt;='P05'!$B$17,INDEX('P05'!$U:$U,$A329+52),0)+IF($A329&lt;='P06'!$B$17,INDEX('P06'!$U:$U,$A329+52),0)+IF($A329&lt;='P07'!$B$17,INDEX('P07'!$U:$U,$A329+52),0)+IF($A329&lt;='P08'!$B$17,INDEX('P08'!$U:$U,$A329+52),0)+IF($A329&lt;='P09'!$B$17,INDEX('P09'!$U:$U,$A329+52),0)+IF($A329&lt;='P10'!$B$17,INDEX('P10'!$U:$U,$A329+52),0)</f>
        <v>79.259304499287367</v>
      </c>
      <c r="J329">
        <f>IF($A329&lt;='P01'!$B$17,INDEX('P01'!$V:$V,$A329+52),0)+IF($A329&lt;='P02'!$B$17,INDEX('P02'!$V:$V,$A329+52),0)+IF($A329&lt;='P03'!$B$17,INDEX('P03'!$V:$V,$A329+52),0)+IF($A329&lt;='P04'!$B$17,INDEX('P04'!$V:$V,$A329+52),0)+IF($A329&lt;='P05'!$B$17,INDEX('P05'!$V:$V,$A329+52),0)+IF($A329&lt;='P06'!$B$17,INDEX('P06'!$V:$V,$A329+52),0)+IF($A329&lt;='P07'!$B$17,INDEX('P07'!$V:$V,$A329+52),0)+IF($A329&lt;='P08'!$B$17,INDEX('P08'!$V:$V,$A329+52),0)+IF($A329&lt;='P09'!$B$17,INDEX('P09'!$V:$V,$A329+52),0)+IF($A329&lt;='P10'!$B$17,INDEX('P10'!$V:$V,$A329+52),0)</f>
        <v>6.4817504582104779E-2</v>
      </c>
      <c r="K329">
        <f>IF($A329&lt;='P01'!$B$17,INDEX('P01'!$W:$W,$A329+52),0)+IF($A329&lt;='P02'!$B$17,INDEX('P02'!$W:$W,$A329+52),0)+IF($A329&lt;='P03'!$B$17,INDEX('P03'!$W:$W,$A329+52),0)+IF($A329&lt;='P04'!$B$17,INDEX('P04'!$W:$W,$A329+52),0)+IF($A329&lt;='P05'!$B$17,INDEX('P05'!$W:$W,$A329+52),0)+IF($A329&lt;='P06'!$B$17,INDEX('P06'!$W:$W,$A329+52),0)+IF($A329&lt;='P07'!$B$17,INDEX('P07'!$W:$W,$A329+52),0)+IF($A329&lt;='P08'!$B$17,INDEX('P08'!$W:$W,$A329+52),0)+IF($A329&lt;='P09'!$B$17,INDEX('P09'!$W:$W,$A329+52),0)+IF($A329&lt;='P10'!$B$17,INDEX('P10'!$W:$W,$A329+52),0)</f>
        <v>-39.787393268404088</v>
      </c>
      <c r="L329">
        <f>IF($A329&lt;='P01'!$B$17,INDEX('P01'!$X:$X,$A329+52),0)+IF($A329&lt;='P02'!$B$17,INDEX('P02'!$X:$X,$A329+52),0)+IF($A329&lt;='P03'!$B$17,INDEX('P03'!$X:$X,$A329+52),0)+IF($A329&lt;='P04'!$B$17,INDEX('P04'!$X:$X,$A329+52),0)+IF($A329&lt;='P05'!$B$17,INDEX('P05'!$X:$X,$A329+52),0)+IF($A329&lt;='P06'!$B$17,INDEX('P06'!$X:$X,$A329+52),0)+IF($A329&lt;='P07'!$B$17,INDEX('P07'!$X:$X,$A329+52),0)+IF($A329&lt;='P08'!$B$17,INDEX('P08'!$X:$X,$A329+52),0)+IF($A329&lt;='P09'!$B$17,INDEX('P09'!$X:$X,$A329+52),0)+IF($A329&lt;='P10'!$B$17,INDEX('P10'!$X:$X,$A329+52),0)</f>
        <v>39.639341643812713</v>
      </c>
      <c r="M329">
        <f>IF($A329&lt;='P01'!$B$17,INDEX('P01'!$AA:$AA,$A329+52),0)+IF($A329&lt;='P02'!$B$17,INDEX('P02'!$AA:$AA,$A329+52),0)+IF($A329&lt;='P03'!$B$17,INDEX('P03'!$AA:$AA,$A329+52),0)+IF($A329&lt;='P04'!$B$17,INDEX('P04'!$AA:$AA,$A329+52),0)+IF($A329&lt;='P05'!$B$17,INDEX('P05'!$AA:$AA,$A329+52),0)+IF($A329&lt;='P06'!$B$17,INDEX('P06'!$AA:$AA,$A329+52),0)+IF($A329&lt;='P07'!$B$17,INDEX('P07'!$AA:$AA,$A329+52),0)+IF($A329&lt;='P08'!$B$17,INDEX('P08'!$AA:$AA,$A329+52),0)+IF($A329&lt;='P09'!$B$17,INDEX('P09'!$AA:$AA,$A329+52),0)+IF($A329&lt;='P10'!$B$17,INDEX('P10'!$AA:$AA,$A329+52),0)</f>
        <v>-15.015897157507395</v>
      </c>
      <c r="N329">
        <f>IF($A329&lt;='P01'!$B$17,INDEX('P01'!$AB:$AB,$A329+52),0)+IF($A329&lt;='P02'!$B$17,INDEX('P02'!$AB:$AB,$A329+52),0)+IF($A329&lt;='P03'!$B$17,INDEX('P03'!$AB:$AB,$A329+52),0)+IF($A329&lt;='P04'!$B$17,INDEX('P04'!$AB:$AB,$A329+52),0)+IF($A329&lt;='P05'!$B$17,INDEX('P05'!$AB:$AB,$A329+52),0)+IF($A329&lt;='P06'!$B$17,INDEX('P06'!$AB:$AB,$A329+52),0)+IF($A329&lt;='P07'!$B$17,INDEX('P07'!$AB:$AB,$A329+52),0)+IF($A329&lt;='P08'!$B$17,INDEX('P08'!$AB:$AB,$A329+52),0)+IF($A329&lt;='P09'!$B$17,INDEX('P09'!$AB:$AB,$A329+52),0)+IF($A329&lt;='P10'!$B$17,INDEX('P10'!$AB:$AB,$A329+52),0)</f>
        <v>17.538289839311624</v>
      </c>
      <c r="O329">
        <f>IF($A329&lt;='P01'!$B$17,INDEX('P01'!$AC:$AC,$A329+52),0)+IF($A329&lt;='P02'!$B$17,INDEX('P02'!$AC:$AC,$A329+52),0)+IF($A329&lt;='P03'!$B$17,INDEX('P03'!$AC:$AC,$A329+52),0)+IF($A329&lt;='P04'!$B$17,INDEX('P04'!$AC:$AC,$A329+52),0)+IF($A329&lt;='P05'!$B$17,INDEX('P05'!$AC:$AC,$A329+52),0)+IF($A329&lt;='P06'!$B$17,INDEX('P06'!$AC:$AC,$A329+52),0)+IF($A329&lt;='P07'!$B$17,INDEX('P07'!$AC:$AC,$A329+52),0)+IF($A329&lt;='P08'!$B$17,INDEX('P08'!$AC:$AC,$A329+52),0)+IF($A329&lt;='P09'!$B$17,INDEX('P09'!$AC:$AC,$A329+52),0)+IF($A329&lt;='P10'!$B$17,INDEX('P10'!$AC:$AC,$A329+52),0)</f>
        <v>0.35076579678623243</v>
      </c>
      <c r="P329">
        <f>IF($A329&lt;='P01'!$B$17,INDEX('P01'!$AD:$AD,$A329+52),0)+IF($A329&lt;='P02'!$B$17,INDEX('P02'!$AD:$AD,$A329+52),0)+IF($A329&lt;='P03'!$B$17,INDEX('P03'!$AD:$AD,$A329+52),0)+IF($A329&lt;='P04'!$B$17,INDEX('P04'!$AD:$AD,$A329+52),0)+IF($A329&lt;='P05'!$B$17,INDEX('P05'!$AD:$AD,$A329+52),0)+IF($A329&lt;='P06'!$B$17,INDEX('P06'!$AD:$AD,$A329+52),0)+IF($A329&lt;='P07'!$B$17,INDEX('P07'!$AD:$AD,$A329+52),0)+IF($A329&lt;='P08'!$B$17,INDEX('P08'!$AD:$AD,$A329+52),0)+IF($A329&lt;='P09'!$B$17,INDEX('P09'!$AD:$AD,$A329+52),0)+IF($A329&lt;='P10'!$B$17,INDEX('P10'!$AD:$AD,$A329+52),0)</f>
        <v>2.1544141094824956</v>
      </c>
      <c r="Q329">
        <f>IF($A329&lt;='P01'!$B$17,INDEX('P01'!$AE:$AE,$A329+52),0)+IF($A329&lt;='P02'!$B$17,INDEX('P02'!$AE:$AE,$A329+52),0)+IF($A329&lt;='P03'!$B$17,INDEX('P03'!$AE:$AE,$A329+52),0)+IF($A329&lt;='P04'!$B$17,INDEX('P04'!$AE:$AE,$A329+52),0)+IF($A329&lt;='P05'!$B$17,INDEX('P05'!$AE:$AE,$A329+52),0)+IF($A329&lt;='P06'!$B$17,INDEX('P06'!$AE:$AE,$A329+52),0)+IF($A329&lt;='P07'!$B$17,INDEX('P07'!$AE:$AE,$A329+52),0)+IF($A329&lt;='P08'!$B$17,INDEX('P08'!$AE:$AE,$A329+52),0)+IF($A329&lt;='P09'!$B$17,INDEX('P09'!$AE:$AE,$A329+52),0)+IF($A329&lt;='P10'!$B$17,INDEX('P10'!$AE:$AE,$A329+52),0)</f>
        <v>30.024453378443845</v>
      </c>
      <c r="R329">
        <f>IF($A329&lt;='P01'!$B$17,INDEX('P01'!$AF:$AF,$A329+52),0)+IF($A329&lt;='P02'!$B$17,INDEX('P02'!$AF:$AF,$A329+52),0)+IF($A329&lt;='P03'!$B$17,INDEX('P03'!$AF:$AF,$A329+52),0)+IF($A329&lt;='P04'!$B$17,INDEX('P04'!$AF:$AF,$A329+52),0)+IF($A329&lt;='P05'!$B$17,INDEX('P05'!$AF:$AF,$A329+52),0)+IF($A329&lt;='P06'!$B$17,INDEX('P06'!$AF:$AF,$A329+52),0)+IF($A329&lt;='P07'!$B$17,INDEX('P07'!$AF:$AF,$A329+52),0)+IF($A329&lt;='P08'!$B$17,INDEX('P08'!$AF:$AF,$A329+52),0)+IF($A329&lt;='P09'!$B$17,INDEX('P09'!$AF:$AF,$A329+52),0)+IF($A329&lt;='P10'!$B$17,INDEX('P10'!$AF:$AF,$A329+52),0)</f>
        <v>2.455371210644389E-2</v>
      </c>
      <c r="S329">
        <f>IF($A329&lt;='P01'!$B$17,INDEX('P01'!$AG:$AG,$A329+52),0)+IF($A329&lt;='P02'!$B$17,INDEX('P02'!$AG:$AG,$A329+52),0)+IF($A329&lt;='P03'!$B$17,INDEX('P03'!$AG:$AG,$A329+52),0)+IF($A329&lt;='P04'!$B$17,INDEX('P04'!$AG:$AG,$A329+52),0)+IF($A329&lt;='P05'!$B$17,INDEX('P05'!$AG:$AG,$A329+52),0)+IF($A329&lt;='P06'!$B$17,INDEX('P06'!$AG:$AG,$A329+52),0)+IF($A329&lt;='P07'!$B$17,INDEX('P07'!$AG:$AG,$A329+52),0)+IF($A329&lt;='P08'!$B$17,INDEX('P08'!$AG:$AG,$A329+52),0)+IF($A329&lt;='P09'!$B$17,INDEX('P09'!$AG:$AG,$A329+52),0)+IF($A329&lt;='P10'!$B$17,INDEX('P10'!$AG:$AG,$A329+52),0)</f>
        <v>6810.5626020156151</v>
      </c>
      <c r="T329">
        <f>IF($A329&lt;='P01'!$B$17,INDEX('P01'!$AI:$AI,$A329+52),0)+IF($A329&lt;='P02'!$B$17,INDEX('P02'!$AI:$AI,$A329+52),0)+IF($A329&lt;='P03'!$B$17,INDEX('P03'!$AI:$AI,$A329+52),0)+IF($A329&lt;='P04'!$B$17,INDEX('P04'!$AI:$AI,$A329+52),0)+IF($A329&lt;='P05'!$B$17,INDEX('P05'!$AI:$AI,$A329+52),0)+IF($A329&lt;='P06'!$B$17,INDEX('P06'!$AI:$AI,$A329+52),0)+IF($A329&lt;='P07'!$B$17,INDEX('P07'!$AI:$AI,$A329+52),0)+IF($A329&lt;='P08'!$B$17,INDEX('P08'!$AI:$AI,$A329+52),0)+IF($A329&lt;='P09'!$B$17,INDEX('P09'!$AI:$AI,$A329+52),0)+IF($A329&lt;='P10'!$B$17,INDEX('P10'!$AI:$AI,$A329+52),0)</f>
        <v>6810.5626020156151</v>
      </c>
    </row>
    <row r="330" spans="1:20" x14ac:dyDescent="0.35">
      <c r="A330">
        <v>298</v>
      </c>
      <c r="B330">
        <f>IF($A330&lt;='P01'!$B$17,INDEX('P01'!$J:$J,$A330+52),0)+IF($A330&lt;='P02'!$B$17,INDEX('P02'!$J:$J,$A330+52),0)+IF($A330&lt;='P03'!$B$17,INDEX('P03'!$J:$J,$A330+52),0)+IF($A330&lt;='P04'!$B$17,INDEX('P04'!$J:$J,$A330+52),0)+IF($A330&lt;='P05'!$B$17,INDEX('P05'!$J:$J,$A330+52),0)+IF($A330&lt;='P06'!$B$17,INDEX('P06'!$J:$J,$A330+52),0)+IF($A330&lt;='P07'!$B$17,INDEX('P07'!$J:$J,$A330+52),0)+IF($A330&lt;='P08'!$B$17,INDEX('P08'!$J:$J,$A330+52),0)+IF($A330&lt;='P09'!$B$17,INDEX('P09'!$J:$J,$A330+52),0)+IF($A330&lt;='P10'!$B$17,INDEX('P10'!$J:$J,$A330+52),0)</f>
        <v>1.2429387732960118E-4</v>
      </c>
      <c r="C330">
        <f>IF($A330&lt;='P01'!$B$17,INDEX('P01'!$K:$K,$A330+52),0)+IF($A330&lt;='P02'!$B$17,INDEX('P02'!$K:$K,$A330+52),0)+IF($A330&lt;='P03'!$B$17,INDEX('P03'!$K:$K,$A330+52),0)+IF($A330&lt;='P04'!$B$17,INDEX('P04'!$K:$K,$A330+52),0)+IF($A330&lt;='P05'!$B$17,INDEX('P05'!$K:$K,$A330+52),0)+IF($A330&lt;='P06'!$B$17,INDEX('P06'!$K:$K,$A330+52),0)+IF($A330&lt;='P07'!$B$17,INDEX('P07'!$K:$K,$A330+52),0)+IF($A330&lt;='P08'!$B$17,INDEX('P08'!$K:$K,$A330+52),0)+IF($A330&lt;='P09'!$B$17,INDEX('P09'!$K:$K,$A330+52),0)+IF($A330&lt;='P10'!$B$17,INDEX('P10'!$K:$K,$A330+52),0)</f>
        <v>1.8514504671203491E-3</v>
      </c>
      <c r="D330">
        <f>IF($A330&lt;='P01'!$B$17,INDEX('P01'!$L:$L,$A330+52),0)+IF($A330&lt;='P02'!$B$17,INDEX('P02'!$L:$L,$A330+52),0)+IF($A330&lt;='P03'!$B$17,INDEX('P03'!$L:$L,$A330+52),0)+IF($A330&lt;='P04'!$B$17,INDEX('P04'!$L:$L,$A330+52),0)+IF($A330&lt;='P05'!$B$17,INDEX('P05'!$L:$L,$A330+52),0)+IF($A330&lt;='P06'!$B$17,INDEX('P06'!$L:$L,$A330+52),0)+IF($A330&lt;='P07'!$B$17,INDEX('P07'!$L:$L,$A330+52),0)+IF($A330&lt;='P08'!$B$17,INDEX('P08'!$L:$L,$A330+52),0)+IF($A330&lt;='P09'!$B$17,INDEX('P09'!$L:$L,$A330+52),0)+IF($A330&lt;='P10'!$B$17,INDEX('P10'!$L:$L,$A330+52),0)</f>
        <v>0</v>
      </c>
      <c r="E330">
        <f>IF($A330&lt;='P01'!$B$17,INDEX('P01'!$M:$M,$A330+52),0)+IF($A330&lt;='P02'!$B$17,INDEX('P02'!$M:$M,$A330+52),0)+IF($A330&lt;='P03'!$B$17,INDEX('P03'!$M:$M,$A330+52),0)+IF($A330&lt;='P04'!$B$17,INDEX('P04'!$M:$M,$A330+52),0)+IF($A330&lt;='P05'!$B$17,INDEX('P05'!$M:$M,$A330+52),0)+IF($A330&lt;='P06'!$B$17,INDEX('P06'!$M:$M,$A330+52),0)+IF($A330&lt;='P07'!$B$17,INDEX('P07'!$M:$M,$A330+52),0)+IF($A330&lt;='P08'!$B$17,INDEX('P08'!$M:$M,$A330+52),0)+IF($A330&lt;='P09'!$B$17,INDEX('P09'!$M:$M,$A330+52),0)+IF($A330&lt;='P10'!$B$17,INDEX('P10'!$M:$M,$A330+52),0)</f>
        <v>0.54332565915839171</v>
      </c>
      <c r="F330">
        <f>IF($A330&lt;='P01'!$B$17,INDEX('P01'!$R:$R,$A330+52),0)+IF($A330&lt;='P02'!$B$17,INDEX('P02'!$R:$R,$A330+52),0)+IF($A330&lt;='P03'!$B$17,INDEX('P03'!$R:$R,$A330+52),0)+IF($A330&lt;='P04'!$B$17,INDEX('P04'!$R:$R,$A330+52),0)+IF($A330&lt;='P05'!$B$17,INDEX('P05'!$R:$R,$A330+52),0)+IF($A330&lt;='P06'!$B$17,INDEX('P06'!$R:$R,$A330+52),0)+IF($A330&lt;='P07'!$B$17,INDEX('P07'!$R:$R,$A330+52),0)+IF($A330&lt;='P08'!$B$17,INDEX('P08'!$R:$R,$A330+52),0)+IF($A330&lt;='P09'!$B$17,INDEX('P09'!$R:$R,$A330+52),0)+IF($A330&lt;='P10'!$B$17,INDEX('P10'!$R:$R,$A330+52),0)</f>
        <v>45.980637494178481</v>
      </c>
      <c r="G330">
        <f>IF($A330&lt;='P01'!$B$17,INDEX('P01'!$S:$S,$A330+52),0)+IF($A330&lt;='P02'!$B$17,INDEX('P02'!$S:$S,$A330+52),0)+IF($A330&lt;='P03'!$B$17,INDEX('P03'!$S:$S,$A330+52),0)+IF($A330&lt;='P04'!$B$17,INDEX('P04'!$S:$S,$A330+52),0)+IF($A330&lt;='P05'!$B$17,INDEX('P05'!$S:$S,$A330+52),0)+IF($A330&lt;='P06'!$B$17,INDEX('P06'!$S:$S,$A330+52),0)+IF($A330&lt;='P07'!$B$17,INDEX('P07'!$S:$S,$A330+52),0)+IF($A330&lt;='P08'!$B$17,INDEX('P08'!$S:$S,$A330+52),0)+IF($A330&lt;='P09'!$B$17,INDEX('P09'!$S:$S,$A330+52),0)+IF($A330&lt;='P10'!$B$17,INDEX('P10'!$S:$S,$A330+52),0)</f>
        <v>0.91961274988356956</v>
      </c>
      <c r="H330">
        <f>IF($A330&lt;='P01'!$B$17,INDEX('P01'!$T:$T,$A330+52),0)+IF($A330&lt;='P02'!$B$17,INDEX('P02'!$T:$T,$A330+52),0)+IF($A330&lt;='P03'!$B$17,INDEX('P03'!$T:$T,$A330+52),0)+IF($A330&lt;='P04'!$B$17,INDEX('P04'!$T:$T,$A330+52),0)+IF($A330&lt;='P05'!$B$17,INDEX('P05'!$T:$T,$A330+52),0)+IF($A330&lt;='P06'!$B$17,INDEX('P06'!$T:$T,$A330+52),0)+IF($A330&lt;='P07'!$B$17,INDEX('P07'!$T:$T,$A330+52),0)+IF($A330&lt;='P08'!$B$17,INDEX('P08'!$T:$T,$A330+52),0)+IF($A330&lt;='P09'!$B$17,INDEX('P09'!$T:$T,$A330+52),0)+IF($A330&lt;='P10'!$B$17,INDEX('P10'!$T:$T,$A330+52),0)</f>
        <v>5.6806456565278722</v>
      </c>
      <c r="I330">
        <f>IF($A330&lt;='P01'!$B$17,INDEX('P01'!$U:$U,$A330+52),0)+IF($A330&lt;='P02'!$B$17,INDEX('P02'!$U:$U,$A330+52),0)+IF($A330&lt;='P03'!$B$17,INDEX('P03'!$U:$U,$A330+52),0)+IF($A330&lt;='P04'!$B$17,INDEX('P04'!$U:$U,$A330+52),0)+IF($A330&lt;='P05'!$B$17,INDEX('P05'!$U:$U,$A330+52),0)+IF($A330&lt;='P06'!$B$17,INDEX('P06'!$U:$U,$A330+52),0)+IF($A330&lt;='P07'!$B$17,INDEX('P07'!$U:$U,$A330+52),0)+IF($A330&lt;='P08'!$B$17,INDEX('P08'!$U:$U,$A330+52),0)+IF($A330&lt;='P09'!$B$17,INDEX('P09'!$U:$U,$A330+52),0)+IF($A330&lt;='P10'!$B$17,INDEX('P10'!$U:$U,$A330+52),0)</f>
        <v>78.973043069676976</v>
      </c>
      <c r="J330">
        <f>IF($A330&lt;='P01'!$B$17,INDEX('P01'!$V:$V,$A330+52),0)+IF($A330&lt;='P02'!$B$17,INDEX('P02'!$V:$V,$A330+52),0)+IF($A330&lt;='P03'!$B$17,INDEX('P03'!$V:$V,$A330+52),0)+IF($A330&lt;='P04'!$B$17,INDEX('P04'!$V:$V,$A330+52),0)+IF($A330&lt;='P05'!$B$17,INDEX('P05'!$V:$V,$A330+52),0)+IF($A330&lt;='P06'!$B$17,INDEX('P06'!$V:$V,$A330+52),0)+IF($A330&lt;='P07'!$B$17,INDEX('P07'!$V:$V,$A330+52),0)+IF($A330&lt;='P08'!$B$17,INDEX('P08'!$V:$V,$A330+52),0)+IF($A330&lt;='P09'!$B$17,INDEX('P09'!$V:$V,$A330+52),0)+IF($A330&lt;='P10'!$B$17,INDEX('P10'!$V:$V,$A330+52),0)</f>
        <v>6.4741211910499682E-2</v>
      </c>
      <c r="K330">
        <f>IF($A330&lt;='P01'!$B$17,INDEX('P01'!$W:$W,$A330+52),0)+IF($A330&lt;='P02'!$B$17,INDEX('P02'!$W:$W,$A330+52),0)+IF($A330&lt;='P03'!$B$17,INDEX('P03'!$W:$W,$A330+52),0)+IF($A330&lt;='P04'!$B$17,INDEX('P04'!$W:$W,$A330+52),0)+IF($A330&lt;='P05'!$B$17,INDEX('P05'!$W:$W,$A330+52),0)+IF($A330&lt;='P06'!$B$17,INDEX('P06'!$W:$W,$A330+52),0)+IF($A330&lt;='P07'!$B$17,INDEX('P07'!$W:$W,$A330+52),0)+IF($A330&lt;='P08'!$B$17,INDEX('P08'!$W:$W,$A330+52),0)+IF($A330&lt;='P09'!$B$17,INDEX('P09'!$W:$W,$A330+52),0)+IF($A330&lt;='P10'!$B$17,INDEX('P10'!$W:$W,$A330+52),0)</f>
        <v>-39.657405193820438</v>
      </c>
      <c r="L330">
        <f>IF($A330&lt;='P01'!$B$17,INDEX('P01'!$X:$X,$A330+52),0)+IF($A330&lt;='P02'!$B$17,INDEX('P02'!$X:$X,$A330+52),0)+IF($A330&lt;='P03'!$B$17,INDEX('P03'!$X:$X,$A330+52),0)+IF($A330&lt;='P04'!$B$17,INDEX('P04'!$X:$X,$A330+52),0)+IF($A330&lt;='P05'!$B$17,INDEX('P05'!$X:$X,$A330+52),0)+IF($A330&lt;='P06'!$B$17,INDEX('P06'!$X:$X,$A330+52),0)+IF($A330&lt;='P07'!$B$17,INDEX('P07'!$X:$X,$A330+52),0)+IF($A330&lt;='P08'!$B$17,INDEX('P08'!$X:$X,$A330+52),0)+IF($A330&lt;='P09'!$B$17,INDEX('P09'!$X:$X,$A330+52),0)+IF($A330&lt;='P10'!$B$17,INDEX('P10'!$X:$X,$A330+52),0)</f>
        <v>39.509887124488394</v>
      </c>
      <c r="M330">
        <f>IF($A330&lt;='P01'!$B$17,INDEX('P01'!$AA:$AA,$A330+52),0)+IF($A330&lt;='P02'!$B$17,INDEX('P02'!$AA:$AA,$A330+52),0)+IF($A330&lt;='P03'!$B$17,INDEX('P03'!$AA:$AA,$A330+52),0)+IF($A330&lt;='P04'!$B$17,INDEX('P04'!$AA:$AA,$A330+52),0)+IF($A330&lt;='P05'!$B$17,INDEX('P05'!$AA:$AA,$A330+52),0)+IF($A330&lt;='P06'!$B$17,INDEX('P06'!$AA:$AA,$A330+52),0)+IF($A330&lt;='P07'!$B$17,INDEX('P07'!$AA:$AA,$A330+52),0)+IF($A330&lt;='P08'!$B$17,INDEX('P08'!$AA:$AA,$A330+52),0)+IF($A330&lt;='P09'!$B$17,INDEX('P09'!$AA:$AA,$A330+52),0)+IF($A330&lt;='P10'!$B$17,INDEX('P10'!$AA:$AA,$A330+52),0)</f>
        <v>-14.918020388371659</v>
      </c>
      <c r="N330">
        <f>IF($A330&lt;='P01'!$B$17,INDEX('P01'!$AB:$AB,$A330+52),0)+IF($A330&lt;='P02'!$B$17,INDEX('P02'!$AB:$AB,$A330+52),0)+IF($A330&lt;='P03'!$B$17,INDEX('P03'!$AB:$AB,$A330+52),0)+IF($A330&lt;='P04'!$B$17,INDEX('P04'!$AB:$AB,$A330+52),0)+IF($A330&lt;='P05'!$B$17,INDEX('P05'!$AB:$AB,$A330+52),0)+IF($A330&lt;='P06'!$B$17,INDEX('P06'!$AB:$AB,$A330+52),0)+IF($A330&lt;='P07'!$B$17,INDEX('P07'!$AB:$AB,$A330+52),0)+IF($A330&lt;='P08'!$B$17,INDEX('P08'!$AB:$AB,$A330+52),0)+IF($A330&lt;='P09'!$B$17,INDEX('P09'!$AB:$AB,$A330+52),0)+IF($A330&lt;='P10'!$B$17,INDEX('P10'!$AB:$AB,$A330+52),0)</f>
        <v>17.418062339513732</v>
      </c>
      <c r="O330">
        <f>IF($A330&lt;='P01'!$B$17,INDEX('P01'!$AC:$AC,$A330+52),0)+IF($A330&lt;='P02'!$B$17,INDEX('P02'!$AC:$AC,$A330+52),0)+IF($A330&lt;='P03'!$B$17,INDEX('P03'!$AC:$AC,$A330+52),0)+IF($A330&lt;='P04'!$B$17,INDEX('P04'!$AC:$AC,$A330+52),0)+IF($A330&lt;='P05'!$B$17,INDEX('P05'!$AC:$AC,$A330+52),0)+IF($A330&lt;='P06'!$B$17,INDEX('P06'!$AC:$AC,$A330+52),0)+IF($A330&lt;='P07'!$B$17,INDEX('P07'!$AC:$AC,$A330+52),0)+IF($A330&lt;='P08'!$B$17,INDEX('P08'!$AC:$AC,$A330+52),0)+IF($A330&lt;='P09'!$B$17,INDEX('P09'!$AC:$AC,$A330+52),0)+IF($A330&lt;='P10'!$B$17,INDEX('P10'!$AC:$AC,$A330+52),0)</f>
        <v>0.34836124679027469</v>
      </c>
      <c r="P330">
        <f>IF($A330&lt;='P01'!$B$17,INDEX('P01'!$AD:$AD,$A330+52),0)+IF($A330&lt;='P02'!$B$17,INDEX('P02'!$AD:$AD,$A330+52),0)+IF($A330&lt;='P03'!$B$17,INDEX('P03'!$AD:$AD,$A330+52),0)+IF($A330&lt;='P04'!$B$17,INDEX('P04'!$AD:$AD,$A330+52),0)+IF($A330&lt;='P05'!$B$17,INDEX('P05'!$AD:$AD,$A330+52),0)+IF($A330&lt;='P06'!$B$17,INDEX('P06'!$AD:$AD,$A330+52),0)+IF($A330&lt;='P07'!$B$17,INDEX('P07'!$AD:$AD,$A330+52),0)+IF($A330&lt;='P08'!$B$17,INDEX('P08'!$AD:$AD,$A330+52),0)+IF($A330&lt;='P09'!$B$17,INDEX('P09'!$AD:$AD,$A330+52),0)+IF($A330&lt;='P10'!$B$17,INDEX('P10'!$AD:$AD,$A330+52),0)</f>
        <v>2.1448805322117215</v>
      </c>
      <c r="Q330">
        <f>IF($A330&lt;='P01'!$B$17,INDEX('P01'!$AE:$AE,$A330+52),0)+IF($A330&lt;='P02'!$B$17,INDEX('P02'!$AE:$AE,$A330+52),0)+IF($A330&lt;='P03'!$B$17,INDEX('P03'!$AE:$AE,$A330+52),0)+IF($A330&lt;='P04'!$B$17,INDEX('P04'!$AE:$AE,$A330+52),0)+IF($A330&lt;='P05'!$B$17,INDEX('P05'!$AE:$AE,$A330+52),0)+IF($A330&lt;='P06'!$B$17,INDEX('P06'!$AE:$AE,$A330+52),0)+IF($A330&lt;='P07'!$B$17,INDEX('P07'!$AE:$AE,$A330+52),0)+IF($A330&lt;='P08'!$B$17,INDEX('P08'!$AE:$AE,$A330+52),0)+IF($A330&lt;='P09'!$B$17,INDEX('P09'!$AE:$AE,$A330+52),0)+IF($A330&lt;='P10'!$B$17,INDEX('P10'!$AE:$AE,$A330+52),0)</f>
        <v>29.818396163298317</v>
      </c>
      <c r="R330">
        <f>IF($A330&lt;='P01'!$B$17,INDEX('P01'!$AF:$AF,$A330+52),0)+IF($A330&lt;='P02'!$B$17,INDEX('P02'!$AF:$AF,$A330+52),0)+IF($A330&lt;='P03'!$B$17,INDEX('P03'!$AF:$AF,$A330+52),0)+IF($A330&lt;='P04'!$B$17,INDEX('P04'!$AF:$AF,$A330+52),0)+IF($A330&lt;='P05'!$B$17,INDEX('P05'!$AF:$AF,$A330+52),0)+IF($A330&lt;='P06'!$B$17,INDEX('P06'!$AF:$AF,$A330+52),0)+IF($A330&lt;='P07'!$B$17,INDEX('P07'!$AF:$AF,$A330+52),0)+IF($A330&lt;='P08'!$B$17,INDEX('P08'!$AF:$AF,$A330+52),0)+IF($A330&lt;='P09'!$B$17,INDEX('P09'!$AF:$AF,$A330+52),0)+IF($A330&lt;='P10'!$B$17,INDEX('P10'!$AF:$AF,$A330+52),0)</f>
        <v>2.4444785585077282E-2</v>
      </c>
      <c r="S330">
        <f>IF($A330&lt;='P01'!$B$17,INDEX('P01'!$AG:$AG,$A330+52),0)+IF($A330&lt;='P02'!$B$17,INDEX('P02'!$AG:$AG,$A330+52),0)+IF($A330&lt;='P03'!$B$17,INDEX('P03'!$AG:$AG,$A330+52),0)+IF($A330&lt;='P04'!$B$17,INDEX('P04'!$AG:$AG,$A330+52),0)+IF($A330&lt;='P05'!$B$17,INDEX('P05'!$AG:$AG,$A330+52),0)+IF($A330&lt;='P06'!$B$17,INDEX('P06'!$AG:$AG,$A330+52),0)+IF($A330&lt;='P07'!$B$17,INDEX('P07'!$AG:$AG,$A330+52),0)+IF($A330&lt;='P08'!$B$17,INDEX('P08'!$AG:$AG,$A330+52),0)+IF($A330&lt;='P09'!$B$17,INDEX('P09'!$AG:$AG,$A330+52),0)+IF($A330&lt;='P10'!$B$17,INDEX('P10'!$AG:$AG,$A330+52),0)</f>
        <v>6793.3487246205013</v>
      </c>
      <c r="T330">
        <f>IF($A330&lt;='P01'!$B$17,INDEX('P01'!$AI:$AI,$A330+52),0)+IF($A330&lt;='P02'!$B$17,INDEX('P02'!$AI:$AI,$A330+52),0)+IF($A330&lt;='P03'!$B$17,INDEX('P03'!$AI:$AI,$A330+52),0)+IF($A330&lt;='P04'!$B$17,INDEX('P04'!$AI:$AI,$A330+52),0)+IF($A330&lt;='P05'!$B$17,INDEX('P05'!$AI:$AI,$A330+52),0)+IF($A330&lt;='P06'!$B$17,INDEX('P06'!$AI:$AI,$A330+52),0)+IF($A330&lt;='P07'!$B$17,INDEX('P07'!$AI:$AI,$A330+52),0)+IF($A330&lt;='P08'!$B$17,INDEX('P08'!$AI:$AI,$A330+52),0)+IF($A330&lt;='P09'!$B$17,INDEX('P09'!$AI:$AI,$A330+52),0)+IF($A330&lt;='P10'!$B$17,INDEX('P10'!$AI:$AI,$A330+52),0)</f>
        <v>6793.3487246205013</v>
      </c>
    </row>
    <row r="331" spans="1:20" x14ac:dyDescent="0.35">
      <c r="A331">
        <v>299</v>
      </c>
      <c r="B331">
        <f>IF($A331&lt;='P01'!$B$17,INDEX('P01'!$J:$J,$A331+52),0)+IF($A331&lt;='P02'!$B$17,INDEX('P02'!$J:$J,$A331+52),0)+IF($A331&lt;='P03'!$B$17,INDEX('P03'!$J:$J,$A331+52),0)+IF($A331&lt;='P04'!$B$17,INDEX('P04'!$J:$J,$A331+52),0)+IF($A331&lt;='P05'!$B$17,INDEX('P05'!$J:$J,$A331+52),0)+IF($A331&lt;='P06'!$B$17,INDEX('P06'!$J:$J,$A331+52),0)+IF($A331&lt;='P07'!$B$17,INDEX('P07'!$J:$J,$A331+52),0)+IF($A331&lt;='P08'!$B$17,INDEX('P08'!$J:$J,$A331+52),0)+IF($A331&lt;='P09'!$B$17,INDEX('P09'!$J:$J,$A331+52),0)+IF($A331&lt;='P10'!$B$17,INDEX('P10'!$J:$J,$A331+52),0)</f>
        <v>1.238421508502362E-4</v>
      </c>
      <c r="C331">
        <f>IF($A331&lt;='P01'!$B$17,INDEX('P01'!$K:$K,$A331+52),0)+IF($A331&lt;='P02'!$B$17,INDEX('P02'!$K:$K,$A331+52),0)+IF($A331&lt;='P03'!$B$17,INDEX('P03'!$K:$K,$A331+52),0)+IF($A331&lt;='P04'!$B$17,INDEX('P04'!$K:$K,$A331+52),0)+IF($A331&lt;='P05'!$B$17,INDEX('P05'!$K:$K,$A331+52),0)+IF($A331&lt;='P06'!$B$17,INDEX('P06'!$K:$K,$A331+52),0)+IF($A331&lt;='P07'!$B$17,INDEX('P07'!$K:$K,$A331+52),0)+IF($A331&lt;='P08'!$B$17,INDEX('P08'!$K:$K,$A331+52),0)+IF($A331&lt;='P09'!$B$17,INDEX('P09'!$K:$K,$A331+52),0)+IF($A331&lt;='P10'!$B$17,INDEX('P10'!$K:$K,$A331+52),0)</f>
        <v>1.8447422683062916E-3</v>
      </c>
      <c r="D331">
        <f>IF($A331&lt;='P01'!$B$17,INDEX('P01'!$L:$L,$A331+52),0)+IF($A331&lt;='P02'!$B$17,INDEX('P02'!$L:$L,$A331+52),0)+IF($A331&lt;='P03'!$B$17,INDEX('P03'!$L:$L,$A331+52),0)+IF($A331&lt;='P04'!$B$17,INDEX('P04'!$L:$L,$A331+52),0)+IF($A331&lt;='P05'!$B$17,INDEX('P05'!$L:$L,$A331+52),0)+IF($A331&lt;='P06'!$B$17,INDEX('P06'!$L:$L,$A331+52),0)+IF($A331&lt;='P07'!$B$17,INDEX('P07'!$L:$L,$A331+52),0)+IF($A331&lt;='P08'!$B$17,INDEX('P08'!$L:$L,$A331+52),0)+IF($A331&lt;='P09'!$B$17,INDEX('P09'!$L:$L,$A331+52),0)+IF($A331&lt;='P10'!$B$17,INDEX('P10'!$L:$L,$A331+52),0)</f>
        <v>0</v>
      </c>
      <c r="E331">
        <f>IF($A331&lt;='P01'!$B$17,INDEX('P01'!$M:$M,$A331+52),0)+IF($A331&lt;='P02'!$B$17,INDEX('P02'!$M:$M,$A331+52),0)+IF($A331&lt;='P03'!$B$17,INDEX('P03'!$M:$M,$A331+52),0)+IF($A331&lt;='P04'!$B$17,INDEX('P04'!$M:$M,$A331+52),0)+IF($A331&lt;='P05'!$B$17,INDEX('P05'!$M:$M,$A331+52),0)+IF($A331&lt;='P06'!$B$17,INDEX('P06'!$M:$M,$A331+52),0)+IF($A331&lt;='P07'!$B$17,INDEX('P07'!$M:$M,$A331+52),0)+IF($A331&lt;='P08'!$B$17,INDEX('P08'!$M:$M,$A331+52),0)+IF($A331&lt;='P09'!$B$17,INDEX('P09'!$M:$M,$A331+52),0)+IF($A331&lt;='P10'!$B$17,INDEX('P10'!$M:$M,$A331+52),0)</f>
        <v>0.54135707473923511</v>
      </c>
      <c r="F331">
        <f>IF($A331&lt;='P01'!$B$17,INDEX('P01'!$R:$R,$A331+52),0)+IF($A331&lt;='P02'!$B$17,INDEX('P02'!$R:$R,$A331+52),0)+IF($A331&lt;='P03'!$B$17,INDEX('P03'!$R:$R,$A331+52),0)+IF($A331&lt;='P04'!$B$17,INDEX('P04'!$R:$R,$A331+52),0)+IF($A331&lt;='P05'!$B$17,INDEX('P05'!$R:$R,$A331+52),0)+IF($A331&lt;='P06'!$B$17,INDEX('P06'!$R:$R,$A331+52),0)+IF($A331&lt;='P07'!$B$17,INDEX('P07'!$R:$R,$A331+52),0)+IF($A331&lt;='P08'!$B$17,INDEX('P08'!$R:$R,$A331+52),0)+IF($A331&lt;='P09'!$B$17,INDEX('P09'!$R:$R,$A331+52),0)+IF($A331&lt;='P10'!$B$17,INDEX('P10'!$R:$R,$A331+52),0)</f>
        <v>45.814930455145792</v>
      </c>
      <c r="G331">
        <f>IF($A331&lt;='P01'!$B$17,INDEX('P01'!$S:$S,$A331+52),0)+IF($A331&lt;='P02'!$B$17,INDEX('P02'!$S:$S,$A331+52),0)+IF($A331&lt;='P03'!$B$17,INDEX('P03'!$S:$S,$A331+52),0)+IF($A331&lt;='P04'!$B$17,INDEX('P04'!$S:$S,$A331+52),0)+IF($A331&lt;='P05'!$B$17,INDEX('P05'!$S:$S,$A331+52),0)+IF($A331&lt;='P06'!$B$17,INDEX('P06'!$S:$S,$A331+52),0)+IF($A331&lt;='P07'!$B$17,INDEX('P07'!$S:$S,$A331+52),0)+IF($A331&lt;='P08'!$B$17,INDEX('P08'!$S:$S,$A331+52),0)+IF($A331&lt;='P09'!$B$17,INDEX('P09'!$S:$S,$A331+52),0)+IF($A331&lt;='P10'!$B$17,INDEX('P10'!$S:$S,$A331+52),0)</f>
        <v>0.91629860910291594</v>
      </c>
      <c r="H331">
        <f>IF($A331&lt;='P01'!$B$17,INDEX('P01'!$T:$T,$A331+52),0)+IF($A331&lt;='P02'!$B$17,INDEX('P02'!$T:$T,$A331+52),0)+IF($A331&lt;='P03'!$B$17,INDEX('P03'!$T:$T,$A331+52),0)+IF($A331&lt;='P04'!$B$17,INDEX('P04'!$T:$T,$A331+52),0)+IF($A331&lt;='P05'!$B$17,INDEX('P05'!$T:$T,$A331+52),0)+IF($A331&lt;='P06'!$B$17,INDEX('P06'!$T:$T,$A331+52),0)+IF($A331&lt;='P07'!$B$17,INDEX('P07'!$T:$T,$A331+52),0)+IF($A331&lt;='P08'!$B$17,INDEX('P08'!$T:$T,$A331+52),0)+IF($A331&lt;='P09'!$B$17,INDEX('P09'!$T:$T,$A331+52),0)+IF($A331&lt;='P10'!$B$17,INDEX('P10'!$T:$T,$A331+52),0)</f>
        <v>5.6740226981356079</v>
      </c>
      <c r="I331">
        <f>IF($A331&lt;='P01'!$B$17,INDEX('P01'!$U:$U,$A331+52),0)+IF($A331&lt;='P02'!$B$17,INDEX('P02'!$U:$U,$A331+52),0)+IF($A331&lt;='P03'!$B$17,INDEX('P03'!$U:$U,$A331+52),0)+IF($A331&lt;='P04'!$B$17,INDEX('P04'!$U:$U,$A331+52),0)+IF($A331&lt;='P05'!$B$17,INDEX('P05'!$U:$U,$A331+52),0)+IF($A331&lt;='P06'!$B$17,INDEX('P06'!$U:$U,$A331+52),0)+IF($A331&lt;='P07'!$B$17,INDEX('P07'!$U:$U,$A331+52),0)+IF($A331&lt;='P08'!$B$17,INDEX('P08'!$U:$U,$A331+52),0)+IF($A331&lt;='P09'!$B$17,INDEX('P09'!$U:$U,$A331+52),0)+IF($A331&lt;='P10'!$B$17,INDEX('P10'!$U:$U,$A331+52),0)</f>
        <v>78.68781572193808</v>
      </c>
      <c r="J331">
        <f>IF($A331&lt;='P01'!$B$17,INDEX('P01'!$V:$V,$A331+52),0)+IF($A331&lt;='P02'!$B$17,INDEX('P02'!$V:$V,$A331+52),0)+IF($A331&lt;='P03'!$B$17,INDEX('P03'!$V:$V,$A331+52),0)+IF($A331&lt;='P04'!$B$17,INDEX('P04'!$V:$V,$A331+52),0)+IF($A331&lt;='P05'!$B$17,INDEX('P05'!$V:$V,$A331+52),0)+IF($A331&lt;='P06'!$B$17,INDEX('P06'!$V:$V,$A331+52),0)+IF($A331&lt;='P07'!$B$17,INDEX('P07'!$V:$V,$A331+52),0)+IF($A331&lt;='P08'!$B$17,INDEX('P08'!$V:$V,$A331+52),0)+IF($A331&lt;='P09'!$B$17,INDEX('P09'!$V:$V,$A331+52),0)+IF($A331&lt;='P10'!$B$17,INDEX('P10'!$V:$V,$A331+52),0)</f>
        <v>6.466500919527951E-2</v>
      </c>
      <c r="K331">
        <f>IF($A331&lt;='P01'!$B$17,INDEX('P01'!$W:$W,$A331+52),0)+IF($A331&lt;='P02'!$B$17,INDEX('P02'!$W:$W,$A331+52),0)+IF($A331&lt;='P03'!$B$17,INDEX('P03'!$W:$W,$A331+52),0)+IF($A331&lt;='P04'!$B$17,INDEX('P04'!$W:$W,$A331+52),0)+IF($A331&lt;='P05'!$B$17,INDEX('P05'!$W:$W,$A331+52),0)+IF($A331&lt;='P06'!$B$17,INDEX('P06'!$W:$W,$A331+52),0)+IF($A331&lt;='P07'!$B$17,INDEX('P07'!$W:$W,$A331+52),0)+IF($A331&lt;='P08'!$B$17,INDEX('P08'!$W:$W,$A331+52),0)+IF($A331&lt;='P09'!$B$17,INDEX('P09'!$W:$W,$A331+52),0)+IF($A331&lt;='P10'!$B$17,INDEX('P10'!$W:$W,$A331+52),0)</f>
        <v>-39.527871583226101</v>
      </c>
      <c r="L331">
        <f>IF($A331&lt;='P01'!$B$17,INDEX('P01'!$X:$X,$A331+52),0)+IF($A331&lt;='P02'!$B$17,INDEX('P02'!$X:$X,$A331+52),0)+IF($A331&lt;='P03'!$B$17,INDEX('P03'!$X:$X,$A331+52),0)+IF($A331&lt;='P04'!$B$17,INDEX('P04'!$X:$X,$A331+52),0)+IF($A331&lt;='P05'!$B$17,INDEX('P05'!$X:$X,$A331+52),0)+IF($A331&lt;='P06'!$B$17,INDEX('P06'!$X:$X,$A331+52),0)+IF($A331&lt;='P07'!$B$17,INDEX('P07'!$X:$X,$A331+52),0)+IF($A331&lt;='P08'!$B$17,INDEX('P08'!$X:$X,$A331+52),0)+IF($A331&lt;='P09'!$B$17,INDEX('P09'!$X:$X,$A331+52),0)+IF($A331&lt;='P10'!$B$17,INDEX('P10'!$X:$X,$A331+52),0)</f>
        <v>39.380885145985403</v>
      </c>
      <c r="M331">
        <f>IF($A331&lt;='P01'!$B$17,INDEX('P01'!$AA:$AA,$A331+52),0)+IF($A331&lt;='P02'!$B$17,INDEX('P02'!$AA:$AA,$A331+52),0)+IF($A331&lt;='P03'!$B$17,INDEX('P03'!$AA:$AA,$A331+52),0)+IF($A331&lt;='P04'!$B$17,INDEX('P04'!$AA:$AA,$A331+52),0)+IF($A331&lt;='P05'!$B$17,INDEX('P05'!$AA:$AA,$A331+52),0)+IF($A331&lt;='P06'!$B$17,INDEX('P06'!$AA:$AA,$A331+52),0)+IF($A331&lt;='P07'!$B$17,INDEX('P07'!$AA:$AA,$A331+52),0)+IF($A331&lt;='P08'!$B$17,INDEX('P08'!$AA:$AA,$A331+52),0)+IF($A331&lt;='P09'!$B$17,INDEX('P09'!$AA:$AA,$A331+52),0)+IF($A331&lt;='P10'!$B$17,INDEX('P10'!$AA:$AA,$A331+52),0)</f>
        <v>-14.820792803247787</v>
      </c>
      <c r="N331">
        <f>IF($A331&lt;='P01'!$B$17,INDEX('P01'!$AB:$AB,$A331+52),0)+IF($A331&lt;='P02'!$B$17,INDEX('P02'!$AB:$AB,$A331+52),0)+IF($A331&lt;='P03'!$B$17,INDEX('P03'!$AB:$AB,$A331+52),0)+IF($A331&lt;='P04'!$B$17,INDEX('P04'!$AB:$AB,$A331+52),0)+IF($A331&lt;='P05'!$B$17,INDEX('P05'!$AB:$AB,$A331+52),0)+IF($A331&lt;='P06'!$B$17,INDEX('P06'!$AB:$AB,$A331+52),0)+IF($A331&lt;='P07'!$B$17,INDEX('P07'!$AB:$AB,$A331+52),0)+IF($A331&lt;='P08'!$B$17,INDEX('P08'!$AB:$AB,$A331+52),0)+IF($A331&lt;='P09'!$B$17,INDEX('P09'!$AB:$AB,$A331+52),0)+IF($A331&lt;='P10'!$B$17,INDEX('P10'!$AB:$AB,$A331+52),0)</f>
        <v>17.298659053826508</v>
      </c>
      <c r="O331">
        <f>IF($A331&lt;='P01'!$B$17,INDEX('P01'!$AC:$AC,$A331+52),0)+IF($A331&lt;='P02'!$B$17,INDEX('P02'!$AC:$AC,$A331+52),0)+IF($A331&lt;='P03'!$B$17,INDEX('P03'!$AC:$AC,$A331+52),0)+IF($A331&lt;='P04'!$B$17,INDEX('P04'!$AC:$AC,$A331+52),0)+IF($A331&lt;='P05'!$B$17,INDEX('P05'!$AC:$AC,$A331+52),0)+IF($A331&lt;='P06'!$B$17,INDEX('P06'!$AC:$AC,$A331+52),0)+IF($A331&lt;='P07'!$B$17,INDEX('P07'!$AC:$AC,$A331+52),0)+IF($A331&lt;='P08'!$B$17,INDEX('P08'!$AC:$AC,$A331+52),0)+IF($A331&lt;='P09'!$B$17,INDEX('P09'!$AC:$AC,$A331+52),0)+IF($A331&lt;='P10'!$B$17,INDEX('P10'!$AC:$AC,$A331+52),0)</f>
        <v>0.34597318107653019</v>
      </c>
      <c r="P331">
        <f>IF($A331&lt;='P01'!$B$17,INDEX('P01'!$AD:$AD,$A331+52),0)+IF($A331&lt;='P02'!$B$17,INDEX('P02'!$AD:$AD,$A331+52),0)+IF($A331&lt;='P03'!$B$17,INDEX('P03'!$AD:$AD,$A331+52),0)+IF($A331&lt;='P04'!$B$17,INDEX('P04'!$AD:$AD,$A331+52),0)+IF($A331&lt;='P05'!$B$17,INDEX('P05'!$AD:$AD,$A331+52),0)+IF($A331&lt;='P06'!$B$17,INDEX('P06'!$AD:$AD,$A331+52),0)+IF($A331&lt;='P07'!$B$17,INDEX('P07'!$AD:$AD,$A331+52),0)+IF($A331&lt;='P08'!$B$17,INDEX('P08'!$AD:$AD,$A331+52),0)+IF($A331&lt;='P09'!$B$17,INDEX('P09'!$AD:$AD,$A331+52),0)+IF($A331&lt;='P10'!$B$17,INDEX('P10'!$AD:$AD,$A331+52),0)</f>
        <v>2.1353891477618436</v>
      </c>
      <c r="Q331">
        <f>IF($A331&lt;='P01'!$B$17,INDEX('P01'!$AE:$AE,$A331+52),0)+IF($A331&lt;='P02'!$B$17,INDEX('P02'!$AE:$AE,$A331+52),0)+IF($A331&lt;='P03'!$B$17,INDEX('P03'!$AE:$AE,$A331+52),0)+IF($A331&lt;='P04'!$B$17,INDEX('P04'!$AE:$AE,$A331+52),0)+IF($A331&lt;='P05'!$B$17,INDEX('P05'!$AE:$AE,$A331+52),0)+IF($A331&lt;='P06'!$B$17,INDEX('P06'!$AE:$AE,$A331+52),0)+IF($A331&lt;='P07'!$B$17,INDEX('P07'!$AE:$AE,$A331+52),0)+IF($A331&lt;='P08'!$B$17,INDEX('P08'!$AE:$AE,$A331+52),0)+IF($A331&lt;='P09'!$B$17,INDEX('P09'!$AE:$AE,$A331+52),0)+IF($A331&lt;='P10'!$B$17,INDEX('P10'!$AE:$AE,$A331+52),0)</f>
        <v>29.613753185887326</v>
      </c>
      <c r="R331">
        <f>IF($A331&lt;='P01'!$B$17,INDEX('P01'!$AF:$AF,$A331+52),0)+IF($A331&lt;='P02'!$B$17,INDEX('P02'!$AF:$AF,$A331+52),0)+IF($A331&lt;='P03'!$B$17,INDEX('P03'!$AF:$AF,$A331+52),0)+IF($A331&lt;='P04'!$B$17,INDEX('P04'!$AF:$AF,$A331+52),0)+IF($A331&lt;='P05'!$B$17,INDEX('P05'!$AF:$AF,$A331+52),0)+IF($A331&lt;='P06'!$B$17,INDEX('P06'!$AF:$AF,$A331+52),0)+IF($A331&lt;='P07'!$B$17,INDEX('P07'!$AF:$AF,$A331+52),0)+IF($A331&lt;='P08'!$B$17,INDEX('P08'!$AF:$AF,$A331+52),0)+IF($A331&lt;='P09'!$B$17,INDEX('P09'!$AF:$AF,$A331+52),0)+IF($A331&lt;='P10'!$B$17,INDEX('P10'!$AF:$AF,$A331+52),0)</f>
        <v>2.4336342348593741E-2</v>
      </c>
      <c r="S331">
        <f>IF($A331&lt;='P01'!$B$17,INDEX('P01'!$AG:$AG,$A331+52),0)+IF($A331&lt;='P02'!$B$17,INDEX('P02'!$AG:$AG,$A331+52),0)+IF($A331&lt;='P03'!$B$17,INDEX('P03'!$AG:$AG,$A331+52),0)+IF($A331&lt;='P04'!$B$17,INDEX('P04'!$AG:$AG,$A331+52),0)+IF($A331&lt;='P05'!$B$17,INDEX('P05'!$AG:$AG,$A331+52),0)+IF($A331&lt;='P06'!$B$17,INDEX('P06'!$AG:$AG,$A331+52),0)+IF($A331&lt;='P07'!$B$17,INDEX('P07'!$AG:$AG,$A331+52),0)+IF($A331&lt;='P08'!$B$17,INDEX('P08'!$AG:$AG,$A331+52),0)+IF($A331&lt;='P09'!$B$17,INDEX('P09'!$AG:$AG,$A331+52),0)+IF($A331&lt;='P10'!$B$17,INDEX('P10'!$AG:$AG,$A331+52),0)</f>
        <v>6776.2074954486561</v>
      </c>
      <c r="T331">
        <f>IF($A331&lt;='P01'!$B$17,INDEX('P01'!$AI:$AI,$A331+52),0)+IF($A331&lt;='P02'!$B$17,INDEX('P02'!$AI:$AI,$A331+52),0)+IF($A331&lt;='P03'!$B$17,INDEX('P03'!$AI:$AI,$A331+52),0)+IF($A331&lt;='P04'!$B$17,INDEX('P04'!$AI:$AI,$A331+52),0)+IF($A331&lt;='P05'!$B$17,INDEX('P05'!$AI:$AI,$A331+52),0)+IF($A331&lt;='P06'!$B$17,INDEX('P06'!$AI:$AI,$A331+52),0)+IF($A331&lt;='P07'!$B$17,INDEX('P07'!$AI:$AI,$A331+52),0)+IF($A331&lt;='P08'!$B$17,INDEX('P08'!$AI:$AI,$A331+52),0)+IF($A331&lt;='P09'!$B$17,INDEX('P09'!$AI:$AI,$A331+52),0)+IF($A331&lt;='P10'!$B$17,INDEX('P10'!$AI:$AI,$A331+52),0)</f>
        <v>6776.2074954486561</v>
      </c>
    </row>
    <row r="332" spans="1:20" x14ac:dyDescent="0.35">
      <c r="A332">
        <v>300</v>
      </c>
      <c r="B332">
        <f>IF($A332&lt;='P01'!$B$17,INDEX('P01'!$J:$J,$A332+52),0)+IF($A332&lt;='P02'!$B$17,INDEX('P02'!$J:$J,$A332+52),0)+IF($A332&lt;='P03'!$B$17,INDEX('P03'!$J:$J,$A332+52),0)+IF($A332&lt;='P04'!$B$17,INDEX('P04'!$J:$J,$A332+52),0)+IF($A332&lt;='P05'!$B$17,INDEX('P05'!$J:$J,$A332+52),0)+IF($A332&lt;='P06'!$B$17,INDEX('P06'!$J:$J,$A332+52),0)+IF($A332&lt;='P07'!$B$17,INDEX('P07'!$J:$J,$A332+52),0)+IF($A332&lt;='P08'!$B$17,INDEX('P08'!$J:$J,$A332+52),0)+IF($A332&lt;='P09'!$B$17,INDEX('P09'!$J:$J,$A332+52),0)+IF($A332&lt;='P10'!$B$17,INDEX('P10'!$J:$J,$A332+52),0)</f>
        <v>1.2339206639906135E-4</v>
      </c>
      <c r="C332">
        <f>IF($A332&lt;='P01'!$B$17,INDEX('P01'!$K:$K,$A332+52),0)+IF($A332&lt;='P02'!$B$17,INDEX('P02'!$K:$K,$A332+52),0)+IF($A332&lt;='P03'!$B$17,INDEX('P03'!$K:$K,$A332+52),0)+IF($A332&lt;='P04'!$B$17,INDEX('P04'!$K:$K,$A332+52),0)+IF($A332&lt;='P05'!$B$17,INDEX('P05'!$K:$K,$A332+52),0)+IF($A332&lt;='P06'!$B$17,INDEX('P06'!$K:$K,$A332+52),0)+IF($A332&lt;='P07'!$B$17,INDEX('P07'!$K:$K,$A332+52),0)+IF($A332&lt;='P08'!$B$17,INDEX('P08'!$K:$K,$A332+52),0)+IF($A332&lt;='P09'!$B$17,INDEX('P09'!$K:$K,$A332+52),0)+IF($A332&lt;='P10'!$B$17,INDEX('P10'!$K:$K,$A332+52),0)</f>
        <v>1.838058379403016E-3</v>
      </c>
      <c r="D332">
        <f>IF($A332&lt;='P01'!$B$17,INDEX('P01'!$L:$L,$A332+52),0)+IF($A332&lt;='P02'!$B$17,INDEX('P02'!$L:$L,$A332+52),0)+IF($A332&lt;='P03'!$B$17,INDEX('P03'!$L:$L,$A332+52),0)+IF($A332&lt;='P04'!$B$17,INDEX('P04'!$L:$L,$A332+52),0)+IF($A332&lt;='P05'!$B$17,INDEX('P05'!$L:$L,$A332+52),0)+IF($A332&lt;='P06'!$B$17,INDEX('P06'!$L:$L,$A332+52),0)+IF($A332&lt;='P07'!$B$17,INDEX('P07'!$L:$L,$A332+52),0)+IF($A332&lt;='P08'!$B$17,INDEX('P08'!$L:$L,$A332+52),0)+IF($A332&lt;='P09'!$B$17,INDEX('P09'!$L:$L,$A332+52),0)+IF($A332&lt;='P10'!$B$17,INDEX('P10'!$L:$L,$A332+52),0)</f>
        <v>0.26806727668553115</v>
      </c>
      <c r="E332">
        <f>IF($A332&lt;='P01'!$B$17,INDEX('P01'!$M:$M,$A332+52),0)+IF($A332&lt;='P02'!$B$17,INDEX('P02'!$M:$M,$A332+52),0)+IF($A332&lt;='P03'!$B$17,INDEX('P03'!$M:$M,$A332+52),0)+IF($A332&lt;='P04'!$B$17,INDEX('P04'!$M:$M,$A332+52),0)+IF($A332&lt;='P05'!$B$17,INDEX('P05'!$M:$M,$A332+52),0)+IF($A332&lt;='P06'!$B$17,INDEX('P06'!$M:$M,$A332+52),0)+IF($A332&lt;='P07'!$B$17,INDEX('P07'!$M:$M,$A332+52),0)+IF($A332&lt;='P08'!$B$17,INDEX('P08'!$M:$M,$A332+52),0)+IF($A332&lt;='P09'!$B$17,INDEX('P09'!$M:$M,$A332+52),0)+IF($A332&lt;='P10'!$B$17,INDEX('P10'!$M:$M,$A332+52),0)</f>
        <v>0.27132834760790192</v>
      </c>
      <c r="F332">
        <f>IF($A332&lt;='P01'!$B$17,INDEX('P01'!$R:$R,$A332+52),0)+IF($A332&lt;='P02'!$B$17,INDEX('P02'!$R:$R,$A332+52),0)+IF($A332&lt;='P03'!$B$17,INDEX('P03'!$R:$R,$A332+52),0)+IF($A332&lt;='P04'!$B$17,INDEX('P04'!$R:$R,$A332+52),0)+IF($A332&lt;='P05'!$B$17,INDEX('P05'!$R:$R,$A332+52),0)+IF($A332&lt;='P06'!$B$17,INDEX('P06'!$R:$R,$A332+52),0)+IF($A332&lt;='P07'!$B$17,INDEX('P07'!$R:$R,$A332+52),0)+IF($A332&lt;='P08'!$B$17,INDEX('P08'!$R:$R,$A332+52),0)+IF($A332&lt;='P09'!$B$17,INDEX('P09'!$R:$R,$A332+52),0)+IF($A332&lt;='P10'!$B$17,INDEX('P10'!$R:$R,$A332+52),0)</f>
        <v>45.649820696851052</v>
      </c>
      <c r="G332">
        <f>IF($A332&lt;='P01'!$B$17,INDEX('P01'!$S:$S,$A332+52),0)+IF($A332&lt;='P02'!$B$17,INDEX('P02'!$S:$S,$A332+52),0)+IF($A332&lt;='P03'!$B$17,INDEX('P03'!$S:$S,$A332+52),0)+IF($A332&lt;='P04'!$B$17,INDEX('P04'!$S:$S,$A332+52),0)+IF($A332&lt;='P05'!$B$17,INDEX('P05'!$S:$S,$A332+52),0)+IF($A332&lt;='P06'!$B$17,INDEX('P06'!$S:$S,$A332+52),0)+IF($A332&lt;='P07'!$B$17,INDEX('P07'!$S:$S,$A332+52),0)+IF($A332&lt;='P08'!$B$17,INDEX('P08'!$S:$S,$A332+52),0)+IF($A332&lt;='P09'!$B$17,INDEX('P09'!$S:$S,$A332+52),0)+IF($A332&lt;='P10'!$B$17,INDEX('P10'!$S:$S,$A332+52),0)</f>
        <v>0.91299641393702113</v>
      </c>
      <c r="H332">
        <f>IF($A332&lt;='P01'!$B$17,INDEX('P01'!$T:$T,$A332+52),0)+IF($A332&lt;='P02'!$B$17,INDEX('P02'!$T:$T,$A332+52),0)+IF($A332&lt;='P03'!$B$17,INDEX('P03'!$T:$T,$A332+52),0)+IF($A332&lt;='P04'!$B$17,INDEX('P04'!$T:$T,$A332+52),0)+IF($A332&lt;='P05'!$B$17,INDEX('P05'!$T:$T,$A332+52),0)+IF($A332&lt;='P06'!$B$17,INDEX('P06'!$T:$T,$A332+52),0)+IF($A332&lt;='P07'!$B$17,INDEX('P07'!$T:$T,$A332+52),0)+IF($A332&lt;='P08'!$B$17,INDEX('P08'!$T:$T,$A332+52),0)+IF($A332&lt;='P09'!$B$17,INDEX('P09'!$T:$T,$A332+52),0)+IF($A332&lt;='P10'!$B$17,INDEX('P10'!$T:$T,$A332+52),0)</f>
        <v>5.667407475755927</v>
      </c>
      <c r="I332">
        <f>IF($A332&lt;='P01'!$B$17,INDEX('P01'!$U:$U,$A332+52),0)+IF($A332&lt;='P02'!$B$17,INDEX('P02'!$U:$U,$A332+52),0)+IF($A332&lt;='P03'!$B$17,INDEX('P03'!$U:$U,$A332+52),0)+IF($A332&lt;='P04'!$B$17,INDEX('P04'!$U:$U,$A332+52),0)+IF($A332&lt;='P05'!$B$17,INDEX('P05'!$U:$U,$A332+52),0)+IF($A332&lt;='P06'!$B$17,INDEX('P06'!$U:$U,$A332+52),0)+IF($A332&lt;='P07'!$B$17,INDEX('P07'!$U:$U,$A332+52),0)+IF($A332&lt;='P08'!$B$17,INDEX('P08'!$U:$U,$A332+52),0)+IF($A332&lt;='P09'!$B$17,INDEX('P09'!$U:$U,$A332+52),0)+IF($A332&lt;='P10'!$B$17,INDEX('P10'!$U:$U,$A332+52),0)</f>
        <v>78.403618719897509</v>
      </c>
      <c r="J332">
        <f>IF($A332&lt;='P01'!$B$17,INDEX('P01'!$V:$V,$A332+52),0)+IF($A332&lt;='P02'!$B$17,INDEX('P02'!$V:$V,$A332+52),0)+IF($A332&lt;='P03'!$B$17,INDEX('P03'!$V:$V,$A332+52),0)+IF($A332&lt;='P04'!$B$17,INDEX('P04'!$V:$V,$A332+52),0)+IF($A332&lt;='P05'!$B$17,INDEX('P05'!$V:$V,$A332+52),0)+IF($A332&lt;='P06'!$B$17,INDEX('P06'!$V:$V,$A332+52),0)+IF($A332&lt;='P07'!$B$17,INDEX('P07'!$V:$V,$A332+52),0)+IF($A332&lt;='P08'!$B$17,INDEX('P08'!$V:$V,$A332+52),0)+IF($A332&lt;='P09'!$B$17,INDEX('P09'!$V:$V,$A332+52),0)+IF($A332&lt;='P10'!$B$17,INDEX('P10'!$V:$V,$A332+52),0)</f>
        <v>6.4588896330195961E-2</v>
      </c>
      <c r="K332">
        <f>IF($A332&lt;='P01'!$B$17,INDEX('P01'!$W:$W,$A332+52),0)+IF($A332&lt;='P02'!$B$17,INDEX('P02'!$W:$W,$A332+52),0)+IF($A332&lt;='P03'!$B$17,INDEX('P03'!$W:$W,$A332+52),0)+IF($A332&lt;='P04'!$B$17,INDEX('P04'!$W:$W,$A332+52),0)+IF($A332&lt;='P05'!$B$17,INDEX('P05'!$W:$W,$A332+52),0)+IF($A332&lt;='P06'!$B$17,INDEX('P06'!$W:$W,$A332+52),0)+IF($A332&lt;='P07'!$B$17,INDEX('P07'!$W:$W,$A332+52),0)+IF($A332&lt;='P08'!$B$17,INDEX('P08'!$W:$W,$A332+52),0)+IF($A332&lt;='P09'!$B$17,INDEX('P09'!$W:$W,$A332+52),0)+IF($A332&lt;='P10'!$B$17,INDEX('P10'!$W:$W,$A332+52),0)</f>
        <v>-39.398790809069602</v>
      </c>
      <c r="L332">
        <f>IF($A332&lt;='P01'!$B$17,INDEX('P01'!$X:$X,$A332+52),0)+IF($A332&lt;='P02'!$B$17,INDEX('P02'!$X:$X,$A332+52),0)+IF($A332&lt;='P03'!$B$17,INDEX('P03'!$X:$X,$A332+52),0)+IF($A332&lt;='P04'!$B$17,INDEX('P04'!$X:$X,$A332+52),0)+IF($A332&lt;='P05'!$B$17,INDEX('P05'!$X:$X,$A332+52),0)+IF($A332&lt;='P06'!$B$17,INDEX('P06'!$X:$X,$A332+52),0)+IF($A332&lt;='P07'!$B$17,INDEX('P07'!$X:$X,$A332+52),0)+IF($A332&lt;='P08'!$B$17,INDEX('P08'!$X:$X,$A332+52),0)+IF($A332&lt;='P09'!$B$17,INDEX('P09'!$X:$X,$A332+52),0)+IF($A332&lt;='P10'!$B$17,INDEX('P10'!$X:$X,$A332+52),0)</f>
        <v>39.252334087685384</v>
      </c>
      <c r="M332">
        <f>IF($A332&lt;='P01'!$B$17,INDEX('P01'!$AA:$AA,$A332+52),0)+IF($A332&lt;='P02'!$B$17,INDEX('P02'!$AA:$AA,$A332+52),0)+IF($A332&lt;='P03'!$B$17,INDEX('P03'!$AA:$AA,$A332+52),0)+IF($A332&lt;='P04'!$B$17,INDEX('P04'!$AA:$AA,$A332+52),0)+IF($A332&lt;='P05'!$B$17,INDEX('P05'!$AA:$AA,$A332+52),0)+IF($A332&lt;='P06'!$B$17,INDEX('P06'!$AA:$AA,$A332+52),0)+IF($A332&lt;='P07'!$B$17,INDEX('P07'!$AA:$AA,$A332+52),0)+IF($A332&lt;='P08'!$B$17,INDEX('P08'!$AA:$AA,$A332+52),0)+IF($A332&lt;='P09'!$B$17,INDEX('P09'!$AA:$AA,$A332+52),0)+IF($A332&lt;='P10'!$B$17,INDEX('P10'!$AA:$AA,$A332+52),0)</f>
        <v>-14.72421004397653</v>
      </c>
      <c r="N332">
        <f>IF($A332&lt;='P01'!$B$17,INDEX('P01'!$AB:$AB,$A332+52),0)+IF($A332&lt;='P02'!$B$17,INDEX('P02'!$AB:$AB,$A332+52),0)+IF($A332&lt;='P03'!$B$17,INDEX('P03'!$AB:$AB,$A332+52),0)+IF($A332&lt;='P04'!$B$17,INDEX('P04'!$AB:$AB,$A332+52),0)+IF($A332&lt;='P05'!$B$17,INDEX('P05'!$AB:$AB,$A332+52),0)+IF($A332&lt;='P06'!$B$17,INDEX('P06'!$AB:$AB,$A332+52),0)+IF($A332&lt;='P07'!$B$17,INDEX('P07'!$AB:$AB,$A332+52),0)+IF($A332&lt;='P08'!$B$17,INDEX('P08'!$AB:$AB,$A332+52),0)+IF($A332&lt;='P09'!$B$17,INDEX('P09'!$AB:$AB,$A332+52),0)+IF($A332&lt;='P10'!$B$17,INDEX('P10'!$AB:$AB,$A332+52),0)</f>
        <v>17.180074331630738</v>
      </c>
      <c r="O332">
        <f>IF($A332&lt;='P01'!$B$17,INDEX('P01'!$AC:$AC,$A332+52),0)+IF($A332&lt;='P02'!$B$17,INDEX('P02'!$AC:$AC,$A332+52),0)+IF($A332&lt;='P03'!$B$17,INDEX('P03'!$AC:$AC,$A332+52),0)+IF($A332&lt;='P04'!$B$17,INDEX('P04'!$AC:$AC,$A332+52),0)+IF($A332&lt;='P05'!$B$17,INDEX('P05'!$AC:$AC,$A332+52),0)+IF($A332&lt;='P06'!$B$17,INDEX('P06'!$AC:$AC,$A332+52),0)+IF($A332&lt;='P07'!$B$17,INDEX('P07'!$AC:$AC,$A332+52),0)+IF($A332&lt;='P08'!$B$17,INDEX('P08'!$AC:$AC,$A332+52),0)+IF($A332&lt;='P09'!$B$17,INDEX('P09'!$AC:$AC,$A332+52),0)+IF($A332&lt;='P10'!$B$17,INDEX('P10'!$AC:$AC,$A332+52),0)</f>
        <v>0.34360148663261481</v>
      </c>
      <c r="P332">
        <f>IF($A332&lt;='P01'!$B$17,INDEX('P01'!$AD:$AD,$A332+52),0)+IF($A332&lt;='P02'!$B$17,INDEX('P02'!$AD:$AD,$A332+52),0)+IF($A332&lt;='P03'!$B$17,INDEX('P03'!$AD:$AD,$A332+52),0)+IF($A332&lt;='P04'!$B$17,INDEX('P04'!$AD:$AD,$A332+52),0)+IF($A332&lt;='P05'!$B$17,INDEX('P05'!$AD:$AD,$A332+52),0)+IF($A332&lt;='P06'!$B$17,INDEX('P06'!$AD:$AD,$A332+52),0)+IF($A332&lt;='P07'!$B$17,INDEX('P07'!$AD:$AD,$A332+52),0)+IF($A332&lt;='P08'!$B$17,INDEX('P08'!$AD:$AD,$A332+52),0)+IF($A332&lt;='P09'!$B$17,INDEX('P09'!$AD:$AD,$A332+52),0)+IF($A332&lt;='P10'!$B$17,INDEX('P10'!$AD:$AD,$A332+52),0)</f>
        <v>2.1259397693757327</v>
      </c>
      <c r="Q332">
        <f>IF($A332&lt;='P01'!$B$17,INDEX('P01'!$AE:$AE,$A332+52),0)+IF($A332&lt;='P02'!$B$17,INDEX('P02'!$AE:$AE,$A332+52),0)+IF($A332&lt;='P03'!$B$17,INDEX('P03'!$AE:$AE,$A332+52),0)+IF($A332&lt;='P04'!$B$17,INDEX('P04'!$AE:$AE,$A332+52),0)+IF($A332&lt;='P05'!$B$17,INDEX('P05'!$AE:$AE,$A332+52),0)+IF($A332&lt;='P06'!$B$17,INDEX('P06'!$AE:$AE,$A332+52),0)+IF($A332&lt;='P07'!$B$17,INDEX('P07'!$AE:$AE,$A332+52),0)+IF($A332&lt;='P08'!$B$17,INDEX('P08'!$AE:$AE,$A332+52),0)+IF($A332&lt;='P09'!$B$17,INDEX('P09'!$AE:$AE,$A332+52),0)+IF($A332&lt;='P10'!$B$17,INDEX('P10'!$AE:$AE,$A332+52),0)</f>
        <v>29.410514739346429</v>
      </c>
      <c r="R332">
        <f>IF($A332&lt;='P01'!$B$17,INDEX('P01'!$AF:$AF,$A332+52),0)+IF($A332&lt;='P02'!$B$17,INDEX('P02'!$AF:$AF,$A332+52),0)+IF($A332&lt;='P03'!$B$17,INDEX('P03'!$AF:$AF,$A332+52),0)+IF($A332&lt;='P04'!$B$17,INDEX('P04'!$AF:$AF,$A332+52),0)+IF($A332&lt;='P05'!$B$17,INDEX('P05'!$AF:$AF,$A332+52),0)+IF($A332&lt;='P06'!$B$17,INDEX('P06'!$AF:$AF,$A332+52),0)+IF($A332&lt;='P07'!$B$17,INDEX('P07'!$AF:$AF,$A332+52),0)+IF($A332&lt;='P08'!$B$17,INDEX('P08'!$AF:$AF,$A332+52),0)+IF($A332&lt;='P09'!$B$17,INDEX('P09'!$AF:$AF,$A332+52),0)+IF($A332&lt;='P10'!$B$17,INDEX('P10'!$AF:$AF,$A332+52),0)</f>
        <v>2.4228380252495439E-2</v>
      </c>
      <c r="S332">
        <f>IF($A332&lt;='P01'!$B$17,INDEX('P01'!$AG:$AG,$A332+52),0)+IF($A332&lt;='P02'!$B$17,INDEX('P02'!$AG:$AG,$A332+52),0)+IF($A332&lt;='P03'!$B$17,INDEX('P03'!$AG:$AG,$A332+52),0)+IF($A332&lt;='P04'!$B$17,INDEX('P04'!$AG:$AG,$A332+52),0)+IF($A332&lt;='P05'!$B$17,INDEX('P05'!$AG:$AG,$A332+52),0)+IF($A332&lt;='P06'!$B$17,INDEX('P06'!$AG:$AG,$A332+52),0)+IF($A332&lt;='P07'!$B$17,INDEX('P07'!$AG:$AG,$A332+52),0)+IF($A332&lt;='P08'!$B$17,INDEX('P08'!$AG:$AG,$A332+52),0)+IF($A332&lt;='P09'!$B$17,INDEX('P09'!$AG:$AG,$A332+52),0)+IF($A332&lt;='P10'!$B$17,INDEX('P10'!$AG:$AG,$A332+52),0)</f>
        <v>6759.1387014112552</v>
      </c>
      <c r="T332">
        <f>IF($A332&lt;='P01'!$B$17,INDEX('P01'!$AI:$AI,$A332+52),0)+IF($A332&lt;='P02'!$B$17,INDEX('P02'!$AI:$AI,$A332+52),0)+IF($A332&lt;='P03'!$B$17,INDEX('P03'!$AI:$AI,$A332+52),0)+IF($A332&lt;='P04'!$B$17,INDEX('P04'!$AI:$AI,$A332+52),0)+IF($A332&lt;='P05'!$B$17,INDEX('P05'!$AI:$AI,$A332+52),0)+IF($A332&lt;='P06'!$B$17,INDEX('P06'!$AI:$AI,$A332+52),0)+IF($A332&lt;='P07'!$B$17,INDEX('P07'!$AI:$AI,$A332+52),0)+IF($A332&lt;='P08'!$B$17,INDEX('P08'!$AI:$AI,$A332+52),0)+IF($A332&lt;='P09'!$B$17,INDEX('P09'!$AI:$AI,$A332+52),0)+IF($A332&lt;='P10'!$B$17,INDEX('P10'!$AI:$AI,$A332+52),0)</f>
        <v>6759.1387014112552</v>
      </c>
    </row>
    <row r="333" spans="1:20" x14ac:dyDescent="0.35">
      <c r="A333">
        <v>301</v>
      </c>
      <c r="B333">
        <f>IF($A333&lt;='P01'!$B$17,INDEX('P01'!$J:$J,$A333+52),0)+IF($A333&lt;='P02'!$B$17,INDEX('P02'!$J:$J,$A333+52),0)+IF($A333&lt;='P03'!$B$17,INDEX('P03'!$J:$J,$A333+52),0)+IF($A333&lt;='P04'!$B$17,INDEX('P04'!$J:$J,$A333+52),0)+IF($A333&lt;='P05'!$B$17,INDEX('P05'!$J:$J,$A333+52),0)+IF($A333&lt;='P06'!$B$17,INDEX('P06'!$J:$J,$A333+52),0)+IF($A333&lt;='P07'!$B$17,INDEX('P07'!$J:$J,$A333+52),0)+IF($A333&lt;='P08'!$B$17,INDEX('P08'!$J:$J,$A333+52),0)+IF($A333&lt;='P09'!$B$17,INDEX('P09'!$J:$J,$A333+52),0)+IF($A333&lt;='P10'!$B$17,INDEX('P10'!$J:$J,$A333+52),0)</f>
        <v>5.2722602724179297E-5</v>
      </c>
      <c r="C333">
        <f>IF($A333&lt;='P01'!$B$17,INDEX('P01'!$K:$K,$A333+52),0)+IF($A333&lt;='P02'!$B$17,INDEX('P02'!$K:$K,$A333+52),0)+IF($A333&lt;='P03'!$B$17,INDEX('P03'!$K:$K,$A333+52),0)+IF($A333&lt;='P04'!$B$17,INDEX('P04'!$K:$K,$A333+52),0)+IF($A333&lt;='P05'!$B$17,INDEX('P05'!$K:$K,$A333+52),0)+IF($A333&lt;='P06'!$B$17,INDEX('P06'!$K:$K,$A333+52),0)+IF($A333&lt;='P07'!$B$17,INDEX('P07'!$K:$K,$A333+52),0)+IF($A333&lt;='P08'!$B$17,INDEX('P08'!$K:$K,$A333+52),0)+IF($A333&lt;='P09'!$B$17,INDEX('P09'!$K:$K,$A333+52),0)+IF($A333&lt;='P10'!$B$17,INDEX('P10'!$K:$K,$A333+52),0)</f>
        <v>9.2126645408719418E-4</v>
      </c>
      <c r="D333">
        <f>IF($A333&lt;='P01'!$B$17,INDEX('P01'!$L:$L,$A333+52),0)+IF($A333&lt;='P02'!$B$17,INDEX('P02'!$L:$L,$A333+52),0)+IF($A333&lt;='P03'!$B$17,INDEX('P03'!$L:$L,$A333+52),0)+IF($A333&lt;='P04'!$B$17,INDEX('P04'!$L:$L,$A333+52),0)+IF($A333&lt;='P05'!$B$17,INDEX('P05'!$L:$L,$A333+52),0)+IF($A333&lt;='P06'!$B$17,INDEX('P06'!$L:$L,$A333+52),0)+IF($A333&lt;='P07'!$B$17,INDEX('P07'!$L:$L,$A333+52),0)+IF($A333&lt;='P08'!$B$17,INDEX('P08'!$L:$L,$A333+52),0)+IF($A333&lt;='P09'!$B$17,INDEX('P09'!$L:$L,$A333+52),0)+IF($A333&lt;='P10'!$B$17,INDEX('P10'!$L:$L,$A333+52),0)</f>
        <v>0</v>
      </c>
      <c r="E333">
        <f>IF($A333&lt;='P01'!$B$17,INDEX('P01'!$M:$M,$A333+52),0)+IF($A333&lt;='P02'!$B$17,INDEX('P02'!$M:$M,$A333+52),0)+IF($A333&lt;='P03'!$B$17,INDEX('P03'!$M:$M,$A333+52),0)+IF($A333&lt;='P04'!$B$17,INDEX('P04'!$M:$M,$A333+52),0)+IF($A333&lt;='P05'!$B$17,INDEX('P05'!$M:$M,$A333+52),0)+IF($A333&lt;='P06'!$B$17,INDEX('P06'!$M:$M,$A333+52),0)+IF($A333&lt;='P07'!$B$17,INDEX('P07'!$M:$M,$A333+52),0)+IF($A333&lt;='P08'!$B$17,INDEX('P08'!$M:$M,$A333+52),0)+IF($A333&lt;='P09'!$B$17,INDEX('P09'!$M:$M,$A333+52),0)+IF($A333&lt;='P10'!$B$17,INDEX('P10'!$M:$M,$A333+52),0)</f>
        <v>0.27035435855109058</v>
      </c>
      <c r="F333">
        <f>IF($A333&lt;='P01'!$B$17,INDEX('P01'!$R:$R,$A333+52),0)+IF($A333&lt;='P02'!$B$17,INDEX('P02'!$R:$R,$A333+52),0)+IF($A333&lt;='P03'!$B$17,INDEX('P03'!$R:$R,$A333+52),0)+IF($A333&lt;='P04'!$B$17,INDEX('P04'!$R:$R,$A333+52),0)+IF($A333&lt;='P05'!$B$17,INDEX('P05'!$R:$R,$A333+52),0)+IF($A333&lt;='P06'!$B$17,INDEX('P06'!$R:$R,$A333+52),0)+IF($A333&lt;='P07'!$B$17,INDEX('P07'!$R:$R,$A333+52),0)+IF($A333&lt;='P08'!$B$17,INDEX('P08'!$R:$R,$A333+52),0)+IF($A333&lt;='P09'!$B$17,INDEX('P09'!$R:$R,$A333+52),0)+IF($A333&lt;='P10'!$B$17,INDEX('P10'!$R:$R,$A333+52),0)</f>
        <v>31.642311898033523</v>
      </c>
      <c r="G333">
        <f>IF($A333&lt;='P01'!$B$17,INDEX('P01'!$S:$S,$A333+52),0)+IF($A333&lt;='P02'!$B$17,INDEX('P02'!$S:$S,$A333+52),0)+IF($A333&lt;='P03'!$B$17,INDEX('P03'!$S:$S,$A333+52),0)+IF($A333&lt;='P04'!$B$17,INDEX('P04'!$S:$S,$A333+52),0)+IF($A333&lt;='P05'!$B$17,INDEX('P05'!$S:$S,$A333+52),0)+IF($A333&lt;='P06'!$B$17,INDEX('P06'!$S:$S,$A333+52),0)+IF($A333&lt;='P07'!$B$17,INDEX('P07'!$S:$S,$A333+52),0)+IF($A333&lt;='P08'!$B$17,INDEX('P08'!$S:$S,$A333+52),0)+IF($A333&lt;='P09'!$B$17,INDEX('P09'!$S:$S,$A333+52),0)+IF($A333&lt;='P10'!$B$17,INDEX('P10'!$S:$S,$A333+52),0)</f>
        <v>0.63284623796067041</v>
      </c>
      <c r="H333">
        <f>IF($A333&lt;='P01'!$B$17,INDEX('P01'!$T:$T,$A333+52),0)+IF($A333&lt;='P02'!$B$17,INDEX('P02'!$T:$T,$A333+52),0)+IF($A333&lt;='P03'!$B$17,INDEX('P03'!$T:$T,$A333+52),0)+IF($A333&lt;='P04'!$B$17,INDEX('P04'!$T:$T,$A333+52),0)+IF($A333&lt;='P05'!$B$17,INDEX('P05'!$T:$T,$A333+52),0)+IF($A333&lt;='P06'!$B$17,INDEX('P06'!$T:$T,$A333+52),0)+IF($A333&lt;='P07'!$B$17,INDEX('P07'!$T:$T,$A333+52),0)+IF($A333&lt;='P08'!$B$17,INDEX('P08'!$T:$T,$A333+52),0)+IF($A333&lt;='P09'!$B$17,INDEX('P09'!$T:$T,$A333+52),0)+IF($A333&lt;='P10'!$B$17,INDEX('P10'!$T:$T,$A333+52),0)</f>
        <v>2.8475119849467512</v>
      </c>
      <c r="I333">
        <f>IF($A333&lt;='P01'!$B$17,INDEX('P01'!$U:$U,$A333+52),0)+IF($A333&lt;='P02'!$B$17,INDEX('P02'!$U:$U,$A333+52),0)+IF($A333&lt;='P03'!$B$17,INDEX('P03'!$U:$U,$A333+52),0)+IF($A333&lt;='P04'!$B$17,INDEX('P04'!$U:$U,$A333+52),0)+IF($A333&lt;='P05'!$B$17,INDEX('P05'!$U:$U,$A333+52),0)+IF($A333&lt;='P06'!$B$17,INDEX('P06'!$U:$U,$A333+52),0)+IF($A333&lt;='P07'!$B$17,INDEX('P07'!$U:$U,$A333+52),0)+IF($A333&lt;='P08'!$B$17,INDEX('P08'!$U:$U,$A333+52),0)+IF($A333&lt;='P09'!$B$17,INDEX('P09'!$U:$U,$A333+52),0)+IF($A333&lt;='P10'!$B$17,INDEX('P10'!$U:$U,$A333+52),0)</f>
        <v>52.722602724179296</v>
      </c>
      <c r="J333">
        <f>IF($A333&lt;='P01'!$B$17,INDEX('P01'!$V:$V,$A333+52),0)+IF($A333&lt;='P02'!$B$17,INDEX('P02'!$V:$V,$A333+52),0)+IF($A333&lt;='P03'!$B$17,INDEX('P03'!$V:$V,$A333+52),0)+IF($A333&lt;='P04'!$B$17,INDEX('P04'!$V:$V,$A333+52),0)+IF($A333&lt;='P05'!$B$17,INDEX('P05'!$V:$V,$A333+52),0)+IF($A333&lt;='P06'!$B$17,INDEX('P06'!$V:$V,$A333+52),0)+IF($A333&lt;='P07'!$B$17,INDEX('P07'!$V:$V,$A333+52),0)+IF($A333&lt;='P08'!$B$17,INDEX('P08'!$V:$V,$A333+52),0)+IF($A333&lt;='P09'!$B$17,INDEX('P09'!$V:$V,$A333+52),0)+IF($A333&lt;='P10'!$B$17,INDEX('P10'!$V:$V,$A333+52),0)</f>
        <v>2.7665418018105122E-2</v>
      </c>
      <c r="K333">
        <f>IF($A333&lt;='P01'!$B$17,INDEX('P01'!$W:$W,$A333+52),0)+IF($A333&lt;='P02'!$B$17,INDEX('P02'!$W:$W,$A333+52),0)+IF($A333&lt;='P03'!$B$17,INDEX('P03'!$W:$W,$A333+52),0)+IF($A333&lt;='P04'!$B$17,INDEX('P04'!$W:$W,$A333+52),0)+IF($A333&lt;='P05'!$B$17,INDEX('P05'!$W:$W,$A333+52),0)+IF($A333&lt;='P06'!$B$17,INDEX('P06'!$W:$W,$A333+52),0)+IF($A333&lt;='P07'!$B$17,INDEX('P07'!$W:$W,$A333+52),0)+IF($A333&lt;='P08'!$B$17,INDEX('P08'!$W:$W,$A333+52),0)+IF($A333&lt;='P09'!$B$17,INDEX('P09'!$W:$W,$A333+52),0)+IF($A333&lt;='P10'!$B$17,INDEX('P10'!$W:$W,$A333+52),0)</f>
        <v>-24.588314467071303</v>
      </c>
      <c r="L333">
        <f>IF($A333&lt;='P01'!$B$17,INDEX('P01'!$X:$X,$A333+52),0)+IF($A333&lt;='P02'!$B$17,INDEX('P02'!$X:$X,$A333+52),0)+IF($A333&lt;='P03'!$B$17,INDEX('P03'!$X:$X,$A333+52),0)+IF($A333&lt;='P04'!$B$17,INDEX('P04'!$X:$X,$A333+52),0)+IF($A333&lt;='P05'!$B$17,INDEX('P05'!$X:$X,$A333+52),0)+IF($A333&lt;='P06'!$B$17,INDEX('P06'!$X:$X,$A333+52),0)+IF($A333&lt;='P07'!$B$17,INDEX('P07'!$X:$X,$A333+52),0)+IF($A333&lt;='P08'!$B$17,INDEX('P08'!$X:$X,$A333+52),0)+IF($A333&lt;='P09'!$B$17,INDEX('P09'!$X:$X,$A333+52),0)+IF($A333&lt;='P10'!$B$17,INDEX('P10'!$X:$X,$A333+52),0)</f>
        <v>24.486797545715184</v>
      </c>
      <c r="M333">
        <f>IF($A333&lt;='P01'!$B$17,INDEX('P01'!$AA:$AA,$A333+52),0)+IF($A333&lt;='P02'!$B$17,INDEX('P02'!$AA:$AA,$A333+52),0)+IF($A333&lt;='P03'!$B$17,INDEX('P03'!$AA:$AA,$A333+52),0)+IF($A333&lt;='P04'!$B$17,INDEX('P04'!$AA:$AA,$A333+52),0)+IF($A333&lt;='P05'!$B$17,INDEX('P05'!$AA:$AA,$A333+52),0)+IF($A333&lt;='P06'!$B$17,INDEX('P06'!$AA:$AA,$A333+52),0)+IF($A333&lt;='P07'!$B$17,INDEX('P07'!$AA:$AA,$A333+52),0)+IF($A333&lt;='P08'!$B$17,INDEX('P08'!$AA:$AA,$A333+52),0)+IF($A333&lt;='P09'!$B$17,INDEX('P09'!$AA:$AA,$A333+52),0)+IF($A333&lt;='P10'!$B$17,INDEX('P10'!$AA:$AA,$A333+52),0)</f>
        <v>-9.1554366755206633</v>
      </c>
      <c r="N333">
        <f>IF($A333&lt;='P01'!$B$17,INDEX('P01'!$AB:$AB,$A333+52),0)+IF($A333&lt;='P02'!$B$17,INDEX('P02'!$AB:$AB,$A333+52),0)+IF($A333&lt;='P03'!$B$17,INDEX('P03'!$AB:$AB,$A333+52),0)+IF($A333&lt;='P04'!$B$17,INDEX('P04'!$AB:$AB,$A333+52),0)+IF($A333&lt;='P05'!$B$17,INDEX('P05'!$AB:$AB,$A333+52),0)+IF($A333&lt;='P06'!$B$17,INDEX('P06'!$AB:$AB,$A333+52),0)+IF($A333&lt;='P07'!$B$17,INDEX('P07'!$AB:$AB,$A333+52),0)+IF($A333&lt;='P08'!$B$17,INDEX('P08'!$AB:$AB,$A333+52),0)+IF($A333&lt;='P09'!$B$17,INDEX('P09'!$AB:$AB,$A333+52),0)+IF($A333&lt;='P10'!$B$17,INDEX('P10'!$AB:$AB,$A333+52),0)</f>
        <v>11.869562855112667</v>
      </c>
      <c r="O333">
        <f>IF($A333&lt;='P01'!$B$17,INDEX('P01'!$AC:$AC,$A333+52),0)+IF($A333&lt;='P02'!$B$17,INDEX('P02'!$AC:$AC,$A333+52),0)+IF($A333&lt;='P03'!$B$17,INDEX('P03'!$AC:$AC,$A333+52),0)+IF($A333&lt;='P04'!$B$17,INDEX('P04'!$AC:$AC,$A333+52),0)+IF($A333&lt;='P05'!$B$17,INDEX('P05'!$AC:$AC,$A333+52),0)+IF($A333&lt;='P06'!$B$17,INDEX('P06'!$AC:$AC,$A333+52),0)+IF($A333&lt;='P07'!$B$17,INDEX('P07'!$AC:$AC,$A333+52),0)+IF($A333&lt;='P08'!$B$17,INDEX('P08'!$AC:$AC,$A333+52),0)+IF($A333&lt;='P09'!$B$17,INDEX('P09'!$AC:$AC,$A333+52),0)+IF($A333&lt;='P10'!$B$17,INDEX('P10'!$AC:$AC,$A333+52),0)</f>
        <v>0.23739125710225334</v>
      </c>
      <c r="P333">
        <f>IF($A333&lt;='P01'!$B$17,INDEX('P01'!$AD:$AD,$A333+52),0)+IF($A333&lt;='P02'!$B$17,INDEX('P02'!$AD:$AD,$A333+52),0)+IF($A333&lt;='P03'!$B$17,INDEX('P03'!$AD:$AD,$A333+52),0)+IF($A333&lt;='P04'!$B$17,INDEX('P04'!$AD:$AD,$A333+52),0)+IF($A333&lt;='P05'!$B$17,INDEX('P05'!$AD:$AD,$A333+52),0)+IF($A333&lt;='P06'!$B$17,INDEX('P06'!$AD:$AD,$A333+52),0)+IF($A333&lt;='P07'!$B$17,INDEX('P07'!$AD:$AD,$A333+52),0)+IF($A333&lt;='P08'!$B$17,INDEX('P08'!$AD:$AD,$A333+52),0)+IF($A333&lt;='P09'!$B$17,INDEX('P09'!$AD:$AD,$A333+52),0)+IF($A333&lt;='P10'!$B$17,INDEX('P10'!$AD:$AD,$A333+52),0)</f>
        <v>1.0646641567683488</v>
      </c>
      <c r="Q333">
        <f>IF($A333&lt;='P01'!$B$17,INDEX('P01'!$AE:$AE,$A333+52),0)+IF($A333&lt;='P02'!$B$17,INDEX('P02'!$AE:$AE,$A333+52),0)+IF($A333&lt;='P03'!$B$17,INDEX('P03'!$AE:$AE,$A333+52),0)+IF($A333&lt;='P04'!$B$17,INDEX('P04'!$AE:$AE,$A333+52),0)+IF($A333&lt;='P05'!$B$17,INDEX('P05'!$AE:$AE,$A333+52),0)+IF($A333&lt;='P06'!$B$17,INDEX('P06'!$AE:$AE,$A333+52),0)+IF($A333&lt;='P07'!$B$17,INDEX('P07'!$AE:$AE,$A333+52),0)+IF($A333&lt;='P08'!$B$17,INDEX('P08'!$AE:$AE,$A333+52),0)+IF($A333&lt;='P09'!$B$17,INDEX('P09'!$AE:$AE,$A333+52),0)+IF($A333&lt;='P10'!$B$17,INDEX('P10'!$AE:$AE,$A333+52),0)</f>
        <v>19.712600216859375</v>
      </c>
      <c r="R333">
        <f>IF($A333&lt;='P01'!$B$17,INDEX('P01'!$AF:$AF,$A333+52),0)+IF($A333&lt;='P02'!$B$17,INDEX('P02'!$AF:$AF,$A333+52),0)+IF($A333&lt;='P03'!$B$17,INDEX('P03'!$AF:$AF,$A333+52),0)+IF($A333&lt;='P04'!$B$17,INDEX('P04'!$AF:$AF,$A333+52),0)+IF($A333&lt;='P05'!$B$17,INDEX('P05'!$AF:$AF,$A333+52),0)+IF($A333&lt;='P06'!$B$17,INDEX('P06'!$AF:$AF,$A333+52),0)+IF($A333&lt;='P07'!$B$17,INDEX('P07'!$AF:$AF,$A333+52),0)+IF($A333&lt;='P08'!$B$17,INDEX('P08'!$AF:$AF,$A333+52),0)+IF($A333&lt;='P09'!$B$17,INDEX('P09'!$AF:$AF,$A333+52),0)+IF($A333&lt;='P10'!$B$17,INDEX('P10'!$AF:$AF,$A333+52),0)</f>
        <v>1.0343899903353901E-2</v>
      </c>
      <c r="S333">
        <f>IF($A333&lt;='P01'!$B$17,INDEX('P01'!$AG:$AG,$A333+52),0)+IF($A333&lt;='P02'!$B$17,INDEX('P02'!$AG:$AG,$A333+52),0)+IF($A333&lt;='P03'!$B$17,INDEX('P03'!$AG:$AG,$A333+52),0)+IF($A333&lt;='P04'!$B$17,INDEX('P04'!$AG:$AG,$A333+52),0)+IF($A333&lt;='P05'!$B$17,INDEX('P05'!$AG:$AG,$A333+52),0)+IF($A333&lt;='P06'!$B$17,INDEX('P06'!$AG:$AG,$A333+52),0)+IF($A333&lt;='P07'!$B$17,INDEX('P07'!$AG:$AG,$A333+52),0)+IF($A333&lt;='P08'!$B$17,INDEX('P08'!$AG:$AG,$A333+52),0)+IF($A333&lt;='P09'!$B$17,INDEX('P09'!$AG:$AG,$A333+52),0)+IF($A333&lt;='P10'!$B$17,INDEX('P10'!$AG:$AG,$A333+52),0)</f>
        <v>6756.7795651257502</v>
      </c>
      <c r="T333">
        <f>IF($A333&lt;='P01'!$B$17,INDEX('P01'!$AI:$AI,$A333+52),0)+IF($A333&lt;='P02'!$B$17,INDEX('P02'!$AI:$AI,$A333+52),0)+IF($A333&lt;='P03'!$B$17,INDEX('P03'!$AI:$AI,$A333+52),0)+IF($A333&lt;='P04'!$B$17,INDEX('P04'!$AI:$AI,$A333+52),0)+IF($A333&lt;='P05'!$B$17,INDEX('P05'!$AI:$AI,$A333+52),0)+IF($A333&lt;='P06'!$B$17,INDEX('P06'!$AI:$AI,$A333+52),0)+IF($A333&lt;='P07'!$B$17,INDEX('P07'!$AI:$AI,$A333+52),0)+IF($A333&lt;='P08'!$B$17,INDEX('P08'!$AI:$AI,$A333+52),0)+IF($A333&lt;='P09'!$B$17,INDEX('P09'!$AI:$AI,$A333+52),0)+IF($A333&lt;='P10'!$B$17,INDEX('P10'!$AI:$AI,$A333+52),0)</f>
        <v>6756.7795651257502</v>
      </c>
    </row>
    <row r="334" spans="1:20" x14ac:dyDescent="0.35">
      <c r="A334">
        <v>302</v>
      </c>
      <c r="B334">
        <f>IF($A334&lt;='P01'!$B$17,INDEX('P01'!$J:$J,$A334+52),0)+IF($A334&lt;='P02'!$B$17,INDEX('P02'!$J:$J,$A334+52),0)+IF($A334&lt;='P03'!$B$17,INDEX('P03'!$J:$J,$A334+52),0)+IF($A334&lt;='P04'!$B$17,INDEX('P04'!$J:$J,$A334+52),0)+IF($A334&lt;='P05'!$B$17,INDEX('P05'!$J:$J,$A334+52),0)+IF($A334&lt;='P06'!$B$17,INDEX('P06'!$J:$J,$A334+52),0)+IF($A334&lt;='P07'!$B$17,INDEX('P07'!$J:$J,$A334+52),0)+IF($A334&lt;='P08'!$B$17,INDEX('P08'!$J:$J,$A334+52),0)+IF($A334&lt;='P09'!$B$17,INDEX('P09'!$J:$J,$A334+52),0)+IF($A334&lt;='P10'!$B$17,INDEX('P10'!$J:$J,$A334+52),0)</f>
        <v>5.2533344069296065E-5</v>
      </c>
      <c r="C334">
        <f>IF($A334&lt;='P01'!$B$17,INDEX('P01'!$K:$K,$A334+52),0)+IF($A334&lt;='P02'!$B$17,INDEX('P02'!$K:$K,$A334+52),0)+IF($A334&lt;='P03'!$B$17,INDEX('P03'!$K:$K,$A334+52),0)+IF($A334&lt;='P04'!$B$17,INDEX('P04'!$K:$K,$A334+52),0)+IF($A334&lt;='P05'!$B$17,INDEX('P05'!$K:$K,$A334+52),0)+IF($A334&lt;='P06'!$B$17,INDEX('P06'!$K:$K,$A334+52),0)+IF($A334&lt;='P07'!$B$17,INDEX('P07'!$K:$K,$A334+52),0)+IF($A334&lt;='P08'!$B$17,INDEX('P08'!$K:$K,$A334+52),0)+IF($A334&lt;='P09'!$B$17,INDEX('P09'!$K:$K,$A334+52),0)+IF($A334&lt;='P10'!$B$17,INDEX('P10'!$K:$K,$A334+52),0)</f>
        <v>9.1795937816755953E-4</v>
      </c>
      <c r="D334">
        <f>IF($A334&lt;='P01'!$B$17,INDEX('P01'!$L:$L,$A334+52),0)+IF($A334&lt;='P02'!$B$17,INDEX('P02'!$L:$L,$A334+52),0)+IF($A334&lt;='P03'!$B$17,INDEX('P03'!$L:$L,$A334+52),0)+IF($A334&lt;='P04'!$B$17,INDEX('P04'!$L:$L,$A334+52),0)+IF($A334&lt;='P05'!$B$17,INDEX('P05'!$L:$L,$A334+52),0)+IF($A334&lt;='P06'!$B$17,INDEX('P06'!$L:$L,$A334+52),0)+IF($A334&lt;='P07'!$B$17,INDEX('P07'!$L:$L,$A334+52),0)+IF($A334&lt;='P08'!$B$17,INDEX('P08'!$L:$L,$A334+52),0)+IF($A334&lt;='P09'!$B$17,INDEX('P09'!$L:$L,$A334+52),0)+IF($A334&lt;='P10'!$B$17,INDEX('P10'!$L:$L,$A334+52),0)</f>
        <v>0</v>
      </c>
      <c r="E334">
        <f>IF($A334&lt;='P01'!$B$17,INDEX('P01'!$M:$M,$A334+52),0)+IF($A334&lt;='P02'!$B$17,INDEX('P02'!$M:$M,$A334+52),0)+IF($A334&lt;='P03'!$B$17,INDEX('P03'!$M:$M,$A334+52),0)+IF($A334&lt;='P04'!$B$17,INDEX('P04'!$M:$M,$A334+52),0)+IF($A334&lt;='P05'!$B$17,INDEX('P05'!$M:$M,$A334+52),0)+IF($A334&lt;='P06'!$B$17,INDEX('P06'!$M:$M,$A334+52),0)+IF($A334&lt;='P07'!$B$17,INDEX('P07'!$M:$M,$A334+52),0)+IF($A334&lt;='P08'!$B$17,INDEX('P08'!$M:$M,$A334+52),0)+IF($A334&lt;='P09'!$B$17,INDEX('P09'!$M:$M,$A334+52),0)+IF($A334&lt;='P10'!$B$17,INDEX('P10'!$M:$M,$A334+52),0)</f>
        <v>0.26938386582885371</v>
      </c>
      <c r="F334">
        <f>IF($A334&lt;='P01'!$B$17,INDEX('P01'!$R:$R,$A334+52),0)+IF($A334&lt;='P02'!$B$17,INDEX('P02'!$R:$R,$A334+52),0)+IF($A334&lt;='P03'!$B$17,INDEX('P03'!$R:$R,$A334+52),0)+IF($A334&lt;='P04'!$B$17,INDEX('P04'!$R:$R,$A334+52),0)+IF($A334&lt;='P05'!$B$17,INDEX('P05'!$R:$R,$A334+52),0)+IF($A334&lt;='P06'!$B$17,INDEX('P06'!$R:$R,$A334+52),0)+IF($A334&lt;='P07'!$B$17,INDEX('P07'!$R:$R,$A334+52),0)+IF($A334&lt;='P08'!$B$17,INDEX('P08'!$R:$R,$A334+52),0)+IF($A334&lt;='P09'!$B$17,INDEX('P09'!$R:$R,$A334+52),0)+IF($A334&lt;='P10'!$B$17,INDEX('P10'!$R:$R,$A334+52),0)</f>
        <v>31.528725294228185</v>
      </c>
      <c r="G334">
        <f>IF($A334&lt;='P01'!$B$17,INDEX('P01'!$S:$S,$A334+52),0)+IF($A334&lt;='P02'!$B$17,INDEX('P02'!$S:$S,$A334+52),0)+IF($A334&lt;='P03'!$B$17,INDEX('P03'!$S:$S,$A334+52),0)+IF($A334&lt;='P04'!$B$17,INDEX('P04'!$S:$S,$A334+52),0)+IF($A334&lt;='P05'!$B$17,INDEX('P05'!$S:$S,$A334+52),0)+IF($A334&lt;='P06'!$B$17,INDEX('P06'!$S:$S,$A334+52),0)+IF($A334&lt;='P07'!$B$17,INDEX('P07'!$S:$S,$A334+52),0)+IF($A334&lt;='P08'!$B$17,INDEX('P08'!$S:$S,$A334+52),0)+IF($A334&lt;='P09'!$B$17,INDEX('P09'!$S:$S,$A334+52),0)+IF($A334&lt;='P10'!$B$17,INDEX('P10'!$S:$S,$A334+52),0)</f>
        <v>0.63057450588456365</v>
      </c>
      <c r="H334">
        <f>IF($A334&lt;='P01'!$B$17,INDEX('P01'!$T:$T,$A334+52),0)+IF($A334&lt;='P02'!$B$17,INDEX('P02'!$T:$T,$A334+52),0)+IF($A334&lt;='P03'!$B$17,INDEX('P03'!$T:$T,$A334+52),0)+IF($A334&lt;='P04'!$B$17,INDEX('P04'!$T:$T,$A334+52),0)+IF($A334&lt;='P05'!$B$17,INDEX('P05'!$T:$T,$A334+52),0)+IF($A334&lt;='P06'!$B$17,INDEX('P06'!$T:$T,$A334+52),0)+IF($A334&lt;='P07'!$B$17,INDEX('P07'!$T:$T,$A334+52),0)+IF($A334&lt;='P08'!$B$17,INDEX('P08'!$T:$T,$A334+52),0)+IF($A334&lt;='P09'!$B$17,INDEX('P09'!$T:$T,$A334+52),0)+IF($A334&lt;='P10'!$B$17,INDEX('P10'!$T:$T,$A334+52),0)</f>
        <v>2.8442877766529557</v>
      </c>
      <c r="I334">
        <f>IF($A334&lt;='P01'!$B$17,INDEX('P01'!$U:$U,$A334+52),0)+IF($A334&lt;='P02'!$B$17,INDEX('P02'!$U:$U,$A334+52),0)+IF($A334&lt;='P03'!$B$17,INDEX('P03'!$U:$U,$A334+52),0)+IF($A334&lt;='P04'!$B$17,INDEX('P04'!$U:$U,$A334+52),0)+IF($A334&lt;='P05'!$B$17,INDEX('P05'!$U:$U,$A334+52),0)+IF($A334&lt;='P06'!$B$17,INDEX('P06'!$U:$U,$A334+52),0)+IF($A334&lt;='P07'!$B$17,INDEX('P07'!$U:$U,$A334+52),0)+IF($A334&lt;='P08'!$B$17,INDEX('P08'!$U:$U,$A334+52),0)+IF($A334&lt;='P09'!$B$17,INDEX('P09'!$U:$U,$A334+52),0)+IF($A334&lt;='P10'!$B$17,INDEX('P10'!$U:$U,$A334+52),0)</f>
        <v>52.533344069296064</v>
      </c>
      <c r="J334">
        <f>IF($A334&lt;='P01'!$B$17,INDEX('P01'!$V:$V,$A334+52),0)+IF($A334&lt;='P02'!$B$17,INDEX('P02'!$V:$V,$A334+52),0)+IF($A334&lt;='P03'!$B$17,INDEX('P03'!$V:$V,$A334+52),0)+IF($A334&lt;='P04'!$B$17,INDEX('P04'!$V:$V,$A334+52),0)+IF($A334&lt;='P05'!$B$17,INDEX('P05'!$V:$V,$A334+52),0)+IF($A334&lt;='P06'!$B$17,INDEX('P06'!$V:$V,$A334+52),0)+IF($A334&lt;='P07'!$B$17,INDEX('P07'!$V:$V,$A334+52),0)+IF($A334&lt;='P08'!$B$17,INDEX('P08'!$V:$V,$A334+52),0)+IF($A334&lt;='P09'!$B$17,INDEX('P09'!$V:$V,$A334+52),0)+IF($A334&lt;='P10'!$B$17,INDEX('P10'!$V:$V,$A334+52),0)</f>
        <v>2.7634092752154761E-2</v>
      </c>
      <c r="K334">
        <f>IF($A334&lt;='P01'!$B$17,INDEX('P01'!$W:$W,$A334+52),0)+IF($A334&lt;='P02'!$B$17,INDEX('P02'!$W:$W,$A334+52),0)+IF($A334&lt;='P03'!$B$17,INDEX('P03'!$W:$W,$A334+52),0)+IF($A334&lt;='P04'!$B$17,INDEX('P04'!$W:$W,$A334+52),0)+IF($A334&lt;='P05'!$B$17,INDEX('P05'!$W:$W,$A334+52),0)+IF($A334&lt;='P06'!$B$17,INDEX('P06'!$W:$W,$A334+52),0)+IF($A334&lt;='P07'!$B$17,INDEX('P07'!$W:$W,$A334+52),0)+IF($A334&lt;='P08'!$B$17,INDEX('P08'!$W:$W,$A334+52),0)+IF($A334&lt;='P09'!$B$17,INDEX('P09'!$W:$W,$A334+52),0)+IF($A334&lt;='P10'!$B$17,INDEX('P10'!$W:$W,$A334+52),0)</f>
        <v>-24.507115150357553</v>
      </c>
      <c r="L334">
        <f>IF($A334&lt;='P01'!$B$17,INDEX('P01'!$X:$X,$A334+52),0)+IF($A334&lt;='P02'!$B$17,INDEX('P02'!$X:$X,$A334+52),0)+IF($A334&lt;='P03'!$B$17,INDEX('P03'!$X:$X,$A334+52),0)+IF($A334&lt;='P04'!$B$17,INDEX('P04'!$X:$X,$A334+52),0)+IF($A334&lt;='P05'!$B$17,INDEX('P05'!$X:$X,$A334+52),0)+IF($A334&lt;='P06'!$B$17,INDEX('P06'!$X:$X,$A334+52),0)+IF($A334&lt;='P07'!$B$17,INDEX('P07'!$X:$X,$A334+52),0)+IF($A334&lt;='P08'!$B$17,INDEX('P08'!$X:$X,$A334+52),0)+IF($A334&lt;='P09'!$B$17,INDEX('P09'!$X:$X,$A334+52),0)+IF($A334&lt;='P10'!$B$17,INDEX('P10'!$X:$X,$A334+52),0)</f>
        <v>24.405962644925367</v>
      </c>
      <c r="M334">
        <f>IF($A334&lt;='P01'!$B$17,INDEX('P01'!$AA:$AA,$A334+52),0)+IF($A334&lt;='P02'!$B$17,INDEX('P02'!$AA:$AA,$A334+52),0)+IF($A334&lt;='P03'!$B$17,INDEX('P03'!$AA:$AA,$A334+52),0)+IF($A334&lt;='P04'!$B$17,INDEX('P04'!$AA:$AA,$A334+52),0)+IF($A334&lt;='P05'!$B$17,INDEX('P05'!$AA:$AA,$A334+52),0)+IF($A334&lt;='P06'!$B$17,INDEX('P06'!$AA:$AA,$A334+52),0)+IF($A334&lt;='P07'!$B$17,INDEX('P07'!$AA:$AA,$A334+52),0)+IF($A334&lt;='P08'!$B$17,INDEX('P08'!$AA:$AA,$A334+52),0)+IF($A334&lt;='P09'!$B$17,INDEX('P09'!$AA:$AA,$A334+52),0)+IF($A334&lt;='P10'!$B$17,INDEX('P10'!$AA:$AA,$A334+52),0)</f>
        <v>-9.0954369962484609</v>
      </c>
      <c r="N334">
        <f>IF($A334&lt;='P01'!$B$17,INDEX('P01'!$AB:$AB,$A334+52),0)+IF($A334&lt;='P02'!$B$17,INDEX('P02'!$AB:$AB,$A334+52),0)+IF($A334&lt;='P03'!$B$17,INDEX('P03'!$AB:$AB,$A334+52),0)+IF($A334&lt;='P04'!$B$17,INDEX('P04'!$AB:$AB,$A334+52),0)+IF($A334&lt;='P05'!$B$17,INDEX('P05'!$AB:$AB,$A334+52),0)+IF($A334&lt;='P06'!$B$17,INDEX('P06'!$AB:$AB,$A334+52),0)+IF($A334&lt;='P07'!$B$17,INDEX('P07'!$AB:$AB,$A334+52),0)+IF($A334&lt;='P08'!$B$17,INDEX('P08'!$AB:$AB,$A334+52),0)+IF($A334&lt;='P09'!$B$17,INDEX('P09'!$AB:$AB,$A334+52),0)+IF($A334&lt;='P10'!$B$17,INDEX('P10'!$AB:$AB,$A334+52),0)</f>
        <v>11.788362579969291</v>
      </c>
      <c r="O334">
        <f>IF($A334&lt;='P01'!$B$17,INDEX('P01'!$AC:$AC,$A334+52),0)+IF($A334&lt;='P02'!$B$17,INDEX('P02'!$AC:$AC,$A334+52),0)+IF($A334&lt;='P03'!$B$17,INDEX('P03'!$AC:$AC,$A334+52),0)+IF($A334&lt;='P04'!$B$17,INDEX('P04'!$AC:$AC,$A334+52),0)+IF($A334&lt;='P05'!$B$17,INDEX('P05'!$AC:$AC,$A334+52),0)+IF($A334&lt;='P06'!$B$17,INDEX('P06'!$AC:$AC,$A334+52),0)+IF($A334&lt;='P07'!$B$17,INDEX('P07'!$AC:$AC,$A334+52),0)+IF($A334&lt;='P08'!$B$17,INDEX('P08'!$AC:$AC,$A334+52),0)+IF($A334&lt;='P09'!$B$17,INDEX('P09'!$AC:$AC,$A334+52),0)+IF($A334&lt;='P10'!$B$17,INDEX('P10'!$AC:$AC,$A334+52),0)</f>
        <v>0.2357672515993858</v>
      </c>
      <c r="P334">
        <f>IF($A334&lt;='P01'!$B$17,INDEX('P01'!$AD:$AD,$A334+52),0)+IF($A334&lt;='P02'!$B$17,INDEX('P02'!$AD:$AD,$A334+52),0)+IF($A334&lt;='P03'!$B$17,INDEX('P03'!$AD:$AD,$A334+52),0)+IF($A334&lt;='P04'!$B$17,INDEX('P04'!$AD:$AD,$A334+52),0)+IF($A334&lt;='P05'!$B$17,INDEX('P05'!$AD:$AD,$A334+52),0)+IF($A334&lt;='P06'!$B$17,INDEX('P06'!$AD:$AD,$A334+52),0)+IF($A334&lt;='P07'!$B$17,INDEX('P07'!$AD:$AD,$A334+52),0)+IF($A334&lt;='P08'!$B$17,INDEX('P08'!$AD:$AD,$A334+52),0)+IF($A334&lt;='P09'!$B$17,INDEX('P09'!$AD:$AD,$A334+52),0)+IF($A334&lt;='P10'!$B$17,INDEX('P10'!$AD:$AD,$A334+52),0)</f>
        <v>1.0599885219903682</v>
      </c>
      <c r="Q334">
        <f>IF($A334&lt;='P01'!$B$17,INDEX('P01'!$AE:$AE,$A334+52),0)+IF($A334&lt;='P02'!$B$17,INDEX('P02'!$AE:$AE,$A334+52),0)+IF($A334&lt;='P03'!$B$17,INDEX('P03'!$AE:$AE,$A334+52),0)+IF($A334&lt;='P04'!$B$17,INDEX('P04'!$AE:$AE,$A334+52),0)+IF($A334&lt;='P05'!$B$17,INDEX('P05'!$AE:$AE,$A334+52),0)+IF($A334&lt;='P06'!$B$17,INDEX('P06'!$AE:$AE,$A334+52),0)+IF($A334&lt;='P07'!$B$17,INDEX('P07'!$AE:$AE,$A334+52),0)+IF($A334&lt;='P08'!$B$17,INDEX('P08'!$AE:$AE,$A334+52),0)+IF($A334&lt;='P09'!$B$17,INDEX('P09'!$AE:$AE,$A334+52),0)+IF($A334&lt;='P10'!$B$17,INDEX('P10'!$AE:$AE,$A334+52),0)</f>
        <v>19.577745329536306</v>
      </c>
      <c r="R334">
        <f>IF($A334&lt;='P01'!$B$17,INDEX('P01'!$AF:$AF,$A334+52),0)+IF($A334&lt;='P02'!$B$17,INDEX('P02'!$AF:$AF,$A334+52),0)+IF($A334&lt;='P03'!$B$17,INDEX('P03'!$AF:$AF,$A334+52),0)+IF($A334&lt;='P04'!$B$17,INDEX('P04'!$AF:$AF,$A334+52),0)+IF($A334&lt;='P05'!$B$17,INDEX('P05'!$AF:$AF,$A334+52),0)+IF($A334&lt;='P06'!$B$17,INDEX('P06'!$AF:$AF,$A334+52),0)+IF($A334&lt;='P07'!$B$17,INDEX('P07'!$AF:$AF,$A334+52),0)+IF($A334&lt;='P08'!$B$17,INDEX('P08'!$AF:$AF,$A334+52),0)+IF($A334&lt;='P09'!$B$17,INDEX('P09'!$AF:$AF,$A334+52),0)+IF($A334&lt;='P10'!$B$17,INDEX('P10'!$AF:$AF,$A334+52),0)</f>
        <v>1.0298473091696339E-2</v>
      </c>
      <c r="S334">
        <f>IF($A334&lt;='P01'!$B$17,INDEX('P01'!$AG:$AG,$A334+52),0)+IF($A334&lt;='P02'!$B$17,INDEX('P02'!$AG:$AG,$A334+52),0)+IF($A334&lt;='P03'!$B$17,INDEX('P03'!$AG:$AG,$A334+52),0)+IF($A334&lt;='P04'!$B$17,INDEX('P04'!$AG:$AG,$A334+52),0)+IF($A334&lt;='P05'!$B$17,INDEX('P05'!$AG:$AG,$A334+52),0)+IF($A334&lt;='P06'!$B$17,INDEX('P06'!$AG:$AG,$A334+52),0)+IF($A334&lt;='P07'!$B$17,INDEX('P07'!$AG:$AG,$A334+52),0)+IF($A334&lt;='P08'!$B$17,INDEX('P08'!$AG:$AG,$A334+52),0)+IF($A334&lt;='P09'!$B$17,INDEX('P09'!$AG:$AG,$A334+52),0)+IF($A334&lt;='P10'!$B$17,INDEX('P10'!$AG:$AG,$A334+52),0)</f>
        <v>6754.4935405427259</v>
      </c>
      <c r="T334">
        <f>IF($A334&lt;='P01'!$B$17,INDEX('P01'!$AI:$AI,$A334+52),0)+IF($A334&lt;='P02'!$B$17,INDEX('P02'!$AI:$AI,$A334+52),0)+IF($A334&lt;='P03'!$B$17,INDEX('P03'!$AI:$AI,$A334+52),0)+IF($A334&lt;='P04'!$B$17,INDEX('P04'!$AI:$AI,$A334+52),0)+IF($A334&lt;='P05'!$B$17,INDEX('P05'!$AI:$AI,$A334+52),0)+IF($A334&lt;='P06'!$B$17,INDEX('P06'!$AI:$AI,$A334+52),0)+IF($A334&lt;='P07'!$B$17,INDEX('P07'!$AI:$AI,$A334+52),0)+IF($A334&lt;='P08'!$B$17,INDEX('P08'!$AI:$AI,$A334+52),0)+IF($A334&lt;='P09'!$B$17,INDEX('P09'!$AI:$AI,$A334+52),0)+IF($A334&lt;='P10'!$B$17,INDEX('P10'!$AI:$AI,$A334+52),0)</f>
        <v>6754.4935405427259</v>
      </c>
    </row>
    <row r="335" spans="1:20" x14ac:dyDescent="0.35">
      <c r="A335">
        <v>303</v>
      </c>
      <c r="B335">
        <f>IF($A335&lt;='P01'!$B$17,INDEX('P01'!$J:$J,$A335+52),0)+IF($A335&lt;='P02'!$B$17,INDEX('P02'!$J:$J,$A335+52),0)+IF($A335&lt;='P03'!$B$17,INDEX('P03'!$J:$J,$A335+52),0)+IF($A335&lt;='P04'!$B$17,INDEX('P04'!$J:$J,$A335+52),0)+IF($A335&lt;='P05'!$B$17,INDEX('P05'!$J:$J,$A335+52),0)+IF($A335&lt;='P06'!$B$17,INDEX('P06'!$J:$J,$A335+52),0)+IF($A335&lt;='P07'!$B$17,INDEX('P07'!$J:$J,$A335+52),0)+IF($A335&lt;='P08'!$B$17,INDEX('P08'!$J:$J,$A335+52),0)+IF($A335&lt;='P09'!$B$17,INDEX('P09'!$J:$J,$A335+52),0)+IF($A335&lt;='P10'!$B$17,INDEX('P10'!$J:$J,$A335+52),0)</f>
        <v>5.2344764797383259E-5</v>
      </c>
      <c r="C335">
        <f>IF($A335&lt;='P01'!$B$17,INDEX('P01'!$K:$K,$A335+52),0)+IF($A335&lt;='P02'!$B$17,INDEX('P02'!$K:$K,$A335+52),0)+IF($A335&lt;='P03'!$B$17,INDEX('P03'!$K:$K,$A335+52),0)+IF($A335&lt;='P04'!$B$17,INDEX('P04'!$K:$K,$A335+52),0)+IF($A335&lt;='P05'!$B$17,INDEX('P05'!$K:$K,$A335+52),0)+IF($A335&lt;='P06'!$B$17,INDEX('P06'!$K:$K,$A335+52),0)+IF($A335&lt;='P07'!$B$17,INDEX('P07'!$K:$K,$A335+52),0)+IF($A335&lt;='P08'!$B$17,INDEX('P08'!$K:$K,$A335+52),0)+IF($A335&lt;='P09'!$B$17,INDEX('P09'!$K:$K,$A335+52),0)+IF($A335&lt;='P10'!$B$17,INDEX('P10'!$K:$K,$A335+52),0)</f>
        <v>9.1466417367892046E-4</v>
      </c>
      <c r="D335">
        <f>IF($A335&lt;='P01'!$B$17,INDEX('P01'!$L:$L,$A335+52),0)+IF($A335&lt;='P02'!$B$17,INDEX('P02'!$L:$L,$A335+52),0)+IF($A335&lt;='P03'!$B$17,INDEX('P03'!$L:$L,$A335+52),0)+IF($A335&lt;='P04'!$B$17,INDEX('P04'!$L:$L,$A335+52),0)+IF($A335&lt;='P05'!$B$17,INDEX('P05'!$L:$L,$A335+52),0)+IF($A335&lt;='P06'!$B$17,INDEX('P06'!$L:$L,$A335+52),0)+IF($A335&lt;='P07'!$B$17,INDEX('P07'!$L:$L,$A335+52),0)+IF($A335&lt;='P08'!$B$17,INDEX('P08'!$L:$L,$A335+52),0)+IF($A335&lt;='P09'!$B$17,INDEX('P09'!$L:$L,$A335+52),0)+IF($A335&lt;='P10'!$B$17,INDEX('P10'!$L:$L,$A335+52),0)</f>
        <v>0</v>
      </c>
      <c r="E335">
        <f>IF($A335&lt;='P01'!$B$17,INDEX('P01'!$M:$M,$A335+52),0)+IF($A335&lt;='P02'!$B$17,INDEX('P02'!$M:$M,$A335+52),0)+IF($A335&lt;='P03'!$B$17,INDEX('P03'!$M:$M,$A335+52),0)+IF($A335&lt;='P04'!$B$17,INDEX('P04'!$M:$M,$A335+52),0)+IF($A335&lt;='P05'!$B$17,INDEX('P05'!$M:$M,$A335+52),0)+IF($A335&lt;='P06'!$B$17,INDEX('P06'!$M:$M,$A335+52),0)+IF($A335&lt;='P07'!$B$17,INDEX('P07'!$M:$M,$A335+52),0)+IF($A335&lt;='P08'!$B$17,INDEX('P08'!$M:$M,$A335+52),0)+IF($A335&lt;='P09'!$B$17,INDEX('P09'!$M:$M,$A335+52),0)+IF($A335&lt;='P10'!$B$17,INDEX('P10'!$M:$M,$A335+52),0)</f>
        <v>0.26841685689037742</v>
      </c>
      <c r="F335">
        <f>IF($A335&lt;='P01'!$B$17,INDEX('P01'!$R:$R,$A335+52),0)+IF($A335&lt;='P02'!$B$17,INDEX('P02'!$R:$R,$A335+52),0)+IF($A335&lt;='P03'!$B$17,INDEX('P03'!$R:$R,$A335+52),0)+IF($A335&lt;='P04'!$B$17,INDEX('P04'!$R:$R,$A335+52),0)+IF($A335&lt;='P05'!$B$17,INDEX('P05'!$R:$R,$A335+52),0)+IF($A335&lt;='P06'!$B$17,INDEX('P06'!$R:$R,$A335+52),0)+IF($A335&lt;='P07'!$B$17,INDEX('P07'!$R:$R,$A335+52),0)+IF($A335&lt;='P08'!$B$17,INDEX('P08'!$R:$R,$A335+52),0)+IF($A335&lt;='P09'!$B$17,INDEX('P09'!$R:$R,$A335+52),0)+IF($A335&lt;='P10'!$B$17,INDEX('P10'!$R:$R,$A335+52),0)</f>
        <v>31.41554643296092</v>
      </c>
      <c r="G335">
        <f>IF($A335&lt;='P01'!$B$17,INDEX('P01'!$S:$S,$A335+52),0)+IF($A335&lt;='P02'!$B$17,INDEX('P02'!$S:$S,$A335+52),0)+IF($A335&lt;='P03'!$B$17,INDEX('P03'!$S:$S,$A335+52),0)+IF($A335&lt;='P04'!$B$17,INDEX('P04'!$S:$S,$A335+52),0)+IF($A335&lt;='P05'!$B$17,INDEX('P05'!$S:$S,$A335+52),0)+IF($A335&lt;='P06'!$B$17,INDEX('P06'!$S:$S,$A335+52),0)+IF($A335&lt;='P07'!$B$17,INDEX('P07'!$S:$S,$A335+52),0)+IF($A335&lt;='P08'!$B$17,INDEX('P08'!$S:$S,$A335+52),0)+IF($A335&lt;='P09'!$B$17,INDEX('P09'!$S:$S,$A335+52),0)+IF($A335&lt;='P10'!$B$17,INDEX('P10'!$S:$S,$A335+52),0)</f>
        <v>0.62831092865921845</v>
      </c>
      <c r="H335">
        <f>IF($A335&lt;='P01'!$B$17,INDEX('P01'!$T:$T,$A335+52),0)+IF($A335&lt;='P02'!$B$17,INDEX('P02'!$T:$T,$A335+52),0)+IF($A335&lt;='P03'!$B$17,INDEX('P03'!$T:$T,$A335+52),0)+IF($A335&lt;='P04'!$B$17,INDEX('P04'!$T:$T,$A335+52),0)+IF($A335&lt;='P05'!$B$17,INDEX('P05'!$T:$T,$A335+52),0)+IF($A335&lt;='P06'!$B$17,INDEX('P06'!$T:$T,$A335+52),0)+IF($A335&lt;='P07'!$B$17,INDEX('P07'!$T:$T,$A335+52),0)+IF($A335&lt;='P08'!$B$17,INDEX('P08'!$T:$T,$A335+52),0)+IF($A335&lt;='P09'!$B$17,INDEX('P09'!$T:$T,$A335+52),0)+IF($A335&lt;='P10'!$B$17,INDEX('P10'!$T:$T,$A335+52),0)</f>
        <v>2.8410672190967796</v>
      </c>
      <c r="I335">
        <f>IF($A335&lt;='P01'!$B$17,INDEX('P01'!$U:$U,$A335+52),0)+IF($A335&lt;='P02'!$B$17,INDEX('P02'!$U:$U,$A335+52),0)+IF($A335&lt;='P03'!$B$17,INDEX('P03'!$U:$U,$A335+52),0)+IF($A335&lt;='P04'!$B$17,INDEX('P04'!$U:$U,$A335+52),0)+IF($A335&lt;='P05'!$B$17,INDEX('P05'!$U:$U,$A335+52),0)+IF($A335&lt;='P06'!$B$17,INDEX('P06'!$U:$U,$A335+52),0)+IF($A335&lt;='P07'!$B$17,INDEX('P07'!$U:$U,$A335+52),0)+IF($A335&lt;='P08'!$B$17,INDEX('P08'!$U:$U,$A335+52),0)+IF($A335&lt;='P09'!$B$17,INDEX('P09'!$U:$U,$A335+52),0)+IF($A335&lt;='P10'!$B$17,INDEX('P10'!$U:$U,$A335+52),0)</f>
        <v>52.344764797383256</v>
      </c>
      <c r="J335">
        <f>IF($A335&lt;='P01'!$B$17,INDEX('P01'!$V:$V,$A335+52),0)+IF($A335&lt;='P02'!$B$17,INDEX('P02'!$V:$V,$A335+52),0)+IF($A335&lt;='P03'!$B$17,INDEX('P03'!$V:$V,$A335+52),0)+IF($A335&lt;='P04'!$B$17,INDEX('P04'!$V:$V,$A335+52),0)+IF($A335&lt;='P05'!$B$17,INDEX('P05'!$V:$V,$A335+52),0)+IF($A335&lt;='P06'!$B$17,INDEX('P06'!$V:$V,$A335+52),0)+IF($A335&lt;='P07'!$B$17,INDEX('P07'!$V:$V,$A335+52),0)+IF($A335&lt;='P08'!$B$17,INDEX('P08'!$V:$V,$A335+52),0)+IF($A335&lt;='P09'!$B$17,INDEX('P09'!$V:$V,$A335+52),0)+IF($A335&lt;='P10'!$B$17,INDEX('P10'!$V:$V,$A335+52),0)</f>
        <v>2.7602802955478227E-2</v>
      </c>
      <c r="K335">
        <f>IF($A335&lt;='P01'!$B$17,INDEX('P01'!$W:$W,$A335+52),0)+IF($A335&lt;='P02'!$B$17,INDEX('P02'!$W:$W,$A335+52),0)+IF($A335&lt;='P03'!$B$17,INDEX('P03'!$W:$W,$A335+52),0)+IF($A335&lt;='P04'!$B$17,INDEX('P04'!$W:$W,$A335+52),0)+IF($A335&lt;='P05'!$B$17,INDEX('P05'!$W:$W,$A335+52),0)+IF($A335&lt;='P06'!$B$17,INDEX('P06'!$W:$W,$A335+52),0)+IF($A335&lt;='P07'!$B$17,INDEX('P07'!$W:$W,$A335+52),0)+IF($A335&lt;='P08'!$B$17,INDEX('P08'!$W:$W,$A335+52),0)+IF($A335&lt;='P09'!$B$17,INDEX('P09'!$W:$W,$A335+52),0)+IF($A335&lt;='P10'!$B$17,INDEX('P10'!$W:$W,$A335+52),0)</f>
        <v>-24.426199315133811</v>
      </c>
      <c r="L335">
        <f>IF($A335&lt;='P01'!$B$17,INDEX('P01'!$X:$X,$A335+52),0)+IF($A335&lt;='P02'!$B$17,INDEX('P02'!$X:$X,$A335+52),0)+IF($A335&lt;='P03'!$B$17,INDEX('P03'!$X:$X,$A335+52),0)+IF($A335&lt;='P04'!$B$17,INDEX('P04'!$X:$X,$A335+52),0)+IF($A335&lt;='P05'!$B$17,INDEX('P05'!$X:$X,$A335+52),0)+IF($A335&lt;='P06'!$B$17,INDEX('P06'!$X:$X,$A335+52),0)+IF($A335&lt;='P07'!$B$17,INDEX('P07'!$X:$X,$A335+52),0)+IF($A335&lt;='P08'!$B$17,INDEX('P08'!$X:$X,$A335+52),0)+IF($A335&lt;='P09'!$B$17,INDEX('P09'!$X:$X,$A335+52),0)+IF($A335&lt;='P10'!$B$17,INDEX('P10'!$X:$X,$A335+52),0)</f>
        <v>24.325409917479451</v>
      </c>
      <c r="M335">
        <f>IF($A335&lt;='P01'!$B$17,INDEX('P01'!$AA:$AA,$A335+52),0)+IF($A335&lt;='P02'!$B$17,INDEX('P02'!$AA:$AA,$A335+52),0)+IF($A335&lt;='P03'!$B$17,INDEX('P03'!$AA:$AA,$A335+52),0)+IF($A335&lt;='P04'!$B$17,INDEX('P04'!$AA:$AA,$A335+52),0)+IF($A335&lt;='P05'!$B$17,INDEX('P05'!$AA:$AA,$A335+52),0)+IF($A335&lt;='P06'!$B$17,INDEX('P06'!$AA:$AA,$A335+52),0)+IF($A335&lt;='P07'!$B$17,INDEX('P07'!$AA:$AA,$A335+52),0)+IF($A335&lt;='P08'!$B$17,INDEX('P08'!$AA:$AA,$A335+52),0)+IF($A335&lt;='P09'!$B$17,INDEX('P09'!$AA:$AA,$A335+52),0)+IF($A335&lt;='P10'!$B$17,INDEX('P10'!$AA:$AA,$A335+52),0)</f>
        <v>-9.035836214034795</v>
      </c>
      <c r="N335">
        <f>IF($A335&lt;='P01'!$B$17,INDEX('P01'!$AB:$AB,$A335+52),0)+IF($A335&lt;='P02'!$B$17,INDEX('P02'!$AB:$AB,$A335+52),0)+IF($A335&lt;='P03'!$B$17,INDEX('P03'!$AB:$AB,$A335+52),0)+IF($A335&lt;='P04'!$B$17,INDEX('P04'!$AB:$AB,$A335+52),0)+IF($A335&lt;='P05'!$B$17,INDEX('P05'!$AB:$AB,$A335+52),0)+IF($A335&lt;='P06'!$B$17,INDEX('P06'!$AB:$AB,$A335+52),0)+IF($A335&lt;='P07'!$B$17,INDEX('P07'!$AB:$AB,$A335+52),0)+IF($A335&lt;='P08'!$B$17,INDEX('P08'!$AB:$AB,$A335+52),0)+IF($A335&lt;='P09'!$B$17,INDEX('P09'!$AB:$AB,$A335+52),0)+IF($A335&lt;='P10'!$B$17,INDEX('P10'!$AB:$AB,$A335+52),0)</f>
        <v>11.707717799983051</v>
      </c>
      <c r="O335">
        <f>IF($A335&lt;='P01'!$B$17,INDEX('P01'!$AC:$AC,$A335+52),0)+IF($A335&lt;='P02'!$B$17,INDEX('P02'!$AC:$AC,$A335+52),0)+IF($A335&lt;='P03'!$B$17,INDEX('P03'!$AC:$AC,$A335+52),0)+IF($A335&lt;='P04'!$B$17,INDEX('P04'!$AC:$AC,$A335+52),0)+IF($A335&lt;='P05'!$B$17,INDEX('P05'!$AC:$AC,$A335+52),0)+IF($A335&lt;='P06'!$B$17,INDEX('P06'!$AC:$AC,$A335+52),0)+IF($A335&lt;='P07'!$B$17,INDEX('P07'!$AC:$AC,$A335+52),0)+IF($A335&lt;='P08'!$B$17,INDEX('P08'!$AC:$AC,$A335+52),0)+IF($A335&lt;='P09'!$B$17,INDEX('P09'!$AC:$AC,$A335+52),0)+IF($A335&lt;='P10'!$B$17,INDEX('P10'!$AC:$AC,$A335+52),0)</f>
        <v>0.23415435599966103</v>
      </c>
      <c r="P335">
        <f>IF($A335&lt;='P01'!$B$17,INDEX('P01'!$AD:$AD,$A335+52),0)+IF($A335&lt;='P02'!$B$17,INDEX('P02'!$AD:$AD,$A335+52),0)+IF($A335&lt;='P03'!$B$17,INDEX('P03'!$AD:$AD,$A335+52),0)+IF($A335&lt;='P04'!$B$17,INDEX('P04'!$AD:$AD,$A335+52),0)+IF($A335&lt;='P05'!$B$17,INDEX('P05'!$AD:$AD,$A335+52),0)+IF($A335&lt;='P06'!$B$17,INDEX('P06'!$AD:$AD,$A335+52),0)+IF($A335&lt;='P07'!$B$17,INDEX('P07'!$AD:$AD,$A335+52),0)+IF($A335&lt;='P08'!$B$17,INDEX('P08'!$AD:$AD,$A335+52),0)+IF($A335&lt;='P09'!$B$17,INDEX('P09'!$AD:$AD,$A335+52),0)+IF($A335&lt;='P10'!$B$17,INDEX('P10'!$AD:$AD,$A335+52),0)</f>
        <v>1.0553334209745493</v>
      </c>
      <c r="Q335">
        <f>IF($A335&lt;='P01'!$B$17,INDEX('P01'!$AE:$AE,$A335+52),0)+IF($A335&lt;='P02'!$B$17,INDEX('P02'!$AE:$AE,$A335+52),0)+IF($A335&lt;='P03'!$B$17,INDEX('P03'!$AE:$AE,$A335+52),0)+IF($A335&lt;='P04'!$B$17,INDEX('P04'!$AE:$AE,$A335+52),0)+IF($A335&lt;='P05'!$B$17,INDEX('P05'!$AE:$AE,$A335+52),0)+IF($A335&lt;='P06'!$B$17,INDEX('P06'!$AE:$AE,$A335+52),0)+IF($A335&lt;='P07'!$B$17,INDEX('P07'!$AE:$AE,$A335+52),0)+IF($A335&lt;='P08'!$B$17,INDEX('P08'!$AE:$AE,$A335+52),0)+IF($A335&lt;='P09'!$B$17,INDEX('P09'!$AE:$AE,$A335+52),0)+IF($A335&lt;='P10'!$B$17,INDEX('P10'!$AE:$AE,$A335+52),0)</f>
        <v>19.443812991264839</v>
      </c>
      <c r="R335">
        <f>IF($A335&lt;='P01'!$B$17,INDEX('P01'!$AF:$AF,$A335+52),0)+IF($A335&lt;='P02'!$B$17,INDEX('P02'!$AF:$AF,$A335+52),0)+IF($A335&lt;='P03'!$B$17,INDEX('P03'!$AF:$AF,$A335+52),0)+IF($A335&lt;='P04'!$B$17,INDEX('P04'!$AF:$AF,$A335+52),0)+IF($A335&lt;='P05'!$B$17,INDEX('P05'!$AF:$AF,$A335+52),0)+IF($A335&lt;='P06'!$B$17,INDEX('P06'!$AF:$AF,$A335+52),0)+IF($A335&lt;='P07'!$B$17,INDEX('P07'!$AF:$AF,$A335+52),0)+IF($A335&lt;='P08'!$B$17,INDEX('P08'!$AF:$AF,$A335+52),0)+IF($A335&lt;='P09'!$B$17,INDEX('P09'!$AF:$AF,$A335+52),0)+IF($A335&lt;='P10'!$B$17,INDEX('P10'!$AF:$AF,$A335+52),0)</f>
        <v>1.0253245778800045E-2</v>
      </c>
      <c r="S335">
        <f>IF($A335&lt;='P01'!$B$17,INDEX('P01'!$AG:$AG,$A335+52),0)+IF($A335&lt;='P02'!$B$17,INDEX('P02'!$AG:$AG,$A335+52),0)+IF($A335&lt;='P03'!$B$17,INDEX('P03'!$AG:$AG,$A335+52),0)+IF($A335&lt;='P04'!$B$17,INDEX('P04'!$AG:$AG,$A335+52),0)+IF($A335&lt;='P05'!$B$17,INDEX('P05'!$AG:$AG,$A335+52),0)+IF($A335&lt;='P06'!$B$17,INDEX('P06'!$AG:$AG,$A335+52),0)+IF($A335&lt;='P07'!$B$17,INDEX('P07'!$AG:$AG,$A335+52),0)+IF($A335&lt;='P08'!$B$17,INDEX('P08'!$AG:$AG,$A335+52),0)+IF($A335&lt;='P09'!$B$17,INDEX('P09'!$AG:$AG,$A335+52),0)+IF($A335&lt;='P10'!$B$17,INDEX('P10'!$AG:$AG,$A335+52),0)</f>
        <v>6752.2805848375274</v>
      </c>
      <c r="T335">
        <f>IF($A335&lt;='P01'!$B$17,INDEX('P01'!$AI:$AI,$A335+52),0)+IF($A335&lt;='P02'!$B$17,INDEX('P02'!$AI:$AI,$A335+52),0)+IF($A335&lt;='P03'!$B$17,INDEX('P03'!$AI:$AI,$A335+52),0)+IF($A335&lt;='P04'!$B$17,INDEX('P04'!$AI:$AI,$A335+52),0)+IF($A335&lt;='P05'!$B$17,INDEX('P05'!$AI:$AI,$A335+52),0)+IF($A335&lt;='P06'!$B$17,INDEX('P06'!$AI:$AI,$A335+52),0)+IF($A335&lt;='P07'!$B$17,INDEX('P07'!$AI:$AI,$A335+52),0)+IF($A335&lt;='P08'!$B$17,INDEX('P08'!$AI:$AI,$A335+52),0)+IF($A335&lt;='P09'!$B$17,INDEX('P09'!$AI:$AI,$A335+52),0)+IF($A335&lt;='P10'!$B$17,INDEX('P10'!$AI:$AI,$A335+52),0)</f>
        <v>6752.2805848375274</v>
      </c>
    </row>
    <row r="336" spans="1:20" x14ac:dyDescent="0.35">
      <c r="A336">
        <v>304</v>
      </c>
      <c r="B336">
        <f>IF($A336&lt;='P01'!$B$17,INDEX('P01'!$J:$J,$A336+52),0)+IF($A336&lt;='P02'!$B$17,INDEX('P02'!$J:$J,$A336+52),0)+IF($A336&lt;='P03'!$B$17,INDEX('P03'!$J:$J,$A336+52),0)+IF($A336&lt;='P04'!$B$17,INDEX('P04'!$J:$J,$A336+52),0)+IF($A336&lt;='P05'!$B$17,INDEX('P05'!$J:$J,$A336+52),0)+IF($A336&lt;='P06'!$B$17,INDEX('P06'!$J:$J,$A336+52),0)+IF($A336&lt;='P07'!$B$17,INDEX('P07'!$J:$J,$A336+52),0)+IF($A336&lt;='P08'!$B$17,INDEX('P08'!$J:$J,$A336+52),0)+IF($A336&lt;='P09'!$B$17,INDEX('P09'!$J:$J,$A336+52),0)+IF($A336&lt;='P10'!$B$17,INDEX('P10'!$J:$J,$A336+52),0)</f>
        <v>5.215686246965563E-5</v>
      </c>
      <c r="C336">
        <f>IF($A336&lt;='P01'!$B$17,INDEX('P01'!$K:$K,$A336+52),0)+IF($A336&lt;='P02'!$B$17,INDEX('P02'!$K:$K,$A336+52),0)+IF($A336&lt;='P03'!$B$17,INDEX('P03'!$K:$K,$A336+52),0)+IF($A336&lt;='P04'!$B$17,INDEX('P04'!$K:$K,$A336+52),0)+IF($A336&lt;='P05'!$B$17,INDEX('P05'!$K:$K,$A336+52),0)+IF($A336&lt;='P06'!$B$17,INDEX('P06'!$K:$K,$A336+52),0)+IF($A336&lt;='P07'!$B$17,INDEX('P07'!$K:$K,$A336+52),0)+IF($A336&lt;='P08'!$B$17,INDEX('P08'!$K:$K,$A336+52),0)+IF($A336&lt;='P09'!$B$17,INDEX('P09'!$K:$K,$A336+52),0)+IF($A336&lt;='P10'!$B$17,INDEX('P10'!$K:$K,$A336+52),0)</f>
        <v>9.113807980063273E-4</v>
      </c>
      <c r="D336">
        <f>IF($A336&lt;='P01'!$B$17,INDEX('P01'!$L:$L,$A336+52),0)+IF($A336&lt;='P02'!$B$17,INDEX('P02'!$L:$L,$A336+52),0)+IF($A336&lt;='P03'!$B$17,INDEX('P03'!$L:$L,$A336+52),0)+IF($A336&lt;='P04'!$B$17,INDEX('P04'!$L:$L,$A336+52),0)+IF($A336&lt;='P05'!$B$17,INDEX('P05'!$L:$L,$A336+52),0)+IF($A336&lt;='P06'!$B$17,INDEX('P06'!$L:$L,$A336+52),0)+IF($A336&lt;='P07'!$B$17,INDEX('P07'!$L:$L,$A336+52),0)+IF($A336&lt;='P08'!$B$17,INDEX('P08'!$L:$L,$A336+52),0)+IF($A336&lt;='P09'!$B$17,INDEX('P09'!$L:$L,$A336+52),0)+IF($A336&lt;='P10'!$B$17,INDEX('P10'!$L:$L,$A336+52),0)</f>
        <v>0</v>
      </c>
      <c r="E336">
        <f>IF($A336&lt;='P01'!$B$17,INDEX('P01'!$M:$M,$A336+52),0)+IF($A336&lt;='P02'!$B$17,INDEX('P02'!$M:$M,$A336+52),0)+IF($A336&lt;='P03'!$B$17,INDEX('P03'!$M:$M,$A336+52),0)+IF($A336&lt;='P04'!$B$17,INDEX('P04'!$M:$M,$A336+52),0)+IF($A336&lt;='P05'!$B$17,INDEX('P05'!$M:$M,$A336+52),0)+IF($A336&lt;='P06'!$B$17,INDEX('P06'!$M:$M,$A336+52),0)+IF($A336&lt;='P07'!$B$17,INDEX('P07'!$M:$M,$A336+52),0)+IF($A336&lt;='P08'!$B$17,INDEX('P08'!$M:$M,$A336+52),0)+IF($A336&lt;='P09'!$B$17,INDEX('P09'!$M:$M,$A336+52),0)+IF($A336&lt;='P10'!$B$17,INDEX('P10'!$M:$M,$A336+52),0)</f>
        <v>0.2674533192299014</v>
      </c>
      <c r="F336">
        <f>IF($A336&lt;='P01'!$B$17,INDEX('P01'!$R:$R,$A336+52),0)+IF($A336&lt;='P02'!$B$17,INDEX('P02'!$R:$R,$A336+52),0)+IF($A336&lt;='P03'!$B$17,INDEX('P03'!$R:$R,$A336+52),0)+IF($A336&lt;='P04'!$B$17,INDEX('P04'!$R:$R,$A336+52),0)+IF($A336&lt;='P05'!$B$17,INDEX('P05'!$R:$R,$A336+52),0)+IF($A336&lt;='P06'!$B$17,INDEX('P06'!$R:$R,$A336+52),0)+IF($A336&lt;='P07'!$B$17,INDEX('P07'!$R:$R,$A336+52),0)+IF($A336&lt;='P08'!$B$17,INDEX('P08'!$R:$R,$A336+52),0)+IF($A336&lt;='P09'!$B$17,INDEX('P09'!$R:$R,$A336+52),0)+IF($A336&lt;='P10'!$B$17,INDEX('P10'!$R:$R,$A336+52),0)</f>
        <v>31.302773850555816</v>
      </c>
      <c r="G336">
        <f>IF($A336&lt;='P01'!$B$17,INDEX('P01'!$S:$S,$A336+52),0)+IF($A336&lt;='P02'!$B$17,INDEX('P02'!$S:$S,$A336+52),0)+IF($A336&lt;='P03'!$B$17,INDEX('P03'!$S:$S,$A336+52),0)+IF($A336&lt;='P04'!$B$17,INDEX('P04'!$S:$S,$A336+52),0)+IF($A336&lt;='P05'!$B$17,INDEX('P05'!$S:$S,$A336+52),0)+IF($A336&lt;='P06'!$B$17,INDEX('P06'!$S:$S,$A336+52),0)+IF($A336&lt;='P07'!$B$17,INDEX('P07'!$S:$S,$A336+52),0)+IF($A336&lt;='P08'!$B$17,INDEX('P08'!$S:$S,$A336+52),0)+IF($A336&lt;='P09'!$B$17,INDEX('P09'!$S:$S,$A336+52),0)+IF($A336&lt;='P10'!$B$17,INDEX('P10'!$S:$S,$A336+52),0)</f>
        <v>0.6260554770111163</v>
      </c>
      <c r="H336">
        <f>IF($A336&lt;='P01'!$B$17,INDEX('P01'!$T:$T,$A336+52),0)+IF($A336&lt;='P02'!$B$17,INDEX('P02'!$T:$T,$A336+52),0)+IF($A336&lt;='P03'!$B$17,INDEX('P03'!$T:$T,$A336+52),0)+IF($A336&lt;='P04'!$B$17,INDEX('P04'!$T:$T,$A336+52),0)+IF($A336&lt;='P05'!$B$17,INDEX('P05'!$T:$T,$A336+52),0)+IF($A336&lt;='P06'!$B$17,INDEX('P06'!$T:$T,$A336+52),0)+IF($A336&lt;='P07'!$B$17,INDEX('P07'!$T:$T,$A336+52),0)+IF($A336&lt;='P08'!$B$17,INDEX('P08'!$T:$T,$A336+52),0)+IF($A336&lt;='P09'!$B$17,INDEX('P09'!$T:$T,$A336+52),0)+IF($A336&lt;='P10'!$B$17,INDEX('P10'!$T:$T,$A336+52),0)</f>
        <v>2.8378503081445272</v>
      </c>
      <c r="I336">
        <f>IF($A336&lt;='P01'!$B$17,INDEX('P01'!$U:$U,$A336+52),0)+IF($A336&lt;='P02'!$B$17,INDEX('P02'!$U:$U,$A336+52),0)+IF($A336&lt;='P03'!$B$17,INDEX('P03'!$U:$U,$A336+52),0)+IF($A336&lt;='P04'!$B$17,INDEX('P04'!$U:$U,$A336+52),0)+IF($A336&lt;='P05'!$B$17,INDEX('P05'!$U:$U,$A336+52),0)+IF($A336&lt;='P06'!$B$17,INDEX('P06'!$U:$U,$A336+52),0)+IF($A336&lt;='P07'!$B$17,INDEX('P07'!$U:$U,$A336+52),0)+IF($A336&lt;='P08'!$B$17,INDEX('P08'!$U:$U,$A336+52),0)+IF($A336&lt;='P09'!$B$17,INDEX('P09'!$U:$U,$A336+52),0)+IF($A336&lt;='P10'!$B$17,INDEX('P10'!$U:$U,$A336+52),0)</f>
        <v>52.156862469655628</v>
      </c>
      <c r="J336">
        <f>IF($A336&lt;='P01'!$B$17,INDEX('P01'!$V:$V,$A336+52),0)+IF($A336&lt;='P02'!$B$17,INDEX('P02'!$V:$V,$A336+52),0)+IF($A336&lt;='P03'!$B$17,INDEX('P03'!$V:$V,$A336+52),0)+IF($A336&lt;='P04'!$B$17,INDEX('P04'!$V:$V,$A336+52),0)+IF($A336&lt;='P05'!$B$17,INDEX('P05'!$V:$V,$A336+52),0)+IF($A336&lt;='P06'!$B$17,INDEX('P06'!$V:$V,$A336+52),0)+IF($A336&lt;='P07'!$B$17,INDEX('P07'!$V:$V,$A336+52),0)+IF($A336&lt;='P08'!$B$17,INDEX('P08'!$V:$V,$A336+52),0)+IF($A336&lt;='P09'!$B$17,INDEX('P09'!$V:$V,$A336+52),0)+IF($A336&lt;='P10'!$B$17,INDEX('P10'!$V:$V,$A336+52),0)</f>
        <v>2.757154858791399E-2</v>
      </c>
      <c r="K336">
        <f>IF($A336&lt;='P01'!$B$17,INDEX('P01'!$W:$W,$A336+52),0)+IF($A336&lt;='P02'!$B$17,INDEX('P02'!$W:$W,$A336+52),0)+IF($A336&lt;='P03'!$B$17,INDEX('P03'!$W:$W,$A336+52),0)+IF($A336&lt;='P04'!$B$17,INDEX('P04'!$W:$W,$A336+52),0)+IF($A336&lt;='P05'!$B$17,INDEX('P05'!$W:$W,$A336+52),0)+IF($A336&lt;='P06'!$B$17,INDEX('P06'!$W:$W,$A336+52),0)+IF($A336&lt;='P07'!$B$17,INDEX('P07'!$W:$W,$A336+52),0)+IF($A336&lt;='P08'!$B$17,INDEX('P08'!$W:$W,$A336+52),0)+IF($A336&lt;='P09'!$B$17,INDEX('P09'!$W:$W,$A336+52),0)+IF($A336&lt;='P10'!$B$17,INDEX('P10'!$W:$W,$A336+52),0)</f>
        <v>-24.345565952843373</v>
      </c>
      <c r="L336">
        <f>IF($A336&lt;='P01'!$B$17,INDEX('P01'!$X:$X,$A336+52),0)+IF($A336&lt;='P02'!$B$17,INDEX('P02'!$X:$X,$A336+52),0)+IF($A336&lt;='P03'!$B$17,INDEX('P03'!$X:$X,$A336+52),0)+IF($A336&lt;='P04'!$B$17,INDEX('P04'!$X:$X,$A336+52),0)+IF($A336&lt;='P05'!$B$17,INDEX('P05'!$X:$X,$A336+52),0)+IF($A336&lt;='P06'!$B$17,INDEX('P06'!$X:$X,$A336+52),0)+IF($A336&lt;='P07'!$B$17,INDEX('P07'!$X:$X,$A336+52),0)+IF($A336&lt;='P08'!$B$17,INDEX('P08'!$X:$X,$A336+52),0)+IF($A336&lt;='P09'!$B$17,INDEX('P09'!$X:$X,$A336+52),0)+IF($A336&lt;='P10'!$B$17,INDEX('P10'!$X:$X,$A336+52),0)</f>
        <v>24.245138359516584</v>
      </c>
      <c r="M336">
        <f>IF($A336&lt;='P01'!$B$17,INDEX('P01'!$AA:$AA,$A336+52),0)+IF($A336&lt;='P02'!$B$17,INDEX('P02'!$AA:$AA,$A336+52),0)+IF($A336&lt;='P03'!$B$17,INDEX('P03'!$AA:$AA,$A336+52),0)+IF($A336&lt;='P04'!$B$17,INDEX('P04'!$AA:$AA,$A336+52),0)+IF($A336&lt;='P05'!$B$17,INDEX('P05'!$AA:$AA,$A336+52),0)+IF($A336&lt;='P06'!$B$17,INDEX('P06'!$AA:$AA,$A336+52),0)+IF($A336&lt;='P07'!$B$17,INDEX('P07'!$AA:$AA,$A336+52),0)+IF($A336&lt;='P08'!$B$17,INDEX('P08'!$AA:$AA,$A336+52),0)+IF($A336&lt;='P09'!$B$17,INDEX('P09'!$AA:$AA,$A336+52),0)+IF($A336&lt;='P10'!$B$17,INDEX('P10'!$AA:$AA,$A336+52),0)</f>
        <v>-8.9766316507888888</v>
      </c>
      <c r="N336">
        <f>IF($A336&lt;='P01'!$B$17,INDEX('P01'!$AB:$AB,$A336+52),0)+IF($A336&lt;='P02'!$B$17,INDEX('P02'!$AB:$AB,$A336+52),0)+IF($A336&lt;='P03'!$B$17,INDEX('P03'!$AB:$AB,$A336+52),0)+IF($A336&lt;='P04'!$B$17,INDEX('P04'!$AB:$AB,$A336+52),0)+IF($A336&lt;='P05'!$B$17,INDEX('P05'!$AB:$AB,$A336+52),0)+IF($A336&lt;='P06'!$B$17,INDEX('P06'!$AB:$AB,$A336+52),0)+IF($A336&lt;='P07'!$B$17,INDEX('P07'!$AB:$AB,$A336+52),0)+IF($A336&lt;='P08'!$B$17,INDEX('P08'!$AB:$AB,$A336+52),0)+IF($A336&lt;='P09'!$B$17,INDEX('P09'!$AB:$AB,$A336+52),0)+IF($A336&lt;='P10'!$B$17,INDEX('P10'!$AB:$AB,$A336+52),0)</f>
        <v>11.627624714983703</v>
      </c>
      <c r="O336">
        <f>IF($A336&lt;='P01'!$B$17,INDEX('P01'!$AC:$AC,$A336+52),0)+IF($A336&lt;='P02'!$B$17,INDEX('P02'!$AC:$AC,$A336+52),0)+IF($A336&lt;='P03'!$B$17,INDEX('P03'!$AC:$AC,$A336+52),0)+IF($A336&lt;='P04'!$B$17,INDEX('P04'!$AC:$AC,$A336+52),0)+IF($A336&lt;='P05'!$B$17,INDEX('P05'!$AC:$AC,$A336+52),0)+IF($A336&lt;='P06'!$B$17,INDEX('P06'!$AC:$AC,$A336+52),0)+IF($A336&lt;='P07'!$B$17,INDEX('P07'!$AC:$AC,$A336+52),0)+IF($A336&lt;='P08'!$B$17,INDEX('P08'!$AC:$AC,$A336+52),0)+IF($A336&lt;='P09'!$B$17,INDEX('P09'!$AC:$AC,$A336+52),0)+IF($A336&lt;='P10'!$B$17,INDEX('P10'!$AC:$AC,$A336+52),0)</f>
        <v>0.23255249429967403</v>
      </c>
      <c r="P336">
        <f>IF($A336&lt;='P01'!$B$17,INDEX('P01'!$AD:$AD,$A336+52),0)+IF($A336&lt;='P02'!$B$17,INDEX('P02'!$AD:$AD,$A336+52),0)+IF($A336&lt;='P03'!$B$17,INDEX('P03'!$AD:$AD,$A336+52),0)+IF($A336&lt;='P04'!$B$17,INDEX('P04'!$AD:$AD,$A336+52),0)+IF($A336&lt;='P05'!$B$17,INDEX('P05'!$AD:$AD,$A336+52),0)+IF($A336&lt;='P06'!$B$17,INDEX('P06'!$AD:$AD,$A336+52),0)+IF($A336&lt;='P07'!$B$17,INDEX('P07'!$AD:$AD,$A336+52),0)+IF($A336&lt;='P08'!$B$17,INDEX('P08'!$AD:$AD,$A336+52),0)+IF($A336&lt;='P09'!$B$17,INDEX('P09'!$AD:$AD,$A336+52),0)+IF($A336&lt;='P10'!$B$17,INDEX('P10'!$AD:$AD,$A336+52),0)</f>
        <v>1.0506987635437479</v>
      </c>
      <c r="Q336">
        <f>IF($A336&lt;='P01'!$B$17,INDEX('P01'!$AE:$AE,$A336+52),0)+IF($A336&lt;='P02'!$B$17,INDEX('P02'!$AE:$AE,$A336+52),0)+IF($A336&lt;='P03'!$B$17,INDEX('P03'!$AE:$AE,$A336+52),0)+IF($A336&lt;='P04'!$B$17,INDEX('P04'!$AE:$AE,$A336+52),0)+IF($A336&lt;='P05'!$B$17,INDEX('P05'!$AE:$AE,$A336+52),0)+IF($A336&lt;='P06'!$B$17,INDEX('P06'!$AE:$AE,$A336+52),0)+IF($A336&lt;='P07'!$B$17,INDEX('P07'!$AE:$AE,$A336+52),0)+IF($A336&lt;='P08'!$B$17,INDEX('P08'!$AE:$AE,$A336+52),0)+IF($A336&lt;='P09'!$B$17,INDEX('P09'!$AE:$AE,$A336+52),0)+IF($A336&lt;='P10'!$B$17,INDEX('P10'!$AE:$AE,$A336+52),0)</f>
        <v>19.310796890840635</v>
      </c>
      <c r="R336">
        <f>IF($A336&lt;='P01'!$B$17,INDEX('P01'!$AF:$AF,$A336+52),0)+IF($A336&lt;='P02'!$B$17,INDEX('P02'!$AF:$AF,$A336+52),0)+IF($A336&lt;='P03'!$B$17,INDEX('P03'!$AF:$AF,$A336+52),0)+IF($A336&lt;='P04'!$B$17,INDEX('P04'!$AF:$AF,$A336+52),0)+IF($A336&lt;='P05'!$B$17,INDEX('P05'!$AF:$AF,$A336+52),0)+IF($A336&lt;='P06'!$B$17,INDEX('P06'!$AF:$AF,$A336+52),0)+IF($A336&lt;='P07'!$B$17,INDEX('P07'!$AF:$AF,$A336+52),0)+IF($A336&lt;='P08'!$B$17,INDEX('P08'!$AF:$AF,$A336+52),0)+IF($A336&lt;='P09'!$B$17,INDEX('P09'!$AF:$AF,$A336+52),0)+IF($A336&lt;='P10'!$B$17,INDEX('P10'!$AF:$AF,$A336+52),0)</f>
        <v>1.0208217088535816E-2</v>
      </c>
      <c r="S336">
        <f>IF($A336&lt;='P01'!$B$17,INDEX('P01'!$AG:$AG,$A336+52),0)+IF($A336&lt;='P02'!$B$17,INDEX('P02'!$AG:$AG,$A336+52),0)+IF($A336&lt;='P03'!$B$17,INDEX('P03'!$AG:$AG,$A336+52),0)+IF($A336&lt;='P04'!$B$17,INDEX('P04'!$AG:$AG,$A336+52),0)+IF($A336&lt;='P05'!$B$17,INDEX('P05'!$AG:$AG,$A336+52),0)+IF($A336&lt;='P06'!$B$17,INDEX('P06'!$AG:$AG,$A336+52),0)+IF($A336&lt;='P07'!$B$17,INDEX('P07'!$AG:$AG,$A336+52),0)+IF($A336&lt;='P08'!$B$17,INDEX('P08'!$AG:$AG,$A336+52),0)+IF($A336&lt;='P09'!$B$17,INDEX('P09'!$AG:$AG,$A336+52),0)+IF($A336&lt;='P10'!$B$17,INDEX('P10'!$AG:$AG,$A336+52),0)</f>
        <v>6750.1406560491632</v>
      </c>
      <c r="T336">
        <f>IF($A336&lt;='P01'!$B$17,INDEX('P01'!$AI:$AI,$A336+52),0)+IF($A336&lt;='P02'!$B$17,INDEX('P02'!$AI:$AI,$A336+52),0)+IF($A336&lt;='P03'!$B$17,INDEX('P03'!$AI:$AI,$A336+52),0)+IF($A336&lt;='P04'!$B$17,INDEX('P04'!$AI:$AI,$A336+52),0)+IF($A336&lt;='P05'!$B$17,INDEX('P05'!$AI:$AI,$A336+52),0)+IF($A336&lt;='P06'!$B$17,INDEX('P06'!$AI:$AI,$A336+52),0)+IF($A336&lt;='P07'!$B$17,INDEX('P07'!$AI:$AI,$A336+52),0)+IF($A336&lt;='P08'!$B$17,INDEX('P08'!$AI:$AI,$A336+52),0)+IF($A336&lt;='P09'!$B$17,INDEX('P09'!$AI:$AI,$A336+52),0)+IF($A336&lt;='P10'!$B$17,INDEX('P10'!$AI:$AI,$A336+52),0)</f>
        <v>6750.1406560491632</v>
      </c>
    </row>
    <row r="337" spans="1:20" x14ac:dyDescent="0.35">
      <c r="A337">
        <v>305</v>
      </c>
      <c r="B337">
        <f>IF($A337&lt;='P01'!$B$17,INDEX('P01'!$J:$J,$A337+52),0)+IF($A337&lt;='P02'!$B$17,INDEX('P02'!$J:$J,$A337+52),0)+IF($A337&lt;='P03'!$B$17,INDEX('P03'!$J:$J,$A337+52),0)+IF($A337&lt;='P04'!$B$17,INDEX('P04'!$J:$J,$A337+52),0)+IF($A337&lt;='P05'!$B$17,INDEX('P05'!$J:$J,$A337+52),0)+IF($A337&lt;='P06'!$B$17,INDEX('P06'!$J:$J,$A337+52),0)+IF($A337&lt;='P07'!$B$17,INDEX('P07'!$J:$J,$A337+52),0)+IF($A337&lt;='P08'!$B$17,INDEX('P08'!$J:$J,$A337+52),0)+IF($A337&lt;='P09'!$B$17,INDEX('P09'!$J:$J,$A337+52),0)+IF($A337&lt;='P10'!$B$17,INDEX('P10'!$J:$J,$A337+52),0)</f>
        <v>5.1969634656082411E-5</v>
      </c>
      <c r="C337">
        <f>IF($A337&lt;='P01'!$B$17,INDEX('P01'!$K:$K,$A337+52),0)+IF($A337&lt;='P02'!$B$17,INDEX('P02'!$K:$K,$A337+52),0)+IF($A337&lt;='P03'!$B$17,INDEX('P03'!$K:$K,$A337+52),0)+IF($A337&lt;='P04'!$B$17,INDEX('P04'!$K:$K,$A337+52),0)+IF($A337&lt;='P05'!$B$17,INDEX('P05'!$K:$K,$A337+52),0)+IF($A337&lt;='P06'!$B$17,INDEX('P06'!$K:$K,$A337+52),0)+IF($A337&lt;='P07'!$B$17,INDEX('P07'!$K:$K,$A337+52),0)+IF($A337&lt;='P08'!$B$17,INDEX('P08'!$K:$K,$A337+52),0)+IF($A337&lt;='P09'!$B$17,INDEX('P09'!$K:$K,$A337+52),0)+IF($A337&lt;='P10'!$B$17,INDEX('P10'!$K:$K,$A337+52),0)</f>
        <v>9.0810920868780536E-4</v>
      </c>
      <c r="D337">
        <f>IF($A337&lt;='P01'!$B$17,INDEX('P01'!$L:$L,$A337+52),0)+IF($A337&lt;='P02'!$B$17,INDEX('P02'!$L:$L,$A337+52),0)+IF($A337&lt;='P03'!$B$17,INDEX('P03'!$L:$L,$A337+52),0)+IF($A337&lt;='P04'!$B$17,INDEX('P04'!$L:$L,$A337+52),0)+IF($A337&lt;='P05'!$B$17,INDEX('P05'!$L:$L,$A337+52),0)+IF($A337&lt;='P06'!$B$17,INDEX('P06'!$L:$L,$A337+52),0)+IF($A337&lt;='P07'!$B$17,INDEX('P07'!$L:$L,$A337+52),0)+IF($A337&lt;='P08'!$B$17,INDEX('P08'!$L:$L,$A337+52),0)+IF($A337&lt;='P09'!$B$17,INDEX('P09'!$L:$L,$A337+52),0)+IF($A337&lt;='P10'!$B$17,INDEX('P10'!$L:$L,$A337+52),0)</f>
        <v>0</v>
      </c>
      <c r="E337">
        <f>IF($A337&lt;='P01'!$B$17,INDEX('P01'!$M:$M,$A337+52),0)+IF($A337&lt;='P02'!$B$17,INDEX('P02'!$M:$M,$A337+52),0)+IF($A337&lt;='P03'!$B$17,INDEX('P03'!$M:$M,$A337+52),0)+IF($A337&lt;='P04'!$B$17,INDEX('P04'!$M:$M,$A337+52),0)+IF($A337&lt;='P05'!$B$17,INDEX('P05'!$M:$M,$A337+52),0)+IF($A337&lt;='P06'!$B$17,INDEX('P06'!$M:$M,$A337+52),0)+IF($A337&lt;='P07'!$B$17,INDEX('P07'!$M:$M,$A337+52),0)+IF($A337&lt;='P08'!$B$17,INDEX('P08'!$M:$M,$A337+52),0)+IF($A337&lt;='P09'!$B$17,INDEX('P09'!$M:$M,$A337+52),0)+IF($A337&lt;='P10'!$B$17,INDEX('P10'!$M:$M,$A337+52),0)</f>
        <v>0.26649324038655753</v>
      </c>
      <c r="F337">
        <f>IF($A337&lt;='P01'!$B$17,INDEX('P01'!$R:$R,$A337+52),0)+IF($A337&lt;='P02'!$B$17,INDEX('P02'!$R:$R,$A337+52),0)+IF($A337&lt;='P03'!$B$17,INDEX('P03'!$R:$R,$A337+52),0)+IF($A337&lt;='P04'!$B$17,INDEX('P04'!$R:$R,$A337+52),0)+IF($A337&lt;='P05'!$B$17,INDEX('P05'!$R:$R,$A337+52),0)+IF($A337&lt;='P06'!$B$17,INDEX('P06'!$R:$R,$A337+52),0)+IF($A337&lt;='P07'!$B$17,INDEX('P07'!$R:$R,$A337+52),0)+IF($A337&lt;='P08'!$B$17,INDEX('P08'!$R:$R,$A337+52),0)+IF($A337&lt;='P09'!$B$17,INDEX('P09'!$R:$R,$A337+52),0)+IF($A337&lt;='P10'!$B$17,INDEX('P10'!$R:$R,$A337+52),0)</f>
        <v>31.190406088591104</v>
      </c>
      <c r="G337">
        <f>IF($A337&lt;='P01'!$B$17,INDEX('P01'!$S:$S,$A337+52),0)+IF($A337&lt;='P02'!$B$17,INDEX('P02'!$S:$S,$A337+52),0)+IF($A337&lt;='P03'!$B$17,INDEX('P03'!$S:$S,$A337+52),0)+IF($A337&lt;='P04'!$B$17,INDEX('P04'!$S:$S,$A337+52),0)+IF($A337&lt;='P05'!$B$17,INDEX('P05'!$S:$S,$A337+52),0)+IF($A337&lt;='P06'!$B$17,INDEX('P06'!$S:$S,$A337+52),0)+IF($A337&lt;='P07'!$B$17,INDEX('P07'!$S:$S,$A337+52),0)+IF($A337&lt;='P08'!$B$17,INDEX('P08'!$S:$S,$A337+52),0)+IF($A337&lt;='P09'!$B$17,INDEX('P09'!$S:$S,$A337+52),0)+IF($A337&lt;='P10'!$B$17,INDEX('P10'!$S:$S,$A337+52),0)</f>
        <v>0.6238081217718221</v>
      </c>
      <c r="H337">
        <f>IF($A337&lt;='P01'!$B$17,INDEX('P01'!$T:$T,$A337+52),0)+IF($A337&lt;='P02'!$B$17,INDEX('P02'!$T:$T,$A337+52),0)+IF($A337&lt;='P03'!$B$17,INDEX('P03'!$T:$T,$A337+52),0)+IF($A337&lt;='P04'!$B$17,INDEX('P04'!$T:$T,$A337+52),0)+IF($A337&lt;='P05'!$B$17,INDEX('P05'!$T:$T,$A337+52),0)+IF($A337&lt;='P06'!$B$17,INDEX('P06'!$T:$T,$A337+52),0)+IF($A337&lt;='P07'!$B$17,INDEX('P07'!$T:$T,$A337+52),0)+IF($A337&lt;='P08'!$B$17,INDEX('P08'!$T:$T,$A337+52),0)+IF($A337&lt;='P09'!$B$17,INDEX('P09'!$T:$T,$A337+52),0)+IF($A337&lt;='P10'!$B$17,INDEX('P10'!$T:$T,$A337+52),0)</f>
        <v>2.8346370396671894</v>
      </c>
      <c r="I337">
        <f>IF($A337&lt;='P01'!$B$17,INDEX('P01'!$U:$U,$A337+52),0)+IF($A337&lt;='P02'!$B$17,INDEX('P02'!$U:$U,$A337+52),0)+IF($A337&lt;='P03'!$B$17,INDEX('P03'!$U:$U,$A337+52),0)+IF($A337&lt;='P04'!$B$17,INDEX('P04'!$U:$U,$A337+52),0)+IF($A337&lt;='P05'!$B$17,INDEX('P05'!$U:$U,$A337+52),0)+IF($A337&lt;='P06'!$B$17,INDEX('P06'!$U:$U,$A337+52),0)+IF($A337&lt;='P07'!$B$17,INDEX('P07'!$U:$U,$A337+52),0)+IF($A337&lt;='P08'!$B$17,INDEX('P08'!$U:$U,$A337+52),0)+IF($A337&lt;='P09'!$B$17,INDEX('P09'!$U:$U,$A337+52),0)+IF($A337&lt;='P10'!$B$17,INDEX('P10'!$U:$U,$A337+52),0)</f>
        <v>51.969634656082413</v>
      </c>
      <c r="J337">
        <f>IF($A337&lt;='P01'!$B$17,INDEX('P01'!$V:$V,$A337+52),0)+IF($A337&lt;='P02'!$B$17,INDEX('P02'!$V:$V,$A337+52),0)+IF($A337&lt;='P03'!$B$17,INDEX('P03'!$V:$V,$A337+52),0)+IF($A337&lt;='P04'!$B$17,INDEX('P04'!$V:$V,$A337+52),0)+IF($A337&lt;='P05'!$B$17,INDEX('P05'!$V:$V,$A337+52),0)+IF($A337&lt;='P06'!$B$17,INDEX('P06'!$V:$V,$A337+52),0)+IF($A337&lt;='P07'!$B$17,INDEX('P07'!$V:$V,$A337+52),0)+IF($A337&lt;='P08'!$B$17,INDEX('P08'!$V:$V,$A337+52),0)+IF($A337&lt;='P09'!$B$17,INDEX('P09'!$V:$V,$A337+52),0)+IF($A337&lt;='P10'!$B$17,INDEX('P10'!$V:$V,$A337+52),0)</f>
        <v>2.7540329609346072E-2</v>
      </c>
      <c r="K337">
        <f>IF($A337&lt;='P01'!$B$17,INDEX('P01'!$W:$W,$A337+52),0)+IF($A337&lt;='P02'!$B$17,INDEX('P02'!$W:$W,$A337+52),0)+IF($A337&lt;='P03'!$B$17,INDEX('P03'!$W:$W,$A337+52),0)+IF($A337&lt;='P04'!$B$17,INDEX('P04'!$W:$W,$A337+52),0)+IF($A337&lt;='P05'!$B$17,INDEX('P05'!$W:$W,$A337+52),0)+IF($A337&lt;='P06'!$B$17,INDEX('P06'!$W:$W,$A337+52),0)+IF($A337&lt;='P07'!$B$17,INDEX('P07'!$W:$W,$A337+52),0)+IF($A337&lt;='P08'!$B$17,INDEX('P08'!$W:$W,$A337+52),0)+IF($A337&lt;='P09'!$B$17,INDEX('P09'!$W:$W,$A337+52),0)+IF($A337&lt;='P10'!$B$17,INDEX('P10'!$W:$W,$A337+52),0)</f>
        <v>-24.265214058539666</v>
      </c>
      <c r="L337">
        <f>IF($A337&lt;='P01'!$B$17,INDEX('P01'!$X:$X,$A337+52),0)+IF($A337&lt;='P02'!$B$17,INDEX('P02'!$X:$X,$A337+52),0)+IF($A337&lt;='P03'!$B$17,INDEX('P03'!$X:$X,$A337+52),0)+IF($A337&lt;='P04'!$B$17,INDEX('P04'!$X:$X,$A337+52),0)+IF($A337&lt;='P05'!$B$17,INDEX('P05'!$X:$X,$A337+52),0)+IF($A337&lt;='P06'!$B$17,INDEX('P06'!$X:$X,$A337+52),0)+IF($A337&lt;='P07'!$B$17,INDEX('P07'!$X:$X,$A337+52),0)+IF($A337&lt;='P08'!$B$17,INDEX('P08'!$X:$X,$A337+52),0)+IF($A337&lt;='P09'!$B$17,INDEX('P09'!$X:$X,$A337+52),0)+IF($A337&lt;='P10'!$B$17,INDEX('P10'!$X:$X,$A337+52),0)</f>
        <v>24.165146970769207</v>
      </c>
      <c r="M337">
        <f>IF($A337&lt;='P01'!$B$17,INDEX('P01'!$AA:$AA,$A337+52),0)+IF($A337&lt;='P02'!$B$17,INDEX('P02'!$AA:$AA,$A337+52),0)+IF($A337&lt;='P03'!$B$17,INDEX('P03'!$AA:$AA,$A337+52),0)+IF($A337&lt;='P04'!$B$17,INDEX('P04'!$AA:$AA,$A337+52),0)+IF($A337&lt;='P05'!$B$17,INDEX('P05'!$AA:$AA,$A337+52),0)+IF($A337&lt;='P06'!$B$17,INDEX('P06'!$AA:$AA,$A337+52),0)+IF($A337&lt;='P07'!$B$17,INDEX('P07'!$AA:$AA,$A337+52),0)+IF($A337&lt;='P08'!$B$17,INDEX('P08'!$AA:$AA,$A337+52),0)+IF($A337&lt;='P09'!$B$17,INDEX('P09'!$AA:$AA,$A337+52),0)+IF($A337&lt;='P10'!$B$17,INDEX('P10'!$AA:$AA,$A337+52),0)</f>
        <v>-8.9178206465178711</v>
      </c>
      <c r="N337">
        <f>IF($A337&lt;='P01'!$B$17,INDEX('P01'!$AB:$AB,$A337+52),0)+IF($A337&lt;='P02'!$B$17,INDEX('P02'!$AB:$AB,$A337+52),0)+IF($A337&lt;='P03'!$B$17,INDEX('P03'!$AB:$AB,$A337+52),0)+IF($A337&lt;='P04'!$B$17,INDEX('P04'!$AB:$AB,$A337+52),0)+IF($A337&lt;='P05'!$B$17,INDEX('P05'!$AB:$AB,$A337+52),0)+IF($A337&lt;='P06'!$B$17,INDEX('P06'!$AB:$AB,$A337+52),0)+IF($A337&lt;='P07'!$B$17,INDEX('P07'!$AB:$AB,$A337+52),0)+IF($A337&lt;='P08'!$B$17,INDEX('P08'!$AB:$AB,$A337+52),0)+IF($A337&lt;='P09'!$B$17,INDEX('P09'!$AB:$AB,$A337+52),0)+IF($A337&lt;='P10'!$B$17,INDEX('P10'!$AB:$AB,$A337+52),0)</f>
        <v>11.548079550798155</v>
      </c>
      <c r="O337">
        <f>IF($A337&lt;='P01'!$B$17,INDEX('P01'!$AC:$AC,$A337+52),0)+IF($A337&lt;='P02'!$B$17,INDEX('P02'!$AC:$AC,$A337+52),0)+IF($A337&lt;='P03'!$B$17,INDEX('P03'!$AC:$AC,$A337+52),0)+IF($A337&lt;='P04'!$B$17,INDEX('P04'!$AC:$AC,$A337+52),0)+IF($A337&lt;='P05'!$B$17,INDEX('P05'!$AC:$AC,$A337+52),0)+IF($A337&lt;='P06'!$B$17,INDEX('P06'!$AC:$AC,$A337+52),0)+IF($A337&lt;='P07'!$B$17,INDEX('P07'!$AC:$AC,$A337+52),0)+IF($A337&lt;='P08'!$B$17,INDEX('P08'!$AC:$AC,$A337+52),0)+IF($A337&lt;='P09'!$B$17,INDEX('P09'!$AC:$AC,$A337+52),0)+IF($A337&lt;='P10'!$B$17,INDEX('P10'!$AC:$AC,$A337+52),0)</f>
        <v>0.23096159101596311</v>
      </c>
      <c r="P337">
        <f>IF($A337&lt;='P01'!$B$17,INDEX('P01'!$AD:$AD,$A337+52),0)+IF($A337&lt;='P02'!$B$17,INDEX('P02'!$AD:$AD,$A337+52),0)+IF($A337&lt;='P03'!$B$17,INDEX('P03'!$AD:$AD,$A337+52),0)+IF($A337&lt;='P04'!$B$17,INDEX('P04'!$AD:$AD,$A337+52),0)+IF($A337&lt;='P05'!$B$17,INDEX('P05'!$AD:$AD,$A337+52),0)+IF($A337&lt;='P06'!$B$17,INDEX('P06'!$AD:$AD,$A337+52),0)+IF($A337&lt;='P07'!$B$17,INDEX('P07'!$AD:$AD,$A337+52),0)+IF($A337&lt;='P08'!$B$17,INDEX('P08'!$AD:$AD,$A337+52),0)+IF($A337&lt;='P09'!$B$17,INDEX('P09'!$AD:$AD,$A337+52),0)+IF($A337&lt;='P10'!$B$17,INDEX('P10'!$AD:$AD,$A337+52),0)</f>
        <v>1.0460844599168475</v>
      </c>
      <c r="Q337">
        <f>IF($A337&lt;='P01'!$B$17,INDEX('P01'!$AE:$AE,$A337+52),0)+IF($A337&lt;='P02'!$B$17,INDEX('P02'!$AE:$AE,$A337+52),0)+IF($A337&lt;='P03'!$B$17,INDEX('P03'!$AE:$AE,$A337+52),0)+IF($A337&lt;='P04'!$B$17,INDEX('P04'!$AE:$AE,$A337+52),0)+IF($A337&lt;='P05'!$B$17,INDEX('P05'!$AE:$AE,$A337+52),0)+IF($A337&lt;='P06'!$B$17,INDEX('P06'!$AE:$AE,$A337+52),0)+IF($A337&lt;='P07'!$B$17,INDEX('P07'!$AE:$AE,$A337+52),0)+IF($A337&lt;='P08'!$B$17,INDEX('P08'!$AE:$AE,$A337+52),0)+IF($A337&lt;='P09'!$B$17,INDEX('P09'!$AE:$AE,$A337+52),0)+IF($A337&lt;='P10'!$B$17,INDEX('P10'!$AE:$AE,$A337+52),0)</f>
        <v>19.178690760234591</v>
      </c>
      <c r="R337">
        <f>IF($A337&lt;='P01'!$B$17,INDEX('P01'!$AF:$AF,$A337+52),0)+IF($A337&lt;='P02'!$B$17,INDEX('P02'!$AF:$AF,$A337+52),0)+IF($A337&lt;='P03'!$B$17,INDEX('P03'!$AF:$AF,$A337+52),0)+IF($A337&lt;='P04'!$B$17,INDEX('P04'!$AF:$AF,$A337+52),0)+IF($A337&lt;='P05'!$B$17,INDEX('P05'!$AF:$AF,$A337+52),0)+IF($A337&lt;='P06'!$B$17,INDEX('P06'!$AF:$AF,$A337+52),0)+IF($A337&lt;='P07'!$B$17,INDEX('P07'!$AF:$AF,$A337+52),0)+IF($A337&lt;='P08'!$B$17,INDEX('P08'!$AF:$AF,$A337+52),0)+IF($A337&lt;='P09'!$B$17,INDEX('P09'!$AF:$AF,$A337+52),0)+IF($A337&lt;='P10'!$B$17,INDEX('P10'!$AF:$AF,$A337+52),0)</f>
        <v>1.016338614862213E-2</v>
      </c>
      <c r="S337">
        <f>IF($A337&lt;='P01'!$B$17,INDEX('P01'!$AG:$AG,$A337+52),0)+IF($A337&lt;='P02'!$B$17,INDEX('P02'!$AG:$AG,$A337+52),0)+IF($A337&lt;='P03'!$B$17,INDEX('P03'!$AG:$AG,$A337+52),0)+IF($A337&lt;='P04'!$B$17,INDEX('P04'!$AG:$AG,$A337+52),0)+IF($A337&lt;='P05'!$B$17,INDEX('P05'!$AG:$AG,$A337+52),0)+IF($A337&lt;='P06'!$B$17,INDEX('P06'!$AG:$AG,$A337+52),0)+IF($A337&lt;='P07'!$B$17,INDEX('P07'!$AG:$AG,$A337+52),0)+IF($A337&lt;='P08'!$B$17,INDEX('P08'!$AG:$AG,$A337+52),0)+IF($A337&lt;='P09'!$B$17,INDEX('P09'!$AG:$AG,$A337+52),0)+IF($A337&lt;='P10'!$B$17,INDEX('P10'!$AG:$AG,$A337+52),0)</f>
        <v>6748.0737130795405</v>
      </c>
      <c r="T337">
        <f>IF($A337&lt;='P01'!$B$17,INDEX('P01'!$AI:$AI,$A337+52),0)+IF($A337&lt;='P02'!$B$17,INDEX('P02'!$AI:$AI,$A337+52),0)+IF($A337&lt;='P03'!$B$17,INDEX('P03'!$AI:$AI,$A337+52),0)+IF($A337&lt;='P04'!$B$17,INDEX('P04'!$AI:$AI,$A337+52),0)+IF($A337&lt;='P05'!$B$17,INDEX('P05'!$AI:$AI,$A337+52),0)+IF($A337&lt;='P06'!$B$17,INDEX('P06'!$AI:$AI,$A337+52),0)+IF($A337&lt;='P07'!$B$17,INDEX('P07'!$AI:$AI,$A337+52),0)+IF($A337&lt;='P08'!$B$17,INDEX('P08'!$AI:$AI,$A337+52),0)+IF($A337&lt;='P09'!$B$17,INDEX('P09'!$AI:$AI,$A337+52),0)+IF($A337&lt;='P10'!$B$17,INDEX('P10'!$AI:$AI,$A337+52),0)</f>
        <v>6748.0737130795405</v>
      </c>
    </row>
    <row r="338" spans="1:20" x14ac:dyDescent="0.35">
      <c r="A338">
        <v>306</v>
      </c>
      <c r="B338">
        <f>IF($A338&lt;='P01'!$B$17,INDEX('P01'!$J:$J,$A338+52),0)+IF($A338&lt;='P02'!$B$17,INDEX('P02'!$J:$J,$A338+52),0)+IF($A338&lt;='P03'!$B$17,INDEX('P03'!$J:$J,$A338+52),0)+IF($A338&lt;='P04'!$B$17,INDEX('P04'!$J:$J,$A338+52),0)+IF($A338&lt;='P05'!$B$17,INDEX('P05'!$J:$J,$A338+52),0)+IF($A338&lt;='P06'!$B$17,INDEX('P06'!$J:$J,$A338+52),0)+IF($A338&lt;='P07'!$B$17,INDEX('P07'!$J:$J,$A338+52),0)+IF($A338&lt;='P08'!$B$17,INDEX('P08'!$J:$J,$A338+52),0)+IF($A338&lt;='P09'!$B$17,INDEX('P09'!$J:$J,$A338+52),0)+IF($A338&lt;='P10'!$B$17,INDEX('P10'!$J:$J,$A338+52),0)</f>
        <v>5.1783078935355961E-5</v>
      </c>
      <c r="C338">
        <f>IF($A338&lt;='P01'!$B$17,INDEX('P01'!$K:$K,$A338+52),0)+IF($A338&lt;='P02'!$B$17,INDEX('P02'!$K:$K,$A338+52),0)+IF($A338&lt;='P03'!$B$17,INDEX('P03'!$K:$K,$A338+52),0)+IF($A338&lt;='P04'!$B$17,INDEX('P04'!$K:$K,$A338+52),0)+IF($A338&lt;='P05'!$B$17,INDEX('P05'!$K:$K,$A338+52),0)+IF($A338&lt;='P06'!$B$17,INDEX('P06'!$K:$K,$A338+52),0)+IF($A338&lt;='P07'!$B$17,INDEX('P07'!$K:$K,$A338+52),0)+IF($A338&lt;='P08'!$B$17,INDEX('P08'!$K:$K,$A338+52),0)+IF($A338&lt;='P09'!$B$17,INDEX('P09'!$K:$K,$A338+52),0)+IF($A338&lt;='P10'!$B$17,INDEX('P10'!$K:$K,$A338+52),0)</f>
        <v>9.0484936341380664E-4</v>
      </c>
      <c r="D338">
        <f>IF($A338&lt;='P01'!$B$17,INDEX('P01'!$L:$L,$A338+52),0)+IF($A338&lt;='P02'!$B$17,INDEX('P02'!$L:$L,$A338+52),0)+IF($A338&lt;='P03'!$B$17,INDEX('P03'!$L:$L,$A338+52),0)+IF($A338&lt;='P04'!$B$17,INDEX('P04'!$L:$L,$A338+52),0)+IF($A338&lt;='P05'!$B$17,INDEX('P05'!$L:$L,$A338+52),0)+IF($A338&lt;='P06'!$B$17,INDEX('P06'!$L:$L,$A338+52),0)+IF($A338&lt;='P07'!$B$17,INDEX('P07'!$L:$L,$A338+52),0)+IF($A338&lt;='P08'!$B$17,INDEX('P08'!$L:$L,$A338+52),0)+IF($A338&lt;='P09'!$B$17,INDEX('P09'!$L:$L,$A338+52),0)+IF($A338&lt;='P10'!$B$17,INDEX('P10'!$L:$L,$A338+52),0)</f>
        <v>0</v>
      </c>
      <c r="E338">
        <f>IF($A338&lt;='P01'!$B$17,INDEX('P01'!$M:$M,$A338+52),0)+IF($A338&lt;='P02'!$B$17,INDEX('P02'!$M:$M,$A338+52),0)+IF($A338&lt;='P03'!$B$17,INDEX('P03'!$M:$M,$A338+52),0)+IF($A338&lt;='P04'!$B$17,INDEX('P04'!$M:$M,$A338+52),0)+IF($A338&lt;='P05'!$B$17,INDEX('P05'!$M:$M,$A338+52),0)+IF($A338&lt;='P06'!$B$17,INDEX('P06'!$M:$M,$A338+52),0)+IF($A338&lt;='P07'!$B$17,INDEX('P07'!$M:$M,$A338+52),0)+IF($A338&lt;='P08'!$B$17,INDEX('P08'!$M:$M,$A338+52),0)+IF($A338&lt;='P09'!$B$17,INDEX('P09'!$M:$M,$A338+52),0)+IF($A338&lt;='P10'!$B$17,INDEX('P10'!$M:$M,$A338+52),0)</f>
        <v>0.26553660794420841</v>
      </c>
      <c r="F338">
        <f>IF($A338&lt;='P01'!$B$17,INDEX('P01'!$R:$R,$A338+52),0)+IF($A338&lt;='P02'!$B$17,INDEX('P02'!$R:$R,$A338+52),0)+IF($A338&lt;='P03'!$B$17,INDEX('P03'!$R:$R,$A338+52),0)+IF($A338&lt;='P04'!$B$17,INDEX('P04'!$R:$R,$A338+52),0)+IF($A338&lt;='P05'!$B$17,INDEX('P05'!$R:$R,$A338+52),0)+IF($A338&lt;='P06'!$B$17,INDEX('P06'!$R:$R,$A338+52),0)+IF($A338&lt;='P07'!$B$17,INDEX('P07'!$R:$R,$A338+52),0)+IF($A338&lt;='P08'!$B$17,INDEX('P08'!$R:$R,$A338+52),0)+IF($A338&lt;='P09'!$B$17,INDEX('P09'!$R:$R,$A338+52),0)+IF($A338&lt;='P10'!$B$17,INDEX('P10'!$R:$R,$A338+52),0)</f>
        <v>31.07844169388034</v>
      </c>
      <c r="G338">
        <f>IF($A338&lt;='P01'!$B$17,INDEX('P01'!$S:$S,$A338+52),0)+IF($A338&lt;='P02'!$B$17,INDEX('P02'!$S:$S,$A338+52),0)+IF($A338&lt;='P03'!$B$17,INDEX('P03'!$S:$S,$A338+52),0)+IF($A338&lt;='P04'!$B$17,INDEX('P04'!$S:$S,$A338+52),0)+IF($A338&lt;='P05'!$B$17,INDEX('P05'!$S:$S,$A338+52),0)+IF($A338&lt;='P06'!$B$17,INDEX('P06'!$S:$S,$A338+52),0)+IF($A338&lt;='P07'!$B$17,INDEX('P07'!$S:$S,$A338+52),0)+IF($A338&lt;='P08'!$B$17,INDEX('P08'!$S:$S,$A338+52),0)+IF($A338&lt;='P09'!$B$17,INDEX('P09'!$S:$S,$A338+52),0)+IF($A338&lt;='P10'!$B$17,INDEX('P10'!$S:$S,$A338+52),0)</f>
        <v>0.62156883387760675</v>
      </c>
      <c r="H338">
        <f>IF($A338&lt;='P01'!$B$17,INDEX('P01'!$T:$T,$A338+52),0)+IF($A338&lt;='P02'!$B$17,INDEX('P02'!$T:$T,$A338+52),0)+IF($A338&lt;='P03'!$B$17,INDEX('P03'!$T:$T,$A338+52),0)+IF($A338&lt;='P04'!$B$17,INDEX('P04'!$T:$T,$A338+52),0)+IF($A338&lt;='P05'!$B$17,INDEX('P05'!$T:$T,$A338+52),0)+IF($A338&lt;='P06'!$B$17,INDEX('P06'!$T:$T,$A338+52),0)+IF($A338&lt;='P07'!$B$17,INDEX('P07'!$T:$T,$A338+52),0)+IF($A338&lt;='P08'!$B$17,INDEX('P08'!$T:$T,$A338+52),0)+IF($A338&lt;='P09'!$B$17,INDEX('P09'!$T:$T,$A338+52),0)+IF($A338&lt;='P10'!$B$17,INDEX('P10'!$T:$T,$A338+52),0)</f>
        <v>2.8314274095404297</v>
      </c>
      <c r="I338">
        <f>IF($A338&lt;='P01'!$B$17,INDEX('P01'!$U:$U,$A338+52),0)+IF($A338&lt;='P02'!$B$17,INDEX('P02'!$U:$U,$A338+52),0)+IF($A338&lt;='P03'!$B$17,INDEX('P03'!$U:$U,$A338+52),0)+IF($A338&lt;='P04'!$B$17,INDEX('P04'!$U:$U,$A338+52),0)+IF($A338&lt;='P05'!$B$17,INDEX('P05'!$U:$U,$A338+52),0)+IF($A338&lt;='P06'!$B$17,INDEX('P06'!$U:$U,$A338+52),0)+IF($A338&lt;='P07'!$B$17,INDEX('P07'!$U:$U,$A338+52),0)+IF($A338&lt;='P08'!$B$17,INDEX('P08'!$U:$U,$A338+52),0)+IF($A338&lt;='P09'!$B$17,INDEX('P09'!$U:$U,$A338+52),0)+IF($A338&lt;='P10'!$B$17,INDEX('P10'!$U:$U,$A338+52),0)</f>
        <v>51.78307893535596</v>
      </c>
      <c r="J338">
        <f>IF($A338&lt;='P01'!$B$17,INDEX('P01'!$V:$V,$A338+52),0)+IF($A338&lt;='P02'!$B$17,INDEX('P02'!$V:$V,$A338+52),0)+IF($A338&lt;='P03'!$B$17,INDEX('P03'!$V:$V,$A338+52),0)+IF($A338&lt;='P04'!$B$17,INDEX('P04'!$V:$V,$A338+52),0)+IF($A338&lt;='P05'!$B$17,INDEX('P05'!$V:$V,$A338+52),0)+IF($A338&lt;='P06'!$B$17,INDEX('P06'!$V:$V,$A338+52),0)+IF($A338&lt;='P07'!$B$17,INDEX('P07'!$V:$V,$A338+52),0)+IF($A338&lt;='P08'!$B$17,INDEX('P08'!$V:$V,$A338+52),0)+IF($A338&lt;='P09'!$B$17,INDEX('P09'!$V:$V,$A338+52),0)+IF($A338&lt;='P10'!$B$17,INDEX('P10'!$V:$V,$A338+52),0)</f>
        <v>2.7509145979703869E-2</v>
      </c>
      <c r="K338">
        <f>IF($A338&lt;='P01'!$B$17,INDEX('P01'!$W:$W,$A338+52),0)+IF($A338&lt;='P02'!$B$17,INDEX('P02'!$W:$W,$A338+52),0)+IF($A338&lt;='P03'!$B$17,INDEX('P03'!$W:$W,$A338+52),0)+IF($A338&lt;='P04'!$B$17,INDEX('P04'!$W:$W,$A338+52),0)+IF($A338&lt;='P05'!$B$17,INDEX('P05'!$W:$W,$A338+52),0)+IF($A338&lt;='P06'!$B$17,INDEX('P06'!$W:$W,$A338+52),0)+IF($A338&lt;='P07'!$B$17,INDEX('P07'!$W:$W,$A338+52),0)+IF($A338&lt;='P08'!$B$17,INDEX('P08'!$W:$W,$A338+52),0)+IF($A338&lt;='P09'!$B$17,INDEX('P09'!$W:$W,$A338+52),0)+IF($A338&lt;='P10'!$B$17,INDEX('P10'!$W:$W,$A338+52),0)</f>
        <v>-24.185142630873361</v>
      </c>
      <c r="L338">
        <f>IF($A338&lt;='P01'!$B$17,INDEX('P01'!$X:$X,$A338+52),0)+IF($A338&lt;='P02'!$B$17,INDEX('P02'!$X:$X,$A338+52),0)+IF($A338&lt;='P03'!$B$17,INDEX('P03'!$X:$X,$A338+52),0)+IF($A338&lt;='P04'!$B$17,INDEX('P04'!$X:$X,$A338+52),0)+IF($A338&lt;='P05'!$B$17,INDEX('P05'!$X:$X,$A338+52),0)+IF($A338&lt;='P06'!$B$17,INDEX('P06'!$X:$X,$A338+52),0)+IF($A338&lt;='P07'!$B$17,INDEX('P07'!$X:$X,$A338+52),0)+IF($A338&lt;='P08'!$B$17,INDEX('P08'!$X:$X,$A338+52),0)+IF($A338&lt;='P09'!$B$17,INDEX('P09'!$X:$X,$A338+52),0)+IF($A338&lt;='P10'!$B$17,INDEX('P10'!$X:$X,$A338+52),0)</f>
        <v>24.085434754550199</v>
      </c>
      <c r="M338">
        <f>IF($A338&lt;='P01'!$B$17,INDEX('P01'!$AA:$AA,$A338+52),0)+IF($A338&lt;='P02'!$B$17,INDEX('P02'!$AA:$AA,$A338+52),0)+IF($A338&lt;='P03'!$B$17,INDEX('P03'!$AA:$AA,$A338+52),0)+IF($A338&lt;='P04'!$B$17,INDEX('P04'!$AA:$AA,$A338+52),0)+IF($A338&lt;='P05'!$B$17,INDEX('P05'!$AA:$AA,$A338+52),0)+IF($A338&lt;='P06'!$B$17,INDEX('P06'!$AA:$AA,$A338+52),0)+IF($A338&lt;='P07'!$B$17,INDEX('P07'!$AA:$AA,$A338+52),0)+IF($A338&lt;='P08'!$B$17,INDEX('P08'!$AA:$AA,$A338+52),0)+IF($A338&lt;='P09'!$B$17,INDEX('P09'!$AA:$AA,$A338+52),0)+IF($A338&lt;='P10'!$B$17,INDEX('P10'!$AA:$AA,$A338+52),0)</f>
        <v>-8.8594005592039817</v>
      </c>
      <c r="N338">
        <f>IF($A338&lt;='P01'!$B$17,INDEX('P01'!$AB:$AB,$A338+52),0)+IF($A338&lt;='P02'!$B$17,INDEX('P02'!$AB:$AB,$A338+52),0)+IF($A338&lt;='P03'!$B$17,INDEX('P03'!$AB:$AB,$A338+52),0)+IF($A338&lt;='P04'!$B$17,INDEX('P04'!$AB:$AB,$A338+52),0)+IF($A338&lt;='P05'!$B$17,INDEX('P05'!$AB:$AB,$A338+52),0)+IF($A338&lt;='P06'!$B$17,INDEX('P06'!$AB:$AB,$A338+52),0)+IF($A338&lt;='P07'!$B$17,INDEX('P07'!$AB:$AB,$A338+52),0)+IF($A338&lt;='P08'!$B$17,INDEX('P08'!$AB:$AB,$A338+52),0)+IF($A338&lt;='P09'!$B$17,INDEX('P09'!$AB:$AB,$A338+52),0)+IF($A338&lt;='P10'!$B$17,INDEX('P10'!$AB:$AB,$A338+52),0)</f>
        <v>11.469078559072623</v>
      </c>
      <c r="O338">
        <f>IF($A338&lt;='P01'!$B$17,INDEX('P01'!$AC:$AC,$A338+52),0)+IF($A338&lt;='P02'!$B$17,INDEX('P02'!$AC:$AC,$A338+52),0)+IF($A338&lt;='P03'!$B$17,INDEX('P03'!$AC:$AC,$A338+52),0)+IF($A338&lt;='P04'!$B$17,INDEX('P04'!$AC:$AC,$A338+52),0)+IF($A338&lt;='P05'!$B$17,INDEX('P05'!$AC:$AC,$A338+52),0)+IF($A338&lt;='P06'!$B$17,INDEX('P06'!$AC:$AC,$A338+52),0)+IF($A338&lt;='P07'!$B$17,INDEX('P07'!$AC:$AC,$A338+52),0)+IF($A338&lt;='P08'!$B$17,INDEX('P08'!$AC:$AC,$A338+52),0)+IF($A338&lt;='P09'!$B$17,INDEX('P09'!$AC:$AC,$A338+52),0)+IF($A338&lt;='P10'!$B$17,INDEX('P10'!$AC:$AC,$A338+52),0)</f>
        <v>0.22938157118145244</v>
      </c>
      <c r="P338">
        <f>IF($A338&lt;='P01'!$B$17,INDEX('P01'!$AD:$AD,$A338+52),0)+IF($A338&lt;='P02'!$B$17,INDEX('P02'!$AD:$AD,$A338+52),0)+IF($A338&lt;='P03'!$B$17,INDEX('P03'!$AD:$AD,$A338+52),0)+IF($A338&lt;='P04'!$B$17,INDEX('P04'!$AD:$AD,$A338+52),0)+IF($A338&lt;='P05'!$B$17,INDEX('P05'!$AD:$AD,$A338+52),0)+IF($A338&lt;='P06'!$B$17,INDEX('P06'!$AD:$AD,$A338+52),0)+IF($A338&lt;='P07'!$B$17,INDEX('P07'!$AD:$AD,$A338+52),0)+IF($A338&lt;='P08'!$B$17,INDEX('P08'!$AD:$AD,$A338+52),0)+IF($A338&lt;='P09'!$B$17,INDEX('P09'!$AD:$AD,$A338+52),0)+IF($A338&lt;='P10'!$B$17,INDEX('P10'!$AD:$AD,$A338+52),0)</f>
        <v>1.0414904207070197</v>
      </c>
      <c r="Q338">
        <f>IF($A338&lt;='P01'!$B$17,INDEX('P01'!$AE:$AE,$A338+52),0)+IF($A338&lt;='P02'!$B$17,INDEX('P02'!$AE:$AE,$A338+52),0)+IF($A338&lt;='P03'!$B$17,INDEX('P03'!$AE:$AE,$A338+52),0)+IF($A338&lt;='P04'!$B$17,INDEX('P04'!$AE:$AE,$A338+52),0)+IF($A338&lt;='P05'!$B$17,INDEX('P05'!$AE:$AE,$A338+52),0)+IF($A338&lt;='P06'!$B$17,INDEX('P06'!$AE:$AE,$A338+52),0)+IF($A338&lt;='P07'!$B$17,INDEX('P07'!$AE:$AE,$A338+52),0)+IF($A338&lt;='P08'!$B$17,INDEX('P08'!$AE:$AE,$A338+52),0)+IF($A338&lt;='P09'!$B$17,INDEX('P09'!$AE:$AE,$A338+52),0)+IF($A338&lt;='P10'!$B$17,INDEX('P10'!$AE:$AE,$A338+52),0)</f>
        <v>19.047488374297522</v>
      </c>
      <c r="R338">
        <f>IF($A338&lt;='P01'!$B$17,INDEX('P01'!$AF:$AF,$A338+52),0)+IF($A338&lt;='P02'!$B$17,INDEX('P02'!$AF:$AF,$A338+52),0)+IF($A338&lt;='P03'!$B$17,INDEX('P03'!$AF:$AF,$A338+52),0)+IF($A338&lt;='P04'!$B$17,INDEX('P04'!$AF:$AF,$A338+52),0)+IF($A338&lt;='P05'!$B$17,INDEX('P05'!$AF:$AF,$A338+52),0)+IF($A338&lt;='P06'!$B$17,INDEX('P06'!$AF:$AF,$A338+52),0)+IF($A338&lt;='P07'!$B$17,INDEX('P07'!$AF:$AF,$A338+52),0)+IF($A338&lt;='P08'!$B$17,INDEX('P08'!$AF:$AF,$A338+52),0)+IF($A338&lt;='P09'!$B$17,INDEX('P09'!$AF:$AF,$A338+52),0)+IF($A338&lt;='P10'!$B$17,INDEX('P10'!$AF:$AF,$A338+52),0)</f>
        <v>1.0118752090608207E-2</v>
      </c>
      <c r="S338">
        <f>IF($A338&lt;='P01'!$B$17,INDEX('P01'!$AG:$AG,$A338+52),0)+IF($A338&lt;='P02'!$B$17,INDEX('P02'!$AG:$AG,$A338+52),0)+IF($A338&lt;='P03'!$B$17,INDEX('P03'!$AG:$AG,$A338+52),0)+IF($A338&lt;='P04'!$B$17,INDEX('P04'!$AG:$AG,$A338+52),0)+IF($A338&lt;='P05'!$B$17,INDEX('P05'!$AG:$AG,$A338+52),0)+IF($A338&lt;='P06'!$B$17,INDEX('P06'!$AG:$AG,$A338+52),0)+IF($A338&lt;='P07'!$B$17,INDEX('P07'!$AG:$AG,$A338+52),0)+IF($A338&lt;='P08'!$B$17,INDEX('P08'!$AG:$AG,$A338+52),0)+IF($A338&lt;='P09'!$B$17,INDEX('P09'!$AG:$AG,$A338+52),0)+IF($A338&lt;='P10'!$B$17,INDEX('P10'!$AG:$AG,$A338+52),0)</f>
        <v>6746.0797156927101</v>
      </c>
      <c r="T338">
        <f>IF($A338&lt;='P01'!$B$17,INDEX('P01'!$AI:$AI,$A338+52),0)+IF($A338&lt;='P02'!$B$17,INDEX('P02'!$AI:$AI,$A338+52),0)+IF($A338&lt;='P03'!$B$17,INDEX('P03'!$AI:$AI,$A338+52),0)+IF($A338&lt;='P04'!$B$17,INDEX('P04'!$AI:$AI,$A338+52),0)+IF($A338&lt;='P05'!$B$17,INDEX('P05'!$AI:$AI,$A338+52),0)+IF($A338&lt;='P06'!$B$17,INDEX('P06'!$AI:$AI,$A338+52),0)+IF($A338&lt;='P07'!$B$17,INDEX('P07'!$AI:$AI,$A338+52),0)+IF($A338&lt;='P08'!$B$17,INDEX('P08'!$AI:$AI,$A338+52),0)+IF($A338&lt;='P09'!$B$17,INDEX('P09'!$AI:$AI,$A338+52),0)+IF($A338&lt;='P10'!$B$17,INDEX('P10'!$AI:$AI,$A338+52),0)</f>
        <v>6746.0797156927101</v>
      </c>
    </row>
    <row r="339" spans="1:20" x14ac:dyDescent="0.35">
      <c r="A339">
        <v>307</v>
      </c>
      <c r="B339">
        <f>IF($A339&lt;='P01'!$B$17,INDEX('P01'!$J:$J,$A339+52),0)+IF($A339&lt;='P02'!$B$17,INDEX('P02'!$J:$J,$A339+52),0)+IF($A339&lt;='P03'!$B$17,INDEX('P03'!$J:$J,$A339+52),0)+IF($A339&lt;='P04'!$B$17,INDEX('P04'!$J:$J,$A339+52),0)+IF($A339&lt;='P05'!$B$17,INDEX('P05'!$J:$J,$A339+52),0)+IF($A339&lt;='P06'!$B$17,INDEX('P06'!$J:$J,$A339+52),0)+IF($A339&lt;='P07'!$B$17,INDEX('P07'!$J:$J,$A339+52),0)+IF($A339&lt;='P08'!$B$17,INDEX('P08'!$J:$J,$A339+52),0)+IF($A339&lt;='P09'!$B$17,INDEX('P09'!$J:$J,$A339+52),0)+IF($A339&lt;='P10'!$B$17,INDEX('P10'!$J:$J,$A339+52),0)</f>
        <v>5.1597192894860411E-5</v>
      </c>
      <c r="C339">
        <f>IF($A339&lt;='P01'!$B$17,INDEX('P01'!$K:$K,$A339+52),0)+IF($A339&lt;='P02'!$B$17,INDEX('P02'!$K:$K,$A339+52),0)+IF($A339&lt;='P03'!$B$17,INDEX('P03'!$K:$K,$A339+52),0)+IF($A339&lt;='P04'!$B$17,INDEX('P04'!$K:$K,$A339+52),0)+IF($A339&lt;='P05'!$B$17,INDEX('P05'!$K:$K,$A339+52),0)+IF($A339&lt;='P06'!$B$17,INDEX('P06'!$K:$K,$A339+52),0)+IF($A339&lt;='P07'!$B$17,INDEX('P07'!$K:$K,$A339+52),0)+IF($A339&lt;='P08'!$B$17,INDEX('P08'!$K:$K,$A339+52),0)+IF($A339&lt;='P09'!$B$17,INDEX('P09'!$K:$K,$A339+52),0)+IF($A339&lt;='P10'!$B$17,INDEX('P10'!$K:$K,$A339+52),0)</f>
        <v>9.0160122002666087E-4</v>
      </c>
      <c r="D339">
        <f>IF($A339&lt;='P01'!$B$17,INDEX('P01'!$L:$L,$A339+52),0)+IF($A339&lt;='P02'!$B$17,INDEX('P02'!$L:$L,$A339+52),0)+IF($A339&lt;='P03'!$B$17,INDEX('P03'!$L:$L,$A339+52),0)+IF($A339&lt;='P04'!$B$17,INDEX('P04'!$L:$L,$A339+52),0)+IF($A339&lt;='P05'!$B$17,INDEX('P05'!$L:$L,$A339+52),0)+IF($A339&lt;='P06'!$B$17,INDEX('P06'!$L:$L,$A339+52),0)+IF($A339&lt;='P07'!$B$17,INDEX('P07'!$L:$L,$A339+52),0)+IF($A339&lt;='P08'!$B$17,INDEX('P08'!$L:$L,$A339+52),0)+IF($A339&lt;='P09'!$B$17,INDEX('P09'!$L:$L,$A339+52),0)+IF($A339&lt;='P10'!$B$17,INDEX('P10'!$L:$L,$A339+52),0)</f>
        <v>0</v>
      </c>
      <c r="E339">
        <f>IF($A339&lt;='P01'!$B$17,INDEX('P01'!$M:$M,$A339+52),0)+IF($A339&lt;='P02'!$B$17,INDEX('P02'!$M:$M,$A339+52),0)+IF($A339&lt;='P03'!$B$17,INDEX('P03'!$M:$M,$A339+52),0)+IF($A339&lt;='P04'!$B$17,INDEX('P04'!$M:$M,$A339+52),0)+IF($A339&lt;='P05'!$B$17,INDEX('P05'!$M:$M,$A339+52),0)+IF($A339&lt;='P06'!$B$17,INDEX('P06'!$M:$M,$A339+52),0)+IF($A339&lt;='P07'!$B$17,INDEX('P07'!$M:$M,$A339+52),0)+IF($A339&lt;='P08'!$B$17,INDEX('P08'!$M:$M,$A339+52),0)+IF($A339&lt;='P09'!$B$17,INDEX('P09'!$M:$M,$A339+52),0)+IF($A339&lt;='P10'!$B$17,INDEX('P10'!$M:$M,$A339+52),0)</f>
        <v>0.26458340953128689</v>
      </c>
      <c r="F339">
        <f>IF($A339&lt;='P01'!$B$17,INDEX('P01'!$R:$R,$A339+52),0)+IF($A339&lt;='P02'!$B$17,INDEX('P02'!$R:$R,$A339+52),0)+IF($A339&lt;='P03'!$B$17,INDEX('P03'!$R:$R,$A339+52),0)+IF($A339&lt;='P04'!$B$17,INDEX('P04'!$R:$R,$A339+52),0)+IF($A339&lt;='P05'!$B$17,INDEX('P05'!$R:$R,$A339+52),0)+IF($A339&lt;='P06'!$B$17,INDEX('P06'!$R:$R,$A339+52),0)+IF($A339&lt;='P07'!$B$17,INDEX('P07'!$R:$R,$A339+52),0)+IF($A339&lt;='P08'!$B$17,INDEX('P08'!$R:$R,$A339+52),0)+IF($A339&lt;='P09'!$B$17,INDEX('P09'!$R:$R,$A339+52),0)+IF($A339&lt;='P10'!$B$17,INDEX('P10'!$R:$R,$A339+52),0)</f>
        <v>30.966879218453588</v>
      </c>
      <c r="G339">
        <f>IF($A339&lt;='P01'!$B$17,INDEX('P01'!$S:$S,$A339+52),0)+IF($A339&lt;='P02'!$B$17,INDEX('P02'!$S:$S,$A339+52),0)+IF($A339&lt;='P03'!$B$17,INDEX('P03'!$S:$S,$A339+52),0)+IF($A339&lt;='P04'!$B$17,INDEX('P04'!$S:$S,$A339+52),0)+IF($A339&lt;='P05'!$B$17,INDEX('P05'!$S:$S,$A339+52),0)+IF($A339&lt;='P06'!$B$17,INDEX('P06'!$S:$S,$A339+52),0)+IF($A339&lt;='P07'!$B$17,INDEX('P07'!$S:$S,$A339+52),0)+IF($A339&lt;='P08'!$B$17,INDEX('P08'!$S:$S,$A339+52),0)+IF($A339&lt;='P09'!$B$17,INDEX('P09'!$S:$S,$A339+52),0)+IF($A339&lt;='P10'!$B$17,INDEX('P10'!$S:$S,$A339+52),0)</f>
        <v>0.61933758436907183</v>
      </c>
      <c r="H339">
        <f>IF($A339&lt;='P01'!$B$17,INDEX('P01'!$T:$T,$A339+52),0)+IF($A339&lt;='P02'!$B$17,INDEX('P02'!$T:$T,$A339+52),0)+IF($A339&lt;='P03'!$B$17,INDEX('P03'!$T:$T,$A339+52),0)+IF($A339&lt;='P04'!$B$17,INDEX('P04'!$T:$T,$A339+52),0)+IF($A339&lt;='P05'!$B$17,INDEX('P05'!$T:$T,$A339+52),0)+IF($A339&lt;='P06'!$B$17,INDEX('P06'!$T:$T,$A339+52),0)+IF($A339&lt;='P07'!$B$17,INDEX('P07'!$T:$T,$A339+52),0)+IF($A339&lt;='P08'!$B$17,INDEX('P08'!$T:$T,$A339+52),0)+IF($A339&lt;='P09'!$B$17,INDEX('P09'!$T:$T,$A339+52),0)+IF($A339&lt;='P10'!$B$17,INDEX('P10'!$T:$T,$A339+52),0)</f>
        <v>2.8282214136445814</v>
      </c>
      <c r="I339">
        <f>IF($A339&lt;='P01'!$B$17,INDEX('P01'!$U:$U,$A339+52),0)+IF($A339&lt;='P02'!$B$17,INDEX('P02'!$U:$U,$A339+52),0)+IF($A339&lt;='P03'!$B$17,INDEX('P03'!$U:$U,$A339+52),0)+IF($A339&lt;='P04'!$B$17,INDEX('P04'!$U:$U,$A339+52),0)+IF($A339&lt;='P05'!$B$17,INDEX('P05'!$U:$U,$A339+52),0)+IF($A339&lt;='P06'!$B$17,INDEX('P06'!$U:$U,$A339+52),0)+IF($A339&lt;='P07'!$B$17,INDEX('P07'!$U:$U,$A339+52),0)+IF($A339&lt;='P08'!$B$17,INDEX('P08'!$U:$U,$A339+52),0)+IF($A339&lt;='P09'!$B$17,INDEX('P09'!$U:$U,$A339+52),0)+IF($A339&lt;='P10'!$B$17,INDEX('P10'!$U:$U,$A339+52),0)</f>
        <v>51.597192894860413</v>
      </c>
      <c r="J339">
        <f>IF($A339&lt;='P01'!$B$17,INDEX('P01'!$V:$V,$A339+52),0)+IF($A339&lt;='P02'!$B$17,INDEX('P02'!$V:$V,$A339+52),0)+IF($A339&lt;='P03'!$B$17,INDEX('P03'!$V:$V,$A339+52),0)+IF($A339&lt;='P04'!$B$17,INDEX('P04'!$V:$V,$A339+52),0)+IF($A339&lt;='P05'!$B$17,INDEX('P05'!$V:$V,$A339+52),0)+IF($A339&lt;='P06'!$B$17,INDEX('P06'!$V:$V,$A339+52),0)+IF($A339&lt;='P07'!$B$17,INDEX('P07'!$V:$V,$A339+52),0)+IF($A339&lt;='P08'!$B$17,INDEX('P08'!$V:$V,$A339+52),0)+IF($A339&lt;='P09'!$B$17,INDEX('P09'!$V:$V,$A339+52),0)+IF($A339&lt;='P10'!$B$17,INDEX('P10'!$V:$V,$A339+52),0)</f>
        <v>2.7477997658962163E-2</v>
      </c>
      <c r="K339">
        <f>IF($A339&lt;='P01'!$B$17,INDEX('P01'!$W:$W,$A339+52),0)+IF($A339&lt;='P02'!$B$17,INDEX('P02'!$W:$W,$A339+52),0)+IF($A339&lt;='P03'!$B$17,INDEX('P03'!$W:$W,$A339+52),0)+IF($A339&lt;='P04'!$B$17,INDEX('P04'!$W:$W,$A339+52),0)+IF($A339&lt;='P05'!$B$17,INDEX('P05'!$W:$W,$A339+52),0)+IF($A339&lt;='P06'!$B$17,INDEX('P06'!$W:$W,$A339+52),0)+IF($A339&lt;='P07'!$B$17,INDEX('P07'!$W:$W,$A339+52),0)+IF($A339&lt;='P08'!$B$17,INDEX('P08'!$W:$W,$A339+52),0)+IF($A339&lt;='P09'!$B$17,INDEX('P09'!$W:$W,$A339+52),0)+IF($A339&lt;='P10'!$B$17,INDEX('P10'!$W:$W,$A339+52),0)</f>
        <v>-24.105350672079439</v>
      </c>
      <c r="L339">
        <f>IF($A339&lt;='P01'!$B$17,INDEX('P01'!$X:$X,$A339+52),0)+IF($A339&lt;='P02'!$B$17,INDEX('P02'!$X:$X,$A339+52),0)+IF($A339&lt;='P03'!$B$17,INDEX('P03'!$X:$X,$A339+52),0)+IF($A339&lt;='P04'!$B$17,INDEX('P04'!$X:$X,$A339+52),0)+IF($A339&lt;='P05'!$B$17,INDEX('P05'!$X:$X,$A339+52),0)+IF($A339&lt;='P06'!$B$17,INDEX('P06'!$X:$X,$A339+52),0)+IF($A339&lt;='P07'!$B$17,INDEX('P07'!$X:$X,$A339+52),0)+IF($A339&lt;='P08'!$B$17,INDEX('P08'!$X:$X,$A339+52),0)+IF($A339&lt;='P09'!$B$17,INDEX('P09'!$X:$X,$A339+52),0)+IF($A339&lt;='P10'!$B$17,INDEX('P10'!$X:$X,$A339+52),0)</f>
        <v>24.006000717740001</v>
      </c>
      <c r="M339">
        <f>IF($A339&lt;='P01'!$B$17,INDEX('P01'!$AA:$AA,$A339+52),0)+IF($A339&lt;='P02'!$B$17,INDEX('P02'!$AA:$AA,$A339+52),0)+IF($A339&lt;='P03'!$B$17,INDEX('P03'!$AA:$AA,$A339+52),0)+IF($A339&lt;='P04'!$B$17,INDEX('P04'!$AA:$AA,$A339+52),0)+IF($A339&lt;='P05'!$B$17,INDEX('P05'!$AA:$AA,$A339+52),0)+IF($A339&lt;='P06'!$B$17,INDEX('P06'!$AA:$AA,$A339+52),0)+IF($A339&lt;='P07'!$B$17,INDEX('P07'!$AA:$AA,$A339+52),0)+IF($A339&lt;='P08'!$B$17,INDEX('P08'!$AA:$AA,$A339+52),0)+IF($A339&lt;='P09'!$B$17,INDEX('P09'!$AA:$AA,$A339+52),0)+IF($A339&lt;='P10'!$B$17,INDEX('P10'!$AA:$AA,$A339+52),0)</f>
        <v>-8.8013687646825556</v>
      </c>
      <c r="N339">
        <f>IF($A339&lt;='P01'!$B$17,INDEX('P01'!$AB:$AB,$A339+52),0)+IF($A339&lt;='P02'!$B$17,INDEX('P02'!$AB:$AB,$A339+52),0)+IF($A339&lt;='P03'!$B$17,INDEX('P03'!$AB:$AB,$A339+52),0)+IF($A339&lt;='P04'!$B$17,INDEX('P04'!$AB:$AB,$A339+52),0)+IF($A339&lt;='P05'!$B$17,INDEX('P05'!$AB:$AB,$A339+52),0)+IF($A339&lt;='P06'!$B$17,INDEX('P06'!$AB:$AB,$A339+52),0)+IF($A339&lt;='P07'!$B$17,INDEX('P07'!$AB:$AB,$A339+52),0)+IF($A339&lt;='P08'!$B$17,INDEX('P08'!$AB:$AB,$A339+52),0)+IF($A339&lt;='P09'!$B$17,INDEX('P09'!$AB:$AB,$A339+52),0)+IF($A339&lt;='P10'!$B$17,INDEX('P10'!$AB:$AB,$A339+52),0)</f>
        <v>11.390618017096006</v>
      </c>
      <c r="O339">
        <f>IF($A339&lt;='P01'!$B$17,INDEX('P01'!$AC:$AC,$A339+52),0)+IF($A339&lt;='P02'!$B$17,INDEX('P02'!$AC:$AC,$A339+52),0)+IF($A339&lt;='P03'!$B$17,INDEX('P03'!$AC:$AC,$A339+52),0)+IF($A339&lt;='P04'!$B$17,INDEX('P04'!$AC:$AC,$A339+52),0)+IF($A339&lt;='P05'!$B$17,INDEX('P05'!$AC:$AC,$A339+52),0)+IF($A339&lt;='P06'!$B$17,INDEX('P06'!$AC:$AC,$A339+52),0)+IF($A339&lt;='P07'!$B$17,INDEX('P07'!$AC:$AC,$A339+52),0)+IF($A339&lt;='P08'!$B$17,INDEX('P08'!$AC:$AC,$A339+52),0)+IF($A339&lt;='P09'!$B$17,INDEX('P09'!$AC:$AC,$A339+52),0)+IF($A339&lt;='P10'!$B$17,INDEX('P10'!$AC:$AC,$A339+52),0)</f>
        <v>0.22781236034192015</v>
      </c>
      <c r="P339">
        <f>IF($A339&lt;='P01'!$B$17,INDEX('P01'!$AD:$AD,$A339+52),0)+IF($A339&lt;='P02'!$B$17,INDEX('P02'!$AD:$AD,$A339+52),0)+IF($A339&lt;='P03'!$B$17,INDEX('P03'!$AD:$AD,$A339+52),0)+IF($A339&lt;='P04'!$B$17,INDEX('P04'!$AD:$AD,$A339+52),0)+IF($A339&lt;='P05'!$B$17,INDEX('P05'!$AD:$AD,$A339+52),0)+IF($A339&lt;='P06'!$B$17,INDEX('P06'!$AD:$AD,$A339+52),0)+IF($A339&lt;='P07'!$B$17,INDEX('P07'!$AD:$AD,$A339+52),0)+IF($A339&lt;='P08'!$B$17,INDEX('P08'!$AD:$AD,$A339+52),0)+IF($A339&lt;='P09'!$B$17,INDEX('P09'!$AD:$AD,$A339+52),0)+IF($A339&lt;='P10'!$B$17,INDEX('P10'!$AD:$AD,$A339+52),0)</f>
        <v>1.0369165569199896</v>
      </c>
      <c r="Q339">
        <f>IF($A339&lt;='P01'!$B$17,INDEX('P01'!$AE:$AE,$A339+52),0)+IF($A339&lt;='P02'!$B$17,INDEX('P02'!$AE:$AE,$A339+52),0)+IF($A339&lt;='P03'!$B$17,INDEX('P03'!$AE:$AE,$A339+52),0)+IF($A339&lt;='P04'!$B$17,INDEX('P04'!$AE:$AE,$A339+52),0)+IF($A339&lt;='P05'!$B$17,INDEX('P05'!$AE:$AE,$A339+52),0)+IF($A339&lt;='P06'!$B$17,INDEX('P06'!$AE:$AE,$A339+52),0)+IF($A339&lt;='P07'!$B$17,INDEX('P07'!$AE:$AE,$A339+52),0)+IF($A339&lt;='P08'!$B$17,INDEX('P08'!$AE:$AE,$A339+52),0)+IF($A339&lt;='P09'!$B$17,INDEX('P09'!$AE:$AE,$A339+52),0)+IF($A339&lt;='P10'!$B$17,INDEX('P10'!$AE:$AE,$A339+52),0)</f>
        <v>18.917183550466795</v>
      </c>
      <c r="R339">
        <f>IF($A339&lt;='P01'!$B$17,INDEX('P01'!$AF:$AF,$A339+52),0)+IF($A339&lt;='P02'!$B$17,INDEX('P02'!$AF:$AF,$A339+52),0)+IF($A339&lt;='P03'!$B$17,INDEX('P03'!$AF:$AF,$A339+52),0)+IF($A339&lt;='P04'!$B$17,INDEX('P04'!$AF:$AF,$A339+52),0)+IF($A339&lt;='P05'!$B$17,INDEX('P05'!$AF:$AF,$A339+52),0)+IF($A339&lt;='P06'!$B$17,INDEX('P06'!$AF:$AF,$A339+52),0)+IF($A339&lt;='P07'!$B$17,INDEX('P07'!$AF:$AF,$A339+52),0)+IF($A339&lt;='P08'!$B$17,INDEX('P08'!$AF:$AF,$A339+52),0)+IF($A339&lt;='P09'!$B$17,INDEX('P09'!$AF:$AF,$A339+52),0)+IF($A339&lt;='P10'!$B$17,INDEX('P10'!$AF:$AF,$A339+52),0)</f>
        <v>1.0074314049857196E-2</v>
      </c>
      <c r="S339">
        <f>IF($A339&lt;='P01'!$B$17,INDEX('P01'!$AG:$AG,$A339+52),0)+IF($A339&lt;='P02'!$B$17,INDEX('P02'!$AG:$AG,$A339+52),0)+IF($A339&lt;='P03'!$B$17,INDEX('P03'!$AG:$AG,$A339+52),0)+IF($A339&lt;='P04'!$B$17,INDEX('P04'!$AG:$AG,$A339+52),0)+IF($A339&lt;='P05'!$B$17,INDEX('P05'!$AG:$AG,$A339+52),0)+IF($A339&lt;='P06'!$B$17,INDEX('P06'!$AG:$AG,$A339+52),0)+IF($A339&lt;='P07'!$B$17,INDEX('P07'!$AG:$AG,$A339+52),0)+IF($A339&lt;='P08'!$B$17,INDEX('P08'!$AG:$AG,$A339+52),0)+IF($A339&lt;='P09'!$B$17,INDEX('P09'!$AG:$AG,$A339+52),0)+IF($A339&lt;='P10'!$B$17,INDEX('P10'!$AG:$AG,$A339+52),0)</f>
        <v>6744.1586245141189</v>
      </c>
      <c r="T339">
        <f>IF($A339&lt;='P01'!$B$17,INDEX('P01'!$AI:$AI,$A339+52),0)+IF($A339&lt;='P02'!$B$17,INDEX('P02'!$AI:$AI,$A339+52),0)+IF($A339&lt;='P03'!$B$17,INDEX('P03'!$AI:$AI,$A339+52),0)+IF($A339&lt;='P04'!$B$17,INDEX('P04'!$AI:$AI,$A339+52),0)+IF($A339&lt;='P05'!$B$17,INDEX('P05'!$AI:$AI,$A339+52),0)+IF($A339&lt;='P06'!$B$17,INDEX('P06'!$AI:$AI,$A339+52),0)+IF($A339&lt;='P07'!$B$17,INDEX('P07'!$AI:$AI,$A339+52),0)+IF($A339&lt;='P08'!$B$17,INDEX('P08'!$AI:$AI,$A339+52),0)+IF($A339&lt;='P09'!$B$17,INDEX('P09'!$AI:$AI,$A339+52),0)+IF($A339&lt;='P10'!$B$17,INDEX('P10'!$AI:$AI,$A339+52),0)</f>
        <v>6744.1586245141189</v>
      </c>
    </row>
    <row r="340" spans="1:20" x14ac:dyDescent="0.35">
      <c r="A340">
        <v>308</v>
      </c>
      <c r="B340">
        <f>IF($A340&lt;='P01'!$B$17,INDEX('P01'!$J:$J,$A340+52),0)+IF($A340&lt;='P02'!$B$17,INDEX('P02'!$J:$J,$A340+52),0)+IF($A340&lt;='P03'!$B$17,INDEX('P03'!$J:$J,$A340+52),0)+IF($A340&lt;='P04'!$B$17,INDEX('P04'!$J:$J,$A340+52),0)+IF($A340&lt;='P05'!$B$17,INDEX('P05'!$J:$J,$A340+52),0)+IF($A340&lt;='P06'!$B$17,INDEX('P06'!$J:$J,$A340+52),0)+IF($A340&lt;='P07'!$B$17,INDEX('P07'!$J:$J,$A340+52),0)+IF($A340&lt;='P08'!$B$17,INDEX('P08'!$J:$J,$A340+52),0)+IF($A340&lt;='P09'!$B$17,INDEX('P09'!$J:$J,$A340+52),0)+IF($A340&lt;='P10'!$B$17,INDEX('P10'!$J:$J,$A340+52),0)</f>
        <v>5.141197413064045E-5</v>
      </c>
      <c r="C340">
        <f>IF($A340&lt;='P01'!$B$17,INDEX('P01'!$K:$K,$A340+52),0)+IF($A340&lt;='P02'!$B$17,INDEX('P02'!$K:$K,$A340+52),0)+IF($A340&lt;='P03'!$B$17,INDEX('P03'!$K:$K,$A340+52),0)+IF($A340&lt;='P04'!$B$17,INDEX('P04'!$K:$K,$A340+52),0)+IF($A340&lt;='P05'!$B$17,INDEX('P05'!$K:$K,$A340+52),0)+IF($A340&lt;='P06'!$B$17,INDEX('P06'!$K:$K,$A340+52),0)+IF($A340&lt;='P07'!$B$17,INDEX('P07'!$K:$K,$A340+52),0)+IF($A340&lt;='P08'!$B$17,INDEX('P08'!$K:$K,$A340+52),0)+IF($A340&lt;='P09'!$B$17,INDEX('P09'!$K:$K,$A340+52),0)+IF($A340&lt;='P10'!$B$17,INDEX('P10'!$K:$K,$A340+52),0)</f>
        <v>8.9836473652003237E-4</v>
      </c>
      <c r="D340">
        <f>IF($A340&lt;='P01'!$B$17,INDEX('P01'!$L:$L,$A340+52),0)+IF($A340&lt;='P02'!$B$17,INDEX('P02'!$L:$L,$A340+52),0)+IF($A340&lt;='P03'!$B$17,INDEX('P03'!$L:$L,$A340+52),0)+IF($A340&lt;='P04'!$B$17,INDEX('P04'!$L:$L,$A340+52),0)+IF($A340&lt;='P05'!$B$17,INDEX('P05'!$L:$L,$A340+52),0)+IF($A340&lt;='P06'!$B$17,INDEX('P06'!$L:$L,$A340+52),0)+IF($A340&lt;='P07'!$B$17,INDEX('P07'!$L:$L,$A340+52),0)+IF($A340&lt;='P08'!$B$17,INDEX('P08'!$L:$L,$A340+52),0)+IF($A340&lt;='P09'!$B$17,INDEX('P09'!$L:$L,$A340+52),0)+IF($A340&lt;='P10'!$B$17,INDEX('P10'!$L:$L,$A340+52),0)</f>
        <v>0</v>
      </c>
      <c r="E340">
        <f>IF($A340&lt;='P01'!$B$17,INDEX('P01'!$M:$M,$A340+52),0)+IF($A340&lt;='P02'!$B$17,INDEX('P02'!$M:$M,$A340+52),0)+IF($A340&lt;='P03'!$B$17,INDEX('P03'!$M:$M,$A340+52),0)+IF($A340&lt;='P04'!$B$17,INDEX('P04'!$M:$M,$A340+52),0)+IF($A340&lt;='P05'!$B$17,INDEX('P05'!$M:$M,$A340+52),0)+IF($A340&lt;='P06'!$B$17,INDEX('P06'!$M:$M,$A340+52),0)+IF($A340&lt;='P07'!$B$17,INDEX('P07'!$M:$M,$A340+52),0)+IF($A340&lt;='P08'!$B$17,INDEX('P08'!$M:$M,$A340+52),0)+IF($A340&lt;='P09'!$B$17,INDEX('P09'!$M:$M,$A340+52),0)+IF($A340&lt;='P10'!$B$17,INDEX('P10'!$M:$M,$A340+52),0)</f>
        <v>0.26363363282063618</v>
      </c>
      <c r="F340">
        <f>IF($A340&lt;='P01'!$B$17,INDEX('P01'!$R:$R,$A340+52),0)+IF($A340&lt;='P02'!$B$17,INDEX('P02'!$R:$R,$A340+52),0)+IF($A340&lt;='P03'!$B$17,INDEX('P03'!$R:$R,$A340+52),0)+IF($A340&lt;='P04'!$B$17,INDEX('P04'!$R:$R,$A340+52),0)+IF($A340&lt;='P05'!$B$17,INDEX('P05'!$R:$R,$A340+52),0)+IF($A340&lt;='P06'!$B$17,INDEX('P06'!$R:$R,$A340+52),0)+IF($A340&lt;='P07'!$B$17,INDEX('P07'!$R:$R,$A340+52),0)+IF($A340&lt;='P08'!$B$17,INDEX('P08'!$R:$R,$A340+52),0)+IF($A340&lt;='P09'!$B$17,INDEX('P09'!$R:$R,$A340+52),0)+IF($A340&lt;='P10'!$B$17,INDEX('P10'!$R:$R,$A340+52),0)</f>
        <v>30.855717219538679</v>
      </c>
      <c r="G340">
        <f>IF($A340&lt;='P01'!$B$17,INDEX('P01'!$S:$S,$A340+52),0)+IF($A340&lt;='P02'!$B$17,INDEX('P02'!$S:$S,$A340+52),0)+IF($A340&lt;='P03'!$B$17,INDEX('P03'!$S:$S,$A340+52),0)+IF($A340&lt;='P04'!$B$17,INDEX('P04'!$S:$S,$A340+52),0)+IF($A340&lt;='P05'!$B$17,INDEX('P05'!$S:$S,$A340+52),0)+IF($A340&lt;='P06'!$B$17,INDEX('P06'!$S:$S,$A340+52),0)+IF($A340&lt;='P07'!$B$17,INDEX('P07'!$S:$S,$A340+52),0)+IF($A340&lt;='P08'!$B$17,INDEX('P08'!$S:$S,$A340+52),0)+IF($A340&lt;='P09'!$B$17,INDEX('P09'!$S:$S,$A340+52),0)+IF($A340&lt;='P10'!$B$17,INDEX('P10'!$S:$S,$A340+52),0)</f>
        <v>0.61711434439077362</v>
      </c>
      <c r="H340">
        <f>IF($A340&lt;='P01'!$B$17,INDEX('P01'!$T:$T,$A340+52),0)+IF($A340&lt;='P02'!$B$17,INDEX('P02'!$T:$T,$A340+52),0)+IF($A340&lt;='P03'!$B$17,INDEX('P03'!$T:$T,$A340+52),0)+IF($A340&lt;='P04'!$B$17,INDEX('P04'!$T:$T,$A340+52),0)+IF($A340&lt;='P05'!$B$17,INDEX('P05'!$T:$T,$A340+52),0)+IF($A340&lt;='P06'!$B$17,INDEX('P06'!$T:$T,$A340+52),0)+IF($A340&lt;='P07'!$B$17,INDEX('P07'!$T:$T,$A340+52),0)+IF($A340&lt;='P08'!$B$17,INDEX('P08'!$T:$T,$A340+52),0)+IF($A340&lt;='P09'!$B$17,INDEX('P09'!$T:$T,$A340+52),0)+IF($A340&lt;='P10'!$B$17,INDEX('P10'!$T:$T,$A340+52),0)</f>
        <v>2.8250190478646418</v>
      </c>
      <c r="I340">
        <f>IF($A340&lt;='P01'!$B$17,INDEX('P01'!$U:$U,$A340+52),0)+IF($A340&lt;='P02'!$B$17,INDEX('P02'!$U:$U,$A340+52),0)+IF($A340&lt;='P03'!$B$17,INDEX('P03'!$U:$U,$A340+52),0)+IF($A340&lt;='P04'!$B$17,INDEX('P04'!$U:$U,$A340+52),0)+IF($A340&lt;='P05'!$B$17,INDEX('P05'!$U:$U,$A340+52),0)+IF($A340&lt;='P06'!$B$17,INDEX('P06'!$U:$U,$A340+52),0)+IF($A340&lt;='P07'!$B$17,INDEX('P07'!$U:$U,$A340+52),0)+IF($A340&lt;='P08'!$B$17,INDEX('P08'!$U:$U,$A340+52),0)+IF($A340&lt;='P09'!$B$17,INDEX('P09'!$U:$U,$A340+52),0)+IF($A340&lt;='P10'!$B$17,INDEX('P10'!$U:$U,$A340+52),0)</f>
        <v>51.411974130640452</v>
      </c>
      <c r="J340">
        <f>IF($A340&lt;='P01'!$B$17,INDEX('P01'!$V:$V,$A340+52),0)+IF($A340&lt;='P02'!$B$17,INDEX('P02'!$V:$V,$A340+52),0)+IF($A340&lt;='P03'!$B$17,INDEX('P03'!$V:$V,$A340+52),0)+IF($A340&lt;='P04'!$B$17,INDEX('P04'!$V:$V,$A340+52),0)+IF($A340&lt;='P05'!$B$17,INDEX('P05'!$V:$V,$A340+52),0)+IF($A340&lt;='P06'!$B$17,INDEX('P06'!$V:$V,$A340+52),0)+IF($A340&lt;='P07'!$B$17,INDEX('P07'!$V:$V,$A340+52),0)+IF($A340&lt;='P08'!$B$17,INDEX('P08'!$V:$V,$A340+52),0)+IF($A340&lt;='P09'!$B$17,INDEX('P09'!$V:$V,$A340+52),0)+IF($A340&lt;='P10'!$B$17,INDEX('P10'!$V:$V,$A340+52),0)</f>
        <v>2.7446884607141044E-2</v>
      </c>
      <c r="K340">
        <f>IF($A340&lt;='P01'!$B$17,INDEX('P01'!$W:$W,$A340+52),0)+IF($A340&lt;='P02'!$B$17,INDEX('P02'!$W:$W,$A340+52),0)+IF($A340&lt;='P03'!$B$17,INDEX('P03'!$W:$W,$A340+52),0)+IF($A340&lt;='P04'!$B$17,INDEX('P04'!$W:$W,$A340+52),0)+IF($A340&lt;='P05'!$B$17,INDEX('P05'!$W:$W,$A340+52),0)+IF($A340&lt;='P06'!$B$17,INDEX('P06'!$W:$W,$A340+52),0)+IF($A340&lt;='P07'!$B$17,INDEX('P07'!$W:$W,$A340+52),0)+IF($A340&lt;='P08'!$B$17,INDEX('P08'!$W:$W,$A340+52),0)+IF($A340&lt;='P09'!$B$17,INDEX('P09'!$W:$W,$A340+52),0)+IF($A340&lt;='P10'!$B$17,INDEX('P10'!$W:$W,$A340+52),0)</f>
        <v>-24.025837187964331</v>
      </c>
      <c r="L340">
        <f>IF($A340&lt;='P01'!$B$17,INDEX('P01'!$X:$X,$A340+52),0)+IF($A340&lt;='P02'!$B$17,INDEX('P02'!$X:$X,$A340+52),0)+IF($A340&lt;='P03'!$B$17,INDEX('P03'!$X:$X,$A340+52),0)+IF($A340&lt;='P04'!$B$17,INDEX('P04'!$X:$X,$A340+52),0)+IF($A340&lt;='P05'!$B$17,INDEX('P05'!$X:$X,$A340+52),0)+IF($A340&lt;='P06'!$B$17,INDEX('P06'!$X:$X,$A340+52),0)+IF($A340&lt;='P07'!$B$17,INDEX('P07'!$X:$X,$A340+52),0)+IF($A340&lt;='P08'!$B$17,INDEX('P08'!$X:$X,$A340+52),0)+IF($A340&lt;='P09'!$B$17,INDEX('P09'!$X:$X,$A340+52),0)+IF($A340&lt;='P10'!$B$17,INDEX('P10'!$X:$X,$A340+52),0)</f>
        <v>23.926843870773848</v>
      </c>
      <c r="M340">
        <f>IF($A340&lt;='P01'!$B$17,INDEX('P01'!$AA:$AA,$A340+52),0)+IF($A340&lt;='P02'!$B$17,INDEX('P02'!$AA:$AA,$A340+52),0)+IF($A340&lt;='P03'!$B$17,INDEX('P03'!$AA:$AA,$A340+52),0)+IF($A340&lt;='P04'!$B$17,INDEX('P04'!$AA:$AA,$A340+52),0)+IF($A340&lt;='P05'!$B$17,INDEX('P05'!$AA:$AA,$A340+52),0)+IF($A340&lt;='P06'!$B$17,INDEX('P06'!$AA:$AA,$A340+52),0)+IF($A340&lt;='P07'!$B$17,INDEX('P07'!$AA:$AA,$A340+52),0)+IF($A340&lt;='P08'!$B$17,INDEX('P08'!$AA:$AA,$A340+52),0)+IF($A340&lt;='P09'!$B$17,INDEX('P09'!$AA:$AA,$A340+52),0)+IF($A340&lt;='P10'!$B$17,INDEX('P10'!$AA:$AA,$A340+52),0)</f>
        <v>-8.743722656520891</v>
      </c>
      <c r="N340">
        <f>IF($A340&lt;='P01'!$B$17,INDEX('P01'!$AB:$AB,$A340+52),0)+IF($A340&lt;='P02'!$B$17,INDEX('P02'!$AB:$AB,$A340+52),0)+IF($A340&lt;='P03'!$B$17,INDEX('P03'!$AB:$AB,$A340+52),0)+IF($A340&lt;='P04'!$B$17,INDEX('P04'!$AB:$AB,$A340+52),0)+IF($A340&lt;='P05'!$B$17,INDEX('P05'!$AB:$AB,$A340+52),0)+IF($A340&lt;='P06'!$B$17,INDEX('P06'!$AB:$AB,$A340+52),0)+IF($A340&lt;='P07'!$B$17,INDEX('P07'!$AB:$AB,$A340+52),0)+IF($A340&lt;='P08'!$B$17,INDEX('P08'!$AB:$AB,$A340+52),0)+IF($A340&lt;='P09'!$B$17,INDEX('P09'!$AB:$AB,$A340+52),0)+IF($A340&lt;='P10'!$B$17,INDEX('P10'!$AB:$AB,$A340+52),0)</f>
        <v>11.312694227624439</v>
      </c>
      <c r="O340">
        <f>IF($A340&lt;='P01'!$B$17,INDEX('P01'!$AC:$AC,$A340+52),0)+IF($A340&lt;='P02'!$B$17,INDEX('P02'!$AC:$AC,$A340+52),0)+IF($A340&lt;='P03'!$B$17,INDEX('P03'!$AC:$AC,$A340+52),0)+IF($A340&lt;='P04'!$B$17,INDEX('P04'!$AC:$AC,$A340+52),0)+IF($A340&lt;='P05'!$B$17,INDEX('P05'!$AC:$AC,$A340+52),0)+IF($A340&lt;='P06'!$B$17,INDEX('P06'!$AC:$AC,$A340+52),0)+IF($A340&lt;='P07'!$B$17,INDEX('P07'!$AC:$AC,$A340+52),0)+IF($A340&lt;='P08'!$B$17,INDEX('P08'!$AC:$AC,$A340+52),0)+IF($A340&lt;='P09'!$B$17,INDEX('P09'!$AC:$AC,$A340+52),0)+IF($A340&lt;='P10'!$B$17,INDEX('P10'!$AC:$AC,$A340+52),0)</f>
        <v>0.22625388455248879</v>
      </c>
      <c r="P340">
        <f>IF($A340&lt;='P01'!$B$17,INDEX('P01'!$AD:$AD,$A340+52),0)+IF($A340&lt;='P02'!$B$17,INDEX('P02'!$AD:$AD,$A340+52),0)+IF($A340&lt;='P03'!$B$17,INDEX('P03'!$AD:$AD,$A340+52),0)+IF($A340&lt;='P04'!$B$17,INDEX('P04'!$AD:$AD,$A340+52),0)+IF($A340&lt;='P05'!$B$17,INDEX('P05'!$AD:$AD,$A340+52),0)+IF($A340&lt;='P06'!$B$17,INDEX('P06'!$AD:$AD,$A340+52),0)+IF($A340&lt;='P07'!$B$17,INDEX('P07'!$AD:$AD,$A340+52),0)+IF($A340&lt;='P08'!$B$17,INDEX('P08'!$AD:$AD,$A340+52),0)+IF($A340&lt;='P09'!$B$17,INDEX('P09'!$AD:$AD,$A340+52),0)+IF($A340&lt;='P10'!$B$17,INDEX('P10'!$AD:$AD,$A340+52),0)</f>
        <v>1.0323627799523165</v>
      </c>
      <c r="Q340">
        <f>IF($A340&lt;='P01'!$B$17,INDEX('P01'!$AE:$AE,$A340+52),0)+IF($A340&lt;='P02'!$B$17,INDEX('P02'!$AE:$AE,$A340+52),0)+IF($A340&lt;='P03'!$B$17,INDEX('P03'!$AE:$AE,$A340+52),0)+IF($A340&lt;='P04'!$B$17,INDEX('P04'!$AE:$AE,$A340+52),0)+IF($A340&lt;='P05'!$B$17,INDEX('P05'!$AE:$AE,$A340+52),0)+IF($A340&lt;='P06'!$B$17,INDEX('P06'!$AE:$AE,$A340+52),0)+IF($A340&lt;='P07'!$B$17,INDEX('P07'!$AE:$AE,$A340+52),0)+IF($A340&lt;='P08'!$B$17,INDEX('P08'!$AE:$AE,$A340+52),0)+IF($A340&lt;='P09'!$B$17,INDEX('P09'!$AE:$AE,$A340+52),0)+IF($A340&lt;='P10'!$B$17,INDEX('P10'!$AE:$AE,$A340+52),0)</f>
        <v>18.787770148474991</v>
      </c>
      <c r="R340">
        <f>IF($A340&lt;='P01'!$B$17,INDEX('P01'!$AF:$AF,$A340+52),0)+IF($A340&lt;='P02'!$B$17,INDEX('P02'!$AF:$AF,$A340+52),0)+IF($A340&lt;='P03'!$B$17,INDEX('P03'!$AF:$AF,$A340+52),0)+IF($A340&lt;='P04'!$B$17,INDEX('P04'!$AF:$AF,$A340+52),0)+IF($A340&lt;='P05'!$B$17,INDEX('P05'!$AF:$AF,$A340+52),0)+IF($A340&lt;='P06'!$B$17,INDEX('P06'!$AF:$AF,$A340+52),0)+IF($A340&lt;='P07'!$B$17,INDEX('P07'!$AF:$AF,$A340+52),0)+IF($A340&lt;='P08'!$B$17,INDEX('P08'!$AF:$AF,$A340+52),0)+IF($A340&lt;='P09'!$B$17,INDEX('P09'!$AF:$AF,$A340+52),0)+IF($A340&lt;='P10'!$B$17,INDEX('P10'!$AF:$AF,$A340+52),0)</f>
        <v>1.0030071165529439E-2</v>
      </c>
      <c r="S340">
        <f>IF($A340&lt;='P01'!$B$17,INDEX('P01'!$AG:$AG,$A340+52),0)+IF($A340&lt;='P02'!$B$17,INDEX('P02'!$AG:$AG,$A340+52),0)+IF($A340&lt;='P03'!$B$17,INDEX('P03'!$AG:$AG,$A340+52),0)+IF($A340&lt;='P04'!$B$17,INDEX('P04'!$AG:$AG,$A340+52),0)+IF($A340&lt;='P05'!$B$17,INDEX('P05'!$AG:$AG,$A340+52),0)+IF($A340&lt;='P06'!$B$17,INDEX('P06'!$AG:$AG,$A340+52),0)+IF($A340&lt;='P07'!$B$17,INDEX('P07'!$AG:$AG,$A340+52),0)+IF($A340&lt;='P08'!$B$17,INDEX('P08'!$AG:$AG,$A340+52),0)+IF($A340&lt;='P09'!$B$17,INDEX('P09'!$AG:$AG,$A340+52),0)+IF($A340&lt;='P10'!$B$17,INDEX('P10'!$AG:$AG,$A340+52),0)</f>
        <v>6742.3104010298766</v>
      </c>
      <c r="T340">
        <f>IF($A340&lt;='P01'!$B$17,INDEX('P01'!$AI:$AI,$A340+52),0)+IF($A340&lt;='P02'!$B$17,INDEX('P02'!$AI:$AI,$A340+52),0)+IF($A340&lt;='P03'!$B$17,INDEX('P03'!$AI:$AI,$A340+52),0)+IF($A340&lt;='P04'!$B$17,INDEX('P04'!$AI:$AI,$A340+52),0)+IF($A340&lt;='P05'!$B$17,INDEX('P05'!$AI:$AI,$A340+52),0)+IF($A340&lt;='P06'!$B$17,INDEX('P06'!$AI:$AI,$A340+52),0)+IF($A340&lt;='P07'!$B$17,INDEX('P07'!$AI:$AI,$A340+52),0)+IF($A340&lt;='P08'!$B$17,INDEX('P08'!$AI:$AI,$A340+52),0)+IF($A340&lt;='P09'!$B$17,INDEX('P09'!$AI:$AI,$A340+52),0)+IF($A340&lt;='P10'!$B$17,INDEX('P10'!$AI:$AI,$A340+52),0)</f>
        <v>6742.3104010298766</v>
      </c>
    </row>
    <row r="341" spans="1:20" x14ac:dyDescent="0.35">
      <c r="A341">
        <v>309</v>
      </c>
      <c r="B341">
        <f>IF($A341&lt;='P01'!$B$17,INDEX('P01'!$J:$J,$A341+52),0)+IF($A341&lt;='P02'!$B$17,INDEX('P02'!$J:$J,$A341+52),0)+IF($A341&lt;='P03'!$B$17,INDEX('P03'!$J:$J,$A341+52),0)+IF($A341&lt;='P04'!$B$17,INDEX('P04'!$J:$J,$A341+52),0)+IF($A341&lt;='P05'!$B$17,INDEX('P05'!$J:$J,$A341+52),0)+IF($A341&lt;='P06'!$B$17,INDEX('P06'!$J:$J,$A341+52),0)+IF($A341&lt;='P07'!$B$17,INDEX('P07'!$J:$J,$A341+52),0)+IF($A341&lt;='P08'!$B$17,INDEX('P08'!$J:$J,$A341+52),0)+IF($A341&lt;='P09'!$B$17,INDEX('P09'!$J:$J,$A341+52),0)+IF($A341&lt;='P10'!$B$17,INDEX('P10'!$J:$J,$A341+52),0)</f>
        <v>5.1227420247370285E-5</v>
      </c>
      <c r="C341">
        <f>IF($A341&lt;='P01'!$B$17,INDEX('P01'!$K:$K,$A341+52),0)+IF($A341&lt;='P02'!$B$17,INDEX('P02'!$K:$K,$A341+52),0)+IF($A341&lt;='P03'!$B$17,INDEX('P03'!$K:$K,$A341+52),0)+IF($A341&lt;='P04'!$B$17,INDEX('P04'!$K:$K,$A341+52),0)+IF($A341&lt;='P05'!$B$17,INDEX('P05'!$K:$K,$A341+52),0)+IF($A341&lt;='P06'!$B$17,INDEX('P06'!$K:$K,$A341+52),0)+IF($A341&lt;='P07'!$B$17,INDEX('P07'!$K:$K,$A341+52),0)+IF($A341&lt;='P08'!$B$17,INDEX('P08'!$K:$K,$A341+52),0)+IF($A341&lt;='P09'!$B$17,INDEX('P09'!$K:$K,$A341+52),0)+IF($A341&lt;='P10'!$B$17,INDEX('P10'!$K:$K,$A341+52),0)</f>
        <v>8.9513987103837531E-4</v>
      </c>
      <c r="D341">
        <f>IF($A341&lt;='P01'!$B$17,INDEX('P01'!$L:$L,$A341+52),0)+IF($A341&lt;='P02'!$B$17,INDEX('P02'!$L:$L,$A341+52),0)+IF($A341&lt;='P03'!$B$17,INDEX('P03'!$L:$L,$A341+52),0)+IF($A341&lt;='P04'!$B$17,INDEX('P04'!$L:$L,$A341+52),0)+IF($A341&lt;='P05'!$B$17,INDEX('P05'!$L:$L,$A341+52),0)+IF($A341&lt;='P06'!$B$17,INDEX('P06'!$L:$L,$A341+52),0)+IF($A341&lt;='P07'!$B$17,INDEX('P07'!$L:$L,$A341+52),0)+IF($A341&lt;='P08'!$B$17,INDEX('P08'!$L:$L,$A341+52),0)+IF($A341&lt;='P09'!$B$17,INDEX('P09'!$L:$L,$A341+52),0)+IF($A341&lt;='P10'!$B$17,INDEX('P10'!$L:$L,$A341+52),0)</f>
        <v>0</v>
      </c>
      <c r="E341">
        <f>IF($A341&lt;='P01'!$B$17,INDEX('P01'!$M:$M,$A341+52),0)+IF($A341&lt;='P02'!$B$17,INDEX('P02'!$M:$M,$A341+52),0)+IF($A341&lt;='P03'!$B$17,INDEX('P03'!$M:$M,$A341+52),0)+IF($A341&lt;='P04'!$B$17,INDEX('P04'!$M:$M,$A341+52),0)+IF($A341&lt;='P05'!$B$17,INDEX('P05'!$M:$M,$A341+52),0)+IF($A341&lt;='P06'!$B$17,INDEX('P06'!$M:$M,$A341+52),0)+IF($A341&lt;='P07'!$B$17,INDEX('P07'!$M:$M,$A341+52),0)+IF($A341&lt;='P08'!$B$17,INDEX('P08'!$M:$M,$A341+52),0)+IF($A341&lt;='P09'!$B$17,INDEX('P09'!$M:$M,$A341+52),0)+IF($A341&lt;='P10'!$B$17,INDEX('P10'!$M:$M,$A341+52),0)</f>
        <v>0.2626872655293504</v>
      </c>
      <c r="F341">
        <f>IF($A341&lt;='P01'!$B$17,INDEX('P01'!$R:$R,$A341+52),0)+IF($A341&lt;='P02'!$B$17,INDEX('P02'!$R:$R,$A341+52),0)+IF($A341&lt;='P03'!$B$17,INDEX('P03'!$R:$R,$A341+52),0)+IF($A341&lt;='P04'!$B$17,INDEX('P04'!$R:$R,$A341+52),0)+IF($A341&lt;='P05'!$B$17,INDEX('P05'!$R:$R,$A341+52),0)+IF($A341&lt;='P06'!$B$17,INDEX('P06'!$R:$R,$A341+52),0)+IF($A341&lt;='P07'!$B$17,INDEX('P07'!$R:$R,$A341+52),0)+IF($A341&lt;='P08'!$B$17,INDEX('P08'!$R:$R,$A341+52),0)+IF($A341&lt;='P09'!$B$17,INDEX('P09'!$R:$R,$A341+52),0)+IF($A341&lt;='P10'!$B$17,INDEX('P10'!$R:$R,$A341+52),0)</f>
        <v>30.744954259542592</v>
      </c>
      <c r="G341">
        <f>IF($A341&lt;='P01'!$B$17,INDEX('P01'!$S:$S,$A341+52),0)+IF($A341&lt;='P02'!$B$17,INDEX('P02'!$S:$S,$A341+52),0)+IF($A341&lt;='P03'!$B$17,INDEX('P03'!$S:$S,$A341+52),0)+IF($A341&lt;='P04'!$B$17,INDEX('P04'!$S:$S,$A341+52),0)+IF($A341&lt;='P05'!$B$17,INDEX('P05'!$S:$S,$A341+52),0)+IF($A341&lt;='P06'!$B$17,INDEX('P06'!$S:$S,$A341+52),0)+IF($A341&lt;='P07'!$B$17,INDEX('P07'!$S:$S,$A341+52),0)+IF($A341&lt;='P08'!$B$17,INDEX('P08'!$S:$S,$A341+52),0)+IF($A341&lt;='P09'!$B$17,INDEX('P09'!$S:$S,$A341+52),0)+IF($A341&lt;='P10'!$B$17,INDEX('P10'!$S:$S,$A341+52),0)</f>
        <v>0.6148990851908519</v>
      </c>
      <c r="H341">
        <f>IF($A341&lt;='P01'!$B$17,INDEX('P01'!$T:$T,$A341+52),0)+IF($A341&lt;='P02'!$B$17,INDEX('P02'!$T:$T,$A341+52),0)+IF($A341&lt;='P03'!$B$17,INDEX('P03'!$T:$T,$A341+52),0)+IF($A341&lt;='P04'!$B$17,INDEX('P04'!$T:$T,$A341+52),0)+IF($A341&lt;='P05'!$B$17,INDEX('P05'!$T:$T,$A341+52),0)+IF($A341&lt;='P06'!$B$17,INDEX('P06'!$T:$T,$A341+52),0)+IF($A341&lt;='P07'!$B$17,INDEX('P07'!$T:$T,$A341+52),0)+IF($A341&lt;='P08'!$B$17,INDEX('P08'!$T:$T,$A341+52),0)+IF($A341&lt;='P09'!$B$17,INDEX('P09'!$T:$T,$A341+52),0)+IF($A341&lt;='P10'!$B$17,INDEX('P10'!$T:$T,$A341+52),0)</f>
        <v>2.8218203080902673</v>
      </c>
      <c r="I341">
        <f>IF($A341&lt;='P01'!$B$17,INDEX('P01'!$U:$U,$A341+52),0)+IF($A341&lt;='P02'!$B$17,INDEX('P02'!$U:$U,$A341+52),0)+IF($A341&lt;='P03'!$B$17,INDEX('P03'!$U:$U,$A341+52),0)+IF($A341&lt;='P04'!$B$17,INDEX('P04'!$U:$U,$A341+52),0)+IF($A341&lt;='P05'!$B$17,INDEX('P05'!$U:$U,$A341+52),0)+IF($A341&lt;='P06'!$B$17,INDEX('P06'!$U:$U,$A341+52),0)+IF($A341&lt;='P07'!$B$17,INDEX('P07'!$U:$U,$A341+52),0)+IF($A341&lt;='P08'!$B$17,INDEX('P08'!$U:$U,$A341+52),0)+IF($A341&lt;='P09'!$B$17,INDEX('P09'!$U:$U,$A341+52),0)+IF($A341&lt;='P10'!$B$17,INDEX('P10'!$U:$U,$A341+52),0)</f>
        <v>51.227420247370283</v>
      </c>
      <c r="J341">
        <f>IF($A341&lt;='P01'!$B$17,INDEX('P01'!$V:$V,$A341+52),0)+IF($A341&lt;='P02'!$B$17,INDEX('P02'!$V:$V,$A341+52),0)+IF($A341&lt;='P03'!$B$17,INDEX('P03'!$V:$V,$A341+52),0)+IF($A341&lt;='P04'!$B$17,INDEX('P04'!$V:$V,$A341+52),0)+IF($A341&lt;='P05'!$B$17,INDEX('P05'!$V:$V,$A341+52),0)+IF($A341&lt;='P06'!$B$17,INDEX('P06'!$V:$V,$A341+52),0)+IF($A341&lt;='P07'!$B$17,INDEX('P07'!$V:$V,$A341+52),0)+IF($A341&lt;='P08'!$B$17,INDEX('P08'!$V:$V,$A341+52),0)+IF($A341&lt;='P09'!$B$17,INDEX('P09'!$V:$V,$A341+52),0)+IF($A341&lt;='P10'!$B$17,INDEX('P10'!$V:$V,$A341+52),0)</f>
        <v>2.7415806784305871E-2</v>
      </c>
      <c r="K341">
        <f>IF($A341&lt;='P01'!$B$17,INDEX('P01'!$W:$W,$A341+52),0)+IF($A341&lt;='P02'!$B$17,INDEX('P02'!$W:$W,$A341+52),0)+IF($A341&lt;='P03'!$B$17,INDEX('P03'!$W:$W,$A341+52),0)+IF($A341&lt;='P04'!$B$17,INDEX('P04'!$W:$W,$A341+52),0)+IF($A341&lt;='P05'!$B$17,INDEX('P05'!$W:$W,$A341+52),0)+IF($A341&lt;='P06'!$B$17,INDEX('P06'!$W:$W,$A341+52),0)+IF($A341&lt;='P07'!$B$17,INDEX('P07'!$W:$W,$A341+52),0)+IF($A341&lt;='P08'!$B$17,INDEX('P08'!$W:$W,$A341+52),0)+IF($A341&lt;='P09'!$B$17,INDEX('P09'!$W:$W,$A341+52),0)+IF($A341&lt;='P10'!$B$17,INDEX('P10'!$W:$W,$A341+52),0)</f>
        <v>-23.946601187893116</v>
      </c>
      <c r="L341">
        <f>IF($A341&lt;='P01'!$B$17,INDEX('P01'!$X:$X,$A341+52),0)+IF($A341&lt;='P02'!$B$17,INDEX('P02'!$X:$X,$A341+52),0)+IF($A341&lt;='P03'!$B$17,INDEX('P03'!$X:$X,$A341+52),0)+IF($A341&lt;='P04'!$B$17,INDEX('P04'!$X:$X,$A341+52),0)+IF($A341&lt;='P05'!$B$17,INDEX('P05'!$X:$X,$A341+52),0)+IF($A341&lt;='P06'!$B$17,INDEX('P06'!$X:$X,$A341+52),0)+IF($A341&lt;='P07'!$B$17,INDEX('P07'!$X:$X,$A341+52),0)+IF($A341&lt;='P08'!$B$17,INDEX('P08'!$X:$X,$A341+52),0)+IF($A341&lt;='P09'!$B$17,INDEX('P09'!$X:$X,$A341+52),0)+IF($A341&lt;='P10'!$B$17,INDEX('P10'!$X:$X,$A341+52),0)</f>
        <v>23.847963227628991</v>
      </c>
      <c r="M341">
        <f>IF($A341&lt;='P01'!$B$17,INDEX('P01'!$AA:$AA,$A341+52),0)+IF($A341&lt;='P02'!$B$17,INDEX('P02'!$AA:$AA,$A341+52),0)+IF($A341&lt;='P03'!$B$17,INDEX('P03'!$AA:$AA,$A341+52),0)+IF($A341&lt;='P04'!$B$17,INDEX('P04'!$AA:$AA,$A341+52),0)+IF($A341&lt;='P05'!$B$17,INDEX('P05'!$AA:$AA,$A341+52),0)+IF($A341&lt;='P06'!$B$17,INDEX('P06'!$AA:$AA,$A341+52),0)+IF($A341&lt;='P07'!$B$17,INDEX('P07'!$AA:$AA,$A341+52),0)+IF($A341&lt;='P08'!$B$17,INDEX('P08'!$AA:$AA,$A341+52),0)+IF($A341&lt;='P09'!$B$17,INDEX('P09'!$AA:$AA,$A341+52),0)+IF($A341&lt;='P10'!$B$17,INDEX('P10'!$AA:$AA,$A341+52),0)</f>
        <v>-8.6864596458978482</v>
      </c>
      <c r="N341">
        <f>IF($A341&lt;='P01'!$B$17,INDEX('P01'!$AB:$AB,$A341+52),0)+IF($A341&lt;='P02'!$B$17,INDEX('P02'!$AB:$AB,$A341+52),0)+IF($A341&lt;='P03'!$B$17,INDEX('P03'!$AB:$AB,$A341+52),0)+IF($A341&lt;='P04'!$B$17,INDEX('P04'!$AB:$AB,$A341+52),0)+IF($A341&lt;='P05'!$B$17,INDEX('P05'!$AB:$AB,$A341+52),0)+IF($A341&lt;='P06'!$B$17,INDEX('P06'!$AB:$AB,$A341+52),0)+IF($A341&lt;='P07'!$B$17,INDEX('P07'!$AB:$AB,$A341+52),0)+IF($A341&lt;='P08'!$B$17,INDEX('P08'!$AB:$AB,$A341+52),0)+IF($A341&lt;='P09'!$B$17,INDEX('P09'!$AB:$AB,$A341+52),0)+IF($A341&lt;='P10'!$B$17,INDEX('P10'!$AB:$AB,$A341+52),0)</f>
        <v>11.235303518707106</v>
      </c>
      <c r="O341">
        <f>IF($A341&lt;='P01'!$B$17,INDEX('P01'!$AC:$AC,$A341+52),0)+IF($A341&lt;='P02'!$B$17,INDEX('P02'!$AC:$AC,$A341+52),0)+IF($A341&lt;='P03'!$B$17,INDEX('P03'!$AC:$AC,$A341+52),0)+IF($A341&lt;='P04'!$B$17,INDEX('P04'!$AC:$AC,$A341+52),0)+IF($A341&lt;='P05'!$B$17,INDEX('P05'!$AC:$AC,$A341+52),0)+IF($A341&lt;='P06'!$B$17,INDEX('P06'!$AC:$AC,$A341+52),0)+IF($A341&lt;='P07'!$B$17,INDEX('P07'!$AC:$AC,$A341+52),0)+IF($A341&lt;='P08'!$B$17,INDEX('P08'!$AC:$AC,$A341+52),0)+IF($A341&lt;='P09'!$B$17,INDEX('P09'!$AC:$AC,$A341+52),0)+IF($A341&lt;='P10'!$B$17,INDEX('P10'!$AC:$AC,$A341+52),0)</f>
        <v>0.22470607037414214</v>
      </c>
      <c r="P341">
        <f>IF($A341&lt;='P01'!$B$17,INDEX('P01'!$AD:$AD,$A341+52),0)+IF($A341&lt;='P02'!$B$17,INDEX('P02'!$AD:$AD,$A341+52),0)+IF($A341&lt;='P03'!$B$17,INDEX('P03'!$AD:$AD,$A341+52),0)+IF($A341&lt;='P04'!$B$17,INDEX('P04'!$AD:$AD,$A341+52),0)+IF($A341&lt;='P05'!$B$17,INDEX('P05'!$AD:$AD,$A341+52),0)+IF($A341&lt;='P06'!$B$17,INDEX('P06'!$AD:$AD,$A341+52),0)+IF($A341&lt;='P07'!$B$17,INDEX('P07'!$AD:$AD,$A341+52),0)+IF($A341&lt;='P08'!$B$17,INDEX('P08'!$AD:$AD,$A341+52),0)+IF($A341&lt;='P09'!$B$17,INDEX('P09'!$AD:$AD,$A341+52),0)+IF($A341&lt;='P10'!$B$17,INDEX('P10'!$AD:$AD,$A341+52),0)</f>
        <v>1.0278290015896732</v>
      </c>
      <c r="Q341">
        <f>IF($A341&lt;='P01'!$B$17,INDEX('P01'!$AE:$AE,$A341+52),0)+IF($A341&lt;='P02'!$B$17,INDEX('P02'!$AE:$AE,$A341+52),0)+IF($A341&lt;='P03'!$B$17,INDEX('P03'!$AE:$AE,$A341+52),0)+IF($A341&lt;='P04'!$B$17,INDEX('P04'!$AE:$AE,$A341+52),0)+IF($A341&lt;='P05'!$B$17,INDEX('P05'!$AE:$AE,$A341+52),0)+IF($A341&lt;='P06'!$B$17,INDEX('P06'!$AE:$AE,$A341+52),0)+IF($A341&lt;='P07'!$B$17,INDEX('P07'!$AE:$AE,$A341+52),0)+IF($A341&lt;='P08'!$B$17,INDEX('P08'!$AE:$AE,$A341+52),0)+IF($A341&lt;='P09'!$B$17,INDEX('P09'!$AE:$AE,$A341+52),0)+IF($A341&lt;='P10'!$B$17,INDEX('P10'!$AE:$AE,$A341+52),0)</f>
        <v>18.659242070060571</v>
      </c>
      <c r="R341">
        <f>IF($A341&lt;='P01'!$B$17,INDEX('P01'!$AF:$AF,$A341+52),0)+IF($A341&lt;='P02'!$B$17,INDEX('P02'!$AF:$AF,$A341+52),0)+IF($A341&lt;='P03'!$B$17,INDEX('P03'!$AF:$AF,$A341+52),0)+IF($A341&lt;='P04'!$B$17,INDEX('P04'!$AF:$AF,$A341+52),0)+IF($A341&lt;='P05'!$B$17,INDEX('P05'!$AF:$AF,$A341+52),0)+IF($A341&lt;='P06'!$B$17,INDEX('P06'!$AF:$AF,$A341+52),0)+IF($A341&lt;='P07'!$B$17,INDEX('P07'!$AF:$AF,$A341+52),0)+IF($A341&lt;='P08'!$B$17,INDEX('P08'!$AF:$AF,$A341+52),0)+IF($A341&lt;='P09'!$B$17,INDEX('P09'!$AF:$AF,$A341+52),0)+IF($A341&lt;='P10'!$B$17,INDEX('P10'!$AF:$AF,$A341+52),0)</f>
        <v>9.9860225805657784E-3</v>
      </c>
      <c r="S341">
        <f>IF($A341&lt;='P01'!$B$17,INDEX('P01'!$AG:$AG,$A341+52),0)+IF($A341&lt;='P02'!$B$17,INDEX('P02'!$AG:$AG,$A341+52),0)+IF($A341&lt;='P03'!$B$17,INDEX('P03'!$AG:$AG,$A341+52),0)+IF($A341&lt;='P04'!$B$17,INDEX('P04'!$AG:$AG,$A341+52),0)+IF($A341&lt;='P05'!$B$17,INDEX('P05'!$AG:$AG,$A341+52),0)+IF($A341&lt;='P06'!$B$17,INDEX('P06'!$AG:$AG,$A341+52),0)+IF($A341&lt;='P07'!$B$17,INDEX('P07'!$AG:$AG,$A341+52),0)+IF($A341&lt;='P08'!$B$17,INDEX('P08'!$AG:$AG,$A341+52),0)+IF($A341&lt;='P09'!$B$17,INDEX('P09'!$AG:$AG,$A341+52),0)+IF($A341&lt;='P10'!$B$17,INDEX('P10'!$AG:$AG,$A341+52),0)</f>
        <v>6740.5350075860324</v>
      </c>
      <c r="T341">
        <f>IF($A341&lt;='P01'!$B$17,INDEX('P01'!$AI:$AI,$A341+52),0)+IF($A341&lt;='P02'!$B$17,INDEX('P02'!$AI:$AI,$A341+52),0)+IF($A341&lt;='P03'!$B$17,INDEX('P03'!$AI:$AI,$A341+52),0)+IF($A341&lt;='P04'!$B$17,INDEX('P04'!$AI:$AI,$A341+52),0)+IF($A341&lt;='P05'!$B$17,INDEX('P05'!$AI:$AI,$A341+52),0)+IF($A341&lt;='P06'!$B$17,INDEX('P06'!$AI:$AI,$A341+52),0)+IF($A341&lt;='P07'!$B$17,INDEX('P07'!$AI:$AI,$A341+52),0)+IF($A341&lt;='P08'!$B$17,INDEX('P08'!$AI:$AI,$A341+52),0)+IF($A341&lt;='P09'!$B$17,INDEX('P09'!$AI:$AI,$A341+52),0)+IF($A341&lt;='P10'!$B$17,INDEX('P10'!$AI:$AI,$A341+52),0)</f>
        <v>6740.5350075860324</v>
      </c>
    </row>
    <row r="342" spans="1:20" x14ac:dyDescent="0.35">
      <c r="A342">
        <v>310</v>
      </c>
      <c r="B342">
        <f>IF($A342&lt;='P01'!$B$17,INDEX('P01'!$J:$J,$A342+52),0)+IF($A342&lt;='P02'!$B$17,INDEX('P02'!$J:$J,$A342+52),0)+IF($A342&lt;='P03'!$B$17,INDEX('P03'!$J:$J,$A342+52),0)+IF($A342&lt;='P04'!$B$17,INDEX('P04'!$J:$J,$A342+52),0)+IF($A342&lt;='P05'!$B$17,INDEX('P05'!$J:$J,$A342+52),0)+IF($A342&lt;='P06'!$B$17,INDEX('P06'!$J:$J,$A342+52),0)+IF($A342&lt;='P07'!$B$17,INDEX('P07'!$J:$J,$A342+52),0)+IF($A342&lt;='P08'!$B$17,INDEX('P08'!$J:$J,$A342+52),0)+IF($A342&lt;='P09'!$B$17,INDEX('P09'!$J:$J,$A342+52),0)+IF($A342&lt;='P10'!$B$17,INDEX('P10'!$J:$J,$A342+52),0)</f>
        <v>5.1043528858322646E-5</v>
      </c>
      <c r="C342">
        <f>IF($A342&lt;='P01'!$B$17,INDEX('P01'!$K:$K,$A342+52),0)+IF($A342&lt;='P02'!$B$17,INDEX('P02'!$K:$K,$A342+52),0)+IF($A342&lt;='P03'!$B$17,INDEX('P03'!$K:$K,$A342+52),0)+IF($A342&lt;='P04'!$B$17,INDEX('P04'!$K:$K,$A342+52),0)+IF($A342&lt;='P05'!$B$17,INDEX('P05'!$K:$K,$A342+52),0)+IF($A342&lt;='P06'!$B$17,INDEX('P06'!$K:$K,$A342+52),0)+IF($A342&lt;='P07'!$B$17,INDEX('P07'!$K:$K,$A342+52),0)+IF($A342&lt;='P08'!$B$17,INDEX('P08'!$K:$K,$A342+52),0)+IF($A342&lt;='P09'!$B$17,INDEX('P09'!$K:$K,$A342+52),0)+IF($A342&lt;='P10'!$B$17,INDEX('P10'!$K:$K,$A342+52),0)</f>
        <v>8.9192658187639334E-4</v>
      </c>
      <c r="D342">
        <f>IF($A342&lt;='P01'!$B$17,INDEX('P01'!$L:$L,$A342+52),0)+IF($A342&lt;='P02'!$B$17,INDEX('P02'!$L:$L,$A342+52),0)+IF($A342&lt;='P03'!$B$17,INDEX('P03'!$L:$L,$A342+52),0)+IF($A342&lt;='P04'!$B$17,INDEX('P04'!$L:$L,$A342+52),0)+IF($A342&lt;='P05'!$B$17,INDEX('P05'!$L:$L,$A342+52),0)+IF($A342&lt;='P06'!$B$17,INDEX('P06'!$L:$L,$A342+52),0)+IF($A342&lt;='P07'!$B$17,INDEX('P07'!$L:$L,$A342+52),0)+IF($A342&lt;='P08'!$B$17,INDEX('P08'!$L:$L,$A342+52),0)+IF($A342&lt;='P09'!$B$17,INDEX('P09'!$L:$L,$A342+52),0)+IF($A342&lt;='P10'!$B$17,INDEX('P10'!$L:$L,$A342+52),0)</f>
        <v>0</v>
      </c>
      <c r="E342">
        <f>IF($A342&lt;='P01'!$B$17,INDEX('P01'!$M:$M,$A342+52),0)+IF($A342&lt;='P02'!$B$17,INDEX('P02'!$M:$M,$A342+52),0)+IF($A342&lt;='P03'!$B$17,INDEX('P03'!$M:$M,$A342+52),0)+IF($A342&lt;='P04'!$B$17,INDEX('P04'!$M:$M,$A342+52),0)+IF($A342&lt;='P05'!$B$17,INDEX('P05'!$M:$M,$A342+52),0)+IF($A342&lt;='P06'!$B$17,INDEX('P06'!$M:$M,$A342+52),0)+IF($A342&lt;='P07'!$B$17,INDEX('P07'!$M:$M,$A342+52),0)+IF($A342&lt;='P08'!$B$17,INDEX('P08'!$M:$M,$A342+52),0)+IF($A342&lt;='P09'!$B$17,INDEX('P09'!$M:$M,$A342+52),0)+IF($A342&lt;='P10'!$B$17,INDEX('P10'!$M:$M,$A342+52),0)</f>
        <v>0.26174429541861571</v>
      </c>
      <c r="F342">
        <f>IF($A342&lt;='P01'!$B$17,INDEX('P01'!$R:$R,$A342+52),0)+IF($A342&lt;='P02'!$B$17,INDEX('P02'!$R:$R,$A342+52),0)+IF($A342&lt;='P03'!$B$17,INDEX('P03'!$R:$R,$A342+52),0)+IF($A342&lt;='P04'!$B$17,INDEX('P04'!$R:$R,$A342+52),0)+IF($A342&lt;='P05'!$B$17,INDEX('P05'!$R:$R,$A342+52),0)+IF($A342&lt;='P06'!$B$17,INDEX('P06'!$R:$R,$A342+52),0)+IF($A342&lt;='P07'!$B$17,INDEX('P07'!$R:$R,$A342+52),0)+IF($A342&lt;='P08'!$B$17,INDEX('P08'!$R:$R,$A342+52),0)+IF($A342&lt;='P09'!$B$17,INDEX('P09'!$R:$R,$A342+52),0)+IF($A342&lt;='P10'!$B$17,INDEX('P10'!$R:$R,$A342+52),0)</f>
        <v>30.634588906032846</v>
      </c>
      <c r="G342">
        <f>IF($A342&lt;='P01'!$B$17,INDEX('P01'!$S:$S,$A342+52),0)+IF($A342&lt;='P02'!$B$17,INDEX('P02'!$S:$S,$A342+52),0)+IF($A342&lt;='P03'!$B$17,INDEX('P03'!$S:$S,$A342+52),0)+IF($A342&lt;='P04'!$B$17,INDEX('P04'!$S:$S,$A342+52),0)+IF($A342&lt;='P05'!$B$17,INDEX('P05'!$S:$S,$A342+52),0)+IF($A342&lt;='P06'!$B$17,INDEX('P06'!$S:$S,$A342+52),0)+IF($A342&lt;='P07'!$B$17,INDEX('P07'!$S:$S,$A342+52),0)+IF($A342&lt;='P08'!$B$17,INDEX('P08'!$S:$S,$A342+52),0)+IF($A342&lt;='P09'!$B$17,INDEX('P09'!$S:$S,$A342+52),0)+IF($A342&lt;='P10'!$B$17,INDEX('P10'!$S:$S,$A342+52),0)</f>
        <v>0.61269177812065689</v>
      </c>
      <c r="H342">
        <f>IF($A342&lt;='P01'!$B$17,INDEX('P01'!$T:$T,$A342+52),0)+IF($A342&lt;='P02'!$B$17,INDEX('P02'!$T:$T,$A342+52),0)+IF($A342&lt;='P03'!$B$17,INDEX('P03'!$T:$T,$A342+52),0)+IF($A342&lt;='P04'!$B$17,INDEX('P04'!$T:$T,$A342+52),0)+IF($A342&lt;='P05'!$B$17,INDEX('P05'!$T:$T,$A342+52),0)+IF($A342&lt;='P06'!$B$17,INDEX('P06'!$T:$T,$A342+52),0)+IF($A342&lt;='P07'!$B$17,INDEX('P07'!$T:$T,$A342+52),0)+IF($A342&lt;='P08'!$B$17,INDEX('P08'!$T:$T,$A342+52),0)+IF($A342&lt;='P09'!$B$17,INDEX('P09'!$T:$T,$A342+52),0)+IF($A342&lt;='P10'!$B$17,INDEX('P10'!$T:$T,$A342+52),0)</f>
        <v>2.8186251902157706</v>
      </c>
      <c r="I342">
        <f>IF($A342&lt;='P01'!$B$17,INDEX('P01'!$U:$U,$A342+52),0)+IF($A342&lt;='P02'!$B$17,INDEX('P02'!$U:$U,$A342+52),0)+IF($A342&lt;='P03'!$B$17,INDEX('P03'!$U:$U,$A342+52),0)+IF($A342&lt;='P04'!$B$17,INDEX('P04'!$U:$U,$A342+52),0)+IF($A342&lt;='P05'!$B$17,INDEX('P05'!$U:$U,$A342+52),0)+IF($A342&lt;='P06'!$B$17,INDEX('P06'!$U:$U,$A342+52),0)+IF($A342&lt;='P07'!$B$17,INDEX('P07'!$U:$U,$A342+52),0)+IF($A342&lt;='P08'!$B$17,INDEX('P08'!$U:$U,$A342+52),0)+IF($A342&lt;='P09'!$B$17,INDEX('P09'!$U:$U,$A342+52),0)+IF($A342&lt;='P10'!$B$17,INDEX('P10'!$U:$U,$A342+52),0)</f>
        <v>51.043528858322645</v>
      </c>
      <c r="J342">
        <f>IF($A342&lt;='P01'!$B$17,INDEX('P01'!$V:$V,$A342+52),0)+IF($A342&lt;='P02'!$B$17,INDEX('P02'!$V:$V,$A342+52),0)+IF($A342&lt;='P03'!$B$17,INDEX('P03'!$V:$V,$A342+52),0)+IF($A342&lt;='P04'!$B$17,INDEX('P04'!$V:$V,$A342+52),0)+IF($A342&lt;='P05'!$B$17,INDEX('P05'!$V:$V,$A342+52),0)+IF($A342&lt;='P06'!$B$17,INDEX('P06'!$V:$V,$A342+52),0)+IF($A342&lt;='P07'!$B$17,INDEX('P07'!$V:$V,$A342+52),0)+IF($A342&lt;='P08'!$B$17,INDEX('P08'!$V:$V,$A342+52),0)+IF($A342&lt;='P09'!$B$17,INDEX('P09'!$V:$V,$A342+52),0)+IF($A342&lt;='P10'!$B$17,INDEX('P10'!$V:$V,$A342+52),0)</f>
        <v>2.7384764150567242E-2</v>
      </c>
      <c r="K342">
        <f>IF($A342&lt;='P01'!$B$17,INDEX('P01'!$W:$W,$A342+52),0)+IF($A342&lt;='P02'!$B$17,INDEX('P02'!$W:$W,$A342+52),0)+IF($A342&lt;='P03'!$B$17,INDEX('P03'!$W:$W,$A342+52),0)+IF($A342&lt;='P04'!$B$17,INDEX('P04'!$W:$W,$A342+52),0)+IF($A342&lt;='P05'!$B$17,INDEX('P05'!$W:$W,$A342+52),0)+IF($A342&lt;='P06'!$B$17,INDEX('P06'!$W:$W,$A342+52),0)+IF($A342&lt;='P07'!$B$17,INDEX('P07'!$W:$W,$A342+52),0)+IF($A342&lt;='P08'!$B$17,INDEX('P08'!$W:$W,$A342+52),0)+IF($A342&lt;='P09'!$B$17,INDEX('P09'!$W:$W,$A342+52),0)+IF($A342&lt;='P10'!$B$17,INDEX('P10'!$W:$W,$A342+52),0)</f>
        <v>-23.867641684776792</v>
      </c>
      <c r="L342">
        <f>IF($A342&lt;='P01'!$B$17,INDEX('P01'!$X:$X,$A342+52),0)+IF($A342&lt;='P02'!$B$17,INDEX('P02'!$X:$X,$A342+52),0)+IF($A342&lt;='P03'!$B$17,INDEX('P03'!$X:$X,$A342+52),0)+IF($A342&lt;='P04'!$B$17,INDEX('P04'!$X:$X,$A342+52),0)+IF($A342&lt;='P05'!$B$17,INDEX('P05'!$X:$X,$A342+52),0)+IF($A342&lt;='P06'!$B$17,INDEX('P06'!$X:$X,$A342+52),0)+IF($A342&lt;='P07'!$B$17,INDEX('P07'!$X:$X,$A342+52),0)+IF($A342&lt;='P08'!$B$17,INDEX('P08'!$X:$X,$A342+52),0)+IF($A342&lt;='P09'!$B$17,INDEX('P09'!$X:$X,$A342+52),0)+IF($A342&lt;='P10'!$B$17,INDEX('P10'!$X:$X,$A342+52),0)</f>
        <v>23.769357805812064</v>
      </c>
      <c r="M342">
        <f>IF($A342&lt;='P01'!$B$17,INDEX('P01'!$AA:$AA,$A342+52),0)+IF($A342&lt;='P02'!$B$17,INDEX('P02'!$AA:$AA,$A342+52),0)+IF($A342&lt;='P03'!$B$17,INDEX('P03'!$AA:$AA,$A342+52),0)+IF($A342&lt;='P04'!$B$17,INDEX('P04'!$AA:$AA,$A342+52),0)+IF($A342&lt;='P05'!$B$17,INDEX('P05'!$AA:$AA,$A342+52),0)+IF($A342&lt;='P06'!$B$17,INDEX('P06'!$AA:$AA,$A342+52),0)+IF($A342&lt;='P07'!$B$17,INDEX('P07'!$AA:$AA,$A342+52),0)+IF($A342&lt;='P08'!$B$17,INDEX('P08'!$AA:$AA,$A342+52),0)+IF($A342&lt;='P09'!$B$17,INDEX('P09'!$AA:$AA,$A342+52),0)+IF($A342&lt;='P10'!$B$17,INDEX('P10'!$AA:$AA,$A342+52),0)</f>
        <v>-8.629577161484427</v>
      </c>
      <c r="N342">
        <f>IF($A342&lt;='P01'!$B$17,INDEX('P01'!$AB:$AB,$A342+52),0)+IF($A342&lt;='P02'!$B$17,INDEX('P02'!$AB:$AB,$A342+52),0)+IF($A342&lt;='P03'!$B$17,INDEX('P03'!$AB:$AB,$A342+52),0)+IF($A342&lt;='P04'!$B$17,INDEX('P04'!$AB:$AB,$A342+52),0)+IF($A342&lt;='P05'!$B$17,INDEX('P05'!$AB:$AB,$A342+52),0)+IF($A342&lt;='P06'!$B$17,INDEX('P06'!$AB:$AB,$A342+52),0)+IF($A342&lt;='P07'!$B$17,INDEX('P07'!$AB:$AB,$A342+52),0)+IF($A342&lt;='P08'!$B$17,INDEX('P08'!$AB:$AB,$A342+52),0)+IF($A342&lt;='P09'!$B$17,INDEX('P09'!$AB:$AB,$A342+52),0)+IF($A342&lt;='P10'!$B$17,INDEX('P10'!$AB:$AB,$A342+52),0)</f>
        <v>11.15844224351318</v>
      </c>
      <c r="O342">
        <f>IF($A342&lt;='P01'!$B$17,INDEX('P01'!$AC:$AC,$A342+52),0)+IF($A342&lt;='P02'!$B$17,INDEX('P02'!$AC:$AC,$A342+52),0)+IF($A342&lt;='P03'!$B$17,INDEX('P03'!$AC:$AC,$A342+52),0)+IF($A342&lt;='P04'!$B$17,INDEX('P04'!$AC:$AC,$A342+52),0)+IF($A342&lt;='P05'!$B$17,INDEX('P05'!$AC:$AC,$A342+52),0)+IF($A342&lt;='P06'!$B$17,INDEX('P06'!$AC:$AC,$A342+52),0)+IF($A342&lt;='P07'!$B$17,INDEX('P07'!$AC:$AC,$A342+52),0)+IF($A342&lt;='P08'!$B$17,INDEX('P08'!$AC:$AC,$A342+52),0)+IF($A342&lt;='P09'!$B$17,INDEX('P09'!$AC:$AC,$A342+52),0)+IF($A342&lt;='P10'!$B$17,INDEX('P10'!$AC:$AC,$A342+52),0)</f>
        <v>0.22316884487026359</v>
      </c>
      <c r="P342">
        <f>IF($A342&lt;='P01'!$B$17,INDEX('P01'!$AD:$AD,$A342+52),0)+IF($A342&lt;='P02'!$B$17,INDEX('P02'!$AD:$AD,$A342+52),0)+IF($A342&lt;='P03'!$B$17,INDEX('P03'!$AD:$AD,$A342+52),0)+IF($A342&lt;='P04'!$B$17,INDEX('P04'!$AD:$AD,$A342+52),0)+IF($A342&lt;='P05'!$B$17,INDEX('P05'!$AD:$AD,$A342+52),0)+IF($A342&lt;='P06'!$B$17,INDEX('P06'!$AD:$AD,$A342+52),0)+IF($A342&lt;='P07'!$B$17,INDEX('P07'!$AD:$AD,$A342+52),0)+IF($A342&lt;='P08'!$B$17,INDEX('P08'!$AD:$AD,$A342+52),0)+IF($A342&lt;='P09'!$B$17,INDEX('P09'!$AD:$AD,$A342+52),0)+IF($A342&lt;='P10'!$B$17,INDEX('P10'!$AD:$AD,$A342+52),0)</f>
        <v>1.0233151340051407</v>
      </c>
      <c r="Q342">
        <f>IF($A342&lt;='P01'!$B$17,INDEX('P01'!$AE:$AE,$A342+52),0)+IF($A342&lt;='P02'!$B$17,INDEX('P02'!$AE:$AE,$A342+52),0)+IF($A342&lt;='P03'!$B$17,INDEX('P03'!$AE:$AE,$A342+52),0)+IF($A342&lt;='P04'!$B$17,INDEX('P04'!$AE:$AE,$A342+52),0)+IF($A342&lt;='P05'!$B$17,INDEX('P05'!$AE:$AE,$A342+52),0)+IF($A342&lt;='P06'!$B$17,INDEX('P06'!$AE:$AE,$A342+52),0)+IF($A342&lt;='P07'!$B$17,INDEX('P07'!$AE:$AE,$A342+52),0)+IF($A342&lt;='P08'!$B$17,INDEX('P08'!$AE:$AE,$A342+52),0)+IF($A342&lt;='P09'!$B$17,INDEX('P09'!$AE:$AE,$A342+52),0)+IF($A342&lt;='P10'!$B$17,INDEX('P10'!$AE:$AE,$A342+52),0)</f>
        <v>18.531593258680534</v>
      </c>
      <c r="R342">
        <f>IF($A342&lt;='P01'!$B$17,INDEX('P01'!$AF:$AF,$A342+52),0)+IF($A342&lt;='P02'!$B$17,INDEX('P02'!$AF:$AF,$A342+52),0)+IF($A342&lt;='P03'!$B$17,INDEX('P03'!$AF:$AF,$A342+52),0)+IF($A342&lt;='P04'!$B$17,INDEX('P04'!$AF:$AF,$A342+52),0)+IF($A342&lt;='P05'!$B$17,INDEX('P05'!$AF:$AF,$A342+52),0)+IF($A342&lt;='P06'!$B$17,INDEX('P06'!$AF:$AF,$A342+52),0)+IF($A342&lt;='P07'!$B$17,INDEX('P07'!$AF:$AF,$A342+52),0)+IF($A342&lt;='P08'!$B$17,INDEX('P08'!$AF:$AF,$A342+52),0)+IF($A342&lt;='P09'!$B$17,INDEX('P09'!$AF:$AF,$A342+52),0)+IF($A342&lt;='P10'!$B$17,INDEX('P10'!$AF:$AF,$A342+52),0)</f>
        <v>9.9421674416709741E-3</v>
      </c>
      <c r="S342">
        <f>IF($A342&lt;='P01'!$B$17,INDEX('P01'!$AG:$AG,$A342+52),0)+IF($A342&lt;='P02'!$B$17,INDEX('P02'!$AG:$AG,$A342+52),0)+IF($A342&lt;='P03'!$B$17,INDEX('P03'!$AG:$AG,$A342+52),0)+IF($A342&lt;='P04'!$B$17,INDEX('P04'!$AG:$AG,$A342+52),0)+IF($A342&lt;='P05'!$B$17,INDEX('P05'!$AG:$AG,$A342+52),0)+IF($A342&lt;='P06'!$B$17,INDEX('P06'!$AG:$AG,$A342+52),0)+IF($A342&lt;='P07'!$B$17,INDEX('P07'!$AG:$AG,$A342+52),0)+IF($A342&lt;='P08'!$B$17,INDEX('P08'!$AG:$AG,$A342+52),0)+IF($A342&lt;='P09'!$B$17,INDEX('P09'!$AG:$AG,$A342+52),0)+IF($A342&lt;='P10'!$B$17,INDEX('P10'!$AG:$AG,$A342+52),0)</f>
        <v>6738.8324073878593</v>
      </c>
      <c r="T342">
        <f>IF($A342&lt;='P01'!$B$17,INDEX('P01'!$AI:$AI,$A342+52),0)+IF($A342&lt;='P02'!$B$17,INDEX('P02'!$AI:$AI,$A342+52),0)+IF($A342&lt;='P03'!$B$17,INDEX('P03'!$AI:$AI,$A342+52),0)+IF($A342&lt;='P04'!$B$17,INDEX('P04'!$AI:$AI,$A342+52),0)+IF($A342&lt;='P05'!$B$17,INDEX('P05'!$AI:$AI,$A342+52),0)+IF($A342&lt;='P06'!$B$17,INDEX('P06'!$AI:$AI,$A342+52),0)+IF($A342&lt;='P07'!$B$17,INDEX('P07'!$AI:$AI,$A342+52),0)+IF($A342&lt;='P08'!$B$17,INDEX('P08'!$AI:$AI,$A342+52),0)+IF($A342&lt;='P09'!$B$17,INDEX('P09'!$AI:$AI,$A342+52),0)+IF($A342&lt;='P10'!$B$17,INDEX('P10'!$AI:$AI,$A342+52),0)</f>
        <v>6738.8324073878593</v>
      </c>
    </row>
    <row r="343" spans="1:20" x14ac:dyDescent="0.35">
      <c r="A343">
        <v>311</v>
      </c>
      <c r="B343">
        <f>IF($A343&lt;='P01'!$B$17,INDEX('P01'!$J:$J,$A343+52),0)+IF($A343&lt;='P02'!$B$17,INDEX('P02'!$J:$J,$A343+52),0)+IF($A343&lt;='P03'!$B$17,INDEX('P03'!$J:$J,$A343+52),0)+IF($A343&lt;='P04'!$B$17,INDEX('P04'!$J:$J,$A343+52),0)+IF($A343&lt;='P05'!$B$17,INDEX('P05'!$J:$J,$A343+52),0)+IF($A343&lt;='P06'!$B$17,INDEX('P06'!$J:$J,$A343+52),0)+IF($A343&lt;='P07'!$B$17,INDEX('P07'!$J:$J,$A343+52),0)+IF($A343&lt;='P08'!$B$17,INDEX('P08'!$J:$J,$A343+52),0)+IF($A343&lt;='P09'!$B$17,INDEX('P09'!$J:$J,$A343+52),0)+IF($A343&lt;='P10'!$B$17,INDEX('P10'!$J:$J,$A343+52),0)</f>
        <v>5.0860297585337914E-5</v>
      </c>
      <c r="C343">
        <f>IF($A343&lt;='P01'!$B$17,INDEX('P01'!$K:$K,$A343+52),0)+IF($A343&lt;='P02'!$B$17,INDEX('P02'!$K:$K,$A343+52),0)+IF($A343&lt;='P03'!$B$17,INDEX('P03'!$K:$K,$A343+52),0)+IF($A343&lt;='P04'!$B$17,INDEX('P04'!$K:$K,$A343+52),0)+IF($A343&lt;='P05'!$B$17,INDEX('P05'!$K:$K,$A343+52),0)+IF($A343&lt;='P06'!$B$17,INDEX('P06'!$K:$K,$A343+52),0)+IF($A343&lt;='P07'!$B$17,INDEX('P07'!$K:$K,$A343+52),0)+IF($A343&lt;='P08'!$B$17,INDEX('P08'!$K:$K,$A343+52),0)+IF($A343&lt;='P09'!$B$17,INDEX('P09'!$K:$K,$A343+52),0)+IF($A343&lt;='P10'!$B$17,INDEX('P10'!$K:$K,$A343+52),0)</f>
        <v>8.8872482747849992E-4</v>
      </c>
      <c r="D343">
        <f>IF($A343&lt;='P01'!$B$17,INDEX('P01'!$L:$L,$A343+52),0)+IF($A343&lt;='P02'!$B$17,INDEX('P02'!$L:$L,$A343+52),0)+IF($A343&lt;='P03'!$B$17,INDEX('P03'!$L:$L,$A343+52),0)+IF($A343&lt;='P04'!$B$17,INDEX('P04'!$L:$L,$A343+52),0)+IF($A343&lt;='P05'!$B$17,INDEX('P05'!$L:$L,$A343+52),0)+IF($A343&lt;='P06'!$B$17,INDEX('P06'!$L:$L,$A343+52),0)+IF($A343&lt;='P07'!$B$17,INDEX('P07'!$L:$L,$A343+52),0)+IF($A343&lt;='P08'!$B$17,INDEX('P08'!$L:$L,$A343+52),0)+IF($A343&lt;='P09'!$B$17,INDEX('P09'!$L:$L,$A343+52),0)+IF($A343&lt;='P10'!$B$17,INDEX('P10'!$L:$L,$A343+52),0)</f>
        <v>0</v>
      </c>
      <c r="E343">
        <f>IF($A343&lt;='P01'!$B$17,INDEX('P01'!$M:$M,$A343+52),0)+IF($A343&lt;='P02'!$B$17,INDEX('P02'!$M:$M,$A343+52),0)+IF($A343&lt;='P03'!$B$17,INDEX('P03'!$M:$M,$A343+52),0)+IF($A343&lt;='P04'!$B$17,INDEX('P04'!$M:$M,$A343+52),0)+IF($A343&lt;='P05'!$B$17,INDEX('P05'!$M:$M,$A343+52),0)+IF($A343&lt;='P06'!$B$17,INDEX('P06'!$M:$M,$A343+52),0)+IF($A343&lt;='P07'!$B$17,INDEX('P07'!$M:$M,$A343+52),0)+IF($A343&lt;='P08'!$B$17,INDEX('P08'!$M:$M,$A343+52),0)+IF($A343&lt;='P09'!$B$17,INDEX('P09'!$M:$M,$A343+52),0)+IF($A343&lt;='P10'!$B$17,INDEX('P10'!$M:$M,$A343+52),0)</f>
        <v>0.2608047102935519</v>
      </c>
      <c r="F343">
        <f>IF($A343&lt;='P01'!$B$17,INDEX('P01'!$R:$R,$A343+52),0)+IF($A343&lt;='P02'!$B$17,INDEX('P02'!$R:$R,$A343+52),0)+IF($A343&lt;='P03'!$B$17,INDEX('P03'!$R:$R,$A343+52),0)+IF($A343&lt;='P04'!$B$17,INDEX('P04'!$R:$R,$A343+52),0)+IF($A343&lt;='P05'!$B$17,INDEX('P05'!$R:$R,$A343+52),0)+IF($A343&lt;='P06'!$B$17,INDEX('P06'!$R:$R,$A343+52),0)+IF($A343&lt;='P07'!$B$17,INDEX('P07'!$R:$R,$A343+52),0)+IF($A343&lt;='P08'!$B$17,INDEX('P08'!$R:$R,$A343+52),0)+IF($A343&lt;='P09'!$B$17,INDEX('P09'!$R:$R,$A343+52),0)+IF($A343&lt;='P10'!$B$17,INDEX('P10'!$R:$R,$A343+52),0)</f>
        <v>30.524619731718964</v>
      </c>
      <c r="G343">
        <f>IF($A343&lt;='P01'!$B$17,INDEX('P01'!$S:$S,$A343+52),0)+IF($A343&lt;='P02'!$B$17,INDEX('P02'!$S:$S,$A343+52),0)+IF($A343&lt;='P03'!$B$17,INDEX('P03'!$S:$S,$A343+52),0)+IF($A343&lt;='P04'!$B$17,INDEX('P04'!$S:$S,$A343+52),0)+IF($A343&lt;='P05'!$B$17,INDEX('P05'!$S:$S,$A343+52),0)+IF($A343&lt;='P06'!$B$17,INDEX('P06'!$S:$S,$A343+52),0)+IF($A343&lt;='P07'!$B$17,INDEX('P07'!$S:$S,$A343+52),0)+IF($A343&lt;='P08'!$B$17,INDEX('P08'!$S:$S,$A343+52),0)+IF($A343&lt;='P09'!$B$17,INDEX('P09'!$S:$S,$A343+52),0)+IF($A343&lt;='P10'!$B$17,INDEX('P10'!$S:$S,$A343+52),0)</f>
        <v>0.61049239463437932</v>
      </c>
      <c r="H343">
        <f>IF($A343&lt;='P01'!$B$17,INDEX('P01'!$T:$T,$A343+52),0)+IF($A343&lt;='P02'!$B$17,INDEX('P02'!$T:$T,$A343+52),0)+IF($A343&lt;='P03'!$B$17,INDEX('P03'!$T:$T,$A343+52),0)+IF($A343&lt;='P04'!$B$17,INDEX('P04'!$T:$T,$A343+52),0)+IF($A343&lt;='P05'!$B$17,INDEX('P05'!$T:$T,$A343+52),0)+IF($A343&lt;='P06'!$B$17,INDEX('P06'!$T:$T,$A343+52),0)+IF($A343&lt;='P07'!$B$17,INDEX('P07'!$T:$T,$A343+52),0)+IF($A343&lt;='P08'!$B$17,INDEX('P08'!$T:$T,$A343+52),0)+IF($A343&lt;='P09'!$B$17,INDEX('P09'!$T:$T,$A343+52),0)+IF($A343&lt;='P10'!$B$17,INDEX('P10'!$T:$T,$A343+52),0)</f>
        <v>2.8154336901401131</v>
      </c>
      <c r="I343">
        <f>IF($A343&lt;='P01'!$B$17,INDEX('P01'!$U:$U,$A343+52),0)+IF($A343&lt;='P02'!$B$17,INDEX('P02'!$U:$U,$A343+52),0)+IF($A343&lt;='P03'!$B$17,INDEX('P03'!$U:$U,$A343+52),0)+IF($A343&lt;='P04'!$B$17,INDEX('P04'!$U:$U,$A343+52),0)+IF($A343&lt;='P05'!$B$17,INDEX('P05'!$U:$U,$A343+52),0)+IF($A343&lt;='P06'!$B$17,INDEX('P06'!$U:$U,$A343+52),0)+IF($A343&lt;='P07'!$B$17,INDEX('P07'!$U:$U,$A343+52),0)+IF($A343&lt;='P08'!$B$17,INDEX('P08'!$U:$U,$A343+52),0)+IF($A343&lt;='P09'!$B$17,INDEX('P09'!$U:$U,$A343+52),0)+IF($A343&lt;='P10'!$B$17,INDEX('P10'!$U:$U,$A343+52),0)</f>
        <v>50.860297585337911</v>
      </c>
      <c r="J343">
        <f>IF($A343&lt;='P01'!$B$17,INDEX('P01'!$V:$V,$A343+52),0)+IF($A343&lt;='P02'!$B$17,INDEX('P02'!$V:$V,$A343+52),0)+IF($A343&lt;='P03'!$B$17,INDEX('P03'!$V:$V,$A343+52),0)+IF($A343&lt;='P04'!$B$17,INDEX('P04'!$V:$V,$A343+52),0)+IF($A343&lt;='P05'!$B$17,INDEX('P05'!$V:$V,$A343+52),0)+IF($A343&lt;='P06'!$B$17,INDEX('P06'!$V:$V,$A343+52),0)+IF($A343&lt;='P07'!$B$17,INDEX('P07'!$V:$V,$A343+52),0)+IF($A343&lt;='P08'!$B$17,INDEX('P08'!$V:$V,$A343+52),0)+IF($A343&lt;='P09'!$B$17,INDEX('P09'!$V:$V,$A343+52),0)+IF($A343&lt;='P10'!$B$17,INDEX('P10'!$V:$V,$A343+52),0)</f>
        <v>2.7353756666080909E-2</v>
      </c>
      <c r="K343">
        <f>IF($A343&lt;='P01'!$B$17,INDEX('P01'!$W:$W,$A343+52),0)+IF($A343&lt;='P02'!$B$17,INDEX('P02'!$W:$W,$A343+52),0)+IF($A343&lt;='P03'!$B$17,INDEX('P03'!$W:$W,$A343+52),0)+IF($A343&lt;='P04'!$B$17,INDEX('P04'!$W:$W,$A343+52),0)+IF($A343&lt;='P05'!$B$17,INDEX('P05'!$W:$W,$A343+52),0)+IF($A343&lt;='P06'!$B$17,INDEX('P06'!$W:$W,$A343+52),0)+IF($A343&lt;='P07'!$B$17,INDEX('P07'!$W:$W,$A343+52),0)+IF($A343&lt;='P08'!$B$17,INDEX('P08'!$W:$W,$A343+52),0)+IF($A343&lt;='P09'!$B$17,INDEX('P09'!$W:$W,$A343+52),0)+IF($A343&lt;='P10'!$B$17,INDEX('P10'!$W:$W,$A343+52),0)</f>
        <v>-23.788957695059523</v>
      </c>
      <c r="L343">
        <f>IF($A343&lt;='P01'!$B$17,INDEX('P01'!$X:$X,$A343+52),0)+IF($A343&lt;='P02'!$B$17,INDEX('P02'!$X:$X,$A343+52),0)+IF($A343&lt;='P03'!$B$17,INDEX('P03'!$X:$X,$A343+52),0)+IF($A343&lt;='P04'!$B$17,INDEX('P04'!$X:$X,$A343+52),0)+IF($A343&lt;='P05'!$B$17,INDEX('P05'!$X:$X,$A343+52),0)+IF($A343&lt;='P06'!$B$17,INDEX('P06'!$X:$X,$A343+52),0)+IF($A343&lt;='P07'!$B$17,INDEX('P07'!$X:$X,$A343+52),0)+IF($A343&lt;='P08'!$B$17,INDEX('P08'!$X:$X,$A343+52),0)+IF($A343&lt;='P09'!$B$17,INDEX('P09'!$X:$X,$A343+52),0)+IF($A343&lt;='P10'!$B$17,INDEX('P10'!$X:$X,$A343+52),0)</f>
        <v>23.691026626346343</v>
      </c>
      <c r="M343">
        <f>IF($A343&lt;='P01'!$B$17,INDEX('P01'!$AA:$AA,$A343+52),0)+IF($A343&lt;='P02'!$B$17,INDEX('P02'!$AA:$AA,$A343+52),0)+IF($A343&lt;='P03'!$B$17,INDEX('P03'!$AA:$AA,$A343+52),0)+IF($A343&lt;='P04'!$B$17,INDEX('P04'!$AA:$AA,$A343+52),0)+IF($A343&lt;='P05'!$B$17,INDEX('P05'!$AA:$AA,$A343+52),0)+IF($A343&lt;='P06'!$B$17,INDEX('P06'!$AA:$AA,$A343+52),0)+IF($A343&lt;='P07'!$B$17,INDEX('P07'!$AA:$AA,$A343+52),0)+IF($A343&lt;='P08'!$B$17,INDEX('P08'!$AA:$AA,$A343+52),0)+IF($A343&lt;='P09'!$B$17,INDEX('P09'!$AA:$AA,$A343+52),0)+IF($A343&lt;='P10'!$B$17,INDEX('P10'!$AA:$AA,$A343+52),0)</f>
        <v>-8.5730726493249652</v>
      </c>
      <c r="N343">
        <f>IF($A343&lt;='P01'!$B$17,INDEX('P01'!$AB:$AB,$A343+52),0)+IF($A343&lt;='P02'!$B$17,INDEX('P02'!$AB:$AB,$A343+52),0)+IF($A343&lt;='P03'!$B$17,INDEX('P03'!$AB:$AB,$A343+52),0)+IF($A343&lt;='P04'!$B$17,INDEX('P04'!$AB:$AB,$A343+52),0)+IF($A343&lt;='P05'!$B$17,INDEX('P05'!$AB:$AB,$A343+52),0)+IF($A343&lt;='P06'!$B$17,INDEX('P06'!$AB:$AB,$A343+52),0)+IF($A343&lt;='P07'!$B$17,INDEX('P07'!$AB:$AB,$A343+52),0)+IF($A343&lt;='P08'!$B$17,INDEX('P08'!$AB:$AB,$A343+52),0)+IF($A343&lt;='P09'!$B$17,INDEX('P09'!$AB:$AB,$A343+52),0)+IF($A343&lt;='P10'!$B$17,INDEX('P10'!$AB:$AB,$A343+52),0)</f>
        <v>11.082106780159998</v>
      </c>
      <c r="O343">
        <f>IF($A343&lt;='P01'!$B$17,INDEX('P01'!$AC:$AC,$A343+52),0)+IF($A343&lt;='P02'!$B$17,INDEX('P02'!$AC:$AC,$A343+52),0)+IF($A343&lt;='P03'!$B$17,INDEX('P03'!$AC:$AC,$A343+52),0)+IF($A343&lt;='P04'!$B$17,INDEX('P04'!$AC:$AC,$A343+52),0)+IF($A343&lt;='P05'!$B$17,INDEX('P05'!$AC:$AC,$A343+52),0)+IF($A343&lt;='P06'!$B$17,INDEX('P06'!$AC:$AC,$A343+52),0)+IF($A343&lt;='P07'!$B$17,INDEX('P07'!$AC:$AC,$A343+52),0)+IF($A343&lt;='P08'!$B$17,INDEX('P08'!$AC:$AC,$A343+52),0)+IF($A343&lt;='P09'!$B$17,INDEX('P09'!$AC:$AC,$A343+52),0)+IF($A343&lt;='P10'!$B$17,INDEX('P10'!$AC:$AC,$A343+52),0)</f>
        <v>0.22164213560319998</v>
      </c>
      <c r="P343">
        <f>IF($A343&lt;='P01'!$B$17,INDEX('P01'!$AD:$AD,$A343+52),0)+IF($A343&lt;='P02'!$B$17,INDEX('P02'!$AD:$AD,$A343+52),0)+IF($A343&lt;='P03'!$B$17,INDEX('P03'!$AD:$AD,$A343+52),0)+IF($A343&lt;='P04'!$B$17,INDEX('P04'!$AD:$AD,$A343+52),0)+IF($A343&lt;='P05'!$B$17,INDEX('P05'!$AD:$AD,$A343+52),0)+IF($A343&lt;='P06'!$B$17,INDEX('P06'!$AD:$AD,$A343+52),0)+IF($A343&lt;='P07'!$B$17,INDEX('P07'!$AD:$AD,$A343+52),0)+IF($A343&lt;='P08'!$B$17,INDEX('P08'!$AD:$AD,$A343+52),0)+IF($A343&lt;='P09'!$B$17,INDEX('P09'!$AD:$AD,$A343+52),0)+IF($A343&lt;='P10'!$B$17,INDEX('P10'!$AD:$AD,$A343+52),0)</f>
        <v>1.0188210897575056</v>
      </c>
      <c r="Q343">
        <f>IF($A343&lt;='P01'!$B$17,INDEX('P01'!$AE:$AE,$A343+52),0)+IF($A343&lt;='P02'!$B$17,INDEX('P02'!$AE:$AE,$A343+52),0)+IF($A343&lt;='P03'!$B$17,INDEX('P03'!$AE:$AE,$A343+52),0)+IF($A343&lt;='P04'!$B$17,INDEX('P04'!$AE:$AE,$A343+52),0)+IF($A343&lt;='P05'!$B$17,INDEX('P05'!$AE:$AE,$A343+52),0)+IF($A343&lt;='P06'!$B$17,INDEX('P06'!$AE:$AE,$A343+52),0)+IF($A343&lt;='P07'!$B$17,INDEX('P07'!$AE:$AE,$A343+52),0)+IF($A343&lt;='P08'!$B$17,INDEX('P08'!$AE:$AE,$A343+52),0)+IF($A343&lt;='P09'!$B$17,INDEX('P09'!$AE:$AE,$A343+52),0)+IF($A343&lt;='P10'!$B$17,INDEX('P10'!$AE:$AE,$A343+52),0)</f>
        <v>18.40481769922496</v>
      </c>
      <c r="R343">
        <f>IF($A343&lt;='P01'!$B$17,INDEX('P01'!$AF:$AF,$A343+52),0)+IF($A343&lt;='P02'!$B$17,INDEX('P02'!$AF:$AF,$A343+52),0)+IF($A343&lt;='P03'!$B$17,INDEX('P03'!$AF:$AF,$A343+52),0)+IF($A343&lt;='P04'!$B$17,INDEX('P04'!$AF:$AF,$A343+52),0)+IF($A343&lt;='P05'!$B$17,INDEX('P05'!$AF:$AF,$A343+52),0)+IF($A343&lt;='P06'!$B$17,INDEX('P06'!$AF:$AF,$A343+52),0)+IF($A343&lt;='P07'!$B$17,INDEX('P07'!$AF:$AF,$A343+52),0)+IF($A343&lt;='P08'!$B$17,INDEX('P08'!$AF:$AF,$A343+52),0)+IF($A343&lt;='P09'!$B$17,INDEX('P09'!$AF:$AF,$A343+52),0)+IF($A343&lt;='P10'!$B$17,INDEX('P10'!$AF:$AF,$A343+52),0)</f>
        <v>9.8985048992971583E-3</v>
      </c>
      <c r="S343">
        <f>IF($A343&lt;='P01'!$B$17,INDEX('P01'!$AG:$AG,$A343+52),0)+IF($A343&lt;='P02'!$B$17,INDEX('P02'!$AG:$AG,$A343+52),0)+IF($A343&lt;='P03'!$B$17,INDEX('P03'!$AG:$AG,$A343+52),0)+IF($A343&lt;='P04'!$B$17,INDEX('P04'!$AG:$AG,$A343+52),0)+IF($A343&lt;='P05'!$B$17,INDEX('P05'!$AG:$AG,$A343+52),0)+IF($A343&lt;='P06'!$B$17,INDEX('P06'!$AG:$AG,$A343+52),0)+IF($A343&lt;='P07'!$B$17,INDEX('P07'!$AG:$AG,$A343+52),0)+IF($A343&lt;='P08'!$B$17,INDEX('P08'!$AG:$AG,$A343+52),0)+IF($A343&lt;='P09'!$B$17,INDEX('P09'!$AG:$AG,$A343+52),0)+IF($A343&lt;='P10'!$B$17,INDEX('P10'!$AG:$AG,$A343+52),0)</f>
        <v>6737.20256449915</v>
      </c>
      <c r="T343">
        <f>IF($A343&lt;='P01'!$B$17,INDEX('P01'!$AI:$AI,$A343+52),0)+IF($A343&lt;='P02'!$B$17,INDEX('P02'!$AI:$AI,$A343+52),0)+IF($A343&lt;='P03'!$B$17,INDEX('P03'!$AI:$AI,$A343+52),0)+IF($A343&lt;='P04'!$B$17,INDEX('P04'!$AI:$AI,$A343+52),0)+IF($A343&lt;='P05'!$B$17,INDEX('P05'!$AI:$AI,$A343+52),0)+IF($A343&lt;='P06'!$B$17,INDEX('P06'!$AI:$AI,$A343+52),0)+IF($A343&lt;='P07'!$B$17,INDEX('P07'!$AI:$AI,$A343+52),0)+IF($A343&lt;='P08'!$B$17,INDEX('P08'!$AI:$AI,$A343+52),0)+IF($A343&lt;='P09'!$B$17,INDEX('P09'!$AI:$AI,$A343+52),0)+IF($A343&lt;='P10'!$B$17,INDEX('P10'!$AI:$AI,$A343+52),0)</f>
        <v>6737.20256449915</v>
      </c>
    </row>
    <row r="344" spans="1:20" x14ac:dyDescent="0.35">
      <c r="A344">
        <v>312</v>
      </c>
      <c r="B344">
        <f>IF($A344&lt;='P01'!$B$17,INDEX('P01'!$J:$J,$A344+52),0)+IF($A344&lt;='P02'!$B$17,INDEX('P02'!$J:$J,$A344+52),0)+IF($A344&lt;='P03'!$B$17,INDEX('P03'!$J:$J,$A344+52),0)+IF($A344&lt;='P04'!$B$17,INDEX('P04'!$J:$J,$A344+52),0)+IF($A344&lt;='P05'!$B$17,INDEX('P05'!$J:$J,$A344+52),0)+IF($A344&lt;='P06'!$B$17,INDEX('P06'!$J:$J,$A344+52),0)+IF($A344&lt;='P07'!$B$17,INDEX('P07'!$J:$J,$A344+52),0)+IF($A344&lt;='P08'!$B$17,INDEX('P08'!$J:$J,$A344+52),0)+IF($A344&lt;='P09'!$B$17,INDEX('P09'!$J:$J,$A344+52),0)+IF($A344&lt;='P10'!$B$17,INDEX('P10'!$J:$J,$A344+52),0)</f>
        <v>5.0677724058793333E-5</v>
      </c>
      <c r="C344">
        <f>IF($A344&lt;='P01'!$B$17,INDEX('P01'!$K:$K,$A344+52),0)+IF($A344&lt;='P02'!$B$17,INDEX('P02'!$K:$K,$A344+52),0)+IF($A344&lt;='P03'!$B$17,INDEX('P03'!$K:$K,$A344+52),0)+IF($A344&lt;='P04'!$B$17,INDEX('P04'!$K:$K,$A344+52),0)+IF($A344&lt;='P05'!$B$17,INDEX('P05'!$K:$K,$A344+52),0)+IF($A344&lt;='P06'!$B$17,INDEX('P06'!$K:$K,$A344+52),0)+IF($A344&lt;='P07'!$B$17,INDEX('P07'!$K:$K,$A344+52),0)+IF($A344&lt;='P08'!$B$17,INDEX('P08'!$K:$K,$A344+52),0)+IF($A344&lt;='P09'!$B$17,INDEX('P09'!$K:$K,$A344+52),0)+IF($A344&lt;='P10'!$B$17,INDEX('P10'!$K:$K,$A344+52),0)</f>
        <v>8.8553456643828039E-4</v>
      </c>
      <c r="D344">
        <f>IF($A344&lt;='P01'!$B$17,INDEX('P01'!$L:$L,$A344+52),0)+IF($A344&lt;='P02'!$B$17,INDEX('P02'!$L:$L,$A344+52),0)+IF($A344&lt;='P03'!$B$17,INDEX('P03'!$L:$L,$A344+52),0)+IF($A344&lt;='P04'!$B$17,INDEX('P04'!$L:$L,$A344+52),0)+IF($A344&lt;='P05'!$B$17,INDEX('P05'!$L:$L,$A344+52),0)+IF($A344&lt;='P06'!$B$17,INDEX('P06'!$L:$L,$A344+52),0)+IF($A344&lt;='P07'!$B$17,INDEX('P07'!$L:$L,$A344+52),0)+IF($A344&lt;='P08'!$B$17,INDEX('P08'!$L:$L,$A344+52),0)+IF($A344&lt;='P09'!$B$17,INDEX('P09'!$L:$L,$A344+52),0)+IF($A344&lt;='P10'!$B$17,INDEX('P10'!$L:$L,$A344+52),0)</f>
        <v>0</v>
      </c>
      <c r="E344">
        <f>IF($A344&lt;='P01'!$B$17,INDEX('P01'!$M:$M,$A344+52),0)+IF($A344&lt;='P02'!$B$17,INDEX('P02'!$M:$M,$A344+52),0)+IF($A344&lt;='P03'!$B$17,INDEX('P03'!$M:$M,$A344+52),0)+IF($A344&lt;='P04'!$B$17,INDEX('P04'!$M:$M,$A344+52),0)+IF($A344&lt;='P05'!$B$17,INDEX('P05'!$M:$M,$A344+52),0)+IF($A344&lt;='P06'!$B$17,INDEX('P06'!$M:$M,$A344+52),0)+IF($A344&lt;='P07'!$B$17,INDEX('P07'!$M:$M,$A344+52),0)+IF($A344&lt;='P08'!$B$17,INDEX('P08'!$M:$M,$A344+52),0)+IF($A344&lt;='P09'!$B$17,INDEX('P09'!$M:$M,$A344+52),0)+IF($A344&lt;='P10'!$B$17,INDEX('P10'!$M:$M,$A344+52),0)</f>
        <v>0.25986849800305478</v>
      </c>
      <c r="F344">
        <f>IF($A344&lt;='P01'!$B$17,INDEX('P01'!$R:$R,$A344+52),0)+IF($A344&lt;='P02'!$B$17,INDEX('P02'!$R:$R,$A344+52),0)+IF($A344&lt;='P03'!$B$17,INDEX('P03'!$R:$R,$A344+52),0)+IF($A344&lt;='P04'!$B$17,INDEX('P04'!$R:$R,$A344+52),0)+IF($A344&lt;='P05'!$B$17,INDEX('P05'!$R:$R,$A344+52),0)+IF($A344&lt;='P06'!$B$17,INDEX('P06'!$R:$R,$A344+52),0)+IF($A344&lt;='P07'!$B$17,INDEX('P07'!$R:$R,$A344+52),0)+IF($A344&lt;='P08'!$B$17,INDEX('P08'!$R:$R,$A344+52),0)+IF($A344&lt;='P09'!$B$17,INDEX('P09'!$R:$R,$A344+52),0)+IF($A344&lt;='P10'!$B$17,INDEX('P10'!$R:$R,$A344+52),0)</f>
        <v>30.415045314434025</v>
      </c>
      <c r="G344">
        <f>IF($A344&lt;='P01'!$B$17,INDEX('P01'!$S:$S,$A344+52),0)+IF($A344&lt;='P02'!$B$17,INDEX('P02'!$S:$S,$A344+52),0)+IF($A344&lt;='P03'!$B$17,INDEX('P03'!$S:$S,$A344+52),0)+IF($A344&lt;='P04'!$B$17,INDEX('P04'!$S:$S,$A344+52),0)+IF($A344&lt;='P05'!$B$17,INDEX('P05'!$S:$S,$A344+52),0)+IF($A344&lt;='P06'!$B$17,INDEX('P06'!$S:$S,$A344+52),0)+IF($A344&lt;='P07'!$B$17,INDEX('P07'!$S:$S,$A344+52),0)+IF($A344&lt;='P08'!$B$17,INDEX('P08'!$S:$S,$A344+52),0)+IF($A344&lt;='P09'!$B$17,INDEX('P09'!$S:$S,$A344+52),0)+IF($A344&lt;='P10'!$B$17,INDEX('P10'!$S:$S,$A344+52),0)</f>
        <v>0.6083009062886805</v>
      </c>
      <c r="H344">
        <f>IF($A344&lt;='P01'!$B$17,INDEX('P01'!$T:$T,$A344+52),0)+IF($A344&lt;='P02'!$B$17,INDEX('P02'!$T:$T,$A344+52),0)+IF($A344&lt;='P03'!$B$17,INDEX('P03'!$T:$T,$A344+52),0)+IF($A344&lt;='P04'!$B$17,INDEX('P04'!$T:$T,$A344+52),0)+IF($A344&lt;='P05'!$B$17,INDEX('P05'!$T:$T,$A344+52),0)+IF($A344&lt;='P06'!$B$17,INDEX('P06'!$T:$T,$A344+52),0)+IF($A344&lt;='P07'!$B$17,INDEX('P07'!$T:$T,$A344+52),0)+IF($A344&lt;='P08'!$B$17,INDEX('P08'!$T:$T,$A344+52),0)+IF($A344&lt;='P09'!$B$17,INDEX('P09'!$T:$T,$A344+52),0)+IF($A344&lt;='P10'!$B$17,INDEX('P10'!$T:$T,$A344+52),0)</f>
        <v>2.8122458037668969</v>
      </c>
      <c r="I344">
        <f>IF($A344&lt;='P01'!$B$17,INDEX('P01'!$U:$U,$A344+52),0)+IF($A344&lt;='P02'!$B$17,INDEX('P02'!$U:$U,$A344+52),0)+IF($A344&lt;='P03'!$B$17,INDEX('P03'!$U:$U,$A344+52),0)+IF($A344&lt;='P04'!$B$17,INDEX('P04'!$U:$U,$A344+52),0)+IF($A344&lt;='P05'!$B$17,INDEX('P05'!$U:$U,$A344+52),0)+IF($A344&lt;='P06'!$B$17,INDEX('P06'!$U:$U,$A344+52),0)+IF($A344&lt;='P07'!$B$17,INDEX('P07'!$U:$U,$A344+52),0)+IF($A344&lt;='P08'!$B$17,INDEX('P08'!$U:$U,$A344+52),0)+IF($A344&lt;='P09'!$B$17,INDEX('P09'!$U:$U,$A344+52),0)+IF($A344&lt;='P10'!$B$17,INDEX('P10'!$U:$U,$A344+52),0)</f>
        <v>50.677724058793331</v>
      </c>
      <c r="J344">
        <f>IF($A344&lt;='P01'!$B$17,INDEX('P01'!$V:$V,$A344+52),0)+IF($A344&lt;='P02'!$B$17,INDEX('P02'!$V:$V,$A344+52),0)+IF($A344&lt;='P03'!$B$17,INDEX('P03'!$V:$V,$A344+52),0)+IF($A344&lt;='P04'!$B$17,INDEX('P04'!$V:$V,$A344+52),0)+IF($A344&lt;='P05'!$B$17,INDEX('P05'!$V:$V,$A344+52),0)+IF($A344&lt;='P06'!$B$17,INDEX('P06'!$V:$V,$A344+52),0)+IF($A344&lt;='P07'!$B$17,INDEX('P07'!$V:$V,$A344+52),0)+IF($A344&lt;='P08'!$B$17,INDEX('P08'!$V:$V,$A344+52),0)+IF($A344&lt;='P09'!$B$17,INDEX('P09'!$V:$V,$A344+52),0)+IF($A344&lt;='P10'!$B$17,INDEX('P10'!$V:$V,$A344+52),0)</f>
        <v>2.732278429104773E-2</v>
      </c>
      <c r="K344">
        <f>IF($A344&lt;='P01'!$B$17,INDEX('P01'!$W:$W,$A344+52),0)+IF($A344&lt;='P02'!$B$17,INDEX('P02'!$W:$W,$A344+52),0)+IF($A344&lt;='P03'!$B$17,INDEX('P03'!$W:$W,$A344+52),0)+IF($A344&lt;='P04'!$B$17,INDEX('P04'!$W:$W,$A344+52),0)+IF($A344&lt;='P05'!$B$17,INDEX('P05'!$W:$W,$A344+52),0)+IF($A344&lt;='P06'!$B$17,INDEX('P06'!$W:$W,$A344+52),0)+IF($A344&lt;='P07'!$B$17,INDEX('P07'!$W:$W,$A344+52),0)+IF($A344&lt;='P08'!$B$17,INDEX('P08'!$W:$W,$A344+52),0)+IF($A344&lt;='P09'!$B$17,INDEX('P09'!$W:$W,$A344+52),0)+IF($A344&lt;='P10'!$B$17,INDEX('P10'!$W:$W,$A344+52),0)</f>
        <v>-23.710548238705929</v>
      </c>
      <c r="L344">
        <f>IF($A344&lt;='P01'!$B$17,INDEX('P01'!$X:$X,$A344+52),0)+IF($A344&lt;='P02'!$B$17,INDEX('P02'!$X:$X,$A344+52),0)+IF($A344&lt;='P03'!$B$17,INDEX('P03'!$X:$X,$A344+52),0)+IF($A344&lt;='P04'!$B$17,INDEX('P04'!$X:$X,$A344+52),0)+IF($A344&lt;='P05'!$B$17,INDEX('P05'!$X:$X,$A344+52),0)+IF($A344&lt;='P06'!$B$17,INDEX('P06'!$X:$X,$A344+52),0)+IF($A344&lt;='P07'!$B$17,INDEX('P07'!$X:$X,$A344+52),0)+IF($A344&lt;='P08'!$B$17,INDEX('P08'!$X:$X,$A344+52),0)+IF($A344&lt;='P09'!$B$17,INDEX('P09'!$X:$X,$A344+52),0)+IF($A344&lt;='P10'!$B$17,INDEX('P10'!$X:$X,$A344+52),0)</f>
        <v>23.612968713759148</v>
      </c>
      <c r="M344">
        <f>IF($A344&lt;='P01'!$B$17,INDEX('P01'!$AA:$AA,$A344+52),0)+IF($A344&lt;='P02'!$B$17,INDEX('P02'!$AA:$AA,$A344+52),0)+IF($A344&lt;='P03'!$B$17,INDEX('P03'!$AA:$AA,$A344+52),0)+IF($A344&lt;='P04'!$B$17,INDEX('P04'!$AA:$AA,$A344+52),0)+IF($A344&lt;='P05'!$B$17,INDEX('P05'!$AA:$AA,$A344+52),0)+IF($A344&lt;='P06'!$B$17,INDEX('P06'!$AA:$AA,$A344+52),0)+IF($A344&lt;='P07'!$B$17,INDEX('P07'!$AA:$AA,$A344+52),0)+IF($A344&lt;='P08'!$B$17,INDEX('P08'!$AA:$AA,$A344+52),0)+IF($A344&lt;='P09'!$B$17,INDEX('P09'!$AA:$AA,$A344+52),0)+IF($A344&lt;='P10'!$B$17,INDEX('P10'!$AA:$AA,$A344+52),0)</f>
        <v>-8.516943572719283</v>
      </c>
      <c r="N344">
        <f>IF($A344&lt;='P01'!$B$17,INDEX('P01'!$AB:$AB,$A344+52),0)+IF($A344&lt;='P02'!$B$17,INDEX('P02'!$AB:$AB,$A344+52),0)+IF($A344&lt;='P03'!$B$17,INDEX('P03'!$AB:$AB,$A344+52),0)+IF($A344&lt;='P04'!$B$17,INDEX('P04'!$AB:$AB,$A344+52),0)+IF($A344&lt;='P05'!$B$17,INDEX('P05'!$AB:$AB,$A344+52),0)+IF($A344&lt;='P06'!$B$17,INDEX('P06'!$AB:$AB,$A344+52),0)+IF($A344&lt;='P07'!$B$17,INDEX('P07'!$AB:$AB,$A344+52),0)+IF($A344&lt;='P08'!$B$17,INDEX('P08'!$AB:$AB,$A344+52),0)+IF($A344&lt;='P09'!$B$17,INDEX('P09'!$AB:$AB,$A344+52),0)+IF($A344&lt;='P10'!$B$17,INDEX('P10'!$AB:$AB,$A344+52),0)</f>
        <v>11.006293531542369</v>
      </c>
      <c r="O344">
        <f>IF($A344&lt;='P01'!$B$17,INDEX('P01'!$AC:$AC,$A344+52),0)+IF($A344&lt;='P02'!$B$17,INDEX('P02'!$AC:$AC,$A344+52),0)+IF($A344&lt;='P03'!$B$17,INDEX('P03'!$AC:$AC,$A344+52),0)+IF($A344&lt;='P04'!$B$17,INDEX('P04'!$AC:$AC,$A344+52),0)+IF($A344&lt;='P05'!$B$17,INDEX('P05'!$AC:$AC,$A344+52),0)+IF($A344&lt;='P06'!$B$17,INDEX('P06'!$AC:$AC,$A344+52),0)+IF($A344&lt;='P07'!$B$17,INDEX('P07'!$AC:$AC,$A344+52),0)+IF($A344&lt;='P08'!$B$17,INDEX('P08'!$AC:$AC,$A344+52),0)+IF($A344&lt;='P09'!$B$17,INDEX('P09'!$AC:$AC,$A344+52),0)+IF($A344&lt;='P10'!$B$17,INDEX('P10'!$AC:$AC,$A344+52),0)</f>
        <v>0.22012587063084738</v>
      </c>
      <c r="P344">
        <f>IF($A344&lt;='P01'!$B$17,INDEX('P01'!$AD:$AD,$A344+52),0)+IF($A344&lt;='P02'!$B$17,INDEX('P02'!$AD:$AD,$A344+52),0)+IF($A344&lt;='P03'!$B$17,INDEX('P03'!$AD:$AD,$A344+52),0)+IF($A344&lt;='P04'!$B$17,INDEX('P04'!$AD:$AD,$A344+52),0)+IF($A344&lt;='P05'!$B$17,INDEX('P05'!$AD:$AD,$A344+52),0)+IF($A344&lt;='P06'!$B$17,INDEX('P06'!$AD:$AD,$A344+52),0)+IF($A344&lt;='P07'!$B$17,INDEX('P07'!$AD:$AD,$A344+52),0)+IF($A344&lt;='P08'!$B$17,INDEX('P08'!$AD:$AD,$A344+52),0)+IF($A344&lt;='P09'!$B$17,INDEX('P09'!$AD:$AD,$A344+52),0)+IF($A344&lt;='P10'!$B$17,INDEX('P10'!$AD:$AD,$A344+52),0)</f>
        <v>1.0143467817895637</v>
      </c>
      <c r="Q344">
        <f>IF($A344&lt;='P01'!$B$17,INDEX('P01'!$AE:$AE,$A344+52),0)+IF($A344&lt;='P02'!$B$17,INDEX('P02'!$AE:$AE,$A344+52),0)+IF($A344&lt;='P03'!$B$17,INDEX('P03'!$AE:$AE,$A344+52),0)+IF($A344&lt;='P04'!$B$17,INDEX('P04'!$AE:$AE,$A344+52),0)+IF($A344&lt;='P05'!$B$17,INDEX('P05'!$AE:$AE,$A344+52),0)+IF($A344&lt;='P06'!$B$17,INDEX('P06'!$AE:$AE,$A344+52),0)+IF($A344&lt;='P07'!$B$17,INDEX('P07'!$AE:$AE,$A344+52),0)+IF($A344&lt;='P08'!$B$17,INDEX('P08'!$AE:$AE,$A344+52),0)+IF($A344&lt;='P09'!$B$17,INDEX('P09'!$AE:$AE,$A344+52),0)+IF($A344&lt;='P10'!$B$17,INDEX('P10'!$AE:$AE,$A344+52),0)</f>
        <v>18.278909417733612</v>
      </c>
      <c r="R344">
        <f>IF($A344&lt;='P01'!$B$17,INDEX('P01'!$AF:$AF,$A344+52),0)+IF($A344&lt;='P02'!$B$17,INDEX('P02'!$AF:$AF,$A344+52),0)+IF($A344&lt;='P03'!$B$17,INDEX('P03'!$AF:$AF,$A344+52),0)+IF($A344&lt;='P04'!$B$17,INDEX('P04'!$AF:$AF,$A344+52),0)+IF($A344&lt;='P05'!$B$17,INDEX('P05'!$AF:$AF,$A344+52),0)+IF($A344&lt;='P06'!$B$17,INDEX('P06'!$AF:$AF,$A344+52),0)+IF($A344&lt;='P07'!$B$17,INDEX('P07'!$AF:$AF,$A344+52),0)+IF($A344&lt;='P08'!$B$17,INDEX('P08'!$AF:$AF,$A344+52),0)+IF($A344&lt;='P09'!$B$17,INDEX('P09'!$AF:$AF,$A344+52),0)+IF($A344&lt;='P10'!$B$17,INDEX('P10'!$AF:$AF,$A344+52),0)</f>
        <v>9.8550341076273692E-3</v>
      </c>
      <c r="S344">
        <f>IF($A344&lt;='P01'!$B$17,INDEX('P01'!$AG:$AG,$A344+52),0)+IF($A344&lt;='P02'!$B$17,INDEX('P02'!$AG:$AG,$A344+52),0)+IF($A344&lt;='P03'!$B$17,INDEX('P03'!$AG:$AG,$A344+52),0)+IF($A344&lt;='P04'!$B$17,INDEX('P04'!$AG:$AG,$A344+52),0)+IF($A344&lt;='P05'!$B$17,INDEX('P05'!$AG:$AG,$A344+52),0)+IF($A344&lt;='P06'!$B$17,INDEX('P06'!$AG:$AG,$A344+52),0)+IF($A344&lt;='P07'!$B$17,INDEX('P07'!$AG:$AG,$A344+52),0)+IF($A344&lt;='P08'!$B$17,INDEX('P08'!$AG:$AG,$A344+52),0)+IF($A344&lt;='P09'!$B$17,INDEX('P09'!$AG:$AG,$A344+52),0)+IF($A344&lt;='P10'!$B$17,INDEX('P10'!$AG:$AG,$A344+52),0)</f>
        <v>6735.6454438415249</v>
      </c>
      <c r="T344">
        <f>IF($A344&lt;='P01'!$B$17,INDEX('P01'!$AI:$AI,$A344+52),0)+IF($A344&lt;='P02'!$B$17,INDEX('P02'!$AI:$AI,$A344+52),0)+IF($A344&lt;='P03'!$B$17,INDEX('P03'!$AI:$AI,$A344+52),0)+IF($A344&lt;='P04'!$B$17,INDEX('P04'!$AI:$AI,$A344+52),0)+IF($A344&lt;='P05'!$B$17,INDEX('P05'!$AI:$AI,$A344+52),0)+IF($A344&lt;='P06'!$B$17,INDEX('P06'!$AI:$AI,$A344+52),0)+IF($A344&lt;='P07'!$B$17,INDEX('P07'!$AI:$AI,$A344+52),0)+IF($A344&lt;='P08'!$B$17,INDEX('P08'!$AI:$AI,$A344+52),0)+IF($A344&lt;='P09'!$B$17,INDEX('P09'!$AI:$AI,$A344+52),0)+IF($A344&lt;='P10'!$B$17,INDEX('P10'!$AI:$AI,$A344+52),0)</f>
        <v>6735.6454438415249</v>
      </c>
    </row>
    <row r="345" spans="1:20" x14ac:dyDescent="0.35">
      <c r="A345">
        <v>313</v>
      </c>
      <c r="B345">
        <f>IF($A345&lt;='P01'!$B$17,INDEX('P01'!$J:$J,$A345+52),0)+IF($A345&lt;='P02'!$B$17,INDEX('P02'!$J:$J,$A345+52),0)+IF($A345&lt;='P03'!$B$17,INDEX('P03'!$J:$J,$A345+52),0)+IF($A345&lt;='P04'!$B$17,INDEX('P04'!$J:$J,$A345+52),0)+IF($A345&lt;='P05'!$B$17,INDEX('P05'!$J:$J,$A345+52),0)+IF($A345&lt;='P06'!$B$17,INDEX('P06'!$J:$J,$A345+52),0)+IF($A345&lt;='P07'!$B$17,INDEX('P07'!$J:$J,$A345+52),0)+IF($A345&lt;='P08'!$B$17,INDEX('P08'!$J:$J,$A345+52),0)+IF($A345&lt;='P09'!$B$17,INDEX('P09'!$J:$J,$A345+52),0)+IF($A345&lt;='P10'!$B$17,INDEX('P10'!$J:$J,$A345+52),0)</f>
        <v>5.5220080424115606E-5</v>
      </c>
      <c r="C345">
        <f>IF($A345&lt;='P01'!$B$17,INDEX('P01'!$K:$K,$A345+52),0)+IF($A345&lt;='P02'!$B$17,INDEX('P02'!$K:$K,$A345+52),0)+IF($A345&lt;='P03'!$B$17,INDEX('P03'!$K:$K,$A345+52),0)+IF($A345&lt;='P04'!$B$17,INDEX('P04'!$K:$K,$A345+52),0)+IF($A345&lt;='P05'!$B$17,INDEX('P05'!$K:$K,$A345+52),0)+IF($A345&lt;='P06'!$B$17,INDEX('P06'!$K:$K,$A345+52),0)+IF($A345&lt;='P07'!$B$17,INDEX('P07'!$K:$K,$A345+52),0)+IF($A345&lt;='P08'!$B$17,INDEX('P08'!$K:$K,$A345+52),0)+IF($A345&lt;='P09'!$B$17,INDEX('P09'!$K:$K,$A345+52),0)+IF($A345&lt;='P10'!$B$17,INDEX('P10'!$K:$K,$A345+52),0)</f>
        <v>8.8233971361040666E-4</v>
      </c>
      <c r="D345">
        <f>IF($A345&lt;='P01'!$B$17,INDEX('P01'!$L:$L,$A345+52),0)+IF($A345&lt;='P02'!$B$17,INDEX('P02'!$L:$L,$A345+52),0)+IF($A345&lt;='P03'!$B$17,INDEX('P03'!$L:$L,$A345+52),0)+IF($A345&lt;='P04'!$B$17,INDEX('P04'!$L:$L,$A345+52),0)+IF($A345&lt;='P05'!$B$17,INDEX('P05'!$L:$L,$A345+52),0)+IF($A345&lt;='P06'!$B$17,INDEX('P06'!$L:$L,$A345+52),0)+IF($A345&lt;='P07'!$B$17,INDEX('P07'!$L:$L,$A345+52),0)+IF($A345&lt;='P08'!$B$17,INDEX('P08'!$L:$L,$A345+52),0)+IF($A345&lt;='P09'!$B$17,INDEX('P09'!$L:$L,$A345+52),0)+IF($A345&lt;='P10'!$B$17,INDEX('P10'!$L:$L,$A345+52),0)</f>
        <v>0</v>
      </c>
      <c r="E345">
        <f>IF($A345&lt;='P01'!$B$17,INDEX('P01'!$M:$M,$A345+52),0)+IF($A345&lt;='P02'!$B$17,INDEX('P02'!$M:$M,$A345+52),0)+IF($A345&lt;='P03'!$B$17,INDEX('P03'!$M:$M,$A345+52),0)+IF($A345&lt;='P04'!$B$17,INDEX('P04'!$M:$M,$A345+52),0)+IF($A345&lt;='P05'!$B$17,INDEX('P05'!$M:$M,$A345+52),0)+IF($A345&lt;='P06'!$B$17,INDEX('P06'!$M:$M,$A345+52),0)+IF($A345&lt;='P07'!$B$17,INDEX('P07'!$M:$M,$A345+52),0)+IF($A345&lt;='P08'!$B$17,INDEX('P08'!$M:$M,$A345+52),0)+IF($A345&lt;='P09'!$B$17,INDEX('P09'!$M:$M,$A345+52),0)+IF($A345&lt;='P10'!$B$17,INDEX('P10'!$M:$M,$A345+52),0)</f>
        <v>0.25893093820902024</v>
      </c>
      <c r="F345">
        <f>IF($A345&lt;='P01'!$B$17,INDEX('P01'!$R:$R,$A345+52),0)+IF($A345&lt;='P02'!$B$17,INDEX('P02'!$R:$R,$A345+52),0)+IF($A345&lt;='P03'!$B$17,INDEX('P03'!$R:$R,$A345+52),0)+IF($A345&lt;='P04'!$B$17,INDEX('P04'!$R:$R,$A345+52),0)+IF($A345&lt;='P05'!$B$17,INDEX('P05'!$R:$R,$A345+52),0)+IF($A345&lt;='P06'!$B$17,INDEX('P06'!$R:$R,$A345+52),0)+IF($A345&lt;='P07'!$B$17,INDEX('P07'!$R:$R,$A345+52),0)+IF($A345&lt;='P08'!$B$17,INDEX('P08'!$R:$R,$A345+52),0)+IF($A345&lt;='P09'!$B$17,INDEX('P09'!$R:$R,$A345+52),0)+IF($A345&lt;='P10'!$B$17,INDEX('P10'!$R:$R,$A345+52),0)</f>
        <v>30.30586423711625</v>
      </c>
      <c r="G345">
        <f>IF($A345&lt;='P01'!$B$17,INDEX('P01'!$S:$S,$A345+52),0)+IF($A345&lt;='P02'!$B$17,INDEX('P02'!$S:$S,$A345+52),0)+IF($A345&lt;='P03'!$B$17,INDEX('P03'!$S:$S,$A345+52),0)+IF($A345&lt;='P04'!$B$17,INDEX('P04'!$S:$S,$A345+52),0)+IF($A345&lt;='P05'!$B$17,INDEX('P05'!$S:$S,$A345+52),0)+IF($A345&lt;='P06'!$B$17,INDEX('P06'!$S:$S,$A345+52),0)+IF($A345&lt;='P07'!$B$17,INDEX('P07'!$S:$S,$A345+52),0)+IF($A345&lt;='P08'!$B$17,INDEX('P08'!$S:$S,$A345+52),0)+IF($A345&lt;='P09'!$B$17,INDEX('P09'!$S:$S,$A345+52),0)+IF($A345&lt;='P10'!$B$17,INDEX('P10'!$S:$S,$A345+52),0)</f>
        <v>0.60611728474232496</v>
      </c>
      <c r="H345">
        <f>IF($A345&lt;='P01'!$B$17,INDEX('P01'!$T:$T,$A345+52),0)+IF($A345&lt;='P02'!$B$17,INDEX('P02'!$T:$T,$A345+52),0)+IF($A345&lt;='P03'!$B$17,INDEX('P03'!$T:$T,$A345+52),0)+IF($A345&lt;='P04'!$B$17,INDEX('P04'!$T:$T,$A345+52),0)+IF($A345&lt;='P05'!$B$17,INDEX('P05'!$T:$T,$A345+52),0)+IF($A345&lt;='P06'!$B$17,INDEX('P06'!$T:$T,$A345+52),0)+IF($A345&lt;='P07'!$B$17,INDEX('P07'!$T:$T,$A345+52),0)+IF($A345&lt;='P08'!$B$17,INDEX('P08'!$T:$T,$A345+52),0)+IF($A345&lt;='P09'!$B$17,INDEX('P09'!$T:$T,$A345+52),0)+IF($A345&lt;='P10'!$B$17,INDEX('P10'!$T:$T,$A345+52),0)</f>
        <v>2.8090615270043644</v>
      </c>
      <c r="I345">
        <f>IF($A345&lt;='P01'!$B$17,INDEX('P01'!$U:$U,$A345+52),0)+IF($A345&lt;='P02'!$B$17,INDEX('P02'!$U:$U,$A345+52),0)+IF($A345&lt;='P03'!$B$17,INDEX('P03'!$U:$U,$A345+52),0)+IF($A345&lt;='P04'!$B$17,INDEX('P04'!$U:$U,$A345+52),0)+IF($A345&lt;='P05'!$B$17,INDEX('P05'!$U:$U,$A345+52),0)+IF($A345&lt;='P06'!$B$17,INDEX('P06'!$U:$U,$A345+52),0)+IF($A345&lt;='P07'!$B$17,INDEX('P07'!$U:$U,$A345+52),0)+IF($A345&lt;='P08'!$B$17,INDEX('P08'!$U:$U,$A345+52),0)+IF($A345&lt;='P09'!$B$17,INDEX('P09'!$U:$U,$A345+52),0)+IF($A345&lt;='P10'!$B$17,INDEX('P10'!$U:$U,$A345+52),0)</f>
        <v>55.220080424115608</v>
      </c>
      <c r="J345">
        <f>IF($A345&lt;='P01'!$B$17,INDEX('P01'!$V:$V,$A345+52),0)+IF($A345&lt;='P02'!$B$17,INDEX('P02'!$V:$V,$A345+52),0)+IF($A345&lt;='P03'!$B$17,INDEX('P03'!$V:$V,$A345+52),0)+IF($A345&lt;='P04'!$B$17,INDEX('P04'!$V:$V,$A345+52),0)+IF($A345&lt;='P05'!$B$17,INDEX('P05'!$V:$V,$A345+52),0)+IF($A345&lt;='P06'!$B$17,INDEX('P06'!$V:$V,$A345+52),0)+IF($A345&lt;='P07'!$B$17,INDEX('P07'!$V:$V,$A345+52),0)+IF($A345&lt;='P08'!$B$17,INDEX('P08'!$V:$V,$A345+52),0)+IF($A345&lt;='P09'!$B$17,INDEX('P09'!$V:$V,$A345+52),0)+IF($A345&lt;='P10'!$B$17,INDEX('P10'!$V:$V,$A345+52),0)</f>
        <v>2.9845211064337355E-2</v>
      </c>
      <c r="K345">
        <f>IF($A345&lt;='P01'!$B$17,INDEX('P01'!$W:$W,$A345+52),0)+IF($A345&lt;='P02'!$B$17,INDEX('P02'!$W:$W,$A345+52),0)+IF($A345&lt;='P03'!$B$17,INDEX('P03'!$W:$W,$A345+52),0)+IF($A345&lt;='P04'!$B$17,INDEX('P04'!$W:$W,$A345+52),0)+IF($A345&lt;='P05'!$B$17,INDEX('P05'!$W:$W,$A345+52),0)+IF($A345&lt;='P06'!$B$17,INDEX('P06'!$W:$W,$A345+52),0)+IF($A345&lt;='P07'!$B$17,INDEX('P07'!$W:$W,$A345+52),0)+IF($A345&lt;='P08'!$B$17,INDEX('P08'!$W:$W,$A345+52),0)+IF($A345&lt;='P09'!$B$17,INDEX('P09'!$W:$W,$A345+52),0)+IF($A345&lt;='P10'!$B$17,INDEX('P10'!$W:$W,$A345+52),0)</f>
        <v>-28.359240209810384</v>
      </c>
      <c r="L345">
        <f>IF($A345&lt;='P01'!$B$17,INDEX('P01'!$X:$X,$A345+52),0)+IF($A345&lt;='P02'!$B$17,INDEX('P02'!$X:$X,$A345+52),0)+IF($A345&lt;='P03'!$B$17,INDEX('P03'!$X:$X,$A345+52),0)+IF($A345&lt;='P04'!$B$17,INDEX('P04'!$X:$X,$A345+52),0)+IF($A345&lt;='P05'!$B$17,INDEX('P05'!$X:$X,$A345+52),0)+IF($A345&lt;='P06'!$B$17,INDEX('P06'!$X:$X,$A345+52),0)+IF($A345&lt;='P07'!$B$17,INDEX('P07'!$X:$X,$A345+52),0)+IF($A345&lt;='P08'!$B$17,INDEX('P08'!$X:$X,$A345+52),0)+IF($A345&lt;='P09'!$B$17,INDEX('P09'!$X:$X,$A345+52),0)+IF($A345&lt;='P10'!$B$17,INDEX('P10'!$X:$X,$A345+52),0)</f>
        <v>28.262010966691157</v>
      </c>
      <c r="M345">
        <f>IF($A345&lt;='P01'!$B$17,INDEX('P01'!$AA:$AA,$A345+52),0)+IF($A345&lt;='P02'!$B$17,INDEX('P02'!$AA:$AA,$A345+52),0)+IF($A345&lt;='P03'!$B$17,INDEX('P03'!$AA:$AA,$A345+52),0)+IF($A345&lt;='P04'!$B$17,INDEX('P04'!$AA:$AA,$A345+52),0)+IF($A345&lt;='P05'!$B$17,INDEX('P05'!$AA:$AA,$A345+52),0)+IF($A345&lt;='P06'!$B$17,INDEX('P06'!$AA:$AA,$A345+52),0)+IF($A345&lt;='P07'!$B$17,INDEX('P07'!$AA:$AA,$A345+52),0)+IF($A345&lt;='P08'!$B$17,INDEX('P08'!$AA:$AA,$A345+52),0)+IF($A345&lt;='P09'!$B$17,INDEX('P09'!$AA:$AA,$A345+52),0)+IF($A345&lt;='P10'!$B$17,INDEX('P10'!$AA:$AA,$A345+52),0)</f>
        <v>-10.160540092509216</v>
      </c>
      <c r="N345">
        <f>IF($A345&lt;='P01'!$B$17,INDEX('P01'!$AB:$AB,$A345+52),0)+IF($A345&lt;='P02'!$B$17,INDEX('P02'!$AB:$AB,$A345+52),0)+IF($A345&lt;='P03'!$B$17,INDEX('P03'!$AB:$AB,$A345+52),0)+IF($A345&lt;='P04'!$B$17,INDEX('P04'!$AB:$AB,$A345+52),0)+IF($A345&lt;='P05'!$B$17,INDEX('P05'!$AB:$AB,$A345+52),0)+IF($A345&lt;='P06'!$B$17,INDEX('P06'!$AB:$AB,$A345+52),0)+IF($A345&lt;='P07'!$B$17,INDEX('P07'!$AB:$AB,$A345+52),0)+IF($A345&lt;='P08'!$B$17,INDEX('P08'!$AB:$AB,$A345+52),0)+IF($A345&lt;='P09'!$B$17,INDEX('P09'!$AB:$AB,$A345+52),0)+IF($A345&lt;='P10'!$B$17,INDEX('P10'!$AB:$AB,$A345+52),0)</f>
        <v>10.930998925163069</v>
      </c>
      <c r="O345">
        <f>IF($A345&lt;='P01'!$B$17,INDEX('P01'!$AC:$AC,$A345+52),0)+IF($A345&lt;='P02'!$B$17,INDEX('P02'!$AC:$AC,$A345+52),0)+IF($A345&lt;='P03'!$B$17,INDEX('P03'!$AC:$AC,$A345+52),0)+IF($A345&lt;='P04'!$B$17,INDEX('P04'!$AC:$AC,$A345+52),0)+IF($A345&lt;='P05'!$B$17,INDEX('P05'!$AC:$AC,$A345+52),0)+IF($A345&lt;='P06'!$B$17,INDEX('P06'!$AC:$AC,$A345+52),0)+IF($A345&lt;='P07'!$B$17,INDEX('P07'!$AC:$AC,$A345+52),0)+IF($A345&lt;='P08'!$B$17,INDEX('P08'!$AC:$AC,$A345+52),0)+IF($A345&lt;='P09'!$B$17,INDEX('P09'!$AC:$AC,$A345+52),0)+IF($A345&lt;='P10'!$B$17,INDEX('P10'!$AC:$AC,$A345+52),0)</f>
        <v>0.21861997850326137</v>
      </c>
      <c r="P345">
        <f>IF($A345&lt;='P01'!$B$17,INDEX('P01'!$AD:$AD,$A345+52),0)+IF($A345&lt;='P02'!$B$17,INDEX('P02'!$AD:$AD,$A345+52),0)+IF($A345&lt;='P03'!$B$17,INDEX('P03'!$AD:$AD,$A345+52),0)+IF($A345&lt;='P04'!$B$17,INDEX('P04'!$AD:$AD,$A345+52),0)+IF($A345&lt;='P05'!$B$17,INDEX('P05'!$AD:$AD,$A345+52),0)+IF($A345&lt;='P06'!$B$17,INDEX('P06'!$AD:$AD,$A345+52),0)+IF($A345&lt;='P07'!$B$17,INDEX('P07'!$AD:$AD,$A345+52),0)+IF($A345&lt;='P08'!$B$17,INDEX('P08'!$AD:$AD,$A345+52),0)+IF($A345&lt;='P09'!$B$17,INDEX('P09'!$AD:$AD,$A345+52),0)+IF($A345&lt;='P10'!$B$17,INDEX('P10'!$AD:$AD,$A345+52),0)</f>
        <v>1.009892123426438</v>
      </c>
      <c r="Q345">
        <f>IF($A345&lt;='P01'!$B$17,INDEX('P01'!$AE:$AE,$A345+52),0)+IF($A345&lt;='P02'!$B$17,INDEX('P02'!$AE:$AE,$A345+52),0)+IF($A345&lt;='P03'!$B$17,INDEX('P03'!$AE:$AE,$A345+52),0)+IF($A345&lt;='P04'!$B$17,INDEX('P04'!$AE:$AE,$A345+52),0)+IF($A345&lt;='P05'!$B$17,INDEX('P05'!$AE:$AE,$A345+52),0)+IF($A345&lt;='P06'!$B$17,INDEX('P06'!$AE:$AE,$A345+52),0)+IF($A345&lt;='P07'!$B$17,INDEX('P07'!$AE:$AE,$A345+52),0)+IF($A345&lt;='P08'!$B$17,INDEX('P08'!$AE:$AE,$A345+52),0)+IF($A345&lt;='P09'!$B$17,INDEX('P09'!$AE:$AE,$A345+52),0)+IF($A345&lt;='P10'!$B$17,INDEX('P10'!$AE:$AE,$A345+52),0)</f>
        <v>19.852297195768095</v>
      </c>
      <c r="R345">
        <f>IF($A345&lt;='P01'!$B$17,INDEX('P01'!$AF:$AF,$A345+52),0)+IF($A345&lt;='P02'!$B$17,INDEX('P02'!$AF:$AF,$A345+52),0)+IF($A345&lt;='P03'!$B$17,INDEX('P03'!$AF:$AF,$A345+52),0)+IF($A345&lt;='P04'!$B$17,INDEX('P04'!$AF:$AF,$A345+52),0)+IF($A345&lt;='P05'!$B$17,INDEX('P05'!$AF:$AF,$A345+52),0)+IF($A345&lt;='P06'!$B$17,INDEX('P06'!$AF:$AF,$A345+52),0)+IF($A345&lt;='P07'!$B$17,INDEX('P07'!$AF:$AF,$A345+52),0)+IF($A345&lt;='P08'!$B$17,INDEX('P08'!$AF:$AF,$A345+52),0)+IF($A345&lt;='P09'!$B$17,INDEX('P09'!$AF:$AF,$A345+52),0)+IF($A345&lt;='P10'!$B$17,INDEX('P10'!$AF:$AF,$A345+52),0)</f>
        <v>1.0729719974491339E-2</v>
      </c>
      <c r="S345">
        <f>IF($A345&lt;='P01'!$B$17,INDEX('P01'!$AG:$AG,$A345+52),0)+IF($A345&lt;='P02'!$B$17,INDEX('P02'!$AG:$AG,$A345+52),0)+IF($A345&lt;='P03'!$B$17,INDEX('P03'!$AG:$AG,$A345+52),0)+IF($A345&lt;='P04'!$B$17,INDEX('P04'!$AG:$AG,$A345+52),0)+IF($A345&lt;='P05'!$B$17,INDEX('P05'!$AG:$AG,$A345+52),0)+IF($A345&lt;='P06'!$B$17,INDEX('P06'!$AG:$AG,$A345+52),0)+IF($A345&lt;='P07'!$B$17,INDEX('P07'!$AG:$AG,$A345+52),0)+IF($A345&lt;='P08'!$B$17,INDEX('P08'!$AG:$AG,$A345+52),0)+IF($A345&lt;='P09'!$B$17,INDEX('P09'!$AG:$AG,$A345+52),0)+IF($A345&lt;='P10'!$B$17,INDEX('P10'!$AG:$AG,$A345+52),0)</f>
        <v>6729.4341833231247</v>
      </c>
      <c r="T345">
        <f>IF($A345&lt;='P01'!$B$17,INDEX('P01'!$AI:$AI,$A345+52),0)+IF($A345&lt;='P02'!$B$17,INDEX('P02'!$AI:$AI,$A345+52),0)+IF($A345&lt;='P03'!$B$17,INDEX('P03'!$AI:$AI,$A345+52),0)+IF($A345&lt;='P04'!$B$17,INDEX('P04'!$AI:$AI,$A345+52),0)+IF($A345&lt;='P05'!$B$17,INDEX('P05'!$AI:$AI,$A345+52),0)+IF($A345&lt;='P06'!$B$17,INDEX('P06'!$AI:$AI,$A345+52),0)+IF($A345&lt;='P07'!$B$17,INDEX('P07'!$AI:$AI,$A345+52),0)+IF($A345&lt;='P08'!$B$17,INDEX('P08'!$AI:$AI,$A345+52),0)+IF($A345&lt;='P09'!$B$17,INDEX('P09'!$AI:$AI,$A345+52),0)+IF($A345&lt;='P10'!$B$17,INDEX('P10'!$AI:$AI,$A345+52),0)</f>
        <v>6729.4341833231247</v>
      </c>
    </row>
    <row r="346" spans="1:20" x14ac:dyDescent="0.35">
      <c r="A346">
        <v>314</v>
      </c>
      <c r="B346">
        <f>IF($A346&lt;='P01'!$B$17,INDEX('P01'!$J:$J,$A346+52),0)+IF($A346&lt;='P02'!$B$17,INDEX('P02'!$J:$J,$A346+52),0)+IF($A346&lt;='P03'!$B$17,INDEX('P03'!$J:$J,$A346+52),0)+IF($A346&lt;='P04'!$B$17,INDEX('P04'!$J:$J,$A346+52),0)+IF($A346&lt;='P05'!$B$17,INDEX('P05'!$J:$J,$A346+52),0)+IF($A346&lt;='P06'!$B$17,INDEX('P06'!$J:$J,$A346+52),0)+IF($A346&lt;='P07'!$B$17,INDEX('P07'!$J:$J,$A346+52),0)+IF($A346&lt;='P08'!$B$17,INDEX('P08'!$J:$J,$A346+52),0)+IF($A346&lt;='P09'!$B$17,INDEX('P09'!$J:$J,$A346+52),0)+IF($A346&lt;='P10'!$B$17,INDEX('P10'!$J:$J,$A346+52),0)</f>
        <v>5.5020856094784254E-5</v>
      </c>
      <c r="C346">
        <f>IF($A346&lt;='P01'!$B$17,INDEX('P01'!$K:$K,$A346+52),0)+IF($A346&lt;='P02'!$B$17,INDEX('P02'!$K:$K,$A346+52),0)+IF($A346&lt;='P03'!$B$17,INDEX('P03'!$K:$K,$A346+52),0)+IF($A346&lt;='P04'!$B$17,INDEX('P04'!$K:$K,$A346+52),0)+IF($A346&lt;='P05'!$B$17,INDEX('P05'!$K:$K,$A346+52),0)+IF($A346&lt;='P06'!$B$17,INDEX('P06'!$K:$K,$A346+52),0)+IF($A346&lt;='P07'!$B$17,INDEX('P07'!$K:$K,$A346+52),0)+IF($A346&lt;='P08'!$B$17,INDEX('P08'!$K:$K,$A346+52),0)+IF($A346&lt;='P09'!$B$17,INDEX('P09'!$K:$K,$A346+52),0)+IF($A346&lt;='P10'!$B$17,INDEX('P10'!$K:$K,$A346+52),0)</f>
        <v>8.7915638724912022E-4</v>
      </c>
      <c r="D346">
        <f>IF($A346&lt;='P01'!$B$17,INDEX('P01'!$L:$L,$A346+52),0)+IF($A346&lt;='P02'!$B$17,INDEX('P02'!$L:$L,$A346+52),0)+IF($A346&lt;='P03'!$B$17,INDEX('P03'!$L:$L,$A346+52),0)+IF($A346&lt;='P04'!$B$17,INDEX('P04'!$L:$L,$A346+52),0)+IF($A346&lt;='P05'!$B$17,INDEX('P05'!$L:$L,$A346+52),0)+IF($A346&lt;='P06'!$B$17,INDEX('P06'!$L:$L,$A346+52),0)+IF($A346&lt;='P07'!$B$17,INDEX('P07'!$L:$L,$A346+52),0)+IF($A346&lt;='P08'!$B$17,INDEX('P08'!$L:$L,$A346+52),0)+IF($A346&lt;='P09'!$B$17,INDEX('P09'!$L:$L,$A346+52),0)+IF($A346&lt;='P10'!$B$17,INDEX('P10'!$L:$L,$A346+52),0)</f>
        <v>0</v>
      </c>
      <c r="E346">
        <f>IF($A346&lt;='P01'!$B$17,INDEX('P01'!$M:$M,$A346+52),0)+IF($A346&lt;='P02'!$B$17,INDEX('P02'!$M:$M,$A346+52),0)+IF($A346&lt;='P03'!$B$17,INDEX('P03'!$M:$M,$A346+52),0)+IF($A346&lt;='P04'!$B$17,INDEX('P04'!$M:$M,$A346+52),0)+IF($A346&lt;='P05'!$B$17,INDEX('P05'!$M:$M,$A346+52),0)+IF($A346&lt;='P06'!$B$17,INDEX('P06'!$M:$M,$A346+52),0)+IF($A346&lt;='P07'!$B$17,INDEX('P07'!$M:$M,$A346+52),0)+IF($A346&lt;='P08'!$B$17,INDEX('P08'!$M:$M,$A346+52),0)+IF($A346&lt;='P09'!$B$17,INDEX('P09'!$M:$M,$A346+52),0)+IF($A346&lt;='P10'!$B$17,INDEX('P10'!$M:$M,$A346+52),0)</f>
        <v>0.25799676096567636</v>
      </c>
      <c r="F346">
        <f>IF($A346&lt;='P01'!$B$17,INDEX('P01'!$R:$R,$A346+52),0)+IF($A346&lt;='P02'!$B$17,INDEX('P02'!$R:$R,$A346+52),0)+IF($A346&lt;='P03'!$B$17,INDEX('P03'!$R:$R,$A346+52),0)+IF($A346&lt;='P04'!$B$17,INDEX('P04'!$R:$R,$A346+52),0)+IF($A346&lt;='P05'!$B$17,INDEX('P05'!$R:$R,$A346+52),0)+IF($A346&lt;='P06'!$B$17,INDEX('P06'!$R:$R,$A346+52),0)+IF($A346&lt;='P07'!$B$17,INDEX('P07'!$R:$R,$A346+52),0)+IF($A346&lt;='P08'!$B$17,INDEX('P08'!$R:$R,$A346+52),0)+IF($A346&lt;='P09'!$B$17,INDEX('P09'!$R:$R,$A346+52),0)+IF($A346&lt;='P10'!$B$17,INDEX('P10'!$R:$R,$A346+52),0)</f>
        <v>30.196526013935941</v>
      </c>
      <c r="G346">
        <f>IF($A346&lt;='P01'!$B$17,INDEX('P01'!$S:$S,$A346+52),0)+IF($A346&lt;='P02'!$B$17,INDEX('P02'!$S:$S,$A346+52),0)+IF($A346&lt;='P03'!$B$17,INDEX('P03'!$S:$S,$A346+52),0)+IF($A346&lt;='P04'!$B$17,INDEX('P04'!$S:$S,$A346+52),0)+IF($A346&lt;='P05'!$B$17,INDEX('P05'!$S:$S,$A346+52),0)+IF($A346&lt;='P06'!$B$17,INDEX('P06'!$S:$S,$A346+52),0)+IF($A346&lt;='P07'!$B$17,INDEX('P07'!$S:$S,$A346+52),0)+IF($A346&lt;='P08'!$B$17,INDEX('P08'!$S:$S,$A346+52),0)+IF($A346&lt;='P09'!$B$17,INDEX('P09'!$S:$S,$A346+52),0)+IF($A346&lt;='P10'!$B$17,INDEX('P10'!$S:$S,$A346+52),0)</f>
        <v>0.60393052027871885</v>
      </c>
      <c r="H346">
        <f>IF($A346&lt;='P01'!$B$17,INDEX('P01'!$T:$T,$A346+52),0)+IF($A346&lt;='P02'!$B$17,INDEX('P02'!$T:$T,$A346+52),0)+IF($A346&lt;='P03'!$B$17,INDEX('P03'!$T:$T,$A346+52),0)+IF($A346&lt;='P04'!$B$17,INDEX('P04'!$T:$T,$A346+52),0)+IF($A346&lt;='P05'!$B$17,INDEX('P05'!$T:$T,$A346+52),0)+IF($A346&lt;='P06'!$B$17,INDEX('P06'!$T:$T,$A346+52),0)+IF($A346&lt;='P07'!$B$17,INDEX('P07'!$T:$T,$A346+52),0)+IF($A346&lt;='P08'!$B$17,INDEX('P08'!$T:$T,$A346+52),0)+IF($A346&lt;='P09'!$B$17,INDEX('P09'!$T:$T,$A346+52),0)+IF($A346&lt;='P10'!$B$17,INDEX('P10'!$T:$T,$A346+52),0)</f>
        <v>2.8058298363930496</v>
      </c>
      <c r="I346">
        <f>IF($A346&lt;='P01'!$B$17,INDEX('P01'!$U:$U,$A346+52),0)+IF($A346&lt;='P02'!$B$17,INDEX('P02'!$U:$U,$A346+52),0)+IF($A346&lt;='P03'!$B$17,INDEX('P03'!$U:$U,$A346+52),0)+IF($A346&lt;='P04'!$B$17,INDEX('P04'!$U:$U,$A346+52),0)+IF($A346&lt;='P05'!$B$17,INDEX('P05'!$U:$U,$A346+52),0)+IF($A346&lt;='P06'!$B$17,INDEX('P06'!$U:$U,$A346+52),0)+IF($A346&lt;='P07'!$B$17,INDEX('P07'!$U:$U,$A346+52),0)+IF($A346&lt;='P08'!$B$17,INDEX('P08'!$U:$U,$A346+52),0)+IF($A346&lt;='P09'!$B$17,INDEX('P09'!$U:$U,$A346+52),0)+IF($A346&lt;='P10'!$B$17,INDEX('P10'!$U:$U,$A346+52),0)</f>
        <v>55.020856094784257</v>
      </c>
      <c r="J346">
        <f>IF($A346&lt;='P01'!$B$17,INDEX('P01'!$V:$V,$A346+52),0)+IF($A346&lt;='P02'!$B$17,INDEX('P02'!$V:$V,$A346+52),0)+IF($A346&lt;='P03'!$B$17,INDEX('P03'!$V:$V,$A346+52),0)+IF($A346&lt;='P04'!$B$17,INDEX('P04'!$V:$V,$A346+52),0)+IF($A346&lt;='P05'!$B$17,INDEX('P05'!$V:$V,$A346+52),0)+IF($A346&lt;='P06'!$B$17,INDEX('P06'!$V:$V,$A346+52),0)+IF($A346&lt;='P07'!$B$17,INDEX('P07'!$V:$V,$A346+52),0)+IF($A346&lt;='P08'!$B$17,INDEX('P08'!$V:$V,$A346+52),0)+IF($A346&lt;='P09'!$B$17,INDEX('P09'!$V:$V,$A346+52),0)+IF($A346&lt;='P10'!$B$17,INDEX('P10'!$V:$V,$A346+52),0)</f>
        <v>2.9810875579883871E-2</v>
      </c>
      <c r="K346">
        <f>IF($A346&lt;='P01'!$B$17,INDEX('P01'!$W:$W,$A346+52),0)+IF($A346&lt;='P02'!$B$17,INDEX('P02'!$W:$W,$A346+52),0)+IF($A346&lt;='P03'!$B$17,INDEX('P03'!$W:$W,$A346+52),0)+IF($A346&lt;='P04'!$B$17,INDEX('P04'!$W:$W,$A346+52),0)+IF($A346&lt;='P05'!$B$17,INDEX('P05'!$W:$W,$A346+52),0)+IF($A346&lt;='P06'!$B$17,INDEX('P06'!$W:$W,$A346+52),0)+IF($A346&lt;='P07'!$B$17,INDEX('P07'!$W:$W,$A346+52),0)+IF($A346&lt;='P08'!$B$17,INDEX('P08'!$W:$W,$A346+52),0)+IF($A346&lt;='P09'!$B$17,INDEX('P09'!$W:$W,$A346+52),0)+IF($A346&lt;='P10'!$B$17,INDEX('P10'!$W:$W,$A346+52),0)</f>
        <v>-28.263901313099968</v>
      </c>
      <c r="L346">
        <f>IF($A346&lt;='P01'!$B$17,INDEX('P01'!$X:$X,$A346+52),0)+IF($A346&lt;='P02'!$B$17,INDEX('P02'!$X:$X,$A346+52),0)+IF($A346&lt;='P03'!$B$17,INDEX('P03'!$X:$X,$A346+52),0)+IF($A346&lt;='P04'!$B$17,INDEX('P04'!$X:$X,$A346+52),0)+IF($A346&lt;='P05'!$B$17,INDEX('P05'!$X:$X,$A346+52),0)+IF($A346&lt;='P06'!$B$17,INDEX('P06'!$X:$X,$A346+52),0)+IF($A346&lt;='P07'!$B$17,INDEX('P07'!$X:$X,$A346+52),0)+IF($A346&lt;='P08'!$B$17,INDEX('P08'!$X:$X,$A346+52),0)+IF($A346&lt;='P09'!$B$17,INDEX('P09'!$X:$X,$A346+52),0)+IF($A346&lt;='P10'!$B$17,INDEX('P10'!$X:$X,$A346+52),0)</f>
        <v>28.167022855973865</v>
      </c>
      <c r="M346">
        <f>IF($A346&lt;='P01'!$B$17,INDEX('P01'!$AA:$AA,$A346+52),0)+IF($A346&lt;='P02'!$B$17,INDEX('P02'!$AA:$AA,$A346+52),0)+IF($A346&lt;='P03'!$B$17,INDEX('P03'!$AA:$AA,$A346+52),0)+IF($A346&lt;='P04'!$B$17,INDEX('P04'!$AA:$AA,$A346+52),0)+IF($A346&lt;='P05'!$B$17,INDEX('P05'!$AA:$AA,$A346+52),0)+IF($A346&lt;='P06'!$B$17,INDEX('P06'!$AA:$AA,$A346+52),0)+IF($A346&lt;='P07'!$B$17,INDEX('P07'!$AA:$AA,$A346+52),0)+IF($A346&lt;='P08'!$B$17,INDEX('P08'!$AA:$AA,$A346+52),0)+IF($A346&lt;='P09'!$B$17,INDEX('P09'!$AA:$AA,$A346+52),0)+IF($A346&lt;='P10'!$B$17,INDEX('P10'!$AA:$AA,$A346+52),0)</f>
        <v>-10.09334770602073</v>
      </c>
      <c r="N346">
        <f>IF($A346&lt;='P01'!$B$17,INDEX('P01'!$AB:$AB,$A346+52),0)+IF($A346&lt;='P02'!$B$17,INDEX('P02'!$AB:$AB,$A346+52),0)+IF($A346&lt;='P03'!$B$17,INDEX('P03'!$AB:$AB,$A346+52),0)+IF($A346&lt;='P04'!$B$17,INDEX('P04'!$AB:$AB,$A346+52),0)+IF($A346&lt;='P05'!$B$17,INDEX('P05'!$AB:$AB,$A346+52),0)+IF($A346&lt;='P06'!$B$17,INDEX('P06'!$AB:$AB,$A346+52),0)+IF($A346&lt;='P07'!$B$17,INDEX('P07'!$AB:$AB,$A346+52),0)+IF($A346&lt;='P08'!$B$17,INDEX('P08'!$AB:$AB,$A346+52),0)+IF($A346&lt;='P09'!$B$17,INDEX('P09'!$AB:$AB,$A346+52),0)+IF($A346&lt;='P10'!$B$17,INDEX('P10'!$AB:$AB,$A346+52),0)</f>
        <v>10.85602201416931</v>
      </c>
      <c r="O346">
        <f>IF($A346&lt;='P01'!$B$17,INDEX('P01'!$AC:$AC,$A346+52),0)+IF($A346&lt;='P02'!$B$17,INDEX('P02'!$AC:$AC,$A346+52),0)+IF($A346&lt;='P03'!$B$17,INDEX('P03'!$AC:$AC,$A346+52),0)+IF($A346&lt;='P04'!$B$17,INDEX('P04'!$AC:$AC,$A346+52),0)+IF($A346&lt;='P05'!$B$17,INDEX('P05'!$AC:$AC,$A346+52),0)+IF($A346&lt;='P06'!$B$17,INDEX('P06'!$AC:$AC,$A346+52),0)+IF($A346&lt;='P07'!$B$17,INDEX('P07'!$AC:$AC,$A346+52),0)+IF($A346&lt;='P08'!$B$17,INDEX('P08'!$AC:$AC,$A346+52),0)+IF($A346&lt;='P09'!$B$17,INDEX('P09'!$AC:$AC,$A346+52),0)+IF($A346&lt;='P10'!$B$17,INDEX('P10'!$AC:$AC,$A346+52),0)</f>
        <v>0.21712044028338623</v>
      </c>
      <c r="P346">
        <f>IF($A346&lt;='P01'!$B$17,INDEX('P01'!$AD:$AD,$A346+52),0)+IF($A346&lt;='P02'!$B$17,INDEX('P02'!$AD:$AD,$A346+52),0)+IF($A346&lt;='P03'!$B$17,INDEX('P03'!$AD:$AD,$A346+52),0)+IF($A346&lt;='P04'!$B$17,INDEX('P04'!$AD:$AD,$A346+52),0)+IF($A346&lt;='P05'!$B$17,INDEX('P05'!$AD:$AD,$A346+52),0)+IF($A346&lt;='P06'!$B$17,INDEX('P06'!$AD:$AD,$A346+52),0)+IF($A346&lt;='P07'!$B$17,INDEX('P07'!$AD:$AD,$A346+52),0)+IF($A346&lt;='P08'!$B$17,INDEX('P08'!$AD:$AD,$A346+52),0)+IF($A346&lt;='P09'!$B$17,INDEX('P09'!$AD:$AD,$A346+52),0)+IF($A346&lt;='P10'!$B$17,INDEX('P10'!$AD:$AD,$A346+52),0)</f>
        <v>1.0054387461341501</v>
      </c>
      <c r="Q346">
        <f>IF($A346&lt;='P01'!$B$17,INDEX('P01'!$AE:$AE,$A346+52),0)+IF($A346&lt;='P02'!$B$17,INDEX('P02'!$AE:$AE,$A346+52),0)+IF($A346&lt;='P03'!$B$17,INDEX('P03'!$AE:$AE,$A346+52),0)+IF($A346&lt;='P04'!$B$17,INDEX('P04'!$AE:$AE,$A346+52),0)+IF($A346&lt;='P05'!$B$17,INDEX('P05'!$AE:$AE,$A346+52),0)+IF($A346&lt;='P06'!$B$17,INDEX('P06'!$AE:$AE,$A346+52),0)+IF($A346&lt;='P07'!$B$17,INDEX('P07'!$AE:$AE,$A346+52),0)+IF($A346&lt;='P08'!$B$17,INDEX('P08'!$AE:$AE,$A346+52),0)+IF($A346&lt;='P09'!$B$17,INDEX('P09'!$AE:$AE,$A346+52),0)+IF($A346&lt;='P10'!$B$17,INDEX('P10'!$AE:$AE,$A346+52),0)</f>
        <v>19.716128129239113</v>
      </c>
      <c r="R346">
        <f>IF($A346&lt;='P01'!$B$17,INDEX('P01'!$AF:$AF,$A346+52),0)+IF($A346&lt;='P02'!$B$17,INDEX('P02'!$AF:$AF,$A346+52),0)+IF($A346&lt;='P03'!$B$17,INDEX('P03'!$AF:$AF,$A346+52),0)+IF($A346&lt;='P04'!$B$17,INDEX('P04'!$AF:$AF,$A346+52),0)+IF($A346&lt;='P05'!$B$17,INDEX('P05'!$AF:$AF,$A346+52),0)+IF($A346&lt;='P06'!$B$17,INDEX('P06'!$AF:$AF,$A346+52),0)+IF($A346&lt;='P07'!$B$17,INDEX('P07'!$AF:$AF,$A346+52),0)+IF($A346&lt;='P08'!$B$17,INDEX('P08'!$AF:$AF,$A346+52),0)+IF($A346&lt;='P09'!$B$17,INDEX('P09'!$AF:$AF,$A346+52),0)+IF($A346&lt;='P10'!$B$17,INDEX('P10'!$AF:$AF,$A346+52),0)</f>
        <v>1.0682404533387703E-2</v>
      </c>
      <c r="S346">
        <f>IF($A346&lt;='P01'!$B$17,INDEX('P01'!$AG:$AG,$A346+52),0)+IF($A346&lt;='P02'!$B$17,INDEX('P02'!$AG:$AG,$A346+52),0)+IF($A346&lt;='P03'!$B$17,INDEX('P03'!$AG:$AG,$A346+52),0)+IF($A346&lt;='P04'!$B$17,INDEX('P04'!$AG:$AG,$A346+52),0)+IF($A346&lt;='P05'!$B$17,INDEX('P05'!$AG:$AG,$A346+52),0)+IF($A346&lt;='P06'!$B$17,INDEX('P06'!$AG:$AG,$A346+52),0)+IF($A346&lt;='P07'!$B$17,INDEX('P07'!$AG:$AG,$A346+52),0)+IF($A346&lt;='P08'!$B$17,INDEX('P08'!$AG:$AG,$A346+52),0)+IF($A346&lt;='P09'!$B$17,INDEX('P09'!$AG:$AG,$A346+52),0)+IF($A346&lt;='P10'!$B$17,INDEX('P10'!$AG:$AG,$A346+52),0)</f>
        <v>6723.2975768647848</v>
      </c>
      <c r="T346">
        <f>IF($A346&lt;='P01'!$B$17,INDEX('P01'!$AI:$AI,$A346+52),0)+IF($A346&lt;='P02'!$B$17,INDEX('P02'!$AI:$AI,$A346+52),0)+IF($A346&lt;='P03'!$B$17,INDEX('P03'!$AI:$AI,$A346+52),0)+IF($A346&lt;='P04'!$B$17,INDEX('P04'!$AI:$AI,$A346+52),0)+IF($A346&lt;='P05'!$B$17,INDEX('P05'!$AI:$AI,$A346+52),0)+IF($A346&lt;='P06'!$B$17,INDEX('P06'!$AI:$AI,$A346+52),0)+IF($A346&lt;='P07'!$B$17,INDEX('P07'!$AI:$AI,$A346+52),0)+IF($A346&lt;='P08'!$B$17,INDEX('P08'!$AI:$AI,$A346+52),0)+IF($A346&lt;='P09'!$B$17,INDEX('P09'!$AI:$AI,$A346+52),0)+IF($A346&lt;='P10'!$B$17,INDEX('P10'!$AI:$AI,$A346+52),0)</f>
        <v>6723.2975768647848</v>
      </c>
    </row>
    <row r="347" spans="1:20" x14ac:dyDescent="0.35">
      <c r="A347">
        <v>315</v>
      </c>
      <c r="B347">
        <f>IF($A347&lt;='P01'!$B$17,INDEX('P01'!$J:$J,$A347+52),0)+IF($A347&lt;='P02'!$B$17,INDEX('P02'!$J:$J,$A347+52),0)+IF($A347&lt;='P03'!$B$17,INDEX('P03'!$J:$J,$A347+52),0)+IF($A347&lt;='P04'!$B$17,INDEX('P04'!$J:$J,$A347+52),0)+IF($A347&lt;='P05'!$B$17,INDEX('P05'!$J:$J,$A347+52),0)+IF($A347&lt;='P06'!$B$17,INDEX('P06'!$J:$J,$A347+52),0)+IF($A347&lt;='P07'!$B$17,INDEX('P07'!$J:$J,$A347+52),0)+IF($A347&lt;='P08'!$B$17,INDEX('P08'!$J:$J,$A347+52),0)+IF($A347&lt;='P09'!$B$17,INDEX('P09'!$J:$J,$A347+52),0)+IF($A347&lt;='P10'!$B$17,INDEX('P10'!$J:$J,$A347+52),0)</f>
        <v>5.4822350531762062E-5</v>
      </c>
      <c r="C347">
        <f>IF($A347&lt;='P01'!$B$17,INDEX('P01'!$K:$K,$A347+52),0)+IF($A347&lt;='P02'!$B$17,INDEX('P02'!$K:$K,$A347+52),0)+IF($A347&lt;='P03'!$B$17,INDEX('P03'!$K:$K,$A347+52),0)+IF($A347&lt;='P04'!$B$17,INDEX('P04'!$K:$K,$A347+52),0)+IF($A347&lt;='P05'!$B$17,INDEX('P05'!$K:$K,$A347+52),0)+IF($A347&lt;='P06'!$B$17,INDEX('P06'!$K:$K,$A347+52),0)+IF($A347&lt;='P07'!$B$17,INDEX('P07'!$K:$K,$A347+52),0)+IF($A347&lt;='P08'!$B$17,INDEX('P08'!$K:$K,$A347+52),0)+IF($A347&lt;='P09'!$B$17,INDEX('P09'!$K:$K,$A347+52),0)+IF($A347&lt;='P10'!$B$17,INDEX('P10'!$K:$K,$A347+52),0)</f>
        <v>8.7598454576895846E-4</v>
      </c>
      <c r="D347">
        <f>IF($A347&lt;='P01'!$B$17,INDEX('P01'!$L:$L,$A347+52),0)+IF($A347&lt;='P02'!$B$17,INDEX('P02'!$L:$L,$A347+52),0)+IF($A347&lt;='P03'!$B$17,INDEX('P03'!$L:$L,$A347+52),0)+IF($A347&lt;='P04'!$B$17,INDEX('P04'!$L:$L,$A347+52),0)+IF($A347&lt;='P05'!$B$17,INDEX('P05'!$L:$L,$A347+52),0)+IF($A347&lt;='P06'!$B$17,INDEX('P06'!$L:$L,$A347+52),0)+IF($A347&lt;='P07'!$B$17,INDEX('P07'!$L:$L,$A347+52),0)+IF($A347&lt;='P08'!$B$17,INDEX('P08'!$L:$L,$A347+52),0)+IF($A347&lt;='P09'!$B$17,INDEX('P09'!$L:$L,$A347+52),0)+IF($A347&lt;='P10'!$B$17,INDEX('P10'!$L:$L,$A347+52),0)</f>
        <v>0</v>
      </c>
      <c r="E347">
        <f>IF($A347&lt;='P01'!$B$17,INDEX('P01'!$M:$M,$A347+52),0)+IF($A347&lt;='P02'!$B$17,INDEX('P02'!$M:$M,$A347+52),0)+IF($A347&lt;='P03'!$B$17,INDEX('P03'!$M:$M,$A347+52),0)+IF($A347&lt;='P04'!$B$17,INDEX('P04'!$M:$M,$A347+52),0)+IF($A347&lt;='P05'!$B$17,INDEX('P05'!$M:$M,$A347+52),0)+IF($A347&lt;='P06'!$B$17,INDEX('P06'!$M:$M,$A347+52),0)+IF($A347&lt;='P07'!$B$17,INDEX('P07'!$M:$M,$A347+52),0)+IF($A347&lt;='P08'!$B$17,INDEX('P08'!$M:$M,$A347+52),0)+IF($A347&lt;='P09'!$B$17,INDEX('P09'!$M:$M,$A347+52),0)+IF($A347&lt;='P10'!$B$17,INDEX('P10'!$M:$M,$A347+52),0)</f>
        <v>0.2570659540693756</v>
      </c>
      <c r="F347">
        <f>IF($A347&lt;='P01'!$B$17,INDEX('P01'!$R:$R,$A347+52),0)+IF($A347&lt;='P02'!$B$17,INDEX('P02'!$R:$R,$A347+52),0)+IF($A347&lt;='P03'!$B$17,INDEX('P03'!$R:$R,$A347+52),0)+IF($A347&lt;='P04'!$B$17,INDEX('P04'!$R:$R,$A347+52),0)+IF($A347&lt;='P05'!$B$17,INDEX('P05'!$R:$R,$A347+52),0)+IF($A347&lt;='P06'!$B$17,INDEX('P06'!$R:$R,$A347+52),0)+IF($A347&lt;='P07'!$B$17,INDEX('P07'!$R:$R,$A347+52),0)+IF($A347&lt;='P08'!$B$17,INDEX('P08'!$R:$R,$A347+52),0)+IF($A347&lt;='P09'!$B$17,INDEX('P09'!$R:$R,$A347+52),0)+IF($A347&lt;='P10'!$B$17,INDEX('P10'!$R:$R,$A347+52),0)</f>
        <v>30.087582263817179</v>
      </c>
      <c r="G347">
        <f>IF($A347&lt;='P01'!$B$17,INDEX('P01'!$S:$S,$A347+52),0)+IF($A347&lt;='P02'!$B$17,INDEX('P02'!$S:$S,$A347+52),0)+IF($A347&lt;='P03'!$B$17,INDEX('P03'!$S:$S,$A347+52),0)+IF($A347&lt;='P04'!$B$17,INDEX('P04'!$S:$S,$A347+52),0)+IF($A347&lt;='P05'!$B$17,INDEX('P05'!$S:$S,$A347+52),0)+IF($A347&lt;='P06'!$B$17,INDEX('P06'!$S:$S,$A347+52),0)+IF($A347&lt;='P07'!$B$17,INDEX('P07'!$S:$S,$A347+52),0)+IF($A347&lt;='P08'!$B$17,INDEX('P08'!$S:$S,$A347+52),0)+IF($A347&lt;='P09'!$B$17,INDEX('P09'!$S:$S,$A347+52),0)+IF($A347&lt;='P10'!$B$17,INDEX('P10'!$S:$S,$A347+52),0)</f>
        <v>0.60175164527634362</v>
      </c>
      <c r="H347">
        <f>IF($A347&lt;='P01'!$B$17,INDEX('P01'!$T:$T,$A347+52),0)+IF($A347&lt;='P02'!$B$17,INDEX('P02'!$T:$T,$A347+52),0)+IF($A347&lt;='P03'!$B$17,INDEX('P03'!$T:$T,$A347+52),0)+IF($A347&lt;='P04'!$B$17,INDEX('P04'!$T:$T,$A347+52),0)+IF($A347&lt;='P05'!$B$17,INDEX('P05'!$T:$T,$A347+52),0)+IF($A347&lt;='P06'!$B$17,INDEX('P06'!$T:$T,$A347+52),0)+IF($A347&lt;='P07'!$B$17,INDEX('P07'!$T:$T,$A347+52),0)+IF($A347&lt;='P08'!$B$17,INDEX('P08'!$T:$T,$A347+52),0)+IF($A347&lt;='P09'!$B$17,INDEX('P09'!$T:$T,$A347+52),0)+IF($A347&lt;='P10'!$B$17,INDEX('P10'!$T:$T,$A347+52),0)</f>
        <v>2.8026018636868457</v>
      </c>
      <c r="I347">
        <f>IF($A347&lt;='P01'!$B$17,INDEX('P01'!$U:$U,$A347+52),0)+IF($A347&lt;='P02'!$B$17,INDEX('P02'!$U:$U,$A347+52),0)+IF($A347&lt;='P03'!$B$17,INDEX('P03'!$U:$U,$A347+52),0)+IF($A347&lt;='P04'!$B$17,INDEX('P04'!$U:$U,$A347+52),0)+IF($A347&lt;='P05'!$B$17,INDEX('P05'!$U:$U,$A347+52),0)+IF($A347&lt;='P06'!$B$17,INDEX('P06'!$U:$U,$A347+52),0)+IF($A347&lt;='P07'!$B$17,INDEX('P07'!$U:$U,$A347+52),0)+IF($A347&lt;='P08'!$B$17,INDEX('P08'!$U:$U,$A347+52),0)+IF($A347&lt;='P09'!$B$17,INDEX('P09'!$U:$U,$A347+52),0)+IF($A347&lt;='P10'!$B$17,INDEX('P10'!$U:$U,$A347+52),0)</f>
        <v>54.822350531762062</v>
      </c>
      <c r="J347">
        <f>IF($A347&lt;='P01'!$B$17,INDEX('P01'!$V:$V,$A347+52),0)+IF($A347&lt;='P02'!$B$17,INDEX('P02'!$V:$V,$A347+52),0)+IF($A347&lt;='P03'!$B$17,INDEX('P03'!$V:$V,$A347+52),0)+IF($A347&lt;='P04'!$B$17,INDEX('P04'!$V:$V,$A347+52),0)+IF($A347&lt;='P05'!$B$17,INDEX('P05'!$V:$V,$A347+52),0)+IF($A347&lt;='P06'!$B$17,INDEX('P06'!$V:$V,$A347+52),0)+IF($A347&lt;='P07'!$B$17,INDEX('P07'!$V:$V,$A347+52),0)+IF($A347&lt;='P08'!$B$17,INDEX('P08'!$V:$V,$A347+52),0)+IF($A347&lt;='P09'!$B$17,INDEX('P09'!$V:$V,$A347+52),0)+IF($A347&lt;='P10'!$B$17,INDEX('P10'!$V:$V,$A347+52),0)</f>
        <v>2.9776579596759108E-2</v>
      </c>
      <c r="K347">
        <f>IF($A347&lt;='P01'!$B$17,INDEX('P01'!$W:$W,$A347+52),0)+IF($A347&lt;='P02'!$B$17,INDEX('P02'!$W:$W,$A347+52),0)+IF($A347&lt;='P03'!$B$17,INDEX('P03'!$W:$W,$A347+52),0)+IF($A347&lt;='P04'!$B$17,INDEX('P04'!$W:$W,$A347+52),0)+IF($A347&lt;='P05'!$B$17,INDEX('P05'!$W:$W,$A347+52),0)+IF($A347&lt;='P06'!$B$17,INDEX('P06'!$W:$W,$A347+52),0)+IF($A347&lt;='P07'!$B$17,INDEX('P07'!$W:$W,$A347+52),0)+IF($A347&lt;='P08'!$B$17,INDEX('P08'!$W:$W,$A347+52),0)+IF($A347&lt;='P09'!$B$17,INDEX('P09'!$W:$W,$A347+52),0)+IF($A347&lt;='P10'!$B$17,INDEX('P10'!$W:$W,$A347+52),0)</f>
        <v>-28.168898356504833</v>
      </c>
      <c r="L347">
        <f>IF($A347&lt;='P01'!$B$17,INDEX('P01'!$X:$X,$A347+52),0)+IF($A347&lt;='P02'!$B$17,INDEX('P02'!$X:$X,$A347+52),0)+IF($A347&lt;='P03'!$B$17,INDEX('P03'!$X:$X,$A347+52),0)+IF($A347&lt;='P04'!$B$17,INDEX('P04'!$X:$X,$A347+52),0)+IF($A347&lt;='P05'!$B$17,INDEX('P05'!$X:$X,$A347+52),0)+IF($A347&lt;='P06'!$B$17,INDEX('P06'!$X:$X,$A347+52),0)+IF($A347&lt;='P07'!$B$17,INDEX('P07'!$X:$X,$A347+52),0)+IF($A347&lt;='P08'!$B$17,INDEX('P08'!$X:$X,$A347+52),0)+IF($A347&lt;='P09'!$B$17,INDEX('P09'!$X:$X,$A347+52),0)+IF($A347&lt;='P10'!$B$17,INDEX('P10'!$X:$X,$A347+52),0)</f>
        <v>28.072369419797734</v>
      </c>
      <c r="M347">
        <f>IF($A347&lt;='P01'!$B$17,INDEX('P01'!$AA:$AA,$A347+52),0)+IF($A347&lt;='P02'!$B$17,INDEX('P02'!$AA:$AA,$A347+52),0)+IF($A347&lt;='P03'!$B$17,INDEX('P03'!$AA:$AA,$A347+52),0)+IF($A347&lt;='P04'!$B$17,INDEX('P04'!$AA:$AA,$A347+52),0)+IF($A347&lt;='P05'!$B$17,INDEX('P05'!$AA:$AA,$A347+52),0)+IF($A347&lt;='P06'!$B$17,INDEX('P06'!$AA:$AA,$A347+52),0)+IF($A347&lt;='P07'!$B$17,INDEX('P07'!$AA:$AA,$A347+52),0)+IF($A347&lt;='P08'!$B$17,INDEX('P08'!$AA:$AA,$A347+52),0)+IF($A347&lt;='P09'!$B$17,INDEX('P09'!$AA:$AA,$A347+52),0)+IF($A347&lt;='P10'!$B$17,INDEX('P10'!$AA:$AA,$A347+52),0)</f>
        <v>-10.026605175635282</v>
      </c>
      <c r="N347">
        <f>IF($A347&lt;='P01'!$B$17,INDEX('P01'!$AB:$AB,$A347+52),0)+IF($A347&lt;='P02'!$B$17,INDEX('P02'!$AB:$AB,$A347+52),0)+IF($A347&lt;='P03'!$B$17,INDEX('P03'!$AB:$AB,$A347+52),0)+IF($A347&lt;='P04'!$B$17,INDEX('P04'!$AB:$AB,$A347+52),0)+IF($A347&lt;='P05'!$B$17,INDEX('P05'!$AB:$AB,$A347+52),0)+IF($A347&lt;='P06'!$B$17,INDEX('P06'!$AB:$AB,$A347+52),0)+IF($A347&lt;='P07'!$B$17,INDEX('P07'!$AB:$AB,$A347+52),0)+IF($A347&lt;='P08'!$B$17,INDEX('P08'!$AB:$AB,$A347+52),0)+IF($A347&lt;='P09'!$B$17,INDEX('P09'!$AB:$AB,$A347+52),0)+IF($A347&lt;='P10'!$B$17,INDEX('P10'!$AB:$AB,$A347+52),0)</f>
        <v>10.781559377966051</v>
      </c>
      <c r="O347">
        <f>IF($A347&lt;='P01'!$B$17,INDEX('P01'!$AC:$AC,$A347+52),0)+IF($A347&lt;='P02'!$B$17,INDEX('P02'!$AC:$AC,$A347+52),0)+IF($A347&lt;='P03'!$B$17,INDEX('P03'!$AC:$AC,$A347+52),0)+IF($A347&lt;='P04'!$B$17,INDEX('P04'!$AC:$AC,$A347+52),0)+IF($A347&lt;='P05'!$B$17,INDEX('P05'!$AC:$AC,$A347+52),0)+IF($A347&lt;='P06'!$B$17,INDEX('P06'!$AC:$AC,$A347+52),0)+IF($A347&lt;='P07'!$B$17,INDEX('P07'!$AC:$AC,$A347+52),0)+IF($A347&lt;='P08'!$B$17,INDEX('P08'!$AC:$AC,$A347+52),0)+IF($A347&lt;='P09'!$B$17,INDEX('P09'!$AC:$AC,$A347+52),0)+IF($A347&lt;='P10'!$B$17,INDEX('P10'!$AC:$AC,$A347+52),0)</f>
        <v>0.21563118755932104</v>
      </c>
      <c r="P347">
        <f>IF($A347&lt;='P01'!$B$17,INDEX('P01'!$AD:$AD,$A347+52),0)+IF($A347&lt;='P02'!$B$17,INDEX('P02'!$AD:$AD,$A347+52),0)+IF($A347&lt;='P03'!$B$17,INDEX('P03'!$AD:$AD,$A347+52),0)+IF($A347&lt;='P04'!$B$17,INDEX('P04'!$AD:$AD,$A347+52),0)+IF($A347&lt;='P05'!$B$17,INDEX('P05'!$AD:$AD,$A347+52),0)+IF($A347&lt;='P06'!$B$17,INDEX('P06'!$AD:$AD,$A347+52),0)+IF($A347&lt;='P07'!$B$17,INDEX('P07'!$AD:$AD,$A347+52),0)+IF($A347&lt;='P08'!$B$17,INDEX('P08'!$AD:$AD,$A347+52),0)+IF($A347&lt;='P09'!$B$17,INDEX('P09'!$AD:$AD,$A347+52),0)+IF($A347&lt;='P10'!$B$17,INDEX('P10'!$AD:$AD,$A347+52),0)</f>
        <v>1.001005007146635</v>
      </c>
      <c r="Q347">
        <f>IF($A347&lt;='P01'!$B$17,INDEX('P01'!$AE:$AE,$A347+52),0)+IF($A347&lt;='P02'!$B$17,INDEX('P02'!$AE:$AE,$A347+52),0)+IF($A347&lt;='P03'!$B$17,INDEX('P03'!$AE:$AE,$A347+52),0)+IF($A347&lt;='P04'!$B$17,INDEX('P04'!$AE:$AE,$A347+52),0)+IF($A347&lt;='P05'!$B$17,INDEX('P05'!$AE:$AE,$A347+52),0)+IF($A347&lt;='P06'!$B$17,INDEX('P06'!$AE:$AE,$A347+52),0)+IF($A347&lt;='P07'!$B$17,INDEX('P07'!$AE:$AE,$A347+52),0)+IF($A347&lt;='P08'!$B$17,INDEX('P08'!$AE:$AE,$A347+52),0)+IF($A347&lt;='P09'!$B$17,INDEX('P09'!$AE:$AE,$A347+52),0)+IF($A347&lt;='P10'!$B$17,INDEX('P10'!$AE:$AE,$A347+52),0)</f>
        <v>19.580893061153567</v>
      </c>
      <c r="R347">
        <f>IF($A347&lt;='P01'!$B$17,INDEX('P01'!$AF:$AF,$A347+52),0)+IF($A347&lt;='P02'!$B$17,INDEX('P02'!$AF:$AF,$A347+52),0)+IF($A347&lt;='P03'!$B$17,INDEX('P03'!$AF:$AF,$A347+52),0)+IF($A347&lt;='P04'!$B$17,INDEX('P04'!$AF:$AF,$A347+52),0)+IF($A347&lt;='P05'!$B$17,INDEX('P05'!$AF:$AF,$A347+52),0)+IF($A347&lt;='P06'!$B$17,INDEX('P06'!$AF:$AF,$A347+52),0)+IF($A347&lt;='P07'!$B$17,INDEX('P07'!$AF:$AF,$A347+52),0)+IF($A347&lt;='P08'!$B$17,INDEX('P08'!$AF:$AF,$A347+52),0)+IF($A347&lt;='P09'!$B$17,INDEX('P09'!$AF:$AF,$A347+52),0)+IF($A347&lt;='P10'!$B$17,INDEX('P10'!$AF:$AF,$A347+52),0)</f>
        <v>1.0635297741808214E-2</v>
      </c>
      <c r="S347">
        <f>IF($A347&lt;='P01'!$B$17,INDEX('P01'!$AG:$AG,$A347+52),0)+IF($A347&lt;='P02'!$B$17,INDEX('P02'!$AG:$AG,$A347+52),0)+IF($A347&lt;='P03'!$B$17,INDEX('P03'!$AG:$AG,$A347+52),0)+IF($A347&lt;='P04'!$B$17,INDEX('P04'!$AG:$AG,$A347+52),0)+IF($A347&lt;='P05'!$B$17,INDEX('P05'!$AG:$AG,$A347+52),0)+IF($A347&lt;='P06'!$B$17,INDEX('P06'!$AG:$AG,$A347+52),0)+IF($A347&lt;='P07'!$B$17,INDEX('P07'!$AG:$AG,$A347+52),0)+IF($A347&lt;='P08'!$B$17,INDEX('P08'!$AG:$AG,$A347+52),0)+IF($A347&lt;='P09'!$B$17,INDEX('P09'!$AG:$AG,$A347+52),0)+IF($A347&lt;='P10'!$B$17,INDEX('P10'!$AG:$AG,$A347+52),0)</f>
        <v>6717.2355341899311</v>
      </c>
      <c r="T347">
        <f>IF($A347&lt;='P01'!$B$17,INDEX('P01'!$AI:$AI,$A347+52),0)+IF($A347&lt;='P02'!$B$17,INDEX('P02'!$AI:$AI,$A347+52),0)+IF($A347&lt;='P03'!$B$17,INDEX('P03'!$AI:$AI,$A347+52),0)+IF($A347&lt;='P04'!$B$17,INDEX('P04'!$AI:$AI,$A347+52),0)+IF($A347&lt;='P05'!$B$17,INDEX('P05'!$AI:$AI,$A347+52),0)+IF($A347&lt;='P06'!$B$17,INDEX('P06'!$AI:$AI,$A347+52),0)+IF($A347&lt;='P07'!$B$17,INDEX('P07'!$AI:$AI,$A347+52),0)+IF($A347&lt;='P08'!$B$17,INDEX('P08'!$AI:$AI,$A347+52),0)+IF($A347&lt;='P09'!$B$17,INDEX('P09'!$AI:$AI,$A347+52),0)+IF($A347&lt;='P10'!$B$17,INDEX('P10'!$AI:$AI,$A347+52),0)</f>
        <v>6717.2355341899311</v>
      </c>
    </row>
    <row r="348" spans="1:20" x14ac:dyDescent="0.35">
      <c r="A348">
        <v>316</v>
      </c>
      <c r="B348">
        <f>IF($A348&lt;='P01'!$B$17,INDEX('P01'!$J:$J,$A348+52),0)+IF($A348&lt;='P02'!$B$17,INDEX('P02'!$J:$J,$A348+52),0)+IF($A348&lt;='P03'!$B$17,INDEX('P03'!$J:$J,$A348+52),0)+IF($A348&lt;='P04'!$B$17,INDEX('P04'!$J:$J,$A348+52),0)+IF($A348&lt;='P05'!$B$17,INDEX('P05'!$J:$J,$A348+52),0)+IF($A348&lt;='P06'!$B$17,INDEX('P06'!$J:$J,$A348+52),0)+IF($A348&lt;='P07'!$B$17,INDEX('P07'!$J:$J,$A348+52),0)+IF($A348&lt;='P08'!$B$17,INDEX('P08'!$J:$J,$A348+52),0)+IF($A348&lt;='P09'!$B$17,INDEX('P09'!$J:$J,$A348+52),0)+IF($A348&lt;='P10'!$B$17,INDEX('P10'!$J:$J,$A348+52),0)</f>
        <v>5.4624561141866694E-5</v>
      </c>
      <c r="C348">
        <f>IF($A348&lt;='P01'!$B$17,INDEX('P01'!$K:$K,$A348+52),0)+IF($A348&lt;='P02'!$B$17,INDEX('P02'!$K:$K,$A348+52),0)+IF($A348&lt;='P03'!$B$17,INDEX('P03'!$K:$K,$A348+52),0)+IF($A348&lt;='P04'!$B$17,INDEX('P04'!$K:$K,$A348+52),0)+IF($A348&lt;='P05'!$B$17,INDEX('P05'!$K:$K,$A348+52),0)+IF($A348&lt;='P06'!$B$17,INDEX('P06'!$K:$K,$A348+52),0)+IF($A348&lt;='P07'!$B$17,INDEX('P07'!$K:$K,$A348+52),0)+IF($A348&lt;='P08'!$B$17,INDEX('P08'!$K:$K,$A348+52),0)+IF($A348&lt;='P09'!$B$17,INDEX('P09'!$K:$K,$A348+52),0)+IF($A348&lt;='P10'!$B$17,INDEX('P10'!$K:$K,$A348+52),0)</f>
        <v>8.7282414773449208E-4</v>
      </c>
      <c r="D348">
        <f>IF($A348&lt;='P01'!$B$17,INDEX('P01'!$L:$L,$A348+52),0)+IF($A348&lt;='P02'!$B$17,INDEX('P02'!$L:$L,$A348+52),0)+IF($A348&lt;='P03'!$B$17,INDEX('P03'!$L:$L,$A348+52),0)+IF($A348&lt;='P04'!$B$17,INDEX('P04'!$L:$L,$A348+52),0)+IF($A348&lt;='P05'!$B$17,INDEX('P05'!$L:$L,$A348+52),0)+IF($A348&lt;='P06'!$B$17,INDEX('P06'!$L:$L,$A348+52),0)+IF($A348&lt;='P07'!$B$17,INDEX('P07'!$L:$L,$A348+52),0)+IF($A348&lt;='P08'!$B$17,INDEX('P08'!$L:$L,$A348+52),0)+IF($A348&lt;='P09'!$B$17,INDEX('P09'!$L:$L,$A348+52),0)+IF($A348&lt;='P10'!$B$17,INDEX('P10'!$L:$L,$A348+52),0)</f>
        <v>0</v>
      </c>
      <c r="E348">
        <f>IF($A348&lt;='P01'!$B$17,INDEX('P01'!$M:$M,$A348+52),0)+IF($A348&lt;='P02'!$B$17,INDEX('P02'!$M:$M,$A348+52),0)+IF($A348&lt;='P03'!$B$17,INDEX('P03'!$M:$M,$A348+52),0)+IF($A348&lt;='P04'!$B$17,INDEX('P04'!$M:$M,$A348+52),0)+IF($A348&lt;='P05'!$B$17,INDEX('P05'!$M:$M,$A348+52),0)+IF($A348&lt;='P06'!$B$17,INDEX('P06'!$M:$M,$A348+52),0)+IF($A348&lt;='P07'!$B$17,INDEX('P07'!$M:$M,$A348+52),0)+IF($A348&lt;='P08'!$B$17,INDEX('P08'!$M:$M,$A348+52),0)+IF($A348&lt;='P09'!$B$17,INDEX('P09'!$M:$M,$A348+52),0)+IF($A348&lt;='P10'!$B$17,INDEX('P10'!$M:$M,$A348+52),0)</f>
        <v>0.25613850536049926</v>
      </c>
      <c r="F348">
        <f>IF($A348&lt;='P01'!$B$17,INDEX('P01'!$R:$R,$A348+52),0)+IF($A348&lt;='P02'!$B$17,INDEX('P02'!$R:$R,$A348+52),0)+IF($A348&lt;='P03'!$B$17,INDEX('P03'!$R:$R,$A348+52),0)+IF($A348&lt;='P04'!$B$17,INDEX('P04'!$R:$R,$A348+52),0)+IF($A348&lt;='P05'!$B$17,INDEX('P05'!$R:$R,$A348+52),0)+IF($A348&lt;='P06'!$B$17,INDEX('P06'!$R:$R,$A348+52),0)+IF($A348&lt;='P07'!$B$17,INDEX('P07'!$R:$R,$A348+52),0)+IF($A348&lt;='P08'!$B$17,INDEX('P08'!$R:$R,$A348+52),0)+IF($A348&lt;='P09'!$B$17,INDEX('P09'!$R:$R,$A348+52),0)+IF($A348&lt;='P10'!$B$17,INDEX('P10'!$R:$R,$A348+52),0)</f>
        <v>29.979031563570583</v>
      </c>
      <c r="G348">
        <f>IF($A348&lt;='P01'!$B$17,INDEX('P01'!$S:$S,$A348+52),0)+IF($A348&lt;='P02'!$B$17,INDEX('P02'!$S:$S,$A348+52),0)+IF($A348&lt;='P03'!$B$17,INDEX('P03'!$S:$S,$A348+52),0)+IF($A348&lt;='P04'!$B$17,INDEX('P04'!$S:$S,$A348+52),0)+IF($A348&lt;='P05'!$B$17,INDEX('P05'!$S:$S,$A348+52),0)+IF($A348&lt;='P06'!$B$17,INDEX('P06'!$S:$S,$A348+52),0)+IF($A348&lt;='P07'!$B$17,INDEX('P07'!$S:$S,$A348+52),0)+IF($A348&lt;='P08'!$B$17,INDEX('P08'!$S:$S,$A348+52),0)+IF($A348&lt;='P09'!$B$17,INDEX('P09'!$S:$S,$A348+52),0)+IF($A348&lt;='P10'!$B$17,INDEX('P10'!$S:$S,$A348+52),0)</f>
        <v>0.5995806312714117</v>
      </c>
      <c r="H348">
        <f>IF($A348&lt;='P01'!$B$17,INDEX('P01'!$T:$T,$A348+52),0)+IF($A348&lt;='P02'!$B$17,INDEX('P02'!$T:$T,$A348+52),0)+IF($A348&lt;='P03'!$B$17,INDEX('P03'!$T:$T,$A348+52),0)+IF($A348&lt;='P04'!$B$17,INDEX('P04'!$T:$T,$A348+52),0)+IF($A348&lt;='P05'!$B$17,INDEX('P05'!$T:$T,$A348+52),0)+IF($A348&lt;='P06'!$B$17,INDEX('P06'!$T:$T,$A348+52),0)+IF($A348&lt;='P07'!$B$17,INDEX('P07'!$T:$T,$A348+52),0)+IF($A348&lt;='P08'!$B$17,INDEX('P08'!$T:$T,$A348+52),0)+IF($A348&lt;='P09'!$B$17,INDEX('P09'!$T:$T,$A348+52),0)+IF($A348&lt;='P10'!$B$17,INDEX('P10'!$T:$T,$A348+52),0)</f>
        <v>2.7993776046084804</v>
      </c>
      <c r="I348">
        <f>IF($A348&lt;='P01'!$B$17,INDEX('P01'!$U:$U,$A348+52),0)+IF($A348&lt;='P02'!$B$17,INDEX('P02'!$U:$U,$A348+52),0)+IF($A348&lt;='P03'!$B$17,INDEX('P03'!$U:$U,$A348+52),0)+IF($A348&lt;='P04'!$B$17,INDEX('P04'!$U:$U,$A348+52),0)+IF($A348&lt;='P05'!$B$17,INDEX('P05'!$U:$U,$A348+52),0)+IF($A348&lt;='P06'!$B$17,INDEX('P06'!$U:$U,$A348+52),0)+IF($A348&lt;='P07'!$B$17,INDEX('P07'!$U:$U,$A348+52),0)+IF($A348&lt;='P08'!$B$17,INDEX('P08'!$U:$U,$A348+52),0)+IF($A348&lt;='P09'!$B$17,INDEX('P09'!$U:$U,$A348+52),0)+IF($A348&lt;='P10'!$B$17,INDEX('P10'!$U:$U,$A348+52),0)</f>
        <v>54.624561141866693</v>
      </c>
      <c r="J348">
        <f>IF($A348&lt;='P01'!$B$17,INDEX('P01'!$V:$V,$A348+52),0)+IF($A348&lt;='P02'!$B$17,INDEX('P02'!$V:$V,$A348+52),0)+IF($A348&lt;='P03'!$B$17,INDEX('P03'!$V:$V,$A348+52),0)+IF($A348&lt;='P04'!$B$17,INDEX('P04'!$V:$V,$A348+52),0)+IF($A348&lt;='P05'!$B$17,INDEX('P05'!$V:$V,$A348+52),0)+IF($A348&lt;='P06'!$B$17,INDEX('P06'!$V:$V,$A348+52),0)+IF($A348&lt;='P07'!$B$17,INDEX('P07'!$V:$V,$A348+52),0)+IF($A348&lt;='P08'!$B$17,INDEX('P08'!$V:$V,$A348+52),0)+IF($A348&lt;='P09'!$B$17,INDEX('P09'!$V:$V,$A348+52),0)+IF($A348&lt;='P10'!$B$17,INDEX('P10'!$V:$V,$A348+52),0)</f>
        <v>2.9742323069518659E-2</v>
      </c>
      <c r="K348">
        <f>IF($A348&lt;='P01'!$B$17,INDEX('P01'!$W:$W,$A348+52),0)+IF($A348&lt;='P02'!$B$17,INDEX('P02'!$W:$W,$A348+52),0)+IF($A348&lt;='P03'!$B$17,INDEX('P03'!$W:$W,$A348+52),0)+IF($A348&lt;='P04'!$B$17,INDEX('P04'!$W:$W,$A348+52),0)+IF($A348&lt;='P05'!$B$17,INDEX('P05'!$W:$W,$A348+52),0)+IF($A348&lt;='P06'!$B$17,INDEX('P06'!$W:$W,$A348+52),0)+IF($A348&lt;='P07'!$B$17,INDEX('P07'!$W:$W,$A348+52),0)+IF($A348&lt;='P08'!$B$17,INDEX('P08'!$W:$W,$A348+52),0)+IF($A348&lt;='P09'!$B$17,INDEX('P09'!$W:$W,$A348+52),0)+IF($A348&lt;='P10'!$B$17,INDEX('P10'!$W:$W,$A348+52),0)</f>
        <v>-28.074230137245522</v>
      </c>
      <c r="L348">
        <f>IF($A348&lt;='P01'!$B$17,INDEX('P01'!$X:$X,$A348+52),0)+IF($A348&lt;='P02'!$B$17,INDEX('P02'!$X:$X,$A348+52),0)+IF($A348&lt;='P03'!$B$17,INDEX('P03'!$X:$X,$A348+52),0)+IF($A348&lt;='P04'!$B$17,INDEX('P04'!$X:$X,$A348+52),0)+IF($A348&lt;='P05'!$B$17,INDEX('P05'!$X:$X,$A348+52),0)+IF($A348&lt;='P06'!$B$17,INDEX('P06'!$X:$X,$A348+52),0)+IF($A348&lt;='P07'!$B$17,INDEX('P07'!$X:$X,$A348+52),0)+IF($A348&lt;='P08'!$B$17,INDEX('P08'!$X:$X,$A348+52),0)+IF($A348&lt;='P09'!$B$17,INDEX('P09'!$X:$X,$A348+52),0)+IF($A348&lt;='P10'!$B$17,INDEX('P10'!$X:$X,$A348+52),0)</f>
        <v>27.978049459949293</v>
      </c>
      <c r="M348">
        <f>IF($A348&lt;='P01'!$B$17,INDEX('P01'!$AA:$AA,$A348+52),0)+IF($A348&lt;='P02'!$B$17,INDEX('P02'!$AA:$AA,$A348+52),0)+IF($A348&lt;='P03'!$B$17,INDEX('P03'!$AA:$AA,$A348+52),0)+IF($A348&lt;='P04'!$B$17,INDEX('P04'!$AA:$AA,$A348+52),0)+IF($A348&lt;='P05'!$B$17,INDEX('P05'!$AA:$AA,$A348+52),0)+IF($A348&lt;='P06'!$B$17,INDEX('P06'!$AA:$AA,$A348+52),0)+IF($A348&lt;='P07'!$B$17,INDEX('P07'!$AA:$AA,$A348+52),0)+IF($A348&lt;='P08'!$B$17,INDEX('P08'!$AA:$AA,$A348+52),0)+IF($A348&lt;='P09'!$B$17,INDEX('P09'!$AA:$AA,$A348+52),0)+IF($A348&lt;='P10'!$B$17,INDEX('P10'!$AA:$AA,$A348+52),0)</f>
        <v>-9.9603094643531147</v>
      </c>
      <c r="N348">
        <f>IF($A348&lt;='P01'!$B$17,INDEX('P01'!$AB:$AB,$A348+52),0)+IF($A348&lt;='P02'!$B$17,INDEX('P02'!$AB:$AB,$A348+52),0)+IF($A348&lt;='P03'!$B$17,INDEX('P03'!$AB:$AB,$A348+52),0)+IF($A348&lt;='P04'!$B$17,INDEX('P04'!$AB:$AB,$A348+52),0)+IF($A348&lt;='P05'!$B$17,INDEX('P05'!$AB:$AB,$A348+52),0)+IF($A348&lt;='P06'!$B$17,INDEX('P06'!$AB:$AB,$A348+52),0)+IF($A348&lt;='P07'!$B$17,INDEX('P07'!$AB:$AB,$A348+52),0)+IF($A348&lt;='P08'!$B$17,INDEX('P08'!$AB:$AB,$A348+52),0)+IF($A348&lt;='P09'!$B$17,INDEX('P09'!$AB:$AB,$A348+52),0)+IF($A348&lt;='P10'!$B$17,INDEX('P10'!$AB:$AB,$A348+52),0)</f>
        <v>10.707607489086543</v>
      </c>
      <c r="O348">
        <f>IF($A348&lt;='P01'!$B$17,INDEX('P01'!$AC:$AC,$A348+52),0)+IF($A348&lt;='P02'!$B$17,INDEX('P02'!$AC:$AC,$A348+52),0)+IF($A348&lt;='P03'!$B$17,INDEX('P03'!$AC:$AC,$A348+52),0)+IF($A348&lt;='P04'!$B$17,INDEX('P04'!$AC:$AC,$A348+52),0)+IF($A348&lt;='P05'!$B$17,INDEX('P05'!$AC:$AC,$A348+52),0)+IF($A348&lt;='P06'!$B$17,INDEX('P06'!$AC:$AC,$A348+52),0)+IF($A348&lt;='P07'!$B$17,INDEX('P07'!$AC:$AC,$A348+52),0)+IF($A348&lt;='P08'!$B$17,INDEX('P08'!$AC:$AC,$A348+52),0)+IF($A348&lt;='P09'!$B$17,INDEX('P09'!$AC:$AC,$A348+52),0)+IF($A348&lt;='P10'!$B$17,INDEX('P10'!$AC:$AC,$A348+52),0)</f>
        <v>0.21415214978173086</v>
      </c>
      <c r="P348">
        <f>IF($A348&lt;='P01'!$B$17,INDEX('P01'!$AD:$AD,$A348+52),0)+IF($A348&lt;='P02'!$B$17,INDEX('P02'!$AD:$AD,$A348+52),0)+IF($A348&lt;='P03'!$B$17,INDEX('P03'!$AD:$AD,$A348+52),0)+IF($A348&lt;='P04'!$B$17,INDEX('P04'!$AD:$AD,$A348+52),0)+IF($A348&lt;='P05'!$B$17,INDEX('P05'!$AD:$AD,$A348+52),0)+IF($A348&lt;='P06'!$B$17,INDEX('P06'!$AD:$AD,$A348+52),0)+IF($A348&lt;='P07'!$B$17,INDEX('P07'!$AD:$AD,$A348+52),0)+IF($A348&lt;='P08'!$B$17,INDEX('P08'!$AD:$AD,$A348+52),0)+IF($A348&lt;='P09'!$B$17,INDEX('P09'!$AD:$AD,$A348+52),0)+IF($A348&lt;='P10'!$B$17,INDEX('P10'!$AD:$AD,$A348+52),0)</f>
        <v>0.99659081986377118</v>
      </c>
      <c r="Q348">
        <f>IF($A348&lt;='P01'!$B$17,INDEX('P01'!$AE:$AE,$A348+52),0)+IF($A348&lt;='P02'!$B$17,INDEX('P02'!$AE:$AE,$A348+52),0)+IF($A348&lt;='P03'!$B$17,INDEX('P03'!$AE:$AE,$A348+52),0)+IF($A348&lt;='P04'!$B$17,INDEX('P04'!$AE:$AE,$A348+52),0)+IF($A348&lt;='P05'!$B$17,INDEX('P05'!$AE:$AE,$A348+52),0)+IF($A348&lt;='P06'!$B$17,INDEX('P06'!$AE:$AE,$A348+52),0)+IF($A348&lt;='P07'!$B$17,INDEX('P07'!$AE:$AE,$A348+52),0)+IF($A348&lt;='P08'!$B$17,INDEX('P08'!$AE:$AE,$A348+52),0)+IF($A348&lt;='P09'!$B$17,INDEX('P09'!$AE:$AE,$A348+52),0)+IF($A348&lt;='P10'!$B$17,INDEX('P10'!$AE:$AE,$A348+52),0)</f>
        <v>19.446585585114494</v>
      </c>
      <c r="R348">
        <f>IF($A348&lt;='P01'!$B$17,INDEX('P01'!$AF:$AF,$A348+52),0)+IF($A348&lt;='P02'!$B$17,INDEX('P02'!$AF:$AF,$A348+52),0)+IF($A348&lt;='P03'!$B$17,INDEX('P03'!$AF:$AF,$A348+52),0)+IF($A348&lt;='P04'!$B$17,INDEX('P04'!$AF:$AF,$A348+52),0)+IF($A348&lt;='P05'!$B$17,INDEX('P05'!$AF:$AF,$A348+52),0)+IF($A348&lt;='P06'!$B$17,INDEX('P06'!$AF:$AF,$A348+52),0)+IF($A348&lt;='P07'!$B$17,INDEX('P07'!$AF:$AF,$A348+52),0)+IF($A348&lt;='P08'!$B$17,INDEX('P08'!$AF:$AF,$A348+52),0)+IF($A348&lt;='P09'!$B$17,INDEX('P09'!$AF:$AF,$A348+52),0)+IF($A348&lt;='P10'!$B$17,INDEX('P10'!$AF:$AF,$A348+52),0)</f>
        <v>1.0588398679659482E-2</v>
      </c>
      <c r="S348">
        <f>IF($A348&lt;='P01'!$B$17,INDEX('P01'!$AG:$AG,$A348+52),0)+IF($A348&lt;='P02'!$B$17,INDEX('P02'!$AG:$AG,$A348+52),0)+IF($A348&lt;='P03'!$B$17,INDEX('P03'!$AG:$AG,$A348+52),0)+IF($A348&lt;='P04'!$B$17,INDEX('P04'!$AG:$AG,$A348+52),0)+IF($A348&lt;='P05'!$B$17,INDEX('P05'!$AG:$AG,$A348+52),0)+IF($A348&lt;='P06'!$B$17,INDEX('P06'!$AG:$AG,$A348+52),0)+IF($A348&lt;='P07'!$B$17,INDEX('P07'!$AG:$AG,$A348+52),0)+IF($A348&lt;='P08'!$B$17,INDEX('P08'!$AG:$AG,$A348+52),0)+IF($A348&lt;='P09'!$B$17,INDEX('P09'!$AG:$AG,$A348+52),0)+IF($A348&lt;='P10'!$B$17,INDEX('P10'!$AG:$AG,$A348+52),0)</f>
        <v>6711.2479659246601</v>
      </c>
      <c r="T348">
        <f>IF($A348&lt;='P01'!$B$17,INDEX('P01'!$AI:$AI,$A348+52),0)+IF($A348&lt;='P02'!$B$17,INDEX('P02'!$AI:$AI,$A348+52),0)+IF($A348&lt;='P03'!$B$17,INDEX('P03'!$AI:$AI,$A348+52),0)+IF($A348&lt;='P04'!$B$17,INDEX('P04'!$AI:$AI,$A348+52),0)+IF($A348&lt;='P05'!$B$17,INDEX('P05'!$AI:$AI,$A348+52),0)+IF($A348&lt;='P06'!$B$17,INDEX('P06'!$AI:$AI,$A348+52),0)+IF($A348&lt;='P07'!$B$17,INDEX('P07'!$AI:$AI,$A348+52),0)+IF($A348&lt;='P08'!$B$17,INDEX('P08'!$AI:$AI,$A348+52),0)+IF($A348&lt;='P09'!$B$17,INDEX('P09'!$AI:$AI,$A348+52),0)+IF($A348&lt;='P10'!$B$17,INDEX('P10'!$AI:$AI,$A348+52),0)</f>
        <v>6711.2479659246601</v>
      </c>
    </row>
    <row r="349" spans="1:20" x14ac:dyDescent="0.35">
      <c r="A349">
        <v>317</v>
      </c>
      <c r="B349">
        <f>IF($A349&lt;='P01'!$B$17,INDEX('P01'!$J:$J,$A349+52),0)+IF($A349&lt;='P02'!$B$17,INDEX('P02'!$J:$J,$A349+52),0)+IF($A349&lt;='P03'!$B$17,INDEX('P03'!$J:$J,$A349+52),0)+IF($A349&lt;='P04'!$B$17,INDEX('P04'!$J:$J,$A349+52),0)+IF($A349&lt;='P05'!$B$17,INDEX('P05'!$J:$J,$A349+52),0)+IF($A349&lt;='P06'!$B$17,INDEX('P06'!$J:$J,$A349+52),0)+IF($A349&lt;='P07'!$B$17,INDEX('P07'!$J:$J,$A349+52),0)+IF($A349&lt;='P08'!$B$17,INDEX('P08'!$J:$J,$A349+52),0)+IF($A349&lt;='P09'!$B$17,INDEX('P09'!$J:$J,$A349+52),0)+IF($A349&lt;='P10'!$B$17,INDEX('P10'!$J:$J,$A349+52),0)</f>
        <v>5.4427485341271613E-5</v>
      </c>
      <c r="C349">
        <f>IF($A349&lt;='P01'!$B$17,INDEX('P01'!$K:$K,$A349+52),0)+IF($A349&lt;='P02'!$B$17,INDEX('P02'!$K:$K,$A349+52),0)+IF($A349&lt;='P03'!$B$17,INDEX('P03'!$K:$K,$A349+52),0)+IF($A349&lt;='P04'!$B$17,INDEX('P04'!$K:$K,$A349+52),0)+IF($A349&lt;='P05'!$B$17,INDEX('P05'!$K:$K,$A349+52),0)+IF($A349&lt;='P06'!$B$17,INDEX('P06'!$K:$K,$A349+52),0)+IF($A349&lt;='P07'!$B$17,INDEX('P07'!$K:$K,$A349+52),0)+IF($A349&lt;='P08'!$B$17,INDEX('P08'!$K:$K,$A349+52),0)+IF($A349&lt;='P09'!$B$17,INDEX('P09'!$K:$K,$A349+52),0)+IF($A349&lt;='P10'!$B$17,INDEX('P10'!$K:$K,$A349+52),0)</f>
        <v>8.6967515185978352E-4</v>
      </c>
      <c r="D349">
        <f>IF($A349&lt;='P01'!$B$17,INDEX('P01'!$L:$L,$A349+52),0)+IF($A349&lt;='P02'!$B$17,INDEX('P02'!$L:$L,$A349+52),0)+IF($A349&lt;='P03'!$B$17,INDEX('P03'!$L:$L,$A349+52),0)+IF($A349&lt;='P04'!$B$17,INDEX('P04'!$L:$L,$A349+52),0)+IF($A349&lt;='P05'!$B$17,INDEX('P05'!$L:$L,$A349+52),0)+IF($A349&lt;='P06'!$B$17,INDEX('P06'!$L:$L,$A349+52),0)+IF($A349&lt;='P07'!$B$17,INDEX('P07'!$L:$L,$A349+52),0)+IF($A349&lt;='P08'!$B$17,INDEX('P08'!$L:$L,$A349+52),0)+IF($A349&lt;='P09'!$B$17,INDEX('P09'!$L:$L,$A349+52),0)+IF($A349&lt;='P10'!$B$17,INDEX('P10'!$L:$L,$A349+52),0)</f>
        <v>0</v>
      </c>
      <c r="E349">
        <f>IF($A349&lt;='P01'!$B$17,INDEX('P01'!$M:$M,$A349+52),0)+IF($A349&lt;='P02'!$B$17,INDEX('P02'!$M:$M,$A349+52),0)+IF($A349&lt;='P03'!$B$17,INDEX('P03'!$M:$M,$A349+52),0)+IF($A349&lt;='P04'!$B$17,INDEX('P04'!$M:$M,$A349+52),0)+IF($A349&lt;='P05'!$B$17,INDEX('P05'!$M:$M,$A349+52),0)+IF($A349&lt;='P06'!$B$17,INDEX('P06'!$M:$M,$A349+52),0)+IF($A349&lt;='P07'!$B$17,INDEX('P07'!$M:$M,$A349+52),0)+IF($A349&lt;='P08'!$B$17,INDEX('P08'!$M:$M,$A349+52),0)+IF($A349&lt;='P09'!$B$17,INDEX('P09'!$M:$M,$A349+52),0)+IF($A349&lt;='P10'!$B$17,INDEX('P10'!$M:$M,$A349+52),0)</f>
        <v>0.25521440272329821</v>
      </c>
      <c r="F349">
        <f>IF($A349&lt;='P01'!$B$17,INDEX('P01'!$R:$R,$A349+52),0)+IF($A349&lt;='P02'!$B$17,INDEX('P02'!$R:$R,$A349+52),0)+IF($A349&lt;='P03'!$B$17,INDEX('P03'!$R:$R,$A349+52),0)+IF($A349&lt;='P04'!$B$17,INDEX('P04'!$R:$R,$A349+52),0)+IF($A349&lt;='P05'!$B$17,INDEX('P05'!$R:$R,$A349+52),0)+IF($A349&lt;='P06'!$B$17,INDEX('P06'!$R:$R,$A349+52),0)+IF($A349&lt;='P07'!$B$17,INDEX('P07'!$R:$R,$A349+52),0)+IF($A349&lt;='P08'!$B$17,INDEX('P08'!$R:$R,$A349+52),0)+IF($A349&lt;='P09'!$B$17,INDEX('P09'!$R:$R,$A349+52),0)+IF($A349&lt;='P10'!$B$17,INDEX('P10'!$R:$R,$A349+52),0)</f>
        <v>29.870872495141423</v>
      </c>
      <c r="G349">
        <f>IF($A349&lt;='P01'!$B$17,INDEX('P01'!$S:$S,$A349+52),0)+IF($A349&lt;='P02'!$B$17,INDEX('P02'!$S:$S,$A349+52),0)+IF($A349&lt;='P03'!$B$17,INDEX('P03'!$S:$S,$A349+52),0)+IF($A349&lt;='P04'!$B$17,INDEX('P04'!$S:$S,$A349+52),0)+IF($A349&lt;='P05'!$B$17,INDEX('P05'!$S:$S,$A349+52),0)+IF($A349&lt;='P06'!$B$17,INDEX('P06'!$S:$S,$A349+52),0)+IF($A349&lt;='P07'!$B$17,INDEX('P07'!$S:$S,$A349+52),0)+IF($A349&lt;='P08'!$B$17,INDEX('P08'!$S:$S,$A349+52),0)+IF($A349&lt;='P09'!$B$17,INDEX('P09'!$S:$S,$A349+52),0)+IF($A349&lt;='P10'!$B$17,INDEX('P10'!$S:$S,$A349+52),0)</f>
        <v>0.59741744990282852</v>
      </c>
      <c r="H349">
        <f>IF($A349&lt;='P01'!$B$17,INDEX('P01'!$T:$T,$A349+52),0)+IF($A349&lt;='P02'!$B$17,INDEX('P02'!$T:$T,$A349+52),0)+IF($A349&lt;='P03'!$B$17,INDEX('P03'!$T:$T,$A349+52),0)+IF($A349&lt;='P04'!$B$17,INDEX('P04'!$T:$T,$A349+52),0)+IF($A349&lt;='P05'!$B$17,INDEX('P05'!$T:$T,$A349+52),0)+IF($A349&lt;='P06'!$B$17,INDEX('P06'!$T:$T,$A349+52),0)+IF($A349&lt;='P07'!$B$17,INDEX('P07'!$T:$T,$A349+52),0)+IF($A349&lt;='P08'!$B$17,INDEX('P08'!$T:$T,$A349+52),0)+IF($A349&lt;='P09'!$B$17,INDEX('P09'!$T:$T,$A349+52),0)+IF($A349&lt;='P10'!$B$17,INDEX('P10'!$T:$T,$A349+52),0)</f>
        <v>2.7961570548856041</v>
      </c>
      <c r="I349">
        <f>IF($A349&lt;='P01'!$B$17,INDEX('P01'!$U:$U,$A349+52),0)+IF($A349&lt;='P02'!$B$17,INDEX('P02'!$U:$U,$A349+52),0)+IF($A349&lt;='P03'!$B$17,INDEX('P03'!$U:$U,$A349+52),0)+IF($A349&lt;='P04'!$B$17,INDEX('P04'!$U:$U,$A349+52),0)+IF($A349&lt;='P05'!$B$17,INDEX('P05'!$U:$U,$A349+52),0)+IF($A349&lt;='P06'!$B$17,INDEX('P06'!$U:$U,$A349+52),0)+IF($A349&lt;='P07'!$B$17,INDEX('P07'!$U:$U,$A349+52),0)+IF($A349&lt;='P08'!$B$17,INDEX('P08'!$U:$U,$A349+52),0)+IF($A349&lt;='P09'!$B$17,INDEX('P09'!$U:$U,$A349+52),0)+IF($A349&lt;='P10'!$B$17,INDEX('P10'!$U:$U,$A349+52),0)</f>
        <v>54.427485341271613</v>
      </c>
      <c r="J349">
        <f>IF($A349&lt;='P01'!$B$17,INDEX('P01'!$V:$V,$A349+52),0)+IF($A349&lt;='P02'!$B$17,INDEX('P02'!$V:$V,$A349+52),0)+IF($A349&lt;='P03'!$B$17,INDEX('P03'!$V:$V,$A349+52),0)+IF($A349&lt;='P04'!$B$17,INDEX('P04'!$V:$V,$A349+52),0)+IF($A349&lt;='P05'!$B$17,INDEX('P05'!$V:$V,$A349+52),0)+IF($A349&lt;='P06'!$B$17,INDEX('P06'!$V:$V,$A349+52),0)+IF($A349&lt;='P07'!$B$17,INDEX('P07'!$V:$V,$A349+52),0)+IF($A349&lt;='P08'!$B$17,INDEX('P08'!$V:$V,$A349+52),0)+IF($A349&lt;='P09'!$B$17,INDEX('P09'!$V:$V,$A349+52),0)+IF($A349&lt;='P10'!$B$17,INDEX('P10'!$V:$V,$A349+52),0)</f>
        <v>2.9708105952770441E-2</v>
      </c>
      <c r="K349">
        <f>IF($A349&lt;='P01'!$B$17,INDEX('P01'!$W:$W,$A349+52),0)+IF($A349&lt;='P02'!$B$17,INDEX('P02'!$W:$W,$A349+52),0)+IF($A349&lt;='P03'!$B$17,INDEX('P03'!$W:$W,$A349+52),0)+IF($A349&lt;='P04'!$B$17,INDEX('P04'!$W:$W,$A349+52),0)+IF($A349&lt;='P05'!$B$17,INDEX('P05'!$W:$W,$A349+52),0)+IF($A349&lt;='P06'!$B$17,INDEX('P06'!$W:$W,$A349+52),0)+IF($A349&lt;='P07'!$B$17,INDEX('P07'!$W:$W,$A349+52),0)+IF($A349&lt;='P08'!$B$17,INDEX('P08'!$W:$W,$A349+52),0)+IF($A349&lt;='P09'!$B$17,INDEX('P09'!$W:$W,$A349+52),0)+IF($A349&lt;='P10'!$B$17,INDEX('P10'!$W:$W,$A349+52),0)</f>
        <v>-27.979895456871393</v>
      </c>
      <c r="L349">
        <f>IF($A349&lt;='P01'!$B$17,INDEX('P01'!$X:$X,$A349+52),0)+IF($A349&lt;='P02'!$B$17,INDEX('P02'!$X:$X,$A349+52),0)+IF($A349&lt;='P03'!$B$17,INDEX('P03'!$X:$X,$A349+52),0)+IF($A349&lt;='P04'!$B$17,INDEX('P04'!$X:$X,$A349+52),0)+IF($A349&lt;='P05'!$B$17,INDEX('P05'!$X:$X,$A349+52),0)+IF($A349&lt;='P06'!$B$17,INDEX('P06'!$X:$X,$A349+52),0)+IF($A349&lt;='P07'!$B$17,INDEX('P07'!$X:$X,$A349+52),0)+IF($A349&lt;='P08'!$B$17,INDEX('P08'!$X:$X,$A349+52),0)+IF($A349&lt;='P09'!$B$17,INDEX('P09'!$X:$X,$A349+52),0)+IF($A349&lt;='P10'!$B$17,INDEX('P10'!$X:$X,$A349+52),0)</f>
        <v>27.884061782527382</v>
      </c>
      <c r="M349">
        <f>IF($A349&lt;='P01'!$B$17,INDEX('P01'!$AA:$AA,$A349+52),0)+IF($A349&lt;='P02'!$B$17,INDEX('P02'!$AA:$AA,$A349+52),0)+IF($A349&lt;='P03'!$B$17,INDEX('P03'!$AA:$AA,$A349+52),0)+IF($A349&lt;='P04'!$B$17,INDEX('P04'!$AA:$AA,$A349+52),0)+IF($A349&lt;='P05'!$B$17,INDEX('P05'!$AA:$AA,$A349+52),0)+IF($A349&lt;='P06'!$B$17,INDEX('P06'!$AA:$AA,$A349+52),0)+IF($A349&lt;='P07'!$B$17,INDEX('P07'!$AA:$AA,$A349+52),0)+IF($A349&lt;='P08'!$B$17,INDEX('P08'!$AA:$AA,$A349+52),0)+IF($A349&lt;='P09'!$B$17,INDEX('P09'!$AA:$AA,$A349+52),0)+IF($A349&lt;='P10'!$B$17,INDEX('P10'!$AA:$AA,$A349+52),0)</f>
        <v>-9.8944575557912362</v>
      </c>
      <c r="N349">
        <f>IF($A349&lt;='P01'!$B$17,INDEX('P01'!$AB:$AB,$A349+52),0)+IF($A349&lt;='P02'!$B$17,INDEX('P02'!$AB:$AB,$A349+52),0)+IF($A349&lt;='P03'!$B$17,INDEX('P03'!$AB:$AB,$A349+52),0)+IF($A349&lt;='P04'!$B$17,INDEX('P04'!$AB:$AB,$A349+52),0)+IF($A349&lt;='P05'!$B$17,INDEX('P05'!$AB:$AB,$A349+52),0)+IF($A349&lt;='P06'!$B$17,INDEX('P06'!$AB:$AB,$A349+52),0)+IF($A349&lt;='P07'!$B$17,INDEX('P07'!$AB:$AB,$A349+52),0)+IF($A349&lt;='P08'!$B$17,INDEX('P08'!$AB:$AB,$A349+52),0)+IF($A349&lt;='P09'!$B$17,INDEX('P09'!$AB:$AB,$A349+52),0)+IF($A349&lt;='P10'!$B$17,INDEX('P10'!$AB:$AB,$A349+52),0)</f>
        <v>10.63416284425932</v>
      </c>
      <c r="O349">
        <f>IF($A349&lt;='P01'!$B$17,INDEX('P01'!$AC:$AC,$A349+52),0)+IF($A349&lt;='P02'!$B$17,INDEX('P02'!$AC:$AC,$A349+52),0)+IF($A349&lt;='P03'!$B$17,INDEX('P03'!$AC:$AC,$A349+52),0)+IF($A349&lt;='P04'!$B$17,INDEX('P04'!$AC:$AC,$A349+52),0)+IF($A349&lt;='P05'!$B$17,INDEX('P05'!$AC:$AC,$A349+52),0)+IF($A349&lt;='P06'!$B$17,INDEX('P06'!$AC:$AC,$A349+52),0)+IF($A349&lt;='P07'!$B$17,INDEX('P07'!$AC:$AC,$A349+52),0)+IF($A349&lt;='P08'!$B$17,INDEX('P08'!$AC:$AC,$A349+52),0)+IF($A349&lt;='P09'!$B$17,INDEX('P09'!$AC:$AC,$A349+52),0)+IF($A349&lt;='P10'!$B$17,INDEX('P10'!$AC:$AC,$A349+52),0)</f>
        <v>0.21268325688518644</v>
      </c>
      <c r="P349">
        <f>IF($A349&lt;='P01'!$B$17,INDEX('P01'!$AD:$AD,$A349+52),0)+IF($A349&lt;='P02'!$B$17,INDEX('P02'!$AD:$AD,$A349+52),0)+IF($A349&lt;='P03'!$B$17,INDEX('P03'!$AD:$AD,$A349+52),0)+IF($A349&lt;='P04'!$B$17,INDEX('P04'!$AD:$AD,$A349+52),0)+IF($A349&lt;='P05'!$B$17,INDEX('P05'!$AD:$AD,$A349+52),0)+IF($A349&lt;='P06'!$B$17,INDEX('P06'!$AD:$AD,$A349+52),0)+IF($A349&lt;='P07'!$B$17,INDEX('P07'!$AD:$AD,$A349+52),0)+IF($A349&lt;='P08'!$B$17,INDEX('P08'!$AD:$AD,$A349+52),0)+IF($A349&lt;='P09'!$B$17,INDEX('P09'!$AD:$AD,$A349+52),0)+IF($A349&lt;='P10'!$B$17,INDEX('P10'!$AD:$AD,$A349+52),0)</f>
        <v>0.99219609806732301</v>
      </c>
      <c r="Q349">
        <f>IF($A349&lt;='P01'!$B$17,INDEX('P01'!$AE:$AE,$A349+52),0)+IF($A349&lt;='P02'!$B$17,INDEX('P02'!$AE:$AE,$A349+52),0)+IF($A349&lt;='P03'!$B$17,INDEX('P03'!$AE:$AE,$A349+52),0)+IF($A349&lt;='P04'!$B$17,INDEX('P04'!$AE:$AE,$A349+52),0)+IF($A349&lt;='P05'!$B$17,INDEX('P05'!$AE:$AE,$A349+52),0)+IF($A349&lt;='P06'!$B$17,INDEX('P06'!$AE:$AE,$A349+52),0)+IF($A349&lt;='P07'!$B$17,INDEX('P07'!$AE:$AE,$A349+52),0)+IF($A349&lt;='P08'!$B$17,INDEX('P08'!$AE:$AE,$A349+52),0)+IF($A349&lt;='P09'!$B$17,INDEX('P09'!$AE:$AE,$A349+52),0)+IF($A349&lt;='P10'!$B$17,INDEX('P10'!$AE:$AE,$A349+52),0)</f>
        <v>19.313199338667143</v>
      </c>
      <c r="R349">
        <f>IF($A349&lt;='P01'!$B$17,INDEX('P01'!$AF:$AF,$A349+52),0)+IF($A349&lt;='P02'!$B$17,INDEX('P02'!$AF:$AF,$A349+52),0)+IF($A349&lt;='P03'!$B$17,INDEX('P03'!$AF:$AF,$A349+52),0)+IF($A349&lt;='P04'!$B$17,INDEX('P04'!$AF:$AF,$A349+52),0)+IF($A349&lt;='P05'!$B$17,INDEX('P05'!$AF:$AF,$A349+52),0)+IF($A349&lt;='P06'!$B$17,INDEX('P06'!$AF:$AF,$A349+52),0)+IF($A349&lt;='P07'!$B$17,INDEX('P07'!$AF:$AF,$A349+52),0)+IF($A349&lt;='P08'!$B$17,INDEX('P08'!$AF:$AF,$A349+52),0)+IF($A349&lt;='P09'!$B$17,INDEX('P09'!$AF:$AF,$A349+52),0)+IF($A349&lt;='P10'!$B$17,INDEX('P10'!$AF:$AF,$A349+52),0)</f>
        <v>1.0541706430905531E-2</v>
      </c>
      <c r="S349">
        <f>IF($A349&lt;='P01'!$B$17,INDEX('P01'!$AG:$AG,$A349+52),0)+IF($A349&lt;='P02'!$B$17,INDEX('P02'!$AG:$AG,$A349+52),0)+IF($A349&lt;='P03'!$B$17,INDEX('P03'!$AG:$AG,$A349+52),0)+IF($A349&lt;='P04'!$B$17,INDEX('P04'!$AG:$AG,$A349+52),0)+IF($A349&lt;='P05'!$B$17,INDEX('P05'!$AG:$AG,$A349+52),0)+IF($A349&lt;='P06'!$B$17,INDEX('P06'!$AG:$AG,$A349+52),0)+IF($A349&lt;='P07'!$B$17,INDEX('P07'!$AG:$AG,$A349+52),0)+IF($A349&lt;='P08'!$B$17,INDEX('P08'!$AG:$AG,$A349+52),0)+IF($A349&lt;='P09'!$B$17,INDEX('P09'!$AG:$AG,$A349+52),0)+IF($A349&lt;='P10'!$B$17,INDEX('P10'!$AG:$AG,$A349+52),0)</f>
        <v>6705.3347835963823</v>
      </c>
      <c r="T349">
        <f>IF($A349&lt;='P01'!$B$17,INDEX('P01'!$AI:$AI,$A349+52),0)+IF($A349&lt;='P02'!$B$17,INDEX('P02'!$AI:$AI,$A349+52),0)+IF($A349&lt;='P03'!$B$17,INDEX('P03'!$AI:$AI,$A349+52),0)+IF($A349&lt;='P04'!$B$17,INDEX('P04'!$AI:$AI,$A349+52),0)+IF($A349&lt;='P05'!$B$17,INDEX('P05'!$AI:$AI,$A349+52),0)+IF($A349&lt;='P06'!$B$17,INDEX('P06'!$AI:$AI,$A349+52),0)+IF($A349&lt;='P07'!$B$17,INDEX('P07'!$AI:$AI,$A349+52),0)+IF($A349&lt;='P08'!$B$17,INDEX('P08'!$AI:$AI,$A349+52),0)+IF($A349&lt;='P09'!$B$17,INDEX('P09'!$AI:$AI,$A349+52),0)+IF($A349&lt;='P10'!$B$17,INDEX('P10'!$AI:$AI,$A349+52),0)</f>
        <v>6705.3347835963823</v>
      </c>
    </row>
    <row r="350" spans="1:20" x14ac:dyDescent="0.35">
      <c r="A350">
        <v>318</v>
      </c>
      <c r="B350">
        <f>IF($A350&lt;='P01'!$B$17,INDEX('P01'!$J:$J,$A350+52),0)+IF($A350&lt;='P02'!$B$17,INDEX('P02'!$J:$J,$A350+52),0)+IF($A350&lt;='P03'!$B$17,INDEX('P03'!$J:$J,$A350+52),0)+IF($A350&lt;='P04'!$B$17,INDEX('P04'!$J:$J,$A350+52),0)+IF($A350&lt;='P05'!$B$17,INDEX('P05'!$J:$J,$A350+52),0)+IF($A350&lt;='P06'!$B$17,INDEX('P06'!$J:$J,$A350+52),0)+IF($A350&lt;='P07'!$B$17,INDEX('P07'!$J:$J,$A350+52),0)+IF($A350&lt;='P08'!$B$17,INDEX('P08'!$J:$J,$A350+52),0)+IF($A350&lt;='P09'!$B$17,INDEX('P09'!$J:$J,$A350+52),0)+IF($A350&lt;='P10'!$B$17,INDEX('P10'!$J:$J,$A350+52),0)</f>
        <v>5.4231120555472217E-5</v>
      </c>
      <c r="C350">
        <f>IF($A350&lt;='P01'!$B$17,INDEX('P01'!$K:$K,$A350+52),0)+IF($A350&lt;='P02'!$B$17,INDEX('P02'!$K:$K,$A350+52),0)+IF($A350&lt;='P03'!$B$17,INDEX('P03'!$K:$K,$A350+52),0)+IF($A350&lt;='P04'!$B$17,INDEX('P04'!$K:$K,$A350+52),0)+IF($A350&lt;='P05'!$B$17,INDEX('P05'!$K:$K,$A350+52),0)+IF($A350&lt;='P06'!$B$17,INDEX('P06'!$K:$K,$A350+52),0)+IF($A350&lt;='P07'!$B$17,INDEX('P07'!$K:$K,$A350+52),0)+IF($A350&lt;='P08'!$B$17,INDEX('P08'!$K:$K,$A350+52),0)+IF($A350&lt;='P09'!$B$17,INDEX('P09'!$K:$K,$A350+52),0)+IF($A350&lt;='P10'!$B$17,INDEX('P10'!$K:$K,$A350+52),0)</f>
        <v>8.6653751700784779E-4</v>
      </c>
      <c r="D350">
        <f>IF($A350&lt;='P01'!$B$17,INDEX('P01'!$L:$L,$A350+52),0)+IF($A350&lt;='P02'!$B$17,INDEX('P02'!$L:$L,$A350+52),0)+IF($A350&lt;='P03'!$B$17,INDEX('P03'!$L:$L,$A350+52),0)+IF($A350&lt;='P04'!$B$17,INDEX('P04'!$L:$L,$A350+52),0)+IF($A350&lt;='P05'!$B$17,INDEX('P05'!$L:$L,$A350+52),0)+IF($A350&lt;='P06'!$B$17,INDEX('P06'!$L:$L,$A350+52),0)+IF($A350&lt;='P07'!$B$17,INDEX('P07'!$L:$L,$A350+52),0)+IF($A350&lt;='P08'!$B$17,INDEX('P08'!$L:$L,$A350+52),0)+IF($A350&lt;='P09'!$B$17,INDEX('P09'!$L:$L,$A350+52),0)+IF($A350&lt;='P10'!$B$17,INDEX('P10'!$L:$L,$A350+52),0)</f>
        <v>0</v>
      </c>
      <c r="E350">
        <f>IF($A350&lt;='P01'!$B$17,INDEX('P01'!$M:$M,$A350+52),0)+IF($A350&lt;='P02'!$B$17,INDEX('P02'!$M:$M,$A350+52),0)+IF($A350&lt;='P03'!$B$17,INDEX('P03'!$M:$M,$A350+52),0)+IF($A350&lt;='P04'!$B$17,INDEX('P04'!$M:$M,$A350+52),0)+IF($A350&lt;='P05'!$B$17,INDEX('P05'!$M:$M,$A350+52),0)+IF($A350&lt;='P06'!$B$17,INDEX('P06'!$M:$M,$A350+52),0)+IF($A350&lt;='P07'!$B$17,INDEX('P07'!$M:$M,$A350+52),0)+IF($A350&lt;='P08'!$B$17,INDEX('P08'!$M:$M,$A350+52),0)+IF($A350&lt;='P09'!$B$17,INDEX('P09'!$M:$M,$A350+52),0)+IF($A350&lt;='P10'!$B$17,INDEX('P10'!$M:$M,$A350+52),0)</f>
        <v>0.25429363408573491</v>
      </c>
      <c r="F350">
        <f>IF($A350&lt;='P01'!$B$17,INDEX('P01'!$R:$R,$A350+52),0)+IF($A350&lt;='P02'!$B$17,INDEX('P02'!$R:$R,$A350+52),0)+IF($A350&lt;='P03'!$B$17,INDEX('P03'!$R:$R,$A350+52),0)+IF($A350&lt;='P04'!$B$17,INDEX('P04'!$R:$R,$A350+52),0)+IF($A350&lt;='P05'!$B$17,INDEX('P05'!$R:$R,$A350+52),0)+IF($A350&lt;='P06'!$B$17,INDEX('P06'!$R:$R,$A350+52),0)+IF($A350&lt;='P07'!$B$17,INDEX('P07'!$R:$R,$A350+52),0)+IF($A350&lt;='P08'!$B$17,INDEX('P08'!$R:$R,$A350+52),0)+IF($A350&lt;='P09'!$B$17,INDEX('P09'!$R:$R,$A350+52),0)+IF($A350&lt;='P10'!$B$17,INDEX('P10'!$R:$R,$A350+52),0)</f>
        <v>29.763103645591038</v>
      </c>
      <c r="G350">
        <f>IF($A350&lt;='P01'!$B$17,INDEX('P01'!$S:$S,$A350+52),0)+IF($A350&lt;='P02'!$B$17,INDEX('P02'!$S:$S,$A350+52),0)+IF($A350&lt;='P03'!$B$17,INDEX('P03'!$S:$S,$A350+52),0)+IF($A350&lt;='P04'!$B$17,INDEX('P04'!$S:$S,$A350+52),0)+IF($A350&lt;='P05'!$B$17,INDEX('P05'!$S:$S,$A350+52),0)+IF($A350&lt;='P06'!$B$17,INDEX('P06'!$S:$S,$A350+52),0)+IF($A350&lt;='P07'!$B$17,INDEX('P07'!$S:$S,$A350+52),0)+IF($A350&lt;='P08'!$B$17,INDEX('P08'!$S:$S,$A350+52),0)+IF($A350&lt;='P09'!$B$17,INDEX('P09'!$S:$S,$A350+52),0)+IF($A350&lt;='P10'!$B$17,INDEX('P10'!$S:$S,$A350+52),0)</f>
        <v>0.59526207291182076</v>
      </c>
      <c r="H350">
        <f>IF($A350&lt;='P01'!$B$17,INDEX('P01'!$T:$T,$A350+52),0)+IF($A350&lt;='P02'!$B$17,INDEX('P02'!$T:$T,$A350+52),0)+IF($A350&lt;='P03'!$B$17,INDEX('P03'!$T:$T,$A350+52),0)+IF($A350&lt;='P04'!$B$17,INDEX('P04'!$T:$T,$A350+52),0)+IF($A350&lt;='P05'!$B$17,INDEX('P05'!$T:$T,$A350+52),0)+IF($A350&lt;='P06'!$B$17,INDEX('P06'!$T:$T,$A350+52),0)+IF($A350&lt;='P07'!$B$17,INDEX('P07'!$T:$T,$A350+52),0)+IF($A350&lt;='P08'!$B$17,INDEX('P08'!$T:$T,$A350+52),0)+IF($A350&lt;='P09'!$B$17,INDEX('P09'!$T:$T,$A350+52),0)+IF($A350&lt;='P10'!$B$17,INDEX('P10'!$T:$T,$A350+52),0)</f>
        <v>2.7929402102507801</v>
      </c>
      <c r="I350">
        <f>IF($A350&lt;='P01'!$B$17,INDEX('P01'!$U:$U,$A350+52),0)+IF($A350&lt;='P02'!$B$17,INDEX('P02'!$U:$U,$A350+52),0)+IF($A350&lt;='P03'!$B$17,INDEX('P03'!$U:$U,$A350+52),0)+IF($A350&lt;='P04'!$B$17,INDEX('P04'!$U:$U,$A350+52),0)+IF($A350&lt;='P05'!$B$17,INDEX('P05'!$U:$U,$A350+52),0)+IF($A350&lt;='P06'!$B$17,INDEX('P06'!$U:$U,$A350+52),0)+IF($A350&lt;='P07'!$B$17,INDEX('P07'!$U:$U,$A350+52),0)+IF($A350&lt;='P08'!$B$17,INDEX('P08'!$U:$U,$A350+52),0)+IF($A350&lt;='P09'!$B$17,INDEX('P09'!$U:$U,$A350+52),0)+IF($A350&lt;='P10'!$B$17,INDEX('P10'!$U:$U,$A350+52),0)</f>
        <v>54.231120555472216</v>
      </c>
      <c r="J350">
        <f>IF($A350&lt;='P01'!$B$17,INDEX('P01'!$V:$V,$A350+52),0)+IF($A350&lt;='P02'!$B$17,INDEX('P02'!$V:$V,$A350+52),0)+IF($A350&lt;='P03'!$B$17,INDEX('P03'!$V:$V,$A350+52),0)+IF($A350&lt;='P04'!$B$17,INDEX('P04'!$V:$V,$A350+52),0)+IF($A350&lt;='P05'!$B$17,INDEX('P05'!$V:$V,$A350+52),0)+IF($A350&lt;='P06'!$B$17,INDEX('P06'!$V:$V,$A350+52),0)+IF($A350&lt;='P07'!$B$17,INDEX('P07'!$V:$V,$A350+52),0)+IF($A350&lt;='P08'!$B$17,INDEX('P08'!$V:$V,$A350+52),0)+IF($A350&lt;='P09'!$B$17,INDEX('P09'!$V:$V,$A350+52),0)+IF($A350&lt;='P10'!$B$17,INDEX('P10'!$V:$V,$A350+52),0)</f>
        <v>2.9673928201174558E-2</v>
      </c>
      <c r="K350">
        <f>IF($A350&lt;='P01'!$B$17,INDEX('P01'!$W:$W,$A350+52),0)+IF($A350&lt;='P02'!$B$17,INDEX('P02'!$W:$W,$A350+52),0)+IF($A350&lt;='P03'!$B$17,INDEX('P03'!$W:$W,$A350+52),0)+IF($A350&lt;='P04'!$B$17,INDEX('P04'!$W:$W,$A350+52),0)+IF($A350&lt;='P05'!$B$17,INDEX('P05'!$W:$W,$A350+52),0)+IF($A350&lt;='P06'!$B$17,INDEX('P06'!$W:$W,$A350+52),0)+IF($A350&lt;='P07'!$B$17,INDEX('P07'!$W:$W,$A350+52),0)+IF($A350&lt;='P08'!$B$17,INDEX('P08'!$W:$W,$A350+52),0)+IF($A350&lt;='P09'!$B$17,INDEX('P09'!$W:$W,$A350+52),0)+IF($A350&lt;='P10'!$B$17,INDEX('P10'!$W:$W,$A350+52),0)</f>
        <v>-27.885893121244955</v>
      </c>
      <c r="L350">
        <f>IF($A350&lt;='P01'!$B$17,INDEX('P01'!$X:$X,$A350+52),0)+IF($A350&lt;='P02'!$B$17,INDEX('P02'!$X:$X,$A350+52),0)+IF($A350&lt;='P03'!$B$17,INDEX('P03'!$X:$X,$A350+52),0)+IF($A350&lt;='P04'!$B$17,INDEX('P04'!$X:$X,$A350+52),0)+IF($A350&lt;='P05'!$B$17,INDEX('P05'!$X:$X,$A350+52),0)+IF($A350&lt;='P06'!$B$17,INDEX('P06'!$X:$X,$A350+52),0)+IF($A350&lt;='P07'!$B$17,INDEX('P07'!$X:$X,$A350+52),0)+IF($A350&lt;='P08'!$B$17,INDEX('P08'!$X:$X,$A350+52),0)+IF($A350&lt;='P09'!$B$17,INDEX('P09'!$X:$X,$A350+52),0)+IF($A350&lt;='P10'!$B$17,INDEX('P10'!$X:$X,$A350+52),0)</f>
        <v>27.790405197927601</v>
      </c>
      <c r="M350">
        <f>IF($A350&lt;='P01'!$B$17,INDEX('P01'!$AA:$AA,$A350+52),0)+IF($A350&lt;='P02'!$B$17,INDEX('P02'!$AA:$AA,$A350+52),0)+IF($A350&lt;='P03'!$B$17,INDEX('P03'!$AA:$AA,$A350+52),0)+IF($A350&lt;='P04'!$B$17,INDEX('P04'!$AA:$AA,$A350+52),0)+IF($A350&lt;='P05'!$B$17,INDEX('P05'!$AA:$AA,$A350+52),0)+IF($A350&lt;='P06'!$B$17,INDEX('P06'!$AA:$AA,$A350+52),0)+IF($A350&lt;='P07'!$B$17,INDEX('P07'!$AA:$AA,$A350+52),0)+IF($A350&lt;='P08'!$B$17,INDEX('P08'!$AA:$AA,$A350+52),0)+IF($A350&lt;='P09'!$B$17,INDEX('P09'!$AA:$AA,$A350+52),0)+IF($A350&lt;='P10'!$B$17,INDEX('P10'!$AA:$AA,$A350+52),0)</f>
        <v>-9.8290464540428903</v>
      </c>
      <c r="N350">
        <f>IF($A350&lt;='P01'!$B$17,INDEX('P01'!$AB:$AB,$A350+52),0)+IF($A350&lt;='P02'!$B$17,INDEX('P02'!$AB:$AB,$A350+52),0)+IF($A350&lt;='P03'!$B$17,INDEX('P03'!$AB:$AB,$A350+52),0)+IF($A350&lt;='P04'!$B$17,INDEX('P04'!$AB:$AB,$A350+52),0)+IF($A350&lt;='P05'!$B$17,INDEX('P05'!$AB:$AB,$A350+52),0)+IF($A350&lt;='P06'!$B$17,INDEX('P06'!$AB:$AB,$A350+52),0)+IF($A350&lt;='P07'!$B$17,INDEX('P07'!$AB:$AB,$A350+52),0)+IF($A350&lt;='P08'!$B$17,INDEX('P08'!$AB:$AB,$A350+52),0)+IF($A350&lt;='P09'!$B$17,INDEX('P09'!$AB:$AB,$A350+52),0)+IF($A350&lt;='P10'!$B$17,INDEX('P10'!$AB:$AB,$A350+52),0)</f>
        <v>10.561221964242243</v>
      </c>
      <c r="O350">
        <f>IF($A350&lt;='P01'!$B$17,INDEX('P01'!$AC:$AC,$A350+52),0)+IF($A350&lt;='P02'!$B$17,INDEX('P02'!$AC:$AC,$A350+52),0)+IF($A350&lt;='P03'!$B$17,INDEX('P03'!$AC:$AC,$A350+52),0)+IF($A350&lt;='P04'!$B$17,INDEX('P04'!$AC:$AC,$A350+52),0)+IF($A350&lt;='P05'!$B$17,INDEX('P05'!$AC:$AC,$A350+52),0)+IF($A350&lt;='P06'!$B$17,INDEX('P06'!$AC:$AC,$A350+52),0)+IF($A350&lt;='P07'!$B$17,INDEX('P07'!$AC:$AC,$A350+52),0)+IF($A350&lt;='P08'!$B$17,INDEX('P08'!$AC:$AC,$A350+52),0)+IF($A350&lt;='P09'!$B$17,INDEX('P09'!$AC:$AC,$A350+52),0)+IF($A350&lt;='P10'!$B$17,INDEX('P10'!$AC:$AC,$A350+52),0)</f>
        <v>0.21122443928484486</v>
      </c>
      <c r="P350">
        <f>IF($A350&lt;='P01'!$B$17,INDEX('P01'!$AD:$AD,$A350+52),0)+IF($A350&lt;='P02'!$B$17,INDEX('P02'!$AD:$AD,$A350+52),0)+IF($A350&lt;='P03'!$B$17,INDEX('P03'!$AD:$AD,$A350+52),0)+IF($A350&lt;='P04'!$B$17,INDEX('P04'!$AD:$AD,$A350+52),0)+IF($A350&lt;='P05'!$B$17,INDEX('P05'!$AD:$AD,$A350+52),0)+IF($A350&lt;='P06'!$B$17,INDEX('P06'!$AD:$AD,$A350+52),0)+IF($A350&lt;='P07'!$B$17,INDEX('P07'!$AD:$AD,$A350+52),0)+IF($A350&lt;='P08'!$B$17,INDEX('P08'!$AD:$AD,$A350+52),0)+IF($A350&lt;='P09'!$B$17,INDEX('P09'!$AD:$AD,$A350+52),0)+IF($A350&lt;='P10'!$B$17,INDEX('P10'!$AD:$AD,$A350+52),0)</f>
        <v>0.987820755919255</v>
      </c>
      <c r="Q350">
        <f>IF($A350&lt;='P01'!$B$17,INDEX('P01'!$AE:$AE,$A350+52),0)+IF($A350&lt;='P02'!$B$17,INDEX('P02'!$AE:$AE,$A350+52),0)+IF($A350&lt;='P03'!$B$17,INDEX('P03'!$AE:$AE,$A350+52),0)+IF($A350&lt;='P04'!$B$17,INDEX('P04'!$AE:$AE,$A350+52),0)+IF($A350&lt;='P05'!$B$17,INDEX('P05'!$AE:$AE,$A350+52),0)+IF($A350&lt;='P06'!$B$17,INDEX('P06'!$AE:$AE,$A350+52),0)+IF($A350&lt;='P07'!$B$17,INDEX('P07'!$AE:$AE,$A350+52),0)+IF($A350&lt;='P08'!$B$17,INDEX('P08'!$AE:$AE,$A350+52),0)+IF($A350&lt;='P09'!$B$17,INDEX('P09'!$AE:$AE,$A350+52),0)+IF($A350&lt;='P10'!$B$17,INDEX('P10'!$AE:$AE,$A350+52),0)</f>
        <v>19.18072800299748</v>
      </c>
      <c r="R350">
        <f>IF($A350&lt;='P01'!$B$17,INDEX('P01'!$AF:$AF,$A350+52),0)+IF($A350&lt;='P02'!$B$17,INDEX('P02'!$AF:$AF,$A350+52),0)+IF($A350&lt;='P03'!$B$17,INDEX('P03'!$AF:$AF,$A350+52),0)+IF($A350&lt;='P04'!$B$17,INDEX('P04'!$AF:$AF,$A350+52),0)+IF($A350&lt;='P05'!$B$17,INDEX('P05'!$AF:$AF,$A350+52),0)+IF($A350&lt;='P06'!$B$17,INDEX('P06'!$AF:$AF,$A350+52),0)+IF($A350&lt;='P07'!$B$17,INDEX('P07'!$AF:$AF,$A350+52),0)+IF($A350&lt;='P08'!$B$17,INDEX('P08'!$AF:$AF,$A350+52),0)+IF($A350&lt;='P09'!$B$17,INDEX('P09'!$AF:$AF,$A350+52),0)+IF($A350&lt;='P10'!$B$17,INDEX('P10'!$AF:$AF,$A350+52),0)</f>
        <v>1.0495220083549858E-2</v>
      </c>
      <c r="S350">
        <f>IF($A350&lt;='P01'!$B$17,INDEX('P01'!$AG:$AG,$A350+52),0)+IF($A350&lt;='P02'!$B$17,INDEX('P02'!$AG:$AG,$A350+52),0)+IF($A350&lt;='P03'!$B$17,INDEX('P03'!$AG:$AG,$A350+52),0)+IF($A350&lt;='P04'!$B$17,INDEX('P04'!$AG:$AG,$A350+52),0)+IF($A350&lt;='P05'!$B$17,INDEX('P05'!$AG:$AG,$A350+52),0)+IF($A350&lt;='P06'!$B$17,INDEX('P06'!$AG:$AG,$A350+52),0)+IF($A350&lt;='P07'!$B$17,INDEX('P07'!$AG:$AG,$A350+52),0)+IF($A350&lt;='P08'!$B$17,INDEX('P08'!$AG:$AG,$A350+52),0)+IF($A350&lt;='P09'!$B$17,INDEX('P09'!$AG:$AG,$A350+52),0)+IF($A350&lt;='P10'!$B$17,INDEX('P10'!$AG:$AG,$A350+52),0)</f>
        <v>6699.4958996324767</v>
      </c>
      <c r="T350">
        <f>IF($A350&lt;='P01'!$B$17,INDEX('P01'!$AI:$AI,$A350+52),0)+IF($A350&lt;='P02'!$B$17,INDEX('P02'!$AI:$AI,$A350+52),0)+IF($A350&lt;='P03'!$B$17,INDEX('P03'!$AI:$AI,$A350+52),0)+IF($A350&lt;='P04'!$B$17,INDEX('P04'!$AI:$AI,$A350+52),0)+IF($A350&lt;='P05'!$B$17,INDEX('P05'!$AI:$AI,$A350+52),0)+IF($A350&lt;='P06'!$B$17,INDEX('P06'!$AI:$AI,$A350+52),0)+IF($A350&lt;='P07'!$B$17,INDEX('P07'!$AI:$AI,$A350+52),0)+IF($A350&lt;='P08'!$B$17,INDEX('P08'!$AI:$AI,$A350+52),0)+IF($A350&lt;='P09'!$B$17,INDEX('P09'!$AI:$AI,$A350+52),0)+IF($A350&lt;='P10'!$B$17,INDEX('P10'!$AI:$AI,$A350+52),0)</f>
        <v>6699.4958996324767</v>
      </c>
    </row>
    <row r="351" spans="1:20" x14ac:dyDescent="0.35">
      <c r="A351">
        <v>319</v>
      </c>
      <c r="B351">
        <f>IF($A351&lt;='P01'!$B$17,INDEX('P01'!$J:$J,$A351+52),0)+IF($A351&lt;='P02'!$B$17,INDEX('P02'!$J:$J,$A351+52),0)+IF($A351&lt;='P03'!$B$17,INDEX('P03'!$J:$J,$A351+52),0)+IF($A351&lt;='P04'!$B$17,INDEX('P04'!$J:$J,$A351+52),0)+IF($A351&lt;='P05'!$B$17,INDEX('P05'!$J:$J,$A351+52),0)+IF($A351&lt;='P06'!$B$17,INDEX('P06'!$J:$J,$A351+52),0)+IF($A351&lt;='P07'!$B$17,INDEX('P07'!$J:$J,$A351+52),0)+IF($A351&lt;='P08'!$B$17,INDEX('P08'!$J:$J,$A351+52),0)+IF($A351&lt;='P09'!$B$17,INDEX('P09'!$J:$J,$A351+52),0)+IF($A351&lt;='P10'!$B$17,INDEX('P10'!$J:$J,$A351+52),0)</f>
        <v>5.4035464219252313E-5</v>
      </c>
      <c r="C351">
        <f>IF($A351&lt;='P01'!$B$17,INDEX('P01'!$K:$K,$A351+52),0)+IF($A351&lt;='P02'!$B$17,INDEX('P02'!$K:$K,$A351+52),0)+IF($A351&lt;='P03'!$B$17,INDEX('P03'!$K:$K,$A351+52),0)+IF($A351&lt;='P04'!$B$17,INDEX('P04'!$K:$K,$A351+52),0)+IF($A351&lt;='P05'!$B$17,INDEX('P05'!$K:$K,$A351+52),0)+IF($A351&lt;='P06'!$B$17,INDEX('P06'!$K:$K,$A351+52),0)+IF($A351&lt;='P07'!$B$17,INDEX('P07'!$K:$K,$A351+52),0)+IF($A351&lt;='P08'!$B$17,INDEX('P08'!$K:$K,$A351+52),0)+IF($A351&lt;='P09'!$B$17,INDEX('P09'!$K:$K,$A351+52),0)+IF($A351&lt;='P10'!$B$17,INDEX('P10'!$K:$K,$A351+52),0)</f>
        <v>8.634112021901146E-4</v>
      </c>
      <c r="D351">
        <f>IF($A351&lt;='P01'!$B$17,INDEX('P01'!$L:$L,$A351+52),0)+IF($A351&lt;='P02'!$B$17,INDEX('P02'!$L:$L,$A351+52),0)+IF($A351&lt;='P03'!$B$17,INDEX('P03'!$L:$L,$A351+52),0)+IF($A351&lt;='P04'!$B$17,INDEX('P04'!$L:$L,$A351+52),0)+IF($A351&lt;='P05'!$B$17,INDEX('P05'!$L:$L,$A351+52),0)+IF($A351&lt;='P06'!$B$17,INDEX('P06'!$L:$L,$A351+52),0)+IF($A351&lt;='P07'!$B$17,INDEX('P07'!$L:$L,$A351+52),0)+IF($A351&lt;='P08'!$B$17,INDEX('P08'!$L:$L,$A351+52),0)+IF($A351&lt;='P09'!$B$17,INDEX('P09'!$L:$L,$A351+52),0)+IF($A351&lt;='P10'!$B$17,INDEX('P10'!$L:$L,$A351+52),0)</f>
        <v>0</v>
      </c>
      <c r="E351">
        <f>IF($A351&lt;='P01'!$B$17,INDEX('P01'!$M:$M,$A351+52),0)+IF($A351&lt;='P02'!$B$17,INDEX('P02'!$M:$M,$A351+52),0)+IF($A351&lt;='P03'!$B$17,INDEX('P03'!$M:$M,$A351+52),0)+IF($A351&lt;='P04'!$B$17,INDEX('P04'!$M:$M,$A351+52),0)+IF($A351&lt;='P05'!$B$17,INDEX('P05'!$M:$M,$A351+52),0)+IF($A351&lt;='P06'!$B$17,INDEX('P06'!$M:$M,$A351+52),0)+IF($A351&lt;='P07'!$B$17,INDEX('P07'!$M:$M,$A351+52),0)+IF($A351&lt;='P08'!$B$17,INDEX('P08'!$M:$M,$A351+52),0)+IF($A351&lt;='P09'!$B$17,INDEX('P09'!$M:$M,$A351+52),0)+IF($A351&lt;='P10'!$B$17,INDEX('P10'!$M:$M,$A351+52),0)</f>
        <v>0.25337618741932555</v>
      </c>
      <c r="F351">
        <f>IF($A351&lt;='P01'!$B$17,INDEX('P01'!$R:$R,$A351+52),0)+IF($A351&lt;='P02'!$B$17,INDEX('P02'!$R:$R,$A351+52),0)+IF($A351&lt;='P03'!$B$17,INDEX('P03'!$R:$R,$A351+52),0)+IF($A351&lt;='P04'!$B$17,INDEX('P04'!$R:$R,$A351+52),0)+IF($A351&lt;='P05'!$B$17,INDEX('P05'!$R:$R,$A351+52),0)+IF($A351&lt;='P06'!$B$17,INDEX('P06'!$R:$R,$A351+52),0)+IF($A351&lt;='P07'!$B$17,INDEX('P07'!$R:$R,$A351+52),0)+IF($A351&lt;='P08'!$B$17,INDEX('P08'!$R:$R,$A351+52),0)+IF($A351&lt;='P09'!$B$17,INDEX('P09'!$R:$R,$A351+52),0)+IF($A351&lt;='P10'!$B$17,INDEX('P10'!$R:$R,$A351+52),0)</f>
        <v>29.655723607078407</v>
      </c>
      <c r="G351">
        <f>IF($A351&lt;='P01'!$B$17,INDEX('P01'!$S:$S,$A351+52),0)+IF($A351&lt;='P02'!$B$17,INDEX('P02'!$S:$S,$A351+52),0)+IF($A351&lt;='P03'!$B$17,INDEX('P03'!$S:$S,$A351+52),0)+IF($A351&lt;='P04'!$B$17,INDEX('P04'!$S:$S,$A351+52),0)+IF($A351&lt;='P05'!$B$17,INDEX('P05'!$S:$S,$A351+52),0)+IF($A351&lt;='P06'!$B$17,INDEX('P06'!$S:$S,$A351+52),0)+IF($A351&lt;='P07'!$B$17,INDEX('P07'!$S:$S,$A351+52),0)+IF($A351&lt;='P08'!$B$17,INDEX('P08'!$S:$S,$A351+52),0)+IF($A351&lt;='P09'!$B$17,INDEX('P09'!$S:$S,$A351+52),0)+IF($A351&lt;='P10'!$B$17,INDEX('P10'!$S:$S,$A351+52),0)</f>
        <v>0.59311447214156821</v>
      </c>
      <c r="H351">
        <f>IF($A351&lt;='P01'!$B$17,INDEX('P01'!$T:$T,$A351+52),0)+IF($A351&lt;='P02'!$B$17,INDEX('P02'!$T:$T,$A351+52),0)+IF($A351&lt;='P03'!$B$17,INDEX('P03'!$T:$T,$A351+52),0)+IF($A351&lt;='P04'!$B$17,INDEX('P04'!$T:$T,$A351+52),0)+IF($A351&lt;='P05'!$B$17,INDEX('P05'!$T:$T,$A351+52),0)+IF($A351&lt;='P06'!$B$17,INDEX('P06'!$T:$T,$A351+52),0)+IF($A351&lt;='P07'!$B$17,INDEX('P07'!$T:$T,$A351+52),0)+IF($A351&lt;='P08'!$B$17,INDEX('P08'!$T:$T,$A351+52),0)+IF($A351&lt;='P09'!$B$17,INDEX('P09'!$T:$T,$A351+52),0)+IF($A351&lt;='P10'!$B$17,INDEX('P10'!$T:$T,$A351+52),0)</f>
        <v>2.789727066441483</v>
      </c>
      <c r="I351">
        <f>IF($A351&lt;='P01'!$B$17,INDEX('P01'!$U:$U,$A351+52),0)+IF($A351&lt;='P02'!$B$17,INDEX('P02'!$U:$U,$A351+52),0)+IF($A351&lt;='P03'!$B$17,INDEX('P03'!$U:$U,$A351+52),0)+IF($A351&lt;='P04'!$B$17,INDEX('P04'!$U:$U,$A351+52),0)+IF($A351&lt;='P05'!$B$17,INDEX('P05'!$U:$U,$A351+52),0)+IF($A351&lt;='P06'!$B$17,INDEX('P06'!$U:$U,$A351+52),0)+IF($A351&lt;='P07'!$B$17,INDEX('P07'!$U:$U,$A351+52),0)+IF($A351&lt;='P08'!$B$17,INDEX('P08'!$U:$U,$A351+52),0)+IF($A351&lt;='P09'!$B$17,INDEX('P09'!$U:$U,$A351+52),0)+IF($A351&lt;='P10'!$B$17,INDEX('P10'!$U:$U,$A351+52),0)</f>
        <v>54.035464219252312</v>
      </c>
      <c r="J351">
        <f>IF($A351&lt;='P01'!$B$17,INDEX('P01'!$V:$V,$A351+52),0)+IF($A351&lt;='P02'!$B$17,INDEX('P02'!$V:$V,$A351+52),0)+IF($A351&lt;='P03'!$B$17,INDEX('P03'!$V:$V,$A351+52),0)+IF($A351&lt;='P04'!$B$17,INDEX('P04'!$V:$V,$A351+52),0)+IF($A351&lt;='P05'!$B$17,INDEX('P05'!$V:$V,$A351+52),0)+IF($A351&lt;='P06'!$B$17,INDEX('P06'!$V:$V,$A351+52),0)+IF($A351&lt;='P07'!$B$17,INDEX('P07'!$V:$V,$A351+52),0)+IF($A351&lt;='P08'!$B$17,INDEX('P08'!$V:$V,$A351+52),0)+IF($A351&lt;='P09'!$B$17,INDEX('P09'!$V:$V,$A351+52),0)+IF($A351&lt;='P10'!$B$17,INDEX('P10'!$V:$V,$A351+52),0)</f>
        <v>2.9639789769443297E-2</v>
      </c>
      <c r="K351">
        <f>IF($A351&lt;='P01'!$B$17,INDEX('P01'!$W:$W,$A351+52),0)+IF($A351&lt;='P02'!$B$17,INDEX('P02'!$W:$W,$A351+52),0)+IF($A351&lt;='P03'!$B$17,INDEX('P03'!$W:$W,$A351+52),0)+IF($A351&lt;='P04'!$B$17,INDEX('P04'!$W:$W,$A351+52),0)+IF($A351&lt;='P05'!$B$17,INDEX('P05'!$W:$W,$A351+52),0)+IF($A351&lt;='P06'!$B$17,INDEX('P06'!$W:$W,$A351+52),0)+IF($A351&lt;='P07'!$B$17,INDEX('P07'!$W:$W,$A351+52),0)+IF($A351&lt;='P08'!$B$17,INDEX('P08'!$W:$W,$A351+52),0)+IF($A351&lt;='P09'!$B$17,INDEX('P09'!$W:$W,$A351+52),0)+IF($A351&lt;='P10'!$B$17,INDEX('P10'!$W:$W,$A351+52),0)</f>
        <v>-27.792221940526399</v>
      </c>
      <c r="L351">
        <f>IF($A351&lt;='P01'!$B$17,INDEX('P01'!$X:$X,$A351+52),0)+IF($A351&lt;='P02'!$B$17,INDEX('P02'!$X:$X,$A351+52),0)+IF($A351&lt;='P03'!$B$17,INDEX('P03'!$X:$X,$A351+52),0)+IF($A351&lt;='P04'!$B$17,INDEX('P04'!$X:$X,$A351+52),0)+IF($A351&lt;='P05'!$B$17,INDEX('P05'!$X:$X,$A351+52),0)+IF($A351&lt;='P06'!$B$17,INDEX('P06'!$X:$X,$A351+52),0)+IF($A351&lt;='P07'!$B$17,INDEX('P07'!$X:$X,$A351+52),0)+IF($A351&lt;='P08'!$B$17,INDEX('P08'!$X:$X,$A351+52),0)+IF($A351&lt;='P09'!$B$17,INDEX('P09'!$X:$X,$A351+52),0)+IF($A351&lt;='P10'!$B$17,INDEX('P10'!$X:$X,$A351+52),0)</f>
        <v>27.69707852082686</v>
      </c>
      <c r="M351">
        <f>IF($A351&lt;='P01'!$B$17,INDEX('P01'!$AA:$AA,$A351+52),0)+IF($A351&lt;='P02'!$B$17,INDEX('P02'!$AA:$AA,$A351+52),0)+IF($A351&lt;='P03'!$B$17,INDEX('P03'!$AA:$AA,$A351+52),0)+IF($A351&lt;='P04'!$B$17,INDEX('P04'!$AA:$AA,$A351+52),0)+IF($A351&lt;='P05'!$B$17,INDEX('P05'!$AA:$AA,$A351+52),0)+IF($A351&lt;='P06'!$B$17,INDEX('P06'!$AA:$AA,$A351+52),0)+IF($A351&lt;='P07'!$B$17,INDEX('P07'!$AA:$AA,$A351+52),0)+IF($A351&lt;='P08'!$B$17,INDEX('P08'!$AA:$AA,$A351+52),0)+IF($A351&lt;='P09'!$B$17,INDEX('P09'!$AA:$AA,$A351+52),0)+IF($A351&lt;='P10'!$B$17,INDEX('P10'!$AA:$AA,$A351+52),0)</f>
        <v>-9.7640731835381303</v>
      </c>
      <c r="N351">
        <f>IF($A351&lt;='P01'!$B$17,INDEX('P01'!$AB:$AB,$A351+52),0)+IF($A351&lt;='P02'!$B$17,INDEX('P02'!$AB:$AB,$A351+52),0)+IF($A351&lt;='P03'!$B$17,INDEX('P03'!$AB:$AB,$A351+52),0)+IF($A351&lt;='P04'!$B$17,INDEX('P04'!$AB:$AB,$A351+52),0)+IF($A351&lt;='P05'!$B$17,INDEX('P05'!$AB:$AB,$A351+52),0)+IF($A351&lt;='P06'!$B$17,INDEX('P06'!$AB:$AB,$A351+52),0)+IF($A351&lt;='P07'!$B$17,INDEX('P07'!$AB:$AB,$A351+52),0)+IF($A351&lt;='P08'!$B$17,INDEX('P08'!$AB:$AB,$A351+52),0)+IF($A351&lt;='P09'!$B$17,INDEX('P09'!$AB:$AB,$A351+52),0)+IF($A351&lt;='P10'!$B$17,INDEX('P10'!$AB:$AB,$A351+52),0)</f>
        <v>10.488781393657657</v>
      </c>
      <c r="O351">
        <f>IF($A351&lt;='P01'!$B$17,INDEX('P01'!$AC:$AC,$A351+52),0)+IF($A351&lt;='P02'!$B$17,INDEX('P02'!$AC:$AC,$A351+52),0)+IF($A351&lt;='P03'!$B$17,INDEX('P03'!$AC:$AC,$A351+52),0)+IF($A351&lt;='P04'!$B$17,INDEX('P04'!$AC:$AC,$A351+52),0)+IF($A351&lt;='P05'!$B$17,INDEX('P05'!$AC:$AC,$A351+52),0)+IF($A351&lt;='P06'!$B$17,INDEX('P06'!$AC:$AC,$A351+52),0)+IF($A351&lt;='P07'!$B$17,INDEX('P07'!$AC:$AC,$A351+52),0)+IF($A351&lt;='P08'!$B$17,INDEX('P08'!$AC:$AC,$A351+52),0)+IF($A351&lt;='P09'!$B$17,INDEX('P09'!$AC:$AC,$A351+52),0)+IF($A351&lt;='P10'!$B$17,INDEX('P10'!$AC:$AC,$A351+52),0)</f>
        <v>0.20977562787315315</v>
      </c>
      <c r="P351">
        <f>IF($A351&lt;='P01'!$B$17,INDEX('P01'!$AD:$AD,$A351+52),0)+IF($A351&lt;='P02'!$B$17,INDEX('P02'!$AD:$AD,$A351+52),0)+IF($A351&lt;='P03'!$B$17,INDEX('P03'!$AD:$AD,$A351+52),0)+IF($A351&lt;='P04'!$B$17,INDEX('P04'!$AD:$AD,$A351+52),0)+IF($A351&lt;='P05'!$B$17,INDEX('P05'!$AD:$AD,$A351+52),0)+IF($A351&lt;='P06'!$B$17,INDEX('P06'!$AD:$AD,$A351+52),0)+IF($A351&lt;='P07'!$B$17,INDEX('P07'!$AD:$AD,$A351+52),0)+IF($A351&lt;='P08'!$B$17,INDEX('P08'!$AD:$AD,$A351+52),0)+IF($A351&lt;='P09'!$B$17,INDEX('P09'!$AD:$AD,$A351+52),0)+IF($A351&lt;='P10'!$B$17,INDEX('P10'!$AD:$AD,$A351+52),0)</f>
        <v>0.9834647079600578</v>
      </c>
      <c r="Q351">
        <f>IF($A351&lt;='P01'!$B$17,INDEX('P01'!$AE:$AE,$A351+52),0)+IF($A351&lt;='P02'!$B$17,INDEX('P02'!$AE:$AE,$A351+52),0)+IF($A351&lt;='P03'!$B$17,INDEX('P03'!$AE:$AE,$A351+52),0)+IF($A351&lt;='P04'!$B$17,INDEX('P04'!$AE:$AE,$A351+52),0)+IF($A351&lt;='P05'!$B$17,INDEX('P05'!$AE:$AE,$A351+52),0)+IF($A351&lt;='P06'!$B$17,INDEX('P06'!$AE:$AE,$A351+52),0)+IF($A351&lt;='P07'!$B$17,INDEX('P07'!$AE:$AE,$A351+52),0)+IF($A351&lt;='P08'!$B$17,INDEX('P08'!$AE:$AE,$A351+52),0)+IF($A351&lt;='P09'!$B$17,INDEX('P09'!$AE:$AE,$A351+52),0)+IF($A351&lt;='P10'!$B$17,INDEX('P10'!$AE:$AE,$A351+52),0)</f>
        <v>19.049165302632957</v>
      </c>
      <c r="R351">
        <f>IF($A351&lt;='P01'!$B$17,INDEX('P01'!$AF:$AF,$A351+52),0)+IF($A351&lt;='P02'!$B$17,INDEX('P02'!$AF:$AF,$A351+52),0)+IF($A351&lt;='P03'!$B$17,INDEX('P03'!$AF:$AF,$A351+52),0)+IF($A351&lt;='P04'!$B$17,INDEX('P04'!$AF:$AF,$A351+52),0)+IF($A351&lt;='P05'!$B$17,INDEX('P05'!$AF:$AF,$A351+52),0)+IF($A351&lt;='P06'!$B$17,INDEX('P06'!$AF:$AF,$A351+52),0)+IF($A351&lt;='P07'!$B$17,INDEX('P07'!$AF:$AF,$A351+52),0)+IF($A351&lt;='P08'!$B$17,INDEX('P08'!$AF:$AF,$A351+52),0)+IF($A351&lt;='P09'!$B$17,INDEX('P09'!$AF:$AF,$A351+52),0)+IF($A351&lt;='P10'!$B$17,INDEX('P10'!$AF:$AF,$A351+52),0)</f>
        <v>1.0448938729617656E-2</v>
      </c>
      <c r="S351">
        <f>IF($A351&lt;='P01'!$B$17,INDEX('P01'!$AG:$AG,$A351+52),0)+IF($A351&lt;='P02'!$B$17,INDEX('P02'!$AG:$AG,$A351+52),0)+IF($A351&lt;='P03'!$B$17,INDEX('P03'!$AG:$AG,$A351+52),0)+IF($A351&lt;='P04'!$B$17,INDEX('P04'!$AG:$AG,$A351+52),0)+IF($A351&lt;='P05'!$B$17,INDEX('P05'!$AG:$AG,$A351+52),0)+IF($A351&lt;='P06'!$B$17,INDEX('P06'!$AG:$AG,$A351+52),0)+IF($A351&lt;='P07'!$B$17,INDEX('P07'!$AG:$AG,$A351+52),0)+IF($A351&lt;='P08'!$B$17,INDEX('P08'!$AG:$AG,$A351+52),0)+IF($A351&lt;='P09'!$B$17,INDEX('P09'!$AG:$AG,$A351+52),0)+IF($A351&lt;='P10'!$B$17,INDEX('P10'!$AG:$AG,$A351+52),0)</f>
        <v>6693.731227358955</v>
      </c>
      <c r="T351">
        <f>IF($A351&lt;='P01'!$B$17,INDEX('P01'!$AI:$AI,$A351+52),0)+IF($A351&lt;='P02'!$B$17,INDEX('P02'!$AI:$AI,$A351+52),0)+IF($A351&lt;='P03'!$B$17,INDEX('P03'!$AI:$AI,$A351+52),0)+IF($A351&lt;='P04'!$B$17,INDEX('P04'!$AI:$AI,$A351+52),0)+IF($A351&lt;='P05'!$B$17,INDEX('P05'!$AI:$AI,$A351+52),0)+IF($A351&lt;='P06'!$B$17,INDEX('P06'!$AI:$AI,$A351+52),0)+IF($A351&lt;='P07'!$B$17,INDEX('P07'!$AI:$AI,$A351+52),0)+IF($A351&lt;='P08'!$B$17,INDEX('P08'!$AI:$AI,$A351+52),0)+IF($A351&lt;='P09'!$B$17,INDEX('P09'!$AI:$AI,$A351+52),0)+IF($A351&lt;='P10'!$B$17,INDEX('P10'!$AI:$AI,$A351+52),0)</f>
        <v>6693.731227358955</v>
      </c>
    </row>
    <row r="352" spans="1:20" x14ac:dyDescent="0.35">
      <c r="A352">
        <v>320</v>
      </c>
      <c r="B352">
        <f>IF($A352&lt;='P01'!$B$17,INDEX('P01'!$J:$J,$A352+52),0)+IF($A352&lt;='P02'!$B$17,INDEX('P02'!$J:$J,$A352+52),0)+IF($A352&lt;='P03'!$B$17,INDEX('P03'!$J:$J,$A352+52),0)+IF($A352&lt;='P04'!$B$17,INDEX('P04'!$J:$J,$A352+52),0)+IF($A352&lt;='P05'!$B$17,INDEX('P05'!$J:$J,$A352+52),0)+IF($A352&lt;='P06'!$B$17,INDEX('P06'!$J:$J,$A352+52),0)+IF($A352&lt;='P07'!$B$17,INDEX('P07'!$J:$J,$A352+52),0)+IF($A352&lt;='P08'!$B$17,INDEX('P08'!$J:$J,$A352+52),0)+IF($A352&lt;='P09'!$B$17,INDEX('P09'!$J:$J,$A352+52),0)+IF($A352&lt;='P10'!$B$17,INDEX('P10'!$J:$J,$A352+52),0)</f>
        <v>5.3840513776650509E-5</v>
      </c>
      <c r="C352">
        <f>IF($A352&lt;='P01'!$B$17,INDEX('P01'!$K:$K,$A352+52),0)+IF($A352&lt;='P02'!$B$17,INDEX('P02'!$K:$K,$A352+52),0)+IF($A352&lt;='P03'!$B$17,INDEX('P03'!$K:$K,$A352+52),0)+IF($A352&lt;='P04'!$B$17,INDEX('P04'!$K:$K,$A352+52),0)+IF($A352&lt;='P05'!$B$17,INDEX('P05'!$K:$K,$A352+52),0)+IF($A352&lt;='P06'!$B$17,INDEX('P06'!$K:$K,$A352+52),0)+IF($A352&lt;='P07'!$B$17,INDEX('P07'!$K:$K,$A352+52),0)+IF($A352&lt;='P08'!$B$17,INDEX('P08'!$K:$K,$A352+52),0)+IF($A352&lt;='P09'!$B$17,INDEX('P09'!$K:$K,$A352+52),0)+IF($A352&lt;='P10'!$B$17,INDEX('P10'!$K:$K,$A352+52),0)</f>
        <v>8.6029616656589289E-4</v>
      </c>
      <c r="D352">
        <f>IF($A352&lt;='P01'!$B$17,INDEX('P01'!$L:$L,$A352+52),0)+IF($A352&lt;='P02'!$B$17,INDEX('P02'!$L:$L,$A352+52),0)+IF($A352&lt;='P03'!$B$17,INDEX('P03'!$L:$L,$A352+52),0)+IF($A352&lt;='P04'!$B$17,INDEX('P04'!$L:$L,$A352+52),0)+IF($A352&lt;='P05'!$B$17,INDEX('P05'!$L:$L,$A352+52),0)+IF($A352&lt;='P06'!$B$17,INDEX('P06'!$L:$L,$A352+52),0)+IF($A352&lt;='P07'!$B$17,INDEX('P07'!$L:$L,$A352+52),0)+IF($A352&lt;='P08'!$B$17,INDEX('P08'!$L:$L,$A352+52),0)+IF($A352&lt;='P09'!$B$17,INDEX('P09'!$L:$L,$A352+52),0)+IF($A352&lt;='P10'!$B$17,INDEX('P10'!$L:$L,$A352+52),0)</f>
        <v>0</v>
      </c>
      <c r="E352">
        <f>IF($A352&lt;='P01'!$B$17,INDEX('P01'!$M:$M,$A352+52),0)+IF($A352&lt;='P02'!$B$17,INDEX('P02'!$M:$M,$A352+52),0)+IF($A352&lt;='P03'!$B$17,INDEX('P03'!$M:$M,$A352+52),0)+IF($A352&lt;='P04'!$B$17,INDEX('P04'!$M:$M,$A352+52),0)+IF($A352&lt;='P05'!$B$17,INDEX('P05'!$M:$M,$A352+52),0)+IF($A352&lt;='P06'!$B$17,INDEX('P06'!$M:$M,$A352+52),0)+IF($A352&lt;='P07'!$B$17,INDEX('P07'!$M:$M,$A352+52),0)+IF($A352&lt;='P08'!$B$17,INDEX('P08'!$M:$M,$A352+52),0)+IF($A352&lt;='P09'!$B$17,INDEX('P09'!$M:$M,$A352+52),0)+IF($A352&lt;='P10'!$B$17,INDEX('P10'!$M:$M,$A352+52),0)</f>
        <v>0.25246205073898298</v>
      </c>
      <c r="F352">
        <f>IF($A352&lt;='P01'!$B$17,INDEX('P01'!$R:$R,$A352+52),0)+IF($A352&lt;='P02'!$B$17,INDEX('P02'!$R:$R,$A352+52),0)+IF($A352&lt;='P03'!$B$17,INDEX('P03'!$R:$R,$A352+52),0)+IF($A352&lt;='P04'!$B$17,INDEX('P04'!$R:$R,$A352+52),0)+IF($A352&lt;='P05'!$B$17,INDEX('P05'!$R:$R,$A352+52),0)+IF($A352&lt;='P06'!$B$17,INDEX('P06'!$R:$R,$A352+52),0)+IF($A352&lt;='P07'!$B$17,INDEX('P07'!$R:$R,$A352+52),0)+IF($A352&lt;='P08'!$B$17,INDEX('P08'!$R:$R,$A352+52),0)+IF($A352&lt;='P09'!$B$17,INDEX('P09'!$R:$R,$A352+52),0)+IF($A352&lt;='P10'!$B$17,INDEX('P10'!$R:$R,$A352+52),0)</f>
        <v>29.548730976841746</v>
      </c>
      <c r="G352">
        <f>IF($A352&lt;='P01'!$B$17,INDEX('P01'!$S:$S,$A352+52),0)+IF($A352&lt;='P02'!$B$17,INDEX('P02'!$S:$S,$A352+52),0)+IF($A352&lt;='P03'!$B$17,INDEX('P03'!$S:$S,$A352+52),0)+IF($A352&lt;='P04'!$B$17,INDEX('P04'!$S:$S,$A352+52),0)+IF($A352&lt;='P05'!$B$17,INDEX('P05'!$S:$S,$A352+52),0)+IF($A352&lt;='P06'!$B$17,INDEX('P06'!$S:$S,$A352+52),0)+IF($A352&lt;='P07'!$B$17,INDEX('P07'!$S:$S,$A352+52),0)+IF($A352&lt;='P08'!$B$17,INDEX('P08'!$S:$S,$A352+52),0)+IF($A352&lt;='P09'!$B$17,INDEX('P09'!$S:$S,$A352+52),0)+IF($A352&lt;='P10'!$B$17,INDEX('P10'!$S:$S,$A352+52),0)</f>
        <v>0.59097461953683494</v>
      </c>
      <c r="H352">
        <f>IF($A352&lt;='P01'!$B$17,INDEX('P01'!$T:$T,$A352+52),0)+IF($A352&lt;='P02'!$B$17,INDEX('P02'!$T:$T,$A352+52),0)+IF($A352&lt;='P03'!$B$17,INDEX('P03'!$T:$T,$A352+52),0)+IF($A352&lt;='P04'!$B$17,INDEX('P04'!$T:$T,$A352+52),0)+IF($A352&lt;='P05'!$B$17,INDEX('P05'!$T:$T,$A352+52),0)+IF($A352&lt;='P06'!$B$17,INDEX('P06'!$T:$T,$A352+52),0)+IF($A352&lt;='P07'!$B$17,INDEX('P07'!$T:$T,$A352+52),0)+IF($A352&lt;='P08'!$B$17,INDEX('P08'!$T:$T,$A352+52),0)+IF($A352&lt;='P09'!$B$17,INDEX('P09'!$T:$T,$A352+52),0)+IF($A352&lt;='P10'!$B$17,INDEX('P10'!$T:$T,$A352+52),0)</f>
        <v>2.786517619200088</v>
      </c>
      <c r="I352">
        <f>IF($A352&lt;='P01'!$B$17,INDEX('P01'!$U:$U,$A352+52),0)+IF($A352&lt;='P02'!$B$17,INDEX('P02'!$U:$U,$A352+52),0)+IF($A352&lt;='P03'!$B$17,INDEX('P03'!$U:$U,$A352+52),0)+IF($A352&lt;='P04'!$B$17,INDEX('P04'!$U:$U,$A352+52),0)+IF($A352&lt;='P05'!$B$17,INDEX('P05'!$U:$U,$A352+52),0)+IF($A352&lt;='P06'!$B$17,INDEX('P06'!$U:$U,$A352+52),0)+IF($A352&lt;='P07'!$B$17,INDEX('P07'!$U:$U,$A352+52),0)+IF($A352&lt;='P08'!$B$17,INDEX('P08'!$U:$U,$A352+52),0)+IF($A352&lt;='P09'!$B$17,INDEX('P09'!$U:$U,$A352+52),0)+IF($A352&lt;='P10'!$B$17,INDEX('P10'!$U:$U,$A352+52),0)</f>
        <v>53.840513776650511</v>
      </c>
      <c r="J352">
        <f>IF($A352&lt;='P01'!$B$17,INDEX('P01'!$V:$V,$A352+52),0)+IF($A352&lt;='P02'!$B$17,INDEX('P02'!$V:$V,$A352+52),0)+IF($A352&lt;='P03'!$B$17,INDEX('P03'!$V:$V,$A352+52),0)+IF($A352&lt;='P04'!$B$17,INDEX('P04'!$V:$V,$A352+52),0)+IF($A352&lt;='P05'!$B$17,INDEX('P05'!$V:$V,$A352+52),0)+IF($A352&lt;='P06'!$B$17,INDEX('P06'!$V:$V,$A352+52),0)+IF($A352&lt;='P07'!$B$17,INDEX('P07'!$V:$V,$A352+52),0)+IF($A352&lt;='P08'!$B$17,INDEX('P08'!$V:$V,$A352+52),0)+IF($A352&lt;='P09'!$B$17,INDEX('P09'!$V:$V,$A352+52),0)+IF($A352&lt;='P10'!$B$17,INDEX('P10'!$V:$V,$A352+52),0)</f>
        <v>2.9605690612341022E-2</v>
      </c>
      <c r="K352">
        <f>IF($A352&lt;='P01'!$B$17,INDEX('P01'!$W:$W,$A352+52),0)+IF($A352&lt;='P02'!$B$17,INDEX('P02'!$W:$W,$A352+52),0)+IF($A352&lt;='P03'!$B$17,INDEX('P03'!$W:$W,$A352+52),0)+IF($A352&lt;='P04'!$B$17,INDEX('P04'!$W:$W,$A352+52),0)+IF($A352&lt;='P05'!$B$17,INDEX('P05'!$W:$W,$A352+52),0)+IF($A352&lt;='P06'!$B$17,INDEX('P06'!$W:$W,$A352+52),0)+IF($A352&lt;='P07'!$B$17,INDEX('P07'!$W:$W,$A352+52),0)+IF($A352&lt;='P08'!$B$17,INDEX('P08'!$W:$W,$A352+52),0)+IF($A352&lt;='P09'!$B$17,INDEX('P09'!$W:$W,$A352+52),0)+IF($A352&lt;='P10'!$B$17,INDEX('P10'!$W:$W,$A352+52),0)</f>
        <v>-27.698880729158027</v>
      </c>
      <c r="L352">
        <f>IF($A352&lt;='P01'!$B$17,INDEX('P01'!$X:$X,$A352+52),0)+IF($A352&lt;='P02'!$B$17,INDEX('P02'!$X:$X,$A352+52),0)+IF($A352&lt;='P03'!$B$17,INDEX('P03'!$X:$X,$A352+52),0)+IF($A352&lt;='P04'!$B$17,INDEX('P04'!$X:$X,$A352+52),0)+IF($A352&lt;='P05'!$B$17,INDEX('P05'!$X:$X,$A352+52),0)+IF($A352&lt;='P06'!$B$17,INDEX('P06'!$X:$X,$A352+52),0)+IF($A352&lt;='P07'!$B$17,INDEX('P07'!$X:$X,$A352+52),0)+IF($A352&lt;='P08'!$B$17,INDEX('P08'!$X:$X,$A352+52),0)+IF($A352&lt;='P09'!$B$17,INDEX('P09'!$X:$X,$A352+52),0)+IF($A352&lt;='P10'!$B$17,INDEX('P10'!$X:$X,$A352+52),0)</f>
        <v>27.604080570167898</v>
      </c>
      <c r="M352">
        <f>IF($A352&lt;='P01'!$B$17,INDEX('P01'!$AA:$AA,$A352+52),0)+IF($A352&lt;='P02'!$B$17,INDEX('P02'!$AA:$AA,$A352+52),0)+IF($A352&lt;='P03'!$B$17,INDEX('P03'!$AA:$AA,$A352+52),0)+IF($A352&lt;='P04'!$B$17,INDEX('P04'!$AA:$AA,$A352+52),0)+IF($A352&lt;='P05'!$B$17,INDEX('P05'!$AA:$AA,$A352+52),0)+IF($A352&lt;='P06'!$B$17,INDEX('P06'!$AA:$AA,$A352+52),0)+IF($A352&lt;='P07'!$B$17,INDEX('P07'!$AA:$AA,$A352+52),0)+IF($A352&lt;='P08'!$B$17,INDEX('P08'!$AA:$AA,$A352+52),0)+IF($A352&lt;='P09'!$B$17,INDEX('P09'!$AA:$AA,$A352+52),0)+IF($A352&lt;='P10'!$B$17,INDEX('P10'!$AA:$AA,$A352+52),0)</f>
        <v>-9.6995347889051899</v>
      </c>
      <c r="N352">
        <f>IF($A352&lt;='P01'!$B$17,INDEX('P01'!$AB:$AB,$A352+52),0)+IF($A352&lt;='P02'!$B$17,INDEX('P02'!$AB:$AB,$A352+52),0)+IF($A352&lt;='P03'!$B$17,INDEX('P03'!$AB:$AB,$A352+52),0)+IF($A352&lt;='P04'!$B$17,INDEX('P04'!$AB:$AB,$A352+52),0)+IF($A352&lt;='P05'!$B$17,INDEX('P05'!$AB:$AB,$A352+52),0)+IF($A352&lt;='P06'!$B$17,INDEX('P06'!$AB:$AB,$A352+52),0)+IF($A352&lt;='P07'!$B$17,INDEX('P07'!$AB:$AB,$A352+52),0)+IF($A352&lt;='P08'!$B$17,INDEX('P08'!$AB:$AB,$A352+52),0)+IF($A352&lt;='P09'!$B$17,INDEX('P09'!$AB:$AB,$A352+52),0)+IF($A352&lt;='P10'!$B$17,INDEX('P10'!$AB:$AB,$A352+52),0)</f>
        <v>10.416837700828733</v>
      </c>
      <c r="O352">
        <f>IF($A352&lt;='P01'!$B$17,INDEX('P01'!$AC:$AC,$A352+52),0)+IF($A352&lt;='P02'!$B$17,INDEX('P02'!$AC:$AC,$A352+52),0)+IF($A352&lt;='P03'!$B$17,INDEX('P03'!$AC:$AC,$A352+52),0)+IF($A352&lt;='P04'!$B$17,INDEX('P04'!$AC:$AC,$A352+52),0)+IF($A352&lt;='P05'!$B$17,INDEX('P05'!$AC:$AC,$A352+52),0)+IF($A352&lt;='P06'!$B$17,INDEX('P06'!$AC:$AC,$A352+52),0)+IF($A352&lt;='P07'!$B$17,INDEX('P07'!$AC:$AC,$A352+52),0)+IF($A352&lt;='P08'!$B$17,INDEX('P08'!$AC:$AC,$A352+52),0)+IF($A352&lt;='P09'!$B$17,INDEX('P09'!$AC:$AC,$A352+52),0)+IF($A352&lt;='P10'!$B$17,INDEX('P10'!$AC:$AC,$A352+52),0)</f>
        <v>0.20833675401657464</v>
      </c>
      <c r="P352">
        <f>IF($A352&lt;='P01'!$B$17,INDEX('P01'!$AD:$AD,$A352+52),0)+IF($A352&lt;='P02'!$B$17,INDEX('P02'!$AD:$AD,$A352+52),0)+IF($A352&lt;='P03'!$B$17,INDEX('P03'!$AD:$AD,$A352+52),0)+IF($A352&lt;='P04'!$B$17,INDEX('P04'!$AD:$AD,$A352+52),0)+IF($A352&lt;='P05'!$B$17,INDEX('P05'!$AD:$AD,$A352+52),0)+IF($A352&lt;='P06'!$B$17,INDEX('P06'!$AD:$AD,$A352+52),0)+IF($A352&lt;='P07'!$B$17,INDEX('P07'!$AD:$AD,$A352+52),0)+IF($A352&lt;='P08'!$B$17,INDEX('P08'!$AD:$AD,$A352+52),0)+IF($A352&lt;='P09'!$B$17,INDEX('P09'!$AD:$AD,$A352+52),0)+IF($A352&lt;='P10'!$B$17,INDEX('P10'!$AD:$AD,$A352+52),0)</f>
        <v>0.97912786910707572</v>
      </c>
      <c r="Q352">
        <f>IF($A352&lt;='P01'!$B$17,INDEX('P01'!$AE:$AE,$A352+52),0)+IF($A352&lt;='P02'!$B$17,INDEX('P02'!$AE:$AE,$A352+52),0)+IF($A352&lt;='P03'!$B$17,INDEX('P03'!$AE:$AE,$A352+52),0)+IF($A352&lt;='P04'!$B$17,INDEX('P04'!$AE:$AE,$A352+52),0)+IF($A352&lt;='P05'!$B$17,INDEX('P05'!$AE:$AE,$A352+52),0)+IF($A352&lt;='P06'!$B$17,INDEX('P06'!$AE:$AE,$A352+52),0)+IF($A352&lt;='P07'!$B$17,INDEX('P07'!$AE:$AE,$A352+52),0)+IF($A352&lt;='P08'!$B$17,INDEX('P08'!$AE:$AE,$A352+52),0)+IF($A352&lt;='P09'!$B$17,INDEX('P09'!$AE:$AE,$A352+52),0)+IF($A352&lt;='P10'!$B$17,INDEX('P10'!$AE:$AE,$A352+52),0)</f>
        <v>18.918505005145136</v>
      </c>
      <c r="R352">
        <f>IF($A352&lt;='P01'!$B$17,INDEX('P01'!$AF:$AF,$A352+52),0)+IF($A352&lt;='P02'!$B$17,INDEX('P02'!$AF:$AF,$A352+52),0)+IF($A352&lt;='P03'!$B$17,INDEX('P03'!$AF:$AF,$A352+52),0)+IF($A352&lt;='P04'!$B$17,INDEX('P04'!$AF:$AF,$A352+52),0)+IF($A352&lt;='P05'!$B$17,INDEX('P05'!$AF:$AF,$A352+52),0)+IF($A352&lt;='P06'!$B$17,INDEX('P06'!$AF:$AF,$A352+52),0)+IF($A352&lt;='P07'!$B$17,INDEX('P07'!$AF:$AF,$A352+52),0)+IF($A352&lt;='P08'!$B$17,INDEX('P08'!$AF:$AF,$A352+52),0)+IF($A352&lt;='P09'!$B$17,INDEX('P09'!$AF:$AF,$A352+52),0)+IF($A352&lt;='P10'!$B$17,INDEX('P10'!$AF:$AF,$A352+52),0)</f>
        <v>1.0402861465138051E-2</v>
      </c>
      <c r="S352">
        <f>IF($A352&lt;='P01'!$B$17,INDEX('P01'!$AG:$AG,$A352+52),0)+IF($A352&lt;='P02'!$B$17,INDEX('P02'!$AG:$AG,$A352+52),0)+IF($A352&lt;='P03'!$B$17,INDEX('P03'!$AG:$AG,$A352+52),0)+IF($A352&lt;='P04'!$B$17,INDEX('P04'!$AG:$AG,$A352+52),0)+IF($A352&lt;='P05'!$B$17,INDEX('P05'!$AG:$AG,$A352+52),0)+IF($A352&lt;='P06'!$B$17,INDEX('P06'!$AG:$AG,$A352+52),0)+IF($A352&lt;='P07'!$B$17,INDEX('P07'!$AG:$AG,$A352+52),0)+IF($A352&lt;='P08'!$B$17,INDEX('P08'!$AG:$AG,$A352+52),0)+IF($A352&lt;='P09'!$B$17,INDEX('P09'!$AG:$AG,$A352+52),0)+IF($A352&lt;='P10'!$B$17,INDEX('P10'!$AG:$AG,$A352+52),0)</f>
        <v>6688.04068099914</v>
      </c>
      <c r="T352">
        <f>IF($A352&lt;='P01'!$B$17,INDEX('P01'!$AI:$AI,$A352+52),0)+IF($A352&lt;='P02'!$B$17,INDEX('P02'!$AI:$AI,$A352+52),0)+IF($A352&lt;='P03'!$B$17,INDEX('P03'!$AI:$AI,$A352+52),0)+IF($A352&lt;='P04'!$B$17,INDEX('P04'!$AI:$AI,$A352+52),0)+IF($A352&lt;='P05'!$B$17,INDEX('P05'!$AI:$AI,$A352+52),0)+IF($A352&lt;='P06'!$B$17,INDEX('P06'!$AI:$AI,$A352+52),0)+IF($A352&lt;='P07'!$B$17,INDEX('P07'!$AI:$AI,$A352+52),0)+IF($A352&lt;='P08'!$B$17,INDEX('P08'!$AI:$AI,$A352+52),0)+IF($A352&lt;='P09'!$B$17,INDEX('P09'!$AI:$AI,$A352+52),0)+IF($A352&lt;='P10'!$B$17,INDEX('P10'!$AI:$AI,$A352+52),0)</f>
        <v>6688.04068099914</v>
      </c>
    </row>
    <row r="353" spans="1:20" x14ac:dyDescent="0.35">
      <c r="A353">
        <v>321</v>
      </c>
      <c r="B353">
        <f>IF($A353&lt;='P01'!$B$17,INDEX('P01'!$J:$J,$A353+52),0)+IF($A353&lt;='P02'!$B$17,INDEX('P02'!$J:$J,$A353+52),0)+IF($A353&lt;='P03'!$B$17,INDEX('P03'!$J:$J,$A353+52),0)+IF($A353&lt;='P04'!$B$17,INDEX('P04'!$J:$J,$A353+52),0)+IF($A353&lt;='P05'!$B$17,INDEX('P05'!$J:$J,$A353+52),0)+IF($A353&lt;='P06'!$B$17,INDEX('P06'!$J:$J,$A353+52),0)+IF($A353&lt;='P07'!$B$17,INDEX('P07'!$J:$J,$A353+52),0)+IF($A353&lt;='P08'!$B$17,INDEX('P08'!$J:$J,$A353+52),0)+IF($A353&lt;='P09'!$B$17,INDEX('P09'!$J:$J,$A353+52),0)+IF($A353&lt;='P10'!$B$17,INDEX('P10'!$J:$J,$A353+52),0)</f>
        <v>5.3646266680926895E-5</v>
      </c>
      <c r="C353">
        <f>IF($A353&lt;='P01'!$B$17,INDEX('P01'!$K:$K,$A353+52),0)+IF($A353&lt;='P02'!$B$17,INDEX('P02'!$K:$K,$A353+52),0)+IF($A353&lt;='P03'!$B$17,INDEX('P03'!$K:$K,$A353+52),0)+IF($A353&lt;='P04'!$B$17,INDEX('P04'!$K:$K,$A353+52),0)+IF($A353&lt;='P05'!$B$17,INDEX('P05'!$K:$K,$A353+52),0)+IF($A353&lt;='P06'!$B$17,INDEX('P06'!$K:$K,$A353+52),0)+IF($A353&lt;='P07'!$B$17,INDEX('P07'!$K:$K,$A353+52),0)+IF($A353&lt;='P08'!$B$17,INDEX('P08'!$K:$K,$A353+52),0)+IF($A353&lt;='P09'!$B$17,INDEX('P09'!$K:$K,$A353+52),0)+IF($A353&lt;='P10'!$B$17,INDEX('P10'!$K:$K,$A353+52),0)</f>
        <v>8.5719236944183856E-4</v>
      </c>
      <c r="D353">
        <f>IF($A353&lt;='P01'!$B$17,INDEX('P01'!$L:$L,$A353+52),0)+IF($A353&lt;='P02'!$B$17,INDEX('P02'!$L:$L,$A353+52),0)+IF($A353&lt;='P03'!$B$17,INDEX('P03'!$L:$L,$A353+52),0)+IF($A353&lt;='P04'!$B$17,INDEX('P04'!$L:$L,$A353+52),0)+IF($A353&lt;='P05'!$B$17,INDEX('P05'!$L:$L,$A353+52),0)+IF($A353&lt;='P06'!$B$17,INDEX('P06'!$L:$L,$A353+52),0)+IF($A353&lt;='P07'!$B$17,INDEX('P07'!$L:$L,$A353+52),0)+IF($A353&lt;='P08'!$B$17,INDEX('P08'!$L:$L,$A353+52),0)+IF($A353&lt;='P09'!$B$17,INDEX('P09'!$L:$L,$A353+52),0)+IF($A353&lt;='P10'!$B$17,INDEX('P10'!$L:$L,$A353+52),0)</f>
        <v>0</v>
      </c>
      <c r="E353">
        <f>IF($A353&lt;='P01'!$B$17,INDEX('P01'!$M:$M,$A353+52),0)+IF($A353&lt;='P02'!$B$17,INDEX('P02'!$M:$M,$A353+52),0)+IF($A353&lt;='P03'!$B$17,INDEX('P03'!$M:$M,$A353+52),0)+IF($A353&lt;='P04'!$B$17,INDEX('P04'!$M:$M,$A353+52),0)+IF($A353&lt;='P05'!$B$17,INDEX('P05'!$M:$M,$A353+52),0)+IF($A353&lt;='P06'!$B$17,INDEX('P06'!$M:$M,$A353+52),0)+IF($A353&lt;='P07'!$B$17,INDEX('P07'!$M:$M,$A353+52),0)+IF($A353&lt;='P08'!$B$17,INDEX('P08'!$M:$M,$A353+52),0)+IF($A353&lt;='P09'!$B$17,INDEX('P09'!$M:$M,$A353+52),0)+IF($A353&lt;='P10'!$B$17,INDEX('P10'!$M:$M,$A353+52),0)</f>
        <v>0.25155121210286024</v>
      </c>
      <c r="F353">
        <f>IF($A353&lt;='P01'!$B$17,INDEX('P01'!$R:$R,$A353+52),0)+IF($A353&lt;='P02'!$B$17,INDEX('P02'!$R:$R,$A353+52),0)+IF($A353&lt;='P03'!$B$17,INDEX('P03'!$R:$R,$A353+52),0)+IF($A353&lt;='P04'!$B$17,INDEX('P04'!$R:$R,$A353+52),0)+IF($A353&lt;='P05'!$B$17,INDEX('P05'!$R:$R,$A353+52),0)+IF($A353&lt;='P06'!$B$17,INDEX('P06'!$R:$R,$A353+52),0)+IF($A353&lt;='P07'!$B$17,INDEX('P07'!$R:$R,$A353+52),0)+IF($A353&lt;='P08'!$B$17,INDEX('P08'!$R:$R,$A353+52),0)+IF($A353&lt;='P09'!$B$17,INDEX('P09'!$R:$R,$A353+52),0)+IF($A353&lt;='P10'!$B$17,INDEX('P10'!$R:$R,$A353+52),0)</f>
        <v>29.442124357180194</v>
      </c>
      <c r="G353">
        <f>IF($A353&lt;='P01'!$B$17,INDEX('P01'!$S:$S,$A353+52),0)+IF($A353&lt;='P02'!$B$17,INDEX('P02'!$S:$S,$A353+52),0)+IF($A353&lt;='P03'!$B$17,INDEX('P03'!$S:$S,$A353+52),0)+IF($A353&lt;='P04'!$B$17,INDEX('P04'!$S:$S,$A353+52),0)+IF($A353&lt;='P05'!$B$17,INDEX('P05'!$S:$S,$A353+52),0)+IF($A353&lt;='P06'!$B$17,INDEX('P06'!$S:$S,$A353+52),0)+IF($A353&lt;='P07'!$B$17,INDEX('P07'!$S:$S,$A353+52),0)+IF($A353&lt;='P08'!$B$17,INDEX('P08'!$S:$S,$A353+52),0)+IF($A353&lt;='P09'!$B$17,INDEX('P09'!$S:$S,$A353+52),0)+IF($A353&lt;='P10'!$B$17,INDEX('P10'!$S:$S,$A353+52),0)</f>
        <v>0.58884248714360388</v>
      </c>
      <c r="H353">
        <f>IF($A353&lt;='P01'!$B$17,INDEX('P01'!$T:$T,$A353+52),0)+IF($A353&lt;='P02'!$B$17,INDEX('P02'!$T:$T,$A353+52),0)+IF($A353&lt;='P03'!$B$17,INDEX('P03'!$T:$T,$A353+52),0)+IF($A353&lt;='P04'!$B$17,INDEX('P04'!$T:$T,$A353+52),0)+IF($A353&lt;='P05'!$B$17,INDEX('P05'!$T:$T,$A353+52),0)+IF($A353&lt;='P06'!$B$17,INDEX('P06'!$T:$T,$A353+52),0)+IF($A353&lt;='P07'!$B$17,INDEX('P07'!$T:$T,$A353+52),0)+IF($A353&lt;='P08'!$B$17,INDEX('P08'!$T:$T,$A353+52),0)+IF($A353&lt;='P09'!$B$17,INDEX('P09'!$T:$T,$A353+52),0)+IF($A353&lt;='P10'!$B$17,INDEX('P10'!$T:$T,$A353+52),0)</f>
        <v>2.783311864273875</v>
      </c>
      <c r="I353">
        <f>IF($A353&lt;='P01'!$B$17,INDEX('P01'!$U:$U,$A353+52),0)+IF($A353&lt;='P02'!$B$17,INDEX('P02'!$U:$U,$A353+52),0)+IF($A353&lt;='P03'!$B$17,INDEX('P03'!$U:$U,$A353+52),0)+IF($A353&lt;='P04'!$B$17,INDEX('P04'!$U:$U,$A353+52),0)+IF($A353&lt;='P05'!$B$17,INDEX('P05'!$U:$U,$A353+52),0)+IF($A353&lt;='P06'!$B$17,INDEX('P06'!$U:$U,$A353+52),0)+IF($A353&lt;='P07'!$B$17,INDEX('P07'!$U:$U,$A353+52),0)+IF($A353&lt;='P08'!$B$17,INDEX('P08'!$U:$U,$A353+52),0)+IF($A353&lt;='P09'!$B$17,INDEX('P09'!$U:$U,$A353+52),0)+IF($A353&lt;='P10'!$B$17,INDEX('P10'!$U:$U,$A353+52),0)</f>
        <v>53.646266680926892</v>
      </c>
      <c r="J353">
        <f>IF($A353&lt;='P01'!$B$17,INDEX('P01'!$V:$V,$A353+52),0)+IF($A353&lt;='P02'!$B$17,INDEX('P02'!$V:$V,$A353+52),0)+IF($A353&lt;='P03'!$B$17,INDEX('P03'!$V:$V,$A353+52),0)+IF($A353&lt;='P04'!$B$17,INDEX('P04'!$V:$V,$A353+52),0)+IF($A353&lt;='P05'!$B$17,INDEX('P05'!$V:$V,$A353+52),0)+IF($A353&lt;='P06'!$B$17,INDEX('P06'!$V:$V,$A353+52),0)+IF($A353&lt;='P07'!$B$17,INDEX('P07'!$V:$V,$A353+52),0)+IF($A353&lt;='P08'!$B$17,INDEX('P08'!$V:$V,$A353+52),0)+IF($A353&lt;='P09'!$B$17,INDEX('P09'!$V:$V,$A353+52),0)+IF($A353&lt;='P10'!$B$17,INDEX('P10'!$V:$V,$A353+52),0)</f>
        <v>2.9571630684684182E-2</v>
      </c>
      <c r="K353">
        <f>IF($A353&lt;='P01'!$B$17,INDEX('P01'!$W:$W,$A353+52),0)+IF($A353&lt;='P02'!$B$17,INDEX('P02'!$W:$W,$A353+52),0)+IF($A353&lt;='P03'!$B$17,INDEX('P03'!$W:$W,$A353+52),0)+IF($A353&lt;='P04'!$B$17,INDEX('P04'!$W:$W,$A353+52),0)+IF($A353&lt;='P05'!$B$17,INDEX('P05'!$W:$W,$A353+52),0)+IF($A353&lt;='P06'!$B$17,INDEX('P06'!$W:$W,$A353+52),0)+IF($A353&lt;='P07'!$B$17,INDEX('P07'!$W:$W,$A353+52),0)+IF($A353&lt;='P08'!$B$17,INDEX('P08'!$W:$W,$A353+52),0)+IF($A353&lt;='P09'!$B$17,INDEX('P09'!$W:$W,$A353+52),0)+IF($A353&lt;='P10'!$B$17,INDEX('P10'!$W:$W,$A353+52),0)</f>
        <v>-27.605868305848865</v>
      </c>
      <c r="L353">
        <f>IF($A353&lt;='P01'!$B$17,INDEX('P01'!$X:$X,$A353+52),0)+IF($A353&lt;='P02'!$B$17,INDEX('P02'!$X:$X,$A353+52),0)+IF($A353&lt;='P03'!$B$17,INDEX('P03'!$X:$X,$A353+52),0)+IF($A353&lt;='P04'!$B$17,INDEX('P04'!$X:$X,$A353+52),0)+IF($A353&lt;='P05'!$B$17,INDEX('P05'!$X:$X,$A353+52),0)+IF($A353&lt;='P06'!$B$17,INDEX('P06'!$X:$X,$A353+52),0)+IF($A353&lt;='P07'!$B$17,INDEX('P07'!$X:$X,$A353+52),0)+IF($A353&lt;='P08'!$B$17,INDEX('P08'!$X:$X,$A353+52),0)+IF($A353&lt;='P09'!$B$17,INDEX('P09'!$X:$X,$A353+52),0)+IF($A353&lt;='P10'!$B$17,INDEX('P10'!$X:$X,$A353+52),0)</f>
        <v>27.511410169143929</v>
      </c>
      <c r="M353">
        <f>IF($A353&lt;='P01'!$B$17,INDEX('P01'!$AA:$AA,$A353+52),0)+IF($A353&lt;='P02'!$B$17,INDEX('P02'!$AA:$AA,$A353+52),0)+IF($A353&lt;='P03'!$B$17,INDEX('P03'!$AA:$AA,$A353+52),0)+IF($A353&lt;='P04'!$B$17,INDEX('P04'!$AA:$AA,$A353+52),0)+IF($A353&lt;='P05'!$B$17,INDEX('P05'!$AA:$AA,$A353+52),0)+IF($A353&lt;='P06'!$B$17,INDEX('P06'!$AA:$AA,$A353+52),0)+IF($A353&lt;='P07'!$B$17,INDEX('P07'!$AA:$AA,$A353+52),0)+IF($A353&lt;='P08'!$B$17,INDEX('P08'!$AA:$AA,$A353+52),0)+IF($A353&lt;='P09'!$B$17,INDEX('P09'!$AA:$AA,$A353+52),0)+IF($A353&lt;='P10'!$B$17,INDEX('P10'!$AA:$AA,$A353+52),0)</f>
        <v>-9.6354283348329375</v>
      </c>
      <c r="N353">
        <f>IF($A353&lt;='P01'!$B$17,INDEX('P01'!$AB:$AB,$A353+52),0)+IF($A353&lt;='P02'!$B$17,INDEX('P02'!$AB:$AB,$A353+52),0)+IF($A353&lt;='P03'!$B$17,INDEX('P03'!$AB:$AB,$A353+52),0)+IF($A353&lt;='P04'!$B$17,INDEX('P04'!$AB:$AB,$A353+52),0)+IF($A353&lt;='P05'!$B$17,INDEX('P05'!$AB:$AB,$A353+52),0)+IF($A353&lt;='P06'!$B$17,INDEX('P06'!$AB:$AB,$A353+52),0)+IF($A353&lt;='P07'!$B$17,INDEX('P07'!$AB:$AB,$A353+52),0)+IF($A353&lt;='P08'!$B$17,INDEX('P08'!$AB:$AB,$A353+52),0)+IF($A353&lt;='P09'!$B$17,INDEX('P09'!$AB:$AB,$A353+52),0)+IF($A353&lt;='P10'!$B$17,INDEX('P10'!$AB:$AB,$A353+52),0)</f>
        <v>10.345387477616875</v>
      </c>
      <c r="O353">
        <f>IF($A353&lt;='P01'!$B$17,INDEX('P01'!$AC:$AC,$A353+52),0)+IF($A353&lt;='P02'!$B$17,INDEX('P02'!$AC:$AC,$A353+52),0)+IF($A353&lt;='P03'!$B$17,INDEX('P03'!$AC:$AC,$A353+52),0)+IF($A353&lt;='P04'!$B$17,INDEX('P04'!$AC:$AC,$A353+52),0)+IF($A353&lt;='P05'!$B$17,INDEX('P05'!$AC:$AC,$A353+52),0)+IF($A353&lt;='P06'!$B$17,INDEX('P06'!$AC:$AC,$A353+52),0)+IF($A353&lt;='P07'!$B$17,INDEX('P07'!$AC:$AC,$A353+52),0)+IF($A353&lt;='P08'!$B$17,INDEX('P08'!$AC:$AC,$A353+52),0)+IF($A353&lt;='P09'!$B$17,INDEX('P09'!$AC:$AC,$A353+52),0)+IF($A353&lt;='P10'!$B$17,INDEX('P10'!$AC:$AC,$A353+52),0)</f>
        <v>0.20690774955233748</v>
      </c>
      <c r="P353">
        <f>IF($A353&lt;='P01'!$B$17,INDEX('P01'!$AD:$AD,$A353+52),0)+IF($A353&lt;='P02'!$B$17,INDEX('P02'!$AD:$AD,$A353+52),0)+IF($A353&lt;='P03'!$B$17,INDEX('P03'!$AD:$AD,$A353+52),0)+IF($A353&lt;='P04'!$B$17,INDEX('P04'!$AD:$AD,$A353+52),0)+IF($A353&lt;='P05'!$B$17,INDEX('P05'!$AD:$AD,$A353+52),0)+IF($A353&lt;='P06'!$B$17,INDEX('P06'!$AD:$AD,$A353+52),0)+IF($A353&lt;='P07'!$B$17,INDEX('P07'!$AD:$AD,$A353+52),0)+IF($A353&lt;='P08'!$B$17,INDEX('P08'!$AD:$AD,$A353+52),0)+IF($A353&lt;='P09'!$B$17,INDEX('P09'!$AD:$AD,$A353+52),0)+IF($A353&lt;='P10'!$B$17,INDEX('P10'!$AD:$AD,$A353+52),0)</f>
        <v>0.9748101546528497</v>
      </c>
      <c r="Q353">
        <f>IF($A353&lt;='P01'!$B$17,INDEX('P01'!$AE:$AE,$A353+52),0)+IF($A353&lt;='P02'!$B$17,INDEX('P02'!$AE:$AE,$A353+52),0)+IF($A353&lt;='P03'!$B$17,INDEX('P03'!$AE:$AE,$A353+52),0)+IF($A353&lt;='P04'!$B$17,INDEX('P04'!$AE:$AE,$A353+52),0)+IF($A353&lt;='P05'!$B$17,INDEX('P05'!$AE:$AE,$A353+52),0)+IF($A353&lt;='P06'!$B$17,INDEX('P06'!$AE:$AE,$A353+52),0)+IF($A353&lt;='P07'!$B$17,INDEX('P07'!$AE:$AE,$A353+52),0)+IF($A353&lt;='P08'!$B$17,INDEX('P08'!$AE:$AE,$A353+52),0)+IF($A353&lt;='P09'!$B$17,INDEX('P09'!$AE:$AE,$A353+52),0)+IF($A353&lt;='P10'!$B$17,INDEX('P10'!$AE:$AE,$A353+52),0)</f>
        <v>18.788740920854494</v>
      </c>
      <c r="R353">
        <f>IF($A353&lt;='P01'!$B$17,INDEX('P01'!$AF:$AF,$A353+52),0)+IF($A353&lt;='P02'!$B$17,INDEX('P02'!$AF:$AF,$A353+52),0)+IF($A353&lt;='P03'!$B$17,INDEX('P03'!$AF:$AF,$A353+52),0)+IF($A353&lt;='P04'!$B$17,INDEX('P04'!$AF:$AF,$A353+52),0)+IF($A353&lt;='P05'!$B$17,INDEX('P05'!$AF:$AF,$A353+52),0)+IF($A353&lt;='P06'!$B$17,INDEX('P06'!$AF:$AF,$A353+52),0)+IF($A353&lt;='P07'!$B$17,INDEX('P07'!$AF:$AF,$A353+52),0)+IF($A353&lt;='P08'!$B$17,INDEX('P08'!$AF:$AF,$A353+52),0)+IF($A353&lt;='P09'!$B$17,INDEX('P09'!$AF:$AF,$A353+52),0)+IF($A353&lt;='P10'!$B$17,INDEX('P10'!$AF:$AF,$A353+52),0)</f>
        <v>1.0356987390126478E-2</v>
      </c>
      <c r="S353">
        <f>IF($A353&lt;='P01'!$B$17,INDEX('P01'!$AG:$AG,$A353+52),0)+IF($A353&lt;='P02'!$B$17,INDEX('P02'!$AG:$AG,$A353+52),0)+IF($A353&lt;='P03'!$B$17,INDEX('P03'!$AG:$AG,$A353+52),0)+IF($A353&lt;='P04'!$B$17,INDEX('P04'!$AG:$AG,$A353+52),0)+IF($A353&lt;='P05'!$B$17,INDEX('P05'!$AG:$AG,$A353+52),0)+IF($A353&lt;='P06'!$B$17,INDEX('P06'!$AG:$AG,$A353+52),0)+IF($A353&lt;='P07'!$B$17,INDEX('P07'!$AG:$AG,$A353+52),0)+IF($A353&lt;='P08'!$B$17,INDEX('P08'!$AG:$AG,$A353+52),0)+IF($A353&lt;='P09'!$B$17,INDEX('P09'!$AG:$AG,$A353+52),0)+IF($A353&lt;='P10'!$B$17,INDEX('P10'!$AG:$AG,$A353+52),0)</f>
        <v>6682.4241756723477</v>
      </c>
      <c r="T353">
        <f>IF($A353&lt;='P01'!$B$17,INDEX('P01'!$AI:$AI,$A353+52),0)+IF($A353&lt;='P02'!$B$17,INDEX('P02'!$AI:$AI,$A353+52),0)+IF($A353&lt;='P03'!$B$17,INDEX('P03'!$AI:$AI,$A353+52),0)+IF($A353&lt;='P04'!$B$17,INDEX('P04'!$AI:$AI,$A353+52),0)+IF($A353&lt;='P05'!$B$17,INDEX('P05'!$AI:$AI,$A353+52),0)+IF($A353&lt;='P06'!$B$17,INDEX('P06'!$AI:$AI,$A353+52),0)+IF($A353&lt;='P07'!$B$17,INDEX('P07'!$AI:$AI,$A353+52),0)+IF($A353&lt;='P08'!$B$17,INDEX('P08'!$AI:$AI,$A353+52),0)+IF($A353&lt;='P09'!$B$17,INDEX('P09'!$AI:$AI,$A353+52),0)+IF($A353&lt;='P10'!$B$17,INDEX('P10'!$AI:$AI,$A353+52),0)</f>
        <v>6682.4241756723477</v>
      </c>
    </row>
    <row r="354" spans="1:20" x14ac:dyDescent="0.35">
      <c r="A354">
        <v>322</v>
      </c>
      <c r="B354">
        <f>IF($A354&lt;='P01'!$B$17,INDEX('P01'!$J:$J,$A354+52),0)+IF($A354&lt;='P02'!$B$17,INDEX('P02'!$J:$J,$A354+52),0)+IF($A354&lt;='P03'!$B$17,INDEX('P03'!$J:$J,$A354+52),0)+IF($A354&lt;='P04'!$B$17,INDEX('P04'!$J:$J,$A354+52),0)+IF($A354&lt;='P05'!$B$17,INDEX('P05'!$J:$J,$A354+52),0)+IF($A354&lt;='P06'!$B$17,INDEX('P06'!$J:$J,$A354+52),0)+IF($A354&lt;='P07'!$B$17,INDEX('P07'!$J:$J,$A354+52),0)+IF($A354&lt;='P08'!$B$17,INDEX('P08'!$J:$J,$A354+52),0)+IF($A354&lt;='P09'!$B$17,INDEX('P09'!$J:$J,$A354+52),0)+IF($A354&lt;='P10'!$B$17,INDEX('P10'!$J:$J,$A354+52),0)</f>
        <v>5.3452720394529772E-5</v>
      </c>
      <c r="C354">
        <f>IF($A354&lt;='P01'!$B$17,INDEX('P01'!$K:$K,$A354+52),0)+IF($A354&lt;='P02'!$B$17,INDEX('P02'!$K:$K,$A354+52),0)+IF($A354&lt;='P03'!$B$17,INDEX('P03'!$K:$K,$A354+52),0)+IF($A354&lt;='P04'!$B$17,INDEX('P04'!$K:$K,$A354+52),0)+IF($A354&lt;='P05'!$B$17,INDEX('P05'!$K:$K,$A354+52),0)+IF($A354&lt;='P06'!$B$17,INDEX('P06'!$K:$K,$A354+52),0)+IF($A354&lt;='P07'!$B$17,INDEX('P07'!$K:$K,$A354+52),0)+IF($A354&lt;='P08'!$B$17,INDEX('P08'!$K:$K,$A354+52),0)+IF($A354&lt;='P09'!$B$17,INDEX('P09'!$K:$K,$A354+52),0)+IF($A354&lt;='P10'!$B$17,INDEX('P10'!$K:$K,$A354+52),0)</f>
        <v>8.5409977027142128E-4</v>
      </c>
      <c r="D354">
        <f>IF($A354&lt;='P01'!$B$17,INDEX('P01'!$L:$L,$A354+52),0)+IF($A354&lt;='P02'!$B$17,INDEX('P02'!$L:$L,$A354+52),0)+IF($A354&lt;='P03'!$B$17,INDEX('P03'!$L:$L,$A354+52),0)+IF($A354&lt;='P04'!$B$17,INDEX('P04'!$L:$L,$A354+52),0)+IF($A354&lt;='P05'!$B$17,INDEX('P05'!$L:$L,$A354+52),0)+IF($A354&lt;='P06'!$B$17,INDEX('P06'!$L:$L,$A354+52),0)+IF($A354&lt;='P07'!$B$17,INDEX('P07'!$L:$L,$A354+52),0)+IF($A354&lt;='P08'!$B$17,INDEX('P08'!$L:$L,$A354+52),0)+IF($A354&lt;='P09'!$B$17,INDEX('P09'!$L:$L,$A354+52),0)+IF($A354&lt;='P10'!$B$17,INDEX('P10'!$L:$L,$A354+52),0)</f>
        <v>0</v>
      </c>
      <c r="E354">
        <f>IF($A354&lt;='P01'!$B$17,INDEX('P01'!$M:$M,$A354+52),0)+IF($A354&lt;='P02'!$B$17,INDEX('P02'!$M:$M,$A354+52),0)+IF($A354&lt;='P03'!$B$17,INDEX('P03'!$M:$M,$A354+52),0)+IF($A354&lt;='P04'!$B$17,INDEX('P04'!$M:$M,$A354+52),0)+IF($A354&lt;='P05'!$B$17,INDEX('P05'!$M:$M,$A354+52),0)+IF($A354&lt;='P06'!$B$17,INDEX('P06'!$M:$M,$A354+52),0)+IF($A354&lt;='P07'!$B$17,INDEX('P07'!$M:$M,$A354+52),0)+IF($A354&lt;='P08'!$B$17,INDEX('P08'!$M:$M,$A354+52),0)+IF($A354&lt;='P09'!$B$17,INDEX('P09'!$M:$M,$A354+52),0)+IF($A354&lt;='P10'!$B$17,INDEX('P10'!$M:$M,$A354+52),0)</f>
        <v>0.25064365961219431</v>
      </c>
      <c r="F354">
        <f>IF($A354&lt;='P01'!$B$17,INDEX('P01'!$R:$R,$A354+52),0)+IF($A354&lt;='P02'!$B$17,INDEX('P02'!$R:$R,$A354+52),0)+IF($A354&lt;='P03'!$B$17,INDEX('P03'!$R:$R,$A354+52),0)+IF($A354&lt;='P04'!$B$17,INDEX('P04'!$R:$R,$A354+52),0)+IF($A354&lt;='P05'!$B$17,INDEX('P05'!$R:$R,$A354+52),0)+IF($A354&lt;='P06'!$B$17,INDEX('P06'!$R:$R,$A354+52),0)+IF($A354&lt;='P07'!$B$17,INDEX('P07'!$R:$R,$A354+52),0)+IF($A354&lt;='P08'!$B$17,INDEX('P08'!$R:$R,$A354+52),0)+IF($A354&lt;='P09'!$B$17,INDEX('P09'!$R:$R,$A354+52),0)+IF($A354&lt;='P10'!$B$17,INDEX('P10'!$R:$R,$A354+52),0)</f>
        <v>29.335902355435564</v>
      </c>
      <c r="G354">
        <f>IF($A354&lt;='P01'!$B$17,INDEX('P01'!$S:$S,$A354+52),0)+IF($A354&lt;='P02'!$B$17,INDEX('P02'!$S:$S,$A354+52),0)+IF($A354&lt;='P03'!$B$17,INDEX('P03'!$S:$S,$A354+52),0)+IF($A354&lt;='P04'!$B$17,INDEX('P04'!$S:$S,$A354+52),0)+IF($A354&lt;='P05'!$B$17,INDEX('P05'!$S:$S,$A354+52),0)+IF($A354&lt;='P06'!$B$17,INDEX('P06'!$S:$S,$A354+52),0)+IF($A354&lt;='P07'!$B$17,INDEX('P07'!$S:$S,$A354+52),0)+IF($A354&lt;='P08'!$B$17,INDEX('P08'!$S:$S,$A354+52),0)+IF($A354&lt;='P09'!$B$17,INDEX('P09'!$S:$S,$A354+52),0)+IF($A354&lt;='P10'!$B$17,INDEX('P10'!$S:$S,$A354+52),0)</f>
        <v>0.58671804710871134</v>
      </c>
      <c r="H354">
        <f>IF($A354&lt;='P01'!$B$17,INDEX('P01'!$T:$T,$A354+52),0)+IF($A354&lt;='P02'!$B$17,INDEX('P02'!$T:$T,$A354+52),0)+IF($A354&lt;='P03'!$B$17,INDEX('P03'!$T:$T,$A354+52),0)+IF($A354&lt;='P04'!$B$17,INDEX('P04'!$T:$T,$A354+52),0)+IF($A354&lt;='P05'!$B$17,INDEX('P05'!$T:$T,$A354+52),0)+IF($A354&lt;='P06'!$B$17,INDEX('P06'!$T:$T,$A354+52),0)+IF($A354&lt;='P07'!$B$17,INDEX('P07'!$T:$T,$A354+52),0)+IF($A354&lt;='P08'!$B$17,INDEX('P08'!$T:$T,$A354+52),0)+IF($A354&lt;='P09'!$B$17,INDEX('P09'!$T:$T,$A354+52),0)+IF($A354&lt;='P10'!$B$17,INDEX('P10'!$T:$T,$A354+52),0)</f>
        <v>2.78010979741501</v>
      </c>
      <c r="I354">
        <f>IF($A354&lt;='P01'!$B$17,INDEX('P01'!$U:$U,$A354+52),0)+IF($A354&lt;='P02'!$B$17,INDEX('P02'!$U:$U,$A354+52),0)+IF($A354&lt;='P03'!$B$17,INDEX('P03'!$U:$U,$A354+52),0)+IF($A354&lt;='P04'!$B$17,INDEX('P04'!$U:$U,$A354+52),0)+IF($A354&lt;='P05'!$B$17,INDEX('P05'!$U:$U,$A354+52),0)+IF($A354&lt;='P06'!$B$17,INDEX('P06'!$U:$U,$A354+52),0)+IF($A354&lt;='P07'!$B$17,INDEX('P07'!$U:$U,$A354+52),0)+IF($A354&lt;='P08'!$B$17,INDEX('P08'!$U:$U,$A354+52),0)+IF($A354&lt;='P09'!$B$17,INDEX('P09'!$U:$U,$A354+52),0)+IF($A354&lt;='P10'!$B$17,INDEX('P10'!$U:$U,$A354+52),0)</f>
        <v>53.45272039452977</v>
      </c>
      <c r="J354">
        <f>IF($A354&lt;='P01'!$B$17,INDEX('P01'!$V:$V,$A354+52),0)+IF($A354&lt;='P02'!$B$17,INDEX('P02'!$V:$V,$A354+52),0)+IF($A354&lt;='P03'!$B$17,INDEX('P03'!$V:$V,$A354+52),0)+IF($A354&lt;='P04'!$B$17,INDEX('P04'!$V:$V,$A354+52),0)+IF($A354&lt;='P05'!$B$17,INDEX('P05'!$V:$V,$A354+52),0)+IF($A354&lt;='P06'!$B$17,INDEX('P06'!$V:$V,$A354+52),0)+IF($A354&lt;='P07'!$B$17,INDEX('P07'!$V:$V,$A354+52),0)+IF($A354&lt;='P08'!$B$17,INDEX('P08'!$V:$V,$A354+52),0)+IF($A354&lt;='P09'!$B$17,INDEX('P09'!$V:$V,$A354+52),0)+IF($A354&lt;='P10'!$B$17,INDEX('P10'!$V:$V,$A354+52),0)</f>
        <v>2.9537609941341171E-2</v>
      </c>
      <c r="K354">
        <f>IF($A354&lt;='P01'!$B$17,INDEX('P01'!$W:$W,$A354+52),0)+IF($A354&lt;='P02'!$B$17,INDEX('P02'!$W:$W,$A354+52),0)+IF($A354&lt;='P03'!$B$17,INDEX('P03'!$W:$W,$A354+52),0)+IF($A354&lt;='P04'!$B$17,INDEX('P04'!$W:$W,$A354+52),0)+IF($A354&lt;='P05'!$B$17,INDEX('P05'!$W:$W,$A354+52),0)+IF($A354&lt;='P06'!$B$17,INDEX('P06'!$W:$W,$A354+52),0)+IF($A354&lt;='P07'!$B$17,INDEX('P07'!$W:$W,$A354+52),0)+IF($A354&lt;='P08'!$B$17,INDEX('P08'!$W:$W,$A354+52),0)+IF($A354&lt;='P09'!$B$17,INDEX('P09'!$W:$W,$A354+52),0)+IF($A354&lt;='P10'!$B$17,INDEX('P10'!$W:$W,$A354+52),0)</f>
        <v>-27.513183493559264</v>
      </c>
      <c r="L354">
        <f>IF($A354&lt;='P01'!$B$17,INDEX('P01'!$X:$X,$A354+52),0)+IF($A354&lt;='P02'!$B$17,INDEX('P02'!$X:$X,$A354+52),0)+IF($A354&lt;='P03'!$B$17,INDEX('P03'!$X:$X,$A354+52),0)+IF($A354&lt;='P04'!$B$17,INDEX('P04'!$X:$X,$A354+52),0)+IF($A354&lt;='P05'!$B$17,INDEX('P05'!$X:$X,$A354+52),0)+IF($A354&lt;='P06'!$B$17,INDEX('P06'!$X:$X,$A354+52),0)+IF($A354&lt;='P07'!$B$17,INDEX('P07'!$X:$X,$A354+52),0)+IF($A354&lt;='P08'!$B$17,INDEX('P08'!$X:$X,$A354+52),0)+IF($A354&lt;='P09'!$B$17,INDEX('P09'!$X:$X,$A354+52),0)+IF($A354&lt;='P10'!$B$17,INDEX('P10'!$X:$X,$A354+52),0)</f>
        <v>27.419066145183329</v>
      </c>
      <c r="M354">
        <f>IF($A354&lt;='P01'!$B$17,INDEX('P01'!$AA:$AA,$A354+52),0)+IF($A354&lt;='P02'!$B$17,INDEX('P02'!$AA:$AA,$A354+52),0)+IF($A354&lt;='P03'!$B$17,INDEX('P03'!$AA:$AA,$A354+52),0)+IF($A354&lt;='P04'!$B$17,INDEX('P04'!$AA:$AA,$A354+52),0)+IF($A354&lt;='P05'!$B$17,INDEX('P05'!$AA:$AA,$A354+52),0)+IF($A354&lt;='P06'!$B$17,INDEX('P06'!$AA:$AA,$A354+52),0)+IF($A354&lt;='P07'!$B$17,INDEX('P07'!$AA:$AA,$A354+52),0)+IF($A354&lt;='P08'!$B$17,INDEX('P08'!$AA:$AA,$A354+52),0)+IF($A354&lt;='P09'!$B$17,INDEX('P09'!$AA:$AA,$A354+52),0)+IF($A354&lt;='P10'!$B$17,INDEX('P10'!$AA:$AA,$A354+52),0)</f>
        <v>-9.5717509059341435</v>
      </c>
      <c r="N354">
        <f>IF($A354&lt;='P01'!$B$17,INDEX('P01'!$AB:$AB,$A354+52),0)+IF($A354&lt;='P02'!$B$17,INDEX('P02'!$AB:$AB,$A354+52),0)+IF($A354&lt;='P03'!$B$17,INDEX('P03'!$AB:$AB,$A354+52),0)+IF($A354&lt;='P04'!$B$17,INDEX('P04'!$AB:$AB,$A354+52),0)+IF($A354&lt;='P05'!$B$17,INDEX('P05'!$AB:$AB,$A354+52),0)+IF($A354&lt;='P06'!$B$17,INDEX('P06'!$AB:$AB,$A354+52),0)+IF($A354&lt;='P07'!$B$17,INDEX('P07'!$AB:$AB,$A354+52),0)+IF($A354&lt;='P08'!$B$17,INDEX('P08'!$AB:$AB,$A354+52),0)+IF($A354&lt;='P09'!$B$17,INDEX('P09'!$AB:$AB,$A354+52),0)+IF($A354&lt;='P10'!$B$17,INDEX('P10'!$AB:$AB,$A354+52),0)</f>
        <v>10.274427339260296</v>
      </c>
      <c r="O354">
        <f>IF($A354&lt;='P01'!$B$17,INDEX('P01'!$AC:$AC,$A354+52),0)+IF($A354&lt;='P02'!$B$17,INDEX('P02'!$AC:$AC,$A354+52),0)+IF($A354&lt;='P03'!$B$17,INDEX('P03'!$AC:$AC,$A354+52),0)+IF($A354&lt;='P04'!$B$17,INDEX('P04'!$AC:$AC,$A354+52),0)+IF($A354&lt;='P05'!$B$17,INDEX('P05'!$AC:$AC,$A354+52),0)+IF($A354&lt;='P06'!$B$17,INDEX('P06'!$AC:$AC,$A354+52),0)+IF($A354&lt;='P07'!$B$17,INDEX('P07'!$AC:$AC,$A354+52),0)+IF($A354&lt;='P08'!$B$17,INDEX('P08'!$AC:$AC,$A354+52),0)+IF($A354&lt;='P09'!$B$17,INDEX('P09'!$AC:$AC,$A354+52),0)+IF($A354&lt;='P10'!$B$17,INDEX('P10'!$AC:$AC,$A354+52),0)</f>
        <v>0.20548854678520592</v>
      </c>
      <c r="P354">
        <f>IF($A354&lt;='P01'!$B$17,INDEX('P01'!$AD:$AD,$A354+52),0)+IF($A354&lt;='P02'!$B$17,INDEX('P02'!$AD:$AD,$A354+52),0)+IF($A354&lt;='P03'!$B$17,INDEX('P03'!$AD:$AD,$A354+52),0)+IF($A354&lt;='P04'!$B$17,INDEX('P04'!$AD:$AD,$A354+52),0)+IF($A354&lt;='P05'!$B$17,INDEX('P05'!$AD:$AD,$A354+52),0)+IF($A354&lt;='P06'!$B$17,INDEX('P06'!$AD:$AD,$A354+52),0)+IF($A354&lt;='P07'!$B$17,INDEX('P07'!$AD:$AD,$A354+52),0)+IF($A354&lt;='P08'!$B$17,INDEX('P08'!$AD:$AD,$A354+52),0)+IF($A354&lt;='P09'!$B$17,INDEX('P09'!$AD:$AD,$A354+52),0)+IF($A354&lt;='P10'!$B$17,INDEX('P10'!$AD:$AD,$A354+52),0)</f>
        <v>0.97051148026345713</v>
      </c>
      <c r="Q354">
        <f>IF($A354&lt;='P01'!$B$17,INDEX('P01'!$AE:$AE,$A354+52),0)+IF($A354&lt;='P02'!$B$17,INDEX('P02'!$AE:$AE,$A354+52),0)+IF($A354&lt;='P03'!$B$17,INDEX('P03'!$AE:$AE,$A354+52),0)+IF($A354&lt;='P04'!$B$17,INDEX('P04'!$AE:$AE,$A354+52),0)+IF($A354&lt;='P05'!$B$17,INDEX('P05'!$AE:$AE,$A354+52),0)+IF($A354&lt;='P06'!$B$17,INDEX('P06'!$AE:$AE,$A354+52),0)+IF($A354&lt;='P07'!$B$17,INDEX('P07'!$AE:$AE,$A354+52),0)+IF($A354&lt;='P08'!$B$17,INDEX('P08'!$AE:$AE,$A354+52),0)+IF($A354&lt;='P09'!$B$17,INDEX('P09'!$AE:$AE,$A354+52),0)+IF($A354&lt;='P10'!$B$17,INDEX('P10'!$AE:$AE,$A354+52),0)</f>
        <v>18.65986690253721</v>
      </c>
      <c r="R354">
        <f>IF($A354&lt;='P01'!$B$17,INDEX('P01'!$AF:$AF,$A354+52),0)+IF($A354&lt;='P02'!$B$17,INDEX('P02'!$AF:$AF,$A354+52),0)+IF($A354&lt;='P03'!$B$17,INDEX('P03'!$AF:$AF,$A354+52),0)+IF($A354&lt;='P04'!$B$17,INDEX('P04'!$AF:$AF,$A354+52),0)+IF($A354&lt;='P05'!$B$17,INDEX('P05'!$AF:$AF,$A354+52),0)+IF($A354&lt;='P06'!$B$17,INDEX('P06'!$AF:$AF,$A354+52),0)+IF($A354&lt;='P07'!$B$17,INDEX('P07'!$AF:$AF,$A354+52),0)+IF($A354&lt;='P08'!$B$17,INDEX('P08'!$AF:$AF,$A354+52),0)+IF($A354&lt;='P09'!$B$17,INDEX('P09'!$AF:$AF,$A354+52),0)+IF($A354&lt;='P10'!$B$17,INDEX('P10'!$AF:$AF,$A354+52),0)</f>
        <v>1.031131560856707E-2</v>
      </c>
      <c r="S354">
        <f>IF($A354&lt;='P01'!$B$17,INDEX('P01'!$AG:$AG,$A354+52),0)+IF($A354&lt;='P02'!$B$17,INDEX('P02'!$AG:$AG,$A354+52),0)+IF($A354&lt;='P03'!$B$17,INDEX('P03'!$AG:$AG,$A354+52),0)+IF($A354&lt;='P04'!$B$17,INDEX('P04'!$AG:$AG,$A354+52),0)+IF($A354&lt;='P05'!$B$17,INDEX('P05'!$AG:$AG,$A354+52),0)+IF($A354&lt;='P06'!$B$17,INDEX('P06'!$AG:$AG,$A354+52),0)+IF($A354&lt;='P07'!$B$17,INDEX('P07'!$AG:$AG,$A354+52),0)+IF($A354&lt;='P08'!$B$17,INDEX('P08'!$AG:$AG,$A354+52),0)+IF($A354&lt;='P09'!$B$17,INDEX('P09'!$AG:$AG,$A354+52),0)+IF($A354&lt;='P10'!$B$17,INDEX('P10'!$AG:$AG,$A354+52),0)</f>
        <v>6676.8816273925913</v>
      </c>
      <c r="T354">
        <f>IF($A354&lt;='P01'!$B$17,INDEX('P01'!$AI:$AI,$A354+52),0)+IF($A354&lt;='P02'!$B$17,INDEX('P02'!$AI:$AI,$A354+52),0)+IF($A354&lt;='P03'!$B$17,INDEX('P03'!$AI:$AI,$A354+52),0)+IF($A354&lt;='P04'!$B$17,INDEX('P04'!$AI:$AI,$A354+52),0)+IF($A354&lt;='P05'!$B$17,INDEX('P05'!$AI:$AI,$A354+52),0)+IF($A354&lt;='P06'!$B$17,INDEX('P06'!$AI:$AI,$A354+52),0)+IF($A354&lt;='P07'!$B$17,INDEX('P07'!$AI:$AI,$A354+52),0)+IF($A354&lt;='P08'!$B$17,INDEX('P08'!$AI:$AI,$A354+52),0)+IF($A354&lt;='P09'!$B$17,INDEX('P09'!$AI:$AI,$A354+52),0)+IF($A354&lt;='P10'!$B$17,INDEX('P10'!$AI:$AI,$A354+52),0)</f>
        <v>6676.8816273925913</v>
      </c>
    </row>
    <row r="355" spans="1:20" x14ac:dyDescent="0.35">
      <c r="A355">
        <v>323</v>
      </c>
      <c r="B355">
        <f>IF($A355&lt;='P01'!$B$17,INDEX('P01'!$J:$J,$A355+52),0)+IF($A355&lt;='P02'!$B$17,INDEX('P02'!$J:$J,$A355+52),0)+IF($A355&lt;='P03'!$B$17,INDEX('P03'!$J:$J,$A355+52),0)+IF($A355&lt;='P04'!$B$17,INDEX('P04'!$J:$J,$A355+52),0)+IF($A355&lt;='P05'!$B$17,INDEX('P05'!$J:$J,$A355+52),0)+IF($A355&lt;='P06'!$B$17,INDEX('P06'!$J:$J,$A355+52),0)+IF($A355&lt;='P07'!$B$17,INDEX('P07'!$J:$J,$A355+52),0)+IF($A355&lt;='P08'!$B$17,INDEX('P08'!$J:$J,$A355+52),0)+IF($A355&lt;='P09'!$B$17,INDEX('P09'!$J:$J,$A355+52),0)+IF($A355&lt;='P10'!$B$17,INDEX('P10'!$J:$J,$A355+52),0)</f>
        <v>5.3259872389062444E-5</v>
      </c>
      <c r="C355">
        <f>IF($A355&lt;='P01'!$B$17,INDEX('P01'!$K:$K,$A355+52),0)+IF($A355&lt;='P02'!$B$17,INDEX('P02'!$K:$K,$A355+52),0)+IF($A355&lt;='P03'!$B$17,INDEX('P03'!$K:$K,$A355+52),0)+IF($A355&lt;='P04'!$B$17,INDEX('P04'!$K:$K,$A355+52),0)+IF($A355&lt;='P05'!$B$17,INDEX('P05'!$K:$K,$A355+52),0)+IF($A355&lt;='P06'!$B$17,INDEX('P06'!$K:$K,$A355+52),0)+IF($A355&lt;='P07'!$B$17,INDEX('P07'!$K:$K,$A355+52),0)+IF($A355&lt;='P08'!$B$17,INDEX('P08'!$K:$K,$A355+52),0)+IF($A355&lt;='P09'!$B$17,INDEX('P09'!$K:$K,$A355+52),0)+IF($A355&lt;='P10'!$B$17,INDEX('P10'!$K:$K,$A355+52),0)</f>
        <v>8.5101832865439541E-4</v>
      </c>
      <c r="D355">
        <f>IF($A355&lt;='P01'!$B$17,INDEX('P01'!$L:$L,$A355+52),0)+IF($A355&lt;='P02'!$B$17,INDEX('P02'!$L:$L,$A355+52),0)+IF($A355&lt;='P03'!$B$17,INDEX('P03'!$L:$L,$A355+52),0)+IF($A355&lt;='P04'!$B$17,INDEX('P04'!$L:$L,$A355+52),0)+IF($A355&lt;='P05'!$B$17,INDEX('P05'!$L:$L,$A355+52),0)+IF($A355&lt;='P06'!$B$17,INDEX('P06'!$L:$L,$A355+52),0)+IF($A355&lt;='P07'!$B$17,INDEX('P07'!$L:$L,$A355+52),0)+IF($A355&lt;='P08'!$B$17,INDEX('P08'!$L:$L,$A355+52),0)+IF($A355&lt;='P09'!$B$17,INDEX('P09'!$L:$L,$A355+52),0)+IF($A355&lt;='P10'!$B$17,INDEX('P10'!$L:$L,$A355+52),0)</f>
        <v>0</v>
      </c>
      <c r="E355">
        <f>IF($A355&lt;='P01'!$B$17,INDEX('P01'!$M:$M,$A355+52),0)+IF($A355&lt;='P02'!$B$17,INDEX('P02'!$M:$M,$A355+52),0)+IF($A355&lt;='P03'!$B$17,INDEX('P03'!$M:$M,$A355+52),0)+IF($A355&lt;='P04'!$B$17,INDEX('P04'!$M:$M,$A355+52),0)+IF($A355&lt;='P05'!$B$17,INDEX('P05'!$M:$M,$A355+52),0)+IF($A355&lt;='P06'!$B$17,INDEX('P06'!$M:$M,$A355+52),0)+IF($A355&lt;='P07'!$B$17,INDEX('P07'!$M:$M,$A355+52),0)+IF($A355&lt;='P08'!$B$17,INDEX('P08'!$M:$M,$A355+52),0)+IF($A355&lt;='P09'!$B$17,INDEX('P09'!$M:$M,$A355+52),0)+IF($A355&lt;='P10'!$B$17,INDEX('P10'!$M:$M,$A355+52),0)</f>
        <v>0.24973938141115085</v>
      </c>
      <c r="F355">
        <f>IF($A355&lt;='P01'!$B$17,INDEX('P01'!$R:$R,$A355+52),0)+IF($A355&lt;='P02'!$B$17,INDEX('P02'!$R:$R,$A355+52),0)+IF($A355&lt;='P03'!$B$17,INDEX('P03'!$R:$R,$A355+52),0)+IF($A355&lt;='P04'!$B$17,INDEX('P04'!$R:$R,$A355+52),0)+IF($A355&lt;='P05'!$B$17,INDEX('P05'!$R:$R,$A355+52),0)+IF($A355&lt;='P06'!$B$17,INDEX('P06'!$R:$R,$A355+52),0)+IF($A355&lt;='P07'!$B$17,INDEX('P07'!$R:$R,$A355+52),0)+IF($A355&lt;='P08'!$B$17,INDEX('P08'!$R:$R,$A355+52),0)+IF($A355&lt;='P09'!$B$17,INDEX('P09'!$R:$R,$A355+52),0)+IF($A355&lt;='P10'!$B$17,INDEX('P10'!$R:$R,$A355+52),0)</f>
        <v>29.230063583974101</v>
      </c>
      <c r="G355">
        <f>IF($A355&lt;='P01'!$B$17,INDEX('P01'!$S:$S,$A355+52),0)+IF($A355&lt;='P02'!$B$17,INDEX('P02'!$S:$S,$A355+52),0)+IF($A355&lt;='P03'!$B$17,INDEX('P03'!$S:$S,$A355+52),0)+IF($A355&lt;='P04'!$B$17,INDEX('P04'!$S:$S,$A355+52),0)+IF($A355&lt;='P05'!$B$17,INDEX('P05'!$S:$S,$A355+52),0)+IF($A355&lt;='P06'!$B$17,INDEX('P06'!$S:$S,$A355+52),0)+IF($A355&lt;='P07'!$B$17,INDEX('P07'!$S:$S,$A355+52),0)+IF($A355&lt;='P08'!$B$17,INDEX('P08'!$S:$S,$A355+52),0)+IF($A355&lt;='P09'!$B$17,INDEX('P09'!$S:$S,$A355+52),0)+IF($A355&lt;='P10'!$B$17,INDEX('P10'!$S:$S,$A355+52),0)</f>
        <v>0.58460127167948206</v>
      </c>
      <c r="H355">
        <f>IF($A355&lt;='P01'!$B$17,INDEX('P01'!$T:$T,$A355+52),0)+IF($A355&lt;='P02'!$B$17,INDEX('P02'!$T:$T,$A355+52),0)+IF($A355&lt;='P03'!$B$17,INDEX('P03'!$T:$T,$A355+52),0)+IF($A355&lt;='P04'!$B$17,INDEX('P04'!$T:$T,$A355+52),0)+IF($A355&lt;='P05'!$B$17,INDEX('P05'!$T:$T,$A355+52),0)+IF($A355&lt;='P06'!$B$17,INDEX('P06'!$T:$T,$A355+52),0)+IF($A355&lt;='P07'!$B$17,INDEX('P07'!$T:$T,$A355+52),0)+IF($A355&lt;='P08'!$B$17,INDEX('P08'!$T:$T,$A355+52),0)+IF($A355&lt;='P09'!$B$17,INDEX('P09'!$T:$T,$A355+52),0)+IF($A355&lt;='P10'!$B$17,INDEX('P10'!$T:$T,$A355+52),0)</f>
        <v>2.7769114143805478</v>
      </c>
      <c r="I355">
        <f>IF($A355&lt;='P01'!$B$17,INDEX('P01'!$U:$U,$A355+52),0)+IF($A355&lt;='P02'!$B$17,INDEX('P02'!$U:$U,$A355+52),0)+IF($A355&lt;='P03'!$B$17,INDEX('P03'!$U:$U,$A355+52),0)+IF($A355&lt;='P04'!$B$17,INDEX('P04'!$U:$U,$A355+52),0)+IF($A355&lt;='P05'!$B$17,INDEX('P05'!$U:$U,$A355+52),0)+IF($A355&lt;='P06'!$B$17,INDEX('P06'!$U:$U,$A355+52),0)+IF($A355&lt;='P07'!$B$17,INDEX('P07'!$U:$U,$A355+52),0)+IF($A355&lt;='P08'!$B$17,INDEX('P08'!$U:$U,$A355+52),0)+IF($A355&lt;='P09'!$B$17,INDEX('P09'!$U:$U,$A355+52),0)+IF($A355&lt;='P10'!$B$17,INDEX('P10'!$U:$U,$A355+52),0)</f>
        <v>53.259872389062444</v>
      </c>
      <c r="J355">
        <f>IF($A355&lt;='P01'!$B$17,INDEX('P01'!$V:$V,$A355+52),0)+IF($A355&lt;='P02'!$B$17,INDEX('P02'!$V:$V,$A355+52),0)+IF($A355&lt;='P03'!$B$17,INDEX('P03'!$V:$V,$A355+52),0)+IF($A355&lt;='P04'!$B$17,INDEX('P04'!$V:$V,$A355+52),0)+IF($A355&lt;='P05'!$B$17,INDEX('P05'!$V:$V,$A355+52),0)+IF($A355&lt;='P06'!$B$17,INDEX('P06'!$V:$V,$A355+52),0)+IF($A355&lt;='P07'!$B$17,INDEX('P07'!$V:$V,$A355+52),0)+IF($A355&lt;='P08'!$B$17,INDEX('P08'!$V:$V,$A355+52),0)+IF($A355&lt;='P09'!$B$17,INDEX('P09'!$V:$V,$A355+52),0)+IF($A355&lt;='P10'!$B$17,INDEX('P10'!$V:$V,$A355+52),0)</f>
        <v>2.9503628337232302E-2</v>
      </c>
      <c r="K355">
        <f>IF($A355&lt;='P01'!$B$17,INDEX('P01'!$W:$W,$A355+52),0)+IF($A355&lt;='P02'!$B$17,INDEX('P02'!$W:$W,$A355+52),0)+IF($A355&lt;='P03'!$B$17,INDEX('P03'!$W:$W,$A355+52),0)+IF($A355&lt;='P04'!$B$17,INDEX('P04'!$W:$W,$A355+52),0)+IF($A355&lt;='P05'!$B$17,INDEX('P05'!$W:$W,$A355+52),0)+IF($A355&lt;='P06'!$B$17,INDEX('P06'!$W:$W,$A355+52),0)+IF($A355&lt;='P07'!$B$17,INDEX('P07'!$W:$W,$A355+52),0)+IF($A355&lt;='P08'!$B$17,INDEX('P08'!$W:$W,$A355+52),0)+IF($A355&lt;='P09'!$B$17,INDEX('P09'!$W:$W,$A355+52),0)+IF($A355&lt;='P10'!$B$17,INDEX('P10'!$W:$W,$A355+52),0)</f>
        <v>-27.420825119485606</v>
      </c>
      <c r="L355">
        <f>IF($A355&lt;='P01'!$B$17,INDEX('P01'!$X:$X,$A355+52),0)+IF($A355&lt;='P02'!$B$17,INDEX('P02'!$X:$X,$A355+52),0)+IF($A355&lt;='P03'!$B$17,INDEX('P03'!$X:$X,$A355+52),0)+IF($A355&lt;='P04'!$B$17,INDEX('P04'!$X:$X,$A355+52),0)+IF($A355&lt;='P05'!$B$17,INDEX('P05'!$X:$X,$A355+52),0)+IF($A355&lt;='P06'!$B$17,INDEX('P06'!$X:$X,$A355+52),0)+IF($A355&lt;='P07'!$B$17,INDEX('P07'!$X:$X,$A355+52),0)+IF($A355&lt;='P08'!$B$17,INDEX('P08'!$X:$X,$A355+52),0)+IF($A355&lt;='P09'!$B$17,INDEX('P09'!$X:$X,$A355+52),0)+IF($A355&lt;='P10'!$B$17,INDEX('P10'!$X:$X,$A355+52),0)</f>
        <v>27.327047329934366</v>
      </c>
      <c r="M355">
        <f>IF($A355&lt;='P01'!$B$17,INDEX('P01'!$AA:$AA,$A355+52),0)+IF($A355&lt;='P02'!$B$17,INDEX('P02'!$AA:$AA,$A355+52),0)+IF($A355&lt;='P03'!$B$17,INDEX('P03'!$AA:$AA,$A355+52),0)+IF($A355&lt;='P04'!$B$17,INDEX('P04'!$AA:$AA,$A355+52),0)+IF($A355&lt;='P05'!$B$17,INDEX('P05'!$AA:$AA,$A355+52),0)+IF($A355&lt;='P06'!$B$17,INDEX('P06'!$AA:$AA,$A355+52),0)+IF($A355&lt;='P07'!$B$17,INDEX('P07'!$AA:$AA,$A355+52),0)+IF($A355&lt;='P08'!$B$17,INDEX('P08'!$AA:$AA,$A355+52),0)+IF($A355&lt;='P09'!$B$17,INDEX('P09'!$AA:$AA,$A355+52),0)+IF($A355&lt;='P10'!$B$17,INDEX('P10'!$AA:$AA,$A355+52),0)</f>
        <v>-9.5084996066098189</v>
      </c>
      <c r="N355">
        <f>IF($A355&lt;='P01'!$B$17,INDEX('P01'!$AB:$AB,$A355+52),0)+IF($A355&lt;='P02'!$B$17,INDEX('P02'!$AB:$AB,$A355+52),0)+IF($A355&lt;='P03'!$B$17,INDEX('P03'!$AB:$AB,$A355+52),0)+IF($A355&lt;='P04'!$B$17,INDEX('P04'!$AB:$AB,$A355+52),0)+IF($A355&lt;='P05'!$B$17,INDEX('P05'!$AB:$AB,$A355+52),0)+IF($A355&lt;='P06'!$B$17,INDEX('P06'!$AB:$AB,$A355+52),0)+IF($A355&lt;='P07'!$B$17,INDEX('P07'!$AB:$AB,$A355+52),0)+IF($A355&lt;='P08'!$B$17,INDEX('P08'!$AB:$AB,$A355+52),0)+IF($A355&lt;='P09'!$B$17,INDEX('P09'!$AB:$AB,$A355+52),0)+IF($A355&lt;='P10'!$B$17,INDEX('P10'!$AB:$AB,$A355+52),0)</f>
        <v>10.203953924213639</v>
      </c>
      <c r="O355">
        <f>IF($A355&lt;='P01'!$B$17,INDEX('P01'!$AC:$AC,$A355+52),0)+IF($A355&lt;='P02'!$B$17,INDEX('P02'!$AC:$AC,$A355+52),0)+IF($A355&lt;='P03'!$B$17,INDEX('P03'!$AC:$AC,$A355+52),0)+IF($A355&lt;='P04'!$B$17,INDEX('P04'!$AC:$AC,$A355+52),0)+IF($A355&lt;='P05'!$B$17,INDEX('P05'!$AC:$AC,$A355+52),0)+IF($A355&lt;='P06'!$B$17,INDEX('P06'!$AC:$AC,$A355+52),0)+IF($A355&lt;='P07'!$B$17,INDEX('P07'!$AC:$AC,$A355+52),0)+IF($A355&lt;='P08'!$B$17,INDEX('P08'!$AC:$AC,$A355+52),0)+IF($A355&lt;='P09'!$B$17,INDEX('P09'!$AC:$AC,$A355+52),0)+IF($A355&lt;='P10'!$B$17,INDEX('P10'!$AC:$AC,$A355+52),0)</f>
        <v>0.20407907848427281</v>
      </c>
      <c r="P355">
        <f>IF($A355&lt;='P01'!$B$17,INDEX('P01'!$AD:$AD,$A355+52),0)+IF($A355&lt;='P02'!$B$17,INDEX('P02'!$AD:$AD,$A355+52),0)+IF($A355&lt;='P03'!$B$17,INDEX('P03'!$AD:$AD,$A355+52),0)+IF($A355&lt;='P04'!$B$17,INDEX('P04'!$AD:$AD,$A355+52),0)+IF($A355&lt;='P05'!$B$17,INDEX('P05'!$AD:$AD,$A355+52),0)+IF($A355&lt;='P06'!$B$17,INDEX('P06'!$AD:$AD,$A355+52),0)+IF($A355&lt;='P07'!$B$17,INDEX('P07'!$AD:$AD,$A355+52),0)+IF($A355&lt;='P08'!$B$17,INDEX('P08'!$AD:$AD,$A355+52),0)+IF($A355&lt;='P09'!$B$17,INDEX('P09'!$AD:$AD,$A355+52),0)+IF($A355&lt;='P10'!$B$17,INDEX('P10'!$AD:$AD,$A355+52),0)</f>
        <v>0.96623176197686844</v>
      </c>
      <c r="Q355">
        <f>IF($A355&lt;='P01'!$B$17,INDEX('P01'!$AE:$AE,$A355+52),0)+IF($A355&lt;='P02'!$B$17,INDEX('P02'!$AE:$AE,$A355+52),0)+IF($A355&lt;='P03'!$B$17,INDEX('P03'!$AE:$AE,$A355+52),0)+IF($A355&lt;='P04'!$B$17,INDEX('P04'!$AE:$AE,$A355+52),0)+IF($A355&lt;='P05'!$B$17,INDEX('P05'!$AE:$AE,$A355+52),0)+IF($A355&lt;='P06'!$B$17,INDEX('P06'!$AE:$AE,$A355+52),0)+IF($A355&lt;='P07'!$B$17,INDEX('P07'!$AE:$AE,$A355+52),0)+IF($A355&lt;='P08'!$B$17,INDEX('P08'!$AE:$AE,$A355+52),0)+IF($A355&lt;='P09'!$B$17,INDEX('P09'!$AE:$AE,$A355+52),0)+IF($A355&lt;='P10'!$B$17,INDEX('P10'!$AE:$AE,$A355+52),0)</f>
        <v>18.531876845133922</v>
      </c>
      <c r="R355">
        <f>IF($A355&lt;='P01'!$B$17,INDEX('P01'!$AF:$AF,$A355+52),0)+IF($A355&lt;='P02'!$B$17,INDEX('P02'!$AF:$AF,$A355+52),0)+IF($A355&lt;='P03'!$B$17,INDEX('P03'!$AF:$AF,$A355+52),0)+IF($A355&lt;='P04'!$B$17,INDEX('P04'!$AF:$AF,$A355+52),0)+IF($A355&lt;='P05'!$B$17,INDEX('P05'!$AF:$AF,$A355+52),0)+IF($A355&lt;='P06'!$B$17,INDEX('P06'!$AF:$AF,$A355+52),0)+IF($A355&lt;='P07'!$B$17,INDEX('P07'!$AF:$AF,$A355+52),0)+IF($A355&lt;='P08'!$B$17,INDEX('P08'!$AF:$AF,$A355+52),0)+IF($A355&lt;='P09'!$B$17,INDEX('P09'!$AF:$AF,$A355+52),0)+IF($A355&lt;='P10'!$B$17,INDEX('P10'!$AF:$AF,$A355+52),0)</f>
        <v>1.026584522839517E-2</v>
      </c>
      <c r="S355">
        <f>IF($A355&lt;='P01'!$B$17,INDEX('P01'!$AG:$AG,$A355+52),0)+IF($A355&lt;='P02'!$B$17,INDEX('P02'!$AG:$AG,$A355+52),0)+IF($A355&lt;='P03'!$B$17,INDEX('P03'!$AG:$AG,$A355+52),0)+IF($A355&lt;='P04'!$B$17,INDEX('P04'!$AG:$AG,$A355+52),0)+IF($A355&lt;='P05'!$B$17,INDEX('P05'!$AG:$AG,$A355+52),0)+IF($A355&lt;='P06'!$B$17,INDEX('P06'!$AG:$AG,$A355+52),0)+IF($A355&lt;='P07'!$B$17,INDEX('P07'!$AG:$AG,$A355+52),0)+IF($A355&lt;='P08'!$B$17,INDEX('P08'!$AG:$AG,$A355+52),0)+IF($A355&lt;='P09'!$B$17,INDEX('P09'!$AG:$AG,$A355+52),0)+IF($A355&lt;='P10'!$B$17,INDEX('P10'!$AG:$AG,$A355+52),0)</f>
        <v>6671.4129530672853</v>
      </c>
      <c r="T355">
        <f>IF($A355&lt;='P01'!$B$17,INDEX('P01'!$AI:$AI,$A355+52),0)+IF($A355&lt;='P02'!$B$17,INDEX('P02'!$AI:$AI,$A355+52),0)+IF($A355&lt;='P03'!$B$17,INDEX('P03'!$AI:$AI,$A355+52),0)+IF($A355&lt;='P04'!$B$17,INDEX('P04'!$AI:$AI,$A355+52),0)+IF($A355&lt;='P05'!$B$17,INDEX('P05'!$AI:$AI,$A355+52),0)+IF($A355&lt;='P06'!$B$17,INDEX('P06'!$AI:$AI,$A355+52),0)+IF($A355&lt;='P07'!$B$17,INDEX('P07'!$AI:$AI,$A355+52),0)+IF($A355&lt;='P08'!$B$17,INDEX('P08'!$AI:$AI,$A355+52),0)+IF($A355&lt;='P09'!$B$17,INDEX('P09'!$AI:$AI,$A355+52),0)+IF($A355&lt;='P10'!$B$17,INDEX('P10'!$AI:$AI,$A355+52),0)</f>
        <v>6671.4129530672853</v>
      </c>
    </row>
    <row r="356" spans="1:20" x14ac:dyDescent="0.35">
      <c r="A356">
        <v>324</v>
      </c>
      <c r="B356">
        <f>IF($A356&lt;='P01'!$B$17,INDEX('P01'!$J:$J,$A356+52),0)+IF($A356&lt;='P02'!$B$17,INDEX('P02'!$J:$J,$A356+52),0)+IF($A356&lt;='P03'!$B$17,INDEX('P03'!$J:$J,$A356+52),0)+IF($A356&lt;='P04'!$B$17,INDEX('P04'!$J:$J,$A356+52),0)+IF($A356&lt;='P05'!$B$17,INDEX('P05'!$J:$J,$A356+52),0)+IF($A356&lt;='P06'!$B$17,INDEX('P06'!$J:$J,$A356+52),0)+IF($A356&lt;='P07'!$B$17,INDEX('P07'!$J:$J,$A356+52),0)+IF($A356&lt;='P08'!$B$17,INDEX('P08'!$J:$J,$A356+52),0)+IF($A356&lt;='P09'!$B$17,INDEX('P09'!$J:$J,$A356+52),0)+IF($A356&lt;='P10'!$B$17,INDEX('P10'!$J:$J,$A356+52),0)</f>
        <v>5.3067720145250241E-5</v>
      </c>
      <c r="C356">
        <f>IF($A356&lt;='P01'!$B$17,INDEX('P01'!$K:$K,$A356+52),0)+IF($A356&lt;='P02'!$B$17,INDEX('P02'!$K:$K,$A356+52),0)+IF($A356&lt;='P03'!$B$17,INDEX('P03'!$K:$K,$A356+52),0)+IF($A356&lt;='P04'!$B$17,INDEX('P04'!$K:$K,$A356+52),0)+IF($A356&lt;='P05'!$B$17,INDEX('P05'!$K:$K,$A356+52),0)+IF($A356&lt;='P06'!$B$17,INDEX('P06'!$K:$K,$A356+52),0)+IF($A356&lt;='P07'!$B$17,INDEX('P07'!$K:$K,$A356+52),0)+IF($A356&lt;='P08'!$B$17,INDEX('P08'!$K:$K,$A356+52),0)+IF($A356&lt;='P09'!$B$17,INDEX('P09'!$K:$K,$A356+52),0)+IF($A356&lt;='P10'!$B$17,INDEX('P10'!$K:$K,$A356+52),0)</f>
        <v>8.4794800433627272E-4</v>
      </c>
      <c r="D356">
        <f>IF($A356&lt;='P01'!$B$17,INDEX('P01'!$L:$L,$A356+52),0)+IF($A356&lt;='P02'!$B$17,INDEX('P02'!$L:$L,$A356+52),0)+IF($A356&lt;='P03'!$B$17,INDEX('P03'!$L:$L,$A356+52),0)+IF($A356&lt;='P04'!$B$17,INDEX('P04'!$L:$L,$A356+52),0)+IF($A356&lt;='P05'!$B$17,INDEX('P05'!$L:$L,$A356+52),0)+IF($A356&lt;='P06'!$B$17,INDEX('P06'!$L:$L,$A356+52),0)+IF($A356&lt;='P07'!$B$17,INDEX('P07'!$L:$L,$A356+52),0)+IF($A356&lt;='P08'!$B$17,INDEX('P08'!$L:$L,$A356+52),0)+IF($A356&lt;='P09'!$B$17,INDEX('P09'!$L:$L,$A356+52),0)+IF($A356&lt;='P10'!$B$17,INDEX('P10'!$L:$L,$A356+52),0)</f>
        <v>0</v>
      </c>
      <c r="E356">
        <f>IF($A356&lt;='P01'!$B$17,INDEX('P01'!$M:$M,$A356+52),0)+IF($A356&lt;='P02'!$B$17,INDEX('P02'!$M:$M,$A356+52),0)+IF($A356&lt;='P03'!$B$17,INDEX('P03'!$M:$M,$A356+52),0)+IF($A356&lt;='P04'!$B$17,INDEX('P04'!$M:$M,$A356+52),0)+IF($A356&lt;='P05'!$B$17,INDEX('P05'!$M:$M,$A356+52),0)+IF($A356&lt;='P06'!$B$17,INDEX('P06'!$M:$M,$A356+52),0)+IF($A356&lt;='P07'!$B$17,INDEX('P07'!$M:$M,$A356+52),0)+IF($A356&lt;='P08'!$B$17,INDEX('P08'!$M:$M,$A356+52),0)+IF($A356&lt;='P09'!$B$17,INDEX('P09'!$M:$M,$A356+52),0)+IF($A356&lt;='P10'!$B$17,INDEX('P10'!$M:$M,$A356+52),0)</f>
        <v>0.24883836568666934</v>
      </c>
      <c r="F356">
        <f>IF($A356&lt;='P01'!$B$17,INDEX('P01'!$R:$R,$A356+52),0)+IF($A356&lt;='P02'!$B$17,INDEX('P02'!$R:$R,$A356+52),0)+IF($A356&lt;='P03'!$B$17,INDEX('P03'!$R:$R,$A356+52),0)+IF($A356&lt;='P04'!$B$17,INDEX('P04'!$R:$R,$A356+52),0)+IF($A356&lt;='P05'!$B$17,INDEX('P05'!$R:$R,$A356+52),0)+IF($A356&lt;='P06'!$B$17,INDEX('P06'!$R:$R,$A356+52),0)+IF($A356&lt;='P07'!$B$17,INDEX('P07'!$R:$R,$A356+52),0)+IF($A356&lt;='P08'!$B$17,INDEX('P08'!$R:$R,$A356+52),0)+IF($A356&lt;='P09'!$B$17,INDEX('P09'!$R:$R,$A356+52),0)+IF($A356&lt;='P10'!$B$17,INDEX('P10'!$R:$R,$A356+52),0)</f>
        <v>29.124606660168414</v>
      </c>
      <c r="G356">
        <f>IF($A356&lt;='P01'!$B$17,INDEX('P01'!$S:$S,$A356+52),0)+IF($A356&lt;='P02'!$B$17,INDEX('P02'!$S:$S,$A356+52),0)+IF($A356&lt;='P03'!$B$17,INDEX('P03'!$S:$S,$A356+52),0)+IF($A356&lt;='P04'!$B$17,INDEX('P04'!$S:$S,$A356+52),0)+IF($A356&lt;='P05'!$B$17,INDEX('P05'!$S:$S,$A356+52),0)+IF($A356&lt;='P06'!$B$17,INDEX('P06'!$S:$S,$A356+52),0)+IF($A356&lt;='P07'!$B$17,INDEX('P07'!$S:$S,$A356+52),0)+IF($A356&lt;='P08'!$B$17,INDEX('P08'!$S:$S,$A356+52),0)+IF($A356&lt;='P09'!$B$17,INDEX('P09'!$S:$S,$A356+52),0)+IF($A356&lt;='P10'!$B$17,INDEX('P10'!$S:$S,$A356+52),0)</f>
        <v>0.58249213320336835</v>
      </c>
      <c r="H356">
        <f>IF($A356&lt;='P01'!$B$17,INDEX('P01'!$T:$T,$A356+52),0)+IF($A356&lt;='P02'!$B$17,INDEX('P02'!$T:$T,$A356+52),0)+IF($A356&lt;='P03'!$B$17,INDEX('P03'!$T:$T,$A356+52),0)+IF($A356&lt;='P04'!$B$17,INDEX('P04'!$T:$T,$A356+52),0)+IF($A356&lt;='P05'!$B$17,INDEX('P05'!$T:$T,$A356+52),0)+IF($A356&lt;='P06'!$B$17,INDEX('P06'!$T:$T,$A356+52),0)+IF($A356&lt;='P07'!$B$17,INDEX('P07'!$T:$T,$A356+52),0)+IF($A356&lt;='P08'!$B$17,INDEX('P08'!$T:$T,$A356+52),0)+IF($A356&lt;='P09'!$B$17,INDEX('P09'!$T:$T,$A356+52),0)+IF($A356&lt;='P10'!$B$17,INDEX('P10'!$T:$T,$A356+52),0)</f>
        <v>2.7737167109324266</v>
      </c>
      <c r="I356">
        <f>IF($A356&lt;='P01'!$B$17,INDEX('P01'!$U:$U,$A356+52),0)+IF($A356&lt;='P02'!$B$17,INDEX('P02'!$U:$U,$A356+52),0)+IF($A356&lt;='P03'!$B$17,INDEX('P03'!$U:$U,$A356+52),0)+IF($A356&lt;='P04'!$B$17,INDEX('P04'!$U:$U,$A356+52),0)+IF($A356&lt;='P05'!$B$17,INDEX('P05'!$U:$U,$A356+52),0)+IF($A356&lt;='P06'!$B$17,INDEX('P06'!$U:$U,$A356+52),0)+IF($A356&lt;='P07'!$B$17,INDEX('P07'!$U:$U,$A356+52),0)+IF($A356&lt;='P08'!$B$17,INDEX('P08'!$U:$U,$A356+52),0)+IF($A356&lt;='P09'!$B$17,INDEX('P09'!$U:$U,$A356+52),0)+IF($A356&lt;='P10'!$B$17,INDEX('P10'!$U:$U,$A356+52),0)</f>
        <v>53.067720145250242</v>
      </c>
      <c r="J356">
        <f>IF($A356&lt;='P01'!$B$17,INDEX('P01'!$V:$V,$A356+52),0)+IF($A356&lt;='P02'!$B$17,INDEX('P02'!$V:$V,$A356+52),0)+IF($A356&lt;='P03'!$B$17,INDEX('P03'!$V:$V,$A356+52),0)+IF($A356&lt;='P04'!$B$17,INDEX('P04'!$V:$V,$A356+52),0)+IF($A356&lt;='P05'!$B$17,INDEX('P05'!$V:$V,$A356+52),0)+IF($A356&lt;='P06'!$B$17,INDEX('P06'!$V:$V,$A356+52),0)+IF($A356&lt;='P07'!$B$17,INDEX('P07'!$V:$V,$A356+52),0)+IF($A356&lt;='P08'!$B$17,INDEX('P08'!$V:$V,$A356+52),0)+IF($A356&lt;='P09'!$B$17,INDEX('P09'!$V:$V,$A356+52),0)+IF($A356&lt;='P10'!$B$17,INDEX('P10'!$V:$V,$A356+52),0)</f>
        <v>2.9469685827329783E-2</v>
      </c>
      <c r="K356">
        <f>IF($A356&lt;='P01'!$B$17,INDEX('P01'!$W:$W,$A356+52),0)+IF($A356&lt;='P02'!$B$17,INDEX('P02'!$W:$W,$A356+52),0)+IF($A356&lt;='P03'!$B$17,INDEX('P03'!$W:$W,$A356+52),0)+IF($A356&lt;='P04'!$B$17,INDEX('P04'!$W:$W,$A356+52),0)+IF($A356&lt;='P05'!$B$17,INDEX('P05'!$W:$W,$A356+52),0)+IF($A356&lt;='P06'!$B$17,INDEX('P06'!$W:$W,$A356+52),0)+IF($A356&lt;='P07'!$B$17,INDEX('P07'!$W:$W,$A356+52),0)+IF($A356&lt;='P08'!$B$17,INDEX('P08'!$W:$W,$A356+52),0)+IF($A356&lt;='P09'!$B$17,INDEX('P09'!$W:$W,$A356+52),0)+IF($A356&lt;='P10'!$B$17,INDEX('P10'!$W:$W,$A356+52),0)</f>
        <v>-27.32879201504495</v>
      </c>
      <c r="L356">
        <f>IF($A356&lt;='P01'!$B$17,INDEX('P01'!$X:$X,$A356+52),0)+IF($A356&lt;='P02'!$B$17,INDEX('P02'!$X:$X,$A356+52),0)+IF($A356&lt;='P03'!$B$17,INDEX('P03'!$X:$X,$A356+52),0)+IF($A356&lt;='P04'!$B$17,INDEX('P04'!$X:$X,$A356+52),0)+IF($A356&lt;='P05'!$B$17,INDEX('P05'!$X:$X,$A356+52),0)+IF($A356&lt;='P06'!$B$17,INDEX('P06'!$X:$X,$A356+52),0)+IF($A356&lt;='P07'!$B$17,INDEX('P07'!$X:$X,$A356+52),0)+IF($A356&lt;='P08'!$B$17,INDEX('P08'!$X:$X,$A356+52),0)+IF($A356&lt;='P09'!$B$17,INDEX('P09'!$X:$X,$A356+52),0)+IF($A356&lt;='P10'!$B$17,INDEX('P10'!$X:$X,$A356+52),0)</f>
        <v>27.235352559249947</v>
      </c>
      <c r="M356">
        <f>IF($A356&lt;='P01'!$B$17,INDEX('P01'!$AA:$AA,$A356+52),0)+IF($A356&lt;='P02'!$B$17,INDEX('P02'!$AA:$AA,$A356+52),0)+IF($A356&lt;='P03'!$B$17,INDEX('P03'!$AA:$AA,$A356+52),0)+IF($A356&lt;='P04'!$B$17,INDEX('P04'!$AA:$AA,$A356+52),0)+IF($A356&lt;='P05'!$B$17,INDEX('P05'!$AA:$AA,$A356+52),0)+IF($A356&lt;='P06'!$B$17,INDEX('P06'!$AA:$AA,$A356+52),0)+IF($A356&lt;='P07'!$B$17,INDEX('P07'!$AA:$AA,$A356+52),0)+IF($A356&lt;='P08'!$B$17,INDEX('P08'!$AA:$AA,$A356+52),0)+IF($A356&lt;='P09'!$B$17,INDEX('P09'!$AA:$AA,$A356+52),0)+IF($A356&lt;='P10'!$B$17,INDEX('P10'!$AA:$AA,$A356+52),0)</f>
        <v>-9.4456715609143345</v>
      </c>
      <c r="N356">
        <f>IF($A356&lt;='P01'!$B$17,INDEX('P01'!$AB:$AB,$A356+52),0)+IF($A356&lt;='P02'!$B$17,INDEX('P02'!$AB:$AB,$A356+52),0)+IF($A356&lt;='P03'!$B$17,INDEX('P03'!$AB:$AB,$A356+52),0)+IF($A356&lt;='P04'!$B$17,INDEX('P04'!$AB:$AB,$A356+52),0)+IF($A356&lt;='P05'!$B$17,INDEX('P05'!$AB:$AB,$A356+52),0)+IF($A356&lt;='P06'!$B$17,INDEX('P06'!$AB:$AB,$A356+52),0)+IF($A356&lt;='P07'!$B$17,INDEX('P07'!$AB:$AB,$A356+52),0)+IF($A356&lt;='P08'!$B$17,INDEX('P08'!$AB:$AB,$A356+52),0)+IF($A356&lt;='P09'!$B$17,INDEX('P09'!$AB:$AB,$A356+52),0)+IF($A356&lt;='P10'!$B$17,INDEX('P10'!$AB:$AB,$A356+52),0)</f>
        <v>10.133963893988772</v>
      </c>
      <c r="O356">
        <f>IF($A356&lt;='P01'!$B$17,INDEX('P01'!$AC:$AC,$A356+52),0)+IF($A356&lt;='P02'!$B$17,INDEX('P02'!$AC:$AC,$A356+52),0)+IF($A356&lt;='P03'!$B$17,INDEX('P03'!$AC:$AC,$A356+52),0)+IF($A356&lt;='P04'!$B$17,INDEX('P04'!$AC:$AC,$A356+52),0)+IF($A356&lt;='P05'!$B$17,INDEX('P05'!$AC:$AC,$A356+52),0)+IF($A356&lt;='P06'!$B$17,INDEX('P06'!$AC:$AC,$A356+52),0)+IF($A356&lt;='P07'!$B$17,INDEX('P07'!$AC:$AC,$A356+52),0)+IF($A356&lt;='P08'!$B$17,INDEX('P08'!$AC:$AC,$A356+52),0)+IF($A356&lt;='P09'!$B$17,INDEX('P09'!$AC:$AC,$A356+52),0)+IF($A356&lt;='P10'!$B$17,INDEX('P10'!$AC:$AC,$A356+52),0)</f>
        <v>0.20267927787977547</v>
      </c>
      <c r="P356">
        <f>IF($A356&lt;='P01'!$B$17,INDEX('P01'!$AD:$AD,$A356+52),0)+IF($A356&lt;='P02'!$B$17,INDEX('P02'!$AD:$AD,$A356+52),0)+IF($A356&lt;='P03'!$B$17,INDEX('P03'!$AD:$AD,$A356+52),0)+IF($A356&lt;='P04'!$B$17,INDEX('P04'!$AD:$AD,$A356+52),0)+IF($A356&lt;='P05'!$B$17,INDEX('P05'!$AD:$AD,$A356+52),0)+IF($A356&lt;='P06'!$B$17,INDEX('P06'!$AD:$AD,$A356+52),0)+IF($A356&lt;='P07'!$B$17,INDEX('P07'!$AD:$AD,$A356+52),0)+IF($A356&lt;='P08'!$B$17,INDEX('P08'!$AD:$AD,$A356+52),0)+IF($A356&lt;='P09'!$B$17,INDEX('P09'!$AD:$AD,$A356+52),0)+IF($A356&lt;='P10'!$B$17,INDEX('P10'!$AD:$AD,$A356+52),0)</f>
        <v>0.96197091620130648</v>
      </c>
      <c r="Q356">
        <f>IF($A356&lt;='P01'!$B$17,INDEX('P01'!$AE:$AE,$A356+52),0)+IF($A356&lt;='P02'!$B$17,INDEX('P02'!$AE:$AE,$A356+52),0)+IF($A356&lt;='P03'!$B$17,INDEX('P03'!$AE:$AE,$A356+52),0)+IF($A356&lt;='P04'!$B$17,INDEX('P04'!$AE:$AE,$A356+52),0)+IF($A356&lt;='P05'!$B$17,INDEX('P05'!$AE:$AE,$A356+52),0)+IF($A356&lt;='P06'!$B$17,INDEX('P06'!$AE:$AE,$A356+52),0)+IF($A356&lt;='P07'!$B$17,INDEX('P07'!$AE:$AE,$A356+52),0)+IF($A356&lt;='P08'!$B$17,INDEX('P08'!$AE:$AE,$A356+52),0)+IF($A356&lt;='P09'!$B$17,INDEX('P09'!$AE:$AE,$A356+52),0)+IF($A356&lt;='P10'!$B$17,INDEX('P10'!$AE:$AE,$A356+52),0)</f>
        <v>18.404764685460545</v>
      </c>
      <c r="R356">
        <f>IF($A356&lt;='P01'!$B$17,INDEX('P01'!$AF:$AF,$A356+52),0)+IF($A356&lt;='P02'!$B$17,INDEX('P02'!$AF:$AF,$A356+52),0)+IF($A356&lt;='P03'!$B$17,INDEX('P03'!$AF:$AF,$A356+52),0)+IF($A356&lt;='P04'!$B$17,INDEX('P04'!$AF:$AF,$A356+52),0)+IF($A356&lt;='P05'!$B$17,INDEX('P05'!$AF:$AF,$A356+52),0)+IF($A356&lt;='P06'!$B$17,INDEX('P06'!$AF:$AF,$A356+52),0)+IF($A356&lt;='P07'!$B$17,INDEX('P07'!$AF:$AF,$A356+52),0)+IF($A356&lt;='P08'!$B$17,INDEX('P08'!$AF:$AF,$A356+52),0)+IF($A356&lt;='P09'!$B$17,INDEX('P09'!$AF:$AF,$A356+52),0)+IF($A356&lt;='P10'!$B$17,INDEX('P10'!$AF:$AF,$A356+52),0)</f>
        <v>1.0220575361479923E-2</v>
      </c>
      <c r="S356">
        <f>IF($A356&lt;='P01'!$B$17,INDEX('P01'!$AG:$AG,$A356+52),0)+IF($A356&lt;='P02'!$B$17,INDEX('P02'!$AG:$AG,$A356+52),0)+IF($A356&lt;='P03'!$B$17,INDEX('P03'!$AG:$AG,$A356+52),0)+IF($A356&lt;='P04'!$B$17,INDEX('P04'!$AG:$AG,$A356+52),0)+IF($A356&lt;='P05'!$B$17,INDEX('P05'!$AG:$AG,$A356+52),0)+IF($A356&lt;='P06'!$B$17,INDEX('P06'!$AG:$AG,$A356+52),0)+IF($A356&lt;='P07'!$B$17,INDEX('P07'!$AG:$AG,$A356+52),0)+IF($A356&lt;='P08'!$B$17,INDEX('P08'!$AG:$AG,$A356+52),0)+IF($A356&lt;='P09'!$B$17,INDEX('P09'!$AG:$AG,$A356+52),0)+IF($A356&lt;='P10'!$B$17,INDEX('P10'!$AG:$AG,$A356+52),0)</f>
        <v>6666.0180704959694</v>
      </c>
      <c r="T356">
        <f>IF($A356&lt;='P01'!$B$17,INDEX('P01'!$AI:$AI,$A356+52),0)+IF($A356&lt;='P02'!$B$17,INDEX('P02'!$AI:$AI,$A356+52),0)+IF($A356&lt;='P03'!$B$17,INDEX('P03'!$AI:$AI,$A356+52),0)+IF($A356&lt;='P04'!$B$17,INDEX('P04'!$AI:$AI,$A356+52),0)+IF($A356&lt;='P05'!$B$17,INDEX('P05'!$AI:$AI,$A356+52),0)+IF($A356&lt;='P06'!$B$17,INDEX('P06'!$AI:$AI,$A356+52),0)+IF($A356&lt;='P07'!$B$17,INDEX('P07'!$AI:$AI,$A356+52),0)+IF($A356&lt;='P08'!$B$17,INDEX('P08'!$AI:$AI,$A356+52),0)+IF($A356&lt;='P09'!$B$17,INDEX('P09'!$AI:$AI,$A356+52),0)+IF($A356&lt;='P10'!$B$17,INDEX('P10'!$AI:$AI,$A356+52),0)</f>
        <v>6666.0180704959694</v>
      </c>
    </row>
    <row r="357" spans="1:20" x14ac:dyDescent="0.35">
      <c r="A357">
        <v>325</v>
      </c>
      <c r="B357">
        <f>IF($A357&lt;='P01'!$B$17,INDEX('P01'!$J:$J,$A357+52),0)+IF($A357&lt;='P02'!$B$17,INDEX('P02'!$J:$J,$A357+52),0)+IF($A357&lt;='P03'!$B$17,INDEX('P03'!$J:$J,$A357+52),0)+IF($A357&lt;='P04'!$B$17,INDEX('P04'!$J:$J,$A357+52),0)+IF($A357&lt;='P05'!$B$17,INDEX('P05'!$J:$J,$A357+52),0)+IF($A357&lt;='P06'!$B$17,INDEX('P06'!$J:$J,$A357+52),0)+IF($A357&lt;='P07'!$B$17,INDEX('P07'!$J:$J,$A357+52),0)+IF($A357&lt;='P08'!$B$17,INDEX('P08'!$J:$J,$A357+52),0)+IF($A357&lt;='P09'!$B$17,INDEX('P09'!$J:$J,$A357+52),0)+IF($A357&lt;='P10'!$B$17,INDEX('P10'!$J:$J,$A357+52),0)</f>
        <v>5.7852293812225486E-5</v>
      </c>
      <c r="C357">
        <f>IF($A357&lt;='P01'!$B$17,INDEX('P01'!$K:$K,$A357+52),0)+IF($A357&lt;='P02'!$B$17,INDEX('P02'!$K:$K,$A357+52),0)+IF($A357&lt;='P03'!$B$17,INDEX('P03'!$K:$K,$A357+52),0)+IF($A357&lt;='P04'!$B$17,INDEX('P04'!$K:$K,$A357+52),0)+IF($A357&lt;='P05'!$B$17,INDEX('P05'!$K:$K,$A357+52),0)+IF($A357&lt;='P06'!$B$17,INDEX('P06'!$K:$K,$A357+52),0)+IF($A357&lt;='P07'!$B$17,INDEX('P07'!$K:$K,$A357+52),0)+IF($A357&lt;='P08'!$B$17,INDEX('P08'!$K:$K,$A357+52),0)+IF($A357&lt;='P09'!$B$17,INDEX('P09'!$K:$K,$A357+52),0)+IF($A357&lt;='P10'!$B$17,INDEX('P10'!$K:$K,$A357+52),0)</f>
        <v>8.4487185833616502E-4</v>
      </c>
      <c r="D357">
        <f>IF($A357&lt;='P01'!$B$17,INDEX('P01'!$L:$L,$A357+52),0)+IF($A357&lt;='P02'!$B$17,INDEX('P02'!$L:$L,$A357+52),0)+IF($A357&lt;='P03'!$B$17,INDEX('P03'!$L:$L,$A357+52),0)+IF($A357&lt;='P04'!$B$17,INDEX('P04'!$L:$L,$A357+52),0)+IF($A357&lt;='P05'!$B$17,INDEX('P05'!$L:$L,$A357+52),0)+IF($A357&lt;='P06'!$B$17,INDEX('P06'!$L:$L,$A357+52),0)+IF($A357&lt;='P07'!$B$17,INDEX('P07'!$L:$L,$A357+52),0)+IF($A357&lt;='P08'!$B$17,INDEX('P08'!$L:$L,$A357+52),0)+IF($A357&lt;='P09'!$B$17,INDEX('P09'!$L:$L,$A357+52),0)+IF($A357&lt;='P10'!$B$17,INDEX('P10'!$L:$L,$A357+52),0)</f>
        <v>0</v>
      </c>
      <c r="E357">
        <f>IF($A357&lt;='P01'!$B$17,INDEX('P01'!$M:$M,$A357+52),0)+IF($A357&lt;='P02'!$B$17,INDEX('P02'!$M:$M,$A357+52),0)+IF($A357&lt;='P03'!$B$17,INDEX('P03'!$M:$M,$A357+52),0)+IF($A357&lt;='P04'!$B$17,INDEX('P04'!$M:$M,$A357+52),0)+IF($A357&lt;='P05'!$B$17,INDEX('P05'!$M:$M,$A357+52),0)+IF($A357&lt;='P06'!$B$17,INDEX('P06'!$M:$M,$A357+52),0)+IF($A357&lt;='P07'!$B$17,INDEX('P07'!$M:$M,$A357+52),0)+IF($A357&lt;='P08'!$B$17,INDEX('P08'!$M:$M,$A357+52),0)+IF($A357&lt;='P09'!$B$17,INDEX('P09'!$M:$M,$A357+52),0)+IF($A357&lt;='P10'!$B$17,INDEX('P10'!$M:$M,$A357+52),0)</f>
        <v>0.24793564153452094</v>
      </c>
      <c r="F357">
        <f>IF($A357&lt;='P01'!$B$17,INDEX('P01'!$R:$R,$A357+52),0)+IF($A357&lt;='P02'!$B$17,INDEX('P02'!$R:$R,$A357+52),0)+IF($A357&lt;='P03'!$B$17,INDEX('P03'!$R:$R,$A357+52),0)+IF($A357&lt;='P04'!$B$17,INDEX('P04'!$R:$R,$A357+52),0)+IF($A357&lt;='P05'!$B$17,INDEX('P05'!$R:$R,$A357+52),0)+IF($A357&lt;='P06'!$B$17,INDEX('P06'!$R:$R,$A357+52),0)+IF($A357&lt;='P07'!$B$17,INDEX('P07'!$R:$R,$A357+52),0)+IF($A357&lt;='P08'!$B$17,INDEX('P08'!$R:$R,$A357+52),0)+IF($A357&lt;='P09'!$B$17,INDEX('P09'!$R:$R,$A357+52),0)+IF($A357&lt;='P10'!$B$17,INDEX('P10'!$R:$R,$A357+52),0)</f>
        <v>29.019530206379379</v>
      </c>
      <c r="G357">
        <f>IF($A357&lt;='P01'!$B$17,INDEX('P01'!$S:$S,$A357+52),0)+IF($A357&lt;='P02'!$B$17,INDEX('P02'!$S:$S,$A357+52),0)+IF($A357&lt;='P03'!$B$17,INDEX('P03'!$S:$S,$A357+52),0)+IF($A357&lt;='P04'!$B$17,INDEX('P04'!$S:$S,$A357+52),0)+IF($A357&lt;='P05'!$B$17,INDEX('P05'!$S:$S,$A357+52),0)+IF($A357&lt;='P06'!$B$17,INDEX('P06'!$S:$S,$A357+52),0)+IF($A357&lt;='P07'!$B$17,INDEX('P07'!$S:$S,$A357+52),0)+IF($A357&lt;='P08'!$B$17,INDEX('P08'!$S:$S,$A357+52),0)+IF($A357&lt;='P09'!$B$17,INDEX('P09'!$S:$S,$A357+52),0)+IF($A357&lt;='P10'!$B$17,INDEX('P10'!$S:$S,$A357+52),0)</f>
        <v>0.58039060412758758</v>
      </c>
      <c r="H357">
        <f>IF($A357&lt;='P01'!$B$17,INDEX('P01'!$T:$T,$A357+52),0)+IF($A357&lt;='P02'!$B$17,INDEX('P02'!$T:$T,$A357+52),0)+IF($A357&lt;='P03'!$B$17,INDEX('P03'!$T:$T,$A357+52),0)+IF($A357&lt;='P04'!$B$17,INDEX('P04'!$T:$T,$A357+52),0)+IF($A357&lt;='P05'!$B$17,INDEX('P05'!$T:$T,$A357+52),0)+IF($A357&lt;='P06'!$B$17,INDEX('P06'!$T:$T,$A357+52),0)+IF($A357&lt;='P07'!$B$17,INDEX('P07'!$T:$T,$A357+52),0)+IF($A357&lt;='P08'!$B$17,INDEX('P08'!$T:$T,$A357+52),0)+IF($A357&lt;='P09'!$B$17,INDEX('P09'!$T:$T,$A357+52),0)+IF($A357&lt;='P10'!$B$17,INDEX('P10'!$T:$T,$A357+52),0)</f>
        <v>2.7705256828374578</v>
      </c>
      <c r="I357">
        <f>IF($A357&lt;='P01'!$B$17,INDEX('P01'!$U:$U,$A357+52),0)+IF($A357&lt;='P02'!$B$17,INDEX('P02'!$U:$U,$A357+52),0)+IF($A357&lt;='P03'!$B$17,INDEX('P03'!$U:$U,$A357+52),0)+IF($A357&lt;='P04'!$B$17,INDEX('P04'!$U:$U,$A357+52),0)+IF($A357&lt;='P05'!$B$17,INDEX('P05'!$U:$U,$A357+52),0)+IF($A357&lt;='P06'!$B$17,INDEX('P06'!$U:$U,$A357+52),0)+IF($A357&lt;='P07'!$B$17,INDEX('P07'!$U:$U,$A357+52),0)+IF($A357&lt;='P08'!$B$17,INDEX('P08'!$U:$U,$A357+52),0)+IF($A357&lt;='P09'!$B$17,INDEX('P09'!$U:$U,$A357+52),0)+IF($A357&lt;='P10'!$B$17,INDEX('P10'!$U:$U,$A357+52),0)</f>
        <v>57.852293812225483</v>
      </c>
      <c r="J357">
        <f>IF($A357&lt;='P01'!$B$17,INDEX('P01'!$V:$V,$A357+52),0)+IF($A357&lt;='P02'!$B$17,INDEX('P02'!$V:$V,$A357+52),0)+IF($A357&lt;='P03'!$B$17,INDEX('P03'!$V:$V,$A357+52),0)+IF($A357&lt;='P04'!$B$17,INDEX('P04'!$V:$V,$A357+52),0)+IF($A357&lt;='P05'!$B$17,INDEX('P05'!$V:$V,$A357+52),0)+IF($A357&lt;='P06'!$B$17,INDEX('P06'!$V:$V,$A357+52),0)+IF($A357&lt;='P07'!$B$17,INDEX('P07'!$V:$V,$A357+52),0)+IF($A357&lt;='P08'!$B$17,INDEX('P08'!$V:$V,$A357+52),0)+IF($A357&lt;='P09'!$B$17,INDEX('P09'!$V:$V,$A357+52),0)+IF($A357&lt;='P10'!$B$17,INDEX('P10'!$V:$V,$A357+52),0)</f>
        <v>3.2205899073387098E-2</v>
      </c>
      <c r="K357">
        <f>IF($A357&lt;='P01'!$B$17,INDEX('P01'!$W:$W,$A357+52),0)+IF($A357&lt;='P02'!$B$17,INDEX('P02'!$W:$W,$A357+52),0)+IF($A357&lt;='P03'!$B$17,INDEX('P03'!$W:$W,$A357+52),0)+IF($A357&lt;='P04'!$B$17,INDEX('P04'!$W:$W,$A357+52),0)+IF($A357&lt;='P05'!$B$17,INDEX('P05'!$W:$W,$A357+52),0)+IF($A357&lt;='P06'!$B$17,INDEX('P06'!$W:$W,$A357+52),0)+IF($A357&lt;='P07'!$B$17,INDEX('P07'!$W:$W,$A357+52),0)+IF($A357&lt;='P08'!$B$17,INDEX('P08'!$W:$W,$A357+52),0)+IF($A357&lt;='P09'!$B$17,INDEX('P09'!$W:$W,$A357+52),0)+IF($A357&lt;='P10'!$B$17,INDEX('P10'!$W:$W,$A357+52),0)</f>
        <v>-32.215885791884538</v>
      </c>
      <c r="L357">
        <f>IF($A357&lt;='P01'!$B$17,INDEX('P01'!$X:$X,$A357+52),0)+IF($A357&lt;='P02'!$B$17,INDEX('P02'!$X:$X,$A357+52),0)+IF($A357&lt;='P03'!$B$17,INDEX('P03'!$X:$X,$A357+52),0)+IF($A357&lt;='P04'!$B$17,INDEX('P04'!$X:$X,$A357+52),0)+IF($A357&lt;='P05'!$B$17,INDEX('P05'!$X:$X,$A357+52),0)+IF($A357&lt;='P06'!$B$17,INDEX('P06'!$X:$X,$A357+52),0)+IF($A357&lt;='P07'!$B$17,INDEX('P07'!$X:$X,$A357+52),0)+IF($A357&lt;='P08'!$B$17,INDEX('P08'!$X:$X,$A357+52),0)+IF($A357&lt;='P09'!$B$17,INDEX('P09'!$X:$X,$A357+52),0)+IF($A357&lt;='P10'!$B$17,INDEX('P10'!$X:$X,$A357+52),0)</f>
        <v>32.122783449197136</v>
      </c>
      <c r="M357">
        <f>IF($A357&lt;='P01'!$B$17,INDEX('P01'!$AA:$AA,$A357+52),0)+IF($A357&lt;='P02'!$B$17,INDEX('P02'!$AA:$AA,$A357+52),0)+IF($A357&lt;='P03'!$B$17,INDEX('P03'!$AA:$AA,$A357+52),0)+IF($A357&lt;='P04'!$B$17,INDEX('P04'!$AA:$AA,$A357+52),0)+IF($A357&lt;='P05'!$B$17,INDEX('P05'!$AA:$AA,$A357+52),0)+IF($A357&lt;='P06'!$B$17,INDEX('P06'!$AA:$AA,$A357+52),0)+IF($A357&lt;='P07'!$B$17,INDEX('P07'!$AA:$AA,$A357+52),0)+IF($A357&lt;='P08'!$B$17,INDEX('P08'!$AA:$AA,$A357+52),0)+IF($A357&lt;='P09'!$B$17,INDEX('P09'!$AA:$AA,$A357+52),0)+IF($A357&lt;='P10'!$B$17,INDEX('P10'!$AA:$AA,$A357+52),0)</f>
        <v>-11.104360791241149</v>
      </c>
      <c r="N357">
        <f>IF($A357&lt;='P01'!$B$17,INDEX('P01'!$AB:$AB,$A357+52),0)+IF($A357&lt;='P02'!$B$17,INDEX('P02'!$AB:$AB,$A357+52),0)+IF($A357&lt;='P03'!$B$17,INDEX('P03'!$AB:$AB,$A357+52),0)+IF($A357&lt;='P04'!$B$17,INDEX('P04'!$AB:$AB,$A357+52),0)+IF($A357&lt;='P05'!$B$17,INDEX('P05'!$AB:$AB,$A357+52),0)+IF($A357&lt;='P06'!$B$17,INDEX('P06'!$AB:$AB,$A357+52),0)+IF($A357&lt;='P07'!$B$17,INDEX('P07'!$AB:$AB,$A357+52),0)+IF($A357&lt;='P08'!$B$17,INDEX('P08'!$AB:$AB,$A357+52),0)+IF($A357&lt;='P09'!$B$17,INDEX('P09'!$AB:$AB,$A357+52),0)+IF($A357&lt;='P10'!$B$17,INDEX('P10'!$AB:$AB,$A357+52),0)</f>
        <v>10.064453932996601</v>
      </c>
      <c r="O357">
        <f>IF($A357&lt;='P01'!$B$17,INDEX('P01'!$AC:$AC,$A357+52),0)+IF($A357&lt;='P02'!$B$17,INDEX('P02'!$AC:$AC,$A357+52),0)+IF($A357&lt;='P03'!$B$17,INDEX('P03'!$AC:$AC,$A357+52),0)+IF($A357&lt;='P04'!$B$17,INDEX('P04'!$AC:$AC,$A357+52),0)+IF($A357&lt;='P05'!$B$17,INDEX('P05'!$AC:$AC,$A357+52),0)+IF($A357&lt;='P06'!$B$17,INDEX('P06'!$AC:$AC,$A357+52),0)+IF($A357&lt;='P07'!$B$17,INDEX('P07'!$AC:$AC,$A357+52),0)+IF($A357&lt;='P08'!$B$17,INDEX('P08'!$AC:$AC,$A357+52),0)+IF($A357&lt;='P09'!$B$17,INDEX('P09'!$AC:$AC,$A357+52),0)+IF($A357&lt;='P10'!$B$17,INDEX('P10'!$AC:$AC,$A357+52),0)</f>
        <v>0.20128907865993204</v>
      </c>
      <c r="P357">
        <f>IF($A357&lt;='P01'!$B$17,INDEX('P01'!$AD:$AD,$A357+52),0)+IF($A357&lt;='P02'!$B$17,INDEX('P02'!$AD:$AD,$A357+52),0)+IF($A357&lt;='P03'!$B$17,INDEX('P03'!$AD:$AD,$A357+52),0)+IF($A357&lt;='P04'!$B$17,INDEX('P04'!$AD:$AD,$A357+52),0)+IF($A357&lt;='P05'!$B$17,INDEX('P05'!$AD:$AD,$A357+52),0)+IF($A357&lt;='P06'!$B$17,INDEX('P06'!$AD:$AD,$A357+52),0)+IF($A357&lt;='P07'!$B$17,INDEX('P07'!$AD:$AD,$A357+52),0)+IF($A357&lt;='P08'!$B$17,INDEX('P08'!$AD:$AD,$A357+52),0)+IF($A357&lt;='P09'!$B$17,INDEX('P09'!$AD:$AD,$A357+52),0)+IF($A357&lt;='P10'!$B$17,INDEX('P10'!$AD:$AD,$A357+52),0)</f>
        <v>0.95772885971361255</v>
      </c>
      <c r="Q357">
        <f>IF($A357&lt;='P01'!$B$17,INDEX('P01'!$AE:$AE,$A357+52),0)+IF($A357&lt;='P02'!$B$17,INDEX('P02'!$AE:$AE,$A357+52),0)+IF($A357&lt;='P03'!$B$17,INDEX('P03'!$AE:$AE,$A357+52),0)+IF($A357&lt;='P04'!$B$17,INDEX('P04'!$AE:$AE,$A357+52),0)+IF($A357&lt;='P05'!$B$17,INDEX('P05'!$AE:$AE,$A357+52),0)+IF($A357&lt;='P06'!$B$17,INDEX('P06'!$AE:$AE,$A357+52),0)+IF($A357&lt;='P07'!$B$17,INDEX('P07'!$AE:$AE,$A357+52),0)+IF($A357&lt;='P08'!$B$17,INDEX('P08'!$AE:$AE,$A357+52),0)+IF($A357&lt;='P09'!$B$17,INDEX('P09'!$AE:$AE,$A357+52),0)+IF($A357&lt;='P10'!$B$17,INDEX('P10'!$AE:$AE,$A357+52),0)</f>
        <v>19.998663693257747</v>
      </c>
      <c r="R357">
        <f>IF($A357&lt;='P01'!$B$17,INDEX('P01'!$AF:$AF,$A357+52),0)+IF($A357&lt;='P02'!$B$17,INDEX('P02'!$AF:$AF,$A357+52),0)+IF($A357&lt;='P03'!$B$17,INDEX('P03'!$AF:$AF,$A357+52),0)+IF($A357&lt;='P04'!$B$17,INDEX('P04'!$AF:$AF,$A357+52),0)+IF($A357&lt;='P05'!$B$17,INDEX('P05'!$AF:$AF,$A357+52),0)+IF($A357&lt;='P06'!$B$17,INDEX('P06'!$AF:$AF,$A357+52),0)+IF($A357&lt;='P07'!$B$17,INDEX('P07'!$AF:$AF,$A357+52),0)+IF($A357&lt;='P08'!$B$17,INDEX('P08'!$AF:$AF,$A357+52),0)+IF($A357&lt;='P09'!$B$17,INDEX('P09'!$AF:$AF,$A357+52),0)+IF($A357&lt;='P10'!$B$17,INDEX('P10'!$AF:$AF,$A357+52),0)</f>
        <v>1.1133092606460532E-2</v>
      </c>
      <c r="S357">
        <f>IF($A357&lt;='P01'!$B$17,INDEX('P01'!$AG:$AG,$A357+52),0)+IF($A357&lt;='P02'!$B$17,INDEX('P02'!$AG:$AG,$A357+52),0)+IF($A357&lt;='P03'!$B$17,INDEX('P03'!$AG:$AG,$A357+52),0)+IF($A357&lt;='P04'!$B$17,INDEX('P04'!$AG:$AG,$A357+52),0)+IF($A357&lt;='P05'!$B$17,INDEX('P05'!$AG:$AG,$A357+52),0)+IF($A357&lt;='P06'!$B$17,INDEX('P06'!$AG:$AG,$A357+52),0)+IF($A357&lt;='P07'!$B$17,INDEX('P07'!$AG:$AG,$A357+52),0)+IF($A357&lt;='P08'!$B$17,INDEX('P08'!$AG:$AG,$A357+52),0)+IF($A357&lt;='P09'!$B$17,INDEX('P09'!$AG:$AG,$A357+52),0)+IF($A357&lt;='P10'!$B$17,INDEX('P10'!$AG:$AG,$A357+52),0)</f>
        <v>6655.7180955930116</v>
      </c>
      <c r="T357">
        <f>IF($A357&lt;='P01'!$B$17,INDEX('P01'!$AI:$AI,$A357+52),0)+IF($A357&lt;='P02'!$B$17,INDEX('P02'!$AI:$AI,$A357+52),0)+IF($A357&lt;='P03'!$B$17,INDEX('P03'!$AI:$AI,$A357+52),0)+IF($A357&lt;='P04'!$B$17,INDEX('P04'!$AI:$AI,$A357+52),0)+IF($A357&lt;='P05'!$B$17,INDEX('P05'!$AI:$AI,$A357+52),0)+IF($A357&lt;='P06'!$B$17,INDEX('P06'!$AI:$AI,$A357+52),0)+IF($A357&lt;='P07'!$B$17,INDEX('P07'!$AI:$AI,$A357+52),0)+IF($A357&lt;='P08'!$B$17,INDEX('P08'!$AI:$AI,$A357+52),0)+IF($A357&lt;='P09'!$B$17,INDEX('P09'!$AI:$AI,$A357+52),0)+IF($A357&lt;='P10'!$B$17,INDEX('P10'!$AI:$AI,$A357+52),0)</f>
        <v>6655.7180955930116</v>
      </c>
    </row>
    <row r="358" spans="1:20" x14ac:dyDescent="0.35">
      <c r="A358">
        <v>326</v>
      </c>
      <c r="B358">
        <f>IF($A358&lt;='P01'!$B$17,INDEX('P01'!$J:$J,$A358+52),0)+IF($A358&lt;='P02'!$B$17,INDEX('P02'!$J:$J,$A358+52),0)+IF($A358&lt;='P03'!$B$17,INDEX('P03'!$J:$J,$A358+52),0)+IF($A358&lt;='P04'!$B$17,INDEX('P04'!$J:$J,$A358+52),0)+IF($A358&lt;='P05'!$B$17,INDEX('P05'!$J:$J,$A358+52),0)+IF($A358&lt;='P06'!$B$17,INDEX('P06'!$J:$J,$A358+52),0)+IF($A358&lt;='P07'!$B$17,INDEX('P07'!$J:$J,$A358+52),0)+IF($A358&lt;='P08'!$B$17,INDEX('P08'!$J:$J,$A358+52),0)+IF($A358&lt;='P09'!$B$17,INDEX('P09'!$J:$J,$A358+52),0)+IF($A358&lt;='P10'!$B$17,INDEX('P10'!$J:$J,$A358+52),0)</f>
        <v>5.7642419974092173E-5</v>
      </c>
      <c r="C358">
        <f>IF($A358&lt;='P01'!$B$17,INDEX('P01'!$K:$K,$A358+52),0)+IF($A358&lt;='P02'!$B$17,INDEX('P02'!$K:$K,$A358+52),0)+IF($A358&lt;='P03'!$B$17,INDEX('P03'!$K:$K,$A358+52),0)+IF($A358&lt;='P04'!$B$17,INDEX('P04'!$K:$K,$A358+52),0)+IF($A358&lt;='P05'!$B$17,INDEX('P05'!$K:$K,$A358+52),0)+IF($A358&lt;='P06'!$B$17,INDEX('P06'!$K:$K,$A358+52),0)+IF($A358&lt;='P07'!$B$17,INDEX('P07'!$K:$K,$A358+52),0)+IF($A358&lt;='P08'!$B$17,INDEX('P08'!$K:$K,$A358+52),0)+IF($A358&lt;='P09'!$B$17,INDEX('P09'!$K:$K,$A358+52),0)+IF($A358&lt;='P10'!$B$17,INDEX('P10'!$K:$K,$A358+52),0)</f>
        <v>8.4180687183424072E-4</v>
      </c>
      <c r="D358">
        <f>IF($A358&lt;='P01'!$B$17,INDEX('P01'!$L:$L,$A358+52),0)+IF($A358&lt;='P02'!$B$17,INDEX('P02'!$L:$L,$A358+52),0)+IF($A358&lt;='P03'!$B$17,INDEX('P03'!$L:$L,$A358+52),0)+IF($A358&lt;='P04'!$B$17,INDEX('P04'!$L:$L,$A358+52),0)+IF($A358&lt;='P05'!$B$17,INDEX('P05'!$L:$L,$A358+52),0)+IF($A358&lt;='P06'!$B$17,INDEX('P06'!$L:$L,$A358+52),0)+IF($A358&lt;='P07'!$B$17,INDEX('P07'!$L:$L,$A358+52),0)+IF($A358&lt;='P08'!$B$17,INDEX('P08'!$L:$L,$A358+52),0)+IF($A358&lt;='P09'!$B$17,INDEX('P09'!$L:$L,$A358+52),0)+IF($A358&lt;='P10'!$B$17,INDEX('P10'!$L:$L,$A358+52),0)</f>
        <v>0</v>
      </c>
      <c r="E358">
        <f>IF($A358&lt;='P01'!$B$17,INDEX('P01'!$M:$M,$A358+52),0)+IF($A358&lt;='P02'!$B$17,INDEX('P02'!$M:$M,$A358+52),0)+IF($A358&lt;='P03'!$B$17,INDEX('P03'!$M:$M,$A358+52),0)+IF($A358&lt;='P04'!$B$17,INDEX('P04'!$M:$M,$A358+52),0)+IF($A358&lt;='P05'!$B$17,INDEX('P05'!$M:$M,$A358+52),0)+IF($A358&lt;='P06'!$B$17,INDEX('P06'!$M:$M,$A358+52),0)+IF($A358&lt;='P07'!$B$17,INDEX('P07'!$M:$M,$A358+52),0)+IF($A358&lt;='P08'!$B$17,INDEX('P08'!$M:$M,$A358+52),0)+IF($A358&lt;='P09'!$B$17,INDEX('P09'!$M:$M,$A358+52),0)+IF($A358&lt;='P10'!$B$17,INDEX('P10'!$M:$M,$A358+52),0)</f>
        <v>0.24703619224271262</v>
      </c>
      <c r="F358">
        <f>IF($A358&lt;='P01'!$B$17,INDEX('P01'!$R:$R,$A358+52),0)+IF($A358&lt;='P02'!$B$17,INDEX('P02'!$R:$R,$A358+52),0)+IF($A358&lt;='P03'!$B$17,INDEX('P03'!$R:$R,$A358+52),0)+IF($A358&lt;='P04'!$B$17,INDEX('P04'!$R:$R,$A358+52),0)+IF($A358&lt;='P05'!$B$17,INDEX('P05'!$R:$R,$A358+52),0)+IF($A358&lt;='P06'!$B$17,INDEX('P06'!$R:$R,$A358+52),0)+IF($A358&lt;='P07'!$B$17,INDEX('P07'!$R:$R,$A358+52),0)+IF($A358&lt;='P08'!$B$17,INDEX('P08'!$R:$R,$A358+52),0)+IF($A358&lt;='P09'!$B$17,INDEX('P09'!$R:$R,$A358+52),0)+IF($A358&lt;='P10'!$B$17,INDEX('P10'!$R:$R,$A358+52),0)</f>
        <v>28.914254515755832</v>
      </c>
      <c r="G358">
        <f>IF($A358&lt;='P01'!$B$17,INDEX('P01'!$S:$S,$A358+52),0)+IF($A358&lt;='P02'!$B$17,INDEX('P02'!$S:$S,$A358+52),0)+IF($A358&lt;='P03'!$B$17,INDEX('P03'!$S:$S,$A358+52),0)+IF($A358&lt;='P04'!$B$17,INDEX('P04'!$S:$S,$A358+52),0)+IF($A358&lt;='P05'!$B$17,INDEX('P05'!$S:$S,$A358+52),0)+IF($A358&lt;='P06'!$B$17,INDEX('P06'!$S:$S,$A358+52),0)+IF($A358&lt;='P07'!$B$17,INDEX('P07'!$S:$S,$A358+52),0)+IF($A358&lt;='P08'!$B$17,INDEX('P08'!$S:$S,$A358+52),0)+IF($A358&lt;='P09'!$B$17,INDEX('P09'!$S:$S,$A358+52),0)+IF($A358&lt;='P10'!$B$17,INDEX('P10'!$S:$S,$A358+52),0)</f>
        <v>0.57828509031511666</v>
      </c>
      <c r="H358">
        <f>IF($A358&lt;='P01'!$B$17,INDEX('P01'!$T:$T,$A358+52),0)+IF($A358&lt;='P02'!$B$17,INDEX('P02'!$T:$T,$A358+52),0)+IF($A358&lt;='P03'!$B$17,INDEX('P03'!$T:$T,$A358+52),0)+IF($A358&lt;='P04'!$B$17,INDEX('P04'!$T:$T,$A358+52),0)+IF($A358&lt;='P05'!$B$17,INDEX('P05'!$T:$T,$A358+52),0)+IF($A358&lt;='P06'!$B$17,INDEX('P06'!$T:$T,$A358+52),0)+IF($A358&lt;='P07'!$B$17,INDEX('P07'!$T:$T,$A358+52),0)+IF($A358&lt;='P08'!$B$17,INDEX('P08'!$T:$T,$A358+52),0)+IF($A358&lt;='P09'!$B$17,INDEX('P09'!$T:$T,$A358+52),0)+IF($A358&lt;='P10'!$B$17,INDEX('P10'!$T:$T,$A358+52),0)</f>
        <v>2.7672829755093886</v>
      </c>
      <c r="I358">
        <f>IF($A358&lt;='P01'!$B$17,INDEX('P01'!$U:$U,$A358+52),0)+IF($A358&lt;='P02'!$B$17,INDEX('P02'!$U:$U,$A358+52),0)+IF($A358&lt;='P03'!$B$17,INDEX('P03'!$U:$U,$A358+52),0)+IF($A358&lt;='P04'!$B$17,INDEX('P04'!$U:$U,$A358+52),0)+IF($A358&lt;='P05'!$B$17,INDEX('P05'!$U:$U,$A358+52),0)+IF($A358&lt;='P06'!$B$17,INDEX('P06'!$U:$U,$A358+52),0)+IF($A358&lt;='P07'!$B$17,INDEX('P07'!$U:$U,$A358+52),0)+IF($A358&lt;='P08'!$B$17,INDEX('P08'!$U:$U,$A358+52),0)+IF($A358&lt;='P09'!$B$17,INDEX('P09'!$U:$U,$A358+52),0)+IF($A358&lt;='P10'!$B$17,INDEX('P10'!$U:$U,$A358+52),0)</f>
        <v>57.642419974092171</v>
      </c>
      <c r="J358">
        <f>IF($A358&lt;='P01'!$B$17,INDEX('P01'!$V:$V,$A358+52),0)+IF($A358&lt;='P02'!$B$17,INDEX('P02'!$V:$V,$A358+52),0)+IF($A358&lt;='P03'!$B$17,INDEX('P03'!$V:$V,$A358+52),0)+IF($A358&lt;='P04'!$B$17,INDEX('P04'!$V:$V,$A358+52),0)+IF($A358&lt;='P05'!$B$17,INDEX('P05'!$V:$V,$A358+52),0)+IF($A358&lt;='P06'!$B$17,INDEX('P06'!$V:$V,$A358+52),0)+IF($A358&lt;='P07'!$B$17,INDEX('P07'!$V:$V,$A358+52),0)+IF($A358&lt;='P08'!$B$17,INDEX('P08'!$V:$V,$A358+52),0)+IF($A358&lt;='P09'!$B$17,INDEX('P09'!$V:$V,$A358+52),0)+IF($A358&lt;='P10'!$B$17,INDEX('P10'!$V:$V,$A358+52),0)</f>
        <v>3.2168204311855277E-2</v>
      </c>
      <c r="K358">
        <f>IF($A358&lt;='P01'!$B$17,INDEX('P01'!$W:$W,$A358+52),0)+IF($A358&lt;='P02'!$B$17,INDEX('P02'!$W:$W,$A358+52),0)+IF($A358&lt;='P03'!$B$17,INDEX('P03'!$W:$W,$A358+52),0)+IF($A358&lt;='P04'!$B$17,INDEX('P04'!$W:$W,$A358+52),0)+IF($A358&lt;='P05'!$B$17,INDEX('P05'!$W:$W,$A358+52),0)+IF($A358&lt;='P06'!$B$17,INDEX('P06'!$W:$W,$A358+52),0)+IF($A358&lt;='P07'!$B$17,INDEX('P07'!$W:$W,$A358+52),0)+IF($A358&lt;='P08'!$B$17,INDEX('P08'!$W:$W,$A358+52),0)+IF($A358&lt;='P09'!$B$17,INDEX('P09'!$W:$W,$A358+52),0)+IF($A358&lt;='P10'!$B$17,INDEX('P10'!$W:$W,$A358+52),0)</f>
        <v>-32.105901728472702</v>
      </c>
      <c r="L358">
        <f>IF($A358&lt;='P01'!$B$17,INDEX('P01'!$X:$X,$A358+52),0)+IF($A358&lt;='P02'!$B$17,INDEX('P02'!$X:$X,$A358+52),0)+IF($A358&lt;='P03'!$B$17,INDEX('P03'!$X:$X,$A358+52),0)+IF($A358&lt;='P04'!$B$17,INDEX('P04'!$X:$X,$A358+52),0)+IF($A358&lt;='P05'!$B$17,INDEX('P05'!$X:$X,$A358+52),0)+IF($A358&lt;='P06'!$B$17,INDEX('P06'!$X:$X,$A358+52),0)+IF($A358&lt;='P07'!$B$17,INDEX('P07'!$X:$X,$A358+52),0)+IF($A358&lt;='P08'!$B$17,INDEX('P08'!$X:$X,$A358+52),0)+IF($A358&lt;='P09'!$B$17,INDEX('P09'!$X:$X,$A358+52),0)+IF($A358&lt;='P10'!$B$17,INDEX('P10'!$X:$X,$A358+52),0)</f>
        <v>32.013137138097463</v>
      </c>
      <c r="M358">
        <f>IF($A358&lt;='P01'!$B$17,INDEX('P01'!$AA:$AA,$A358+52),0)+IF($A358&lt;='P02'!$B$17,INDEX('P02'!$AA:$AA,$A358+52),0)+IF($A358&lt;='P03'!$B$17,INDEX('P03'!$AA:$AA,$A358+52),0)+IF($A358&lt;='P04'!$B$17,INDEX('P04'!$AA:$AA,$A358+52),0)+IF($A358&lt;='P05'!$B$17,INDEX('P05'!$AA:$AA,$A358+52),0)+IF($A358&lt;='P06'!$B$17,INDEX('P06'!$AA:$AA,$A358+52),0)+IF($A358&lt;='P07'!$B$17,INDEX('P07'!$AA:$AA,$A358+52),0)+IF($A358&lt;='P08'!$B$17,INDEX('P08'!$AA:$AA,$A358+52),0)+IF($A358&lt;='P09'!$B$17,INDEX('P09'!$AA:$AA,$A358+52),0)+IF($A358&lt;='P10'!$B$17,INDEX('P10'!$AA:$AA,$A358+52),0)</f>
        <v>-11.030347231950428</v>
      </c>
      <c r="N358">
        <f>IF($A358&lt;='P01'!$B$17,INDEX('P01'!$AB:$AB,$A358+52),0)+IF($A358&lt;='P02'!$B$17,INDEX('P02'!$AB:$AB,$A358+52),0)+IF($A358&lt;='P03'!$B$17,INDEX('P03'!$AB:$AB,$A358+52),0)+IF($A358&lt;='P04'!$B$17,INDEX('P04'!$AB:$AB,$A358+52),0)+IF($A358&lt;='P05'!$B$17,INDEX('P05'!$AB:$AB,$A358+52),0)+IF($A358&lt;='P06'!$B$17,INDEX('P06'!$AB:$AB,$A358+52),0)+IF($A358&lt;='P07'!$B$17,INDEX('P07'!$AB:$AB,$A358+52),0)+IF($A358&lt;='P08'!$B$17,INDEX('P08'!$AB:$AB,$A358+52),0)+IF($A358&lt;='P09'!$B$17,INDEX('P09'!$AB:$AB,$A358+52),0)+IF($A358&lt;='P10'!$B$17,INDEX('P10'!$AB:$AB,$A358+52),0)</f>
        <v>9.9952208270031218</v>
      </c>
      <c r="O358">
        <f>IF($A358&lt;='P01'!$B$17,INDEX('P01'!$AC:$AC,$A358+52),0)+IF($A358&lt;='P02'!$B$17,INDEX('P02'!$AC:$AC,$A358+52),0)+IF($A358&lt;='P03'!$B$17,INDEX('P03'!$AC:$AC,$A358+52),0)+IF($A358&lt;='P04'!$B$17,INDEX('P04'!$AC:$AC,$A358+52),0)+IF($A358&lt;='P05'!$B$17,INDEX('P05'!$AC:$AC,$A358+52),0)+IF($A358&lt;='P06'!$B$17,INDEX('P06'!$AC:$AC,$A358+52),0)+IF($A358&lt;='P07'!$B$17,INDEX('P07'!$AC:$AC,$A358+52),0)+IF($A358&lt;='P08'!$B$17,INDEX('P08'!$AC:$AC,$A358+52),0)+IF($A358&lt;='P09'!$B$17,INDEX('P09'!$AC:$AC,$A358+52),0)+IF($A358&lt;='P10'!$B$17,INDEX('P10'!$AC:$AC,$A358+52),0)</f>
        <v>0.19990441654006244</v>
      </c>
      <c r="P358">
        <f>IF($A358&lt;='P01'!$B$17,INDEX('P01'!$AD:$AD,$A358+52),0)+IF($A358&lt;='P02'!$B$17,INDEX('P02'!$AD:$AD,$A358+52),0)+IF($A358&lt;='P03'!$B$17,INDEX('P03'!$AD:$AD,$A358+52),0)+IF($A358&lt;='P04'!$B$17,INDEX('P04'!$AD:$AD,$A358+52),0)+IF($A358&lt;='P05'!$B$17,INDEX('P05'!$AD:$AD,$A358+52),0)+IF($A358&lt;='P06'!$B$17,INDEX('P06'!$AD:$AD,$A358+52),0)+IF($A358&lt;='P07'!$B$17,INDEX('P07'!$AD:$AD,$A358+52),0)+IF($A358&lt;='P08'!$B$17,INDEX('P08'!$AD:$AD,$A358+52),0)+IF($A358&lt;='P09'!$B$17,INDEX('P09'!$AD:$AD,$A358+52),0)+IF($A358&lt;='P10'!$B$17,INDEX('P10'!$AD:$AD,$A358+52),0)</f>
        <v>0.95348643830998103</v>
      </c>
      <c r="Q358">
        <f>IF($A358&lt;='P01'!$B$17,INDEX('P01'!$AE:$AE,$A358+52),0)+IF($A358&lt;='P02'!$B$17,INDEX('P02'!$AE:$AE,$A358+52),0)+IF($A358&lt;='P03'!$B$17,INDEX('P03'!$AE:$AE,$A358+52),0)+IF($A358&lt;='P04'!$B$17,INDEX('P04'!$AE:$AE,$A358+52),0)+IF($A358&lt;='P05'!$B$17,INDEX('P05'!$AE:$AE,$A358+52),0)+IF($A358&lt;='P06'!$B$17,INDEX('P06'!$AE:$AE,$A358+52),0)+IF($A358&lt;='P07'!$B$17,INDEX('P07'!$AE:$AE,$A358+52),0)+IF($A358&lt;='P08'!$B$17,INDEX('P08'!$AE:$AE,$A358+52),0)+IF($A358&lt;='P09'!$B$17,INDEX('P09'!$AE:$AE,$A358+52),0)+IF($A358&lt;='P10'!$B$17,INDEX('P10'!$AE:$AE,$A358+52),0)</f>
        <v>19.861093427407162</v>
      </c>
      <c r="R358">
        <f>IF($A358&lt;='P01'!$B$17,INDEX('P01'!$AF:$AF,$A358+52),0)+IF($A358&lt;='P02'!$B$17,INDEX('P02'!$AF:$AF,$A358+52),0)+IF($A358&lt;='P03'!$B$17,INDEX('P03'!$AF:$AF,$A358+52),0)+IF($A358&lt;='P04'!$B$17,INDEX('P04'!$AF:$AF,$A358+52),0)+IF($A358&lt;='P05'!$B$17,INDEX('P05'!$AF:$AF,$A358+52),0)+IF($A358&lt;='P06'!$B$17,INDEX('P06'!$AF:$AF,$A358+52),0)+IF($A358&lt;='P07'!$B$17,INDEX('P07'!$AF:$AF,$A358+52),0)+IF($A358&lt;='P08'!$B$17,INDEX('P08'!$AF:$AF,$A358+52),0)+IF($A358&lt;='P09'!$B$17,INDEX('P09'!$AF:$AF,$A358+52),0)+IF($A358&lt;='P10'!$B$17,INDEX('P10'!$AF:$AF,$A358+52),0)</f>
        <v>1.1083776696343356E-2</v>
      </c>
      <c r="S358">
        <f>IF($A358&lt;='P01'!$B$17,INDEX('P01'!$AG:$AG,$A358+52),0)+IF($A358&lt;='P02'!$B$17,INDEX('P02'!$AG:$AG,$A358+52),0)+IF($A358&lt;='P03'!$B$17,INDEX('P03'!$AG:$AG,$A358+52),0)+IF($A358&lt;='P04'!$B$17,INDEX('P04'!$AG:$AG,$A358+52),0)+IF($A358&lt;='P05'!$B$17,INDEX('P05'!$AG:$AG,$A358+52),0)+IF($A358&lt;='P06'!$B$17,INDEX('P06'!$AG:$AG,$A358+52),0)+IF($A358&lt;='P07'!$B$17,INDEX('P07'!$AG:$AG,$A358+52),0)+IF($A358&lt;='P08'!$B$17,INDEX('P08'!$AG:$AG,$A358+52),0)+IF($A358&lt;='P09'!$B$17,INDEX('P09'!$AG:$AG,$A358+52),0)+IF($A358&lt;='P10'!$B$17,INDEX('P10'!$AG:$AG,$A358+52),0)</f>
        <v>6645.4940475635585</v>
      </c>
      <c r="T358">
        <f>IF($A358&lt;='P01'!$B$17,INDEX('P01'!$AI:$AI,$A358+52),0)+IF($A358&lt;='P02'!$B$17,INDEX('P02'!$AI:$AI,$A358+52),0)+IF($A358&lt;='P03'!$B$17,INDEX('P03'!$AI:$AI,$A358+52),0)+IF($A358&lt;='P04'!$B$17,INDEX('P04'!$AI:$AI,$A358+52),0)+IF($A358&lt;='P05'!$B$17,INDEX('P05'!$AI:$AI,$A358+52),0)+IF($A358&lt;='P06'!$B$17,INDEX('P06'!$AI:$AI,$A358+52),0)+IF($A358&lt;='P07'!$B$17,INDEX('P07'!$AI:$AI,$A358+52),0)+IF($A358&lt;='P08'!$B$17,INDEX('P08'!$AI:$AI,$A358+52),0)+IF($A358&lt;='P09'!$B$17,INDEX('P09'!$AI:$AI,$A358+52),0)+IF($A358&lt;='P10'!$B$17,INDEX('P10'!$AI:$AI,$A358+52),0)</f>
        <v>6645.4940475635585</v>
      </c>
    </row>
    <row r="359" spans="1:20" x14ac:dyDescent="0.35">
      <c r="A359">
        <v>327</v>
      </c>
      <c r="B359">
        <f>IF($A359&lt;='P01'!$B$17,INDEX('P01'!$J:$J,$A359+52),0)+IF($A359&lt;='P02'!$B$17,INDEX('P02'!$J:$J,$A359+52),0)+IF($A359&lt;='P03'!$B$17,INDEX('P03'!$J:$J,$A359+52),0)+IF($A359&lt;='P04'!$B$17,INDEX('P04'!$J:$J,$A359+52),0)+IF($A359&lt;='P05'!$B$17,INDEX('P05'!$J:$J,$A359+52),0)+IF($A359&lt;='P06'!$B$17,INDEX('P06'!$J:$J,$A359+52),0)+IF($A359&lt;='P07'!$B$17,INDEX('P07'!$J:$J,$A359+52),0)+IF($A359&lt;='P08'!$B$17,INDEX('P08'!$J:$J,$A359+52),0)+IF($A359&lt;='P09'!$B$17,INDEX('P09'!$J:$J,$A359+52),0)+IF($A359&lt;='P10'!$B$17,INDEX('P10'!$J:$J,$A359+52),0)</f>
        <v>5.7433307506425458E-5</v>
      </c>
      <c r="C359">
        <f>IF($A359&lt;='P01'!$B$17,INDEX('P01'!$K:$K,$A359+52),0)+IF($A359&lt;='P02'!$B$17,INDEX('P02'!$K:$K,$A359+52),0)+IF($A359&lt;='P03'!$B$17,INDEX('P03'!$K:$K,$A359+52),0)+IF($A359&lt;='P04'!$B$17,INDEX('P04'!$K:$K,$A359+52),0)+IF($A359&lt;='P05'!$B$17,INDEX('P05'!$K:$K,$A359+52),0)+IF($A359&lt;='P06'!$B$17,INDEX('P06'!$K:$K,$A359+52),0)+IF($A359&lt;='P07'!$B$17,INDEX('P07'!$K:$K,$A359+52),0)+IF($A359&lt;='P08'!$B$17,INDEX('P08'!$K:$K,$A359+52),0)+IF($A359&lt;='P09'!$B$17,INDEX('P09'!$K:$K,$A359+52),0)+IF($A359&lt;='P10'!$B$17,INDEX('P10'!$K:$K,$A359+52),0)</f>
        <v>8.3875300434659559E-4</v>
      </c>
      <c r="D359">
        <f>IF($A359&lt;='P01'!$B$17,INDEX('P01'!$L:$L,$A359+52),0)+IF($A359&lt;='P02'!$B$17,INDEX('P02'!$L:$L,$A359+52),0)+IF($A359&lt;='P03'!$B$17,INDEX('P03'!$L:$L,$A359+52),0)+IF($A359&lt;='P04'!$B$17,INDEX('P04'!$L:$L,$A359+52),0)+IF($A359&lt;='P05'!$B$17,INDEX('P05'!$L:$L,$A359+52),0)+IF($A359&lt;='P06'!$B$17,INDEX('P06'!$L:$L,$A359+52),0)+IF($A359&lt;='P07'!$B$17,INDEX('P07'!$L:$L,$A359+52),0)+IF($A359&lt;='P08'!$B$17,INDEX('P08'!$L:$L,$A359+52),0)+IF($A359&lt;='P09'!$B$17,INDEX('P09'!$L:$L,$A359+52),0)+IF($A359&lt;='P10'!$B$17,INDEX('P10'!$L:$L,$A359+52),0)</f>
        <v>0</v>
      </c>
      <c r="E359">
        <f>IF($A359&lt;='P01'!$B$17,INDEX('P01'!$M:$M,$A359+52),0)+IF($A359&lt;='P02'!$B$17,INDEX('P02'!$M:$M,$A359+52),0)+IF($A359&lt;='P03'!$B$17,INDEX('P03'!$M:$M,$A359+52),0)+IF($A359&lt;='P04'!$B$17,INDEX('P04'!$M:$M,$A359+52),0)+IF($A359&lt;='P05'!$B$17,INDEX('P05'!$M:$M,$A359+52),0)+IF($A359&lt;='P06'!$B$17,INDEX('P06'!$M:$M,$A359+52),0)+IF($A359&lt;='P07'!$B$17,INDEX('P07'!$M:$M,$A359+52),0)+IF($A359&lt;='P08'!$B$17,INDEX('P08'!$M:$M,$A359+52),0)+IF($A359&lt;='P09'!$B$17,INDEX('P09'!$M:$M,$A359+52),0)+IF($A359&lt;='P10'!$B$17,INDEX('P10'!$M:$M,$A359+52),0)</f>
        <v>0.24614000593085958</v>
      </c>
      <c r="F359">
        <f>IF($A359&lt;='P01'!$B$17,INDEX('P01'!$R:$R,$A359+52),0)+IF($A359&lt;='P02'!$B$17,INDEX('P02'!$R:$R,$A359+52),0)+IF($A359&lt;='P03'!$B$17,INDEX('P03'!$R:$R,$A359+52),0)+IF($A359&lt;='P04'!$B$17,INDEX('P04'!$R:$R,$A359+52),0)+IF($A359&lt;='P05'!$B$17,INDEX('P05'!$R:$R,$A359+52),0)+IF($A359&lt;='P06'!$B$17,INDEX('P06'!$R:$R,$A359+52),0)+IF($A359&lt;='P07'!$B$17,INDEX('P07'!$R:$R,$A359+52),0)+IF($A359&lt;='P08'!$B$17,INDEX('P08'!$R:$R,$A359+52),0)+IF($A359&lt;='P09'!$B$17,INDEX('P09'!$R:$R,$A359+52),0)+IF($A359&lt;='P10'!$B$17,INDEX('P10'!$R:$R,$A359+52),0)</f>
        <v>28.809360739345145</v>
      </c>
      <c r="G359">
        <f>IF($A359&lt;='P01'!$B$17,INDEX('P01'!$S:$S,$A359+52),0)+IF($A359&lt;='P02'!$B$17,INDEX('P02'!$S:$S,$A359+52),0)+IF($A359&lt;='P03'!$B$17,INDEX('P03'!$S:$S,$A359+52),0)+IF($A359&lt;='P04'!$B$17,INDEX('P04'!$S:$S,$A359+52),0)+IF($A359&lt;='P05'!$B$17,INDEX('P05'!$S:$S,$A359+52),0)+IF($A359&lt;='P06'!$B$17,INDEX('P06'!$S:$S,$A359+52),0)+IF($A359&lt;='P07'!$B$17,INDEX('P07'!$S:$S,$A359+52),0)+IF($A359&lt;='P08'!$B$17,INDEX('P08'!$S:$S,$A359+52),0)+IF($A359&lt;='P09'!$B$17,INDEX('P09'!$S:$S,$A359+52),0)+IF($A359&lt;='P10'!$B$17,INDEX('P10'!$S:$S,$A359+52),0)</f>
        <v>0.57618721478690293</v>
      </c>
      <c r="H359">
        <f>IF($A359&lt;='P01'!$B$17,INDEX('P01'!$T:$T,$A359+52),0)+IF($A359&lt;='P02'!$B$17,INDEX('P02'!$T:$T,$A359+52),0)+IF($A359&lt;='P03'!$B$17,INDEX('P03'!$T:$T,$A359+52),0)+IF($A359&lt;='P04'!$B$17,INDEX('P04'!$T:$T,$A359+52),0)+IF($A359&lt;='P05'!$B$17,INDEX('P05'!$T:$T,$A359+52),0)+IF($A359&lt;='P06'!$B$17,INDEX('P06'!$T:$T,$A359+52),0)+IF($A359&lt;='P07'!$B$17,INDEX('P07'!$T:$T,$A359+52),0)+IF($A359&lt;='P08'!$B$17,INDEX('P08'!$T:$T,$A359+52),0)+IF($A359&lt;='P09'!$B$17,INDEX('P09'!$T:$T,$A359+52),0)+IF($A359&lt;='P10'!$B$17,INDEX('P10'!$T:$T,$A359+52),0)</f>
        <v>2.764044063544373</v>
      </c>
      <c r="I359">
        <f>IF($A359&lt;='P01'!$B$17,INDEX('P01'!$U:$U,$A359+52),0)+IF($A359&lt;='P02'!$B$17,INDEX('P02'!$U:$U,$A359+52),0)+IF($A359&lt;='P03'!$B$17,INDEX('P03'!$U:$U,$A359+52),0)+IF($A359&lt;='P04'!$B$17,INDEX('P04'!$U:$U,$A359+52),0)+IF($A359&lt;='P05'!$B$17,INDEX('P05'!$U:$U,$A359+52),0)+IF($A359&lt;='P06'!$B$17,INDEX('P06'!$U:$U,$A359+52),0)+IF($A359&lt;='P07'!$B$17,INDEX('P07'!$U:$U,$A359+52),0)+IF($A359&lt;='P08'!$B$17,INDEX('P08'!$U:$U,$A359+52),0)+IF($A359&lt;='P09'!$B$17,INDEX('P09'!$U:$U,$A359+52),0)+IF($A359&lt;='P10'!$B$17,INDEX('P10'!$U:$U,$A359+52),0)</f>
        <v>57.433307506425457</v>
      </c>
      <c r="J359">
        <f>IF($A359&lt;='P01'!$B$17,INDEX('P01'!$V:$V,$A359+52),0)+IF($A359&lt;='P02'!$B$17,INDEX('P02'!$V:$V,$A359+52),0)+IF($A359&lt;='P03'!$B$17,INDEX('P03'!$V:$V,$A359+52),0)+IF($A359&lt;='P04'!$B$17,INDEX('P04'!$V:$V,$A359+52),0)+IF($A359&lt;='P05'!$B$17,INDEX('P05'!$V:$V,$A359+52),0)+IF($A359&lt;='P06'!$B$17,INDEX('P06'!$V:$V,$A359+52),0)+IF($A359&lt;='P07'!$B$17,INDEX('P07'!$V:$V,$A359+52),0)+IF($A359&lt;='P08'!$B$17,INDEX('P08'!$V:$V,$A359+52),0)+IF($A359&lt;='P09'!$B$17,INDEX('P09'!$V:$V,$A359+52),0)+IF($A359&lt;='P10'!$B$17,INDEX('P10'!$V:$V,$A359+52),0)</f>
        <v>3.2130553669416168E-2</v>
      </c>
      <c r="K359">
        <f>IF($A359&lt;='P01'!$B$17,INDEX('P01'!$W:$W,$A359+52),0)+IF($A359&lt;='P02'!$B$17,INDEX('P02'!$W:$W,$A359+52),0)+IF($A359&lt;='P03'!$B$17,INDEX('P03'!$W:$W,$A359+52),0)+IF($A359&lt;='P04'!$B$17,INDEX('P04'!$W:$W,$A359+52),0)+IF($A359&lt;='P05'!$B$17,INDEX('P05'!$W:$W,$A359+52),0)+IF($A359&lt;='P06'!$B$17,INDEX('P06'!$W:$W,$A359+52),0)+IF($A359&lt;='P07'!$B$17,INDEX('P07'!$W:$W,$A359+52),0)+IF($A359&lt;='P08'!$B$17,INDEX('P08'!$W:$W,$A359+52),0)+IF($A359&lt;='P09'!$B$17,INDEX('P09'!$W:$W,$A359+52),0)+IF($A359&lt;='P10'!$B$17,INDEX('P10'!$W:$W,$A359+52),0)</f>
        <v>-31.996308599081001</v>
      </c>
      <c r="L359">
        <f>IF($A359&lt;='P01'!$B$17,INDEX('P01'!$X:$X,$A359+52),0)+IF($A359&lt;='P02'!$B$17,INDEX('P02'!$X:$X,$A359+52),0)+IF($A359&lt;='P03'!$B$17,INDEX('P03'!$X:$X,$A359+52),0)+IF($A359&lt;='P04'!$B$17,INDEX('P04'!$X:$X,$A359+52),0)+IF($A359&lt;='P05'!$B$17,INDEX('P05'!$X:$X,$A359+52),0)+IF($A359&lt;='P06'!$B$17,INDEX('P06'!$X:$X,$A359+52),0)+IF($A359&lt;='P07'!$B$17,INDEX('P07'!$X:$X,$A359+52),0)+IF($A359&lt;='P08'!$B$17,INDEX('P08'!$X:$X,$A359+52),0)+IF($A359&lt;='P09'!$B$17,INDEX('P09'!$X:$X,$A359+52),0)+IF($A359&lt;='P10'!$B$17,INDEX('P10'!$X:$X,$A359+52),0)</f>
        <v>31.903880535735937</v>
      </c>
      <c r="M359">
        <f>IF($A359&lt;='P01'!$B$17,INDEX('P01'!$AA:$AA,$A359+52),0)+IF($A359&lt;='P02'!$B$17,INDEX('P02'!$AA:$AA,$A359+52),0)+IF($A359&lt;='P03'!$B$17,INDEX('P03'!$AA:$AA,$A359+52),0)+IF($A359&lt;='P04'!$B$17,INDEX('P04'!$AA:$AA,$A359+52),0)+IF($A359&lt;='P05'!$B$17,INDEX('P05'!$AA:$AA,$A359+52),0)+IF($A359&lt;='P06'!$B$17,INDEX('P06'!$AA:$AA,$A359+52),0)+IF($A359&lt;='P07'!$B$17,INDEX('P07'!$AA:$AA,$A359+52),0)+IF($A359&lt;='P08'!$B$17,INDEX('P08'!$AA:$AA,$A359+52),0)+IF($A359&lt;='P09'!$B$17,INDEX('P09'!$AA:$AA,$A359+52),0)+IF($A359&lt;='P10'!$B$17,INDEX('P10'!$AA:$AA,$A359+52),0)</f>
        <v>-10.956832298158346</v>
      </c>
      <c r="N359">
        <f>IF($A359&lt;='P01'!$B$17,INDEX('P01'!$AB:$AB,$A359+52),0)+IF($A359&lt;='P02'!$B$17,INDEX('P02'!$AB:$AB,$A359+52),0)+IF($A359&lt;='P03'!$B$17,INDEX('P03'!$AB:$AB,$A359+52),0)+IF($A359&lt;='P04'!$B$17,INDEX('P04'!$AB:$AB,$A359+52),0)+IF($A359&lt;='P05'!$B$17,INDEX('P05'!$AB:$AB,$A359+52),0)+IF($A359&lt;='P06'!$B$17,INDEX('P06'!$AB:$AB,$A359+52),0)+IF($A359&lt;='P07'!$B$17,INDEX('P07'!$AB:$AB,$A359+52),0)+IF($A359&lt;='P08'!$B$17,INDEX('P08'!$AB:$AB,$A359+52),0)+IF($A359&lt;='P09'!$B$17,INDEX('P09'!$AB:$AB,$A359+52),0)+IF($A359&lt;='P10'!$B$17,INDEX('P10'!$AB:$AB,$A359+52),0)</f>
        <v>9.9264639736704829</v>
      </c>
      <c r="O359">
        <f>IF($A359&lt;='P01'!$B$17,INDEX('P01'!$AC:$AC,$A359+52),0)+IF($A359&lt;='P02'!$B$17,INDEX('P02'!$AC:$AC,$A359+52),0)+IF($A359&lt;='P03'!$B$17,INDEX('P03'!$AC:$AC,$A359+52),0)+IF($A359&lt;='P04'!$B$17,INDEX('P04'!$AC:$AC,$A359+52),0)+IF($A359&lt;='P05'!$B$17,INDEX('P05'!$AC:$AC,$A359+52),0)+IF($A359&lt;='P06'!$B$17,INDEX('P06'!$AC:$AC,$A359+52),0)+IF($A359&lt;='P07'!$B$17,INDEX('P07'!$AC:$AC,$A359+52),0)+IF($A359&lt;='P08'!$B$17,INDEX('P08'!$AC:$AC,$A359+52),0)+IF($A359&lt;='P09'!$B$17,INDEX('P09'!$AC:$AC,$A359+52),0)+IF($A359&lt;='P10'!$B$17,INDEX('P10'!$AC:$AC,$A359+52),0)</f>
        <v>0.19852927947340968</v>
      </c>
      <c r="P359">
        <f>IF($A359&lt;='P01'!$B$17,INDEX('P01'!$AD:$AD,$A359+52),0)+IF($A359&lt;='P02'!$B$17,INDEX('P02'!$AD:$AD,$A359+52),0)+IF($A359&lt;='P03'!$B$17,INDEX('P03'!$AD:$AD,$A359+52),0)+IF($A359&lt;='P04'!$B$17,INDEX('P04'!$AD:$AD,$A359+52),0)+IF($A359&lt;='P05'!$B$17,INDEX('P05'!$AD:$AD,$A359+52),0)+IF($A359&lt;='P06'!$B$17,INDEX('P06'!$AD:$AD,$A359+52),0)+IF($A359&lt;='P07'!$B$17,INDEX('P07'!$AD:$AD,$A359+52),0)+IF($A359&lt;='P08'!$B$17,INDEX('P08'!$AD:$AD,$A359+52),0)+IF($A359&lt;='P09'!$B$17,INDEX('P09'!$AD:$AD,$A359+52),0)+IF($A359&lt;='P10'!$B$17,INDEX('P10'!$AD:$AD,$A359+52),0)</f>
        <v>0.94926280942699215</v>
      </c>
      <c r="Q359">
        <f>IF($A359&lt;='P01'!$B$17,INDEX('P01'!$AE:$AE,$A359+52),0)+IF($A359&lt;='P02'!$B$17,INDEX('P02'!$AE:$AE,$A359+52),0)+IF($A359&lt;='P03'!$B$17,INDEX('P03'!$AE:$AE,$A359+52),0)+IF($A359&lt;='P04'!$B$17,INDEX('P04'!$AE:$AE,$A359+52),0)+IF($A359&lt;='P05'!$B$17,INDEX('P05'!$AE:$AE,$A359+52),0)+IF($A359&lt;='P06'!$B$17,INDEX('P06'!$AE:$AE,$A359+52),0)+IF($A359&lt;='P07'!$B$17,INDEX('P07'!$AE:$AE,$A359+52),0)+IF($A359&lt;='P08'!$B$17,INDEX('P08'!$AE:$AE,$A359+52),0)+IF($A359&lt;='P09'!$B$17,INDEX('P09'!$AE:$AE,$A359+52),0)+IF($A359&lt;='P10'!$B$17,INDEX('P10'!$AE:$AE,$A359+52),0)</f>
        <v>19.724469503689065</v>
      </c>
      <c r="R359">
        <f>IF($A359&lt;='P01'!$B$17,INDEX('P01'!$AF:$AF,$A359+52),0)+IF($A359&lt;='P02'!$B$17,INDEX('P02'!$AF:$AF,$A359+52),0)+IF($A359&lt;='P03'!$B$17,INDEX('P03'!$AF:$AF,$A359+52),0)+IF($A359&lt;='P04'!$B$17,INDEX('P04'!$AF:$AF,$A359+52),0)+IF($A359&lt;='P05'!$B$17,INDEX('P05'!$AF:$AF,$A359+52),0)+IF($A359&lt;='P06'!$B$17,INDEX('P06'!$AF:$AF,$A359+52),0)+IF($A359&lt;='P07'!$B$17,INDEX('P07'!$AF:$AF,$A359+52),0)+IF($A359&lt;='P08'!$B$17,INDEX('P08'!$AF:$AF,$A359+52),0)+IF($A359&lt;='P09'!$B$17,INDEX('P09'!$AF:$AF,$A359+52),0)+IF($A359&lt;='P10'!$B$17,INDEX('P10'!$AF:$AF,$A359+52),0)</f>
        <v>1.1034679239361952E-2</v>
      </c>
      <c r="S359">
        <f>IF($A359&lt;='P01'!$B$17,INDEX('P01'!$AG:$AG,$A359+52),0)+IF($A359&lt;='P02'!$B$17,INDEX('P02'!$AG:$AG,$A359+52),0)+IF($A359&lt;='P03'!$B$17,INDEX('P03'!$AG:$AG,$A359+52),0)+IF($A359&lt;='P04'!$B$17,INDEX('P04'!$AG:$AG,$A359+52),0)+IF($A359&lt;='P05'!$B$17,INDEX('P05'!$AG:$AG,$A359+52),0)+IF($A359&lt;='P06'!$B$17,INDEX('P06'!$AG:$AG,$A359+52),0)+IF($A359&lt;='P07'!$B$17,INDEX('P07'!$AG:$AG,$A359+52),0)+IF($A359&lt;='P08'!$B$17,INDEX('P08'!$AG:$AG,$A359+52),0)+IF($A359&lt;='P09'!$B$17,INDEX('P09'!$AG:$AG,$A359+52),0)+IF($A359&lt;='P10'!$B$17,INDEX('P10'!$AG:$AG,$A359+52),0)</f>
        <v>6635.3457852636975</v>
      </c>
      <c r="T359">
        <f>IF($A359&lt;='P01'!$B$17,INDEX('P01'!$AI:$AI,$A359+52),0)+IF($A359&lt;='P02'!$B$17,INDEX('P02'!$AI:$AI,$A359+52),0)+IF($A359&lt;='P03'!$B$17,INDEX('P03'!$AI:$AI,$A359+52),0)+IF($A359&lt;='P04'!$B$17,INDEX('P04'!$AI:$AI,$A359+52),0)+IF($A359&lt;='P05'!$B$17,INDEX('P05'!$AI:$AI,$A359+52),0)+IF($A359&lt;='P06'!$B$17,INDEX('P06'!$AI:$AI,$A359+52),0)+IF($A359&lt;='P07'!$B$17,INDEX('P07'!$AI:$AI,$A359+52),0)+IF($A359&lt;='P08'!$B$17,INDEX('P08'!$AI:$AI,$A359+52),0)+IF($A359&lt;='P09'!$B$17,INDEX('P09'!$AI:$AI,$A359+52),0)+IF($A359&lt;='P10'!$B$17,INDEX('P10'!$AI:$AI,$A359+52),0)</f>
        <v>6635.3457852636975</v>
      </c>
    </row>
    <row r="360" spans="1:20" x14ac:dyDescent="0.35">
      <c r="A360">
        <v>328</v>
      </c>
      <c r="B360">
        <f>IF($A360&lt;='P01'!$B$17,INDEX('P01'!$J:$J,$A360+52),0)+IF($A360&lt;='P02'!$B$17,INDEX('P02'!$J:$J,$A360+52),0)+IF($A360&lt;='P03'!$B$17,INDEX('P03'!$J:$J,$A360+52),0)+IF($A360&lt;='P04'!$B$17,INDEX('P04'!$J:$J,$A360+52),0)+IF($A360&lt;='P05'!$B$17,INDEX('P05'!$J:$J,$A360+52),0)+IF($A360&lt;='P06'!$B$17,INDEX('P06'!$J:$J,$A360+52),0)+IF($A360&lt;='P07'!$B$17,INDEX('P07'!$J:$J,$A360+52),0)+IF($A360&lt;='P08'!$B$17,INDEX('P08'!$J:$J,$A360+52),0)+IF($A360&lt;='P09'!$B$17,INDEX('P09'!$J:$J,$A360+52),0)+IF($A360&lt;='P10'!$B$17,INDEX('P10'!$J:$J,$A360+52),0)</f>
        <v>5.7224953647161246E-5</v>
      </c>
      <c r="C360">
        <f>IF($A360&lt;='P01'!$B$17,INDEX('P01'!$K:$K,$A360+52),0)+IF($A360&lt;='P02'!$B$17,INDEX('P02'!$K:$K,$A360+52),0)+IF($A360&lt;='P03'!$B$17,INDEX('P03'!$K:$K,$A360+52),0)+IF($A360&lt;='P04'!$B$17,INDEX('P04'!$K:$K,$A360+52),0)+IF($A360&lt;='P05'!$B$17,INDEX('P05'!$K:$K,$A360+52),0)+IF($A360&lt;='P06'!$B$17,INDEX('P06'!$K:$K,$A360+52),0)+IF($A360&lt;='P07'!$B$17,INDEX('P07'!$K:$K,$A360+52),0)+IF($A360&lt;='P08'!$B$17,INDEX('P08'!$K:$K,$A360+52),0)+IF($A360&lt;='P09'!$B$17,INDEX('P09'!$K:$K,$A360+52),0)+IF($A360&lt;='P10'!$B$17,INDEX('P10'!$K:$K,$A360+52),0)</f>
        <v>8.3571021553619125E-4</v>
      </c>
      <c r="D360">
        <f>IF($A360&lt;='P01'!$B$17,INDEX('P01'!$L:$L,$A360+52),0)+IF($A360&lt;='P02'!$B$17,INDEX('P02'!$L:$L,$A360+52),0)+IF($A360&lt;='P03'!$B$17,INDEX('P03'!$L:$L,$A360+52),0)+IF($A360&lt;='P04'!$B$17,INDEX('P04'!$L:$L,$A360+52),0)+IF($A360&lt;='P05'!$B$17,INDEX('P05'!$L:$L,$A360+52),0)+IF($A360&lt;='P06'!$B$17,INDEX('P06'!$L:$L,$A360+52),0)+IF($A360&lt;='P07'!$B$17,INDEX('P07'!$L:$L,$A360+52),0)+IF($A360&lt;='P08'!$B$17,INDEX('P08'!$L:$L,$A360+52),0)+IF($A360&lt;='P09'!$B$17,INDEX('P09'!$L:$L,$A360+52),0)+IF($A360&lt;='P10'!$B$17,INDEX('P10'!$L:$L,$A360+52),0)</f>
        <v>0</v>
      </c>
      <c r="E360">
        <f>IF($A360&lt;='P01'!$B$17,INDEX('P01'!$M:$M,$A360+52),0)+IF($A360&lt;='P02'!$B$17,INDEX('P02'!$M:$M,$A360+52),0)+IF($A360&lt;='P03'!$B$17,INDEX('P03'!$M:$M,$A360+52),0)+IF($A360&lt;='P04'!$B$17,INDEX('P04'!$M:$M,$A360+52),0)+IF($A360&lt;='P05'!$B$17,INDEX('P05'!$M:$M,$A360+52),0)+IF($A360&lt;='P06'!$B$17,INDEX('P06'!$M:$M,$A360+52),0)+IF($A360&lt;='P07'!$B$17,INDEX('P07'!$M:$M,$A360+52),0)+IF($A360&lt;='P08'!$B$17,INDEX('P08'!$M:$M,$A360+52),0)+IF($A360&lt;='P09'!$B$17,INDEX('P09'!$M:$M,$A360+52),0)+IF($A360&lt;='P10'!$B$17,INDEX('P10'!$M:$M,$A360+52),0)</f>
        <v>0.24524707076167623</v>
      </c>
      <c r="F360">
        <f>IF($A360&lt;='P01'!$B$17,INDEX('P01'!$R:$R,$A360+52),0)+IF($A360&lt;='P02'!$B$17,INDEX('P02'!$R:$R,$A360+52),0)+IF($A360&lt;='P03'!$B$17,INDEX('P03'!$R:$R,$A360+52),0)+IF($A360&lt;='P04'!$B$17,INDEX('P04'!$R:$R,$A360+52),0)+IF($A360&lt;='P05'!$B$17,INDEX('P05'!$R:$R,$A360+52),0)+IF($A360&lt;='P06'!$B$17,INDEX('P06'!$R:$R,$A360+52),0)+IF($A360&lt;='P07'!$B$17,INDEX('P07'!$R:$R,$A360+52),0)+IF($A360&lt;='P08'!$B$17,INDEX('P08'!$R:$R,$A360+52),0)+IF($A360&lt;='P09'!$B$17,INDEX('P09'!$R:$R,$A360+52),0)+IF($A360&lt;='P10'!$B$17,INDEX('P10'!$R:$R,$A360+52),0)</f>
        <v>28.704847491656846</v>
      </c>
      <c r="G360">
        <f>IF($A360&lt;='P01'!$B$17,INDEX('P01'!$S:$S,$A360+52),0)+IF($A360&lt;='P02'!$B$17,INDEX('P02'!$S:$S,$A360+52),0)+IF($A360&lt;='P03'!$B$17,INDEX('P03'!$S:$S,$A360+52),0)+IF($A360&lt;='P04'!$B$17,INDEX('P04'!$S:$S,$A360+52),0)+IF($A360&lt;='P05'!$B$17,INDEX('P05'!$S:$S,$A360+52),0)+IF($A360&lt;='P06'!$B$17,INDEX('P06'!$S:$S,$A360+52),0)+IF($A360&lt;='P07'!$B$17,INDEX('P07'!$S:$S,$A360+52),0)+IF($A360&lt;='P08'!$B$17,INDEX('P08'!$S:$S,$A360+52),0)+IF($A360&lt;='P09'!$B$17,INDEX('P09'!$S:$S,$A360+52),0)+IF($A360&lt;='P10'!$B$17,INDEX('P10'!$S:$S,$A360+52),0)</f>
        <v>0.57409694983313697</v>
      </c>
      <c r="H360">
        <f>IF($A360&lt;='P01'!$B$17,INDEX('P01'!$T:$T,$A360+52),0)+IF($A360&lt;='P02'!$B$17,INDEX('P02'!$T:$T,$A360+52),0)+IF($A360&lt;='P03'!$B$17,INDEX('P03'!$T:$T,$A360+52),0)+IF($A360&lt;='P04'!$B$17,INDEX('P04'!$T:$T,$A360+52),0)+IF($A360&lt;='P05'!$B$17,INDEX('P05'!$T:$T,$A360+52),0)+IF($A360&lt;='P06'!$B$17,INDEX('P06'!$T:$T,$A360+52),0)+IF($A360&lt;='P07'!$B$17,INDEX('P07'!$T:$T,$A360+52),0)+IF($A360&lt;='P08'!$B$17,INDEX('P08'!$T:$T,$A360+52),0)+IF($A360&lt;='P09'!$B$17,INDEX('P09'!$T:$T,$A360+52),0)+IF($A360&lt;='P10'!$B$17,INDEX('P10'!$T:$T,$A360+52),0)</f>
        <v>2.7608089425002027</v>
      </c>
      <c r="I360">
        <f>IF($A360&lt;='P01'!$B$17,INDEX('P01'!$U:$U,$A360+52),0)+IF($A360&lt;='P02'!$B$17,INDEX('P02'!$U:$U,$A360+52),0)+IF($A360&lt;='P03'!$B$17,INDEX('P03'!$U:$U,$A360+52),0)+IF($A360&lt;='P04'!$B$17,INDEX('P04'!$U:$U,$A360+52),0)+IF($A360&lt;='P05'!$B$17,INDEX('P05'!$U:$U,$A360+52),0)+IF($A360&lt;='P06'!$B$17,INDEX('P06'!$U:$U,$A360+52),0)+IF($A360&lt;='P07'!$B$17,INDEX('P07'!$U:$U,$A360+52),0)+IF($A360&lt;='P08'!$B$17,INDEX('P08'!$U:$U,$A360+52),0)+IF($A360&lt;='P09'!$B$17,INDEX('P09'!$U:$U,$A360+52),0)+IF($A360&lt;='P10'!$B$17,INDEX('P10'!$U:$U,$A360+52),0)</f>
        <v>57.224953647161243</v>
      </c>
      <c r="J360">
        <f>IF($A360&lt;='P01'!$B$17,INDEX('P01'!$V:$V,$A360+52),0)+IF($A360&lt;='P02'!$B$17,INDEX('P02'!$V:$V,$A360+52),0)+IF($A360&lt;='P03'!$B$17,INDEX('P03'!$V:$V,$A360+52),0)+IF($A360&lt;='P04'!$B$17,INDEX('P04'!$V:$V,$A360+52),0)+IF($A360&lt;='P05'!$B$17,INDEX('P05'!$V:$V,$A360+52),0)+IF($A360&lt;='P06'!$B$17,INDEX('P06'!$V:$V,$A360+52),0)+IF($A360&lt;='P07'!$B$17,INDEX('P07'!$V:$V,$A360+52),0)+IF($A360&lt;='P08'!$B$17,INDEX('P08'!$V:$V,$A360+52),0)+IF($A360&lt;='P09'!$B$17,INDEX('P09'!$V:$V,$A360+52),0)+IF($A360&lt;='P10'!$B$17,INDEX('P10'!$V:$V,$A360+52),0)</f>
        <v>3.2092947094431439E-2</v>
      </c>
      <c r="K360">
        <f>IF($A360&lt;='P01'!$B$17,INDEX('P01'!$W:$W,$A360+52),0)+IF($A360&lt;='P02'!$B$17,INDEX('P02'!$W:$W,$A360+52),0)+IF($A360&lt;='P03'!$B$17,INDEX('P03'!$W:$W,$A360+52),0)+IF($A360&lt;='P04'!$B$17,INDEX('P04'!$W:$W,$A360+52),0)+IF($A360&lt;='P05'!$B$17,INDEX('P05'!$W:$W,$A360+52),0)+IF($A360&lt;='P06'!$B$17,INDEX('P06'!$W:$W,$A360+52),0)+IF($A360&lt;='P07'!$B$17,INDEX('P07'!$W:$W,$A360+52),0)+IF($A360&lt;='P08'!$B$17,INDEX('P08'!$W:$W,$A360+52),0)+IF($A360&lt;='P09'!$B$17,INDEX('P09'!$W:$W,$A360+52),0)+IF($A360&lt;='P10'!$B$17,INDEX('P10'!$W:$W,$A360+52),0)</f>
        <v>-31.887104994932166</v>
      </c>
      <c r="L360">
        <f>IF($A360&lt;='P01'!$B$17,INDEX('P01'!$X:$X,$A360+52),0)+IF($A360&lt;='P02'!$B$17,INDEX('P02'!$X:$X,$A360+52),0)+IF($A360&lt;='P03'!$B$17,INDEX('P03'!$X:$X,$A360+52),0)+IF($A360&lt;='P04'!$B$17,INDEX('P04'!$X:$X,$A360+52),0)+IF($A360&lt;='P05'!$B$17,INDEX('P05'!$X:$X,$A360+52),0)+IF($A360&lt;='P06'!$B$17,INDEX('P06'!$X:$X,$A360+52),0)+IF($A360&lt;='P07'!$B$17,INDEX('P07'!$X:$X,$A360+52),0)+IF($A360&lt;='P08'!$B$17,INDEX('P08'!$X:$X,$A360+52),0)+IF($A360&lt;='P09'!$B$17,INDEX('P09'!$X:$X,$A360+52),0)+IF($A360&lt;='P10'!$B$17,INDEX('P10'!$X:$X,$A360+52),0)</f>
        <v>31.795012237780291</v>
      </c>
      <c r="M360">
        <f>IF($A360&lt;='P01'!$B$17,INDEX('P01'!$AA:$AA,$A360+52),0)+IF($A360&lt;='P02'!$B$17,INDEX('P02'!$AA:$AA,$A360+52),0)+IF($A360&lt;='P03'!$B$17,INDEX('P03'!$AA:$AA,$A360+52),0)+IF($A360&lt;='P04'!$B$17,INDEX('P04'!$AA:$AA,$A360+52),0)+IF($A360&lt;='P05'!$B$17,INDEX('P05'!$AA:$AA,$A360+52),0)+IF($A360&lt;='P06'!$B$17,INDEX('P06'!$AA:$AA,$A360+52),0)+IF($A360&lt;='P07'!$B$17,INDEX('P07'!$AA:$AA,$A360+52),0)+IF($A360&lt;='P08'!$B$17,INDEX('P08'!$AA:$AA,$A360+52),0)+IF($A360&lt;='P09'!$B$17,INDEX('P09'!$AA:$AA,$A360+52),0)+IF($A360&lt;='P10'!$B$17,INDEX('P10'!$AA:$AA,$A360+52),0)</f>
        <v>-10.883812606397253</v>
      </c>
      <c r="N360">
        <f>IF($A360&lt;='P01'!$B$17,INDEX('P01'!$AB:$AB,$A360+52),0)+IF($A360&lt;='P02'!$B$17,INDEX('P02'!$AB:$AB,$A360+52),0)+IF($A360&lt;='P03'!$B$17,INDEX('P03'!$AB:$AB,$A360+52),0)+IF($A360&lt;='P04'!$B$17,INDEX('P04'!$AB:$AB,$A360+52),0)+IF($A360&lt;='P05'!$B$17,INDEX('P05'!$AB:$AB,$A360+52),0)+IF($A360&lt;='P06'!$B$17,INDEX('P06'!$AB:$AB,$A360+52),0)+IF($A360&lt;='P07'!$B$17,INDEX('P07'!$AB:$AB,$A360+52),0)+IF($A360&lt;='P08'!$B$17,INDEX('P08'!$AB:$AB,$A360+52),0)+IF($A360&lt;='P09'!$B$17,INDEX('P09'!$AB:$AB,$A360+52),0)+IF($A360&lt;='P10'!$B$17,INDEX('P10'!$AB:$AB,$A360+52),0)</f>
        <v>9.8581800968695337</v>
      </c>
      <c r="O360">
        <f>IF($A360&lt;='P01'!$B$17,INDEX('P01'!$AC:$AC,$A360+52),0)+IF($A360&lt;='P02'!$B$17,INDEX('P02'!$AC:$AC,$A360+52),0)+IF($A360&lt;='P03'!$B$17,INDEX('P03'!$AC:$AC,$A360+52),0)+IF($A360&lt;='P04'!$B$17,INDEX('P04'!$AC:$AC,$A360+52),0)+IF($A360&lt;='P05'!$B$17,INDEX('P05'!$AC:$AC,$A360+52),0)+IF($A360&lt;='P06'!$B$17,INDEX('P06'!$AC:$AC,$A360+52),0)+IF($A360&lt;='P07'!$B$17,INDEX('P07'!$AC:$AC,$A360+52),0)+IF($A360&lt;='P08'!$B$17,INDEX('P08'!$AC:$AC,$A360+52),0)+IF($A360&lt;='P09'!$B$17,INDEX('P09'!$AC:$AC,$A360+52),0)+IF($A360&lt;='P10'!$B$17,INDEX('P10'!$AC:$AC,$A360+52),0)</f>
        <v>0.19716360193739069</v>
      </c>
      <c r="P360">
        <f>IF($A360&lt;='P01'!$B$17,INDEX('P01'!$AD:$AD,$A360+52),0)+IF($A360&lt;='P02'!$B$17,INDEX('P02'!$AD:$AD,$A360+52),0)+IF($A360&lt;='P03'!$B$17,INDEX('P03'!$AD:$AD,$A360+52),0)+IF($A360&lt;='P04'!$B$17,INDEX('P04'!$AD:$AD,$A360+52),0)+IF($A360&lt;='P05'!$B$17,INDEX('P05'!$AD:$AD,$A360+52),0)+IF($A360&lt;='P06'!$B$17,INDEX('P06'!$AD:$AD,$A360+52),0)+IF($A360&lt;='P07'!$B$17,INDEX('P07'!$AD:$AD,$A360+52),0)+IF($A360&lt;='P08'!$B$17,INDEX('P08'!$AD:$AD,$A360+52),0)+IF($A360&lt;='P09'!$B$17,INDEX('P09'!$AD:$AD,$A360+52),0)+IF($A360&lt;='P10'!$B$17,INDEX('P10'!$AD:$AD,$A360+52),0)</f>
        <v>0.94505788982000793</v>
      </c>
      <c r="Q360">
        <f>IF($A360&lt;='P01'!$B$17,INDEX('P01'!$AE:$AE,$A360+52),0)+IF($A360&lt;='P02'!$B$17,INDEX('P02'!$AE:$AE,$A360+52),0)+IF($A360&lt;='P03'!$B$17,INDEX('P03'!$AE:$AE,$A360+52),0)+IF($A360&lt;='P04'!$B$17,INDEX('P04'!$AE:$AE,$A360+52),0)+IF($A360&lt;='P05'!$B$17,INDEX('P05'!$AE:$AE,$A360+52),0)+IF($A360&lt;='P06'!$B$17,INDEX('P06'!$AE:$AE,$A360+52),0)+IF($A360&lt;='P07'!$B$17,INDEX('P07'!$AE:$AE,$A360+52),0)+IF($A360&lt;='P08'!$B$17,INDEX('P08'!$AE:$AE,$A360+52),0)+IF($A360&lt;='P09'!$B$17,INDEX('P09'!$AE:$AE,$A360+52),0)+IF($A360&lt;='P10'!$B$17,INDEX('P10'!$AE:$AE,$A360+52),0)</f>
        <v>19.588785412241542</v>
      </c>
      <c r="R360">
        <f>IF($A360&lt;='P01'!$B$17,INDEX('P01'!$AF:$AF,$A360+52),0)+IF($A360&lt;='P02'!$B$17,INDEX('P02'!$AF:$AF,$A360+52),0)+IF($A360&lt;='P03'!$B$17,INDEX('P03'!$AF:$AF,$A360+52),0)+IF($A360&lt;='P04'!$B$17,INDEX('P04'!$AF:$AF,$A360+52),0)+IF($A360&lt;='P05'!$B$17,INDEX('P05'!$AF:$AF,$A360+52),0)+IF($A360&lt;='P06'!$B$17,INDEX('P06'!$AF:$AF,$A360+52),0)+IF($A360&lt;='P07'!$B$17,INDEX('P07'!$AF:$AF,$A360+52),0)+IF($A360&lt;='P08'!$B$17,INDEX('P08'!$AF:$AF,$A360+52),0)+IF($A360&lt;='P09'!$B$17,INDEX('P09'!$AF:$AF,$A360+52),0)+IF($A360&lt;='P10'!$B$17,INDEX('P10'!$AF:$AF,$A360+52),0)</f>
        <v>1.0985799267841333E-2</v>
      </c>
      <c r="S360">
        <f>IF($A360&lt;='P01'!$B$17,INDEX('P01'!$AG:$AG,$A360+52),0)+IF($A360&lt;='P02'!$B$17,INDEX('P02'!$AG:$AG,$A360+52),0)+IF($A360&lt;='P03'!$B$17,INDEX('P03'!$AG:$AG,$A360+52),0)+IF($A360&lt;='P04'!$B$17,INDEX('P04'!$AG:$AG,$A360+52),0)+IF($A360&lt;='P05'!$B$17,INDEX('P05'!$AG:$AG,$A360+52),0)+IF($A360&lt;='P06'!$B$17,INDEX('P06'!$AG:$AG,$A360+52),0)+IF($A360&lt;='P07'!$B$17,INDEX('P07'!$AG:$AG,$A360+52),0)+IF($A360&lt;='P08'!$B$17,INDEX('P08'!$AG:$AG,$A360+52),0)+IF($A360&lt;='P09'!$B$17,INDEX('P09'!$AG:$AG,$A360+52),0)+IF($A360&lt;='P10'!$B$17,INDEX('P10'!$AG:$AG,$A360+52),0)</f>
        <v>6625.2731684917808</v>
      </c>
      <c r="T360">
        <f>IF($A360&lt;='P01'!$B$17,INDEX('P01'!$AI:$AI,$A360+52),0)+IF($A360&lt;='P02'!$B$17,INDEX('P02'!$AI:$AI,$A360+52),0)+IF($A360&lt;='P03'!$B$17,INDEX('P03'!$AI:$AI,$A360+52),0)+IF($A360&lt;='P04'!$B$17,INDEX('P04'!$AI:$AI,$A360+52),0)+IF($A360&lt;='P05'!$B$17,INDEX('P05'!$AI:$AI,$A360+52),0)+IF($A360&lt;='P06'!$B$17,INDEX('P06'!$AI:$AI,$A360+52),0)+IF($A360&lt;='P07'!$B$17,INDEX('P07'!$AI:$AI,$A360+52),0)+IF($A360&lt;='P08'!$B$17,INDEX('P08'!$AI:$AI,$A360+52),0)+IF($A360&lt;='P09'!$B$17,INDEX('P09'!$AI:$AI,$A360+52),0)+IF($A360&lt;='P10'!$B$17,INDEX('P10'!$AI:$AI,$A360+52),0)</f>
        <v>6625.2731684917808</v>
      </c>
    </row>
    <row r="361" spans="1:20" x14ac:dyDescent="0.35">
      <c r="A361">
        <v>329</v>
      </c>
      <c r="B361">
        <f>IF($A361&lt;='P01'!$B$17,INDEX('P01'!$J:$J,$A361+52),0)+IF($A361&lt;='P02'!$B$17,INDEX('P02'!$J:$J,$A361+52),0)+IF($A361&lt;='P03'!$B$17,INDEX('P03'!$J:$J,$A361+52),0)+IF($A361&lt;='P04'!$B$17,INDEX('P04'!$J:$J,$A361+52),0)+IF($A361&lt;='P05'!$B$17,INDEX('P05'!$J:$J,$A361+52),0)+IF($A361&lt;='P06'!$B$17,INDEX('P06'!$J:$J,$A361+52),0)+IF($A361&lt;='P07'!$B$17,INDEX('P07'!$J:$J,$A361+52),0)+IF($A361&lt;='P08'!$B$17,INDEX('P08'!$J:$J,$A361+52),0)+IF($A361&lt;='P09'!$B$17,INDEX('P09'!$J:$J,$A361+52),0)+IF($A361&lt;='P10'!$B$17,INDEX('P10'!$J:$J,$A361+52),0)</f>
        <v>5.7017355644255568E-5</v>
      </c>
      <c r="C361">
        <f>IF($A361&lt;='P01'!$B$17,INDEX('P01'!$K:$K,$A361+52),0)+IF($A361&lt;='P02'!$B$17,INDEX('P02'!$K:$K,$A361+52),0)+IF($A361&lt;='P03'!$B$17,INDEX('P03'!$K:$K,$A361+52),0)+IF($A361&lt;='P04'!$B$17,INDEX('P04'!$K:$K,$A361+52),0)+IF($A361&lt;='P05'!$B$17,INDEX('P05'!$K:$K,$A361+52),0)+IF($A361&lt;='P06'!$B$17,INDEX('P06'!$K:$K,$A361+52),0)+IF($A361&lt;='P07'!$B$17,INDEX('P07'!$K:$K,$A361+52),0)+IF($A361&lt;='P08'!$B$17,INDEX('P08'!$K:$K,$A361+52),0)+IF($A361&lt;='P09'!$B$17,INDEX('P09'!$K:$K,$A361+52),0)+IF($A361&lt;='P10'!$B$17,INDEX('P10'!$K:$K,$A361+52),0)</f>
        <v>8.3267846521232201E-4</v>
      </c>
      <c r="D361">
        <f>IF($A361&lt;='P01'!$B$17,INDEX('P01'!$L:$L,$A361+52),0)+IF($A361&lt;='P02'!$B$17,INDEX('P02'!$L:$L,$A361+52),0)+IF($A361&lt;='P03'!$B$17,INDEX('P03'!$L:$L,$A361+52),0)+IF($A361&lt;='P04'!$B$17,INDEX('P04'!$L:$L,$A361+52),0)+IF($A361&lt;='P05'!$B$17,INDEX('P05'!$L:$L,$A361+52),0)+IF($A361&lt;='P06'!$B$17,INDEX('P06'!$L:$L,$A361+52),0)+IF($A361&lt;='P07'!$B$17,INDEX('P07'!$L:$L,$A361+52),0)+IF($A361&lt;='P08'!$B$17,INDEX('P08'!$L:$L,$A361+52),0)+IF($A361&lt;='P09'!$B$17,INDEX('P09'!$L:$L,$A361+52),0)+IF($A361&lt;='P10'!$B$17,INDEX('P10'!$L:$L,$A361+52),0)</f>
        <v>0</v>
      </c>
      <c r="E361">
        <f>IF($A361&lt;='P01'!$B$17,INDEX('P01'!$M:$M,$A361+52),0)+IF($A361&lt;='P02'!$B$17,INDEX('P02'!$M:$M,$A361+52),0)+IF($A361&lt;='P03'!$B$17,INDEX('P03'!$M:$M,$A361+52),0)+IF($A361&lt;='P04'!$B$17,INDEX('P04'!$M:$M,$A361+52),0)+IF($A361&lt;='P05'!$B$17,INDEX('P05'!$M:$M,$A361+52),0)+IF($A361&lt;='P06'!$B$17,INDEX('P06'!$M:$M,$A361+52),0)+IF($A361&lt;='P07'!$B$17,INDEX('P07'!$M:$M,$A361+52),0)+IF($A361&lt;='P08'!$B$17,INDEX('P08'!$M:$M,$A361+52),0)+IF($A361&lt;='P09'!$B$17,INDEX('P09'!$M:$M,$A361+52),0)+IF($A361&lt;='P10'!$B$17,INDEX('P10'!$M:$M,$A361+52),0)</f>
        <v>0.24435737494081966</v>
      </c>
      <c r="F361">
        <f>IF($A361&lt;='P01'!$B$17,INDEX('P01'!$R:$R,$A361+52),0)+IF($A361&lt;='P02'!$B$17,INDEX('P02'!$R:$R,$A361+52),0)+IF($A361&lt;='P03'!$B$17,INDEX('P03'!$R:$R,$A361+52),0)+IF($A361&lt;='P04'!$B$17,INDEX('P04'!$R:$R,$A361+52),0)+IF($A361&lt;='P05'!$B$17,INDEX('P05'!$R:$R,$A361+52),0)+IF($A361&lt;='P06'!$B$17,INDEX('P06'!$R:$R,$A361+52),0)+IF($A361&lt;='P07'!$B$17,INDEX('P07'!$R:$R,$A361+52),0)+IF($A361&lt;='P08'!$B$17,INDEX('P08'!$R:$R,$A361+52),0)+IF($A361&lt;='P09'!$B$17,INDEX('P09'!$R:$R,$A361+52),0)+IF($A361&lt;='P10'!$B$17,INDEX('P10'!$R:$R,$A361+52),0)</f>
        <v>28.600713392226684</v>
      </c>
      <c r="G361">
        <f>IF($A361&lt;='P01'!$B$17,INDEX('P01'!$S:$S,$A361+52),0)+IF($A361&lt;='P02'!$B$17,INDEX('P02'!$S:$S,$A361+52),0)+IF($A361&lt;='P03'!$B$17,INDEX('P03'!$S:$S,$A361+52),0)+IF($A361&lt;='P04'!$B$17,INDEX('P04'!$S:$S,$A361+52),0)+IF($A361&lt;='P05'!$B$17,INDEX('P05'!$S:$S,$A361+52),0)+IF($A361&lt;='P06'!$B$17,INDEX('P06'!$S:$S,$A361+52),0)+IF($A361&lt;='P07'!$B$17,INDEX('P07'!$S:$S,$A361+52),0)+IF($A361&lt;='P08'!$B$17,INDEX('P08'!$S:$S,$A361+52),0)+IF($A361&lt;='P09'!$B$17,INDEX('P09'!$S:$S,$A361+52),0)+IF($A361&lt;='P10'!$B$17,INDEX('P10'!$S:$S,$A361+52),0)</f>
        <v>0.57201426784453369</v>
      </c>
      <c r="H361">
        <f>IF($A361&lt;='P01'!$B$17,INDEX('P01'!$T:$T,$A361+52),0)+IF($A361&lt;='P02'!$B$17,INDEX('P02'!$T:$T,$A361+52),0)+IF($A361&lt;='P03'!$B$17,INDEX('P03'!$T:$T,$A361+52),0)+IF($A361&lt;='P04'!$B$17,INDEX('P04'!$T:$T,$A361+52),0)+IF($A361&lt;='P05'!$B$17,INDEX('P05'!$T:$T,$A361+52),0)+IF($A361&lt;='P06'!$B$17,INDEX('P06'!$T:$T,$A361+52),0)+IF($A361&lt;='P07'!$B$17,INDEX('P07'!$T:$T,$A361+52),0)+IF($A361&lt;='P08'!$B$17,INDEX('P08'!$T:$T,$A361+52),0)+IF($A361&lt;='P09'!$B$17,INDEX('P09'!$T:$T,$A361+52),0)+IF($A361&lt;='P10'!$B$17,INDEX('P10'!$T:$T,$A361+52),0)</f>
        <v>2.7575776079398691</v>
      </c>
      <c r="I361">
        <f>IF($A361&lt;='P01'!$B$17,INDEX('P01'!$U:$U,$A361+52),0)+IF($A361&lt;='P02'!$B$17,INDEX('P02'!$U:$U,$A361+52),0)+IF($A361&lt;='P03'!$B$17,INDEX('P03'!$U:$U,$A361+52),0)+IF($A361&lt;='P04'!$B$17,INDEX('P04'!$U:$U,$A361+52),0)+IF($A361&lt;='P05'!$B$17,INDEX('P05'!$U:$U,$A361+52),0)+IF($A361&lt;='P06'!$B$17,INDEX('P06'!$U:$U,$A361+52),0)+IF($A361&lt;='P07'!$B$17,INDEX('P07'!$U:$U,$A361+52),0)+IF($A361&lt;='P08'!$B$17,INDEX('P08'!$U:$U,$A361+52),0)+IF($A361&lt;='P09'!$B$17,INDEX('P09'!$U:$U,$A361+52),0)+IF($A361&lt;='P10'!$B$17,INDEX('P10'!$U:$U,$A361+52),0)</f>
        <v>57.017355644255566</v>
      </c>
      <c r="J361">
        <f>IF($A361&lt;='P01'!$B$17,INDEX('P01'!$V:$V,$A361+52),0)+IF($A361&lt;='P02'!$B$17,INDEX('P02'!$V:$V,$A361+52),0)+IF($A361&lt;='P03'!$B$17,INDEX('P03'!$V:$V,$A361+52),0)+IF($A361&lt;='P04'!$B$17,INDEX('P04'!$V:$V,$A361+52),0)+IF($A361&lt;='P05'!$B$17,INDEX('P05'!$V:$V,$A361+52),0)+IF($A361&lt;='P06'!$B$17,INDEX('P06'!$V:$V,$A361+52),0)+IF($A361&lt;='P07'!$B$17,INDEX('P07'!$V:$V,$A361+52),0)+IF($A361&lt;='P08'!$B$17,INDEX('P08'!$V:$V,$A361+52),0)+IF($A361&lt;='P09'!$B$17,INDEX('P09'!$V:$V,$A361+52),0)+IF($A361&lt;='P10'!$B$17,INDEX('P10'!$V:$V,$A361+52),0)</f>
        <v>3.2055384535323209E-2</v>
      </c>
      <c r="K361">
        <f>IF($A361&lt;='P01'!$B$17,INDEX('P01'!$W:$W,$A361+52),0)+IF($A361&lt;='P02'!$B$17,INDEX('P02'!$W:$W,$A361+52),0)+IF($A361&lt;='P03'!$B$17,INDEX('P03'!$W:$W,$A361+52),0)+IF($A361&lt;='P04'!$B$17,INDEX('P04'!$W:$W,$A361+52),0)+IF($A361&lt;='P05'!$B$17,INDEX('P05'!$W:$W,$A361+52),0)+IF($A361&lt;='P06'!$B$17,INDEX('P06'!$W:$W,$A361+52),0)+IF($A361&lt;='P07'!$B$17,INDEX('P07'!$W:$W,$A361+52),0)+IF($A361&lt;='P08'!$B$17,INDEX('P08'!$W:$W,$A361+52),0)+IF($A361&lt;='P09'!$B$17,INDEX('P09'!$W:$W,$A361+52),0)+IF($A361&lt;='P10'!$B$17,INDEX('P10'!$W:$W,$A361+52),0)</f>
        <v>-31.778289512348607</v>
      </c>
      <c r="L361">
        <f>IF($A361&lt;='P01'!$B$17,INDEX('P01'!$X:$X,$A361+52),0)+IF($A361&lt;='P02'!$B$17,INDEX('P02'!$X:$X,$A361+52),0)+IF($A361&lt;='P03'!$B$17,INDEX('P03'!$X:$X,$A361+52),0)+IF($A361&lt;='P04'!$B$17,INDEX('P04'!$X:$X,$A361+52),0)+IF($A361&lt;='P05'!$B$17,INDEX('P05'!$X:$X,$A361+52),0)+IF($A361&lt;='P06'!$B$17,INDEX('P06'!$X:$X,$A361+52),0)+IF($A361&lt;='P07'!$B$17,INDEX('P07'!$X:$X,$A361+52),0)+IF($A361&lt;='P08'!$B$17,INDEX('P08'!$X:$X,$A361+52),0)+IF($A361&lt;='P09'!$B$17,INDEX('P09'!$X:$X,$A361+52),0)+IF($A361&lt;='P10'!$B$17,INDEX('P10'!$X:$X,$A361+52),0)</f>
        <v>31.686530844981842</v>
      </c>
      <c r="M361">
        <f>IF($A361&lt;='P01'!$B$17,INDEX('P01'!$AA:$AA,$A361+52),0)+IF($A361&lt;='P02'!$B$17,INDEX('P02'!$AA:$AA,$A361+52),0)+IF($A361&lt;='P03'!$B$17,INDEX('P03'!$AA:$AA,$A361+52),0)+IF($A361&lt;='P04'!$B$17,INDEX('P04'!$AA:$AA,$A361+52),0)+IF($A361&lt;='P05'!$B$17,INDEX('P05'!$AA:$AA,$A361+52),0)+IF($A361&lt;='P06'!$B$17,INDEX('P06'!$AA:$AA,$A361+52),0)+IF($A361&lt;='P07'!$B$17,INDEX('P07'!$AA:$AA,$A361+52),0)+IF($A361&lt;='P08'!$B$17,INDEX('P08'!$AA:$AA,$A361+52),0)+IF($A361&lt;='P09'!$B$17,INDEX('P09'!$AA:$AA,$A361+52),0)+IF($A361&lt;='P10'!$B$17,INDEX('P10'!$AA:$AA,$A361+52),0)</f>
        <v>-10.811284796268032</v>
      </c>
      <c r="N361">
        <f>IF($A361&lt;='P01'!$B$17,INDEX('P01'!$AB:$AB,$A361+52),0)+IF($A361&lt;='P02'!$B$17,INDEX('P02'!$AB:$AB,$A361+52),0)+IF($A361&lt;='P03'!$B$17,INDEX('P03'!$AB:$AB,$A361+52),0)+IF($A361&lt;='P04'!$B$17,INDEX('P04'!$AB:$AB,$A361+52),0)+IF($A361&lt;='P05'!$B$17,INDEX('P05'!$AB:$AB,$A361+52),0)+IF($A361&lt;='P06'!$B$17,INDEX('P06'!$AB:$AB,$A361+52),0)+IF($A361&lt;='P07'!$B$17,INDEX('P07'!$AB:$AB,$A361+52),0)+IF($A361&lt;='P08'!$B$17,INDEX('P08'!$AB:$AB,$A361+52),0)+IF($A361&lt;='P09'!$B$17,INDEX('P09'!$AB:$AB,$A361+52),0)+IF($A361&lt;='P10'!$B$17,INDEX('P10'!$AB:$AB,$A361+52),0)</f>
        <v>9.7903659430075205</v>
      </c>
      <c r="O361">
        <f>IF($A361&lt;='P01'!$B$17,INDEX('P01'!$AC:$AC,$A361+52),0)+IF($A361&lt;='P02'!$B$17,INDEX('P02'!$AC:$AC,$A361+52),0)+IF($A361&lt;='P03'!$B$17,INDEX('P03'!$AC:$AC,$A361+52),0)+IF($A361&lt;='P04'!$B$17,INDEX('P04'!$AC:$AC,$A361+52),0)+IF($A361&lt;='P05'!$B$17,INDEX('P05'!$AC:$AC,$A361+52),0)+IF($A361&lt;='P06'!$B$17,INDEX('P06'!$AC:$AC,$A361+52),0)+IF($A361&lt;='P07'!$B$17,INDEX('P07'!$AC:$AC,$A361+52),0)+IF($A361&lt;='P08'!$B$17,INDEX('P08'!$AC:$AC,$A361+52),0)+IF($A361&lt;='P09'!$B$17,INDEX('P09'!$AC:$AC,$A361+52),0)+IF($A361&lt;='P10'!$B$17,INDEX('P10'!$AC:$AC,$A361+52),0)</f>
        <v>0.1958073188601504</v>
      </c>
      <c r="P361">
        <f>IF($A361&lt;='P01'!$B$17,INDEX('P01'!$AD:$AD,$A361+52),0)+IF($A361&lt;='P02'!$B$17,INDEX('P02'!$AD:$AD,$A361+52),0)+IF($A361&lt;='P03'!$B$17,INDEX('P03'!$AD:$AD,$A361+52),0)+IF($A361&lt;='P04'!$B$17,INDEX('P04'!$AD:$AD,$A361+52),0)+IF($A361&lt;='P05'!$B$17,INDEX('P05'!$AD:$AD,$A361+52),0)+IF($A361&lt;='P06'!$B$17,INDEX('P06'!$AD:$AD,$A361+52),0)+IF($A361&lt;='P07'!$B$17,INDEX('P07'!$AD:$AD,$A361+52),0)+IF($A361&lt;='P08'!$B$17,INDEX('P08'!$AD:$AD,$A361+52),0)+IF($A361&lt;='P09'!$B$17,INDEX('P09'!$AD:$AD,$A361+52),0)+IF($A361&lt;='P10'!$B$17,INDEX('P10'!$AD:$AD,$A361+52),0)</f>
        <v>0.94087159661313702</v>
      </c>
      <c r="Q361">
        <f>IF($A361&lt;='P01'!$B$17,INDEX('P01'!$AE:$AE,$A361+52),0)+IF($A361&lt;='P02'!$B$17,INDEX('P02'!$AE:$AE,$A361+52),0)+IF($A361&lt;='P03'!$B$17,INDEX('P03'!$AE:$AE,$A361+52),0)+IF($A361&lt;='P04'!$B$17,INDEX('P04'!$AE:$AE,$A361+52),0)+IF($A361&lt;='P05'!$B$17,INDEX('P05'!$AE:$AE,$A361+52),0)+IF($A361&lt;='P06'!$B$17,INDEX('P06'!$AE:$AE,$A361+52),0)+IF($A361&lt;='P07'!$B$17,INDEX('P07'!$AE:$AE,$A361+52),0)+IF($A361&lt;='P08'!$B$17,INDEX('P08'!$AE:$AE,$A361+52),0)+IF($A361&lt;='P09'!$B$17,INDEX('P09'!$AE:$AE,$A361+52),0)+IF($A361&lt;='P10'!$B$17,INDEX('P10'!$AE:$AE,$A361+52),0)</f>
        <v>19.454034687983867</v>
      </c>
      <c r="R361">
        <f>IF($A361&lt;='P01'!$B$17,INDEX('P01'!$AF:$AF,$A361+52),0)+IF($A361&lt;='P02'!$B$17,INDEX('P02'!$AF:$AF,$A361+52),0)+IF($A361&lt;='P03'!$B$17,INDEX('P03'!$AF:$AF,$A361+52),0)+IF($A361&lt;='P04'!$B$17,INDEX('P04'!$AF:$AF,$A361+52),0)+IF($A361&lt;='P05'!$B$17,INDEX('P05'!$AF:$AF,$A361+52),0)+IF($A361&lt;='P06'!$B$17,INDEX('P06'!$AF:$AF,$A361+52),0)+IF($A361&lt;='P07'!$B$17,INDEX('P07'!$AF:$AF,$A361+52),0)+IF($A361&lt;='P08'!$B$17,INDEX('P08'!$AF:$AF,$A361+52),0)+IF($A361&lt;='P09'!$B$17,INDEX('P09'!$AF:$AF,$A361+52),0)+IF($A361&lt;='P10'!$B$17,INDEX('P10'!$AF:$AF,$A361+52),0)</f>
        <v>1.0937135818392991E-2</v>
      </c>
      <c r="S361">
        <f>IF($A361&lt;='P01'!$B$17,INDEX('P01'!$AG:$AG,$A361+52),0)+IF($A361&lt;='P02'!$B$17,INDEX('P02'!$AG:$AG,$A361+52),0)+IF($A361&lt;='P03'!$B$17,INDEX('P03'!$AG:$AG,$A361+52),0)+IF($A361&lt;='P04'!$B$17,INDEX('P04'!$AG:$AG,$A361+52),0)+IF($A361&lt;='P05'!$B$17,INDEX('P05'!$AG:$AG,$A361+52),0)+IF($A361&lt;='P06'!$B$17,INDEX('P06'!$AG:$AG,$A361+52),0)+IF($A361&lt;='P07'!$B$17,INDEX('P07'!$AG:$AG,$A361+52),0)+IF($A361&lt;='P08'!$B$17,INDEX('P08'!$AG:$AG,$A361+52),0)+IF($A361&lt;='P09'!$B$17,INDEX('P09'!$AG:$AG,$A361+52),0)+IF($A361&lt;='P10'!$B$17,INDEX('P10'!$AG:$AG,$A361+52),0)</f>
        <v>6615.2760579864262</v>
      </c>
      <c r="T361">
        <f>IF($A361&lt;='P01'!$B$17,INDEX('P01'!$AI:$AI,$A361+52),0)+IF($A361&lt;='P02'!$B$17,INDEX('P02'!$AI:$AI,$A361+52),0)+IF($A361&lt;='P03'!$B$17,INDEX('P03'!$AI:$AI,$A361+52),0)+IF($A361&lt;='P04'!$B$17,INDEX('P04'!$AI:$AI,$A361+52),0)+IF($A361&lt;='P05'!$B$17,INDEX('P05'!$AI:$AI,$A361+52),0)+IF($A361&lt;='P06'!$B$17,INDEX('P06'!$AI:$AI,$A361+52),0)+IF($A361&lt;='P07'!$B$17,INDEX('P07'!$AI:$AI,$A361+52),0)+IF($A361&lt;='P08'!$B$17,INDEX('P08'!$AI:$AI,$A361+52),0)+IF($A361&lt;='P09'!$B$17,INDEX('P09'!$AI:$AI,$A361+52),0)+IF($A361&lt;='P10'!$B$17,INDEX('P10'!$AI:$AI,$A361+52),0)</f>
        <v>6615.2760579864262</v>
      </c>
    </row>
    <row r="362" spans="1:20" x14ac:dyDescent="0.35">
      <c r="A362">
        <v>330</v>
      </c>
      <c r="B362">
        <f>IF($A362&lt;='P01'!$B$17,INDEX('P01'!$J:$J,$A362+52),0)+IF($A362&lt;='P02'!$B$17,INDEX('P02'!$J:$J,$A362+52),0)+IF($A362&lt;='P03'!$B$17,INDEX('P03'!$J:$J,$A362+52),0)+IF($A362&lt;='P04'!$B$17,INDEX('P04'!$J:$J,$A362+52),0)+IF($A362&lt;='P05'!$B$17,INDEX('P05'!$J:$J,$A362+52),0)+IF($A362&lt;='P06'!$B$17,INDEX('P06'!$J:$J,$A362+52),0)+IF($A362&lt;='P07'!$B$17,INDEX('P07'!$J:$J,$A362+52),0)+IF($A362&lt;='P08'!$B$17,INDEX('P08'!$J:$J,$A362+52),0)+IF($A362&lt;='P09'!$B$17,INDEX('P09'!$J:$J,$A362+52),0)+IF($A362&lt;='P10'!$B$17,INDEX('P10'!$J:$J,$A362+52),0)</f>
        <v>5.6810510755648184E-5</v>
      </c>
      <c r="C362">
        <f>IF($A362&lt;='P01'!$B$17,INDEX('P01'!$K:$K,$A362+52),0)+IF($A362&lt;='P02'!$B$17,INDEX('P02'!$K:$K,$A362+52),0)+IF($A362&lt;='P03'!$B$17,INDEX('P03'!$K:$K,$A362+52),0)+IF($A362&lt;='P04'!$B$17,INDEX('P04'!$K:$K,$A362+52),0)+IF($A362&lt;='P05'!$B$17,INDEX('P05'!$K:$K,$A362+52),0)+IF($A362&lt;='P06'!$B$17,INDEX('P06'!$K:$K,$A362+52),0)+IF($A362&lt;='P07'!$B$17,INDEX('P07'!$K:$K,$A362+52),0)+IF($A362&lt;='P08'!$B$17,INDEX('P08'!$K:$K,$A362+52),0)+IF($A362&lt;='P09'!$B$17,INDEX('P09'!$K:$K,$A362+52),0)+IF($A362&lt;='P10'!$B$17,INDEX('P10'!$K:$K,$A362+52),0)</f>
        <v>8.2965771333008416E-4</v>
      </c>
      <c r="D362">
        <f>IF($A362&lt;='P01'!$B$17,INDEX('P01'!$L:$L,$A362+52),0)+IF($A362&lt;='P02'!$B$17,INDEX('P02'!$L:$L,$A362+52),0)+IF($A362&lt;='P03'!$B$17,INDEX('P03'!$L:$L,$A362+52),0)+IF($A362&lt;='P04'!$B$17,INDEX('P04'!$L:$L,$A362+52),0)+IF($A362&lt;='P05'!$B$17,INDEX('P05'!$L:$L,$A362+52),0)+IF($A362&lt;='P06'!$B$17,INDEX('P06'!$L:$L,$A362+52),0)+IF($A362&lt;='P07'!$B$17,INDEX('P07'!$L:$L,$A362+52),0)+IF($A362&lt;='P08'!$B$17,INDEX('P08'!$L:$L,$A362+52),0)+IF($A362&lt;='P09'!$B$17,INDEX('P09'!$L:$L,$A362+52),0)+IF($A362&lt;='P10'!$B$17,INDEX('P10'!$L:$L,$A362+52),0)</f>
        <v>0</v>
      </c>
      <c r="E362">
        <f>IF($A362&lt;='P01'!$B$17,INDEX('P01'!$M:$M,$A362+52),0)+IF($A362&lt;='P02'!$B$17,INDEX('P02'!$M:$M,$A362+52),0)+IF($A362&lt;='P03'!$B$17,INDEX('P03'!$M:$M,$A362+52),0)+IF($A362&lt;='P04'!$B$17,INDEX('P04'!$M:$M,$A362+52),0)+IF($A362&lt;='P05'!$B$17,INDEX('P05'!$M:$M,$A362+52),0)+IF($A362&lt;='P06'!$B$17,INDEX('P06'!$M:$M,$A362+52),0)+IF($A362&lt;='P07'!$B$17,INDEX('P07'!$M:$M,$A362+52),0)+IF($A362&lt;='P08'!$B$17,INDEX('P08'!$M:$M,$A362+52),0)+IF($A362&lt;='P09'!$B$17,INDEX('P09'!$M:$M,$A362+52),0)+IF($A362&lt;='P10'!$B$17,INDEX('P10'!$M:$M,$A362+52),0)</f>
        <v>0.24347090671673394</v>
      </c>
      <c r="F362">
        <f>IF($A362&lt;='P01'!$B$17,INDEX('P01'!$R:$R,$A362+52),0)+IF($A362&lt;='P02'!$B$17,INDEX('P02'!$R:$R,$A362+52),0)+IF($A362&lt;='P03'!$B$17,INDEX('P03'!$R:$R,$A362+52),0)+IF($A362&lt;='P04'!$B$17,INDEX('P04'!$R:$R,$A362+52),0)+IF($A362&lt;='P05'!$B$17,INDEX('P05'!$R:$R,$A362+52),0)+IF($A362&lt;='P06'!$B$17,INDEX('P06'!$R:$R,$A362+52),0)+IF($A362&lt;='P07'!$B$17,INDEX('P07'!$R:$R,$A362+52),0)+IF($A362&lt;='P08'!$B$17,INDEX('P08'!$R:$R,$A362+52),0)+IF($A362&lt;='P09'!$B$17,INDEX('P09'!$R:$R,$A362+52),0)+IF($A362&lt;='P10'!$B$17,INDEX('P10'!$R:$R,$A362+52),0)</f>
        <v>28.496957065598391</v>
      </c>
      <c r="G362">
        <f>IF($A362&lt;='P01'!$B$17,INDEX('P01'!$S:$S,$A362+52),0)+IF($A362&lt;='P02'!$B$17,INDEX('P02'!$S:$S,$A362+52),0)+IF($A362&lt;='P03'!$B$17,INDEX('P03'!$S:$S,$A362+52),0)+IF($A362&lt;='P04'!$B$17,INDEX('P04'!$S:$S,$A362+52),0)+IF($A362&lt;='P05'!$B$17,INDEX('P05'!$S:$S,$A362+52),0)+IF($A362&lt;='P06'!$B$17,INDEX('P06'!$S:$S,$A362+52),0)+IF($A362&lt;='P07'!$B$17,INDEX('P07'!$S:$S,$A362+52),0)+IF($A362&lt;='P08'!$B$17,INDEX('P08'!$S:$S,$A362+52),0)+IF($A362&lt;='P09'!$B$17,INDEX('P09'!$S:$S,$A362+52),0)+IF($A362&lt;='P10'!$B$17,INDEX('P10'!$S:$S,$A362+52),0)</f>
        <v>0.56993914131196788</v>
      </c>
      <c r="H362">
        <f>IF($A362&lt;='P01'!$B$17,INDEX('P01'!$T:$T,$A362+52),0)+IF($A362&lt;='P02'!$B$17,INDEX('P02'!$T:$T,$A362+52),0)+IF($A362&lt;='P03'!$B$17,INDEX('P03'!$T:$T,$A362+52),0)+IF($A362&lt;='P04'!$B$17,INDEX('P04'!$T:$T,$A362+52),0)+IF($A362&lt;='P05'!$B$17,INDEX('P05'!$T:$T,$A362+52),0)+IF($A362&lt;='P06'!$B$17,INDEX('P06'!$T:$T,$A362+52),0)+IF($A362&lt;='P07'!$B$17,INDEX('P07'!$T:$T,$A362+52),0)+IF($A362&lt;='P08'!$B$17,INDEX('P08'!$T:$T,$A362+52),0)+IF($A362&lt;='P09'!$B$17,INDEX('P09'!$T:$T,$A362+52),0)+IF($A362&lt;='P10'!$B$17,INDEX('P10'!$T:$T,$A362+52),0)</f>
        <v>2.7543500554315563</v>
      </c>
      <c r="I362">
        <f>IF($A362&lt;='P01'!$B$17,INDEX('P01'!$U:$U,$A362+52),0)+IF($A362&lt;='P02'!$B$17,INDEX('P02'!$U:$U,$A362+52),0)+IF($A362&lt;='P03'!$B$17,INDEX('P03'!$U:$U,$A362+52),0)+IF($A362&lt;='P04'!$B$17,INDEX('P04'!$U:$U,$A362+52),0)+IF($A362&lt;='P05'!$B$17,INDEX('P05'!$U:$U,$A362+52),0)+IF($A362&lt;='P06'!$B$17,INDEX('P06'!$U:$U,$A362+52),0)+IF($A362&lt;='P07'!$B$17,INDEX('P07'!$U:$U,$A362+52),0)+IF($A362&lt;='P08'!$B$17,INDEX('P08'!$U:$U,$A362+52),0)+IF($A362&lt;='P09'!$B$17,INDEX('P09'!$U:$U,$A362+52),0)+IF($A362&lt;='P10'!$B$17,INDEX('P10'!$U:$U,$A362+52),0)</f>
        <v>56.810510755648181</v>
      </c>
      <c r="J362">
        <f>IF($A362&lt;='P01'!$B$17,INDEX('P01'!$V:$V,$A362+52),0)+IF($A362&lt;='P02'!$B$17,INDEX('P02'!$V:$V,$A362+52),0)+IF($A362&lt;='P03'!$B$17,INDEX('P03'!$V:$V,$A362+52),0)+IF($A362&lt;='P04'!$B$17,INDEX('P04'!$V:$V,$A362+52),0)+IF($A362&lt;='P05'!$B$17,INDEX('P05'!$V:$V,$A362+52),0)+IF($A362&lt;='P06'!$B$17,INDEX('P06'!$V:$V,$A362+52),0)+IF($A362&lt;='P07'!$B$17,INDEX('P07'!$V:$V,$A362+52),0)+IF($A362&lt;='P08'!$B$17,INDEX('P08'!$V:$V,$A362+52),0)+IF($A362&lt;='P09'!$B$17,INDEX('P09'!$V:$V,$A362+52),0)+IF($A362&lt;='P10'!$B$17,INDEX('P10'!$V:$V,$A362+52),0)</f>
        <v>3.2017865940573959E-2</v>
      </c>
      <c r="K362">
        <f>IF($A362&lt;='P01'!$B$17,INDEX('P01'!$W:$W,$A362+52),0)+IF($A362&lt;='P02'!$B$17,INDEX('P02'!$W:$W,$A362+52),0)+IF($A362&lt;='P03'!$B$17,INDEX('P03'!$W:$W,$A362+52),0)+IF($A362&lt;='P04'!$B$17,INDEX('P04'!$W:$W,$A362+52),0)+IF($A362&lt;='P05'!$B$17,INDEX('P05'!$W:$W,$A362+52),0)+IF($A362&lt;='P06'!$B$17,INDEX('P06'!$W:$W,$A362+52),0)+IF($A362&lt;='P07'!$B$17,INDEX('P07'!$W:$W,$A362+52),0)+IF($A362&lt;='P08'!$B$17,INDEX('P08'!$W:$W,$A362+52),0)+IF($A362&lt;='P09'!$B$17,INDEX('P09'!$W:$W,$A362+52),0)+IF($A362&lt;='P10'!$B$17,INDEX('P10'!$W:$W,$A362+52),0)</f>
        <v>-31.669860752733886</v>
      </c>
      <c r="L362">
        <f>IF($A362&lt;='P01'!$B$17,INDEX('P01'!$X:$X,$A362+52),0)+IF($A362&lt;='P02'!$B$17,INDEX('P02'!$X:$X,$A362+52),0)+IF($A362&lt;='P03'!$B$17,INDEX('P03'!$X:$X,$A362+52),0)+IF($A362&lt;='P04'!$B$17,INDEX('P04'!$X:$X,$A362+52),0)+IF($A362&lt;='P05'!$B$17,INDEX('P05'!$X:$X,$A362+52),0)+IF($A362&lt;='P06'!$B$17,INDEX('P06'!$X:$X,$A362+52),0)+IF($A362&lt;='P07'!$B$17,INDEX('P07'!$X:$X,$A362+52),0)+IF($A362&lt;='P08'!$B$17,INDEX('P08'!$X:$X,$A362+52),0)+IF($A362&lt;='P09'!$B$17,INDEX('P09'!$X:$X,$A362+52),0)+IF($A362&lt;='P10'!$B$17,INDEX('P10'!$X:$X,$A362+52),0)</f>
        <v>31.578434963156969</v>
      </c>
      <c r="M362">
        <f>IF($A362&lt;='P01'!$B$17,INDEX('P01'!$AA:$AA,$A362+52),0)+IF($A362&lt;='P02'!$B$17,INDEX('P02'!$AA:$AA,$A362+52),0)+IF($A362&lt;='P03'!$B$17,INDEX('P03'!$AA:$AA,$A362+52),0)+IF($A362&lt;='P04'!$B$17,INDEX('P04'!$AA:$AA,$A362+52),0)+IF($A362&lt;='P05'!$B$17,INDEX('P05'!$AA:$AA,$A362+52),0)+IF($A362&lt;='P06'!$B$17,INDEX('P06'!$AA:$AA,$A362+52),0)+IF($A362&lt;='P07'!$B$17,INDEX('P07'!$AA:$AA,$A362+52),0)+IF($A362&lt;='P08'!$B$17,INDEX('P08'!$AA:$AA,$A362+52),0)+IF($A362&lt;='P09'!$B$17,INDEX('P09'!$AA:$AA,$A362+52),0)+IF($A362&lt;='P10'!$B$17,INDEX('P10'!$AA:$AA,$A362+52),0)</f>
        <v>-10.739245530282325</v>
      </c>
      <c r="N362">
        <f>IF($A362&lt;='P01'!$B$17,INDEX('P01'!$AB:$AB,$A362+52),0)+IF($A362&lt;='P02'!$B$17,INDEX('P02'!$AB:$AB,$A362+52),0)+IF($A362&lt;='P03'!$B$17,INDEX('P03'!$AB:$AB,$A362+52),0)+IF($A362&lt;='P04'!$B$17,INDEX('P04'!$AB:$AB,$A362+52),0)+IF($A362&lt;='P05'!$B$17,INDEX('P05'!$AB:$AB,$A362+52),0)+IF($A362&lt;='P06'!$B$17,INDEX('P06'!$AB:$AB,$A362+52),0)+IF($A362&lt;='P07'!$B$17,INDEX('P07'!$AB:$AB,$A362+52),0)+IF($A362&lt;='P08'!$B$17,INDEX('P08'!$AB:$AB,$A362+52),0)+IF($A362&lt;='P09'!$B$17,INDEX('P09'!$AB:$AB,$A362+52),0)+IF($A362&lt;='P10'!$B$17,INDEX('P10'!$AB:$AB,$A362+52),0)</f>
        <v>9.7230182808730685</v>
      </c>
      <c r="O362">
        <f>IF($A362&lt;='P01'!$B$17,INDEX('P01'!$AC:$AC,$A362+52),0)+IF($A362&lt;='P02'!$B$17,INDEX('P02'!$AC:$AC,$A362+52),0)+IF($A362&lt;='P03'!$B$17,INDEX('P03'!$AC:$AC,$A362+52),0)+IF($A362&lt;='P04'!$B$17,INDEX('P04'!$AC:$AC,$A362+52),0)+IF($A362&lt;='P05'!$B$17,INDEX('P05'!$AC:$AC,$A362+52),0)+IF($A362&lt;='P06'!$B$17,INDEX('P06'!$AC:$AC,$A362+52),0)+IF($A362&lt;='P07'!$B$17,INDEX('P07'!$AC:$AC,$A362+52),0)+IF($A362&lt;='P08'!$B$17,INDEX('P08'!$AC:$AC,$A362+52),0)+IF($A362&lt;='P09'!$B$17,INDEX('P09'!$AC:$AC,$A362+52),0)+IF($A362&lt;='P10'!$B$17,INDEX('P10'!$AC:$AC,$A362+52),0)</f>
        <v>0.19446036561746138</v>
      </c>
      <c r="P362">
        <f>IF($A362&lt;='P01'!$B$17,INDEX('P01'!$AD:$AD,$A362+52),0)+IF($A362&lt;='P02'!$B$17,INDEX('P02'!$AD:$AD,$A362+52),0)+IF($A362&lt;='P03'!$B$17,INDEX('P03'!$AD:$AD,$A362+52),0)+IF($A362&lt;='P04'!$B$17,INDEX('P04'!$AD:$AD,$A362+52),0)+IF($A362&lt;='P05'!$B$17,INDEX('P05'!$AD:$AD,$A362+52),0)+IF($A362&lt;='P06'!$B$17,INDEX('P06'!$AD:$AD,$A362+52),0)+IF($A362&lt;='P07'!$B$17,INDEX('P07'!$AD:$AD,$A362+52),0)+IF($A362&lt;='P08'!$B$17,INDEX('P08'!$AD:$AD,$A362+52),0)+IF($A362&lt;='P09'!$B$17,INDEX('P09'!$AD:$AD,$A362+52),0)+IF($A362&lt;='P10'!$B$17,INDEX('P10'!$AD:$AD,$A362+52),0)</f>
        <v>0.93670384729760103</v>
      </c>
      <c r="Q362">
        <f>IF($A362&lt;='P01'!$B$17,INDEX('P01'!$AE:$AE,$A362+52),0)+IF($A362&lt;='P02'!$B$17,INDEX('P02'!$AE:$AE,$A362+52),0)+IF($A362&lt;='P03'!$B$17,INDEX('P03'!$AE:$AE,$A362+52),0)+IF($A362&lt;='P04'!$B$17,INDEX('P04'!$AE:$AE,$A362+52),0)+IF($A362&lt;='P05'!$B$17,INDEX('P05'!$AE:$AE,$A362+52),0)+IF($A362&lt;='P06'!$B$17,INDEX('P06'!$AE:$AE,$A362+52),0)+IF($A362&lt;='P07'!$B$17,INDEX('P07'!$AE:$AE,$A362+52),0)+IF($A362&lt;='P08'!$B$17,INDEX('P08'!$AE:$AE,$A362+52),0)+IF($A362&lt;='P09'!$B$17,INDEX('P09'!$AE:$AE,$A362+52),0)+IF($A362&lt;='P10'!$B$17,INDEX('P10'!$AE:$AE,$A362+52),0)</f>
        <v>19.320210910308436</v>
      </c>
      <c r="R362">
        <f>IF($A362&lt;='P01'!$B$17,INDEX('P01'!$AF:$AF,$A362+52),0)+IF($A362&lt;='P02'!$B$17,INDEX('P02'!$AF:$AF,$A362+52),0)+IF($A362&lt;='P03'!$B$17,INDEX('P03'!$AF:$AF,$A362+52),0)+IF($A362&lt;='P04'!$B$17,INDEX('P04'!$AF:$AF,$A362+52),0)+IF($A362&lt;='P05'!$B$17,INDEX('P05'!$AF:$AF,$A362+52),0)+IF($A362&lt;='P06'!$B$17,INDEX('P06'!$AF:$AF,$A362+52),0)+IF($A362&lt;='P07'!$B$17,INDEX('P07'!$AF:$AF,$A362+52),0)+IF($A362&lt;='P08'!$B$17,INDEX('P08'!$AF:$AF,$A362+52),0)+IF($A362&lt;='P09'!$B$17,INDEX('P09'!$AF:$AF,$A362+52),0)+IF($A362&lt;='P10'!$B$17,INDEX('P10'!$AF:$AF,$A362+52),0)</f>
        <v>1.0888687931895923E-2</v>
      </c>
      <c r="S362">
        <f>IF($A362&lt;='P01'!$B$17,INDEX('P01'!$AG:$AG,$A362+52),0)+IF($A362&lt;='P02'!$B$17,INDEX('P02'!$AG:$AG,$A362+52),0)+IF($A362&lt;='P03'!$B$17,INDEX('P03'!$AG:$AG,$A362+52),0)+IF($A362&lt;='P04'!$B$17,INDEX('P04'!$AG:$AG,$A362+52),0)+IF($A362&lt;='P05'!$B$17,INDEX('P05'!$AG:$AG,$A362+52),0)+IF($A362&lt;='P06'!$B$17,INDEX('P06'!$AG:$AG,$A362+52),0)+IF($A362&lt;='P07'!$B$17,INDEX('P07'!$AG:$AG,$A362+52),0)+IF($A362&lt;='P08'!$B$17,INDEX('P08'!$AG:$AG,$A362+52),0)+IF($A362&lt;='P09'!$B$17,INDEX('P09'!$AG:$AG,$A362+52),0)+IF($A362&lt;='P10'!$B$17,INDEX('P10'!$AG:$AG,$A362+52),0)</f>
        <v>6605.3543154245281</v>
      </c>
      <c r="T362">
        <f>IF($A362&lt;='P01'!$B$17,INDEX('P01'!$AI:$AI,$A362+52),0)+IF($A362&lt;='P02'!$B$17,INDEX('P02'!$AI:$AI,$A362+52),0)+IF($A362&lt;='P03'!$B$17,INDEX('P03'!$AI:$AI,$A362+52),0)+IF($A362&lt;='P04'!$B$17,INDEX('P04'!$AI:$AI,$A362+52),0)+IF($A362&lt;='P05'!$B$17,INDEX('P05'!$AI:$AI,$A362+52),0)+IF($A362&lt;='P06'!$B$17,INDEX('P06'!$AI:$AI,$A362+52),0)+IF($A362&lt;='P07'!$B$17,INDEX('P07'!$AI:$AI,$A362+52),0)+IF($A362&lt;='P08'!$B$17,INDEX('P08'!$AI:$AI,$A362+52),0)+IF($A362&lt;='P09'!$B$17,INDEX('P09'!$AI:$AI,$A362+52),0)+IF($A362&lt;='P10'!$B$17,INDEX('P10'!$AI:$AI,$A362+52),0)</f>
        <v>6605.3543154245281</v>
      </c>
    </row>
    <row r="363" spans="1:20" x14ac:dyDescent="0.35">
      <c r="A363">
        <v>331</v>
      </c>
      <c r="B363">
        <f>IF($A363&lt;='P01'!$B$17,INDEX('P01'!$J:$J,$A363+52),0)+IF($A363&lt;='P02'!$B$17,INDEX('P02'!$J:$J,$A363+52),0)+IF($A363&lt;='P03'!$B$17,INDEX('P03'!$J:$J,$A363+52),0)+IF($A363&lt;='P04'!$B$17,INDEX('P04'!$J:$J,$A363+52),0)+IF($A363&lt;='P05'!$B$17,INDEX('P05'!$J:$J,$A363+52),0)+IF($A363&lt;='P06'!$B$17,INDEX('P06'!$J:$J,$A363+52),0)+IF($A363&lt;='P07'!$B$17,INDEX('P07'!$J:$J,$A363+52),0)+IF($A363&lt;='P08'!$B$17,INDEX('P08'!$J:$J,$A363+52),0)+IF($A363&lt;='P09'!$B$17,INDEX('P09'!$J:$J,$A363+52),0)+IF($A363&lt;='P10'!$B$17,INDEX('P10'!$J:$J,$A363+52),0)</f>
        <v>5.6604416249226353E-5</v>
      </c>
      <c r="C363">
        <f>IF($A363&lt;='P01'!$B$17,INDEX('P01'!$K:$K,$A363+52),0)+IF($A363&lt;='P02'!$B$17,INDEX('P02'!$K:$K,$A363+52),0)+IF($A363&lt;='P03'!$B$17,INDEX('P03'!$K:$K,$A363+52),0)+IF($A363&lt;='P04'!$B$17,INDEX('P04'!$K:$K,$A363+52),0)+IF($A363&lt;='P05'!$B$17,INDEX('P05'!$K:$K,$A363+52),0)+IF($A363&lt;='P06'!$B$17,INDEX('P06'!$K:$K,$A363+52),0)+IF($A363&lt;='P07'!$B$17,INDEX('P07'!$K:$K,$A363+52),0)+IF($A363&lt;='P08'!$B$17,INDEX('P08'!$K:$K,$A363+52),0)+IF($A363&lt;='P09'!$B$17,INDEX('P09'!$K:$K,$A363+52),0)+IF($A363&lt;='P10'!$B$17,INDEX('P10'!$K:$K,$A363+52),0)</f>
        <v>8.2664791998984691E-4</v>
      </c>
      <c r="D363">
        <f>IF($A363&lt;='P01'!$B$17,INDEX('P01'!$L:$L,$A363+52),0)+IF($A363&lt;='P02'!$B$17,INDEX('P02'!$L:$L,$A363+52),0)+IF($A363&lt;='P03'!$B$17,INDEX('P03'!$L:$L,$A363+52),0)+IF($A363&lt;='P04'!$B$17,INDEX('P04'!$L:$L,$A363+52),0)+IF($A363&lt;='P05'!$B$17,INDEX('P05'!$L:$L,$A363+52),0)+IF($A363&lt;='P06'!$B$17,INDEX('P06'!$L:$L,$A363+52),0)+IF($A363&lt;='P07'!$B$17,INDEX('P07'!$L:$L,$A363+52),0)+IF($A363&lt;='P08'!$B$17,INDEX('P08'!$L:$L,$A363+52),0)+IF($A363&lt;='P09'!$B$17,INDEX('P09'!$L:$L,$A363+52),0)+IF($A363&lt;='P10'!$B$17,INDEX('P10'!$L:$L,$A363+52),0)</f>
        <v>0</v>
      </c>
      <c r="E363">
        <f>IF($A363&lt;='P01'!$B$17,INDEX('P01'!$M:$M,$A363+52),0)+IF($A363&lt;='P02'!$B$17,INDEX('P02'!$M:$M,$A363+52),0)+IF($A363&lt;='P03'!$B$17,INDEX('P03'!$M:$M,$A363+52),0)+IF($A363&lt;='P04'!$B$17,INDEX('P04'!$M:$M,$A363+52),0)+IF($A363&lt;='P05'!$B$17,INDEX('P05'!$M:$M,$A363+52),0)+IF($A363&lt;='P06'!$B$17,INDEX('P06'!$M:$M,$A363+52),0)+IF($A363&lt;='P07'!$B$17,INDEX('P07'!$M:$M,$A363+52),0)+IF($A363&lt;='P08'!$B$17,INDEX('P08'!$M:$M,$A363+52),0)+IF($A363&lt;='P09'!$B$17,INDEX('P09'!$M:$M,$A363+52),0)+IF($A363&lt;='P10'!$B$17,INDEX('P10'!$M:$M,$A363+52),0)</f>
        <v>0.24258765438049487</v>
      </c>
      <c r="F363">
        <f>IF($A363&lt;='P01'!$B$17,INDEX('P01'!$R:$R,$A363+52),0)+IF($A363&lt;='P02'!$B$17,INDEX('P02'!$R:$R,$A363+52),0)+IF($A363&lt;='P03'!$B$17,INDEX('P03'!$R:$R,$A363+52),0)+IF($A363&lt;='P04'!$B$17,INDEX('P04'!$R:$R,$A363+52),0)+IF($A363&lt;='P05'!$B$17,INDEX('P05'!$R:$R,$A363+52),0)+IF($A363&lt;='P06'!$B$17,INDEX('P06'!$R:$R,$A363+52),0)+IF($A363&lt;='P07'!$B$17,INDEX('P07'!$R:$R,$A363+52),0)+IF($A363&lt;='P08'!$B$17,INDEX('P08'!$R:$R,$A363+52),0)+IF($A363&lt;='P09'!$B$17,INDEX('P09'!$R:$R,$A363+52),0)+IF($A363&lt;='P10'!$B$17,INDEX('P10'!$R:$R,$A363+52),0)</f>
        <v>28.393577141305514</v>
      </c>
      <c r="G363">
        <f>IF($A363&lt;='P01'!$B$17,INDEX('P01'!$S:$S,$A363+52),0)+IF($A363&lt;='P02'!$B$17,INDEX('P02'!$S:$S,$A363+52),0)+IF($A363&lt;='P03'!$B$17,INDEX('P03'!$S:$S,$A363+52),0)+IF($A363&lt;='P04'!$B$17,INDEX('P04'!$S:$S,$A363+52),0)+IF($A363&lt;='P05'!$B$17,INDEX('P05'!$S:$S,$A363+52),0)+IF($A363&lt;='P06'!$B$17,INDEX('P06'!$S:$S,$A363+52),0)+IF($A363&lt;='P07'!$B$17,INDEX('P07'!$S:$S,$A363+52),0)+IF($A363&lt;='P08'!$B$17,INDEX('P08'!$S:$S,$A363+52),0)+IF($A363&lt;='P09'!$B$17,INDEX('P09'!$S:$S,$A363+52),0)+IF($A363&lt;='P10'!$B$17,INDEX('P10'!$S:$S,$A363+52),0)</f>
        <v>0.5678715428261103</v>
      </c>
      <c r="H363">
        <f>IF($A363&lt;='P01'!$B$17,INDEX('P01'!$T:$T,$A363+52),0)+IF($A363&lt;='P02'!$B$17,INDEX('P02'!$T:$T,$A363+52),0)+IF($A363&lt;='P03'!$B$17,INDEX('P03'!$T:$T,$A363+52),0)+IF($A363&lt;='P04'!$B$17,INDEX('P04'!$T:$T,$A363+52),0)+IF($A363&lt;='P05'!$B$17,INDEX('P05'!$T:$T,$A363+52),0)+IF($A363&lt;='P06'!$B$17,INDEX('P06'!$T:$T,$A363+52),0)+IF($A363&lt;='P07'!$B$17,INDEX('P07'!$T:$T,$A363+52),0)+IF($A363&lt;='P08'!$B$17,INDEX('P08'!$T:$T,$A363+52),0)+IF($A363&lt;='P09'!$B$17,INDEX('P09'!$T:$T,$A363+52),0)+IF($A363&lt;='P10'!$B$17,INDEX('P10'!$T:$T,$A363+52),0)</f>
        <v>2.7511262805486361</v>
      </c>
      <c r="I363">
        <f>IF($A363&lt;='P01'!$B$17,INDEX('P01'!$U:$U,$A363+52),0)+IF($A363&lt;='P02'!$B$17,INDEX('P02'!$U:$U,$A363+52),0)+IF($A363&lt;='P03'!$B$17,INDEX('P03'!$U:$U,$A363+52),0)+IF($A363&lt;='P04'!$B$17,INDEX('P04'!$U:$U,$A363+52),0)+IF($A363&lt;='P05'!$B$17,INDEX('P05'!$U:$U,$A363+52),0)+IF($A363&lt;='P06'!$B$17,INDEX('P06'!$U:$U,$A363+52),0)+IF($A363&lt;='P07'!$B$17,INDEX('P07'!$U:$U,$A363+52),0)+IF($A363&lt;='P08'!$B$17,INDEX('P08'!$U:$U,$A363+52),0)+IF($A363&lt;='P09'!$B$17,INDEX('P09'!$U:$U,$A363+52),0)+IF($A363&lt;='P10'!$B$17,INDEX('P10'!$U:$U,$A363+52),0)</f>
        <v>56.604416249226354</v>
      </c>
      <c r="J363">
        <f>IF($A363&lt;='P01'!$B$17,INDEX('P01'!$V:$V,$A363+52),0)+IF($A363&lt;='P02'!$B$17,INDEX('P02'!$V:$V,$A363+52),0)+IF($A363&lt;='P03'!$B$17,INDEX('P03'!$V:$V,$A363+52),0)+IF($A363&lt;='P04'!$B$17,INDEX('P04'!$V:$V,$A363+52),0)+IF($A363&lt;='P05'!$B$17,INDEX('P05'!$V:$V,$A363+52),0)+IF($A363&lt;='P06'!$B$17,INDEX('P06'!$V:$V,$A363+52),0)+IF($A363&lt;='P07'!$B$17,INDEX('P07'!$V:$V,$A363+52),0)+IF($A363&lt;='P08'!$B$17,INDEX('P08'!$V:$V,$A363+52),0)+IF($A363&lt;='P09'!$B$17,INDEX('P09'!$V:$V,$A363+52),0)+IF($A363&lt;='P10'!$B$17,INDEX('P10'!$V:$V,$A363+52),0)</f>
        <v>3.1980391258726468E-2</v>
      </c>
      <c r="K363">
        <f>IF($A363&lt;='P01'!$B$17,INDEX('P01'!$W:$W,$A363+52),0)+IF($A363&lt;='P02'!$B$17,INDEX('P02'!$W:$W,$A363+52),0)+IF($A363&lt;='P03'!$B$17,INDEX('P03'!$W:$W,$A363+52),0)+IF($A363&lt;='P04'!$B$17,INDEX('P04'!$W:$W,$A363+52),0)+IF($A363&lt;='P05'!$B$17,INDEX('P05'!$W:$W,$A363+52),0)+IF($A363&lt;='P06'!$B$17,INDEX('P06'!$W:$W,$A363+52),0)+IF($A363&lt;='P07'!$B$17,INDEX('P07'!$W:$W,$A363+52),0)+IF($A363&lt;='P08'!$B$17,INDEX('P08'!$W:$W,$A363+52),0)+IF($A363&lt;='P09'!$B$17,INDEX('P09'!$W:$W,$A363+52),0)+IF($A363&lt;='P10'!$B$17,INDEX('P10'!$W:$W,$A363+52),0)</f>
        <v>-31.561817322554315</v>
      </c>
      <c r="L363">
        <f>IF($A363&lt;='P01'!$B$17,INDEX('P01'!$X:$X,$A363+52),0)+IF($A363&lt;='P02'!$B$17,INDEX('P02'!$X:$X,$A363+52),0)+IF($A363&lt;='P03'!$B$17,INDEX('P03'!$X:$X,$A363+52),0)+IF($A363&lt;='P04'!$B$17,INDEX('P04'!$X:$X,$A363+52),0)+IF($A363&lt;='P05'!$B$17,INDEX('P05'!$X:$X,$A363+52),0)+IF($A363&lt;='P06'!$B$17,INDEX('P06'!$X:$X,$A363+52),0)+IF($A363&lt;='P07'!$B$17,INDEX('P07'!$X:$X,$A363+52),0)+IF($A363&lt;='P08'!$B$17,INDEX('P08'!$X:$X,$A363+52),0)+IF($A363&lt;='P09'!$B$17,INDEX('P09'!$X:$X,$A363+52),0)+IF($A363&lt;='P10'!$B$17,INDEX('P10'!$X:$X,$A363+52),0)</f>
        <v>31.47072320316882</v>
      </c>
      <c r="M363">
        <f>IF($A363&lt;='P01'!$B$17,INDEX('P01'!$AA:$AA,$A363+52),0)+IF($A363&lt;='P02'!$B$17,INDEX('P02'!$AA:$AA,$A363+52),0)+IF($A363&lt;='P03'!$B$17,INDEX('P03'!$AA:$AA,$A363+52),0)+IF($A363&lt;='P04'!$B$17,INDEX('P04'!$AA:$AA,$A363+52),0)+IF($A363&lt;='P05'!$B$17,INDEX('P05'!$AA:$AA,$A363+52),0)+IF($A363&lt;='P06'!$B$17,INDEX('P06'!$AA:$AA,$A363+52),0)+IF($A363&lt;='P07'!$B$17,INDEX('P07'!$AA:$AA,$A363+52),0)+IF($A363&lt;='P08'!$B$17,INDEX('P08'!$AA:$AA,$A363+52),0)+IF($A363&lt;='P09'!$B$17,INDEX('P09'!$AA:$AA,$A363+52),0)+IF($A363&lt;='P10'!$B$17,INDEX('P10'!$AA:$AA,$A363+52),0)</f>
        <v>-10.66769149370581</v>
      </c>
      <c r="N363">
        <f>IF($A363&lt;='P01'!$B$17,INDEX('P01'!$AB:$AB,$A363+52),0)+IF($A363&lt;='P02'!$B$17,INDEX('P02'!$AB:$AB,$A363+52),0)+IF($A363&lt;='P03'!$B$17,INDEX('P03'!$AB:$AB,$A363+52),0)+IF($A363&lt;='P04'!$B$17,INDEX('P04'!$AB:$AB,$A363+52),0)+IF($A363&lt;='P05'!$B$17,INDEX('P05'!$AB:$AB,$A363+52),0)+IF($A363&lt;='P06'!$B$17,INDEX('P06'!$AB:$AB,$A363+52),0)+IF($A363&lt;='P07'!$B$17,INDEX('P07'!$AB:$AB,$A363+52),0)+IF($A363&lt;='P08'!$B$17,INDEX('P08'!$AB:$AB,$A363+52),0)+IF($A363&lt;='P09'!$B$17,INDEX('P09'!$AB:$AB,$A363+52),0)+IF($A363&lt;='P10'!$B$17,INDEX('P10'!$AB:$AB,$A363+52),0)</f>
        <v>9.6561339014822245</v>
      </c>
      <c r="O363">
        <f>IF($A363&lt;='P01'!$B$17,INDEX('P01'!$AC:$AC,$A363+52),0)+IF($A363&lt;='P02'!$B$17,INDEX('P02'!$AC:$AC,$A363+52),0)+IF($A363&lt;='P03'!$B$17,INDEX('P03'!$AC:$AC,$A363+52),0)+IF($A363&lt;='P04'!$B$17,INDEX('P04'!$AC:$AC,$A363+52),0)+IF($A363&lt;='P05'!$B$17,INDEX('P05'!$AC:$AC,$A363+52),0)+IF($A363&lt;='P06'!$B$17,INDEX('P06'!$AC:$AC,$A363+52),0)+IF($A363&lt;='P07'!$B$17,INDEX('P07'!$AC:$AC,$A363+52),0)+IF($A363&lt;='P08'!$B$17,INDEX('P08'!$AC:$AC,$A363+52),0)+IF($A363&lt;='P09'!$B$17,INDEX('P09'!$AC:$AC,$A363+52),0)+IF($A363&lt;='P10'!$B$17,INDEX('P10'!$AC:$AC,$A363+52),0)</f>
        <v>0.1931226780296445</v>
      </c>
      <c r="P363">
        <f>IF($A363&lt;='P01'!$B$17,INDEX('P01'!$AD:$AD,$A363+52),0)+IF($A363&lt;='P02'!$B$17,INDEX('P02'!$AD:$AD,$A363+52),0)+IF($A363&lt;='P03'!$B$17,INDEX('P03'!$AD:$AD,$A363+52),0)+IF($A363&lt;='P04'!$B$17,INDEX('P04'!$AD:$AD,$A363+52),0)+IF($A363&lt;='P05'!$B$17,INDEX('P05'!$AD:$AD,$A363+52),0)+IF($A363&lt;='P06'!$B$17,INDEX('P06'!$AD:$AD,$A363+52),0)+IF($A363&lt;='P07'!$B$17,INDEX('P07'!$AD:$AD,$A363+52),0)+IF($A363&lt;='P08'!$B$17,INDEX('P08'!$AD:$AD,$A363+52),0)+IF($A363&lt;='P09'!$B$17,INDEX('P09'!$AD:$AD,$A363+52),0)+IF($A363&lt;='P10'!$B$17,INDEX('P10'!$AD:$AD,$A363+52),0)</f>
        <v>0.93255455973010759</v>
      </c>
      <c r="Q363">
        <f>IF($A363&lt;='P01'!$B$17,INDEX('P01'!$AE:$AE,$A363+52),0)+IF($A363&lt;='P02'!$B$17,INDEX('P02'!$AE:$AE,$A363+52),0)+IF($A363&lt;='P03'!$B$17,INDEX('P03'!$AE:$AE,$A363+52),0)+IF($A363&lt;='P04'!$B$17,INDEX('P04'!$AE:$AE,$A363+52),0)+IF($A363&lt;='P05'!$B$17,INDEX('P05'!$AE:$AE,$A363+52),0)+IF($A363&lt;='P06'!$B$17,INDEX('P06'!$AE:$AE,$A363+52),0)+IF($A363&lt;='P07'!$B$17,INDEX('P07'!$AE:$AE,$A363+52),0)+IF($A363&lt;='P08'!$B$17,INDEX('P08'!$AE:$AE,$A363+52),0)+IF($A363&lt;='P09'!$B$17,INDEX('P09'!$AE:$AE,$A363+52),0)+IF($A363&lt;='P10'!$B$17,INDEX('P10'!$AE:$AE,$A363+52),0)</f>
        <v>19.187307702774799</v>
      </c>
      <c r="R363">
        <f>IF($A363&lt;='P01'!$B$17,INDEX('P01'!$AF:$AF,$A363+52),0)+IF($A363&lt;='P02'!$B$17,INDEX('P02'!$AF:$AF,$A363+52),0)+IF($A363&lt;='P03'!$B$17,INDEX('P03'!$AF:$AF,$A363+52),0)+IF($A363&lt;='P04'!$B$17,INDEX('P04'!$AF:$AF,$A363+52),0)+IF($A363&lt;='P05'!$B$17,INDEX('P05'!$AF:$AF,$A363+52),0)+IF($A363&lt;='P06'!$B$17,INDEX('P06'!$AF:$AF,$A363+52),0)+IF($A363&lt;='P07'!$B$17,INDEX('P07'!$AF:$AF,$A363+52),0)+IF($A363&lt;='P08'!$B$17,INDEX('P08'!$AF:$AF,$A363+52),0)+IF($A363&lt;='P09'!$B$17,INDEX('P09'!$AF:$AF,$A363+52),0)+IF($A363&lt;='P10'!$B$17,INDEX('P10'!$AF:$AF,$A363+52),0)</f>
        <v>1.0840454653477695E-2</v>
      </c>
      <c r="S363">
        <f>IF($A363&lt;='P01'!$B$17,INDEX('P01'!$AG:$AG,$A363+52),0)+IF($A363&lt;='P02'!$B$17,INDEX('P02'!$AG:$AG,$A363+52),0)+IF($A363&lt;='P03'!$B$17,INDEX('P03'!$AG:$AG,$A363+52),0)+IF($A363&lt;='P04'!$B$17,INDEX('P04'!$AG:$AG,$A363+52),0)+IF($A363&lt;='P05'!$B$17,INDEX('P05'!$AG:$AG,$A363+52),0)+IF($A363&lt;='P06'!$B$17,INDEX('P06'!$AG:$AG,$A363+52),0)+IF($A363&lt;='P07'!$B$17,INDEX('P07'!$AG:$AG,$A363+52),0)+IF($A363&lt;='P08'!$B$17,INDEX('P08'!$AG:$AG,$A363+52),0)+IF($A363&lt;='P09'!$B$17,INDEX('P09'!$AG:$AG,$A363+52),0)+IF($A363&lt;='P10'!$B$17,INDEX('P10'!$AG:$AG,$A363+52),0)</f>
        <v>6595.5078034192838</v>
      </c>
      <c r="T363">
        <f>IF($A363&lt;='P01'!$B$17,INDEX('P01'!$AI:$AI,$A363+52),0)+IF($A363&lt;='P02'!$B$17,INDEX('P02'!$AI:$AI,$A363+52),0)+IF($A363&lt;='P03'!$B$17,INDEX('P03'!$AI:$AI,$A363+52),0)+IF($A363&lt;='P04'!$B$17,INDEX('P04'!$AI:$AI,$A363+52),0)+IF($A363&lt;='P05'!$B$17,INDEX('P05'!$AI:$AI,$A363+52),0)+IF($A363&lt;='P06'!$B$17,INDEX('P06'!$AI:$AI,$A363+52),0)+IF($A363&lt;='P07'!$B$17,INDEX('P07'!$AI:$AI,$A363+52),0)+IF($A363&lt;='P08'!$B$17,INDEX('P08'!$AI:$AI,$A363+52),0)+IF($A363&lt;='P09'!$B$17,INDEX('P09'!$AI:$AI,$A363+52),0)+IF($A363&lt;='P10'!$B$17,INDEX('P10'!$AI:$AI,$A363+52),0)</f>
        <v>6595.5078034192838</v>
      </c>
    </row>
    <row r="364" spans="1:20" x14ac:dyDescent="0.35">
      <c r="A364">
        <v>332</v>
      </c>
      <c r="B364">
        <f>IF($A364&lt;='P01'!$B$17,INDEX('P01'!$J:$J,$A364+52),0)+IF($A364&lt;='P02'!$B$17,INDEX('P02'!$J:$J,$A364+52),0)+IF($A364&lt;='P03'!$B$17,INDEX('P03'!$J:$J,$A364+52),0)+IF($A364&lt;='P04'!$B$17,INDEX('P04'!$J:$J,$A364+52),0)+IF($A364&lt;='P05'!$B$17,INDEX('P05'!$J:$J,$A364+52),0)+IF($A364&lt;='P06'!$B$17,INDEX('P06'!$J:$J,$A364+52),0)+IF($A364&lt;='P07'!$B$17,INDEX('P07'!$J:$J,$A364+52),0)+IF($A364&lt;='P08'!$B$17,INDEX('P08'!$J:$J,$A364+52),0)+IF($A364&lt;='P09'!$B$17,INDEX('P09'!$J:$J,$A364+52),0)+IF($A364&lt;='P10'!$B$17,INDEX('P10'!$J:$J,$A364+52),0)</f>
        <v>5.639906940278878E-5</v>
      </c>
      <c r="C364">
        <f>IF($A364&lt;='P01'!$B$17,INDEX('P01'!$K:$K,$A364+52),0)+IF($A364&lt;='P02'!$B$17,INDEX('P02'!$K:$K,$A364+52),0)+IF($A364&lt;='P03'!$B$17,INDEX('P03'!$K:$K,$A364+52),0)+IF($A364&lt;='P04'!$B$17,INDEX('P04'!$K:$K,$A364+52),0)+IF($A364&lt;='P05'!$B$17,INDEX('P05'!$K:$K,$A364+52),0)+IF($A364&lt;='P06'!$B$17,INDEX('P06'!$K:$K,$A364+52),0)+IF($A364&lt;='P07'!$B$17,INDEX('P07'!$K:$K,$A364+52),0)+IF($A364&lt;='P08'!$B$17,INDEX('P08'!$K:$K,$A364+52),0)+IF($A364&lt;='P09'!$B$17,INDEX('P09'!$K:$K,$A364+52),0)+IF($A364&lt;='P10'!$B$17,INDEX('P10'!$K:$K,$A364+52),0)</f>
        <v>8.2364904543672543E-4</v>
      </c>
      <c r="D364">
        <f>IF($A364&lt;='P01'!$B$17,INDEX('P01'!$L:$L,$A364+52),0)+IF($A364&lt;='P02'!$B$17,INDEX('P02'!$L:$L,$A364+52),0)+IF($A364&lt;='P03'!$B$17,INDEX('P03'!$L:$L,$A364+52),0)+IF($A364&lt;='P04'!$B$17,INDEX('P04'!$L:$L,$A364+52),0)+IF($A364&lt;='P05'!$B$17,INDEX('P05'!$L:$L,$A364+52),0)+IF($A364&lt;='P06'!$B$17,INDEX('P06'!$L:$L,$A364+52),0)+IF($A364&lt;='P07'!$B$17,INDEX('P07'!$L:$L,$A364+52),0)+IF($A364&lt;='P08'!$B$17,INDEX('P08'!$L:$L,$A364+52),0)+IF($A364&lt;='P09'!$B$17,INDEX('P09'!$L:$L,$A364+52),0)+IF($A364&lt;='P10'!$B$17,INDEX('P10'!$L:$L,$A364+52),0)</f>
        <v>0</v>
      </c>
      <c r="E364">
        <f>IF($A364&lt;='P01'!$B$17,INDEX('P01'!$M:$M,$A364+52),0)+IF($A364&lt;='P02'!$B$17,INDEX('P02'!$M:$M,$A364+52),0)+IF($A364&lt;='P03'!$B$17,INDEX('P03'!$M:$M,$A364+52),0)+IF($A364&lt;='P04'!$B$17,INDEX('P04'!$M:$M,$A364+52),0)+IF($A364&lt;='P05'!$B$17,INDEX('P05'!$M:$M,$A364+52),0)+IF($A364&lt;='P06'!$B$17,INDEX('P06'!$M:$M,$A364+52),0)+IF($A364&lt;='P07'!$B$17,INDEX('P07'!$M:$M,$A364+52),0)+IF($A364&lt;='P08'!$B$17,INDEX('P08'!$M:$M,$A364+52),0)+IF($A364&lt;='P09'!$B$17,INDEX('P09'!$M:$M,$A364+52),0)+IF($A364&lt;='P10'!$B$17,INDEX('P10'!$M:$M,$A364+52),0)</f>
        <v>0.24170760626565535</v>
      </c>
      <c r="F364">
        <f>IF($A364&lt;='P01'!$B$17,INDEX('P01'!$R:$R,$A364+52),0)+IF($A364&lt;='P02'!$B$17,INDEX('P02'!$R:$R,$A364+52),0)+IF($A364&lt;='P03'!$B$17,INDEX('P03'!$R:$R,$A364+52),0)+IF($A364&lt;='P04'!$B$17,INDEX('P04'!$R:$R,$A364+52),0)+IF($A364&lt;='P05'!$B$17,INDEX('P05'!$R:$R,$A364+52),0)+IF($A364&lt;='P06'!$B$17,INDEX('P06'!$R:$R,$A364+52),0)+IF($A364&lt;='P07'!$B$17,INDEX('P07'!$R:$R,$A364+52),0)+IF($A364&lt;='P08'!$B$17,INDEX('P08'!$R:$R,$A364+52),0)+IF($A364&lt;='P09'!$B$17,INDEX('P09'!$R:$R,$A364+52),0)+IF($A364&lt;='P10'!$B$17,INDEX('P10'!$R:$R,$A364+52),0)</f>
        <v>28.290572253853313</v>
      </c>
      <c r="G364">
        <f>IF($A364&lt;='P01'!$B$17,INDEX('P01'!$S:$S,$A364+52),0)+IF($A364&lt;='P02'!$B$17,INDEX('P02'!$S:$S,$A364+52),0)+IF($A364&lt;='P03'!$B$17,INDEX('P03'!$S:$S,$A364+52),0)+IF($A364&lt;='P04'!$B$17,INDEX('P04'!$S:$S,$A364+52),0)+IF($A364&lt;='P05'!$B$17,INDEX('P05'!$S:$S,$A364+52),0)+IF($A364&lt;='P06'!$B$17,INDEX('P06'!$S:$S,$A364+52),0)+IF($A364&lt;='P07'!$B$17,INDEX('P07'!$S:$S,$A364+52),0)+IF($A364&lt;='P08'!$B$17,INDEX('P08'!$S:$S,$A364+52),0)+IF($A364&lt;='P09'!$B$17,INDEX('P09'!$S:$S,$A364+52),0)+IF($A364&lt;='P10'!$B$17,INDEX('P10'!$S:$S,$A364+52),0)</f>
        <v>0.56581144507706627</v>
      </c>
      <c r="H364">
        <f>IF($A364&lt;='P01'!$B$17,INDEX('P01'!$T:$T,$A364+52),0)+IF($A364&lt;='P02'!$B$17,INDEX('P02'!$T:$T,$A364+52),0)+IF($A364&lt;='P03'!$B$17,INDEX('P03'!$T:$T,$A364+52),0)+IF($A364&lt;='P04'!$B$17,INDEX('P04'!$T:$T,$A364+52),0)+IF($A364&lt;='P05'!$B$17,INDEX('P05'!$T:$T,$A364+52),0)+IF($A364&lt;='P06'!$B$17,INDEX('P06'!$T:$T,$A364+52),0)+IF($A364&lt;='P07'!$B$17,INDEX('P07'!$T:$T,$A364+52),0)+IF($A364&lt;='P08'!$B$17,INDEX('P08'!$T:$T,$A364+52),0)+IF($A364&lt;='P09'!$B$17,INDEX('P09'!$T:$T,$A364+52),0)+IF($A364&lt;='P10'!$B$17,INDEX('P10'!$T:$T,$A364+52),0)</f>
        <v>2.7479062788696615</v>
      </c>
      <c r="I364">
        <f>IF($A364&lt;='P01'!$B$17,INDEX('P01'!$U:$U,$A364+52),0)+IF($A364&lt;='P02'!$B$17,INDEX('P02'!$U:$U,$A364+52),0)+IF($A364&lt;='P03'!$B$17,INDEX('P03'!$U:$U,$A364+52),0)+IF($A364&lt;='P04'!$B$17,INDEX('P04'!$U:$U,$A364+52),0)+IF($A364&lt;='P05'!$B$17,INDEX('P05'!$U:$U,$A364+52),0)+IF($A364&lt;='P06'!$B$17,INDEX('P06'!$U:$U,$A364+52),0)+IF($A364&lt;='P07'!$B$17,INDEX('P07'!$U:$U,$A364+52),0)+IF($A364&lt;='P08'!$B$17,INDEX('P08'!$U:$U,$A364+52),0)+IF($A364&lt;='P09'!$B$17,INDEX('P09'!$U:$U,$A364+52),0)+IF($A364&lt;='P10'!$B$17,INDEX('P10'!$U:$U,$A364+52),0)</f>
        <v>56.399069402788783</v>
      </c>
      <c r="J364">
        <f>IF($A364&lt;='P01'!$B$17,INDEX('P01'!$V:$V,$A364+52),0)+IF($A364&lt;='P02'!$B$17,INDEX('P02'!$V:$V,$A364+52),0)+IF($A364&lt;='P03'!$B$17,INDEX('P03'!$V:$V,$A364+52),0)+IF($A364&lt;='P04'!$B$17,INDEX('P04'!$V:$V,$A364+52),0)+IF($A364&lt;='P05'!$B$17,INDEX('P05'!$V:$V,$A364+52),0)+IF($A364&lt;='P06'!$B$17,INDEX('P06'!$V:$V,$A364+52),0)+IF($A364&lt;='P07'!$B$17,INDEX('P07'!$V:$V,$A364+52),0)+IF($A364&lt;='P08'!$B$17,INDEX('P08'!$V:$V,$A364+52),0)+IF($A364&lt;='P09'!$B$17,INDEX('P09'!$V:$V,$A364+52),0)+IF($A364&lt;='P10'!$B$17,INDEX('P10'!$V:$V,$A364+52),0)</f>
        <v>3.1942960438383738E-2</v>
      </c>
      <c r="K364">
        <f>IF($A364&lt;='P01'!$B$17,INDEX('P01'!$W:$W,$A364+52),0)+IF($A364&lt;='P02'!$B$17,INDEX('P02'!$W:$W,$A364+52),0)+IF($A364&lt;='P03'!$B$17,INDEX('P03'!$W:$W,$A364+52),0)+IF($A364&lt;='P04'!$B$17,INDEX('P04'!$W:$W,$A364+52),0)+IF($A364&lt;='P05'!$B$17,INDEX('P05'!$W:$W,$A364+52),0)+IF($A364&lt;='P06'!$B$17,INDEX('P06'!$W:$W,$A364+52),0)+IF($A364&lt;='P07'!$B$17,INDEX('P07'!$W:$W,$A364+52),0)+IF($A364&lt;='P08'!$B$17,INDEX('P08'!$W:$W,$A364+52),0)+IF($A364&lt;='P09'!$B$17,INDEX('P09'!$W:$W,$A364+52),0)+IF($A364&lt;='P10'!$B$17,INDEX('P10'!$W:$W,$A364+52),0)</f>
        <v>-31.454157833320579</v>
      </c>
      <c r="L364">
        <f>IF($A364&lt;='P01'!$B$17,INDEX('P01'!$X:$X,$A364+52),0)+IF($A364&lt;='P02'!$B$17,INDEX('P02'!$X:$X,$A364+52),0)+IF($A364&lt;='P03'!$B$17,INDEX('P03'!$X:$X,$A364+52),0)+IF($A364&lt;='P04'!$B$17,INDEX('P04'!$X:$X,$A364+52),0)+IF($A364&lt;='P05'!$B$17,INDEX('P05'!$X:$X,$A364+52),0)+IF($A364&lt;='P06'!$B$17,INDEX('P06'!$X:$X,$A364+52),0)+IF($A364&lt;='P07'!$B$17,INDEX('P07'!$X:$X,$A364+52),0)+IF($A364&lt;='P08'!$B$17,INDEX('P08'!$X:$X,$A364+52),0)+IF($A364&lt;='P09'!$B$17,INDEX('P09'!$X:$X,$A364+52),0)+IF($A364&lt;='P10'!$B$17,INDEX('P10'!$X:$X,$A364+52),0)</f>
        <v>31.363394180908948</v>
      </c>
      <c r="M364">
        <f>IF($A364&lt;='P01'!$B$17,INDEX('P01'!$AA:$AA,$A364+52),0)+IF($A364&lt;='P02'!$B$17,INDEX('P02'!$AA:$AA,$A364+52),0)+IF($A364&lt;='P03'!$B$17,INDEX('P03'!$AA:$AA,$A364+52),0)+IF($A364&lt;='P04'!$B$17,INDEX('P04'!$AA:$AA,$A364+52),0)+IF($A364&lt;='P05'!$B$17,INDEX('P05'!$AA:$AA,$A364+52),0)+IF($A364&lt;='P06'!$B$17,INDEX('P06'!$AA:$AA,$A364+52),0)+IF($A364&lt;='P07'!$B$17,INDEX('P07'!$AA:$AA,$A364+52),0)+IF($A364&lt;='P08'!$B$17,INDEX('P08'!$AA:$AA,$A364+52),0)+IF($A364&lt;='P09'!$B$17,INDEX('P09'!$AA:$AA,$A364+52),0)+IF($A364&lt;='P10'!$B$17,INDEX('P10'!$AA:$AA,$A364+52),0)</f>
        <v>-10.596619394402596</v>
      </c>
      <c r="N364">
        <f>IF($A364&lt;='P01'!$B$17,INDEX('P01'!$AB:$AB,$A364+52),0)+IF($A364&lt;='P02'!$B$17,INDEX('P02'!$AB:$AB,$A364+52),0)+IF($A364&lt;='P03'!$B$17,INDEX('P03'!$AB:$AB,$A364+52),0)+IF($A364&lt;='P04'!$B$17,INDEX('P04'!$AB:$AB,$A364+52),0)+IF($A364&lt;='P05'!$B$17,INDEX('P05'!$AB:$AB,$A364+52),0)+IF($A364&lt;='P06'!$B$17,INDEX('P06'!$AB:$AB,$A364+52),0)+IF($A364&lt;='P07'!$B$17,INDEX('P07'!$AB:$AB,$A364+52),0)+IF($A364&lt;='P08'!$B$17,INDEX('P08'!$AB:$AB,$A364+52),0)+IF($A364&lt;='P09'!$B$17,INDEX('P09'!$AB:$AB,$A364+52),0)+IF($A364&lt;='P10'!$B$17,INDEX('P10'!$AB:$AB,$A364+52),0)</f>
        <v>9.589709617925541</v>
      </c>
      <c r="O364">
        <f>IF($A364&lt;='P01'!$B$17,INDEX('P01'!$AC:$AC,$A364+52),0)+IF($A364&lt;='P02'!$B$17,INDEX('P02'!$AC:$AC,$A364+52),0)+IF($A364&lt;='P03'!$B$17,INDEX('P03'!$AC:$AC,$A364+52),0)+IF($A364&lt;='P04'!$B$17,INDEX('P04'!$AC:$AC,$A364+52),0)+IF($A364&lt;='P05'!$B$17,INDEX('P05'!$AC:$AC,$A364+52),0)+IF($A364&lt;='P06'!$B$17,INDEX('P06'!$AC:$AC,$A364+52),0)+IF($A364&lt;='P07'!$B$17,INDEX('P07'!$AC:$AC,$A364+52),0)+IF($A364&lt;='P08'!$B$17,INDEX('P08'!$AC:$AC,$A364+52),0)+IF($A364&lt;='P09'!$B$17,INDEX('P09'!$AC:$AC,$A364+52),0)+IF($A364&lt;='P10'!$B$17,INDEX('P10'!$AC:$AC,$A364+52),0)</f>
        <v>0.19179419235851081</v>
      </c>
      <c r="P364">
        <f>IF($A364&lt;='P01'!$B$17,INDEX('P01'!$AD:$AD,$A364+52),0)+IF($A364&lt;='P02'!$B$17,INDEX('P02'!$AD:$AD,$A364+52),0)+IF($A364&lt;='P03'!$B$17,INDEX('P03'!$AD:$AD,$A364+52),0)+IF($A364&lt;='P04'!$B$17,INDEX('P04'!$AD:$AD,$A364+52),0)+IF($A364&lt;='P05'!$B$17,INDEX('P05'!$AD:$AD,$A364+52),0)+IF($A364&lt;='P06'!$B$17,INDEX('P06'!$AD:$AD,$A364+52),0)+IF($A364&lt;='P07'!$B$17,INDEX('P07'!$AD:$AD,$A364+52),0)+IF($A364&lt;='P08'!$B$17,INDEX('P08'!$AD:$AD,$A364+52),0)+IF($A364&lt;='P09'!$B$17,INDEX('P09'!$AD:$AD,$A364+52),0)+IF($A364&lt;='P10'!$B$17,INDEX('P10'!$AD:$AD,$A364+52),0)</f>
        <v>0.92842365213123246</v>
      </c>
      <c r="Q364">
        <f>IF($A364&lt;='P01'!$B$17,INDEX('P01'!$AE:$AE,$A364+52),0)+IF($A364&lt;='P02'!$B$17,INDEX('P02'!$AE:$AE,$A364+52),0)+IF($A364&lt;='P03'!$B$17,INDEX('P03'!$AE:$AE,$A364+52),0)+IF($A364&lt;='P04'!$B$17,INDEX('P04'!$AE:$AE,$A364+52),0)+IF($A364&lt;='P05'!$B$17,INDEX('P05'!$AE:$AE,$A364+52),0)+IF($A364&lt;='P06'!$B$17,INDEX('P06'!$AE:$AE,$A364+52),0)+IF($A364&lt;='P07'!$B$17,INDEX('P07'!$AE:$AE,$A364+52),0)+IF($A364&lt;='P08'!$B$17,INDEX('P08'!$AE:$AE,$A364+52),0)+IF($A364&lt;='P09'!$B$17,INDEX('P09'!$AE:$AE,$A364+52),0)+IF($A364&lt;='P10'!$B$17,INDEX('P10'!$AE:$AE,$A364+52),0)</f>
        <v>19.055318732805897</v>
      </c>
      <c r="R364">
        <f>IF($A364&lt;='P01'!$B$17,INDEX('P01'!$AF:$AF,$A364+52),0)+IF($A364&lt;='P02'!$B$17,INDEX('P02'!$AF:$AF,$A364+52),0)+IF($A364&lt;='P03'!$B$17,INDEX('P03'!$AF:$AF,$A364+52),0)+IF($A364&lt;='P04'!$B$17,INDEX('P04'!$AF:$AF,$A364+52),0)+IF($A364&lt;='P05'!$B$17,INDEX('P05'!$AF:$AF,$A364+52),0)+IF($A364&lt;='P06'!$B$17,INDEX('P06'!$AF:$AF,$A364+52),0)+IF($A364&lt;='P07'!$B$17,INDEX('P07'!$AF:$AF,$A364+52),0)+IF($A364&lt;='P08'!$B$17,INDEX('P08'!$AF:$AF,$A364+52),0)+IF($A364&lt;='P09'!$B$17,INDEX('P09'!$AF:$AF,$A364+52),0)+IF($A364&lt;='P10'!$B$17,INDEX('P10'!$AF:$AF,$A364+52),0)</f>
        <v>1.0792435032495653E-2</v>
      </c>
      <c r="S364">
        <f>IF($A364&lt;='P01'!$B$17,INDEX('P01'!$AG:$AG,$A364+52),0)+IF($A364&lt;='P02'!$B$17,INDEX('P02'!$AG:$AG,$A364+52),0)+IF($A364&lt;='P03'!$B$17,INDEX('P03'!$AG:$AG,$A364+52),0)+IF($A364&lt;='P04'!$B$17,INDEX('P04'!$AG:$AG,$A364+52),0)+IF($A364&lt;='P05'!$B$17,INDEX('P05'!$AG:$AG,$A364+52),0)+IF($A364&lt;='P06'!$B$17,INDEX('P06'!$AG:$AG,$A364+52),0)+IF($A364&lt;='P07'!$B$17,INDEX('P07'!$AG:$AG,$A364+52),0)+IF($A364&lt;='P08'!$B$17,INDEX('P08'!$AG:$AG,$A364+52),0)+IF($A364&lt;='P09'!$B$17,INDEX('P09'!$AG:$AG,$A364+52),0)+IF($A364&lt;='P10'!$B$17,INDEX('P10'!$AG:$AG,$A364+52),0)</f>
        <v>6585.7363855182321</v>
      </c>
      <c r="T364">
        <f>IF($A364&lt;='P01'!$B$17,INDEX('P01'!$AI:$AI,$A364+52),0)+IF($A364&lt;='P02'!$B$17,INDEX('P02'!$AI:$AI,$A364+52),0)+IF($A364&lt;='P03'!$B$17,INDEX('P03'!$AI:$AI,$A364+52),0)+IF($A364&lt;='P04'!$B$17,INDEX('P04'!$AI:$AI,$A364+52),0)+IF($A364&lt;='P05'!$B$17,INDEX('P05'!$AI:$AI,$A364+52),0)+IF($A364&lt;='P06'!$B$17,INDEX('P06'!$AI:$AI,$A364+52),0)+IF($A364&lt;='P07'!$B$17,INDEX('P07'!$AI:$AI,$A364+52),0)+IF($A364&lt;='P08'!$B$17,INDEX('P08'!$AI:$AI,$A364+52),0)+IF($A364&lt;='P09'!$B$17,INDEX('P09'!$AI:$AI,$A364+52),0)+IF($A364&lt;='P10'!$B$17,INDEX('P10'!$AI:$AI,$A364+52),0)</f>
        <v>6585.7363855182321</v>
      </c>
    </row>
    <row r="365" spans="1:20" x14ac:dyDescent="0.35">
      <c r="A365">
        <v>333</v>
      </c>
      <c r="B365">
        <f>IF($A365&lt;='P01'!$B$17,INDEX('P01'!$J:$J,$A365+52),0)+IF($A365&lt;='P02'!$B$17,INDEX('P02'!$J:$J,$A365+52),0)+IF($A365&lt;='P03'!$B$17,INDEX('P03'!$J:$J,$A365+52),0)+IF($A365&lt;='P04'!$B$17,INDEX('P04'!$J:$J,$A365+52),0)+IF($A365&lt;='P05'!$B$17,INDEX('P05'!$J:$J,$A365+52),0)+IF($A365&lt;='P06'!$B$17,INDEX('P06'!$J:$J,$A365+52),0)+IF($A365&lt;='P07'!$B$17,INDEX('P07'!$J:$J,$A365+52),0)+IF($A365&lt;='P08'!$B$17,INDEX('P08'!$J:$J,$A365+52),0)+IF($A365&lt;='P09'!$B$17,INDEX('P09'!$J:$J,$A365+52),0)+IF($A365&lt;='P10'!$B$17,INDEX('P10'!$J:$J,$A365+52),0)</f>
        <v>5.6194467504009637E-5</v>
      </c>
      <c r="C365">
        <f>IF($A365&lt;='P01'!$B$17,INDEX('P01'!$K:$K,$A365+52),0)+IF($A365&lt;='P02'!$B$17,INDEX('P02'!$K:$K,$A365+52),0)+IF($A365&lt;='P03'!$B$17,INDEX('P03'!$K:$K,$A365+52),0)+IF($A365&lt;='P04'!$B$17,INDEX('P04'!$K:$K,$A365+52),0)+IF($A365&lt;='P05'!$B$17,INDEX('P05'!$K:$K,$A365+52),0)+IF($A365&lt;='P06'!$B$17,INDEX('P06'!$K:$K,$A365+52),0)+IF($A365&lt;='P07'!$B$17,INDEX('P07'!$K:$K,$A365+52),0)+IF($A365&lt;='P08'!$B$17,INDEX('P08'!$K:$K,$A365+52),0)+IF($A365&lt;='P09'!$B$17,INDEX('P09'!$K:$K,$A365+52),0)+IF($A365&lt;='P10'!$B$17,INDEX('P10'!$K:$K,$A365+52),0)</f>
        <v>8.2066105006005623E-4</v>
      </c>
      <c r="D365">
        <f>IF($A365&lt;='P01'!$B$17,INDEX('P01'!$L:$L,$A365+52),0)+IF($A365&lt;='P02'!$B$17,INDEX('P02'!$L:$L,$A365+52),0)+IF($A365&lt;='P03'!$B$17,INDEX('P03'!$L:$L,$A365+52),0)+IF($A365&lt;='P04'!$B$17,INDEX('P04'!$L:$L,$A365+52),0)+IF($A365&lt;='P05'!$B$17,INDEX('P05'!$L:$L,$A365+52),0)+IF($A365&lt;='P06'!$B$17,INDEX('P06'!$L:$L,$A365+52),0)+IF($A365&lt;='P07'!$B$17,INDEX('P07'!$L:$L,$A365+52),0)+IF($A365&lt;='P08'!$B$17,INDEX('P08'!$L:$L,$A365+52),0)+IF($A365&lt;='P09'!$B$17,INDEX('P09'!$L:$L,$A365+52),0)+IF($A365&lt;='P10'!$B$17,INDEX('P10'!$L:$L,$A365+52),0)</f>
        <v>0</v>
      </c>
      <c r="E365">
        <f>IF($A365&lt;='P01'!$B$17,INDEX('P01'!$M:$M,$A365+52),0)+IF($A365&lt;='P02'!$B$17,INDEX('P02'!$M:$M,$A365+52),0)+IF($A365&lt;='P03'!$B$17,INDEX('P03'!$M:$M,$A365+52),0)+IF($A365&lt;='P04'!$B$17,INDEX('P04'!$M:$M,$A365+52),0)+IF($A365&lt;='P05'!$B$17,INDEX('P05'!$M:$M,$A365+52),0)+IF($A365&lt;='P06'!$B$17,INDEX('P06'!$M:$M,$A365+52),0)+IF($A365&lt;='P07'!$B$17,INDEX('P07'!$M:$M,$A365+52),0)+IF($A365&lt;='P08'!$B$17,INDEX('P08'!$M:$M,$A365+52),0)+IF($A365&lt;='P09'!$B$17,INDEX('P09'!$M:$M,$A365+52),0)+IF($A365&lt;='P10'!$B$17,INDEX('P10'!$M:$M,$A365+52),0)</f>
        <v>0.24083075074809127</v>
      </c>
      <c r="F365">
        <f>IF($A365&lt;='P01'!$B$17,INDEX('P01'!$R:$R,$A365+52),0)+IF($A365&lt;='P02'!$B$17,INDEX('P02'!$R:$R,$A365+52),0)+IF($A365&lt;='P03'!$B$17,INDEX('P03'!$R:$R,$A365+52),0)+IF($A365&lt;='P04'!$B$17,INDEX('P04'!$R:$R,$A365+52),0)+IF($A365&lt;='P05'!$B$17,INDEX('P05'!$R:$R,$A365+52),0)+IF($A365&lt;='P06'!$B$17,INDEX('P06'!$R:$R,$A365+52),0)+IF($A365&lt;='P07'!$B$17,INDEX('P07'!$R:$R,$A365+52),0)+IF($A365&lt;='P08'!$B$17,INDEX('P08'!$R:$R,$A365+52),0)+IF($A365&lt;='P09'!$B$17,INDEX('P09'!$R:$R,$A365+52),0)+IF($A365&lt;='P10'!$B$17,INDEX('P10'!$R:$R,$A365+52),0)</f>
        <v>28.187941042700729</v>
      </c>
      <c r="G365">
        <f>IF($A365&lt;='P01'!$B$17,INDEX('P01'!$S:$S,$A365+52),0)+IF($A365&lt;='P02'!$B$17,INDEX('P02'!$S:$S,$A365+52),0)+IF($A365&lt;='P03'!$B$17,INDEX('P03'!$S:$S,$A365+52),0)+IF($A365&lt;='P04'!$B$17,INDEX('P04'!$S:$S,$A365+52),0)+IF($A365&lt;='P05'!$B$17,INDEX('P05'!$S:$S,$A365+52),0)+IF($A365&lt;='P06'!$B$17,INDEX('P06'!$S:$S,$A365+52),0)+IF($A365&lt;='P07'!$B$17,INDEX('P07'!$S:$S,$A365+52),0)+IF($A365&lt;='P08'!$B$17,INDEX('P08'!$S:$S,$A365+52),0)+IF($A365&lt;='P09'!$B$17,INDEX('P09'!$S:$S,$A365+52),0)+IF($A365&lt;='P10'!$B$17,INDEX('P10'!$S:$S,$A365+52),0)</f>
        <v>0.56375882085401463</v>
      </c>
      <c r="H365">
        <f>IF($A365&lt;='P01'!$B$17,INDEX('P01'!$T:$T,$A365+52),0)+IF($A365&lt;='P02'!$B$17,INDEX('P02'!$T:$T,$A365+52),0)+IF($A365&lt;='P03'!$B$17,INDEX('P03'!$T:$T,$A365+52),0)+IF($A365&lt;='P04'!$B$17,INDEX('P04'!$T:$T,$A365+52),0)+IF($A365&lt;='P05'!$B$17,INDEX('P05'!$T:$T,$A365+52),0)+IF($A365&lt;='P06'!$B$17,INDEX('P06'!$T:$T,$A365+52),0)+IF($A365&lt;='P07'!$B$17,INDEX('P07'!$T:$T,$A365+52),0)+IF($A365&lt;='P08'!$B$17,INDEX('P08'!$T:$T,$A365+52),0)+IF($A365&lt;='P09'!$B$17,INDEX('P09'!$T:$T,$A365+52),0)+IF($A365&lt;='P10'!$B$17,INDEX('P10'!$T:$T,$A365+52),0)</f>
        <v>2.7446900459783596</v>
      </c>
      <c r="I365">
        <f>IF($A365&lt;='P01'!$B$17,INDEX('P01'!$U:$U,$A365+52),0)+IF($A365&lt;='P02'!$B$17,INDEX('P02'!$U:$U,$A365+52),0)+IF($A365&lt;='P03'!$B$17,INDEX('P03'!$U:$U,$A365+52),0)+IF($A365&lt;='P04'!$B$17,INDEX('P04'!$U:$U,$A365+52),0)+IF($A365&lt;='P05'!$B$17,INDEX('P05'!$U:$U,$A365+52),0)+IF($A365&lt;='P06'!$B$17,INDEX('P06'!$U:$U,$A365+52),0)+IF($A365&lt;='P07'!$B$17,INDEX('P07'!$U:$U,$A365+52),0)+IF($A365&lt;='P08'!$B$17,INDEX('P08'!$U:$U,$A365+52),0)+IF($A365&lt;='P09'!$B$17,INDEX('P09'!$U:$U,$A365+52),0)+IF($A365&lt;='P10'!$B$17,INDEX('P10'!$U:$U,$A365+52),0)</f>
        <v>56.194467504009637</v>
      </c>
      <c r="J365">
        <f>IF($A365&lt;='P01'!$B$17,INDEX('P01'!$V:$V,$A365+52),0)+IF($A365&lt;='P02'!$B$17,INDEX('P02'!$V:$V,$A365+52),0)+IF($A365&lt;='P03'!$B$17,INDEX('P03'!$V:$V,$A365+52),0)+IF($A365&lt;='P04'!$B$17,INDEX('P04'!$V:$V,$A365+52),0)+IF($A365&lt;='P05'!$B$17,INDEX('P05'!$V:$V,$A365+52),0)+IF($A365&lt;='P06'!$B$17,INDEX('P06'!$V:$V,$A365+52),0)+IF($A365&lt;='P07'!$B$17,INDEX('P07'!$V:$V,$A365+52),0)+IF($A365&lt;='P08'!$B$17,INDEX('P08'!$V:$V,$A365+52),0)+IF($A365&lt;='P09'!$B$17,INDEX('P09'!$V:$V,$A365+52),0)+IF($A365&lt;='P10'!$B$17,INDEX('P10'!$V:$V,$A365+52),0)</f>
        <v>3.190557342820894E-2</v>
      </c>
      <c r="K365">
        <f>IF($A365&lt;='P01'!$B$17,INDEX('P01'!$W:$W,$A365+52),0)+IF($A365&lt;='P02'!$B$17,INDEX('P02'!$W:$W,$A365+52),0)+IF($A365&lt;='P03'!$B$17,INDEX('P03'!$W:$W,$A365+52),0)+IF($A365&lt;='P04'!$B$17,INDEX('P04'!$W:$W,$A365+52),0)+IF($A365&lt;='P05'!$B$17,INDEX('P05'!$W:$W,$A365+52),0)+IF($A365&lt;='P06'!$B$17,INDEX('P06'!$W:$W,$A365+52),0)+IF($A365&lt;='P07'!$B$17,INDEX('P07'!$W:$W,$A365+52),0)+IF($A365&lt;='P08'!$B$17,INDEX('P08'!$W:$W,$A365+52),0)+IF($A365&lt;='P09'!$B$17,INDEX('P09'!$W:$W,$A365+52),0)+IF($A365&lt;='P10'!$B$17,INDEX('P10'!$W:$W,$A365+52),0)</f>
        <v>-31.346880901569492</v>
      </c>
      <c r="L365">
        <f>IF($A365&lt;='P01'!$B$17,INDEX('P01'!$X:$X,$A365+52),0)+IF($A365&lt;='P02'!$B$17,INDEX('P02'!$X:$X,$A365+52),0)+IF($A365&lt;='P03'!$B$17,INDEX('P03'!$X:$X,$A365+52),0)+IF($A365&lt;='P04'!$B$17,INDEX('P04'!$X:$X,$A365+52),0)+IF($A365&lt;='P05'!$B$17,INDEX('P05'!$X:$X,$A365+52),0)+IF($A365&lt;='P06'!$B$17,INDEX('P06'!$X:$X,$A365+52),0)+IF($A365&lt;='P07'!$B$17,INDEX('P07'!$X:$X,$A365+52),0)+IF($A365&lt;='P08'!$B$17,INDEX('P08'!$X:$X,$A365+52),0)+IF($A365&lt;='P09'!$B$17,INDEX('P09'!$X:$X,$A365+52),0)+IF($A365&lt;='P10'!$B$17,INDEX('P10'!$X:$X,$A365+52),0)</f>
        <v>31.256446517279123</v>
      </c>
      <c r="M365">
        <f>IF($A365&lt;='P01'!$B$17,INDEX('P01'!$AA:$AA,$A365+52),0)+IF($A365&lt;='P02'!$B$17,INDEX('P02'!$AA:$AA,$A365+52),0)+IF($A365&lt;='P03'!$B$17,INDEX('P03'!$AA:$AA,$A365+52),0)+IF($A365&lt;='P04'!$B$17,INDEX('P04'!$AA:$AA,$A365+52),0)+IF($A365&lt;='P05'!$B$17,INDEX('P05'!$AA:$AA,$A365+52),0)+IF($A365&lt;='P06'!$B$17,INDEX('P06'!$AA:$AA,$A365+52),0)+IF($A365&lt;='P07'!$B$17,INDEX('P07'!$AA:$AA,$A365+52),0)+IF($A365&lt;='P08'!$B$17,INDEX('P08'!$AA:$AA,$A365+52),0)+IF($A365&lt;='P09'!$B$17,INDEX('P09'!$AA:$AA,$A365+52),0)+IF($A365&lt;='P10'!$B$17,INDEX('P10'!$AA:$AA,$A365+52),0)</f>
        <v>-10.526025962680691</v>
      </c>
      <c r="N365">
        <f>IF($A365&lt;='P01'!$B$17,INDEX('P01'!$AB:$AB,$A365+52),0)+IF($A365&lt;='P02'!$B$17,INDEX('P02'!$AB:$AB,$A365+52),0)+IF($A365&lt;='P03'!$B$17,INDEX('P03'!$AB:$AB,$A365+52),0)+IF($A365&lt;='P04'!$B$17,INDEX('P04'!$AB:$AB,$A365+52),0)+IF($A365&lt;='P05'!$B$17,INDEX('P05'!$AB:$AB,$A365+52),0)+IF($A365&lt;='P06'!$B$17,INDEX('P06'!$AB:$AB,$A365+52),0)+IF($A365&lt;='P07'!$B$17,INDEX('P07'!$AB:$AB,$A365+52),0)+IF($A365&lt;='P08'!$B$17,INDEX('P08'!$AB:$AB,$A365+52),0)+IF($A365&lt;='P09'!$B$17,INDEX('P09'!$AB:$AB,$A365+52),0)+IF($A365&lt;='P10'!$B$17,INDEX('P10'!$AB:$AB,$A365+52),0)</f>
        <v>9.5237422652162369</v>
      </c>
      <c r="O365">
        <f>IF($A365&lt;='P01'!$B$17,INDEX('P01'!$AC:$AC,$A365+52),0)+IF($A365&lt;='P02'!$B$17,INDEX('P02'!$AC:$AC,$A365+52),0)+IF($A365&lt;='P03'!$B$17,INDEX('P03'!$AC:$AC,$A365+52),0)+IF($A365&lt;='P04'!$B$17,INDEX('P04'!$AC:$AC,$A365+52),0)+IF($A365&lt;='P05'!$B$17,INDEX('P05'!$AC:$AC,$A365+52),0)+IF($A365&lt;='P06'!$B$17,INDEX('P06'!$AC:$AC,$A365+52),0)+IF($A365&lt;='P07'!$B$17,INDEX('P07'!$AC:$AC,$A365+52),0)+IF($A365&lt;='P08'!$B$17,INDEX('P08'!$AC:$AC,$A365+52),0)+IF($A365&lt;='P09'!$B$17,INDEX('P09'!$AC:$AC,$A365+52),0)+IF($A365&lt;='P10'!$B$17,INDEX('P10'!$AC:$AC,$A365+52),0)</f>
        <v>0.19047484530432476</v>
      </c>
      <c r="P365">
        <f>IF($A365&lt;='P01'!$B$17,INDEX('P01'!$AD:$AD,$A365+52),0)+IF($A365&lt;='P02'!$B$17,INDEX('P02'!$AD:$AD,$A365+52),0)+IF($A365&lt;='P03'!$B$17,INDEX('P03'!$AD:$AD,$A365+52),0)+IF($A365&lt;='P04'!$B$17,INDEX('P04'!$AD:$AD,$A365+52),0)+IF($A365&lt;='P05'!$B$17,INDEX('P05'!$AD:$AD,$A365+52),0)+IF($A365&lt;='P06'!$B$17,INDEX('P06'!$AD:$AD,$A365+52),0)+IF($A365&lt;='P07'!$B$17,INDEX('P07'!$AD:$AD,$A365+52),0)+IF($A365&lt;='P08'!$B$17,INDEX('P08'!$AD:$AD,$A365+52),0)+IF($A365&lt;='P09'!$B$17,INDEX('P09'!$AD:$AD,$A365+52),0)+IF($A365&lt;='P10'!$B$17,INDEX('P10'!$AD:$AD,$A365+52),0)</f>
        <v>0.92431104308380641</v>
      </c>
      <c r="Q365">
        <f>IF($A365&lt;='P01'!$B$17,INDEX('P01'!$AE:$AE,$A365+52),0)+IF($A365&lt;='P02'!$B$17,INDEX('P02'!$AE:$AE,$A365+52),0)+IF($A365&lt;='P03'!$B$17,INDEX('P03'!$AE:$AE,$A365+52),0)+IF($A365&lt;='P04'!$B$17,INDEX('P04'!$AE:$AE,$A365+52),0)+IF($A365&lt;='P05'!$B$17,INDEX('P05'!$AE:$AE,$A365+52),0)+IF($A365&lt;='P06'!$B$17,INDEX('P06'!$AE:$AE,$A365+52),0)+IF($A365&lt;='P07'!$B$17,INDEX('P07'!$AE:$AE,$A365+52),0)+IF($A365&lt;='P08'!$B$17,INDEX('P08'!$AE:$AE,$A365+52),0)+IF($A365&lt;='P09'!$B$17,INDEX('P09'!$AE:$AE,$A365+52),0)+IF($A365&lt;='P10'!$B$17,INDEX('P10'!$AE:$AE,$A365+52),0)</f>
        <v>18.924237711386279</v>
      </c>
      <c r="R365">
        <f>IF($A365&lt;='P01'!$B$17,INDEX('P01'!$AF:$AF,$A365+52),0)+IF($A365&lt;='P02'!$B$17,INDEX('P02'!$AF:$AF,$A365+52),0)+IF($A365&lt;='P03'!$B$17,INDEX('P03'!$AF:$AF,$A365+52),0)+IF($A365&lt;='P04'!$B$17,INDEX('P04'!$AF:$AF,$A365+52),0)+IF($A365&lt;='P05'!$B$17,INDEX('P05'!$AF:$AF,$A365+52),0)+IF($A365&lt;='P06'!$B$17,INDEX('P06'!$AF:$AF,$A365+52),0)+IF($A365&lt;='P07'!$B$17,INDEX('P07'!$AF:$AF,$A365+52),0)+IF($A365&lt;='P08'!$B$17,INDEX('P08'!$AF:$AF,$A365+52),0)+IF($A365&lt;='P09'!$B$17,INDEX('P09'!$AF:$AF,$A365+52),0)+IF($A365&lt;='P10'!$B$17,INDEX('P10'!$AF:$AF,$A365+52),0)</f>
        <v>1.0744628122518174E-2</v>
      </c>
      <c r="S365">
        <f>IF($A365&lt;='P01'!$B$17,INDEX('P01'!$AG:$AG,$A365+52),0)+IF($A365&lt;='P02'!$B$17,INDEX('P02'!$AG:$AG,$A365+52),0)+IF($A365&lt;='P03'!$B$17,INDEX('P03'!$AG:$AG,$A365+52),0)+IF($A365&lt;='P04'!$B$17,INDEX('P04'!$AG:$AG,$A365+52),0)+IF($A365&lt;='P05'!$B$17,INDEX('P05'!$AG:$AG,$A365+52),0)+IF($A365&lt;='P06'!$B$17,INDEX('P06'!$AG:$AG,$A365+52),0)+IF($A365&lt;='P07'!$B$17,INDEX('P07'!$AG:$AG,$A365+52),0)+IF($A365&lt;='P08'!$B$17,INDEX('P08'!$AG:$AG,$A365+52),0)+IF($A365&lt;='P09'!$B$17,INDEX('P09'!$AG:$AG,$A365+52),0)+IF($A365&lt;='P10'!$B$17,INDEX('P10'!$AG:$AG,$A365+52),0)</f>
        <v>6576.0399262012988</v>
      </c>
      <c r="T365">
        <f>IF($A365&lt;='P01'!$B$17,INDEX('P01'!$AI:$AI,$A365+52),0)+IF($A365&lt;='P02'!$B$17,INDEX('P02'!$AI:$AI,$A365+52),0)+IF($A365&lt;='P03'!$B$17,INDEX('P03'!$AI:$AI,$A365+52),0)+IF($A365&lt;='P04'!$B$17,INDEX('P04'!$AI:$AI,$A365+52),0)+IF($A365&lt;='P05'!$B$17,INDEX('P05'!$AI:$AI,$A365+52),0)+IF($A365&lt;='P06'!$B$17,INDEX('P06'!$AI:$AI,$A365+52),0)+IF($A365&lt;='P07'!$B$17,INDEX('P07'!$AI:$AI,$A365+52),0)+IF($A365&lt;='P08'!$B$17,INDEX('P08'!$AI:$AI,$A365+52),0)+IF($A365&lt;='P09'!$B$17,INDEX('P09'!$AI:$AI,$A365+52),0)+IF($A365&lt;='P10'!$B$17,INDEX('P10'!$AI:$AI,$A365+52),0)</f>
        <v>6576.0399262012988</v>
      </c>
    </row>
    <row r="366" spans="1:20" x14ac:dyDescent="0.35">
      <c r="A366">
        <v>334</v>
      </c>
      <c r="B366">
        <f>IF($A366&lt;='P01'!$B$17,INDEX('P01'!$J:$J,$A366+52),0)+IF($A366&lt;='P02'!$B$17,INDEX('P02'!$J:$J,$A366+52),0)+IF($A366&lt;='P03'!$B$17,INDEX('P03'!$J:$J,$A366+52),0)+IF($A366&lt;='P04'!$B$17,INDEX('P04'!$J:$J,$A366+52),0)+IF($A366&lt;='P05'!$B$17,INDEX('P05'!$J:$J,$A366+52),0)+IF($A366&lt;='P06'!$B$17,INDEX('P06'!$J:$J,$A366+52),0)+IF($A366&lt;='P07'!$B$17,INDEX('P07'!$J:$J,$A366+52),0)+IF($A366&lt;='P08'!$B$17,INDEX('P08'!$J:$J,$A366+52),0)+IF($A366&lt;='P09'!$B$17,INDEX('P09'!$J:$J,$A366+52),0)+IF($A366&lt;='P10'!$B$17,INDEX('P10'!$J:$J,$A366+52),0)</f>
        <v>5.5990607850402747E-5</v>
      </c>
      <c r="C366">
        <f>IF($A366&lt;='P01'!$B$17,INDEX('P01'!$K:$K,$A366+52),0)+IF($A366&lt;='P02'!$B$17,INDEX('P02'!$K:$K,$A366+52),0)+IF($A366&lt;='P03'!$B$17,INDEX('P03'!$K:$K,$A366+52),0)+IF($A366&lt;='P04'!$B$17,INDEX('P04'!$K:$K,$A366+52),0)+IF($A366&lt;='P05'!$B$17,INDEX('P05'!$K:$K,$A366+52),0)+IF($A366&lt;='P06'!$B$17,INDEX('P06'!$K:$K,$A366+52),0)+IF($A366&lt;='P07'!$B$17,INDEX('P07'!$K:$K,$A366+52),0)+IF($A366&lt;='P08'!$B$17,INDEX('P08'!$K:$K,$A366+52),0)+IF($A366&lt;='P09'!$B$17,INDEX('P09'!$K:$K,$A366+52),0)+IF($A366&lt;='P10'!$B$17,INDEX('P10'!$K:$K,$A366+52),0)</f>
        <v>8.1768389439287295E-4</v>
      </c>
      <c r="D366">
        <f>IF($A366&lt;='P01'!$B$17,INDEX('P01'!$L:$L,$A366+52),0)+IF($A366&lt;='P02'!$B$17,INDEX('P02'!$L:$L,$A366+52),0)+IF($A366&lt;='P03'!$B$17,INDEX('P03'!$L:$L,$A366+52),0)+IF($A366&lt;='P04'!$B$17,INDEX('P04'!$L:$L,$A366+52),0)+IF($A366&lt;='P05'!$B$17,INDEX('P05'!$L:$L,$A366+52),0)+IF($A366&lt;='P06'!$B$17,INDEX('P06'!$L:$L,$A366+52),0)+IF($A366&lt;='P07'!$B$17,INDEX('P07'!$L:$L,$A366+52),0)+IF($A366&lt;='P08'!$B$17,INDEX('P08'!$L:$L,$A366+52),0)+IF($A366&lt;='P09'!$B$17,INDEX('P09'!$L:$L,$A366+52),0)+IF($A366&lt;='P10'!$B$17,INDEX('P10'!$L:$L,$A366+52),0)</f>
        <v>0</v>
      </c>
      <c r="E366">
        <f>IF($A366&lt;='P01'!$B$17,INDEX('P01'!$M:$M,$A366+52),0)+IF($A366&lt;='P02'!$B$17,INDEX('P02'!$M:$M,$A366+52),0)+IF($A366&lt;='P03'!$B$17,INDEX('P03'!$M:$M,$A366+52),0)+IF($A366&lt;='P04'!$B$17,INDEX('P04'!$M:$M,$A366+52),0)+IF($A366&lt;='P05'!$B$17,INDEX('P05'!$M:$M,$A366+52),0)+IF($A366&lt;='P06'!$B$17,INDEX('P06'!$M:$M,$A366+52),0)+IF($A366&lt;='P07'!$B$17,INDEX('P07'!$M:$M,$A366+52),0)+IF($A366&lt;='P08'!$B$17,INDEX('P08'!$M:$M,$A366+52),0)+IF($A366&lt;='P09'!$B$17,INDEX('P09'!$M:$M,$A366+52),0)+IF($A366&lt;='P10'!$B$17,INDEX('P10'!$M:$M,$A366+52),0)</f>
        <v>0.23995707624584797</v>
      </c>
      <c r="F366">
        <f>IF($A366&lt;='P01'!$B$17,INDEX('P01'!$R:$R,$A366+52),0)+IF($A366&lt;='P02'!$B$17,INDEX('P02'!$R:$R,$A366+52),0)+IF($A366&lt;='P03'!$B$17,INDEX('P03'!$R:$R,$A366+52),0)+IF($A366&lt;='P04'!$B$17,INDEX('P04'!$R:$R,$A366+52),0)+IF($A366&lt;='P05'!$B$17,INDEX('P05'!$R:$R,$A366+52),0)+IF($A366&lt;='P06'!$B$17,INDEX('P06'!$R:$R,$A366+52),0)+IF($A366&lt;='P07'!$B$17,INDEX('P07'!$R:$R,$A366+52),0)+IF($A366&lt;='P08'!$B$17,INDEX('P08'!$R:$R,$A366+52),0)+IF($A366&lt;='P09'!$B$17,INDEX('P09'!$R:$R,$A366+52),0)+IF($A366&lt;='P10'!$B$17,INDEX('P10'!$R:$R,$A366+52),0)</f>
        <v>28.085682152242406</v>
      </c>
      <c r="G366">
        <f>IF($A366&lt;='P01'!$B$17,INDEX('P01'!$S:$S,$A366+52),0)+IF($A366&lt;='P02'!$B$17,INDEX('P02'!$S:$S,$A366+52),0)+IF($A366&lt;='P03'!$B$17,INDEX('P03'!$S:$S,$A366+52),0)+IF($A366&lt;='P04'!$B$17,INDEX('P04'!$S:$S,$A366+52),0)+IF($A366&lt;='P05'!$B$17,INDEX('P05'!$S:$S,$A366+52),0)+IF($A366&lt;='P06'!$B$17,INDEX('P06'!$S:$S,$A366+52),0)+IF($A366&lt;='P07'!$B$17,INDEX('P07'!$S:$S,$A366+52),0)+IF($A366&lt;='P08'!$B$17,INDEX('P08'!$S:$S,$A366+52),0)+IF($A366&lt;='P09'!$B$17,INDEX('P09'!$S:$S,$A366+52),0)+IF($A366&lt;='P10'!$B$17,INDEX('P10'!$S:$S,$A366+52),0)</f>
        <v>0.56171364304484817</v>
      </c>
      <c r="H366">
        <f>IF($A366&lt;='P01'!$B$17,INDEX('P01'!$T:$T,$A366+52),0)+IF($A366&lt;='P02'!$B$17,INDEX('P02'!$T:$T,$A366+52),0)+IF($A366&lt;='P03'!$B$17,INDEX('P03'!$T:$T,$A366+52),0)+IF($A366&lt;='P04'!$B$17,INDEX('P04'!$T:$T,$A366+52),0)+IF($A366&lt;='P05'!$B$17,INDEX('P05'!$T:$T,$A366+52),0)+IF($A366&lt;='P06'!$B$17,INDEX('P06'!$T:$T,$A366+52),0)+IF($A366&lt;='P07'!$B$17,INDEX('P07'!$T:$T,$A366+52),0)+IF($A366&lt;='P08'!$B$17,INDEX('P08'!$T:$T,$A366+52),0)+IF($A366&lt;='P09'!$B$17,INDEX('P09'!$T:$T,$A366+52),0)+IF($A366&lt;='P10'!$B$17,INDEX('P10'!$T:$T,$A366+52),0)</f>
        <v>2.7414775774636269</v>
      </c>
      <c r="I366">
        <f>IF($A366&lt;='P01'!$B$17,INDEX('P01'!$U:$U,$A366+52),0)+IF($A366&lt;='P02'!$B$17,INDEX('P02'!$U:$U,$A366+52),0)+IF($A366&lt;='P03'!$B$17,INDEX('P03'!$U:$U,$A366+52),0)+IF($A366&lt;='P04'!$B$17,INDEX('P04'!$U:$U,$A366+52),0)+IF($A366&lt;='P05'!$B$17,INDEX('P05'!$U:$U,$A366+52),0)+IF($A366&lt;='P06'!$B$17,INDEX('P06'!$U:$U,$A366+52),0)+IF($A366&lt;='P07'!$B$17,INDEX('P07'!$U:$U,$A366+52),0)+IF($A366&lt;='P08'!$B$17,INDEX('P08'!$U:$U,$A366+52),0)+IF($A366&lt;='P09'!$B$17,INDEX('P09'!$U:$U,$A366+52),0)+IF($A366&lt;='P10'!$B$17,INDEX('P10'!$U:$U,$A366+52),0)</f>
        <v>55.990607850402746</v>
      </c>
      <c r="J366">
        <f>IF($A366&lt;='P01'!$B$17,INDEX('P01'!$V:$V,$A366+52),0)+IF($A366&lt;='P02'!$B$17,INDEX('P02'!$V:$V,$A366+52),0)+IF($A366&lt;='P03'!$B$17,INDEX('P03'!$V:$V,$A366+52),0)+IF($A366&lt;='P04'!$B$17,INDEX('P04'!$V:$V,$A366+52),0)+IF($A366&lt;='P05'!$B$17,INDEX('P05'!$V:$V,$A366+52),0)+IF($A366&lt;='P06'!$B$17,INDEX('P06'!$V:$V,$A366+52),0)+IF($A366&lt;='P07'!$B$17,INDEX('P07'!$V:$V,$A366+52),0)+IF($A366&lt;='P08'!$B$17,INDEX('P08'!$V:$V,$A366+52),0)+IF($A366&lt;='P09'!$B$17,INDEX('P09'!$V:$V,$A366+52),0)+IF($A366&lt;='P10'!$B$17,INDEX('P10'!$V:$V,$A366+52),0)</f>
        <v>3.1868230176925326E-2</v>
      </c>
      <c r="K366">
        <f>IF($A366&lt;='P01'!$B$17,INDEX('P01'!$W:$W,$A366+52),0)+IF($A366&lt;='P02'!$B$17,INDEX('P02'!$W:$W,$A366+52),0)+IF($A366&lt;='P03'!$B$17,INDEX('P03'!$W:$W,$A366+52),0)+IF($A366&lt;='P04'!$B$17,INDEX('P04'!$W:$W,$A366+52),0)+IF($A366&lt;='P05'!$B$17,INDEX('P05'!$W:$W,$A366+52),0)+IF($A366&lt;='P06'!$B$17,INDEX('P06'!$W:$W,$A366+52),0)+IF($A366&lt;='P07'!$B$17,INDEX('P07'!$W:$W,$A366+52),0)+IF($A366&lt;='P08'!$B$17,INDEX('P08'!$W:$W,$A366+52),0)+IF($A366&lt;='P09'!$B$17,INDEX('P09'!$W:$W,$A366+52),0)+IF($A366&lt;='P10'!$B$17,INDEX('P10'!$W:$W,$A366+52),0)</f>
        <v>-31.23998514884574</v>
      </c>
      <c r="L366">
        <f>IF($A366&lt;='P01'!$B$17,INDEX('P01'!$X:$X,$A366+52),0)+IF($A366&lt;='P02'!$B$17,INDEX('P02'!$X:$X,$A366+52),0)+IF($A366&lt;='P03'!$B$17,INDEX('P03'!$X:$X,$A366+52),0)+IF($A366&lt;='P04'!$B$17,INDEX('P04'!$X:$X,$A366+52),0)+IF($A366&lt;='P05'!$B$17,INDEX('P05'!$X:$X,$A366+52),0)+IF($A366&lt;='P06'!$B$17,INDEX('P06'!$X:$X,$A366+52),0)+IF($A366&lt;='P07'!$B$17,INDEX('P07'!$X:$X,$A366+52),0)+IF($A366&lt;='P08'!$B$17,INDEX('P08'!$X:$X,$A366+52),0)+IF($A366&lt;='P09'!$B$17,INDEX('P09'!$X:$X,$A366+52),0)+IF($A366&lt;='P10'!$B$17,INDEX('P10'!$X:$X,$A366+52),0)</f>
        <v>31.149878838173191</v>
      </c>
      <c r="M366">
        <f>IF($A366&lt;='P01'!$B$17,INDEX('P01'!$AA:$AA,$A366+52),0)+IF($A366&lt;='P02'!$B$17,INDEX('P02'!$AA:$AA,$A366+52),0)+IF($A366&lt;='P03'!$B$17,INDEX('P03'!$AA:$AA,$A366+52),0)+IF($A366&lt;='P04'!$B$17,INDEX('P04'!$AA:$AA,$A366+52),0)+IF($A366&lt;='P05'!$B$17,INDEX('P05'!$AA:$AA,$A366+52),0)+IF($A366&lt;='P06'!$B$17,INDEX('P06'!$AA:$AA,$A366+52),0)+IF($A366&lt;='P07'!$B$17,INDEX('P07'!$AA:$AA,$A366+52),0)+IF($A366&lt;='P08'!$B$17,INDEX('P08'!$AA:$AA,$A366+52),0)+IF($A366&lt;='P09'!$B$17,INDEX('P09'!$AA:$AA,$A366+52),0)+IF($A366&lt;='P10'!$B$17,INDEX('P10'!$AA:$AA,$A366+52),0)</f>
        <v>-10.455907951138483</v>
      </c>
      <c r="N366">
        <f>IF($A366&lt;='P01'!$B$17,INDEX('P01'!$AB:$AB,$A366+52),0)+IF($A366&lt;='P02'!$B$17,INDEX('P02'!$AB:$AB,$A366+52),0)+IF($A366&lt;='P03'!$B$17,INDEX('P03'!$AB:$AB,$A366+52),0)+IF($A366&lt;='P04'!$B$17,INDEX('P04'!$AB:$AB,$A366+52),0)+IF($A366&lt;='P05'!$B$17,INDEX('P05'!$AB:$AB,$A366+52),0)+IF($A366&lt;='P06'!$B$17,INDEX('P06'!$AB:$AB,$A366+52),0)+IF($A366&lt;='P07'!$B$17,INDEX('P07'!$AB:$AB,$A366+52),0)+IF($A366&lt;='P08'!$B$17,INDEX('P08'!$AB:$AB,$A366+52),0)+IF($A366&lt;='P09'!$B$17,INDEX('P09'!$AB:$AB,$A366+52),0)+IF($A366&lt;='P10'!$B$17,INDEX('P10'!$AB:$AB,$A366+52),0)</f>
        <v>9.4582287001393901</v>
      </c>
      <c r="O366">
        <f>IF($A366&lt;='P01'!$B$17,INDEX('P01'!$AC:$AC,$A366+52),0)+IF($A366&lt;='P02'!$B$17,INDEX('P02'!$AC:$AC,$A366+52),0)+IF($A366&lt;='P03'!$B$17,INDEX('P03'!$AC:$AC,$A366+52),0)+IF($A366&lt;='P04'!$B$17,INDEX('P04'!$AC:$AC,$A366+52),0)+IF($A366&lt;='P05'!$B$17,INDEX('P05'!$AC:$AC,$A366+52),0)+IF($A366&lt;='P06'!$B$17,INDEX('P06'!$AC:$AC,$A366+52),0)+IF($A366&lt;='P07'!$B$17,INDEX('P07'!$AC:$AC,$A366+52),0)+IF($A366&lt;='P08'!$B$17,INDEX('P08'!$AC:$AC,$A366+52),0)+IF($A366&lt;='P09'!$B$17,INDEX('P09'!$AC:$AC,$A366+52),0)+IF($A366&lt;='P10'!$B$17,INDEX('P10'!$AC:$AC,$A366+52),0)</f>
        <v>0.18916457400278783</v>
      </c>
      <c r="P366">
        <f>IF($A366&lt;='P01'!$B$17,INDEX('P01'!$AD:$AD,$A366+52),0)+IF($A366&lt;='P02'!$B$17,INDEX('P02'!$AD:$AD,$A366+52),0)+IF($A366&lt;='P03'!$B$17,INDEX('P03'!$AD:$AD,$A366+52),0)+IF($A366&lt;='P04'!$B$17,INDEX('P04'!$AD:$AD,$A366+52),0)+IF($A366&lt;='P05'!$B$17,INDEX('P05'!$AD:$AD,$A366+52),0)+IF($A366&lt;='P06'!$B$17,INDEX('P06'!$AD:$AD,$A366+52),0)+IF($A366&lt;='P07'!$B$17,INDEX('P07'!$AD:$AD,$A366+52),0)+IF($A366&lt;='P08'!$B$17,INDEX('P08'!$AD:$AD,$A366+52),0)+IF($A366&lt;='P09'!$B$17,INDEX('P09'!$AD:$AD,$A366+52),0)+IF($A366&lt;='P10'!$B$17,INDEX('P10'!$AD:$AD,$A366+52),0)</f>
        <v>0.92021665153131182</v>
      </c>
      <c r="Q366">
        <f>IF($A366&lt;='P01'!$B$17,INDEX('P01'!$AE:$AE,$A366+52),0)+IF($A366&lt;='P02'!$B$17,INDEX('P02'!$AE:$AE,$A366+52),0)+IF($A366&lt;='P03'!$B$17,INDEX('P03'!$AE:$AE,$A366+52),0)+IF($A366&lt;='P04'!$B$17,INDEX('P04'!$AE:$AE,$A366+52),0)+IF($A366&lt;='P05'!$B$17,INDEX('P05'!$AE:$AE,$A366+52),0)+IF($A366&lt;='P06'!$B$17,INDEX('P06'!$AE:$AE,$A366+52),0)+IF($A366&lt;='P07'!$B$17,INDEX('P07'!$AE:$AE,$A366+52),0)+IF($A366&lt;='P08'!$B$17,INDEX('P08'!$AE:$AE,$A366+52),0)+IF($A366&lt;='P09'!$B$17,INDEX('P09'!$AE:$AE,$A366+52),0)+IF($A366&lt;='P10'!$B$17,INDEX('P10'!$AE:$AE,$A366+52),0)</f>
        <v>18.794058392762469</v>
      </c>
      <c r="R366">
        <f>IF($A366&lt;='P01'!$B$17,INDEX('P01'!$AF:$AF,$A366+52),0)+IF($A366&lt;='P02'!$B$17,INDEX('P02'!$AF:$AF,$A366+52),0)+IF($A366&lt;='P03'!$B$17,INDEX('P03'!$AF:$AF,$A366+52),0)+IF($A366&lt;='P04'!$B$17,INDEX('P04'!$AF:$AF,$A366+52),0)+IF($A366&lt;='P05'!$B$17,INDEX('P05'!$AF:$AF,$A366+52),0)+IF($A366&lt;='P06'!$B$17,INDEX('P06'!$AF:$AF,$A366+52),0)+IF($A366&lt;='P07'!$B$17,INDEX('P07'!$AF:$AF,$A366+52),0)+IF($A366&lt;='P08'!$B$17,INDEX('P08'!$AF:$AF,$A366+52),0)+IF($A366&lt;='P09'!$B$17,INDEX('P09'!$AF:$AF,$A366+52),0)+IF($A366&lt;='P10'!$B$17,INDEX('P10'!$AF:$AF,$A366+52),0)</f>
        <v>1.0697032981306014E-2</v>
      </c>
      <c r="S366">
        <f>IF($A366&lt;='P01'!$B$17,INDEX('P01'!$AG:$AG,$A366+52),0)+IF($A366&lt;='P02'!$B$17,INDEX('P02'!$AG:$AG,$A366+52),0)+IF($A366&lt;='P03'!$B$17,INDEX('P03'!$AG:$AG,$A366+52),0)+IF($A366&lt;='P04'!$B$17,INDEX('P04'!$AG:$AG,$A366+52),0)+IF($A366&lt;='P05'!$B$17,INDEX('P05'!$AG:$AG,$A366+52),0)+IF($A366&lt;='P06'!$B$17,INDEX('P06'!$AG:$AG,$A366+52),0)+IF($A366&lt;='P07'!$B$17,INDEX('P07'!$AG:$AG,$A366+52),0)+IF($A366&lt;='P08'!$B$17,INDEX('P08'!$AG:$AG,$A366+52),0)+IF($A366&lt;='P09'!$B$17,INDEX('P09'!$AG:$AG,$A366+52),0)+IF($A366&lt;='P10'!$B$17,INDEX('P10'!$AG:$AG,$A366+52),0)</f>
        <v>6566.4182908788598</v>
      </c>
      <c r="T366">
        <f>IF($A366&lt;='P01'!$B$17,INDEX('P01'!$AI:$AI,$A366+52),0)+IF($A366&lt;='P02'!$B$17,INDEX('P02'!$AI:$AI,$A366+52),0)+IF($A366&lt;='P03'!$B$17,INDEX('P03'!$AI:$AI,$A366+52),0)+IF($A366&lt;='P04'!$B$17,INDEX('P04'!$AI:$AI,$A366+52),0)+IF($A366&lt;='P05'!$B$17,INDEX('P05'!$AI:$AI,$A366+52),0)+IF($A366&lt;='P06'!$B$17,INDEX('P06'!$AI:$AI,$A366+52),0)+IF($A366&lt;='P07'!$B$17,INDEX('P07'!$AI:$AI,$A366+52),0)+IF($A366&lt;='P08'!$B$17,INDEX('P08'!$AI:$AI,$A366+52),0)+IF($A366&lt;='P09'!$B$17,INDEX('P09'!$AI:$AI,$A366+52),0)+IF($A366&lt;='P10'!$B$17,INDEX('P10'!$AI:$AI,$A366+52),0)</f>
        <v>6566.4182908788598</v>
      </c>
    </row>
    <row r="367" spans="1:20" x14ac:dyDescent="0.35">
      <c r="A367">
        <v>335</v>
      </c>
      <c r="B367">
        <f>IF($A367&lt;='P01'!$B$17,INDEX('P01'!$J:$J,$A367+52),0)+IF($A367&lt;='P02'!$B$17,INDEX('P02'!$J:$J,$A367+52),0)+IF($A367&lt;='P03'!$B$17,INDEX('P03'!$J:$J,$A367+52),0)+IF($A367&lt;='P04'!$B$17,INDEX('P04'!$J:$J,$A367+52),0)+IF($A367&lt;='P05'!$B$17,INDEX('P05'!$J:$J,$A367+52),0)+IF($A367&lt;='P06'!$B$17,INDEX('P06'!$J:$J,$A367+52),0)+IF($A367&lt;='P07'!$B$17,INDEX('P07'!$J:$J,$A367+52),0)+IF($A367&lt;='P08'!$B$17,INDEX('P08'!$J:$J,$A367+52),0)+IF($A367&lt;='P09'!$B$17,INDEX('P09'!$J:$J,$A367+52),0)+IF($A367&lt;='P10'!$B$17,INDEX('P10'!$J:$J,$A367+52),0)</f>
        <v>5.5787487749285899E-5</v>
      </c>
      <c r="C367">
        <f>IF($A367&lt;='P01'!$B$17,INDEX('P01'!$K:$K,$A367+52),0)+IF($A367&lt;='P02'!$B$17,INDEX('P02'!$K:$K,$A367+52),0)+IF($A367&lt;='P03'!$B$17,INDEX('P03'!$K:$K,$A367+52),0)+IF($A367&lt;='P04'!$B$17,INDEX('P04'!$K:$K,$A367+52),0)+IF($A367&lt;='P05'!$B$17,INDEX('P05'!$K:$K,$A367+52),0)+IF($A367&lt;='P06'!$B$17,INDEX('P06'!$K:$K,$A367+52),0)+IF($A367&lt;='P07'!$B$17,INDEX('P07'!$K:$K,$A367+52),0)+IF($A367&lt;='P08'!$B$17,INDEX('P08'!$K:$K,$A367+52),0)+IF($A367&lt;='P09'!$B$17,INDEX('P09'!$K:$K,$A367+52),0)+IF($A367&lt;='P10'!$B$17,INDEX('P10'!$K:$K,$A367+52),0)</f>
        <v>8.1471753911138613E-4</v>
      </c>
      <c r="D367">
        <f>IF($A367&lt;='P01'!$B$17,INDEX('P01'!$L:$L,$A367+52),0)+IF($A367&lt;='P02'!$B$17,INDEX('P02'!$L:$L,$A367+52),0)+IF($A367&lt;='P03'!$B$17,INDEX('P03'!$L:$L,$A367+52),0)+IF($A367&lt;='P04'!$B$17,INDEX('P04'!$L:$L,$A367+52),0)+IF($A367&lt;='P05'!$B$17,INDEX('P05'!$L:$L,$A367+52),0)+IF($A367&lt;='P06'!$B$17,INDEX('P06'!$L:$L,$A367+52),0)+IF($A367&lt;='P07'!$B$17,INDEX('P07'!$L:$L,$A367+52),0)+IF($A367&lt;='P08'!$B$17,INDEX('P08'!$L:$L,$A367+52),0)+IF($A367&lt;='P09'!$B$17,INDEX('P09'!$L:$L,$A367+52),0)+IF($A367&lt;='P10'!$B$17,INDEX('P10'!$L:$L,$A367+52),0)</f>
        <v>0</v>
      </c>
      <c r="E367">
        <f>IF($A367&lt;='P01'!$B$17,INDEX('P01'!$M:$M,$A367+52),0)+IF($A367&lt;='P02'!$B$17,INDEX('P02'!$M:$M,$A367+52),0)+IF($A367&lt;='P03'!$B$17,INDEX('P03'!$M:$M,$A367+52),0)+IF($A367&lt;='P04'!$B$17,INDEX('P04'!$M:$M,$A367+52),0)+IF($A367&lt;='P05'!$B$17,INDEX('P05'!$M:$M,$A367+52),0)+IF($A367&lt;='P06'!$B$17,INDEX('P06'!$M:$M,$A367+52),0)+IF($A367&lt;='P07'!$B$17,INDEX('P07'!$M:$M,$A367+52),0)+IF($A367&lt;='P08'!$B$17,INDEX('P08'!$M:$M,$A367+52),0)+IF($A367&lt;='P09'!$B$17,INDEX('P09'!$M:$M,$A367+52),0)+IF($A367&lt;='P10'!$B$17,INDEX('P10'!$M:$M,$A367+52),0)</f>
        <v>0.2390865712189873</v>
      </c>
      <c r="F367">
        <f>IF($A367&lt;='P01'!$B$17,INDEX('P01'!$R:$R,$A367+52),0)+IF($A367&lt;='P02'!$B$17,INDEX('P02'!$R:$R,$A367+52),0)+IF($A367&lt;='P03'!$B$17,INDEX('P03'!$R:$R,$A367+52),0)+IF($A367&lt;='P04'!$B$17,INDEX('P04'!$R:$R,$A367+52),0)+IF($A367&lt;='P05'!$B$17,INDEX('P05'!$R:$R,$A367+52),0)+IF($A367&lt;='P06'!$B$17,INDEX('P06'!$R:$R,$A367+52),0)+IF($A367&lt;='P07'!$B$17,INDEX('P07'!$R:$R,$A367+52),0)+IF($A367&lt;='P08'!$B$17,INDEX('P08'!$R:$R,$A367+52),0)+IF($A367&lt;='P09'!$B$17,INDEX('P09'!$R:$R,$A367+52),0)+IF($A367&lt;='P10'!$B$17,INDEX('P10'!$R:$R,$A367+52),0)</f>
        <v>27.983794231790792</v>
      </c>
      <c r="G367">
        <f>IF($A367&lt;='P01'!$B$17,INDEX('P01'!$S:$S,$A367+52),0)+IF($A367&lt;='P02'!$B$17,INDEX('P02'!$S:$S,$A367+52),0)+IF($A367&lt;='P03'!$B$17,INDEX('P03'!$S:$S,$A367+52),0)+IF($A367&lt;='P04'!$B$17,INDEX('P04'!$S:$S,$A367+52),0)+IF($A367&lt;='P05'!$B$17,INDEX('P05'!$S:$S,$A367+52),0)+IF($A367&lt;='P06'!$B$17,INDEX('P06'!$S:$S,$A367+52),0)+IF($A367&lt;='P07'!$B$17,INDEX('P07'!$S:$S,$A367+52),0)+IF($A367&lt;='P08'!$B$17,INDEX('P08'!$S:$S,$A367+52),0)+IF($A367&lt;='P09'!$B$17,INDEX('P09'!$S:$S,$A367+52),0)+IF($A367&lt;='P10'!$B$17,INDEX('P10'!$S:$S,$A367+52),0)</f>
        <v>0.55967588463581586</v>
      </c>
      <c r="H367">
        <f>IF($A367&lt;='P01'!$B$17,INDEX('P01'!$T:$T,$A367+52),0)+IF($A367&lt;='P02'!$B$17,INDEX('P02'!$T:$T,$A367+52),0)+IF($A367&lt;='P03'!$B$17,INDEX('P03'!$T:$T,$A367+52),0)+IF($A367&lt;='P04'!$B$17,INDEX('P04'!$T:$T,$A367+52),0)+IF($A367&lt;='P05'!$B$17,INDEX('P05'!$T:$T,$A367+52),0)+IF($A367&lt;='P06'!$B$17,INDEX('P06'!$T:$T,$A367+52),0)+IF($A367&lt;='P07'!$B$17,INDEX('P07'!$T:$T,$A367+52),0)+IF($A367&lt;='P08'!$B$17,INDEX('P08'!$T:$T,$A367+52),0)+IF($A367&lt;='P09'!$B$17,INDEX('P09'!$T:$T,$A367+52),0)+IF($A367&lt;='P10'!$B$17,INDEX('P10'!$T:$T,$A367+52),0)</f>
        <v>2.7382688689195236</v>
      </c>
      <c r="I367">
        <f>IF($A367&lt;='P01'!$B$17,INDEX('P01'!$U:$U,$A367+52),0)+IF($A367&lt;='P02'!$B$17,INDEX('P02'!$U:$U,$A367+52),0)+IF($A367&lt;='P03'!$B$17,INDEX('P03'!$U:$U,$A367+52),0)+IF($A367&lt;='P04'!$B$17,INDEX('P04'!$U:$U,$A367+52),0)+IF($A367&lt;='P05'!$B$17,INDEX('P05'!$U:$U,$A367+52),0)+IF($A367&lt;='P06'!$B$17,INDEX('P06'!$U:$U,$A367+52),0)+IF($A367&lt;='P07'!$B$17,INDEX('P07'!$U:$U,$A367+52),0)+IF($A367&lt;='P08'!$B$17,INDEX('P08'!$U:$U,$A367+52),0)+IF($A367&lt;='P09'!$B$17,INDEX('P09'!$U:$U,$A367+52),0)+IF($A367&lt;='P10'!$B$17,INDEX('P10'!$U:$U,$A367+52),0)</f>
        <v>55.787487749285901</v>
      </c>
      <c r="J367">
        <f>IF($A367&lt;='P01'!$B$17,INDEX('P01'!$V:$V,$A367+52),0)+IF($A367&lt;='P02'!$B$17,INDEX('P02'!$V:$V,$A367+52),0)+IF($A367&lt;='P03'!$B$17,INDEX('P03'!$V:$V,$A367+52),0)+IF($A367&lt;='P04'!$B$17,INDEX('P04'!$V:$V,$A367+52),0)+IF($A367&lt;='P05'!$B$17,INDEX('P05'!$V:$V,$A367+52),0)+IF($A367&lt;='P06'!$B$17,INDEX('P06'!$V:$V,$A367+52),0)+IF($A367&lt;='P07'!$B$17,INDEX('P07'!$V:$V,$A367+52),0)+IF($A367&lt;='P08'!$B$17,INDEX('P08'!$V:$V,$A367+52),0)+IF($A367&lt;='P09'!$B$17,INDEX('P09'!$V:$V,$A367+52),0)+IF($A367&lt;='P10'!$B$17,INDEX('P10'!$V:$V,$A367+52),0)</f>
        <v>3.1830930633316157E-2</v>
      </c>
      <c r="K367">
        <f>IF($A367&lt;='P01'!$B$17,INDEX('P01'!$W:$W,$A367+52),0)+IF($A367&lt;='P02'!$B$17,INDEX('P02'!$W:$W,$A367+52),0)+IF($A367&lt;='P03'!$B$17,INDEX('P03'!$W:$W,$A367+52),0)+IF($A367&lt;='P04'!$B$17,INDEX('P04'!$W:$W,$A367+52),0)+IF($A367&lt;='P05'!$B$17,INDEX('P05'!$W:$W,$A367+52),0)+IF($A367&lt;='P06'!$B$17,INDEX('P06'!$W:$W,$A367+52),0)+IF($A367&lt;='P07'!$B$17,INDEX('P07'!$W:$W,$A367+52),0)+IF($A367&lt;='P08'!$B$17,INDEX('P08'!$W:$W,$A367+52),0)+IF($A367&lt;='P09'!$B$17,INDEX('P09'!$W:$W,$A367+52),0)+IF($A367&lt;='P10'!$B$17,INDEX('P10'!$W:$W,$A367+52),0)</f>
        <v>-31.133469201683763</v>
      </c>
      <c r="L367">
        <f>IF($A367&lt;='P01'!$B$17,INDEX('P01'!$X:$X,$A367+52),0)+IF($A367&lt;='P02'!$B$17,INDEX('P02'!$X:$X,$A367+52),0)+IF($A367&lt;='P03'!$B$17,INDEX('P03'!$X:$X,$A367+52),0)+IF($A367&lt;='P04'!$B$17,INDEX('P04'!$X:$X,$A367+52),0)+IF($A367&lt;='P05'!$B$17,INDEX('P05'!$X:$X,$A367+52),0)+IF($A367&lt;='P06'!$B$17,INDEX('P06'!$X:$X,$A367+52),0)+IF($A367&lt;='P07'!$B$17,INDEX('P07'!$X:$X,$A367+52),0)+IF($A367&lt;='P08'!$B$17,INDEX('P08'!$X:$X,$A367+52),0)+IF($A367&lt;='P09'!$B$17,INDEX('P09'!$X:$X,$A367+52),0)+IF($A367&lt;='P10'!$B$17,INDEX('P10'!$X:$X,$A367+52),0)</f>
        <v>31.043689774458958</v>
      </c>
      <c r="M367">
        <f>IF($A367&lt;='P01'!$B$17,INDEX('P01'!$AA:$AA,$A367+52),0)+IF($A367&lt;='P02'!$B$17,INDEX('P02'!$AA:$AA,$A367+52),0)+IF($A367&lt;='P03'!$B$17,INDEX('P03'!$AA:$AA,$A367+52),0)+IF($A367&lt;='P04'!$B$17,INDEX('P04'!$AA:$AA,$A367+52),0)+IF($A367&lt;='P05'!$B$17,INDEX('P05'!$AA:$AA,$A367+52),0)+IF($A367&lt;='P06'!$B$17,INDEX('P06'!$AA:$AA,$A367+52),0)+IF($A367&lt;='P07'!$B$17,INDEX('P07'!$AA:$AA,$A367+52),0)+IF($A367&lt;='P08'!$B$17,INDEX('P08'!$AA:$AA,$A367+52),0)+IF($A367&lt;='P09'!$B$17,INDEX('P09'!$AA:$AA,$A367+52),0)+IF($A367&lt;='P10'!$B$17,INDEX('P10'!$AA:$AA,$A367+52),0)</f>
        <v>-10.386262134512315</v>
      </c>
      <c r="N367">
        <f>IF($A367&lt;='P01'!$B$17,INDEX('P01'!$AB:$AB,$A367+52),0)+IF($A367&lt;='P02'!$B$17,INDEX('P02'!$AB:$AB,$A367+52),0)+IF($A367&lt;='P03'!$B$17,INDEX('P03'!$AB:$AB,$A367+52),0)+IF($A367&lt;='P04'!$B$17,INDEX('P04'!$AB:$AB,$A367+52),0)+IF($A367&lt;='P05'!$B$17,INDEX('P05'!$AB:$AB,$A367+52),0)+IF($A367&lt;='P06'!$B$17,INDEX('P06'!$AB:$AB,$A367+52),0)+IF($A367&lt;='P07'!$B$17,INDEX('P07'!$AB:$AB,$A367+52),0)+IF($A367&lt;='P08'!$B$17,INDEX('P08'!$AB:$AB,$A367+52),0)+IF($A367&lt;='P09'!$B$17,INDEX('P09'!$AB:$AB,$A367+52),0)+IF($A367&lt;='P10'!$B$17,INDEX('P10'!$AB:$AB,$A367+52),0)</f>
        <v>9.3931658011021693</v>
      </c>
      <c r="O367">
        <f>IF($A367&lt;='P01'!$B$17,INDEX('P01'!$AC:$AC,$A367+52),0)+IF($A367&lt;='P02'!$B$17,INDEX('P02'!$AC:$AC,$A367+52),0)+IF($A367&lt;='P03'!$B$17,INDEX('P03'!$AC:$AC,$A367+52),0)+IF($A367&lt;='P04'!$B$17,INDEX('P04'!$AC:$AC,$A367+52),0)+IF($A367&lt;='P05'!$B$17,INDEX('P05'!$AC:$AC,$A367+52),0)+IF($A367&lt;='P06'!$B$17,INDEX('P06'!$AC:$AC,$A367+52),0)+IF($A367&lt;='P07'!$B$17,INDEX('P07'!$AC:$AC,$A367+52),0)+IF($A367&lt;='P08'!$B$17,INDEX('P08'!$AC:$AC,$A367+52),0)+IF($A367&lt;='P09'!$B$17,INDEX('P09'!$AC:$AC,$A367+52),0)+IF($A367&lt;='P10'!$B$17,INDEX('P10'!$AC:$AC,$A367+52),0)</f>
        <v>0.18786331602204337</v>
      </c>
      <c r="P367">
        <f>IF($A367&lt;='P01'!$B$17,INDEX('P01'!$AD:$AD,$A367+52),0)+IF($A367&lt;='P02'!$B$17,INDEX('P02'!$AD:$AD,$A367+52),0)+IF($A367&lt;='P03'!$B$17,INDEX('P03'!$AD:$AD,$A367+52),0)+IF($A367&lt;='P04'!$B$17,INDEX('P04'!$AD:$AD,$A367+52),0)+IF($A367&lt;='P05'!$B$17,INDEX('P05'!$AD:$AD,$A367+52),0)+IF($A367&lt;='P06'!$B$17,INDEX('P06'!$AD:$AD,$A367+52),0)+IF($A367&lt;='P07'!$B$17,INDEX('P07'!$AD:$AD,$A367+52),0)+IF($A367&lt;='P08'!$B$17,INDEX('P08'!$AD:$AD,$A367+52),0)+IF($A367&lt;='P09'!$B$17,INDEX('P09'!$AD:$AD,$A367+52),0)+IF($A367&lt;='P10'!$B$17,INDEX('P10'!$AD:$AD,$A367+52),0)</f>
        <v>0.91614039677628456</v>
      </c>
      <c r="Q367">
        <f>IF($A367&lt;='P01'!$B$17,INDEX('P01'!$AE:$AE,$A367+52),0)+IF($A367&lt;='P02'!$B$17,INDEX('P02'!$AE:$AE,$A367+52),0)+IF($A367&lt;='P03'!$B$17,INDEX('P03'!$AE:$AE,$A367+52),0)+IF($A367&lt;='P04'!$B$17,INDEX('P04'!$AE:$AE,$A367+52),0)+IF($A367&lt;='P05'!$B$17,INDEX('P05'!$AE:$AE,$A367+52),0)+IF($A367&lt;='P06'!$B$17,INDEX('P06'!$AE:$AE,$A367+52),0)+IF($A367&lt;='P07'!$B$17,INDEX('P07'!$AE:$AE,$A367+52),0)+IF($A367&lt;='P08'!$B$17,INDEX('P08'!$AE:$AE,$A367+52),0)+IF($A367&lt;='P09'!$B$17,INDEX('P09'!$AE:$AE,$A367+52),0)+IF($A367&lt;='P10'!$B$17,INDEX('P10'!$AE:$AE,$A367+52),0)</f>
        <v>18.664774574145362</v>
      </c>
      <c r="R367">
        <f>IF($A367&lt;='P01'!$B$17,INDEX('P01'!$AF:$AF,$A367+52),0)+IF($A367&lt;='P02'!$B$17,INDEX('P02'!$AF:$AF,$A367+52),0)+IF($A367&lt;='P03'!$B$17,INDEX('P03'!$AF:$AF,$A367+52),0)+IF($A367&lt;='P04'!$B$17,INDEX('P04'!$AF:$AF,$A367+52),0)+IF($A367&lt;='P05'!$B$17,INDEX('P05'!$AF:$AF,$A367+52),0)+IF($A367&lt;='P06'!$B$17,INDEX('P06'!$AF:$AF,$A367+52),0)+IF($A367&lt;='P07'!$B$17,INDEX('P07'!$AF:$AF,$A367+52),0)+IF($A367&lt;='P08'!$B$17,INDEX('P08'!$AF:$AF,$A367+52),0)+IF($A367&lt;='P09'!$B$17,INDEX('P09'!$AF:$AF,$A367+52),0)+IF($A367&lt;='P10'!$B$17,INDEX('P10'!$AF:$AF,$A367+52),0)</f>
        <v>1.0649648670793729E-2</v>
      </c>
      <c r="S367">
        <f>IF($A367&lt;='P01'!$B$17,INDEX('P01'!$AG:$AG,$A367+52),0)+IF($A367&lt;='P02'!$B$17,INDEX('P02'!$AG:$AG,$A367+52),0)+IF($A367&lt;='P03'!$B$17,INDEX('P03'!$AG:$AG,$A367+52),0)+IF($A367&lt;='P04'!$B$17,INDEX('P04'!$AG:$AG,$A367+52),0)+IF($A367&lt;='P05'!$B$17,INDEX('P05'!$AG:$AG,$A367+52),0)+IF($A367&lt;='P06'!$B$17,INDEX('P06'!$AG:$AG,$A367+52),0)+IF($A367&lt;='P07'!$B$17,INDEX('P07'!$AG:$AG,$A367+52),0)+IF($A367&lt;='P08'!$B$17,INDEX('P08'!$AG:$AG,$A367+52),0)+IF($A367&lt;='P09'!$B$17,INDEX('P09'!$AG:$AG,$A367+52),0)+IF($A367&lt;='P10'!$B$17,INDEX('P10'!$AG:$AG,$A367+52),0)</f>
        <v>6556.8713458898092</v>
      </c>
      <c r="T367">
        <f>IF($A367&lt;='P01'!$B$17,INDEX('P01'!$AI:$AI,$A367+52),0)+IF($A367&lt;='P02'!$B$17,INDEX('P02'!$AI:$AI,$A367+52),0)+IF($A367&lt;='P03'!$B$17,INDEX('P03'!$AI:$AI,$A367+52),0)+IF($A367&lt;='P04'!$B$17,INDEX('P04'!$AI:$AI,$A367+52),0)+IF($A367&lt;='P05'!$B$17,INDEX('P05'!$AI:$AI,$A367+52),0)+IF($A367&lt;='P06'!$B$17,INDEX('P06'!$AI:$AI,$A367+52),0)+IF($A367&lt;='P07'!$B$17,INDEX('P07'!$AI:$AI,$A367+52),0)+IF($A367&lt;='P08'!$B$17,INDEX('P08'!$AI:$AI,$A367+52),0)+IF($A367&lt;='P09'!$B$17,INDEX('P09'!$AI:$AI,$A367+52),0)+IF($A367&lt;='P10'!$B$17,INDEX('P10'!$AI:$AI,$A367+52),0)</f>
        <v>6556.8713458898092</v>
      </c>
    </row>
    <row r="368" spans="1:20" x14ac:dyDescent="0.35">
      <c r="A368">
        <v>336</v>
      </c>
      <c r="B368">
        <f>IF($A368&lt;='P01'!$B$17,INDEX('P01'!$J:$J,$A368+52),0)+IF($A368&lt;='P02'!$B$17,INDEX('P02'!$J:$J,$A368+52),0)+IF($A368&lt;='P03'!$B$17,INDEX('P03'!$J:$J,$A368+52),0)+IF($A368&lt;='P04'!$B$17,INDEX('P04'!$J:$J,$A368+52),0)+IF($A368&lt;='P05'!$B$17,INDEX('P05'!$J:$J,$A368+52),0)+IF($A368&lt;='P06'!$B$17,INDEX('P06'!$J:$J,$A368+52),0)+IF($A368&lt;='P07'!$B$17,INDEX('P07'!$J:$J,$A368+52),0)+IF($A368&lt;='P08'!$B$17,INDEX('P08'!$J:$J,$A368+52),0)+IF($A368&lt;='P09'!$B$17,INDEX('P09'!$J:$J,$A368+52),0)+IF($A368&lt;='P10'!$B$17,INDEX('P10'!$J:$J,$A368+52),0)</f>
        <v>5.5585104517745245E-5</v>
      </c>
      <c r="C368">
        <f>IF($A368&lt;='P01'!$B$17,INDEX('P01'!$K:$K,$A368+52),0)+IF($A368&lt;='P02'!$B$17,INDEX('P02'!$K:$K,$A368+52),0)+IF($A368&lt;='P03'!$B$17,INDEX('P03'!$K:$K,$A368+52),0)+IF($A368&lt;='P04'!$B$17,INDEX('P04'!$K:$K,$A368+52),0)+IF($A368&lt;='P05'!$B$17,INDEX('P05'!$K:$K,$A368+52),0)+IF($A368&lt;='P06'!$B$17,INDEX('P06'!$K:$K,$A368+52),0)+IF($A368&lt;='P07'!$B$17,INDEX('P07'!$K:$K,$A368+52),0)+IF($A368&lt;='P08'!$B$17,INDEX('P08'!$K:$K,$A368+52),0)+IF($A368&lt;='P09'!$B$17,INDEX('P09'!$K:$K,$A368+52),0)+IF($A368&lt;='P10'!$B$17,INDEX('P10'!$K:$K,$A368+52),0)</f>
        <v>8.1176194503446294E-4</v>
      </c>
      <c r="D368">
        <f>IF($A368&lt;='P01'!$B$17,INDEX('P01'!$L:$L,$A368+52),0)+IF($A368&lt;='P02'!$B$17,INDEX('P02'!$L:$L,$A368+52),0)+IF($A368&lt;='P03'!$B$17,INDEX('P03'!$L:$L,$A368+52),0)+IF($A368&lt;='P04'!$B$17,INDEX('P04'!$L:$L,$A368+52),0)+IF($A368&lt;='P05'!$B$17,INDEX('P05'!$L:$L,$A368+52),0)+IF($A368&lt;='P06'!$B$17,INDEX('P06'!$L:$L,$A368+52),0)+IF($A368&lt;='P07'!$B$17,INDEX('P07'!$L:$L,$A368+52),0)+IF($A368&lt;='P08'!$B$17,INDEX('P08'!$L:$L,$A368+52),0)+IF($A368&lt;='P09'!$B$17,INDEX('P09'!$L:$L,$A368+52),0)+IF($A368&lt;='P10'!$B$17,INDEX('P10'!$L:$L,$A368+52),0)</f>
        <v>0</v>
      </c>
      <c r="E368">
        <f>IF($A368&lt;='P01'!$B$17,INDEX('P01'!$M:$M,$A368+52),0)+IF($A368&lt;='P02'!$B$17,INDEX('P02'!$M:$M,$A368+52),0)+IF($A368&lt;='P03'!$B$17,INDEX('P03'!$M:$M,$A368+52),0)+IF($A368&lt;='P04'!$B$17,INDEX('P04'!$M:$M,$A368+52),0)+IF($A368&lt;='P05'!$B$17,INDEX('P05'!$M:$M,$A368+52),0)+IF($A368&lt;='P06'!$B$17,INDEX('P06'!$M:$M,$A368+52),0)+IF($A368&lt;='P07'!$B$17,INDEX('P07'!$M:$M,$A368+52),0)+IF($A368&lt;='P08'!$B$17,INDEX('P08'!$M:$M,$A368+52),0)+IF($A368&lt;='P09'!$B$17,INDEX('P09'!$M:$M,$A368+52),0)+IF($A368&lt;='P10'!$B$17,INDEX('P10'!$M:$M,$A368+52),0)</f>
        <v>0.23821922416943508</v>
      </c>
      <c r="F368">
        <f>IF($A368&lt;='P01'!$B$17,INDEX('P01'!$R:$R,$A368+52),0)+IF($A368&lt;='P02'!$B$17,INDEX('P02'!$R:$R,$A368+52),0)+IF($A368&lt;='P03'!$B$17,INDEX('P03'!$R:$R,$A368+52),0)+IF($A368&lt;='P04'!$B$17,INDEX('P04'!$R:$R,$A368+52),0)+IF($A368&lt;='P05'!$B$17,INDEX('P05'!$R:$R,$A368+52),0)+IF($A368&lt;='P06'!$B$17,INDEX('P06'!$R:$R,$A368+52),0)+IF($A368&lt;='P07'!$B$17,INDEX('P07'!$R:$R,$A368+52),0)+IF($A368&lt;='P08'!$B$17,INDEX('P08'!$R:$R,$A368+52),0)+IF($A368&lt;='P09'!$B$17,INDEX('P09'!$R:$R,$A368+52),0)+IF($A368&lt;='P10'!$B$17,INDEX('P10'!$R:$R,$A368+52),0)</f>
        <v>27.882275935558301</v>
      </c>
      <c r="G368">
        <f>IF($A368&lt;='P01'!$B$17,INDEX('P01'!$S:$S,$A368+52),0)+IF($A368&lt;='P02'!$B$17,INDEX('P02'!$S:$S,$A368+52),0)+IF($A368&lt;='P03'!$B$17,INDEX('P03'!$S:$S,$A368+52),0)+IF($A368&lt;='P04'!$B$17,INDEX('P04'!$S:$S,$A368+52),0)+IF($A368&lt;='P05'!$B$17,INDEX('P05'!$S:$S,$A368+52),0)+IF($A368&lt;='P06'!$B$17,INDEX('P06'!$S:$S,$A368+52),0)+IF($A368&lt;='P07'!$B$17,INDEX('P07'!$S:$S,$A368+52),0)+IF($A368&lt;='P08'!$B$17,INDEX('P08'!$S:$S,$A368+52),0)+IF($A368&lt;='P09'!$B$17,INDEX('P09'!$S:$S,$A368+52),0)+IF($A368&lt;='P10'!$B$17,INDEX('P10'!$S:$S,$A368+52),0)</f>
        <v>0.55764551871116608</v>
      </c>
      <c r="H368">
        <f>IF($A368&lt;='P01'!$B$17,INDEX('P01'!$T:$T,$A368+52),0)+IF($A368&lt;='P02'!$B$17,INDEX('P02'!$T:$T,$A368+52),0)+IF($A368&lt;='P03'!$B$17,INDEX('P03'!$T:$T,$A368+52),0)+IF($A368&lt;='P04'!$B$17,INDEX('P04'!$T:$T,$A368+52),0)+IF($A368&lt;='P05'!$B$17,INDEX('P05'!$T:$T,$A368+52),0)+IF($A368&lt;='P06'!$B$17,INDEX('P06'!$T:$T,$A368+52),0)+IF($A368&lt;='P07'!$B$17,INDEX('P07'!$T:$T,$A368+52),0)+IF($A368&lt;='P08'!$B$17,INDEX('P08'!$T:$T,$A368+52),0)+IF($A368&lt;='P09'!$B$17,INDEX('P09'!$T:$T,$A368+52),0)+IF($A368&lt;='P10'!$B$17,INDEX('P10'!$T:$T,$A368+52),0)</f>
        <v>2.7350639159452648</v>
      </c>
      <c r="I368">
        <f>IF($A368&lt;='P01'!$B$17,INDEX('P01'!$U:$U,$A368+52),0)+IF($A368&lt;='P02'!$B$17,INDEX('P02'!$U:$U,$A368+52),0)+IF($A368&lt;='P03'!$B$17,INDEX('P03'!$U:$U,$A368+52),0)+IF($A368&lt;='P04'!$B$17,INDEX('P04'!$U:$U,$A368+52),0)+IF($A368&lt;='P05'!$B$17,INDEX('P05'!$U:$U,$A368+52),0)+IF($A368&lt;='P06'!$B$17,INDEX('P06'!$U:$U,$A368+52),0)+IF($A368&lt;='P07'!$B$17,INDEX('P07'!$U:$U,$A368+52),0)+IF($A368&lt;='P08'!$B$17,INDEX('P08'!$U:$U,$A368+52),0)+IF($A368&lt;='P09'!$B$17,INDEX('P09'!$U:$U,$A368+52),0)+IF($A368&lt;='P10'!$B$17,INDEX('P10'!$U:$U,$A368+52),0)</f>
        <v>55.585104517745243</v>
      </c>
      <c r="J368">
        <f>IF($A368&lt;='P01'!$B$17,INDEX('P01'!$V:$V,$A368+52),0)+IF($A368&lt;='P02'!$B$17,INDEX('P02'!$V:$V,$A368+52),0)+IF($A368&lt;='P03'!$B$17,INDEX('P03'!$V:$V,$A368+52),0)+IF($A368&lt;='P04'!$B$17,INDEX('P04'!$V:$V,$A368+52),0)+IF($A368&lt;='P05'!$B$17,INDEX('P05'!$V:$V,$A368+52),0)+IF($A368&lt;='P06'!$B$17,INDEX('P06'!$V:$V,$A368+52),0)+IF($A368&lt;='P07'!$B$17,INDEX('P07'!$V:$V,$A368+52),0)+IF($A368&lt;='P08'!$B$17,INDEX('P08'!$V:$V,$A368+52),0)+IF($A368&lt;='P09'!$B$17,INDEX('P09'!$V:$V,$A368+52),0)+IF($A368&lt;='P10'!$B$17,INDEX('P10'!$V:$V,$A368+52),0)</f>
        <v>3.1793674746224646E-2</v>
      </c>
      <c r="K368">
        <f>IF($A368&lt;='P01'!$B$17,INDEX('P01'!$W:$W,$A368+52),0)+IF($A368&lt;='P02'!$B$17,INDEX('P02'!$W:$W,$A368+52),0)+IF($A368&lt;='P03'!$B$17,INDEX('P03'!$W:$W,$A368+52),0)+IF($A368&lt;='P04'!$B$17,INDEX('P04'!$W:$W,$A368+52),0)+IF($A368&lt;='P05'!$B$17,INDEX('P05'!$W:$W,$A368+52),0)+IF($A368&lt;='P06'!$B$17,INDEX('P06'!$W:$W,$A368+52),0)+IF($A368&lt;='P07'!$B$17,INDEX('P07'!$W:$W,$A368+52),0)+IF($A368&lt;='P08'!$B$17,INDEX('P08'!$W:$W,$A368+52),0)+IF($A368&lt;='P09'!$B$17,INDEX('P09'!$W:$W,$A368+52),0)+IF($A368&lt;='P10'!$B$17,INDEX('P10'!$W:$W,$A368+52),0)</f>
        <v>-31.027331691589598</v>
      </c>
      <c r="L368">
        <f>IF($A368&lt;='P01'!$B$17,INDEX('P01'!$X:$X,$A368+52),0)+IF($A368&lt;='P02'!$B$17,INDEX('P02'!$X:$X,$A368+52),0)+IF($A368&lt;='P03'!$B$17,INDEX('P03'!$X:$X,$A368+52),0)+IF($A368&lt;='P04'!$B$17,INDEX('P04'!$X:$X,$A368+52),0)+IF($A368&lt;='P05'!$B$17,INDEX('P05'!$X:$X,$A368+52),0)+IF($A368&lt;='P06'!$B$17,INDEX('P06'!$X:$X,$A368+52),0)+IF($A368&lt;='P07'!$B$17,INDEX('P07'!$X:$X,$A368+52),0)+IF($A368&lt;='P08'!$B$17,INDEX('P08'!$X:$X,$A368+52),0)+IF($A368&lt;='P09'!$B$17,INDEX('P09'!$X:$X,$A368+52),0)+IF($A368&lt;='P10'!$B$17,INDEX('P10'!$X:$X,$A368+52),0)</f>
        <v>30.937877961960087</v>
      </c>
      <c r="M368">
        <f>IF($A368&lt;='P01'!$B$17,INDEX('P01'!$AA:$AA,$A368+52),0)+IF($A368&lt;='P02'!$B$17,INDEX('P02'!$AA:$AA,$A368+52),0)+IF($A368&lt;='P03'!$B$17,INDEX('P03'!$AA:$AA,$A368+52),0)+IF($A368&lt;='P04'!$B$17,INDEX('P04'!$AA:$AA,$A368+52),0)+IF($A368&lt;='P05'!$B$17,INDEX('P05'!$AA:$AA,$A368+52),0)+IF($A368&lt;='P06'!$B$17,INDEX('P06'!$AA:$AA,$A368+52),0)+IF($A368&lt;='P07'!$B$17,INDEX('P07'!$AA:$AA,$A368+52),0)+IF($A368&lt;='P08'!$B$17,INDEX('P08'!$AA:$AA,$A368+52),0)+IF($A368&lt;='P09'!$B$17,INDEX('P09'!$AA:$AA,$A368+52),0)+IF($A368&lt;='P10'!$B$17,INDEX('P10'!$AA:$AA,$A368+52),0)</f>
        <v>-10.317085309525067</v>
      </c>
      <c r="N368">
        <f>IF($A368&lt;='P01'!$B$17,INDEX('P01'!$AB:$AB,$A368+52),0)+IF($A368&lt;='P02'!$B$17,INDEX('P02'!$AB:$AB,$A368+52),0)+IF($A368&lt;='P03'!$B$17,INDEX('P03'!$AB:$AB,$A368+52),0)+IF($A368&lt;='P04'!$B$17,INDEX('P04'!$AB:$AB,$A368+52),0)+IF($A368&lt;='P05'!$B$17,INDEX('P05'!$AB:$AB,$A368+52),0)+IF($A368&lt;='P06'!$B$17,INDEX('P06'!$AB:$AB,$A368+52),0)+IF($A368&lt;='P07'!$B$17,INDEX('P07'!$AB:$AB,$A368+52),0)+IF($A368&lt;='P08'!$B$17,INDEX('P08'!$AB:$AB,$A368+52),0)+IF($A368&lt;='P09'!$B$17,INDEX('P09'!$AB:$AB,$A368+52),0)+IF($A368&lt;='P10'!$B$17,INDEX('P10'!$AB:$AB,$A368+52),0)</f>
        <v>9.3285504679850924</v>
      </c>
      <c r="O368">
        <f>IF($A368&lt;='P01'!$B$17,INDEX('P01'!$AC:$AC,$A368+52),0)+IF($A368&lt;='P02'!$B$17,INDEX('P02'!$AC:$AC,$A368+52),0)+IF($A368&lt;='P03'!$B$17,INDEX('P03'!$AC:$AC,$A368+52),0)+IF($A368&lt;='P04'!$B$17,INDEX('P04'!$AC:$AC,$A368+52),0)+IF($A368&lt;='P05'!$B$17,INDEX('P05'!$AC:$AC,$A368+52),0)+IF($A368&lt;='P06'!$B$17,INDEX('P06'!$AC:$AC,$A368+52),0)+IF($A368&lt;='P07'!$B$17,INDEX('P07'!$AC:$AC,$A368+52),0)+IF($A368&lt;='P08'!$B$17,INDEX('P08'!$AC:$AC,$A368+52),0)+IF($A368&lt;='P09'!$B$17,INDEX('P09'!$AC:$AC,$A368+52),0)+IF($A368&lt;='P10'!$B$17,INDEX('P10'!$AC:$AC,$A368+52),0)</f>
        <v>0.18657100935970186</v>
      </c>
      <c r="P368">
        <f>IF($A368&lt;='P01'!$B$17,INDEX('P01'!$AD:$AD,$A368+52),0)+IF($A368&lt;='P02'!$B$17,INDEX('P02'!$AD:$AD,$A368+52),0)+IF($A368&lt;='P03'!$B$17,INDEX('P03'!$AD:$AD,$A368+52),0)+IF($A368&lt;='P04'!$B$17,INDEX('P04'!$AD:$AD,$A368+52),0)+IF($A368&lt;='P05'!$B$17,INDEX('P05'!$AD:$AD,$A368+52),0)+IF($A368&lt;='P06'!$B$17,INDEX('P06'!$AD:$AD,$A368+52),0)+IF($A368&lt;='P07'!$B$17,INDEX('P07'!$AD:$AD,$A368+52),0)+IF($A368&lt;='P08'!$B$17,INDEX('P08'!$AD:$AD,$A368+52),0)+IF($A368&lt;='P09'!$B$17,INDEX('P09'!$AD:$AD,$A368+52),0)+IF($A368&lt;='P10'!$B$17,INDEX('P10'!$AD:$AD,$A368+52),0)</f>
        <v>0.91208219847872307</v>
      </c>
      <c r="Q368">
        <f>IF($A368&lt;='P01'!$B$17,INDEX('P01'!$AE:$AE,$A368+52),0)+IF($A368&lt;='P02'!$B$17,INDEX('P02'!$AE:$AE,$A368+52),0)+IF($A368&lt;='P03'!$B$17,INDEX('P03'!$AE:$AE,$A368+52),0)+IF($A368&lt;='P04'!$B$17,INDEX('P04'!$AE:$AE,$A368+52),0)+IF($A368&lt;='P05'!$B$17,INDEX('P05'!$AE:$AE,$A368+52),0)+IF($A368&lt;='P06'!$B$17,INDEX('P06'!$AE:$AE,$A368+52),0)+IF($A368&lt;='P07'!$B$17,INDEX('P07'!$AE:$AE,$A368+52),0)+IF($A368&lt;='P08'!$B$17,INDEX('P08'!$AE:$AE,$A368+52),0)+IF($A368&lt;='P09'!$B$17,INDEX('P09'!$AE:$AE,$A368+52),0)+IF($A368&lt;='P10'!$B$17,INDEX('P10'!$AE:$AE,$A368+52),0)</f>
        <v>18.53638009541466</v>
      </c>
      <c r="R368">
        <f>IF($A368&lt;='P01'!$B$17,INDEX('P01'!$AF:$AF,$A368+52),0)+IF($A368&lt;='P02'!$B$17,INDEX('P02'!$AF:$AF,$A368+52),0)+IF($A368&lt;='P03'!$B$17,INDEX('P03'!$AF:$AF,$A368+52),0)+IF($A368&lt;='P04'!$B$17,INDEX('P04'!$AF:$AF,$A368+52),0)+IF($A368&lt;='P05'!$B$17,INDEX('P05'!$AF:$AF,$A368+52),0)+IF($A368&lt;='P06'!$B$17,INDEX('P06'!$AF:$AF,$A368+52),0)+IF($A368&lt;='P07'!$B$17,INDEX('P07'!$AF:$AF,$A368+52),0)+IF($A368&lt;='P08'!$B$17,INDEX('P08'!$AF:$AF,$A368+52),0)+IF($A368&lt;='P09'!$B$17,INDEX('P09'!$AF:$AF,$A368+52),0)+IF($A368&lt;='P10'!$B$17,INDEX('P10'!$AF:$AF,$A368+52),0)</f>
        <v>1.0602474257071205E-2</v>
      </c>
      <c r="S368">
        <f>IF($A368&lt;='P01'!$B$17,INDEX('P01'!$AG:$AG,$A368+52),0)+IF($A368&lt;='P02'!$B$17,INDEX('P02'!$AG:$AG,$A368+52),0)+IF($A368&lt;='P03'!$B$17,INDEX('P03'!$AG:$AG,$A368+52),0)+IF($A368&lt;='P04'!$B$17,INDEX('P04'!$AG:$AG,$A368+52),0)+IF($A368&lt;='P05'!$B$17,INDEX('P05'!$AG:$AG,$A368+52),0)+IF($A368&lt;='P06'!$B$17,INDEX('P06'!$AG:$AG,$A368+52),0)+IF($A368&lt;='P07'!$B$17,INDEX('P07'!$AG:$AG,$A368+52),0)+IF($A368&lt;='P08'!$B$17,INDEX('P08'!$AG:$AG,$A368+52),0)+IF($A368&lt;='P09'!$B$17,INDEX('P09'!$AG:$AG,$A368+52),0)+IF($A368&lt;='P10'!$B$17,INDEX('P10'!$AG:$AG,$A368+52),0)</f>
        <v>6547.3989584996489</v>
      </c>
      <c r="T368">
        <f>IF($A368&lt;='P01'!$B$17,INDEX('P01'!$AI:$AI,$A368+52),0)+IF($A368&lt;='P02'!$B$17,INDEX('P02'!$AI:$AI,$A368+52),0)+IF($A368&lt;='P03'!$B$17,INDEX('P03'!$AI:$AI,$A368+52),0)+IF($A368&lt;='P04'!$B$17,INDEX('P04'!$AI:$AI,$A368+52),0)+IF($A368&lt;='P05'!$B$17,INDEX('P05'!$AI:$AI,$A368+52),0)+IF($A368&lt;='P06'!$B$17,INDEX('P06'!$AI:$AI,$A368+52),0)+IF($A368&lt;='P07'!$B$17,INDEX('P07'!$AI:$AI,$A368+52),0)+IF($A368&lt;='P08'!$B$17,INDEX('P08'!$AI:$AI,$A368+52),0)+IF($A368&lt;='P09'!$B$17,INDEX('P09'!$AI:$AI,$A368+52),0)+IF($A368&lt;='P10'!$B$17,INDEX('P10'!$AI:$AI,$A368+52),0)</f>
        <v>6547.3989584996489</v>
      </c>
    </row>
    <row r="369" spans="1:20" x14ac:dyDescent="0.35">
      <c r="A369">
        <v>337</v>
      </c>
      <c r="B369">
        <f>IF($A369&lt;='P01'!$B$17,INDEX('P01'!$J:$J,$A369+52),0)+IF($A369&lt;='P02'!$B$17,INDEX('P02'!$J:$J,$A369+52),0)+IF($A369&lt;='P03'!$B$17,INDEX('P03'!$J:$J,$A369+52),0)+IF($A369&lt;='P04'!$B$17,INDEX('P04'!$J:$J,$A369+52),0)+IF($A369&lt;='P05'!$B$17,INDEX('P05'!$J:$J,$A369+52),0)+IF($A369&lt;='P06'!$B$17,INDEX('P06'!$J:$J,$A369+52),0)+IF($A369&lt;='P07'!$B$17,INDEX('P07'!$J:$J,$A369+52),0)+IF($A369&lt;='P08'!$B$17,INDEX('P08'!$J:$J,$A369+52),0)+IF($A369&lt;='P09'!$B$17,INDEX('P09'!$J:$J,$A369+52),0)+IF($A369&lt;='P10'!$B$17,INDEX('P10'!$J:$J,$A369+52),0)</f>
        <v>6.0623394732771791E-5</v>
      </c>
      <c r="C369">
        <f>IF($A369&lt;='P01'!$B$17,INDEX('P01'!$K:$K,$A369+52),0)+IF($A369&lt;='P02'!$B$17,INDEX('P02'!$K:$K,$A369+52),0)+IF($A369&lt;='P03'!$B$17,INDEX('P03'!$K:$K,$A369+52),0)+IF($A369&lt;='P04'!$B$17,INDEX('P04'!$K:$K,$A369+52),0)+IF($A369&lt;='P05'!$B$17,INDEX('P05'!$K:$K,$A369+52),0)+IF($A369&lt;='P06'!$B$17,INDEX('P06'!$K:$K,$A369+52),0)+IF($A369&lt;='P07'!$B$17,INDEX('P07'!$K:$K,$A369+52),0)+IF($A369&lt;='P08'!$B$17,INDEX('P08'!$K:$K,$A369+52),0)+IF($A369&lt;='P09'!$B$17,INDEX('P09'!$K:$K,$A369+52),0)+IF($A369&lt;='P10'!$B$17,INDEX('P10'!$K:$K,$A369+52),0)</f>
        <v>8.0879927801065759E-4</v>
      </c>
      <c r="D369">
        <f>IF($A369&lt;='P01'!$B$17,INDEX('P01'!$L:$L,$A369+52),0)+IF($A369&lt;='P02'!$B$17,INDEX('P02'!$L:$L,$A369+52),0)+IF($A369&lt;='P03'!$B$17,INDEX('P03'!$L:$L,$A369+52),0)+IF($A369&lt;='P04'!$B$17,INDEX('P04'!$L:$L,$A369+52),0)+IF($A369&lt;='P05'!$B$17,INDEX('P05'!$L:$L,$A369+52),0)+IF($A369&lt;='P06'!$B$17,INDEX('P06'!$L:$L,$A369+52),0)+IF($A369&lt;='P07'!$B$17,INDEX('P07'!$L:$L,$A369+52),0)+IF($A369&lt;='P08'!$B$17,INDEX('P08'!$L:$L,$A369+52),0)+IF($A369&lt;='P09'!$B$17,INDEX('P09'!$L:$L,$A369+52),0)+IF($A369&lt;='P10'!$B$17,INDEX('P10'!$L:$L,$A369+52),0)</f>
        <v>0</v>
      </c>
      <c r="E369">
        <f>IF($A369&lt;='P01'!$B$17,INDEX('P01'!$M:$M,$A369+52),0)+IF($A369&lt;='P02'!$B$17,INDEX('P02'!$M:$M,$A369+52),0)+IF($A369&lt;='P03'!$B$17,INDEX('P03'!$M:$M,$A369+52),0)+IF($A369&lt;='P04'!$B$17,INDEX('P04'!$M:$M,$A369+52),0)+IF($A369&lt;='P05'!$B$17,INDEX('P05'!$M:$M,$A369+52),0)+IF($A369&lt;='P06'!$B$17,INDEX('P06'!$M:$M,$A369+52),0)+IF($A369&lt;='P07'!$B$17,INDEX('P07'!$M:$M,$A369+52),0)+IF($A369&lt;='P08'!$B$17,INDEX('P08'!$M:$M,$A369+52),0)+IF($A369&lt;='P09'!$B$17,INDEX('P09'!$M:$M,$A369+52),0)+IF($A369&lt;='P10'!$B$17,INDEX('P10'!$M:$M,$A369+52),0)</f>
        <v>0.23734980149669163</v>
      </c>
      <c r="F369">
        <f>IF($A369&lt;='P01'!$B$17,INDEX('P01'!$R:$R,$A369+52),0)+IF($A369&lt;='P02'!$B$17,INDEX('P02'!$R:$R,$A369+52),0)+IF($A369&lt;='P03'!$B$17,INDEX('P03'!$R:$R,$A369+52),0)+IF($A369&lt;='P04'!$B$17,INDEX('P04'!$R:$R,$A369+52),0)+IF($A369&lt;='P05'!$B$17,INDEX('P05'!$R:$R,$A369+52),0)+IF($A369&lt;='P06'!$B$17,INDEX('P06'!$R:$R,$A369+52),0)+IF($A369&lt;='P07'!$B$17,INDEX('P07'!$R:$R,$A369+52),0)+IF($A369&lt;='P08'!$B$17,INDEX('P08'!$R:$R,$A369+52),0)+IF($A369&lt;='P09'!$B$17,INDEX('P09'!$R:$R,$A369+52),0)+IF($A369&lt;='P10'!$B$17,INDEX('P10'!$R:$R,$A369+52),0)</f>
        <v>27.781125922639522</v>
      </c>
      <c r="G369">
        <f>IF($A369&lt;='P01'!$B$17,INDEX('P01'!$S:$S,$A369+52),0)+IF($A369&lt;='P02'!$B$17,INDEX('P02'!$S:$S,$A369+52),0)+IF($A369&lt;='P03'!$B$17,INDEX('P03'!$S:$S,$A369+52),0)+IF($A369&lt;='P04'!$B$17,INDEX('P04'!$S:$S,$A369+52),0)+IF($A369&lt;='P05'!$B$17,INDEX('P05'!$S:$S,$A369+52),0)+IF($A369&lt;='P06'!$B$17,INDEX('P06'!$S:$S,$A369+52),0)+IF($A369&lt;='P07'!$B$17,INDEX('P07'!$S:$S,$A369+52),0)+IF($A369&lt;='P08'!$B$17,INDEX('P08'!$S:$S,$A369+52),0)+IF($A369&lt;='P09'!$B$17,INDEX('P09'!$S:$S,$A369+52),0)+IF($A369&lt;='P10'!$B$17,INDEX('P10'!$S:$S,$A369+52),0)</f>
        <v>0.55562251845279043</v>
      </c>
      <c r="H369">
        <f>IF($A369&lt;='P01'!$B$17,INDEX('P01'!$T:$T,$A369+52),0)+IF($A369&lt;='P02'!$B$17,INDEX('P02'!$T:$T,$A369+52),0)+IF($A369&lt;='P03'!$B$17,INDEX('P03'!$T:$T,$A369+52),0)+IF($A369&lt;='P04'!$B$17,INDEX('P04'!$T:$T,$A369+52),0)+IF($A369&lt;='P05'!$B$17,INDEX('P05'!$T:$T,$A369+52),0)+IF($A369&lt;='P06'!$B$17,INDEX('P06'!$T:$T,$A369+52),0)+IF($A369&lt;='P07'!$B$17,INDEX('P07'!$T:$T,$A369+52),0)+IF($A369&lt;='P08'!$B$17,INDEX('P08'!$T:$T,$A369+52),0)+IF($A369&lt;='P09'!$B$17,INDEX('P09'!$T:$T,$A369+52),0)+IF($A369&lt;='P10'!$B$17,INDEX('P10'!$T:$T,$A369+52),0)</f>
        <v>2.7318627141452185</v>
      </c>
      <c r="I369">
        <f>IF($A369&lt;='P01'!$B$17,INDEX('P01'!$U:$U,$A369+52),0)+IF($A369&lt;='P02'!$B$17,INDEX('P02'!$U:$U,$A369+52),0)+IF($A369&lt;='P03'!$B$17,INDEX('P03'!$U:$U,$A369+52),0)+IF($A369&lt;='P04'!$B$17,INDEX('P04'!$U:$U,$A369+52),0)+IF($A369&lt;='P05'!$B$17,INDEX('P05'!$U:$U,$A369+52),0)+IF($A369&lt;='P06'!$B$17,INDEX('P06'!$U:$U,$A369+52),0)+IF($A369&lt;='P07'!$B$17,INDEX('P07'!$U:$U,$A369+52),0)+IF($A369&lt;='P08'!$B$17,INDEX('P08'!$U:$U,$A369+52),0)+IF($A369&lt;='P09'!$B$17,INDEX('P09'!$U:$U,$A369+52),0)+IF($A369&lt;='P10'!$B$17,INDEX('P10'!$U:$U,$A369+52),0)</f>
        <v>60.623394732771793</v>
      </c>
      <c r="J369">
        <f>IF($A369&lt;='P01'!$B$17,INDEX('P01'!$V:$V,$A369+52),0)+IF($A369&lt;='P02'!$B$17,INDEX('P02'!$V:$V,$A369+52),0)+IF($A369&lt;='P03'!$B$17,INDEX('P03'!$V:$V,$A369+52),0)+IF($A369&lt;='P04'!$B$17,INDEX('P04'!$V:$V,$A369+52),0)+IF($A369&lt;='P05'!$B$17,INDEX('P05'!$V:$V,$A369+52),0)+IF($A369&lt;='P06'!$B$17,INDEX('P06'!$V:$V,$A369+52),0)+IF($A369&lt;='P07'!$B$17,INDEX('P07'!$V:$V,$A369+52),0)+IF($A369&lt;='P08'!$B$17,INDEX('P08'!$V:$V,$A369+52),0)+IF($A369&lt;='P09'!$B$17,INDEX('P09'!$V:$V,$A369+52),0)+IF($A369&lt;='P10'!$B$17,INDEX('P10'!$V:$V,$A369+52),0)</f>
        <v>3.4761004753665933E-2</v>
      </c>
      <c r="K369">
        <f>IF($A369&lt;='P01'!$B$17,INDEX('P01'!$W:$W,$A369+52),0)+IF($A369&lt;='P02'!$B$17,INDEX('P02'!$W:$W,$A369+52),0)+IF($A369&lt;='P03'!$B$17,INDEX('P03'!$W:$W,$A369+52),0)+IF($A369&lt;='P04'!$B$17,INDEX('P04'!$W:$W,$A369+52),0)+IF($A369&lt;='P05'!$B$17,INDEX('P05'!$W:$W,$A369+52),0)+IF($A369&lt;='P06'!$B$17,INDEX('P06'!$W:$W,$A369+52),0)+IF($A369&lt;='P07'!$B$17,INDEX('P07'!$W:$W,$A369+52),0)+IF($A369&lt;='P08'!$B$17,INDEX('P08'!$W:$W,$A369+52),0)+IF($A369&lt;='P09'!$B$17,INDEX('P09'!$W:$W,$A369+52),0)+IF($A369&lt;='P10'!$B$17,INDEX('P10'!$W:$W,$A369+52),0)</f>
        <v>-36.164515047483953</v>
      </c>
      <c r="L369">
        <f>IF($A369&lt;='P01'!$B$17,INDEX('P01'!$X:$X,$A369+52),0)+IF($A369&lt;='P02'!$B$17,INDEX('P02'!$X:$X,$A369+52),0)+IF($A369&lt;='P03'!$B$17,INDEX('P03'!$X:$X,$A369+52),0)+IF($A369&lt;='P04'!$B$17,INDEX('P04'!$X:$X,$A369+52),0)+IF($A369&lt;='P05'!$B$17,INDEX('P05'!$X:$X,$A369+52),0)+IF($A369&lt;='P06'!$B$17,INDEX('P06'!$X:$X,$A369+52),0)+IF($A369&lt;='P07'!$B$17,INDEX('P07'!$X:$X,$A369+52),0)+IF($A369&lt;='P08'!$B$17,INDEX('P08'!$X:$X,$A369+52),0)+IF($A369&lt;='P09'!$B$17,INDEX('P09'!$X:$X,$A369+52),0)+IF($A369&lt;='P10'!$B$17,INDEX('P10'!$X:$X,$A369+52),0)</f>
        <v>36.075385833899269</v>
      </c>
      <c r="M369">
        <f>IF($A369&lt;='P01'!$B$17,INDEX('P01'!$AA:$AA,$A369+52),0)+IF($A369&lt;='P02'!$B$17,INDEX('P02'!$AA:$AA,$A369+52),0)+IF($A369&lt;='P03'!$B$17,INDEX('P03'!$AA:$AA,$A369+52),0)+IF($A369&lt;='P04'!$B$17,INDEX('P04'!$AA:$AA,$A369+52),0)+IF($A369&lt;='P05'!$B$17,INDEX('P05'!$AA:$AA,$A369+52),0)+IF($A369&lt;='P06'!$B$17,INDEX('P06'!$AA:$AA,$A369+52),0)+IF($A369&lt;='P07'!$B$17,INDEX('P07'!$AA:$AA,$A369+52),0)+IF($A369&lt;='P08'!$B$17,INDEX('P08'!$AA:$AA,$A369+52),0)+IF($A369&lt;='P09'!$B$17,INDEX('P09'!$AA:$AA,$A369+52),0)+IF($A369&lt;='P10'!$B$17,INDEX('P10'!$AA:$AA,$A369+52),0)</f>
        <v>-11.991072791312504</v>
      </c>
      <c r="N369">
        <f>IF($A369&lt;='P01'!$B$17,INDEX('P01'!$AB:$AB,$A369+52),0)+IF($A369&lt;='P02'!$B$17,INDEX('P02'!$AB:$AB,$A369+52),0)+IF($A369&lt;='P03'!$B$17,INDEX('P03'!$AB:$AB,$A369+52),0)+IF($A369&lt;='P04'!$B$17,INDEX('P04'!$AB:$AB,$A369+52),0)+IF($A369&lt;='P05'!$B$17,INDEX('P05'!$AB:$AB,$A369+52),0)+IF($A369&lt;='P06'!$B$17,INDEX('P06'!$AB:$AB,$A369+52),0)+IF($A369&lt;='P07'!$B$17,INDEX('P07'!$AB:$AB,$A369+52),0)+IF($A369&lt;='P08'!$B$17,INDEX('P08'!$AB:$AB,$A369+52),0)+IF($A369&lt;='P09'!$B$17,INDEX('P09'!$AB:$AB,$A369+52),0)+IF($A369&lt;='P10'!$B$17,INDEX('P10'!$AB:$AB,$A369+52),0)</f>
        <v>9.2643796219943209</v>
      </c>
      <c r="O369">
        <f>IF($A369&lt;='P01'!$B$17,INDEX('P01'!$AC:$AC,$A369+52),0)+IF($A369&lt;='P02'!$B$17,INDEX('P02'!$AC:$AC,$A369+52),0)+IF($A369&lt;='P03'!$B$17,INDEX('P03'!$AC:$AC,$A369+52),0)+IF($A369&lt;='P04'!$B$17,INDEX('P04'!$AC:$AC,$A369+52),0)+IF($A369&lt;='P05'!$B$17,INDEX('P05'!$AC:$AC,$A369+52),0)+IF($A369&lt;='P06'!$B$17,INDEX('P06'!$AC:$AC,$A369+52),0)+IF($A369&lt;='P07'!$B$17,INDEX('P07'!$AC:$AC,$A369+52),0)+IF($A369&lt;='P08'!$B$17,INDEX('P08'!$AC:$AC,$A369+52),0)+IF($A369&lt;='P09'!$B$17,INDEX('P09'!$AC:$AC,$A369+52),0)+IF($A369&lt;='P10'!$B$17,INDEX('P10'!$AC:$AC,$A369+52),0)</f>
        <v>0.18528759243988643</v>
      </c>
      <c r="P369">
        <f>IF($A369&lt;='P01'!$B$17,INDEX('P01'!$AD:$AD,$A369+52),0)+IF($A369&lt;='P02'!$B$17,INDEX('P02'!$AD:$AD,$A369+52),0)+IF($A369&lt;='P03'!$B$17,INDEX('P03'!$AD:$AD,$A369+52),0)+IF($A369&lt;='P04'!$B$17,INDEX('P04'!$AD:$AD,$A369+52),0)+IF($A369&lt;='P05'!$B$17,INDEX('P05'!$AD:$AD,$A369+52),0)+IF($A369&lt;='P06'!$B$17,INDEX('P06'!$AD:$AD,$A369+52),0)+IF($A369&lt;='P07'!$B$17,INDEX('P07'!$AD:$AD,$A369+52),0)+IF($A369&lt;='P08'!$B$17,INDEX('P08'!$AD:$AD,$A369+52),0)+IF($A369&lt;='P09'!$B$17,INDEX('P09'!$AD:$AD,$A369+52),0)+IF($A369&lt;='P10'!$B$17,INDEX('P10'!$AD:$AD,$A369+52),0)</f>
        <v>0.90804197665450614</v>
      </c>
      <c r="Q369">
        <f>IF($A369&lt;='P01'!$B$17,INDEX('P01'!$AE:$AE,$A369+52),0)+IF($A369&lt;='P02'!$B$17,INDEX('P02'!$AE:$AE,$A369+52),0)+IF($A369&lt;='P03'!$B$17,INDEX('P03'!$AE:$AE,$A369+52),0)+IF($A369&lt;='P04'!$B$17,INDEX('P04'!$AE:$AE,$A369+52),0)+IF($A369&lt;='P05'!$B$17,INDEX('P05'!$AE:$AE,$A369+52),0)+IF($A369&lt;='P06'!$B$17,INDEX('P06'!$AE:$AE,$A369+52),0)+IF($A369&lt;='P07'!$B$17,INDEX('P07'!$AE:$AE,$A369+52),0)+IF($A369&lt;='P08'!$B$17,INDEX('P08'!$AE:$AE,$A369+52),0)+IF($A369&lt;='P09'!$B$17,INDEX('P09'!$AE:$AE,$A369+52),0)+IF($A369&lt;='P10'!$B$17,INDEX('P10'!$AE:$AE,$A369+52),0)</f>
        <v>20.150568657648233</v>
      </c>
      <c r="R369">
        <f>IF($A369&lt;='P01'!$B$17,INDEX('P01'!$AF:$AF,$A369+52),0)+IF($A369&lt;='P02'!$B$17,INDEX('P02'!$AF:$AF,$A369+52),0)+IF($A369&lt;='P03'!$B$17,INDEX('P03'!$AF:$AF,$A369+52),0)+IF($A369&lt;='P04'!$B$17,INDEX('P04'!$AF:$AF,$A369+52),0)+IF($A369&lt;='P05'!$B$17,INDEX('P05'!$AF:$AF,$A369+52),0)+IF($A369&lt;='P06'!$B$17,INDEX('P06'!$AF:$AF,$A369+52),0)+IF($A369&lt;='P07'!$B$17,INDEX('P07'!$AF:$AF,$A369+52),0)+IF($A369&lt;='P08'!$B$17,INDEX('P08'!$AF:$AF,$A369+52),0)+IF($A369&lt;='P09'!$B$17,INDEX('P09'!$AF:$AF,$A369+52),0)+IF($A369&lt;='P10'!$B$17,INDEX('P10'!$AF:$AF,$A369+52),0)</f>
        <v>1.1554186564199952E-2</v>
      </c>
      <c r="S369">
        <f>IF($A369&lt;='P01'!$B$17,INDEX('P01'!$AG:$AG,$A369+52),0)+IF($A369&lt;='P02'!$B$17,INDEX('P02'!$AG:$AG,$A369+52),0)+IF($A369&lt;='P03'!$B$17,INDEX('P03'!$AG:$AG,$A369+52),0)+IF($A369&lt;='P04'!$B$17,INDEX('P04'!$AG:$AG,$A369+52),0)+IF($A369&lt;='P05'!$B$17,INDEX('P05'!$AG:$AG,$A369+52),0)+IF($A369&lt;='P06'!$B$17,INDEX('P06'!$AG:$AG,$A369+52),0)+IF($A369&lt;='P07'!$B$17,INDEX('P07'!$AG:$AG,$A369+52),0)+IF($A369&lt;='P08'!$B$17,INDEX('P08'!$AG:$AG,$A369+52),0)+IF($A369&lt;='P09'!$B$17,INDEX('P09'!$AG:$AG,$A369+52),0)+IF($A369&lt;='P10'!$B$17,INDEX('P10'!$AG:$AG,$A369+52),0)</f>
        <v>6532.7580531061176</v>
      </c>
      <c r="T369">
        <f>IF($A369&lt;='P01'!$B$17,INDEX('P01'!$AI:$AI,$A369+52),0)+IF($A369&lt;='P02'!$B$17,INDEX('P02'!$AI:$AI,$A369+52),0)+IF($A369&lt;='P03'!$B$17,INDEX('P03'!$AI:$AI,$A369+52),0)+IF($A369&lt;='P04'!$B$17,INDEX('P04'!$AI:$AI,$A369+52),0)+IF($A369&lt;='P05'!$B$17,INDEX('P05'!$AI:$AI,$A369+52),0)+IF($A369&lt;='P06'!$B$17,INDEX('P06'!$AI:$AI,$A369+52),0)+IF($A369&lt;='P07'!$B$17,INDEX('P07'!$AI:$AI,$A369+52),0)+IF($A369&lt;='P08'!$B$17,INDEX('P08'!$AI:$AI,$A369+52),0)+IF($A369&lt;='P09'!$B$17,INDEX('P09'!$AI:$AI,$A369+52),0)+IF($A369&lt;='P10'!$B$17,INDEX('P10'!$AI:$AI,$A369+52),0)</f>
        <v>6532.7580531061176</v>
      </c>
    </row>
    <row r="370" spans="1:20" x14ac:dyDescent="0.35">
      <c r="A370">
        <v>338</v>
      </c>
      <c r="B370">
        <f>IF($A370&lt;='P01'!$B$17,INDEX('P01'!$J:$J,$A370+52),0)+IF($A370&lt;='P02'!$B$17,INDEX('P02'!$J:$J,$A370+52),0)+IF($A370&lt;='P03'!$B$17,INDEX('P03'!$J:$J,$A370+52),0)+IF($A370&lt;='P04'!$B$17,INDEX('P04'!$J:$J,$A370+52),0)+IF($A370&lt;='P05'!$B$17,INDEX('P05'!$J:$J,$A370+52),0)+IF($A370&lt;='P06'!$B$17,INDEX('P06'!$J:$J,$A370+52),0)+IF($A370&lt;='P07'!$B$17,INDEX('P07'!$J:$J,$A370+52),0)+IF($A370&lt;='P08'!$B$17,INDEX('P08'!$J:$J,$A370+52),0)+IF($A370&lt;='P09'!$B$17,INDEX('P09'!$J:$J,$A370+52),0)+IF($A370&lt;='P10'!$B$17,INDEX('P10'!$J:$J,$A370+52),0)</f>
        <v>6.0402139063490211E-5</v>
      </c>
      <c r="C370">
        <f>IF($A370&lt;='P01'!$B$17,INDEX('P01'!$K:$K,$A370+52),0)+IF($A370&lt;='P02'!$B$17,INDEX('P02'!$K:$K,$A370+52),0)+IF($A370&lt;='P03'!$B$17,INDEX('P03'!$K:$K,$A370+52),0)+IF($A370&lt;='P04'!$B$17,INDEX('P04'!$K:$K,$A370+52),0)+IF($A370&lt;='P05'!$B$17,INDEX('P05'!$K:$K,$A370+52),0)+IF($A370&lt;='P06'!$B$17,INDEX('P06'!$K:$K,$A370+52),0)+IF($A370&lt;='P07'!$B$17,INDEX('P07'!$K:$K,$A370+52),0)+IF($A370&lt;='P08'!$B$17,INDEX('P08'!$K:$K,$A370+52),0)+IF($A370&lt;='P09'!$B$17,INDEX('P09'!$K:$K,$A370+52),0)+IF($A370&lt;='P10'!$B$17,INDEX('P10'!$K:$K,$A370+52),0)</f>
        <v>8.0584742375769923E-4</v>
      </c>
      <c r="D370">
        <f>IF($A370&lt;='P01'!$B$17,INDEX('P01'!$L:$L,$A370+52),0)+IF($A370&lt;='P02'!$B$17,INDEX('P02'!$L:$L,$A370+52),0)+IF($A370&lt;='P03'!$B$17,INDEX('P03'!$L:$L,$A370+52),0)+IF($A370&lt;='P04'!$B$17,INDEX('P04'!$L:$L,$A370+52),0)+IF($A370&lt;='P05'!$B$17,INDEX('P05'!$L:$L,$A370+52),0)+IF($A370&lt;='P06'!$B$17,INDEX('P06'!$L:$L,$A370+52),0)+IF($A370&lt;='P07'!$B$17,INDEX('P07'!$L:$L,$A370+52),0)+IF($A370&lt;='P08'!$B$17,INDEX('P08'!$L:$L,$A370+52),0)+IF($A370&lt;='P09'!$B$17,INDEX('P09'!$L:$L,$A370+52),0)+IF($A370&lt;='P10'!$B$17,INDEX('P10'!$L:$L,$A370+52),0)</f>
        <v>0</v>
      </c>
      <c r="E370">
        <f>IF($A370&lt;='P01'!$B$17,INDEX('P01'!$M:$M,$A370+52),0)+IF($A370&lt;='P02'!$B$17,INDEX('P02'!$M:$M,$A370+52),0)+IF($A370&lt;='P03'!$B$17,INDEX('P03'!$M:$M,$A370+52),0)+IF($A370&lt;='P04'!$B$17,INDEX('P04'!$M:$M,$A370+52),0)+IF($A370&lt;='P05'!$B$17,INDEX('P05'!$M:$M,$A370+52),0)+IF($A370&lt;='P06'!$B$17,INDEX('P06'!$M:$M,$A370+52),0)+IF($A370&lt;='P07'!$B$17,INDEX('P07'!$M:$M,$A370+52),0)+IF($A370&lt;='P08'!$B$17,INDEX('P08'!$M:$M,$A370+52),0)+IF($A370&lt;='P09'!$B$17,INDEX('P09'!$M:$M,$A370+52),0)+IF($A370&lt;='P10'!$B$17,INDEX('P10'!$M:$M,$A370+52),0)</f>
        <v>0.23648355193387044</v>
      </c>
      <c r="F370">
        <f>IF($A370&lt;='P01'!$B$17,INDEX('P01'!$R:$R,$A370+52),0)+IF($A370&lt;='P02'!$B$17,INDEX('P02'!$R:$R,$A370+52),0)+IF($A370&lt;='P03'!$B$17,INDEX('P03'!$R:$R,$A370+52),0)+IF($A370&lt;='P04'!$B$17,INDEX('P04'!$R:$R,$A370+52),0)+IF($A370&lt;='P05'!$B$17,INDEX('P05'!$R:$R,$A370+52),0)+IF($A370&lt;='P06'!$B$17,INDEX('P06'!$R:$R,$A370+52),0)+IF($A370&lt;='P07'!$B$17,INDEX('P07'!$R:$R,$A370+52),0)+IF($A370&lt;='P08'!$B$17,INDEX('P08'!$R:$R,$A370+52),0)+IF($A370&lt;='P09'!$B$17,INDEX('P09'!$R:$R,$A370+52),0)+IF($A370&lt;='P10'!$B$17,INDEX('P10'!$R:$R,$A370+52),0)</f>
        <v>27.679733850544178</v>
      </c>
      <c r="G370">
        <f>IF($A370&lt;='P01'!$B$17,INDEX('P01'!$S:$S,$A370+52),0)+IF($A370&lt;='P02'!$B$17,INDEX('P02'!$S:$S,$A370+52),0)+IF($A370&lt;='P03'!$B$17,INDEX('P03'!$S:$S,$A370+52),0)+IF($A370&lt;='P04'!$B$17,INDEX('P04'!$S:$S,$A370+52),0)+IF($A370&lt;='P05'!$B$17,INDEX('P05'!$S:$S,$A370+52),0)+IF($A370&lt;='P06'!$B$17,INDEX('P06'!$S:$S,$A370+52),0)+IF($A370&lt;='P07'!$B$17,INDEX('P07'!$S:$S,$A370+52),0)+IF($A370&lt;='P08'!$B$17,INDEX('P08'!$S:$S,$A370+52),0)+IF($A370&lt;='P09'!$B$17,INDEX('P09'!$S:$S,$A370+52),0)+IF($A370&lt;='P10'!$B$17,INDEX('P10'!$S:$S,$A370+52),0)</f>
        <v>0.55359467701088361</v>
      </c>
      <c r="H370">
        <f>IF($A370&lt;='P01'!$B$17,INDEX('P01'!$T:$T,$A370+52),0)+IF($A370&lt;='P02'!$B$17,INDEX('P02'!$T:$T,$A370+52),0)+IF($A370&lt;='P03'!$B$17,INDEX('P03'!$T:$T,$A370+52),0)+IF($A370&lt;='P04'!$B$17,INDEX('P04'!$T:$T,$A370+52),0)+IF($A370&lt;='P05'!$B$17,INDEX('P05'!$T:$T,$A370+52),0)+IF($A370&lt;='P06'!$B$17,INDEX('P06'!$T:$T,$A370+52),0)+IF($A370&lt;='P07'!$B$17,INDEX('P07'!$T:$T,$A370+52),0)+IF($A370&lt;='P08'!$B$17,INDEX('P08'!$T:$T,$A370+52),0)+IF($A370&lt;='P09'!$B$17,INDEX('P09'!$T:$T,$A370+52),0)+IF($A370&lt;='P10'!$B$17,INDEX('P10'!$T:$T,$A370+52),0)</f>
        <v>2.728605224657882</v>
      </c>
      <c r="I370">
        <f>IF($A370&lt;='P01'!$B$17,INDEX('P01'!$U:$U,$A370+52),0)+IF($A370&lt;='P02'!$B$17,INDEX('P02'!$U:$U,$A370+52),0)+IF($A370&lt;='P03'!$B$17,INDEX('P03'!$U:$U,$A370+52),0)+IF($A370&lt;='P04'!$B$17,INDEX('P04'!$U:$U,$A370+52),0)+IF($A370&lt;='P05'!$B$17,INDEX('P05'!$U:$U,$A370+52),0)+IF($A370&lt;='P06'!$B$17,INDEX('P06'!$U:$U,$A370+52),0)+IF($A370&lt;='P07'!$B$17,INDEX('P07'!$U:$U,$A370+52),0)+IF($A370&lt;='P08'!$B$17,INDEX('P08'!$U:$U,$A370+52),0)+IF($A370&lt;='P09'!$B$17,INDEX('P09'!$U:$U,$A370+52),0)+IF($A370&lt;='P10'!$B$17,INDEX('P10'!$U:$U,$A370+52),0)</f>
        <v>60.40213906349021</v>
      </c>
      <c r="J370">
        <f>IF($A370&lt;='P01'!$B$17,INDEX('P01'!$V:$V,$A370+52),0)+IF($A370&lt;='P02'!$B$17,INDEX('P02'!$V:$V,$A370+52),0)+IF($A370&lt;='P03'!$B$17,INDEX('P03'!$V:$V,$A370+52),0)+IF($A370&lt;='P04'!$B$17,INDEX('P04'!$V:$V,$A370+52),0)+IF($A370&lt;='P05'!$B$17,INDEX('P05'!$V:$V,$A370+52),0)+IF($A370&lt;='P06'!$B$17,INDEX('P06'!$V:$V,$A370+52),0)+IF($A370&lt;='P07'!$B$17,INDEX('P07'!$V:$V,$A370+52),0)+IF($A370&lt;='P08'!$B$17,INDEX('P08'!$V:$V,$A370+52),0)+IF($A370&lt;='P09'!$B$17,INDEX('P09'!$V:$V,$A370+52),0)+IF($A370&lt;='P10'!$B$17,INDEX('P10'!$V:$V,$A370+52),0)</f>
        <v>3.4719555523084915E-2</v>
      </c>
      <c r="K370">
        <f>IF($A370&lt;='P01'!$B$17,INDEX('P01'!$W:$W,$A370+52),0)+IF($A370&lt;='P02'!$B$17,INDEX('P02'!$W:$W,$A370+52),0)+IF($A370&lt;='P03'!$B$17,INDEX('P03'!$W:$W,$A370+52),0)+IF($A370&lt;='P04'!$B$17,INDEX('P04'!$W:$W,$A370+52),0)+IF($A370&lt;='P05'!$B$17,INDEX('P05'!$W:$W,$A370+52),0)+IF($A370&lt;='P06'!$B$17,INDEX('P06'!$W:$W,$A370+52),0)+IF($A370&lt;='P07'!$B$17,INDEX('P07'!$W:$W,$A370+52),0)+IF($A370&lt;='P08'!$B$17,INDEX('P08'!$W:$W,$A370+52),0)+IF($A370&lt;='P09'!$B$17,INDEX('P09'!$W:$W,$A370+52),0)+IF($A370&lt;='P10'!$B$17,INDEX('P10'!$W:$W,$A370+52),0)</f>
        <v>-36.039324670137887</v>
      </c>
      <c r="L370">
        <f>IF($A370&lt;='P01'!$B$17,INDEX('P01'!$X:$X,$A370+52),0)+IF($A370&lt;='P02'!$B$17,INDEX('P02'!$X:$X,$A370+52),0)+IF($A370&lt;='P03'!$B$17,INDEX('P03'!$X:$X,$A370+52),0)+IF($A370&lt;='P04'!$B$17,INDEX('P04'!$X:$X,$A370+52),0)+IF($A370&lt;='P05'!$B$17,INDEX('P05'!$X:$X,$A370+52),0)+IF($A370&lt;='P06'!$B$17,INDEX('P06'!$X:$X,$A370+52),0)+IF($A370&lt;='P07'!$B$17,INDEX('P07'!$X:$X,$A370+52),0)+IF($A370&lt;='P08'!$B$17,INDEX('P08'!$X:$X,$A370+52),0)+IF($A370&lt;='P09'!$B$17,INDEX('P09'!$X:$X,$A370+52),0)+IF($A370&lt;='P10'!$B$17,INDEX('P10'!$X:$X,$A370+52),0)</f>
        <v>35.950520749188023</v>
      </c>
      <c r="M370">
        <f>IF($A370&lt;='P01'!$B$17,INDEX('P01'!$AA:$AA,$A370+52),0)+IF($A370&lt;='P02'!$B$17,INDEX('P02'!$AA:$AA,$A370+52),0)+IF($A370&lt;='P03'!$B$17,INDEX('P03'!$AA:$AA,$A370+52),0)+IF($A370&lt;='P04'!$B$17,INDEX('P04'!$AA:$AA,$A370+52),0)+IF($A370&lt;='P05'!$B$17,INDEX('P05'!$AA:$AA,$A370+52),0)+IF($A370&lt;='P06'!$B$17,INDEX('P06'!$AA:$AA,$A370+52),0)+IF($A370&lt;='P07'!$B$17,INDEX('P07'!$AA:$AA,$A370+52),0)+IF($A370&lt;='P08'!$B$17,INDEX('P08'!$AA:$AA,$A370+52),0)+IF($A370&lt;='P09'!$B$17,INDEX('P09'!$AA:$AA,$A370+52),0)+IF($A370&lt;='P10'!$B$17,INDEX('P10'!$AA:$AA,$A370+52),0)</f>
        <v>-11.9105768420816</v>
      </c>
      <c r="N370">
        <f>IF($A370&lt;='P01'!$B$17,INDEX('P01'!$AB:$AB,$A370+52),0)+IF($A370&lt;='P02'!$B$17,INDEX('P02'!$AB:$AB,$A370+52),0)+IF($A370&lt;='P03'!$B$17,INDEX('P03'!$AB:$AB,$A370+52),0)+IF($A370&lt;='P04'!$B$17,INDEX('P04'!$AB:$AB,$A370+52),0)+IF($A370&lt;='P05'!$B$17,INDEX('P05'!$AB:$AB,$A370+52),0)+IF($A370&lt;='P06'!$B$17,INDEX('P06'!$AB:$AB,$A370+52),0)+IF($A370&lt;='P07'!$B$17,INDEX('P07'!$AB:$AB,$A370+52),0)+IF($A370&lt;='P08'!$B$17,INDEX('P08'!$AB:$AB,$A370+52),0)+IF($A370&lt;='P09'!$B$17,INDEX('P09'!$AB:$AB,$A370+52),0)+IF($A370&lt;='P10'!$B$17,INDEX('P10'!$AB:$AB,$A370+52),0)</f>
        <v>9.2004477782783276</v>
      </c>
      <c r="O370">
        <f>IF($A370&lt;='P01'!$B$17,INDEX('P01'!$AC:$AC,$A370+52),0)+IF($A370&lt;='P02'!$B$17,INDEX('P02'!$AC:$AC,$A370+52),0)+IF($A370&lt;='P03'!$B$17,INDEX('P03'!$AC:$AC,$A370+52),0)+IF($A370&lt;='P04'!$B$17,INDEX('P04'!$AC:$AC,$A370+52),0)+IF($A370&lt;='P05'!$B$17,INDEX('P05'!$AC:$AC,$A370+52),0)+IF($A370&lt;='P06'!$B$17,INDEX('P06'!$AC:$AC,$A370+52),0)+IF($A370&lt;='P07'!$B$17,INDEX('P07'!$AC:$AC,$A370+52),0)+IF($A370&lt;='P08'!$B$17,INDEX('P08'!$AC:$AC,$A370+52),0)+IF($A370&lt;='P09'!$B$17,INDEX('P09'!$AC:$AC,$A370+52),0)+IF($A370&lt;='P10'!$B$17,INDEX('P10'!$AC:$AC,$A370+52),0)</f>
        <v>0.18400895556556657</v>
      </c>
      <c r="P370">
        <f>IF($A370&lt;='P01'!$B$17,INDEX('P01'!$AD:$AD,$A370+52),0)+IF($A370&lt;='P02'!$B$17,INDEX('P02'!$AD:$AD,$A370+52),0)+IF($A370&lt;='P03'!$B$17,INDEX('P03'!$AD:$AD,$A370+52),0)+IF($A370&lt;='P04'!$B$17,INDEX('P04'!$AD:$AD,$A370+52),0)+IF($A370&lt;='P05'!$B$17,INDEX('P05'!$AD:$AD,$A370+52),0)+IF($A370&lt;='P06'!$B$17,INDEX('P06'!$AD:$AD,$A370+52),0)+IF($A370&lt;='P07'!$B$17,INDEX('P07'!$AD:$AD,$A370+52),0)+IF($A370&lt;='P08'!$B$17,INDEX('P08'!$AD:$AD,$A370+52),0)+IF($A370&lt;='P09'!$B$17,INDEX('P09'!$AD:$AD,$A370+52),0)+IF($A370&lt;='P10'!$B$17,INDEX('P10'!$AD:$AD,$A370+52),0)</f>
        <v>0.90399976197082077</v>
      </c>
      <c r="Q370">
        <f>IF($A370&lt;='P01'!$B$17,INDEX('P01'!$AE:$AE,$A370+52),0)+IF($A370&lt;='P02'!$B$17,INDEX('P02'!$AE:$AE,$A370+52),0)+IF($A370&lt;='P03'!$B$17,INDEX('P03'!$AE:$AE,$A370+52),0)+IF($A370&lt;='P04'!$B$17,INDEX('P04'!$AE:$AE,$A370+52),0)+IF($A370&lt;='P05'!$B$17,INDEX('P05'!$AE:$AE,$A370+52),0)+IF($A370&lt;='P06'!$B$17,INDEX('P06'!$AE:$AE,$A370+52),0)+IF($A370&lt;='P07'!$B$17,INDEX('P07'!$AE:$AE,$A370+52),0)+IF($A370&lt;='P08'!$B$17,INDEX('P08'!$AE:$AE,$A370+52),0)+IF($A370&lt;='P09'!$B$17,INDEX('P09'!$AE:$AE,$A370+52),0)+IF($A370&lt;='P10'!$B$17,INDEX('P10'!$AE:$AE,$A370+52),0)</f>
        <v>20.0115131505584</v>
      </c>
      <c r="R370">
        <f>IF($A370&lt;='P01'!$B$17,INDEX('P01'!$AF:$AF,$A370+52),0)+IF($A370&lt;='P02'!$B$17,INDEX('P02'!$AF:$AF,$A370+52),0)+IF($A370&lt;='P03'!$B$17,INDEX('P03'!$AF:$AF,$A370+52),0)+IF($A370&lt;='P04'!$B$17,INDEX('P04'!$AF:$AF,$A370+52),0)+IF($A370&lt;='P05'!$B$17,INDEX('P05'!$AF:$AF,$A370+52),0)+IF($A370&lt;='P06'!$B$17,INDEX('P06'!$AF:$AF,$A370+52),0)+IF($A370&lt;='P07'!$B$17,INDEX('P07'!$AF:$AF,$A370+52),0)+IF($A370&lt;='P08'!$B$17,INDEX('P08'!$AF:$AF,$A370+52),0)+IF($A370&lt;='P09'!$B$17,INDEX('P09'!$AF:$AF,$A370+52),0)+IF($A370&lt;='P10'!$B$17,INDEX('P10'!$AF:$AF,$A370+52),0)</f>
        <v>1.1502752265138229E-2</v>
      </c>
      <c r="S370">
        <f>IF($A370&lt;='P01'!$B$17,INDEX('P01'!$AG:$AG,$A370+52),0)+IF($A370&lt;='P02'!$B$17,INDEX('P02'!$AG:$AG,$A370+52),0)+IF($A370&lt;='P03'!$B$17,INDEX('P03'!$AG:$AG,$A370+52),0)+IF($A370&lt;='P04'!$B$17,INDEX('P04'!$AG:$AG,$A370+52),0)+IF($A370&lt;='P05'!$B$17,INDEX('P05'!$AG:$AG,$A370+52),0)+IF($A370&lt;='P06'!$B$17,INDEX('P06'!$AG:$AG,$A370+52),0)+IF($A370&lt;='P07'!$B$17,INDEX('P07'!$AG:$AG,$A370+52),0)+IF($A370&lt;='P08'!$B$17,INDEX('P08'!$AG:$AG,$A370+52),0)+IF($A370&lt;='P09'!$B$17,INDEX('P09'!$AG:$AG,$A370+52),0)+IF($A370&lt;='P10'!$B$17,INDEX('P10'!$AG:$AG,$A370+52),0)</f>
        <v>6518.1940822828628</v>
      </c>
      <c r="T370">
        <f>IF($A370&lt;='P01'!$B$17,INDEX('P01'!$AI:$AI,$A370+52),0)+IF($A370&lt;='P02'!$B$17,INDEX('P02'!$AI:$AI,$A370+52),0)+IF($A370&lt;='P03'!$B$17,INDEX('P03'!$AI:$AI,$A370+52),0)+IF($A370&lt;='P04'!$B$17,INDEX('P04'!$AI:$AI,$A370+52),0)+IF($A370&lt;='P05'!$B$17,INDEX('P05'!$AI:$AI,$A370+52),0)+IF($A370&lt;='P06'!$B$17,INDEX('P06'!$AI:$AI,$A370+52),0)+IF($A370&lt;='P07'!$B$17,INDEX('P07'!$AI:$AI,$A370+52),0)+IF($A370&lt;='P08'!$B$17,INDEX('P08'!$AI:$AI,$A370+52),0)+IF($A370&lt;='P09'!$B$17,INDEX('P09'!$AI:$AI,$A370+52),0)+IF($A370&lt;='P10'!$B$17,INDEX('P10'!$AI:$AI,$A370+52),0)</f>
        <v>6518.1940822828628</v>
      </c>
    </row>
    <row r="371" spans="1:20" x14ac:dyDescent="0.35">
      <c r="A371">
        <v>339</v>
      </c>
      <c r="B371">
        <f>IF($A371&lt;='P01'!$B$17,INDEX('P01'!$J:$J,$A371+52),0)+IF($A371&lt;='P02'!$B$17,INDEX('P02'!$J:$J,$A371+52),0)+IF($A371&lt;='P03'!$B$17,INDEX('P03'!$J:$J,$A371+52),0)+IF($A371&lt;='P04'!$B$17,INDEX('P04'!$J:$J,$A371+52),0)+IF($A371&lt;='P05'!$B$17,INDEX('P05'!$J:$J,$A371+52),0)+IF($A371&lt;='P06'!$B$17,INDEX('P06'!$J:$J,$A371+52),0)+IF($A371&lt;='P07'!$B$17,INDEX('P07'!$J:$J,$A371+52),0)+IF($A371&lt;='P08'!$B$17,INDEX('P08'!$J:$J,$A371+52),0)+IF($A371&lt;='P09'!$B$17,INDEX('P09'!$J:$J,$A371+52),0)+IF($A371&lt;='P10'!$B$17,INDEX('P10'!$J:$J,$A371+52),0)</f>
        <v>6.0181690905424471E-5</v>
      </c>
      <c r="C371">
        <f>IF($A371&lt;='P01'!$B$17,INDEX('P01'!$K:$K,$A371+52),0)+IF($A371&lt;='P02'!$B$17,INDEX('P02'!$K:$K,$A371+52),0)+IF($A371&lt;='P03'!$B$17,INDEX('P03'!$K:$K,$A371+52),0)+IF($A371&lt;='P04'!$B$17,INDEX('P04'!$K:$K,$A371+52),0)+IF($A371&lt;='P05'!$B$17,INDEX('P05'!$K:$K,$A371+52),0)+IF($A371&lt;='P06'!$B$17,INDEX('P06'!$K:$K,$A371+52),0)+IF($A371&lt;='P07'!$B$17,INDEX('P07'!$K:$K,$A371+52),0)+IF($A371&lt;='P08'!$B$17,INDEX('P08'!$K:$K,$A371+52),0)+IF($A371&lt;='P09'!$B$17,INDEX('P09'!$K:$K,$A371+52),0)+IF($A371&lt;='P10'!$B$17,INDEX('P10'!$K:$K,$A371+52),0)</f>
        <v>8.0290634281249176E-4</v>
      </c>
      <c r="D371">
        <f>IF($A371&lt;='P01'!$B$17,INDEX('P01'!$L:$L,$A371+52),0)+IF($A371&lt;='P02'!$B$17,INDEX('P02'!$L:$L,$A371+52),0)+IF($A371&lt;='P03'!$B$17,INDEX('P03'!$L:$L,$A371+52),0)+IF($A371&lt;='P04'!$B$17,INDEX('P04'!$L:$L,$A371+52),0)+IF($A371&lt;='P05'!$B$17,INDEX('P05'!$L:$L,$A371+52),0)+IF($A371&lt;='P06'!$B$17,INDEX('P06'!$L:$L,$A371+52),0)+IF($A371&lt;='P07'!$B$17,INDEX('P07'!$L:$L,$A371+52),0)+IF($A371&lt;='P08'!$B$17,INDEX('P08'!$L:$L,$A371+52),0)+IF($A371&lt;='P09'!$B$17,INDEX('P09'!$L:$L,$A371+52),0)+IF($A371&lt;='P10'!$B$17,INDEX('P10'!$L:$L,$A371+52),0)</f>
        <v>0</v>
      </c>
      <c r="E371">
        <f>IF($A371&lt;='P01'!$B$17,INDEX('P01'!$M:$M,$A371+52),0)+IF($A371&lt;='P02'!$B$17,INDEX('P02'!$M:$M,$A371+52),0)+IF($A371&lt;='P03'!$B$17,INDEX('P03'!$M:$M,$A371+52),0)+IF($A371&lt;='P04'!$B$17,INDEX('P04'!$M:$M,$A371+52),0)+IF($A371&lt;='P05'!$B$17,INDEX('P05'!$M:$M,$A371+52),0)+IF($A371&lt;='P06'!$B$17,INDEX('P06'!$M:$M,$A371+52),0)+IF($A371&lt;='P07'!$B$17,INDEX('P07'!$M:$M,$A371+52),0)+IF($A371&lt;='P08'!$B$17,INDEX('P08'!$M:$M,$A371+52),0)+IF($A371&lt;='P09'!$B$17,INDEX('P09'!$M:$M,$A371+52),0)+IF($A371&lt;='P10'!$B$17,INDEX('P10'!$M:$M,$A371+52),0)</f>
        <v>0.23562046390015251</v>
      </c>
      <c r="F371">
        <f>IF($A371&lt;='P01'!$B$17,INDEX('P01'!$R:$R,$A371+52),0)+IF($A371&lt;='P02'!$B$17,INDEX('P02'!$R:$R,$A371+52),0)+IF($A371&lt;='P03'!$B$17,INDEX('P03'!$R:$R,$A371+52),0)+IF($A371&lt;='P04'!$B$17,INDEX('P04'!$R:$R,$A371+52),0)+IF($A371&lt;='P05'!$B$17,INDEX('P05'!$R:$R,$A371+52),0)+IF($A371&lt;='P06'!$B$17,INDEX('P06'!$R:$R,$A371+52),0)+IF($A371&lt;='P07'!$B$17,INDEX('P07'!$R:$R,$A371+52),0)+IF($A371&lt;='P08'!$B$17,INDEX('P08'!$R:$R,$A371+52),0)+IF($A371&lt;='P09'!$B$17,INDEX('P09'!$R:$R,$A371+52),0)+IF($A371&lt;='P10'!$B$17,INDEX('P10'!$R:$R,$A371+52),0)</f>
        <v>27.578711826527972</v>
      </c>
      <c r="G371">
        <f>IF($A371&lt;='P01'!$B$17,INDEX('P01'!$S:$S,$A371+52),0)+IF($A371&lt;='P02'!$B$17,INDEX('P02'!$S:$S,$A371+52),0)+IF($A371&lt;='P03'!$B$17,INDEX('P03'!$S:$S,$A371+52),0)+IF($A371&lt;='P04'!$B$17,INDEX('P04'!$S:$S,$A371+52),0)+IF($A371&lt;='P05'!$B$17,INDEX('P05'!$S:$S,$A371+52),0)+IF($A371&lt;='P06'!$B$17,INDEX('P06'!$S:$S,$A371+52),0)+IF($A371&lt;='P07'!$B$17,INDEX('P07'!$S:$S,$A371+52),0)+IF($A371&lt;='P08'!$B$17,INDEX('P08'!$S:$S,$A371+52),0)+IF($A371&lt;='P09'!$B$17,INDEX('P09'!$S:$S,$A371+52),0)+IF($A371&lt;='P10'!$B$17,INDEX('P10'!$S:$S,$A371+52),0)</f>
        <v>0.55157423653055948</v>
      </c>
      <c r="H371">
        <f>IF($A371&lt;='P01'!$B$17,INDEX('P01'!$T:$T,$A371+52),0)+IF($A371&lt;='P02'!$B$17,INDEX('P02'!$T:$T,$A371+52),0)+IF($A371&lt;='P03'!$B$17,INDEX('P03'!$T:$T,$A371+52),0)+IF($A371&lt;='P04'!$B$17,INDEX('P04'!$T:$T,$A371+52),0)+IF($A371&lt;='P05'!$B$17,INDEX('P05'!$T:$T,$A371+52),0)+IF($A371&lt;='P06'!$B$17,INDEX('P06'!$T:$T,$A371+52),0)+IF($A371&lt;='P07'!$B$17,INDEX('P07'!$T:$T,$A371+52),0)+IF($A371&lt;='P08'!$B$17,INDEX('P08'!$T:$T,$A371+52),0)+IF($A371&lt;='P09'!$B$17,INDEX('P09'!$T:$T,$A371+52),0)+IF($A371&lt;='P10'!$B$17,INDEX('P10'!$T:$T,$A371+52),0)</f>
        <v>2.7253516194205503</v>
      </c>
      <c r="I371">
        <f>IF($A371&lt;='P01'!$B$17,INDEX('P01'!$U:$U,$A371+52),0)+IF($A371&lt;='P02'!$B$17,INDEX('P02'!$U:$U,$A371+52),0)+IF($A371&lt;='P03'!$B$17,INDEX('P03'!$U:$U,$A371+52),0)+IF($A371&lt;='P04'!$B$17,INDEX('P04'!$U:$U,$A371+52),0)+IF($A371&lt;='P05'!$B$17,INDEX('P05'!$U:$U,$A371+52),0)+IF($A371&lt;='P06'!$B$17,INDEX('P06'!$U:$U,$A371+52),0)+IF($A371&lt;='P07'!$B$17,INDEX('P07'!$U:$U,$A371+52),0)+IF($A371&lt;='P08'!$B$17,INDEX('P08'!$U:$U,$A371+52),0)+IF($A371&lt;='P09'!$B$17,INDEX('P09'!$U:$U,$A371+52),0)+IF($A371&lt;='P10'!$B$17,INDEX('P10'!$U:$U,$A371+52),0)</f>
        <v>60.181690905424468</v>
      </c>
      <c r="J371">
        <f>IF($A371&lt;='P01'!$B$17,INDEX('P01'!$V:$V,$A371+52),0)+IF($A371&lt;='P02'!$B$17,INDEX('P02'!$V:$V,$A371+52),0)+IF($A371&lt;='P03'!$B$17,INDEX('P03'!$V:$V,$A371+52),0)+IF($A371&lt;='P04'!$B$17,INDEX('P04'!$V:$V,$A371+52),0)+IF($A371&lt;='P05'!$B$17,INDEX('P05'!$V:$V,$A371+52),0)+IF($A371&lt;='P06'!$B$17,INDEX('P06'!$V:$V,$A371+52),0)+IF($A371&lt;='P07'!$B$17,INDEX('P07'!$V:$V,$A371+52),0)+IF($A371&lt;='P08'!$B$17,INDEX('P08'!$V:$V,$A371+52),0)+IF($A371&lt;='P09'!$B$17,INDEX('P09'!$V:$V,$A371+52),0)+IF($A371&lt;='P10'!$B$17,INDEX('P10'!$V:$V,$A371+52),0)</f>
        <v>3.4678155716815054E-2</v>
      </c>
      <c r="K371">
        <f>IF($A371&lt;='P01'!$B$17,INDEX('P01'!$W:$W,$A371+52),0)+IF($A371&lt;='P02'!$B$17,INDEX('P02'!$W:$W,$A371+52),0)+IF($A371&lt;='P03'!$B$17,INDEX('P03'!$W:$W,$A371+52),0)+IF($A371&lt;='P04'!$B$17,INDEX('P04'!$W:$W,$A371+52),0)+IF($A371&lt;='P05'!$B$17,INDEX('P05'!$W:$W,$A371+52),0)+IF($A371&lt;='P06'!$B$17,INDEX('P06'!$W:$W,$A371+52),0)+IF($A371&lt;='P07'!$B$17,INDEX('P07'!$W:$W,$A371+52),0)+IF($A371&lt;='P08'!$B$17,INDEX('P08'!$W:$W,$A371+52),0)+IF($A371&lt;='P09'!$B$17,INDEX('P09'!$W:$W,$A371+52),0)+IF($A371&lt;='P10'!$B$17,INDEX('P10'!$W:$W,$A371+52),0)</f>
        <v>-35.91458309056442</v>
      </c>
      <c r="L371">
        <f>IF($A371&lt;='P01'!$B$17,INDEX('P01'!$X:$X,$A371+52),0)+IF($A371&lt;='P02'!$B$17,INDEX('P02'!$X:$X,$A371+52),0)+IF($A371&lt;='P03'!$B$17,INDEX('P03'!$X:$X,$A371+52),0)+IF($A371&lt;='P04'!$B$17,INDEX('P04'!$X:$X,$A371+52),0)+IF($A371&lt;='P05'!$B$17,INDEX('P05'!$X:$X,$A371+52),0)+IF($A371&lt;='P06'!$B$17,INDEX('P06'!$X:$X,$A371+52),0)+IF($A371&lt;='P07'!$B$17,INDEX('P07'!$X:$X,$A371+52),0)+IF($A371&lt;='P08'!$B$17,INDEX('P08'!$X:$X,$A371+52),0)+IF($A371&lt;='P09'!$B$17,INDEX('P09'!$X:$X,$A371+52),0)+IF($A371&lt;='P10'!$B$17,INDEX('P10'!$X:$X,$A371+52),0)</f>
        <v>35.826103275037084</v>
      </c>
      <c r="M371">
        <f>IF($A371&lt;='P01'!$B$17,INDEX('P01'!$AA:$AA,$A371+52),0)+IF($A371&lt;='P02'!$B$17,INDEX('P02'!$AA:$AA,$A371+52),0)+IF($A371&lt;='P03'!$B$17,INDEX('P03'!$AA:$AA,$A371+52),0)+IF($A371&lt;='P04'!$B$17,INDEX('P04'!$AA:$AA,$A371+52),0)+IF($A371&lt;='P05'!$B$17,INDEX('P05'!$AA:$AA,$A371+52),0)+IF($A371&lt;='P06'!$B$17,INDEX('P06'!$AA:$AA,$A371+52),0)+IF($A371&lt;='P07'!$B$17,INDEX('P07'!$AA:$AA,$A371+52),0)+IF($A371&lt;='P08'!$B$17,INDEX('P08'!$AA:$AA,$A371+52),0)+IF($A371&lt;='P09'!$B$17,INDEX('P09'!$AA:$AA,$A371+52),0)+IF($A371&lt;='P10'!$B$17,INDEX('P10'!$AA:$AA,$A371+52),0)</f>
        <v>-11.830626354774546</v>
      </c>
      <c r="N371">
        <f>IF($A371&lt;='P01'!$B$17,INDEX('P01'!$AB:$AB,$A371+52),0)+IF($A371&lt;='P02'!$B$17,INDEX('P02'!$AB:$AB,$A371+52),0)+IF($A371&lt;='P03'!$B$17,INDEX('P03'!$AB:$AB,$A371+52),0)+IF($A371&lt;='P04'!$B$17,INDEX('P04'!$AB:$AB,$A371+52),0)+IF($A371&lt;='P05'!$B$17,INDEX('P05'!$AB:$AB,$A371+52),0)+IF($A371&lt;='P06'!$B$17,INDEX('P06'!$AB:$AB,$A371+52),0)+IF($A371&lt;='P07'!$B$17,INDEX('P07'!$AB:$AB,$A371+52),0)+IF($A371&lt;='P08'!$B$17,INDEX('P08'!$AB:$AB,$A371+52),0)+IF($A371&lt;='P09'!$B$17,INDEX('P09'!$AB:$AB,$A371+52),0)+IF($A371&lt;='P10'!$B$17,INDEX('P10'!$AB:$AB,$A371+52),0)</f>
        <v>9.1369571168980901</v>
      </c>
      <c r="O371">
        <f>IF($A371&lt;='P01'!$B$17,INDEX('P01'!$AC:$AC,$A371+52),0)+IF($A371&lt;='P02'!$B$17,INDEX('P02'!$AC:$AC,$A371+52),0)+IF($A371&lt;='P03'!$B$17,INDEX('P03'!$AC:$AC,$A371+52),0)+IF($A371&lt;='P04'!$B$17,INDEX('P04'!$AC:$AC,$A371+52),0)+IF($A371&lt;='P05'!$B$17,INDEX('P05'!$AC:$AC,$A371+52),0)+IF($A371&lt;='P06'!$B$17,INDEX('P06'!$AC:$AC,$A371+52),0)+IF($A371&lt;='P07'!$B$17,INDEX('P07'!$AC:$AC,$A371+52),0)+IF($A371&lt;='P08'!$B$17,INDEX('P08'!$AC:$AC,$A371+52),0)+IF($A371&lt;='P09'!$B$17,INDEX('P09'!$AC:$AC,$A371+52),0)+IF($A371&lt;='P10'!$B$17,INDEX('P10'!$AC:$AC,$A371+52),0)</f>
        <v>0.18273914233796182</v>
      </c>
      <c r="P371">
        <f>IF($A371&lt;='P01'!$B$17,INDEX('P01'!$AD:$AD,$A371+52),0)+IF($A371&lt;='P02'!$B$17,INDEX('P02'!$AD:$AD,$A371+52),0)+IF($A371&lt;='P03'!$B$17,INDEX('P03'!$AD:$AD,$A371+52),0)+IF($A371&lt;='P04'!$B$17,INDEX('P04'!$AD:$AD,$A371+52),0)+IF($A371&lt;='P05'!$B$17,INDEX('P05'!$AD:$AD,$A371+52),0)+IF($A371&lt;='P06'!$B$17,INDEX('P06'!$AD:$AD,$A371+52),0)+IF($A371&lt;='P07'!$B$17,INDEX('P07'!$AD:$AD,$A371+52),0)+IF($A371&lt;='P08'!$B$17,INDEX('P08'!$AD:$AD,$A371+52),0)+IF($A371&lt;='P09'!$B$17,INDEX('P09'!$AD:$AD,$A371+52),0)+IF($A371&lt;='P10'!$B$17,INDEX('P10'!$AD:$AD,$A371+52),0)</f>
        <v>0.89997554149882286</v>
      </c>
      <c r="Q371">
        <f>IF($A371&lt;='P01'!$B$17,INDEX('P01'!$AE:$AE,$A371+52),0)+IF($A371&lt;='P02'!$B$17,INDEX('P02'!$AE:$AE,$A371+52),0)+IF($A371&lt;='P03'!$B$17,INDEX('P03'!$AE:$AE,$A371+52),0)+IF($A371&lt;='P04'!$B$17,INDEX('P04'!$AE:$AE,$A371+52),0)+IF($A371&lt;='P05'!$B$17,INDEX('P05'!$AE:$AE,$A371+52),0)+IF($A371&lt;='P06'!$B$17,INDEX('P06'!$AE:$AE,$A371+52),0)+IF($A371&lt;='P07'!$B$17,INDEX('P07'!$AE:$AE,$A371+52),0)+IF($A371&lt;='P08'!$B$17,INDEX('P08'!$AE:$AE,$A371+52),0)+IF($A371&lt;='P09'!$B$17,INDEX('P09'!$AE:$AE,$A371+52),0)+IF($A371&lt;='P10'!$B$17,INDEX('P10'!$AE:$AE,$A371+52),0)</f>
        <v>19.873417240906264</v>
      </c>
      <c r="R371">
        <f>IF($A371&lt;='P01'!$B$17,INDEX('P01'!$AF:$AF,$A371+52),0)+IF($A371&lt;='P02'!$B$17,INDEX('P02'!$AF:$AF,$A371+52),0)+IF($A371&lt;='P03'!$B$17,INDEX('P03'!$AF:$AF,$A371+52),0)+IF($A371&lt;='P04'!$B$17,INDEX('P04'!$AF:$AF,$A371+52),0)+IF($A371&lt;='P05'!$B$17,INDEX('P05'!$AF:$AF,$A371+52),0)+IF($A371&lt;='P06'!$B$17,INDEX('P06'!$AF:$AF,$A371+52),0)+IF($A371&lt;='P07'!$B$17,INDEX('P07'!$AF:$AF,$A371+52),0)+IF($A371&lt;='P08'!$B$17,INDEX('P08'!$AF:$AF,$A371+52),0)+IF($A371&lt;='P09'!$B$17,INDEX('P09'!$AF:$AF,$A371+52),0)+IF($A371&lt;='P10'!$B$17,INDEX('P10'!$AF:$AF,$A371+52),0)</f>
        <v>1.145154692958728E-2</v>
      </c>
      <c r="S371">
        <f>IF($A371&lt;='P01'!$B$17,INDEX('P01'!$AG:$AG,$A371+52),0)+IF($A371&lt;='P02'!$B$17,INDEX('P02'!$AG:$AG,$A371+52),0)+IF($A371&lt;='P03'!$B$17,INDEX('P03'!$AG:$AG,$A371+52),0)+IF($A371&lt;='P04'!$B$17,INDEX('P04'!$AG:$AG,$A371+52),0)+IF($A371&lt;='P05'!$B$17,INDEX('P05'!$AG:$AG,$A371+52),0)+IF($A371&lt;='P06'!$B$17,INDEX('P06'!$AG:$AG,$A371+52),0)+IF($A371&lt;='P07'!$B$17,INDEX('P07'!$AG:$AG,$A371+52),0)+IF($A371&lt;='P08'!$B$17,INDEX('P08'!$AG:$AG,$A371+52),0)+IF($A371&lt;='P09'!$B$17,INDEX('P09'!$AG:$AG,$A371+52),0)+IF($A371&lt;='P10'!$B$17,INDEX('P10'!$AG:$AG,$A371+52),0)</f>
        <v>6503.7068502830889</v>
      </c>
      <c r="T371">
        <f>IF($A371&lt;='P01'!$B$17,INDEX('P01'!$AI:$AI,$A371+52),0)+IF($A371&lt;='P02'!$B$17,INDEX('P02'!$AI:$AI,$A371+52),0)+IF($A371&lt;='P03'!$B$17,INDEX('P03'!$AI:$AI,$A371+52),0)+IF($A371&lt;='P04'!$B$17,INDEX('P04'!$AI:$AI,$A371+52),0)+IF($A371&lt;='P05'!$B$17,INDEX('P05'!$AI:$AI,$A371+52),0)+IF($A371&lt;='P06'!$B$17,INDEX('P06'!$AI:$AI,$A371+52),0)+IF($A371&lt;='P07'!$B$17,INDEX('P07'!$AI:$AI,$A371+52),0)+IF($A371&lt;='P08'!$B$17,INDEX('P08'!$AI:$AI,$A371+52),0)+IF($A371&lt;='P09'!$B$17,INDEX('P09'!$AI:$AI,$A371+52),0)+IF($A371&lt;='P10'!$B$17,INDEX('P10'!$AI:$AI,$A371+52),0)</f>
        <v>6503.7068502830889</v>
      </c>
    </row>
    <row r="372" spans="1:20" x14ac:dyDescent="0.35">
      <c r="A372">
        <v>340</v>
      </c>
      <c r="B372">
        <f>IF($A372&lt;='P01'!$B$17,INDEX('P01'!$J:$J,$A372+52),0)+IF($A372&lt;='P02'!$B$17,INDEX('P02'!$J:$J,$A372+52),0)+IF($A372&lt;='P03'!$B$17,INDEX('P03'!$J:$J,$A372+52),0)+IF($A372&lt;='P04'!$B$17,INDEX('P04'!$J:$J,$A372+52),0)+IF($A372&lt;='P05'!$B$17,INDEX('P05'!$J:$J,$A372+52),0)+IF($A372&lt;='P06'!$B$17,INDEX('P06'!$J:$J,$A372+52),0)+IF($A372&lt;='P07'!$B$17,INDEX('P07'!$J:$J,$A372+52),0)+IF($A372&lt;='P08'!$B$17,INDEX('P08'!$J:$J,$A372+52),0)+IF($A372&lt;='P09'!$B$17,INDEX('P09'!$J:$J,$A372+52),0)+IF($A372&lt;='P10'!$B$17,INDEX('P10'!$J:$J,$A372+52),0)</f>
        <v>5.9962047311421334E-5</v>
      </c>
      <c r="C372">
        <f>IF($A372&lt;='P01'!$B$17,INDEX('P01'!$K:$K,$A372+52),0)+IF($A372&lt;='P02'!$B$17,INDEX('P02'!$K:$K,$A372+52),0)+IF($A372&lt;='P03'!$B$17,INDEX('P03'!$K:$K,$A372+52),0)+IF($A372&lt;='P04'!$B$17,INDEX('P04'!$K:$K,$A372+52),0)+IF($A372&lt;='P05'!$B$17,INDEX('P05'!$K:$K,$A372+52),0)+IF($A372&lt;='P06'!$B$17,INDEX('P06'!$K:$K,$A372+52),0)+IF($A372&lt;='P07'!$B$17,INDEX('P07'!$K:$K,$A372+52),0)+IF($A372&lt;='P08'!$B$17,INDEX('P08'!$K:$K,$A372+52),0)+IF($A372&lt;='P09'!$B$17,INDEX('P09'!$K:$K,$A372+52),0)+IF($A372&lt;='P10'!$B$17,INDEX('P10'!$K:$K,$A372+52),0)</f>
        <v>7.9997599585596656E-4</v>
      </c>
      <c r="D372">
        <f>IF($A372&lt;='P01'!$B$17,INDEX('P01'!$L:$L,$A372+52),0)+IF($A372&lt;='P02'!$B$17,INDEX('P02'!$L:$L,$A372+52),0)+IF($A372&lt;='P03'!$B$17,INDEX('P03'!$L:$L,$A372+52),0)+IF($A372&lt;='P04'!$B$17,INDEX('P04'!$L:$L,$A372+52),0)+IF($A372&lt;='P05'!$B$17,INDEX('P05'!$L:$L,$A372+52),0)+IF($A372&lt;='P06'!$B$17,INDEX('P06'!$L:$L,$A372+52),0)+IF($A372&lt;='P07'!$B$17,INDEX('P07'!$L:$L,$A372+52),0)+IF($A372&lt;='P08'!$B$17,INDEX('P08'!$L:$L,$A372+52),0)+IF($A372&lt;='P09'!$B$17,INDEX('P09'!$L:$L,$A372+52),0)+IF($A372&lt;='P10'!$B$17,INDEX('P10'!$L:$L,$A372+52),0)</f>
        <v>0</v>
      </c>
      <c r="E372">
        <f>IF($A372&lt;='P01'!$B$17,INDEX('P01'!$M:$M,$A372+52),0)+IF($A372&lt;='P02'!$B$17,INDEX('P02'!$M:$M,$A372+52),0)+IF($A372&lt;='P03'!$B$17,INDEX('P03'!$M:$M,$A372+52),0)+IF($A372&lt;='P04'!$B$17,INDEX('P04'!$M:$M,$A372+52),0)+IF($A372&lt;='P05'!$B$17,INDEX('P05'!$M:$M,$A372+52),0)+IF($A372&lt;='P06'!$B$17,INDEX('P06'!$M:$M,$A372+52),0)+IF($A372&lt;='P07'!$B$17,INDEX('P07'!$M:$M,$A372+52),0)+IF($A372&lt;='P08'!$B$17,INDEX('P08'!$M:$M,$A372+52),0)+IF($A372&lt;='P09'!$B$17,INDEX('P09'!$M:$M,$A372+52),0)+IF($A372&lt;='P10'!$B$17,INDEX('P10'!$M:$M,$A372+52),0)</f>
        <v>0.23476052585698512</v>
      </c>
      <c r="F372">
        <f>IF($A372&lt;='P01'!$B$17,INDEX('P01'!$R:$R,$A372+52),0)+IF($A372&lt;='P02'!$B$17,INDEX('P02'!$R:$R,$A372+52),0)+IF($A372&lt;='P03'!$B$17,INDEX('P03'!$R:$R,$A372+52),0)+IF($A372&lt;='P04'!$B$17,INDEX('P04'!$R:$R,$A372+52),0)+IF($A372&lt;='P05'!$B$17,INDEX('P05'!$R:$R,$A372+52),0)+IF($A372&lt;='P06'!$B$17,INDEX('P06'!$R:$R,$A372+52),0)+IF($A372&lt;='P07'!$B$17,INDEX('P07'!$R:$R,$A372+52),0)+IF($A372&lt;='P08'!$B$17,INDEX('P08'!$R:$R,$A372+52),0)+IF($A372&lt;='P09'!$B$17,INDEX('P09'!$R:$R,$A372+52),0)+IF($A372&lt;='P10'!$B$17,INDEX('P10'!$R:$R,$A372+52),0)</f>
        <v>27.478058500035786</v>
      </c>
      <c r="G372">
        <f>IF($A372&lt;='P01'!$B$17,INDEX('P01'!$S:$S,$A372+52),0)+IF($A372&lt;='P02'!$B$17,INDEX('P02'!$S:$S,$A372+52),0)+IF($A372&lt;='P03'!$B$17,INDEX('P03'!$S:$S,$A372+52),0)+IF($A372&lt;='P04'!$B$17,INDEX('P04'!$S:$S,$A372+52),0)+IF($A372&lt;='P05'!$B$17,INDEX('P05'!$S:$S,$A372+52),0)+IF($A372&lt;='P06'!$B$17,INDEX('P06'!$S:$S,$A372+52),0)+IF($A372&lt;='P07'!$B$17,INDEX('P07'!$S:$S,$A372+52),0)+IF($A372&lt;='P08'!$B$17,INDEX('P08'!$S:$S,$A372+52),0)+IF($A372&lt;='P09'!$B$17,INDEX('P09'!$S:$S,$A372+52),0)+IF($A372&lt;='P10'!$B$17,INDEX('P10'!$S:$S,$A372+52),0)</f>
        <v>0.54956117000071569</v>
      </c>
      <c r="H372">
        <f>IF($A372&lt;='P01'!$B$17,INDEX('P01'!$T:$T,$A372+52),0)+IF($A372&lt;='P02'!$B$17,INDEX('P02'!$T:$T,$A372+52),0)+IF($A372&lt;='P03'!$B$17,INDEX('P03'!$T:$T,$A372+52),0)+IF($A372&lt;='P04'!$B$17,INDEX('P04'!$T:$T,$A372+52),0)+IF($A372&lt;='P05'!$B$17,INDEX('P05'!$T:$T,$A372+52),0)+IF($A372&lt;='P06'!$B$17,INDEX('P06'!$T:$T,$A372+52),0)+IF($A372&lt;='P07'!$B$17,INDEX('P07'!$T:$T,$A372+52),0)+IF($A372&lt;='P08'!$B$17,INDEX('P08'!$T:$T,$A372+52),0)+IF($A372&lt;='P09'!$B$17,INDEX('P09'!$T:$T,$A372+52),0)+IF($A372&lt;='P10'!$B$17,INDEX('P10'!$T:$T,$A372+52),0)</f>
        <v>2.722101893801621</v>
      </c>
      <c r="I372">
        <f>IF($A372&lt;='P01'!$B$17,INDEX('P01'!$U:$U,$A372+52),0)+IF($A372&lt;='P02'!$B$17,INDEX('P02'!$U:$U,$A372+52),0)+IF($A372&lt;='P03'!$B$17,INDEX('P03'!$U:$U,$A372+52),0)+IF($A372&lt;='P04'!$B$17,INDEX('P04'!$U:$U,$A372+52),0)+IF($A372&lt;='P05'!$B$17,INDEX('P05'!$U:$U,$A372+52),0)+IF($A372&lt;='P06'!$B$17,INDEX('P06'!$U:$U,$A372+52),0)+IF($A372&lt;='P07'!$B$17,INDEX('P07'!$U:$U,$A372+52),0)+IF($A372&lt;='P08'!$B$17,INDEX('P08'!$U:$U,$A372+52),0)+IF($A372&lt;='P09'!$B$17,INDEX('P09'!$U:$U,$A372+52),0)+IF($A372&lt;='P10'!$B$17,INDEX('P10'!$U:$U,$A372+52),0)</f>
        <v>59.962047311421337</v>
      </c>
      <c r="J372">
        <f>IF($A372&lt;='P01'!$B$17,INDEX('P01'!$V:$V,$A372+52),0)+IF($A372&lt;='P02'!$B$17,INDEX('P02'!$V:$V,$A372+52),0)+IF($A372&lt;='P03'!$B$17,INDEX('P03'!$V:$V,$A372+52),0)+IF($A372&lt;='P04'!$B$17,INDEX('P04'!$V:$V,$A372+52),0)+IF($A372&lt;='P05'!$B$17,INDEX('P05'!$V:$V,$A372+52),0)+IF($A372&lt;='P06'!$B$17,INDEX('P06'!$V:$V,$A372+52),0)+IF($A372&lt;='P07'!$B$17,INDEX('P07'!$V:$V,$A372+52),0)+IF($A372&lt;='P08'!$B$17,INDEX('P08'!$V:$V,$A372+52),0)+IF($A372&lt;='P09'!$B$17,INDEX('P09'!$V:$V,$A372+52),0)+IF($A372&lt;='P10'!$B$17,INDEX('P10'!$V:$V,$A372+52),0)</f>
        <v>3.4636805275922548E-2</v>
      </c>
      <c r="K372">
        <f>IF($A372&lt;='P01'!$B$17,INDEX('P01'!$W:$W,$A372+52),0)+IF($A372&lt;='P02'!$B$17,INDEX('P02'!$W:$W,$A372+52),0)+IF($A372&lt;='P03'!$B$17,INDEX('P03'!$W:$W,$A372+52),0)+IF($A372&lt;='P04'!$B$17,INDEX('P04'!$W:$W,$A372+52),0)+IF($A372&lt;='P05'!$B$17,INDEX('P05'!$W:$W,$A372+52),0)+IF($A372&lt;='P06'!$B$17,INDEX('P06'!$W:$W,$A372+52),0)+IF($A372&lt;='P07'!$B$17,INDEX('P07'!$W:$W,$A372+52),0)+IF($A372&lt;='P08'!$B$17,INDEX('P08'!$W:$W,$A372+52),0)+IF($A372&lt;='P09'!$B$17,INDEX('P09'!$W:$W,$A372+52),0)+IF($A372&lt;='P10'!$B$17,INDEX('P10'!$W:$W,$A372+52),0)</f>
        <v>-35.79028868046381</v>
      </c>
      <c r="L372">
        <f>IF($A372&lt;='P01'!$B$17,INDEX('P01'!$X:$X,$A372+52),0)+IF($A372&lt;='P02'!$B$17,INDEX('P02'!$X:$X,$A372+52),0)+IF($A372&lt;='P03'!$B$17,INDEX('P03'!$X:$X,$A372+52),0)+IF($A372&lt;='P04'!$B$17,INDEX('P04'!$X:$X,$A372+52),0)+IF($A372&lt;='P05'!$B$17,INDEX('P05'!$X:$X,$A372+52),0)+IF($A372&lt;='P06'!$B$17,INDEX('P06'!$X:$X,$A372+52),0)+IF($A372&lt;='P07'!$B$17,INDEX('P07'!$X:$X,$A372+52),0)+IF($A372&lt;='P08'!$B$17,INDEX('P08'!$X:$X,$A372+52),0)+IF($A372&lt;='P09'!$B$17,INDEX('P09'!$X:$X,$A372+52),0)+IF($A372&lt;='P10'!$B$17,INDEX('P10'!$X:$X,$A372+52),0)</f>
        <v>35.702131787479637</v>
      </c>
      <c r="M372">
        <f>IF($A372&lt;='P01'!$B$17,INDEX('P01'!$AA:$AA,$A372+52),0)+IF($A372&lt;='P02'!$B$17,INDEX('P02'!$AA:$AA,$A372+52),0)+IF($A372&lt;='P03'!$B$17,INDEX('P03'!$AA:$AA,$A372+52),0)+IF($A372&lt;='P04'!$B$17,INDEX('P04'!$AA:$AA,$A372+52),0)+IF($A372&lt;='P05'!$B$17,INDEX('P05'!$AA:$AA,$A372+52),0)+IF($A372&lt;='P06'!$B$17,INDEX('P06'!$AA:$AA,$A372+52),0)+IF($A372&lt;='P07'!$B$17,INDEX('P07'!$AA:$AA,$A372+52),0)+IF($A372&lt;='P08'!$B$17,INDEX('P08'!$AA:$AA,$A372+52),0)+IF($A372&lt;='P09'!$B$17,INDEX('P09'!$AA:$AA,$A372+52),0)+IF($A372&lt;='P10'!$B$17,INDEX('P10'!$AA:$AA,$A372+52),0)</f>
        <v>-11.751217609888307</v>
      </c>
      <c r="N372">
        <f>IF($A372&lt;='P01'!$B$17,INDEX('P01'!$AB:$AB,$A372+52),0)+IF($A372&lt;='P02'!$B$17,INDEX('P02'!$AB:$AB,$A372+52),0)+IF($A372&lt;='P03'!$B$17,INDEX('P03'!$AB:$AB,$A372+52),0)+IF($A372&lt;='P04'!$B$17,INDEX('P04'!$AB:$AB,$A372+52),0)+IF($A372&lt;='P05'!$B$17,INDEX('P05'!$AB:$AB,$A372+52),0)+IF($A372&lt;='P06'!$B$17,INDEX('P06'!$AB:$AB,$A372+52),0)+IF($A372&lt;='P07'!$B$17,INDEX('P07'!$AB:$AB,$A372+52),0)+IF($A372&lt;='P08'!$B$17,INDEX('P08'!$AB:$AB,$A372+52),0)+IF($A372&lt;='P09'!$B$17,INDEX('P09'!$AB:$AB,$A372+52),0)+IF($A372&lt;='P10'!$B$17,INDEX('P10'!$AB:$AB,$A372+52),0)</f>
        <v>9.0739045933324043</v>
      </c>
      <c r="O372">
        <f>IF($A372&lt;='P01'!$B$17,INDEX('P01'!$AC:$AC,$A372+52),0)+IF($A372&lt;='P02'!$B$17,INDEX('P02'!$AC:$AC,$A372+52),0)+IF($A372&lt;='P03'!$B$17,INDEX('P03'!$AC:$AC,$A372+52),0)+IF($A372&lt;='P04'!$B$17,INDEX('P04'!$AC:$AC,$A372+52),0)+IF($A372&lt;='P05'!$B$17,INDEX('P05'!$AC:$AC,$A372+52),0)+IF($A372&lt;='P06'!$B$17,INDEX('P06'!$AC:$AC,$A372+52),0)+IF($A372&lt;='P07'!$B$17,INDEX('P07'!$AC:$AC,$A372+52),0)+IF($A372&lt;='P08'!$B$17,INDEX('P08'!$AC:$AC,$A372+52),0)+IF($A372&lt;='P09'!$B$17,INDEX('P09'!$AC:$AC,$A372+52),0)+IF($A372&lt;='P10'!$B$17,INDEX('P10'!$AC:$AC,$A372+52),0)</f>
        <v>0.18147809186664807</v>
      </c>
      <c r="P372">
        <f>IF($A372&lt;='P01'!$B$17,INDEX('P01'!$AD:$AD,$A372+52),0)+IF($A372&lt;='P02'!$B$17,INDEX('P02'!$AD:$AD,$A372+52),0)+IF($A372&lt;='P03'!$B$17,INDEX('P03'!$AD:$AD,$A372+52),0)+IF($A372&lt;='P04'!$B$17,INDEX('P04'!$AD:$AD,$A372+52),0)+IF($A372&lt;='P05'!$B$17,INDEX('P05'!$AD:$AD,$A372+52),0)+IF($A372&lt;='P06'!$B$17,INDEX('P06'!$AD:$AD,$A372+52),0)+IF($A372&lt;='P07'!$B$17,INDEX('P07'!$AD:$AD,$A372+52),0)+IF($A372&lt;='P08'!$B$17,INDEX('P08'!$AD:$AD,$A372+52),0)+IF($A372&lt;='P09'!$B$17,INDEX('P09'!$AD:$AD,$A372+52),0)+IF($A372&lt;='P10'!$B$17,INDEX('P10'!$AD:$AD,$A372+52),0)</f>
        <v>0.89596923513597504</v>
      </c>
      <c r="Q372">
        <f>IF($A372&lt;='P01'!$B$17,INDEX('P01'!$AE:$AE,$A372+52),0)+IF($A372&lt;='P02'!$B$17,INDEX('P02'!$AE:$AE,$A372+52),0)+IF($A372&lt;='P03'!$B$17,INDEX('P03'!$AE:$AE,$A372+52),0)+IF($A372&lt;='P04'!$B$17,INDEX('P04'!$AE:$AE,$A372+52),0)+IF($A372&lt;='P05'!$B$17,INDEX('P05'!$AE:$AE,$A372+52),0)+IF($A372&lt;='P06'!$B$17,INDEX('P06'!$AE:$AE,$A372+52),0)+IF($A372&lt;='P07'!$B$17,INDEX('P07'!$AE:$AE,$A372+52),0)+IF($A372&lt;='P08'!$B$17,INDEX('P08'!$AE:$AE,$A372+52),0)+IF($A372&lt;='P09'!$B$17,INDEX('P09'!$AE:$AE,$A372+52),0)+IF($A372&lt;='P10'!$B$17,INDEX('P10'!$AE:$AE,$A372+52),0)</f>
        <v>19.736274306679789</v>
      </c>
      <c r="R372">
        <f>IF($A372&lt;='P01'!$B$17,INDEX('P01'!$AF:$AF,$A372+52),0)+IF($A372&lt;='P02'!$B$17,INDEX('P02'!$AF:$AF,$A372+52),0)+IF($A372&lt;='P03'!$B$17,INDEX('P03'!$AF:$AF,$A372+52),0)+IF($A372&lt;='P04'!$B$17,INDEX('P04'!$AF:$AF,$A372+52),0)+IF($A372&lt;='P05'!$B$17,INDEX('P05'!$AF:$AF,$A372+52),0)+IF($A372&lt;='P06'!$B$17,INDEX('P06'!$AF:$AF,$A372+52),0)+IF($A372&lt;='P07'!$B$17,INDEX('P07'!$AF:$AF,$A372+52),0)+IF($A372&lt;='P08'!$B$17,INDEX('P08'!$AF:$AF,$A372+52),0)+IF($A372&lt;='P09'!$B$17,INDEX('P09'!$AF:$AF,$A372+52),0)+IF($A372&lt;='P10'!$B$17,INDEX('P10'!$AF:$AF,$A372+52),0)</f>
        <v>1.140056953829946E-2</v>
      </c>
      <c r="S372">
        <f>IF($A372&lt;='P01'!$B$17,INDEX('P01'!$AG:$AG,$A372+52),0)+IF($A372&lt;='P02'!$B$17,INDEX('P02'!$AG:$AG,$A372+52),0)+IF($A372&lt;='P03'!$B$17,INDEX('P03'!$AG:$AG,$A372+52),0)+IF($A372&lt;='P04'!$B$17,INDEX('P04'!$AG:$AG,$A372+52),0)+IF($A372&lt;='P05'!$B$17,INDEX('P05'!$AG:$AG,$A372+52),0)+IF($A372&lt;='P06'!$B$17,INDEX('P06'!$AG:$AG,$A372+52),0)+IF($A372&lt;='P07'!$B$17,INDEX('P07'!$AG:$AG,$A372+52),0)+IF($A372&lt;='P08'!$B$17,INDEX('P08'!$AG:$AG,$A372+52),0)+IF($A372&lt;='P09'!$B$17,INDEX('P09'!$AG:$AG,$A372+52),0)+IF($A372&lt;='P10'!$B$17,INDEX('P10'!$AG:$AG,$A372+52),0)</f>
        <v>6489.2961623431411</v>
      </c>
      <c r="T372">
        <f>IF($A372&lt;='P01'!$B$17,INDEX('P01'!$AI:$AI,$A372+52),0)+IF($A372&lt;='P02'!$B$17,INDEX('P02'!$AI:$AI,$A372+52),0)+IF($A372&lt;='P03'!$B$17,INDEX('P03'!$AI:$AI,$A372+52),0)+IF($A372&lt;='P04'!$B$17,INDEX('P04'!$AI:$AI,$A372+52),0)+IF($A372&lt;='P05'!$B$17,INDEX('P05'!$AI:$AI,$A372+52),0)+IF($A372&lt;='P06'!$B$17,INDEX('P06'!$AI:$AI,$A372+52),0)+IF($A372&lt;='P07'!$B$17,INDEX('P07'!$AI:$AI,$A372+52),0)+IF($A372&lt;='P08'!$B$17,INDEX('P08'!$AI:$AI,$A372+52),0)+IF($A372&lt;='P09'!$B$17,INDEX('P09'!$AI:$AI,$A372+52),0)+IF($A372&lt;='P10'!$B$17,INDEX('P10'!$AI:$AI,$A372+52),0)</f>
        <v>6489.2961623431411</v>
      </c>
    </row>
    <row r="373" spans="1:20" x14ac:dyDescent="0.35">
      <c r="A373">
        <v>341</v>
      </c>
      <c r="B373">
        <f>IF($A373&lt;='P01'!$B$17,INDEX('P01'!$J:$J,$A373+52),0)+IF($A373&lt;='P02'!$B$17,INDEX('P02'!$J:$J,$A373+52),0)+IF($A373&lt;='P03'!$B$17,INDEX('P03'!$J:$J,$A373+52),0)+IF($A373&lt;='P04'!$B$17,INDEX('P04'!$J:$J,$A373+52),0)+IF($A373&lt;='P05'!$B$17,INDEX('P05'!$J:$J,$A373+52),0)+IF($A373&lt;='P06'!$B$17,INDEX('P06'!$J:$J,$A373+52),0)+IF($A373&lt;='P07'!$B$17,INDEX('P07'!$J:$J,$A373+52),0)+IF($A373&lt;='P08'!$B$17,INDEX('P08'!$J:$J,$A373+52),0)+IF($A373&lt;='P09'!$B$17,INDEX('P09'!$J:$J,$A373+52),0)+IF($A373&lt;='P10'!$B$17,INDEX('P10'!$J:$J,$A373+52),0)</f>
        <v>5.9743205345083704E-5</v>
      </c>
      <c r="C373">
        <f>IF($A373&lt;='P01'!$B$17,INDEX('P01'!$K:$K,$A373+52),0)+IF($A373&lt;='P02'!$B$17,INDEX('P02'!$K:$K,$A373+52),0)+IF($A373&lt;='P03'!$B$17,INDEX('P03'!$K:$K,$A373+52),0)+IF($A373&lt;='P04'!$B$17,INDEX('P04'!$K:$K,$A373+52),0)+IF($A373&lt;='P05'!$B$17,INDEX('P05'!$K:$K,$A373+52),0)+IF($A373&lt;='P06'!$B$17,INDEX('P06'!$K:$K,$A373+52),0)+IF($A373&lt;='P07'!$B$17,INDEX('P07'!$K:$K,$A373+52),0)+IF($A373&lt;='P08'!$B$17,INDEX('P08'!$K:$K,$A373+52),0)+IF($A373&lt;='P09'!$B$17,INDEX('P09'!$K:$K,$A373+52),0)+IF($A373&lt;='P10'!$B$17,INDEX('P10'!$K:$K,$A373+52),0)</f>
        <v>7.9705634371255688E-4</v>
      </c>
      <c r="D373">
        <f>IF($A373&lt;='P01'!$B$17,INDEX('P01'!$L:$L,$A373+52),0)+IF($A373&lt;='P02'!$B$17,INDEX('P02'!$L:$L,$A373+52),0)+IF($A373&lt;='P03'!$B$17,INDEX('P03'!$L:$L,$A373+52),0)+IF($A373&lt;='P04'!$B$17,INDEX('P04'!$L:$L,$A373+52),0)+IF($A373&lt;='P05'!$B$17,INDEX('P05'!$L:$L,$A373+52),0)+IF($A373&lt;='P06'!$B$17,INDEX('P06'!$L:$L,$A373+52),0)+IF($A373&lt;='P07'!$B$17,INDEX('P07'!$L:$L,$A373+52),0)+IF($A373&lt;='P08'!$B$17,INDEX('P08'!$L:$L,$A373+52),0)+IF($A373&lt;='P09'!$B$17,INDEX('P09'!$L:$L,$A373+52),0)+IF($A373&lt;='P10'!$B$17,INDEX('P10'!$L:$L,$A373+52),0)</f>
        <v>0</v>
      </c>
      <c r="E373">
        <f>IF($A373&lt;='P01'!$B$17,INDEX('P01'!$M:$M,$A373+52),0)+IF($A373&lt;='P02'!$B$17,INDEX('P02'!$M:$M,$A373+52),0)+IF($A373&lt;='P03'!$B$17,INDEX('P03'!$M:$M,$A373+52),0)+IF($A373&lt;='P04'!$B$17,INDEX('P04'!$M:$M,$A373+52),0)+IF($A373&lt;='P05'!$B$17,INDEX('P05'!$M:$M,$A373+52),0)+IF($A373&lt;='P06'!$B$17,INDEX('P06'!$M:$M,$A373+52),0)+IF($A373&lt;='P07'!$B$17,INDEX('P07'!$M:$M,$A373+52),0)+IF($A373&lt;='P08'!$B$17,INDEX('P08'!$M:$M,$A373+52),0)+IF($A373&lt;='P09'!$B$17,INDEX('P09'!$M:$M,$A373+52),0)+IF($A373&lt;='P10'!$B$17,INDEX('P10'!$M:$M,$A373+52),0)</f>
        <v>0.2339037263079275</v>
      </c>
      <c r="F373">
        <f>IF($A373&lt;='P01'!$B$17,INDEX('P01'!$R:$R,$A373+52),0)+IF($A373&lt;='P02'!$B$17,INDEX('P02'!$R:$R,$A373+52),0)+IF($A373&lt;='P03'!$B$17,INDEX('P03'!$R:$R,$A373+52),0)+IF($A373&lt;='P04'!$B$17,INDEX('P04'!$R:$R,$A373+52),0)+IF($A373&lt;='P05'!$B$17,INDEX('P05'!$R:$R,$A373+52),0)+IF($A373&lt;='P06'!$B$17,INDEX('P06'!$R:$R,$A373+52),0)+IF($A373&lt;='P07'!$B$17,INDEX('P07'!$R:$R,$A373+52),0)+IF($A373&lt;='P08'!$B$17,INDEX('P08'!$R:$R,$A373+52),0)+IF($A373&lt;='P09'!$B$17,INDEX('P09'!$R:$R,$A373+52),0)+IF($A373&lt;='P10'!$B$17,INDEX('P10'!$R:$R,$A373+52),0)</f>
        <v>27.377772525441607</v>
      </c>
      <c r="G373">
        <f>IF($A373&lt;='P01'!$B$17,INDEX('P01'!$S:$S,$A373+52),0)+IF($A373&lt;='P02'!$B$17,INDEX('P02'!$S:$S,$A373+52),0)+IF($A373&lt;='P03'!$B$17,INDEX('P03'!$S:$S,$A373+52),0)+IF($A373&lt;='P04'!$B$17,INDEX('P04'!$S:$S,$A373+52),0)+IF($A373&lt;='P05'!$B$17,INDEX('P05'!$S:$S,$A373+52),0)+IF($A373&lt;='P06'!$B$17,INDEX('P06'!$S:$S,$A373+52),0)+IF($A373&lt;='P07'!$B$17,INDEX('P07'!$S:$S,$A373+52),0)+IF($A373&lt;='P08'!$B$17,INDEX('P08'!$S:$S,$A373+52),0)+IF($A373&lt;='P09'!$B$17,INDEX('P09'!$S:$S,$A373+52),0)+IF($A373&lt;='P10'!$B$17,INDEX('P10'!$S:$S,$A373+52),0)</f>
        <v>0.54755545050883214</v>
      </c>
      <c r="H373">
        <f>IF($A373&lt;='P01'!$B$17,INDEX('P01'!$T:$T,$A373+52),0)+IF($A373&lt;='P02'!$B$17,INDEX('P02'!$T:$T,$A373+52),0)+IF($A373&lt;='P03'!$B$17,INDEX('P03'!$T:$T,$A373+52),0)+IF($A373&lt;='P04'!$B$17,INDEX('P04'!$T:$T,$A373+52),0)+IF($A373&lt;='P05'!$B$17,INDEX('P05'!$T:$T,$A373+52),0)+IF($A373&lt;='P06'!$B$17,INDEX('P06'!$T:$T,$A373+52),0)+IF($A373&lt;='P07'!$B$17,INDEX('P07'!$T:$T,$A373+52),0)+IF($A373&lt;='P08'!$B$17,INDEX('P08'!$T:$T,$A373+52),0)+IF($A373&lt;='P09'!$B$17,INDEX('P09'!$T:$T,$A373+52),0)+IF($A373&lt;='P10'!$B$17,INDEX('P10'!$T:$T,$A373+52),0)</f>
        <v>2.7188560431750122</v>
      </c>
      <c r="I373">
        <f>IF($A373&lt;='P01'!$B$17,INDEX('P01'!$U:$U,$A373+52),0)+IF($A373&lt;='P02'!$B$17,INDEX('P02'!$U:$U,$A373+52),0)+IF($A373&lt;='P03'!$B$17,INDEX('P03'!$U:$U,$A373+52),0)+IF($A373&lt;='P04'!$B$17,INDEX('P04'!$U:$U,$A373+52),0)+IF($A373&lt;='P05'!$B$17,INDEX('P05'!$U:$U,$A373+52),0)+IF($A373&lt;='P06'!$B$17,INDEX('P06'!$U:$U,$A373+52),0)+IF($A373&lt;='P07'!$B$17,INDEX('P07'!$U:$U,$A373+52),0)+IF($A373&lt;='P08'!$B$17,INDEX('P08'!$U:$U,$A373+52),0)+IF($A373&lt;='P09'!$B$17,INDEX('P09'!$U:$U,$A373+52),0)+IF($A373&lt;='P10'!$B$17,INDEX('P10'!$U:$U,$A373+52),0)</f>
        <v>59.743205345083702</v>
      </c>
      <c r="J373">
        <f>IF($A373&lt;='P01'!$B$17,INDEX('P01'!$V:$V,$A373+52),0)+IF($A373&lt;='P02'!$B$17,INDEX('P02'!$V:$V,$A373+52),0)+IF($A373&lt;='P03'!$B$17,INDEX('P03'!$V:$V,$A373+52),0)+IF($A373&lt;='P04'!$B$17,INDEX('P04'!$V:$V,$A373+52),0)+IF($A373&lt;='P05'!$B$17,INDEX('P05'!$V:$V,$A373+52),0)+IF($A373&lt;='P06'!$B$17,INDEX('P06'!$V:$V,$A373+52),0)+IF($A373&lt;='P07'!$B$17,INDEX('P07'!$V:$V,$A373+52),0)+IF($A373&lt;='P08'!$B$17,INDEX('P08'!$V:$V,$A373+52),0)+IF($A373&lt;='P09'!$B$17,INDEX('P09'!$V:$V,$A373+52),0)+IF($A373&lt;='P10'!$B$17,INDEX('P10'!$V:$V,$A373+52),0)</f>
        <v>3.459550414154379E-2</v>
      </c>
      <c r="K373">
        <f>IF($A373&lt;='P01'!$B$17,INDEX('P01'!$W:$W,$A373+52),0)+IF($A373&lt;='P02'!$B$17,INDEX('P02'!$W:$W,$A373+52),0)+IF($A373&lt;='P03'!$B$17,INDEX('P03'!$W:$W,$A373+52),0)+IF($A373&lt;='P04'!$B$17,INDEX('P04'!$W:$W,$A373+52),0)+IF($A373&lt;='P05'!$B$17,INDEX('P05'!$W:$W,$A373+52),0)+IF($A373&lt;='P06'!$B$17,INDEX('P06'!$W:$W,$A373+52),0)+IF($A373&lt;='P07'!$B$17,INDEX('P07'!$W:$W,$A373+52),0)+IF($A373&lt;='P08'!$B$17,INDEX('P08'!$W:$W,$A373+52),0)+IF($A373&lt;='P09'!$B$17,INDEX('P09'!$W:$W,$A373+52),0)+IF($A373&lt;='P10'!$B$17,INDEX('P10'!$W:$W,$A373+52),0)</f>
        <v>-35.666439817467484</v>
      </c>
      <c r="L373">
        <f>IF($A373&lt;='P01'!$B$17,INDEX('P01'!$X:$X,$A373+52),0)+IF($A373&lt;='P02'!$B$17,INDEX('P02'!$X:$X,$A373+52),0)+IF($A373&lt;='P03'!$B$17,INDEX('P03'!$X:$X,$A373+52),0)+IF($A373&lt;='P04'!$B$17,INDEX('P04'!$X:$X,$A373+52),0)+IF($A373&lt;='P05'!$B$17,INDEX('P05'!$X:$X,$A373+52),0)+IF($A373&lt;='P06'!$B$17,INDEX('P06'!$X:$X,$A373+52),0)+IF($A373&lt;='P07'!$B$17,INDEX('P07'!$X:$X,$A373+52),0)+IF($A373&lt;='P08'!$B$17,INDEX('P08'!$X:$X,$A373+52),0)+IF($A373&lt;='P09'!$B$17,INDEX('P09'!$X:$X,$A373+52),0)+IF($A373&lt;='P10'!$B$17,INDEX('P10'!$X:$X,$A373+52),0)</f>
        <v>35.578604668464237</v>
      </c>
      <c r="M373">
        <f>IF($A373&lt;='P01'!$B$17,INDEX('P01'!$AA:$AA,$A373+52),0)+IF($A373&lt;='P02'!$B$17,INDEX('P02'!$AA:$AA,$A373+52),0)+IF($A373&lt;='P03'!$B$17,INDEX('P03'!$AA:$AA,$A373+52),0)+IF($A373&lt;='P04'!$B$17,INDEX('P04'!$AA:$AA,$A373+52),0)+IF($A373&lt;='P05'!$B$17,INDEX('P05'!$AA:$AA,$A373+52),0)+IF($A373&lt;='P06'!$B$17,INDEX('P06'!$AA:$AA,$A373+52),0)+IF($A373&lt;='P07'!$B$17,INDEX('P07'!$AA:$AA,$A373+52),0)+IF($A373&lt;='P08'!$B$17,INDEX('P08'!$AA:$AA,$A373+52),0)+IF($A373&lt;='P09'!$B$17,INDEX('P09'!$AA:$AA,$A373+52),0)+IF($A373&lt;='P10'!$B$17,INDEX('P10'!$AA:$AA,$A373+52),0)</f>
        <v>-11.672346913388747</v>
      </c>
      <c r="N373">
        <f>IF($A373&lt;='P01'!$B$17,INDEX('P01'!$AB:$AB,$A373+52),0)+IF($A373&lt;='P02'!$B$17,INDEX('P02'!$AB:$AB,$A373+52),0)+IF($A373&lt;='P03'!$B$17,INDEX('P03'!$AB:$AB,$A373+52),0)+IF($A373&lt;='P04'!$B$17,INDEX('P04'!$AB:$AB,$A373+52),0)+IF($A373&lt;='P05'!$B$17,INDEX('P05'!$AB:$AB,$A373+52),0)+IF($A373&lt;='P06'!$B$17,INDEX('P06'!$AB:$AB,$A373+52),0)+IF($A373&lt;='P07'!$B$17,INDEX('P07'!$AB:$AB,$A373+52),0)+IF($A373&lt;='P08'!$B$17,INDEX('P08'!$AB:$AB,$A373+52),0)+IF($A373&lt;='P09'!$B$17,INDEX('P09'!$AB:$AB,$A373+52),0)+IF($A373&lt;='P10'!$B$17,INDEX('P10'!$AB:$AB,$A373+52),0)</f>
        <v>9.011287184069781</v>
      </c>
      <c r="O373">
        <f>IF($A373&lt;='P01'!$B$17,INDEX('P01'!$AC:$AC,$A373+52),0)+IF($A373&lt;='P02'!$B$17,INDEX('P02'!$AC:$AC,$A373+52),0)+IF($A373&lt;='P03'!$B$17,INDEX('P03'!$AC:$AC,$A373+52),0)+IF($A373&lt;='P04'!$B$17,INDEX('P04'!$AC:$AC,$A373+52),0)+IF($A373&lt;='P05'!$B$17,INDEX('P05'!$AC:$AC,$A373+52),0)+IF($A373&lt;='P06'!$B$17,INDEX('P06'!$AC:$AC,$A373+52),0)+IF($A373&lt;='P07'!$B$17,INDEX('P07'!$AC:$AC,$A373+52),0)+IF($A373&lt;='P08'!$B$17,INDEX('P08'!$AC:$AC,$A373+52),0)+IF($A373&lt;='P09'!$B$17,INDEX('P09'!$AC:$AC,$A373+52),0)+IF($A373&lt;='P10'!$B$17,INDEX('P10'!$AC:$AC,$A373+52),0)</f>
        <v>0.18022574368139563</v>
      </c>
      <c r="P373">
        <f>IF($A373&lt;='P01'!$B$17,INDEX('P01'!$AD:$AD,$A373+52),0)+IF($A373&lt;='P02'!$B$17,INDEX('P02'!$AD:$AD,$A373+52),0)+IF($A373&lt;='P03'!$B$17,INDEX('P03'!$AD:$AD,$A373+52),0)+IF($A373&lt;='P04'!$B$17,INDEX('P04'!$AD:$AD,$A373+52),0)+IF($A373&lt;='P05'!$B$17,INDEX('P05'!$AD:$AD,$A373+52),0)+IF($A373&lt;='P06'!$B$17,INDEX('P06'!$AD:$AD,$A373+52),0)+IF($A373&lt;='P07'!$B$17,INDEX('P07'!$AD:$AD,$A373+52),0)+IF($A373&lt;='P08'!$B$17,INDEX('P08'!$AD:$AD,$A373+52),0)+IF($A373&lt;='P09'!$B$17,INDEX('P09'!$AD:$AD,$A373+52),0)+IF($A373&lt;='P10'!$B$17,INDEX('P10'!$AD:$AD,$A373+52),0)</f>
        <v>0.89198076313632091</v>
      </c>
      <c r="Q373">
        <f>IF($A373&lt;='P01'!$B$17,INDEX('P01'!$AE:$AE,$A373+52),0)+IF($A373&lt;='P02'!$B$17,INDEX('P02'!$AE:$AE,$A373+52),0)+IF($A373&lt;='P03'!$B$17,INDEX('P03'!$AE:$AE,$A373+52),0)+IF($A373&lt;='P04'!$B$17,INDEX('P04'!$AE:$AE,$A373+52),0)+IF($A373&lt;='P05'!$B$17,INDEX('P05'!$AE:$AE,$A373+52),0)+IF($A373&lt;='P06'!$B$17,INDEX('P06'!$AE:$AE,$A373+52),0)+IF($A373&lt;='P07'!$B$17,INDEX('P07'!$AE:$AE,$A373+52),0)+IF($A373&lt;='P08'!$B$17,INDEX('P08'!$AE:$AE,$A373+52),0)+IF($A373&lt;='P09'!$B$17,INDEX('P09'!$AE:$AE,$A373+52),0)+IF($A373&lt;='P10'!$B$17,INDEX('P10'!$AE:$AE,$A373+52),0)</f>
        <v>19.600077771564248</v>
      </c>
      <c r="R373">
        <f>IF($A373&lt;='P01'!$B$17,INDEX('P01'!$AF:$AF,$A373+52),0)+IF($A373&lt;='P02'!$B$17,INDEX('P02'!$AF:$AF,$A373+52),0)+IF($A373&lt;='P03'!$B$17,INDEX('P03'!$AF:$AF,$A373+52),0)+IF($A373&lt;='P04'!$B$17,INDEX('P04'!$AF:$AF,$A373+52),0)+IF($A373&lt;='P05'!$B$17,INDEX('P05'!$AF:$AF,$A373+52),0)+IF($A373&lt;='P06'!$B$17,INDEX('P06'!$AF:$AF,$A373+52),0)+IF($A373&lt;='P07'!$B$17,INDEX('P07'!$AF:$AF,$A373+52),0)+IF($A373&lt;='P08'!$B$17,INDEX('P08'!$AF:$AF,$A373+52),0)+IF($A373&lt;='P09'!$B$17,INDEX('P09'!$AF:$AF,$A373+52),0)+IF($A373&lt;='P10'!$B$17,INDEX('P10'!$AF:$AF,$A373+52),0)</f>
        <v>1.1349819076564335E-2</v>
      </c>
      <c r="S373">
        <f>IF($A373&lt;='P01'!$B$17,INDEX('P01'!$AG:$AG,$A373+52),0)+IF($A373&lt;='P02'!$B$17,INDEX('P02'!$AG:$AG,$A373+52),0)+IF($A373&lt;='P03'!$B$17,INDEX('P03'!$AG:$AG,$A373+52),0)+IF($A373&lt;='P04'!$B$17,INDEX('P04'!$AG:$AG,$A373+52),0)+IF($A373&lt;='P05'!$B$17,INDEX('P05'!$AG:$AG,$A373+52),0)+IF($A373&lt;='P06'!$B$17,INDEX('P06'!$AG:$AG,$A373+52),0)+IF($A373&lt;='P07'!$B$17,INDEX('P07'!$AG:$AG,$A373+52),0)+IF($A373&lt;='P08'!$B$17,INDEX('P08'!$AG:$AG,$A373+52),0)+IF($A373&lt;='P09'!$B$17,INDEX('P09'!$AG:$AG,$A373+52),0)+IF($A373&lt;='P10'!$B$17,INDEX('P10'!$AG:$AG,$A373+52),0)</f>
        <v>6474.96182467981</v>
      </c>
      <c r="T373">
        <f>IF($A373&lt;='P01'!$B$17,INDEX('P01'!$AI:$AI,$A373+52),0)+IF($A373&lt;='P02'!$B$17,INDEX('P02'!$AI:$AI,$A373+52),0)+IF($A373&lt;='P03'!$B$17,INDEX('P03'!$AI:$AI,$A373+52),0)+IF($A373&lt;='P04'!$B$17,INDEX('P04'!$AI:$AI,$A373+52),0)+IF($A373&lt;='P05'!$B$17,INDEX('P05'!$AI:$AI,$A373+52),0)+IF($A373&lt;='P06'!$B$17,INDEX('P06'!$AI:$AI,$A373+52),0)+IF($A373&lt;='P07'!$B$17,INDEX('P07'!$AI:$AI,$A373+52),0)+IF($A373&lt;='P08'!$B$17,INDEX('P08'!$AI:$AI,$A373+52),0)+IF($A373&lt;='P09'!$B$17,INDEX('P09'!$AI:$AI,$A373+52),0)+IF($A373&lt;='P10'!$B$17,INDEX('P10'!$AI:$AI,$A373+52),0)</f>
        <v>6474.96182467981</v>
      </c>
    </row>
    <row r="374" spans="1:20" x14ac:dyDescent="0.35">
      <c r="A374">
        <v>342</v>
      </c>
      <c r="B374">
        <f>IF($A374&lt;='P01'!$B$17,INDEX('P01'!$J:$J,$A374+52),0)+IF($A374&lt;='P02'!$B$17,INDEX('P02'!$J:$J,$A374+52),0)+IF($A374&lt;='P03'!$B$17,INDEX('P03'!$J:$J,$A374+52),0)+IF($A374&lt;='P04'!$B$17,INDEX('P04'!$J:$J,$A374+52),0)+IF($A374&lt;='P05'!$B$17,INDEX('P05'!$J:$J,$A374+52),0)+IF($A374&lt;='P06'!$B$17,INDEX('P06'!$J:$J,$A374+52),0)+IF($A374&lt;='P07'!$B$17,INDEX('P07'!$J:$J,$A374+52),0)+IF($A374&lt;='P08'!$B$17,INDEX('P08'!$J:$J,$A374+52),0)+IF($A374&lt;='P09'!$B$17,INDEX('P09'!$J:$J,$A374+52),0)+IF($A374&lt;='P10'!$B$17,INDEX('P10'!$J:$J,$A374+52),0)</f>
        <v>5.9525162080731381E-5</v>
      </c>
      <c r="C374">
        <f>IF($A374&lt;='P01'!$B$17,INDEX('P01'!$K:$K,$A374+52),0)+IF($A374&lt;='P02'!$B$17,INDEX('P02'!$K:$K,$A374+52),0)+IF($A374&lt;='P03'!$B$17,INDEX('P03'!$K:$K,$A374+52),0)+IF($A374&lt;='P04'!$B$17,INDEX('P04'!$K:$K,$A374+52),0)+IF($A374&lt;='P05'!$B$17,INDEX('P05'!$K:$K,$A374+52),0)+IF($A374&lt;='P06'!$B$17,INDEX('P06'!$K:$K,$A374+52),0)+IF($A374&lt;='P07'!$B$17,INDEX('P07'!$K:$K,$A374+52),0)+IF($A374&lt;='P08'!$B$17,INDEX('P08'!$K:$K,$A374+52),0)+IF($A374&lt;='P09'!$B$17,INDEX('P09'!$K:$K,$A374+52),0)+IF($A374&lt;='P10'!$B$17,INDEX('P10'!$K:$K,$A374+52),0)</f>
        <v>7.9414734734967402E-4</v>
      </c>
      <c r="D374">
        <f>IF($A374&lt;='P01'!$B$17,INDEX('P01'!$L:$L,$A374+52),0)+IF($A374&lt;='P02'!$B$17,INDEX('P02'!$L:$L,$A374+52),0)+IF($A374&lt;='P03'!$B$17,INDEX('P03'!$L:$L,$A374+52),0)+IF($A374&lt;='P04'!$B$17,INDEX('P04'!$L:$L,$A374+52),0)+IF($A374&lt;='P05'!$B$17,INDEX('P05'!$L:$L,$A374+52),0)+IF($A374&lt;='P06'!$B$17,INDEX('P06'!$L:$L,$A374+52),0)+IF($A374&lt;='P07'!$B$17,INDEX('P07'!$L:$L,$A374+52),0)+IF($A374&lt;='P08'!$B$17,INDEX('P08'!$L:$L,$A374+52),0)+IF($A374&lt;='P09'!$B$17,INDEX('P09'!$L:$L,$A374+52),0)+IF($A374&lt;='P10'!$B$17,INDEX('P10'!$L:$L,$A374+52),0)</f>
        <v>0</v>
      </c>
      <c r="E374">
        <f>IF($A374&lt;='P01'!$B$17,INDEX('P01'!$M:$M,$A374+52),0)+IF($A374&lt;='P02'!$B$17,INDEX('P02'!$M:$M,$A374+52),0)+IF($A374&lt;='P03'!$B$17,INDEX('P03'!$M:$M,$A374+52),0)+IF($A374&lt;='P04'!$B$17,INDEX('P04'!$M:$M,$A374+52),0)+IF($A374&lt;='P05'!$B$17,INDEX('P05'!$M:$M,$A374+52),0)+IF($A374&lt;='P06'!$B$17,INDEX('P06'!$M:$M,$A374+52),0)+IF($A374&lt;='P07'!$B$17,INDEX('P07'!$M:$M,$A374+52),0)+IF($A374&lt;='P08'!$B$17,INDEX('P08'!$M:$M,$A374+52),0)+IF($A374&lt;='P09'!$B$17,INDEX('P09'!$M:$M,$A374+52),0)+IF($A374&lt;='P10'!$B$17,INDEX('P10'!$M:$M,$A374+52),0)</f>
        <v>0.23305005379849708</v>
      </c>
      <c r="F374">
        <f>IF($A374&lt;='P01'!$B$17,INDEX('P01'!$R:$R,$A374+52),0)+IF($A374&lt;='P02'!$B$17,INDEX('P02'!$R:$R,$A374+52),0)+IF($A374&lt;='P03'!$B$17,INDEX('P03'!$R:$R,$A374+52),0)+IF($A374&lt;='P04'!$B$17,INDEX('P04'!$R:$R,$A374+52),0)+IF($A374&lt;='P05'!$B$17,INDEX('P05'!$R:$R,$A374+52),0)+IF($A374&lt;='P06'!$B$17,INDEX('P06'!$R:$R,$A374+52),0)+IF($A374&lt;='P07'!$B$17,INDEX('P07'!$R:$R,$A374+52),0)+IF($A374&lt;='P08'!$B$17,INDEX('P08'!$R:$R,$A374+52),0)+IF($A374&lt;='P09'!$B$17,INDEX('P09'!$R:$R,$A374+52),0)+IF($A374&lt;='P10'!$B$17,INDEX('P10'!$R:$R,$A374+52),0)</f>
        <v>27.277852562030507</v>
      </c>
      <c r="G374">
        <f>IF($A374&lt;='P01'!$B$17,INDEX('P01'!$S:$S,$A374+52),0)+IF($A374&lt;='P02'!$B$17,INDEX('P02'!$S:$S,$A374+52),0)+IF($A374&lt;='P03'!$B$17,INDEX('P03'!$S:$S,$A374+52),0)+IF($A374&lt;='P04'!$B$17,INDEX('P04'!$S:$S,$A374+52),0)+IF($A374&lt;='P05'!$B$17,INDEX('P05'!$S:$S,$A374+52),0)+IF($A374&lt;='P06'!$B$17,INDEX('P06'!$S:$S,$A374+52),0)+IF($A374&lt;='P07'!$B$17,INDEX('P07'!$S:$S,$A374+52),0)+IF($A374&lt;='P08'!$B$17,INDEX('P08'!$S:$S,$A374+52),0)+IF($A374&lt;='P09'!$B$17,INDEX('P09'!$S:$S,$A374+52),0)+IF($A374&lt;='P10'!$B$17,INDEX('P10'!$S:$S,$A374+52),0)</f>
        <v>0.54555705124061016</v>
      </c>
      <c r="H374">
        <f>IF($A374&lt;='P01'!$B$17,INDEX('P01'!$T:$T,$A374+52),0)+IF($A374&lt;='P02'!$B$17,INDEX('P02'!$T:$T,$A374+52),0)+IF($A374&lt;='P03'!$B$17,INDEX('P03'!$T:$T,$A374+52),0)+IF($A374&lt;='P04'!$B$17,INDEX('P04'!$T:$T,$A374+52),0)+IF($A374&lt;='P05'!$B$17,INDEX('P05'!$T:$T,$A374+52),0)+IF($A374&lt;='P06'!$B$17,INDEX('P06'!$T:$T,$A374+52),0)+IF($A374&lt;='P07'!$B$17,INDEX('P07'!$T:$T,$A374+52),0)+IF($A374&lt;='P08'!$B$17,INDEX('P08'!$T:$T,$A374+52),0)+IF($A374&lt;='P09'!$B$17,INDEX('P09'!$T:$T,$A374+52),0)+IF($A374&lt;='P10'!$B$17,INDEX('P10'!$T:$T,$A374+52),0)</f>
        <v>2.7156140629201615</v>
      </c>
      <c r="I374">
        <f>IF($A374&lt;='P01'!$B$17,INDEX('P01'!$U:$U,$A374+52),0)+IF($A374&lt;='P02'!$B$17,INDEX('P02'!$U:$U,$A374+52),0)+IF($A374&lt;='P03'!$B$17,INDEX('P03'!$U:$U,$A374+52),0)+IF($A374&lt;='P04'!$B$17,INDEX('P04'!$U:$U,$A374+52),0)+IF($A374&lt;='P05'!$B$17,INDEX('P05'!$U:$U,$A374+52),0)+IF($A374&lt;='P06'!$B$17,INDEX('P06'!$U:$U,$A374+52),0)+IF($A374&lt;='P07'!$B$17,INDEX('P07'!$U:$U,$A374+52),0)+IF($A374&lt;='P08'!$B$17,INDEX('P08'!$U:$U,$A374+52),0)+IF($A374&lt;='P09'!$B$17,INDEX('P09'!$U:$U,$A374+52),0)+IF($A374&lt;='P10'!$B$17,INDEX('P10'!$U:$U,$A374+52),0)</f>
        <v>59.525162080731384</v>
      </c>
      <c r="J374">
        <f>IF($A374&lt;='P01'!$B$17,INDEX('P01'!$V:$V,$A374+52),0)+IF($A374&lt;='P02'!$B$17,INDEX('P02'!$V:$V,$A374+52),0)+IF($A374&lt;='P03'!$B$17,INDEX('P03'!$V:$V,$A374+52),0)+IF($A374&lt;='P04'!$B$17,INDEX('P04'!$V:$V,$A374+52),0)+IF($A374&lt;='P05'!$B$17,INDEX('P05'!$V:$V,$A374+52),0)+IF($A374&lt;='P06'!$B$17,INDEX('P06'!$V:$V,$A374+52),0)+IF($A374&lt;='P07'!$B$17,INDEX('P07'!$V:$V,$A374+52),0)+IF($A374&lt;='P08'!$B$17,INDEX('P08'!$V:$V,$A374+52),0)+IF($A374&lt;='P09'!$B$17,INDEX('P09'!$V:$V,$A374+52),0)+IF($A374&lt;='P10'!$B$17,INDEX('P10'!$V:$V,$A374+52),0)</f>
        <v>3.4554252254885412E-2</v>
      </c>
      <c r="K374">
        <f>IF($A374&lt;='P01'!$B$17,INDEX('P01'!$W:$W,$A374+52),0)+IF($A374&lt;='P02'!$B$17,INDEX('P02'!$W:$W,$A374+52),0)+IF($A374&lt;='P03'!$B$17,INDEX('P03'!$W:$W,$A374+52),0)+IF($A374&lt;='P04'!$B$17,INDEX('P04'!$W:$W,$A374+52),0)+IF($A374&lt;='P05'!$B$17,INDEX('P05'!$W:$W,$A374+52),0)+IF($A374&lt;='P06'!$B$17,INDEX('P06'!$W:$W,$A374+52),0)+IF($A374&lt;='P07'!$B$17,INDEX('P07'!$W:$W,$A374+52),0)+IF($A374&lt;='P08'!$B$17,INDEX('P08'!$W:$W,$A374+52),0)+IF($A374&lt;='P09'!$B$17,INDEX('P09'!$W:$W,$A374+52),0)+IF($A374&lt;='P10'!$B$17,INDEX('P10'!$W:$W,$A374+52),0)</f>
        <v>-35.543034885116533</v>
      </c>
      <c r="L374">
        <f>IF($A374&lt;='P01'!$B$17,INDEX('P01'!$X:$X,$A374+52),0)+IF($A374&lt;='P02'!$B$17,INDEX('P02'!$X:$X,$A374+52),0)+IF($A374&lt;='P03'!$B$17,INDEX('P03'!$X:$X,$A374+52),0)+IF($A374&lt;='P04'!$B$17,INDEX('P04'!$X:$X,$A374+52),0)+IF($A374&lt;='P05'!$B$17,INDEX('P05'!$X:$X,$A374+52),0)+IF($A374&lt;='P06'!$B$17,INDEX('P06'!$X:$X,$A374+52),0)+IF($A374&lt;='P07'!$B$17,INDEX('P07'!$X:$X,$A374+52),0)+IF($A374&lt;='P08'!$B$17,INDEX('P08'!$X:$X,$A374+52),0)+IF($A374&lt;='P09'!$B$17,INDEX('P09'!$X:$X,$A374+52),0)+IF($A374&lt;='P10'!$B$17,INDEX('P10'!$X:$X,$A374+52),0)</f>
        <v>35.45552030583336</v>
      </c>
      <c r="M374">
        <f>IF($A374&lt;='P01'!$B$17,INDEX('P01'!$AA:$AA,$A374+52),0)+IF($A374&lt;='P02'!$B$17,INDEX('P02'!$AA:$AA,$A374+52),0)+IF($A374&lt;='P03'!$B$17,INDEX('P03'!$AA:$AA,$A374+52),0)+IF($A374&lt;='P04'!$B$17,INDEX('P04'!$AA:$AA,$A374+52),0)+IF($A374&lt;='P05'!$B$17,INDEX('P05'!$AA:$AA,$A374+52),0)+IF($A374&lt;='P06'!$B$17,INDEX('P06'!$AA:$AA,$A374+52),0)+IF($A374&lt;='P07'!$B$17,INDEX('P07'!$AA:$AA,$A374+52),0)+IF($A374&lt;='P08'!$B$17,INDEX('P08'!$AA:$AA,$A374+52),0)+IF($A374&lt;='P09'!$B$17,INDEX('P09'!$AA:$AA,$A374+52),0)+IF($A374&lt;='P10'!$B$17,INDEX('P10'!$AA:$AA,$A374+52),0)</f>
        <v>-11.59401059653586</v>
      </c>
      <c r="N374">
        <f>IF($A374&lt;='P01'!$B$17,INDEX('P01'!$AB:$AB,$A374+52),0)+IF($A374&lt;='P02'!$B$17,INDEX('P02'!$AB:$AB,$A374+52),0)+IF($A374&lt;='P03'!$B$17,INDEX('P03'!$AB:$AB,$A374+52),0)+IF($A374&lt;='P04'!$B$17,INDEX('P04'!$AB:$AB,$A374+52),0)+IF($A374&lt;='P05'!$B$17,INDEX('P05'!$AB:$AB,$A374+52),0)+IF($A374&lt;='P06'!$B$17,INDEX('P06'!$AB:$AB,$A374+52),0)+IF($A374&lt;='P07'!$B$17,INDEX('P07'!$AB:$AB,$A374+52),0)+IF($A374&lt;='P08'!$B$17,INDEX('P08'!$AB:$AB,$A374+52),0)+IF($A374&lt;='P09'!$B$17,INDEX('P09'!$AB:$AB,$A374+52),0)+IF($A374&lt;='P10'!$B$17,INDEX('P10'!$AB:$AB,$A374+52),0)</f>
        <v>8.9491018864634366</v>
      </c>
      <c r="O374">
        <f>IF($A374&lt;='P01'!$B$17,INDEX('P01'!$AC:$AC,$A374+52),0)+IF($A374&lt;='P02'!$B$17,INDEX('P02'!$AC:$AC,$A374+52),0)+IF($A374&lt;='P03'!$B$17,INDEX('P03'!$AC:$AC,$A374+52),0)+IF($A374&lt;='P04'!$B$17,INDEX('P04'!$AC:$AC,$A374+52),0)+IF($A374&lt;='P05'!$B$17,INDEX('P05'!$AC:$AC,$A374+52),0)+IF($A374&lt;='P06'!$B$17,INDEX('P06'!$AC:$AC,$A374+52),0)+IF($A374&lt;='P07'!$B$17,INDEX('P07'!$AC:$AC,$A374+52),0)+IF($A374&lt;='P08'!$B$17,INDEX('P08'!$AC:$AC,$A374+52),0)+IF($A374&lt;='P09'!$B$17,INDEX('P09'!$AC:$AC,$A374+52),0)+IF($A374&lt;='P10'!$B$17,INDEX('P10'!$AC:$AC,$A374+52),0)</f>
        <v>0.17898203772926874</v>
      </c>
      <c r="P374">
        <f>IF($A374&lt;='P01'!$B$17,INDEX('P01'!$AD:$AD,$A374+52),0)+IF($A374&lt;='P02'!$B$17,INDEX('P02'!$AD:$AD,$A374+52),0)+IF($A374&lt;='P03'!$B$17,INDEX('P03'!$AD:$AD,$A374+52),0)+IF($A374&lt;='P04'!$B$17,INDEX('P04'!$AD:$AD,$A374+52),0)+IF($A374&lt;='P05'!$B$17,INDEX('P05'!$AD:$AD,$A374+52),0)+IF($A374&lt;='P06'!$B$17,INDEX('P06'!$AD:$AD,$A374+52),0)+IF($A374&lt;='P07'!$B$17,INDEX('P07'!$AD:$AD,$A374+52),0)+IF($A374&lt;='P08'!$B$17,INDEX('P08'!$AD:$AD,$A374+52),0)+IF($A374&lt;='P09'!$B$17,INDEX('P09'!$AD:$AD,$A374+52),0)+IF($A374&lt;='P10'!$B$17,INDEX('P10'!$AD:$AD,$A374+52),0)</f>
        <v>0.88801004610890077</v>
      </c>
      <c r="Q374">
        <f>IF($A374&lt;='P01'!$B$17,INDEX('P01'!$AE:$AE,$A374+52),0)+IF($A374&lt;='P02'!$B$17,INDEX('P02'!$AE:$AE,$A374+52),0)+IF($A374&lt;='P03'!$B$17,INDEX('P03'!$AE:$AE,$A374+52),0)+IF($A374&lt;='P04'!$B$17,INDEX('P04'!$AE:$AE,$A374+52),0)+IF($A374&lt;='P05'!$B$17,INDEX('P05'!$AE:$AE,$A374+52),0)+IF($A374&lt;='P06'!$B$17,INDEX('P06'!$AE:$AE,$A374+52),0)+IF($A374&lt;='P07'!$B$17,INDEX('P07'!$AE:$AE,$A374+52),0)+IF($A374&lt;='P08'!$B$17,INDEX('P08'!$AE:$AE,$A374+52),0)+IF($A374&lt;='P09'!$B$17,INDEX('P09'!$AE:$AE,$A374+52),0)+IF($A374&lt;='P10'!$B$17,INDEX('P10'!$AE:$AE,$A374+52),0)</f>
        <v>19.464821104626939</v>
      </c>
      <c r="R374">
        <f>IF($A374&lt;='P01'!$B$17,INDEX('P01'!$AF:$AF,$A374+52),0)+IF($A374&lt;='P02'!$B$17,INDEX('P02'!$AF:$AF,$A374+52),0)+IF($A374&lt;='P03'!$B$17,INDEX('P03'!$AF:$AF,$A374+52),0)+IF($A374&lt;='P04'!$B$17,INDEX('P04'!$AF:$AF,$A374+52),0)+IF($A374&lt;='P05'!$B$17,INDEX('P05'!$AF:$AF,$A374+52),0)+IF($A374&lt;='P06'!$B$17,INDEX('P06'!$AF:$AF,$A374+52),0)+IF($A374&lt;='P07'!$B$17,INDEX('P07'!$AF:$AF,$A374+52),0)+IF($A374&lt;='P08'!$B$17,INDEX('P08'!$AF:$AF,$A374+52),0)+IF($A374&lt;='P09'!$B$17,INDEX('P09'!$AF:$AF,$A374+52),0)+IF($A374&lt;='P10'!$B$17,INDEX('P10'!$AF:$AF,$A374+52),0)</f>
        <v>1.1299294534188565E-2</v>
      </c>
      <c r="S374">
        <f>IF($A374&lt;='P01'!$B$17,INDEX('P01'!$AG:$AG,$A374+52),0)+IF($A374&lt;='P02'!$B$17,INDEX('P02'!$AG:$AG,$A374+52),0)+IF($A374&lt;='P03'!$B$17,INDEX('P03'!$AG:$AG,$A374+52),0)+IF($A374&lt;='P04'!$B$17,INDEX('P04'!$AG:$AG,$A374+52),0)+IF($A374&lt;='P05'!$B$17,INDEX('P05'!$AG:$AG,$A374+52),0)+IF($A374&lt;='P06'!$B$17,INDEX('P06'!$AG:$AG,$A374+52),0)+IF($A374&lt;='P07'!$B$17,INDEX('P07'!$AG:$AG,$A374+52),0)+IF($A374&lt;='P08'!$B$17,INDEX('P08'!$AG:$AG,$A374+52),0)+IF($A374&lt;='P09'!$B$17,INDEX('P09'!$AG:$AG,$A374+52),0)+IF($A374&lt;='P10'!$B$17,INDEX('P10'!$AG:$AG,$A374+52),0)</f>
        <v>6460.7036444876503</v>
      </c>
      <c r="T374">
        <f>IF($A374&lt;='P01'!$B$17,INDEX('P01'!$AI:$AI,$A374+52),0)+IF($A374&lt;='P02'!$B$17,INDEX('P02'!$AI:$AI,$A374+52),0)+IF($A374&lt;='P03'!$B$17,INDEX('P03'!$AI:$AI,$A374+52),0)+IF($A374&lt;='P04'!$B$17,INDEX('P04'!$AI:$AI,$A374+52),0)+IF($A374&lt;='P05'!$B$17,INDEX('P05'!$AI:$AI,$A374+52),0)+IF($A374&lt;='P06'!$B$17,INDEX('P06'!$AI:$AI,$A374+52),0)+IF($A374&lt;='P07'!$B$17,INDEX('P07'!$AI:$AI,$A374+52),0)+IF($A374&lt;='P08'!$B$17,INDEX('P08'!$AI:$AI,$A374+52),0)+IF($A374&lt;='P09'!$B$17,INDEX('P09'!$AI:$AI,$A374+52),0)+IF($A374&lt;='P10'!$B$17,INDEX('P10'!$AI:$AI,$A374+52),0)</f>
        <v>6460.7036444876503</v>
      </c>
    </row>
    <row r="375" spans="1:20" x14ac:dyDescent="0.35">
      <c r="A375">
        <v>343</v>
      </c>
      <c r="B375">
        <f>IF($A375&lt;='P01'!$B$17,INDEX('P01'!$J:$J,$A375+52),0)+IF($A375&lt;='P02'!$B$17,INDEX('P02'!$J:$J,$A375+52),0)+IF($A375&lt;='P03'!$B$17,INDEX('P03'!$J:$J,$A375+52),0)+IF($A375&lt;='P04'!$B$17,INDEX('P04'!$J:$J,$A375+52),0)+IF($A375&lt;='P05'!$B$17,INDEX('P05'!$J:$J,$A375+52),0)+IF($A375&lt;='P06'!$B$17,INDEX('P06'!$J:$J,$A375+52),0)+IF($A375&lt;='P07'!$B$17,INDEX('P07'!$J:$J,$A375+52),0)+IF($A375&lt;='P08'!$B$17,INDEX('P08'!$J:$J,$A375+52),0)+IF($A375&lt;='P09'!$B$17,INDEX('P09'!$J:$J,$A375+52),0)+IF($A375&lt;='P10'!$B$17,INDEX('P10'!$J:$J,$A375+52),0)</f>
        <v>5.9307914603361938E-5</v>
      </c>
      <c r="C375">
        <f>IF($A375&lt;='P01'!$B$17,INDEX('P01'!$K:$K,$A375+52),0)+IF($A375&lt;='P02'!$B$17,INDEX('P02'!$K:$K,$A375+52),0)+IF($A375&lt;='P03'!$B$17,INDEX('P03'!$K:$K,$A375+52),0)+IF($A375&lt;='P04'!$B$17,INDEX('P04'!$K:$K,$A375+52),0)+IF($A375&lt;='P05'!$B$17,INDEX('P05'!$K:$K,$A375+52),0)+IF($A375&lt;='P06'!$B$17,INDEX('P06'!$K:$K,$A375+52),0)+IF($A375&lt;='P07'!$B$17,INDEX('P07'!$K:$K,$A375+52),0)+IF($A375&lt;='P08'!$B$17,INDEX('P08'!$K:$K,$A375+52),0)+IF($A375&lt;='P09'!$B$17,INDEX('P09'!$K:$K,$A375+52),0)+IF($A375&lt;='P10'!$B$17,INDEX('P10'!$K:$K,$A375+52),0)</f>
        <v>7.9124896787718534E-4</v>
      </c>
      <c r="D375">
        <f>IF($A375&lt;='P01'!$B$17,INDEX('P01'!$L:$L,$A375+52),0)+IF($A375&lt;='P02'!$B$17,INDEX('P02'!$L:$L,$A375+52),0)+IF($A375&lt;='P03'!$B$17,INDEX('P03'!$L:$L,$A375+52),0)+IF($A375&lt;='P04'!$B$17,INDEX('P04'!$L:$L,$A375+52),0)+IF($A375&lt;='P05'!$B$17,INDEX('P05'!$L:$L,$A375+52),0)+IF($A375&lt;='P06'!$B$17,INDEX('P06'!$L:$L,$A375+52),0)+IF($A375&lt;='P07'!$B$17,INDEX('P07'!$L:$L,$A375+52),0)+IF($A375&lt;='P08'!$B$17,INDEX('P08'!$L:$L,$A375+52),0)+IF($A375&lt;='P09'!$B$17,INDEX('P09'!$L:$L,$A375+52),0)+IF($A375&lt;='P10'!$B$17,INDEX('P10'!$L:$L,$A375+52),0)</f>
        <v>0</v>
      </c>
      <c r="E375">
        <f>IF($A375&lt;='P01'!$B$17,INDEX('P01'!$M:$M,$A375+52),0)+IF($A375&lt;='P02'!$B$17,INDEX('P02'!$M:$M,$A375+52),0)+IF($A375&lt;='P03'!$B$17,INDEX('P03'!$M:$M,$A375+52),0)+IF($A375&lt;='P04'!$B$17,INDEX('P04'!$M:$M,$A375+52),0)+IF($A375&lt;='P05'!$B$17,INDEX('P05'!$M:$M,$A375+52),0)+IF($A375&lt;='P06'!$B$17,INDEX('P06'!$M:$M,$A375+52),0)+IF($A375&lt;='P07'!$B$17,INDEX('P07'!$M:$M,$A375+52),0)+IF($A375&lt;='P08'!$B$17,INDEX('P08'!$M:$M,$A375+52),0)+IF($A375&lt;='P09'!$B$17,INDEX('P09'!$M:$M,$A375+52),0)+IF($A375&lt;='P10'!$B$17,INDEX('P10'!$M:$M,$A375+52),0)</f>
        <v>0.23219949691601652</v>
      </c>
      <c r="F375">
        <f>IF($A375&lt;='P01'!$B$17,INDEX('P01'!$R:$R,$A375+52),0)+IF($A375&lt;='P02'!$B$17,INDEX('P02'!$R:$R,$A375+52),0)+IF($A375&lt;='P03'!$B$17,INDEX('P03'!$R:$R,$A375+52),0)+IF($A375&lt;='P04'!$B$17,INDEX('P04'!$R:$R,$A375+52),0)+IF($A375&lt;='P05'!$B$17,INDEX('P05'!$R:$R,$A375+52),0)+IF($A375&lt;='P06'!$B$17,INDEX('P06'!$R:$R,$A375+52),0)+IF($A375&lt;='P07'!$B$17,INDEX('P07'!$R:$R,$A375+52),0)+IF($A375&lt;='P08'!$B$17,INDEX('P08'!$R:$R,$A375+52),0)+IF($A375&lt;='P09'!$B$17,INDEX('P09'!$R:$R,$A375+52),0)+IF($A375&lt;='P10'!$B$17,INDEX('P10'!$R:$R,$A375+52),0)</f>
        <v>27.178297273980732</v>
      </c>
      <c r="G375">
        <f>IF($A375&lt;='P01'!$B$17,INDEX('P01'!$S:$S,$A375+52),0)+IF($A375&lt;='P02'!$B$17,INDEX('P02'!$S:$S,$A375+52),0)+IF($A375&lt;='P03'!$B$17,INDEX('P03'!$S:$S,$A375+52),0)+IF($A375&lt;='P04'!$B$17,INDEX('P04'!$S:$S,$A375+52),0)+IF($A375&lt;='P05'!$B$17,INDEX('P05'!$S:$S,$A375+52),0)+IF($A375&lt;='P06'!$B$17,INDEX('P06'!$S:$S,$A375+52),0)+IF($A375&lt;='P07'!$B$17,INDEX('P07'!$S:$S,$A375+52),0)+IF($A375&lt;='P08'!$B$17,INDEX('P08'!$S:$S,$A375+52),0)+IF($A375&lt;='P09'!$B$17,INDEX('P09'!$S:$S,$A375+52),0)+IF($A375&lt;='P10'!$B$17,INDEX('P10'!$S:$S,$A375+52),0)</f>
        <v>0.54356594547961468</v>
      </c>
      <c r="H375">
        <f>IF($A375&lt;='P01'!$B$17,INDEX('P01'!$T:$T,$A375+52),0)+IF($A375&lt;='P02'!$B$17,INDEX('P02'!$T:$T,$A375+52),0)+IF($A375&lt;='P03'!$B$17,INDEX('P03'!$T:$T,$A375+52),0)+IF($A375&lt;='P04'!$B$17,INDEX('P04'!$T:$T,$A375+52),0)+IF($A375&lt;='P05'!$B$17,INDEX('P05'!$T:$T,$A375+52),0)+IF($A375&lt;='P06'!$B$17,INDEX('P06'!$T:$T,$A375+52),0)+IF($A375&lt;='P07'!$B$17,INDEX('P07'!$T:$T,$A375+52),0)+IF($A375&lt;='P08'!$B$17,INDEX('P08'!$T:$T,$A375+52),0)+IF($A375&lt;='P09'!$B$17,INDEX('P09'!$T:$T,$A375+52),0)+IF($A375&lt;='P10'!$B$17,INDEX('P10'!$T:$T,$A375+52),0)</f>
        <v>2.7123759484220131</v>
      </c>
      <c r="I375">
        <f>IF($A375&lt;='P01'!$B$17,INDEX('P01'!$U:$U,$A375+52),0)+IF($A375&lt;='P02'!$B$17,INDEX('P02'!$U:$U,$A375+52),0)+IF($A375&lt;='P03'!$B$17,INDEX('P03'!$U:$U,$A375+52),0)+IF($A375&lt;='P04'!$B$17,INDEX('P04'!$U:$U,$A375+52),0)+IF($A375&lt;='P05'!$B$17,INDEX('P05'!$U:$U,$A375+52),0)+IF($A375&lt;='P06'!$B$17,INDEX('P06'!$U:$U,$A375+52),0)+IF($A375&lt;='P07'!$B$17,INDEX('P07'!$U:$U,$A375+52),0)+IF($A375&lt;='P08'!$B$17,INDEX('P08'!$U:$U,$A375+52),0)+IF($A375&lt;='P09'!$B$17,INDEX('P09'!$U:$U,$A375+52),0)+IF($A375&lt;='P10'!$B$17,INDEX('P10'!$U:$U,$A375+52),0)</f>
        <v>59.307914603361937</v>
      </c>
      <c r="J375">
        <f>IF($A375&lt;='P01'!$B$17,INDEX('P01'!$V:$V,$A375+52),0)+IF($A375&lt;='P02'!$B$17,INDEX('P02'!$V:$V,$A375+52),0)+IF($A375&lt;='P03'!$B$17,INDEX('P03'!$V:$V,$A375+52),0)+IF($A375&lt;='P04'!$B$17,INDEX('P04'!$V:$V,$A375+52),0)+IF($A375&lt;='P05'!$B$17,INDEX('P05'!$V:$V,$A375+52),0)+IF($A375&lt;='P06'!$B$17,INDEX('P06'!$V:$V,$A375+52),0)+IF($A375&lt;='P07'!$B$17,INDEX('P07'!$V:$V,$A375+52),0)+IF($A375&lt;='P08'!$B$17,INDEX('P08'!$V:$V,$A375+52),0)+IF($A375&lt;='P09'!$B$17,INDEX('P09'!$V:$V,$A375+52),0)+IF($A375&lt;='P10'!$B$17,INDEX('P10'!$V:$V,$A375+52),0)</f>
        <v>3.4513049557224132E-2</v>
      </c>
      <c r="K375">
        <f>IF($A375&lt;='P01'!$B$17,INDEX('P01'!$W:$W,$A375+52),0)+IF($A375&lt;='P02'!$B$17,INDEX('P02'!$W:$W,$A375+52),0)+IF($A375&lt;='P03'!$B$17,INDEX('P03'!$W:$W,$A375+52),0)+IF($A375&lt;='P04'!$B$17,INDEX('P04'!$W:$W,$A375+52),0)+IF($A375&lt;='P05'!$B$17,INDEX('P05'!$W:$W,$A375+52),0)+IF($A375&lt;='P06'!$B$17,INDEX('P06'!$W:$W,$A375+52),0)+IF($A375&lt;='P07'!$B$17,INDEX('P07'!$W:$W,$A375+52),0)+IF($A375&lt;='P08'!$B$17,INDEX('P08'!$W:$W,$A375+52),0)+IF($A375&lt;='P09'!$B$17,INDEX('P09'!$W:$W,$A375+52),0)+IF($A375&lt;='P10'!$B$17,INDEX('P10'!$W:$W,$A375+52),0)</f>
        <v>-35.420072272840059</v>
      </c>
      <c r="L375">
        <f>IF($A375&lt;='P01'!$B$17,INDEX('P01'!$X:$X,$A375+52),0)+IF($A375&lt;='P02'!$B$17,INDEX('P02'!$X:$X,$A375+52),0)+IF($A375&lt;='P03'!$B$17,INDEX('P03'!$X:$X,$A375+52),0)+IF($A375&lt;='P04'!$B$17,INDEX('P04'!$X:$X,$A375+52),0)+IF($A375&lt;='P05'!$B$17,INDEX('P05'!$X:$X,$A375+52),0)+IF($A375&lt;='P06'!$B$17,INDEX('P06'!$X:$X,$A375+52),0)+IF($A375&lt;='P07'!$B$17,INDEX('P07'!$X:$X,$A375+52),0)+IF($A375&lt;='P08'!$B$17,INDEX('P08'!$X:$X,$A375+52),0)+IF($A375&lt;='P09'!$B$17,INDEX('P09'!$X:$X,$A375+52),0)+IF($A375&lt;='P10'!$B$17,INDEX('P10'!$X:$X,$A375+52),0)</f>
        <v>35.332877093301761</v>
      </c>
      <c r="M375">
        <f>IF($A375&lt;='P01'!$B$17,INDEX('P01'!$AA:$AA,$A375+52),0)+IF($A375&lt;='P02'!$B$17,INDEX('P02'!$AA:$AA,$A375+52),0)+IF($A375&lt;='P03'!$B$17,INDEX('P03'!$AA:$AA,$A375+52),0)+IF($A375&lt;='P04'!$B$17,INDEX('P04'!$AA:$AA,$A375+52),0)+IF($A375&lt;='P05'!$B$17,INDEX('P05'!$AA:$AA,$A375+52),0)+IF($A375&lt;='P06'!$B$17,INDEX('P06'!$AA:$AA,$A375+52),0)+IF($A375&lt;='P07'!$B$17,INDEX('P07'!$AA:$AA,$A375+52),0)+IF($A375&lt;='P08'!$B$17,INDEX('P08'!$AA:$AA,$A375+52),0)+IF($A375&lt;='P09'!$B$17,INDEX('P09'!$AA:$AA,$A375+52),0)+IF($A375&lt;='P10'!$B$17,INDEX('P10'!$AA:$AA,$A375+52),0)</f>
        <v>-11.516205015709996</v>
      </c>
      <c r="N375">
        <f>IF($A375&lt;='P01'!$B$17,INDEX('P01'!$AB:$AB,$A375+52),0)+IF($A375&lt;='P02'!$B$17,INDEX('P02'!$AB:$AB,$A375+52),0)+IF($A375&lt;='P03'!$B$17,INDEX('P03'!$AB:$AB,$A375+52),0)+IF($A375&lt;='P04'!$B$17,INDEX('P04'!$AB:$AB,$A375+52),0)+IF($A375&lt;='P05'!$B$17,INDEX('P05'!$AB:$AB,$A375+52),0)+IF($A375&lt;='P06'!$B$17,INDEX('P06'!$AB:$AB,$A375+52),0)+IF($A375&lt;='P07'!$B$17,INDEX('P07'!$AB:$AB,$A375+52),0)+IF($A375&lt;='P08'!$B$17,INDEX('P08'!$AB:$AB,$A375+52),0)+IF($A375&lt;='P09'!$B$17,INDEX('P09'!$AB:$AB,$A375+52),0)+IF($A375&lt;='P10'!$B$17,INDEX('P10'!$AB:$AB,$A375+52),0)</f>
        <v>8.8873457185873299</v>
      </c>
      <c r="O375">
        <f>IF($A375&lt;='P01'!$B$17,INDEX('P01'!$AC:$AC,$A375+52),0)+IF($A375&lt;='P02'!$B$17,INDEX('P02'!$AC:$AC,$A375+52),0)+IF($A375&lt;='P03'!$B$17,INDEX('P03'!$AC:$AC,$A375+52),0)+IF($A375&lt;='P04'!$B$17,INDEX('P04'!$AC:$AC,$A375+52),0)+IF($A375&lt;='P05'!$B$17,INDEX('P05'!$AC:$AC,$A375+52),0)+IF($A375&lt;='P06'!$B$17,INDEX('P06'!$AC:$AC,$A375+52),0)+IF($A375&lt;='P07'!$B$17,INDEX('P07'!$AC:$AC,$A375+52),0)+IF($A375&lt;='P08'!$B$17,INDEX('P08'!$AC:$AC,$A375+52),0)+IF($A375&lt;='P09'!$B$17,INDEX('P09'!$AC:$AC,$A375+52),0)+IF($A375&lt;='P10'!$B$17,INDEX('P10'!$AC:$AC,$A375+52),0)</f>
        <v>0.17774691437174661</v>
      </c>
      <c r="P375">
        <f>IF($A375&lt;='P01'!$B$17,INDEX('P01'!$AD:$AD,$A375+52),0)+IF($A375&lt;='P02'!$B$17,INDEX('P02'!$AD:$AD,$A375+52),0)+IF($A375&lt;='P03'!$B$17,INDEX('P03'!$AD:$AD,$A375+52),0)+IF($A375&lt;='P04'!$B$17,INDEX('P04'!$AD:$AD,$A375+52),0)+IF($A375&lt;='P05'!$B$17,INDEX('P05'!$AD:$AD,$A375+52),0)+IF($A375&lt;='P06'!$B$17,INDEX('P06'!$AD:$AD,$A375+52),0)+IF($A375&lt;='P07'!$B$17,INDEX('P07'!$AD:$AD,$A375+52),0)+IF($A375&lt;='P08'!$B$17,INDEX('P08'!$AD:$AD,$A375+52),0)+IF($A375&lt;='P09'!$B$17,INDEX('P09'!$AD:$AD,$A375+52),0)+IF($A375&lt;='P10'!$B$17,INDEX('P10'!$AD:$AD,$A375+52),0)</f>
        <v>0.88405700501616835</v>
      </c>
      <c r="Q375">
        <f>IF($A375&lt;='P01'!$B$17,INDEX('P01'!$AE:$AE,$A375+52),0)+IF($A375&lt;='P02'!$B$17,INDEX('P02'!$AE:$AE,$A375+52),0)+IF($A375&lt;='P03'!$B$17,INDEX('P03'!$AE:$AE,$A375+52),0)+IF($A375&lt;='P04'!$B$17,INDEX('P04'!$AE:$AE,$A375+52),0)+IF($A375&lt;='P05'!$B$17,INDEX('P05'!$AE:$AE,$A375+52),0)+IF($A375&lt;='P06'!$B$17,INDEX('P06'!$AE:$AE,$A375+52),0)+IF($A375&lt;='P07'!$B$17,INDEX('P07'!$AE:$AE,$A375+52),0)+IF($A375&lt;='P08'!$B$17,INDEX('P08'!$AE:$AE,$A375+52),0)+IF($A375&lt;='P09'!$B$17,INDEX('P09'!$AE:$AE,$A375+52),0)+IF($A375&lt;='P10'!$B$17,INDEX('P10'!$AE:$AE,$A375+52),0)</f>
        <v>19.330497820003934</v>
      </c>
      <c r="R375">
        <f>IF($A375&lt;='P01'!$B$17,INDEX('P01'!$AF:$AF,$A375+52),0)+IF($A375&lt;='P02'!$B$17,INDEX('P02'!$AF:$AF,$A375+52),0)+IF($A375&lt;='P03'!$B$17,INDEX('P03'!$AF:$AF,$A375+52),0)+IF($A375&lt;='P04'!$B$17,INDEX('P04'!$AF:$AF,$A375+52),0)+IF($A375&lt;='P05'!$B$17,INDEX('P05'!$AF:$AF,$A375+52),0)+IF($A375&lt;='P06'!$B$17,INDEX('P06'!$AF:$AF,$A375+52),0)+IF($A375&lt;='P07'!$B$17,INDEX('P07'!$AF:$AF,$A375+52),0)+IF($A375&lt;='P08'!$B$17,INDEX('P08'!$AF:$AF,$A375+52),0)+IF($A375&lt;='P09'!$B$17,INDEX('P09'!$AF:$AF,$A375+52),0)+IF($A375&lt;='P10'!$B$17,INDEX('P10'!$AF:$AF,$A375+52),0)</f>
        <v>1.1248994905475743E-2</v>
      </c>
      <c r="S375">
        <f>IF($A375&lt;='P01'!$B$17,INDEX('P01'!$AG:$AG,$A375+52),0)+IF($A375&lt;='P02'!$B$17,INDEX('P02'!$AG:$AG,$A375+52),0)+IF($A375&lt;='P03'!$B$17,INDEX('P03'!$AG:$AG,$A375+52),0)+IF($A375&lt;='P04'!$B$17,INDEX('P04'!$AG:$AG,$A375+52),0)+IF($A375&lt;='P05'!$B$17,INDEX('P05'!$AG:$AG,$A375+52),0)+IF($A375&lt;='P06'!$B$17,INDEX('P06'!$AG:$AG,$A375+52),0)+IF($A375&lt;='P07'!$B$17,INDEX('P07'!$AG:$AG,$A375+52),0)+IF($A375&lt;='P08'!$B$17,INDEX('P08'!$AG:$AG,$A375+52),0)+IF($A375&lt;='P09'!$B$17,INDEX('P09'!$AG:$AG,$A375+52),0)+IF($A375&lt;='P10'!$B$17,INDEX('P10'!$AG:$AG,$A375+52),0)</f>
        <v>6446.5214299363051</v>
      </c>
      <c r="T375">
        <f>IF($A375&lt;='P01'!$B$17,INDEX('P01'!$AI:$AI,$A375+52),0)+IF($A375&lt;='P02'!$B$17,INDEX('P02'!$AI:$AI,$A375+52),0)+IF($A375&lt;='P03'!$B$17,INDEX('P03'!$AI:$AI,$A375+52),0)+IF($A375&lt;='P04'!$B$17,INDEX('P04'!$AI:$AI,$A375+52),0)+IF($A375&lt;='P05'!$B$17,INDEX('P05'!$AI:$AI,$A375+52),0)+IF($A375&lt;='P06'!$B$17,INDEX('P06'!$AI:$AI,$A375+52),0)+IF($A375&lt;='P07'!$B$17,INDEX('P07'!$AI:$AI,$A375+52),0)+IF($A375&lt;='P08'!$B$17,INDEX('P08'!$AI:$AI,$A375+52),0)+IF($A375&lt;='P09'!$B$17,INDEX('P09'!$AI:$AI,$A375+52),0)+IF($A375&lt;='P10'!$B$17,INDEX('P10'!$AI:$AI,$A375+52),0)</f>
        <v>6446.5214299363051</v>
      </c>
    </row>
    <row r="376" spans="1:20" x14ac:dyDescent="0.35">
      <c r="A376">
        <v>344</v>
      </c>
      <c r="B376">
        <f>IF($A376&lt;='P01'!$B$17,INDEX('P01'!$J:$J,$A376+52),0)+IF($A376&lt;='P02'!$B$17,INDEX('P02'!$J:$J,$A376+52),0)+IF($A376&lt;='P03'!$B$17,INDEX('P03'!$J:$J,$A376+52),0)+IF($A376&lt;='P04'!$B$17,INDEX('P04'!$J:$J,$A376+52),0)+IF($A376&lt;='P05'!$B$17,INDEX('P05'!$J:$J,$A376+52),0)+IF($A376&lt;='P06'!$B$17,INDEX('P06'!$J:$J,$A376+52),0)+IF($A376&lt;='P07'!$B$17,INDEX('P07'!$J:$J,$A376+52),0)+IF($A376&lt;='P08'!$B$17,INDEX('P08'!$J:$J,$A376+52),0)+IF($A376&lt;='P09'!$B$17,INDEX('P09'!$J:$J,$A376+52),0)+IF($A376&lt;='P10'!$B$17,INDEX('P10'!$J:$J,$A376+52),0)</f>
        <v>5.9091460008611769E-5</v>
      </c>
      <c r="C376">
        <f>IF($A376&lt;='P01'!$B$17,INDEX('P01'!$K:$K,$A376+52),0)+IF($A376&lt;='P02'!$B$17,INDEX('P02'!$K:$K,$A376+52),0)+IF($A376&lt;='P03'!$B$17,INDEX('P03'!$K:$K,$A376+52),0)+IF($A376&lt;='P04'!$B$17,INDEX('P04'!$K:$K,$A376+52),0)+IF($A376&lt;='P05'!$B$17,INDEX('P05'!$K:$K,$A376+52),0)+IF($A376&lt;='P06'!$B$17,INDEX('P06'!$K:$K,$A376+52),0)+IF($A376&lt;='P07'!$B$17,INDEX('P07'!$K:$K,$A376+52),0)+IF($A376&lt;='P08'!$B$17,INDEX('P08'!$K:$K,$A376+52),0)+IF($A376&lt;='P09'!$B$17,INDEX('P09'!$K:$K,$A376+52),0)+IF($A376&lt;='P10'!$B$17,INDEX('P10'!$K:$K,$A376+52),0)</f>
        <v>7.8836116654689477E-4</v>
      </c>
      <c r="D376">
        <f>IF($A376&lt;='P01'!$B$17,INDEX('P01'!$L:$L,$A376+52),0)+IF($A376&lt;='P02'!$B$17,INDEX('P02'!$L:$L,$A376+52),0)+IF($A376&lt;='P03'!$B$17,INDEX('P03'!$L:$L,$A376+52),0)+IF($A376&lt;='P04'!$B$17,INDEX('P04'!$L:$L,$A376+52),0)+IF($A376&lt;='P05'!$B$17,INDEX('P05'!$L:$L,$A376+52),0)+IF($A376&lt;='P06'!$B$17,INDEX('P06'!$L:$L,$A376+52),0)+IF($A376&lt;='P07'!$B$17,INDEX('P07'!$L:$L,$A376+52),0)+IF($A376&lt;='P08'!$B$17,INDEX('P08'!$L:$L,$A376+52),0)+IF($A376&lt;='P09'!$B$17,INDEX('P09'!$L:$L,$A376+52),0)+IF($A376&lt;='P10'!$B$17,INDEX('P10'!$L:$L,$A376+52),0)</f>
        <v>0</v>
      </c>
      <c r="E376">
        <f>IF($A376&lt;='P01'!$B$17,INDEX('P01'!$M:$M,$A376+52),0)+IF($A376&lt;='P02'!$B$17,INDEX('P02'!$M:$M,$A376+52),0)+IF($A376&lt;='P03'!$B$17,INDEX('P03'!$M:$M,$A376+52),0)+IF($A376&lt;='P04'!$B$17,INDEX('P04'!$M:$M,$A376+52),0)+IF($A376&lt;='P05'!$B$17,INDEX('P05'!$M:$M,$A376+52),0)+IF($A376&lt;='P06'!$B$17,INDEX('P06'!$M:$M,$A376+52),0)+IF($A376&lt;='P07'!$B$17,INDEX('P07'!$M:$M,$A376+52),0)+IF($A376&lt;='P08'!$B$17,INDEX('P08'!$M:$M,$A376+52),0)+IF($A376&lt;='P09'!$B$17,INDEX('P09'!$M:$M,$A376+52),0)+IF($A376&lt;='P10'!$B$17,INDEX('P10'!$M:$M,$A376+52),0)</f>
        <v>0.23135204428946099</v>
      </c>
      <c r="F376">
        <f>IF($A376&lt;='P01'!$B$17,INDEX('P01'!$R:$R,$A376+52),0)+IF($A376&lt;='P02'!$B$17,INDEX('P02'!$R:$R,$A376+52),0)+IF($A376&lt;='P03'!$B$17,INDEX('P03'!$R:$R,$A376+52),0)+IF($A376&lt;='P04'!$B$17,INDEX('P04'!$R:$R,$A376+52),0)+IF($A376&lt;='P05'!$B$17,INDEX('P05'!$R:$R,$A376+52),0)+IF($A376&lt;='P06'!$B$17,INDEX('P06'!$R:$R,$A376+52),0)+IF($A376&lt;='P07'!$B$17,INDEX('P07'!$R:$R,$A376+52),0)+IF($A376&lt;='P08'!$B$17,INDEX('P08'!$R:$R,$A376+52),0)+IF($A376&lt;='P09'!$B$17,INDEX('P09'!$R:$R,$A376+52),0)+IF($A376&lt;='P10'!$B$17,INDEX('P10'!$R:$R,$A376+52),0)</f>
        <v>27.079105330345847</v>
      </c>
      <c r="G376">
        <f>IF($A376&lt;='P01'!$B$17,INDEX('P01'!$S:$S,$A376+52),0)+IF($A376&lt;='P02'!$B$17,INDEX('P02'!$S:$S,$A376+52),0)+IF($A376&lt;='P03'!$B$17,INDEX('P03'!$S:$S,$A376+52),0)+IF($A376&lt;='P04'!$B$17,INDEX('P04'!$S:$S,$A376+52),0)+IF($A376&lt;='P05'!$B$17,INDEX('P05'!$S:$S,$A376+52),0)+IF($A376&lt;='P06'!$B$17,INDEX('P06'!$S:$S,$A376+52),0)+IF($A376&lt;='P07'!$B$17,INDEX('P07'!$S:$S,$A376+52),0)+IF($A376&lt;='P08'!$B$17,INDEX('P08'!$S:$S,$A376+52),0)+IF($A376&lt;='P09'!$B$17,INDEX('P09'!$S:$S,$A376+52),0)+IF($A376&lt;='P10'!$B$17,INDEX('P10'!$S:$S,$A376+52),0)</f>
        <v>0.54158210660691697</v>
      </c>
      <c r="H376">
        <f>IF($A376&lt;='P01'!$B$17,INDEX('P01'!$T:$T,$A376+52),0)+IF($A376&lt;='P02'!$B$17,INDEX('P02'!$T:$T,$A376+52),0)+IF($A376&lt;='P03'!$B$17,INDEX('P03'!$T:$T,$A376+52),0)+IF($A376&lt;='P04'!$B$17,INDEX('P04'!$T:$T,$A376+52),0)+IF($A376&lt;='P05'!$B$17,INDEX('P05'!$T:$T,$A376+52),0)+IF($A376&lt;='P06'!$B$17,INDEX('P06'!$T:$T,$A376+52),0)+IF($A376&lt;='P07'!$B$17,INDEX('P07'!$T:$T,$A376+52),0)+IF($A376&lt;='P08'!$B$17,INDEX('P08'!$T:$T,$A376+52),0)+IF($A376&lt;='P09'!$B$17,INDEX('P09'!$T:$T,$A376+52),0)+IF($A376&lt;='P10'!$B$17,INDEX('P10'!$T:$T,$A376+52),0)</f>
        <v>2.7091416950710148</v>
      </c>
      <c r="I376">
        <f>IF($A376&lt;='P01'!$B$17,INDEX('P01'!$U:$U,$A376+52),0)+IF($A376&lt;='P02'!$B$17,INDEX('P02'!$U:$U,$A376+52),0)+IF($A376&lt;='P03'!$B$17,INDEX('P03'!$U:$U,$A376+52),0)+IF($A376&lt;='P04'!$B$17,INDEX('P04'!$U:$U,$A376+52),0)+IF($A376&lt;='P05'!$B$17,INDEX('P05'!$U:$U,$A376+52),0)+IF($A376&lt;='P06'!$B$17,INDEX('P06'!$U:$U,$A376+52),0)+IF($A376&lt;='P07'!$B$17,INDEX('P07'!$U:$U,$A376+52),0)+IF($A376&lt;='P08'!$B$17,INDEX('P08'!$U:$U,$A376+52),0)+IF($A376&lt;='P09'!$B$17,INDEX('P09'!$U:$U,$A376+52),0)+IF($A376&lt;='P10'!$B$17,INDEX('P10'!$U:$U,$A376+52),0)</f>
        <v>59.091460008611769</v>
      </c>
      <c r="J376">
        <f>IF($A376&lt;='P01'!$B$17,INDEX('P01'!$V:$V,$A376+52),0)+IF($A376&lt;='P02'!$B$17,INDEX('P02'!$V:$V,$A376+52),0)+IF($A376&lt;='P03'!$B$17,INDEX('P03'!$V:$V,$A376+52),0)+IF($A376&lt;='P04'!$B$17,INDEX('P04'!$V:$V,$A376+52),0)+IF($A376&lt;='P05'!$B$17,INDEX('P05'!$V:$V,$A376+52),0)+IF($A376&lt;='P06'!$B$17,INDEX('P06'!$V:$V,$A376+52),0)+IF($A376&lt;='P07'!$B$17,INDEX('P07'!$V:$V,$A376+52),0)+IF($A376&lt;='P08'!$B$17,INDEX('P08'!$V:$V,$A376+52),0)+IF($A376&lt;='P09'!$B$17,INDEX('P09'!$V:$V,$A376+52),0)+IF($A376&lt;='P10'!$B$17,INDEX('P10'!$V:$V,$A376+52),0)</f>
        <v>3.4471895989906687E-2</v>
      </c>
      <c r="K376">
        <f>IF($A376&lt;='P01'!$B$17,INDEX('P01'!$W:$W,$A376+52),0)+IF($A376&lt;='P02'!$B$17,INDEX('P02'!$W:$W,$A376+52),0)+IF($A376&lt;='P03'!$B$17,INDEX('P03'!$W:$W,$A376+52),0)+IF($A376&lt;='P04'!$B$17,INDEX('P04'!$W:$W,$A376+52),0)+IF($A376&lt;='P05'!$B$17,INDEX('P05'!$W:$W,$A376+52),0)+IF($A376&lt;='P06'!$B$17,INDEX('P06'!$W:$W,$A376+52),0)+IF($A376&lt;='P07'!$B$17,INDEX('P07'!$W:$W,$A376+52),0)+IF($A376&lt;='P08'!$B$17,INDEX('P08'!$W:$W,$A376+52),0)+IF($A376&lt;='P09'!$B$17,INDEX('P09'!$W:$W,$A376+52),0)+IF($A376&lt;='P10'!$B$17,INDEX('P10'!$W:$W,$A376+52),0)</f>
        <v>-35.297550375933767</v>
      </c>
      <c r="L376">
        <f>IF($A376&lt;='P01'!$B$17,INDEX('P01'!$X:$X,$A376+52),0)+IF($A376&lt;='P02'!$B$17,INDEX('P02'!$X:$X,$A376+52),0)+IF($A376&lt;='P03'!$B$17,INDEX('P03'!$X:$X,$A376+52),0)+IF($A376&lt;='P04'!$B$17,INDEX('P04'!$X:$X,$A376+52),0)+IF($A376&lt;='P05'!$B$17,INDEX('P05'!$X:$X,$A376+52),0)+IF($A376&lt;='P06'!$B$17,INDEX('P06'!$X:$X,$A376+52),0)+IF($A376&lt;='P07'!$B$17,INDEX('P07'!$X:$X,$A376+52),0)+IF($A376&lt;='P08'!$B$17,INDEX('P08'!$X:$X,$A376+52),0)+IF($A376&lt;='P09'!$B$17,INDEX('P09'!$X:$X,$A376+52),0)+IF($A376&lt;='P10'!$B$17,INDEX('P10'!$X:$X,$A376+52),0)</f>
        <v>35.210673430435186</v>
      </c>
      <c r="M376">
        <f>IF($A376&lt;='P01'!$B$17,INDEX('P01'!$AA:$AA,$A376+52),0)+IF($A376&lt;='P02'!$B$17,INDEX('P02'!$AA:$AA,$A376+52),0)+IF($A376&lt;='P03'!$B$17,INDEX('P03'!$AA:$AA,$A376+52),0)+IF($A376&lt;='P04'!$B$17,INDEX('P04'!$AA:$AA,$A376+52),0)+IF($A376&lt;='P05'!$B$17,INDEX('P05'!$AA:$AA,$A376+52),0)+IF($A376&lt;='P06'!$B$17,INDEX('P06'!$AA:$AA,$A376+52),0)+IF($A376&lt;='P07'!$B$17,INDEX('P07'!$AA:$AA,$A376+52),0)+IF($A376&lt;='P08'!$B$17,INDEX('P08'!$AA:$AA,$A376+52),0)+IF($A376&lt;='P09'!$B$17,INDEX('P09'!$AA:$AA,$A376+52),0)+IF($A376&lt;='P10'!$B$17,INDEX('P10'!$AA:$AA,$A376+52),0)</f>
        <v>-11.438926552239439</v>
      </c>
      <c r="N376">
        <f>IF($A376&lt;='P01'!$B$17,INDEX('P01'!$AB:$AB,$A376+52),0)+IF($A376&lt;='P02'!$B$17,INDEX('P02'!$AB:$AB,$A376+52),0)+IF($A376&lt;='P03'!$B$17,INDEX('P03'!$AB:$AB,$A376+52),0)+IF($A376&lt;='P04'!$B$17,INDEX('P04'!$AB:$AB,$A376+52),0)+IF($A376&lt;='P05'!$B$17,INDEX('P05'!$AB:$AB,$A376+52),0)+IF($A376&lt;='P06'!$B$17,INDEX('P06'!$AB:$AB,$A376+52),0)+IF($A376&lt;='P07'!$B$17,INDEX('P07'!$AB:$AB,$A376+52),0)+IF($A376&lt;='P08'!$B$17,INDEX('P08'!$AB:$AB,$A376+52),0)+IF($A376&lt;='P09'!$B$17,INDEX('P09'!$AB:$AB,$A376+52),0)+IF($A376&lt;='P10'!$B$17,INDEX('P10'!$AB:$AB,$A376+52),0)</f>
        <v>8.8260157190931618</v>
      </c>
      <c r="O376">
        <f>IF($A376&lt;='P01'!$B$17,INDEX('P01'!$AC:$AC,$A376+52),0)+IF($A376&lt;='P02'!$B$17,INDEX('P02'!$AC:$AC,$A376+52),0)+IF($A376&lt;='P03'!$B$17,INDEX('P03'!$AC:$AC,$A376+52),0)+IF($A376&lt;='P04'!$B$17,INDEX('P04'!$AC:$AC,$A376+52),0)+IF($A376&lt;='P05'!$B$17,INDEX('P05'!$AC:$AC,$A376+52),0)+IF($A376&lt;='P06'!$B$17,INDEX('P06'!$AC:$AC,$A376+52),0)+IF($A376&lt;='P07'!$B$17,INDEX('P07'!$AC:$AC,$A376+52),0)+IF($A376&lt;='P08'!$B$17,INDEX('P08'!$AC:$AC,$A376+52),0)+IF($A376&lt;='P09'!$B$17,INDEX('P09'!$AC:$AC,$A376+52),0)+IF($A376&lt;='P10'!$B$17,INDEX('P10'!$AC:$AC,$A376+52),0)</f>
        <v>0.17652031438186325</v>
      </c>
      <c r="P376">
        <f>IF($A376&lt;='P01'!$B$17,INDEX('P01'!$AD:$AD,$A376+52),0)+IF($A376&lt;='P02'!$B$17,INDEX('P02'!$AD:$AD,$A376+52),0)+IF($A376&lt;='P03'!$B$17,INDEX('P03'!$AD:$AD,$A376+52),0)+IF($A376&lt;='P04'!$B$17,INDEX('P04'!$AD:$AD,$A376+52),0)+IF($A376&lt;='P05'!$B$17,INDEX('P05'!$AD:$AD,$A376+52),0)+IF($A376&lt;='P06'!$B$17,INDEX('P06'!$AD:$AD,$A376+52),0)+IF($A376&lt;='P07'!$B$17,INDEX('P07'!$AD:$AD,$A376+52),0)+IF($A376&lt;='P08'!$B$17,INDEX('P08'!$AD:$AD,$A376+52),0)+IF($A376&lt;='P09'!$B$17,INDEX('P09'!$AD:$AD,$A376+52),0)+IF($A376&lt;='P10'!$B$17,INDEX('P10'!$AD:$AD,$A376+52),0)</f>
        <v>0.88012156117241813</v>
      </c>
      <c r="Q376">
        <f>IF($A376&lt;='P01'!$B$17,INDEX('P01'!$AE:$AE,$A376+52),0)+IF($A376&lt;='P02'!$B$17,INDEX('P02'!$AE:$AE,$A376+52),0)+IF($A376&lt;='P03'!$B$17,INDEX('P03'!$AE:$AE,$A376+52),0)+IF($A376&lt;='P04'!$B$17,INDEX('P04'!$AE:$AE,$A376+52),0)+IF($A376&lt;='P05'!$B$17,INDEX('P05'!$AE:$AE,$A376+52),0)+IF($A376&lt;='P06'!$B$17,INDEX('P06'!$AE:$AE,$A376+52),0)+IF($A376&lt;='P07'!$B$17,INDEX('P07'!$AE:$AE,$A376+52),0)+IF($A376&lt;='P08'!$B$17,INDEX('P08'!$AE:$AE,$A376+52),0)+IF($A376&lt;='P09'!$B$17,INDEX('P09'!$AE:$AE,$A376+52),0)+IF($A376&lt;='P10'!$B$17,INDEX('P10'!$AE:$AE,$A376+52),0)</f>
        <v>19.197101476589111</v>
      </c>
      <c r="R376">
        <f>IF($A376&lt;='P01'!$B$17,INDEX('P01'!$AF:$AF,$A376+52),0)+IF($A376&lt;='P02'!$B$17,INDEX('P02'!$AF:$AF,$A376+52),0)+IF($A376&lt;='P03'!$B$17,INDEX('P03'!$AF:$AF,$A376+52),0)+IF($A376&lt;='P04'!$B$17,INDEX('P04'!$AF:$AF,$A376+52),0)+IF($A376&lt;='P05'!$B$17,INDEX('P05'!$AF:$AF,$A376+52),0)+IF($A376&lt;='P06'!$B$17,INDEX('P06'!$AF:$AF,$A376+52),0)+IF($A376&lt;='P07'!$B$17,INDEX('P07'!$AF:$AF,$A376+52),0)+IF($A376&lt;='P08'!$B$17,INDEX('P08'!$AF:$AF,$A376+52),0)+IF($A376&lt;='P09'!$B$17,INDEX('P09'!$AF:$AF,$A376+52),0)+IF($A376&lt;='P10'!$B$17,INDEX('P10'!$AF:$AF,$A376+52),0)</f>
        <v>1.1198919189206383E-2</v>
      </c>
      <c r="S376">
        <f>IF($A376&lt;='P01'!$B$17,INDEX('P01'!$AG:$AG,$A376+52),0)+IF($A376&lt;='P02'!$B$17,INDEX('P02'!$AG:$AG,$A376+52),0)+IF($A376&lt;='P03'!$B$17,INDEX('P03'!$AG:$AG,$A376+52),0)+IF($A376&lt;='P04'!$B$17,INDEX('P04'!$AG:$AG,$A376+52),0)+IF($A376&lt;='P05'!$B$17,INDEX('P05'!$AG:$AG,$A376+52),0)+IF($A376&lt;='P06'!$B$17,INDEX('P06'!$AG:$AG,$A376+52),0)+IF($A376&lt;='P07'!$B$17,INDEX('P07'!$AG:$AG,$A376+52),0)+IF($A376&lt;='P08'!$B$17,INDEX('P08'!$AG:$AG,$A376+52),0)+IF($A376&lt;='P09'!$B$17,INDEX('P09'!$AG:$AG,$A376+52),0)+IF($A376&lt;='P10'!$B$17,INDEX('P10'!$AG:$AG,$A376+52),0)</f>
        <v>6432.4149901678502</v>
      </c>
      <c r="T376">
        <f>IF($A376&lt;='P01'!$B$17,INDEX('P01'!$AI:$AI,$A376+52),0)+IF($A376&lt;='P02'!$B$17,INDEX('P02'!$AI:$AI,$A376+52),0)+IF($A376&lt;='P03'!$B$17,INDEX('P03'!$AI:$AI,$A376+52),0)+IF($A376&lt;='P04'!$B$17,INDEX('P04'!$AI:$AI,$A376+52),0)+IF($A376&lt;='P05'!$B$17,INDEX('P05'!$AI:$AI,$A376+52),0)+IF($A376&lt;='P06'!$B$17,INDEX('P06'!$AI:$AI,$A376+52),0)+IF($A376&lt;='P07'!$B$17,INDEX('P07'!$AI:$AI,$A376+52),0)+IF($A376&lt;='P08'!$B$17,INDEX('P08'!$AI:$AI,$A376+52),0)+IF($A376&lt;='P09'!$B$17,INDEX('P09'!$AI:$AI,$A376+52),0)+IF($A376&lt;='P10'!$B$17,INDEX('P10'!$AI:$AI,$A376+52),0)</f>
        <v>6432.4149901678502</v>
      </c>
    </row>
    <row r="377" spans="1:20" x14ac:dyDescent="0.35">
      <c r="A377">
        <v>345</v>
      </c>
      <c r="B377">
        <f>IF($A377&lt;='P01'!$B$17,INDEX('P01'!$J:$J,$A377+52),0)+IF($A377&lt;='P02'!$B$17,INDEX('P02'!$J:$J,$A377+52),0)+IF($A377&lt;='P03'!$B$17,INDEX('P03'!$J:$J,$A377+52),0)+IF($A377&lt;='P04'!$B$17,INDEX('P04'!$J:$J,$A377+52),0)+IF($A377&lt;='P05'!$B$17,INDEX('P05'!$J:$J,$A377+52),0)+IF($A377&lt;='P06'!$B$17,INDEX('P06'!$J:$J,$A377+52),0)+IF($A377&lt;='P07'!$B$17,INDEX('P07'!$J:$J,$A377+52),0)+IF($A377&lt;='P08'!$B$17,INDEX('P08'!$J:$J,$A377+52),0)+IF($A377&lt;='P09'!$B$17,INDEX('P09'!$J:$J,$A377+52),0)+IF($A377&lt;='P10'!$B$17,INDEX('P10'!$J:$J,$A377+52),0)</f>
        <v>5.8875795402717243E-5</v>
      </c>
      <c r="C377">
        <f>IF($A377&lt;='P01'!$B$17,INDEX('P01'!$K:$K,$A377+52),0)+IF($A377&lt;='P02'!$B$17,INDEX('P02'!$K:$K,$A377+52),0)+IF($A377&lt;='P03'!$B$17,INDEX('P03'!$K:$K,$A377+52),0)+IF($A377&lt;='P04'!$B$17,INDEX('P04'!$K:$K,$A377+52),0)+IF($A377&lt;='P05'!$B$17,INDEX('P05'!$K:$K,$A377+52),0)+IF($A377&lt;='P06'!$B$17,INDEX('P06'!$K:$K,$A377+52),0)+IF($A377&lt;='P07'!$B$17,INDEX('P07'!$K:$K,$A377+52),0)+IF($A377&lt;='P08'!$B$17,INDEX('P08'!$K:$K,$A377+52),0)+IF($A377&lt;='P09'!$B$17,INDEX('P09'!$K:$K,$A377+52),0)+IF($A377&lt;='P10'!$B$17,INDEX('P10'!$K:$K,$A377+52),0)</f>
        <v>7.8548390475202451E-4</v>
      </c>
      <c r="D377">
        <f>IF($A377&lt;='P01'!$B$17,INDEX('P01'!$L:$L,$A377+52),0)+IF($A377&lt;='P02'!$B$17,INDEX('P02'!$L:$L,$A377+52),0)+IF($A377&lt;='P03'!$B$17,INDEX('P03'!$L:$L,$A377+52),0)+IF($A377&lt;='P04'!$B$17,INDEX('P04'!$L:$L,$A377+52),0)+IF($A377&lt;='P05'!$B$17,INDEX('P05'!$L:$L,$A377+52),0)+IF($A377&lt;='P06'!$B$17,INDEX('P06'!$L:$L,$A377+52),0)+IF($A377&lt;='P07'!$B$17,INDEX('P07'!$L:$L,$A377+52),0)+IF($A377&lt;='P08'!$B$17,INDEX('P08'!$L:$L,$A377+52),0)+IF($A377&lt;='P09'!$B$17,INDEX('P09'!$L:$L,$A377+52),0)+IF($A377&lt;='P10'!$B$17,INDEX('P10'!$L:$L,$A377+52),0)</f>
        <v>0</v>
      </c>
      <c r="E377">
        <f>IF($A377&lt;='P01'!$B$17,INDEX('P01'!$M:$M,$A377+52),0)+IF($A377&lt;='P02'!$B$17,INDEX('P02'!$M:$M,$A377+52),0)+IF($A377&lt;='P03'!$B$17,INDEX('P03'!$M:$M,$A377+52),0)+IF($A377&lt;='P04'!$B$17,INDEX('P04'!$M:$M,$A377+52),0)+IF($A377&lt;='P05'!$B$17,INDEX('P05'!$M:$M,$A377+52),0)+IF($A377&lt;='P06'!$B$17,INDEX('P06'!$M:$M,$A377+52),0)+IF($A377&lt;='P07'!$B$17,INDEX('P07'!$M:$M,$A377+52),0)+IF($A377&lt;='P08'!$B$17,INDEX('P08'!$M:$M,$A377+52),0)+IF($A377&lt;='P09'!$B$17,INDEX('P09'!$M:$M,$A377+52),0)+IF($A377&lt;='P10'!$B$17,INDEX('P10'!$M:$M,$A377+52),0)</f>
        <v>0.23050768458930623</v>
      </c>
      <c r="F377">
        <f>IF($A377&lt;='P01'!$B$17,INDEX('P01'!$R:$R,$A377+52),0)+IF($A377&lt;='P02'!$B$17,INDEX('P02'!$R:$R,$A377+52),0)+IF($A377&lt;='P03'!$B$17,INDEX('P03'!$R:$R,$A377+52),0)+IF($A377&lt;='P04'!$B$17,INDEX('P04'!$R:$R,$A377+52),0)+IF($A377&lt;='P05'!$B$17,INDEX('P05'!$R:$R,$A377+52),0)+IF($A377&lt;='P06'!$B$17,INDEX('P06'!$R:$R,$A377+52),0)+IF($A377&lt;='P07'!$B$17,INDEX('P07'!$R:$R,$A377+52),0)+IF($A377&lt;='P08'!$B$17,INDEX('P08'!$R:$R,$A377+52),0)+IF($A377&lt;='P09'!$B$17,INDEX('P09'!$R:$R,$A377+52),0)+IF($A377&lt;='P10'!$B$17,INDEX('P10'!$R:$R,$A377+52),0)</f>
        <v>26.980275405036942</v>
      </c>
      <c r="G377">
        <f>IF($A377&lt;='P01'!$B$17,INDEX('P01'!$S:$S,$A377+52),0)+IF($A377&lt;='P02'!$B$17,INDEX('P02'!$S:$S,$A377+52),0)+IF($A377&lt;='P03'!$B$17,INDEX('P03'!$S:$S,$A377+52),0)+IF($A377&lt;='P04'!$B$17,INDEX('P04'!$S:$S,$A377+52),0)+IF($A377&lt;='P05'!$B$17,INDEX('P05'!$S:$S,$A377+52),0)+IF($A377&lt;='P06'!$B$17,INDEX('P06'!$S:$S,$A377+52),0)+IF($A377&lt;='P07'!$B$17,INDEX('P07'!$S:$S,$A377+52),0)+IF($A377&lt;='P08'!$B$17,INDEX('P08'!$S:$S,$A377+52),0)+IF($A377&lt;='P09'!$B$17,INDEX('P09'!$S:$S,$A377+52),0)+IF($A377&lt;='P10'!$B$17,INDEX('P10'!$S:$S,$A377+52),0)</f>
        <v>0.53960550810073882</v>
      </c>
      <c r="H377">
        <f>IF($A377&lt;='P01'!$B$17,INDEX('P01'!$T:$T,$A377+52),0)+IF($A377&lt;='P02'!$B$17,INDEX('P02'!$T:$T,$A377+52),0)+IF($A377&lt;='P03'!$B$17,INDEX('P03'!$T:$T,$A377+52),0)+IF($A377&lt;='P04'!$B$17,INDEX('P04'!$T:$T,$A377+52),0)+IF($A377&lt;='P05'!$B$17,INDEX('P05'!$T:$T,$A377+52),0)+IF($A377&lt;='P06'!$B$17,INDEX('P06'!$T:$T,$A377+52),0)+IF($A377&lt;='P07'!$B$17,INDEX('P07'!$T:$T,$A377+52),0)+IF($A377&lt;='P08'!$B$17,INDEX('P08'!$T:$T,$A377+52),0)+IF($A377&lt;='P09'!$B$17,INDEX('P09'!$T:$T,$A377+52),0)+IF($A377&lt;='P10'!$B$17,INDEX('P10'!$T:$T,$A377+52),0)</f>
        <v>2.7059112982631146</v>
      </c>
      <c r="I377">
        <f>IF($A377&lt;='P01'!$B$17,INDEX('P01'!$U:$U,$A377+52),0)+IF($A377&lt;='P02'!$B$17,INDEX('P02'!$U:$U,$A377+52),0)+IF($A377&lt;='P03'!$B$17,INDEX('P03'!$U:$U,$A377+52),0)+IF($A377&lt;='P04'!$B$17,INDEX('P04'!$U:$U,$A377+52),0)+IF($A377&lt;='P05'!$B$17,INDEX('P05'!$U:$U,$A377+52),0)+IF($A377&lt;='P06'!$B$17,INDEX('P06'!$U:$U,$A377+52),0)+IF($A377&lt;='P07'!$B$17,INDEX('P07'!$U:$U,$A377+52),0)+IF($A377&lt;='P08'!$B$17,INDEX('P08'!$U:$U,$A377+52),0)+IF($A377&lt;='P09'!$B$17,INDEX('P09'!$U:$U,$A377+52),0)+IF($A377&lt;='P10'!$B$17,INDEX('P10'!$U:$U,$A377+52),0)</f>
        <v>58.875795402717245</v>
      </c>
      <c r="J377">
        <f>IF($A377&lt;='P01'!$B$17,INDEX('P01'!$V:$V,$A377+52),0)+IF($A377&lt;='P02'!$B$17,INDEX('P02'!$V:$V,$A377+52),0)+IF($A377&lt;='P03'!$B$17,INDEX('P03'!$V:$V,$A377+52),0)+IF($A377&lt;='P04'!$B$17,INDEX('P04'!$V:$V,$A377+52),0)+IF($A377&lt;='P05'!$B$17,INDEX('P05'!$V:$V,$A377+52),0)+IF($A377&lt;='P06'!$B$17,INDEX('P06'!$V:$V,$A377+52),0)+IF($A377&lt;='P07'!$B$17,INDEX('P07'!$V:$V,$A377+52),0)+IF($A377&lt;='P08'!$B$17,INDEX('P08'!$V:$V,$A377+52),0)+IF($A377&lt;='P09'!$B$17,INDEX('P09'!$V:$V,$A377+52),0)+IF($A377&lt;='P10'!$B$17,INDEX('P10'!$V:$V,$A377+52),0)</f>
        <v>3.4430791494349779E-2</v>
      </c>
      <c r="K377">
        <f>IF($A377&lt;='P01'!$B$17,INDEX('P01'!$W:$W,$A377+52),0)+IF($A377&lt;='P02'!$B$17,INDEX('P02'!$W:$W,$A377+52),0)+IF($A377&lt;='P03'!$B$17,INDEX('P03'!$W:$W,$A377+52),0)+IF($A377&lt;='P04'!$B$17,INDEX('P04'!$W:$W,$A377+52),0)+IF($A377&lt;='P05'!$B$17,INDEX('P05'!$W:$W,$A377+52),0)+IF($A377&lt;='P06'!$B$17,INDEX('P06'!$W:$W,$A377+52),0)+IF($A377&lt;='P07'!$B$17,INDEX('P07'!$W:$W,$A377+52),0)+IF($A377&lt;='P08'!$B$17,INDEX('P08'!$W:$W,$A377+52),0)+IF($A377&lt;='P09'!$B$17,INDEX('P09'!$W:$W,$A377+52),0)+IF($A377&lt;='P10'!$B$17,INDEX('P10'!$W:$W,$A377+52),0)</f>
        <v>-35.175467595538507</v>
      </c>
      <c r="L377">
        <f>IF($A377&lt;='P01'!$B$17,INDEX('P01'!$X:$X,$A377+52),0)+IF($A377&lt;='P02'!$B$17,INDEX('P02'!$X:$X,$A377+52),0)+IF($A377&lt;='P03'!$B$17,INDEX('P03'!$X:$X,$A377+52),0)+IF($A377&lt;='P04'!$B$17,INDEX('P04'!$X:$X,$A377+52),0)+IF($A377&lt;='P05'!$B$17,INDEX('P05'!$X:$X,$A377+52),0)+IF($A377&lt;='P06'!$B$17,INDEX('P06'!$X:$X,$A377+52),0)+IF($A377&lt;='P07'!$B$17,INDEX('P07'!$X:$X,$A377+52),0)+IF($A377&lt;='P08'!$B$17,INDEX('P08'!$X:$X,$A377+52),0)+IF($A377&lt;='P09'!$B$17,INDEX('P09'!$X:$X,$A377+52),0)+IF($A377&lt;='P10'!$B$17,INDEX('P10'!$X:$X,$A377+52),0)</f>
        <v>35.088907722628917</v>
      </c>
      <c r="M377">
        <f>IF($A377&lt;='P01'!$B$17,INDEX('P01'!$AA:$AA,$A377+52),0)+IF($A377&lt;='P02'!$B$17,INDEX('P02'!$AA:$AA,$A377+52),0)+IF($A377&lt;='P03'!$B$17,INDEX('P03'!$AA:$AA,$A377+52),0)+IF($A377&lt;='P04'!$B$17,INDEX('P04'!$AA:$AA,$A377+52),0)+IF($A377&lt;='P05'!$B$17,INDEX('P05'!$AA:$AA,$A377+52),0)+IF($A377&lt;='P06'!$B$17,INDEX('P06'!$AA:$AA,$A377+52),0)+IF($A377&lt;='P07'!$B$17,INDEX('P07'!$AA:$AA,$A377+52),0)+IF($A377&lt;='P08'!$B$17,INDEX('P08'!$AA:$AA,$A377+52),0)+IF($A377&lt;='P09'!$B$17,INDEX('P09'!$AA:$AA,$A377+52),0)+IF($A377&lt;='P10'!$B$17,INDEX('P10'!$AA:$AA,$A377+52),0)</f>
        <v>-11.362171612229144</v>
      </c>
      <c r="N377">
        <f>IF($A377&lt;='P01'!$B$17,INDEX('P01'!$AB:$AB,$A377+52),0)+IF($A377&lt;='P02'!$B$17,INDEX('P02'!$AB:$AB,$A377+52),0)+IF($A377&lt;='P03'!$B$17,INDEX('P03'!$AB:$AB,$A377+52),0)+IF($A377&lt;='P04'!$B$17,INDEX('P04'!$AB:$AB,$A377+52),0)+IF($A377&lt;='P05'!$B$17,INDEX('P05'!$AB:$AB,$A377+52),0)+IF($A377&lt;='P06'!$B$17,INDEX('P06'!$AB:$AB,$A377+52),0)+IF($A377&lt;='P07'!$B$17,INDEX('P07'!$AB:$AB,$A377+52),0)+IF($A377&lt;='P08'!$B$17,INDEX('P08'!$AB:$AB,$A377+52),0)+IF($A377&lt;='P09'!$B$17,INDEX('P09'!$AB:$AB,$A377+52),0)+IF($A377&lt;='P10'!$B$17,INDEX('P10'!$AB:$AB,$A377+52),0)</f>
        <v>8.7651089470683665</v>
      </c>
      <c r="O377">
        <f>IF($A377&lt;='P01'!$B$17,INDEX('P01'!$AC:$AC,$A377+52),0)+IF($A377&lt;='P02'!$B$17,INDEX('P02'!$AC:$AC,$A377+52),0)+IF($A377&lt;='P03'!$B$17,INDEX('P03'!$AC:$AC,$A377+52),0)+IF($A377&lt;='P04'!$B$17,INDEX('P04'!$AC:$AC,$A377+52),0)+IF($A377&lt;='P05'!$B$17,INDEX('P05'!$AC:$AC,$A377+52),0)+IF($A377&lt;='P06'!$B$17,INDEX('P06'!$AC:$AC,$A377+52),0)+IF($A377&lt;='P07'!$B$17,INDEX('P07'!$AC:$AC,$A377+52),0)+IF($A377&lt;='P08'!$B$17,INDEX('P08'!$AC:$AC,$A377+52),0)+IF($A377&lt;='P09'!$B$17,INDEX('P09'!$AC:$AC,$A377+52),0)+IF($A377&lt;='P10'!$B$17,INDEX('P10'!$AC:$AC,$A377+52),0)</f>
        <v>0.17530217894136732</v>
      </c>
      <c r="P377">
        <f>IF($A377&lt;='P01'!$B$17,INDEX('P01'!$AD:$AD,$A377+52),0)+IF($A377&lt;='P02'!$B$17,INDEX('P02'!$AD:$AD,$A377+52),0)+IF($A377&lt;='P03'!$B$17,INDEX('P03'!$AD:$AD,$A377+52),0)+IF($A377&lt;='P04'!$B$17,INDEX('P04'!$AD:$AD,$A377+52),0)+IF($A377&lt;='P05'!$B$17,INDEX('P05'!$AD:$AD,$A377+52),0)+IF($A377&lt;='P06'!$B$17,INDEX('P06'!$AD:$AD,$A377+52),0)+IF($A377&lt;='P07'!$B$17,INDEX('P07'!$AD:$AD,$A377+52),0)+IF($A377&lt;='P08'!$B$17,INDEX('P08'!$AD:$AD,$A377+52),0)+IF($A377&lt;='P09'!$B$17,INDEX('P09'!$AD:$AD,$A377+52),0)+IF($A377&lt;='P10'!$B$17,INDEX('P10'!$AD:$AD,$A377+52),0)</f>
        <v>0.87620363624222253</v>
      </c>
      <c r="Q377">
        <f>IF($A377&lt;='P01'!$B$17,INDEX('P01'!$AE:$AE,$A377+52),0)+IF($A377&lt;='P02'!$B$17,INDEX('P02'!$AE:$AE,$A377+52),0)+IF($A377&lt;='P03'!$B$17,INDEX('P03'!$AE:$AE,$A377+52),0)+IF($A377&lt;='P04'!$B$17,INDEX('P04'!$AE:$AE,$A377+52),0)+IF($A377&lt;='P05'!$B$17,INDEX('P05'!$AE:$AE,$A377+52),0)+IF($A377&lt;='P06'!$B$17,INDEX('P06'!$AE:$AE,$A377+52),0)+IF($A377&lt;='P07'!$B$17,INDEX('P07'!$AE:$AE,$A377+52),0)+IF($A377&lt;='P08'!$B$17,INDEX('P08'!$AE:$AE,$A377+52),0)+IF($A377&lt;='P09'!$B$17,INDEX('P09'!$AE:$AE,$A377+52),0)+IF($A377&lt;='P10'!$B$17,INDEX('P10'!$AE:$AE,$A377+52),0)</f>
        <v>19.064625677725299</v>
      </c>
      <c r="R377">
        <f>IF($A377&lt;='P01'!$B$17,INDEX('P01'!$AF:$AF,$A377+52),0)+IF($A377&lt;='P02'!$B$17,INDEX('P02'!$AF:$AF,$A377+52),0)+IF($A377&lt;='P03'!$B$17,INDEX('P03'!$AF:$AF,$A377+52),0)+IF($A377&lt;='P04'!$B$17,INDEX('P04'!$AF:$AF,$A377+52),0)+IF($A377&lt;='P05'!$B$17,INDEX('P05'!$AF:$AF,$A377+52),0)+IF($A377&lt;='P06'!$B$17,INDEX('P06'!$AF:$AF,$A377+52),0)+IF($A377&lt;='P07'!$B$17,INDEX('P07'!$AF:$AF,$A377+52),0)+IF($A377&lt;='P08'!$B$17,INDEX('P08'!$AF:$AF,$A377+52),0)+IF($A377&lt;='P09'!$B$17,INDEX('P09'!$AF:$AF,$A377+52),0)+IF($A377&lt;='P10'!$B$17,INDEX('P10'!$AF:$AF,$A377+52),0)</f>
        <v>1.1149066388618028E-2</v>
      </c>
      <c r="S377">
        <f>IF($A377&lt;='P01'!$B$17,INDEX('P01'!$AG:$AG,$A377+52),0)+IF($A377&lt;='P02'!$B$17,INDEX('P02'!$AG:$AG,$A377+52),0)+IF($A377&lt;='P03'!$B$17,INDEX('P03'!$AG:$AG,$A377+52),0)+IF($A377&lt;='P04'!$B$17,INDEX('P04'!$AG:$AG,$A377+52),0)+IF($A377&lt;='P05'!$B$17,INDEX('P05'!$AG:$AG,$A377+52),0)+IF($A377&lt;='P06'!$B$17,INDEX('P06'!$AG:$AG,$A377+52),0)+IF($A377&lt;='P07'!$B$17,INDEX('P07'!$AG:$AG,$A377+52),0)+IF($A377&lt;='P08'!$B$17,INDEX('P08'!$AG:$AG,$A377+52),0)+IF($A377&lt;='P09'!$B$17,INDEX('P09'!$AG:$AG,$A377+52),0)+IF($A377&lt;='P10'!$B$17,INDEX('P10'!$AG:$AG,$A377+52),0)</f>
        <v>6418.3841352941463</v>
      </c>
      <c r="T377">
        <f>IF($A377&lt;='P01'!$B$17,INDEX('P01'!$AI:$AI,$A377+52),0)+IF($A377&lt;='P02'!$B$17,INDEX('P02'!$AI:$AI,$A377+52),0)+IF($A377&lt;='P03'!$B$17,INDEX('P03'!$AI:$AI,$A377+52),0)+IF($A377&lt;='P04'!$B$17,INDEX('P04'!$AI:$AI,$A377+52),0)+IF($A377&lt;='P05'!$B$17,INDEX('P05'!$AI:$AI,$A377+52),0)+IF($A377&lt;='P06'!$B$17,INDEX('P06'!$AI:$AI,$A377+52),0)+IF($A377&lt;='P07'!$B$17,INDEX('P07'!$AI:$AI,$A377+52),0)+IF($A377&lt;='P08'!$B$17,INDEX('P08'!$AI:$AI,$A377+52),0)+IF($A377&lt;='P09'!$B$17,INDEX('P09'!$AI:$AI,$A377+52),0)+IF($A377&lt;='P10'!$B$17,INDEX('P10'!$AI:$AI,$A377+52),0)</f>
        <v>6418.3841352941463</v>
      </c>
    </row>
    <row r="378" spans="1:20" x14ac:dyDescent="0.35">
      <c r="A378">
        <v>346</v>
      </c>
      <c r="B378">
        <f>IF($A378&lt;='P01'!$B$17,INDEX('P01'!$J:$J,$A378+52),0)+IF($A378&lt;='P02'!$B$17,INDEX('P02'!$J:$J,$A378+52),0)+IF($A378&lt;='P03'!$B$17,INDEX('P03'!$J:$J,$A378+52),0)+IF($A378&lt;='P04'!$B$17,INDEX('P04'!$J:$J,$A378+52),0)+IF($A378&lt;='P05'!$B$17,INDEX('P05'!$J:$J,$A378+52),0)+IF($A378&lt;='P06'!$B$17,INDEX('P06'!$J:$J,$A378+52),0)+IF($A378&lt;='P07'!$B$17,INDEX('P07'!$J:$J,$A378+52),0)+IF($A378&lt;='P08'!$B$17,INDEX('P08'!$J:$J,$A378+52),0)+IF($A378&lt;='P09'!$B$17,INDEX('P09'!$J:$J,$A378+52),0)+IF($A378&lt;='P10'!$B$17,INDEX('P10'!$J:$J,$A378+52),0)</f>
        <v>5.8660917902476044E-5</v>
      </c>
      <c r="C378">
        <f>IF($A378&lt;='P01'!$B$17,INDEX('P01'!$K:$K,$A378+52),0)+IF($A378&lt;='P02'!$B$17,INDEX('P02'!$K:$K,$A378+52),0)+IF($A378&lt;='P03'!$B$17,INDEX('P03'!$K:$K,$A378+52),0)+IF($A378&lt;='P04'!$B$17,INDEX('P04'!$K:$K,$A378+52),0)+IF($A378&lt;='P05'!$B$17,INDEX('P05'!$K:$K,$A378+52),0)+IF($A378&lt;='P06'!$B$17,INDEX('P06'!$K:$K,$A378+52),0)+IF($A378&lt;='P07'!$B$17,INDEX('P07'!$K:$K,$A378+52),0)+IF($A378&lt;='P08'!$B$17,INDEX('P08'!$K:$K,$A378+52),0)+IF($A378&lt;='P09'!$B$17,INDEX('P09'!$K:$K,$A378+52),0)+IF($A378&lt;='P10'!$B$17,INDEX('P10'!$K:$K,$A378+52),0)</f>
        <v>7.8261714402669909E-4</v>
      </c>
      <c r="D378">
        <f>IF($A378&lt;='P01'!$B$17,INDEX('P01'!$L:$L,$A378+52),0)+IF($A378&lt;='P02'!$B$17,INDEX('P02'!$L:$L,$A378+52),0)+IF($A378&lt;='P03'!$B$17,INDEX('P03'!$L:$L,$A378+52),0)+IF($A378&lt;='P04'!$B$17,INDEX('P04'!$L:$L,$A378+52),0)+IF($A378&lt;='P05'!$B$17,INDEX('P05'!$L:$L,$A378+52),0)+IF($A378&lt;='P06'!$B$17,INDEX('P06'!$L:$L,$A378+52),0)+IF($A378&lt;='P07'!$B$17,INDEX('P07'!$L:$L,$A378+52),0)+IF($A378&lt;='P08'!$B$17,INDEX('P08'!$L:$L,$A378+52),0)+IF($A378&lt;='P09'!$B$17,INDEX('P09'!$L:$L,$A378+52),0)+IF($A378&lt;='P10'!$B$17,INDEX('P10'!$L:$L,$A378+52),0)</f>
        <v>0</v>
      </c>
      <c r="E378">
        <f>IF($A378&lt;='P01'!$B$17,INDEX('P01'!$M:$M,$A378+52),0)+IF($A378&lt;='P02'!$B$17,INDEX('P02'!$M:$M,$A378+52),0)+IF($A378&lt;='P03'!$B$17,INDEX('P03'!$M:$M,$A378+52),0)+IF($A378&lt;='P04'!$B$17,INDEX('P04'!$M:$M,$A378+52),0)+IF($A378&lt;='P05'!$B$17,INDEX('P05'!$M:$M,$A378+52),0)+IF($A378&lt;='P06'!$B$17,INDEX('P06'!$M:$M,$A378+52),0)+IF($A378&lt;='P07'!$B$17,INDEX('P07'!$M:$M,$A378+52),0)+IF($A378&lt;='P08'!$B$17,INDEX('P08'!$M:$M,$A378+52),0)+IF($A378&lt;='P09'!$B$17,INDEX('P09'!$M:$M,$A378+52),0)+IF($A378&lt;='P10'!$B$17,INDEX('P10'!$M:$M,$A378+52),0)</f>
        <v>0.22966640652737708</v>
      </c>
      <c r="F378">
        <f>IF($A378&lt;='P01'!$B$17,INDEX('P01'!$R:$R,$A378+52),0)+IF($A378&lt;='P02'!$B$17,INDEX('P02'!$R:$R,$A378+52),0)+IF($A378&lt;='P03'!$B$17,INDEX('P03'!$R:$R,$A378+52),0)+IF($A378&lt;='P04'!$B$17,INDEX('P04'!$R:$R,$A378+52),0)+IF($A378&lt;='P05'!$B$17,INDEX('P05'!$R:$R,$A378+52),0)+IF($A378&lt;='P06'!$B$17,INDEX('P06'!$R:$R,$A378+52),0)+IF($A378&lt;='P07'!$B$17,INDEX('P07'!$R:$R,$A378+52),0)+IF($A378&lt;='P08'!$B$17,INDEX('P08'!$R:$R,$A378+52),0)+IF($A378&lt;='P09'!$B$17,INDEX('P09'!$R:$R,$A378+52),0)+IF($A378&lt;='P10'!$B$17,INDEX('P10'!$R:$R,$A378+52),0)</f>
        <v>26.881806176804893</v>
      </c>
      <c r="G378">
        <f>IF($A378&lt;='P01'!$B$17,INDEX('P01'!$S:$S,$A378+52),0)+IF($A378&lt;='P02'!$B$17,INDEX('P02'!$S:$S,$A378+52),0)+IF($A378&lt;='P03'!$B$17,INDEX('P03'!$S:$S,$A378+52),0)+IF($A378&lt;='P04'!$B$17,INDEX('P04'!$S:$S,$A378+52),0)+IF($A378&lt;='P05'!$B$17,INDEX('P05'!$S:$S,$A378+52),0)+IF($A378&lt;='P06'!$B$17,INDEX('P06'!$S:$S,$A378+52),0)+IF($A378&lt;='P07'!$B$17,INDEX('P07'!$S:$S,$A378+52),0)+IF($A378&lt;='P08'!$B$17,INDEX('P08'!$S:$S,$A378+52),0)+IF($A378&lt;='P09'!$B$17,INDEX('P09'!$S:$S,$A378+52),0)+IF($A378&lt;='P10'!$B$17,INDEX('P10'!$S:$S,$A378+52),0)</f>
        <v>0.53763612353609791</v>
      </c>
      <c r="H378">
        <f>IF($A378&lt;='P01'!$B$17,INDEX('P01'!$T:$T,$A378+52),0)+IF($A378&lt;='P02'!$B$17,INDEX('P02'!$T:$T,$A378+52),0)+IF($A378&lt;='P03'!$B$17,INDEX('P03'!$T:$T,$A378+52),0)+IF($A378&lt;='P04'!$B$17,INDEX('P04'!$T:$T,$A378+52),0)+IF($A378&lt;='P05'!$B$17,INDEX('P05'!$T:$T,$A378+52),0)+IF($A378&lt;='P06'!$B$17,INDEX('P06'!$T:$T,$A378+52),0)+IF($A378&lt;='P07'!$B$17,INDEX('P07'!$T:$T,$A378+52),0)+IF($A378&lt;='P08'!$B$17,INDEX('P08'!$T:$T,$A378+52),0)+IF($A378&lt;='P09'!$B$17,INDEX('P09'!$T:$T,$A378+52),0)+IF($A378&lt;='P10'!$B$17,INDEX('P10'!$T:$T,$A378+52),0)</f>
        <v>2.7026847533997449</v>
      </c>
      <c r="I378">
        <f>IF($A378&lt;='P01'!$B$17,INDEX('P01'!$U:$U,$A378+52),0)+IF($A378&lt;='P02'!$B$17,INDEX('P02'!$U:$U,$A378+52),0)+IF($A378&lt;='P03'!$B$17,INDEX('P03'!$U:$U,$A378+52),0)+IF($A378&lt;='P04'!$B$17,INDEX('P04'!$U:$U,$A378+52),0)+IF($A378&lt;='P05'!$B$17,INDEX('P05'!$U:$U,$A378+52),0)+IF($A378&lt;='P06'!$B$17,INDEX('P06'!$U:$U,$A378+52),0)+IF($A378&lt;='P07'!$B$17,INDEX('P07'!$U:$U,$A378+52),0)+IF($A378&lt;='P08'!$B$17,INDEX('P08'!$U:$U,$A378+52),0)+IF($A378&lt;='P09'!$B$17,INDEX('P09'!$U:$U,$A378+52),0)+IF($A378&lt;='P10'!$B$17,INDEX('P10'!$U:$U,$A378+52),0)</f>
        <v>58.660917902476044</v>
      </c>
      <c r="J378">
        <f>IF($A378&lt;='P01'!$B$17,INDEX('P01'!$V:$V,$A378+52),0)+IF($A378&lt;='P02'!$B$17,INDEX('P02'!$V:$V,$A378+52),0)+IF($A378&lt;='P03'!$B$17,INDEX('P03'!$V:$V,$A378+52),0)+IF($A378&lt;='P04'!$B$17,INDEX('P04'!$V:$V,$A378+52),0)+IF($A378&lt;='P05'!$B$17,INDEX('P05'!$V:$V,$A378+52),0)+IF($A378&lt;='P06'!$B$17,INDEX('P06'!$V:$V,$A378+52),0)+IF($A378&lt;='P07'!$B$17,INDEX('P07'!$V:$V,$A378+52),0)+IF($A378&lt;='P08'!$B$17,INDEX('P08'!$V:$V,$A378+52),0)+IF($A378&lt;='P09'!$B$17,INDEX('P09'!$V:$V,$A378+52),0)+IF($A378&lt;='P10'!$B$17,INDEX('P10'!$V:$V,$A378+52),0)</f>
        <v>3.4389736012039929E-2</v>
      </c>
      <c r="K378">
        <f>IF($A378&lt;='P01'!$B$17,INDEX('P01'!$W:$W,$A378+52),0)+IF($A378&lt;='P02'!$B$17,INDEX('P02'!$W:$W,$A378+52),0)+IF($A378&lt;='P03'!$B$17,INDEX('P03'!$W:$W,$A378+52),0)+IF($A378&lt;='P04'!$B$17,INDEX('P04'!$W:$W,$A378+52),0)+IF($A378&lt;='P05'!$B$17,INDEX('P05'!$W:$W,$A378+52),0)+IF($A378&lt;='P06'!$B$17,INDEX('P06'!$W:$W,$A378+52),0)+IF($A378&lt;='P07'!$B$17,INDEX('P07'!$W:$W,$A378+52),0)+IF($A378&lt;='P08'!$B$17,INDEX('P08'!$W:$W,$A378+52),0)+IF($A378&lt;='P09'!$B$17,INDEX('P09'!$W:$W,$A378+52),0)+IF($A378&lt;='P10'!$B$17,INDEX('P10'!$W:$W,$A378+52),0)</f>
        <v>-35.053822338619035</v>
      </c>
      <c r="L378">
        <f>IF($A378&lt;='P01'!$B$17,INDEX('P01'!$X:$X,$A378+52),0)+IF($A378&lt;='P02'!$B$17,INDEX('P02'!$X:$X,$A378+52),0)+IF($A378&lt;='P03'!$B$17,INDEX('P03'!$X:$X,$A378+52),0)+IF($A378&lt;='P04'!$B$17,INDEX('P04'!$X:$X,$A378+52),0)+IF($A378&lt;='P05'!$B$17,INDEX('P05'!$X:$X,$A378+52),0)+IF($A378&lt;='P06'!$B$17,INDEX('P06'!$X:$X,$A378+52),0)+IF($A378&lt;='P07'!$B$17,INDEX('P07'!$X:$X,$A378+52),0)+IF($A378&lt;='P08'!$B$17,INDEX('P08'!$X:$X,$A378+52),0)+IF($A378&lt;='P09'!$B$17,INDEX('P09'!$X:$X,$A378+52),0)+IF($A378&lt;='P10'!$B$17,INDEX('P10'!$X:$X,$A378+52),0)</f>
        <v>34.967578381086632</v>
      </c>
      <c r="M378">
        <f>IF($A378&lt;='P01'!$B$17,INDEX('P01'!$AA:$AA,$A378+52),0)+IF($A378&lt;='P02'!$B$17,INDEX('P02'!$AA:$AA,$A378+52),0)+IF($A378&lt;='P03'!$B$17,INDEX('P03'!$AA:$AA,$A378+52),0)+IF($A378&lt;='P04'!$B$17,INDEX('P04'!$AA:$AA,$A378+52),0)+IF($A378&lt;='P05'!$B$17,INDEX('P05'!$AA:$AA,$A378+52),0)+IF($A378&lt;='P06'!$B$17,INDEX('P06'!$AA:$AA,$A378+52),0)+IF($A378&lt;='P07'!$B$17,INDEX('P07'!$AA:$AA,$A378+52),0)+IF($A378&lt;='P08'!$B$17,INDEX('P08'!$AA:$AA,$A378+52),0)+IF($A378&lt;='P09'!$B$17,INDEX('P09'!$AA:$AA,$A378+52),0)+IF($A378&lt;='P10'!$B$17,INDEX('P10'!$AA:$AA,$A378+52),0)</f>
        <v>-11.285936626390553</v>
      </c>
      <c r="N378">
        <f>IF($A378&lt;='P01'!$B$17,INDEX('P01'!$AB:$AB,$A378+52),0)+IF($A378&lt;='P02'!$B$17,INDEX('P02'!$AB:$AB,$A378+52),0)+IF($A378&lt;='P03'!$B$17,INDEX('P03'!$AB:$AB,$A378+52),0)+IF($A378&lt;='P04'!$B$17,INDEX('P04'!$AB:$AB,$A378+52),0)+IF($A378&lt;='P05'!$B$17,INDEX('P05'!$AB:$AB,$A378+52),0)+IF($A378&lt;='P06'!$B$17,INDEX('P06'!$AB:$AB,$A378+52),0)+IF($A378&lt;='P07'!$B$17,INDEX('P07'!$AB:$AB,$A378+52),0)+IF($A378&lt;='P08'!$B$17,INDEX('P08'!$AB:$AB,$A378+52),0)+IF($A378&lt;='P09'!$B$17,INDEX('P09'!$AB:$AB,$A378+52),0)+IF($A378&lt;='P10'!$B$17,INDEX('P10'!$AB:$AB,$A378+52),0)</f>
        <v>8.7046224818951075</v>
      </c>
      <c r="O378">
        <f>IF($A378&lt;='P01'!$B$17,INDEX('P01'!$AC:$AC,$A378+52),0)+IF($A378&lt;='P02'!$B$17,INDEX('P02'!$AC:$AC,$A378+52),0)+IF($A378&lt;='P03'!$B$17,INDEX('P03'!$AC:$AC,$A378+52),0)+IF($A378&lt;='P04'!$B$17,INDEX('P04'!$AC:$AC,$A378+52),0)+IF($A378&lt;='P05'!$B$17,INDEX('P05'!$AC:$AC,$A378+52),0)+IF($A378&lt;='P06'!$B$17,INDEX('P06'!$AC:$AC,$A378+52),0)+IF($A378&lt;='P07'!$B$17,INDEX('P07'!$AC:$AC,$A378+52),0)+IF($A378&lt;='P08'!$B$17,INDEX('P08'!$AC:$AC,$A378+52),0)+IF($A378&lt;='P09'!$B$17,INDEX('P09'!$AC:$AC,$A378+52),0)+IF($A378&lt;='P10'!$B$17,INDEX('P10'!$AC:$AC,$A378+52),0)</f>
        <v>0.17409244963790216</v>
      </c>
      <c r="P378">
        <f>IF($A378&lt;='P01'!$B$17,INDEX('P01'!$AD:$AD,$A378+52),0)+IF($A378&lt;='P02'!$B$17,INDEX('P02'!$AD:$AD,$A378+52),0)+IF($A378&lt;='P03'!$B$17,INDEX('P03'!$AD:$AD,$A378+52),0)+IF($A378&lt;='P04'!$B$17,INDEX('P04'!$AD:$AD,$A378+52),0)+IF($A378&lt;='P05'!$B$17,INDEX('P05'!$AD:$AD,$A378+52),0)+IF($A378&lt;='P06'!$B$17,INDEX('P06'!$AD:$AD,$A378+52),0)+IF($A378&lt;='P07'!$B$17,INDEX('P07'!$AD:$AD,$A378+52),0)+IF($A378&lt;='P08'!$B$17,INDEX('P08'!$AD:$AD,$A378+52),0)+IF($A378&lt;='P09'!$B$17,INDEX('P09'!$AD:$AD,$A378+52),0)+IF($A378&lt;='P10'!$B$17,INDEX('P10'!$AD:$AD,$A378+52),0)</f>
        <v>0.87230315223886634</v>
      </c>
      <c r="Q378">
        <f>IF($A378&lt;='P01'!$B$17,INDEX('P01'!$AE:$AE,$A378+52),0)+IF($A378&lt;='P02'!$B$17,INDEX('P02'!$AE:$AE,$A378+52),0)+IF($A378&lt;='P03'!$B$17,INDEX('P03'!$AE:$AE,$A378+52),0)+IF($A378&lt;='P04'!$B$17,INDEX('P04'!$AE:$AE,$A378+52),0)+IF($A378&lt;='P05'!$B$17,INDEX('P05'!$AE:$AE,$A378+52),0)+IF($A378&lt;='P06'!$B$17,INDEX('P06'!$AE:$AE,$A378+52),0)+IF($A378&lt;='P07'!$B$17,INDEX('P07'!$AE:$AE,$A378+52),0)+IF($A378&lt;='P08'!$B$17,INDEX('P08'!$AE:$AE,$A378+52),0)+IF($A378&lt;='P09'!$B$17,INDEX('P09'!$AE:$AE,$A378+52),0)+IF($A378&lt;='P10'!$B$17,INDEX('P10'!$AE:$AE,$A378+52),0)</f>
        <v>18.933064070897508</v>
      </c>
      <c r="R378">
        <f>IF($A378&lt;='P01'!$B$17,INDEX('P01'!$AF:$AF,$A378+52),0)+IF($A378&lt;='P02'!$B$17,INDEX('P02'!$AF:$AF,$A378+52),0)+IF($A378&lt;='P03'!$B$17,INDEX('P03'!$AF:$AF,$A378+52),0)+IF($A378&lt;='P04'!$B$17,INDEX('P04'!$AF:$AF,$A378+52),0)+IF($A378&lt;='P05'!$B$17,INDEX('P05'!$AF:$AF,$A378+52),0)+IF($A378&lt;='P06'!$B$17,INDEX('P06'!$AF:$AF,$A378+52),0)+IF($A378&lt;='P07'!$B$17,INDEX('P07'!$AF:$AF,$A378+52),0)+IF($A378&lt;='P08'!$B$17,INDEX('P08'!$AF:$AF,$A378+52),0)+IF($A378&lt;='P09'!$B$17,INDEX('P09'!$AF:$AF,$A378+52),0)+IF($A378&lt;='P10'!$B$17,INDEX('P10'!$AF:$AF,$A378+52),0)</f>
        <v>1.1099435511385352E-2</v>
      </c>
      <c r="S378">
        <f>IF($A378&lt;='P01'!$B$17,INDEX('P01'!$AG:$AG,$A378+52),0)+IF($A378&lt;='P02'!$B$17,INDEX('P02'!$AG:$AG,$A378+52),0)+IF($A378&lt;='P03'!$B$17,INDEX('P03'!$AG:$AG,$A378+52),0)+IF($A378&lt;='P04'!$B$17,INDEX('P04'!$AG:$AG,$A378+52),0)+IF($A378&lt;='P05'!$B$17,INDEX('P05'!$AG:$AG,$A378+52),0)+IF($A378&lt;='P06'!$B$17,INDEX('P06'!$AG:$AG,$A378+52),0)+IF($A378&lt;='P07'!$B$17,INDEX('P07'!$AG:$AG,$A378+52),0)+IF($A378&lt;='P08'!$B$17,INDEX('P08'!$AG:$AG,$A378+52),0)+IF($A378&lt;='P09'!$B$17,INDEX('P09'!$AG:$AG,$A378+52),0)+IF($A378&lt;='P10'!$B$17,INDEX('P10'!$AG:$AG,$A378+52),0)</f>
        <v>6404.4286763942073</v>
      </c>
      <c r="T378">
        <f>IF($A378&lt;='P01'!$B$17,INDEX('P01'!$AI:$AI,$A378+52),0)+IF($A378&lt;='P02'!$B$17,INDEX('P02'!$AI:$AI,$A378+52),0)+IF($A378&lt;='P03'!$B$17,INDEX('P03'!$AI:$AI,$A378+52),0)+IF($A378&lt;='P04'!$B$17,INDEX('P04'!$AI:$AI,$A378+52),0)+IF($A378&lt;='P05'!$B$17,INDEX('P05'!$AI:$AI,$A378+52),0)+IF($A378&lt;='P06'!$B$17,INDEX('P06'!$AI:$AI,$A378+52),0)+IF($A378&lt;='P07'!$B$17,INDEX('P07'!$AI:$AI,$A378+52),0)+IF($A378&lt;='P08'!$B$17,INDEX('P08'!$AI:$AI,$A378+52),0)+IF($A378&lt;='P09'!$B$17,INDEX('P09'!$AI:$AI,$A378+52),0)+IF($A378&lt;='P10'!$B$17,INDEX('P10'!$AI:$AI,$A378+52),0)</f>
        <v>6404.4286763942073</v>
      </c>
    </row>
    <row r="379" spans="1:20" x14ac:dyDescent="0.35">
      <c r="A379">
        <v>347</v>
      </c>
      <c r="B379">
        <f>IF($A379&lt;='P01'!$B$17,INDEX('P01'!$J:$J,$A379+52),0)+IF($A379&lt;='P02'!$B$17,INDEX('P02'!$J:$J,$A379+52),0)+IF($A379&lt;='P03'!$B$17,INDEX('P03'!$J:$J,$A379+52),0)+IF($A379&lt;='P04'!$B$17,INDEX('P04'!$J:$J,$A379+52),0)+IF($A379&lt;='P05'!$B$17,INDEX('P05'!$J:$J,$A379+52),0)+IF($A379&lt;='P06'!$B$17,INDEX('P06'!$J:$J,$A379+52),0)+IF($A379&lt;='P07'!$B$17,INDEX('P07'!$J:$J,$A379+52),0)+IF($A379&lt;='P08'!$B$17,INDEX('P08'!$J:$J,$A379+52),0)+IF($A379&lt;='P09'!$B$17,INDEX('P09'!$J:$J,$A379+52),0)+IF($A379&lt;='P10'!$B$17,INDEX('P10'!$J:$J,$A379+52),0)</f>
        <v>5.8446824635208591E-5</v>
      </c>
      <c r="C379">
        <f>IF($A379&lt;='P01'!$B$17,INDEX('P01'!$K:$K,$A379+52),0)+IF($A379&lt;='P02'!$B$17,INDEX('P02'!$K:$K,$A379+52),0)+IF($A379&lt;='P03'!$B$17,INDEX('P03'!$K:$K,$A379+52),0)+IF($A379&lt;='P04'!$B$17,INDEX('P04'!$K:$K,$A379+52),0)+IF($A379&lt;='P05'!$B$17,INDEX('P05'!$K:$K,$A379+52),0)+IF($A379&lt;='P06'!$B$17,INDEX('P06'!$K:$K,$A379+52),0)+IF($A379&lt;='P07'!$B$17,INDEX('P07'!$K:$K,$A379+52),0)+IF($A379&lt;='P08'!$B$17,INDEX('P08'!$K:$K,$A379+52),0)+IF($A379&lt;='P09'!$B$17,INDEX('P09'!$K:$K,$A379+52),0)+IF($A379&lt;='P10'!$B$17,INDEX('P10'!$K:$K,$A379+52),0)</f>
        <v>7.7976084604543055E-4</v>
      </c>
      <c r="D379">
        <f>IF($A379&lt;='P01'!$B$17,INDEX('P01'!$L:$L,$A379+52),0)+IF($A379&lt;='P02'!$B$17,INDEX('P02'!$L:$L,$A379+52),0)+IF($A379&lt;='P03'!$B$17,INDEX('P03'!$L:$L,$A379+52),0)+IF($A379&lt;='P04'!$B$17,INDEX('P04'!$L:$L,$A379+52),0)+IF($A379&lt;='P05'!$B$17,INDEX('P05'!$L:$L,$A379+52),0)+IF($A379&lt;='P06'!$B$17,INDEX('P06'!$L:$L,$A379+52),0)+IF($A379&lt;='P07'!$B$17,INDEX('P07'!$L:$L,$A379+52),0)+IF($A379&lt;='P08'!$B$17,INDEX('P08'!$L:$L,$A379+52),0)+IF($A379&lt;='P09'!$B$17,INDEX('P09'!$L:$L,$A379+52),0)+IF($A379&lt;='P10'!$B$17,INDEX('P10'!$L:$L,$A379+52),0)</f>
        <v>0</v>
      </c>
      <c r="E379">
        <f>IF($A379&lt;='P01'!$B$17,INDEX('P01'!$M:$M,$A379+52),0)+IF($A379&lt;='P02'!$B$17,INDEX('P02'!$M:$M,$A379+52),0)+IF($A379&lt;='P03'!$B$17,INDEX('P03'!$M:$M,$A379+52),0)+IF($A379&lt;='P04'!$B$17,INDEX('P04'!$M:$M,$A379+52),0)+IF($A379&lt;='P05'!$B$17,INDEX('P05'!$M:$M,$A379+52),0)+IF($A379&lt;='P06'!$B$17,INDEX('P06'!$M:$M,$A379+52),0)+IF($A379&lt;='P07'!$B$17,INDEX('P07'!$M:$M,$A379+52),0)+IF($A379&lt;='P08'!$B$17,INDEX('P08'!$M:$M,$A379+52),0)+IF($A379&lt;='P09'!$B$17,INDEX('P09'!$M:$M,$A379+52),0)+IF($A379&lt;='P10'!$B$17,INDEX('P10'!$M:$M,$A379+52),0)</f>
        <v>0.22882819885669645</v>
      </c>
      <c r="F379">
        <f>IF($A379&lt;='P01'!$B$17,INDEX('P01'!$R:$R,$A379+52),0)+IF($A379&lt;='P02'!$B$17,INDEX('P02'!$R:$R,$A379+52),0)+IF($A379&lt;='P03'!$B$17,INDEX('P03'!$R:$R,$A379+52),0)+IF($A379&lt;='P04'!$B$17,INDEX('P04'!$R:$R,$A379+52),0)+IF($A379&lt;='P05'!$B$17,INDEX('P05'!$R:$R,$A379+52),0)+IF($A379&lt;='P06'!$B$17,INDEX('P06'!$R:$R,$A379+52),0)+IF($A379&lt;='P07'!$B$17,INDEX('P07'!$R:$R,$A379+52),0)+IF($A379&lt;='P08'!$B$17,INDEX('P08'!$R:$R,$A379+52),0)+IF($A379&lt;='P09'!$B$17,INDEX('P09'!$R:$R,$A379+52),0)+IF($A379&lt;='P10'!$B$17,INDEX('P10'!$R:$R,$A379+52),0)</f>
        <v>26.783696329222714</v>
      </c>
      <c r="G379">
        <f>IF($A379&lt;='P01'!$B$17,INDEX('P01'!$S:$S,$A379+52),0)+IF($A379&lt;='P02'!$B$17,INDEX('P02'!$S:$S,$A379+52),0)+IF($A379&lt;='P03'!$B$17,INDEX('P03'!$S:$S,$A379+52),0)+IF($A379&lt;='P04'!$B$17,INDEX('P04'!$S:$S,$A379+52),0)+IF($A379&lt;='P05'!$B$17,INDEX('P05'!$S:$S,$A379+52),0)+IF($A379&lt;='P06'!$B$17,INDEX('P06'!$S:$S,$A379+52),0)+IF($A379&lt;='P07'!$B$17,INDEX('P07'!$S:$S,$A379+52),0)+IF($A379&lt;='P08'!$B$17,INDEX('P08'!$S:$S,$A379+52),0)+IF($A379&lt;='P09'!$B$17,INDEX('P09'!$S:$S,$A379+52),0)+IF($A379&lt;='P10'!$B$17,INDEX('P10'!$S:$S,$A379+52),0)</f>
        <v>0.53567392658445434</v>
      </c>
      <c r="H379">
        <f>IF($A379&lt;='P01'!$B$17,INDEX('P01'!$T:$T,$A379+52),0)+IF($A379&lt;='P02'!$B$17,INDEX('P02'!$T:$T,$A379+52),0)+IF($A379&lt;='P03'!$B$17,INDEX('P03'!$T:$T,$A379+52),0)+IF($A379&lt;='P04'!$B$17,INDEX('P04'!$T:$T,$A379+52),0)+IF($A379&lt;='P05'!$B$17,INDEX('P05'!$T:$T,$A379+52),0)+IF($A379&lt;='P06'!$B$17,INDEX('P06'!$T:$T,$A379+52),0)+IF($A379&lt;='P07'!$B$17,INDEX('P07'!$T:$T,$A379+52),0)+IF($A379&lt;='P08'!$B$17,INDEX('P08'!$T:$T,$A379+52),0)+IF($A379&lt;='P09'!$B$17,INDEX('P09'!$T:$T,$A379+52),0)+IF($A379&lt;='P10'!$B$17,INDEX('P10'!$T:$T,$A379+52),0)</f>
        <v>2.6994620558878246</v>
      </c>
      <c r="I379">
        <f>IF($A379&lt;='P01'!$B$17,INDEX('P01'!$U:$U,$A379+52),0)+IF($A379&lt;='P02'!$B$17,INDEX('P02'!$U:$U,$A379+52),0)+IF($A379&lt;='P03'!$B$17,INDEX('P03'!$U:$U,$A379+52),0)+IF($A379&lt;='P04'!$B$17,INDEX('P04'!$U:$U,$A379+52),0)+IF($A379&lt;='P05'!$B$17,INDEX('P05'!$U:$U,$A379+52),0)+IF($A379&lt;='P06'!$B$17,INDEX('P06'!$U:$U,$A379+52),0)+IF($A379&lt;='P07'!$B$17,INDEX('P07'!$U:$U,$A379+52),0)+IF($A379&lt;='P08'!$B$17,INDEX('P08'!$U:$U,$A379+52),0)+IF($A379&lt;='P09'!$B$17,INDEX('P09'!$U:$U,$A379+52),0)+IF($A379&lt;='P10'!$B$17,INDEX('P10'!$U:$U,$A379+52),0)</f>
        <v>58.446824635208593</v>
      </c>
      <c r="J379">
        <f>IF($A379&lt;='P01'!$B$17,INDEX('P01'!$V:$V,$A379+52),0)+IF($A379&lt;='P02'!$B$17,INDEX('P02'!$V:$V,$A379+52),0)+IF($A379&lt;='P03'!$B$17,INDEX('P03'!$V:$V,$A379+52),0)+IF($A379&lt;='P04'!$B$17,INDEX('P04'!$V:$V,$A379+52),0)+IF($A379&lt;='P05'!$B$17,INDEX('P05'!$V:$V,$A379+52),0)+IF($A379&lt;='P06'!$B$17,INDEX('P06'!$V:$V,$A379+52),0)+IF($A379&lt;='P07'!$B$17,INDEX('P07'!$V:$V,$A379+52),0)+IF($A379&lt;='P08'!$B$17,INDEX('P08'!$V:$V,$A379+52),0)+IF($A379&lt;='P09'!$B$17,INDEX('P09'!$V:$V,$A379+52),0)+IF($A379&lt;='P10'!$B$17,INDEX('P10'!$V:$V,$A379+52),0)</f>
        <v>3.434872948453347E-2</v>
      </c>
      <c r="K379">
        <f>IF($A379&lt;='P01'!$B$17,INDEX('P01'!$W:$W,$A379+52),0)+IF($A379&lt;='P02'!$B$17,INDEX('P02'!$W:$W,$A379+52),0)+IF($A379&lt;='P03'!$B$17,INDEX('P03'!$W:$W,$A379+52),0)+IF($A379&lt;='P04'!$B$17,INDEX('P04'!$W:$W,$A379+52),0)+IF($A379&lt;='P05'!$B$17,INDEX('P05'!$W:$W,$A379+52),0)+IF($A379&lt;='P06'!$B$17,INDEX('P06'!$W:$W,$A379+52),0)+IF($A379&lt;='P07'!$B$17,INDEX('P07'!$W:$W,$A379+52),0)+IF($A379&lt;='P08'!$B$17,INDEX('P08'!$W:$W,$A379+52),0)+IF($A379&lt;='P09'!$B$17,INDEX('P09'!$W:$W,$A379+52),0)+IF($A379&lt;='P10'!$B$17,INDEX('P10'!$W:$W,$A379+52),0)</f>
        <v>-34.932613017942693</v>
      </c>
      <c r="L379">
        <f>IF($A379&lt;='P01'!$B$17,INDEX('P01'!$X:$X,$A379+52),0)+IF($A379&lt;='P02'!$B$17,INDEX('P02'!$X:$X,$A379+52),0)+IF($A379&lt;='P03'!$B$17,INDEX('P03'!$X:$X,$A379+52),0)+IF($A379&lt;='P04'!$B$17,INDEX('P04'!$X:$X,$A379+52),0)+IF($A379&lt;='P05'!$B$17,INDEX('P05'!$X:$X,$A379+52),0)+IF($A379&lt;='P06'!$B$17,INDEX('P06'!$X:$X,$A379+52),0)+IF($A379&lt;='P07'!$B$17,INDEX('P07'!$X:$X,$A379+52),0)+IF($A379&lt;='P08'!$B$17,INDEX('P08'!$X:$X,$A379+52),0)+IF($A379&lt;='P09'!$B$17,INDEX('P09'!$X:$X,$A379+52),0)+IF($A379&lt;='P10'!$B$17,INDEX('P10'!$X:$X,$A379+52),0)</f>
        <v>34.846683822799136</v>
      </c>
      <c r="M379">
        <f>IF($A379&lt;='P01'!$B$17,INDEX('P01'!$AA:$AA,$A379+52),0)+IF($A379&lt;='P02'!$B$17,INDEX('P02'!$AA:$AA,$A379+52),0)+IF($A379&lt;='P03'!$B$17,INDEX('P03'!$AA:$AA,$A379+52),0)+IF($A379&lt;='P04'!$B$17,INDEX('P04'!$AA:$AA,$A379+52),0)+IF($A379&lt;='P05'!$B$17,INDEX('P05'!$AA:$AA,$A379+52),0)+IF($A379&lt;='P06'!$B$17,INDEX('P06'!$AA:$AA,$A379+52),0)+IF($A379&lt;='P07'!$B$17,INDEX('P07'!$AA:$AA,$A379+52),0)+IF($A379&lt;='P08'!$B$17,INDEX('P08'!$AA:$AA,$A379+52),0)+IF($A379&lt;='P09'!$B$17,INDEX('P09'!$AA:$AA,$A379+52),0)+IF($A379&lt;='P10'!$B$17,INDEX('P10'!$AA:$AA,$A379+52),0)</f>
        <v>-11.210218049872738</v>
      </c>
      <c r="N379">
        <f>IF($A379&lt;='P01'!$B$17,INDEX('P01'!$AB:$AB,$A379+52),0)+IF($A379&lt;='P02'!$B$17,INDEX('P02'!$AB:$AB,$A379+52),0)+IF($A379&lt;='P03'!$B$17,INDEX('P03'!$AB:$AB,$A379+52),0)+IF($A379&lt;='P04'!$B$17,INDEX('P04'!$AB:$AB,$A379+52),0)+IF($A379&lt;='P05'!$B$17,INDEX('P05'!$AB:$AB,$A379+52),0)+IF($A379&lt;='P06'!$B$17,INDEX('P06'!$AB:$AB,$A379+52),0)+IF($A379&lt;='P07'!$B$17,INDEX('P07'!$AB:$AB,$A379+52),0)+IF($A379&lt;='P08'!$B$17,INDEX('P08'!$AB:$AB,$A379+52),0)+IF($A379&lt;='P09'!$B$17,INDEX('P09'!$AB:$AB,$A379+52),0)+IF($A379&lt;='P10'!$B$17,INDEX('P10'!$AB:$AB,$A379+52),0)</f>
        <v>8.6445534231102048</v>
      </c>
      <c r="O379">
        <f>IF($A379&lt;='P01'!$B$17,INDEX('P01'!$AC:$AC,$A379+52),0)+IF($A379&lt;='P02'!$B$17,INDEX('P02'!$AC:$AC,$A379+52),0)+IF($A379&lt;='P03'!$B$17,INDEX('P03'!$AC:$AC,$A379+52),0)+IF($A379&lt;='P04'!$B$17,INDEX('P04'!$AC:$AC,$A379+52),0)+IF($A379&lt;='P05'!$B$17,INDEX('P05'!$AC:$AC,$A379+52),0)+IF($A379&lt;='P06'!$B$17,INDEX('P06'!$AC:$AC,$A379+52),0)+IF($A379&lt;='P07'!$B$17,INDEX('P07'!$AC:$AC,$A379+52),0)+IF($A379&lt;='P08'!$B$17,INDEX('P08'!$AC:$AC,$A379+52),0)+IF($A379&lt;='P09'!$B$17,INDEX('P09'!$AC:$AC,$A379+52),0)+IF($A379&lt;='P10'!$B$17,INDEX('P10'!$AC:$AC,$A379+52),0)</f>
        <v>0.17289106846220412</v>
      </c>
      <c r="P379">
        <f>IF($A379&lt;='P01'!$B$17,INDEX('P01'!$AD:$AD,$A379+52),0)+IF($A379&lt;='P02'!$B$17,INDEX('P02'!$AD:$AD,$A379+52),0)+IF($A379&lt;='P03'!$B$17,INDEX('P03'!$AD:$AD,$A379+52),0)+IF($A379&lt;='P04'!$B$17,INDEX('P04'!$AD:$AD,$A379+52),0)+IF($A379&lt;='P05'!$B$17,INDEX('P05'!$AD:$AD,$A379+52),0)+IF($A379&lt;='P06'!$B$17,INDEX('P06'!$AD:$AD,$A379+52),0)+IF($A379&lt;='P07'!$B$17,INDEX('P07'!$AD:$AD,$A379+52),0)+IF($A379&lt;='P08'!$B$17,INDEX('P08'!$AD:$AD,$A379+52),0)+IF($A379&lt;='P09'!$B$17,INDEX('P09'!$AD:$AD,$A379+52),0)+IF($A379&lt;='P10'!$B$17,INDEX('P10'!$AD:$AD,$A379+52),0)</f>
        <v>0.86842003152280001</v>
      </c>
      <c r="Q379">
        <f>IF($A379&lt;='P01'!$B$17,INDEX('P01'!$AE:$AE,$A379+52),0)+IF($A379&lt;='P02'!$B$17,INDEX('P02'!$AE:$AE,$A379+52),0)+IF($A379&lt;='P03'!$B$17,INDEX('P03'!$AE:$AE,$A379+52),0)+IF($A379&lt;='P04'!$B$17,INDEX('P04'!$AE:$AE,$A379+52),0)+IF($A379&lt;='P05'!$B$17,INDEX('P05'!$AE:$AE,$A379+52),0)+IF($A379&lt;='P06'!$B$17,INDEX('P06'!$AE:$AE,$A379+52),0)+IF($A379&lt;='P07'!$B$17,INDEX('P07'!$AE:$AE,$A379+52),0)+IF($A379&lt;='P08'!$B$17,INDEX('P08'!$AE:$AE,$A379+52),0)+IF($A379&lt;='P09'!$B$17,INDEX('P09'!$AE:$AE,$A379+52),0)+IF($A379&lt;='P10'!$B$17,INDEX('P10'!$AE:$AE,$A379+52),0)</f>
        <v>18.802410347428339</v>
      </c>
      <c r="R379">
        <f>IF($A379&lt;='P01'!$B$17,INDEX('P01'!$AF:$AF,$A379+52),0)+IF($A379&lt;='P02'!$B$17,INDEX('P02'!$AF:$AF,$A379+52),0)+IF($A379&lt;='P03'!$B$17,INDEX('P03'!$AF:$AF,$A379+52),0)+IF($A379&lt;='P04'!$B$17,INDEX('P04'!$AF:$AF,$A379+52),0)+IF($A379&lt;='P05'!$B$17,INDEX('P05'!$AF:$AF,$A379+52),0)+IF($A379&lt;='P06'!$B$17,INDEX('P06'!$AF:$AF,$A379+52),0)+IF($A379&lt;='P07'!$B$17,INDEX('P07'!$AF:$AF,$A379+52),0)+IF($A379&lt;='P08'!$B$17,INDEX('P08'!$AF:$AF,$A379+52),0)+IF($A379&lt;='P09'!$B$17,INDEX('P09'!$AF:$AF,$A379+52),0)+IF($A379&lt;='P10'!$B$17,INDEX('P10'!$AF:$AF,$A379+52),0)</f>
        <v>1.105002556960046E-2</v>
      </c>
      <c r="S379">
        <f>IF($A379&lt;='P01'!$B$17,INDEX('P01'!$AG:$AG,$A379+52),0)+IF($A379&lt;='P02'!$B$17,INDEX('P02'!$AG:$AG,$A379+52),0)+IF($A379&lt;='P03'!$B$17,INDEX('P03'!$AG:$AG,$A379+52),0)+IF($A379&lt;='P04'!$B$17,INDEX('P04'!$AG:$AG,$A379+52),0)+IF($A379&lt;='P05'!$B$17,INDEX('P05'!$AG:$AG,$A379+52),0)+IF($A379&lt;='P06'!$B$17,INDEX('P06'!$AG:$AG,$A379+52),0)+IF($A379&lt;='P07'!$B$17,INDEX('P07'!$AG:$AG,$A379+52),0)+IF($A379&lt;='P08'!$B$17,INDEX('P08'!$AG:$AG,$A379+52),0)+IF($A379&lt;='P09'!$B$17,INDEX('P09'!$AG:$AG,$A379+52),0)+IF($A379&lt;='P10'!$B$17,INDEX('P10'!$AG:$AG,$A379+52),0)</f>
        <v>6390.5484255115762</v>
      </c>
      <c r="T379">
        <f>IF($A379&lt;='P01'!$B$17,INDEX('P01'!$AI:$AI,$A379+52),0)+IF($A379&lt;='P02'!$B$17,INDEX('P02'!$AI:$AI,$A379+52),0)+IF($A379&lt;='P03'!$B$17,INDEX('P03'!$AI:$AI,$A379+52),0)+IF($A379&lt;='P04'!$B$17,INDEX('P04'!$AI:$AI,$A379+52),0)+IF($A379&lt;='P05'!$B$17,INDEX('P05'!$AI:$AI,$A379+52),0)+IF($A379&lt;='P06'!$B$17,INDEX('P06'!$AI:$AI,$A379+52),0)+IF($A379&lt;='P07'!$B$17,INDEX('P07'!$AI:$AI,$A379+52),0)+IF($A379&lt;='P08'!$B$17,INDEX('P08'!$AI:$AI,$A379+52),0)+IF($A379&lt;='P09'!$B$17,INDEX('P09'!$AI:$AI,$A379+52),0)+IF($A379&lt;='P10'!$B$17,INDEX('P10'!$AI:$AI,$A379+52),0)</f>
        <v>6390.5484255115762</v>
      </c>
    </row>
    <row r="380" spans="1:20" x14ac:dyDescent="0.35">
      <c r="A380">
        <v>348</v>
      </c>
      <c r="B380">
        <f>IF($A380&lt;='P01'!$B$17,INDEX('P01'!$J:$J,$A380+52),0)+IF($A380&lt;='P02'!$B$17,INDEX('P02'!$J:$J,$A380+52),0)+IF($A380&lt;='P03'!$B$17,INDEX('P03'!$J:$J,$A380+52),0)+IF($A380&lt;='P04'!$B$17,INDEX('P04'!$J:$J,$A380+52),0)+IF($A380&lt;='P05'!$B$17,INDEX('P05'!$J:$J,$A380+52),0)+IF($A380&lt;='P06'!$B$17,INDEX('P06'!$J:$J,$A380+52),0)+IF($A380&lt;='P07'!$B$17,INDEX('P07'!$J:$J,$A380+52),0)+IF($A380&lt;='P08'!$B$17,INDEX('P08'!$J:$J,$A380+52),0)+IF($A380&lt;='P09'!$B$17,INDEX('P09'!$J:$J,$A380+52),0)+IF($A380&lt;='P10'!$B$17,INDEX('P10'!$J:$J,$A380+52),0)</f>
        <v>5.8233512738719636E-5</v>
      </c>
      <c r="C380">
        <f>IF($A380&lt;='P01'!$B$17,INDEX('P01'!$K:$K,$A380+52),0)+IF($A380&lt;='P02'!$B$17,INDEX('P02'!$K:$K,$A380+52),0)+IF($A380&lt;='P03'!$B$17,INDEX('P03'!$K:$K,$A380+52),0)+IF($A380&lt;='P04'!$B$17,INDEX('P04'!$K:$K,$A380+52),0)+IF($A380&lt;='P05'!$B$17,INDEX('P05'!$K:$K,$A380+52),0)+IF($A380&lt;='P06'!$B$17,INDEX('P06'!$K:$K,$A380+52),0)+IF($A380&lt;='P07'!$B$17,INDEX('P07'!$K:$K,$A380+52),0)+IF($A380&lt;='P08'!$B$17,INDEX('P08'!$K:$K,$A380+52),0)+IF($A380&lt;='P09'!$B$17,INDEX('P09'!$K:$K,$A380+52),0)+IF($A380&lt;='P10'!$B$17,INDEX('P10'!$K:$K,$A380+52),0)</f>
        <v>7.7691497262260677E-4</v>
      </c>
      <c r="D380">
        <f>IF($A380&lt;='P01'!$B$17,INDEX('P01'!$L:$L,$A380+52),0)+IF($A380&lt;='P02'!$B$17,INDEX('P02'!$L:$L,$A380+52),0)+IF($A380&lt;='P03'!$B$17,INDEX('P03'!$L:$L,$A380+52),0)+IF($A380&lt;='P04'!$B$17,INDEX('P04'!$L:$L,$A380+52),0)+IF($A380&lt;='P05'!$B$17,INDEX('P05'!$L:$L,$A380+52),0)+IF($A380&lt;='P06'!$B$17,INDEX('P06'!$L:$L,$A380+52),0)+IF($A380&lt;='P07'!$B$17,INDEX('P07'!$L:$L,$A380+52),0)+IF($A380&lt;='P08'!$B$17,INDEX('P08'!$L:$L,$A380+52),0)+IF($A380&lt;='P09'!$B$17,INDEX('P09'!$L:$L,$A380+52),0)+IF($A380&lt;='P10'!$B$17,INDEX('P10'!$L:$L,$A380+52),0)</f>
        <v>0</v>
      </c>
      <c r="E380">
        <f>IF($A380&lt;='P01'!$B$17,INDEX('P01'!$M:$M,$A380+52),0)+IF($A380&lt;='P02'!$B$17,INDEX('P02'!$M:$M,$A380+52),0)+IF($A380&lt;='P03'!$B$17,INDEX('P03'!$M:$M,$A380+52),0)+IF($A380&lt;='P04'!$B$17,INDEX('P04'!$M:$M,$A380+52),0)+IF($A380&lt;='P05'!$B$17,INDEX('P05'!$M:$M,$A380+52),0)+IF($A380&lt;='P06'!$B$17,INDEX('P06'!$M:$M,$A380+52),0)+IF($A380&lt;='P07'!$B$17,INDEX('P07'!$M:$M,$A380+52),0)+IF($A380&lt;='P08'!$B$17,INDEX('P08'!$M:$M,$A380+52),0)+IF($A380&lt;='P09'!$B$17,INDEX('P09'!$M:$M,$A380+52),0)+IF($A380&lt;='P10'!$B$17,INDEX('P10'!$M:$M,$A380+52),0)</f>
        <v>0.2279930503713351</v>
      </c>
      <c r="F380">
        <f>IF($A380&lt;='P01'!$B$17,INDEX('P01'!$R:$R,$A380+52),0)+IF($A380&lt;='P02'!$B$17,INDEX('P02'!$R:$R,$A380+52),0)+IF($A380&lt;='P03'!$B$17,INDEX('P03'!$R:$R,$A380+52),0)+IF($A380&lt;='P04'!$B$17,INDEX('P04'!$R:$R,$A380+52),0)+IF($A380&lt;='P05'!$B$17,INDEX('P05'!$R:$R,$A380+52),0)+IF($A380&lt;='P06'!$B$17,INDEX('P06'!$R:$R,$A380+52),0)+IF($A380&lt;='P07'!$B$17,INDEX('P07'!$R:$R,$A380+52),0)+IF($A380&lt;='P08'!$B$17,INDEX('P08'!$R:$R,$A380+52),0)+IF($A380&lt;='P09'!$B$17,INDEX('P09'!$R:$R,$A380+52),0)+IF($A380&lt;='P10'!$B$17,INDEX('P10'!$R:$R,$A380+52),0)</f>
        <v>26.685944550667941</v>
      </c>
      <c r="G380">
        <f>IF($A380&lt;='P01'!$B$17,INDEX('P01'!$S:$S,$A380+52),0)+IF($A380&lt;='P02'!$B$17,INDEX('P02'!$S:$S,$A380+52),0)+IF($A380&lt;='P03'!$B$17,INDEX('P03'!$S:$S,$A380+52),0)+IF($A380&lt;='P04'!$B$17,INDEX('P04'!$S:$S,$A380+52),0)+IF($A380&lt;='P05'!$B$17,INDEX('P05'!$S:$S,$A380+52),0)+IF($A380&lt;='P06'!$B$17,INDEX('P06'!$S:$S,$A380+52),0)+IF($A380&lt;='P07'!$B$17,INDEX('P07'!$S:$S,$A380+52),0)+IF($A380&lt;='P08'!$B$17,INDEX('P08'!$S:$S,$A380+52),0)+IF($A380&lt;='P09'!$B$17,INDEX('P09'!$S:$S,$A380+52),0)+IF($A380&lt;='P10'!$B$17,INDEX('P10'!$S:$S,$A380+52),0)</f>
        <v>0.53371889101335879</v>
      </c>
      <c r="H380">
        <f>IF($A380&lt;='P01'!$B$17,INDEX('P01'!$T:$T,$A380+52),0)+IF($A380&lt;='P02'!$B$17,INDEX('P02'!$T:$T,$A380+52),0)+IF($A380&lt;='P03'!$B$17,INDEX('P03'!$T:$T,$A380+52),0)+IF($A380&lt;='P04'!$B$17,INDEX('P04'!$T:$T,$A380+52),0)+IF($A380&lt;='P05'!$B$17,INDEX('P05'!$T:$T,$A380+52),0)+IF($A380&lt;='P06'!$B$17,INDEX('P06'!$T:$T,$A380+52),0)+IF($A380&lt;='P07'!$B$17,INDEX('P07'!$T:$T,$A380+52),0)+IF($A380&lt;='P08'!$B$17,INDEX('P08'!$T:$T,$A380+52),0)+IF($A380&lt;='P09'!$B$17,INDEX('P09'!$T:$T,$A380+52),0)+IF($A380&lt;='P10'!$B$17,INDEX('P10'!$T:$T,$A380+52),0)</f>
        <v>2.6962432011397497</v>
      </c>
      <c r="I380">
        <f>IF($A380&lt;='P01'!$B$17,INDEX('P01'!$U:$U,$A380+52),0)+IF($A380&lt;='P02'!$B$17,INDEX('P02'!$U:$U,$A380+52),0)+IF($A380&lt;='P03'!$B$17,INDEX('P03'!$U:$U,$A380+52),0)+IF($A380&lt;='P04'!$B$17,INDEX('P04'!$U:$U,$A380+52),0)+IF($A380&lt;='P05'!$B$17,INDEX('P05'!$U:$U,$A380+52),0)+IF($A380&lt;='P06'!$B$17,INDEX('P06'!$U:$U,$A380+52),0)+IF($A380&lt;='P07'!$B$17,INDEX('P07'!$U:$U,$A380+52),0)+IF($A380&lt;='P08'!$B$17,INDEX('P08'!$U:$U,$A380+52),0)+IF($A380&lt;='P09'!$B$17,INDEX('P09'!$U:$U,$A380+52),0)+IF($A380&lt;='P10'!$B$17,INDEX('P10'!$U:$U,$A380+52),0)</f>
        <v>58.233512738719639</v>
      </c>
      <c r="J380">
        <f>IF($A380&lt;='P01'!$B$17,INDEX('P01'!$V:$V,$A380+52),0)+IF($A380&lt;='P02'!$B$17,INDEX('P02'!$V:$V,$A380+52),0)+IF($A380&lt;='P03'!$B$17,INDEX('P03'!$V:$V,$A380+52),0)+IF($A380&lt;='P04'!$B$17,INDEX('P04'!$V:$V,$A380+52),0)+IF($A380&lt;='P05'!$B$17,INDEX('P05'!$V:$V,$A380+52),0)+IF($A380&lt;='P06'!$B$17,INDEX('P06'!$V:$V,$A380+52),0)+IF($A380&lt;='P07'!$B$17,INDEX('P07'!$V:$V,$A380+52),0)+IF($A380&lt;='P08'!$B$17,INDEX('P08'!$V:$V,$A380+52),0)+IF($A380&lt;='P09'!$B$17,INDEX('P09'!$V:$V,$A380+52),0)+IF($A380&lt;='P10'!$B$17,INDEX('P10'!$V:$V,$A380+52),0)</f>
        <v>3.430777185345639E-2</v>
      </c>
      <c r="K380">
        <f>IF($A380&lt;='P01'!$B$17,INDEX('P01'!$W:$W,$A380+52),0)+IF($A380&lt;='P02'!$B$17,INDEX('P02'!$W:$W,$A380+52),0)+IF($A380&lt;='P03'!$B$17,INDEX('P03'!$W:$W,$A380+52),0)+IF($A380&lt;='P04'!$B$17,INDEX('P04'!$W:$W,$A380+52),0)+IF($A380&lt;='P05'!$B$17,INDEX('P05'!$W:$W,$A380+52),0)+IF($A380&lt;='P06'!$B$17,INDEX('P06'!$W:$W,$A380+52),0)+IF($A380&lt;='P07'!$B$17,INDEX('P07'!$W:$W,$A380+52),0)+IF($A380&lt;='P08'!$B$17,INDEX('P08'!$W:$W,$A380+52),0)+IF($A380&lt;='P09'!$B$17,INDEX('P09'!$W:$W,$A380+52),0)+IF($A380&lt;='P10'!$B$17,INDEX('P10'!$W:$W,$A380+52),0)</f>
        <v>-34.811838052058263</v>
      </c>
      <c r="L380">
        <f>IF($A380&lt;='P01'!$B$17,INDEX('P01'!$X:$X,$A380+52),0)+IF($A380&lt;='P02'!$B$17,INDEX('P02'!$X:$X,$A380+52),0)+IF($A380&lt;='P03'!$B$17,INDEX('P03'!$X:$X,$A380+52),0)+IF($A380&lt;='P04'!$B$17,INDEX('P04'!$X:$X,$A380+52),0)+IF($A380&lt;='P05'!$B$17,INDEX('P05'!$X:$X,$A380+52),0)+IF($A380&lt;='P06'!$B$17,INDEX('P06'!$X:$X,$A380+52),0)+IF($A380&lt;='P07'!$B$17,INDEX('P07'!$X:$X,$A380+52),0)+IF($A380&lt;='P08'!$B$17,INDEX('P08'!$X:$X,$A380+52),0)+IF($A380&lt;='P09'!$B$17,INDEX('P09'!$X:$X,$A380+52),0)+IF($A380&lt;='P10'!$B$17,INDEX('P10'!$X:$X,$A380+52),0)</f>
        <v>34.726222470523211</v>
      </c>
      <c r="M380">
        <f>IF($A380&lt;='P01'!$B$17,INDEX('P01'!$AA:$AA,$A380+52),0)+IF($A380&lt;='P02'!$B$17,INDEX('P02'!$AA:$AA,$A380+52),0)+IF($A380&lt;='P03'!$B$17,INDEX('P03'!$AA:$AA,$A380+52),0)+IF($A380&lt;='P04'!$B$17,INDEX('P04'!$AA:$AA,$A380+52),0)+IF($A380&lt;='P05'!$B$17,INDEX('P05'!$AA:$AA,$A380+52),0)+IF($A380&lt;='P06'!$B$17,INDEX('P06'!$AA:$AA,$A380+52),0)+IF($A380&lt;='P07'!$B$17,INDEX('P07'!$AA:$AA,$A380+52),0)+IF($A380&lt;='P08'!$B$17,INDEX('P08'!$AA:$AA,$A380+52),0)+IF($A380&lt;='P09'!$B$17,INDEX('P09'!$AA:$AA,$A380+52),0)+IF($A380&lt;='P10'!$B$17,INDEX('P10'!$AA:$AA,$A380+52),0)</f>
        <v>-11.13501236209455</v>
      </c>
      <c r="N380">
        <f>IF($A380&lt;='P01'!$B$17,INDEX('P01'!$AB:$AB,$A380+52),0)+IF($A380&lt;='P02'!$B$17,INDEX('P02'!$AB:$AB,$A380+52),0)+IF($A380&lt;='P03'!$B$17,INDEX('P03'!$AB:$AB,$A380+52),0)+IF($A380&lt;='P04'!$B$17,INDEX('P04'!$AB:$AB,$A380+52),0)+IF($A380&lt;='P05'!$B$17,INDEX('P05'!$AB:$AB,$A380+52),0)+IF($A380&lt;='P06'!$B$17,INDEX('P06'!$AB:$AB,$A380+52),0)+IF($A380&lt;='P07'!$B$17,INDEX('P07'!$AB:$AB,$A380+52),0)+IF($A380&lt;='P08'!$B$17,INDEX('P08'!$AB:$AB,$A380+52),0)+IF($A380&lt;='P09'!$B$17,INDEX('P09'!$AB:$AB,$A380+52),0)+IF($A380&lt;='P10'!$B$17,INDEX('P10'!$AB:$AB,$A380+52),0)</f>
        <v>8.5848988902660697</v>
      </c>
      <c r="O380">
        <f>IF($A380&lt;='P01'!$B$17,INDEX('P01'!$AC:$AC,$A380+52),0)+IF($A380&lt;='P02'!$B$17,INDEX('P02'!$AC:$AC,$A380+52),0)+IF($A380&lt;='P03'!$B$17,INDEX('P03'!$AC:$AC,$A380+52),0)+IF($A380&lt;='P04'!$B$17,INDEX('P04'!$AC:$AC,$A380+52),0)+IF($A380&lt;='P05'!$B$17,INDEX('P05'!$AC:$AC,$A380+52),0)+IF($A380&lt;='P06'!$B$17,INDEX('P06'!$AC:$AC,$A380+52),0)+IF($A380&lt;='P07'!$B$17,INDEX('P07'!$AC:$AC,$A380+52),0)+IF($A380&lt;='P08'!$B$17,INDEX('P08'!$AC:$AC,$A380+52),0)+IF($A380&lt;='P09'!$B$17,INDEX('P09'!$AC:$AC,$A380+52),0)+IF($A380&lt;='P10'!$B$17,INDEX('P10'!$AC:$AC,$A380+52),0)</f>
        <v>0.17169797780532137</v>
      </c>
      <c r="P380">
        <f>IF($A380&lt;='P01'!$B$17,INDEX('P01'!$AD:$AD,$A380+52),0)+IF($A380&lt;='P02'!$B$17,INDEX('P02'!$AD:$AD,$A380+52),0)+IF($A380&lt;='P03'!$B$17,INDEX('P03'!$AD:$AD,$A380+52),0)+IF($A380&lt;='P04'!$B$17,INDEX('P04'!$AD:$AD,$A380+52),0)+IF($A380&lt;='P05'!$B$17,INDEX('P05'!$AD:$AD,$A380+52),0)+IF($A380&lt;='P06'!$B$17,INDEX('P06'!$AD:$AD,$A380+52),0)+IF($A380&lt;='P07'!$B$17,INDEX('P07'!$AD:$AD,$A380+52),0)+IF($A380&lt;='P08'!$B$17,INDEX('P08'!$AD:$AD,$A380+52),0)+IF($A380&lt;='P09'!$B$17,INDEX('P09'!$AD:$AD,$A380+52),0)+IF($A380&lt;='P10'!$B$17,INDEX('P10'!$AD:$AD,$A380+52),0)</f>
        <v>0.86455419680009182</v>
      </c>
      <c r="Q380">
        <f>IF($A380&lt;='P01'!$B$17,INDEX('P01'!$AE:$AE,$A380+52),0)+IF($A380&lt;='P02'!$B$17,INDEX('P02'!$AE:$AE,$A380+52),0)+IF($A380&lt;='P03'!$B$17,INDEX('P03'!$AE:$AE,$A380+52),0)+IF($A380&lt;='P04'!$B$17,INDEX('P04'!$AE:$AE,$A380+52),0)+IF($A380&lt;='P05'!$B$17,INDEX('P05'!$AE:$AE,$A380+52),0)+IF($A380&lt;='P06'!$B$17,INDEX('P06'!$AE:$AE,$A380+52),0)+IF($A380&lt;='P07'!$B$17,INDEX('P07'!$AE:$AE,$A380+52),0)+IF($A380&lt;='P08'!$B$17,INDEX('P08'!$AE:$AE,$A380+52),0)+IF($A380&lt;='P09'!$B$17,INDEX('P09'!$AE:$AE,$A380+52),0)+IF($A380&lt;='P10'!$B$17,INDEX('P10'!$AE:$AE,$A380+52),0)</f>
        <v>18.672658242175451</v>
      </c>
      <c r="R380">
        <f>IF($A380&lt;='P01'!$B$17,INDEX('P01'!$AF:$AF,$A380+52),0)+IF($A380&lt;='P02'!$B$17,INDEX('P02'!$AF:$AF,$A380+52),0)+IF($A380&lt;='P03'!$B$17,INDEX('P03'!$AF:$AF,$A380+52),0)+IF($A380&lt;='P04'!$B$17,INDEX('P04'!$AF:$AF,$A380+52),0)+IF($A380&lt;='P05'!$B$17,INDEX('P05'!$AF:$AF,$A380+52),0)+IF($A380&lt;='P06'!$B$17,INDEX('P06'!$AF:$AF,$A380+52),0)+IF($A380&lt;='P07'!$B$17,INDEX('P07'!$AF:$AF,$A380+52),0)+IF($A380&lt;='P08'!$B$17,INDEX('P08'!$AF:$AF,$A380+52),0)+IF($A380&lt;='P09'!$B$17,INDEX('P09'!$AF:$AF,$A380+52),0)+IF($A380&lt;='P10'!$B$17,INDEX('P10'!$AF:$AF,$A380+52),0)</f>
        <v>1.1000835579753187E-2</v>
      </c>
      <c r="S380">
        <f>IF($A380&lt;='P01'!$B$17,INDEX('P01'!$AG:$AG,$A380+52),0)+IF($A380&lt;='P02'!$B$17,INDEX('P02'!$AG:$AG,$A380+52),0)+IF($A380&lt;='P03'!$B$17,INDEX('P03'!$AG:$AG,$A380+52),0)+IF($A380&lt;='P04'!$B$17,INDEX('P04'!$AG:$AG,$A380+52),0)+IF($A380&lt;='P05'!$B$17,INDEX('P05'!$AG:$AG,$A380+52),0)+IF($A380&lt;='P06'!$B$17,INDEX('P06'!$AG:$AG,$A380+52),0)+IF($A380&lt;='P07'!$B$17,INDEX('P07'!$AG:$AG,$A380+52),0)+IF($A380&lt;='P08'!$B$17,INDEX('P08'!$AG:$AG,$A380+52),0)+IF($A380&lt;='P09'!$B$17,INDEX('P09'!$AG:$AG,$A380+52),0)+IF($A380&lt;='P10'!$B$17,INDEX('P10'!$AG:$AG,$A380+52),0)</f>
        <v>6376.7431956517194</v>
      </c>
      <c r="T380">
        <f>IF($A380&lt;='P01'!$B$17,INDEX('P01'!$AI:$AI,$A380+52),0)+IF($A380&lt;='P02'!$B$17,INDEX('P02'!$AI:$AI,$A380+52),0)+IF($A380&lt;='P03'!$B$17,INDEX('P03'!$AI:$AI,$A380+52),0)+IF($A380&lt;='P04'!$B$17,INDEX('P04'!$AI:$AI,$A380+52),0)+IF($A380&lt;='P05'!$B$17,INDEX('P05'!$AI:$AI,$A380+52),0)+IF($A380&lt;='P06'!$B$17,INDEX('P06'!$AI:$AI,$A380+52),0)+IF($A380&lt;='P07'!$B$17,INDEX('P07'!$AI:$AI,$A380+52),0)+IF($A380&lt;='P08'!$B$17,INDEX('P08'!$AI:$AI,$A380+52),0)+IF($A380&lt;='P09'!$B$17,INDEX('P09'!$AI:$AI,$A380+52),0)+IF($A380&lt;='P10'!$B$17,INDEX('P10'!$AI:$AI,$A380+52),0)</f>
        <v>6376.7431956517194</v>
      </c>
    </row>
    <row r="381" spans="1:20" x14ac:dyDescent="0.35">
      <c r="A381">
        <v>349</v>
      </c>
      <c r="B381">
        <f>IF($A381&lt;='P01'!$B$17,INDEX('P01'!$J:$J,$A381+52),0)+IF($A381&lt;='P02'!$B$17,INDEX('P02'!$J:$J,$A381+52),0)+IF($A381&lt;='P03'!$B$17,INDEX('P03'!$J:$J,$A381+52),0)+IF($A381&lt;='P04'!$B$17,INDEX('P04'!$J:$J,$A381+52),0)+IF($A381&lt;='P05'!$B$17,INDEX('P05'!$J:$J,$A381+52),0)+IF($A381&lt;='P06'!$B$17,INDEX('P06'!$J:$J,$A381+52),0)+IF($A381&lt;='P07'!$B$17,INDEX('P07'!$J:$J,$A381+52),0)+IF($A381&lt;='P08'!$B$17,INDEX('P08'!$J:$J,$A381+52),0)+IF($A381&lt;='P09'!$B$17,INDEX('P09'!$J:$J,$A381+52),0)+IF($A381&lt;='P10'!$B$17,INDEX('P10'!$J:$J,$A381+52),0)</f>
        <v>6.3537353419049382E-5</v>
      </c>
      <c r="C381">
        <f>IF($A381&lt;='P01'!$B$17,INDEX('P01'!$K:$K,$A381+52),0)+IF($A381&lt;='P02'!$B$17,INDEX('P02'!$K:$K,$A381+52),0)+IF($A381&lt;='P03'!$B$17,INDEX('P03'!$K:$K,$A381+52),0)+IF($A381&lt;='P04'!$B$17,INDEX('P04'!$K:$K,$A381+52),0)+IF($A381&lt;='P05'!$B$17,INDEX('P05'!$K:$K,$A381+52),0)+IF($A381&lt;='P06'!$B$17,INDEX('P06'!$K:$K,$A381+52),0)+IF($A381&lt;='P07'!$B$17,INDEX('P07'!$K:$K,$A381+52),0)+IF($A381&lt;='P08'!$B$17,INDEX('P08'!$K:$K,$A381+52),0)+IF($A381&lt;='P09'!$B$17,INDEX('P09'!$K:$K,$A381+52),0)+IF($A381&lt;='P10'!$B$17,INDEX('P10'!$K:$K,$A381+52),0)</f>
        <v>7.7406075181221526E-4</v>
      </c>
      <c r="D381">
        <f>IF($A381&lt;='P01'!$B$17,INDEX('P01'!$L:$L,$A381+52),0)+IF($A381&lt;='P02'!$B$17,INDEX('P02'!$L:$L,$A381+52),0)+IF($A381&lt;='P03'!$B$17,INDEX('P03'!$L:$L,$A381+52),0)+IF($A381&lt;='P04'!$B$17,INDEX('P04'!$L:$L,$A381+52),0)+IF($A381&lt;='P05'!$B$17,INDEX('P05'!$L:$L,$A381+52),0)+IF($A381&lt;='P06'!$B$17,INDEX('P06'!$L:$L,$A381+52),0)+IF($A381&lt;='P07'!$B$17,INDEX('P07'!$L:$L,$A381+52),0)+IF($A381&lt;='P08'!$B$17,INDEX('P08'!$L:$L,$A381+52),0)+IF($A381&lt;='P09'!$B$17,INDEX('P09'!$L:$L,$A381+52),0)+IF($A381&lt;='P10'!$B$17,INDEX('P10'!$L:$L,$A381+52),0)</f>
        <v>0</v>
      </c>
      <c r="E381">
        <f>IF($A381&lt;='P01'!$B$17,INDEX('P01'!$M:$M,$A381+52),0)+IF($A381&lt;='P02'!$B$17,INDEX('P02'!$M:$M,$A381+52),0)+IF($A381&lt;='P03'!$B$17,INDEX('P03'!$M:$M,$A381+52),0)+IF($A381&lt;='P04'!$B$17,INDEX('P04'!$M:$M,$A381+52),0)+IF($A381&lt;='P05'!$B$17,INDEX('P05'!$M:$M,$A381+52),0)+IF($A381&lt;='P06'!$B$17,INDEX('P06'!$M:$M,$A381+52),0)+IF($A381&lt;='P07'!$B$17,INDEX('P07'!$M:$M,$A381+52),0)+IF($A381&lt;='P08'!$B$17,INDEX('P08'!$M:$M,$A381+52),0)+IF($A381&lt;='P09'!$B$17,INDEX('P09'!$M:$M,$A381+52),0)+IF($A381&lt;='P10'!$B$17,INDEX('P10'!$M:$M,$A381+52),0)</f>
        <v>0.22715545226610384</v>
      </c>
      <c r="F381">
        <f>IF($A381&lt;='P01'!$B$17,INDEX('P01'!$R:$R,$A381+52),0)+IF($A381&lt;='P02'!$B$17,INDEX('P02'!$R:$R,$A381+52),0)+IF($A381&lt;='P03'!$B$17,INDEX('P03'!$R:$R,$A381+52),0)+IF($A381&lt;='P04'!$B$17,INDEX('P04'!$R:$R,$A381+52),0)+IF($A381&lt;='P05'!$B$17,INDEX('P05'!$R:$R,$A381+52),0)+IF($A381&lt;='P06'!$B$17,INDEX('P06'!$R:$R,$A381+52),0)+IF($A381&lt;='P07'!$B$17,INDEX('P07'!$R:$R,$A381+52),0)+IF($A381&lt;='P08'!$B$17,INDEX('P08'!$R:$R,$A381+52),0)+IF($A381&lt;='P09'!$B$17,INDEX('P09'!$R:$R,$A381+52),0)+IF($A381&lt;='P10'!$B$17,INDEX('P10'!$R:$R,$A381+52),0)</f>
        <v>26.588549534305102</v>
      </c>
      <c r="G381">
        <f>IF($A381&lt;='P01'!$B$17,INDEX('P01'!$S:$S,$A381+52),0)+IF($A381&lt;='P02'!$B$17,INDEX('P02'!$S:$S,$A381+52),0)+IF($A381&lt;='P03'!$B$17,INDEX('P03'!$S:$S,$A381+52),0)+IF($A381&lt;='P04'!$B$17,INDEX('P04'!$S:$S,$A381+52),0)+IF($A381&lt;='P05'!$B$17,INDEX('P05'!$S:$S,$A381+52),0)+IF($A381&lt;='P06'!$B$17,INDEX('P06'!$S:$S,$A381+52),0)+IF($A381&lt;='P07'!$B$17,INDEX('P07'!$S:$S,$A381+52),0)+IF($A381&lt;='P08'!$B$17,INDEX('P08'!$S:$S,$A381+52),0)+IF($A381&lt;='P09'!$B$17,INDEX('P09'!$S:$S,$A381+52),0)+IF($A381&lt;='P10'!$B$17,INDEX('P10'!$S:$S,$A381+52),0)</f>
        <v>0.53177099068610201</v>
      </c>
      <c r="H381">
        <f>IF($A381&lt;='P01'!$B$17,INDEX('P01'!$T:$T,$A381+52),0)+IF($A381&lt;='P02'!$B$17,INDEX('P02'!$T:$T,$A381+52),0)+IF($A381&lt;='P03'!$B$17,INDEX('P03'!$T:$T,$A381+52),0)+IF($A381&lt;='P04'!$B$17,INDEX('P04'!$T:$T,$A381+52),0)+IF($A381&lt;='P05'!$B$17,INDEX('P05'!$T:$T,$A381+52),0)+IF($A381&lt;='P06'!$B$17,INDEX('P06'!$T:$T,$A381+52),0)+IF($A381&lt;='P07'!$B$17,INDEX('P07'!$T:$T,$A381+52),0)+IF($A381&lt;='P08'!$B$17,INDEX('P08'!$T:$T,$A381+52),0)+IF($A381&lt;='P09'!$B$17,INDEX('P09'!$T:$T,$A381+52),0)+IF($A381&lt;='P10'!$B$17,INDEX('P10'!$T:$T,$A381+52),0)</f>
        <v>2.6930281845733837</v>
      </c>
      <c r="I381">
        <f>IF($A381&lt;='P01'!$B$17,INDEX('P01'!$U:$U,$A381+52),0)+IF($A381&lt;='P02'!$B$17,INDEX('P02'!$U:$U,$A381+52),0)+IF($A381&lt;='P03'!$B$17,INDEX('P03'!$U:$U,$A381+52),0)+IF($A381&lt;='P04'!$B$17,INDEX('P04'!$U:$U,$A381+52),0)+IF($A381&lt;='P05'!$B$17,INDEX('P05'!$U:$U,$A381+52),0)+IF($A381&lt;='P06'!$B$17,INDEX('P06'!$U:$U,$A381+52),0)+IF($A381&lt;='P07'!$B$17,INDEX('P07'!$U:$U,$A381+52),0)+IF($A381&lt;='P08'!$B$17,INDEX('P08'!$U:$U,$A381+52),0)+IF($A381&lt;='P09'!$B$17,INDEX('P09'!$U:$U,$A381+52),0)+IF($A381&lt;='P10'!$B$17,INDEX('P10'!$U:$U,$A381+52),0)</f>
        <v>63.537353419049381</v>
      </c>
      <c r="J381">
        <f>IF($A381&lt;='P01'!$B$17,INDEX('P01'!$V:$V,$A381+52),0)+IF($A381&lt;='P02'!$B$17,INDEX('P02'!$V:$V,$A381+52),0)+IF($A381&lt;='P03'!$B$17,INDEX('P03'!$V:$V,$A381+52),0)+IF($A381&lt;='P04'!$B$17,INDEX('P04'!$V:$V,$A381+52),0)+IF($A381&lt;='P05'!$B$17,INDEX('P05'!$V:$V,$A381+52),0)+IF($A381&lt;='P06'!$B$17,INDEX('P06'!$V:$V,$A381+52),0)+IF($A381&lt;='P07'!$B$17,INDEX('P07'!$V:$V,$A381+52),0)+IF($A381&lt;='P08'!$B$17,INDEX('P08'!$V:$V,$A381+52),0)+IF($A381&lt;='P09'!$B$17,INDEX('P09'!$V:$V,$A381+52),0)+IF($A381&lt;='P10'!$B$17,INDEX('P10'!$V:$V,$A381+52),0)</f>
        <v>3.7524802456042956E-2</v>
      </c>
      <c r="K381">
        <f>IF($A381&lt;='P01'!$B$17,INDEX('P01'!$W:$W,$A381+52),0)+IF($A381&lt;='P02'!$B$17,INDEX('P02'!$W:$W,$A381+52),0)+IF($A381&lt;='P03'!$B$17,INDEX('P03'!$W:$W,$A381+52),0)+IF($A381&lt;='P04'!$B$17,INDEX('P04'!$W:$W,$A381+52),0)+IF($A381&lt;='P05'!$B$17,INDEX('P05'!$W:$W,$A381+52),0)+IF($A381&lt;='P06'!$B$17,INDEX('P06'!$W:$W,$A381+52),0)+IF($A381&lt;='P07'!$B$17,INDEX('P07'!$W:$W,$A381+52),0)+IF($A381&lt;='P08'!$B$17,INDEX('P08'!$W:$W,$A381+52),0)+IF($A381&lt;='P09'!$B$17,INDEX('P09'!$W:$W,$A381+52),0)+IF($A381&lt;='P10'!$B$17,INDEX('P10'!$W:$W,$A381+52),0)</f>
        <v>-40.211127862459804</v>
      </c>
      <c r="L381">
        <f>IF($A381&lt;='P01'!$B$17,INDEX('P01'!$X:$X,$A381+52),0)+IF($A381&lt;='P02'!$B$17,INDEX('P02'!$X:$X,$A381+52),0)+IF($A381&lt;='P03'!$B$17,INDEX('P03'!$X:$X,$A381+52),0)+IF($A381&lt;='P04'!$B$17,INDEX('P04'!$X:$X,$A381+52),0)+IF($A381&lt;='P05'!$B$17,INDEX('P05'!$X:$X,$A381+52),0)+IF($A381&lt;='P06'!$B$17,INDEX('P06'!$X:$X,$A381+52),0)+IF($A381&lt;='P07'!$B$17,INDEX('P07'!$X:$X,$A381+52),0)+IF($A381&lt;='P08'!$B$17,INDEX('P08'!$X:$X,$A381+52),0)+IF($A381&lt;='P09'!$B$17,INDEX('P09'!$X:$X,$A381+52),0)+IF($A381&lt;='P10'!$B$17,INDEX('P10'!$X:$X,$A381+52),0)</f>
        <v>40.125824749945615</v>
      </c>
      <c r="M381">
        <f>IF($A381&lt;='P01'!$B$17,INDEX('P01'!$AA:$AA,$A381+52),0)+IF($A381&lt;='P02'!$B$17,INDEX('P02'!$AA:$AA,$A381+52),0)+IF($A381&lt;='P03'!$B$17,INDEX('P03'!$AA:$AA,$A381+52),0)+IF($A381&lt;='P04'!$B$17,INDEX('P04'!$AA:$AA,$A381+52),0)+IF($A381&lt;='P05'!$B$17,INDEX('P05'!$AA:$AA,$A381+52),0)+IF($A381&lt;='P06'!$B$17,INDEX('P06'!$AA:$AA,$A381+52),0)+IF($A381&lt;='P07'!$B$17,INDEX('P07'!$AA:$AA,$A381+52),0)+IF($A381&lt;='P08'!$B$17,INDEX('P08'!$AA:$AA,$A381+52),0)+IF($A381&lt;='P09'!$B$17,INDEX('P09'!$AA:$AA,$A381+52),0)+IF($A381&lt;='P10'!$B$17,INDEX('P10'!$AA:$AA,$A381+52),0)</f>
        <v>-12.824418662209334</v>
      </c>
      <c r="N381">
        <f>IF($A381&lt;='P01'!$B$17,INDEX('P01'!$AB:$AB,$A381+52),0)+IF($A381&lt;='P02'!$B$17,INDEX('P02'!$AB:$AB,$A381+52),0)+IF($A381&lt;='P03'!$B$17,INDEX('P03'!$AB:$AB,$A381+52),0)+IF($A381&lt;='P04'!$B$17,INDEX('P04'!$AB:$AB,$A381+52),0)+IF($A381&lt;='P05'!$B$17,INDEX('P05'!$AB:$AB,$A381+52),0)+IF($A381&lt;='P06'!$B$17,INDEX('P06'!$AB:$AB,$A381+52),0)+IF($A381&lt;='P07'!$B$17,INDEX('P07'!$AB:$AB,$A381+52),0)+IF($A381&lt;='P08'!$B$17,INDEX('P08'!$AB:$AB,$A381+52),0)+IF($A381&lt;='P09'!$B$17,INDEX('P09'!$AB:$AB,$A381+52),0)+IF($A381&lt;='P10'!$B$17,INDEX('P10'!$AB:$AB,$A381+52),0)</f>
        <v>8.5256560227925622</v>
      </c>
      <c r="O381">
        <f>IF($A381&lt;='P01'!$B$17,INDEX('P01'!$AC:$AC,$A381+52),0)+IF($A381&lt;='P02'!$B$17,INDEX('P02'!$AC:$AC,$A381+52),0)+IF($A381&lt;='P03'!$B$17,INDEX('P03'!$AC:$AC,$A381+52),0)+IF($A381&lt;='P04'!$B$17,INDEX('P04'!$AC:$AC,$A381+52),0)+IF($A381&lt;='P05'!$B$17,INDEX('P05'!$AC:$AC,$A381+52),0)+IF($A381&lt;='P06'!$B$17,INDEX('P06'!$AC:$AC,$A381+52),0)+IF($A381&lt;='P07'!$B$17,INDEX('P07'!$AC:$AC,$A381+52),0)+IF($A381&lt;='P08'!$B$17,INDEX('P08'!$AC:$AC,$A381+52),0)+IF($A381&lt;='P09'!$B$17,INDEX('P09'!$AC:$AC,$A381+52),0)+IF($A381&lt;='P10'!$B$17,INDEX('P10'!$AC:$AC,$A381+52),0)</f>
        <v>0.17051312045585121</v>
      </c>
      <c r="P381">
        <f>IF($A381&lt;='P01'!$B$17,INDEX('P01'!$AD:$AD,$A381+52),0)+IF($A381&lt;='P02'!$B$17,INDEX('P02'!$AD:$AD,$A381+52),0)+IF($A381&lt;='P03'!$B$17,INDEX('P03'!$AD:$AD,$A381+52),0)+IF($A381&lt;='P04'!$B$17,INDEX('P04'!$AD:$AD,$A381+52),0)+IF($A381&lt;='P05'!$B$17,INDEX('P05'!$AD:$AD,$A381+52),0)+IF($A381&lt;='P06'!$B$17,INDEX('P06'!$AD:$AD,$A381+52),0)+IF($A381&lt;='P07'!$B$17,INDEX('P07'!$AD:$AD,$A381+52),0)+IF($A381&lt;='P08'!$B$17,INDEX('P08'!$AD:$AD,$A381+52),0)+IF($A381&lt;='P09'!$B$17,INDEX('P09'!$AD:$AD,$A381+52),0)+IF($A381&lt;='P10'!$B$17,INDEX('P10'!$AD:$AD,$A381+52),0)</f>
        <v>0.86070557112088852</v>
      </c>
      <c r="Q381">
        <f>IF($A381&lt;='P01'!$B$17,INDEX('P01'!$AE:$AE,$A381+52),0)+IF($A381&lt;='P02'!$B$17,INDEX('P02'!$AE:$AE,$A381+52),0)+IF($A381&lt;='P03'!$B$17,INDEX('P03'!$AE:$AE,$A381+52),0)+IF($A381&lt;='P04'!$B$17,INDEX('P04'!$AE:$AE,$A381+52),0)+IF($A381&lt;='P05'!$B$17,INDEX('P05'!$AE:$AE,$A381+52),0)+IF($A381&lt;='P06'!$B$17,INDEX('P06'!$AE:$AE,$A381+52),0)+IF($A381&lt;='P07'!$B$17,INDEX('P07'!$AE:$AE,$A381+52),0)+IF($A381&lt;='P08'!$B$17,INDEX('P08'!$AE:$AE,$A381+52),0)+IF($A381&lt;='P09'!$B$17,INDEX('P09'!$AE:$AE,$A381+52),0)+IF($A381&lt;='P10'!$B$17,INDEX('P10'!$AE:$AE,$A381+52),0)</f>
        <v>20.306862874781192</v>
      </c>
      <c r="R381">
        <f>IF($A381&lt;='P01'!$B$17,INDEX('P01'!$AF:$AF,$A381+52),0)+IF($A381&lt;='P02'!$B$17,INDEX('P02'!$AF:$AF,$A381+52),0)+IF($A381&lt;='P03'!$B$17,INDEX('P03'!$AF:$AF,$A381+52),0)+IF($A381&lt;='P04'!$B$17,INDEX('P04'!$AF:$AF,$A381+52),0)+IF($A381&lt;='P05'!$B$17,INDEX('P05'!$AF:$AF,$A381+52),0)+IF($A381&lt;='P06'!$B$17,INDEX('P06'!$AF:$AF,$A381+52),0)+IF($A381&lt;='P07'!$B$17,INDEX('P07'!$AF:$AF,$A381+52),0)+IF($A381&lt;='P08'!$B$17,INDEX('P08'!$AF:$AF,$A381+52),0)+IF($A381&lt;='P09'!$B$17,INDEX('P09'!$AF:$AF,$A381+52),0)+IF($A381&lt;='P10'!$B$17,INDEX('P10'!$AF:$AF,$A381+52),0)</f>
        <v>1.1993118643963779E-2</v>
      </c>
      <c r="S381">
        <f>IF($A381&lt;='P01'!$B$17,INDEX('P01'!$AG:$AG,$A381+52),0)+IF($A381&lt;='P02'!$B$17,INDEX('P02'!$AG:$AG,$A381+52),0)+IF($A381&lt;='P03'!$B$17,INDEX('P03'!$AG:$AG,$A381+52),0)+IF($A381&lt;='P04'!$B$17,INDEX('P04'!$AG:$AG,$A381+52),0)+IF($A381&lt;='P05'!$B$17,INDEX('P05'!$AG:$AG,$A381+52),0)+IF($A381&lt;='P06'!$B$17,INDEX('P06'!$AG:$AG,$A381+52),0)+IF($A381&lt;='P07'!$B$17,INDEX('P07'!$AG:$AG,$A381+52),0)+IF($A381&lt;='P08'!$B$17,INDEX('P08'!$AG:$AG,$A381+52),0)+IF($A381&lt;='P09'!$B$17,INDEX('P09'!$AG:$AG,$A381+52),0)+IF($A381&lt;='P10'!$B$17,INDEX('P10'!$AG:$AG,$A381+52),0)</f>
        <v>6357.4931687822454</v>
      </c>
      <c r="T381">
        <f>IF($A381&lt;='P01'!$B$17,INDEX('P01'!$AI:$AI,$A381+52),0)+IF($A381&lt;='P02'!$B$17,INDEX('P02'!$AI:$AI,$A381+52),0)+IF($A381&lt;='P03'!$B$17,INDEX('P03'!$AI:$AI,$A381+52),0)+IF($A381&lt;='P04'!$B$17,INDEX('P04'!$AI:$AI,$A381+52),0)+IF($A381&lt;='P05'!$B$17,INDEX('P05'!$AI:$AI,$A381+52),0)+IF($A381&lt;='P06'!$B$17,INDEX('P06'!$AI:$AI,$A381+52),0)+IF($A381&lt;='P07'!$B$17,INDEX('P07'!$AI:$AI,$A381+52),0)+IF($A381&lt;='P08'!$B$17,INDEX('P08'!$AI:$AI,$A381+52),0)+IF($A381&lt;='P09'!$B$17,INDEX('P09'!$AI:$AI,$A381+52),0)+IF($A381&lt;='P10'!$B$17,INDEX('P10'!$AI:$AI,$A381+52),0)</f>
        <v>6357.4931687822454</v>
      </c>
    </row>
    <row r="382" spans="1:20" x14ac:dyDescent="0.35">
      <c r="A382">
        <v>350</v>
      </c>
      <c r="B382">
        <f>IF($A382&lt;='P01'!$B$17,INDEX('P01'!$J:$J,$A382+52),0)+IF($A382&lt;='P02'!$B$17,INDEX('P02'!$J:$J,$A382+52),0)+IF($A382&lt;='P03'!$B$17,INDEX('P03'!$J:$J,$A382+52),0)+IF($A382&lt;='P04'!$B$17,INDEX('P04'!$J:$J,$A382+52),0)+IF($A382&lt;='P05'!$B$17,INDEX('P05'!$J:$J,$A382+52),0)+IF($A382&lt;='P06'!$B$17,INDEX('P06'!$J:$J,$A382+52),0)+IF($A382&lt;='P07'!$B$17,INDEX('P07'!$J:$J,$A382+52),0)+IF($A382&lt;='P08'!$B$17,INDEX('P08'!$J:$J,$A382+52),0)+IF($A382&lt;='P09'!$B$17,INDEX('P09'!$J:$J,$A382+52),0)+IF($A382&lt;='P10'!$B$17,INDEX('P10'!$J:$J,$A382+52),0)</f>
        <v>6.3303930660116477E-5</v>
      </c>
      <c r="C382">
        <f>IF($A382&lt;='P01'!$B$17,INDEX('P01'!$K:$K,$A382+52),0)+IF($A382&lt;='P02'!$B$17,INDEX('P02'!$K:$K,$A382+52),0)+IF($A382&lt;='P03'!$B$17,INDEX('P03'!$K:$K,$A382+52),0)+IF($A382&lt;='P04'!$B$17,INDEX('P04'!$K:$K,$A382+52),0)+IF($A382&lt;='P05'!$B$17,INDEX('P05'!$K:$K,$A382+52),0)+IF($A382&lt;='P06'!$B$17,INDEX('P06'!$K:$K,$A382+52),0)+IF($A382&lt;='P07'!$B$17,INDEX('P07'!$K:$K,$A382+52),0)+IF($A382&lt;='P08'!$B$17,INDEX('P08'!$K:$K,$A382+52),0)+IF($A382&lt;='P09'!$B$17,INDEX('P09'!$K:$K,$A382+52),0)+IF($A382&lt;='P10'!$B$17,INDEX('P10'!$K:$K,$A382+52),0)</f>
        <v>7.7121701680364445E-4</v>
      </c>
      <c r="D382">
        <f>IF($A382&lt;='P01'!$B$17,INDEX('P01'!$L:$L,$A382+52),0)+IF($A382&lt;='P02'!$B$17,INDEX('P02'!$L:$L,$A382+52),0)+IF($A382&lt;='P03'!$B$17,INDEX('P03'!$L:$L,$A382+52),0)+IF($A382&lt;='P04'!$B$17,INDEX('P04'!$L:$L,$A382+52),0)+IF($A382&lt;='P05'!$B$17,INDEX('P05'!$L:$L,$A382+52),0)+IF($A382&lt;='P06'!$B$17,INDEX('P06'!$L:$L,$A382+52),0)+IF($A382&lt;='P07'!$B$17,INDEX('P07'!$L:$L,$A382+52),0)+IF($A382&lt;='P08'!$B$17,INDEX('P08'!$L:$L,$A382+52),0)+IF($A382&lt;='P09'!$B$17,INDEX('P09'!$L:$L,$A382+52),0)+IF($A382&lt;='P10'!$B$17,INDEX('P10'!$L:$L,$A382+52),0)</f>
        <v>0</v>
      </c>
      <c r="E382">
        <f>IF($A382&lt;='P01'!$B$17,INDEX('P01'!$M:$M,$A382+52),0)+IF($A382&lt;='P02'!$B$17,INDEX('P02'!$M:$M,$A382+52),0)+IF($A382&lt;='P03'!$B$17,INDEX('P03'!$M:$M,$A382+52),0)+IF($A382&lt;='P04'!$B$17,INDEX('P04'!$M:$M,$A382+52),0)+IF($A382&lt;='P05'!$B$17,INDEX('P05'!$M:$M,$A382+52),0)+IF($A382&lt;='P06'!$B$17,INDEX('P06'!$M:$M,$A382+52),0)+IF($A382&lt;='P07'!$B$17,INDEX('P07'!$M:$M,$A382+52),0)+IF($A382&lt;='P08'!$B$17,INDEX('P08'!$M:$M,$A382+52),0)+IF($A382&lt;='P09'!$B$17,INDEX('P09'!$M:$M,$A382+52),0)+IF($A382&lt;='P10'!$B$17,INDEX('P10'!$M:$M,$A382+52),0)</f>
        <v>0.22632093131864009</v>
      </c>
      <c r="F382">
        <f>IF($A382&lt;='P01'!$B$17,INDEX('P01'!$R:$R,$A382+52),0)+IF($A382&lt;='P02'!$B$17,INDEX('P02'!$R:$R,$A382+52),0)+IF($A382&lt;='P03'!$B$17,INDEX('P03'!$R:$R,$A382+52),0)+IF($A382&lt;='P04'!$B$17,INDEX('P04'!$R:$R,$A382+52),0)+IF($A382&lt;='P05'!$B$17,INDEX('P05'!$R:$R,$A382+52),0)+IF($A382&lt;='P06'!$B$17,INDEX('P06'!$R:$R,$A382+52),0)+IF($A382&lt;='P07'!$B$17,INDEX('P07'!$R:$R,$A382+52),0)+IF($A382&lt;='P08'!$B$17,INDEX('P08'!$R:$R,$A382+52),0)+IF($A382&lt;='P09'!$B$17,INDEX('P09'!$R:$R,$A382+52),0)+IF($A382&lt;='P10'!$B$17,INDEX('P10'!$R:$R,$A382+52),0)</f>
        <v>26.490868843273031</v>
      </c>
      <c r="G382">
        <f>IF($A382&lt;='P01'!$B$17,INDEX('P01'!$S:$S,$A382+52),0)+IF($A382&lt;='P02'!$B$17,INDEX('P02'!$S:$S,$A382+52),0)+IF($A382&lt;='P03'!$B$17,INDEX('P03'!$S:$S,$A382+52),0)+IF($A382&lt;='P04'!$B$17,INDEX('P04'!$S:$S,$A382+52),0)+IF($A382&lt;='P05'!$B$17,INDEX('P05'!$S:$S,$A382+52),0)+IF($A382&lt;='P06'!$B$17,INDEX('P06'!$S:$S,$A382+52),0)+IF($A382&lt;='P07'!$B$17,INDEX('P07'!$S:$S,$A382+52),0)+IF($A382&lt;='P08'!$B$17,INDEX('P08'!$S:$S,$A382+52),0)+IF($A382&lt;='P09'!$B$17,INDEX('P09'!$S:$S,$A382+52),0)+IF($A382&lt;='P10'!$B$17,INDEX('P10'!$S:$S,$A382+52),0)</f>
        <v>0.5298173768654606</v>
      </c>
      <c r="H382">
        <f>IF($A382&lt;='P01'!$B$17,INDEX('P01'!$T:$T,$A382+52),0)+IF($A382&lt;='P02'!$B$17,INDEX('P02'!$T:$T,$A382+52),0)+IF($A382&lt;='P03'!$B$17,INDEX('P03'!$T:$T,$A382+52),0)+IF($A382&lt;='P04'!$B$17,INDEX('P04'!$T:$T,$A382+52),0)+IF($A382&lt;='P05'!$B$17,INDEX('P05'!$T:$T,$A382+52),0)+IF($A382&lt;='P06'!$B$17,INDEX('P06'!$T:$T,$A382+52),0)+IF($A382&lt;='P07'!$B$17,INDEX('P07'!$T:$T,$A382+52),0)+IF($A382&lt;='P08'!$B$17,INDEX('P08'!$T:$T,$A382+52),0)+IF($A382&lt;='P09'!$B$17,INDEX('P09'!$T:$T,$A382+52),0)+IF($A382&lt;='P10'!$B$17,INDEX('P10'!$T:$T,$A382+52),0)</f>
        <v>2.6897519039534497</v>
      </c>
      <c r="I382">
        <f>IF($A382&lt;='P01'!$B$17,INDEX('P01'!$U:$U,$A382+52),0)+IF($A382&lt;='P02'!$B$17,INDEX('P02'!$U:$U,$A382+52),0)+IF($A382&lt;='P03'!$B$17,INDEX('P03'!$U:$U,$A382+52),0)+IF($A382&lt;='P04'!$B$17,INDEX('P04'!$U:$U,$A382+52),0)+IF($A382&lt;='P05'!$B$17,INDEX('P05'!$U:$U,$A382+52),0)+IF($A382&lt;='P06'!$B$17,INDEX('P06'!$U:$U,$A382+52),0)+IF($A382&lt;='P07'!$B$17,INDEX('P07'!$U:$U,$A382+52),0)+IF($A382&lt;='P08'!$B$17,INDEX('P08'!$U:$U,$A382+52),0)+IF($A382&lt;='P09'!$B$17,INDEX('P09'!$U:$U,$A382+52),0)+IF($A382&lt;='P10'!$B$17,INDEX('P10'!$U:$U,$A382+52),0)</f>
        <v>63.303930660116478</v>
      </c>
      <c r="J382">
        <f>IF($A382&lt;='P01'!$B$17,INDEX('P01'!$V:$V,$A382+52),0)+IF($A382&lt;='P02'!$B$17,INDEX('P02'!$V:$V,$A382+52),0)+IF($A382&lt;='P03'!$B$17,INDEX('P03'!$V:$V,$A382+52),0)+IF($A382&lt;='P04'!$B$17,INDEX('P04'!$V:$V,$A382+52),0)+IF($A382&lt;='P05'!$B$17,INDEX('P05'!$V:$V,$A382+52),0)+IF($A382&lt;='P06'!$B$17,INDEX('P06'!$V:$V,$A382+52),0)+IF($A382&lt;='P07'!$B$17,INDEX('P07'!$V:$V,$A382+52),0)+IF($A382&lt;='P08'!$B$17,INDEX('P08'!$V:$V,$A382+52),0)+IF($A382&lt;='P09'!$B$17,INDEX('P09'!$V:$V,$A382+52),0)+IF($A382&lt;='P10'!$B$17,INDEX('P10'!$V:$V,$A382+52),0)</f>
        <v>3.7479150582156957E-2</v>
      </c>
      <c r="K382">
        <f>IF($A382&lt;='P01'!$B$17,INDEX('P01'!$W:$W,$A382+52),0)+IF($A382&lt;='P02'!$B$17,INDEX('P02'!$W:$W,$A382+52),0)+IF($A382&lt;='P03'!$B$17,INDEX('P03'!$W:$W,$A382+52),0)+IF($A382&lt;='P04'!$B$17,INDEX('P04'!$W:$W,$A382+52),0)+IF($A382&lt;='P05'!$B$17,INDEX('P05'!$W:$W,$A382+52),0)+IF($A382&lt;='P06'!$B$17,INDEX('P06'!$W:$W,$A382+52),0)+IF($A382&lt;='P07'!$B$17,INDEX('P07'!$W:$W,$A382+52),0)+IF($A382&lt;='P08'!$B$17,INDEX('P08'!$W:$W,$A382+52),0)+IF($A382&lt;='P09'!$B$17,INDEX('P09'!$W:$W,$A382+52),0)+IF($A382&lt;='P10'!$B$17,INDEX('P10'!$W:$W,$A382+52),0)</f>
        <v>-40.070110248244518</v>
      </c>
      <c r="L382">
        <f>IF($A382&lt;='P01'!$B$17,INDEX('P01'!$X:$X,$A382+52),0)+IF($A382&lt;='P02'!$B$17,INDEX('P02'!$X:$X,$A382+52),0)+IF($A382&lt;='P03'!$B$17,INDEX('P03'!$X:$X,$A382+52),0)+IF($A382&lt;='P04'!$B$17,INDEX('P04'!$X:$X,$A382+52),0)+IF($A382&lt;='P05'!$B$17,INDEX('P05'!$X:$X,$A382+52),0)+IF($A382&lt;='P06'!$B$17,INDEX('P06'!$X:$X,$A382+52),0)+IF($A382&lt;='P07'!$B$17,INDEX('P07'!$X:$X,$A382+52),0)+IF($A382&lt;='P08'!$B$17,INDEX('P08'!$X:$X,$A382+52),0)+IF($A382&lt;='P09'!$B$17,INDEX('P09'!$X:$X,$A382+52),0)+IF($A382&lt;='P10'!$B$17,INDEX('P10'!$X:$X,$A382+52),0)</f>
        <v>39.985120521271227</v>
      </c>
      <c r="M382">
        <f>IF($A382&lt;='P01'!$B$17,INDEX('P01'!$AA:$AA,$A382+52),0)+IF($A382&lt;='P02'!$B$17,INDEX('P02'!$AA:$AA,$A382+52),0)+IF($A382&lt;='P03'!$B$17,INDEX('P03'!$AA:$AA,$A382+52),0)+IF($A382&lt;='P04'!$B$17,INDEX('P04'!$AA:$AA,$A382+52),0)+IF($A382&lt;='P05'!$B$17,INDEX('P05'!$AA:$AA,$A382+52),0)+IF($A382&lt;='P06'!$B$17,INDEX('P06'!$AA:$AA,$A382+52),0)+IF($A382&lt;='P07'!$B$17,INDEX('P07'!$AA:$AA,$A382+52),0)+IF($A382&lt;='P08'!$B$17,INDEX('P08'!$AA:$AA,$A382+52),0)+IF($A382&lt;='P09'!$B$17,INDEX('P09'!$AA:$AA,$A382+52),0)+IF($A382&lt;='P10'!$B$17,INDEX('P10'!$AA:$AA,$A382+52),0)</f>
        <v>-12.73774879665287</v>
      </c>
      <c r="N382">
        <f>IF($A382&lt;='P01'!$B$17,INDEX('P01'!$AB:$AB,$A382+52),0)+IF($A382&lt;='P02'!$B$17,INDEX('P02'!$AB:$AB,$A382+52),0)+IF($A382&lt;='P03'!$B$17,INDEX('P03'!$AB:$AB,$A382+52),0)+IF($A382&lt;='P04'!$B$17,INDEX('P04'!$AB:$AB,$A382+52),0)+IF($A382&lt;='P05'!$B$17,INDEX('P05'!$AB:$AB,$A382+52),0)+IF($A382&lt;='P06'!$B$17,INDEX('P06'!$AB:$AB,$A382+52),0)+IF($A382&lt;='P07'!$B$17,INDEX('P07'!$AB:$AB,$A382+52),0)+IF($A382&lt;='P08'!$B$17,INDEX('P08'!$AB:$AB,$A382+52),0)+IF($A382&lt;='P09'!$B$17,INDEX('P09'!$AB:$AB,$A382+52),0)+IF($A382&lt;='P10'!$B$17,INDEX('P10'!$AB:$AB,$A382+52),0)</f>
        <v>8.4666170699026164</v>
      </c>
      <c r="O382">
        <f>IF($A382&lt;='P01'!$B$17,INDEX('P01'!$AC:$AC,$A382+52),0)+IF($A382&lt;='P02'!$B$17,INDEX('P02'!$AC:$AC,$A382+52),0)+IF($A382&lt;='P03'!$B$17,INDEX('P03'!$AC:$AC,$A382+52),0)+IF($A382&lt;='P04'!$B$17,INDEX('P04'!$AC:$AC,$A382+52),0)+IF($A382&lt;='P05'!$B$17,INDEX('P05'!$AC:$AC,$A382+52),0)+IF($A382&lt;='P06'!$B$17,INDEX('P06'!$AC:$AC,$A382+52),0)+IF($A382&lt;='P07'!$B$17,INDEX('P07'!$AC:$AC,$A382+52),0)+IF($A382&lt;='P08'!$B$17,INDEX('P08'!$AC:$AC,$A382+52),0)+IF($A382&lt;='P09'!$B$17,INDEX('P09'!$AC:$AC,$A382+52),0)+IF($A382&lt;='P10'!$B$17,INDEX('P10'!$AC:$AC,$A382+52),0)</f>
        <v>0.16933234139805234</v>
      </c>
      <c r="P382">
        <f>IF($A382&lt;='P01'!$B$17,INDEX('P01'!$AD:$AD,$A382+52),0)+IF($A382&lt;='P02'!$B$17,INDEX('P02'!$AD:$AD,$A382+52),0)+IF($A382&lt;='P03'!$B$17,INDEX('P03'!$AD:$AD,$A382+52),0)+IF($A382&lt;='P04'!$B$17,INDEX('P04'!$AD:$AD,$A382+52),0)+IF($A382&lt;='P05'!$B$17,INDEX('P05'!$AD:$AD,$A382+52),0)+IF($A382&lt;='P06'!$B$17,INDEX('P06'!$AD:$AD,$A382+52),0)+IF($A382&lt;='P07'!$B$17,INDEX('P07'!$AD:$AD,$A382+52),0)+IF($A382&lt;='P08'!$B$17,INDEX('P08'!$AD:$AD,$A382+52),0)+IF($A382&lt;='P09'!$B$17,INDEX('P09'!$AD:$AD,$A382+52),0)+IF($A382&lt;='P10'!$B$17,INDEX('P10'!$AD:$AD,$A382+52),0)</f>
        <v>0.85685334022318382</v>
      </c>
      <c r="Q382">
        <f>IF($A382&lt;='P01'!$B$17,INDEX('P01'!$AE:$AE,$A382+52),0)+IF($A382&lt;='P02'!$B$17,INDEX('P02'!$AE:$AE,$A382+52),0)+IF($A382&lt;='P03'!$B$17,INDEX('P03'!$AE:$AE,$A382+52),0)+IF($A382&lt;='P04'!$B$17,INDEX('P04'!$AE:$AE,$A382+52),0)+IF($A382&lt;='P05'!$B$17,INDEX('P05'!$AE:$AE,$A382+52),0)+IF($A382&lt;='P06'!$B$17,INDEX('P06'!$AE:$AE,$A382+52),0)+IF($A382&lt;='P07'!$B$17,INDEX('P07'!$AE:$AE,$A382+52),0)+IF($A382&lt;='P08'!$B$17,INDEX('P08'!$AE:$AE,$A382+52),0)+IF($A382&lt;='P09'!$B$17,INDEX('P09'!$AE:$AE,$A382+52),0)+IF($A382&lt;='P10'!$B$17,INDEX('P10'!$AE:$AE,$A382+52),0)</f>
        <v>20.166240743486938</v>
      </c>
      <c r="R382">
        <f>IF($A382&lt;='P01'!$B$17,INDEX('P01'!$AF:$AF,$A382+52),0)+IF($A382&lt;='P02'!$B$17,INDEX('P02'!$AF:$AF,$A382+52),0)+IF($A382&lt;='P03'!$B$17,INDEX('P03'!$AF:$AF,$A382+52),0)+IF($A382&lt;='P04'!$B$17,INDEX('P04'!$AF:$AF,$A382+52),0)+IF($A382&lt;='P05'!$B$17,INDEX('P05'!$AF:$AF,$A382+52),0)+IF($A382&lt;='P06'!$B$17,INDEX('P06'!$AF:$AF,$A382+52),0)+IF($A382&lt;='P07'!$B$17,INDEX('P07'!$AF:$AF,$A382+52),0)+IF($A382&lt;='P08'!$B$17,INDEX('P08'!$AF:$AF,$A382+52),0)+IF($A382&lt;='P09'!$B$17,INDEX('P09'!$AF:$AF,$A382+52),0)+IF($A382&lt;='P10'!$B$17,INDEX('P10'!$AF:$AF,$A382+52),0)</f>
        <v>1.1939441447312257E-2</v>
      </c>
      <c r="S382">
        <f>IF($A382&lt;='P01'!$B$17,INDEX('P01'!$AG:$AG,$A382+52),0)+IF($A382&lt;='P02'!$B$17,INDEX('P02'!$AG:$AG,$A382+52),0)+IF($A382&lt;='P03'!$B$17,INDEX('P03'!$AG:$AG,$A382+52),0)+IF($A382&lt;='P04'!$B$17,INDEX('P04'!$AG:$AG,$A382+52),0)+IF($A382&lt;='P05'!$B$17,INDEX('P05'!$AG:$AG,$A382+52),0)+IF($A382&lt;='P06'!$B$17,INDEX('P06'!$AG:$AG,$A382+52),0)+IF($A382&lt;='P07'!$B$17,INDEX('P07'!$AG:$AG,$A382+52),0)+IF($A382&lt;='P08'!$B$17,INDEX('P08'!$AG:$AG,$A382+52),0)+IF($A382&lt;='P09'!$B$17,INDEX('P09'!$AG:$AG,$A382+52),0)+IF($A382&lt;='P10'!$B$17,INDEX('P10'!$AG:$AG,$A382+52),0)</f>
        <v>6338.3208265626754</v>
      </c>
      <c r="T382">
        <f>IF($A382&lt;='P01'!$B$17,INDEX('P01'!$AI:$AI,$A382+52),0)+IF($A382&lt;='P02'!$B$17,INDEX('P02'!$AI:$AI,$A382+52),0)+IF($A382&lt;='P03'!$B$17,INDEX('P03'!$AI:$AI,$A382+52),0)+IF($A382&lt;='P04'!$B$17,INDEX('P04'!$AI:$AI,$A382+52),0)+IF($A382&lt;='P05'!$B$17,INDEX('P05'!$AI:$AI,$A382+52),0)+IF($A382&lt;='P06'!$B$17,INDEX('P06'!$AI:$AI,$A382+52),0)+IF($A382&lt;='P07'!$B$17,INDEX('P07'!$AI:$AI,$A382+52),0)+IF($A382&lt;='P08'!$B$17,INDEX('P08'!$AI:$AI,$A382+52),0)+IF($A382&lt;='P09'!$B$17,INDEX('P09'!$AI:$AI,$A382+52),0)+IF($A382&lt;='P10'!$B$17,INDEX('P10'!$AI:$AI,$A382+52),0)</f>
        <v>6338.3208265626754</v>
      </c>
    </row>
    <row r="383" spans="1:20" x14ac:dyDescent="0.35">
      <c r="A383">
        <v>351</v>
      </c>
      <c r="B383">
        <f>IF($A383&lt;='P01'!$B$17,INDEX('P01'!$J:$J,$A383+52),0)+IF($A383&lt;='P02'!$B$17,INDEX('P02'!$J:$J,$A383+52),0)+IF($A383&lt;='P03'!$B$17,INDEX('P03'!$J:$J,$A383+52),0)+IF($A383&lt;='P04'!$B$17,INDEX('P04'!$J:$J,$A383+52),0)+IF($A383&lt;='P05'!$B$17,INDEX('P05'!$J:$J,$A383+52),0)+IF($A383&lt;='P06'!$B$17,INDEX('P06'!$J:$J,$A383+52),0)+IF($A383&lt;='P07'!$B$17,INDEX('P07'!$J:$J,$A383+52),0)+IF($A383&lt;='P08'!$B$17,INDEX('P08'!$J:$J,$A383+52),0)+IF($A383&lt;='P09'!$B$17,INDEX('P09'!$J:$J,$A383+52),0)+IF($A383&lt;='P10'!$B$17,INDEX('P10'!$J:$J,$A383+52),0)</f>
        <v>6.3071365446886314E-5</v>
      </c>
      <c r="C383">
        <f>IF($A383&lt;='P01'!$B$17,INDEX('P01'!$K:$K,$A383+52),0)+IF($A383&lt;='P02'!$B$17,INDEX('P02'!$K:$K,$A383+52),0)+IF($A383&lt;='P03'!$B$17,INDEX('P03'!$K:$K,$A383+52),0)+IF($A383&lt;='P04'!$B$17,INDEX('P04'!$K:$K,$A383+52),0)+IF($A383&lt;='P05'!$B$17,INDEX('P05'!$K:$K,$A383+52),0)+IF($A383&lt;='P06'!$B$17,INDEX('P06'!$K:$K,$A383+52),0)+IF($A383&lt;='P07'!$B$17,INDEX('P07'!$K:$K,$A383+52),0)+IF($A383&lt;='P08'!$B$17,INDEX('P08'!$K:$K,$A383+52),0)+IF($A383&lt;='P09'!$B$17,INDEX('P09'!$K:$K,$A383+52),0)+IF($A383&lt;='P10'!$B$17,INDEX('P10'!$K:$K,$A383+52),0)</f>
        <v>7.683837290742828E-4</v>
      </c>
      <c r="D383">
        <f>IF($A383&lt;='P01'!$B$17,INDEX('P01'!$L:$L,$A383+52),0)+IF($A383&lt;='P02'!$B$17,INDEX('P02'!$L:$L,$A383+52),0)+IF($A383&lt;='P03'!$B$17,INDEX('P03'!$L:$L,$A383+52),0)+IF($A383&lt;='P04'!$B$17,INDEX('P04'!$L:$L,$A383+52),0)+IF($A383&lt;='P05'!$B$17,INDEX('P05'!$L:$L,$A383+52),0)+IF($A383&lt;='P06'!$B$17,INDEX('P06'!$L:$L,$A383+52),0)+IF($A383&lt;='P07'!$B$17,INDEX('P07'!$L:$L,$A383+52),0)+IF($A383&lt;='P08'!$B$17,INDEX('P08'!$L:$L,$A383+52),0)+IF($A383&lt;='P09'!$B$17,INDEX('P09'!$L:$L,$A383+52),0)+IF($A383&lt;='P10'!$B$17,INDEX('P10'!$L:$L,$A383+52),0)</f>
        <v>0</v>
      </c>
      <c r="E383">
        <f>IF($A383&lt;='P01'!$B$17,INDEX('P01'!$M:$M,$A383+52),0)+IF($A383&lt;='P02'!$B$17,INDEX('P02'!$M:$M,$A383+52),0)+IF($A383&lt;='P03'!$B$17,INDEX('P03'!$M:$M,$A383+52),0)+IF($A383&lt;='P04'!$B$17,INDEX('P04'!$M:$M,$A383+52),0)+IF($A383&lt;='P05'!$B$17,INDEX('P05'!$M:$M,$A383+52),0)+IF($A383&lt;='P06'!$B$17,INDEX('P06'!$M:$M,$A383+52),0)+IF($A383&lt;='P07'!$B$17,INDEX('P07'!$M:$M,$A383+52),0)+IF($A383&lt;='P08'!$B$17,INDEX('P08'!$M:$M,$A383+52),0)+IF($A383&lt;='P09'!$B$17,INDEX('P09'!$M:$M,$A383+52),0)+IF($A383&lt;='P10'!$B$17,INDEX('P10'!$M:$M,$A383+52),0)</f>
        <v>0.22548947622411891</v>
      </c>
      <c r="F383">
        <f>IF($A383&lt;='P01'!$B$17,INDEX('P01'!$R:$R,$A383+52),0)+IF($A383&lt;='P02'!$B$17,INDEX('P02'!$R:$R,$A383+52),0)+IF($A383&lt;='P03'!$B$17,INDEX('P03'!$R:$R,$A383+52),0)+IF($A383&lt;='P04'!$B$17,INDEX('P04'!$R:$R,$A383+52),0)+IF($A383&lt;='P05'!$B$17,INDEX('P05'!$R:$R,$A383+52),0)+IF($A383&lt;='P06'!$B$17,INDEX('P06'!$R:$R,$A383+52),0)+IF($A383&lt;='P07'!$B$17,INDEX('P07'!$R:$R,$A383+52),0)+IF($A383&lt;='P08'!$B$17,INDEX('P08'!$R:$R,$A383+52),0)+IF($A383&lt;='P09'!$B$17,INDEX('P09'!$R:$R,$A383+52),0)+IF($A383&lt;='P10'!$B$17,INDEX('P10'!$R:$R,$A383+52),0)</f>
        <v>26.393547010379809</v>
      </c>
      <c r="G383">
        <f>IF($A383&lt;='P01'!$B$17,INDEX('P01'!$S:$S,$A383+52),0)+IF($A383&lt;='P02'!$B$17,INDEX('P02'!$S:$S,$A383+52),0)+IF($A383&lt;='P03'!$B$17,INDEX('P03'!$S:$S,$A383+52),0)+IF($A383&lt;='P04'!$B$17,INDEX('P04'!$S:$S,$A383+52),0)+IF($A383&lt;='P05'!$B$17,INDEX('P05'!$S:$S,$A383+52),0)+IF($A383&lt;='P06'!$B$17,INDEX('P06'!$S:$S,$A383+52),0)+IF($A383&lt;='P07'!$B$17,INDEX('P07'!$S:$S,$A383+52),0)+IF($A383&lt;='P08'!$B$17,INDEX('P08'!$S:$S,$A383+52),0)+IF($A383&lt;='P09'!$B$17,INDEX('P09'!$S:$S,$A383+52),0)+IF($A383&lt;='P10'!$B$17,INDEX('P10'!$S:$S,$A383+52),0)</f>
        <v>0.52787094020759617</v>
      </c>
      <c r="H383">
        <f>IF($A383&lt;='P01'!$B$17,INDEX('P01'!$T:$T,$A383+52),0)+IF($A383&lt;='P02'!$B$17,INDEX('P02'!$T:$T,$A383+52),0)+IF($A383&lt;='P03'!$B$17,INDEX('P03'!$T:$T,$A383+52),0)+IF($A383&lt;='P04'!$B$17,INDEX('P04'!$T:$T,$A383+52),0)+IF($A383&lt;='P05'!$B$17,INDEX('P05'!$T:$T,$A383+52),0)+IF($A383&lt;='P06'!$B$17,INDEX('P06'!$T:$T,$A383+52),0)+IF($A383&lt;='P07'!$B$17,INDEX('P07'!$T:$T,$A383+52),0)+IF($A383&lt;='P08'!$B$17,INDEX('P08'!$T:$T,$A383+52),0)+IF($A383&lt;='P09'!$B$17,INDEX('P09'!$T:$T,$A383+52),0)+IF($A383&lt;='P10'!$B$17,INDEX('P10'!$T:$T,$A383+52),0)</f>
        <v>2.6864796091866019</v>
      </c>
      <c r="I383">
        <f>IF($A383&lt;='P01'!$B$17,INDEX('P01'!$U:$U,$A383+52),0)+IF($A383&lt;='P02'!$B$17,INDEX('P02'!$U:$U,$A383+52),0)+IF($A383&lt;='P03'!$B$17,INDEX('P03'!$U:$U,$A383+52),0)+IF($A383&lt;='P04'!$B$17,INDEX('P04'!$U:$U,$A383+52),0)+IF($A383&lt;='P05'!$B$17,INDEX('P05'!$U:$U,$A383+52),0)+IF($A383&lt;='P06'!$B$17,INDEX('P06'!$U:$U,$A383+52),0)+IF($A383&lt;='P07'!$B$17,INDEX('P07'!$U:$U,$A383+52),0)+IF($A383&lt;='P08'!$B$17,INDEX('P08'!$U:$U,$A383+52),0)+IF($A383&lt;='P09'!$B$17,INDEX('P09'!$U:$U,$A383+52),0)+IF($A383&lt;='P10'!$B$17,INDEX('P10'!$U:$U,$A383+52),0)</f>
        <v>63.071365446886311</v>
      </c>
      <c r="J383">
        <f>IF($A383&lt;='P01'!$B$17,INDEX('P01'!$V:$V,$A383+52),0)+IF($A383&lt;='P02'!$B$17,INDEX('P02'!$V:$V,$A383+52),0)+IF($A383&lt;='P03'!$B$17,INDEX('P03'!$V:$V,$A383+52),0)+IF($A383&lt;='P04'!$B$17,INDEX('P04'!$V:$V,$A383+52),0)+IF($A383&lt;='P05'!$B$17,INDEX('P05'!$V:$V,$A383+52),0)+IF($A383&lt;='P06'!$B$17,INDEX('P06'!$V:$V,$A383+52),0)+IF($A383&lt;='P07'!$B$17,INDEX('P07'!$V:$V,$A383+52),0)+IF($A383&lt;='P08'!$B$17,INDEX('P08'!$V:$V,$A383+52),0)+IF($A383&lt;='P09'!$B$17,INDEX('P09'!$V:$V,$A383+52),0)+IF($A383&lt;='P10'!$B$17,INDEX('P10'!$V:$V,$A383+52),0)</f>
        <v>3.743355424736651E-2</v>
      </c>
      <c r="K383">
        <f>IF($A383&lt;='P01'!$B$17,INDEX('P01'!$W:$W,$A383+52),0)+IF($A383&lt;='P02'!$B$17,INDEX('P02'!$W:$W,$A383+52),0)+IF($A383&lt;='P03'!$B$17,INDEX('P03'!$W:$W,$A383+52),0)+IF($A383&lt;='P04'!$B$17,INDEX('P04'!$W:$W,$A383+52),0)+IF($A383&lt;='P05'!$B$17,INDEX('P05'!$W:$W,$A383+52),0)+IF($A383&lt;='P06'!$B$17,INDEX('P06'!$W:$W,$A383+52),0)+IF($A383&lt;='P07'!$B$17,INDEX('P07'!$W:$W,$A383+52),0)+IF($A383&lt;='P08'!$B$17,INDEX('P08'!$W:$W,$A383+52),0)+IF($A383&lt;='P09'!$B$17,INDEX('P09'!$W:$W,$A383+52),0)+IF($A383&lt;='P10'!$B$17,INDEX('P10'!$W:$W,$A383+52),0)</f>
        <v>-39.929602540148061</v>
      </c>
      <c r="L383">
        <f>IF($A383&lt;='P01'!$B$17,INDEX('P01'!$X:$X,$A383+52),0)+IF($A383&lt;='P02'!$B$17,INDEX('P02'!$X:$X,$A383+52),0)+IF($A383&lt;='P03'!$B$17,INDEX('P03'!$X:$X,$A383+52),0)+IF($A383&lt;='P04'!$B$17,INDEX('P04'!$X:$X,$A383+52),0)+IF($A383&lt;='P05'!$B$17,INDEX('P05'!$X:$X,$A383+52),0)+IF($A383&lt;='P06'!$B$17,INDEX('P06'!$X:$X,$A383+52),0)+IF($A383&lt;='P07'!$B$17,INDEX('P07'!$X:$X,$A383+52),0)+IF($A383&lt;='P08'!$B$17,INDEX('P08'!$X:$X,$A383+52),0)+IF($A383&lt;='P09'!$B$17,INDEX('P09'!$X:$X,$A383+52),0)+IF($A383&lt;='P10'!$B$17,INDEX('P10'!$X:$X,$A383+52),0)</f>
        <v>39.844925047403677</v>
      </c>
      <c r="M383">
        <f>IF($A383&lt;='P01'!$B$17,INDEX('P01'!$AA:$AA,$A383+52),0)+IF($A383&lt;='P02'!$B$17,INDEX('P02'!$AA:$AA,$A383+52),0)+IF($A383&lt;='P03'!$B$17,INDEX('P03'!$AA:$AA,$A383+52),0)+IF($A383&lt;='P04'!$B$17,INDEX('P04'!$AA:$AA,$A383+52),0)+IF($A383&lt;='P05'!$B$17,INDEX('P05'!$AA:$AA,$A383+52),0)+IF($A383&lt;='P06'!$B$17,INDEX('P06'!$AA:$AA,$A383+52),0)+IF($A383&lt;='P07'!$B$17,INDEX('P07'!$AA:$AA,$A383+52),0)+IF($A383&lt;='P08'!$B$17,INDEX('P08'!$AA:$AA,$A383+52),0)+IF($A383&lt;='P09'!$B$17,INDEX('P09'!$AA:$AA,$A383+52),0)+IF($A383&lt;='P10'!$B$17,INDEX('P10'!$AA:$AA,$A383+52),0)</f>
        <v>-12.651669541247523</v>
      </c>
      <c r="N383">
        <f>IF($A383&lt;='P01'!$B$17,INDEX('P01'!$AB:$AB,$A383+52),0)+IF($A383&lt;='P02'!$B$17,INDEX('P02'!$AB:$AB,$A383+52),0)+IF($A383&lt;='P03'!$B$17,INDEX('P03'!$AB:$AB,$A383+52),0)+IF($A383&lt;='P04'!$B$17,INDEX('P04'!$AB:$AB,$A383+52),0)+IF($A383&lt;='P05'!$B$17,INDEX('P05'!$AB:$AB,$A383+52),0)+IF($A383&lt;='P06'!$B$17,INDEX('P06'!$AB:$AB,$A383+52),0)+IF($A383&lt;='P07'!$B$17,INDEX('P07'!$AB:$AB,$A383+52),0)+IF($A383&lt;='P08'!$B$17,INDEX('P08'!$AB:$AB,$A383+52),0)+IF($A383&lt;='P09'!$B$17,INDEX('P09'!$AB:$AB,$A383+52),0)+IF($A383&lt;='P10'!$B$17,INDEX('P10'!$AB:$AB,$A383+52),0)</f>
        <v>8.4079869533472635</v>
      </c>
      <c r="O383">
        <f>IF($A383&lt;='P01'!$B$17,INDEX('P01'!$AC:$AC,$A383+52),0)+IF($A383&lt;='P02'!$B$17,INDEX('P02'!$AC:$AC,$A383+52),0)+IF($A383&lt;='P03'!$B$17,INDEX('P03'!$AC:$AC,$A383+52),0)+IF($A383&lt;='P04'!$B$17,INDEX('P04'!$AC:$AC,$A383+52),0)+IF($A383&lt;='P05'!$B$17,INDEX('P05'!$AC:$AC,$A383+52),0)+IF($A383&lt;='P06'!$B$17,INDEX('P06'!$AC:$AC,$A383+52),0)+IF($A383&lt;='P07'!$B$17,INDEX('P07'!$AC:$AC,$A383+52),0)+IF($A383&lt;='P08'!$B$17,INDEX('P08'!$AC:$AC,$A383+52),0)+IF($A383&lt;='P09'!$B$17,INDEX('P09'!$AC:$AC,$A383+52),0)+IF($A383&lt;='P10'!$B$17,INDEX('P10'!$AC:$AC,$A383+52),0)</f>
        <v>0.16815973906694529</v>
      </c>
      <c r="P383">
        <f>IF($A383&lt;='P01'!$B$17,INDEX('P01'!$AD:$AD,$A383+52),0)+IF($A383&lt;='P02'!$B$17,INDEX('P02'!$AD:$AD,$A383+52),0)+IF($A383&lt;='P03'!$B$17,INDEX('P03'!$AD:$AD,$A383+52),0)+IF($A383&lt;='P04'!$B$17,INDEX('P04'!$AD:$AD,$A383+52),0)+IF($A383&lt;='P05'!$B$17,INDEX('P05'!$AD:$AD,$A383+52),0)+IF($A383&lt;='P06'!$B$17,INDEX('P06'!$AD:$AD,$A383+52),0)+IF($A383&lt;='P07'!$B$17,INDEX('P07'!$AD:$AD,$A383+52),0)+IF($A383&lt;='P08'!$B$17,INDEX('P08'!$AD:$AD,$A383+52),0)+IF($A383&lt;='P09'!$B$17,INDEX('P09'!$AD:$AD,$A383+52),0)+IF($A383&lt;='P10'!$B$17,INDEX('P10'!$AD:$AD,$A383+52),0)</f>
        <v>0.853018350625393</v>
      </c>
      <c r="Q383">
        <f>IF($A383&lt;='P01'!$B$17,INDEX('P01'!$AE:$AE,$A383+52),0)+IF($A383&lt;='P02'!$B$17,INDEX('P02'!$AE:$AE,$A383+52),0)+IF($A383&lt;='P03'!$B$17,INDEX('P03'!$AE:$AE,$A383+52),0)+IF($A383&lt;='P04'!$B$17,INDEX('P04'!$AE:$AE,$A383+52),0)+IF($A383&lt;='P05'!$B$17,INDEX('P05'!$AE:$AE,$A383+52),0)+IF($A383&lt;='P06'!$B$17,INDEX('P06'!$AE:$AE,$A383+52),0)+IF($A383&lt;='P07'!$B$17,INDEX('P07'!$AE:$AE,$A383+52),0)+IF($A383&lt;='P08'!$B$17,INDEX('P08'!$AE:$AE,$A383+52),0)+IF($A383&lt;='P09'!$B$17,INDEX('P09'!$AE:$AE,$A383+52),0)+IF($A383&lt;='P10'!$B$17,INDEX('P10'!$AE:$AE,$A383+52),0)</f>
        <v>20.026592400410571</v>
      </c>
      <c r="R383">
        <f>IF($A383&lt;='P01'!$B$17,INDEX('P01'!$AF:$AF,$A383+52),0)+IF($A383&lt;='P02'!$B$17,INDEX('P02'!$AF:$AF,$A383+52),0)+IF($A383&lt;='P03'!$B$17,INDEX('P03'!$AF:$AF,$A383+52),0)+IF($A383&lt;='P04'!$B$17,INDEX('P04'!$AF:$AF,$A383+52),0)+IF($A383&lt;='P05'!$B$17,INDEX('P05'!$AF:$AF,$A383+52),0)+IF($A383&lt;='P06'!$B$17,INDEX('P06'!$AF:$AF,$A383+52),0)+IF($A383&lt;='P07'!$B$17,INDEX('P07'!$AF:$AF,$A383+52),0)+IF($A383&lt;='P08'!$B$17,INDEX('P08'!$AF:$AF,$A383+52),0)+IF($A383&lt;='P09'!$B$17,INDEX('P09'!$AF:$AF,$A383+52),0)+IF($A383&lt;='P10'!$B$17,INDEX('P10'!$AF:$AF,$A383+52),0)</f>
        <v>1.1886004491879544E-2</v>
      </c>
      <c r="S383">
        <f>IF($A383&lt;='P01'!$B$17,INDEX('P01'!$AG:$AG,$A383+52),0)+IF($A383&lt;='P02'!$B$17,INDEX('P02'!$AG:$AG,$A383+52),0)+IF($A383&lt;='P03'!$B$17,INDEX('P03'!$AG:$AG,$A383+52),0)+IF($A383&lt;='P04'!$B$17,INDEX('P04'!$AG:$AG,$A383+52),0)+IF($A383&lt;='P05'!$B$17,INDEX('P05'!$AG:$AG,$A383+52),0)+IF($A383&lt;='P06'!$B$17,INDEX('P06'!$AG:$AG,$A383+52),0)+IF($A383&lt;='P07'!$B$17,INDEX('P07'!$AG:$AG,$A383+52),0)+IF($A383&lt;='P08'!$B$17,INDEX('P08'!$AG:$AG,$A383+52),0)+IF($A383&lt;='P09'!$B$17,INDEX('P09'!$AG:$AG,$A383+52),0)+IF($A383&lt;='P10'!$B$17,INDEX('P10'!$AG:$AG,$A383+52),0)</f>
        <v>6319.2259145575299</v>
      </c>
      <c r="T383">
        <f>IF($A383&lt;='P01'!$B$17,INDEX('P01'!$AI:$AI,$A383+52),0)+IF($A383&lt;='P02'!$B$17,INDEX('P02'!$AI:$AI,$A383+52),0)+IF($A383&lt;='P03'!$B$17,INDEX('P03'!$AI:$AI,$A383+52),0)+IF($A383&lt;='P04'!$B$17,INDEX('P04'!$AI:$AI,$A383+52),0)+IF($A383&lt;='P05'!$B$17,INDEX('P05'!$AI:$AI,$A383+52),0)+IF($A383&lt;='P06'!$B$17,INDEX('P06'!$AI:$AI,$A383+52),0)+IF($A383&lt;='P07'!$B$17,INDEX('P07'!$AI:$AI,$A383+52),0)+IF($A383&lt;='P08'!$B$17,INDEX('P08'!$AI:$AI,$A383+52),0)+IF($A383&lt;='P09'!$B$17,INDEX('P09'!$AI:$AI,$A383+52),0)+IF($A383&lt;='P10'!$B$17,INDEX('P10'!$AI:$AI,$A383+52),0)</f>
        <v>6319.2259145575299</v>
      </c>
    </row>
    <row r="384" spans="1:20" x14ac:dyDescent="0.35">
      <c r="A384">
        <v>352</v>
      </c>
      <c r="B384">
        <f>IF($A384&lt;='P01'!$B$17,INDEX('P01'!$J:$J,$A384+52),0)+IF($A384&lt;='P02'!$B$17,INDEX('P02'!$J:$J,$A384+52),0)+IF($A384&lt;='P03'!$B$17,INDEX('P03'!$J:$J,$A384+52),0)+IF($A384&lt;='P04'!$B$17,INDEX('P04'!$J:$J,$A384+52),0)+IF($A384&lt;='P05'!$B$17,INDEX('P05'!$J:$J,$A384+52),0)+IF($A384&lt;='P06'!$B$17,INDEX('P06'!$J:$J,$A384+52),0)+IF($A384&lt;='P07'!$B$17,INDEX('P07'!$J:$J,$A384+52),0)+IF($A384&lt;='P08'!$B$17,INDEX('P08'!$J:$J,$A384+52),0)+IF($A384&lt;='P09'!$B$17,INDEX('P09'!$J:$J,$A384+52),0)+IF($A384&lt;='P10'!$B$17,INDEX('P10'!$J:$J,$A384+52),0)</f>
        <v>6.2839654628917872E-5</v>
      </c>
      <c r="C384">
        <f>IF($A384&lt;='P01'!$B$17,INDEX('P01'!$K:$K,$A384+52),0)+IF($A384&lt;='P02'!$B$17,INDEX('P02'!$K:$K,$A384+52),0)+IF($A384&lt;='P03'!$B$17,INDEX('P03'!$K:$K,$A384+52),0)+IF($A384&lt;='P04'!$B$17,INDEX('P04'!$K:$K,$A384+52),0)+IF($A384&lt;='P05'!$B$17,INDEX('P05'!$K:$K,$A384+52),0)+IF($A384&lt;='P06'!$B$17,INDEX('P06'!$K:$K,$A384+52),0)+IF($A384&lt;='P07'!$B$17,INDEX('P07'!$K:$K,$A384+52),0)+IF($A384&lt;='P08'!$B$17,INDEX('P08'!$K:$K,$A384+52),0)+IF($A384&lt;='P09'!$B$17,INDEX('P09'!$K:$K,$A384+52),0)+IF($A384&lt;='P10'!$B$17,INDEX('P10'!$K:$K,$A384+52),0)</f>
        <v>7.6556085024304251E-4</v>
      </c>
      <c r="D384">
        <f>IF($A384&lt;='P01'!$B$17,INDEX('P01'!$L:$L,$A384+52),0)+IF($A384&lt;='P02'!$B$17,INDEX('P02'!$L:$L,$A384+52),0)+IF($A384&lt;='P03'!$B$17,INDEX('P03'!$L:$L,$A384+52),0)+IF($A384&lt;='P04'!$B$17,INDEX('P04'!$L:$L,$A384+52),0)+IF($A384&lt;='P05'!$B$17,INDEX('P05'!$L:$L,$A384+52),0)+IF($A384&lt;='P06'!$B$17,INDEX('P06'!$L:$L,$A384+52),0)+IF($A384&lt;='P07'!$B$17,INDEX('P07'!$L:$L,$A384+52),0)+IF($A384&lt;='P08'!$B$17,INDEX('P08'!$L:$L,$A384+52),0)+IF($A384&lt;='P09'!$B$17,INDEX('P09'!$L:$L,$A384+52),0)+IF($A384&lt;='P10'!$B$17,INDEX('P10'!$L:$L,$A384+52),0)</f>
        <v>0</v>
      </c>
      <c r="E384">
        <f>IF($A384&lt;='P01'!$B$17,INDEX('P01'!$M:$M,$A384+52),0)+IF($A384&lt;='P02'!$B$17,INDEX('P02'!$M:$M,$A384+52),0)+IF($A384&lt;='P03'!$B$17,INDEX('P03'!$M:$M,$A384+52),0)+IF($A384&lt;='P04'!$B$17,INDEX('P04'!$M:$M,$A384+52),0)+IF($A384&lt;='P05'!$B$17,INDEX('P05'!$M:$M,$A384+52),0)+IF($A384&lt;='P06'!$B$17,INDEX('P06'!$M:$M,$A384+52),0)+IF($A384&lt;='P07'!$B$17,INDEX('P07'!$M:$M,$A384+52),0)+IF($A384&lt;='P08'!$B$17,INDEX('P08'!$M:$M,$A384+52),0)+IF($A384&lt;='P09'!$B$17,INDEX('P09'!$M:$M,$A384+52),0)+IF($A384&lt;='P10'!$B$17,INDEX('P10'!$M:$M,$A384+52),0)</f>
        <v>0.22466107571924696</v>
      </c>
      <c r="F384">
        <f>IF($A384&lt;='P01'!$B$17,INDEX('P01'!$R:$R,$A384+52),0)+IF($A384&lt;='P02'!$B$17,INDEX('P02'!$R:$R,$A384+52),0)+IF($A384&lt;='P03'!$B$17,INDEX('P03'!$R:$R,$A384+52),0)+IF($A384&lt;='P04'!$B$17,INDEX('P04'!$R:$R,$A384+52),0)+IF($A384&lt;='P05'!$B$17,INDEX('P05'!$R:$R,$A384+52),0)+IF($A384&lt;='P06'!$B$17,INDEX('P06'!$R:$R,$A384+52),0)+IF($A384&lt;='P07'!$B$17,INDEX('P07'!$R:$R,$A384+52),0)+IF($A384&lt;='P08'!$B$17,INDEX('P08'!$R:$R,$A384+52),0)+IF($A384&lt;='P09'!$B$17,INDEX('P09'!$R:$R,$A384+52),0)+IF($A384&lt;='P10'!$B$17,INDEX('P10'!$R:$R,$A384+52),0)</f>
        <v>26.296582717256747</v>
      </c>
      <c r="G384">
        <f>IF($A384&lt;='P01'!$B$17,INDEX('P01'!$S:$S,$A384+52),0)+IF($A384&lt;='P02'!$B$17,INDEX('P02'!$S:$S,$A384+52),0)+IF($A384&lt;='P03'!$B$17,INDEX('P03'!$S:$S,$A384+52),0)+IF($A384&lt;='P04'!$B$17,INDEX('P04'!$S:$S,$A384+52),0)+IF($A384&lt;='P05'!$B$17,INDEX('P05'!$S:$S,$A384+52),0)+IF($A384&lt;='P06'!$B$17,INDEX('P06'!$S:$S,$A384+52),0)+IF($A384&lt;='P07'!$B$17,INDEX('P07'!$S:$S,$A384+52),0)+IF($A384&lt;='P08'!$B$17,INDEX('P08'!$S:$S,$A384+52),0)+IF($A384&lt;='P09'!$B$17,INDEX('P09'!$S:$S,$A384+52),0)+IF($A384&lt;='P10'!$B$17,INDEX('P10'!$S:$S,$A384+52),0)</f>
        <v>0.525931654345135</v>
      </c>
      <c r="H384">
        <f>IF($A384&lt;='P01'!$B$17,INDEX('P01'!$T:$T,$A384+52),0)+IF($A384&lt;='P02'!$B$17,INDEX('P02'!$T:$T,$A384+52),0)+IF($A384&lt;='P03'!$B$17,INDEX('P03'!$T:$T,$A384+52),0)+IF($A384&lt;='P04'!$B$17,INDEX('P04'!$T:$T,$A384+52),0)+IF($A384&lt;='P05'!$B$17,INDEX('P05'!$T:$T,$A384+52),0)+IF($A384&lt;='P06'!$B$17,INDEX('P06'!$T:$T,$A384+52),0)+IF($A384&lt;='P07'!$B$17,INDEX('P07'!$T:$T,$A384+52),0)+IF($A384&lt;='P08'!$B$17,INDEX('P08'!$T:$T,$A384+52),0)+IF($A384&lt;='P09'!$B$17,INDEX('P09'!$T:$T,$A384+52),0)+IF($A384&lt;='P10'!$B$17,INDEX('P10'!$T:$T,$A384+52),0)</f>
        <v>2.6832112954237366</v>
      </c>
      <c r="I384">
        <f>IF($A384&lt;='P01'!$B$17,INDEX('P01'!$U:$U,$A384+52),0)+IF($A384&lt;='P02'!$B$17,INDEX('P02'!$U:$U,$A384+52),0)+IF($A384&lt;='P03'!$B$17,INDEX('P03'!$U:$U,$A384+52),0)+IF($A384&lt;='P04'!$B$17,INDEX('P04'!$U:$U,$A384+52),0)+IF($A384&lt;='P05'!$B$17,INDEX('P05'!$U:$U,$A384+52),0)+IF($A384&lt;='P06'!$B$17,INDEX('P06'!$U:$U,$A384+52),0)+IF($A384&lt;='P07'!$B$17,INDEX('P07'!$U:$U,$A384+52),0)+IF($A384&lt;='P08'!$B$17,INDEX('P08'!$U:$U,$A384+52),0)+IF($A384&lt;='P09'!$B$17,INDEX('P09'!$U:$U,$A384+52),0)+IF($A384&lt;='P10'!$B$17,INDEX('P10'!$U:$U,$A384+52),0)</f>
        <v>62.83965462891787</v>
      </c>
      <c r="J384">
        <f>IF($A384&lt;='P01'!$B$17,INDEX('P01'!$V:$V,$A384+52),0)+IF($A384&lt;='P02'!$B$17,INDEX('P02'!$V:$V,$A384+52),0)+IF($A384&lt;='P03'!$B$17,INDEX('P03'!$V:$V,$A384+52),0)+IF($A384&lt;='P04'!$B$17,INDEX('P04'!$V:$V,$A384+52),0)+IF($A384&lt;='P05'!$B$17,INDEX('P05'!$V:$V,$A384+52),0)+IF($A384&lt;='P06'!$B$17,INDEX('P06'!$V:$V,$A384+52),0)+IF($A384&lt;='P07'!$B$17,INDEX('P07'!$V:$V,$A384+52),0)+IF($A384&lt;='P08'!$B$17,INDEX('P08'!$V:$V,$A384+52),0)+IF($A384&lt;='P09'!$B$17,INDEX('P09'!$V:$V,$A384+52),0)+IF($A384&lt;='P10'!$B$17,INDEX('P10'!$V:$V,$A384+52),0)</f>
        <v>3.7388013384103941E-2</v>
      </c>
      <c r="K384">
        <f>IF($A384&lt;='P01'!$B$17,INDEX('P01'!$W:$W,$A384+52),0)+IF($A384&lt;='P02'!$B$17,INDEX('P02'!$W:$W,$A384+52),0)+IF($A384&lt;='P03'!$B$17,INDEX('P03'!$W:$W,$A384+52),0)+IF($A384&lt;='P04'!$B$17,INDEX('P04'!$W:$W,$A384+52),0)+IF($A384&lt;='P05'!$B$17,INDEX('P05'!$W:$W,$A384+52),0)+IF($A384&lt;='P06'!$B$17,INDEX('P06'!$W:$W,$A384+52),0)+IF($A384&lt;='P07'!$B$17,INDEX('P07'!$W:$W,$A384+52),0)+IF($A384&lt;='P08'!$B$17,INDEX('P08'!$W:$W,$A384+52),0)+IF($A384&lt;='P09'!$B$17,INDEX('P09'!$W:$W,$A384+52),0)+IF($A384&lt;='P10'!$B$17,INDEX('P10'!$W:$W,$A384+52),0)</f>
        <v>-39.789602874814094</v>
      </c>
      <c r="L384">
        <f>IF($A384&lt;='P01'!$B$17,INDEX('P01'!$X:$X,$A384+52),0)+IF($A384&lt;='P02'!$B$17,INDEX('P02'!$X:$X,$A384+52),0)+IF($A384&lt;='P03'!$B$17,INDEX('P03'!$X:$X,$A384+52),0)+IF($A384&lt;='P04'!$B$17,INDEX('P04'!$X:$X,$A384+52),0)+IF($A384&lt;='P05'!$B$17,INDEX('P05'!$X:$X,$A384+52),0)+IF($A384&lt;='P06'!$B$17,INDEX('P06'!$X:$X,$A384+52),0)+IF($A384&lt;='P07'!$B$17,INDEX('P07'!$X:$X,$A384+52),0)+IF($A384&lt;='P08'!$B$17,INDEX('P08'!$X:$X,$A384+52),0)+IF($A384&lt;='P09'!$B$17,INDEX('P09'!$X:$X,$A384+52),0)+IF($A384&lt;='P10'!$B$17,INDEX('P10'!$X:$X,$A384+52),0)</f>
        <v>39.705236469216274</v>
      </c>
      <c r="M384">
        <f>IF($A384&lt;='P01'!$B$17,INDEX('P01'!$AA:$AA,$A384+52),0)+IF($A384&lt;='P02'!$B$17,INDEX('P02'!$AA:$AA,$A384+52),0)+IF($A384&lt;='P03'!$B$17,INDEX('P03'!$AA:$AA,$A384+52),0)+IF($A384&lt;='P04'!$B$17,INDEX('P04'!$AA:$AA,$A384+52),0)+IF($A384&lt;='P05'!$B$17,INDEX('P05'!$AA:$AA,$A384+52),0)+IF($A384&lt;='P06'!$B$17,INDEX('P06'!$AA:$AA,$A384+52),0)+IF($A384&lt;='P07'!$B$17,INDEX('P07'!$AA:$AA,$A384+52),0)+IF($A384&lt;='P08'!$B$17,INDEX('P08'!$AA:$AA,$A384+52),0)+IF($A384&lt;='P09'!$B$17,INDEX('P09'!$AA:$AA,$A384+52),0)+IF($A384&lt;='P10'!$B$17,INDEX('P10'!$AA:$AA,$A384+52),0)</f>
        <v>-12.56617684891782</v>
      </c>
      <c r="N384">
        <f>IF($A384&lt;='P01'!$B$17,INDEX('P01'!$AB:$AB,$A384+52),0)+IF($A384&lt;='P02'!$B$17,INDEX('P02'!$AB:$AB,$A384+52),0)+IF($A384&lt;='P03'!$B$17,INDEX('P03'!$AB:$AB,$A384+52),0)+IF($A384&lt;='P04'!$B$17,INDEX('P04'!$AB:$AB,$A384+52),0)+IF($A384&lt;='P05'!$B$17,INDEX('P05'!$AB:$AB,$A384+52),0)+IF($A384&lt;='P06'!$B$17,INDEX('P06'!$AB:$AB,$A384+52),0)+IF($A384&lt;='P07'!$B$17,INDEX('P07'!$AB:$AB,$A384+52),0)+IF($A384&lt;='P08'!$B$17,INDEX('P08'!$AB:$AB,$A384+52),0)+IF($A384&lt;='P09'!$B$17,INDEX('P09'!$AB:$AB,$A384+52),0)+IF($A384&lt;='P10'!$B$17,INDEX('P10'!$AB:$AB,$A384+52),0)</f>
        <v>8.3497628419931491</v>
      </c>
      <c r="O384">
        <f>IF($A384&lt;='P01'!$B$17,INDEX('P01'!$AC:$AC,$A384+52),0)+IF($A384&lt;='P02'!$B$17,INDEX('P02'!$AC:$AC,$A384+52),0)+IF($A384&lt;='P03'!$B$17,INDEX('P03'!$AC:$AC,$A384+52),0)+IF($A384&lt;='P04'!$B$17,INDEX('P04'!$AC:$AC,$A384+52),0)+IF($A384&lt;='P05'!$B$17,INDEX('P05'!$AC:$AC,$A384+52),0)+IF($A384&lt;='P06'!$B$17,INDEX('P06'!$AC:$AC,$A384+52),0)+IF($A384&lt;='P07'!$B$17,INDEX('P07'!$AC:$AC,$A384+52),0)+IF($A384&lt;='P08'!$B$17,INDEX('P08'!$AC:$AC,$A384+52),0)+IF($A384&lt;='P09'!$B$17,INDEX('P09'!$AC:$AC,$A384+52),0)+IF($A384&lt;='P10'!$B$17,INDEX('P10'!$AC:$AC,$A384+52),0)</f>
        <v>0.16699525683986299</v>
      </c>
      <c r="P384">
        <f>IF($A384&lt;='P01'!$B$17,INDEX('P01'!$AD:$AD,$A384+52),0)+IF($A384&lt;='P02'!$B$17,INDEX('P02'!$AD:$AD,$A384+52),0)+IF($A384&lt;='P03'!$B$17,INDEX('P03'!$AD:$AD,$A384+52),0)+IF($A384&lt;='P04'!$B$17,INDEX('P04'!$AD:$AD,$A384+52),0)+IF($A384&lt;='P05'!$B$17,INDEX('P05'!$AD:$AD,$A384+52),0)+IF($A384&lt;='P06'!$B$17,INDEX('P06'!$AD:$AD,$A384+52),0)+IF($A384&lt;='P07'!$B$17,INDEX('P07'!$AD:$AD,$A384+52),0)+IF($A384&lt;='P08'!$B$17,INDEX('P08'!$AD:$AD,$A384+52),0)+IF($A384&lt;='P09'!$B$17,INDEX('P09'!$AD:$AD,$A384+52),0)+IF($A384&lt;='P10'!$B$17,INDEX('P10'!$AD:$AD,$A384+52),0)</f>
        <v>0.84920052516121158</v>
      </c>
      <c r="Q384">
        <f>IF($A384&lt;='P01'!$B$17,INDEX('P01'!$AE:$AE,$A384+52),0)+IF($A384&lt;='P02'!$B$17,INDEX('P02'!$AE:$AE,$A384+52),0)+IF($A384&lt;='P03'!$B$17,INDEX('P03'!$AE:$AE,$A384+52),0)+IF($A384&lt;='P04'!$B$17,INDEX('P04'!$AE:$AE,$A384+52),0)+IF($A384&lt;='P05'!$B$17,INDEX('P05'!$AE:$AE,$A384+52),0)+IF($A384&lt;='P06'!$B$17,INDEX('P06'!$AE:$AE,$A384+52),0)+IF($A384&lt;='P07'!$B$17,INDEX('P07'!$AE:$AE,$A384+52),0)+IF($A384&lt;='P08'!$B$17,INDEX('P08'!$AE:$AE,$A384+52),0)+IF($A384&lt;='P09'!$B$17,INDEX('P09'!$AE:$AE,$A384+52),0)+IF($A384&lt;='P10'!$B$17,INDEX('P10'!$AE:$AE,$A384+52),0)</f>
        <v>19.887911102207472</v>
      </c>
      <c r="R384">
        <f>IF($A384&lt;='P01'!$B$17,INDEX('P01'!$AF:$AF,$A384+52),0)+IF($A384&lt;='P02'!$B$17,INDEX('P02'!$AF:$AF,$A384+52),0)+IF($A384&lt;='P03'!$B$17,INDEX('P03'!$AF:$AF,$A384+52),0)+IF($A384&lt;='P04'!$B$17,INDEX('P04'!$AF:$AF,$A384+52),0)+IF($A384&lt;='P05'!$B$17,INDEX('P05'!$AF:$AF,$A384+52),0)+IF($A384&lt;='P06'!$B$17,INDEX('P06'!$AF:$AF,$A384+52),0)+IF($A384&lt;='P07'!$B$17,INDEX('P07'!$AF:$AF,$A384+52),0)+IF($A384&lt;='P08'!$B$17,INDEX('P08'!$AF:$AF,$A384+52),0)+IF($A384&lt;='P09'!$B$17,INDEX('P09'!$AF:$AF,$A384+52),0)+IF($A384&lt;='P10'!$B$17,INDEX('P10'!$AF:$AF,$A384+52),0)</f>
        <v>1.1832806702426125E-2</v>
      </c>
      <c r="S384">
        <f>IF($A384&lt;='P01'!$B$17,INDEX('P01'!$AG:$AG,$A384+52),0)+IF($A384&lt;='P02'!$B$17,INDEX('P02'!$AG:$AG,$A384+52),0)+IF($A384&lt;='P03'!$B$17,INDEX('P03'!$AG:$AG,$A384+52),0)+IF($A384&lt;='P04'!$B$17,INDEX('P04'!$AG:$AG,$A384+52),0)+IF($A384&lt;='P05'!$B$17,INDEX('P05'!$AG:$AG,$A384+52),0)+IF($A384&lt;='P06'!$B$17,INDEX('P06'!$AG:$AG,$A384+52),0)+IF($A384&lt;='P07'!$B$17,INDEX('P07'!$AG:$AG,$A384+52),0)+IF($A384&lt;='P08'!$B$17,INDEX('P08'!$AG:$AG,$A384+52),0)+IF($A384&lt;='P09'!$B$17,INDEX('P09'!$AG:$AG,$A384+52),0)+IF($A384&lt;='P10'!$B$17,INDEX('P10'!$AG:$AG,$A384+52),0)</f>
        <v>6300.2081793575035</v>
      </c>
      <c r="T384">
        <f>IF($A384&lt;='P01'!$B$17,INDEX('P01'!$AI:$AI,$A384+52),0)+IF($A384&lt;='P02'!$B$17,INDEX('P02'!$AI:$AI,$A384+52),0)+IF($A384&lt;='P03'!$B$17,INDEX('P03'!$AI:$AI,$A384+52),0)+IF($A384&lt;='P04'!$B$17,INDEX('P04'!$AI:$AI,$A384+52),0)+IF($A384&lt;='P05'!$B$17,INDEX('P05'!$AI:$AI,$A384+52),0)+IF($A384&lt;='P06'!$B$17,INDEX('P06'!$AI:$AI,$A384+52),0)+IF($A384&lt;='P07'!$B$17,INDEX('P07'!$AI:$AI,$A384+52),0)+IF($A384&lt;='P08'!$B$17,INDEX('P08'!$AI:$AI,$A384+52),0)+IF($A384&lt;='P09'!$B$17,INDEX('P09'!$AI:$AI,$A384+52),0)+IF($A384&lt;='P10'!$B$17,INDEX('P10'!$AI:$AI,$A384+52),0)</f>
        <v>6300.2081793575035</v>
      </c>
    </row>
    <row r="385" spans="1:20" x14ac:dyDescent="0.35">
      <c r="A385">
        <v>353</v>
      </c>
      <c r="B385">
        <f>IF($A385&lt;='P01'!$B$17,INDEX('P01'!$J:$J,$A385+52),0)+IF($A385&lt;='P02'!$B$17,INDEX('P02'!$J:$J,$A385+52),0)+IF($A385&lt;='P03'!$B$17,INDEX('P03'!$J:$J,$A385+52),0)+IF($A385&lt;='P04'!$B$17,INDEX('P04'!$J:$J,$A385+52),0)+IF($A385&lt;='P05'!$B$17,INDEX('P05'!$J:$J,$A385+52),0)+IF($A385&lt;='P06'!$B$17,INDEX('P06'!$J:$J,$A385+52),0)+IF($A385&lt;='P07'!$B$17,INDEX('P07'!$J:$J,$A385+52),0)+IF($A385&lt;='P08'!$B$17,INDEX('P08'!$J:$J,$A385+52),0)+IF($A385&lt;='P09'!$B$17,INDEX('P09'!$J:$J,$A385+52),0)+IF($A385&lt;='P10'!$B$17,INDEX('P10'!$J:$J,$A385+52),0)</f>
        <v>6.2608795067344217E-5</v>
      </c>
      <c r="C385">
        <f>IF($A385&lt;='P01'!$B$17,INDEX('P01'!$K:$K,$A385+52),0)+IF($A385&lt;='P02'!$B$17,INDEX('P02'!$K:$K,$A385+52),0)+IF($A385&lt;='P03'!$B$17,INDEX('P03'!$K:$K,$A385+52),0)+IF($A385&lt;='P04'!$B$17,INDEX('P04'!$K:$K,$A385+52),0)+IF($A385&lt;='P05'!$B$17,INDEX('P05'!$K:$K,$A385+52),0)+IF($A385&lt;='P06'!$B$17,INDEX('P06'!$K:$K,$A385+52),0)+IF($A385&lt;='P07'!$B$17,INDEX('P07'!$K:$K,$A385+52),0)+IF($A385&lt;='P08'!$B$17,INDEX('P08'!$K:$K,$A385+52),0)+IF($A385&lt;='P09'!$B$17,INDEX('P09'!$K:$K,$A385+52),0)+IF($A385&lt;='P10'!$B$17,INDEX('P10'!$K:$K,$A385+52),0)</f>
        <v>7.6274834206983973E-4</v>
      </c>
      <c r="D385">
        <f>IF($A385&lt;='P01'!$B$17,INDEX('P01'!$L:$L,$A385+52),0)+IF($A385&lt;='P02'!$B$17,INDEX('P02'!$L:$L,$A385+52),0)+IF($A385&lt;='P03'!$B$17,INDEX('P03'!$L:$L,$A385+52),0)+IF($A385&lt;='P04'!$B$17,INDEX('P04'!$L:$L,$A385+52),0)+IF($A385&lt;='P05'!$B$17,INDEX('P05'!$L:$L,$A385+52),0)+IF($A385&lt;='P06'!$B$17,INDEX('P06'!$L:$L,$A385+52),0)+IF($A385&lt;='P07'!$B$17,INDEX('P07'!$L:$L,$A385+52),0)+IF($A385&lt;='P08'!$B$17,INDEX('P08'!$L:$L,$A385+52),0)+IF($A385&lt;='P09'!$B$17,INDEX('P09'!$L:$L,$A385+52),0)+IF($A385&lt;='P10'!$B$17,INDEX('P10'!$L:$L,$A385+52),0)</f>
        <v>0</v>
      </c>
      <c r="E385">
        <f>IF($A385&lt;='P01'!$B$17,INDEX('P01'!$M:$M,$A385+52),0)+IF($A385&lt;='P02'!$B$17,INDEX('P02'!$M:$M,$A385+52),0)+IF($A385&lt;='P03'!$B$17,INDEX('P03'!$M:$M,$A385+52),0)+IF($A385&lt;='P04'!$B$17,INDEX('P04'!$M:$M,$A385+52),0)+IF($A385&lt;='P05'!$B$17,INDEX('P05'!$M:$M,$A385+52),0)+IF($A385&lt;='P06'!$B$17,INDEX('P06'!$M:$M,$A385+52),0)+IF($A385&lt;='P07'!$B$17,INDEX('P07'!$M:$M,$A385+52),0)+IF($A385&lt;='P08'!$B$17,INDEX('P08'!$M:$M,$A385+52),0)+IF($A385&lt;='P09'!$B$17,INDEX('P09'!$M:$M,$A385+52),0)+IF($A385&lt;='P10'!$B$17,INDEX('P10'!$M:$M,$A385+52),0)</f>
        <v>0.22383571858210977</v>
      </c>
      <c r="F385">
        <f>IF($A385&lt;='P01'!$B$17,INDEX('P01'!$R:$R,$A385+52),0)+IF($A385&lt;='P02'!$B$17,INDEX('P02'!$R:$R,$A385+52),0)+IF($A385&lt;='P03'!$B$17,INDEX('P03'!$R:$R,$A385+52),0)+IF($A385&lt;='P04'!$B$17,INDEX('P04'!$R:$R,$A385+52),0)+IF($A385&lt;='P05'!$B$17,INDEX('P05'!$R:$R,$A385+52),0)+IF($A385&lt;='P06'!$B$17,INDEX('P06'!$R:$R,$A385+52),0)+IF($A385&lt;='P07'!$B$17,INDEX('P07'!$R:$R,$A385+52),0)+IF($A385&lt;='P08'!$B$17,INDEX('P08'!$R:$R,$A385+52),0)+IF($A385&lt;='P09'!$B$17,INDEX('P09'!$R:$R,$A385+52),0)+IF($A385&lt;='P10'!$B$17,INDEX('P10'!$R:$R,$A385+52),0)</f>
        <v>26.199974650378582</v>
      </c>
      <c r="G385">
        <f>IF($A385&lt;='P01'!$B$17,INDEX('P01'!$S:$S,$A385+52),0)+IF($A385&lt;='P02'!$B$17,INDEX('P02'!$S:$S,$A385+52),0)+IF($A385&lt;='P03'!$B$17,INDEX('P03'!$S:$S,$A385+52),0)+IF($A385&lt;='P04'!$B$17,INDEX('P04'!$S:$S,$A385+52),0)+IF($A385&lt;='P05'!$B$17,INDEX('P05'!$S:$S,$A385+52),0)+IF($A385&lt;='P06'!$B$17,INDEX('P06'!$S:$S,$A385+52),0)+IF($A385&lt;='P07'!$B$17,INDEX('P07'!$S:$S,$A385+52),0)+IF($A385&lt;='P08'!$B$17,INDEX('P08'!$S:$S,$A385+52),0)+IF($A385&lt;='P09'!$B$17,INDEX('P09'!$S:$S,$A385+52),0)+IF($A385&lt;='P10'!$B$17,INDEX('P10'!$S:$S,$A385+52),0)</f>
        <v>0.52399949300757165</v>
      </c>
      <c r="H385">
        <f>IF($A385&lt;='P01'!$B$17,INDEX('P01'!$T:$T,$A385+52),0)+IF($A385&lt;='P02'!$B$17,INDEX('P02'!$T:$T,$A385+52),0)+IF($A385&lt;='P03'!$B$17,INDEX('P03'!$T:$T,$A385+52),0)+IF($A385&lt;='P04'!$B$17,INDEX('P04'!$T:$T,$A385+52),0)+IF($A385&lt;='P05'!$B$17,INDEX('P05'!$T:$T,$A385+52),0)+IF($A385&lt;='P06'!$B$17,INDEX('P06'!$T:$T,$A385+52),0)+IF($A385&lt;='P07'!$B$17,INDEX('P07'!$T:$T,$A385+52),0)+IF($A385&lt;='P08'!$B$17,INDEX('P08'!$T:$T,$A385+52),0)+IF($A385&lt;='P09'!$B$17,INDEX('P09'!$T:$T,$A385+52),0)+IF($A385&lt;='P10'!$B$17,INDEX('P10'!$T:$T,$A385+52),0)</f>
        <v>2.6799469578216488</v>
      </c>
      <c r="I385">
        <f>IF($A385&lt;='P01'!$B$17,INDEX('P01'!$U:$U,$A385+52),0)+IF($A385&lt;='P02'!$B$17,INDEX('P02'!$U:$U,$A385+52),0)+IF($A385&lt;='P03'!$B$17,INDEX('P03'!$U:$U,$A385+52),0)+IF($A385&lt;='P04'!$B$17,INDEX('P04'!$U:$U,$A385+52),0)+IF($A385&lt;='P05'!$B$17,INDEX('P05'!$U:$U,$A385+52),0)+IF($A385&lt;='P06'!$B$17,INDEX('P06'!$U:$U,$A385+52),0)+IF($A385&lt;='P07'!$B$17,INDEX('P07'!$U:$U,$A385+52),0)+IF($A385&lt;='P08'!$B$17,INDEX('P08'!$U:$U,$A385+52),0)+IF($A385&lt;='P09'!$B$17,INDEX('P09'!$U:$U,$A385+52),0)+IF($A385&lt;='P10'!$B$17,INDEX('P10'!$U:$U,$A385+52),0)</f>
        <v>62.608795067344218</v>
      </c>
      <c r="J385">
        <f>IF($A385&lt;='P01'!$B$17,INDEX('P01'!$V:$V,$A385+52),0)+IF($A385&lt;='P02'!$B$17,INDEX('P02'!$V:$V,$A385+52),0)+IF($A385&lt;='P03'!$B$17,INDEX('P03'!$V:$V,$A385+52),0)+IF($A385&lt;='P04'!$B$17,INDEX('P04'!$V:$V,$A385+52),0)+IF($A385&lt;='P05'!$B$17,INDEX('P05'!$V:$V,$A385+52),0)+IF($A385&lt;='P06'!$B$17,INDEX('P06'!$V:$V,$A385+52),0)+IF($A385&lt;='P07'!$B$17,INDEX('P07'!$V:$V,$A385+52),0)+IF($A385&lt;='P08'!$B$17,INDEX('P08'!$V:$V,$A385+52),0)+IF($A385&lt;='P09'!$B$17,INDEX('P09'!$V:$V,$A385+52),0)+IF($A385&lt;='P10'!$B$17,INDEX('P10'!$V:$V,$A385+52),0)</f>
        <v>3.7342527924883781E-2</v>
      </c>
      <c r="K385">
        <f>IF($A385&lt;='P01'!$B$17,INDEX('P01'!$W:$W,$A385+52),0)+IF($A385&lt;='P02'!$B$17,INDEX('P02'!$W:$W,$A385+52),0)+IF($A385&lt;='P03'!$B$17,INDEX('P03'!$W:$W,$A385+52),0)+IF($A385&lt;='P04'!$B$17,INDEX('P04'!$W:$W,$A385+52),0)+IF($A385&lt;='P05'!$B$17,INDEX('P05'!$W:$W,$A385+52),0)+IF($A385&lt;='P06'!$B$17,INDEX('P06'!$W:$W,$A385+52),0)+IF($A385&lt;='P07'!$B$17,INDEX('P07'!$W:$W,$A385+52),0)+IF($A385&lt;='P08'!$B$17,INDEX('P08'!$W:$W,$A385+52),0)+IF($A385&lt;='P09'!$B$17,INDEX('P09'!$W:$W,$A385+52),0)+IF($A385&lt;='P10'!$B$17,INDEX('P10'!$W:$W,$A385+52),0)</f>
        <v>-39.650109395719745</v>
      </c>
      <c r="L385">
        <f>IF($A385&lt;='P01'!$B$17,INDEX('P01'!$X:$X,$A385+52),0)+IF($A385&lt;='P02'!$B$17,INDEX('P02'!$X:$X,$A385+52),0)+IF($A385&lt;='P03'!$B$17,INDEX('P03'!$X:$X,$A385+52),0)+IF($A385&lt;='P04'!$B$17,INDEX('P04'!$X:$X,$A385+52),0)+IF($A385&lt;='P05'!$B$17,INDEX('P05'!$X:$X,$A385+52),0)+IF($A385&lt;='P06'!$B$17,INDEX('P06'!$X:$X,$A385+52),0)+IF($A385&lt;='P07'!$B$17,INDEX('P07'!$X:$X,$A385+52),0)+IF($A385&lt;='P08'!$B$17,INDEX('P08'!$X:$X,$A385+52),0)+IF($A385&lt;='P09'!$B$17,INDEX('P09'!$X:$X,$A385+52),0)+IF($A385&lt;='P10'!$B$17,INDEX('P10'!$X:$X,$A385+52),0)</f>
        <v>39.566052934400304</v>
      </c>
      <c r="M385">
        <f>IF($A385&lt;='P01'!$B$17,INDEX('P01'!$AA:$AA,$A385+52),0)+IF($A385&lt;='P02'!$B$17,INDEX('P02'!$AA:$AA,$A385+52),0)+IF($A385&lt;='P03'!$B$17,INDEX('P03'!$AA:$AA,$A385+52),0)+IF($A385&lt;='P04'!$B$17,INDEX('P04'!$AA:$AA,$A385+52),0)+IF($A385&lt;='P05'!$B$17,INDEX('P05'!$AA:$AA,$A385+52),0)+IF($A385&lt;='P06'!$B$17,INDEX('P06'!$AA:$AA,$A385+52),0)+IF($A385&lt;='P07'!$B$17,INDEX('P07'!$AA:$AA,$A385+52),0)+IF($A385&lt;='P08'!$B$17,INDEX('P08'!$AA:$AA,$A385+52),0)+IF($A385&lt;='P09'!$B$17,INDEX('P09'!$AA:$AA,$A385+52),0)+IF($A385&lt;='P10'!$B$17,INDEX('P10'!$AA:$AA,$A385+52),0)</f>
        <v>-12.481266700422063</v>
      </c>
      <c r="N385">
        <f>IF($A385&lt;='P01'!$B$17,INDEX('P01'!$AB:$AB,$A385+52),0)+IF($A385&lt;='P02'!$B$17,INDEX('P02'!$AB:$AB,$A385+52),0)+IF($A385&lt;='P03'!$B$17,INDEX('P03'!$AB:$AB,$A385+52),0)+IF($A385&lt;='P04'!$B$17,INDEX('P04'!$AB:$AB,$A385+52),0)+IF($A385&lt;='P05'!$B$17,INDEX('P05'!$AB:$AB,$A385+52),0)+IF($A385&lt;='P06'!$B$17,INDEX('P06'!$AB:$AB,$A385+52),0)+IF($A385&lt;='P07'!$B$17,INDEX('P07'!$AB:$AB,$A385+52),0)+IF($A385&lt;='P08'!$B$17,INDEX('P08'!$AB:$AB,$A385+52),0)+IF($A385&lt;='P09'!$B$17,INDEX('P09'!$AB:$AB,$A385+52),0)+IF($A385&lt;='P10'!$B$17,INDEX('P10'!$AB:$AB,$A385+52),0)</f>
        <v>8.2919419243121233</v>
      </c>
      <c r="O385">
        <f>IF($A385&lt;='P01'!$B$17,INDEX('P01'!$AC:$AC,$A385+52),0)+IF($A385&lt;='P02'!$B$17,INDEX('P02'!$AC:$AC,$A385+52),0)+IF($A385&lt;='P03'!$B$17,INDEX('P03'!$AC:$AC,$A385+52),0)+IF($A385&lt;='P04'!$B$17,INDEX('P04'!$AC:$AC,$A385+52),0)+IF($A385&lt;='P05'!$B$17,INDEX('P05'!$AC:$AC,$A385+52),0)+IF($A385&lt;='P06'!$B$17,INDEX('P06'!$AC:$AC,$A385+52),0)+IF($A385&lt;='P07'!$B$17,INDEX('P07'!$AC:$AC,$A385+52),0)+IF($A385&lt;='P08'!$B$17,INDEX('P08'!$AC:$AC,$A385+52),0)+IF($A385&lt;='P09'!$B$17,INDEX('P09'!$AC:$AC,$A385+52),0)+IF($A385&lt;='P10'!$B$17,INDEX('P10'!$AC:$AC,$A385+52),0)</f>
        <v>0.16583883848624248</v>
      </c>
      <c r="P385">
        <f>IF($A385&lt;='P01'!$B$17,INDEX('P01'!$AD:$AD,$A385+52),0)+IF($A385&lt;='P02'!$B$17,INDEX('P02'!$AD:$AD,$A385+52),0)+IF($A385&lt;='P03'!$B$17,INDEX('P03'!$AD:$AD,$A385+52),0)+IF($A385&lt;='P04'!$B$17,INDEX('P04'!$AD:$AD,$A385+52),0)+IF($A385&lt;='P05'!$B$17,INDEX('P05'!$AD:$AD,$A385+52),0)+IF($A385&lt;='P06'!$B$17,INDEX('P06'!$AD:$AD,$A385+52),0)+IF($A385&lt;='P07'!$B$17,INDEX('P07'!$AD:$AD,$A385+52),0)+IF($A385&lt;='P08'!$B$17,INDEX('P08'!$AD:$AD,$A385+52),0)+IF($A385&lt;='P09'!$B$17,INDEX('P09'!$AD:$AD,$A385+52),0)+IF($A385&lt;='P10'!$B$17,INDEX('P10'!$AD:$AD,$A385+52),0)</f>
        <v>0.84539978700970553</v>
      </c>
      <c r="Q385">
        <f>IF($A385&lt;='P01'!$B$17,INDEX('P01'!$AE:$AE,$A385+52),0)+IF($A385&lt;='P02'!$B$17,INDEX('P02'!$AE:$AE,$A385+52),0)+IF($A385&lt;='P03'!$B$17,INDEX('P03'!$AE:$AE,$A385+52),0)+IF($A385&lt;='P04'!$B$17,INDEX('P04'!$AE:$AE,$A385+52),0)+IF($A385&lt;='P05'!$B$17,INDEX('P05'!$AE:$AE,$A385+52),0)+IF($A385&lt;='P06'!$B$17,INDEX('P06'!$AE:$AE,$A385+52),0)+IF($A385&lt;='P07'!$B$17,INDEX('P07'!$AE:$AE,$A385+52),0)+IF($A385&lt;='P08'!$B$17,INDEX('P08'!$AE:$AE,$A385+52),0)+IF($A385&lt;='P09'!$B$17,INDEX('P09'!$AE:$AE,$A385+52),0)+IF($A385&lt;='P10'!$B$17,INDEX('P10'!$AE:$AE,$A385+52),0)</f>
        <v>19.750190152229713</v>
      </c>
      <c r="R385">
        <f>IF($A385&lt;='P01'!$B$17,INDEX('P01'!$AF:$AF,$A385+52),0)+IF($A385&lt;='P02'!$B$17,INDEX('P02'!$AF:$AF,$A385+52),0)+IF($A385&lt;='P03'!$B$17,INDEX('P03'!$AF:$AF,$A385+52),0)+IF($A385&lt;='P04'!$B$17,INDEX('P04'!$AF:$AF,$A385+52),0)+IF($A385&lt;='P05'!$B$17,INDEX('P05'!$AF:$AF,$A385+52),0)+IF($A385&lt;='P06'!$B$17,INDEX('P06'!$AF:$AF,$A385+52),0)+IF($A385&lt;='P07'!$B$17,INDEX('P07'!$AF:$AF,$A385+52),0)+IF($A385&lt;='P08'!$B$17,INDEX('P08'!$AF:$AF,$A385+52),0)+IF($A385&lt;='P09'!$B$17,INDEX('P09'!$AF:$AF,$A385+52),0)+IF($A385&lt;='P10'!$B$17,INDEX('P10'!$AF:$AF,$A385+52),0)</f>
        <v>1.177984700852489E-2</v>
      </c>
      <c r="S385">
        <f>IF($A385&lt;='P01'!$B$17,INDEX('P01'!$AG:$AG,$A385+52),0)+IF($A385&lt;='P02'!$B$17,INDEX('P02'!$AG:$AG,$A385+52),0)+IF($A385&lt;='P03'!$B$17,INDEX('P03'!$AG:$AG,$A385+52),0)+IF($A385&lt;='P04'!$B$17,INDEX('P04'!$AG:$AG,$A385+52),0)+IF($A385&lt;='P05'!$B$17,INDEX('P05'!$AG:$AG,$A385+52),0)+IF($A385&lt;='P06'!$B$17,INDEX('P06'!$AG:$AG,$A385+52),0)+IF($A385&lt;='P07'!$B$17,INDEX('P07'!$AG:$AG,$A385+52),0)+IF($A385&lt;='P08'!$B$17,INDEX('P08'!$AG:$AG,$A385+52),0)+IF($A385&lt;='P09'!$B$17,INDEX('P09'!$AG:$AG,$A385+52),0)+IF($A385&lt;='P10'!$B$17,INDEX('P10'!$AG:$AG,$A385+52),0)</f>
        <v>6281.267368576001</v>
      </c>
      <c r="T385">
        <f>IF($A385&lt;='P01'!$B$17,INDEX('P01'!$AI:$AI,$A385+52),0)+IF($A385&lt;='P02'!$B$17,INDEX('P02'!$AI:$AI,$A385+52),0)+IF($A385&lt;='P03'!$B$17,INDEX('P03'!$AI:$AI,$A385+52),0)+IF($A385&lt;='P04'!$B$17,INDEX('P04'!$AI:$AI,$A385+52),0)+IF($A385&lt;='P05'!$B$17,INDEX('P05'!$AI:$AI,$A385+52),0)+IF($A385&lt;='P06'!$B$17,INDEX('P06'!$AI:$AI,$A385+52),0)+IF($A385&lt;='P07'!$B$17,INDEX('P07'!$AI:$AI,$A385+52),0)+IF($A385&lt;='P08'!$B$17,INDEX('P08'!$AI:$AI,$A385+52),0)+IF($A385&lt;='P09'!$B$17,INDEX('P09'!$AI:$AI,$A385+52),0)+IF($A385&lt;='P10'!$B$17,INDEX('P10'!$AI:$AI,$A385+52),0)</f>
        <v>6281.267368576001</v>
      </c>
    </row>
    <row r="386" spans="1:20" x14ac:dyDescent="0.35">
      <c r="A386">
        <v>354</v>
      </c>
      <c r="B386">
        <f>IF($A386&lt;='P01'!$B$17,INDEX('P01'!$J:$J,$A386+52),0)+IF($A386&lt;='P02'!$B$17,INDEX('P02'!$J:$J,$A386+52),0)+IF($A386&lt;='P03'!$B$17,INDEX('P03'!$J:$J,$A386+52),0)+IF($A386&lt;='P04'!$B$17,INDEX('P04'!$J:$J,$A386+52),0)+IF($A386&lt;='P05'!$B$17,INDEX('P05'!$J:$J,$A386+52),0)+IF($A386&lt;='P06'!$B$17,INDEX('P06'!$J:$J,$A386+52),0)+IF($A386&lt;='P07'!$B$17,INDEX('P07'!$J:$J,$A386+52),0)+IF($A386&lt;='P08'!$B$17,INDEX('P08'!$J:$J,$A386+52),0)+IF($A386&lt;='P09'!$B$17,INDEX('P09'!$J:$J,$A386+52),0)+IF($A386&lt;='P10'!$B$17,INDEX('P10'!$J:$J,$A386+52),0)</f>
        <v>6.2378783634829896E-5</v>
      </c>
      <c r="C386">
        <f>IF($A386&lt;='P01'!$B$17,INDEX('P01'!$K:$K,$A386+52),0)+IF($A386&lt;='P02'!$B$17,INDEX('P02'!$K:$K,$A386+52),0)+IF($A386&lt;='P03'!$B$17,INDEX('P03'!$K:$K,$A386+52),0)+IF($A386&lt;='P04'!$B$17,INDEX('P04'!$K:$K,$A386+52),0)+IF($A386&lt;='P05'!$B$17,INDEX('P05'!$K:$K,$A386+52),0)+IF($A386&lt;='P06'!$B$17,INDEX('P06'!$K:$K,$A386+52),0)+IF($A386&lt;='P07'!$B$17,INDEX('P07'!$K:$K,$A386+52),0)+IF($A386&lt;='P08'!$B$17,INDEX('P08'!$K:$K,$A386+52),0)+IF($A386&lt;='P09'!$B$17,INDEX('P09'!$K:$K,$A386+52),0)+IF($A386&lt;='P10'!$B$17,INDEX('P10'!$K:$K,$A386+52),0)</f>
        <v>7.5994616645507678E-4</v>
      </c>
      <c r="D386">
        <f>IF($A386&lt;='P01'!$B$17,INDEX('P01'!$L:$L,$A386+52),0)+IF($A386&lt;='P02'!$B$17,INDEX('P02'!$L:$L,$A386+52),0)+IF($A386&lt;='P03'!$B$17,INDEX('P03'!$L:$L,$A386+52),0)+IF($A386&lt;='P04'!$B$17,INDEX('P04'!$L:$L,$A386+52),0)+IF($A386&lt;='P05'!$B$17,INDEX('P05'!$L:$L,$A386+52),0)+IF($A386&lt;='P06'!$B$17,INDEX('P06'!$L:$L,$A386+52),0)+IF($A386&lt;='P07'!$B$17,INDEX('P07'!$L:$L,$A386+52),0)+IF($A386&lt;='P08'!$B$17,INDEX('P08'!$L:$L,$A386+52),0)+IF($A386&lt;='P09'!$B$17,INDEX('P09'!$L:$L,$A386+52),0)+IF($A386&lt;='P10'!$B$17,INDEX('P10'!$L:$L,$A386+52),0)</f>
        <v>0</v>
      </c>
      <c r="E386">
        <f>IF($A386&lt;='P01'!$B$17,INDEX('P01'!$M:$M,$A386+52),0)+IF($A386&lt;='P02'!$B$17,INDEX('P02'!$M:$M,$A386+52),0)+IF($A386&lt;='P03'!$B$17,INDEX('P03'!$M:$M,$A386+52),0)+IF($A386&lt;='P04'!$B$17,INDEX('P04'!$M:$M,$A386+52),0)+IF($A386&lt;='P05'!$B$17,INDEX('P05'!$M:$M,$A386+52),0)+IF($A386&lt;='P06'!$B$17,INDEX('P06'!$M:$M,$A386+52),0)+IF($A386&lt;='P07'!$B$17,INDEX('P07'!$M:$M,$A386+52),0)+IF($A386&lt;='P08'!$B$17,INDEX('P08'!$M:$M,$A386+52),0)+IF($A386&lt;='P09'!$B$17,INDEX('P09'!$M:$M,$A386+52),0)+IF($A386&lt;='P10'!$B$17,INDEX('P10'!$M:$M,$A386+52),0)</f>
        <v>0.22301339363201986</v>
      </c>
      <c r="F386">
        <f>IF($A386&lt;='P01'!$B$17,INDEX('P01'!$R:$R,$A386+52),0)+IF($A386&lt;='P02'!$B$17,INDEX('P02'!$R:$R,$A386+52),0)+IF($A386&lt;='P03'!$B$17,INDEX('P03'!$R:$R,$A386+52),0)+IF($A386&lt;='P04'!$B$17,INDEX('P04'!$R:$R,$A386+52),0)+IF($A386&lt;='P05'!$B$17,INDEX('P05'!$R:$R,$A386+52),0)+IF($A386&lt;='P06'!$B$17,INDEX('P06'!$R:$R,$A386+52),0)+IF($A386&lt;='P07'!$B$17,INDEX('P07'!$R:$R,$A386+52),0)+IF($A386&lt;='P08'!$B$17,INDEX('P08'!$R:$R,$A386+52),0)+IF($A386&lt;='P09'!$B$17,INDEX('P09'!$R:$R,$A386+52),0)+IF($A386&lt;='P10'!$B$17,INDEX('P10'!$R:$R,$A386+52),0)</f>
        <v>26.103721501045641</v>
      </c>
      <c r="G386">
        <f>IF($A386&lt;='P01'!$B$17,INDEX('P01'!$S:$S,$A386+52),0)+IF($A386&lt;='P02'!$B$17,INDEX('P02'!$S:$S,$A386+52),0)+IF($A386&lt;='P03'!$B$17,INDEX('P03'!$S:$S,$A386+52),0)+IF($A386&lt;='P04'!$B$17,INDEX('P04'!$S:$S,$A386+52),0)+IF($A386&lt;='P05'!$B$17,INDEX('P05'!$S:$S,$A386+52),0)+IF($A386&lt;='P06'!$B$17,INDEX('P06'!$S:$S,$A386+52),0)+IF($A386&lt;='P07'!$B$17,INDEX('P07'!$S:$S,$A386+52),0)+IF($A386&lt;='P08'!$B$17,INDEX('P08'!$S:$S,$A386+52),0)+IF($A386&lt;='P09'!$B$17,INDEX('P09'!$S:$S,$A386+52),0)+IF($A386&lt;='P10'!$B$17,INDEX('P10'!$S:$S,$A386+52),0)</f>
        <v>0.52207443002091281</v>
      </c>
      <c r="H386">
        <f>IF($A386&lt;='P01'!$B$17,INDEX('P01'!$T:$T,$A386+52),0)+IF($A386&lt;='P02'!$B$17,INDEX('P02'!$T:$T,$A386+52),0)+IF($A386&lt;='P03'!$B$17,INDEX('P03'!$T:$T,$A386+52),0)+IF($A386&lt;='P04'!$B$17,INDEX('P04'!$T:$T,$A386+52),0)+IF($A386&lt;='P05'!$B$17,INDEX('P05'!$T:$T,$A386+52),0)+IF($A386&lt;='P06'!$B$17,INDEX('P06'!$T:$T,$A386+52),0)+IF($A386&lt;='P07'!$B$17,INDEX('P07'!$T:$T,$A386+52),0)+IF($A386&lt;='P08'!$B$17,INDEX('P08'!$T:$T,$A386+52),0)+IF($A386&lt;='P09'!$B$17,INDEX('P09'!$T:$T,$A386+52),0)+IF($A386&lt;='P10'!$B$17,INDEX('P10'!$T:$T,$A386+52),0)</f>
        <v>2.6766865915430276</v>
      </c>
      <c r="I386">
        <f>IF($A386&lt;='P01'!$B$17,INDEX('P01'!$U:$U,$A386+52),0)+IF($A386&lt;='P02'!$B$17,INDEX('P02'!$U:$U,$A386+52),0)+IF($A386&lt;='P03'!$B$17,INDEX('P03'!$U:$U,$A386+52),0)+IF($A386&lt;='P04'!$B$17,INDEX('P04'!$U:$U,$A386+52),0)+IF($A386&lt;='P05'!$B$17,INDEX('P05'!$U:$U,$A386+52),0)+IF($A386&lt;='P06'!$B$17,INDEX('P06'!$U:$U,$A386+52),0)+IF($A386&lt;='P07'!$B$17,INDEX('P07'!$U:$U,$A386+52),0)+IF($A386&lt;='P08'!$B$17,INDEX('P08'!$U:$U,$A386+52),0)+IF($A386&lt;='P09'!$B$17,INDEX('P09'!$U:$U,$A386+52),0)+IF($A386&lt;='P10'!$B$17,INDEX('P10'!$U:$U,$A386+52),0)</f>
        <v>62.378783634829894</v>
      </c>
      <c r="J386">
        <f>IF($A386&lt;='P01'!$B$17,INDEX('P01'!$V:$V,$A386+52),0)+IF($A386&lt;='P02'!$B$17,INDEX('P02'!$V:$V,$A386+52),0)+IF($A386&lt;='P03'!$B$17,INDEX('P03'!$V:$V,$A386+52),0)+IF($A386&lt;='P04'!$B$17,INDEX('P04'!$V:$V,$A386+52),0)+IF($A386&lt;='P05'!$B$17,INDEX('P05'!$V:$V,$A386+52),0)+IF($A386&lt;='P06'!$B$17,INDEX('P06'!$V:$V,$A386+52),0)+IF($A386&lt;='P07'!$B$17,INDEX('P07'!$V:$V,$A386+52),0)+IF($A386&lt;='P08'!$B$17,INDEX('P08'!$V:$V,$A386+52),0)+IF($A386&lt;='P09'!$B$17,INDEX('P09'!$V:$V,$A386+52),0)+IF($A386&lt;='P10'!$B$17,INDEX('P10'!$V:$V,$A386+52),0)</f>
        <v>3.7297097802302656E-2</v>
      </c>
      <c r="K386">
        <f>IF($A386&lt;='P01'!$B$17,INDEX('P01'!$W:$W,$A386+52),0)+IF($A386&lt;='P02'!$B$17,INDEX('P02'!$W:$W,$A386+52),0)+IF($A386&lt;='P03'!$B$17,INDEX('P03'!$W:$W,$A386+52),0)+IF($A386&lt;='P04'!$B$17,INDEX('P04'!$W:$W,$A386+52),0)+IF($A386&lt;='P05'!$B$17,INDEX('P05'!$W:$W,$A386+52),0)+IF($A386&lt;='P06'!$B$17,INDEX('P06'!$W:$W,$A386+52),0)+IF($A386&lt;='P07'!$B$17,INDEX('P07'!$W:$W,$A386+52),0)+IF($A386&lt;='P08'!$B$17,INDEX('P08'!$W:$W,$A386+52),0)+IF($A386&lt;='P09'!$B$17,INDEX('P09'!$W:$W,$A386+52),0)+IF($A386&lt;='P10'!$B$17,INDEX('P10'!$W:$W,$A386+52),0)</f>
        <v>-39.511120253150494</v>
      </c>
      <c r="L386">
        <f>IF($A386&lt;='P01'!$B$17,INDEX('P01'!$X:$X,$A386+52),0)+IF($A386&lt;='P02'!$B$17,INDEX('P02'!$X:$X,$A386+52),0)+IF($A386&lt;='P03'!$B$17,INDEX('P03'!$X:$X,$A386+52),0)+IF($A386&lt;='P04'!$B$17,INDEX('P04'!$X:$X,$A386+52),0)+IF($A386&lt;='P05'!$B$17,INDEX('P05'!$X:$X,$A386+52),0)+IF($A386&lt;='P06'!$B$17,INDEX('P06'!$X:$X,$A386+52),0)+IF($A386&lt;='P07'!$B$17,INDEX('P07'!$X:$X,$A386+52),0)+IF($A386&lt;='P08'!$B$17,INDEX('P08'!$X:$X,$A386+52),0)+IF($A386&lt;='P09'!$B$17,INDEX('P09'!$X:$X,$A386+52),0)+IF($A386&lt;='P10'!$B$17,INDEX('P10'!$X:$X,$A386+52),0)</f>
        <v>39.427372597439913</v>
      </c>
      <c r="M386">
        <f>IF($A386&lt;='P01'!$B$17,INDEX('P01'!$AA:$AA,$A386+52),0)+IF($A386&lt;='P02'!$B$17,INDEX('P02'!$AA:$AA,$A386+52),0)+IF($A386&lt;='P03'!$B$17,INDEX('P03'!$AA:$AA,$A386+52),0)+IF($A386&lt;='P04'!$B$17,INDEX('P04'!$AA:$AA,$A386+52),0)+IF($A386&lt;='P05'!$B$17,INDEX('P05'!$AA:$AA,$A386+52),0)+IF($A386&lt;='P06'!$B$17,INDEX('P06'!$AA:$AA,$A386+52),0)+IF($A386&lt;='P07'!$B$17,INDEX('P07'!$AA:$AA,$A386+52),0)+IF($A386&lt;='P08'!$B$17,INDEX('P08'!$AA:$AA,$A386+52),0)+IF($A386&lt;='P09'!$B$17,INDEX('P09'!$AA:$AA,$A386+52),0)+IF($A386&lt;='P10'!$B$17,INDEX('P10'!$AA:$AA,$A386+52),0)</f>
        <v>-12.396935104160448</v>
      </c>
      <c r="N386">
        <f>IF($A386&lt;='P01'!$B$17,INDEX('P01'!$AB:$AB,$A386+52),0)+IF($A386&lt;='P02'!$B$17,INDEX('P02'!$AB:$AB,$A386+52),0)+IF($A386&lt;='P03'!$B$17,INDEX('P03'!$AB:$AB,$A386+52),0)+IF($A386&lt;='P04'!$B$17,INDEX('P04'!$AB:$AB,$A386+52),0)+IF($A386&lt;='P05'!$B$17,INDEX('P05'!$AB:$AB,$A386+52),0)+IF($A386&lt;='P06'!$B$17,INDEX('P06'!$AB:$AB,$A386+52),0)+IF($A386&lt;='P07'!$B$17,INDEX('P07'!$AB:$AB,$A386+52),0)+IF($A386&lt;='P08'!$B$17,INDEX('P08'!$AB:$AB,$A386+52),0)+IF($A386&lt;='P09'!$B$17,INDEX('P09'!$AB:$AB,$A386+52),0)+IF($A386&lt;='P10'!$B$17,INDEX('P10'!$AB:$AB,$A386+52),0)</f>
        <v>8.2345214082454579</v>
      </c>
      <c r="O386">
        <f>IF($A386&lt;='P01'!$B$17,INDEX('P01'!$AC:$AC,$A386+52),0)+IF($A386&lt;='P02'!$B$17,INDEX('P02'!$AC:$AC,$A386+52),0)+IF($A386&lt;='P03'!$B$17,INDEX('P03'!$AC:$AC,$A386+52),0)+IF($A386&lt;='P04'!$B$17,INDEX('P04'!$AC:$AC,$A386+52),0)+IF($A386&lt;='P05'!$B$17,INDEX('P05'!$AC:$AC,$A386+52),0)+IF($A386&lt;='P06'!$B$17,INDEX('P06'!$AC:$AC,$A386+52),0)+IF($A386&lt;='P07'!$B$17,INDEX('P07'!$AC:$AC,$A386+52),0)+IF($A386&lt;='P08'!$B$17,INDEX('P08'!$AC:$AC,$A386+52),0)+IF($A386&lt;='P09'!$B$17,INDEX('P09'!$AC:$AC,$A386+52),0)+IF($A386&lt;='P10'!$B$17,INDEX('P10'!$AC:$AC,$A386+52),0)</f>
        <v>0.16469042816490917</v>
      </c>
      <c r="P386">
        <f>IF($A386&lt;='P01'!$B$17,INDEX('P01'!$AD:$AD,$A386+52),0)+IF($A386&lt;='P02'!$B$17,INDEX('P02'!$AD:$AD,$A386+52),0)+IF($A386&lt;='P03'!$B$17,INDEX('P03'!$AD:$AD,$A386+52),0)+IF($A386&lt;='P04'!$B$17,INDEX('P04'!$AD:$AD,$A386+52),0)+IF($A386&lt;='P05'!$B$17,INDEX('P05'!$AD:$AD,$A386+52),0)+IF($A386&lt;='P06'!$B$17,INDEX('P06'!$AD:$AD,$A386+52),0)+IF($A386&lt;='P07'!$B$17,INDEX('P07'!$AD:$AD,$A386+52),0)+IF($A386&lt;='P08'!$B$17,INDEX('P08'!$AD:$AD,$A386+52),0)+IF($A386&lt;='P09'!$B$17,INDEX('P09'!$AD:$AD,$A386+52),0)+IF($A386&lt;='P10'!$B$17,INDEX('P10'!$AD:$AD,$A386+52),0)</f>
        <v>0.84161605969376596</v>
      </c>
      <c r="Q386">
        <f>IF($A386&lt;='P01'!$B$17,INDEX('P01'!$AE:$AE,$A386+52),0)+IF($A386&lt;='P02'!$B$17,INDEX('P02'!$AE:$AE,$A386+52),0)+IF($A386&lt;='P03'!$B$17,INDEX('P03'!$AE:$AE,$A386+52),0)+IF($A386&lt;='P04'!$B$17,INDEX('P04'!$AE:$AE,$A386+52),0)+IF($A386&lt;='P05'!$B$17,INDEX('P05'!$AE:$AE,$A386+52),0)+IF($A386&lt;='P06'!$B$17,INDEX('P06'!$AE:$AE,$A386+52),0)+IF($A386&lt;='P07'!$B$17,INDEX('P07'!$AE:$AE,$A386+52),0)+IF($A386&lt;='P08'!$B$17,INDEX('P08'!$AE:$AE,$A386+52),0)+IF($A386&lt;='P09'!$B$17,INDEX('P09'!$AE:$AE,$A386+52),0)+IF($A386&lt;='P10'!$B$17,INDEX('P10'!$AE:$AE,$A386+52),0)</f>
        <v>19.613422900202693</v>
      </c>
      <c r="R386">
        <f>IF($A386&lt;='P01'!$B$17,INDEX('P01'!$AF:$AF,$A386+52),0)+IF($A386&lt;='P02'!$B$17,INDEX('P02'!$AF:$AF,$A386+52),0)+IF($A386&lt;='P03'!$B$17,INDEX('P03'!$AF:$AF,$A386+52),0)+IF($A386&lt;='P04'!$B$17,INDEX('P04'!$AF:$AF,$A386+52),0)+IF($A386&lt;='P05'!$B$17,INDEX('P05'!$AF:$AF,$A386+52),0)+IF($A386&lt;='P06'!$B$17,INDEX('P06'!$AF:$AF,$A386+52),0)+IF($A386&lt;='P07'!$B$17,INDEX('P07'!$AF:$AF,$A386+52),0)+IF($A386&lt;='P08'!$B$17,INDEX('P08'!$AF:$AF,$A386+52),0)+IF($A386&lt;='P09'!$B$17,INDEX('P09'!$AF:$AF,$A386+52),0)+IF($A386&lt;='P10'!$B$17,INDEX('P10'!$AF:$AF,$A386+52),0)</f>
        <v>1.1727124344539607E-2</v>
      </c>
      <c r="S386">
        <f>IF($A386&lt;='P01'!$B$17,INDEX('P01'!$AG:$AG,$A386+52),0)+IF($A386&lt;='P02'!$B$17,INDEX('P02'!$AG:$AG,$A386+52),0)+IF($A386&lt;='P03'!$B$17,INDEX('P03'!$AG:$AG,$A386+52),0)+IF($A386&lt;='P04'!$B$17,INDEX('P04'!$AG:$AG,$A386+52),0)+IF($A386&lt;='P05'!$B$17,INDEX('P05'!$AG:$AG,$A386+52),0)+IF($A386&lt;='P06'!$B$17,INDEX('P06'!$AG:$AG,$A386+52),0)+IF($A386&lt;='P07'!$B$17,INDEX('P07'!$AG:$AG,$A386+52),0)+IF($A386&lt;='P08'!$B$17,INDEX('P08'!$AG:$AG,$A386+52),0)+IF($A386&lt;='P09'!$B$17,INDEX('P09'!$AG:$AG,$A386+52),0)+IF($A386&lt;='P10'!$B$17,INDEX('P10'!$AG:$AG,$A386+52),0)</f>
        <v>6262.4032308456963</v>
      </c>
      <c r="T386">
        <f>IF($A386&lt;='P01'!$B$17,INDEX('P01'!$AI:$AI,$A386+52),0)+IF($A386&lt;='P02'!$B$17,INDEX('P02'!$AI:$AI,$A386+52),0)+IF($A386&lt;='P03'!$B$17,INDEX('P03'!$AI:$AI,$A386+52),0)+IF($A386&lt;='P04'!$B$17,INDEX('P04'!$AI:$AI,$A386+52),0)+IF($A386&lt;='P05'!$B$17,INDEX('P05'!$AI:$AI,$A386+52),0)+IF($A386&lt;='P06'!$B$17,INDEX('P06'!$AI:$AI,$A386+52),0)+IF($A386&lt;='P07'!$B$17,INDEX('P07'!$AI:$AI,$A386+52),0)+IF($A386&lt;='P08'!$B$17,INDEX('P08'!$AI:$AI,$A386+52),0)+IF($A386&lt;='P09'!$B$17,INDEX('P09'!$AI:$AI,$A386+52),0)+IF($A386&lt;='P10'!$B$17,INDEX('P10'!$AI:$AI,$A386+52),0)</f>
        <v>6262.4032308456963</v>
      </c>
    </row>
    <row r="387" spans="1:20" x14ac:dyDescent="0.35">
      <c r="A387">
        <v>355</v>
      </c>
      <c r="B387">
        <f>IF($A387&lt;='P01'!$B$17,INDEX('P01'!$J:$J,$A387+52),0)+IF($A387&lt;='P02'!$B$17,INDEX('P02'!$J:$J,$A387+52),0)+IF($A387&lt;='P03'!$B$17,INDEX('P03'!$J:$J,$A387+52),0)+IF($A387&lt;='P04'!$B$17,INDEX('P04'!$J:$J,$A387+52),0)+IF($A387&lt;='P05'!$B$17,INDEX('P05'!$J:$J,$A387+52),0)+IF($A387&lt;='P06'!$B$17,INDEX('P06'!$J:$J,$A387+52),0)+IF($A387&lt;='P07'!$B$17,INDEX('P07'!$J:$J,$A387+52),0)+IF($A387&lt;='P08'!$B$17,INDEX('P08'!$J:$J,$A387+52),0)+IF($A387&lt;='P09'!$B$17,INDEX('P09'!$J:$J,$A387+52),0)+IF($A387&lt;='P10'!$B$17,INDEX('P10'!$J:$J,$A387+52),0)</f>
        <v>6.2149617215528664E-5</v>
      </c>
      <c r="C387">
        <f>IF($A387&lt;='P01'!$B$17,INDEX('P01'!$K:$K,$A387+52),0)+IF($A387&lt;='P02'!$B$17,INDEX('P02'!$K:$K,$A387+52),0)+IF($A387&lt;='P03'!$B$17,INDEX('P03'!$K:$K,$A387+52),0)+IF($A387&lt;='P04'!$B$17,INDEX('P04'!$K:$K,$A387+52),0)+IF($A387&lt;='P05'!$B$17,INDEX('P05'!$K:$K,$A387+52),0)+IF($A387&lt;='P06'!$B$17,INDEX('P06'!$K:$K,$A387+52),0)+IF($A387&lt;='P07'!$B$17,INDEX('P07'!$K:$K,$A387+52),0)+IF($A387&lt;='P08'!$B$17,INDEX('P08'!$K:$K,$A387+52),0)+IF($A387&lt;='P09'!$B$17,INDEX('P09'!$K:$K,$A387+52),0)+IF($A387&lt;='P10'!$B$17,INDEX('P10'!$K:$K,$A387+52),0)</f>
        <v>7.5715428543912547E-4</v>
      </c>
      <c r="D387">
        <f>IF($A387&lt;='P01'!$B$17,INDEX('P01'!$L:$L,$A387+52),0)+IF($A387&lt;='P02'!$B$17,INDEX('P02'!$L:$L,$A387+52),0)+IF($A387&lt;='P03'!$B$17,INDEX('P03'!$L:$L,$A387+52),0)+IF($A387&lt;='P04'!$B$17,INDEX('P04'!$L:$L,$A387+52),0)+IF($A387&lt;='P05'!$B$17,INDEX('P05'!$L:$L,$A387+52),0)+IF($A387&lt;='P06'!$B$17,INDEX('P06'!$L:$L,$A387+52),0)+IF($A387&lt;='P07'!$B$17,INDEX('P07'!$L:$L,$A387+52),0)+IF($A387&lt;='P08'!$B$17,INDEX('P08'!$L:$L,$A387+52),0)+IF($A387&lt;='P09'!$B$17,INDEX('P09'!$L:$L,$A387+52),0)+IF($A387&lt;='P10'!$B$17,INDEX('P10'!$L:$L,$A387+52),0)</f>
        <v>0</v>
      </c>
      <c r="E387">
        <f>IF($A387&lt;='P01'!$B$17,INDEX('P01'!$M:$M,$A387+52),0)+IF($A387&lt;='P02'!$B$17,INDEX('P02'!$M:$M,$A387+52),0)+IF($A387&lt;='P03'!$B$17,INDEX('P03'!$M:$M,$A387+52),0)+IF($A387&lt;='P04'!$B$17,INDEX('P04'!$M:$M,$A387+52),0)+IF($A387&lt;='P05'!$B$17,INDEX('P05'!$M:$M,$A387+52),0)+IF($A387&lt;='P06'!$B$17,INDEX('P06'!$M:$M,$A387+52),0)+IF($A387&lt;='P07'!$B$17,INDEX('P07'!$M:$M,$A387+52),0)+IF($A387&lt;='P08'!$B$17,INDEX('P08'!$M:$M,$A387+52),0)+IF($A387&lt;='P09'!$B$17,INDEX('P09'!$M:$M,$A387+52),0)+IF($A387&lt;='P10'!$B$17,INDEX('P10'!$M:$M,$A387+52),0)</f>
        <v>0.22219408972936519</v>
      </c>
      <c r="F387">
        <f>IF($A387&lt;='P01'!$B$17,INDEX('P01'!$R:$R,$A387+52),0)+IF($A387&lt;='P02'!$B$17,INDEX('P02'!$R:$R,$A387+52),0)+IF($A387&lt;='P03'!$B$17,INDEX('P03'!$R:$R,$A387+52),0)+IF($A387&lt;='P04'!$B$17,INDEX('P04'!$R:$R,$A387+52),0)+IF($A387&lt;='P05'!$B$17,INDEX('P05'!$R:$R,$A387+52),0)+IF($A387&lt;='P06'!$B$17,INDEX('P06'!$R:$R,$A387+52),0)+IF($A387&lt;='P07'!$B$17,INDEX('P07'!$R:$R,$A387+52),0)+IF($A387&lt;='P08'!$B$17,INDEX('P08'!$R:$R,$A387+52),0)+IF($A387&lt;='P09'!$B$17,INDEX('P09'!$R:$R,$A387+52),0)+IF($A387&lt;='P10'!$B$17,INDEX('P10'!$R:$R,$A387+52),0)</f>
        <v>26.007821965366158</v>
      </c>
      <c r="G387">
        <f>IF($A387&lt;='P01'!$B$17,INDEX('P01'!$S:$S,$A387+52),0)+IF($A387&lt;='P02'!$B$17,INDEX('P02'!$S:$S,$A387+52),0)+IF($A387&lt;='P03'!$B$17,INDEX('P03'!$S:$S,$A387+52),0)+IF($A387&lt;='P04'!$B$17,INDEX('P04'!$S:$S,$A387+52),0)+IF($A387&lt;='P05'!$B$17,INDEX('P05'!$S:$S,$A387+52),0)+IF($A387&lt;='P06'!$B$17,INDEX('P06'!$S:$S,$A387+52),0)+IF($A387&lt;='P07'!$B$17,INDEX('P07'!$S:$S,$A387+52),0)+IF($A387&lt;='P08'!$B$17,INDEX('P08'!$S:$S,$A387+52),0)+IF($A387&lt;='P09'!$B$17,INDEX('P09'!$S:$S,$A387+52),0)+IF($A387&lt;='P10'!$B$17,INDEX('P10'!$S:$S,$A387+52),0)</f>
        <v>0.52015643930732314</v>
      </c>
      <c r="H387">
        <f>IF($A387&lt;='P01'!$B$17,INDEX('P01'!$T:$T,$A387+52),0)+IF($A387&lt;='P02'!$B$17,INDEX('P02'!$T:$T,$A387+52),0)+IF($A387&lt;='P03'!$B$17,INDEX('P03'!$T:$T,$A387+52),0)+IF($A387&lt;='P04'!$B$17,INDEX('P04'!$T:$T,$A387+52),0)+IF($A387&lt;='P05'!$B$17,INDEX('P05'!$T:$T,$A387+52),0)+IF($A387&lt;='P06'!$B$17,INDEX('P06'!$T:$T,$A387+52),0)+IF($A387&lt;='P07'!$B$17,INDEX('P07'!$T:$T,$A387+52),0)+IF($A387&lt;='P08'!$B$17,INDEX('P08'!$T:$T,$A387+52),0)+IF($A387&lt;='P09'!$B$17,INDEX('P09'!$T:$T,$A387+52),0)+IF($A387&lt;='P10'!$B$17,INDEX('P10'!$T:$T,$A387+52),0)</f>
        <v>2.6734301917564434</v>
      </c>
      <c r="I387">
        <f>IF($A387&lt;='P01'!$B$17,INDEX('P01'!$U:$U,$A387+52),0)+IF($A387&lt;='P02'!$B$17,INDEX('P02'!$U:$U,$A387+52),0)+IF($A387&lt;='P03'!$B$17,INDEX('P03'!$U:$U,$A387+52),0)+IF($A387&lt;='P04'!$B$17,INDEX('P04'!$U:$U,$A387+52),0)+IF($A387&lt;='P05'!$B$17,INDEX('P05'!$U:$U,$A387+52),0)+IF($A387&lt;='P06'!$B$17,INDEX('P06'!$U:$U,$A387+52),0)+IF($A387&lt;='P07'!$B$17,INDEX('P07'!$U:$U,$A387+52),0)+IF($A387&lt;='P08'!$B$17,INDEX('P08'!$U:$U,$A387+52),0)+IF($A387&lt;='P09'!$B$17,INDEX('P09'!$U:$U,$A387+52),0)+IF($A387&lt;='P10'!$B$17,INDEX('P10'!$U:$U,$A387+52),0)</f>
        <v>62.149617215528664</v>
      </c>
      <c r="J387">
        <f>IF($A387&lt;='P01'!$B$17,INDEX('P01'!$V:$V,$A387+52),0)+IF($A387&lt;='P02'!$B$17,INDEX('P02'!$V:$V,$A387+52),0)+IF($A387&lt;='P03'!$B$17,INDEX('P03'!$V:$V,$A387+52),0)+IF($A387&lt;='P04'!$B$17,INDEX('P04'!$V:$V,$A387+52),0)+IF($A387&lt;='P05'!$B$17,INDEX('P05'!$V:$V,$A387+52),0)+IF($A387&lt;='P06'!$B$17,INDEX('P06'!$V:$V,$A387+52),0)+IF($A387&lt;='P07'!$B$17,INDEX('P07'!$V:$V,$A387+52),0)+IF($A387&lt;='P08'!$B$17,INDEX('P08'!$V:$V,$A387+52),0)+IF($A387&lt;='P09'!$B$17,INDEX('P09'!$V:$V,$A387+52),0)+IF($A387&lt;='P10'!$B$17,INDEX('P10'!$V:$V,$A387+52),0)</f>
        <v>3.7251722949039161E-2</v>
      </c>
      <c r="K387">
        <f>IF($A387&lt;='P01'!$B$17,INDEX('P01'!$W:$W,$A387+52),0)+IF($A387&lt;='P02'!$B$17,INDEX('P02'!$W:$W,$A387+52),0)+IF($A387&lt;='P03'!$B$17,INDEX('P03'!$W:$W,$A387+52),0)+IF($A387&lt;='P04'!$B$17,INDEX('P04'!$W:$W,$A387+52),0)+IF($A387&lt;='P05'!$B$17,INDEX('P05'!$W:$W,$A387+52),0)+IF($A387&lt;='P06'!$B$17,INDEX('P06'!$W:$W,$A387+52),0)+IF($A387&lt;='P07'!$B$17,INDEX('P07'!$W:$W,$A387+52),0)+IF($A387&lt;='P08'!$B$17,INDEX('P08'!$W:$W,$A387+52),0)+IF($A387&lt;='P09'!$B$17,INDEX('P09'!$W:$W,$A387+52),0)+IF($A387&lt;='P10'!$B$17,INDEX('P10'!$W:$W,$A387+52),0)</f>
        <v>-39.372633604175313</v>
      </c>
      <c r="L387">
        <f>IF($A387&lt;='P01'!$B$17,INDEX('P01'!$X:$X,$A387+52),0)+IF($A387&lt;='P02'!$B$17,INDEX('P02'!$X:$X,$A387+52),0)+IF($A387&lt;='P03'!$B$17,INDEX('P03'!$X:$X,$A387+52),0)+IF($A387&lt;='P04'!$B$17,INDEX('P04'!$X:$X,$A387+52),0)+IF($A387&lt;='P05'!$B$17,INDEX('P05'!$X:$X,$A387+52),0)+IF($A387&lt;='P06'!$B$17,INDEX('P06'!$X:$X,$A387+52),0)+IF($A387&lt;='P07'!$B$17,INDEX('P07'!$X:$X,$A387+52),0)+IF($A387&lt;='P08'!$B$17,INDEX('P08'!$X:$X,$A387+52),0)+IF($A387&lt;='P09'!$B$17,INDEX('P09'!$X:$X,$A387+52),0)+IF($A387&lt;='P10'!$B$17,INDEX('P10'!$X:$X,$A387+52),0)</f>
        <v>39.289193619587266</v>
      </c>
      <c r="M387">
        <f>IF($A387&lt;='P01'!$B$17,INDEX('P01'!$AA:$AA,$A387+52),0)+IF($A387&lt;='P02'!$B$17,INDEX('P02'!$AA:$AA,$A387+52),0)+IF($A387&lt;='P03'!$B$17,INDEX('P03'!$AA:$AA,$A387+52),0)+IF($A387&lt;='P04'!$B$17,INDEX('P04'!$AA:$AA,$A387+52),0)+IF($A387&lt;='P05'!$B$17,INDEX('P05'!$AA:$AA,$A387+52),0)+IF($A387&lt;='P06'!$B$17,INDEX('P06'!$AA:$AA,$A387+52),0)+IF($A387&lt;='P07'!$B$17,INDEX('P07'!$AA:$AA,$A387+52),0)+IF($A387&lt;='P08'!$B$17,INDEX('P08'!$AA:$AA,$A387+52),0)+IF($A387&lt;='P09'!$B$17,INDEX('P09'!$AA:$AA,$A387+52),0)+IF($A387&lt;='P10'!$B$17,INDEX('P10'!$AA:$AA,$A387+52),0)</f>
        <v>-12.313178095984538</v>
      </c>
      <c r="N387">
        <f>IF($A387&lt;='P01'!$B$17,INDEX('P01'!$AB:$AB,$A387+52),0)+IF($A387&lt;='P02'!$B$17,INDEX('P02'!$AB:$AB,$A387+52),0)+IF($A387&lt;='P03'!$B$17,INDEX('P03'!$AB:$AB,$A387+52),0)+IF($A387&lt;='P04'!$B$17,INDEX('P04'!$AB:$AB,$A387+52),0)+IF($A387&lt;='P05'!$B$17,INDEX('P05'!$AB:$AB,$A387+52),0)+IF($A387&lt;='P06'!$B$17,INDEX('P06'!$AB:$AB,$A387+52),0)+IF($A387&lt;='P07'!$B$17,INDEX('P07'!$AB:$AB,$A387+52),0)+IF($A387&lt;='P08'!$B$17,INDEX('P08'!$AB:$AB,$A387+52),0)+IF($A387&lt;='P09'!$B$17,INDEX('P09'!$AB:$AB,$A387+52),0)+IF($A387&lt;='P10'!$B$17,INDEX('P10'!$AB:$AB,$A387+52),0)</f>
        <v>8.1774985210690421</v>
      </c>
      <c r="O387">
        <f>IF($A387&lt;='P01'!$B$17,INDEX('P01'!$AC:$AC,$A387+52),0)+IF($A387&lt;='P02'!$B$17,INDEX('P02'!$AC:$AC,$A387+52),0)+IF($A387&lt;='P03'!$B$17,INDEX('P03'!$AC:$AC,$A387+52),0)+IF($A387&lt;='P04'!$B$17,INDEX('P04'!$AC:$AC,$A387+52),0)+IF($A387&lt;='P05'!$B$17,INDEX('P05'!$AC:$AC,$A387+52),0)+IF($A387&lt;='P06'!$B$17,INDEX('P06'!$AC:$AC,$A387+52),0)+IF($A387&lt;='P07'!$B$17,INDEX('P07'!$AC:$AC,$A387+52),0)+IF($A387&lt;='P08'!$B$17,INDEX('P08'!$AC:$AC,$A387+52),0)+IF($A387&lt;='P09'!$B$17,INDEX('P09'!$AC:$AC,$A387+52),0)+IF($A387&lt;='P10'!$B$17,INDEX('P10'!$AC:$AC,$A387+52),0)</f>
        <v>0.16354997042138084</v>
      </c>
      <c r="P387">
        <f>IF($A387&lt;='P01'!$B$17,INDEX('P01'!$AD:$AD,$A387+52),0)+IF($A387&lt;='P02'!$B$17,INDEX('P02'!$AD:$AD,$A387+52),0)+IF($A387&lt;='P03'!$B$17,INDEX('P03'!$AD:$AD,$A387+52),0)+IF($A387&lt;='P04'!$B$17,INDEX('P04'!$AD:$AD,$A387+52),0)+IF($A387&lt;='P05'!$B$17,INDEX('P05'!$AD:$AD,$A387+52),0)+IF($A387&lt;='P06'!$B$17,INDEX('P06'!$AD:$AD,$A387+52),0)+IF($A387&lt;='P07'!$B$17,INDEX('P07'!$AD:$AD,$A387+52),0)+IF($A387&lt;='P08'!$B$17,INDEX('P08'!$AD:$AD,$A387+52),0)+IF($A387&lt;='P09'!$B$17,INDEX('P09'!$AD:$AD,$A387+52),0)+IF($A387&lt;='P10'!$B$17,INDEX('P10'!$AD:$AD,$A387+52),0)</f>
        <v>0.8378492670785691</v>
      </c>
      <c r="Q387">
        <f>IF($A387&lt;='P01'!$B$17,INDEX('P01'!$AE:$AE,$A387+52),0)+IF($A387&lt;='P02'!$B$17,INDEX('P02'!$AE:$AE,$A387+52),0)+IF($A387&lt;='P03'!$B$17,INDEX('P03'!$AE:$AE,$A387+52),0)+IF($A387&lt;='P04'!$B$17,INDEX('P04'!$AE:$AE,$A387+52),0)+IF($A387&lt;='P05'!$B$17,INDEX('P05'!$AE:$AE,$A387+52),0)+IF($A387&lt;='P06'!$B$17,INDEX('P06'!$AE:$AE,$A387+52),0)+IF($A387&lt;='P07'!$B$17,INDEX('P07'!$AE:$AE,$A387+52),0)+IF($A387&lt;='P08'!$B$17,INDEX('P08'!$AE:$AE,$A387+52),0)+IF($A387&lt;='P09'!$B$17,INDEX('P09'!$AE:$AE,$A387+52),0)+IF($A387&lt;='P10'!$B$17,INDEX('P10'!$AE:$AE,$A387+52),0)</f>
        <v>19.477602741904029</v>
      </c>
      <c r="R387">
        <f>IF($A387&lt;='P01'!$B$17,INDEX('P01'!$AF:$AF,$A387+52),0)+IF($A387&lt;='P02'!$B$17,INDEX('P02'!$AF:$AF,$A387+52),0)+IF($A387&lt;='P03'!$B$17,INDEX('P03'!$AF:$AF,$A387+52),0)+IF($A387&lt;='P04'!$B$17,INDEX('P04'!$AF:$AF,$A387+52),0)+IF($A387&lt;='P05'!$B$17,INDEX('P05'!$AF:$AF,$A387+52),0)+IF($A387&lt;='P06'!$B$17,INDEX('P06'!$AF:$AF,$A387+52),0)+IF($A387&lt;='P07'!$B$17,INDEX('P07'!$AF:$AF,$A387+52),0)+IF($A387&lt;='P08'!$B$17,INDEX('P08'!$AF:$AF,$A387+52),0)+IF($A387&lt;='P09'!$B$17,INDEX('P09'!$AF:$AF,$A387+52),0)+IF($A387&lt;='P10'!$B$17,INDEX('P10'!$AF:$AF,$A387+52),0)</f>
        <v>1.1674637649603461E-2</v>
      </c>
      <c r="S387">
        <f>IF($A387&lt;='P01'!$B$17,INDEX('P01'!$AG:$AG,$A387+52),0)+IF($A387&lt;='P02'!$B$17,INDEX('P02'!$AG:$AG,$A387+52),0)+IF($A387&lt;='P03'!$B$17,INDEX('P03'!$AG:$AG,$A387+52),0)+IF($A387&lt;='P04'!$B$17,INDEX('P04'!$AG:$AG,$A387+52),0)+IF($A387&lt;='P05'!$B$17,INDEX('P05'!$AG:$AG,$A387+52),0)+IF($A387&lt;='P06'!$B$17,INDEX('P06'!$AG:$AG,$A387+52),0)+IF($A387&lt;='P07'!$B$17,INDEX('P07'!$AG:$AG,$A387+52),0)+IF($A387&lt;='P08'!$B$17,INDEX('P08'!$AG:$AG,$A387+52),0)+IF($A387&lt;='P09'!$B$17,INDEX('P09'!$AG:$AG,$A387+52),0)+IF($A387&lt;='P10'!$B$17,INDEX('P10'!$AG:$AG,$A387+52),0)</f>
        <v>6243.6155158150996</v>
      </c>
      <c r="T387">
        <f>IF($A387&lt;='P01'!$B$17,INDEX('P01'!$AI:$AI,$A387+52),0)+IF($A387&lt;='P02'!$B$17,INDEX('P02'!$AI:$AI,$A387+52),0)+IF($A387&lt;='P03'!$B$17,INDEX('P03'!$AI:$AI,$A387+52),0)+IF($A387&lt;='P04'!$B$17,INDEX('P04'!$AI:$AI,$A387+52),0)+IF($A387&lt;='P05'!$B$17,INDEX('P05'!$AI:$AI,$A387+52),0)+IF($A387&lt;='P06'!$B$17,INDEX('P06'!$AI:$AI,$A387+52),0)+IF($A387&lt;='P07'!$B$17,INDEX('P07'!$AI:$AI,$A387+52),0)+IF($A387&lt;='P08'!$B$17,INDEX('P08'!$AI:$AI,$A387+52),0)+IF($A387&lt;='P09'!$B$17,INDEX('P09'!$AI:$AI,$A387+52),0)+IF($A387&lt;='P10'!$B$17,INDEX('P10'!$AI:$AI,$A387+52),0)</f>
        <v>6243.6155158150996</v>
      </c>
    </row>
    <row r="388" spans="1:20" x14ac:dyDescent="0.35">
      <c r="A388">
        <v>356</v>
      </c>
      <c r="B388">
        <f>IF($A388&lt;='P01'!$B$17,INDEX('P01'!$J:$J,$A388+52),0)+IF($A388&lt;='P02'!$B$17,INDEX('P02'!$J:$J,$A388+52),0)+IF($A388&lt;='P03'!$B$17,INDEX('P03'!$J:$J,$A388+52),0)+IF($A388&lt;='P04'!$B$17,INDEX('P04'!$J:$J,$A388+52),0)+IF($A388&lt;='P05'!$B$17,INDEX('P05'!$J:$J,$A388+52),0)+IF($A388&lt;='P06'!$B$17,INDEX('P06'!$J:$J,$A388+52),0)+IF($A388&lt;='P07'!$B$17,INDEX('P07'!$J:$J,$A388+52),0)+IF($A388&lt;='P08'!$B$17,INDEX('P08'!$J:$J,$A388+52),0)+IF($A388&lt;='P09'!$B$17,INDEX('P09'!$J:$J,$A388+52),0)+IF($A388&lt;='P10'!$B$17,INDEX('P10'!$J:$J,$A388+52),0)</f>
        <v>6.1921292705041214E-5</v>
      </c>
      <c r="C388">
        <f>IF($A388&lt;='P01'!$B$17,INDEX('P01'!$K:$K,$A388+52),0)+IF($A388&lt;='P02'!$B$17,INDEX('P02'!$K:$K,$A388+52),0)+IF($A388&lt;='P03'!$B$17,INDEX('P03'!$K:$K,$A388+52),0)+IF($A388&lt;='P04'!$B$17,INDEX('P04'!$K:$K,$A388+52),0)+IF($A388&lt;='P05'!$B$17,INDEX('P05'!$K:$K,$A388+52),0)+IF($A388&lt;='P06'!$B$17,INDEX('P06'!$K:$K,$A388+52),0)+IF($A388&lt;='P07'!$B$17,INDEX('P07'!$K:$K,$A388+52),0)+IF($A388&lt;='P08'!$B$17,INDEX('P08'!$K:$K,$A388+52),0)+IF($A388&lt;='P09'!$B$17,INDEX('P09'!$K:$K,$A388+52),0)+IF($A388&lt;='P10'!$B$17,INDEX('P10'!$K:$K,$A388+52),0)</f>
        <v>7.5437266120181369E-4</v>
      </c>
      <c r="D388">
        <f>IF($A388&lt;='P01'!$B$17,INDEX('P01'!$L:$L,$A388+52),0)+IF($A388&lt;='P02'!$B$17,INDEX('P02'!$L:$L,$A388+52),0)+IF($A388&lt;='P03'!$B$17,INDEX('P03'!$L:$L,$A388+52),0)+IF($A388&lt;='P04'!$B$17,INDEX('P04'!$L:$L,$A388+52),0)+IF($A388&lt;='P05'!$B$17,INDEX('P05'!$L:$L,$A388+52),0)+IF($A388&lt;='P06'!$B$17,INDEX('P06'!$L:$L,$A388+52),0)+IF($A388&lt;='P07'!$B$17,INDEX('P07'!$L:$L,$A388+52),0)+IF($A388&lt;='P08'!$B$17,INDEX('P08'!$L:$L,$A388+52),0)+IF($A388&lt;='P09'!$B$17,INDEX('P09'!$L:$L,$A388+52),0)+IF($A388&lt;='P10'!$B$17,INDEX('P10'!$L:$L,$A388+52),0)</f>
        <v>0</v>
      </c>
      <c r="E388">
        <f>IF($A388&lt;='P01'!$B$17,INDEX('P01'!$M:$M,$A388+52),0)+IF($A388&lt;='P02'!$B$17,INDEX('P02'!$M:$M,$A388+52),0)+IF($A388&lt;='P03'!$B$17,INDEX('P03'!$M:$M,$A388+52),0)+IF($A388&lt;='P04'!$B$17,INDEX('P04'!$M:$M,$A388+52),0)+IF($A388&lt;='P05'!$B$17,INDEX('P05'!$M:$M,$A388+52),0)+IF($A388&lt;='P06'!$B$17,INDEX('P06'!$M:$M,$A388+52),0)+IF($A388&lt;='P07'!$B$17,INDEX('P07'!$M:$M,$A388+52),0)+IF($A388&lt;='P08'!$B$17,INDEX('P08'!$M:$M,$A388+52),0)+IF($A388&lt;='P09'!$B$17,INDEX('P09'!$M:$M,$A388+52),0)+IF($A388&lt;='P10'!$B$17,INDEX('P10'!$M:$M,$A388+52),0)</f>
        <v>0.22137779577545832</v>
      </c>
      <c r="F388">
        <f>IF($A388&lt;='P01'!$B$17,INDEX('P01'!$R:$R,$A388+52),0)+IF($A388&lt;='P02'!$B$17,INDEX('P02'!$R:$R,$A388+52),0)+IF($A388&lt;='P03'!$B$17,INDEX('P03'!$R:$R,$A388+52),0)+IF($A388&lt;='P04'!$B$17,INDEX('P04'!$R:$R,$A388+52),0)+IF($A388&lt;='P05'!$B$17,INDEX('P05'!$R:$R,$A388+52),0)+IF($A388&lt;='P06'!$B$17,INDEX('P06'!$R:$R,$A388+52),0)+IF($A388&lt;='P07'!$B$17,INDEX('P07'!$R:$R,$A388+52),0)+IF($A388&lt;='P08'!$B$17,INDEX('P08'!$R:$R,$A388+52),0)+IF($A388&lt;='P09'!$B$17,INDEX('P09'!$R:$R,$A388+52),0)+IF($A388&lt;='P10'!$B$17,INDEX('P10'!$R:$R,$A388+52),0)</f>
        <v>25.912274744238569</v>
      </c>
      <c r="G388">
        <f>IF($A388&lt;='P01'!$B$17,INDEX('P01'!$S:$S,$A388+52),0)+IF($A388&lt;='P02'!$B$17,INDEX('P02'!$S:$S,$A388+52),0)+IF($A388&lt;='P03'!$B$17,INDEX('P03'!$S:$S,$A388+52),0)+IF($A388&lt;='P04'!$B$17,INDEX('P04'!$S:$S,$A388+52),0)+IF($A388&lt;='P05'!$B$17,INDEX('P05'!$S:$S,$A388+52),0)+IF($A388&lt;='P06'!$B$17,INDEX('P06'!$S:$S,$A388+52),0)+IF($A388&lt;='P07'!$B$17,INDEX('P07'!$S:$S,$A388+52),0)+IF($A388&lt;='P08'!$B$17,INDEX('P08'!$S:$S,$A388+52),0)+IF($A388&lt;='P09'!$B$17,INDEX('P09'!$S:$S,$A388+52),0)+IF($A388&lt;='P10'!$B$17,INDEX('P10'!$S:$S,$A388+52),0)</f>
        <v>0.51824549488477145</v>
      </c>
      <c r="H388">
        <f>IF($A388&lt;='P01'!$B$17,INDEX('P01'!$T:$T,$A388+52),0)+IF($A388&lt;='P02'!$B$17,INDEX('P02'!$T:$T,$A388+52),0)+IF($A388&lt;='P03'!$B$17,INDEX('P03'!$T:$T,$A388+52),0)+IF($A388&lt;='P04'!$B$17,INDEX('P04'!$T:$T,$A388+52),0)+IF($A388&lt;='P05'!$B$17,INDEX('P05'!$T:$T,$A388+52),0)+IF($A388&lt;='P06'!$B$17,INDEX('P06'!$T:$T,$A388+52),0)+IF($A388&lt;='P07'!$B$17,INDEX('P07'!$T:$T,$A388+52),0)+IF($A388&lt;='P08'!$B$17,INDEX('P08'!$T:$T,$A388+52),0)+IF($A388&lt;='P09'!$B$17,INDEX('P09'!$T:$T,$A388+52),0)+IF($A388&lt;='P10'!$B$17,INDEX('P10'!$T:$T,$A388+52),0)</f>
        <v>2.6701777536363478</v>
      </c>
      <c r="I388">
        <f>IF($A388&lt;='P01'!$B$17,INDEX('P01'!$U:$U,$A388+52),0)+IF($A388&lt;='P02'!$B$17,INDEX('P02'!$U:$U,$A388+52),0)+IF($A388&lt;='P03'!$B$17,INDEX('P03'!$U:$U,$A388+52),0)+IF($A388&lt;='P04'!$B$17,INDEX('P04'!$U:$U,$A388+52),0)+IF($A388&lt;='P05'!$B$17,INDEX('P05'!$U:$U,$A388+52),0)+IF($A388&lt;='P06'!$B$17,INDEX('P06'!$U:$U,$A388+52),0)+IF($A388&lt;='P07'!$B$17,INDEX('P07'!$U:$U,$A388+52),0)+IF($A388&lt;='P08'!$B$17,INDEX('P08'!$U:$U,$A388+52),0)+IF($A388&lt;='P09'!$B$17,INDEX('P09'!$U:$U,$A388+52),0)+IF($A388&lt;='P10'!$B$17,INDEX('P10'!$U:$U,$A388+52),0)</f>
        <v>61.921292705041211</v>
      </c>
      <c r="J388">
        <f>IF($A388&lt;='P01'!$B$17,INDEX('P01'!$V:$V,$A388+52),0)+IF($A388&lt;='P02'!$B$17,INDEX('P02'!$V:$V,$A388+52),0)+IF($A388&lt;='P03'!$B$17,INDEX('P03'!$V:$V,$A388+52),0)+IF($A388&lt;='P04'!$B$17,INDEX('P04'!$V:$V,$A388+52),0)+IF($A388&lt;='P05'!$B$17,INDEX('P05'!$V:$V,$A388+52),0)+IF($A388&lt;='P06'!$B$17,INDEX('P06'!$V:$V,$A388+52),0)+IF($A388&lt;='P07'!$B$17,INDEX('P07'!$V:$V,$A388+52),0)+IF($A388&lt;='P08'!$B$17,INDEX('P08'!$V:$V,$A388+52),0)+IF($A388&lt;='P09'!$B$17,INDEX('P09'!$V:$V,$A388+52),0)+IF($A388&lt;='P10'!$B$17,INDEX('P10'!$V:$V,$A388+52),0)</f>
        <v>3.7206403297853838E-2</v>
      </c>
      <c r="K388">
        <f>IF($A388&lt;='P01'!$B$17,INDEX('P01'!$W:$W,$A388+52),0)+IF($A388&lt;='P02'!$B$17,INDEX('P02'!$W:$W,$A388+52),0)+IF($A388&lt;='P03'!$B$17,INDEX('P03'!$W:$W,$A388+52),0)+IF($A388&lt;='P04'!$B$17,INDEX('P04'!$W:$W,$A388+52),0)+IF($A388&lt;='P05'!$B$17,INDEX('P05'!$W:$W,$A388+52),0)+IF($A388&lt;='P06'!$B$17,INDEX('P06'!$W:$W,$A388+52),0)+IF($A388&lt;='P07'!$B$17,INDEX('P07'!$W:$W,$A388+52),0)+IF($A388&lt;='P08'!$B$17,INDEX('P08'!$W:$W,$A388+52),0)+IF($A388&lt;='P09'!$B$17,INDEX('P09'!$W:$W,$A388+52),0)+IF($A388&lt;='P10'!$B$17,INDEX('P10'!$W:$W,$A388+52),0)</f>
        <v>-39.234647612621607</v>
      </c>
      <c r="L388">
        <f>IF($A388&lt;='P01'!$B$17,INDEX('P01'!$X:$X,$A388+52),0)+IF($A388&lt;='P02'!$B$17,INDEX('P02'!$X:$X,$A388+52),0)+IF($A388&lt;='P03'!$B$17,INDEX('P03'!$X:$X,$A388+52),0)+IF($A388&lt;='P04'!$B$17,INDEX('P04'!$X:$X,$A388+52),0)+IF($A388&lt;='P05'!$B$17,INDEX('P05'!$X:$X,$A388+52),0)+IF($A388&lt;='P06'!$B$17,INDEX('P06'!$X:$X,$A388+52),0)+IF($A388&lt;='P07'!$B$17,INDEX('P07'!$X:$X,$A388+52),0)+IF($A388&lt;='P08'!$B$17,INDEX('P08'!$X:$X,$A388+52),0)+IF($A388&lt;='P09'!$B$17,INDEX('P09'!$X:$X,$A388+52),0)+IF($A388&lt;='P10'!$B$17,INDEX('P10'!$X:$X,$A388+52),0)</f>
        <v>39.151514168837679</v>
      </c>
      <c r="M388">
        <f>IF($A388&lt;='P01'!$B$17,INDEX('P01'!$AA:$AA,$A388+52),0)+IF($A388&lt;='P02'!$B$17,INDEX('P02'!$AA:$AA,$A388+52),0)+IF($A388&lt;='P03'!$B$17,INDEX('P03'!$AA:$AA,$A388+52),0)+IF($A388&lt;='P04'!$B$17,INDEX('P04'!$AA:$AA,$A388+52),0)+IF($A388&lt;='P05'!$B$17,INDEX('P05'!$AA:$AA,$A388+52),0)+IF($A388&lt;='P06'!$B$17,INDEX('P06'!$AA:$AA,$A388+52),0)+IF($A388&lt;='P07'!$B$17,INDEX('P07'!$AA:$AA,$A388+52),0)+IF($A388&lt;='P08'!$B$17,INDEX('P08'!$AA:$AA,$A388+52),0)+IF($A388&lt;='P09'!$B$17,INDEX('P09'!$AA:$AA,$A388+52),0)+IF($A388&lt;='P10'!$B$17,INDEX('P10'!$AA:$AA,$A388+52),0)</f>
        <v>-12.229991739007998</v>
      </c>
      <c r="N388">
        <f>IF($A388&lt;='P01'!$B$17,INDEX('P01'!$AB:$AB,$A388+52),0)+IF($A388&lt;='P02'!$B$17,INDEX('P02'!$AB:$AB,$A388+52),0)+IF($A388&lt;='P03'!$B$17,INDEX('P03'!$AB:$AB,$A388+52),0)+IF($A388&lt;='P04'!$B$17,INDEX('P04'!$AB:$AB,$A388+52),0)+IF($A388&lt;='P05'!$B$17,INDEX('P05'!$AB:$AB,$A388+52),0)+IF($A388&lt;='P06'!$B$17,INDEX('P06'!$AB:$AB,$A388+52),0)+IF($A388&lt;='P07'!$B$17,INDEX('P07'!$AB:$AB,$A388+52),0)+IF($A388&lt;='P08'!$B$17,INDEX('P08'!$AB:$AB,$A388+52),0)+IF($A388&lt;='P09'!$B$17,INDEX('P09'!$AB:$AB,$A388+52),0)+IF($A388&lt;='P10'!$B$17,INDEX('P10'!$AB:$AB,$A388+52),0)</f>
        <v>8.1208705092594737</v>
      </c>
      <c r="O388">
        <f>IF($A388&lt;='P01'!$B$17,INDEX('P01'!$AC:$AC,$A388+52),0)+IF($A388&lt;='P02'!$B$17,INDEX('P02'!$AC:$AC,$A388+52),0)+IF($A388&lt;='P03'!$B$17,INDEX('P03'!$AC:$AC,$A388+52),0)+IF($A388&lt;='P04'!$B$17,INDEX('P04'!$AC:$AC,$A388+52),0)+IF($A388&lt;='P05'!$B$17,INDEX('P05'!$AC:$AC,$A388+52),0)+IF($A388&lt;='P06'!$B$17,INDEX('P06'!$AC:$AC,$A388+52),0)+IF($A388&lt;='P07'!$B$17,INDEX('P07'!$AC:$AC,$A388+52),0)+IF($A388&lt;='P08'!$B$17,INDEX('P08'!$AC:$AC,$A388+52),0)+IF($A388&lt;='P09'!$B$17,INDEX('P09'!$AC:$AC,$A388+52),0)+IF($A388&lt;='P10'!$B$17,INDEX('P10'!$AC:$AC,$A388+52),0)</f>
        <v>0.16241741018518951</v>
      </c>
      <c r="P388">
        <f>IF($A388&lt;='P01'!$B$17,INDEX('P01'!$AD:$AD,$A388+52),0)+IF($A388&lt;='P02'!$B$17,INDEX('P02'!$AD:$AD,$A388+52),0)+IF($A388&lt;='P03'!$B$17,INDEX('P03'!$AD:$AD,$A388+52),0)+IF($A388&lt;='P04'!$B$17,INDEX('P04'!$AD:$AD,$A388+52),0)+IF($A388&lt;='P05'!$B$17,INDEX('P05'!$AD:$AD,$A388+52),0)+IF($A388&lt;='P06'!$B$17,INDEX('P06'!$AD:$AD,$A388+52),0)+IF($A388&lt;='P07'!$B$17,INDEX('P07'!$AD:$AD,$A388+52),0)+IF($A388&lt;='P08'!$B$17,INDEX('P08'!$AD:$AD,$A388+52),0)+IF($A388&lt;='P09'!$B$17,INDEX('P09'!$AD:$AD,$A388+52),0)+IF($A388&lt;='P10'!$B$17,INDEX('P10'!$AD:$AD,$A388+52),0)</f>
        <v>0.83409933337004694</v>
      </c>
      <c r="Q388">
        <f>IF($A388&lt;='P01'!$B$17,INDEX('P01'!$AE:$AE,$A388+52),0)+IF($A388&lt;='P02'!$B$17,INDEX('P02'!$AE:$AE,$A388+52),0)+IF($A388&lt;='P03'!$B$17,INDEX('P03'!$AE:$AE,$A388+52),0)+IF($A388&lt;='P04'!$B$17,INDEX('P04'!$AE:$AE,$A388+52),0)+IF($A388&lt;='P05'!$B$17,INDEX('P05'!$AE:$AE,$A388+52),0)+IF($A388&lt;='P06'!$B$17,INDEX('P06'!$AE:$AE,$A388+52),0)+IF($A388&lt;='P07'!$B$17,INDEX('P07'!$AE:$AE,$A388+52),0)+IF($A388&lt;='P08'!$B$17,INDEX('P08'!$AE:$AE,$A388+52),0)+IF($A388&lt;='P09'!$B$17,INDEX('P09'!$AE:$AE,$A388+52),0)+IF($A388&lt;='P10'!$B$17,INDEX('P10'!$AE:$AE,$A388+52),0)</f>
        <v>19.342723118844635</v>
      </c>
      <c r="R388">
        <f>IF($A388&lt;='P01'!$B$17,INDEX('P01'!$AF:$AF,$A388+52),0)+IF($A388&lt;='P02'!$B$17,INDEX('P02'!$AF:$AF,$A388+52),0)+IF($A388&lt;='P03'!$B$17,INDEX('P03'!$AF:$AF,$A388+52),0)+IF($A388&lt;='P04'!$B$17,INDEX('P04'!$AF:$AF,$A388+52),0)+IF($A388&lt;='P05'!$B$17,INDEX('P05'!$AF:$AF,$A388+52),0)+IF($A388&lt;='P06'!$B$17,INDEX('P06'!$AF:$AF,$A388+52),0)+IF($A388&lt;='P07'!$B$17,INDEX('P07'!$AF:$AF,$A388+52),0)+IF($A388&lt;='P08'!$B$17,INDEX('P08'!$AF:$AF,$A388+52),0)+IF($A388&lt;='P09'!$B$17,INDEX('P09'!$AF:$AF,$A388+52),0)+IF($A388&lt;='P10'!$B$17,INDEX('P10'!$AF:$AF,$A388+52),0)</f>
        <v>1.1622385867597753E-2</v>
      </c>
      <c r="S388">
        <f>IF($A388&lt;='P01'!$B$17,INDEX('P01'!$AG:$AG,$A388+52),0)+IF($A388&lt;='P02'!$B$17,INDEX('P02'!$AG:$AG,$A388+52),0)+IF($A388&lt;='P03'!$B$17,INDEX('P03'!$AG:$AG,$A388+52),0)+IF($A388&lt;='P04'!$B$17,INDEX('P04'!$AG:$AG,$A388+52),0)+IF($A388&lt;='P05'!$B$17,INDEX('P05'!$AG:$AG,$A388+52),0)+IF($A388&lt;='P06'!$B$17,INDEX('P06'!$AG:$AG,$A388+52),0)+IF($A388&lt;='P07'!$B$17,INDEX('P07'!$AG:$AG,$A388+52),0)+IF($A388&lt;='P08'!$B$17,INDEX('P08'!$AG:$AG,$A388+52),0)+IF($A388&lt;='P09'!$B$17,INDEX('P09'!$AG:$AG,$A388+52),0)+IF($A388&lt;='P10'!$B$17,INDEX('P10'!$AG:$AG,$A388+52),0)</f>
        <v>6224.9039741451406</v>
      </c>
      <c r="T388">
        <f>IF($A388&lt;='P01'!$B$17,INDEX('P01'!$AI:$AI,$A388+52),0)+IF($A388&lt;='P02'!$B$17,INDEX('P02'!$AI:$AI,$A388+52),0)+IF($A388&lt;='P03'!$B$17,INDEX('P03'!$AI:$AI,$A388+52),0)+IF($A388&lt;='P04'!$B$17,INDEX('P04'!$AI:$AI,$A388+52),0)+IF($A388&lt;='P05'!$B$17,INDEX('P05'!$AI:$AI,$A388+52),0)+IF($A388&lt;='P06'!$B$17,INDEX('P06'!$AI:$AI,$A388+52),0)+IF($A388&lt;='P07'!$B$17,INDEX('P07'!$AI:$AI,$A388+52),0)+IF($A388&lt;='P08'!$B$17,INDEX('P08'!$AI:$AI,$A388+52),0)+IF($A388&lt;='P09'!$B$17,INDEX('P09'!$AI:$AI,$A388+52),0)+IF($A388&lt;='P10'!$B$17,INDEX('P10'!$AI:$AI,$A388+52),0)</f>
        <v>6224.9039741451406</v>
      </c>
    </row>
    <row r="389" spans="1:20" x14ac:dyDescent="0.35">
      <c r="A389">
        <v>357</v>
      </c>
      <c r="B389">
        <f>IF($A389&lt;='P01'!$B$17,INDEX('P01'!$J:$J,$A389+52),0)+IF($A389&lt;='P02'!$B$17,INDEX('P02'!$J:$J,$A389+52),0)+IF($A389&lt;='P03'!$B$17,INDEX('P03'!$J:$J,$A389+52),0)+IF($A389&lt;='P04'!$B$17,INDEX('P04'!$J:$J,$A389+52),0)+IF($A389&lt;='P05'!$B$17,INDEX('P05'!$J:$J,$A389+52),0)+IF($A389&lt;='P06'!$B$17,INDEX('P06'!$J:$J,$A389+52),0)+IF($A389&lt;='P07'!$B$17,INDEX('P07'!$J:$J,$A389+52),0)+IF($A389&lt;='P08'!$B$17,INDEX('P08'!$J:$J,$A389+52),0)+IF($A389&lt;='P09'!$B$17,INDEX('P09'!$J:$J,$A389+52),0)+IF($A389&lt;='P10'!$B$17,INDEX('P10'!$J:$J,$A389+52),0)</f>
        <v>6.1693807010373153E-5</v>
      </c>
      <c r="C389">
        <f>IF($A389&lt;='P01'!$B$17,INDEX('P01'!$K:$K,$A389+52),0)+IF($A389&lt;='P02'!$B$17,INDEX('P02'!$K:$K,$A389+52),0)+IF($A389&lt;='P03'!$B$17,INDEX('P03'!$K:$K,$A389+52),0)+IF($A389&lt;='P04'!$B$17,INDEX('P04'!$K:$K,$A389+52),0)+IF($A389&lt;='P05'!$B$17,INDEX('P05'!$K:$K,$A389+52),0)+IF($A389&lt;='P06'!$B$17,INDEX('P06'!$K:$K,$A389+52),0)+IF($A389&lt;='P07'!$B$17,INDEX('P07'!$K:$K,$A389+52),0)+IF($A389&lt;='P08'!$B$17,INDEX('P08'!$K:$K,$A389+52),0)+IF($A389&lt;='P09'!$B$17,INDEX('P09'!$K:$K,$A389+52),0)+IF($A389&lt;='P10'!$B$17,INDEX('P10'!$K:$K,$A389+52),0)</f>
        <v>7.516012560619123E-4</v>
      </c>
      <c r="D389">
        <f>IF($A389&lt;='P01'!$B$17,INDEX('P01'!$L:$L,$A389+52),0)+IF($A389&lt;='P02'!$B$17,INDEX('P02'!$L:$L,$A389+52),0)+IF($A389&lt;='P03'!$B$17,INDEX('P03'!$L:$L,$A389+52),0)+IF($A389&lt;='P04'!$B$17,INDEX('P04'!$L:$L,$A389+52),0)+IF($A389&lt;='P05'!$B$17,INDEX('P05'!$L:$L,$A389+52),0)+IF($A389&lt;='P06'!$B$17,INDEX('P06'!$L:$L,$A389+52),0)+IF($A389&lt;='P07'!$B$17,INDEX('P07'!$L:$L,$A389+52),0)+IF($A389&lt;='P08'!$B$17,INDEX('P08'!$L:$L,$A389+52),0)+IF($A389&lt;='P09'!$B$17,INDEX('P09'!$L:$L,$A389+52),0)+IF($A389&lt;='P10'!$B$17,INDEX('P10'!$L:$L,$A389+52),0)</f>
        <v>0</v>
      </c>
      <c r="E389">
        <f>IF($A389&lt;='P01'!$B$17,INDEX('P01'!$M:$M,$A389+52),0)+IF($A389&lt;='P02'!$B$17,INDEX('P02'!$M:$M,$A389+52),0)+IF($A389&lt;='P03'!$B$17,INDEX('P03'!$M:$M,$A389+52),0)+IF($A389&lt;='P04'!$B$17,INDEX('P04'!$M:$M,$A389+52),0)+IF($A389&lt;='P05'!$B$17,INDEX('P05'!$M:$M,$A389+52),0)+IF($A389&lt;='P06'!$B$17,INDEX('P06'!$M:$M,$A389+52),0)+IF($A389&lt;='P07'!$B$17,INDEX('P07'!$M:$M,$A389+52),0)+IF($A389&lt;='P08'!$B$17,INDEX('P08'!$M:$M,$A389+52),0)+IF($A389&lt;='P09'!$B$17,INDEX('P09'!$M:$M,$A389+52),0)+IF($A389&lt;='P10'!$B$17,INDEX('P10'!$M:$M,$A389+52),0)</f>
        <v>0.22056450071238604</v>
      </c>
      <c r="F389">
        <f>IF($A389&lt;='P01'!$B$17,INDEX('P01'!$R:$R,$A389+52),0)+IF($A389&lt;='P02'!$B$17,INDEX('P02'!$R:$R,$A389+52),0)+IF($A389&lt;='P03'!$B$17,INDEX('P03'!$R:$R,$A389+52),0)+IF($A389&lt;='P04'!$B$17,INDEX('P04'!$R:$R,$A389+52),0)+IF($A389&lt;='P05'!$B$17,INDEX('P05'!$R:$R,$A389+52),0)+IF($A389&lt;='P06'!$B$17,INDEX('P06'!$R:$R,$A389+52),0)+IF($A389&lt;='P07'!$B$17,INDEX('P07'!$R:$R,$A389+52),0)+IF($A389&lt;='P08'!$B$17,INDEX('P08'!$R:$R,$A389+52),0)+IF($A389&lt;='P09'!$B$17,INDEX('P09'!$R:$R,$A389+52),0)+IF($A389&lt;='P10'!$B$17,INDEX('P10'!$R:$R,$A389+52),0)</f>
        <v>25.817078543333952</v>
      </c>
      <c r="G389">
        <f>IF($A389&lt;='P01'!$B$17,INDEX('P01'!$S:$S,$A389+52),0)+IF($A389&lt;='P02'!$B$17,INDEX('P02'!$S:$S,$A389+52),0)+IF($A389&lt;='P03'!$B$17,INDEX('P03'!$S:$S,$A389+52),0)+IF($A389&lt;='P04'!$B$17,INDEX('P04'!$S:$S,$A389+52),0)+IF($A389&lt;='P05'!$B$17,INDEX('P05'!$S:$S,$A389+52),0)+IF($A389&lt;='P06'!$B$17,INDEX('P06'!$S:$S,$A389+52),0)+IF($A389&lt;='P07'!$B$17,INDEX('P07'!$S:$S,$A389+52),0)+IF($A389&lt;='P08'!$B$17,INDEX('P08'!$S:$S,$A389+52),0)+IF($A389&lt;='P09'!$B$17,INDEX('P09'!$S:$S,$A389+52),0)+IF($A389&lt;='P10'!$B$17,INDEX('P10'!$S:$S,$A389+52),0)</f>
        <v>0.51634157086667909</v>
      </c>
      <c r="H389">
        <f>IF($A389&lt;='P01'!$B$17,INDEX('P01'!$T:$T,$A389+52),0)+IF($A389&lt;='P02'!$B$17,INDEX('P02'!$T:$T,$A389+52),0)+IF($A389&lt;='P03'!$B$17,INDEX('P03'!$T:$T,$A389+52),0)+IF($A389&lt;='P04'!$B$17,INDEX('P04'!$T:$T,$A389+52),0)+IF($A389&lt;='P05'!$B$17,INDEX('P05'!$T:$T,$A389+52),0)+IF($A389&lt;='P06'!$B$17,INDEX('P06'!$T:$T,$A389+52),0)+IF($A389&lt;='P07'!$B$17,INDEX('P07'!$T:$T,$A389+52),0)+IF($A389&lt;='P08'!$B$17,INDEX('P08'!$T:$T,$A389+52),0)+IF($A389&lt;='P09'!$B$17,INDEX('P09'!$T:$T,$A389+52),0)+IF($A389&lt;='P10'!$B$17,INDEX('P10'!$T:$T,$A389+52),0)</f>
        <v>2.6669292723630629</v>
      </c>
      <c r="I389">
        <f>IF($A389&lt;='P01'!$B$17,INDEX('P01'!$U:$U,$A389+52),0)+IF($A389&lt;='P02'!$B$17,INDEX('P02'!$U:$U,$A389+52),0)+IF($A389&lt;='P03'!$B$17,INDEX('P03'!$U:$U,$A389+52),0)+IF($A389&lt;='P04'!$B$17,INDEX('P04'!$U:$U,$A389+52),0)+IF($A389&lt;='P05'!$B$17,INDEX('P05'!$U:$U,$A389+52),0)+IF($A389&lt;='P06'!$B$17,INDEX('P06'!$U:$U,$A389+52),0)+IF($A389&lt;='P07'!$B$17,INDEX('P07'!$U:$U,$A389+52),0)+IF($A389&lt;='P08'!$B$17,INDEX('P08'!$U:$U,$A389+52),0)+IF($A389&lt;='P09'!$B$17,INDEX('P09'!$U:$U,$A389+52),0)+IF($A389&lt;='P10'!$B$17,INDEX('P10'!$U:$U,$A389+52),0)</f>
        <v>61.693807010373156</v>
      </c>
      <c r="J389">
        <f>IF($A389&lt;='P01'!$B$17,INDEX('P01'!$V:$V,$A389+52),0)+IF($A389&lt;='P02'!$B$17,INDEX('P02'!$V:$V,$A389+52),0)+IF($A389&lt;='P03'!$B$17,INDEX('P03'!$V:$V,$A389+52),0)+IF($A389&lt;='P04'!$B$17,INDEX('P04'!$V:$V,$A389+52),0)+IF($A389&lt;='P05'!$B$17,INDEX('P05'!$V:$V,$A389+52),0)+IF($A389&lt;='P06'!$B$17,INDEX('P06'!$V:$V,$A389+52),0)+IF($A389&lt;='P07'!$B$17,INDEX('P07'!$V:$V,$A389+52),0)+IF($A389&lt;='P08'!$B$17,INDEX('P08'!$V:$V,$A389+52),0)+IF($A389&lt;='P09'!$B$17,INDEX('P09'!$V:$V,$A389+52),0)+IF($A389&lt;='P10'!$B$17,INDEX('P10'!$V:$V,$A389+52),0)</f>
        <v>3.7161138781589047E-2</v>
      </c>
      <c r="K389">
        <f>IF($A389&lt;='P01'!$B$17,INDEX('P01'!$W:$W,$A389+52),0)+IF($A389&lt;='P02'!$B$17,INDEX('P02'!$W:$W,$A389+52),0)+IF($A389&lt;='P03'!$B$17,INDEX('P03'!$W:$W,$A389+52),0)+IF($A389&lt;='P04'!$B$17,INDEX('P04'!$W:$W,$A389+52),0)+IF($A389&lt;='P05'!$B$17,INDEX('P05'!$W:$W,$A389+52),0)+IF($A389&lt;='P06'!$B$17,INDEX('P06'!$W:$W,$A389+52),0)+IF($A389&lt;='P07'!$B$17,INDEX('P07'!$W:$W,$A389+52),0)+IF($A389&lt;='P08'!$B$17,INDEX('P08'!$W:$W,$A389+52),0)+IF($A389&lt;='P09'!$B$17,INDEX('P09'!$W:$W,$A389+52),0)+IF($A389&lt;='P10'!$B$17,INDEX('P10'!$W:$W,$A389+52),0)</f>
        <v>-39.097160449050541</v>
      </c>
      <c r="L389">
        <f>IF($A389&lt;='P01'!$B$17,INDEX('P01'!$X:$X,$A389+52),0)+IF($A389&lt;='P02'!$B$17,INDEX('P02'!$X:$X,$A389+52),0)+IF($A389&lt;='P03'!$B$17,INDEX('P03'!$X:$X,$A389+52),0)+IF($A389&lt;='P04'!$B$17,INDEX('P04'!$X:$X,$A389+52),0)+IF($A389&lt;='P05'!$B$17,INDEX('P05'!$X:$X,$A389+52),0)+IF($A389&lt;='P06'!$B$17,INDEX('P06'!$X:$X,$A389+52),0)+IF($A389&lt;='P07'!$B$17,INDEX('P07'!$X:$X,$A389+52),0)+IF($A389&lt;='P08'!$B$17,INDEX('P08'!$X:$X,$A389+52),0)+IF($A389&lt;='P09'!$B$17,INDEX('P09'!$X:$X,$A389+52),0)+IF($A389&lt;='P10'!$B$17,INDEX('P10'!$X:$X,$A389+52),0)</f>
        <v>39.014332419904818</v>
      </c>
      <c r="M389">
        <f>IF($A389&lt;='P01'!$B$17,INDEX('P01'!$AA:$AA,$A389+52),0)+IF($A389&lt;='P02'!$B$17,INDEX('P02'!$AA:$AA,$A389+52),0)+IF($A389&lt;='P03'!$B$17,INDEX('P03'!$AA:$AA,$A389+52),0)+IF($A389&lt;='P04'!$B$17,INDEX('P04'!$AA:$AA,$A389+52),0)+IF($A389&lt;='P05'!$B$17,INDEX('P05'!$AA:$AA,$A389+52),0)+IF($A389&lt;='P06'!$B$17,INDEX('P06'!$AA:$AA,$A389+52),0)+IF($A389&lt;='P07'!$B$17,INDEX('P07'!$AA:$AA,$A389+52),0)+IF($A389&lt;='P08'!$B$17,INDEX('P08'!$AA:$AA,$A389+52),0)+IF($A389&lt;='P09'!$B$17,INDEX('P09'!$AA:$AA,$A389+52),0)+IF($A389&lt;='P10'!$B$17,INDEX('P10'!$AA:$AA,$A389+52),0)</f>
        <v>-12.147372123418599</v>
      </c>
      <c r="N389">
        <f>IF($A389&lt;='P01'!$B$17,INDEX('P01'!$AB:$AB,$A389+52),0)+IF($A389&lt;='P02'!$B$17,INDEX('P02'!$AB:$AB,$A389+52),0)+IF($A389&lt;='P03'!$B$17,INDEX('P03'!$AB:$AB,$A389+52),0)+IF($A389&lt;='P04'!$B$17,INDEX('P04'!$AB:$AB,$A389+52),0)+IF($A389&lt;='P05'!$B$17,INDEX('P05'!$AB:$AB,$A389+52),0)+IF($A389&lt;='P06'!$B$17,INDEX('P06'!$AB:$AB,$A389+52),0)+IF($A389&lt;='P07'!$B$17,INDEX('P07'!$AB:$AB,$A389+52),0)+IF($A389&lt;='P08'!$B$17,INDEX('P08'!$AB:$AB,$A389+52),0)+IF($A389&lt;='P09'!$B$17,INDEX('P09'!$AB:$AB,$A389+52),0)+IF($A389&lt;='P10'!$B$17,INDEX('P10'!$AB:$AB,$A389+52),0)</f>
        <v>8.0646346383611256</v>
      </c>
      <c r="O389">
        <f>IF($A389&lt;='P01'!$B$17,INDEX('P01'!$AC:$AC,$A389+52),0)+IF($A389&lt;='P02'!$B$17,INDEX('P02'!$AC:$AC,$A389+52),0)+IF($A389&lt;='P03'!$B$17,INDEX('P03'!$AC:$AC,$A389+52),0)+IF($A389&lt;='P04'!$B$17,INDEX('P04'!$AC:$AC,$A389+52),0)+IF($A389&lt;='P05'!$B$17,INDEX('P05'!$AC:$AC,$A389+52),0)+IF($A389&lt;='P06'!$B$17,INDEX('P06'!$AC:$AC,$A389+52),0)+IF($A389&lt;='P07'!$B$17,INDEX('P07'!$AC:$AC,$A389+52),0)+IF($A389&lt;='P08'!$B$17,INDEX('P08'!$AC:$AC,$A389+52),0)+IF($A389&lt;='P09'!$B$17,INDEX('P09'!$AC:$AC,$A389+52),0)+IF($A389&lt;='P10'!$B$17,INDEX('P10'!$AC:$AC,$A389+52),0)</f>
        <v>0.16129269276722252</v>
      </c>
      <c r="P389">
        <f>IF($A389&lt;='P01'!$B$17,INDEX('P01'!$AD:$AD,$A389+52),0)+IF($A389&lt;='P02'!$B$17,INDEX('P02'!$AD:$AD,$A389+52),0)+IF($A389&lt;='P03'!$B$17,INDEX('P03'!$AD:$AD,$A389+52),0)+IF($A389&lt;='P04'!$B$17,INDEX('P04'!$AD:$AD,$A389+52),0)+IF($A389&lt;='P05'!$B$17,INDEX('P05'!$AD:$AD,$A389+52),0)+IF($A389&lt;='P06'!$B$17,INDEX('P06'!$AD:$AD,$A389+52),0)+IF($A389&lt;='P07'!$B$17,INDEX('P07'!$AD:$AD,$A389+52),0)+IF($A389&lt;='P08'!$B$17,INDEX('P08'!$AD:$AD,$A389+52),0)+IF($A389&lt;='P09'!$B$17,INDEX('P09'!$AD:$AD,$A389+52),0)+IF($A389&lt;='P10'!$B$17,INDEX('P10'!$AD:$AD,$A389+52),0)</f>
        <v>0.83036618311335886</v>
      </c>
      <c r="Q389">
        <f>IF($A389&lt;='P01'!$B$17,INDEX('P01'!$AE:$AE,$A389+52),0)+IF($A389&lt;='P02'!$B$17,INDEX('P02'!$AE:$AE,$A389+52),0)+IF($A389&lt;='P03'!$B$17,INDEX('P03'!$AE:$AE,$A389+52),0)+IF($A389&lt;='P04'!$B$17,INDEX('P04'!$AE:$AE,$A389+52),0)+IF($A389&lt;='P05'!$B$17,INDEX('P05'!$AE:$AE,$A389+52),0)+IF($A389&lt;='P06'!$B$17,INDEX('P06'!$AE:$AE,$A389+52),0)+IF($A389&lt;='P07'!$B$17,INDEX('P07'!$AE:$AE,$A389+52),0)+IF($A389&lt;='P08'!$B$17,INDEX('P08'!$AE:$AE,$A389+52),0)+IF($A389&lt;='P09'!$B$17,INDEX('P09'!$AE:$AE,$A389+52),0)+IF($A389&lt;='P10'!$B$17,INDEX('P10'!$AE:$AE,$A389+52),0)</f>
        <v>19.208777517952019</v>
      </c>
      <c r="R389">
        <f>IF($A389&lt;='P01'!$B$17,INDEX('P01'!$AF:$AF,$A389+52),0)+IF($A389&lt;='P02'!$B$17,INDEX('P02'!$AF:$AF,$A389+52),0)+IF($A389&lt;='P03'!$B$17,INDEX('P03'!$AF:$AF,$A389+52),0)+IF($A389&lt;='P04'!$B$17,INDEX('P04'!$AF:$AF,$A389+52),0)+IF($A389&lt;='P05'!$B$17,INDEX('P05'!$AF:$AF,$A389+52),0)+IF($A389&lt;='P06'!$B$17,INDEX('P06'!$AF:$AF,$A389+52),0)+IF($A389&lt;='P07'!$B$17,INDEX('P07'!$AF:$AF,$A389+52),0)+IF($A389&lt;='P08'!$B$17,INDEX('P08'!$AF:$AF,$A389+52),0)+IF($A389&lt;='P09'!$B$17,INDEX('P09'!$AF:$AF,$A389+52),0)+IF($A389&lt;='P10'!$B$17,INDEX('P10'!$AF:$AF,$A389+52),0)</f>
        <v>1.1570367947130598E-2</v>
      </c>
      <c r="S389">
        <f>IF($A389&lt;='P01'!$B$17,INDEX('P01'!$AG:$AG,$A389+52),0)+IF($A389&lt;='P02'!$B$17,INDEX('P02'!$AG:$AG,$A389+52),0)+IF($A389&lt;='P03'!$B$17,INDEX('P03'!$AG:$AG,$A389+52),0)+IF($A389&lt;='P04'!$B$17,INDEX('P04'!$AG:$AG,$A389+52),0)+IF($A389&lt;='P05'!$B$17,INDEX('P05'!$AG:$AG,$A389+52),0)+IF($A389&lt;='P06'!$B$17,INDEX('P06'!$AG:$AG,$A389+52),0)+IF($A389&lt;='P07'!$B$17,INDEX('P07'!$AG:$AG,$A389+52),0)+IF($A389&lt;='P08'!$B$17,INDEX('P08'!$AG:$AG,$A389+52),0)+IF($A389&lt;='P09'!$B$17,INDEX('P09'!$AG:$AG,$A389+52),0)+IF($A389&lt;='P10'!$B$17,INDEX('P10'!$AG:$AG,$A389+52),0)</f>
        <v>6206.2683575057627</v>
      </c>
      <c r="T389">
        <f>IF($A389&lt;='P01'!$B$17,INDEX('P01'!$AI:$AI,$A389+52),0)+IF($A389&lt;='P02'!$B$17,INDEX('P02'!$AI:$AI,$A389+52),0)+IF($A389&lt;='P03'!$B$17,INDEX('P03'!$AI:$AI,$A389+52),0)+IF($A389&lt;='P04'!$B$17,INDEX('P04'!$AI:$AI,$A389+52),0)+IF($A389&lt;='P05'!$B$17,INDEX('P05'!$AI:$AI,$A389+52),0)+IF($A389&lt;='P06'!$B$17,INDEX('P06'!$AI:$AI,$A389+52),0)+IF($A389&lt;='P07'!$B$17,INDEX('P07'!$AI:$AI,$A389+52),0)+IF($A389&lt;='P08'!$B$17,INDEX('P08'!$AI:$AI,$A389+52),0)+IF($A389&lt;='P09'!$B$17,INDEX('P09'!$AI:$AI,$A389+52),0)+IF($A389&lt;='P10'!$B$17,INDEX('P10'!$AI:$AI,$A389+52),0)</f>
        <v>6206.2683575057627</v>
      </c>
    </row>
    <row r="390" spans="1:20" x14ac:dyDescent="0.35">
      <c r="A390">
        <v>358</v>
      </c>
      <c r="B390">
        <f>IF($A390&lt;='P01'!$B$17,INDEX('P01'!$J:$J,$A390+52),0)+IF($A390&lt;='P02'!$B$17,INDEX('P02'!$J:$J,$A390+52),0)+IF($A390&lt;='P03'!$B$17,INDEX('P03'!$J:$J,$A390+52),0)+IF($A390&lt;='P04'!$B$17,INDEX('P04'!$J:$J,$A390+52),0)+IF($A390&lt;='P05'!$B$17,INDEX('P05'!$J:$J,$A390+52),0)+IF($A390&lt;='P06'!$B$17,INDEX('P06'!$J:$J,$A390+52),0)+IF($A390&lt;='P07'!$B$17,INDEX('P07'!$J:$J,$A390+52),0)+IF($A390&lt;='P08'!$B$17,INDEX('P08'!$J:$J,$A390+52),0)+IF($A390&lt;='P09'!$B$17,INDEX('P09'!$J:$J,$A390+52),0)+IF($A390&lt;='P10'!$B$17,INDEX('P10'!$J:$J,$A390+52),0)</f>
        <v>6.1467157049893082E-5</v>
      </c>
      <c r="C390">
        <f>IF($A390&lt;='P01'!$B$17,INDEX('P01'!$K:$K,$A390+52),0)+IF($A390&lt;='P02'!$B$17,INDEX('P02'!$K:$K,$A390+52),0)+IF($A390&lt;='P03'!$B$17,INDEX('P03'!$K:$K,$A390+52),0)+IF($A390&lt;='P04'!$B$17,INDEX('P04'!$K:$K,$A390+52),0)+IF($A390&lt;='P05'!$B$17,INDEX('P05'!$K:$K,$A390+52),0)+IF($A390&lt;='P06'!$B$17,INDEX('P06'!$K:$K,$A390+52),0)+IF($A390&lt;='P07'!$B$17,INDEX('P07'!$K:$K,$A390+52),0)+IF($A390&lt;='P08'!$B$17,INDEX('P08'!$K:$K,$A390+52),0)+IF($A390&lt;='P09'!$B$17,INDEX('P09'!$K:$K,$A390+52),0)+IF($A390&lt;='P10'!$B$17,INDEX('P10'!$K:$K,$A390+52),0)</f>
        <v>7.488400324766252E-4</v>
      </c>
      <c r="D390">
        <f>IF($A390&lt;='P01'!$B$17,INDEX('P01'!$L:$L,$A390+52),0)+IF($A390&lt;='P02'!$B$17,INDEX('P02'!$L:$L,$A390+52),0)+IF($A390&lt;='P03'!$B$17,INDEX('P03'!$L:$L,$A390+52),0)+IF($A390&lt;='P04'!$B$17,INDEX('P04'!$L:$L,$A390+52),0)+IF($A390&lt;='P05'!$B$17,INDEX('P05'!$L:$L,$A390+52),0)+IF($A390&lt;='P06'!$B$17,INDEX('P06'!$L:$L,$A390+52),0)+IF($A390&lt;='P07'!$B$17,INDEX('P07'!$L:$L,$A390+52),0)+IF($A390&lt;='P08'!$B$17,INDEX('P08'!$L:$L,$A390+52),0)+IF($A390&lt;='P09'!$B$17,INDEX('P09'!$L:$L,$A390+52),0)+IF($A390&lt;='P10'!$B$17,INDEX('P10'!$L:$L,$A390+52),0)</f>
        <v>0</v>
      </c>
      <c r="E390">
        <f>IF($A390&lt;='P01'!$B$17,INDEX('P01'!$M:$M,$A390+52),0)+IF($A390&lt;='P02'!$B$17,INDEX('P02'!$M:$M,$A390+52),0)+IF($A390&lt;='P03'!$B$17,INDEX('P03'!$M:$M,$A390+52),0)+IF($A390&lt;='P04'!$B$17,INDEX('P04'!$M:$M,$A390+52),0)+IF($A390&lt;='P05'!$B$17,INDEX('P05'!$M:$M,$A390+52),0)+IF($A390&lt;='P06'!$B$17,INDEX('P06'!$M:$M,$A390+52),0)+IF($A390&lt;='P07'!$B$17,INDEX('P07'!$M:$M,$A390+52),0)+IF($A390&lt;='P08'!$B$17,INDEX('P08'!$M:$M,$A390+52),0)+IF($A390&lt;='P09'!$B$17,INDEX('P09'!$M:$M,$A390+52),0)+IF($A390&lt;='P10'!$B$17,INDEX('P10'!$M:$M,$A390+52),0)</f>
        <v>0.21975419352285952</v>
      </c>
      <c r="F390">
        <f>IF($A390&lt;='P01'!$B$17,INDEX('P01'!$R:$R,$A390+52),0)+IF($A390&lt;='P02'!$B$17,INDEX('P02'!$R:$R,$A390+52),0)+IF($A390&lt;='P03'!$B$17,INDEX('P03'!$R:$R,$A390+52),0)+IF($A390&lt;='P04'!$B$17,INDEX('P04'!$R:$R,$A390+52),0)+IF($A390&lt;='P05'!$B$17,INDEX('P05'!$R:$R,$A390+52),0)+IF($A390&lt;='P06'!$B$17,INDEX('P06'!$R:$R,$A390+52),0)+IF($A390&lt;='P07'!$B$17,INDEX('P07'!$R:$R,$A390+52),0)+IF($A390&lt;='P08'!$B$17,INDEX('P08'!$R:$R,$A390+52),0)+IF($A390&lt;='P09'!$B$17,INDEX('P09'!$R:$R,$A390+52),0)+IF($A390&lt;='P10'!$B$17,INDEX('P10'!$R:$R,$A390+52),0)</f>
        <v>25.722232073078459</v>
      </c>
      <c r="G390">
        <f>IF($A390&lt;='P01'!$B$17,INDEX('P01'!$S:$S,$A390+52),0)+IF($A390&lt;='P02'!$B$17,INDEX('P02'!$S:$S,$A390+52),0)+IF($A390&lt;='P03'!$B$17,INDEX('P03'!$S:$S,$A390+52),0)+IF($A390&lt;='P04'!$B$17,INDEX('P04'!$S:$S,$A390+52),0)+IF($A390&lt;='P05'!$B$17,INDEX('P05'!$S:$S,$A390+52),0)+IF($A390&lt;='P06'!$B$17,INDEX('P06'!$S:$S,$A390+52),0)+IF($A390&lt;='P07'!$B$17,INDEX('P07'!$S:$S,$A390+52),0)+IF($A390&lt;='P08'!$B$17,INDEX('P08'!$S:$S,$A390+52),0)+IF($A390&lt;='P09'!$B$17,INDEX('P09'!$S:$S,$A390+52),0)+IF($A390&lt;='P10'!$B$17,INDEX('P10'!$S:$S,$A390+52),0)</f>
        <v>0.51444464146156921</v>
      </c>
      <c r="H390">
        <f>IF($A390&lt;='P01'!$B$17,INDEX('P01'!$T:$T,$A390+52),0)+IF($A390&lt;='P02'!$B$17,INDEX('P02'!$T:$T,$A390+52),0)+IF($A390&lt;='P03'!$B$17,INDEX('P03'!$T:$T,$A390+52),0)+IF($A390&lt;='P04'!$B$17,INDEX('P04'!$T:$T,$A390+52),0)+IF($A390&lt;='P05'!$B$17,INDEX('P05'!$T:$T,$A390+52),0)+IF($A390&lt;='P06'!$B$17,INDEX('P06'!$T:$T,$A390+52),0)+IF($A390&lt;='P07'!$B$17,INDEX('P07'!$T:$T,$A390+52),0)+IF($A390&lt;='P08'!$B$17,INDEX('P08'!$T:$T,$A390+52),0)+IF($A390&lt;='P09'!$B$17,INDEX('P09'!$T:$T,$A390+52),0)+IF($A390&lt;='P10'!$B$17,INDEX('P10'!$T:$T,$A390+52),0)</f>
        <v>2.6636847431227708</v>
      </c>
      <c r="I390">
        <f>IF($A390&lt;='P01'!$B$17,INDEX('P01'!$U:$U,$A390+52),0)+IF($A390&lt;='P02'!$B$17,INDEX('P02'!$U:$U,$A390+52),0)+IF($A390&lt;='P03'!$B$17,INDEX('P03'!$U:$U,$A390+52),0)+IF($A390&lt;='P04'!$B$17,INDEX('P04'!$U:$U,$A390+52),0)+IF($A390&lt;='P05'!$B$17,INDEX('P05'!$U:$U,$A390+52),0)+IF($A390&lt;='P06'!$B$17,INDEX('P06'!$U:$U,$A390+52),0)+IF($A390&lt;='P07'!$B$17,INDEX('P07'!$U:$U,$A390+52),0)+IF($A390&lt;='P08'!$B$17,INDEX('P08'!$U:$U,$A390+52),0)+IF($A390&lt;='P09'!$B$17,INDEX('P09'!$U:$U,$A390+52),0)+IF($A390&lt;='P10'!$B$17,INDEX('P10'!$U:$U,$A390+52),0)</f>
        <v>61.467157049893082</v>
      </c>
      <c r="J390">
        <f>IF($A390&lt;='P01'!$B$17,INDEX('P01'!$V:$V,$A390+52),0)+IF($A390&lt;='P02'!$B$17,INDEX('P02'!$V:$V,$A390+52),0)+IF($A390&lt;='P03'!$B$17,INDEX('P03'!$V:$V,$A390+52),0)+IF($A390&lt;='P04'!$B$17,INDEX('P04'!$V:$V,$A390+52),0)+IF($A390&lt;='P05'!$B$17,INDEX('P05'!$V:$V,$A390+52),0)+IF($A390&lt;='P06'!$B$17,INDEX('P06'!$V:$V,$A390+52),0)+IF($A390&lt;='P07'!$B$17,INDEX('P07'!$V:$V,$A390+52),0)+IF($A390&lt;='P08'!$B$17,INDEX('P08'!$V:$V,$A390+52),0)+IF($A390&lt;='P09'!$B$17,INDEX('P09'!$V:$V,$A390+52),0)+IF($A390&lt;='P10'!$B$17,INDEX('P10'!$V:$V,$A390+52),0)</f>
        <v>3.7115929333168769E-2</v>
      </c>
      <c r="K390">
        <f>IF($A390&lt;='P01'!$B$17,INDEX('P01'!$W:$W,$A390+52),0)+IF($A390&lt;='P02'!$B$17,INDEX('P02'!$W:$W,$A390+52),0)+IF($A390&lt;='P03'!$B$17,INDEX('P03'!$W:$W,$A390+52),0)+IF($A390&lt;='P04'!$B$17,INDEX('P04'!$W:$W,$A390+52),0)+IF($A390&lt;='P05'!$B$17,INDEX('P05'!$W:$W,$A390+52),0)+IF($A390&lt;='P06'!$B$17,INDEX('P06'!$W:$W,$A390+52),0)+IF($A390&lt;='P07'!$B$17,INDEX('P07'!$W:$W,$A390+52),0)+IF($A390&lt;='P08'!$B$17,INDEX('P08'!$W:$W,$A390+52),0)+IF($A390&lt;='P09'!$B$17,INDEX('P09'!$W:$W,$A390+52),0)+IF($A390&lt;='P10'!$B$17,INDEX('P10'!$W:$W,$A390+52),0)</f>
        <v>-38.960170290732137</v>
      </c>
      <c r="L390">
        <f>IF($A390&lt;='P01'!$B$17,INDEX('P01'!$X:$X,$A390+52),0)+IF($A390&lt;='P02'!$B$17,INDEX('P02'!$X:$X,$A390+52),0)+IF($A390&lt;='P03'!$B$17,INDEX('P03'!$X:$X,$A390+52),0)+IF($A390&lt;='P04'!$B$17,INDEX('P04'!$X:$X,$A390+52),0)+IF($A390&lt;='P05'!$B$17,INDEX('P05'!$X:$X,$A390+52),0)+IF($A390&lt;='P06'!$B$17,INDEX('P06'!$X:$X,$A390+52),0)+IF($A390&lt;='P07'!$B$17,INDEX('P07'!$X:$X,$A390+52),0)+IF($A390&lt;='P08'!$B$17,INDEX('P08'!$X:$X,$A390+52),0)+IF($A390&lt;='P09'!$B$17,INDEX('P09'!$X:$X,$A390+52),0)+IF($A390&lt;='P10'!$B$17,INDEX('P10'!$X:$X,$A390+52),0)</f>
        <v>38.877646554196033</v>
      </c>
      <c r="M390">
        <f>IF($A390&lt;='P01'!$B$17,INDEX('P01'!$AA:$AA,$A390+52),0)+IF($A390&lt;='P02'!$B$17,INDEX('P02'!$AA:$AA,$A390+52),0)+IF($A390&lt;='P03'!$B$17,INDEX('P03'!$AA:$AA,$A390+52),0)+IF($A390&lt;='P04'!$B$17,INDEX('P04'!$AA:$AA,$A390+52),0)+IF($A390&lt;='P05'!$B$17,INDEX('P05'!$AA:$AA,$A390+52),0)+IF($A390&lt;='P06'!$B$17,INDEX('P06'!$AA:$AA,$A390+52),0)+IF($A390&lt;='P07'!$B$17,INDEX('P07'!$AA:$AA,$A390+52),0)+IF($A390&lt;='P08'!$B$17,INDEX('P08'!$AA:$AA,$A390+52),0)+IF($A390&lt;='P09'!$B$17,INDEX('P09'!$AA:$AA,$A390+52),0)+IF($A390&lt;='P10'!$B$17,INDEX('P10'!$AA:$AA,$A390+52),0)</f>
        <v>-12.065315366291692</v>
      </c>
      <c r="N390">
        <f>IF($A390&lt;='P01'!$B$17,INDEX('P01'!$AB:$AB,$A390+52),0)+IF($A390&lt;='P02'!$B$17,INDEX('P02'!$AB:$AB,$A390+52),0)+IF($A390&lt;='P03'!$B$17,INDEX('P03'!$AB:$AB,$A390+52),0)+IF($A390&lt;='P04'!$B$17,INDEX('P04'!$AB:$AB,$A390+52),0)+IF($A390&lt;='P05'!$B$17,INDEX('P05'!$AB:$AB,$A390+52),0)+IF($A390&lt;='P06'!$B$17,INDEX('P06'!$AB:$AB,$A390+52),0)+IF($A390&lt;='P07'!$B$17,INDEX('P07'!$AB:$AB,$A390+52),0)+IF($A390&lt;='P08'!$B$17,INDEX('P08'!$AB:$AB,$A390+52),0)+IF($A390&lt;='P09'!$B$17,INDEX('P09'!$AB:$AB,$A390+52),0)+IF($A390&lt;='P10'!$B$17,INDEX('P10'!$AB:$AB,$A390+52),0)</f>
        <v>8.0087881928540643</v>
      </c>
      <c r="O390">
        <f>IF($A390&lt;='P01'!$B$17,INDEX('P01'!$AC:$AC,$A390+52),0)+IF($A390&lt;='P02'!$B$17,INDEX('P02'!$AC:$AC,$A390+52),0)+IF($A390&lt;='P03'!$B$17,INDEX('P03'!$AC:$AC,$A390+52),0)+IF($A390&lt;='P04'!$B$17,INDEX('P04'!$AC:$AC,$A390+52),0)+IF($A390&lt;='P05'!$B$17,INDEX('P05'!$AC:$AC,$A390+52),0)+IF($A390&lt;='P06'!$B$17,INDEX('P06'!$AC:$AC,$A390+52),0)+IF($A390&lt;='P07'!$B$17,INDEX('P07'!$AC:$AC,$A390+52),0)+IF($A390&lt;='P08'!$B$17,INDEX('P08'!$AC:$AC,$A390+52),0)+IF($A390&lt;='P09'!$B$17,INDEX('P09'!$AC:$AC,$A390+52),0)+IF($A390&lt;='P10'!$B$17,INDEX('P10'!$AC:$AC,$A390+52),0)</f>
        <v>0.16017576385708129</v>
      </c>
      <c r="P390">
        <f>IF($A390&lt;='P01'!$B$17,INDEX('P01'!$AD:$AD,$A390+52),0)+IF($A390&lt;='P02'!$B$17,INDEX('P02'!$AD:$AD,$A390+52),0)+IF($A390&lt;='P03'!$B$17,INDEX('P03'!$AD:$AD,$A390+52),0)+IF($A390&lt;='P04'!$B$17,INDEX('P04'!$AD:$AD,$A390+52),0)+IF($A390&lt;='P05'!$B$17,INDEX('P05'!$AD:$AD,$A390+52),0)+IF($A390&lt;='P06'!$B$17,INDEX('P06'!$AD:$AD,$A390+52),0)+IF($A390&lt;='P07'!$B$17,INDEX('P07'!$AD:$AD,$A390+52),0)+IF($A390&lt;='P08'!$B$17,INDEX('P08'!$AD:$AD,$A390+52),0)+IF($A390&lt;='P09'!$B$17,INDEX('P09'!$AD:$AD,$A390+52),0)+IF($A390&lt;='P10'!$B$17,INDEX('P10'!$AD:$AD,$A390+52),0)</f>
        <v>0.82664974119137524</v>
      </c>
      <c r="Q390">
        <f>IF($A390&lt;='P01'!$B$17,INDEX('P01'!$AE:$AE,$A390+52),0)+IF($A390&lt;='P02'!$B$17,INDEX('P02'!$AE:$AE,$A390+52),0)+IF($A390&lt;='P03'!$B$17,INDEX('P03'!$AE:$AE,$A390+52),0)+IF($A390&lt;='P04'!$B$17,INDEX('P04'!$AE:$AE,$A390+52),0)+IF($A390&lt;='P05'!$B$17,INDEX('P05'!$AE:$AE,$A390+52),0)+IF($A390&lt;='P06'!$B$17,INDEX('P06'!$AE:$AE,$A390+52),0)+IF($A390&lt;='P07'!$B$17,INDEX('P07'!$AE:$AE,$A390+52),0)+IF($A390&lt;='P08'!$B$17,INDEX('P08'!$AE:$AE,$A390+52),0)+IF($A390&lt;='P09'!$B$17,INDEX('P09'!$AE:$AE,$A390+52),0)+IF($A390&lt;='P10'!$B$17,INDEX('P10'!$AE:$AE,$A390+52),0)</f>
        <v>19.075759471255786</v>
      </c>
      <c r="R390">
        <f>IF($A390&lt;='P01'!$B$17,INDEX('P01'!$AF:$AF,$A390+52),0)+IF($A390&lt;='P02'!$B$17,INDEX('P02'!$AF:$AF,$A390+52),0)+IF($A390&lt;='P03'!$B$17,INDEX('P03'!$AF:$AF,$A390+52),0)+IF($A390&lt;='P04'!$B$17,INDEX('P04'!$AF:$AF,$A390+52),0)+IF($A390&lt;='P05'!$B$17,INDEX('P05'!$AF:$AF,$A390+52),0)+IF($A390&lt;='P06'!$B$17,INDEX('P06'!$AF:$AF,$A390+52),0)+IF($A390&lt;='P07'!$B$17,INDEX('P07'!$AF:$AF,$A390+52),0)+IF($A390&lt;='P08'!$B$17,INDEX('P08'!$AF:$AF,$A390+52),0)+IF($A390&lt;='P09'!$B$17,INDEX('P09'!$AF:$AF,$A390+52),0)+IF($A390&lt;='P10'!$B$17,INDEX('P10'!$AF:$AF,$A390+52),0)</f>
        <v>1.1518582841515789E-2</v>
      </c>
      <c r="S390">
        <f>IF($A390&lt;='P01'!$B$17,INDEX('P01'!$AG:$AG,$A390+52),0)+IF($A390&lt;='P02'!$B$17,INDEX('P02'!$AG:$AG,$A390+52),0)+IF($A390&lt;='P03'!$B$17,INDEX('P03'!$AG:$AG,$A390+52),0)+IF($A390&lt;='P04'!$B$17,INDEX('P04'!$AG:$AG,$A390+52),0)+IF($A390&lt;='P05'!$B$17,INDEX('P05'!$AG:$AG,$A390+52),0)+IF($A390&lt;='P06'!$B$17,INDEX('P06'!$AG:$AG,$A390+52),0)+IF($A390&lt;='P07'!$B$17,INDEX('P07'!$AG:$AG,$A390+52),0)+IF($A390&lt;='P08'!$B$17,INDEX('P08'!$AG:$AG,$A390+52),0)+IF($A390&lt;='P09'!$B$17,INDEX('P09'!$AG:$AG,$A390+52),0)+IF($A390&lt;='P10'!$B$17,INDEX('P10'!$AG:$AG,$A390+52),0)</f>
        <v>6187.7084185725362</v>
      </c>
      <c r="T390">
        <f>IF($A390&lt;='P01'!$B$17,INDEX('P01'!$AI:$AI,$A390+52),0)+IF($A390&lt;='P02'!$B$17,INDEX('P02'!$AI:$AI,$A390+52),0)+IF($A390&lt;='P03'!$B$17,INDEX('P03'!$AI:$AI,$A390+52),0)+IF($A390&lt;='P04'!$B$17,INDEX('P04'!$AI:$AI,$A390+52),0)+IF($A390&lt;='P05'!$B$17,INDEX('P05'!$AI:$AI,$A390+52),0)+IF($A390&lt;='P06'!$B$17,INDEX('P06'!$AI:$AI,$A390+52),0)+IF($A390&lt;='P07'!$B$17,INDEX('P07'!$AI:$AI,$A390+52),0)+IF($A390&lt;='P08'!$B$17,INDEX('P08'!$AI:$AI,$A390+52),0)+IF($A390&lt;='P09'!$B$17,INDEX('P09'!$AI:$AI,$A390+52),0)+IF($A390&lt;='P10'!$B$17,INDEX('P10'!$AI:$AI,$A390+52),0)</f>
        <v>6187.7084185725362</v>
      </c>
    </row>
    <row r="391" spans="1:20" x14ac:dyDescent="0.35">
      <c r="A391">
        <v>359</v>
      </c>
      <c r="B391">
        <f>IF($A391&lt;='P01'!$B$17,INDEX('P01'!$J:$J,$A391+52),0)+IF($A391&lt;='P02'!$B$17,INDEX('P02'!$J:$J,$A391+52),0)+IF($A391&lt;='P03'!$B$17,INDEX('P03'!$J:$J,$A391+52),0)+IF($A391&lt;='P04'!$B$17,INDEX('P04'!$J:$J,$A391+52),0)+IF($A391&lt;='P05'!$B$17,INDEX('P05'!$J:$J,$A391+52),0)+IF($A391&lt;='P06'!$B$17,INDEX('P06'!$J:$J,$A391+52),0)+IF($A391&lt;='P07'!$B$17,INDEX('P07'!$J:$J,$A391+52),0)+IF($A391&lt;='P08'!$B$17,INDEX('P08'!$J:$J,$A391+52),0)+IF($A391&lt;='P09'!$B$17,INDEX('P09'!$J:$J,$A391+52),0)+IF($A391&lt;='P10'!$B$17,INDEX('P10'!$J:$J,$A391+52),0)</f>
        <v>6.1241339753290895E-5</v>
      </c>
      <c r="C391">
        <f>IF($A391&lt;='P01'!$B$17,INDEX('P01'!$K:$K,$A391+52),0)+IF($A391&lt;='P02'!$B$17,INDEX('P02'!$K:$K,$A391+52),0)+IF($A391&lt;='P03'!$B$17,INDEX('P03'!$K:$K,$A391+52),0)+IF($A391&lt;='P04'!$B$17,INDEX('P04'!$K:$K,$A391+52),0)+IF($A391&lt;='P05'!$B$17,INDEX('P05'!$K:$K,$A391+52),0)+IF($A391&lt;='P06'!$B$17,INDEX('P06'!$K:$K,$A391+52),0)+IF($A391&lt;='P07'!$B$17,INDEX('P07'!$K:$K,$A391+52),0)+IF($A391&lt;='P08'!$B$17,INDEX('P08'!$K:$K,$A391+52),0)+IF($A391&lt;='P09'!$B$17,INDEX('P09'!$K:$K,$A391+52),0)+IF($A391&lt;='P10'!$B$17,INDEX('P10'!$K:$K,$A391+52),0)</f>
        <v>7.4608895304108019E-4</v>
      </c>
      <c r="D391">
        <f>IF($A391&lt;='P01'!$B$17,INDEX('P01'!$L:$L,$A391+52),0)+IF($A391&lt;='P02'!$B$17,INDEX('P02'!$L:$L,$A391+52),0)+IF($A391&lt;='P03'!$B$17,INDEX('P03'!$L:$L,$A391+52),0)+IF($A391&lt;='P04'!$B$17,INDEX('P04'!$L:$L,$A391+52),0)+IF($A391&lt;='P05'!$B$17,INDEX('P05'!$L:$L,$A391+52),0)+IF($A391&lt;='P06'!$B$17,INDEX('P06'!$L:$L,$A391+52),0)+IF($A391&lt;='P07'!$B$17,INDEX('P07'!$L:$L,$A391+52),0)+IF($A391&lt;='P08'!$B$17,INDEX('P08'!$L:$L,$A391+52),0)+IF($A391&lt;='P09'!$B$17,INDEX('P09'!$L:$L,$A391+52),0)+IF($A391&lt;='P10'!$B$17,INDEX('P10'!$L:$L,$A391+52),0)</f>
        <v>0</v>
      </c>
      <c r="E391">
        <f>IF($A391&lt;='P01'!$B$17,INDEX('P01'!$M:$M,$A391+52),0)+IF($A391&lt;='P02'!$B$17,INDEX('P02'!$M:$M,$A391+52),0)+IF($A391&lt;='P03'!$B$17,INDEX('P03'!$M:$M,$A391+52),0)+IF($A391&lt;='P04'!$B$17,INDEX('P04'!$M:$M,$A391+52),0)+IF($A391&lt;='P05'!$B$17,INDEX('P05'!$M:$M,$A391+52),0)+IF($A391&lt;='P06'!$B$17,INDEX('P06'!$M:$M,$A391+52),0)+IF($A391&lt;='P07'!$B$17,INDEX('P07'!$M:$M,$A391+52),0)+IF($A391&lt;='P08'!$B$17,INDEX('P08'!$M:$M,$A391+52),0)+IF($A391&lt;='P09'!$B$17,INDEX('P09'!$M:$M,$A391+52),0)+IF($A391&lt;='P10'!$B$17,INDEX('P10'!$M:$M,$A391+52),0)</f>
        <v>0.21894686323006515</v>
      </c>
      <c r="F391">
        <f>IF($A391&lt;='P01'!$B$17,INDEX('P01'!$R:$R,$A391+52),0)+IF($A391&lt;='P02'!$B$17,INDEX('P02'!$R:$R,$A391+52),0)+IF($A391&lt;='P03'!$B$17,INDEX('P03'!$R:$R,$A391+52),0)+IF($A391&lt;='P04'!$B$17,INDEX('P04'!$R:$R,$A391+52),0)+IF($A391&lt;='P05'!$B$17,INDEX('P05'!$R:$R,$A391+52),0)+IF($A391&lt;='P06'!$B$17,INDEX('P06'!$R:$R,$A391+52),0)+IF($A391&lt;='P07'!$B$17,INDEX('P07'!$R:$R,$A391+52),0)+IF($A391&lt;='P08'!$B$17,INDEX('P08'!$R:$R,$A391+52),0)+IF($A391&lt;='P09'!$B$17,INDEX('P09'!$R:$R,$A391+52),0)+IF($A391&lt;='P10'!$B$17,INDEX('P10'!$R:$R,$A391+52),0)</f>
        <v>25.62773404863588</v>
      </c>
      <c r="G391">
        <f>IF($A391&lt;='P01'!$B$17,INDEX('P01'!$S:$S,$A391+52),0)+IF($A391&lt;='P02'!$B$17,INDEX('P02'!$S:$S,$A391+52),0)+IF($A391&lt;='P03'!$B$17,INDEX('P03'!$S:$S,$A391+52),0)+IF($A391&lt;='P04'!$B$17,INDEX('P04'!$S:$S,$A391+52),0)+IF($A391&lt;='P05'!$B$17,INDEX('P05'!$S:$S,$A391+52),0)+IF($A391&lt;='P06'!$B$17,INDEX('P06'!$S:$S,$A391+52),0)+IF($A391&lt;='P07'!$B$17,INDEX('P07'!$S:$S,$A391+52),0)+IF($A391&lt;='P08'!$B$17,INDEX('P08'!$S:$S,$A391+52),0)+IF($A391&lt;='P09'!$B$17,INDEX('P09'!$S:$S,$A391+52),0)+IF($A391&lt;='P10'!$B$17,INDEX('P10'!$S:$S,$A391+52),0)</f>
        <v>0.51255468097271761</v>
      </c>
      <c r="H391">
        <f>IF($A391&lt;='P01'!$B$17,INDEX('P01'!$T:$T,$A391+52),0)+IF($A391&lt;='P02'!$B$17,INDEX('P02'!$T:$T,$A391+52),0)+IF($A391&lt;='P03'!$B$17,INDEX('P03'!$T:$T,$A391+52),0)+IF($A391&lt;='P04'!$B$17,INDEX('P04'!$T:$T,$A391+52),0)+IF($A391&lt;='P05'!$B$17,INDEX('P05'!$T:$T,$A391+52),0)+IF($A391&lt;='P06'!$B$17,INDEX('P06'!$T:$T,$A391+52),0)+IF($A391&lt;='P07'!$B$17,INDEX('P07'!$T:$T,$A391+52),0)+IF($A391&lt;='P08'!$B$17,INDEX('P08'!$T:$T,$A391+52),0)+IF($A391&lt;='P09'!$B$17,INDEX('P09'!$T:$T,$A391+52),0)+IF($A391&lt;='P10'!$B$17,INDEX('P10'!$T:$T,$A391+52),0)</f>
        <v>2.6604441611075154</v>
      </c>
      <c r="I391">
        <f>IF($A391&lt;='P01'!$B$17,INDEX('P01'!$U:$U,$A391+52),0)+IF($A391&lt;='P02'!$B$17,INDEX('P02'!$U:$U,$A391+52),0)+IF($A391&lt;='P03'!$B$17,INDEX('P03'!$U:$U,$A391+52),0)+IF($A391&lt;='P04'!$B$17,INDEX('P04'!$U:$U,$A391+52),0)+IF($A391&lt;='P05'!$B$17,INDEX('P05'!$U:$U,$A391+52),0)+IF($A391&lt;='P06'!$B$17,INDEX('P06'!$U:$U,$A391+52),0)+IF($A391&lt;='P07'!$B$17,INDEX('P07'!$U:$U,$A391+52),0)+IF($A391&lt;='P08'!$B$17,INDEX('P08'!$U:$U,$A391+52),0)+IF($A391&lt;='P09'!$B$17,INDEX('P09'!$U:$U,$A391+52),0)+IF($A391&lt;='P10'!$B$17,INDEX('P10'!$U:$U,$A391+52),0)</f>
        <v>61.241339753290895</v>
      </c>
      <c r="J391">
        <f>IF($A391&lt;='P01'!$B$17,INDEX('P01'!$V:$V,$A391+52),0)+IF($A391&lt;='P02'!$B$17,INDEX('P02'!$V:$V,$A391+52),0)+IF($A391&lt;='P03'!$B$17,INDEX('P03'!$V:$V,$A391+52),0)+IF($A391&lt;='P04'!$B$17,INDEX('P04'!$V:$V,$A391+52),0)+IF($A391&lt;='P05'!$B$17,INDEX('P05'!$V:$V,$A391+52),0)+IF($A391&lt;='P06'!$B$17,INDEX('P06'!$V:$V,$A391+52),0)+IF($A391&lt;='P07'!$B$17,INDEX('P07'!$V:$V,$A391+52),0)+IF($A391&lt;='P08'!$B$17,INDEX('P08'!$V:$V,$A391+52),0)+IF($A391&lt;='P09'!$B$17,INDEX('P09'!$V:$V,$A391+52),0)+IF($A391&lt;='P10'!$B$17,INDEX('P10'!$V:$V,$A391+52),0)</f>
        <v>3.7070774885598692E-2</v>
      </c>
      <c r="K391">
        <f>IF($A391&lt;='P01'!$B$17,INDEX('P01'!$W:$W,$A391+52),0)+IF($A391&lt;='P02'!$B$17,INDEX('P02'!$W:$W,$A391+52),0)+IF($A391&lt;='P03'!$B$17,INDEX('P03'!$W:$W,$A391+52),0)+IF($A391&lt;='P04'!$B$17,INDEX('P04'!$W:$W,$A391+52),0)+IF($A391&lt;='P05'!$B$17,INDEX('P05'!$W:$W,$A391+52),0)+IF($A391&lt;='P06'!$B$17,INDEX('P06'!$W:$W,$A391+52),0)+IF($A391&lt;='P07'!$B$17,INDEX('P07'!$W:$W,$A391+52),0)+IF($A391&lt;='P08'!$B$17,INDEX('P08'!$W:$W,$A391+52),0)+IF($A391&lt;='P09'!$B$17,INDEX('P09'!$W:$W,$A391+52),0)+IF($A391&lt;='P10'!$B$17,INDEX('P10'!$W:$W,$A391+52),0)</f>
        <v>-38.823675321620847</v>
      </c>
      <c r="L391">
        <f>IF($A391&lt;='P01'!$B$17,INDEX('P01'!$X:$X,$A391+52),0)+IF($A391&lt;='P02'!$B$17,INDEX('P02'!$X:$X,$A391+52),0)+IF($A391&lt;='P03'!$B$17,INDEX('P03'!$X:$X,$A391+52),0)+IF($A391&lt;='P04'!$B$17,INDEX('P04'!$X:$X,$A391+52),0)+IF($A391&lt;='P05'!$B$17,INDEX('P05'!$X:$X,$A391+52),0)+IF($A391&lt;='P06'!$B$17,INDEX('P06'!$X:$X,$A391+52),0)+IF($A391&lt;='P07'!$B$17,INDEX('P07'!$X:$X,$A391+52),0)+IF($A391&lt;='P08'!$B$17,INDEX('P08'!$X:$X,$A391+52),0)+IF($A391&lt;='P09'!$B$17,INDEX('P09'!$X:$X,$A391+52),0)+IF($A391&lt;='P10'!$B$17,INDEX('P10'!$X:$X,$A391+52),0)</f>
        <v>38.741454759787864</v>
      </c>
      <c r="M391">
        <f>IF($A391&lt;='P01'!$B$17,INDEX('P01'!$AA:$AA,$A391+52),0)+IF($A391&lt;='P02'!$B$17,INDEX('P02'!$AA:$AA,$A391+52),0)+IF($A391&lt;='P03'!$B$17,INDEX('P03'!$AA:$AA,$A391+52),0)+IF($A391&lt;='P04'!$B$17,INDEX('P04'!$AA:$AA,$A391+52),0)+IF($A391&lt;='P05'!$B$17,INDEX('P05'!$AA:$AA,$A391+52),0)+IF($A391&lt;='P06'!$B$17,INDEX('P06'!$AA:$AA,$A391+52),0)+IF($A391&lt;='P07'!$B$17,INDEX('P07'!$AA:$AA,$A391+52),0)+IF($A391&lt;='P08'!$B$17,INDEX('P08'!$AA:$AA,$A391+52),0)+IF($A391&lt;='P09'!$B$17,INDEX('P09'!$AA:$AA,$A391+52),0)+IF($A391&lt;='P10'!$B$17,INDEX('P10'!$AA:$AA,$A391+52),0)</f>
        <v>-11.983817611404749</v>
      </c>
      <c r="N391">
        <f>IF($A391&lt;='P01'!$B$17,INDEX('P01'!$AB:$AB,$A391+52),0)+IF($A391&lt;='P02'!$B$17,INDEX('P02'!$AB:$AB,$A391+52),0)+IF($A391&lt;='P03'!$B$17,INDEX('P03'!$AB:$AB,$A391+52),0)+IF($A391&lt;='P04'!$B$17,INDEX('P04'!$AB:$AB,$A391+52),0)+IF($A391&lt;='P05'!$B$17,INDEX('P05'!$AB:$AB,$A391+52),0)+IF($A391&lt;='P06'!$B$17,INDEX('P06'!$AB:$AB,$A391+52),0)+IF($A391&lt;='P07'!$B$17,INDEX('P07'!$AB:$AB,$A391+52),0)+IF($A391&lt;='P08'!$B$17,INDEX('P08'!$AB:$AB,$A391+52),0)+IF($A391&lt;='P09'!$B$17,INDEX('P09'!$AB:$AB,$A391+52),0)+IF($A391&lt;='P10'!$B$17,INDEX('P10'!$AB:$AB,$A391+52),0)</f>
        <v>7.9533284760229632</v>
      </c>
      <c r="O391">
        <f>IF($A391&lt;='P01'!$B$17,INDEX('P01'!$AC:$AC,$A391+52),0)+IF($A391&lt;='P02'!$B$17,INDEX('P02'!$AC:$AC,$A391+52),0)+IF($A391&lt;='P03'!$B$17,INDEX('P03'!$AC:$AC,$A391+52),0)+IF($A391&lt;='P04'!$B$17,INDEX('P04'!$AC:$AC,$A391+52),0)+IF($A391&lt;='P05'!$B$17,INDEX('P05'!$AC:$AC,$A391+52),0)+IF($A391&lt;='P06'!$B$17,INDEX('P06'!$AC:$AC,$A391+52),0)+IF($A391&lt;='P07'!$B$17,INDEX('P07'!$AC:$AC,$A391+52),0)+IF($A391&lt;='P08'!$B$17,INDEX('P08'!$AC:$AC,$A391+52),0)+IF($A391&lt;='P09'!$B$17,INDEX('P09'!$AC:$AC,$A391+52),0)+IF($A391&lt;='P10'!$B$17,INDEX('P10'!$AC:$AC,$A391+52),0)</f>
        <v>0.15906656952045928</v>
      </c>
      <c r="P391">
        <f>IF($A391&lt;='P01'!$B$17,INDEX('P01'!$AD:$AD,$A391+52),0)+IF($A391&lt;='P02'!$B$17,INDEX('P02'!$AD:$AD,$A391+52),0)+IF($A391&lt;='P03'!$B$17,INDEX('P03'!$AD:$AD,$A391+52),0)+IF($A391&lt;='P04'!$B$17,INDEX('P04'!$AD:$AD,$A391+52),0)+IF($A391&lt;='P05'!$B$17,INDEX('P05'!$AD:$AD,$A391+52),0)+IF($A391&lt;='P06'!$B$17,INDEX('P06'!$AD:$AD,$A391+52),0)+IF($A391&lt;='P07'!$B$17,INDEX('P07'!$AD:$AD,$A391+52),0)+IF($A391&lt;='P08'!$B$17,INDEX('P08'!$AD:$AD,$A391+52),0)+IF($A391&lt;='P09'!$B$17,INDEX('P09'!$AD:$AD,$A391+52),0)+IF($A391&lt;='P10'!$B$17,INDEX('P10'!$AD:$AD,$A391+52),0)</f>
        <v>0.82294993282316675</v>
      </c>
      <c r="Q391">
        <f>IF($A391&lt;='P01'!$B$17,INDEX('P01'!$AE:$AE,$A391+52),0)+IF($A391&lt;='P02'!$B$17,INDEX('P02'!$AE:$AE,$A391+52),0)+IF($A391&lt;='P03'!$B$17,INDEX('P03'!$AE:$AE,$A391+52),0)+IF($A391&lt;='P04'!$B$17,INDEX('P04'!$AE:$AE,$A391+52),0)+IF($A391&lt;='P05'!$B$17,INDEX('P05'!$AE:$AE,$A391+52),0)+IF($A391&lt;='P06'!$B$17,INDEX('P06'!$AE:$AE,$A391+52),0)+IF($A391&lt;='P07'!$B$17,INDEX('P07'!$AE:$AE,$A391+52),0)+IF($A391&lt;='P08'!$B$17,INDEX('P08'!$AE:$AE,$A391+52),0)+IF($A391&lt;='P09'!$B$17,INDEX('P09'!$AE:$AE,$A391+52),0)+IF($A391&lt;='P10'!$B$17,INDEX('P10'!$AE:$AE,$A391+52),0)</f>
        <v>18.943662555575337</v>
      </c>
      <c r="R391">
        <f>IF($A391&lt;='P01'!$B$17,INDEX('P01'!$AF:$AF,$A391+52),0)+IF($A391&lt;='P02'!$B$17,INDEX('P02'!$AF:$AF,$A391+52),0)+IF($A391&lt;='P03'!$B$17,INDEX('P03'!$AF:$AF,$A391+52),0)+IF($A391&lt;='P04'!$B$17,INDEX('P04'!$AF:$AF,$A391+52),0)+IF($A391&lt;='P05'!$B$17,INDEX('P05'!$AF:$AF,$A391+52),0)+IF($A391&lt;='P06'!$B$17,INDEX('P06'!$AF:$AF,$A391+52),0)+IF($A391&lt;='P07'!$B$17,INDEX('P07'!$AF:$AF,$A391+52),0)+IF($A391&lt;='P08'!$B$17,INDEX('P08'!$AF:$AF,$A391+52),0)+IF($A391&lt;='P09'!$B$17,INDEX('P09'!$AF:$AF,$A391+52),0)+IF($A391&lt;='P10'!$B$17,INDEX('P10'!$AF:$AF,$A391+52),0)</f>
        <v>1.1467029508751753E-2</v>
      </c>
      <c r="S391">
        <f>IF($A391&lt;='P01'!$B$17,INDEX('P01'!$AG:$AG,$A391+52),0)+IF($A391&lt;='P02'!$B$17,INDEX('P02'!$AG:$AG,$A391+52),0)+IF($A391&lt;='P03'!$B$17,INDEX('P03'!$AG:$AG,$A391+52),0)+IF($A391&lt;='P04'!$B$17,INDEX('P04'!$AG:$AG,$A391+52),0)+IF($A391&lt;='P05'!$B$17,INDEX('P05'!$AG:$AG,$A391+52),0)+IF($A391&lt;='P06'!$B$17,INDEX('P06'!$AG:$AG,$A391+52),0)+IF($A391&lt;='P07'!$B$17,INDEX('P07'!$AG:$AG,$A391+52),0)+IF($A391&lt;='P08'!$B$17,INDEX('P08'!$AG:$AG,$A391+52),0)+IF($A391&lt;='P09'!$B$17,INDEX('P09'!$AG:$AG,$A391+52),0)+IF($A391&lt;='P10'!$B$17,INDEX('P10'!$AG:$AG,$A391+52),0)</f>
        <v>6169.2239110232758</v>
      </c>
      <c r="T391">
        <f>IF($A391&lt;='P01'!$B$17,INDEX('P01'!$AI:$AI,$A391+52),0)+IF($A391&lt;='P02'!$B$17,INDEX('P02'!$AI:$AI,$A391+52),0)+IF($A391&lt;='P03'!$B$17,INDEX('P03'!$AI:$AI,$A391+52),0)+IF($A391&lt;='P04'!$B$17,INDEX('P04'!$AI:$AI,$A391+52),0)+IF($A391&lt;='P05'!$B$17,INDEX('P05'!$AI:$AI,$A391+52),0)+IF($A391&lt;='P06'!$B$17,INDEX('P06'!$AI:$AI,$A391+52),0)+IF($A391&lt;='P07'!$B$17,INDEX('P07'!$AI:$AI,$A391+52),0)+IF($A391&lt;='P08'!$B$17,INDEX('P08'!$AI:$AI,$A391+52),0)+IF($A391&lt;='P09'!$B$17,INDEX('P09'!$AI:$AI,$A391+52),0)+IF($A391&lt;='P10'!$B$17,INDEX('P10'!$AI:$AI,$A391+52),0)</f>
        <v>6169.2239110232758</v>
      </c>
    </row>
    <row r="392" spans="1:20" x14ac:dyDescent="0.35">
      <c r="A392">
        <v>360</v>
      </c>
      <c r="B392">
        <f>IF($A392&lt;='P01'!$B$17,INDEX('P01'!$J:$J,$A392+52),0)+IF($A392&lt;='P02'!$B$17,INDEX('P02'!$J:$J,$A392+52),0)+IF($A392&lt;='P03'!$B$17,INDEX('P03'!$J:$J,$A392+52),0)+IF($A392&lt;='P04'!$B$17,INDEX('P04'!$J:$J,$A392+52),0)+IF($A392&lt;='P05'!$B$17,INDEX('P05'!$J:$J,$A392+52),0)+IF($A392&lt;='P06'!$B$17,INDEX('P06'!$J:$J,$A392+52),0)+IF($A392&lt;='P07'!$B$17,INDEX('P07'!$J:$J,$A392+52),0)+IF($A392&lt;='P08'!$B$17,INDEX('P08'!$J:$J,$A392+52),0)+IF($A392&lt;='P09'!$B$17,INDEX('P09'!$J:$J,$A392+52),0)+IF($A392&lt;='P10'!$B$17,INDEX('P10'!$J:$J,$A392+52),0)</f>
        <v>6.1016352061536099E-5</v>
      </c>
      <c r="C392">
        <f>IF($A392&lt;='P01'!$B$17,INDEX('P01'!$K:$K,$A392+52),0)+IF($A392&lt;='P02'!$B$17,INDEX('P02'!$K:$K,$A392+52),0)+IF($A392&lt;='P03'!$B$17,INDEX('P03'!$K:$K,$A392+52),0)+IF($A392&lt;='P04'!$B$17,INDEX('P04'!$K:$K,$A392+52),0)+IF($A392&lt;='P05'!$B$17,INDEX('P05'!$K:$K,$A392+52),0)+IF($A392&lt;='P06'!$B$17,INDEX('P06'!$K:$K,$A392+52),0)+IF($A392&lt;='P07'!$B$17,INDEX('P07'!$K:$K,$A392+52),0)+IF($A392&lt;='P08'!$B$17,INDEX('P08'!$K:$K,$A392+52),0)+IF($A392&lt;='P09'!$B$17,INDEX('P09'!$K:$K,$A392+52),0)+IF($A392&lt;='P10'!$B$17,INDEX('P10'!$K:$K,$A392+52),0)</f>
        <v>7.433479804878232E-4</v>
      </c>
      <c r="D392">
        <f>IF($A392&lt;='P01'!$B$17,INDEX('P01'!$L:$L,$A392+52),0)+IF($A392&lt;='P02'!$B$17,INDEX('P02'!$L:$L,$A392+52),0)+IF($A392&lt;='P03'!$B$17,INDEX('P03'!$L:$L,$A392+52),0)+IF($A392&lt;='P04'!$B$17,INDEX('P04'!$L:$L,$A392+52),0)+IF($A392&lt;='P05'!$B$17,INDEX('P05'!$L:$L,$A392+52),0)+IF($A392&lt;='P06'!$B$17,INDEX('P06'!$L:$L,$A392+52),0)+IF($A392&lt;='P07'!$B$17,INDEX('P07'!$L:$L,$A392+52),0)+IF($A392&lt;='P08'!$B$17,INDEX('P08'!$L:$L,$A392+52),0)+IF($A392&lt;='P09'!$B$17,INDEX('P09'!$L:$L,$A392+52),0)+IF($A392&lt;='P10'!$B$17,INDEX('P10'!$L:$L,$A392+52),0)</f>
        <v>0</v>
      </c>
      <c r="E392">
        <f>IF($A392&lt;='P01'!$B$17,INDEX('P01'!$M:$M,$A392+52),0)+IF($A392&lt;='P02'!$B$17,INDEX('P02'!$M:$M,$A392+52),0)+IF($A392&lt;='P03'!$B$17,INDEX('P03'!$M:$M,$A392+52),0)+IF($A392&lt;='P04'!$B$17,INDEX('P04'!$M:$M,$A392+52),0)+IF($A392&lt;='P05'!$B$17,INDEX('P05'!$M:$M,$A392+52),0)+IF($A392&lt;='P06'!$B$17,INDEX('P06'!$M:$M,$A392+52),0)+IF($A392&lt;='P07'!$B$17,INDEX('P07'!$M:$M,$A392+52),0)+IF($A392&lt;='P08'!$B$17,INDEX('P08'!$M:$M,$A392+52),0)+IF($A392&lt;='P09'!$B$17,INDEX('P09'!$M:$M,$A392+52),0)+IF($A392&lt;='P10'!$B$17,INDEX('P10'!$M:$M,$A392+52),0)</f>
        <v>0.21814249889751577</v>
      </c>
      <c r="F392">
        <f>IF($A392&lt;='P01'!$B$17,INDEX('P01'!$R:$R,$A392+52),0)+IF($A392&lt;='P02'!$B$17,INDEX('P02'!$R:$R,$A392+52),0)+IF($A392&lt;='P03'!$B$17,INDEX('P03'!$R:$R,$A392+52),0)+IF($A392&lt;='P04'!$B$17,INDEX('P04'!$R:$R,$A392+52),0)+IF($A392&lt;='P05'!$B$17,INDEX('P05'!$R:$R,$A392+52),0)+IF($A392&lt;='P06'!$B$17,INDEX('P06'!$R:$R,$A392+52),0)+IF($A392&lt;='P07'!$B$17,INDEX('P07'!$R:$R,$A392+52),0)+IF($A392&lt;='P08'!$B$17,INDEX('P08'!$R:$R,$A392+52),0)+IF($A392&lt;='P09'!$B$17,INDEX('P09'!$R:$R,$A392+52),0)+IF($A392&lt;='P10'!$B$17,INDEX('P10'!$R:$R,$A392+52),0)</f>
        <v>25.533583189890198</v>
      </c>
      <c r="G392">
        <f>IF($A392&lt;='P01'!$B$17,INDEX('P01'!$S:$S,$A392+52),0)+IF($A392&lt;='P02'!$B$17,INDEX('P02'!$S:$S,$A392+52),0)+IF($A392&lt;='P03'!$B$17,INDEX('P03'!$S:$S,$A392+52),0)+IF($A392&lt;='P04'!$B$17,INDEX('P04'!$S:$S,$A392+52),0)+IF($A392&lt;='P05'!$B$17,INDEX('P05'!$S:$S,$A392+52),0)+IF($A392&lt;='P06'!$B$17,INDEX('P06'!$S:$S,$A392+52),0)+IF($A392&lt;='P07'!$B$17,INDEX('P07'!$S:$S,$A392+52),0)+IF($A392&lt;='P08'!$B$17,INDEX('P08'!$S:$S,$A392+52),0)+IF($A392&lt;='P09'!$B$17,INDEX('P09'!$S:$S,$A392+52),0)+IF($A392&lt;='P10'!$B$17,INDEX('P10'!$S:$S,$A392+52),0)</f>
        <v>0.51067166379780393</v>
      </c>
      <c r="H392">
        <f>IF($A392&lt;='P01'!$B$17,INDEX('P01'!$T:$T,$A392+52),0)+IF($A392&lt;='P02'!$B$17,INDEX('P02'!$T:$T,$A392+52),0)+IF($A392&lt;='P03'!$B$17,INDEX('P03'!$T:$T,$A392+52),0)+IF($A392&lt;='P04'!$B$17,INDEX('P04'!$T:$T,$A392+52),0)+IF($A392&lt;='P05'!$B$17,INDEX('P05'!$T:$T,$A392+52),0)+IF($A392&lt;='P06'!$B$17,INDEX('P06'!$T:$T,$A392+52),0)+IF($A392&lt;='P07'!$B$17,INDEX('P07'!$T:$T,$A392+52),0)+IF($A392&lt;='P08'!$B$17,INDEX('P08'!$T:$T,$A392+52),0)+IF($A392&lt;='P09'!$B$17,INDEX('P09'!$T:$T,$A392+52),0)+IF($A392&lt;='P10'!$B$17,INDEX('P10'!$T:$T,$A392+52),0)</f>
        <v>2.657207521515184</v>
      </c>
      <c r="I392">
        <f>IF($A392&lt;='P01'!$B$17,INDEX('P01'!$U:$U,$A392+52),0)+IF($A392&lt;='P02'!$B$17,INDEX('P02'!$U:$U,$A392+52),0)+IF($A392&lt;='P03'!$B$17,INDEX('P03'!$U:$U,$A392+52),0)+IF($A392&lt;='P04'!$B$17,INDEX('P04'!$U:$U,$A392+52),0)+IF($A392&lt;='P05'!$B$17,INDEX('P05'!$U:$U,$A392+52),0)+IF($A392&lt;='P06'!$B$17,INDEX('P06'!$U:$U,$A392+52),0)+IF($A392&lt;='P07'!$B$17,INDEX('P07'!$U:$U,$A392+52),0)+IF($A392&lt;='P08'!$B$17,INDEX('P08'!$U:$U,$A392+52),0)+IF($A392&lt;='P09'!$B$17,INDEX('P09'!$U:$U,$A392+52),0)+IF($A392&lt;='P10'!$B$17,INDEX('P10'!$U:$U,$A392+52),0)</f>
        <v>61.016352061536097</v>
      </c>
      <c r="J392">
        <f>IF($A392&lt;='P01'!$B$17,INDEX('P01'!$V:$V,$A392+52),0)+IF($A392&lt;='P02'!$B$17,INDEX('P02'!$V:$V,$A392+52),0)+IF($A392&lt;='P03'!$B$17,INDEX('P03'!$V:$V,$A392+52),0)+IF($A392&lt;='P04'!$B$17,INDEX('P04'!$V:$V,$A392+52),0)+IF($A392&lt;='P05'!$B$17,INDEX('P05'!$V:$V,$A392+52),0)+IF($A392&lt;='P06'!$B$17,INDEX('P06'!$V:$V,$A392+52),0)+IF($A392&lt;='P07'!$B$17,INDEX('P07'!$V:$V,$A392+52),0)+IF($A392&lt;='P08'!$B$17,INDEX('P08'!$V:$V,$A392+52),0)+IF($A392&lt;='P09'!$B$17,INDEX('P09'!$V:$V,$A392+52),0)+IF($A392&lt;='P10'!$B$17,INDEX('P10'!$V:$V,$A392+52),0)</f>
        <v>3.702567537196591E-2</v>
      </c>
      <c r="K392">
        <f>IF($A392&lt;='P01'!$B$17,INDEX('P01'!$W:$W,$A392+52),0)+IF($A392&lt;='P02'!$B$17,INDEX('P02'!$W:$W,$A392+52),0)+IF($A392&lt;='P03'!$B$17,INDEX('P03'!$W:$W,$A392+52),0)+IF($A392&lt;='P04'!$B$17,INDEX('P04'!$W:$W,$A392+52),0)+IF($A392&lt;='P05'!$B$17,INDEX('P05'!$W:$W,$A392+52),0)+IF($A392&lt;='P06'!$B$17,INDEX('P06'!$W:$W,$A392+52),0)+IF($A392&lt;='P07'!$B$17,INDEX('P07'!$W:$W,$A392+52),0)+IF($A392&lt;='P08'!$B$17,INDEX('P08'!$W:$W,$A392+52),0)+IF($A392&lt;='P09'!$B$17,INDEX('P09'!$W:$W,$A392+52),0)+IF($A392&lt;='P10'!$B$17,INDEX('P10'!$W:$W,$A392+52),0)</f>
        <v>-38.68767373233085</v>
      </c>
      <c r="L392">
        <f>IF($A392&lt;='P01'!$B$17,INDEX('P01'!$X:$X,$A392+52),0)+IF($A392&lt;='P02'!$B$17,INDEX('P02'!$X:$X,$A392+52),0)+IF($A392&lt;='P03'!$B$17,INDEX('P03'!$X:$X,$A392+52),0)+IF($A392&lt;='P04'!$B$17,INDEX('P04'!$X:$X,$A392+52),0)+IF($A392&lt;='P05'!$B$17,INDEX('P05'!$X:$X,$A392+52),0)+IF($A392&lt;='P06'!$B$17,INDEX('P06'!$X:$X,$A392+52),0)+IF($A392&lt;='P07'!$B$17,INDEX('P07'!$X:$X,$A392+52),0)+IF($A392&lt;='P08'!$B$17,INDEX('P08'!$X:$X,$A392+52),0)+IF($A392&lt;='P09'!$B$17,INDEX('P09'!$X:$X,$A392+52),0)+IF($A392&lt;='P10'!$B$17,INDEX('P10'!$X:$X,$A392+52),0)</f>
        <v>38.605755231401439</v>
      </c>
      <c r="M392">
        <f>IF($A392&lt;='P01'!$B$17,INDEX('P01'!$AA:$AA,$A392+52),0)+IF($A392&lt;='P02'!$B$17,INDEX('P02'!$AA:$AA,$A392+52),0)+IF($A392&lt;='P03'!$B$17,INDEX('P03'!$AA:$AA,$A392+52),0)+IF($A392&lt;='P04'!$B$17,INDEX('P04'!$AA:$AA,$A392+52),0)+IF($A392&lt;='P05'!$B$17,INDEX('P05'!$AA:$AA,$A392+52),0)+IF($A392&lt;='P06'!$B$17,INDEX('P06'!$AA:$AA,$A392+52),0)+IF($A392&lt;='P07'!$B$17,INDEX('P07'!$AA:$AA,$A392+52),0)+IF($A392&lt;='P08'!$B$17,INDEX('P08'!$AA:$AA,$A392+52),0)+IF($A392&lt;='P09'!$B$17,INDEX('P09'!$AA:$AA,$A392+52),0)+IF($A392&lt;='P10'!$B$17,INDEX('P10'!$AA:$AA,$A392+52),0)</f>
        <v>-11.90287502905333</v>
      </c>
      <c r="N392">
        <f>IF($A392&lt;='P01'!$B$17,INDEX('P01'!$AB:$AB,$A392+52),0)+IF($A392&lt;='P02'!$B$17,INDEX('P02'!$AB:$AB,$A392+52),0)+IF($A392&lt;='P03'!$B$17,INDEX('P03'!$AB:$AB,$A392+52),0)+IF($A392&lt;='P04'!$B$17,INDEX('P04'!$AB:$AB,$A392+52),0)+IF($A392&lt;='P05'!$B$17,INDEX('P05'!$AB:$AB,$A392+52),0)+IF($A392&lt;='P06'!$B$17,INDEX('P06'!$AB:$AB,$A392+52),0)+IF($A392&lt;='P07'!$B$17,INDEX('P07'!$AB:$AB,$A392+52),0)+IF($A392&lt;='P08'!$B$17,INDEX('P08'!$AB:$AB,$A392+52),0)+IF($A392&lt;='P09'!$B$17,INDEX('P09'!$AB:$AB,$A392+52),0)+IF($A392&lt;='P10'!$B$17,INDEX('P10'!$AB:$AB,$A392+52),0)</f>
        <v>7.898252809826853</v>
      </c>
      <c r="O392">
        <f>IF($A392&lt;='P01'!$B$17,INDEX('P01'!$AC:$AC,$A392+52),0)+IF($A392&lt;='P02'!$B$17,INDEX('P02'!$AC:$AC,$A392+52),0)+IF($A392&lt;='P03'!$B$17,INDEX('P03'!$AC:$AC,$A392+52),0)+IF($A392&lt;='P04'!$B$17,INDEX('P04'!$AC:$AC,$A392+52),0)+IF($A392&lt;='P05'!$B$17,INDEX('P05'!$AC:$AC,$A392+52),0)+IF($A392&lt;='P06'!$B$17,INDEX('P06'!$AC:$AC,$A392+52),0)+IF($A392&lt;='P07'!$B$17,INDEX('P07'!$AC:$AC,$A392+52),0)+IF($A392&lt;='P08'!$B$17,INDEX('P08'!$AC:$AC,$A392+52),0)+IF($A392&lt;='P09'!$B$17,INDEX('P09'!$AC:$AC,$A392+52),0)+IF($A392&lt;='P10'!$B$17,INDEX('P10'!$AC:$AC,$A392+52),0)</f>
        <v>0.15796505619653706</v>
      </c>
      <c r="P392">
        <f>IF($A392&lt;='P01'!$B$17,INDEX('P01'!$AD:$AD,$A392+52),0)+IF($A392&lt;='P02'!$B$17,INDEX('P02'!$AD:$AD,$A392+52),0)+IF($A392&lt;='P03'!$B$17,INDEX('P03'!$AD:$AD,$A392+52),0)+IF($A392&lt;='P04'!$B$17,INDEX('P04'!$AD:$AD,$A392+52),0)+IF($A392&lt;='P05'!$B$17,INDEX('P05'!$AD:$AD,$A392+52),0)+IF($A392&lt;='P06'!$B$17,INDEX('P06'!$AD:$AD,$A392+52),0)+IF($A392&lt;='P07'!$B$17,INDEX('P07'!$AD:$AD,$A392+52),0)+IF($A392&lt;='P08'!$B$17,INDEX('P08'!$AD:$AD,$A392+52),0)+IF($A392&lt;='P09'!$B$17,INDEX('P09'!$AD:$AD,$A392+52),0)+IF($A392&lt;='P10'!$B$17,INDEX('P10'!$AD:$AD,$A392+52),0)</f>
        <v>0.81926668356249688</v>
      </c>
      <c r="Q392">
        <f>IF($A392&lt;='P01'!$B$17,INDEX('P01'!$AE:$AE,$A392+52),0)+IF($A392&lt;='P02'!$B$17,INDEX('P02'!$AE:$AE,$A392+52),0)+IF($A392&lt;='P03'!$B$17,INDEX('P03'!$AE:$AE,$A392+52),0)+IF($A392&lt;='P04'!$B$17,INDEX('P04'!$AE:$AE,$A392+52),0)+IF($A392&lt;='P05'!$B$17,INDEX('P05'!$AE:$AE,$A392+52),0)+IF($A392&lt;='P06'!$B$17,INDEX('P06'!$AE:$AE,$A392+52),0)+IF($A392&lt;='P07'!$B$17,INDEX('P07'!$AE:$AE,$A392+52),0)+IF($A392&lt;='P08'!$B$17,INDEX('P08'!$AE:$AE,$A392+52),0)+IF($A392&lt;='P09'!$B$17,INDEX('P09'!$AE:$AE,$A392+52),0)+IF($A392&lt;='P10'!$B$17,INDEX('P10'!$AE:$AE,$A392+52),0)</f>
        <v>18.81248039220965</v>
      </c>
      <c r="R392">
        <f>IF($A392&lt;='P01'!$B$17,INDEX('P01'!$AF:$AF,$A392+52),0)+IF($A392&lt;='P02'!$B$17,INDEX('P02'!$AF:$AF,$A392+52),0)+IF($A392&lt;='P03'!$B$17,INDEX('P03'!$AF:$AF,$A392+52),0)+IF($A392&lt;='P04'!$B$17,INDEX('P04'!$AF:$AF,$A392+52),0)+IF($A392&lt;='P05'!$B$17,INDEX('P05'!$AF:$AF,$A392+52),0)+IF($A392&lt;='P06'!$B$17,INDEX('P06'!$AF:$AF,$A392+52),0)+IF($A392&lt;='P07'!$B$17,INDEX('P07'!$AF:$AF,$A392+52),0)+IF($A392&lt;='P08'!$B$17,INDEX('P08'!$AF:$AF,$A392+52),0)+IF($A392&lt;='P09'!$B$17,INDEX('P09'!$AF:$AF,$A392+52),0)+IF($A392&lt;='P10'!$B$17,INDEX('P10'!$AF:$AF,$A392+52),0)</f>
        <v>1.141570691150055E-2</v>
      </c>
      <c r="S392">
        <f>IF($A392&lt;='P01'!$B$17,INDEX('P01'!$AG:$AG,$A392+52),0)+IF($A392&lt;='P02'!$B$17,INDEX('P02'!$AG:$AG,$A392+52),0)+IF($A392&lt;='P03'!$B$17,INDEX('P03'!$AG:$AG,$A392+52),0)+IF($A392&lt;='P04'!$B$17,INDEX('P04'!$AG:$AG,$A392+52),0)+IF($A392&lt;='P05'!$B$17,INDEX('P05'!$AG:$AG,$A392+52),0)+IF($A392&lt;='P06'!$B$17,INDEX('P06'!$AG:$AG,$A392+52),0)+IF($A392&lt;='P07'!$B$17,INDEX('P07'!$AG:$AG,$A392+52),0)+IF($A392&lt;='P08'!$B$17,INDEX('P08'!$AG:$AG,$A392+52),0)+IF($A392&lt;='P09'!$B$17,INDEX('P09'!$AG:$AG,$A392+52),0)+IF($A392&lt;='P10'!$B$17,INDEX('P10'!$AG:$AG,$A392+52),0)</f>
        <v>6150.8145895346843</v>
      </c>
      <c r="T392">
        <f>IF($A392&lt;='P01'!$B$17,INDEX('P01'!$AI:$AI,$A392+52),0)+IF($A392&lt;='P02'!$B$17,INDEX('P02'!$AI:$AI,$A392+52),0)+IF($A392&lt;='P03'!$B$17,INDEX('P03'!$AI:$AI,$A392+52),0)+IF($A392&lt;='P04'!$B$17,INDEX('P04'!$AI:$AI,$A392+52),0)+IF($A392&lt;='P05'!$B$17,INDEX('P05'!$AI:$AI,$A392+52),0)+IF($A392&lt;='P06'!$B$17,INDEX('P06'!$AI:$AI,$A392+52),0)+IF($A392&lt;='P07'!$B$17,INDEX('P07'!$AI:$AI,$A392+52),0)+IF($A392&lt;='P08'!$B$17,INDEX('P08'!$AI:$AI,$A392+52),0)+IF($A392&lt;='P09'!$B$17,INDEX('P09'!$AI:$AI,$A392+52),0)+IF($A392&lt;='P10'!$B$17,INDEX('P10'!$AI:$AI,$A392+52),0)</f>
        <v>6150.8145895346843</v>
      </c>
    </row>
    <row r="393" spans="1:20" x14ac:dyDescent="0.35">
      <c r="A393">
        <v>361</v>
      </c>
      <c r="B393">
        <f>IF($A393&lt;='P01'!$B$17,INDEX('P01'!$J:$J,$A393+52),0)+IF($A393&lt;='P02'!$B$17,INDEX('P02'!$J:$J,$A393+52),0)+IF($A393&lt;='P03'!$B$17,INDEX('P03'!$J:$J,$A393+52),0)+IF($A393&lt;='P04'!$B$17,INDEX('P04'!$J:$J,$A393+52),0)+IF($A393&lt;='P05'!$B$17,INDEX('P05'!$J:$J,$A393+52),0)+IF($A393&lt;='P06'!$B$17,INDEX('P06'!$J:$J,$A393+52),0)+IF($A393&lt;='P07'!$B$17,INDEX('P07'!$J:$J,$A393+52),0)+IF($A393&lt;='P08'!$B$17,INDEX('P08'!$J:$J,$A393+52),0)+IF($A393&lt;='P09'!$B$17,INDEX('P09'!$J:$J,$A393+52),0)+IF($A393&lt;='P10'!$B$17,INDEX('P10'!$J:$J,$A393+52),0)</f>
        <v>6.6597883445807909E-5</v>
      </c>
      <c r="C393">
        <f>IF($A393&lt;='P01'!$B$17,INDEX('P01'!$K:$K,$A393+52),0)+IF($A393&lt;='P02'!$B$17,INDEX('P02'!$K:$K,$A393+52),0)+IF($A393&lt;='P03'!$B$17,INDEX('P03'!$K:$K,$A393+52),0)+IF($A393&lt;='P04'!$B$17,INDEX('P04'!$K:$K,$A393+52),0)+IF($A393&lt;='P05'!$B$17,INDEX('P05'!$K:$K,$A393+52),0)+IF($A393&lt;='P06'!$B$17,INDEX('P06'!$K:$K,$A393+52),0)+IF($A393&lt;='P07'!$B$17,INDEX('P07'!$K:$K,$A393+52),0)+IF($A393&lt;='P08'!$B$17,INDEX('P08'!$K:$K,$A393+52),0)+IF($A393&lt;='P09'!$B$17,INDEX('P09'!$K:$K,$A393+52),0)+IF($A393&lt;='P10'!$B$17,INDEX('P10'!$K:$K,$A393+52),0)</f>
        <v>7.4059736124566127E-4</v>
      </c>
      <c r="D393">
        <f>IF($A393&lt;='P01'!$B$17,INDEX('P01'!$L:$L,$A393+52),0)+IF($A393&lt;='P02'!$B$17,INDEX('P02'!$L:$L,$A393+52),0)+IF($A393&lt;='P03'!$B$17,INDEX('P03'!$L:$L,$A393+52),0)+IF($A393&lt;='P04'!$B$17,INDEX('P04'!$L:$L,$A393+52),0)+IF($A393&lt;='P05'!$B$17,INDEX('P05'!$L:$L,$A393+52),0)+IF($A393&lt;='P06'!$B$17,INDEX('P06'!$L:$L,$A393+52),0)+IF($A393&lt;='P07'!$B$17,INDEX('P07'!$L:$L,$A393+52),0)+IF($A393&lt;='P08'!$B$17,INDEX('P08'!$L:$L,$A393+52),0)+IF($A393&lt;='P09'!$B$17,INDEX('P09'!$L:$L,$A393+52),0)+IF($A393&lt;='P10'!$B$17,INDEX('P10'!$L:$L,$A393+52),0)</f>
        <v>0</v>
      </c>
      <c r="E393">
        <f>IF($A393&lt;='P01'!$B$17,INDEX('P01'!$M:$M,$A393+52),0)+IF($A393&lt;='P02'!$B$17,INDEX('P02'!$M:$M,$A393+52),0)+IF($A393&lt;='P03'!$B$17,INDEX('P03'!$M:$M,$A393+52),0)+IF($A393&lt;='P04'!$B$17,INDEX('P04'!$M:$M,$A393+52),0)+IF($A393&lt;='P05'!$B$17,INDEX('P05'!$M:$M,$A393+52),0)+IF($A393&lt;='P06'!$B$17,INDEX('P06'!$M:$M,$A393+52),0)+IF($A393&lt;='P07'!$B$17,INDEX('P07'!$M:$M,$A393+52),0)+IF($A393&lt;='P08'!$B$17,INDEX('P08'!$M:$M,$A393+52),0)+IF($A393&lt;='P09'!$B$17,INDEX('P09'!$M:$M,$A393+52),0)+IF($A393&lt;='P10'!$B$17,INDEX('P10'!$M:$M,$A393+52),0)</f>
        <v>0.2173353036528243</v>
      </c>
      <c r="F393">
        <f>IF($A393&lt;='P01'!$B$17,INDEX('P01'!$R:$R,$A393+52),0)+IF($A393&lt;='P02'!$B$17,INDEX('P02'!$R:$R,$A393+52),0)+IF($A393&lt;='P03'!$B$17,INDEX('P03'!$R:$R,$A393+52),0)+IF($A393&lt;='P04'!$B$17,INDEX('P04'!$R:$R,$A393+52),0)+IF($A393&lt;='P05'!$B$17,INDEX('P05'!$R:$R,$A393+52),0)+IF($A393&lt;='P06'!$B$17,INDEX('P06'!$R:$R,$A393+52),0)+IF($A393&lt;='P07'!$B$17,INDEX('P07'!$R:$R,$A393+52),0)+IF($A393&lt;='P08'!$B$17,INDEX('P08'!$R:$R,$A393+52),0)+IF($A393&lt;='P09'!$B$17,INDEX('P09'!$R:$R,$A393+52),0)+IF($A393&lt;='P10'!$B$17,INDEX('P10'!$R:$R,$A393+52),0)</f>
        <v>25.439778221428291</v>
      </c>
      <c r="G393">
        <f>IF($A393&lt;='P01'!$B$17,INDEX('P01'!$S:$S,$A393+52),0)+IF($A393&lt;='P02'!$B$17,INDEX('P02'!$S:$S,$A393+52),0)+IF($A393&lt;='P03'!$B$17,INDEX('P03'!$S:$S,$A393+52),0)+IF($A393&lt;='P04'!$B$17,INDEX('P04'!$S:$S,$A393+52),0)+IF($A393&lt;='P05'!$B$17,INDEX('P05'!$S:$S,$A393+52),0)+IF($A393&lt;='P06'!$B$17,INDEX('P06'!$S:$S,$A393+52),0)+IF($A393&lt;='P07'!$B$17,INDEX('P07'!$S:$S,$A393+52),0)+IF($A393&lt;='P08'!$B$17,INDEX('P08'!$S:$S,$A393+52),0)+IF($A393&lt;='P09'!$B$17,INDEX('P09'!$S:$S,$A393+52),0)+IF($A393&lt;='P10'!$B$17,INDEX('P10'!$S:$S,$A393+52),0)</f>
        <v>0.50879556442856588</v>
      </c>
      <c r="H393">
        <f>IF($A393&lt;='P01'!$B$17,INDEX('P01'!$T:$T,$A393+52),0)+IF($A393&lt;='P02'!$B$17,INDEX('P02'!$T:$T,$A393+52),0)+IF($A393&lt;='P03'!$B$17,INDEX('P03'!$T:$T,$A393+52),0)+IF($A393&lt;='P04'!$B$17,INDEX('P04'!$T:$T,$A393+52),0)+IF($A393&lt;='P05'!$B$17,INDEX('P05'!$T:$T,$A393+52),0)+IF($A393&lt;='P06'!$B$17,INDEX('P06'!$T:$T,$A393+52),0)+IF($A393&lt;='P07'!$B$17,INDEX('P07'!$T:$T,$A393+52),0)+IF($A393&lt;='P08'!$B$17,INDEX('P08'!$T:$T,$A393+52),0)+IF($A393&lt;='P09'!$B$17,INDEX('P09'!$T:$T,$A393+52),0)+IF($A393&lt;='P10'!$B$17,INDEX('P10'!$T:$T,$A393+52),0)</f>
        <v>2.6539748195495116</v>
      </c>
      <c r="I393">
        <f>IF($A393&lt;='P01'!$B$17,INDEX('P01'!$U:$U,$A393+52),0)+IF($A393&lt;='P02'!$B$17,INDEX('P02'!$U:$U,$A393+52),0)+IF($A393&lt;='P03'!$B$17,INDEX('P03'!$U:$U,$A393+52),0)+IF($A393&lt;='P04'!$B$17,INDEX('P04'!$U:$U,$A393+52),0)+IF($A393&lt;='P05'!$B$17,INDEX('P05'!$U:$U,$A393+52),0)+IF($A393&lt;='P06'!$B$17,INDEX('P06'!$U:$U,$A393+52),0)+IF($A393&lt;='P07'!$B$17,INDEX('P07'!$U:$U,$A393+52),0)+IF($A393&lt;='P08'!$B$17,INDEX('P08'!$U:$U,$A393+52),0)+IF($A393&lt;='P09'!$B$17,INDEX('P09'!$U:$U,$A393+52),0)+IF($A393&lt;='P10'!$B$17,INDEX('P10'!$U:$U,$A393+52),0)</f>
        <v>66.597883445807909</v>
      </c>
      <c r="J393">
        <f>IF($A393&lt;='P01'!$B$17,INDEX('P01'!$V:$V,$A393+52),0)+IF($A393&lt;='P02'!$B$17,INDEX('P02'!$V:$V,$A393+52),0)+IF($A393&lt;='P03'!$B$17,INDEX('P03'!$V:$V,$A393+52),0)+IF($A393&lt;='P04'!$B$17,INDEX('P04'!$V:$V,$A393+52),0)+IF($A393&lt;='P05'!$B$17,INDEX('P05'!$V:$V,$A393+52),0)+IF($A393&lt;='P06'!$B$17,INDEX('P06'!$V:$V,$A393+52),0)+IF($A393&lt;='P07'!$B$17,INDEX('P07'!$V:$V,$A393+52),0)+IF($A393&lt;='P08'!$B$17,INDEX('P08'!$V:$V,$A393+52),0)+IF($A393&lt;='P09'!$B$17,INDEX('P09'!$V:$V,$A393+52),0)+IF($A393&lt;='P10'!$B$17,INDEX('P10'!$V:$V,$A393+52),0)</f>
        <v>4.0512304249229518E-2</v>
      </c>
      <c r="K393">
        <f>IF($A393&lt;='P01'!$B$17,INDEX('P01'!$W:$W,$A393+52),0)+IF($A393&lt;='P02'!$B$17,INDEX('P02'!$W:$W,$A393+52),0)+IF($A393&lt;='P03'!$B$17,INDEX('P03'!$W:$W,$A393+52),0)+IF($A393&lt;='P04'!$B$17,INDEX('P04'!$W:$W,$A393+52),0)+IF($A393&lt;='P05'!$B$17,INDEX('P05'!$W:$W,$A393+52),0)+IF($A393&lt;='P06'!$B$17,INDEX('P06'!$W:$W,$A393+52),0)+IF($A393&lt;='P07'!$B$17,INDEX('P07'!$W:$W,$A393+52),0)+IF($A393&lt;='P08'!$B$17,INDEX('P08'!$W:$W,$A393+52),0)+IF($A393&lt;='P09'!$B$17,INDEX('P09'!$W:$W,$A393+52),0)+IF($A393&lt;='P10'!$B$17,INDEX('P10'!$W:$W,$A393+52),0)</f>
        <v>-44.361387912606922</v>
      </c>
      <c r="L393">
        <f>IF($A393&lt;='P01'!$B$17,INDEX('P01'!$X:$X,$A393+52),0)+IF($A393&lt;='P02'!$B$17,INDEX('P02'!$X:$X,$A393+52),0)+IF($A393&lt;='P03'!$B$17,INDEX('P03'!$X:$X,$A393+52),0)+IF($A393&lt;='P04'!$B$17,INDEX('P04'!$X:$X,$A393+52),0)+IF($A393&lt;='P05'!$B$17,INDEX('P05'!$X:$X,$A393+52),0)+IF($A393&lt;='P06'!$B$17,INDEX('P06'!$X:$X,$A393+52),0)+IF($A393&lt;='P07'!$B$17,INDEX('P07'!$X:$X,$A393+52),0)+IF($A393&lt;='P08'!$B$17,INDEX('P08'!$X:$X,$A393+52),0)+IF($A393&lt;='P09'!$B$17,INDEX('P09'!$X:$X,$A393+52),0)+IF($A393&lt;='P10'!$B$17,INDEX('P10'!$X:$X,$A393+52),0)</f>
        <v>44.279770362873407</v>
      </c>
      <c r="M393">
        <f>IF($A393&lt;='P01'!$B$17,INDEX('P01'!$AA:$AA,$A393+52),0)+IF($A393&lt;='P02'!$B$17,INDEX('P02'!$AA:$AA,$A393+52),0)+IF($A393&lt;='P03'!$B$17,INDEX('P03'!$AA:$AA,$A393+52),0)+IF($A393&lt;='P04'!$B$17,INDEX('P04'!$AA:$AA,$A393+52),0)+IF($A393&lt;='P05'!$B$17,INDEX('P05'!$AA:$AA,$A393+52),0)+IF($A393&lt;='P06'!$B$17,INDEX('P06'!$AA:$AA,$A393+52),0)+IF($A393&lt;='P07'!$B$17,INDEX('P07'!$AA:$AA,$A393+52),0)+IF($A393&lt;='P08'!$B$17,INDEX('P08'!$AA:$AA,$A393+52),0)+IF($A393&lt;='P09'!$B$17,INDEX('P09'!$AA:$AA,$A393+52),0)+IF($A393&lt;='P10'!$B$17,INDEX('P10'!$AA:$AA,$A393+52),0)</f>
        <v>-13.607731644021239</v>
      </c>
      <c r="N393">
        <f>IF($A393&lt;='P01'!$B$17,INDEX('P01'!$AB:$AB,$A393+52),0)+IF($A393&lt;='P02'!$B$17,INDEX('P02'!$AB:$AB,$A393+52),0)+IF($A393&lt;='P03'!$B$17,INDEX('P03'!$AB:$AB,$A393+52),0)+IF($A393&lt;='P04'!$B$17,INDEX('P04'!$AB:$AB,$A393+52),0)+IF($A393&lt;='P05'!$B$17,INDEX('P05'!$AB:$AB,$A393+52),0)+IF($A393&lt;='P06'!$B$17,INDEX('P06'!$AB:$AB,$A393+52),0)+IF($A393&lt;='P07'!$B$17,INDEX('P07'!$AB:$AB,$A393+52),0)+IF($A393&lt;='P08'!$B$17,INDEX('P08'!$AB:$AB,$A393+52),0)+IF($A393&lt;='P09'!$B$17,INDEX('P09'!$AB:$AB,$A393+52),0)+IF($A393&lt;='P10'!$B$17,INDEX('P10'!$AB:$AB,$A393+52),0)</f>
        <v>7.8435585347698238</v>
      </c>
      <c r="O393">
        <f>IF($A393&lt;='P01'!$B$17,INDEX('P01'!$AC:$AC,$A393+52),0)+IF($A393&lt;='P02'!$B$17,INDEX('P02'!$AC:$AC,$A393+52),0)+IF($A393&lt;='P03'!$B$17,INDEX('P03'!$AC:$AC,$A393+52),0)+IF($A393&lt;='P04'!$B$17,INDEX('P04'!$AC:$AC,$A393+52),0)+IF($A393&lt;='P05'!$B$17,INDEX('P05'!$AC:$AC,$A393+52),0)+IF($A393&lt;='P06'!$B$17,INDEX('P06'!$AC:$AC,$A393+52),0)+IF($A393&lt;='P07'!$B$17,INDEX('P07'!$AC:$AC,$A393+52),0)+IF($A393&lt;='P08'!$B$17,INDEX('P08'!$AC:$AC,$A393+52),0)+IF($A393&lt;='P09'!$B$17,INDEX('P09'!$AC:$AC,$A393+52),0)+IF($A393&lt;='P10'!$B$17,INDEX('P10'!$AC:$AC,$A393+52),0)</f>
        <v>0.15687117069539649</v>
      </c>
      <c r="P393">
        <f>IF($A393&lt;='P01'!$B$17,INDEX('P01'!$AD:$AD,$A393+52),0)+IF($A393&lt;='P02'!$B$17,INDEX('P02'!$AD:$AD,$A393+52),0)+IF($A393&lt;='P03'!$B$17,INDEX('P03'!$AD:$AD,$A393+52),0)+IF($A393&lt;='P04'!$B$17,INDEX('P04'!$AD:$AD,$A393+52),0)+IF($A393&lt;='P05'!$B$17,INDEX('P05'!$AD:$AD,$A393+52),0)+IF($A393&lt;='P06'!$B$17,INDEX('P06'!$AD:$AD,$A393+52),0)+IF($A393&lt;='P07'!$B$17,INDEX('P07'!$AD:$AD,$A393+52),0)+IF($A393&lt;='P08'!$B$17,INDEX('P08'!$AD:$AD,$A393+52),0)+IF($A393&lt;='P09'!$B$17,INDEX('P09'!$AD:$AD,$A393+52),0)+IF($A393&lt;='P10'!$B$17,INDEX('P10'!$AD:$AD,$A393+52),0)</f>
        <v>0.81559991929632714</v>
      </c>
      <c r="Q393">
        <f>IF($A393&lt;='P01'!$B$17,INDEX('P01'!$AE:$AE,$A393+52),0)+IF($A393&lt;='P02'!$B$17,INDEX('P02'!$AE:$AE,$A393+52),0)+IF($A393&lt;='P03'!$B$17,INDEX('P03'!$AE:$AE,$A393+52),0)+IF($A393&lt;='P04'!$B$17,INDEX('P04'!$AE:$AE,$A393+52),0)+IF($A393&lt;='P05'!$B$17,INDEX('P05'!$AE:$AE,$A393+52),0)+IF($A393&lt;='P06'!$B$17,INDEX('P06'!$AE:$AE,$A393+52),0)+IF($A393&lt;='P07'!$B$17,INDEX('P07'!$AE:$AE,$A393+52),0)+IF($A393&lt;='P08'!$B$17,INDEX('P08'!$AE:$AE,$A393+52),0)+IF($A393&lt;='P09'!$B$17,INDEX('P09'!$AE:$AE,$A393+52),0)+IF($A393&lt;='P10'!$B$17,INDEX('P10'!$AE:$AE,$A393+52),0)</f>
        <v>20.466369146986477</v>
      </c>
      <c r="R393">
        <f>IF($A393&lt;='P01'!$B$17,INDEX('P01'!$AF:$AF,$A393+52),0)+IF($A393&lt;='P02'!$B$17,INDEX('P02'!$AF:$AF,$A393+52),0)+IF($A393&lt;='P03'!$B$17,INDEX('P03'!$AF:$AF,$A393+52),0)+IF($A393&lt;='P04'!$B$17,INDEX('P04'!$AF:$AF,$A393+52),0)+IF($A393&lt;='P05'!$B$17,INDEX('P05'!$AF:$AF,$A393+52),0)+IF($A393&lt;='P06'!$B$17,INDEX('P06'!$AF:$AF,$A393+52),0)+IF($A393&lt;='P07'!$B$17,INDEX('P07'!$AF:$AF,$A393+52),0)+IF($A393&lt;='P08'!$B$17,INDEX('P08'!$AF:$AF,$A393+52),0)+IF($A393&lt;='P09'!$B$17,INDEX('P09'!$AF:$AF,$A393+52),0)+IF($A393&lt;='P10'!$B$17,INDEX('P10'!$AF:$AF,$A393+52),0)</f>
        <v>1.2449941812857289E-2</v>
      </c>
      <c r="S393">
        <f>IF($A393&lt;='P01'!$B$17,INDEX('P01'!$AG:$AG,$A393+52),0)+IF($A393&lt;='P02'!$B$17,INDEX('P02'!$AG:$AG,$A393+52),0)+IF($A393&lt;='P03'!$B$17,INDEX('P03'!$AG:$AG,$A393+52),0)+IF($A393&lt;='P04'!$B$17,INDEX('P04'!$AG:$AG,$A393+52),0)+IF($A393&lt;='P05'!$B$17,INDEX('P05'!$AG:$AG,$A393+52),0)+IF($A393&lt;='P06'!$B$17,INDEX('P06'!$AG:$AG,$A393+52),0)+IF($A393&lt;='P07'!$B$17,INDEX('P07'!$AG:$AG,$A393+52),0)+IF($A393&lt;='P08'!$B$17,INDEX('P08'!$AG:$AG,$A393+52),0)+IF($A393&lt;='P09'!$B$17,INDEX('P09'!$AG:$AG,$A393+52),0)+IF($A393&lt;='P10'!$B$17,INDEX('P10'!$AG:$AG,$A393+52),0)</f>
        <v>6126.6709855865001</v>
      </c>
      <c r="T393">
        <f>IF($A393&lt;='P01'!$B$17,INDEX('P01'!$AI:$AI,$A393+52),0)+IF($A393&lt;='P02'!$B$17,INDEX('P02'!$AI:$AI,$A393+52),0)+IF($A393&lt;='P03'!$B$17,INDEX('P03'!$AI:$AI,$A393+52),0)+IF($A393&lt;='P04'!$B$17,INDEX('P04'!$AI:$AI,$A393+52),0)+IF($A393&lt;='P05'!$B$17,INDEX('P05'!$AI:$AI,$A393+52),0)+IF($A393&lt;='P06'!$B$17,INDEX('P06'!$AI:$AI,$A393+52),0)+IF($A393&lt;='P07'!$B$17,INDEX('P07'!$AI:$AI,$A393+52),0)+IF($A393&lt;='P08'!$B$17,INDEX('P08'!$AI:$AI,$A393+52),0)+IF($A393&lt;='P09'!$B$17,INDEX('P09'!$AI:$AI,$A393+52),0)+IF($A393&lt;='P10'!$B$17,INDEX('P10'!$AI:$AI,$A393+52),0)</f>
        <v>6126.6709855865001</v>
      </c>
    </row>
    <row r="394" spans="1:20" x14ac:dyDescent="0.35">
      <c r="A394">
        <v>362</v>
      </c>
      <c r="B394">
        <f>IF($A394&lt;='P01'!$B$17,INDEX('P01'!$J:$J,$A394+52),0)+IF($A394&lt;='P02'!$B$17,INDEX('P02'!$J:$J,$A394+52),0)+IF($A394&lt;='P03'!$B$17,INDEX('P03'!$J:$J,$A394+52),0)+IF($A394&lt;='P04'!$B$17,INDEX('P04'!$J:$J,$A394+52),0)+IF($A394&lt;='P05'!$B$17,INDEX('P05'!$J:$J,$A394+52),0)+IF($A394&lt;='P06'!$B$17,INDEX('P06'!$J:$J,$A394+52),0)+IF($A394&lt;='P07'!$B$17,INDEX('P07'!$J:$J,$A394+52),0)+IF($A394&lt;='P08'!$B$17,INDEX('P08'!$J:$J,$A394+52),0)+IF($A394&lt;='P09'!$B$17,INDEX('P09'!$J:$J,$A394+52),0)+IF($A394&lt;='P10'!$B$17,INDEX('P10'!$J:$J,$A394+52),0)</f>
        <v>6.6351450517352145E-5</v>
      </c>
      <c r="C394">
        <f>IF($A394&lt;='P01'!$B$17,INDEX('P01'!$K:$K,$A394+52),0)+IF($A394&lt;='P02'!$B$17,INDEX('P02'!$K:$K,$A394+52),0)+IF($A394&lt;='P03'!$B$17,INDEX('P03'!$K:$K,$A394+52),0)+IF($A394&lt;='P04'!$B$17,INDEX('P04'!$K:$K,$A394+52),0)+IF($A394&lt;='P05'!$B$17,INDEX('P05'!$K:$K,$A394+52),0)+IF($A394&lt;='P06'!$B$17,INDEX('P06'!$K:$K,$A394+52),0)+IF($A394&lt;='P07'!$B$17,INDEX('P07'!$K:$K,$A394+52),0)+IF($A394&lt;='P08'!$B$17,INDEX('P08'!$K:$K,$A394+52),0)+IF($A394&lt;='P09'!$B$17,INDEX('P09'!$K:$K,$A394+52),0)+IF($A394&lt;='P10'!$B$17,INDEX('P10'!$K:$K,$A394+52),0)</f>
        <v>7.3785692015211071E-4</v>
      </c>
      <c r="D394">
        <f>IF($A394&lt;='P01'!$B$17,INDEX('P01'!$L:$L,$A394+52),0)+IF($A394&lt;='P02'!$B$17,INDEX('P02'!$L:$L,$A394+52),0)+IF($A394&lt;='P03'!$B$17,INDEX('P03'!$L:$L,$A394+52),0)+IF($A394&lt;='P04'!$B$17,INDEX('P04'!$L:$L,$A394+52),0)+IF($A394&lt;='P05'!$B$17,INDEX('P05'!$L:$L,$A394+52),0)+IF($A394&lt;='P06'!$B$17,INDEX('P06'!$L:$L,$A394+52),0)+IF($A394&lt;='P07'!$B$17,INDEX('P07'!$L:$L,$A394+52),0)+IF($A394&lt;='P08'!$B$17,INDEX('P08'!$L:$L,$A394+52),0)+IF($A394&lt;='P09'!$B$17,INDEX('P09'!$L:$L,$A394+52),0)+IF($A394&lt;='P10'!$B$17,INDEX('P10'!$L:$L,$A394+52),0)</f>
        <v>0</v>
      </c>
      <c r="E394">
        <f>IF($A394&lt;='P01'!$B$17,INDEX('P01'!$M:$M,$A394+52),0)+IF($A394&lt;='P02'!$B$17,INDEX('P02'!$M:$M,$A394+52),0)+IF($A394&lt;='P03'!$B$17,INDEX('P03'!$M:$M,$A394+52),0)+IF($A394&lt;='P04'!$B$17,INDEX('P04'!$M:$M,$A394+52),0)+IF($A394&lt;='P05'!$B$17,INDEX('P05'!$M:$M,$A394+52),0)+IF($A394&lt;='P06'!$B$17,INDEX('P06'!$M:$M,$A394+52),0)+IF($A394&lt;='P07'!$B$17,INDEX('P07'!$M:$M,$A394+52),0)+IF($A394&lt;='P08'!$B$17,INDEX('P08'!$M:$M,$A394+52),0)+IF($A394&lt;='P09'!$B$17,INDEX('P09'!$M:$M,$A394+52),0)+IF($A394&lt;='P10'!$B$17,INDEX('P10'!$M:$M,$A394+52),0)</f>
        <v>0.21653109528215483</v>
      </c>
      <c r="F394">
        <f>IF($A394&lt;='P01'!$B$17,INDEX('P01'!$R:$R,$A394+52),0)+IF($A394&lt;='P02'!$B$17,INDEX('P02'!$R:$R,$A394+52),0)+IF($A394&lt;='P03'!$B$17,INDEX('P03'!$R:$R,$A394+52),0)+IF($A394&lt;='P04'!$B$17,INDEX('P04'!$R:$R,$A394+52),0)+IF($A394&lt;='P05'!$B$17,INDEX('P05'!$R:$R,$A394+52),0)+IF($A394&lt;='P06'!$B$17,INDEX('P06'!$R:$R,$A394+52),0)+IF($A394&lt;='P07'!$B$17,INDEX('P07'!$R:$R,$A394+52),0)+IF($A394&lt;='P08'!$B$17,INDEX('P08'!$R:$R,$A394+52),0)+IF($A394&lt;='P09'!$B$17,INDEX('P09'!$R:$R,$A394+52),0)+IF($A394&lt;='P10'!$B$17,INDEX('P10'!$R:$R,$A394+52),0)</f>
        <v>25.34564311199237</v>
      </c>
      <c r="G394">
        <f>IF($A394&lt;='P01'!$B$17,INDEX('P01'!$S:$S,$A394+52),0)+IF($A394&lt;='P02'!$B$17,INDEX('P02'!$S:$S,$A394+52),0)+IF($A394&lt;='P03'!$B$17,INDEX('P03'!$S:$S,$A394+52),0)+IF($A394&lt;='P04'!$B$17,INDEX('P04'!$S:$S,$A394+52),0)+IF($A394&lt;='P05'!$B$17,INDEX('P05'!$S:$S,$A394+52),0)+IF($A394&lt;='P06'!$B$17,INDEX('P06'!$S:$S,$A394+52),0)+IF($A394&lt;='P07'!$B$17,INDEX('P07'!$S:$S,$A394+52),0)+IF($A394&lt;='P08'!$B$17,INDEX('P08'!$S:$S,$A394+52),0)+IF($A394&lt;='P09'!$B$17,INDEX('P09'!$S:$S,$A394+52),0)+IF($A394&lt;='P10'!$B$17,INDEX('P10'!$S:$S,$A394+52),0)</f>
        <v>0.50691286223984744</v>
      </c>
      <c r="H394">
        <f>IF($A394&lt;='P01'!$B$17,INDEX('P01'!$T:$T,$A394+52),0)+IF($A394&lt;='P02'!$B$17,INDEX('P02'!$T:$T,$A394+52),0)+IF($A394&lt;='P03'!$B$17,INDEX('P03'!$T:$T,$A394+52),0)+IF($A394&lt;='P04'!$B$17,INDEX('P04'!$T:$T,$A394+52),0)+IF($A394&lt;='P05'!$B$17,INDEX('P05'!$T:$T,$A394+52),0)+IF($A394&lt;='P06'!$B$17,INDEX('P06'!$T:$T,$A394+52),0)+IF($A394&lt;='P07'!$B$17,INDEX('P07'!$T:$T,$A394+52),0)+IF($A394&lt;='P08'!$B$17,INDEX('P08'!$T:$T,$A394+52),0)+IF($A394&lt;='P09'!$B$17,INDEX('P09'!$T:$T,$A394+52),0)+IF($A394&lt;='P10'!$B$17,INDEX('P10'!$T:$T,$A394+52),0)</f>
        <v>2.6506754832150148</v>
      </c>
      <c r="I394">
        <f>IF($A394&lt;='P01'!$B$17,INDEX('P01'!$U:$U,$A394+52),0)+IF($A394&lt;='P02'!$B$17,INDEX('P02'!$U:$U,$A394+52),0)+IF($A394&lt;='P03'!$B$17,INDEX('P03'!$U:$U,$A394+52),0)+IF($A394&lt;='P04'!$B$17,INDEX('P04'!$U:$U,$A394+52),0)+IF($A394&lt;='P05'!$B$17,INDEX('P05'!$U:$U,$A394+52),0)+IF($A394&lt;='P06'!$B$17,INDEX('P06'!$U:$U,$A394+52),0)+IF($A394&lt;='P07'!$B$17,INDEX('P07'!$U:$U,$A394+52),0)+IF($A394&lt;='P08'!$B$17,INDEX('P08'!$U:$U,$A394+52),0)+IF($A394&lt;='P09'!$B$17,INDEX('P09'!$U:$U,$A394+52),0)+IF($A394&lt;='P10'!$B$17,INDEX('P10'!$U:$U,$A394+52),0)</f>
        <v>66.351450517352148</v>
      </c>
      <c r="J394">
        <f>IF($A394&lt;='P01'!$B$17,INDEX('P01'!$V:$V,$A394+52),0)+IF($A394&lt;='P02'!$B$17,INDEX('P02'!$V:$V,$A394+52),0)+IF($A394&lt;='P03'!$B$17,INDEX('P03'!$V:$V,$A394+52),0)+IF($A394&lt;='P04'!$B$17,INDEX('P04'!$V:$V,$A394+52),0)+IF($A394&lt;='P05'!$B$17,INDEX('P05'!$V:$V,$A394+52),0)+IF($A394&lt;='P06'!$B$17,INDEX('P06'!$V:$V,$A394+52),0)+IF($A394&lt;='P07'!$B$17,INDEX('P07'!$V:$V,$A394+52),0)+IF($A394&lt;='P08'!$B$17,INDEX('P08'!$V:$V,$A394+52),0)+IF($A394&lt;='P09'!$B$17,INDEX('P09'!$V:$V,$A394+52),0)+IF($A394&lt;='P10'!$B$17,INDEX('P10'!$V:$V,$A394+52),0)</f>
        <v>4.0461940652552146E-2</v>
      </c>
      <c r="K394">
        <f>IF($A394&lt;='P01'!$B$17,INDEX('P01'!$W:$W,$A394+52),0)+IF($A394&lt;='P02'!$B$17,INDEX('P02'!$W:$W,$A394+52),0)+IF($A394&lt;='P03'!$B$17,INDEX('P03'!$W:$W,$A394+52),0)+IF($A394&lt;='P04'!$B$17,INDEX('P04'!$W:$W,$A394+52),0)+IF($A394&lt;='P05'!$B$17,INDEX('P05'!$W:$W,$A394+52),0)+IF($A394&lt;='P06'!$B$17,INDEX('P06'!$W:$W,$A394+52),0)+IF($A394&lt;='P07'!$B$17,INDEX('P07'!$W:$W,$A394+52),0)+IF($A394&lt;='P08'!$B$17,INDEX('P08'!$W:$W,$A394+52),0)+IF($A394&lt;='P09'!$B$17,INDEX('P09'!$W:$W,$A394+52),0)+IF($A394&lt;='P10'!$B$17,INDEX('P10'!$W:$W,$A394+52),0)</f>
        <v>-44.203857691467199</v>
      </c>
      <c r="L394">
        <f>IF($A394&lt;='P01'!$B$17,INDEX('P01'!$X:$X,$A394+52),0)+IF($A394&lt;='P02'!$B$17,INDEX('P02'!$X:$X,$A394+52),0)+IF($A394&lt;='P03'!$B$17,INDEX('P03'!$X:$X,$A394+52),0)+IF($A394&lt;='P04'!$B$17,INDEX('P04'!$X:$X,$A394+52),0)+IF($A394&lt;='P05'!$B$17,INDEX('P05'!$X:$X,$A394+52),0)+IF($A394&lt;='P06'!$B$17,INDEX('P06'!$X:$X,$A394+52),0)+IF($A394&lt;='P07'!$B$17,INDEX('P07'!$X:$X,$A394+52),0)+IF($A394&lt;='P08'!$B$17,INDEX('P08'!$X:$X,$A394+52),0)+IF($A394&lt;='P09'!$B$17,INDEX('P09'!$X:$X,$A394+52),0)+IF($A394&lt;='P10'!$B$17,INDEX('P10'!$X:$X,$A394+52),0)</f>
        <v>44.122542152109261</v>
      </c>
      <c r="M394">
        <f>IF($A394&lt;='P01'!$B$17,INDEX('P01'!$AA:$AA,$A394+52),0)+IF($A394&lt;='P02'!$B$17,INDEX('P02'!$AA:$AA,$A394+52),0)+IF($A394&lt;='P03'!$B$17,INDEX('P03'!$AA:$AA,$A394+52),0)+IF($A394&lt;='P04'!$B$17,INDEX('P04'!$AA:$AA,$A394+52),0)+IF($A394&lt;='P05'!$B$17,INDEX('P05'!$AA:$AA,$A394+52),0)+IF($A394&lt;='P06'!$B$17,INDEX('P06'!$AA:$AA,$A394+52),0)+IF($A394&lt;='P07'!$B$17,INDEX('P07'!$AA:$AA,$A394+52),0)+IF($A394&lt;='P08'!$B$17,INDEX('P08'!$AA:$AA,$A394+52),0)+IF($A394&lt;='P09'!$B$17,INDEX('P09'!$AA:$AA,$A394+52),0)+IF($A394&lt;='P10'!$B$17,INDEX('P10'!$AA:$AA,$A394+52),0)</f>
        <v>-13.515168288671264</v>
      </c>
      <c r="N394">
        <f>IF($A394&lt;='P01'!$B$17,INDEX('P01'!$AB:$AB,$A394+52),0)+IF($A394&lt;='P02'!$B$17,INDEX('P02'!$AB:$AB,$A394+52),0)+IF($A394&lt;='P03'!$B$17,INDEX('P03'!$AB:$AB,$A394+52),0)+IF($A394&lt;='P04'!$B$17,INDEX('P04'!$AB:$AB,$A394+52),0)+IF($A394&lt;='P05'!$B$17,INDEX('P05'!$AB:$AB,$A394+52),0)+IF($A394&lt;='P06'!$B$17,INDEX('P06'!$AB:$AB,$A394+52),0)+IF($A394&lt;='P07'!$B$17,INDEX('P07'!$AB:$AB,$A394+52),0)+IF($A394&lt;='P08'!$B$17,INDEX('P08'!$AB:$AB,$A394+52),0)+IF($A394&lt;='P09'!$B$17,INDEX('P09'!$AB:$AB,$A394+52),0)+IF($A394&lt;='P10'!$B$17,INDEX('P10'!$AB:$AB,$A394+52),0)</f>
        <v>7.7890356473552966</v>
      </c>
      <c r="O394">
        <f>IF($A394&lt;='P01'!$B$17,INDEX('P01'!$AC:$AC,$A394+52),0)+IF($A394&lt;='P02'!$B$17,INDEX('P02'!$AC:$AC,$A394+52),0)+IF($A394&lt;='P03'!$B$17,INDEX('P03'!$AC:$AC,$A394+52),0)+IF($A394&lt;='P04'!$B$17,INDEX('P04'!$AC:$AC,$A394+52),0)+IF($A394&lt;='P05'!$B$17,INDEX('P05'!$AC:$AC,$A394+52),0)+IF($A394&lt;='P06'!$B$17,INDEX('P06'!$AC:$AC,$A394+52),0)+IF($A394&lt;='P07'!$B$17,INDEX('P07'!$AC:$AC,$A394+52),0)+IF($A394&lt;='P08'!$B$17,INDEX('P08'!$AC:$AC,$A394+52),0)+IF($A394&lt;='P09'!$B$17,INDEX('P09'!$AC:$AC,$A394+52),0)+IF($A394&lt;='P10'!$B$17,INDEX('P10'!$AC:$AC,$A394+52),0)</f>
        <v>0.15578071294710594</v>
      </c>
      <c r="P394">
        <f>IF($A394&lt;='P01'!$B$17,INDEX('P01'!$AD:$AD,$A394+52),0)+IF($A394&lt;='P02'!$B$17,INDEX('P02'!$AD:$AD,$A394+52),0)+IF($A394&lt;='P03'!$B$17,INDEX('P03'!$AD:$AD,$A394+52),0)+IF($A394&lt;='P04'!$B$17,INDEX('P04'!$AD:$AD,$A394+52),0)+IF($A394&lt;='P05'!$B$17,INDEX('P05'!$AD:$AD,$A394+52),0)+IF($A394&lt;='P06'!$B$17,INDEX('P06'!$AD:$AD,$A394+52),0)+IF($A394&lt;='P07'!$B$17,INDEX('P07'!$AD:$AD,$A394+52),0)+IF($A394&lt;='P08'!$B$17,INDEX('P08'!$AD:$AD,$A394+52),0)+IF($A394&lt;='P09'!$B$17,INDEX('P09'!$AD:$AD,$A394+52),0)+IF($A394&lt;='P10'!$B$17,INDEX('P10'!$AD:$AD,$A394+52),0)</f>
        <v>0.8119279508148961</v>
      </c>
      <c r="Q394">
        <f>IF($A394&lt;='P01'!$B$17,INDEX('P01'!$AE:$AE,$A394+52),0)+IF($A394&lt;='P02'!$B$17,INDEX('P02'!$AE:$AE,$A394+52),0)+IF($A394&lt;='P03'!$B$17,INDEX('P03'!$AE:$AE,$A394+52),0)+IF($A394&lt;='P04'!$B$17,INDEX('P04'!$AE:$AE,$A394+52),0)+IF($A394&lt;='P05'!$B$17,INDEX('P05'!$AE:$AE,$A394+52),0)+IF($A394&lt;='P06'!$B$17,INDEX('P06'!$AE:$AE,$A394+52),0)+IF($A394&lt;='P07'!$B$17,INDEX('P07'!$AE:$AE,$A394+52),0)+IF($A394&lt;='P08'!$B$17,INDEX('P08'!$AE:$AE,$A394+52),0)+IF($A394&lt;='P09'!$B$17,INDEX('P09'!$AE:$AE,$A394+52),0)+IF($A394&lt;='P10'!$B$17,INDEX('P10'!$AE:$AE,$A394+52),0)</f>
        <v>20.324101382190861</v>
      </c>
      <c r="R394">
        <f>IF($A394&lt;='P01'!$B$17,INDEX('P01'!$AF:$AF,$A394+52),0)+IF($A394&lt;='P02'!$B$17,INDEX('P02'!$AF:$AF,$A394+52),0)+IF($A394&lt;='P03'!$B$17,INDEX('P03'!$AF:$AF,$A394+52),0)+IF($A394&lt;='P04'!$B$17,INDEX('P04'!$AF:$AF,$A394+52),0)+IF($A394&lt;='P05'!$B$17,INDEX('P05'!$AF:$AF,$A394+52),0)+IF($A394&lt;='P06'!$B$17,INDEX('P06'!$AF:$AF,$A394+52),0)+IF($A394&lt;='P07'!$B$17,INDEX('P07'!$AF:$AF,$A394+52),0)+IF($A394&lt;='P08'!$B$17,INDEX('P08'!$AF:$AF,$A394+52),0)+IF($A394&lt;='P09'!$B$17,INDEX('P09'!$AF:$AF,$A394+52),0)+IF($A394&lt;='P10'!$B$17,INDEX('P10'!$AF:$AF,$A394+52),0)</f>
        <v>1.2393890073700786E-2</v>
      </c>
      <c r="S394">
        <f>IF($A394&lt;='P01'!$B$17,INDEX('P01'!$AG:$AG,$A394+52),0)+IF($A394&lt;='P02'!$B$17,INDEX('P02'!$AG:$AG,$A394+52),0)+IF($A394&lt;='P03'!$B$17,INDEX('P03'!$AG:$AG,$A394+52),0)+IF($A394&lt;='P04'!$B$17,INDEX('P04'!$AG:$AG,$A394+52),0)+IF($A394&lt;='P05'!$B$17,INDEX('P05'!$AG:$AG,$A394+52),0)+IF($A394&lt;='P06'!$B$17,INDEX('P06'!$AG:$AG,$A394+52),0)+IF($A394&lt;='P07'!$B$17,INDEX('P07'!$AG:$AG,$A394+52),0)+IF($A394&lt;='P08'!$B$17,INDEX('P08'!$AG:$AG,$A394+52),0)+IF($A394&lt;='P09'!$B$17,INDEX('P09'!$AG:$AG,$A394+52),0)+IF($A394&lt;='P10'!$B$17,INDEX('P10'!$AG:$AG,$A394+52),0)</f>
        <v>6102.6055699723493</v>
      </c>
      <c r="T394">
        <f>IF($A394&lt;='P01'!$B$17,INDEX('P01'!$AI:$AI,$A394+52),0)+IF($A394&lt;='P02'!$B$17,INDEX('P02'!$AI:$AI,$A394+52),0)+IF($A394&lt;='P03'!$B$17,INDEX('P03'!$AI:$AI,$A394+52),0)+IF($A394&lt;='P04'!$B$17,INDEX('P04'!$AI:$AI,$A394+52),0)+IF($A394&lt;='P05'!$B$17,INDEX('P05'!$AI:$AI,$A394+52),0)+IF($A394&lt;='P06'!$B$17,INDEX('P06'!$AI:$AI,$A394+52),0)+IF($A394&lt;='P07'!$B$17,INDEX('P07'!$AI:$AI,$A394+52),0)+IF($A394&lt;='P08'!$B$17,INDEX('P08'!$AI:$AI,$A394+52),0)+IF($A394&lt;='P09'!$B$17,INDEX('P09'!$AI:$AI,$A394+52),0)+IF($A394&lt;='P10'!$B$17,INDEX('P10'!$AI:$AI,$A394+52),0)</f>
        <v>6102.6055699723493</v>
      </c>
    </row>
    <row r="395" spans="1:20" x14ac:dyDescent="0.35">
      <c r="A395">
        <v>363</v>
      </c>
      <c r="B395">
        <f>IF($A395&lt;='P01'!$B$17,INDEX('P01'!$J:$J,$A395+52),0)+IF($A395&lt;='P02'!$B$17,INDEX('P02'!$J:$J,$A395+52),0)+IF($A395&lt;='P03'!$B$17,INDEX('P03'!$J:$J,$A395+52),0)+IF($A395&lt;='P04'!$B$17,INDEX('P04'!$J:$J,$A395+52),0)+IF($A395&lt;='P05'!$B$17,INDEX('P05'!$J:$J,$A395+52),0)+IF($A395&lt;='P06'!$B$17,INDEX('P06'!$J:$J,$A395+52),0)+IF($A395&lt;='P07'!$B$17,INDEX('P07'!$J:$J,$A395+52),0)+IF($A395&lt;='P08'!$B$17,INDEX('P08'!$J:$J,$A395+52),0)+IF($A395&lt;='P09'!$B$17,INDEX('P09'!$J:$J,$A395+52),0)+IF($A395&lt;='P10'!$B$17,INDEX('P10'!$J:$J,$A395+52),0)</f>
        <v>6.6105929467549047E-5</v>
      </c>
      <c r="C395">
        <f>IF($A395&lt;='P01'!$B$17,INDEX('P01'!$K:$K,$A395+52),0)+IF($A395&lt;='P02'!$B$17,INDEX('P02'!$K:$K,$A395+52),0)+IF($A395&lt;='P03'!$B$17,INDEX('P03'!$K:$K,$A395+52),0)+IF($A395&lt;='P04'!$B$17,INDEX('P04'!$K:$K,$A395+52),0)+IF($A395&lt;='P05'!$B$17,INDEX('P05'!$K:$K,$A395+52),0)+IF($A395&lt;='P06'!$B$17,INDEX('P06'!$K:$K,$A395+52),0)+IF($A395&lt;='P07'!$B$17,INDEX('P07'!$K:$K,$A395+52),0)+IF($A395&lt;='P08'!$B$17,INDEX('P08'!$K:$K,$A395+52),0)+IF($A395&lt;='P09'!$B$17,INDEX('P09'!$K:$K,$A395+52),0)+IF($A395&lt;='P10'!$B$17,INDEX('P10'!$K:$K,$A395+52),0)</f>
        <v>7.3512661954484903E-4</v>
      </c>
      <c r="D395">
        <f>IF($A395&lt;='P01'!$B$17,INDEX('P01'!$L:$L,$A395+52),0)+IF($A395&lt;='P02'!$B$17,INDEX('P02'!$L:$L,$A395+52),0)+IF($A395&lt;='P03'!$B$17,INDEX('P03'!$L:$L,$A395+52),0)+IF($A395&lt;='P04'!$B$17,INDEX('P04'!$L:$L,$A395+52),0)+IF($A395&lt;='P05'!$B$17,INDEX('P05'!$L:$L,$A395+52),0)+IF($A395&lt;='P06'!$B$17,INDEX('P06'!$L:$L,$A395+52),0)+IF($A395&lt;='P07'!$B$17,INDEX('P07'!$L:$L,$A395+52),0)+IF($A395&lt;='P08'!$B$17,INDEX('P08'!$L:$L,$A395+52),0)+IF($A395&lt;='P09'!$B$17,INDEX('P09'!$L:$L,$A395+52),0)+IF($A395&lt;='P10'!$B$17,INDEX('P10'!$L:$L,$A395+52),0)</f>
        <v>0</v>
      </c>
      <c r="E395">
        <f>IF($A395&lt;='P01'!$B$17,INDEX('P01'!$M:$M,$A395+52),0)+IF($A395&lt;='P02'!$B$17,INDEX('P02'!$M:$M,$A395+52),0)+IF($A395&lt;='P03'!$B$17,INDEX('P03'!$M:$M,$A395+52),0)+IF($A395&lt;='P04'!$B$17,INDEX('P04'!$M:$M,$A395+52),0)+IF($A395&lt;='P05'!$B$17,INDEX('P05'!$M:$M,$A395+52),0)+IF($A395&lt;='P06'!$B$17,INDEX('P06'!$M:$M,$A395+52),0)+IF($A395&lt;='P07'!$B$17,INDEX('P07'!$M:$M,$A395+52),0)+IF($A395&lt;='P08'!$B$17,INDEX('P08'!$M:$M,$A395+52),0)+IF($A395&lt;='P09'!$B$17,INDEX('P09'!$M:$M,$A395+52),0)+IF($A395&lt;='P10'!$B$17,INDEX('P10'!$M:$M,$A395+52),0)</f>
        <v>0.21572986273314243</v>
      </c>
      <c r="F395">
        <f>IF($A395&lt;='P01'!$B$17,INDEX('P01'!$R:$R,$A395+52),0)+IF($A395&lt;='P02'!$B$17,INDEX('P02'!$R:$R,$A395+52),0)+IF($A395&lt;='P03'!$B$17,INDEX('P03'!$R:$R,$A395+52),0)+IF($A395&lt;='P04'!$B$17,INDEX('P04'!$R:$R,$A395+52),0)+IF($A395&lt;='P05'!$B$17,INDEX('P05'!$R:$R,$A395+52),0)+IF($A395&lt;='P06'!$B$17,INDEX('P06'!$R:$R,$A395+52),0)+IF($A395&lt;='P07'!$B$17,INDEX('P07'!$R:$R,$A395+52),0)+IF($A395&lt;='P08'!$B$17,INDEX('P08'!$R:$R,$A395+52),0)+IF($A395&lt;='P09'!$B$17,INDEX('P09'!$R:$R,$A395+52),0)+IF($A395&lt;='P10'!$B$17,INDEX('P10'!$R:$R,$A395+52),0)</f>
        <v>25.251856331804898</v>
      </c>
      <c r="G395">
        <f>IF($A395&lt;='P01'!$B$17,INDEX('P01'!$S:$S,$A395+52),0)+IF($A395&lt;='P02'!$B$17,INDEX('P02'!$S:$S,$A395+52),0)+IF($A395&lt;='P03'!$B$17,INDEX('P03'!$S:$S,$A395+52),0)+IF($A395&lt;='P04'!$B$17,INDEX('P04'!$S:$S,$A395+52),0)+IF($A395&lt;='P05'!$B$17,INDEX('P05'!$S:$S,$A395+52),0)+IF($A395&lt;='P06'!$B$17,INDEX('P06'!$S:$S,$A395+52),0)+IF($A395&lt;='P07'!$B$17,INDEX('P07'!$S:$S,$A395+52),0)+IF($A395&lt;='P08'!$B$17,INDEX('P08'!$S:$S,$A395+52),0)+IF($A395&lt;='P09'!$B$17,INDEX('P09'!$S:$S,$A395+52),0)+IF($A395&lt;='P10'!$B$17,INDEX('P10'!$S:$S,$A395+52),0)</f>
        <v>0.50503712663609801</v>
      </c>
      <c r="H395">
        <f>IF($A395&lt;='P01'!$B$17,INDEX('P01'!$T:$T,$A395+52),0)+IF($A395&lt;='P02'!$B$17,INDEX('P02'!$T:$T,$A395+52),0)+IF($A395&lt;='P03'!$B$17,INDEX('P03'!$T:$T,$A395+52),0)+IF($A395&lt;='P04'!$B$17,INDEX('P04'!$T:$T,$A395+52),0)+IF($A395&lt;='P05'!$B$17,INDEX('P05'!$T:$T,$A395+52),0)+IF($A395&lt;='P06'!$B$17,INDEX('P06'!$T:$T,$A395+52),0)+IF($A395&lt;='P07'!$B$17,INDEX('P07'!$T:$T,$A395+52),0)+IF($A395&lt;='P08'!$B$17,INDEX('P08'!$T:$T,$A395+52),0)+IF($A395&lt;='P09'!$B$17,INDEX('P09'!$T:$T,$A395+52),0)+IF($A395&lt;='P10'!$B$17,INDEX('P10'!$T:$T,$A395+52),0)</f>
        <v>2.6473802485095801</v>
      </c>
      <c r="I395">
        <f>IF($A395&lt;='P01'!$B$17,INDEX('P01'!$U:$U,$A395+52),0)+IF($A395&lt;='P02'!$B$17,INDEX('P02'!$U:$U,$A395+52),0)+IF($A395&lt;='P03'!$B$17,INDEX('P03'!$U:$U,$A395+52),0)+IF($A395&lt;='P04'!$B$17,INDEX('P04'!$U:$U,$A395+52),0)+IF($A395&lt;='P05'!$B$17,INDEX('P05'!$U:$U,$A395+52),0)+IF($A395&lt;='P06'!$B$17,INDEX('P06'!$U:$U,$A395+52),0)+IF($A395&lt;='P07'!$B$17,INDEX('P07'!$U:$U,$A395+52),0)+IF($A395&lt;='P08'!$B$17,INDEX('P08'!$U:$U,$A395+52),0)+IF($A395&lt;='P09'!$B$17,INDEX('P09'!$U:$U,$A395+52),0)+IF($A395&lt;='P10'!$B$17,INDEX('P10'!$U:$U,$A395+52),0)</f>
        <v>66.105929467549046</v>
      </c>
      <c r="J395">
        <f>IF($A395&lt;='P01'!$B$17,INDEX('P01'!$V:$V,$A395+52),0)+IF($A395&lt;='P02'!$B$17,INDEX('P02'!$V:$V,$A395+52),0)+IF($A395&lt;='P03'!$B$17,INDEX('P03'!$V:$V,$A395+52),0)+IF($A395&lt;='P04'!$B$17,INDEX('P04'!$V:$V,$A395+52),0)+IF($A395&lt;='P05'!$B$17,INDEX('P05'!$V:$V,$A395+52),0)+IF($A395&lt;='P06'!$B$17,INDEX('P06'!$V:$V,$A395+52),0)+IF($A395&lt;='P07'!$B$17,INDEX('P07'!$V:$V,$A395+52),0)+IF($A395&lt;='P08'!$B$17,INDEX('P08'!$V:$V,$A395+52),0)+IF($A395&lt;='P09'!$B$17,INDEX('P09'!$V:$V,$A395+52),0)+IF($A395&lt;='P10'!$B$17,INDEX('P10'!$V:$V,$A395+52),0)</f>
        <v>4.0411639666282105E-2</v>
      </c>
      <c r="K395">
        <f>IF($A395&lt;='P01'!$B$17,INDEX('P01'!$W:$W,$A395+52),0)+IF($A395&lt;='P02'!$B$17,INDEX('P02'!$W:$W,$A395+52),0)+IF($A395&lt;='P03'!$B$17,INDEX('P03'!$W:$W,$A395+52),0)+IF($A395&lt;='P04'!$B$17,INDEX('P04'!$W:$W,$A395+52),0)+IF($A395&lt;='P05'!$B$17,INDEX('P05'!$W:$W,$A395+52),0)+IF($A395&lt;='P06'!$B$17,INDEX('P06'!$W:$W,$A395+52),0)+IF($A395&lt;='P07'!$B$17,INDEX('P07'!$W:$W,$A395+52),0)+IF($A395&lt;='P08'!$B$17,INDEX('P08'!$W:$W,$A395+52),0)+IF($A395&lt;='P09'!$B$17,INDEX('P09'!$W:$W,$A395+52),0)+IF($A395&lt;='P10'!$B$17,INDEX('P10'!$W:$W,$A395+52),0)</f>
        <v>-44.046902150556107</v>
      </c>
      <c r="L395">
        <f>IF($A395&lt;='P01'!$B$17,INDEX('P01'!$X:$X,$A395+52),0)+IF($A395&lt;='P02'!$B$17,INDEX('P02'!$X:$X,$A395+52),0)+IF($A395&lt;='P03'!$B$17,INDEX('P03'!$X:$X,$A395+52),0)+IF($A395&lt;='P04'!$B$17,INDEX('P04'!$X:$X,$A395+52),0)+IF($A395&lt;='P05'!$B$17,INDEX('P05'!$X:$X,$A395+52),0)+IF($A395&lt;='P06'!$B$17,INDEX('P06'!$X:$X,$A395+52),0)+IF($A395&lt;='P07'!$B$17,INDEX('P07'!$X:$X,$A395+52),0)+IF($A395&lt;='P08'!$B$17,INDEX('P08'!$X:$X,$A395+52),0)+IF($A395&lt;='P09'!$B$17,INDEX('P09'!$X:$X,$A395+52),0)+IF($A395&lt;='P10'!$B$17,INDEX('P10'!$X:$X,$A395+52),0)</f>
        <v>43.965887504041262</v>
      </c>
      <c r="M395">
        <f>IF($A395&lt;='P01'!$B$17,INDEX('P01'!$AA:$AA,$A395+52),0)+IF($A395&lt;='P02'!$B$17,INDEX('P02'!$AA:$AA,$A395+52),0)+IF($A395&lt;='P03'!$B$17,INDEX('P03'!$AA:$AA,$A395+52),0)+IF($A395&lt;='P04'!$B$17,INDEX('P04'!$AA:$AA,$A395+52),0)+IF($A395&lt;='P05'!$B$17,INDEX('P05'!$AA:$AA,$A395+52),0)+IF($A395&lt;='P06'!$B$17,INDEX('P06'!$AA:$AA,$A395+52),0)+IF($A395&lt;='P07'!$B$17,INDEX('P07'!$AA:$AA,$A395+52),0)+IF($A395&lt;='P08'!$B$17,INDEX('P08'!$AA:$AA,$A395+52),0)+IF($A395&lt;='P09'!$B$17,INDEX('P09'!$AA:$AA,$A395+52),0)+IF($A395&lt;='P10'!$B$17,INDEX('P10'!$AA:$AA,$A395+52),0)</f>
        <v>-13.423239238097892</v>
      </c>
      <c r="N395">
        <f>IF($A395&lt;='P01'!$B$17,INDEX('P01'!$AB:$AB,$A395+52),0)+IF($A395&lt;='P02'!$B$17,INDEX('P02'!$AB:$AB,$A395+52),0)+IF($A395&lt;='P03'!$B$17,INDEX('P03'!$AB:$AB,$A395+52),0)+IF($A395&lt;='P04'!$B$17,INDEX('P04'!$AB:$AB,$A395+52),0)+IF($A395&lt;='P05'!$B$17,INDEX('P05'!$AB:$AB,$A395+52),0)+IF($A395&lt;='P06'!$B$17,INDEX('P06'!$AB:$AB,$A395+52),0)+IF($A395&lt;='P07'!$B$17,INDEX('P07'!$AB:$AB,$A395+52),0)+IF($A395&lt;='P08'!$B$17,INDEX('P08'!$AB:$AB,$A395+52),0)+IF($A395&lt;='P09'!$B$17,INDEX('P09'!$AB:$AB,$A395+52),0)+IF($A395&lt;='P10'!$B$17,INDEX('P10'!$AB:$AB,$A395+52),0)</f>
        <v>7.734891764602855</v>
      </c>
      <c r="O395">
        <f>IF($A395&lt;='P01'!$B$17,INDEX('P01'!$AC:$AC,$A395+52),0)+IF($A395&lt;='P02'!$B$17,INDEX('P02'!$AC:$AC,$A395+52),0)+IF($A395&lt;='P03'!$B$17,INDEX('P03'!$AC:$AC,$A395+52),0)+IF($A395&lt;='P04'!$B$17,INDEX('P04'!$AC:$AC,$A395+52),0)+IF($A395&lt;='P05'!$B$17,INDEX('P05'!$AC:$AC,$A395+52),0)+IF($A395&lt;='P06'!$B$17,INDEX('P06'!$AC:$AC,$A395+52),0)+IF($A395&lt;='P07'!$B$17,INDEX('P07'!$AC:$AC,$A395+52),0)+IF($A395&lt;='P08'!$B$17,INDEX('P08'!$AC:$AC,$A395+52),0)+IF($A395&lt;='P09'!$B$17,INDEX('P09'!$AC:$AC,$A395+52),0)+IF($A395&lt;='P10'!$B$17,INDEX('P10'!$AC:$AC,$A395+52),0)</f>
        <v>0.15469783529205711</v>
      </c>
      <c r="P395">
        <f>IF($A395&lt;='P01'!$B$17,INDEX('P01'!$AD:$AD,$A395+52),0)+IF($A395&lt;='P02'!$B$17,INDEX('P02'!$AD:$AD,$A395+52),0)+IF($A395&lt;='P03'!$B$17,INDEX('P03'!$AD:$AD,$A395+52),0)+IF($A395&lt;='P04'!$B$17,INDEX('P04'!$AD:$AD,$A395+52),0)+IF($A395&lt;='P05'!$B$17,INDEX('P05'!$AD:$AD,$A395+52),0)+IF($A395&lt;='P06'!$B$17,INDEX('P06'!$AD:$AD,$A395+52),0)+IF($A395&lt;='P07'!$B$17,INDEX('P07'!$AD:$AD,$A395+52),0)+IF($A395&lt;='P08'!$B$17,INDEX('P08'!$AD:$AD,$A395+52),0)+IF($A395&lt;='P09'!$B$17,INDEX('P09'!$AD:$AD,$A395+52),0)+IF($A395&lt;='P10'!$B$17,INDEX('P10'!$AD:$AD,$A395+52),0)</f>
        <v>0.8082725141552688</v>
      </c>
      <c r="Q395">
        <f>IF($A395&lt;='P01'!$B$17,INDEX('P01'!$AE:$AE,$A395+52),0)+IF($A395&lt;='P02'!$B$17,INDEX('P02'!$AE:$AE,$A395+52),0)+IF($A395&lt;='P03'!$B$17,INDEX('P03'!$AE:$AE,$A395+52),0)+IF($A395&lt;='P04'!$B$17,INDEX('P04'!$AE:$AE,$A395+52),0)+IF($A395&lt;='P05'!$B$17,INDEX('P05'!$AE:$AE,$A395+52),0)+IF($A395&lt;='P06'!$B$17,INDEX('P06'!$AE:$AE,$A395+52),0)+IF($A395&lt;='P07'!$B$17,INDEX('P07'!$AE:$AE,$A395+52),0)+IF($A395&lt;='P08'!$B$17,INDEX('P08'!$AE:$AE,$A395+52),0)+IF($A395&lt;='P09'!$B$17,INDEX('P09'!$AE:$AE,$A395+52),0)+IF($A395&lt;='P10'!$B$17,INDEX('P10'!$AE:$AE,$A395+52),0)</f>
        <v>20.182822562564489</v>
      </c>
      <c r="R395">
        <f>IF($A395&lt;='P01'!$B$17,INDEX('P01'!$AF:$AF,$A395+52),0)+IF($A395&lt;='P02'!$B$17,INDEX('P02'!$AF:$AF,$A395+52),0)+IF($A395&lt;='P03'!$B$17,INDEX('P03'!$AF:$AF,$A395+52),0)+IF($A395&lt;='P04'!$B$17,INDEX('P04'!$AF:$AF,$A395+52),0)+IF($A395&lt;='P05'!$B$17,INDEX('P05'!$AF:$AF,$A395+52),0)+IF($A395&lt;='P06'!$B$17,INDEX('P06'!$AF:$AF,$A395+52),0)+IF($A395&lt;='P07'!$B$17,INDEX('P07'!$AF:$AF,$A395+52),0)+IF($A395&lt;='P08'!$B$17,INDEX('P08'!$AF:$AF,$A395+52),0)+IF($A395&lt;='P09'!$B$17,INDEX('P09'!$AF:$AF,$A395+52),0)+IF($A395&lt;='P10'!$B$17,INDEX('P10'!$AF:$AF,$A395+52),0)</f>
        <v>1.2338090688933545E-2</v>
      </c>
      <c r="S395">
        <f>IF($A395&lt;='P01'!$B$17,INDEX('P01'!$AG:$AG,$A395+52),0)+IF($A395&lt;='P02'!$B$17,INDEX('P02'!$AG:$AG,$A395+52),0)+IF($A395&lt;='P03'!$B$17,INDEX('P03'!$AG:$AG,$A395+52),0)+IF($A395&lt;='P04'!$B$17,INDEX('P04'!$AG:$AG,$A395+52),0)+IF($A395&lt;='P05'!$B$17,INDEX('P05'!$AG:$AG,$A395+52),0)+IF($A395&lt;='P06'!$B$17,INDEX('P06'!$AG:$AG,$A395+52),0)+IF($A395&lt;='P07'!$B$17,INDEX('P07'!$AG:$AG,$A395+52),0)+IF($A395&lt;='P08'!$B$17,INDEX('P08'!$AG:$AG,$A395+52),0)+IF($A395&lt;='P09'!$B$17,INDEX('P09'!$AG:$AG,$A395+52),0)+IF($A395&lt;='P10'!$B$17,INDEX('P10'!$AG:$AG,$A395+52),0)</f>
        <v>6078.618025097795</v>
      </c>
      <c r="T395">
        <f>IF($A395&lt;='P01'!$B$17,INDEX('P01'!$AI:$AI,$A395+52),0)+IF($A395&lt;='P02'!$B$17,INDEX('P02'!$AI:$AI,$A395+52),0)+IF($A395&lt;='P03'!$B$17,INDEX('P03'!$AI:$AI,$A395+52),0)+IF($A395&lt;='P04'!$B$17,INDEX('P04'!$AI:$AI,$A395+52),0)+IF($A395&lt;='P05'!$B$17,INDEX('P05'!$AI:$AI,$A395+52),0)+IF($A395&lt;='P06'!$B$17,INDEX('P06'!$AI:$AI,$A395+52),0)+IF($A395&lt;='P07'!$B$17,INDEX('P07'!$AI:$AI,$A395+52),0)+IF($A395&lt;='P08'!$B$17,INDEX('P08'!$AI:$AI,$A395+52),0)+IF($A395&lt;='P09'!$B$17,INDEX('P09'!$AI:$AI,$A395+52),0)+IF($A395&lt;='P10'!$B$17,INDEX('P10'!$AI:$AI,$A395+52),0)</f>
        <v>6078.618025097795</v>
      </c>
    </row>
    <row r="396" spans="1:20" x14ac:dyDescent="0.35">
      <c r="A396">
        <v>364</v>
      </c>
      <c r="B396">
        <f>IF($A396&lt;='P01'!$B$17,INDEX('P01'!$J:$J,$A396+52),0)+IF($A396&lt;='P02'!$B$17,INDEX('P02'!$J:$J,$A396+52),0)+IF($A396&lt;='P03'!$B$17,INDEX('P03'!$J:$J,$A396+52),0)+IF($A396&lt;='P04'!$B$17,INDEX('P04'!$J:$J,$A396+52),0)+IF($A396&lt;='P05'!$B$17,INDEX('P05'!$J:$J,$A396+52),0)+IF($A396&lt;='P06'!$B$17,INDEX('P06'!$J:$J,$A396+52),0)+IF($A396&lt;='P07'!$B$17,INDEX('P07'!$J:$J,$A396+52),0)+IF($A396&lt;='P08'!$B$17,INDEX('P08'!$J:$J,$A396+52),0)+IF($A396&lt;='P09'!$B$17,INDEX('P09'!$J:$J,$A396+52),0)+IF($A396&lt;='P10'!$B$17,INDEX('P10'!$J:$J,$A396+52),0)</f>
        <v>6.5861316922163356E-5</v>
      </c>
      <c r="C396">
        <f>IF($A396&lt;='P01'!$B$17,INDEX('P01'!$K:$K,$A396+52),0)+IF($A396&lt;='P02'!$B$17,INDEX('P02'!$K:$K,$A396+52),0)+IF($A396&lt;='P03'!$B$17,INDEX('P03'!$K:$K,$A396+52),0)+IF($A396&lt;='P04'!$B$17,INDEX('P04'!$K:$K,$A396+52),0)+IF($A396&lt;='P05'!$B$17,INDEX('P05'!$K:$K,$A396+52),0)+IF($A396&lt;='P06'!$B$17,INDEX('P06'!$K:$K,$A396+52),0)+IF($A396&lt;='P07'!$B$17,INDEX('P07'!$K:$K,$A396+52),0)+IF($A396&lt;='P08'!$B$17,INDEX('P08'!$K:$K,$A396+52),0)+IF($A396&lt;='P09'!$B$17,INDEX('P09'!$K:$K,$A396+52),0)+IF($A396&lt;='P10'!$B$17,INDEX('P10'!$K:$K,$A396+52),0)</f>
        <v>7.324064219009159E-4</v>
      </c>
      <c r="D396">
        <f>IF($A396&lt;='P01'!$B$17,INDEX('P01'!$L:$L,$A396+52),0)+IF($A396&lt;='P02'!$B$17,INDEX('P02'!$L:$L,$A396+52),0)+IF($A396&lt;='P03'!$B$17,INDEX('P03'!$L:$L,$A396+52),0)+IF($A396&lt;='P04'!$B$17,INDEX('P04'!$L:$L,$A396+52),0)+IF($A396&lt;='P05'!$B$17,INDEX('P05'!$L:$L,$A396+52),0)+IF($A396&lt;='P06'!$B$17,INDEX('P06'!$L:$L,$A396+52),0)+IF($A396&lt;='P07'!$B$17,INDEX('P07'!$L:$L,$A396+52),0)+IF($A396&lt;='P08'!$B$17,INDEX('P08'!$L:$L,$A396+52),0)+IF($A396&lt;='P09'!$B$17,INDEX('P09'!$L:$L,$A396+52),0)+IF($A396&lt;='P10'!$B$17,INDEX('P10'!$L:$L,$A396+52),0)</f>
        <v>0</v>
      </c>
      <c r="E396">
        <f>IF($A396&lt;='P01'!$B$17,INDEX('P01'!$M:$M,$A396+52),0)+IF($A396&lt;='P02'!$B$17,INDEX('P02'!$M:$M,$A396+52),0)+IF($A396&lt;='P03'!$B$17,INDEX('P03'!$M:$M,$A396+52),0)+IF($A396&lt;='P04'!$B$17,INDEX('P04'!$M:$M,$A396+52),0)+IF($A396&lt;='P05'!$B$17,INDEX('P05'!$M:$M,$A396+52),0)+IF($A396&lt;='P06'!$B$17,INDEX('P06'!$M:$M,$A396+52),0)+IF($A396&lt;='P07'!$B$17,INDEX('P07'!$M:$M,$A396+52),0)+IF($A396&lt;='P08'!$B$17,INDEX('P08'!$M:$M,$A396+52),0)+IF($A396&lt;='P09'!$B$17,INDEX('P09'!$M:$M,$A396+52),0)+IF($A396&lt;='P10'!$B$17,INDEX('P10'!$M:$M,$A396+52),0)</f>
        <v>0.21493159499431935</v>
      </c>
      <c r="F396">
        <f>IF($A396&lt;='P01'!$B$17,INDEX('P01'!$R:$R,$A396+52),0)+IF($A396&lt;='P02'!$B$17,INDEX('P02'!$R:$R,$A396+52),0)+IF($A396&lt;='P03'!$B$17,INDEX('P03'!$R:$R,$A396+52),0)+IF($A396&lt;='P04'!$B$17,INDEX('P04'!$R:$R,$A396+52),0)+IF($A396&lt;='P05'!$B$17,INDEX('P05'!$R:$R,$A396+52),0)+IF($A396&lt;='P06'!$B$17,INDEX('P06'!$R:$R,$A396+52),0)+IF($A396&lt;='P07'!$B$17,INDEX('P07'!$R:$R,$A396+52),0)+IF($A396&lt;='P08'!$B$17,INDEX('P08'!$R:$R,$A396+52),0)+IF($A396&lt;='P09'!$B$17,INDEX('P09'!$R:$R,$A396+52),0)+IF($A396&lt;='P10'!$B$17,INDEX('P10'!$R:$R,$A396+52),0)</f>
        <v>25.158416591939073</v>
      </c>
      <c r="G396">
        <f>IF($A396&lt;='P01'!$B$17,INDEX('P01'!$S:$S,$A396+52),0)+IF($A396&lt;='P02'!$B$17,INDEX('P02'!$S:$S,$A396+52),0)+IF($A396&lt;='P03'!$B$17,INDEX('P03'!$S:$S,$A396+52),0)+IF($A396&lt;='P04'!$B$17,INDEX('P04'!$S:$S,$A396+52),0)+IF($A396&lt;='P05'!$B$17,INDEX('P05'!$S:$S,$A396+52),0)+IF($A396&lt;='P06'!$B$17,INDEX('P06'!$S:$S,$A396+52),0)+IF($A396&lt;='P07'!$B$17,INDEX('P07'!$S:$S,$A396+52),0)+IF($A396&lt;='P08'!$B$17,INDEX('P08'!$S:$S,$A396+52),0)+IF($A396&lt;='P09'!$B$17,INDEX('P09'!$S:$S,$A396+52),0)+IF($A396&lt;='P10'!$B$17,INDEX('P10'!$S:$S,$A396+52),0)</f>
        <v>0.50316833183878151</v>
      </c>
      <c r="H396">
        <f>IF($A396&lt;='P01'!$B$17,INDEX('P01'!$T:$T,$A396+52),0)+IF($A396&lt;='P02'!$B$17,INDEX('P02'!$T:$T,$A396+52),0)+IF($A396&lt;='P03'!$B$17,INDEX('P03'!$T:$T,$A396+52),0)+IF($A396&lt;='P04'!$B$17,INDEX('P04'!$T:$T,$A396+52),0)+IF($A396&lt;='P05'!$B$17,INDEX('P05'!$T:$T,$A396+52),0)+IF($A396&lt;='P06'!$B$17,INDEX('P06'!$T:$T,$A396+52),0)+IF($A396&lt;='P07'!$B$17,INDEX('P07'!$T:$T,$A396+52),0)+IF($A396&lt;='P08'!$B$17,INDEX('P08'!$T:$T,$A396+52),0)+IF($A396&lt;='P09'!$B$17,INDEX('P09'!$T:$T,$A396+52),0)+IF($A396&lt;='P10'!$B$17,INDEX('P10'!$T:$T,$A396+52),0)</f>
        <v>2.6440891103341926</v>
      </c>
      <c r="I396">
        <f>IF($A396&lt;='P01'!$B$17,INDEX('P01'!$U:$U,$A396+52),0)+IF($A396&lt;='P02'!$B$17,INDEX('P02'!$U:$U,$A396+52),0)+IF($A396&lt;='P03'!$B$17,INDEX('P03'!$U:$U,$A396+52),0)+IF($A396&lt;='P04'!$B$17,INDEX('P04'!$U:$U,$A396+52),0)+IF($A396&lt;='P05'!$B$17,INDEX('P05'!$U:$U,$A396+52),0)+IF($A396&lt;='P06'!$B$17,INDEX('P06'!$U:$U,$A396+52),0)+IF($A396&lt;='P07'!$B$17,INDEX('P07'!$U:$U,$A396+52),0)+IF($A396&lt;='P08'!$B$17,INDEX('P08'!$U:$U,$A396+52),0)+IF($A396&lt;='P09'!$B$17,INDEX('P09'!$U:$U,$A396+52),0)+IF($A396&lt;='P10'!$B$17,INDEX('P10'!$U:$U,$A396+52),0)</f>
        <v>65.861316922163354</v>
      </c>
      <c r="J396">
        <f>IF($A396&lt;='P01'!$B$17,INDEX('P01'!$V:$V,$A396+52),0)+IF($A396&lt;='P02'!$B$17,INDEX('P02'!$V:$V,$A396+52),0)+IF($A396&lt;='P03'!$B$17,INDEX('P03'!$V:$V,$A396+52),0)+IF($A396&lt;='P04'!$B$17,INDEX('P04'!$V:$V,$A396+52),0)+IF($A396&lt;='P05'!$B$17,INDEX('P05'!$V:$V,$A396+52),0)+IF($A396&lt;='P06'!$B$17,INDEX('P06'!$V:$V,$A396+52),0)+IF($A396&lt;='P07'!$B$17,INDEX('P07'!$V:$V,$A396+52),0)+IF($A396&lt;='P08'!$B$17,INDEX('P08'!$V:$V,$A396+52),0)+IF($A396&lt;='P09'!$B$17,INDEX('P09'!$V:$V,$A396+52),0)+IF($A396&lt;='P10'!$B$17,INDEX('P10'!$V:$V,$A396+52),0)</f>
        <v>4.0361401212584115E-2</v>
      </c>
      <c r="K396">
        <f>IF($A396&lt;='P01'!$B$17,INDEX('P01'!$W:$W,$A396+52),0)+IF($A396&lt;='P02'!$B$17,INDEX('P02'!$W:$W,$A396+52),0)+IF($A396&lt;='P03'!$B$17,INDEX('P03'!$W:$W,$A396+52),0)+IF($A396&lt;='P04'!$B$17,INDEX('P04'!$W:$W,$A396+52),0)+IF($A396&lt;='P05'!$B$17,INDEX('P05'!$W:$W,$A396+52),0)+IF($A396&lt;='P06'!$B$17,INDEX('P06'!$W:$W,$A396+52),0)+IF($A396&lt;='P07'!$B$17,INDEX('P07'!$W:$W,$A396+52),0)+IF($A396&lt;='P08'!$B$17,INDEX('P08'!$W:$W,$A396+52),0)+IF($A396&lt;='P09'!$B$17,INDEX('P09'!$W:$W,$A396+52),0)+IF($A396&lt;='P10'!$B$17,INDEX('P10'!$W:$W,$A396+52),0)</f>
        <v>-43.890519173609839</v>
      </c>
      <c r="L396">
        <f>IF($A396&lt;='P01'!$B$17,INDEX('P01'!$X:$X,$A396+52),0)+IF($A396&lt;='P02'!$B$17,INDEX('P02'!$X:$X,$A396+52),0)+IF($A396&lt;='P03'!$B$17,INDEX('P03'!$X:$X,$A396+52),0)+IF($A396&lt;='P04'!$B$17,INDEX('P04'!$X:$X,$A396+52),0)+IF($A396&lt;='P05'!$B$17,INDEX('P05'!$X:$X,$A396+52),0)+IF($A396&lt;='P06'!$B$17,INDEX('P06'!$X:$X,$A396+52),0)+IF($A396&lt;='P07'!$B$17,INDEX('P07'!$X:$X,$A396+52),0)+IF($A396&lt;='P08'!$B$17,INDEX('P08'!$X:$X,$A396+52),0)+IF($A396&lt;='P09'!$B$17,INDEX('P09'!$X:$X,$A396+52),0)+IF($A396&lt;='P10'!$B$17,INDEX('P10'!$X:$X,$A396+52),0)</f>
        <v>43.809804306540755</v>
      </c>
      <c r="M396">
        <f>IF($A396&lt;='P01'!$B$17,INDEX('P01'!$AA:$AA,$A396+52),0)+IF($A396&lt;='P02'!$B$17,INDEX('P02'!$AA:$AA,$A396+52),0)+IF($A396&lt;='P03'!$B$17,INDEX('P03'!$AA:$AA,$A396+52),0)+IF($A396&lt;='P04'!$B$17,INDEX('P04'!$AA:$AA,$A396+52),0)+IF($A396&lt;='P05'!$B$17,INDEX('P05'!$AA:$AA,$A396+52),0)+IF($A396&lt;='P06'!$B$17,INDEX('P06'!$AA:$AA,$A396+52),0)+IF($A396&lt;='P07'!$B$17,INDEX('P07'!$AA:$AA,$A396+52),0)+IF($A396&lt;='P08'!$B$17,INDEX('P08'!$AA:$AA,$A396+52),0)+IF($A396&lt;='P09'!$B$17,INDEX('P09'!$AA:$AA,$A396+52),0)+IF($A396&lt;='P10'!$B$17,INDEX('P10'!$AA:$AA,$A396+52),0)</f>
        <v>-13.331940124168201</v>
      </c>
      <c r="N396">
        <f>IF($A396&lt;='P01'!$B$17,INDEX('P01'!$AB:$AB,$A396+52),0)+IF($A396&lt;='P02'!$B$17,INDEX('P02'!$AB:$AB,$A396+52),0)+IF($A396&lt;='P03'!$B$17,INDEX('P03'!$AB:$AB,$A396+52),0)+IF($A396&lt;='P04'!$B$17,INDEX('P04'!$AB:$AB,$A396+52),0)+IF($A396&lt;='P05'!$B$17,INDEX('P05'!$AB:$AB,$A396+52),0)+IF($A396&lt;='P06'!$B$17,INDEX('P06'!$AB:$AB,$A396+52),0)+IF($A396&lt;='P07'!$B$17,INDEX('P07'!$AB:$AB,$A396+52),0)+IF($A396&lt;='P08'!$B$17,INDEX('P08'!$AB:$AB,$A396+52),0)+IF($A396&lt;='P09'!$B$17,INDEX('P09'!$AB:$AB,$A396+52),0)+IF($A396&lt;='P10'!$B$17,INDEX('P10'!$AB:$AB,$A396+52),0)</f>
        <v>7.6811242519393739</v>
      </c>
      <c r="O396">
        <f>IF($A396&lt;='P01'!$B$17,INDEX('P01'!$AC:$AC,$A396+52),0)+IF($A396&lt;='P02'!$B$17,INDEX('P02'!$AC:$AC,$A396+52),0)+IF($A396&lt;='P03'!$B$17,INDEX('P03'!$AC:$AC,$A396+52),0)+IF($A396&lt;='P04'!$B$17,INDEX('P04'!$AC:$AC,$A396+52),0)+IF($A396&lt;='P05'!$B$17,INDEX('P05'!$AC:$AC,$A396+52),0)+IF($A396&lt;='P06'!$B$17,INDEX('P06'!$AC:$AC,$A396+52),0)+IF($A396&lt;='P07'!$B$17,INDEX('P07'!$AC:$AC,$A396+52),0)+IF($A396&lt;='P08'!$B$17,INDEX('P08'!$AC:$AC,$A396+52),0)+IF($A396&lt;='P09'!$B$17,INDEX('P09'!$AC:$AC,$A396+52),0)+IF($A396&lt;='P10'!$B$17,INDEX('P10'!$AC:$AC,$A396+52),0)</f>
        <v>0.1536224850387875</v>
      </c>
      <c r="P396">
        <f>IF($A396&lt;='P01'!$B$17,INDEX('P01'!$AD:$AD,$A396+52),0)+IF($A396&lt;='P02'!$B$17,INDEX('P02'!$AD:$AD,$A396+52),0)+IF($A396&lt;='P03'!$B$17,INDEX('P03'!$AD:$AD,$A396+52),0)+IF($A396&lt;='P04'!$B$17,INDEX('P04'!$AD:$AD,$A396+52),0)+IF($A396&lt;='P05'!$B$17,INDEX('P05'!$AD:$AD,$A396+52),0)+IF($A396&lt;='P06'!$B$17,INDEX('P06'!$AD:$AD,$A396+52),0)+IF($A396&lt;='P07'!$B$17,INDEX('P07'!$AD:$AD,$A396+52),0)+IF($A396&lt;='P08'!$B$17,INDEX('P08'!$AD:$AD,$A396+52),0)+IF($A396&lt;='P09'!$B$17,INDEX('P09'!$AD:$AD,$A396+52),0)+IF($A396&lt;='P10'!$B$17,INDEX('P10'!$AD:$AD,$A396+52),0)</f>
        <v>0.80463353488839284</v>
      </c>
      <c r="Q396">
        <f>IF($A396&lt;='P01'!$B$17,INDEX('P01'!$AE:$AE,$A396+52),0)+IF($A396&lt;='P02'!$B$17,INDEX('P02'!$AE:$AE,$A396+52),0)+IF($A396&lt;='P03'!$B$17,INDEX('P03'!$AE:$AE,$A396+52),0)+IF($A396&lt;='P04'!$B$17,INDEX('P04'!$AE:$AE,$A396+52),0)+IF($A396&lt;='P05'!$B$17,INDEX('P05'!$AE:$AE,$A396+52),0)+IF($A396&lt;='P06'!$B$17,INDEX('P06'!$AE:$AE,$A396+52),0)+IF($A396&lt;='P07'!$B$17,INDEX('P07'!$AE:$AE,$A396+52),0)+IF($A396&lt;='P08'!$B$17,INDEX('P08'!$AE:$AE,$A396+52),0)+IF($A396&lt;='P09'!$B$17,INDEX('P09'!$AE:$AE,$A396+52),0)+IF($A396&lt;='P10'!$B$17,INDEX('P10'!$AE:$AE,$A396+52),0)</f>
        <v>20.042525813657981</v>
      </c>
      <c r="R396">
        <f>IF($A396&lt;='P01'!$B$17,INDEX('P01'!$AF:$AF,$A396+52),0)+IF($A396&lt;='P02'!$B$17,INDEX('P02'!$AF:$AF,$A396+52),0)+IF($A396&lt;='P03'!$B$17,INDEX('P03'!$AF:$AF,$A396+52),0)+IF($A396&lt;='P04'!$B$17,INDEX('P04'!$AF:$AF,$A396+52),0)+IF($A396&lt;='P05'!$B$17,INDEX('P05'!$AF:$AF,$A396+52),0)+IF($A396&lt;='P06'!$B$17,INDEX('P06'!$AF:$AF,$A396+52),0)+IF($A396&lt;='P07'!$B$17,INDEX('P07'!$AF:$AF,$A396+52),0)+IF($A396&lt;='P08'!$B$17,INDEX('P08'!$AF:$AF,$A396+52),0)+IF($A396&lt;='P09'!$B$17,INDEX('P09'!$AF:$AF,$A396+52),0)+IF($A396&lt;='P10'!$B$17,INDEX('P10'!$AF:$AF,$A396+52),0)</f>
        <v>1.2282542522413507E-2</v>
      </c>
      <c r="S396">
        <f>IF($A396&lt;='P01'!$B$17,INDEX('P01'!$AG:$AG,$A396+52),0)+IF($A396&lt;='P02'!$B$17,INDEX('P02'!$AG:$AG,$A396+52),0)+IF($A396&lt;='P03'!$B$17,INDEX('P03'!$AG:$AG,$A396+52),0)+IF($A396&lt;='P04'!$B$17,INDEX('P04'!$AG:$AG,$A396+52),0)+IF($A396&lt;='P05'!$B$17,INDEX('P05'!$AG:$AG,$A396+52),0)+IF($A396&lt;='P06'!$B$17,INDEX('P06'!$AG:$AG,$A396+52),0)+IF($A396&lt;='P07'!$B$17,INDEX('P07'!$AG:$AG,$A396+52),0)+IF($A396&lt;='P08'!$B$17,INDEX('P08'!$AG:$AG,$A396+52),0)+IF($A396&lt;='P09'!$B$17,INDEX('P09'!$AG:$AG,$A396+52),0)+IF($A396&lt;='P10'!$B$17,INDEX('P10'!$AG:$AG,$A396+52),0)</f>
        <v>6054.7080344408078</v>
      </c>
      <c r="T396">
        <f>IF($A396&lt;='P01'!$B$17,INDEX('P01'!$AI:$AI,$A396+52),0)+IF($A396&lt;='P02'!$B$17,INDEX('P02'!$AI:$AI,$A396+52),0)+IF($A396&lt;='P03'!$B$17,INDEX('P03'!$AI:$AI,$A396+52),0)+IF($A396&lt;='P04'!$B$17,INDEX('P04'!$AI:$AI,$A396+52),0)+IF($A396&lt;='P05'!$B$17,INDEX('P05'!$AI:$AI,$A396+52),0)+IF($A396&lt;='P06'!$B$17,INDEX('P06'!$AI:$AI,$A396+52),0)+IF($A396&lt;='P07'!$B$17,INDEX('P07'!$AI:$AI,$A396+52),0)+IF($A396&lt;='P08'!$B$17,INDEX('P08'!$AI:$AI,$A396+52),0)+IF($A396&lt;='P09'!$B$17,INDEX('P09'!$AI:$AI,$A396+52),0)+IF($A396&lt;='P10'!$B$17,INDEX('P10'!$AI:$AI,$A396+52),0)</f>
        <v>6054.7080344408078</v>
      </c>
    </row>
    <row r="397" spans="1:20" x14ac:dyDescent="0.35">
      <c r="A397">
        <v>365</v>
      </c>
      <c r="B397">
        <f>IF($A397&lt;='P01'!$B$17,INDEX('P01'!$J:$J,$A397+52),0)+IF($A397&lt;='P02'!$B$17,INDEX('P02'!$J:$J,$A397+52),0)+IF($A397&lt;='P03'!$B$17,INDEX('P03'!$J:$J,$A397+52),0)+IF($A397&lt;='P04'!$B$17,INDEX('P04'!$J:$J,$A397+52),0)+IF($A397&lt;='P05'!$B$17,INDEX('P05'!$J:$J,$A397+52),0)+IF($A397&lt;='P06'!$B$17,INDEX('P06'!$J:$J,$A397+52),0)+IF($A397&lt;='P07'!$B$17,INDEX('P07'!$J:$J,$A397+52),0)+IF($A397&lt;='P08'!$B$17,INDEX('P08'!$J:$J,$A397+52),0)+IF($A397&lt;='P09'!$B$17,INDEX('P09'!$J:$J,$A397+52),0)+IF($A397&lt;='P10'!$B$17,INDEX('P10'!$J:$J,$A397+52),0)</f>
        <v>6.5617609519445541E-5</v>
      </c>
      <c r="C397">
        <f>IF($A397&lt;='P01'!$B$17,INDEX('P01'!$K:$K,$A397+52),0)+IF($A397&lt;='P02'!$B$17,INDEX('P02'!$K:$K,$A397+52),0)+IF($A397&lt;='P03'!$B$17,INDEX('P03'!$K:$K,$A397+52),0)+IF($A397&lt;='P04'!$B$17,INDEX('P04'!$K:$K,$A397+52),0)+IF($A397&lt;='P05'!$B$17,INDEX('P05'!$K:$K,$A397+52),0)+IF($A397&lt;='P06'!$B$17,INDEX('P06'!$K:$K,$A397+52),0)+IF($A397&lt;='P07'!$B$17,INDEX('P07'!$K:$K,$A397+52),0)+IF($A397&lt;='P08'!$B$17,INDEX('P08'!$K:$K,$A397+52),0)+IF($A397&lt;='P09'!$B$17,INDEX('P09'!$K:$K,$A397+52),0)+IF($A397&lt;='P10'!$B$17,INDEX('P10'!$K:$K,$A397+52),0)</f>
        <v>7.2969628983619763E-4</v>
      </c>
      <c r="D397">
        <f>IF($A397&lt;='P01'!$B$17,INDEX('P01'!$L:$L,$A397+52),0)+IF($A397&lt;='P02'!$B$17,INDEX('P02'!$L:$L,$A397+52),0)+IF($A397&lt;='P03'!$B$17,INDEX('P03'!$L:$L,$A397+52),0)+IF($A397&lt;='P04'!$B$17,INDEX('P04'!$L:$L,$A397+52),0)+IF($A397&lt;='P05'!$B$17,INDEX('P05'!$L:$L,$A397+52),0)+IF($A397&lt;='P06'!$B$17,INDEX('P06'!$L:$L,$A397+52),0)+IF($A397&lt;='P07'!$B$17,INDEX('P07'!$L:$L,$A397+52),0)+IF($A397&lt;='P08'!$B$17,INDEX('P08'!$L:$L,$A397+52),0)+IF($A397&lt;='P09'!$B$17,INDEX('P09'!$L:$L,$A397+52),0)+IF($A397&lt;='P10'!$B$17,INDEX('P10'!$L:$L,$A397+52),0)</f>
        <v>0</v>
      </c>
      <c r="E397">
        <f>IF($A397&lt;='P01'!$B$17,INDEX('P01'!$M:$M,$A397+52),0)+IF($A397&lt;='P02'!$B$17,INDEX('P02'!$M:$M,$A397+52),0)+IF($A397&lt;='P03'!$B$17,INDEX('P03'!$M:$M,$A397+52),0)+IF($A397&lt;='P04'!$B$17,INDEX('P04'!$M:$M,$A397+52),0)+IF($A397&lt;='P05'!$B$17,INDEX('P05'!$M:$M,$A397+52),0)+IF($A397&lt;='P06'!$B$17,INDEX('P06'!$M:$M,$A397+52),0)+IF($A397&lt;='P07'!$B$17,INDEX('P07'!$M:$M,$A397+52),0)+IF($A397&lt;='P08'!$B$17,INDEX('P08'!$M:$M,$A397+52),0)+IF($A397&lt;='P09'!$B$17,INDEX('P09'!$M:$M,$A397+52),0)+IF($A397&lt;='P10'!$B$17,INDEX('P10'!$M:$M,$A397+52),0)</f>
        <v>0.21413628109496372</v>
      </c>
      <c r="F397">
        <f>IF($A397&lt;='P01'!$B$17,INDEX('P01'!$R:$R,$A397+52),0)+IF($A397&lt;='P02'!$B$17,INDEX('P02'!$R:$R,$A397+52),0)+IF($A397&lt;='P03'!$B$17,INDEX('P03'!$R:$R,$A397+52),0)+IF($A397&lt;='P04'!$B$17,INDEX('P04'!$R:$R,$A397+52),0)+IF($A397&lt;='P05'!$B$17,INDEX('P05'!$R:$R,$A397+52),0)+IF($A397&lt;='P06'!$B$17,INDEX('P06'!$R:$R,$A397+52),0)+IF($A397&lt;='P07'!$B$17,INDEX('P07'!$R:$R,$A397+52),0)+IF($A397&lt;='P08'!$B$17,INDEX('P08'!$R:$R,$A397+52),0)+IF($A397&lt;='P09'!$B$17,INDEX('P09'!$R:$R,$A397+52),0)+IF($A397&lt;='P10'!$B$17,INDEX('P10'!$R:$R,$A397+52),0)</f>
        <v>25.065322608237523</v>
      </c>
      <c r="G397">
        <f>IF($A397&lt;='P01'!$B$17,INDEX('P01'!$S:$S,$A397+52),0)+IF($A397&lt;='P02'!$B$17,INDEX('P02'!$S:$S,$A397+52),0)+IF($A397&lt;='P03'!$B$17,INDEX('P03'!$S:$S,$A397+52),0)+IF($A397&lt;='P04'!$B$17,INDEX('P04'!$S:$S,$A397+52),0)+IF($A397&lt;='P05'!$B$17,INDEX('P05'!$S:$S,$A397+52),0)+IF($A397&lt;='P06'!$B$17,INDEX('P06'!$S:$S,$A397+52),0)+IF($A397&lt;='P07'!$B$17,INDEX('P07'!$S:$S,$A397+52),0)+IF($A397&lt;='P08'!$B$17,INDEX('P08'!$S:$S,$A397+52),0)+IF($A397&lt;='P09'!$B$17,INDEX('P09'!$S:$S,$A397+52),0)+IF($A397&lt;='P10'!$B$17,INDEX('P10'!$S:$S,$A397+52),0)</f>
        <v>0.50130645216475045</v>
      </c>
      <c r="H397">
        <f>IF($A397&lt;='P01'!$B$17,INDEX('P01'!$T:$T,$A397+52),0)+IF($A397&lt;='P02'!$B$17,INDEX('P02'!$T:$T,$A397+52),0)+IF($A397&lt;='P03'!$B$17,INDEX('P03'!$T:$T,$A397+52),0)+IF($A397&lt;='P04'!$B$17,INDEX('P04'!$T:$T,$A397+52),0)+IF($A397&lt;='P05'!$B$17,INDEX('P05'!$T:$T,$A397+52),0)+IF($A397&lt;='P06'!$B$17,INDEX('P06'!$T:$T,$A397+52),0)+IF($A397&lt;='P07'!$B$17,INDEX('P07'!$T:$T,$A397+52),0)+IF($A397&lt;='P08'!$B$17,INDEX('P08'!$T:$T,$A397+52),0)+IF($A397&lt;='P09'!$B$17,INDEX('P09'!$T:$T,$A397+52),0)+IF($A397&lt;='P10'!$B$17,INDEX('P10'!$T:$T,$A397+52),0)</f>
        <v>2.640802063596178</v>
      </c>
      <c r="I397">
        <f>IF($A397&lt;='P01'!$B$17,INDEX('P01'!$U:$U,$A397+52),0)+IF($A397&lt;='P02'!$B$17,INDEX('P02'!$U:$U,$A397+52),0)+IF($A397&lt;='P03'!$B$17,INDEX('P03'!$U:$U,$A397+52),0)+IF($A397&lt;='P04'!$B$17,INDEX('P04'!$U:$U,$A397+52),0)+IF($A397&lt;='P05'!$B$17,INDEX('P05'!$U:$U,$A397+52),0)+IF($A397&lt;='P06'!$B$17,INDEX('P06'!$U:$U,$A397+52),0)+IF($A397&lt;='P07'!$B$17,INDEX('P07'!$U:$U,$A397+52),0)+IF($A397&lt;='P08'!$B$17,INDEX('P08'!$U:$U,$A397+52),0)+IF($A397&lt;='P09'!$B$17,INDEX('P09'!$U:$U,$A397+52),0)+IF($A397&lt;='P10'!$B$17,INDEX('P10'!$U:$U,$A397+52),0)</f>
        <v>65.617609519445537</v>
      </c>
      <c r="J397">
        <f>IF($A397&lt;='P01'!$B$17,INDEX('P01'!$V:$V,$A397+52),0)+IF($A397&lt;='P02'!$B$17,INDEX('P02'!$V:$V,$A397+52),0)+IF($A397&lt;='P03'!$B$17,INDEX('P03'!$V:$V,$A397+52),0)+IF($A397&lt;='P04'!$B$17,INDEX('P04'!$V:$V,$A397+52),0)+IF($A397&lt;='P05'!$B$17,INDEX('P05'!$V:$V,$A397+52),0)+IF($A397&lt;='P06'!$B$17,INDEX('P06'!$V:$V,$A397+52),0)+IF($A397&lt;='P07'!$B$17,INDEX('P07'!$V:$V,$A397+52),0)+IF($A397&lt;='P08'!$B$17,INDEX('P08'!$V:$V,$A397+52),0)+IF($A397&lt;='P09'!$B$17,INDEX('P09'!$V:$V,$A397+52),0)+IF($A397&lt;='P10'!$B$17,INDEX('P10'!$V:$V,$A397+52),0)</f>
        <v>4.0311225213719715E-2</v>
      </c>
      <c r="K397">
        <f>IF($A397&lt;='P01'!$B$17,INDEX('P01'!$W:$W,$A397+52),0)+IF($A397&lt;='P02'!$B$17,INDEX('P02'!$W:$W,$A397+52),0)+IF($A397&lt;='P03'!$B$17,INDEX('P03'!$W:$W,$A397+52),0)+IF($A397&lt;='P04'!$B$17,INDEX('P04'!$W:$W,$A397+52),0)+IF($A397&lt;='P05'!$B$17,INDEX('P05'!$W:$W,$A397+52),0)+IF($A397&lt;='P06'!$B$17,INDEX('P06'!$W:$W,$A397+52),0)+IF($A397&lt;='P07'!$B$17,INDEX('P07'!$W:$W,$A397+52),0)+IF($A397&lt;='P08'!$B$17,INDEX('P08'!$W:$W,$A397+52),0)+IF($A397&lt;='P09'!$B$17,INDEX('P09'!$W:$W,$A397+52),0)+IF($A397&lt;='P10'!$B$17,INDEX('P10'!$W:$W,$A397+52),0)</f>
        <v>-43.734706652182666</v>
      </c>
      <c r="L397">
        <f>IF($A397&lt;='P01'!$B$17,INDEX('P01'!$X:$X,$A397+52),0)+IF($A397&lt;='P02'!$B$17,INDEX('P02'!$X:$X,$A397+52),0)+IF($A397&lt;='P03'!$B$17,INDEX('P03'!$X:$X,$A397+52),0)+IF($A397&lt;='P04'!$B$17,INDEX('P04'!$X:$X,$A397+52),0)+IF($A397&lt;='P05'!$B$17,INDEX('P05'!$X:$X,$A397+52),0)+IF($A397&lt;='P06'!$B$17,INDEX('P06'!$X:$X,$A397+52),0)+IF($A397&lt;='P07'!$B$17,INDEX('P07'!$X:$X,$A397+52),0)+IF($A397&lt;='P08'!$B$17,INDEX('P08'!$X:$X,$A397+52),0)+IF($A397&lt;='P09'!$B$17,INDEX('P09'!$X:$X,$A397+52),0)+IF($A397&lt;='P10'!$B$17,INDEX('P10'!$X:$X,$A397+52),0)</f>
        <v>43.654290455281952</v>
      </c>
      <c r="M397">
        <f>IF($A397&lt;='P01'!$B$17,INDEX('P01'!$AA:$AA,$A397+52),0)+IF($A397&lt;='P02'!$B$17,INDEX('P02'!$AA:$AA,$A397+52),0)+IF($A397&lt;='P03'!$B$17,INDEX('P03'!$AA:$AA,$A397+52),0)+IF($A397&lt;='P04'!$B$17,INDEX('P04'!$AA:$AA,$A397+52),0)+IF($A397&lt;='P05'!$B$17,INDEX('P05'!$AA:$AA,$A397+52),0)+IF($A397&lt;='P06'!$B$17,INDEX('P06'!$AA:$AA,$A397+52),0)+IF($A397&lt;='P07'!$B$17,INDEX('P07'!$AA:$AA,$A397+52),0)+IF($A397&lt;='P08'!$B$17,INDEX('P08'!$AA:$AA,$A397+52),0)+IF($A397&lt;='P09'!$B$17,INDEX('P09'!$AA:$AA,$A397+52),0)+IF($A397&lt;='P10'!$B$17,INDEX('P10'!$AA:$AA,$A397+52),0)</f>
        <v>-13.241266608928392</v>
      </c>
      <c r="N397">
        <f>IF($A397&lt;='P01'!$B$17,INDEX('P01'!$AB:$AB,$A397+52),0)+IF($A397&lt;='P02'!$B$17,INDEX('P02'!$AB:$AB,$A397+52),0)+IF($A397&lt;='P03'!$B$17,INDEX('P03'!$AB:$AB,$A397+52),0)+IF($A397&lt;='P04'!$B$17,INDEX('P04'!$AB:$AB,$A397+52),0)+IF($A397&lt;='P05'!$B$17,INDEX('P05'!$AB:$AB,$A397+52),0)+IF($A397&lt;='P06'!$B$17,INDEX('P06'!$AB:$AB,$A397+52),0)+IF($A397&lt;='P07'!$B$17,INDEX('P07'!$AB:$AB,$A397+52),0)+IF($A397&lt;='P08'!$B$17,INDEX('P08'!$AB:$AB,$A397+52),0)+IF($A397&lt;='P09'!$B$17,INDEX('P09'!$AB:$AB,$A397+52),0)+IF($A397&lt;='P10'!$B$17,INDEX('P10'!$AB:$AB,$A397+52),0)</f>
        <v>7.6277304931054219</v>
      </c>
      <c r="O397">
        <f>IF($A397&lt;='P01'!$B$17,INDEX('P01'!$AC:$AC,$A397+52),0)+IF($A397&lt;='P02'!$B$17,INDEX('P02'!$AC:$AC,$A397+52),0)+IF($A397&lt;='P03'!$B$17,INDEX('P03'!$AC:$AC,$A397+52),0)+IF($A397&lt;='P04'!$B$17,INDEX('P04'!$AC:$AC,$A397+52),0)+IF($A397&lt;='P05'!$B$17,INDEX('P05'!$AC:$AC,$A397+52),0)+IF($A397&lt;='P06'!$B$17,INDEX('P06'!$AC:$AC,$A397+52),0)+IF($A397&lt;='P07'!$B$17,INDEX('P07'!$AC:$AC,$A397+52),0)+IF($A397&lt;='P08'!$B$17,INDEX('P08'!$AC:$AC,$A397+52),0)+IF($A397&lt;='P09'!$B$17,INDEX('P09'!$AC:$AC,$A397+52),0)+IF($A397&lt;='P10'!$B$17,INDEX('P10'!$AC:$AC,$A397+52),0)</f>
        <v>0.15255460986210845</v>
      </c>
      <c r="P397">
        <f>IF($A397&lt;='P01'!$B$17,INDEX('P01'!$AD:$AD,$A397+52),0)+IF($A397&lt;='P02'!$B$17,INDEX('P02'!$AD:$AD,$A397+52),0)+IF($A397&lt;='P03'!$B$17,INDEX('P03'!$AD:$AD,$A397+52),0)+IF($A397&lt;='P04'!$B$17,INDEX('P04'!$AD:$AD,$A397+52),0)+IF($A397&lt;='P05'!$B$17,INDEX('P05'!$AD:$AD,$A397+52),0)+IF($A397&lt;='P06'!$B$17,INDEX('P06'!$AD:$AD,$A397+52),0)+IF($A397&lt;='P07'!$B$17,INDEX('P07'!$AD:$AD,$A397+52),0)+IF($A397&lt;='P08'!$B$17,INDEX('P08'!$AD:$AD,$A397+52),0)+IF($A397&lt;='P09'!$B$17,INDEX('P09'!$AD:$AD,$A397+52),0)+IF($A397&lt;='P10'!$B$17,INDEX('P10'!$AD:$AD,$A397+52),0)</f>
        <v>0.80101093892030872</v>
      </c>
      <c r="Q397">
        <f>IF($A397&lt;='P01'!$B$17,INDEX('P01'!$AE:$AE,$A397+52),0)+IF($A397&lt;='P02'!$B$17,INDEX('P02'!$AE:$AE,$A397+52),0)+IF($A397&lt;='P03'!$B$17,INDEX('P03'!$AE:$AE,$A397+52),0)+IF($A397&lt;='P04'!$B$17,INDEX('P04'!$AE:$AE,$A397+52),0)+IF($A397&lt;='P05'!$B$17,INDEX('P05'!$AE:$AE,$A397+52),0)+IF($A397&lt;='P06'!$B$17,INDEX('P06'!$AE:$AE,$A397+52),0)+IF($A397&lt;='P07'!$B$17,INDEX('P07'!$AE:$AE,$A397+52),0)+IF($A397&lt;='P08'!$B$17,INDEX('P08'!$AE:$AE,$A397+52),0)+IF($A397&lt;='P09'!$B$17,INDEX('P09'!$AE:$AE,$A397+52),0)+IF($A397&lt;='P10'!$B$17,INDEX('P10'!$AE:$AE,$A397+52),0)</f>
        <v>19.903204308808284</v>
      </c>
      <c r="R397">
        <f>IF($A397&lt;='P01'!$B$17,INDEX('P01'!$AF:$AF,$A397+52),0)+IF($A397&lt;='P02'!$B$17,INDEX('P02'!$AF:$AF,$A397+52),0)+IF($A397&lt;='P03'!$B$17,INDEX('P03'!$AF:$AF,$A397+52),0)+IF($A397&lt;='P04'!$B$17,INDEX('P04'!$AF:$AF,$A397+52),0)+IF($A397&lt;='P05'!$B$17,INDEX('P05'!$AF:$AF,$A397+52),0)+IF($A397&lt;='P06'!$B$17,INDEX('P06'!$AF:$AF,$A397+52),0)+IF($A397&lt;='P07'!$B$17,INDEX('P07'!$AF:$AF,$A397+52),0)+IF($A397&lt;='P08'!$B$17,INDEX('P08'!$AF:$AF,$A397+52),0)+IF($A397&lt;='P09'!$B$17,INDEX('P09'!$AF:$AF,$A397+52),0)+IF($A397&lt;='P10'!$B$17,INDEX('P10'!$AF:$AF,$A397+52),0)</f>
        <v>1.2227244443113735E-2</v>
      </c>
      <c r="S397">
        <f>IF($A397&lt;='P01'!$B$17,INDEX('P01'!$AG:$AG,$A397+52),0)+IF($A397&lt;='P02'!$B$17,INDEX('P02'!$AG:$AG,$A397+52),0)+IF($A397&lt;='P03'!$B$17,INDEX('P03'!$AG:$AG,$A397+52),0)+IF($A397&lt;='P04'!$B$17,INDEX('P04'!$AG:$AG,$A397+52),0)+IF($A397&lt;='P05'!$B$17,INDEX('P05'!$AG:$AG,$A397+52),0)+IF($A397&lt;='P06'!$B$17,INDEX('P06'!$AG:$AG,$A397+52),0)+IF($A397&lt;='P07'!$B$17,INDEX('P07'!$AG:$AG,$A397+52),0)+IF($A397&lt;='P08'!$B$17,INDEX('P08'!$AG:$AG,$A397+52),0)+IF($A397&lt;='P09'!$B$17,INDEX('P09'!$AG:$AG,$A397+52),0)+IF($A397&lt;='P10'!$B$17,INDEX('P10'!$AG:$AG,$A397+52),0)</f>
        <v>6030.8752825474749</v>
      </c>
      <c r="T397">
        <f>IF($A397&lt;='P01'!$B$17,INDEX('P01'!$AI:$AI,$A397+52),0)+IF($A397&lt;='P02'!$B$17,INDEX('P02'!$AI:$AI,$A397+52),0)+IF($A397&lt;='P03'!$B$17,INDEX('P03'!$AI:$AI,$A397+52),0)+IF($A397&lt;='P04'!$B$17,INDEX('P04'!$AI:$AI,$A397+52),0)+IF($A397&lt;='P05'!$B$17,INDEX('P05'!$AI:$AI,$A397+52),0)+IF($A397&lt;='P06'!$B$17,INDEX('P06'!$AI:$AI,$A397+52),0)+IF($A397&lt;='P07'!$B$17,INDEX('P07'!$AI:$AI,$A397+52),0)+IF($A397&lt;='P08'!$B$17,INDEX('P08'!$AI:$AI,$A397+52),0)+IF($A397&lt;='P09'!$B$17,INDEX('P09'!$AI:$AI,$A397+52),0)+IF($A397&lt;='P10'!$B$17,INDEX('P10'!$AI:$AI,$A397+52),0)</f>
        <v>6030.8752825474749</v>
      </c>
    </row>
    <row r="398" spans="1:20" x14ac:dyDescent="0.35">
      <c r="A398">
        <v>366</v>
      </c>
      <c r="B398">
        <f>IF($A398&lt;='P01'!$B$17,INDEX('P01'!$J:$J,$A398+52),0)+IF($A398&lt;='P02'!$B$17,INDEX('P02'!$J:$J,$A398+52),0)+IF($A398&lt;='P03'!$B$17,INDEX('P03'!$J:$J,$A398+52),0)+IF($A398&lt;='P04'!$B$17,INDEX('P04'!$J:$J,$A398+52),0)+IF($A398&lt;='P05'!$B$17,INDEX('P05'!$J:$J,$A398+52),0)+IF($A398&lt;='P06'!$B$17,INDEX('P06'!$J:$J,$A398+52),0)+IF($A398&lt;='P07'!$B$17,INDEX('P07'!$J:$J,$A398+52),0)+IF($A398&lt;='P08'!$B$17,INDEX('P08'!$J:$J,$A398+52),0)+IF($A398&lt;='P09'!$B$17,INDEX('P09'!$J:$J,$A398+52),0)+IF($A398&lt;='P10'!$B$17,INDEX('P10'!$J:$J,$A398+52),0)</f>
        <v>6.5374803910085569E-5</v>
      </c>
      <c r="C398">
        <f>IF($A398&lt;='P01'!$B$17,INDEX('P01'!$K:$K,$A398+52),0)+IF($A398&lt;='P02'!$B$17,INDEX('P02'!$K:$K,$A398+52),0)+IF($A398&lt;='P03'!$B$17,INDEX('P03'!$K:$K,$A398+52),0)+IF($A398&lt;='P04'!$B$17,INDEX('P04'!$K:$K,$A398+52),0)+IF($A398&lt;='P05'!$B$17,INDEX('P05'!$K:$K,$A398+52),0)+IF($A398&lt;='P06'!$B$17,INDEX('P06'!$K:$K,$A398+52),0)+IF($A398&lt;='P07'!$B$17,INDEX('P07'!$K:$K,$A398+52),0)+IF($A398&lt;='P08'!$B$17,INDEX('P08'!$K:$K,$A398+52),0)+IF($A398&lt;='P09'!$B$17,INDEX('P09'!$K:$K,$A398+52),0)+IF($A398&lt;='P10'!$B$17,INDEX('P10'!$K:$K,$A398+52),0)</f>
        <v>7.2699618610491375E-4</v>
      </c>
      <c r="D398">
        <f>IF($A398&lt;='P01'!$B$17,INDEX('P01'!$L:$L,$A398+52),0)+IF($A398&lt;='P02'!$B$17,INDEX('P02'!$L:$L,$A398+52),0)+IF($A398&lt;='P03'!$B$17,INDEX('P03'!$L:$L,$A398+52),0)+IF($A398&lt;='P04'!$B$17,INDEX('P04'!$L:$L,$A398+52),0)+IF($A398&lt;='P05'!$B$17,INDEX('P05'!$L:$L,$A398+52),0)+IF($A398&lt;='P06'!$B$17,INDEX('P06'!$L:$L,$A398+52),0)+IF($A398&lt;='P07'!$B$17,INDEX('P07'!$L:$L,$A398+52),0)+IF($A398&lt;='P08'!$B$17,INDEX('P08'!$L:$L,$A398+52),0)+IF($A398&lt;='P09'!$B$17,INDEX('P09'!$L:$L,$A398+52),0)+IF($A398&lt;='P10'!$B$17,INDEX('P10'!$L:$L,$A398+52),0)</f>
        <v>0</v>
      </c>
      <c r="E398">
        <f>IF($A398&lt;='P01'!$B$17,INDEX('P01'!$M:$M,$A398+52),0)+IF($A398&lt;='P02'!$B$17,INDEX('P02'!$M:$M,$A398+52),0)+IF($A398&lt;='P03'!$B$17,INDEX('P03'!$M:$M,$A398+52),0)+IF($A398&lt;='P04'!$B$17,INDEX('P04'!$M:$M,$A398+52),0)+IF($A398&lt;='P05'!$B$17,INDEX('P05'!$M:$M,$A398+52),0)+IF($A398&lt;='P06'!$B$17,INDEX('P06'!$M:$M,$A398+52),0)+IF($A398&lt;='P07'!$B$17,INDEX('P07'!$M:$M,$A398+52),0)+IF($A398&lt;='P08'!$B$17,INDEX('P08'!$M:$M,$A398+52),0)+IF($A398&lt;='P09'!$B$17,INDEX('P09'!$M:$M,$A398+52),0)+IF($A398&lt;='P10'!$B$17,INDEX('P10'!$M:$M,$A398+52),0)</f>
        <v>0.21334391010494871</v>
      </c>
      <c r="F398">
        <f>IF($A398&lt;='P01'!$B$17,INDEX('P01'!$R:$R,$A398+52),0)+IF($A398&lt;='P02'!$B$17,INDEX('P02'!$R:$R,$A398+52),0)+IF($A398&lt;='P03'!$B$17,INDEX('P03'!$R:$R,$A398+52),0)+IF($A398&lt;='P04'!$B$17,INDEX('P04'!$R:$R,$A398+52),0)+IF($A398&lt;='P05'!$B$17,INDEX('P05'!$R:$R,$A398+52),0)+IF($A398&lt;='P06'!$B$17,INDEX('P06'!$R:$R,$A398+52),0)+IF($A398&lt;='P07'!$B$17,INDEX('P07'!$R:$R,$A398+52),0)+IF($A398&lt;='P08'!$B$17,INDEX('P08'!$R:$R,$A398+52),0)+IF($A398&lt;='P09'!$B$17,INDEX('P09'!$R:$R,$A398+52),0)+IF($A398&lt;='P10'!$B$17,INDEX('P10'!$R:$R,$A398+52),0)</f>
        <v>24.972573101294671</v>
      </c>
      <c r="G398">
        <f>IF($A398&lt;='P01'!$B$17,INDEX('P01'!$S:$S,$A398+52),0)+IF($A398&lt;='P02'!$B$17,INDEX('P02'!$S:$S,$A398+52),0)+IF($A398&lt;='P03'!$B$17,INDEX('P03'!$S:$S,$A398+52),0)+IF($A398&lt;='P04'!$B$17,INDEX('P04'!$S:$S,$A398+52),0)+IF($A398&lt;='P05'!$B$17,INDEX('P05'!$S:$S,$A398+52),0)+IF($A398&lt;='P06'!$B$17,INDEX('P06'!$S:$S,$A398+52),0)+IF($A398&lt;='P07'!$B$17,INDEX('P07'!$S:$S,$A398+52),0)+IF($A398&lt;='P08'!$B$17,INDEX('P08'!$S:$S,$A398+52),0)+IF($A398&lt;='P09'!$B$17,INDEX('P09'!$S:$S,$A398+52),0)+IF($A398&lt;='P10'!$B$17,INDEX('P10'!$S:$S,$A398+52),0)</f>
        <v>0.49945146202589341</v>
      </c>
      <c r="H398">
        <f>IF($A398&lt;='P01'!$B$17,INDEX('P01'!$T:$T,$A398+52),0)+IF($A398&lt;='P02'!$B$17,INDEX('P02'!$T:$T,$A398+52),0)+IF($A398&lt;='P03'!$B$17,INDEX('P03'!$T:$T,$A398+52),0)+IF($A398&lt;='P04'!$B$17,INDEX('P04'!$T:$T,$A398+52),0)+IF($A398&lt;='P05'!$B$17,INDEX('P05'!$T:$T,$A398+52),0)+IF($A398&lt;='P06'!$B$17,INDEX('P06'!$T:$T,$A398+52),0)+IF($A398&lt;='P07'!$B$17,INDEX('P07'!$T:$T,$A398+52),0)+IF($A398&lt;='P08'!$B$17,INDEX('P08'!$T:$T,$A398+52),0)+IF($A398&lt;='P09'!$B$17,INDEX('P09'!$T:$T,$A398+52),0)+IF($A398&lt;='P10'!$B$17,INDEX('P10'!$T:$T,$A398+52),0)</f>
        <v>2.6375191032091929</v>
      </c>
      <c r="I398">
        <f>IF($A398&lt;='P01'!$B$17,INDEX('P01'!$U:$U,$A398+52),0)+IF($A398&lt;='P02'!$B$17,INDEX('P02'!$U:$U,$A398+52),0)+IF($A398&lt;='P03'!$B$17,INDEX('P03'!$U:$U,$A398+52),0)+IF($A398&lt;='P04'!$B$17,INDEX('P04'!$U:$U,$A398+52),0)+IF($A398&lt;='P05'!$B$17,INDEX('P05'!$U:$U,$A398+52),0)+IF($A398&lt;='P06'!$B$17,INDEX('P06'!$U:$U,$A398+52),0)+IF($A398&lt;='P07'!$B$17,INDEX('P07'!$U:$U,$A398+52),0)+IF($A398&lt;='P08'!$B$17,INDEX('P08'!$U:$U,$A398+52),0)+IF($A398&lt;='P09'!$B$17,INDEX('P09'!$U:$U,$A398+52),0)+IF($A398&lt;='P10'!$B$17,INDEX('P10'!$U:$U,$A398+52),0)</f>
        <v>65.374803910085575</v>
      </c>
      <c r="J398">
        <f>IF($A398&lt;='P01'!$B$17,INDEX('P01'!$V:$V,$A398+52),0)+IF($A398&lt;='P02'!$B$17,INDEX('P02'!$V:$V,$A398+52),0)+IF($A398&lt;='P03'!$B$17,INDEX('P03'!$V:$V,$A398+52),0)+IF($A398&lt;='P04'!$B$17,INDEX('P04'!$V:$V,$A398+52),0)+IF($A398&lt;='P05'!$B$17,INDEX('P05'!$V:$V,$A398+52),0)+IF($A398&lt;='P06'!$B$17,INDEX('P06'!$V:$V,$A398+52),0)+IF($A398&lt;='P07'!$B$17,INDEX('P07'!$V:$V,$A398+52),0)+IF($A398&lt;='P08'!$B$17,INDEX('P08'!$V:$V,$A398+52),0)+IF($A398&lt;='P09'!$B$17,INDEX('P09'!$V:$V,$A398+52),0)+IF($A398&lt;='P10'!$B$17,INDEX('P10'!$V:$V,$A398+52),0)</f>
        <v>4.0261111592047046E-2</v>
      </c>
      <c r="K398">
        <f>IF($A398&lt;='P01'!$B$17,INDEX('P01'!$W:$W,$A398+52),0)+IF($A398&lt;='P02'!$B$17,INDEX('P02'!$W:$W,$A398+52),0)+IF($A398&lt;='P03'!$B$17,INDEX('P03'!$W:$W,$A398+52),0)+IF($A398&lt;='P04'!$B$17,INDEX('P04'!$W:$W,$A398+52),0)+IF($A398&lt;='P05'!$B$17,INDEX('P05'!$W:$W,$A398+52),0)+IF($A398&lt;='P06'!$B$17,INDEX('P06'!$W:$W,$A398+52),0)+IF($A398&lt;='P07'!$B$17,INDEX('P07'!$W:$W,$A398+52),0)+IF($A398&lt;='P08'!$B$17,INDEX('P08'!$W:$W,$A398+52),0)+IF($A398&lt;='P09'!$B$17,INDEX('P09'!$W:$W,$A398+52),0)+IF($A398&lt;='P10'!$B$17,INDEX('P10'!$W:$W,$A398+52),0)</f>
        <v>-43.579462485618038</v>
      </c>
      <c r="L398">
        <f>IF($A398&lt;='P01'!$B$17,INDEX('P01'!$X:$X,$A398+52),0)+IF($A398&lt;='P02'!$B$17,INDEX('P02'!$X:$X,$A398+52),0)+IF($A398&lt;='P03'!$B$17,INDEX('P03'!$X:$X,$A398+52),0)+IF($A398&lt;='P04'!$B$17,INDEX('P04'!$X:$X,$A398+52),0)+IF($A398&lt;='P05'!$B$17,INDEX('P05'!$X:$X,$A398+52),0)+IF($A398&lt;='P06'!$B$17,INDEX('P06'!$X:$X,$A398+52),0)+IF($A398&lt;='P07'!$B$17,INDEX('P07'!$X:$X,$A398+52),0)+IF($A398&lt;='P08'!$B$17,INDEX('P08'!$X:$X,$A398+52),0)+IF($A398&lt;='P09'!$B$17,INDEX('P09'!$X:$X,$A398+52),0)+IF($A398&lt;='P10'!$B$17,INDEX('P10'!$X:$X,$A398+52),0)</f>
        <v>43.499343853712958</v>
      </c>
      <c r="M398">
        <f>IF($A398&lt;='P01'!$B$17,INDEX('P01'!$AA:$AA,$A398+52),0)+IF($A398&lt;='P02'!$B$17,INDEX('P02'!$AA:$AA,$A398+52),0)+IF($A398&lt;='P03'!$B$17,INDEX('P03'!$AA:$AA,$A398+52),0)+IF($A398&lt;='P04'!$B$17,INDEX('P04'!$AA:$AA,$A398+52),0)+IF($A398&lt;='P05'!$B$17,INDEX('P05'!$AA:$AA,$A398+52),0)+IF($A398&lt;='P06'!$B$17,INDEX('P06'!$AA:$AA,$A398+52),0)+IF($A398&lt;='P07'!$B$17,INDEX('P07'!$AA:$AA,$A398+52),0)+IF($A398&lt;='P08'!$B$17,INDEX('P08'!$AA:$AA,$A398+52),0)+IF($A398&lt;='P09'!$B$17,INDEX('P09'!$AA:$AA,$A398+52),0)+IF($A398&lt;='P10'!$B$17,INDEX('P10'!$AA:$AA,$A398+52),0)</f>
        <v>-13.151214384394823</v>
      </c>
      <c r="N398">
        <f>IF($A398&lt;='P01'!$B$17,INDEX('P01'!$AB:$AB,$A398+52),0)+IF($A398&lt;='P02'!$B$17,INDEX('P02'!$AB:$AB,$A398+52),0)+IF($A398&lt;='P03'!$B$17,INDEX('P03'!$AB:$AB,$A398+52),0)+IF($A398&lt;='P04'!$B$17,INDEX('P04'!$AB:$AB,$A398+52),0)+IF($A398&lt;='P05'!$B$17,INDEX('P05'!$AB:$AB,$A398+52),0)+IF($A398&lt;='P06'!$B$17,INDEX('P06'!$AB:$AB,$A398+52),0)+IF($A398&lt;='P07'!$B$17,INDEX('P07'!$AB:$AB,$A398+52),0)+IF($A398&lt;='P08'!$B$17,INDEX('P08'!$AB:$AB,$A398+52),0)+IF($A398&lt;='P09'!$B$17,INDEX('P09'!$AB:$AB,$A398+52),0)+IF($A398&lt;='P10'!$B$17,INDEX('P10'!$AB:$AB,$A398+52),0)</f>
        <v>7.5747078900279607</v>
      </c>
      <c r="O398">
        <f>IF($A398&lt;='P01'!$B$17,INDEX('P01'!$AC:$AC,$A398+52),0)+IF($A398&lt;='P02'!$B$17,INDEX('P02'!$AC:$AC,$A398+52),0)+IF($A398&lt;='P03'!$B$17,INDEX('P03'!$AC:$AC,$A398+52),0)+IF($A398&lt;='P04'!$B$17,INDEX('P04'!$AC:$AC,$A398+52),0)+IF($A398&lt;='P05'!$B$17,INDEX('P05'!$AC:$AC,$A398+52),0)+IF($A398&lt;='P06'!$B$17,INDEX('P06'!$AC:$AC,$A398+52),0)+IF($A398&lt;='P07'!$B$17,INDEX('P07'!$AC:$AC,$A398+52),0)+IF($A398&lt;='P08'!$B$17,INDEX('P08'!$AC:$AC,$A398+52),0)+IF($A398&lt;='P09'!$B$17,INDEX('P09'!$AC:$AC,$A398+52),0)+IF($A398&lt;='P10'!$B$17,INDEX('P10'!$AC:$AC,$A398+52),0)</f>
        <v>0.15149415780055922</v>
      </c>
      <c r="P398">
        <f>IF($A398&lt;='P01'!$B$17,INDEX('P01'!$AD:$AD,$A398+52),0)+IF($A398&lt;='P02'!$B$17,INDEX('P02'!$AD:$AD,$A398+52),0)+IF($A398&lt;='P03'!$B$17,INDEX('P03'!$AD:$AD,$A398+52),0)+IF($A398&lt;='P04'!$B$17,INDEX('P04'!$AD:$AD,$A398+52),0)+IF($A398&lt;='P05'!$B$17,INDEX('P05'!$AD:$AD,$A398+52),0)+IF($A398&lt;='P06'!$B$17,INDEX('P06'!$AD:$AD,$A398+52),0)+IF($A398&lt;='P07'!$B$17,INDEX('P07'!$AD:$AD,$A398+52),0)+IF($A398&lt;='P08'!$B$17,INDEX('P08'!$AD:$AD,$A398+52),0)+IF($A398&lt;='P09'!$B$17,INDEX('P09'!$AD:$AD,$A398+52),0)+IF($A398&lt;='P10'!$B$17,INDEX('P10'!$AD:$AD,$A398+52),0)</f>
        <v>0.79740465249064074</v>
      </c>
      <c r="Q398">
        <f>IF($A398&lt;='P01'!$B$17,INDEX('P01'!$AE:$AE,$A398+52),0)+IF($A398&lt;='P02'!$B$17,INDEX('P02'!$AE:$AE,$A398+52),0)+IF($A398&lt;='P03'!$B$17,INDEX('P03'!$AE:$AE,$A398+52),0)+IF($A398&lt;='P04'!$B$17,INDEX('P04'!$AE:$AE,$A398+52),0)+IF($A398&lt;='P05'!$B$17,INDEX('P05'!$AE:$AE,$A398+52),0)+IF($A398&lt;='P06'!$B$17,INDEX('P06'!$AE:$AE,$A398+52),0)+IF($A398&lt;='P07'!$B$17,INDEX('P07'!$AE:$AE,$A398+52),0)+IF($A398&lt;='P08'!$B$17,INDEX('P08'!$AE:$AE,$A398+52),0)+IF($A398&lt;='P09'!$B$17,INDEX('P09'!$AE:$AE,$A398+52),0)+IF($A398&lt;='P10'!$B$17,INDEX('P10'!$AE:$AE,$A398+52),0)</f>
        <v>19.764851268806488</v>
      </c>
      <c r="R398">
        <f>IF($A398&lt;='P01'!$B$17,INDEX('P01'!$AF:$AF,$A398+52),0)+IF($A398&lt;='P02'!$B$17,INDEX('P02'!$AF:$AF,$A398+52),0)+IF($A398&lt;='P03'!$B$17,INDEX('P03'!$AF:$AF,$A398+52),0)+IF($A398&lt;='P04'!$B$17,INDEX('P04'!$AF:$AF,$A398+52),0)+IF($A398&lt;='P05'!$B$17,INDEX('P05'!$AF:$AF,$A398+52),0)+IF($A398&lt;='P06'!$B$17,INDEX('P06'!$AF:$AF,$A398+52),0)+IF($A398&lt;='P07'!$B$17,INDEX('P07'!$AF:$AF,$A398+52),0)+IF($A398&lt;='P08'!$B$17,INDEX('P08'!$AF:$AF,$A398+52),0)+IF($A398&lt;='P09'!$B$17,INDEX('P09'!$AF:$AF,$A398+52),0)+IF($A398&lt;='P10'!$B$17,INDEX('P10'!$AF:$AF,$A398+52),0)</f>
        <v>1.2172195325099354E-2</v>
      </c>
      <c r="S398">
        <f>IF($A398&lt;='P01'!$B$17,INDEX('P01'!$AG:$AG,$A398+52),0)+IF($A398&lt;='P02'!$B$17,INDEX('P02'!$AG:$AG,$A398+52),0)+IF($A398&lt;='P03'!$B$17,INDEX('P03'!$AG:$AG,$A398+52),0)+IF($A398&lt;='P04'!$B$17,INDEX('P04'!$AG:$AG,$A398+52),0)+IF($A398&lt;='P05'!$B$17,INDEX('P05'!$AG:$AG,$A398+52),0)+IF($A398&lt;='P06'!$B$17,INDEX('P06'!$AG:$AG,$A398+52),0)+IF($A398&lt;='P07'!$B$17,INDEX('P07'!$AG:$AG,$A398+52),0)+IF($A398&lt;='P08'!$B$17,INDEX('P08'!$AG:$AG,$A398+52),0)+IF($A398&lt;='P09'!$B$17,INDEX('P09'!$AG:$AG,$A398+52),0)+IF($A398&lt;='P10'!$B$17,INDEX('P10'!$AG:$AG,$A398+52),0)</f>
        <v>6007.1194550277178</v>
      </c>
      <c r="T398">
        <f>IF($A398&lt;='P01'!$B$17,INDEX('P01'!$AI:$AI,$A398+52),0)+IF($A398&lt;='P02'!$B$17,INDEX('P02'!$AI:$AI,$A398+52),0)+IF($A398&lt;='P03'!$B$17,INDEX('P03'!$AI:$AI,$A398+52),0)+IF($A398&lt;='P04'!$B$17,INDEX('P04'!$AI:$AI,$A398+52),0)+IF($A398&lt;='P05'!$B$17,INDEX('P05'!$AI:$AI,$A398+52),0)+IF($A398&lt;='P06'!$B$17,INDEX('P06'!$AI:$AI,$A398+52),0)+IF($A398&lt;='P07'!$B$17,INDEX('P07'!$AI:$AI,$A398+52),0)+IF($A398&lt;='P08'!$B$17,INDEX('P08'!$AI:$AI,$A398+52),0)+IF($A398&lt;='P09'!$B$17,INDEX('P09'!$AI:$AI,$A398+52),0)+IF($A398&lt;='P10'!$B$17,INDEX('P10'!$AI:$AI,$A398+52),0)</f>
        <v>6007.1194550277178</v>
      </c>
    </row>
    <row r="399" spans="1:20" x14ac:dyDescent="0.35">
      <c r="A399">
        <v>367</v>
      </c>
      <c r="B399">
        <f>IF($A399&lt;='P01'!$B$17,INDEX('P01'!$J:$J,$A399+52),0)+IF($A399&lt;='P02'!$B$17,INDEX('P02'!$J:$J,$A399+52),0)+IF($A399&lt;='P03'!$B$17,INDEX('P03'!$J:$J,$A399+52),0)+IF($A399&lt;='P04'!$B$17,INDEX('P04'!$J:$J,$A399+52),0)+IF($A399&lt;='P05'!$B$17,INDEX('P05'!$J:$J,$A399+52),0)+IF($A399&lt;='P06'!$B$17,INDEX('P06'!$J:$J,$A399+52),0)+IF($A399&lt;='P07'!$B$17,INDEX('P07'!$J:$J,$A399+52),0)+IF($A399&lt;='P08'!$B$17,INDEX('P08'!$J:$J,$A399+52),0)+IF($A399&lt;='P09'!$B$17,INDEX('P09'!$J:$J,$A399+52),0)+IF($A399&lt;='P10'!$B$17,INDEX('P10'!$J:$J,$A399+52),0)</f>
        <v>6.5132896757166922E-5</v>
      </c>
      <c r="C399">
        <f>IF($A399&lt;='P01'!$B$17,INDEX('P01'!$K:$K,$A399+52),0)+IF($A399&lt;='P02'!$B$17,INDEX('P02'!$K:$K,$A399+52),0)+IF($A399&lt;='P03'!$B$17,INDEX('P03'!$K:$K,$A399+52),0)+IF($A399&lt;='P04'!$B$17,INDEX('P04'!$K:$K,$A399+52),0)+IF($A399&lt;='P05'!$B$17,INDEX('P05'!$K:$K,$A399+52),0)+IF($A399&lt;='P06'!$B$17,INDEX('P06'!$K:$K,$A399+52),0)+IF($A399&lt;='P07'!$B$17,INDEX('P07'!$K:$K,$A399+52),0)+IF($A399&lt;='P08'!$B$17,INDEX('P08'!$K:$K,$A399+52),0)+IF($A399&lt;='P09'!$B$17,INDEX('P09'!$K:$K,$A399+52),0)+IF($A399&lt;='P10'!$B$17,INDEX('P10'!$K:$K,$A399+52),0)</f>
        <v>7.2430607359910432E-4</v>
      </c>
      <c r="D399">
        <f>IF($A399&lt;='P01'!$B$17,INDEX('P01'!$L:$L,$A399+52),0)+IF($A399&lt;='P02'!$B$17,INDEX('P02'!$L:$L,$A399+52),0)+IF($A399&lt;='P03'!$B$17,INDEX('P03'!$L:$L,$A399+52),0)+IF($A399&lt;='P04'!$B$17,INDEX('P04'!$L:$L,$A399+52),0)+IF($A399&lt;='P05'!$B$17,INDEX('P05'!$L:$L,$A399+52),0)+IF($A399&lt;='P06'!$B$17,INDEX('P06'!$L:$L,$A399+52),0)+IF($A399&lt;='P07'!$B$17,INDEX('P07'!$L:$L,$A399+52),0)+IF($A399&lt;='P08'!$B$17,INDEX('P08'!$L:$L,$A399+52),0)+IF($A399&lt;='P09'!$B$17,INDEX('P09'!$L:$L,$A399+52),0)+IF($A399&lt;='P10'!$B$17,INDEX('P10'!$L:$L,$A399+52),0)</f>
        <v>0</v>
      </c>
      <c r="E399">
        <f>IF($A399&lt;='P01'!$B$17,INDEX('P01'!$M:$M,$A399+52),0)+IF($A399&lt;='P02'!$B$17,INDEX('P02'!$M:$M,$A399+52),0)+IF($A399&lt;='P03'!$B$17,INDEX('P03'!$M:$M,$A399+52),0)+IF($A399&lt;='P04'!$B$17,INDEX('P04'!$M:$M,$A399+52),0)+IF($A399&lt;='P05'!$B$17,INDEX('P05'!$M:$M,$A399+52),0)+IF($A399&lt;='P06'!$B$17,INDEX('P06'!$M:$M,$A399+52),0)+IF($A399&lt;='P07'!$B$17,INDEX('P07'!$M:$M,$A399+52),0)+IF($A399&lt;='P08'!$B$17,INDEX('P08'!$M:$M,$A399+52),0)+IF($A399&lt;='P09'!$B$17,INDEX('P09'!$M:$M,$A399+52),0)+IF($A399&lt;='P10'!$B$17,INDEX('P10'!$M:$M,$A399+52),0)</f>
        <v>0.21255447113459244</v>
      </c>
      <c r="F399">
        <f>IF($A399&lt;='P01'!$B$17,INDEX('P01'!$R:$R,$A399+52),0)+IF($A399&lt;='P02'!$B$17,INDEX('P02'!$R:$R,$A399+52),0)+IF($A399&lt;='P03'!$B$17,INDEX('P03'!$R:$R,$A399+52),0)+IF($A399&lt;='P04'!$B$17,INDEX('P04'!$R:$R,$A399+52),0)+IF($A399&lt;='P05'!$B$17,INDEX('P05'!$R:$R,$A399+52),0)+IF($A399&lt;='P06'!$B$17,INDEX('P06'!$R:$R,$A399+52),0)+IF($A399&lt;='P07'!$B$17,INDEX('P07'!$R:$R,$A399+52),0)+IF($A399&lt;='P08'!$B$17,INDEX('P08'!$R:$R,$A399+52),0)+IF($A399&lt;='P09'!$B$17,INDEX('P09'!$R:$R,$A399+52),0)+IF($A399&lt;='P10'!$B$17,INDEX('P10'!$R:$R,$A399+52),0)</f>
        <v>24.88016679643912</v>
      </c>
      <c r="G399">
        <f>IF($A399&lt;='P01'!$B$17,INDEX('P01'!$S:$S,$A399+52),0)+IF($A399&lt;='P02'!$B$17,INDEX('P02'!$S:$S,$A399+52),0)+IF($A399&lt;='P03'!$B$17,INDEX('P03'!$S:$S,$A399+52),0)+IF($A399&lt;='P04'!$B$17,INDEX('P04'!$S:$S,$A399+52),0)+IF($A399&lt;='P05'!$B$17,INDEX('P05'!$S:$S,$A399+52),0)+IF($A399&lt;='P06'!$B$17,INDEX('P06'!$S:$S,$A399+52),0)+IF($A399&lt;='P07'!$B$17,INDEX('P07'!$S:$S,$A399+52),0)+IF($A399&lt;='P08'!$B$17,INDEX('P08'!$S:$S,$A399+52),0)+IF($A399&lt;='P09'!$B$17,INDEX('P09'!$S:$S,$A399+52),0)+IF($A399&lt;='P10'!$B$17,INDEX('P10'!$S:$S,$A399+52),0)</f>
        <v>0.49760333592878242</v>
      </c>
      <c r="H399">
        <f>IF($A399&lt;='P01'!$B$17,INDEX('P01'!$T:$T,$A399+52),0)+IF($A399&lt;='P02'!$B$17,INDEX('P02'!$T:$T,$A399+52),0)+IF($A399&lt;='P03'!$B$17,INDEX('P03'!$T:$T,$A399+52),0)+IF($A399&lt;='P04'!$B$17,INDEX('P04'!$T:$T,$A399+52),0)+IF($A399&lt;='P05'!$B$17,INDEX('P05'!$T:$T,$A399+52),0)+IF($A399&lt;='P06'!$B$17,INDEX('P06'!$T:$T,$A399+52),0)+IF($A399&lt;='P07'!$B$17,INDEX('P07'!$T:$T,$A399+52),0)+IF($A399&lt;='P08'!$B$17,INDEX('P08'!$T:$T,$A399+52),0)+IF($A399&lt;='P09'!$B$17,INDEX('P09'!$T:$T,$A399+52),0)+IF($A399&lt;='P10'!$B$17,INDEX('P10'!$T:$T,$A399+52),0)</f>
        <v>2.6342402240932179</v>
      </c>
      <c r="I399">
        <f>IF($A399&lt;='P01'!$B$17,INDEX('P01'!$U:$U,$A399+52),0)+IF($A399&lt;='P02'!$B$17,INDEX('P02'!$U:$U,$A399+52),0)+IF($A399&lt;='P03'!$B$17,INDEX('P03'!$U:$U,$A399+52),0)+IF($A399&lt;='P04'!$B$17,INDEX('P04'!$U:$U,$A399+52),0)+IF($A399&lt;='P05'!$B$17,INDEX('P05'!$U:$U,$A399+52),0)+IF($A399&lt;='P06'!$B$17,INDEX('P06'!$U:$U,$A399+52),0)+IF($A399&lt;='P07'!$B$17,INDEX('P07'!$U:$U,$A399+52),0)+IF($A399&lt;='P08'!$B$17,INDEX('P08'!$U:$U,$A399+52),0)+IF($A399&lt;='P09'!$B$17,INDEX('P09'!$U:$U,$A399+52),0)+IF($A399&lt;='P10'!$B$17,INDEX('P10'!$U:$U,$A399+52),0)</f>
        <v>65.132896757166918</v>
      </c>
      <c r="J399">
        <f>IF($A399&lt;='P01'!$B$17,INDEX('P01'!$V:$V,$A399+52),0)+IF($A399&lt;='P02'!$B$17,INDEX('P02'!$V:$V,$A399+52),0)+IF($A399&lt;='P03'!$B$17,INDEX('P03'!$V:$V,$A399+52),0)+IF($A399&lt;='P04'!$B$17,INDEX('P04'!$V:$V,$A399+52),0)+IF($A399&lt;='P05'!$B$17,INDEX('P05'!$V:$V,$A399+52),0)+IF($A399&lt;='P06'!$B$17,INDEX('P06'!$V:$V,$A399+52),0)+IF($A399&lt;='P07'!$B$17,INDEX('P07'!$V:$V,$A399+52),0)+IF($A399&lt;='P08'!$B$17,INDEX('P08'!$V:$V,$A399+52),0)+IF($A399&lt;='P09'!$B$17,INDEX('P09'!$V:$V,$A399+52),0)+IF($A399&lt;='P10'!$B$17,INDEX('P10'!$V:$V,$A399+52),0)</f>
        <v>4.021106027002079E-2</v>
      </c>
      <c r="K399">
        <f>IF($A399&lt;='P01'!$B$17,INDEX('P01'!$W:$W,$A399+52),0)+IF($A399&lt;='P02'!$B$17,INDEX('P02'!$W:$W,$A399+52),0)+IF($A399&lt;='P03'!$B$17,INDEX('P03'!$W:$W,$A399+52),0)+IF($A399&lt;='P04'!$B$17,INDEX('P04'!$W:$W,$A399+52),0)+IF($A399&lt;='P05'!$B$17,INDEX('P05'!$W:$W,$A399+52),0)+IF($A399&lt;='P06'!$B$17,INDEX('P06'!$W:$W,$A399+52),0)+IF($A399&lt;='P07'!$B$17,INDEX('P07'!$W:$W,$A399+52),0)+IF($A399&lt;='P08'!$B$17,INDEX('P08'!$W:$W,$A399+52),0)+IF($A399&lt;='P09'!$B$17,INDEX('P09'!$W:$W,$A399+52),0)+IF($A399&lt;='P10'!$B$17,INDEX('P10'!$W:$W,$A399+52),0)</f>
        <v>-43.424784581019814</v>
      </c>
      <c r="L399">
        <f>IF($A399&lt;='P01'!$B$17,INDEX('P01'!$X:$X,$A399+52),0)+IF($A399&lt;='P02'!$B$17,INDEX('P02'!$X:$X,$A399+52),0)+IF($A399&lt;='P03'!$B$17,INDEX('P03'!$X:$X,$A399+52),0)+IF($A399&lt;='P04'!$B$17,INDEX('P04'!$X:$X,$A399+52),0)+IF($A399&lt;='P05'!$B$17,INDEX('P05'!$X:$X,$A399+52),0)+IF($A399&lt;='P06'!$B$17,INDEX('P06'!$X:$X,$A399+52),0)+IF($A399&lt;='P07'!$B$17,INDEX('P07'!$X:$X,$A399+52),0)+IF($A399&lt;='P08'!$B$17,INDEX('P08'!$X:$X,$A399+52),0)+IF($A399&lt;='P09'!$B$17,INDEX('P09'!$X:$X,$A399+52),0)+IF($A399&lt;='P10'!$B$17,INDEX('P10'!$X:$X,$A399+52),0)</f>
        <v>43.344962413027162</v>
      </c>
      <c r="M399">
        <f>IF($A399&lt;='P01'!$B$17,INDEX('P01'!$AA:$AA,$A399+52),0)+IF($A399&lt;='P02'!$B$17,INDEX('P02'!$AA:$AA,$A399+52),0)+IF($A399&lt;='P03'!$B$17,INDEX('P03'!$AA:$AA,$A399+52),0)+IF($A399&lt;='P04'!$B$17,INDEX('P04'!$AA:$AA,$A399+52),0)+IF($A399&lt;='P05'!$B$17,INDEX('P05'!$AA:$AA,$A399+52),0)+IF($A399&lt;='P06'!$B$17,INDEX('P06'!$AA:$AA,$A399+52),0)+IF($A399&lt;='P07'!$B$17,INDEX('P07'!$AA:$AA,$A399+52),0)+IF($A399&lt;='P08'!$B$17,INDEX('P08'!$AA:$AA,$A399+52),0)+IF($A399&lt;='P09'!$B$17,INDEX('P09'!$AA:$AA,$A399+52),0)+IF($A399&lt;='P10'!$B$17,INDEX('P10'!$AA:$AA,$A399+52),0)</f>
        <v>-13.061779172346508</v>
      </c>
      <c r="N399">
        <f>IF($A399&lt;='P01'!$B$17,INDEX('P01'!$AB:$AB,$A399+52),0)+IF($A399&lt;='P02'!$B$17,INDEX('P02'!$AB:$AB,$A399+52),0)+IF($A399&lt;='P03'!$B$17,INDEX('P03'!$AB:$AB,$A399+52),0)+IF($A399&lt;='P04'!$B$17,INDEX('P04'!$AB:$AB,$A399+52),0)+IF($A399&lt;='P05'!$B$17,INDEX('P05'!$AB:$AB,$A399+52),0)+IF($A399&lt;='P06'!$B$17,INDEX('P06'!$AB:$AB,$A399+52),0)+IF($A399&lt;='P07'!$B$17,INDEX('P07'!$AB:$AB,$A399+52),0)+IF($A399&lt;='P08'!$B$17,INDEX('P08'!$AB:$AB,$A399+52),0)+IF($A399&lt;='P09'!$B$17,INDEX('P09'!$AB:$AB,$A399+52),0)+IF($A399&lt;='P10'!$B$17,INDEX('P10'!$AB:$AB,$A399+52),0)</f>
        <v>7.5220538626939204</v>
      </c>
      <c r="O399">
        <f>IF($A399&lt;='P01'!$B$17,INDEX('P01'!$AC:$AC,$A399+52),0)+IF($A399&lt;='P02'!$B$17,INDEX('P02'!$AC:$AC,$A399+52),0)+IF($A399&lt;='P03'!$B$17,INDEX('P03'!$AC:$AC,$A399+52),0)+IF($A399&lt;='P04'!$B$17,INDEX('P04'!$AC:$AC,$A399+52),0)+IF($A399&lt;='P05'!$B$17,INDEX('P05'!$AC:$AC,$A399+52),0)+IF($A399&lt;='P06'!$B$17,INDEX('P06'!$AC:$AC,$A399+52),0)+IF($A399&lt;='P07'!$B$17,INDEX('P07'!$AC:$AC,$A399+52),0)+IF($A399&lt;='P08'!$B$17,INDEX('P08'!$AC:$AC,$A399+52),0)+IF($A399&lt;='P09'!$B$17,INDEX('P09'!$AC:$AC,$A399+52),0)+IF($A399&lt;='P10'!$B$17,INDEX('P10'!$AC:$AC,$A399+52),0)</f>
        <v>0.1504410772538784</v>
      </c>
      <c r="P399">
        <f>IF($A399&lt;='P01'!$B$17,INDEX('P01'!$AD:$AD,$A399+52),0)+IF($A399&lt;='P02'!$B$17,INDEX('P02'!$AD:$AD,$A399+52),0)+IF($A399&lt;='P03'!$B$17,INDEX('P03'!$AD:$AD,$A399+52),0)+IF($A399&lt;='P04'!$B$17,INDEX('P04'!$AD:$AD,$A399+52),0)+IF($A399&lt;='P05'!$B$17,INDEX('P05'!$AD:$AD,$A399+52),0)+IF($A399&lt;='P06'!$B$17,INDEX('P06'!$AD:$AD,$A399+52),0)+IF($A399&lt;='P07'!$B$17,INDEX('P07'!$AD:$AD,$A399+52),0)+IF($A399&lt;='P08'!$B$17,INDEX('P08'!$AD:$AD,$A399+52),0)+IF($A399&lt;='P09'!$B$17,INDEX('P09'!$AD:$AD,$A399+52),0)+IF($A399&lt;='P10'!$B$17,INDEX('P10'!$AD:$AD,$A399+52),0)</f>
        <v>0.79381460217109434</v>
      </c>
      <c r="Q399">
        <f>IF($A399&lt;='P01'!$B$17,INDEX('P01'!$AE:$AE,$A399+52),0)+IF($A399&lt;='P02'!$B$17,INDEX('P02'!$AE:$AE,$A399+52),0)+IF($A399&lt;='P03'!$B$17,INDEX('P03'!$AE:$AE,$A399+52),0)+IF($A399&lt;='P04'!$B$17,INDEX('P04'!$AE:$AE,$A399+52),0)+IF($A399&lt;='P05'!$B$17,INDEX('P05'!$AE:$AE,$A399+52),0)+IF($A399&lt;='P06'!$B$17,INDEX('P06'!$AE:$AE,$A399+52),0)+IF($A399&lt;='P07'!$B$17,INDEX('P07'!$AE:$AE,$A399+52),0)+IF($A399&lt;='P08'!$B$17,INDEX('P08'!$AE:$AE,$A399+52),0)+IF($A399&lt;='P09'!$B$17,INDEX('P09'!$AE:$AE,$A399+52),0)+IF($A399&lt;='P10'!$B$17,INDEX('P10'!$AE:$AE,$A399+52),0)</f>
        <v>19.627459961567951</v>
      </c>
      <c r="R399">
        <f>IF($A399&lt;='P01'!$B$17,INDEX('P01'!$AF:$AF,$A399+52),0)+IF($A399&lt;='P02'!$B$17,INDEX('P02'!$AF:$AF,$A399+52),0)+IF($A399&lt;='P03'!$B$17,INDEX('P03'!$AF:$AF,$A399+52),0)+IF($A399&lt;='P04'!$B$17,INDEX('P04'!$AF:$AF,$A399+52),0)+IF($A399&lt;='P05'!$B$17,INDEX('P05'!$AF:$AF,$A399+52),0)+IF($A399&lt;='P06'!$B$17,INDEX('P06'!$AF:$AF,$A399+52),0)+IF($A399&lt;='P07'!$B$17,INDEX('P07'!$AF:$AF,$A399+52),0)+IF($A399&lt;='P08'!$B$17,INDEX('P08'!$AF:$AF,$A399+52),0)+IF($A399&lt;='P09'!$B$17,INDEX('P09'!$AF:$AF,$A399+52),0)+IF($A399&lt;='P10'!$B$17,INDEX('P10'!$AF:$AF,$A399+52),0)</f>
        <v>1.2117394047504641E-2</v>
      </c>
      <c r="S399">
        <f>IF($A399&lt;='P01'!$B$17,INDEX('P01'!$AG:$AG,$A399+52),0)+IF($A399&lt;='P02'!$B$17,INDEX('P02'!$AG:$AG,$A399+52),0)+IF($A399&lt;='P03'!$B$17,INDEX('P03'!$AG:$AG,$A399+52),0)+IF($A399&lt;='P04'!$B$17,INDEX('P04'!$AG:$AG,$A399+52),0)+IF($A399&lt;='P05'!$B$17,INDEX('P05'!$AG:$AG,$A399+52),0)+IF($A399&lt;='P06'!$B$17,INDEX('P06'!$AG:$AG,$A399+52),0)+IF($A399&lt;='P07'!$B$17,INDEX('P07'!$AG:$AG,$A399+52),0)+IF($A399&lt;='P08'!$B$17,INDEX('P08'!$AG:$AG,$A399+52),0)+IF($A399&lt;='P09'!$B$17,INDEX('P09'!$AG:$AG,$A399+52),0)+IF($A399&lt;='P10'!$B$17,INDEX('P10'!$AG:$AG,$A399+52),0)</f>
        <v>5983.4402385510357</v>
      </c>
      <c r="T399">
        <f>IF($A399&lt;='P01'!$B$17,INDEX('P01'!$AI:$AI,$A399+52),0)+IF($A399&lt;='P02'!$B$17,INDEX('P02'!$AI:$AI,$A399+52),0)+IF($A399&lt;='P03'!$B$17,INDEX('P03'!$AI:$AI,$A399+52),0)+IF($A399&lt;='P04'!$B$17,INDEX('P04'!$AI:$AI,$A399+52),0)+IF($A399&lt;='P05'!$B$17,INDEX('P05'!$AI:$AI,$A399+52),0)+IF($A399&lt;='P06'!$B$17,INDEX('P06'!$AI:$AI,$A399+52),0)+IF($A399&lt;='P07'!$B$17,INDEX('P07'!$AI:$AI,$A399+52),0)+IF($A399&lt;='P08'!$B$17,INDEX('P08'!$AI:$AI,$A399+52),0)+IF($A399&lt;='P09'!$B$17,INDEX('P09'!$AI:$AI,$A399+52),0)+IF($A399&lt;='P10'!$B$17,INDEX('P10'!$AI:$AI,$A399+52),0)</f>
        <v>5983.4402385510357</v>
      </c>
    </row>
    <row r="400" spans="1:20" x14ac:dyDescent="0.35">
      <c r="A400">
        <v>368</v>
      </c>
      <c r="B400">
        <f>IF($A400&lt;='P01'!$B$17,INDEX('P01'!$J:$J,$A400+52),0)+IF($A400&lt;='P02'!$B$17,INDEX('P02'!$J:$J,$A400+52),0)+IF($A400&lt;='P03'!$B$17,INDEX('P03'!$J:$J,$A400+52),0)+IF($A400&lt;='P04'!$B$17,INDEX('P04'!$J:$J,$A400+52),0)+IF($A400&lt;='P05'!$B$17,INDEX('P05'!$J:$J,$A400+52),0)+IF($A400&lt;='P06'!$B$17,INDEX('P06'!$J:$J,$A400+52),0)+IF($A400&lt;='P07'!$B$17,INDEX('P07'!$J:$J,$A400+52),0)+IF($A400&lt;='P08'!$B$17,INDEX('P08'!$J:$J,$A400+52),0)+IF($A400&lt;='P09'!$B$17,INDEX('P09'!$J:$J,$A400+52),0)+IF($A400&lt;='P10'!$B$17,INDEX('P10'!$J:$J,$A400+52),0)</f>
        <v>6.4891884736120682E-5</v>
      </c>
      <c r="C400">
        <f>IF($A400&lt;='P01'!$B$17,INDEX('P01'!$K:$K,$A400+52),0)+IF($A400&lt;='P02'!$B$17,INDEX('P02'!$K:$K,$A400+52),0)+IF($A400&lt;='P03'!$B$17,INDEX('P03'!$K:$K,$A400+52),0)+IF($A400&lt;='P04'!$B$17,INDEX('P04'!$K:$K,$A400+52),0)+IF($A400&lt;='P05'!$B$17,INDEX('P05'!$K:$K,$A400+52),0)+IF($A400&lt;='P06'!$B$17,INDEX('P06'!$K:$K,$A400+52),0)+IF($A400&lt;='P07'!$B$17,INDEX('P07'!$K:$K,$A400+52),0)+IF($A400&lt;='P08'!$B$17,INDEX('P08'!$K:$K,$A400+52),0)+IF($A400&lt;='P09'!$B$17,INDEX('P09'!$K:$K,$A400+52),0)+IF($A400&lt;='P10'!$B$17,INDEX('P10'!$K:$K,$A400+52),0)</f>
        <v>7.216259153481207E-4</v>
      </c>
      <c r="D400">
        <f>IF($A400&lt;='P01'!$B$17,INDEX('P01'!$L:$L,$A400+52),0)+IF($A400&lt;='P02'!$B$17,INDEX('P02'!$L:$L,$A400+52),0)+IF($A400&lt;='P03'!$B$17,INDEX('P03'!$L:$L,$A400+52),0)+IF($A400&lt;='P04'!$B$17,INDEX('P04'!$L:$L,$A400+52),0)+IF($A400&lt;='P05'!$B$17,INDEX('P05'!$L:$L,$A400+52),0)+IF($A400&lt;='P06'!$B$17,INDEX('P06'!$L:$L,$A400+52),0)+IF($A400&lt;='P07'!$B$17,INDEX('P07'!$L:$L,$A400+52),0)+IF($A400&lt;='P08'!$B$17,INDEX('P08'!$L:$L,$A400+52),0)+IF($A400&lt;='P09'!$B$17,INDEX('P09'!$L:$L,$A400+52),0)+IF($A400&lt;='P10'!$B$17,INDEX('P10'!$L:$L,$A400+52),0)</f>
        <v>0</v>
      </c>
      <c r="E400">
        <f>IF($A400&lt;='P01'!$B$17,INDEX('P01'!$M:$M,$A400+52),0)+IF($A400&lt;='P02'!$B$17,INDEX('P02'!$M:$M,$A400+52),0)+IF($A400&lt;='P03'!$B$17,INDEX('P03'!$M:$M,$A400+52),0)+IF($A400&lt;='P04'!$B$17,INDEX('P04'!$M:$M,$A400+52),0)+IF($A400&lt;='P05'!$B$17,INDEX('P05'!$M:$M,$A400+52),0)+IF($A400&lt;='P06'!$B$17,INDEX('P06'!$M:$M,$A400+52),0)+IF($A400&lt;='P07'!$B$17,INDEX('P07'!$M:$M,$A400+52),0)+IF($A400&lt;='P08'!$B$17,INDEX('P08'!$M:$M,$A400+52),0)+IF($A400&lt;='P09'!$B$17,INDEX('P09'!$M:$M,$A400+52),0)+IF($A400&lt;='P10'!$B$17,INDEX('P10'!$M:$M,$A400+52),0)</f>
        <v>0.21176795333450818</v>
      </c>
      <c r="F400">
        <f>IF($A400&lt;='P01'!$B$17,INDEX('P01'!$R:$R,$A400+52),0)+IF($A400&lt;='P02'!$B$17,INDEX('P02'!$R:$R,$A400+52),0)+IF($A400&lt;='P03'!$B$17,INDEX('P03'!$R:$R,$A400+52),0)+IF($A400&lt;='P04'!$B$17,INDEX('P04'!$R:$R,$A400+52),0)+IF($A400&lt;='P05'!$B$17,INDEX('P05'!$R:$R,$A400+52),0)+IF($A400&lt;='P06'!$B$17,INDEX('P06'!$R:$R,$A400+52),0)+IF($A400&lt;='P07'!$B$17,INDEX('P07'!$R:$R,$A400+52),0)+IF($A400&lt;='P08'!$B$17,INDEX('P08'!$R:$R,$A400+52),0)+IF($A400&lt;='P09'!$B$17,INDEX('P09'!$R:$R,$A400+52),0)+IF($A400&lt;='P10'!$B$17,INDEX('P10'!$R:$R,$A400+52),0)</f>
        <v>24.788102423716172</v>
      </c>
      <c r="G400">
        <f>IF($A400&lt;='P01'!$B$17,INDEX('P01'!$S:$S,$A400+52),0)+IF($A400&lt;='P02'!$B$17,INDEX('P02'!$S:$S,$A400+52),0)+IF($A400&lt;='P03'!$B$17,INDEX('P03'!$S:$S,$A400+52),0)+IF($A400&lt;='P04'!$B$17,INDEX('P04'!$S:$S,$A400+52),0)+IF($A400&lt;='P05'!$B$17,INDEX('P05'!$S:$S,$A400+52),0)+IF($A400&lt;='P06'!$B$17,INDEX('P06'!$S:$S,$A400+52),0)+IF($A400&lt;='P07'!$B$17,INDEX('P07'!$S:$S,$A400+52),0)+IF($A400&lt;='P08'!$B$17,INDEX('P08'!$S:$S,$A400+52),0)+IF($A400&lt;='P09'!$B$17,INDEX('P09'!$S:$S,$A400+52),0)+IF($A400&lt;='P10'!$B$17,INDEX('P10'!$S:$S,$A400+52),0)</f>
        <v>0.49576204847432342</v>
      </c>
      <c r="H400">
        <f>IF($A400&lt;='P01'!$B$17,INDEX('P01'!$T:$T,$A400+52),0)+IF($A400&lt;='P02'!$B$17,INDEX('P02'!$T:$T,$A400+52),0)+IF($A400&lt;='P03'!$B$17,INDEX('P03'!$T:$T,$A400+52),0)+IF($A400&lt;='P04'!$B$17,INDEX('P04'!$T:$T,$A400+52),0)+IF($A400&lt;='P05'!$B$17,INDEX('P05'!$T:$T,$A400+52),0)+IF($A400&lt;='P06'!$B$17,INDEX('P06'!$T:$T,$A400+52),0)+IF($A400&lt;='P07'!$B$17,INDEX('P07'!$T:$T,$A400+52),0)+IF($A400&lt;='P08'!$B$17,INDEX('P08'!$T:$T,$A400+52),0)+IF($A400&lt;='P09'!$B$17,INDEX('P09'!$T:$T,$A400+52),0)+IF($A400&lt;='P10'!$B$17,INDEX('P10'!$T:$T,$A400+52),0)</f>
        <v>2.6309654211745452</v>
      </c>
      <c r="I400">
        <f>IF($A400&lt;='P01'!$B$17,INDEX('P01'!$U:$U,$A400+52),0)+IF($A400&lt;='P02'!$B$17,INDEX('P02'!$U:$U,$A400+52),0)+IF($A400&lt;='P03'!$B$17,INDEX('P03'!$U:$U,$A400+52),0)+IF($A400&lt;='P04'!$B$17,INDEX('P04'!$U:$U,$A400+52),0)+IF($A400&lt;='P05'!$B$17,INDEX('P05'!$U:$U,$A400+52),0)+IF($A400&lt;='P06'!$B$17,INDEX('P06'!$U:$U,$A400+52),0)+IF($A400&lt;='P07'!$B$17,INDEX('P07'!$U:$U,$A400+52),0)+IF($A400&lt;='P08'!$B$17,INDEX('P08'!$U:$U,$A400+52),0)+IF($A400&lt;='P09'!$B$17,INDEX('P09'!$U:$U,$A400+52),0)+IF($A400&lt;='P10'!$B$17,INDEX('P10'!$U:$U,$A400+52),0)</f>
        <v>64.891884736120687</v>
      </c>
      <c r="J400">
        <f>IF($A400&lt;='P01'!$B$17,INDEX('P01'!$V:$V,$A400+52),0)+IF($A400&lt;='P02'!$B$17,INDEX('P02'!$V:$V,$A400+52),0)+IF($A400&lt;='P03'!$B$17,INDEX('P03'!$V:$V,$A400+52),0)+IF($A400&lt;='P04'!$B$17,INDEX('P04'!$V:$V,$A400+52),0)+IF($A400&lt;='P05'!$B$17,INDEX('P05'!$V:$V,$A400+52),0)+IF($A400&lt;='P06'!$B$17,INDEX('P06'!$V:$V,$A400+52),0)+IF($A400&lt;='P07'!$B$17,INDEX('P07'!$V:$V,$A400+52),0)+IF($A400&lt;='P08'!$B$17,INDEX('P08'!$V:$V,$A400+52),0)+IF($A400&lt;='P09'!$B$17,INDEX('P09'!$V:$V,$A400+52),0)+IF($A400&lt;='P10'!$B$17,INDEX('P10'!$V:$V,$A400+52),0)</f>
        <v>4.0161071170192006E-2</v>
      </c>
      <c r="K400">
        <f>IF($A400&lt;='P01'!$B$17,INDEX('P01'!$W:$W,$A400+52),0)+IF($A400&lt;='P02'!$B$17,INDEX('P02'!$W:$W,$A400+52),0)+IF($A400&lt;='P03'!$B$17,INDEX('P03'!$W:$W,$A400+52),0)+IF($A400&lt;='P04'!$B$17,INDEX('P04'!$W:$W,$A400+52),0)+IF($A400&lt;='P05'!$B$17,INDEX('P05'!$W:$W,$A400+52),0)+IF($A400&lt;='P06'!$B$17,INDEX('P06'!$W:$W,$A400+52),0)+IF($A400&lt;='P07'!$B$17,INDEX('P07'!$W:$W,$A400+52),0)+IF($A400&lt;='P08'!$B$17,INDEX('P08'!$W:$W,$A400+52),0)+IF($A400&lt;='P09'!$B$17,INDEX('P09'!$W:$W,$A400+52),0)+IF($A400&lt;='P10'!$B$17,INDEX('P10'!$W:$W,$A400+52),0)</f>
        <v>-43.270670853223571</v>
      </c>
      <c r="L400">
        <f>IF($A400&lt;='P01'!$B$17,INDEX('P01'!$X:$X,$A400+52),0)+IF($A400&lt;='P02'!$B$17,INDEX('P02'!$X:$X,$A400+52),0)+IF($A400&lt;='P03'!$B$17,INDEX('P03'!$X:$X,$A400+52),0)+IF($A400&lt;='P04'!$B$17,INDEX('P04'!$X:$X,$A400+52),0)+IF($A400&lt;='P05'!$B$17,INDEX('P05'!$X:$X,$A400+52),0)+IF($A400&lt;='P06'!$B$17,INDEX('P06'!$X:$X,$A400+52),0)+IF($A400&lt;='P07'!$B$17,INDEX('P07'!$X:$X,$A400+52),0)+IF($A400&lt;='P08'!$B$17,INDEX('P08'!$X:$X,$A400+52),0)+IF($A400&lt;='P09'!$B$17,INDEX('P09'!$X:$X,$A400+52),0)+IF($A400&lt;='P10'!$B$17,INDEX('P10'!$X:$X,$A400+52),0)</f>
        <v>43.191144052134433</v>
      </c>
      <c r="M400">
        <f>IF($A400&lt;='P01'!$B$17,INDEX('P01'!$AA:$AA,$A400+52),0)+IF($A400&lt;='P02'!$B$17,INDEX('P02'!$AA:$AA,$A400+52),0)+IF($A400&lt;='P03'!$B$17,INDEX('P03'!$AA:$AA,$A400+52),0)+IF($A400&lt;='P04'!$B$17,INDEX('P04'!$AA:$AA,$A400+52),0)+IF($A400&lt;='P05'!$B$17,INDEX('P05'!$AA:$AA,$A400+52),0)+IF($A400&lt;='P06'!$B$17,INDEX('P06'!$AA:$AA,$A400+52),0)+IF($A400&lt;='P07'!$B$17,INDEX('P07'!$AA:$AA,$A400+52),0)+IF($A400&lt;='P08'!$B$17,INDEX('P08'!$AA:$AA,$A400+52),0)+IF($A400&lt;='P09'!$B$17,INDEX('P09'!$AA:$AA,$A400+52),0)+IF($A400&lt;='P10'!$B$17,INDEX('P10'!$AA:$AA,$A400+52),0)</f>
        <v>-12.972956724119054</v>
      </c>
      <c r="N400">
        <f>IF($A400&lt;='P01'!$B$17,INDEX('P01'!$AB:$AB,$A400+52),0)+IF($A400&lt;='P02'!$B$17,INDEX('P02'!$AB:$AB,$A400+52),0)+IF($A400&lt;='P03'!$B$17,INDEX('P03'!$AB:$AB,$A400+52),0)+IF($A400&lt;='P04'!$B$17,INDEX('P04'!$AB:$AB,$A400+52),0)+IF($A400&lt;='P05'!$B$17,INDEX('P05'!$AB:$AB,$A400+52),0)+IF($A400&lt;='P06'!$B$17,INDEX('P06'!$AB:$AB,$A400+52),0)+IF($A400&lt;='P07'!$B$17,INDEX('P07'!$AB:$AB,$A400+52),0)+IF($A400&lt;='P08'!$B$17,INDEX('P08'!$AB:$AB,$A400+52),0)+IF($A400&lt;='P09'!$B$17,INDEX('P09'!$AB:$AB,$A400+52),0)+IF($A400&lt;='P10'!$B$17,INDEX('P10'!$AB:$AB,$A400+52),0)</f>
        <v>7.4697658490246628</v>
      </c>
      <c r="O400">
        <f>IF($A400&lt;='P01'!$B$17,INDEX('P01'!$AC:$AC,$A400+52),0)+IF($A400&lt;='P02'!$B$17,INDEX('P02'!$AC:$AC,$A400+52),0)+IF($A400&lt;='P03'!$B$17,INDEX('P03'!$AC:$AC,$A400+52),0)+IF($A400&lt;='P04'!$B$17,INDEX('P04'!$AC:$AC,$A400+52),0)+IF($A400&lt;='P05'!$B$17,INDEX('P05'!$AC:$AC,$A400+52),0)+IF($A400&lt;='P06'!$B$17,INDEX('P06'!$AC:$AC,$A400+52),0)+IF($A400&lt;='P07'!$B$17,INDEX('P07'!$AC:$AC,$A400+52),0)+IF($A400&lt;='P08'!$B$17,INDEX('P08'!$AC:$AC,$A400+52),0)+IF($A400&lt;='P09'!$B$17,INDEX('P09'!$AC:$AC,$A400+52),0)+IF($A400&lt;='P10'!$B$17,INDEX('P10'!$AC:$AC,$A400+52),0)</f>
        <v>0.14939531698049324</v>
      </c>
      <c r="P400">
        <f>IF($A400&lt;='P01'!$B$17,INDEX('P01'!$AD:$AD,$A400+52),0)+IF($A400&lt;='P02'!$B$17,INDEX('P02'!$AD:$AD,$A400+52),0)+IF($A400&lt;='P03'!$B$17,INDEX('P03'!$AD:$AD,$A400+52),0)+IF($A400&lt;='P04'!$B$17,INDEX('P04'!$AD:$AD,$A400+52),0)+IF($A400&lt;='P05'!$B$17,INDEX('P05'!$AD:$AD,$A400+52),0)+IF($A400&lt;='P06'!$B$17,INDEX('P06'!$AD:$AD,$A400+52),0)+IF($A400&lt;='P07'!$B$17,INDEX('P07'!$AD:$AD,$A400+52),0)+IF($A400&lt;='P08'!$B$17,INDEX('P08'!$AD:$AD,$A400+52),0)+IF($A400&lt;='P09'!$B$17,INDEX('P09'!$AD:$AD,$A400+52),0)+IF($A400&lt;='P10'!$B$17,INDEX('P10'!$AD:$AD,$A400+52),0)</f>
        <v>0.79024071486396119</v>
      </c>
      <c r="Q400">
        <f>IF($A400&lt;='P01'!$B$17,INDEX('P01'!$AE:$AE,$A400+52),0)+IF($A400&lt;='P02'!$B$17,INDEX('P02'!$AE:$AE,$A400+52),0)+IF($A400&lt;='P03'!$B$17,INDEX('P03'!$AE:$AE,$A400+52),0)+IF($A400&lt;='P04'!$B$17,INDEX('P04'!$AE:$AE,$A400+52),0)+IF($A400&lt;='P05'!$B$17,INDEX('P05'!$AE:$AE,$A400+52),0)+IF($A400&lt;='P06'!$B$17,INDEX('P06'!$AE:$AE,$A400+52),0)+IF($A400&lt;='P07'!$B$17,INDEX('P07'!$AE:$AE,$A400+52),0)+IF($A400&lt;='P08'!$B$17,INDEX('P08'!$AE:$AE,$A400+52),0)+IF($A400&lt;='P09'!$B$17,INDEX('P09'!$AE:$AE,$A400+52),0)+IF($A400&lt;='P10'!$B$17,INDEX('P10'!$AE:$AE,$A400+52),0)</f>
        <v>19.49102370180475</v>
      </c>
      <c r="R400">
        <f>IF($A400&lt;='P01'!$B$17,INDEX('P01'!$AF:$AF,$A400+52),0)+IF($A400&lt;='P02'!$B$17,INDEX('P02'!$AF:$AF,$A400+52),0)+IF($A400&lt;='P03'!$B$17,INDEX('P03'!$AF:$AF,$A400+52),0)+IF($A400&lt;='P04'!$B$17,INDEX('P04'!$AF:$AF,$A400+52),0)+IF($A400&lt;='P05'!$B$17,INDEX('P05'!$AF:$AF,$A400+52),0)+IF($A400&lt;='P06'!$B$17,INDEX('P06'!$AF:$AF,$A400+52),0)+IF($A400&lt;='P07'!$B$17,INDEX('P07'!$AF:$AF,$A400+52),0)+IF($A400&lt;='P08'!$B$17,INDEX('P08'!$AF:$AF,$A400+52),0)+IF($A400&lt;='P09'!$B$17,INDEX('P09'!$AF:$AF,$A400+52),0)+IF($A400&lt;='P10'!$B$17,INDEX('P10'!$AF:$AF,$A400+52),0)</f>
        <v>1.2062839494510194E-2</v>
      </c>
      <c r="S400">
        <f>IF($A400&lt;='P01'!$B$17,INDEX('P01'!$AG:$AG,$A400+52),0)+IF($A400&lt;='P02'!$B$17,INDEX('P02'!$AG:$AG,$A400+52),0)+IF($A400&lt;='P03'!$B$17,INDEX('P03'!$AG:$AG,$A400+52),0)+IF($A400&lt;='P04'!$B$17,INDEX('P04'!$AG:$AG,$A400+52),0)+IF($A400&lt;='P05'!$B$17,INDEX('P05'!$AG:$AG,$A400+52),0)+IF($A400&lt;='P06'!$B$17,INDEX('P06'!$AG:$AG,$A400+52),0)+IF($A400&lt;='P07'!$B$17,INDEX('P07'!$AG:$AG,$A400+52),0)+IF($A400&lt;='P08'!$B$17,INDEX('P08'!$AG:$AG,$A400+52),0)+IF($A400&lt;='P09'!$B$17,INDEX('P09'!$AG:$AG,$A400+52),0)+IF($A400&lt;='P10'!$B$17,INDEX('P10'!$AG:$AG,$A400+52),0)</f>
        <v>5959.8373208422554</v>
      </c>
      <c r="T400">
        <f>IF($A400&lt;='P01'!$B$17,INDEX('P01'!$AI:$AI,$A400+52),0)+IF($A400&lt;='P02'!$B$17,INDEX('P02'!$AI:$AI,$A400+52),0)+IF($A400&lt;='P03'!$B$17,INDEX('P03'!$AI:$AI,$A400+52),0)+IF($A400&lt;='P04'!$B$17,INDEX('P04'!$AI:$AI,$A400+52),0)+IF($A400&lt;='P05'!$B$17,INDEX('P05'!$AI:$AI,$A400+52),0)+IF($A400&lt;='P06'!$B$17,INDEX('P06'!$AI:$AI,$A400+52),0)+IF($A400&lt;='P07'!$B$17,INDEX('P07'!$AI:$AI,$A400+52),0)+IF($A400&lt;='P08'!$B$17,INDEX('P08'!$AI:$AI,$A400+52),0)+IF($A400&lt;='P09'!$B$17,INDEX('P09'!$AI:$AI,$A400+52),0)+IF($A400&lt;='P10'!$B$17,INDEX('P10'!$AI:$AI,$A400+52),0)</f>
        <v>5959.8373208422554</v>
      </c>
    </row>
    <row r="401" spans="1:20" x14ac:dyDescent="0.35">
      <c r="A401">
        <v>369</v>
      </c>
      <c r="B401">
        <f>IF($A401&lt;='P01'!$B$17,INDEX('P01'!$J:$J,$A401+52),0)+IF($A401&lt;='P02'!$B$17,INDEX('P02'!$J:$J,$A401+52),0)+IF($A401&lt;='P03'!$B$17,INDEX('P03'!$J:$J,$A401+52),0)+IF($A401&lt;='P04'!$B$17,INDEX('P04'!$J:$J,$A401+52),0)+IF($A401&lt;='P05'!$B$17,INDEX('P05'!$J:$J,$A401+52),0)+IF($A401&lt;='P06'!$B$17,INDEX('P06'!$J:$J,$A401+52),0)+IF($A401&lt;='P07'!$B$17,INDEX('P07'!$J:$J,$A401+52),0)+IF($A401&lt;='P08'!$B$17,INDEX('P08'!$J:$J,$A401+52),0)+IF($A401&lt;='P09'!$B$17,INDEX('P09'!$J:$J,$A401+52),0)+IF($A401&lt;='P10'!$B$17,INDEX('P10'!$J:$J,$A401+52),0)</f>
        <v>6.465176453467991E-5</v>
      </c>
      <c r="C401">
        <f>IF($A401&lt;='P01'!$B$17,INDEX('P01'!$K:$K,$A401+52),0)+IF($A401&lt;='P02'!$B$17,INDEX('P02'!$K:$K,$A401+52),0)+IF($A401&lt;='P03'!$B$17,INDEX('P03'!$K:$K,$A401+52),0)+IF($A401&lt;='P04'!$B$17,INDEX('P04'!$K:$K,$A401+52),0)+IF($A401&lt;='P05'!$B$17,INDEX('P05'!$K:$K,$A401+52),0)+IF($A401&lt;='P06'!$B$17,INDEX('P06'!$K:$K,$A401+52),0)+IF($A401&lt;='P07'!$B$17,INDEX('P07'!$K:$K,$A401+52),0)+IF($A401&lt;='P08'!$B$17,INDEX('P08'!$K:$K,$A401+52),0)+IF($A401&lt;='P09'!$B$17,INDEX('P09'!$K:$K,$A401+52),0)+IF($A401&lt;='P10'!$B$17,INDEX('P10'!$K:$K,$A401+52),0)</f>
        <v>7.1895567451811721E-4</v>
      </c>
      <c r="D401">
        <f>IF($A401&lt;='P01'!$B$17,INDEX('P01'!$L:$L,$A401+52),0)+IF($A401&lt;='P02'!$B$17,INDEX('P02'!$L:$L,$A401+52),0)+IF($A401&lt;='P03'!$B$17,INDEX('P03'!$L:$L,$A401+52),0)+IF($A401&lt;='P04'!$B$17,INDEX('P04'!$L:$L,$A401+52),0)+IF($A401&lt;='P05'!$B$17,INDEX('P05'!$L:$L,$A401+52),0)+IF($A401&lt;='P06'!$B$17,INDEX('P06'!$L:$L,$A401+52),0)+IF($A401&lt;='P07'!$B$17,INDEX('P07'!$L:$L,$A401+52),0)+IF($A401&lt;='P08'!$B$17,INDEX('P08'!$L:$L,$A401+52),0)+IF($A401&lt;='P09'!$B$17,INDEX('P09'!$L:$L,$A401+52),0)+IF($A401&lt;='P10'!$B$17,INDEX('P10'!$L:$L,$A401+52),0)</f>
        <v>0</v>
      </c>
      <c r="E401">
        <f>IF($A401&lt;='P01'!$B$17,INDEX('P01'!$M:$M,$A401+52),0)+IF($A401&lt;='P02'!$B$17,INDEX('P02'!$M:$M,$A401+52),0)+IF($A401&lt;='P03'!$B$17,INDEX('P03'!$M:$M,$A401+52),0)+IF($A401&lt;='P04'!$B$17,INDEX('P04'!$M:$M,$A401+52),0)+IF($A401&lt;='P05'!$B$17,INDEX('P05'!$M:$M,$A401+52),0)+IF($A401&lt;='P06'!$B$17,INDEX('P06'!$M:$M,$A401+52),0)+IF($A401&lt;='P07'!$B$17,INDEX('P07'!$M:$M,$A401+52),0)+IF($A401&lt;='P08'!$B$17,INDEX('P08'!$M:$M,$A401+52),0)+IF($A401&lt;='P09'!$B$17,INDEX('P09'!$M:$M,$A401+52),0)+IF($A401&lt;='P10'!$B$17,INDEX('P10'!$M:$M,$A401+52),0)</f>
        <v>0.21098434589545537</v>
      </c>
      <c r="F401">
        <f>IF($A401&lt;='P01'!$B$17,INDEX('P01'!$R:$R,$A401+52),0)+IF($A401&lt;='P02'!$B$17,INDEX('P02'!$R:$R,$A401+52),0)+IF($A401&lt;='P03'!$B$17,INDEX('P03'!$R:$R,$A401+52),0)+IF($A401&lt;='P04'!$B$17,INDEX('P04'!$R:$R,$A401+52),0)+IF($A401&lt;='P05'!$B$17,INDEX('P05'!$R:$R,$A401+52),0)+IF($A401&lt;='P06'!$B$17,INDEX('P06'!$R:$R,$A401+52),0)+IF($A401&lt;='P07'!$B$17,INDEX('P07'!$R:$R,$A401+52),0)+IF($A401&lt;='P08'!$B$17,INDEX('P08'!$R:$R,$A401+52),0)+IF($A401&lt;='P09'!$B$17,INDEX('P09'!$R:$R,$A401+52),0)+IF($A401&lt;='P10'!$B$17,INDEX('P10'!$R:$R,$A401+52),0)</f>
        <v>24.696378717870346</v>
      </c>
      <c r="G401">
        <f>IF($A401&lt;='P01'!$B$17,INDEX('P01'!$S:$S,$A401+52),0)+IF($A401&lt;='P02'!$B$17,INDEX('P02'!$S:$S,$A401+52),0)+IF($A401&lt;='P03'!$B$17,INDEX('P03'!$S:$S,$A401+52),0)+IF($A401&lt;='P04'!$B$17,INDEX('P04'!$S:$S,$A401+52),0)+IF($A401&lt;='P05'!$B$17,INDEX('P05'!$S:$S,$A401+52),0)+IF($A401&lt;='P06'!$B$17,INDEX('P06'!$S:$S,$A401+52),0)+IF($A401&lt;='P07'!$B$17,INDEX('P07'!$S:$S,$A401+52),0)+IF($A401&lt;='P08'!$B$17,INDEX('P08'!$S:$S,$A401+52),0)+IF($A401&lt;='P09'!$B$17,INDEX('P09'!$S:$S,$A401+52),0)+IF($A401&lt;='P10'!$B$17,INDEX('P10'!$S:$S,$A401+52),0)</f>
        <v>0.49392757435740692</v>
      </c>
      <c r="H401">
        <f>IF($A401&lt;='P01'!$B$17,INDEX('P01'!$T:$T,$A401+52),0)+IF($A401&lt;='P02'!$B$17,INDEX('P02'!$T:$T,$A401+52),0)+IF($A401&lt;='P03'!$B$17,INDEX('P03'!$T:$T,$A401+52),0)+IF($A401&lt;='P04'!$B$17,INDEX('P04'!$T:$T,$A401+52),0)+IF($A401&lt;='P05'!$B$17,INDEX('P05'!$T:$T,$A401+52),0)+IF($A401&lt;='P06'!$B$17,INDEX('P06'!$T:$T,$A401+52),0)+IF($A401&lt;='P07'!$B$17,INDEX('P07'!$T:$T,$A401+52),0)+IF($A401&lt;='P08'!$B$17,INDEX('P08'!$T:$T,$A401+52),0)+IF($A401&lt;='P09'!$B$17,INDEX('P09'!$T:$T,$A401+52),0)+IF($A401&lt;='P10'!$B$17,INDEX('P10'!$T:$T,$A401+52),0)</f>
        <v>2.6276946893857795</v>
      </c>
      <c r="I401">
        <f>IF($A401&lt;='P01'!$B$17,INDEX('P01'!$U:$U,$A401+52),0)+IF($A401&lt;='P02'!$B$17,INDEX('P02'!$U:$U,$A401+52),0)+IF($A401&lt;='P03'!$B$17,INDEX('P03'!$U:$U,$A401+52),0)+IF($A401&lt;='P04'!$B$17,INDEX('P04'!$U:$U,$A401+52),0)+IF($A401&lt;='P05'!$B$17,INDEX('P05'!$U:$U,$A401+52),0)+IF($A401&lt;='P06'!$B$17,INDEX('P06'!$U:$U,$A401+52),0)+IF($A401&lt;='P07'!$B$17,INDEX('P07'!$U:$U,$A401+52),0)+IF($A401&lt;='P08'!$B$17,INDEX('P08'!$U:$U,$A401+52),0)+IF($A401&lt;='P09'!$B$17,INDEX('P09'!$U:$U,$A401+52),0)+IF($A401&lt;='P10'!$B$17,INDEX('P10'!$U:$U,$A401+52),0)</f>
        <v>64.651764534679913</v>
      </c>
      <c r="J401">
        <f>IF($A401&lt;='P01'!$B$17,INDEX('P01'!$V:$V,$A401+52),0)+IF($A401&lt;='P02'!$B$17,INDEX('P02'!$V:$V,$A401+52),0)+IF($A401&lt;='P03'!$B$17,INDEX('P03'!$V:$V,$A401+52),0)+IF($A401&lt;='P04'!$B$17,INDEX('P04'!$V:$V,$A401+52),0)+IF($A401&lt;='P05'!$B$17,INDEX('P05'!$V:$V,$A401+52),0)+IF($A401&lt;='P06'!$B$17,INDEX('P06'!$V:$V,$A401+52),0)+IF($A401&lt;='P07'!$B$17,INDEX('P07'!$V:$V,$A401+52),0)+IF($A401&lt;='P08'!$B$17,INDEX('P08'!$V:$V,$A401+52),0)+IF($A401&lt;='P09'!$B$17,INDEX('P09'!$V:$V,$A401+52),0)+IF($A401&lt;='P10'!$B$17,INDEX('P10'!$V:$V,$A401+52),0)</f>
        <v>4.0111144215208082E-2</v>
      </c>
      <c r="K401">
        <f>IF($A401&lt;='P01'!$B$17,INDEX('P01'!$W:$W,$A401+52),0)+IF($A401&lt;='P02'!$B$17,INDEX('P02'!$W:$W,$A401+52),0)+IF($A401&lt;='P03'!$B$17,INDEX('P03'!$W:$W,$A401+52),0)+IF($A401&lt;='P04'!$B$17,INDEX('P04'!$W:$W,$A401+52),0)+IF($A401&lt;='P05'!$B$17,INDEX('P05'!$W:$W,$A401+52),0)+IF($A401&lt;='P06'!$B$17,INDEX('P06'!$W:$W,$A401+52),0)+IF($A401&lt;='P07'!$B$17,INDEX('P07'!$W:$W,$A401+52),0)+IF($A401&lt;='P08'!$B$17,INDEX('P08'!$W:$W,$A401+52),0)+IF($A401&lt;='P09'!$B$17,INDEX('P09'!$W:$W,$A401+52),0)+IF($A401&lt;='P10'!$B$17,INDEX('P10'!$W:$W,$A401+52),0)</f>
        <v>-43.117119224767968</v>
      </c>
      <c r="L401">
        <f>IF($A401&lt;='P01'!$B$17,INDEX('P01'!$X:$X,$A401+52),0)+IF($A401&lt;='P02'!$B$17,INDEX('P02'!$X:$X,$A401+52),0)+IF($A401&lt;='P03'!$B$17,INDEX('P03'!$X:$X,$A401+52),0)+IF($A401&lt;='P04'!$B$17,INDEX('P04'!$X:$X,$A401+52),0)+IF($A401&lt;='P05'!$B$17,INDEX('P05'!$X:$X,$A401+52),0)+IF($A401&lt;='P06'!$B$17,INDEX('P06'!$X:$X,$A401+52),0)+IF($A401&lt;='P07'!$B$17,INDEX('P07'!$X:$X,$A401+52),0)+IF($A401&lt;='P08'!$B$17,INDEX('P08'!$X:$X,$A401+52),0)+IF($A401&lt;='P09'!$B$17,INDEX('P09'!$X:$X,$A401+52),0)+IF($A401&lt;='P10'!$B$17,INDEX('P10'!$X:$X,$A401+52),0)</f>
        <v>43.037886697632715</v>
      </c>
      <c r="M401">
        <f>IF($A401&lt;='P01'!$B$17,INDEX('P01'!$AA:$AA,$A401+52),0)+IF($A401&lt;='P02'!$B$17,INDEX('P02'!$AA:$AA,$A401+52),0)+IF($A401&lt;='P03'!$B$17,INDEX('P03'!$AA:$AA,$A401+52),0)+IF($A401&lt;='P04'!$B$17,INDEX('P04'!$AA:$AA,$A401+52),0)+IF($A401&lt;='P05'!$B$17,INDEX('P05'!$AA:$AA,$A401+52),0)+IF($A401&lt;='P06'!$B$17,INDEX('P06'!$AA:$AA,$A401+52),0)+IF($A401&lt;='P07'!$B$17,INDEX('P07'!$AA:$AA,$A401+52),0)+IF($A401&lt;='P08'!$B$17,INDEX('P08'!$AA:$AA,$A401+52),0)+IF($A401&lt;='P09'!$B$17,INDEX('P09'!$AA:$AA,$A401+52),0)+IF($A401&lt;='P10'!$B$17,INDEX('P10'!$AA:$AA,$A401+52),0)</f>
        <v>-12.884742820400032</v>
      </c>
      <c r="N401">
        <f>IF($A401&lt;='P01'!$B$17,INDEX('P01'!$AB:$AB,$A401+52),0)+IF($A401&lt;='P02'!$B$17,INDEX('P02'!$AB:$AB,$A401+52),0)+IF($A401&lt;='P03'!$B$17,INDEX('P03'!$AB:$AB,$A401+52),0)+IF($A401&lt;='P04'!$B$17,INDEX('P04'!$AB:$AB,$A401+52),0)+IF($A401&lt;='P05'!$B$17,INDEX('P05'!$AB:$AB,$A401+52),0)+IF($A401&lt;='P06'!$B$17,INDEX('P06'!$AB:$AB,$A401+52),0)+IF($A401&lt;='P07'!$B$17,INDEX('P07'!$AB:$AB,$A401+52),0)+IF($A401&lt;='P08'!$B$17,INDEX('P08'!$AB:$AB,$A401+52),0)+IF($A401&lt;='P09'!$B$17,INDEX('P09'!$AB:$AB,$A401+52),0)+IF($A401&lt;='P10'!$B$17,INDEX('P10'!$AB:$AB,$A401+52),0)</f>
        <v>7.4178413047513141</v>
      </c>
      <c r="O401">
        <f>IF($A401&lt;='P01'!$B$17,INDEX('P01'!$AC:$AC,$A401+52),0)+IF($A401&lt;='P02'!$B$17,INDEX('P02'!$AC:$AC,$A401+52),0)+IF($A401&lt;='P03'!$B$17,INDEX('P03'!$AC:$AC,$A401+52),0)+IF($A401&lt;='P04'!$B$17,INDEX('P04'!$AC:$AC,$A401+52),0)+IF($A401&lt;='P05'!$B$17,INDEX('P05'!$AC:$AC,$A401+52),0)+IF($A401&lt;='P06'!$B$17,INDEX('P06'!$AC:$AC,$A401+52),0)+IF($A401&lt;='P07'!$B$17,INDEX('P07'!$AC:$AC,$A401+52),0)+IF($A401&lt;='P08'!$B$17,INDEX('P08'!$AC:$AC,$A401+52),0)+IF($A401&lt;='P09'!$B$17,INDEX('P09'!$AC:$AC,$A401+52),0)+IF($A401&lt;='P10'!$B$17,INDEX('P10'!$AC:$AC,$A401+52),0)</f>
        <v>0.14835682609502629</v>
      </c>
      <c r="P401">
        <f>IF($A401&lt;='P01'!$B$17,INDEX('P01'!$AD:$AD,$A401+52),0)+IF($A401&lt;='P02'!$B$17,INDEX('P02'!$AD:$AD,$A401+52),0)+IF($A401&lt;='P03'!$B$17,INDEX('P03'!$AD:$AD,$A401+52),0)+IF($A401&lt;='P04'!$B$17,INDEX('P04'!$AD:$AD,$A401+52),0)+IF($A401&lt;='P05'!$B$17,INDEX('P05'!$AD:$AD,$A401+52),0)+IF($A401&lt;='P06'!$B$17,INDEX('P06'!$AD:$AD,$A401+52),0)+IF($A401&lt;='P07'!$B$17,INDEX('P07'!$AD:$AD,$A401+52),0)+IF($A401&lt;='P08'!$B$17,INDEX('P08'!$AD:$AD,$A401+52),0)+IF($A401&lt;='P09'!$B$17,INDEX('P09'!$AD:$AD,$A401+52),0)+IF($A401&lt;='P10'!$B$17,INDEX('P10'!$AD:$AD,$A401+52),0)</f>
        <v>0.78668291780063215</v>
      </c>
      <c r="Q401">
        <f>IF($A401&lt;='P01'!$B$17,INDEX('P01'!$AE:$AE,$A401+52),0)+IF($A401&lt;='P02'!$B$17,INDEX('P02'!$AE:$AE,$A401+52),0)+IF($A401&lt;='P03'!$B$17,INDEX('P03'!$AE:$AE,$A401+52),0)+IF($A401&lt;='P04'!$B$17,INDEX('P04'!$AE:$AE,$A401+52),0)+IF($A401&lt;='P05'!$B$17,INDEX('P05'!$AE:$AE,$A401+52),0)+IF($A401&lt;='P06'!$B$17,INDEX('P06'!$AE:$AE,$A401+52),0)+IF($A401&lt;='P07'!$B$17,INDEX('P07'!$AE:$AE,$A401+52),0)+IF($A401&lt;='P08'!$B$17,INDEX('P08'!$AE:$AE,$A401+52),0)+IF($A401&lt;='P09'!$B$17,INDEX('P09'!$AE:$AE,$A401+52),0)+IF($A401&lt;='P10'!$B$17,INDEX('P10'!$AE:$AE,$A401+52),0)</f>
        <v>19.35553585070037</v>
      </c>
      <c r="R401">
        <f>IF($A401&lt;='P01'!$B$17,INDEX('P01'!$AF:$AF,$A401+52),0)+IF($A401&lt;='P02'!$B$17,INDEX('P02'!$AF:$AF,$A401+52),0)+IF($A401&lt;='P03'!$B$17,INDEX('P03'!$AF:$AF,$A401+52),0)+IF($A401&lt;='P04'!$B$17,INDEX('P04'!$AF:$AF,$A401+52),0)+IF($A401&lt;='P05'!$B$17,INDEX('P05'!$AF:$AF,$A401+52),0)+IF($A401&lt;='P06'!$B$17,INDEX('P06'!$AF:$AF,$A401+52),0)+IF($A401&lt;='P07'!$B$17,INDEX('P07'!$AF:$AF,$A401+52),0)+IF($A401&lt;='P08'!$B$17,INDEX('P08'!$AF:$AF,$A401+52),0)+IF($A401&lt;='P09'!$B$17,INDEX('P09'!$AF:$AF,$A401+52),0)+IF($A401&lt;='P10'!$B$17,INDEX('P10'!$AF:$AF,$A401+52),0)</f>
        <v>1.2008530555320232E-2</v>
      </c>
      <c r="S401">
        <f>IF($A401&lt;='P01'!$B$17,INDEX('P01'!$AG:$AG,$A401+52),0)+IF($A401&lt;='P02'!$B$17,INDEX('P02'!$AG:$AG,$A401+52),0)+IF($A401&lt;='P03'!$B$17,INDEX('P03'!$AG:$AG,$A401+52),0)+IF($A401&lt;='P04'!$B$17,INDEX('P04'!$AG:$AG,$A401+52),0)+IF($A401&lt;='P05'!$B$17,INDEX('P05'!$AG:$AG,$A401+52),0)+IF($A401&lt;='P06'!$B$17,INDEX('P06'!$AG:$AG,$A401+52),0)+IF($A401&lt;='P07'!$B$17,INDEX('P07'!$AG:$AG,$A401+52),0)+IF($A401&lt;='P08'!$B$17,INDEX('P08'!$AG:$AG,$A401+52),0)+IF($A401&lt;='P09'!$B$17,INDEX('P09'!$AG:$AG,$A401+52),0)+IF($A401&lt;='P10'!$B$17,INDEX('P10'!$AG:$AG,$A401+52),0)</f>
        <v>5936.3103906772985</v>
      </c>
      <c r="T401">
        <f>IF($A401&lt;='P01'!$B$17,INDEX('P01'!$AI:$AI,$A401+52),0)+IF($A401&lt;='P02'!$B$17,INDEX('P02'!$AI:$AI,$A401+52),0)+IF($A401&lt;='P03'!$B$17,INDEX('P03'!$AI:$AI,$A401+52),0)+IF($A401&lt;='P04'!$B$17,INDEX('P04'!$AI:$AI,$A401+52),0)+IF($A401&lt;='P05'!$B$17,INDEX('P05'!$AI:$AI,$A401+52),0)+IF($A401&lt;='P06'!$B$17,INDEX('P06'!$AI:$AI,$A401+52),0)+IF($A401&lt;='P07'!$B$17,INDEX('P07'!$AI:$AI,$A401+52),0)+IF($A401&lt;='P08'!$B$17,INDEX('P08'!$AI:$AI,$A401+52),0)+IF($A401&lt;='P09'!$B$17,INDEX('P09'!$AI:$AI,$A401+52),0)+IF($A401&lt;='P10'!$B$17,INDEX('P10'!$AI:$AI,$A401+52),0)</f>
        <v>5936.3103906772985</v>
      </c>
    </row>
    <row r="402" spans="1:20" x14ac:dyDescent="0.35">
      <c r="A402">
        <v>370</v>
      </c>
      <c r="B402">
        <f>IF($A402&lt;='P01'!$B$17,INDEX('P01'!$J:$J,$A402+52),0)+IF($A402&lt;='P02'!$B$17,INDEX('P02'!$J:$J,$A402+52),0)+IF($A402&lt;='P03'!$B$17,INDEX('P03'!$J:$J,$A402+52),0)+IF($A402&lt;='P04'!$B$17,INDEX('P04'!$J:$J,$A402+52),0)+IF($A402&lt;='P05'!$B$17,INDEX('P05'!$J:$J,$A402+52),0)+IF($A402&lt;='P06'!$B$17,INDEX('P06'!$J:$J,$A402+52),0)+IF($A402&lt;='P07'!$B$17,INDEX('P07'!$J:$J,$A402+52),0)+IF($A402&lt;='P08'!$B$17,INDEX('P08'!$J:$J,$A402+52),0)+IF($A402&lt;='P09'!$B$17,INDEX('P09'!$J:$J,$A402+52),0)+IF($A402&lt;='P10'!$B$17,INDEX('P10'!$J:$J,$A402+52),0)</f>
        <v>6.4412532852834074E-5</v>
      </c>
      <c r="C402">
        <f>IF($A402&lt;='P01'!$B$17,INDEX('P01'!$K:$K,$A402+52),0)+IF($A402&lt;='P02'!$B$17,INDEX('P02'!$K:$K,$A402+52),0)+IF($A402&lt;='P03'!$B$17,INDEX('P03'!$K:$K,$A402+52),0)+IF($A402&lt;='P04'!$B$17,INDEX('P04'!$K:$K,$A402+52),0)+IF($A402&lt;='P05'!$B$17,INDEX('P05'!$K:$K,$A402+52),0)+IF($A402&lt;='P06'!$B$17,INDEX('P06'!$K:$K,$A402+52),0)+IF($A402&lt;='P07'!$B$17,INDEX('P07'!$K:$K,$A402+52),0)+IF($A402&lt;='P08'!$B$17,INDEX('P08'!$K:$K,$A402+52),0)+IF($A402&lt;='P09'!$B$17,INDEX('P09'!$K:$K,$A402+52),0)+IF($A402&lt;='P10'!$B$17,INDEX('P10'!$K:$K,$A402+52),0)</f>
        <v>7.1629531441154469E-4</v>
      </c>
      <c r="D402">
        <f>IF($A402&lt;='P01'!$B$17,INDEX('P01'!$L:$L,$A402+52),0)+IF($A402&lt;='P02'!$B$17,INDEX('P02'!$L:$L,$A402+52),0)+IF($A402&lt;='P03'!$B$17,INDEX('P03'!$L:$L,$A402+52),0)+IF($A402&lt;='P04'!$B$17,INDEX('P04'!$L:$L,$A402+52),0)+IF($A402&lt;='P05'!$B$17,INDEX('P05'!$L:$L,$A402+52),0)+IF($A402&lt;='P06'!$B$17,INDEX('P06'!$L:$L,$A402+52),0)+IF($A402&lt;='P07'!$B$17,INDEX('P07'!$L:$L,$A402+52),0)+IF($A402&lt;='P08'!$B$17,INDEX('P08'!$L:$L,$A402+52),0)+IF($A402&lt;='P09'!$B$17,INDEX('P09'!$L:$L,$A402+52),0)+IF($A402&lt;='P10'!$B$17,INDEX('P10'!$L:$L,$A402+52),0)</f>
        <v>0</v>
      </c>
      <c r="E402">
        <f>IF($A402&lt;='P01'!$B$17,INDEX('P01'!$M:$M,$A402+52),0)+IF($A402&lt;='P02'!$B$17,INDEX('P02'!$M:$M,$A402+52),0)+IF($A402&lt;='P03'!$B$17,INDEX('P03'!$M:$M,$A402+52),0)+IF($A402&lt;='P04'!$B$17,INDEX('P04'!$M:$M,$A402+52),0)+IF($A402&lt;='P05'!$B$17,INDEX('P05'!$M:$M,$A402+52),0)+IF($A402&lt;='P06'!$B$17,INDEX('P06'!$M:$M,$A402+52),0)+IF($A402&lt;='P07'!$B$17,INDEX('P07'!$M:$M,$A402+52),0)+IF($A402&lt;='P08'!$B$17,INDEX('P08'!$M:$M,$A402+52),0)+IF($A402&lt;='P09'!$B$17,INDEX('P09'!$M:$M,$A402+52),0)+IF($A402&lt;='P10'!$B$17,INDEX('P10'!$M:$M,$A402+52),0)</f>
        <v>0.21020363804819098</v>
      </c>
      <c r="F402">
        <f>IF($A402&lt;='P01'!$B$17,INDEX('P01'!$R:$R,$A402+52),0)+IF($A402&lt;='P02'!$B$17,INDEX('P02'!$R:$R,$A402+52),0)+IF($A402&lt;='P03'!$B$17,INDEX('P03'!$R:$R,$A402+52),0)+IF($A402&lt;='P04'!$B$17,INDEX('P04'!$R:$R,$A402+52),0)+IF($A402&lt;='P05'!$B$17,INDEX('P05'!$R:$R,$A402+52),0)+IF($A402&lt;='P06'!$B$17,INDEX('P06'!$R:$R,$A402+52),0)+IF($A402&lt;='P07'!$B$17,INDEX('P07'!$R:$R,$A402+52),0)+IF($A402&lt;='P08'!$B$17,INDEX('P08'!$R:$R,$A402+52),0)+IF($A402&lt;='P09'!$B$17,INDEX('P09'!$R:$R,$A402+52),0)+IF($A402&lt;='P10'!$B$17,INDEX('P10'!$R:$R,$A402+52),0)</f>
        <v>24.604994418328005</v>
      </c>
      <c r="G402">
        <f>IF($A402&lt;='P01'!$B$17,INDEX('P01'!$S:$S,$A402+52),0)+IF($A402&lt;='P02'!$B$17,INDEX('P02'!$S:$S,$A402+52),0)+IF($A402&lt;='P03'!$B$17,INDEX('P03'!$S:$S,$A402+52),0)+IF($A402&lt;='P04'!$B$17,INDEX('P04'!$S:$S,$A402+52),0)+IF($A402&lt;='P05'!$B$17,INDEX('P05'!$S:$S,$A402+52),0)+IF($A402&lt;='P06'!$B$17,INDEX('P06'!$S:$S,$A402+52),0)+IF($A402&lt;='P07'!$B$17,INDEX('P07'!$S:$S,$A402+52),0)+IF($A402&lt;='P08'!$B$17,INDEX('P08'!$S:$S,$A402+52),0)+IF($A402&lt;='P09'!$B$17,INDEX('P09'!$S:$S,$A402+52),0)+IF($A402&lt;='P10'!$B$17,INDEX('P10'!$S:$S,$A402+52),0)</f>
        <v>0.4920998883665601</v>
      </c>
      <c r="H402">
        <f>IF($A402&lt;='P01'!$B$17,INDEX('P01'!$T:$T,$A402+52),0)+IF($A402&lt;='P02'!$B$17,INDEX('P02'!$T:$T,$A402+52),0)+IF($A402&lt;='P03'!$B$17,INDEX('P03'!$T:$T,$A402+52),0)+IF($A402&lt;='P04'!$B$17,INDEX('P04'!$T:$T,$A402+52),0)+IF($A402&lt;='P05'!$B$17,INDEX('P05'!$T:$T,$A402+52),0)+IF($A402&lt;='P06'!$B$17,INDEX('P06'!$T:$T,$A402+52),0)+IF($A402&lt;='P07'!$B$17,INDEX('P07'!$T:$T,$A402+52),0)+IF($A402&lt;='P08'!$B$17,INDEX('P08'!$T:$T,$A402+52),0)+IF($A402&lt;='P09'!$B$17,INDEX('P09'!$T:$T,$A402+52),0)+IF($A402&lt;='P10'!$B$17,INDEX('P10'!$T:$T,$A402+52),0)</f>
        <v>2.6244280236658208</v>
      </c>
      <c r="I402">
        <f>IF($A402&lt;='P01'!$B$17,INDEX('P01'!$U:$U,$A402+52),0)+IF($A402&lt;='P02'!$B$17,INDEX('P02'!$U:$U,$A402+52),0)+IF($A402&lt;='P03'!$B$17,INDEX('P03'!$U:$U,$A402+52),0)+IF($A402&lt;='P04'!$B$17,INDEX('P04'!$U:$U,$A402+52),0)+IF($A402&lt;='P05'!$B$17,INDEX('P05'!$U:$U,$A402+52),0)+IF($A402&lt;='P06'!$B$17,INDEX('P06'!$U:$U,$A402+52),0)+IF($A402&lt;='P07'!$B$17,INDEX('P07'!$U:$U,$A402+52),0)+IF($A402&lt;='P08'!$B$17,INDEX('P08'!$U:$U,$A402+52),0)+IF($A402&lt;='P09'!$B$17,INDEX('P09'!$U:$U,$A402+52),0)+IF($A402&lt;='P10'!$B$17,INDEX('P10'!$U:$U,$A402+52),0)</f>
        <v>64.412532852834076</v>
      </c>
      <c r="J402">
        <f>IF($A402&lt;='P01'!$B$17,INDEX('P01'!$V:$V,$A402+52),0)+IF($A402&lt;='P02'!$B$17,INDEX('P02'!$V:$V,$A402+52),0)+IF($A402&lt;='P03'!$B$17,INDEX('P03'!$V:$V,$A402+52),0)+IF($A402&lt;='P04'!$B$17,INDEX('P04'!$V:$V,$A402+52),0)+IF($A402&lt;='P05'!$B$17,INDEX('P05'!$V:$V,$A402+52),0)+IF($A402&lt;='P06'!$B$17,INDEX('P06'!$V:$V,$A402+52),0)+IF($A402&lt;='P07'!$B$17,INDEX('P07'!$V:$V,$A402+52),0)+IF($A402&lt;='P08'!$B$17,INDEX('P08'!$V:$V,$A402+52),0)+IF($A402&lt;='P09'!$B$17,INDEX('P09'!$V:$V,$A402+52),0)+IF($A402&lt;='P10'!$B$17,INDEX('P10'!$V:$V,$A402+52),0)</f>
        <v>4.0061279327812532E-2</v>
      </c>
      <c r="K402">
        <f>IF($A402&lt;='P01'!$B$17,INDEX('P01'!$W:$W,$A402+52),0)+IF($A402&lt;='P02'!$B$17,INDEX('P02'!$W:$W,$A402+52),0)+IF($A402&lt;='P03'!$B$17,INDEX('P03'!$W:$W,$A402+52),0)+IF($A402&lt;='P04'!$B$17,INDEX('P04'!$W:$W,$A402+52),0)+IF($A402&lt;='P05'!$B$17,INDEX('P05'!$W:$W,$A402+52),0)+IF($A402&lt;='P06'!$B$17,INDEX('P06'!$W:$W,$A402+52),0)+IF($A402&lt;='P07'!$B$17,INDEX('P07'!$W:$W,$A402+52),0)+IF($A402&lt;='P08'!$B$17,INDEX('P08'!$W:$W,$A402+52),0)+IF($A402&lt;='P09'!$B$17,INDEX('P09'!$W:$W,$A402+52),0)+IF($A402&lt;='P10'!$B$17,INDEX('P10'!$W:$W,$A402+52),0)</f>
        <v>-42.964127625866269</v>
      </c>
      <c r="L402">
        <f>IF($A402&lt;='P01'!$B$17,INDEX('P01'!$X:$X,$A402+52),0)+IF($A402&lt;='P02'!$B$17,INDEX('P02'!$X:$X,$A402+52),0)+IF($A402&lt;='P03'!$B$17,INDEX('P03'!$X:$X,$A402+52),0)+IF($A402&lt;='P04'!$B$17,INDEX('P04'!$X:$X,$A402+52),0)+IF($A402&lt;='P05'!$B$17,INDEX('P05'!$X:$X,$A402+52),0)+IF($A402&lt;='P06'!$B$17,INDEX('P06'!$X:$X,$A402+52),0)+IF($A402&lt;='P07'!$B$17,INDEX('P07'!$X:$X,$A402+52),0)+IF($A402&lt;='P08'!$B$17,INDEX('P08'!$X:$X,$A402+52),0)+IF($A402&lt;='P09'!$B$17,INDEX('P09'!$X:$X,$A402+52),0)+IF($A402&lt;='P10'!$B$17,INDEX('P10'!$X:$X,$A402+52),0)</f>
        <v>42.885188283779556</v>
      </c>
      <c r="M402">
        <f>IF($A402&lt;='P01'!$B$17,INDEX('P01'!$AA:$AA,$A402+52),0)+IF($A402&lt;='P02'!$B$17,INDEX('P02'!$AA:$AA,$A402+52),0)+IF($A402&lt;='P03'!$B$17,INDEX('P03'!$AA:$AA,$A402+52),0)+IF($A402&lt;='P04'!$B$17,INDEX('P04'!$AA:$AA,$A402+52),0)+IF($A402&lt;='P05'!$B$17,INDEX('P05'!$AA:$AA,$A402+52),0)+IF($A402&lt;='P06'!$B$17,INDEX('P06'!$AA:$AA,$A402+52),0)+IF($A402&lt;='P07'!$B$17,INDEX('P07'!$AA:$AA,$A402+52),0)+IF($A402&lt;='P08'!$B$17,INDEX('P08'!$AA:$AA,$A402+52),0)+IF($A402&lt;='P09'!$B$17,INDEX('P09'!$AA:$AA,$A402+52),0)+IF($A402&lt;='P10'!$B$17,INDEX('P10'!$AA:$AA,$A402+52),0)</f>
        <v>-12.797133271025771</v>
      </c>
      <c r="N402">
        <f>IF($A402&lt;='P01'!$B$17,INDEX('P01'!$AB:$AB,$A402+52),0)+IF($A402&lt;='P02'!$B$17,INDEX('P02'!$AB:$AB,$A402+52),0)+IF($A402&lt;='P03'!$B$17,INDEX('P03'!$AB:$AB,$A402+52),0)+IF($A402&lt;='P04'!$B$17,INDEX('P04'!$AB:$AB,$A402+52),0)+IF($A402&lt;='P05'!$B$17,INDEX('P05'!$AB:$AB,$A402+52),0)+IF($A402&lt;='P06'!$B$17,INDEX('P06'!$AB:$AB,$A402+52),0)+IF($A402&lt;='P07'!$B$17,INDEX('P07'!$AB:$AB,$A402+52),0)+IF($A402&lt;='P08'!$B$17,INDEX('P08'!$AB:$AB,$A402+52),0)+IF($A402&lt;='P09'!$B$17,INDEX('P09'!$AB:$AB,$A402+52),0)+IF($A402&lt;='P10'!$B$17,INDEX('P10'!$AB:$AB,$A402+52),0)</f>
        <v>7.3662777032909643</v>
      </c>
      <c r="O402">
        <f>IF($A402&lt;='P01'!$B$17,INDEX('P01'!$AC:$AC,$A402+52),0)+IF($A402&lt;='P02'!$B$17,INDEX('P02'!$AC:$AC,$A402+52),0)+IF($A402&lt;='P03'!$B$17,INDEX('P03'!$AC:$AC,$A402+52),0)+IF($A402&lt;='P04'!$B$17,INDEX('P04'!$AC:$AC,$A402+52),0)+IF($A402&lt;='P05'!$B$17,INDEX('P05'!$AC:$AC,$A402+52),0)+IF($A402&lt;='P06'!$B$17,INDEX('P06'!$AC:$AC,$A402+52),0)+IF($A402&lt;='P07'!$B$17,INDEX('P07'!$AC:$AC,$A402+52),0)+IF($A402&lt;='P08'!$B$17,INDEX('P08'!$AC:$AC,$A402+52),0)+IF($A402&lt;='P09'!$B$17,INDEX('P09'!$AC:$AC,$A402+52),0)+IF($A402&lt;='P10'!$B$17,INDEX('P10'!$AC:$AC,$A402+52),0)</f>
        <v>0.14732555406581929</v>
      </c>
      <c r="P402">
        <f>IF($A402&lt;='P01'!$B$17,INDEX('P01'!$AD:$AD,$A402+52),0)+IF($A402&lt;='P02'!$B$17,INDEX('P02'!$AD:$AD,$A402+52),0)+IF($A402&lt;='P03'!$B$17,INDEX('P03'!$AD:$AD,$A402+52),0)+IF($A402&lt;='P04'!$B$17,INDEX('P04'!$AD:$AD,$A402+52),0)+IF($A402&lt;='P05'!$B$17,INDEX('P05'!$AD:$AD,$A402+52),0)+IF($A402&lt;='P06'!$B$17,INDEX('P06'!$AD:$AD,$A402+52),0)+IF($A402&lt;='P07'!$B$17,INDEX('P07'!$AD:$AD,$A402+52),0)+IF($A402&lt;='P08'!$B$17,INDEX('P08'!$AD:$AD,$A402+52),0)+IF($A402&lt;='P09'!$B$17,INDEX('P09'!$AD:$AD,$A402+52),0)+IF($A402&lt;='P10'!$B$17,INDEX('P10'!$AD:$AD,$A402+52),0)</f>
        <v>0.78314113854011402</v>
      </c>
      <c r="Q402">
        <f>IF($A402&lt;='P01'!$B$17,INDEX('P01'!$AE:$AE,$A402+52),0)+IF($A402&lt;='P02'!$B$17,INDEX('P02'!$AE:$AE,$A402+52),0)+IF($A402&lt;='P03'!$B$17,INDEX('P03'!$AE:$AE,$A402+52),0)+IF($A402&lt;='P04'!$B$17,INDEX('P04'!$AE:$AE,$A402+52),0)+IF($A402&lt;='P05'!$B$17,INDEX('P05'!$AE:$AE,$A402+52),0)+IF($A402&lt;='P06'!$B$17,INDEX('P06'!$AE:$AE,$A402+52),0)+IF($A402&lt;='P07'!$B$17,INDEX('P07'!$AE:$AE,$A402+52),0)+IF($A402&lt;='P08'!$B$17,INDEX('P08'!$AE:$AE,$A402+52),0)+IF($A402&lt;='P09'!$B$17,INDEX('P09'!$AE:$AE,$A402+52),0)+IF($A402&lt;='P10'!$B$17,INDEX('P10'!$AE:$AE,$A402+52),0)</f>
        <v>19.220989815586663</v>
      </c>
      <c r="R402">
        <f>IF($A402&lt;='P01'!$B$17,INDEX('P01'!$AF:$AF,$A402+52),0)+IF($A402&lt;='P02'!$B$17,INDEX('P02'!$AF:$AF,$A402+52),0)+IF($A402&lt;='P03'!$B$17,INDEX('P03'!$AF:$AF,$A402+52),0)+IF($A402&lt;='P04'!$B$17,INDEX('P04'!$AF:$AF,$A402+52),0)+IF($A402&lt;='P05'!$B$17,INDEX('P05'!$AF:$AF,$A402+52),0)+IF($A402&lt;='P06'!$B$17,INDEX('P06'!$AF:$AF,$A402+52),0)+IF($A402&lt;='P07'!$B$17,INDEX('P07'!$AF:$AF,$A402+52),0)+IF($A402&lt;='P08'!$B$17,INDEX('P08'!$AF:$AF,$A402+52),0)+IF($A402&lt;='P09'!$B$17,INDEX('P09'!$AF:$AF,$A402+52),0)+IF($A402&lt;='P10'!$B$17,INDEX('P10'!$AF:$AF,$A402+52),0)</f>
        <v>1.1954466124139959E-2</v>
      </c>
      <c r="S402">
        <f>IF($A402&lt;='P01'!$B$17,INDEX('P01'!$AG:$AG,$A402+52),0)+IF($A402&lt;='P02'!$B$17,INDEX('P02'!$AG:$AG,$A402+52),0)+IF($A402&lt;='P03'!$B$17,INDEX('P03'!$AG:$AG,$A402+52),0)+IF($A402&lt;='P04'!$B$17,INDEX('P04'!$AG:$AG,$A402+52),0)+IF($A402&lt;='P05'!$B$17,INDEX('P05'!$AG:$AG,$A402+52),0)+IF($A402&lt;='P06'!$B$17,INDEX('P06'!$AG:$AG,$A402+52),0)+IF($A402&lt;='P07'!$B$17,INDEX('P07'!$AG:$AG,$A402+52),0)+IF($A402&lt;='P08'!$B$17,INDEX('P08'!$AG:$AG,$A402+52),0)+IF($A402&lt;='P09'!$B$17,INDEX('P09'!$AG:$AG,$A402+52),0)+IF($A402&lt;='P10'!$B$17,INDEX('P10'!$AG:$AG,$A402+52),0)</f>
        <v>5912.8591378789597</v>
      </c>
      <c r="T402">
        <f>IF($A402&lt;='P01'!$B$17,INDEX('P01'!$AI:$AI,$A402+52),0)+IF($A402&lt;='P02'!$B$17,INDEX('P02'!$AI:$AI,$A402+52),0)+IF($A402&lt;='P03'!$B$17,INDEX('P03'!$AI:$AI,$A402+52),0)+IF($A402&lt;='P04'!$B$17,INDEX('P04'!$AI:$AI,$A402+52),0)+IF($A402&lt;='P05'!$B$17,INDEX('P05'!$AI:$AI,$A402+52),0)+IF($A402&lt;='P06'!$B$17,INDEX('P06'!$AI:$AI,$A402+52),0)+IF($A402&lt;='P07'!$B$17,INDEX('P07'!$AI:$AI,$A402+52),0)+IF($A402&lt;='P08'!$B$17,INDEX('P08'!$AI:$AI,$A402+52),0)+IF($A402&lt;='P09'!$B$17,INDEX('P09'!$AI:$AI,$A402+52),0)+IF($A402&lt;='P10'!$B$17,INDEX('P10'!$AI:$AI,$A402+52),0)</f>
        <v>5912.8591378789597</v>
      </c>
    </row>
    <row r="403" spans="1:20" x14ac:dyDescent="0.35">
      <c r="A403">
        <v>371</v>
      </c>
      <c r="B403">
        <f>IF($A403&lt;='P01'!$B$17,INDEX('P01'!$J:$J,$A403+52),0)+IF($A403&lt;='P02'!$B$17,INDEX('P02'!$J:$J,$A403+52),0)+IF($A403&lt;='P03'!$B$17,INDEX('P03'!$J:$J,$A403+52),0)+IF($A403&lt;='P04'!$B$17,INDEX('P04'!$J:$J,$A403+52),0)+IF($A403&lt;='P05'!$B$17,INDEX('P05'!$J:$J,$A403+52),0)+IF($A403&lt;='P06'!$B$17,INDEX('P06'!$J:$J,$A403+52),0)+IF($A403&lt;='P07'!$B$17,INDEX('P07'!$J:$J,$A403+52),0)+IF($A403&lt;='P08'!$B$17,INDEX('P08'!$J:$J,$A403+52),0)+IF($A403&lt;='P09'!$B$17,INDEX('P09'!$J:$J,$A403+52),0)+IF($A403&lt;='P10'!$B$17,INDEX('P10'!$J:$J,$A403+52),0)</f>
        <v>6.4174186402783697E-5</v>
      </c>
      <c r="C403">
        <f>IF($A403&lt;='P01'!$B$17,INDEX('P01'!$K:$K,$A403+52),0)+IF($A403&lt;='P02'!$B$17,INDEX('P02'!$K:$K,$A403+52),0)+IF($A403&lt;='P03'!$B$17,INDEX('P03'!$K:$K,$A403+52),0)+IF($A403&lt;='P04'!$B$17,INDEX('P04'!$K:$K,$A403+52),0)+IF($A403&lt;='P05'!$B$17,INDEX('P05'!$K:$K,$A403+52),0)+IF($A403&lt;='P06'!$B$17,INDEX('P06'!$K:$K,$A403+52),0)+IF($A403&lt;='P07'!$B$17,INDEX('P07'!$K:$K,$A403+52),0)+IF($A403&lt;='P08'!$B$17,INDEX('P08'!$K:$K,$A403+52),0)+IF($A403&lt;='P09'!$B$17,INDEX('P09'!$K:$K,$A403+52),0)+IF($A403&lt;='P10'!$B$17,INDEX('P10'!$K:$K,$A403+52),0)</f>
        <v>7.1364479846664657E-4</v>
      </c>
      <c r="D403">
        <f>IF($A403&lt;='P01'!$B$17,INDEX('P01'!$L:$L,$A403+52),0)+IF($A403&lt;='P02'!$B$17,INDEX('P02'!$L:$L,$A403+52),0)+IF($A403&lt;='P03'!$B$17,INDEX('P03'!$L:$L,$A403+52),0)+IF($A403&lt;='P04'!$B$17,INDEX('P04'!$L:$L,$A403+52),0)+IF($A403&lt;='P05'!$B$17,INDEX('P05'!$L:$L,$A403+52),0)+IF($A403&lt;='P06'!$B$17,INDEX('P06'!$L:$L,$A403+52),0)+IF($A403&lt;='P07'!$B$17,INDEX('P07'!$L:$L,$A403+52),0)+IF($A403&lt;='P08'!$B$17,INDEX('P08'!$L:$L,$A403+52),0)+IF($A403&lt;='P09'!$B$17,INDEX('P09'!$L:$L,$A403+52),0)+IF($A403&lt;='P10'!$B$17,INDEX('P10'!$L:$L,$A403+52),0)</f>
        <v>0</v>
      </c>
      <c r="E403">
        <f>IF($A403&lt;='P01'!$B$17,INDEX('P01'!$M:$M,$A403+52),0)+IF($A403&lt;='P02'!$B$17,INDEX('P02'!$M:$M,$A403+52),0)+IF($A403&lt;='P03'!$B$17,INDEX('P03'!$M:$M,$A403+52),0)+IF($A403&lt;='P04'!$B$17,INDEX('P04'!$M:$M,$A403+52),0)+IF($A403&lt;='P05'!$B$17,INDEX('P05'!$M:$M,$A403+52),0)+IF($A403&lt;='P06'!$B$17,INDEX('P06'!$M:$M,$A403+52),0)+IF($A403&lt;='P07'!$B$17,INDEX('P07'!$M:$M,$A403+52),0)+IF($A403&lt;='P08'!$B$17,INDEX('P08'!$M:$M,$A403+52),0)+IF($A403&lt;='P09'!$B$17,INDEX('P09'!$M:$M,$A403+52),0)+IF($A403&lt;='P10'!$B$17,INDEX('P10'!$M:$M,$A403+52),0)</f>
        <v>0.20942581906332156</v>
      </c>
      <c r="F403">
        <f>IF($A403&lt;='P01'!$B$17,INDEX('P01'!$R:$R,$A403+52),0)+IF($A403&lt;='P02'!$B$17,INDEX('P02'!$R:$R,$A403+52),0)+IF($A403&lt;='P03'!$B$17,INDEX('P03'!$R:$R,$A403+52),0)+IF($A403&lt;='P04'!$B$17,INDEX('P04'!$R:$R,$A403+52),0)+IF($A403&lt;='P05'!$B$17,INDEX('P05'!$R:$R,$A403+52),0)+IF($A403&lt;='P06'!$B$17,INDEX('P06'!$R:$R,$A403+52),0)+IF($A403&lt;='P07'!$B$17,INDEX('P07'!$R:$R,$A403+52),0)+IF($A403&lt;='P08'!$B$17,INDEX('P08'!$R:$R,$A403+52),0)+IF($A403&lt;='P09'!$B$17,INDEX('P09'!$R:$R,$A403+52),0)+IF($A403&lt;='P10'!$B$17,INDEX('P10'!$R:$R,$A403+52),0)</f>
        <v>24.513948269180034</v>
      </c>
      <c r="G403">
        <f>IF($A403&lt;='P01'!$B$17,INDEX('P01'!$S:$S,$A403+52),0)+IF($A403&lt;='P02'!$B$17,INDEX('P02'!$S:$S,$A403+52),0)+IF($A403&lt;='P03'!$B$17,INDEX('P03'!$S:$S,$A403+52),0)+IF($A403&lt;='P04'!$B$17,INDEX('P04'!$S:$S,$A403+52),0)+IF($A403&lt;='P05'!$B$17,INDEX('P05'!$S:$S,$A403+52),0)+IF($A403&lt;='P06'!$B$17,INDEX('P06'!$S:$S,$A403+52),0)+IF($A403&lt;='P07'!$B$17,INDEX('P07'!$S:$S,$A403+52),0)+IF($A403&lt;='P08'!$B$17,INDEX('P08'!$S:$S,$A403+52),0)+IF($A403&lt;='P09'!$B$17,INDEX('P09'!$S:$S,$A403+52),0)+IF($A403&lt;='P10'!$B$17,INDEX('P10'!$S:$S,$A403+52),0)</f>
        <v>0.49027896538360066</v>
      </c>
      <c r="H403">
        <f>IF($A403&lt;='P01'!$B$17,INDEX('P01'!$T:$T,$A403+52),0)+IF($A403&lt;='P02'!$B$17,INDEX('P02'!$T:$T,$A403+52),0)+IF($A403&lt;='P03'!$B$17,INDEX('P03'!$T:$T,$A403+52),0)+IF($A403&lt;='P04'!$B$17,INDEX('P04'!$T:$T,$A403+52),0)+IF($A403&lt;='P05'!$B$17,INDEX('P05'!$T:$T,$A403+52),0)+IF($A403&lt;='P06'!$B$17,INDEX('P06'!$T:$T,$A403+52),0)+IF($A403&lt;='P07'!$B$17,INDEX('P07'!$T:$T,$A403+52),0)+IF($A403&lt;='P08'!$B$17,INDEX('P08'!$T:$T,$A403+52),0)+IF($A403&lt;='P09'!$B$17,INDEX('P09'!$T:$T,$A403+52),0)+IF($A403&lt;='P10'!$B$17,INDEX('P10'!$T:$T,$A403+52),0)</f>
        <v>2.621165418959865</v>
      </c>
      <c r="I403">
        <f>IF($A403&lt;='P01'!$B$17,INDEX('P01'!$U:$U,$A403+52),0)+IF($A403&lt;='P02'!$B$17,INDEX('P02'!$U:$U,$A403+52),0)+IF($A403&lt;='P03'!$B$17,INDEX('P03'!$U:$U,$A403+52),0)+IF($A403&lt;='P04'!$B$17,INDEX('P04'!$U:$U,$A403+52),0)+IF($A403&lt;='P05'!$B$17,INDEX('P05'!$U:$U,$A403+52),0)+IF($A403&lt;='P06'!$B$17,INDEX('P06'!$U:$U,$A403+52),0)+IF($A403&lt;='P07'!$B$17,INDEX('P07'!$U:$U,$A403+52),0)+IF($A403&lt;='P08'!$B$17,INDEX('P08'!$U:$U,$A403+52),0)+IF($A403&lt;='P09'!$B$17,INDEX('P09'!$U:$U,$A403+52),0)+IF($A403&lt;='P10'!$B$17,INDEX('P10'!$U:$U,$A403+52),0)</f>
        <v>64.174186402783704</v>
      </c>
      <c r="J403">
        <f>IF($A403&lt;='P01'!$B$17,INDEX('P01'!$V:$V,$A403+52),0)+IF($A403&lt;='P02'!$B$17,INDEX('P02'!$V:$V,$A403+52),0)+IF($A403&lt;='P03'!$B$17,INDEX('P03'!$V:$V,$A403+52),0)+IF($A403&lt;='P04'!$B$17,INDEX('P04'!$V:$V,$A403+52),0)+IF($A403&lt;='P05'!$B$17,INDEX('P05'!$V:$V,$A403+52),0)+IF($A403&lt;='P06'!$B$17,INDEX('P06'!$V:$V,$A403+52),0)+IF($A403&lt;='P07'!$B$17,INDEX('P07'!$V:$V,$A403+52),0)+IF($A403&lt;='P08'!$B$17,INDEX('P08'!$V:$V,$A403+52),0)+IF($A403&lt;='P09'!$B$17,INDEX('P09'!$V:$V,$A403+52),0)+IF($A403&lt;='P10'!$B$17,INDEX('P10'!$V:$V,$A403+52),0)</f>
        <v>4.0011476430844919E-2</v>
      </c>
      <c r="K403">
        <f>IF($A403&lt;='P01'!$B$17,INDEX('P01'!$W:$W,$A403+52),0)+IF($A403&lt;='P02'!$B$17,INDEX('P02'!$W:$W,$A403+52),0)+IF($A403&lt;='P03'!$B$17,INDEX('P03'!$W:$W,$A403+52),0)+IF($A403&lt;='P04'!$B$17,INDEX('P04'!$W:$W,$A403+52),0)+IF($A403&lt;='P05'!$B$17,INDEX('P05'!$W:$W,$A403+52),0)+IF($A403&lt;='P06'!$B$17,INDEX('P06'!$W:$W,$A403+52),0)+IF($A403&lt;='P07'!$B$17,INDEX('P07'!$W:$W,$A403+52),0)+IF($A403&lt;='P08'!$B$17,INDEX('P08'!$W:$W,$A403+52),0)+IF($A403&lt;='P09'!$B$17,INDEX('P09'!$W:$W,$A403+52),0)+IF($A403&lt;='P10'!$B$17,INDEX('P10'!$W:$W,$A403+52),0)</f>
        <v>-42.81169399437799</v>
      </c>
      <c r="L403">
        <f>IF($A403&lt;='P01'!$B$17,INDEX('P01'!$X:$X,$A403+52),0)+IF($A403&lt;='P02'!$B$17,INDEX('P02'!$X:$X,$A403+52),0)+IF($A403&lt;='P03'!$B$17,INDEX('P03'!$X:$X,$A403+52),0)+IF($A403&lt;='P04'!$B$17,INDEX('P04'!$X:$X,$A403+52),0)+IF($A403&lt;='P05'!$B$17,INDEX('P05'!$X:$X,$A403+52),0)+IF($A403&lt;='P06'!$B$17,INDEX('P06'!$X:$X,$A403+52),0)+IF($A403&lt;='P07'!$B$17,INDEX('P07'!$X:$X,$A403+52),0)+IF($A403&lt;='P08'!$B$17,INDEX('P08'!$X:$X,$A403+52),0)+IF($A403&lt;='P09'!$B$17,INDEX('P09'!$X:$X,$A403+52),0)+IF($A403&lt;='P10'!$B$17,INDEX('P10'!$X:$X,$A403+52),0)</f>
        <v>42.73304675246375</v>
      </c>
      <c r="M403">
        <f>IF($A403&lt;='P01'!$B$17,INDEX('P01'!$AA:$AA,$A403+52),0)+IF($A403&lt;='P02'!$B$17,INDEX('P02'!$AA:$AA,$A403+52),0)+IF($A403&lt;='P03'!$B$17,INDEX('P03'!$AA:$AA,$A403+52),0)+IF($A403&lt;='P04'!$B$17,INDEX('P04'!$AA:$AA,$A403+52),0)+IF($A403&lt;='P05'!$B$17,INDEX('P05'!$AA:$AA,$A403+52),0)+IF($A403&lt;='P06'!$B$17,INDEX('P06'!$AA:$AA,$A403+52),0)+IF($A403&lt;='P07'!$B$17,INDEX('P07'!$AA:$AA,$A403+52),0)+IF($A403&lt;='P08'!$B$17,INDEX('P08'!$AA:$AA,$A403+52),0)+IF($A403&lt;='P09'!$B$17,INDEX('P09'!$AA:$AA,$A403+52),0)+IF($A403&lt;='P10'!$B$17,INDEX('P10'!$AA:$AA,$A403+52),0)</f>
        <v>-12.710123914779507</v>
      </c>
      <c r="N403">
        <f>IF($A403&lt;='P01'!$B$17,INDEX('P01'!$AB:$AB,$A403+52),0)+IF($A403&lt;='P02'!$B$17,INDEX('P02'!$AB:$AB,$A403+52),0)+IF($A403&lt;='P03'!$B$17,INDEX('P03'!$AB:$AB,$A403+52),0)+IF($A403&lt;='P04'!$B$17,INDEX('P04'!$AB:$AB,$A403+52),0)+IF($A403&lt;='P05'!$B$17,INDEX('P05'!$AB:$AB,$A403+52),0)+IF($A403&lt;='P06'!$B$17,INDEX('P06'!$AB:$AB,$A403+52),0)+IF($A403&lt;='P07'!$B$17,INDEX('P07'!$AB:$AB,$A403+52),0)+IF($A403&lt;='P08'!$B$17,INDEX('P08'!$AB:$AB,$A403+52),0)+IF($A403&lt;='P09'!$B$17,INDEX('P09'!$AB:$AB,$A403+52),0)+IF($A403&lt;='P10'!$B$17,INDEX('P10'!$AB:$AB,$A403+52),0)</f>
        <v>7.3150725356237292</v>
      </c>
      <c r="O403">
        <f>IF($A403&lt;='P01'!$B$17,INDEX('P01'!$AC:$AC,$A403+52),0)+IF($A403&lt;='P02'!$B$17,INDEX('P02'!$AC:$AC,$A403+52),0)+IF($A403&lt;='P03'!$B$17,INDEX('P03'!$AC:$AC,$A403+52),0)+IF($A403&lt;='P04'!$B$17,INDEX('P04'!$AC:$AC,$A403+52),0)+IF($A403&lt;='P05'!$B$17,INDEX('P05'!$AC:$AC,$A403+52),0)+IF($A403&lt;='P06'!$B$17,INDEX('P06'!$AC:$AC,$A403+52),0)+IF($A403&lt;='P07'!$B$17,INDEX('P07'!$AC:$AC,$A403+52),0)+IF($A403&lt;='P08'!$B$17,INDEX('P08'!$AC:$AC,$A403+52),0)+IF($A403&lt;='P09'!$B$17,INDEX('P09'!$AC:$AC,$A403+52),0)+IF($A403&lt;='P10'!$B$17,INDEX('P10'!$AC:$AC,$A403+52),0)</f>
        <v>0.14630145071247458</v>
      </c>
      <c r="P403">
        <f>IF($A403&lt;='P01'!$B$17,INDEX('P01'!$AD:$AD,$A403+52),0)+IF($A403&lt;='P02'!$B$17,INDEX('P02'!$AD:$AD,$A403+52),0)+IF($A403&lt;='P03'!$B$17,INDEX('P03'!$AD:$AD,$A403+52),0)+IF($A403&lt;='P04'!$B$17,INDEX('P04'!$AD:$AD,$A403+52),0)+IF($A403&lt;='P05'!$B$17,INDEX('P05'!$AD:$AD,$A403+52),0)+IF($A403&lt;='P06'!$B$17,INDEX('P06'!$AD:$AD,$A403+52),0)+IF($A403&lt;='P07'!$B$17,INDEX('P07'!$AD:$AD,$A403+52),0)+IF($A403&lt;='P08'!$B$17,INDEX('P08'!$AD:$AD,$A403+52),0)+IF($A403&lt;='P09'!$B$17,INDEX('P09'!$AD:$AD,$A403+52),0)+IF($A403&lt;='P10'!$B$17,INDEX('P10'!$AD:$AD,$A403+52),0)</f>
        <v>0.77961530496755527</v>
      </c>
      <c r="Q403">
        <f>IF($A403&lt;='P01'!$B$17,INDEX('P01'!$AE:$AE,$A403+52),0)+IF($A403&lt;='P02'!$B$17,INDEX('P02'!$AE:$AE,$A403+52),0)+IF($A403&lt;='P03'!$B$17,INDEX('P03'!$AE:$AE,$A403+52),0)+IF($A403&lt;='P04'!$B$17,INDEX('P04'!$AE:$AE,$A403+52),0)+IF($A403&lt;='P05'!$B$17,INDEX('P05'!$AE:$AE,$A403+52),0)+IF($A403&lt;='P06'!$B$17,INDEX('P06'!$AE:$AE,$A403+52),0)+IF($A403&lt;='P07'!$B$17,INDEX('P07'!$AE:$AE,$A403+52),0)+IF($A403&lt;='P08'!$B$17,INDEX('P08'!$AE:$AE,$A403+52),0)+IF($A403&lt;='P09'!$B$17,INDEX('P09'!$AE:$AE,$A403+52),0)+IF($A403&lt;='P10'!$B$17,INDEX('P10'!$AE:$AE,$A403+52),0)</f>
        <v>19.087379049623053</v>
      </c>
      <c r="R403">
        <f>IF($A403&lt;='P01'!$B$17,INDEX('P01'!$AF:$AF,$A403+52),0)+IF($A403&lt;='P02'!$B$17,INDEX('P02'!$AF:$AF,$A403+52),0)+IF($A403&lt;='P03'!$B$17,INDEX('P03'!$AF:$AF,$A403+52),0)+IF($A403&lt;='P04'!$B$17,INDEX('P04'!$AF:$AF,$A403+52),0)+IF($A403&lt;='P05'!$B$17,INDEX('P05'!$AF:$AF,$A403+52),0)+IF($A403&lt;='P06'!$B$17,INDEX('P06'!$AF:$AF,$A403+52),0)+IF($A403&lt;='P07'!$B$17,INDEX('P07'!$AF:$AF,$A403+52),0)+IF($A403&lt;='P08'!$B$17,INDEX('P08'!$AF:$AF,$A403+52),0)+IF($A403&lt;='P09'!$B$17,INDEX('P09'!$AF:$AF,$A403+52),0)+IF($A403&lt;='P10'!$B$17,INDEX('P10'!$AF:$AF,$A403+52),0)</f>
        <v>1.1900645100153042E-2</v>
      </c>
      <c r="S403">
        <f>IF($A403&lt;='P01'!$B$17,INDEX('P01'!$AG:$AG,$A403+52),0)+IF($A403&lt;='P02'!$B$17,INDEX('P02'!$AG:$AG,$A403+52),0)+IF($A403&lt;='P03'!$B$17,INDEX('P03'!$AG:$AG,$A403+52),0)+IF($A403&lt;='P04'!$B$17,INDEX('P04'!$AG:$AG,$A403+52),0)+IF($A403&lt;='P05'!$B$17,INDEX('P05'!$AG:$AG,$A403+52),0)+IF($A403&lt;='P06'!$B$17,INDEX('P06'!$AG:$AG,$A403+52),0)+IF($A403&lt;='P07'!$B$17,INDEX('P07'!$AG:$AG,$A403+52),0)+IF($A403&lt;='P08'!$B$17,INDEX('P08'!$AG:$AG,$A403+52),0)+IF($A403&lt;='P09'!$B$17,INDEX('P09'!$AG:$AG,$A403+52),0)+IF($A403&lt;='P10'!$B$17,INDEX('P10'!$AG:$AG,$A403+52),0)</f>
        <v>5889.4832533127092</v>
      </c>
      <c r="T403">
        <f>IF($A403&lt;='P01'!$B$17,INDEX('P01'!$AI:$AI,$A403+52),0)+IF($A403&lt;='P02'!$B$17,INDEX('P02'!$AI:$AI,$A403+52),0)+IF($A403&lt;='P03'!$B$17,INDEX('P03'!$AI:$AI,$A403+52),0)+IF($A403&lt;='P04'!$B$17,INDEX('P04'!$AI:$AI,$A403+52),0)+IF($A403&lt;='P05'!$B$17,INDEX('P05'!$AI:$AI,$A403+52),0)+IF($A403&lt;='P06'!$B$17,INDEX('P06'!$AI:$AI,$A403+52),0)+IF($A403&lt;='P07'!$B$17,INDEX('P07'!$AI:$AI,$A403+52),0)+IF($A403&lt;='P08'!$B$17,INDEX('P08'!$AI:$AI,$A403+52),0)+IF($A403&lt;='P09'!$B$17,INDEX('P09'!$AI:$AI,$A403+52),0)+IF($A403&lt;='P10'!$B$17,INDEX('P10'!$AI:$AI,$A403+52),0)</f>
        <v>5889.4832533127092</v>
      </c>
    </row>
    <row r="404" spans="1:20" x14ac:dyDescent="0.35">
      <c r="A404">
        <v>372</v>
      </c>
      <c r="B404">
        <f>IF($A404&lt;='P01'!$B$17,INDEX('P01'!$J:$J,$A404+52),0)+IF($A404&lt;='P02'!$B$17,INDEX('P02'!$J:$J,$A404+52),0)+IF($A404&lt;='P03'!$B$17,INDEX('P03'!$J:$J,$A404+52),0)+IF($A404&lt;='P04'!$B$17,INDEX('P04'!$J:$J,$A404+52),0)+IF($A404&lt;='P05'!$B$17,INDEX('P05'!$J:$J,$A404+52),0)+IF($A404&lt;='P06'!$B$17,INDEX('P06'!$J:$J,$A404+52),0)+IF($A404&lt;='P07'!$B$17,INDEX('P07'!$J:$J,$A404+52),0)+IF($A404&lt;='P08'!$B$17,INDEX('P08'!$J:$J,$A404+52),0)+IF($A404&lt;='P09'!$B$17,INDEX('P09'!$J:$J,$A404+52),0)+IF($A404&lt;='P10'!$B$17,INDEX('P10'!$J:$J,$A404+52),0)</f>
        <v>6.3936721908895204E-5</v>
      </c>
      <c r="C404">
        <f>IF($A404&lt;='P01'!$B$17,INDEX('P01'!$K:$K,$A404+52),0)+IF($A404&lt;='P02'!$B$17,INDEX('P02'!$K:$K,$A404+52),0)+IF($A404&lt;='P03'!$B$17,INDEX('P03'!$K:$K,$A404+52),0)+IF($A404&lt;='P04'!$B$17,INDEX('P04'!$K:$K,$A404+52),0)+IF($A404&lt;='P05'!$B$17,INDEX('P05'!$K:$K,$A404+52),0)+IF($A404&lt;='P06'!$B$17,INDEX('P06'!$K:$K,$A404+52),0)+IF($A404&lt;='P07'!$B$17,INDEX('P07'!$K:$K,$A404+52),0)+IF($A404&lt;='P08'!$B$17,INDEX('P08'!$K:$K,$A404+52),0)+IF($A404&lt;='P09'!$B$17,INDEX('P09'!$K:$K,$A404+52),0)+IF($A404&lt;='P10'!$B$17,INDEX('P10'!$K:$K,$A404+52),0)</f>
        <v>7.110040902569561E-4</v>
      </c>
      <c r="D404">
        <f>IF($A404&lt;='P01'!$B$17,INDEX('P01'!$L:$L,$A404+52),0)+IF($A404&lt;='P02'!$B$17,INDEX('P02'!$L:$L,$A404+52),0)+IF($A404&lt;='P03'!$B$17,INDEX('P03'!$L:$L,$A404+52),0)+IF($A404&lt;='P04'!$B$17,INDEX('P04'!$L:$L,$A404+52),0)+IF($A404&lt;='P05'!$B$17,INDEX('P05'!$L:$L,$A404+52),0)+IF($A404&lt;='P06'!$B$17,INDEX('P06'!$L:$L,$A404+52),0)+IF($A404&lt;='P07'!$B$17,INDEX('P07'!$L:$L,$A404+52),0)+IF($A404&lt;='P08'!$B$17,INDEX('P08'!$L:$L,$A404+52),0)+IF($A404&lt;='P09'!$B$17,INDEX('P09'!$L:$L,$A404+52),0)+IF($A404&lt;='P10'!$B$17,INDEX('P10'!$L:$L,$A404+52),0)</f>
        <v>0</v>
      </c>
      <c r="E404">
        <f>IF($A404&lt;='P01'!$B$17,INDEX('P01'!$M:$M,$A404+52),0)+IF($A404&lt;='P02'!$B$17,INDEX('P02'!$M:$M,$A404+52),0)+IF($A404&lt;='P03'!$B$17,INDEX('P03'!$M:$M,$A404+52),0)+IF($A404&lt;='P04'!$B$17,INDEX('P04'!$M:$M,$A404+52),0)+IF($A404&lt;='P05'!$B$17,INDEX('P05'!$M:$M,$A404+52),0)+IF($A404&lt;='P06'!$B$17,INDEX('P06'!$M:$M,$A404+52),0)+IF($A404&lt;='P07'!$B$17,INDEX('P07'!$M:$M,$A404+52),0)+IF($A404&lt;='P08'!$B$17,INDEX('P08'!$M:$M,$A404+52),0)+IF($A404&lt;='P09'!$B$17,INDEX('P09'!$M:$M,$A404+52),0)+IF($A404&lt;='P10'!$B$17,INDEX('P10'!$M:$M,$A404+52),0)</f>
        <v>0.20865087825115569</v>
      </c>
      <c r="F404">
        <f>IF($A404&lt;='P01'!$B$17,INDEX('P01'!$R:$R,$A404+52),0)+IF($A404&lt;='P02'!$B$17,INDEX('P02'!$R:$R,$A404+52),0)+IF($A404&lt;='P03'!$B$17,INDEX('P03'!$R:$R,$A404+52),0)+IF($A404&lt;='P04'!$B$17,INDEX('P04'!$R:$R,$A404+52),0)+IF($A404&lt;='P05'!$B$17,INDEX('P05'!$R:$R,$A404+52),0)+IF($A404&lt;='P06'!$B$17,INDEX('P06'!$R:$R,$A404+52),0)+IF($A404&lt;='P07'!$B$17,INDEX('P07'!$R:$R,$A404+52),0)+IF($A404&lt;='P08'!$B$17,INDEX('P08'!$R:$R,$A404+52),0)+IF($A404&lt;='P09'!$B$17,INDEX('P09'!$R:$R,$A404+52),0)+IF($A404&lt;='P10'!$B$17,INDEX('P10'!$R:$R,$A404+52),0)</f>
        <v>24.423239019164562</v>
      </c>
      <c r="G404">
        <f>IF($A404&lt;='P01'!$B$17,INDEX('P01'!$S:$S,$A404+52),0)+IF($A404&lt;='P02'!$B$17,INDEX('P02'!$S:$S,$A404+52),0)+IF($A404&lt;='P03'!$B$17,INDEX('P03'!$S:$S,$A404+52),0)+IF($A404&lt;='P04'!$B$17,INDEX('P04'!$S:$S,$A404+52),0)+IF($A404&lt;='P05'!$B$17,INDEX('P05'!$S:$S,$A404+52),0)+IF($A404&lt;='P06'!$B$17,INDEX('P06'!$S:$S,$A404+52),0)+IF($A404&lt;='P07'!$B$17,INDEX('P07'!$S:$S,$A404+52),0)+IF($A404&lt;='P08'!$B$17,INDEX('P08'!$S:$S,$A404+52),0)+IF($A404&lt;='P09'!$B$17,INDEX('P09'!$S:$S,$A404+52),0)+IF($A404&lt;='P10'!$B$17,INDEX('P10'!$S:$S,$A404+52),0)</f>
        <v>0.48846478038329127</v>
      </c>
      <c r="H404">
        <f>IF($A404&lt;='P01'!$B$17,INDEX('P01'!$T:$T,$A404+52),0)+IF($A404&lt;='P02'!$B$17,INDEX('P02'!$T:$T,$A404+52),0)+IF($A404&lt;='P03'!$B$17,INDEX('P03'!$T:$T,$A404+52),0)+IF($A404&lt;='P04'!$B$17,INDEX('P04'!$T:$T,$A404+52),0)+IF($A404&lt;='P05'!$B$17,INDEX('P05'!$T:$T,$A404+52),0)+IF($A404&lt;='P06'!$B$17,INDEX('P06'!$T:$T,$A404+52),0)+IF($A404&lt;='P07'!$B$17,INDEX('P07'!$T:$T,$A404+52),0)+IF($A404&lt;='P08'!$B$17,INDEX('P08'!$T:$T,$A404+52),0)+IF($A404&lt;='P09'!$B$17,INDEX('P09'!$T:$T,$A404+52),0)+IF($A404&lt;='P10'!$B$17,INDEX('P10'!$T:$T,$A404+52),0)</f>
        <v>2.6179068702193886</v>
      </c>
      <c r="I404">
        <f>IF($A404&lt;='P01'!$B$17,INDEX('P01'!$U:$U,$A404+52),0)+IF($A404&lt;='P02'!$B$17,INDEX('P02'!$U:$U,$A404+52),0)+IF($A404&lt;='P03'!$B$17,INDEX('P03'!$U:$U,$A404+52),0)+IF($A404&lt;='P04'!$B$17,INDEX('P04'!$U:$U,$A404+52),0)+IF($A404&lt;='P05'!$B$17,INDEX('P05'!$U:$U,$A404+52),0)+IF($A404&lt;='P06'!$B$17,INDEX('P06'!$U:$U,$A404+52),0)+IF($A404&lt;='P07'!$B$17,INDEX('P07'!$U:$U,$A404+52),0)+IF($A404&lt;='P08'!$B$17,INDEX('P08'!$U:$U,$A404+52),0)+IF($A404&lt;='P09'!$B$17,INDEX('P09'!$U:$U,$A404+52),0)+IF($A404&lt;='P10'!$B$17,INDEX('P10'!$U:$U,$A404+52),0)</f>
        <v>63.936721908895201</v>
      </c>
      <c r="J404">
        <f>IF($A404&lt;='P01'!$B$17,INDEX('P01'!$V:$V,$A404+52),0)+IF($A404&lt;='P02'!$B$17,INDEX('P02'!$V:$V,$A404+52),0)+IF($A404&lt;='P03'!$B$17,INDEX('P03'!$V:$V,$A404+52),0)+IF($A404&lt;='P04'!$B$17,INDEX('P04'!$V:$V,$A404+52),0)+IF($A404&lt;='P05'!$B$17,INDEX('P05'!$V:$V,$A404+52),0)+IF($A404&lt;='P06'!$B$17,INDEX('P06'!$V:$V,$A404+52),0)+IF($A404&lt;='P07'!$B$17,INDEX('P07'!$V:$V,$A404+52),0)+IF($A404&lt;='P08'!$B$17,INDEX('P08'!$V:$V,$A404+52),0)+IF($A404&lt;='P09'!$B$17,INDEX('P09'!$V:$V,$A404+52),0)+IF($A404&lt;='P10'!$B$17,INDEX('P10'!$V:$V,$A404+52),0)</f>
        <v>3.9961735447240743E-2</v>
      </c>
      <c r="K404">
        <f>IF($A404&lt;='P01'!$B$17,INDEX('P01'!$W:$W,$A404+52),0)+IF($A404&lt;='P02'!$B$17,INDEX('P02'!$W:$W,$A404+52),0)+IF($A404&lt;='P03'!$B$17,INDEX('P03'!$W:$W,$A404+52),0)+IF($A404&lt;='P04'!$B$17,INDEX('P04'!$W:$W,$A404+52),0)+IF($A404&lt;='P05'!$B$17,INDEX('P05'!$W:$W,$A404+52),0)+IF($A404&lt;='P06'!$B$17,INDEX('P06'!$W:$W,$A404+52),0)+IF($A404&lt;='P07'!$B$17,INDEX('P07'!$W:$W,$A404+52),0)+IF($A404&lt;='P08'!$B$17,INDEX('P08'!$W:$W,$A404+52),0)+IF($A404&lt;='P09'!$B$17,INDEX('P09'!$W:$W,$A404+52),0)+IF($A404&lt;='P10'!$B$17,INDEX('P10'!$W:$W,$A404+52),0)</f>
        <v>-42.659816275780564</v>
      </c>
      <c r="L404">
        <f>IF($A404&lt;='P01'!$B$17,INDEX('P01'!$X:$X,$A404+52),0)+IF($A404&lt;='P02'!$B$17,INDEX('P02'!$X:$X,$A404+52),0)+IF($A404&lt;='P03'!$B$17,INDEX('P03'!$X:$X,$A404+52),0)+IF($A404&lt;='P04'!$B$17,INDEX('P04'!$X:$X,$A404+52),0)+IF($A404&lt;='P05'!$B$17,INDEX('P05'!$X:$X,$A404+52),0)+IF($A404&lt;='P06'!$B$17,INDEX('P06'!$X:$X,$A404+52),0)+IF($A404&lt;='P07'!$B$17,INDEX('P07'!$X:$X,$A404+52),0)+IF($A404&lt;='P08'!$B$17,INDEX('P08'!$X:$X,$A404+52),0)+IF($A404&lt;='P09'!$B$17,INDEX('P09'!$X:$X,$A404+52),0)+IF($A404&lt;='P10'!$B$17,INDEX('P10'!$X:$X,$A404+52),0)</f>
        <v>42.581460053177111</v>
      </c>
      <c r="M404">
        <f>IF($A404&lt;='P01'!$B$17,INDEX('P01'!$AA:$AA,$A404+52),0)+IF($A404&lt;='P02'!$B$17,INDEX('P02'!$AA:$AA,$A404+52),0)+IF($A404&lt;='P03'!$B$17,INDEX('P03'!$AA:$AA,$A404+52),0)+IF($A404&lt;='P04'!$B$17,INDEX('P04'!$AA:$AA,$A404+52),0)+IF($A404&lt;='P05'!$B$17,INDEX('P05'!$AA:$AA,$A404+52),0)+IF($A404&lt;='P06'!$B$17,INDEX('P06'!$AA:$AA,$A404+52),0)+IF($A404&lt;='P07'!$B$17,INDEX('P07'!$AA:$AA,$A404+52),0)+IF($A404&lt;='P08'!$B$17,INDEX('P08'!$AA:$AA,$A404+52),0)+IF($A404&lt;='P09'!$B$17,INDEX('P09'!$AA:$AA,$A404+52),0)+IF($A404&lt;='P10'!$B$17,INDEX('P10'!$AA:$AA,$A404+52),0)</f>
        <v>-12.623710619191034</v>
      </c>
      <c r="N404">
        <f>IF($A404&lt;='P01'!$B$17,INDEX('P01'!$AB:$AB,$A404+52),0)+IF($A404&lt;='P02'!$B$17,INDEX('P02'!$AB:$AB,$A404+52),0)+IF($A404&lt;='P03'!$B$17,INDEX('P03'!$AB:$AB,$A404+52),0)+IF($A404&lt;='P04'!$B$17,INDEX('P04'!$AB:$AB,$A404+52),0)+IF($A404&lt;='P05'!$B$17,INDEX('P05'!$AB:$AB,$A404+52),0)+IF($A404&lt;='P06'!$B$17,INDEX('P06'!$AB:$AB,$A404+52),0)+IF($A404&lt;='P07'!$B$17,INDEX('P07'!$AB:$AB,$A404+52),0)+IF($A404&lt;='P08'!$B$17,INDEX('P08'!$AB:$AB,$A404+52),0)+IF($A404&lt;='P09'!$B$17,INDEX('P09'!$AB:$AB,$A404+52),0)+IF($A404&lt;='P10'!$B$17,INDEX('P10'!$AB:$AB,$A404+52),0)</f>
        <v>7.264223310170653</v>
      </c>
      <c r="O404">
        <f>IF($A404&lt;='P01'!$B$17,INDEX('P01'!$AC:$AC,$A404+52),0)+IF($A404&lt;='P02'!$B$17,INDEX('P02'!$AC:$AC,$A404+52),0)+IF($A404&lt;='P03'!$B$17,INDEX('P03'!$AC:$AC,$A404+52),0)+IF($A404&lt;='P04'!$B$17,INDEX('P04'!$AC:$AC,$A404+52),0)+IF($A404&lt;='P05'!$B$17,INDEX('P05'!$AC:$AC,$A404+52),0)+IF($A404&lt;='P06'!$B$17,INDEX('P06'!$AC:$AC,$A404+52),0)+IF($A404&lt;='P07'!$B$17,INDEX('P07'!$AC:$AC,$A404+52),0)+IF($A404&lt;='P08'!$B$17,INDEX('P08'!$AC:$AC,$A404+52),0)+IF($A404&lt;='P09'!$B$17,INDEX('P09'!$AC:$AC,$A404+52),0)+IF($A404&lt;='P10'!$B$17,INDEX('P10'!$AC:$AC,$A404+52),0)</f>
        <v>0.14528446620341307</v>
      </c>
      <c r="P404">
        <f>IF($A404&lt;='P01'!$B$17,INDEX('P01'!$AD:$AD,$A404+52),0)+IF($A404&lt;='P02'!$B$17,INDEX('P02'!$AD:$AD,$A404+52),0)+IF($A404&lt;='P03'!$B$17,INDEX('P03'!$AD:$AD,$A404+52),0)+IF($A404&lt;='P04'!$B$17,INDEX('P04'!$AD:$AD,$A404+52),0)+IF($A404&lt;='P05'!$B$17,INDEX('P05'!$AD:$AD,$A404+52),0)+IF($A404&lt;='P06'!$B$17,INDEX('P06'!$AD:$AD,$A404+52),0)+IF($A404&lt;='P07'!$B$17,INDEX('P07'!$AD:$AD,$A404+52),0)+IF($A404&lt;='P08'!$B$17,INDEX('P08'!$AD:$AD,$A404+52),0)+IF($A404&lt;='P09'!$B$17,INDEX('P09'!$AD:$AD,$A404+52),0)+IF($A404&lt;='P10'!$B$17,INDEX('P10'!$AD:$AD,$A404+52),0)</f>
        <v>0.77610534529277797</v>
      </c>
      <c r="Q404">
        <f>IF($A404&lt;='P01'!$B$17,INDEX('P01'!$AE:$AE,$A404+52),0)+IF($A404&lt;='P02'!$B$17,INDEX('P02'!$AE:$AE,$A404+52),0)+IF($A404&lt;='P03'!$B$17,INDEX('P03'!$AE:$AE,$A404+52),0)+IF($A404&lt;='P04'!$B$17,INDEX('P04'!$AE:$AE,$A404+52),0)+IF($A404&lt;='P05'!$B$17,INDEX('P05'!$AE:$AE,$A404+52),0)+IF($A404&lt;='P06'!$B$17,INDEX('P06'!$AE:$AE,$A404+52),0)+IF($A404&lt;='P07'!$B$17,INDEX('P07'!$AE:$AE,$A404+52),0)+IF($A404&lt;='P08'!$B$17,INDEX('P08'!$AE:$AE,$A404+52),0)+IF($A404&lt;='P09'!$B$17,INDEX('P09'!$AE:$AE,$A404+52),0)+IF($A404&lt;='P10'!$B$17,INDEX('P10'!$AE:$AE,$A404+52),0)</f>
        <v>18.954697051477996</v>
      </c>
      <c r="R404">
        <f>IF($A404&lt;='P01'!$B$17,INDEX('P01'!$AF:$AF,$A404+52),0)+IF($A404&lt;='P02'!$B$17,INDEX('P02'!$AF:$AF,$A404+52),0)+IF($A404&lt;='P03'!$B$17,INDEX('P03'!$AF:$AF,$A404+52),0)+IF($A404&lt;='P04'!$B$17,INDEX('P04'!$AF:$AF,$A404+52),0)+IF($A404&lt;='P05'!$B$17,INDEX('P05'!$AF:$AF,$A404+52),0)+IF($A404&lt;='P06'!$B$17,INDEX('P06'!$AF:$AF,$A404+52),0)+IF($A404&lt;='P07'!$B$17,INDEX('P07'!$AF:$AF,$A404+52),0)+IF($A404&lt;='P08'!$B$17,INDEX('P08'!$AF:$AF,$A404+52),0)+IF($A404&lt;='P09'!$B$17,INDEX('P09'!$AF:$AF,$A404+52),0)+IF($A404&lt;='P10'!$B$17,INDEX('P10'!$AF:$AF,$A404+52),0)</f>
        <v>1.1847066387499227E-2</v>
      </c>
      <c r="S404">
        <f>IF($A404&lt;='P01'!$B$17,INDEX('P01'!$AG:$AG,$A404+52),0)+IF($A404&lt;='P02'!$B$17,INDEX('P02'!$AG:$AG,$A404+52),0)+IF($A404&lt;='P03'!$B$17,INDEX('P03'!$AG:$AG,$A404+52),0)+IF($A404&lt;='P04'!$B$17,INDEX('P04'!$AG:$AG,$A404+52),0)+IF($A404&lt;='P05'!$B$17,INDEX('P05'!$AG:$AG,$A404+52),0)+IF($A404&lt;='P06'!$B$17,INDEX('P06'!$AG:$AG,$A404+52),0)+IF($A404&lt;='P07'!$B$17,INDEX('P07'!$AG:$AG,$A404+52),0)+IF($A404&lt;='P08'!$B$17,INDEX('P08'!$AG:$AG,$A404+52),0)+IF($A404&lt;='P09'!$B$17,INDEX('P09'!$AG:$AG,$A404+52),0)+IF($A404&lt;='P10'!$B$17,INDEX('P10'!$AG:$AG,$A404+52),0)</f>
        <v>5866.1824288824964</v>
      </c>
      <c r="T404">
        <f>IF($A404&lt;='P01'!$B$17,INDEX('P01'!$AI:$AI,$A404+52),0)+IF($A404&lt;='P02'!$B$17,INDEX('P02'!$AI:$AI,$A404+52),0)+IF($A404&lt;='P03'!$B$17,INDEX('P03'!$AI:$AI,$A404+52),0)+IF($A404&lt;='P04'!$B$17,INDEX('P04'!$AI:$AI,$A404+52),0)+IF($A404&lt;='P05'!$B$17,INDEX('P05'!$AI:$AI,$A404+52),0)+IF($A404&lt;='P06'!$B$17,INDEX('P06'!$AI:$AI,$A404+52),0)+IF($A404&lt;='P07'!$B$17,INDEX('P07'!$AI:$AI,$A404+52),0)+IF($A404&lt;='P08'!$B$17,INDEX('P08'!$AI:$AI,$A404+52),0)+IF($A404&lt;='P09'!$B$17,INDEX('P09'!$AI:$AI,$A404+52),0)+IF($A404&lt;='P10'!$B$17,INDEX('P10'!$AI:$AI,$A404+52),0)</f>
        <v>5866.1824288824964</v>
      </c>
    </row>
    <row r="405" spans="1:20" x14ac:dyDescent="0.35">
      <c r="A405">
        <v>373</v>
      </c>
      <c r="B405">
        <f>IF($A405&lt;='P01'!$B$17,INDEX('P01'!$J:$J,$A405+52),0)+IF($A405&lt;='P02'!$B$17,INDEX('P02'!$J:$J,$A405+52),0)+IF($A405&lt;='P03'!$B$17,INDEX('P03'!$J:$J,$A405+52),0)+IF($A405&lt;='P04'!$B$17,INDEX('P04'!$J:$J,$A405+52),0)+IF($A405&lt;='P05'!$B$17,INDEX('P05'!$J:$J,$A405+52),0)+IF($A405&lt;='P06'!$B$17,INDEX('P06'!$J:$J,$A405+52),0)+IF($A405&lt;='P07'!$B$17,INDEX('P07'!$J:$J,$A405+52),0)+IF($A405&lt;='P08'!$B$17,INDEX('P08'!$J:$J,$A405+52),0)+IF($A405&lt;='P09'!$B$17,INDEX('P09'!$J:$J,$A405+52),0)+IF($A405&lt;='P10'!$B$17,INDEX('P10'!$J:$J,$A405+52),0)</f>
        <v>6.9808353841584213E-5</v>
      </c>
      <c r="C405">
        <f>IF($A405&lt;='P01'!$B$17,INDEX('P01'!$K:$K,$A405+52),0)+IF($A405&lt;='P02'!$B$17,INDEX('P02'!$K:$K,$A405+52),0)+IF($A405&lt;='P03'!$B$17,INDEX('P03'!$K:$K,$A405+52),0)+IF($A405&lt;='P04'!$B$17,INDEX('P04'!$K:$K,$A405+52),0)+IF($A405&lt;='P05'!$B$17,INDEX('P05'!$K:$K,$A405+52),0)+IF($A405&lt;='P06'!$B$17,INDEX('P06'!$K:$K,$A405+52),0)+IF($A405&lt;='P07'!$B$17,INDEX('P07'!$K:$K,$A405+52),0)+IF($A405&lt;='P08'!$B$17,INDEX('P08'!$K:$K,$A405+52),0)+IF($A405&lt;='P09'!$B$17,INDEX('P09'!$K:$K,$A405+52),0)+IF($A405&lt;='P10'!$B$17,INDEX('P10'!$K:$K,$A405+52),0)</f>
        <v>7.0835240965842056E-4</v>
      </c>
      <c r="D405">
        <f>IF($A405&lt;='P01'!$B$17,INDEX('P01'!$L:$L,$A405+52),0)+IF($A405&lt;='P02'!$B$17,INDEX('P02'!$L:$L,$A405+52),0)+IF($A405&lt;='P03'!$B$17,INDEX('P03'!$L:$L,$A405+52),0)+IF($A405&lt;='P04'!$B$17,INDEX('P04'!$L:$L,$A405+52),0)+IF($A405&lt;='P05'!$B$17,INDEX('P05'!$L:$L,$A405+52),0)+IF($A405&lt;='P06'!$B$17,INDEX('P06'!$L:$L,$A405+52),0)+IF($A405&lt;='P07'!$B$17,INDEX('P07'!$L:$L,$A405+52),0)+IF($A405&lt;='P08'!$B$17,INDEX('P08'!$L:$L,$A405+52),0)+IF($A405&lt;='P09'!$B$17,INDEX('P09'!$L:$L,$A405+52),0)+IF($A405&lt;='P10'!$B$17,INDEX('P10'!$L:$L,$A405+52),0)</f>
        <v>0</v>
      </c>
      <c r="E405">
        <f>IF($A405&lt;='P01'!$B$17,INDEX('P01'!$M:$M,$A405+52),0)+IF($A405&lt;='P02'!$B$17,INDEX('P02'!$M:$M,$A405+52),0)+IF($A405&lt;='P03'!$B$17,INDEX('P03'!$M:$M,$A405+52),0)+IF($A405&lt;='P04'!$B$17,INDEX('P04'!$M:$M,$A405+52),0)+IF($A405&lt;='P05'!$B$17,INDEX('P05'!$M:$M,$A405+52),0)+IF($A405&lt;='P06'!$B$17,INDEX('P06'!$M:$M,$A405+52),0)+IF($A405&lt;='P07'!$B$17,INDEX('P07'!$M:$M,$A405+52),0)+IF($A405&lt;='P08'!$B$17,INDEX('P08'!$M:$M,$A405+52),0)+IF($A405&lt;='P09'!$B$17,INDEX('P09'!$M:$M,$A405+52),0)+IF($A405&lt;='P10'!$B$17,INDEX('P10'!$M:$M,$A405+52),0)</f>
        <v>0.20787271748765571</v>
      </c>
      <c r="F405">
        <f>IF($A405&lt;='P01'!$B$17,INDEX('P01'!$R:$R,$A405+52),0)+IF($A405&lt;='P02'!$B$17,INDEX('P02'!$R:$R,$A405+52),0)+IF($A405&lt;='P03'!$B$17,INDEX('P03'!$R:$R,$A405+52),0)+IF($A405&lt;='P04'!$B$17,INDEX('P04'!$R:$R,$A405+52),0)+IF($A405&lt;='P05'!$B$17,INDEX('P05'!$R:$R,$A405+52),0)+IF($A405&lt;='P06'!$B$17,INDEX('P06'!$R:$R,$A405+52),0)+IF($A405&lt;='P07'!$B$17,INDEX('P07'!$R:$R,$A405+52),0)+IF($A405&lt;='P08'!$B$17,INDEX('P08'!$R:$R,$A405+52),0)+IF($A405&lt;='P09'!$B$17,INDEX('P09'!$R:$R,$A405+52),0)+IF($A405&lt;='P10'!$B$17,INDEX('P10'!$R:$R,$A405+52),0)</f>
        <v>24.332865421649778</v>
      </c>
      <c r="G405">
        <f>IF($A405&lt;='P01'!$B$17,INDEX('P01'!$S:$S,$A405+52),0)+IF($A405&lt;='P02'!$B$17,INDEX('P02'!$S:$S,$A405+52),0)+IF($A405&lt;='P03'!$B$17,INDEX('P03'!$S:$S,$A405+52),0)+IF($A405&lt;='P04'!$B$17,INDEX('P04'!$S:$S,$A405+52),0)+IF($A405&lt;='P05'!$B$17,INDEX('P05'!$S:$S,$A405+52),0)+IF($A405&lt;='P06'!$B$17,INDEX('P06'!$S:$S,$A405+52),0)+IF($A405&lt;='P07'!$B$17,INDEX('P07'!$S:$S,$A405+52),0)+IF($A405&lt;='P08'!$B$17,INDEX('P08'!$S:$S,$A405+52),0)+IF($A405&lt;='P09'!$B$17,INDEX('P09'!$S:$S,$A405+52),0)+IF($A405&lt;='P10'!$B$17,INDEX('P10'!$S:$S,$A405+52),0)</f>
        <v>0.48665730843299559</v>
      </c>
      <c r="H405">
        <f>IF($A405&lt;='P01'!$B$17,INDEX('P01'!$T:$T,$A405+52),0)+IF($A405&lt;='P02'!$B$17,INDEX('P02'!$T:$T,$A405+52),0)+IF($A405&lt;='P03'!$B$17,INDEX('P03'!$T:$T,$A405+52),0)+IF($A405&lt;='P04'!$B$17,INDEX('P04'!$T:$T,$A405+52),0)+IF($A405&lt;='P05'!$B$17,INDEX('P05'!$T:$T,$A405+52),0)+IF($A405&lt;='P06'!$B$17,INDEX('P06'!$T:$T,$A405+52),0)+IF($A405&lt;='P07'!$B$17,INDEX('P07'!$T:$T,$A405+52),0)+IF($A405&lt;='P08'!$B$17,INDEX('P08'!$T:$T,$A405+52),0)+IF($A405&lt;='P09'!$B$17,INDEX('P09'!$T:$T,$A405+52),0)+IF($A405&lt;='P10'!$B$17,INDEX('P10'!$T:$T,$A405+52),0)</f>
        <v>2.6146523724021455</v>
      </c>
      <c r="I405">
        <f>IF($A405&lt;='P01'!$B$17,INDEX('P01'!$U:$U,$A405+52),0)+IF($A405&lt;='P02'!$B$17,INDEX('P02'!$U:$U,$A405+52),0)+IF($A405&lt;='P03'!$B$17,INDEX('P03'!$U:$U,$A405+52),0)+IF($A405&lt;='P04'!$B$17,INDEX('P04'!$U:$U,$A405+52),0)+IF($A405&lt;='P05'!$B$17,INDEX('P05'!$U:$U,$A405+52),0)+IF($A405&lt;='P06'!$B$17,INDEX('P06'!$U:$U,$A405+52),0)+IF($A405&lt;='P07'!$B$17,INDEX('P07'!$U:$U,$A405+52),0)+IF($A405&lt;='P08'!$B$17,INDEX('P08'!$U:$U,$A405+52),0)+IF($A405&lt;='P09'!$B$17,INDEX('P09'!$U:$U,$A405+52),0)+IF($A405&lt;='P10'!$B$17,INDEX('P10'!$U:$U,$A405+52),0)</f>
        <v>69.808353841584207</v>
      </c>
      <c r="J405">
        <f>IF($A405&lt;='P01'!$B$17,INDEX('P01'!$V:$V,$A405+52),0)+IF($A405&lt;='P02'!$B$17,INDEX('P02'!$V:$V,$A405+52),0)+IF($A405&lt;='P03'!$B$17,INDEX('P03'!$V:$V,$A405+52),0)+IF($A405&lt;='P04'!$B$17,INDEX('P04'!$V:$V,$A405+52),0)+IF($A405&lt;='P05'!$B$17,INDEX('P05'!$V:$V,$A405+52),0)+IF($A405&lt;='P06'!$B$17,INDEX('P06'!$V:$V,$A405+52),0)+IF($A405&lt;='P07'!$B$17,INDEX('P07'!$V:$V,$A405+52),0)+IF($A405&lt;='P08'!$B$17,INDEX('P08'!$V:$V,$A405+52),0)+IF($A405&lt;='P09'!$B$17,INDEX('P09'!$V:$V,$A405+52),0)+IF($A405&lt;='P10'!$B$17,INDEX('P10'!$V:$V,$A405+52),0)</f>
        <v>4.3739230698487515E-2</v>
      </c>
      <c r="K405">
        <f>IF($A405&lt;='P01'!$B$17,INDEX('P01'!$W:$W,$A405+52),0)+IF($A405&lt;='P02'!$B$17,INDEX('P02'!$W:$W,$A405+52),0)+IF($A405&lt;='P03'!$B$17,INDEX('P03'!$W:$W,$A405+52),0)+IF($A405&lt;='P04'!$B$17,INDEX('P04'!$W:$W,$A405+52),0)+IF($A405&lt;='P05'!$B$17,INDEX('P05'!$W:$W,$A405+52),0)+IF($A405&lt;='P06'!$B$17,INDEX('P06'!$W:$W,$A405+52),0)+IF($A405&lt;='P07'!$B$17,INDEX('P07'!$W:$W,$A405+52),0)+IF($A405&lt;='P08'!$B$17,INDEX('P08'!$W:$W,$A405+52),0)+IF($A405&lt;='P09'!$B$17,INDEX('P09'!$W:$W,$A405+52),0)+IF($A405&lt;='P10'!$B$17,INDEX('P10'!$W:$W,$A405+52),0)</f>
        <v>-48.62053733146805</v>
      </c>
      <c r="L405">
        <f>IF($A405&lt;='P01'!$B$17,INDEX('P01'!$X:$X,$A405+52),0)+IF($A405&lt;='P02'!$B$17,INDEX('P02'!$X:$X,$A405+52),0)+IF($A405&lt;='P03'!$B$17,INDEX('P03'!$X:$X,$A405+52),0)+IF($A405&lt;='P04'!$B$17,INDEX('P04'!$X:$X,$A405+52),0)+IF($A405&lt;='P05'!$B$17,INDEX('P05'!$X:$X,$A405+52),0)+IF($A405&lt;='P06'!$B$17,INDEX('P06'!$X:$X,$A405+52),0)+IF($A405&lt;='P07'!$B$17,INDEX('P07'!$X:$X,$A405+52),0)+IF($A405&lt;='P08'!$B$17,INDEX('P08'!$X:$X,$A405+52),0)+IF($A405&lt;='P09'!$B$17,INDEX('P09'!$X:$X,$A405+52),0)+IF($A405&lt;='P10'!$B$17,INDEX('P10'!$X:$X,$A405+52),0)</f>
        <v>48.542471051313228</v>
      </c>
      <c r="M405">
        <f>IF($A405&lt;='P01'!$B$17,INDEX('P01'!$AA:$AA,$A405+52),0)+IF($A405&lt;='P02'!$B$17,INDEX('P02'!$AA:$AA,$A405+52),0)+IF($A405&lt;='P03'!$B$17,INDEX('P03'!$AA:$AA,$A405+52),0)+IF($A405&lt;='P04'!$B$17,INDEX('P04'!$AA:$AA,$A405+52),0)+IF($A405&lt;='P05'!$B$17,INDEX('P05'!$AA:$AA,$A405+52),0)+IF($A405&lt;='P06'!$B$17,INDEX('P06'!$AA:$AA,$A405+52),0)+IF($A405&lt;='P07'!$B$17,INDEX('P07'!$AA:$AA,$A405+52),0)+IF($A405&lt;='P08'!$B$17,INDEX('P08'!$AA:$AA,$A405+52),0)+IF($A405&lt;='P09'!$B$17,INDEX('P09'!$AA:$AA,$A405+52),0)+IF($A405&lt;='P10'!$B$17,INDEX('P10'!$AA:$AA,$A405+52),0)</f>
        <v>-14.343955099210396</v>
      </c>
      <c r="N405">
        <f>IF($A405&lt;='P01'!$B$17,INDEX('P01'!$AB:$AB,$A405+52),0)+IF($A405&lt;='P02'!$B$17,INDEX('P02'!$AB:$AB,$A405+52),0)+IF($A405&lt;='P03'!$B$17,INDEX('P03'!$AB:$AB,$A405+52),0)+IF($A405&lt;='P04'!$B$17,INDEX('P04'!$AB:$AB,$A405+52),0)+IF($A405&lt;='P05'!$B$17,INDEX('P05'!$AB:$AB,$A405+52),0)+IF($A405&lt;='P06'!$B$17,INDEX('P06'!$AB:$AB,$A405+52),0)+IF($A405&lt;='P07'!$B$17,INDEX('P07'!$AB:$AB,$A405+52),0)+IF($A405&lt;='P08'!$B$17,INDEX('P08'!$AB:$AB,$A405+52),0)+IF($A405&lt;='P09'!$B$17,INDEX('P09'!$AB:$AB,$A405+52),0)+IF($A405&lt;='P10'!$B$17,INDEX('P10'!$AB:$AB,$A405+52),0)</f>
        <v>7.213727552672486</v>
      </c>
      <c r="O405">
        <f>IF($A405&lt;='P01'!$B$17,INDEX('P01'!$AC:$AC,$A405+52),0)+IF($A405&lt;='P02'!$B$17,INDEX('P02'!$AC:$AC,$A405+52),0)+IF($A405&lt;='P03'!$B$17,INDEX('P03'!$AC:$AC,$A405+52),0)+IF($A405&lt;='P04'!$B$17,INDEX('P04'!$AC:$AC,$A405+52),0)+IF($A405&lt;='P05'!$B$17,INDEX('P05'!$AC:$AC,$A405+52),0)+IF($A405&lt;='P06'!$B$17,INDEX('P06'!$AC:$AC,$A405+52),0)+IF($A405&lt;='P07'!$B$17,INDEX('P07'!$AC:$AC,$A405+52),0)+IF($A405&lt;='P08'!$B$17,INDEX('P08'!$AC:$AC,$A405+52),0)+IF($A405&lt;='P09'!$B$17,INDEX('P09'!$AC:$AC,$A405+52),0)+IF($A405&lt;='P10'!$B$17,INDEX('P10'!$AC:$AC,$A405+52),0)</f>
        <v>0.14427455105344975</v>
      </c>
      <c r="P405">
        <f>IF($A405&lt;='P01'!$B$17,INDEX('P01'!$AD:$AD,$A405+52),0)+IF($A405&lt;='P02'!$B$17,INDEX('P02'!$AD:$AD,$A405+52),0)+IF($A405&lt;='P03'!$B$17,INDEX('P03'!$AD:$AD,$A405+52),0)+IF($A405&lt;='P04'!$B$17,INDEX('P04'!$AD:$AD,$A405+52),0)+IF($A405&lt;='P05'!$B$17,INDEX('P05'!$AD:$AD,$A405+52),0)+IF($A405&lt;='P06'!$B$17,INDEX('P06'!$AD:$AD,$A405+52),0)+IF($A405&lt;='P07'!$B$17,INDEX('P07'!$AD:$AD,$A405+52),0)+IF($A405&lt;='P08'!$B$17,INDEX('P08'!$AD:$AD,$A405+52),0)+IF($A405&lt;='P09'!$B$17,INDEX('P09'!$AD:$AD,$A405+52),0)+IF($A405&lt;='P10'!$B$17,INDEX('P10'!$AD:$AD,$A405+52),0)</f>
        <v>0.77261118804881479</v>
      </c>
      <c r="Q405">
        <f>IF($A405&lt;='P01'!$B$17,INDEX('P01'!$AE:$AE,$A405+52),0)+IF($A405&lt;='P02'!$B$17,INDEX('P02'!$AE:$AE,$A405+52),0)+IF($A405&lt;='P03'!$B$17,INDEX('P03'!$AE:$AE,$A405+52),0)+IF($A405&lt;='P04'!$B$17,INDEX('P04'!$AE:$AE,$A405+52),0)+IF($A405&lt;='P05'!$B$17,INDEX('P05'!$AE:$AE,$A405+52),0)+IF($A405&lt;='P06'!$B$17,INDEX('P06'!$AE:$AE,$A405+52),0)+IF($A405&lt;='P07'!$B$17,INDEX('P07'!$AE:$AE,$A405+52),0)+IF($A405&lt;='P08'!$B$17,INDEX('P08'!$AE:$AE,$A405+52),0)+IF($A405&lt;='P09'!$B$17,INDEX('P09'!$AE:$AE,$A405+52),0)+IF($A405&lt;='P10'!$B$17,INDEX('P10'!$AE:$AE,$A405+52),0)</f>
        <v>20.627872281058636</v>
      </c>
      <c r="R405">
        <f>IF($A405&lt;='P01'!$B$17,INDEX('P01'!$AF:$AF,$A405+52),0)+IF($A405&lt;='P02'!$B$17,INDEX('P02'!$AF:$AF,$A405+52),0)+IF($A405&lt;='P03'!$B$17,INDEX('P03'!$AF:$AF,$A405+52),0)+IF($A405&lt;='P04'!$B$17,INDEX('P04'!$AF:$AF,$A405+52),0)+IF($A405&lt;='P05'!$B$17,INDEX('P05'!$AF:$AF,$A405+52),0)+IF($A405&lt;='P06'!$B$17,INDEX('P06'!$AF:$AF,$A405+52),0)+IF($A405&lt;='P07'!$B$17,INDEX('P07'!$AF:$AF,$A405+52),0)+IF($A405&lt;='P08'!$B$17,INDEX('P08'!$AF:$AF,$A405+52),0)+IF($A405&lt;='P09'!$B$17,INDEX('P09'!$AF:$AF,$A405+52),0)+IF($A405&lt;='P10'!$B$17,INDEX('P10'!$AF:$AF,$A405+52),0)</f>
        <v>1.2924631721980228E-2</v>
      </c>
      <c r="S405">
        <f>IF($A405&lt;='P01'!$B$17,INDEX('P01'!$AG:$AG,$A405+52),0)+IF($A405&lt;='P02'!$B$17,INDEX('P02'!$AG:$AG,$A405+52),0)+IF($A405&lt;='P03'!$B$17,INDEX('P03'!$AG:$AG,$A405+52),0)+IF($A405&lt;='P04'!$B$17,INDEX('P04'!$AG:$AG,$A405+52),0)+IF($A405&lt;='P05'!$B$17,INDEX('P05'!$AG:$AG,$A405+52),0)+IF($A405&lt;='P06'!$B$17,INDEX('P06'!$AG:$AG,$A405+52),0)+IF($A405&lt;='P07'!$B$17,INDEX('P07'!$AG:$AG,$A405+52),0)+IF($A405&lt;='P08'!$B$17,INDEX('P08'!$AG:$AG,$A405+52),0)+IF($A405&lt;='P09'!$B$17,INDEX('P09'!$AG:$AG,$A405+52),0)+IF($A405&lt;='P10'!$B$17,INDEX('P10'!$AG:$AG,$A405+52),0)</f>
        <v>5836.8443126182519</v>
      </c>
      <c r="T405">
        <f>IF($A405&lt;='P01'!$B$17,INDEX('P01'!$AI:$AI,$A405+52),0)+IF($A405&lt;='P02'!$B$17,INDEX('P02'!$AI:$AI,$A405+52),0)+IF($A405&lt;='P03'!$B$17,INDEX('P03'!$AI:$AI,$A405+52),0)+IF($A405&lt;='P04'!$B$17,INDEX('P04'!$AI:$AI,$A405+52),0)+IF($A405&lt;='P05'!$B$17,INDEX('P05'!$AI:$AI,$A405+52),0)+IF($A405&lt;='P06'!$B$17,INDEX('P06'!$AI:$AI,$A405+52),0)+IF($A405&lt;='P07'!$B$17,INDEX('P07'!$AI:$AI,$A405+52),0)+IF($A405&lt;='P08'!$B$17,INDEX('P08'!$AI:$AI,$A405+52),0)+IF($A405&lt;='P09'!$B$17,INDEX('P09'!$AI:$AI,$A405+52),0)+IF($A405&lt;='P10'!$B$17,INDEX('P10'!$AI:$AI,$A405+52),0)</f>
        <v>5836.8443126182519</v>
      </c>
    </row>
    <row r="406" spans="1:20" x14ac:dyDescent="0.35">
      <c r="A406">
        <v>374</v>
      </c>
      <c r="B406">
        <f>IF($A406&lt;='P01'!$B$17,INDEX('P01'!$J:$J,$A406+52),0)+IF($A406&lt;='P02'!$B$17,INDEX('P02'!$J:$J,$A406+52),0)+IF($A406&lt;='P03'!$B$17,INDEX('P03'!$J:$J,$A406+52),0)+IF($A406&lt;='P04'!$B$17,INDEX('P04'!$J:$J,$A406+52),0)+IF($A406&lt;='P05'!$B$17,INDEX('P05'!$J:$J,$A406+52),0)+IF($A406&lt;='P06'!$B$17,INDEX('P06'!$J:$J,$A406+52),0)+IF($A406&lt;='P07'!$B$17,INDEX('P07'!$J:$J,$A406+52),0)+IF($A406&lt;='P08'!$B$17,INDEX('P08'!$J:$J,$A406+52),0)+IF($A406&lt;='P09'!$B$17,INDEX('P09'!$J:$J,$A406+52),0)+IF($A406&lt;='P10'!$B$17,INDEX('P10'!$J:$J,$A406+52),0)</f>
        <v>6.9548004484901158E-5</v>
      </c>
      <c r="C406">
        <f>IF($A406&lt;='P01'!$B$17,INDEX('P01'!$K:$K,$A406+52),0)+IF($A406&lt;='P02'!$B$17,INDEX('P02'!$K:$K,$A406+52),0)+IF($A406&lt;='P03'!$B$17,INDEX('P03'!$K:$K,$A406+52),0)+IF($A406&lt;='P04'!$B$17,INDEX('P04'!$K:$K,$A406+52),0)+IF($A406&lt;='P05'!$B$17,INDEX('P05'!$K:$K,$A406+52),0)+IF($A406&lt;='P06'!$B$17,INDEX('P06'!$K:$K,$A406+52),0)+IF($A406&lt;='P07'!$B$17,INDEX('P07'!$K:$K,$A406+52),0)+IF($A406&lt;='P08'!$B$17,INDEX('P08'!$K:$K,$A406+52),0)+IF($A406&lt;='P09'!$B$17,INDEX('P09'!$K:$K,$A406+52),0)+IF($A406&lt;='P10'!$B$17,INDEX('P10'!$K:$K,$A406+52),0)</f>
        <v>7.0571061846852999E-4</v>
      </c>
      <c r="D406">
        <f>IF($A406&lt;='P01'!$B$17,INDEX('P01'!$L:$L,$A406+52),0)+IF($A406&lt;='P02'!$B$17,INDEX('P02'!$L:$L,$A406+52),0)+IF($A406&lt;='P03'!$B$17,INDEX('P03'!$L:$L,$A406+52),0)+IF($A406&lt;='P04'!$B$17,INDEX('P04'!$L:$L,$A406+52),0)+IF($A406&lt;='P05'!$B$17,INDEX('P05'!$L:$L,$A406+52),0)+IF($A406&lt;='P06'!$B$17,INDEX('P06'!$L:$L,$A406+52),0)+IF($A406&lt;='P07'!$B$17,INDEX('P07'!$L:$L,$A406+52),0)+IF($A406&lt;='P08'!$B$17,INDEX('P08'!$L:$L,$A406+52),0)+IF($A406&lt;='P09'!$B$17,INDEX('P09'!$L:$L,$A406+52),0)+IF($A406&lt;='P10'!$B$17,INDEX('P10'!$L:$L,$A406+52),0)</f>
        <v>0</v>
      </c>
      <c r="E406">
        <f>IF($A406&lt;='P01'!$B$17,INDEX('P01'!$M:$M,$A406+52),0)+IF($A406&lt;='P02'!$B$17,INDEX('P02'!$M:$M,$A406+52),0)+IF($A406&lt;='P03'!$B$17,INDEX('P03'!$M:$M,$A406+52),0)+IF($A406&lt;='P04'!$B$17,INDEX('P04'!$M:$M,$A406+52),0)+IF($A406&lt;='P05'!$B$17,INDEX('P05'!$M:$M,$A406+52),0)+IF($A406&lt;='P06'!$B$17,INDEX('P06'!$M:$M,$A406+52),0)+IF($A406&lt;='P07'!$B$17,INDEX('P07'!$M:$M,$A406+52),0)+IF($A406&lt;='P08'!$B$17,INDEX('P08'!$M:$M,$A406+52),0)+IF($A406&lt;='P09'!$B$17,INDEX('P09'!$M:$M,$A406+52),0)+IF($A406&lt;='P10'!$B$17,INDEX('P10'!$M:$M,$A406+52),0)</f>
        <v>0.20709745886470229</v>
      </c>
      <c r="F406">
        <f>IF($A406&lt;='P01'!$B$17,INDEX('P01'!$R:$R,$A406+52),0)+IF($A406&lt;='P02'!$B$17,INDEX('P02'!$R:$R,$A406+52),0)+IF($A406&lt;='P03'!$B$17,INDEX('P03'!$R:$R,$A406+52),0)+IF($A406&lt;='P04'!$B$17,INDEX('P04'!$R:$R,$A406+52),0)+IF($A406&lt;='P05'!$B$17,INDEX('P05'!$R:$R,$A406+52),0)+IF($A406&lt;='P06'!$B$17,INDEX('P06'!$R:$R,$A406+52),0)+IF($A406&lt;='P07'!$B$17,INDEX('P07'!$R:$R,$A406+52),0)+IF($A406&lt;='P08'!$B$17,INDEX('P08'!$R:$R,$A406+52),0)+IF($A406&lt;='P09'!$B$17,INDEX('P09'!$R:$R,$A406+52),0)+IF($A406&lt;='P10'!$B$17,INDEX('P10'!$R:$R,$A406+52),0)</f>
        <v>24.24211631341041</v>
      </c>
      <c r="G406">
        <f>IF($A406&lt;='P01'!$B$17,INDEX('P01'!$S:$S,$A406+52),0)+IF($A406&lt;='P02'!$B$17,INDEX('P02'!$S:$S,$A406+52),0)+IF($A406&lt;='P03'!$B$17,INDEX('P03'!$S:$S,$A406+52),0)+IF($A406&lt;='P04'!$B$17,INDEX('P04'!$S:$S,$A406+52),0)+IF($A406&lt;='P05'!$B$17,INDEX('P05'!$S:$S,$A406+52),0)+IF($A406&lt;='P06'!$B$17,INDEX('P06'!$S:$S,$A406+52),0)+IF($A406&lt;='P07'!$B$17,INDEX('P07'!$S:$S,$A406+52),0)+IF($A406&lt;='P08'!$B$17,INDEX('P08'!$S:$S,$A406+52),0)+IF($A406&lt;='P09'!$B$17,INDEX('P09'!$S:$S,$A406+52),0)+IF($A406&lt;='P10'!$B$17,INDEX('P10'!$S:$S,$A406+52),0)</f>
        <v>0.48484232626820822</v>
      </c>
      <c r="H406">
        <f>IF($A406&lt;='P01'!$B$17,INDEX('P01'!$T:$T,$A406+52),0)+IF($A406&lt;='P02'!$B$17,INDEX('P02'!$T:$T,$A406+52),0)+IF($A406&lt;='P03'!$B$17,INDEX('P03'!$T:$T,$A406+52),0)+IF($A406&lt;='P04'!$B$17,INDEX('P04'!$T:$T,$A406+52),0)+IF($A406&lt;='P05'!$B$17,INDEX('P05'!$T:$T,$A406+52),0)+IF($A406&lt;='P06'!$B$17,INDEX('P06'!$T:$T,$A406+52),0)+IF($A406&lt;='P07'!$B$17,INDEX('P07'!$T:$T,$A406+52),0)+IF($A406&lt;='P08'!$B$17,INDEX('P08'!$T:$T,$A406+52),0)+IF($A406&lt;='P09'!$B$17,INDEX('P09'!$T:$T,$A406+52),0)+IF($A406&lt;='P10'!$B$17,INDEX('P10'!$T:$T,$A406+52),0)</f>
        <v>2.6113254487941515</v>
      </c>
      <c r="I406">
        <f>IF($A406&lt;='P01'!$B$17,INDEX('P01'!$U:$U,$A406+52),0)+IF($A406&lt;='P02'!$B$17,INDEX('P02'!$U:$U,$A406+52),0)+IF($A406&lt;='P03'!$B$17,INDEX('P03'!$U:$U,$A406+52),0)+IF($A406&lt;='P04'!$B$17,INDEX('P04'!$U:$U,$A406+52),0)+IF($A406&lt;='P05'!$B$17,INDEX('P05'!$U:$U,$A406+52),0)+IF($A406&lt;='P06'!$B$17,INDEX('P06'!$U:$U,$A406+52),0)+IF($A406&lt;='P07'!$B$17,INDEX('P07'!$U:$U,$A406+52),0)+IF($A406&lt;='P08'!$B$17,INDEX('P08'!$U:$U,$A406+52),0)+IF($A406&lt;='P09'!$B$17,INDEX('P09'!$U:$U,$A406+52),0)+IF($A406&lt;='P10'!$B$17,INDEX('P10'!$U:$U,$A406+52),0)</f>
        <v>69.548004484901156</v>
      </c>
      <c r="J406">
        <f>IF($A406&lt;='P01'!$B$17,INDEX('P01'!$V:$V,$A406+52),0)+IF($A406&lt;='P02'!$B$17,INDEX('P02'!$V:$V,$A406+52),0)+IF($A406&lt;='P03'!$B$17,INDEX('P03'!$V:$V,$A406+52),0)+IF($A406&lt;='P04'!$B$17,INDEX('P04'!$V:$V,$A406+52),0)+IF($A406&lt;='P05'!$B$17,INDEX('P05'!$V:$V,$A406+52),0)+IF($A406&lt;='P06'!$B$17,INDEX('P06'!$V:$V,$A406+52),0)+IF($A406&lt;='P07'!$B$17,INDEX('P07'!$V:$V,$A406+52),0)+IF($A406&lt;='P08'!$B$17,INDEX('P08'!$V:$V,$A406+52),0)+IF($A406&lt;='P09'!$B$17,INDEX('P09'!$V:$V,$A406+52),0)+IF($A406&lt;='P10'!$B$17,INDEX('P10'!$V:$V,$A406+52),0)</f>
        <v>4.3683576233388359E-2</v>
      </c>
      <c r="K406">
        <f>IF($A406&lt;='P01'!$B$17,INDEX('P01'!$W:$W,$A406+52),0)+IF($A406&lt;='P02'!$B$17,INDEX('P02'!$W:$W,$A406+52),0)+IF($A406&lt;='P03'!$B$17,INDEX('P03'!$W:$W,$A406+52),0)+IF($A406&lt;='P04'!$B$17,INDEX('P04'!$W:$W,$A406+52),0)+IF($A406&lt;='P05'!$B$17,INDEX('P05'!$W:$W,$A406+52),0)+IF($A406&lt;='P06'!$B$17,INDEX('P06'!$W:$W,$A406+52),0)+IF($A406&lt;='P07'!$B$17,INDEX('P07'!$W:$W,$A406+52),0)+IF($A406&lt;='P08'!$B$17,INDEX('P08'!$W:$W,$A406+52),0)+IF($A406&lt;='P09'!$B$17,INDEX('P09'!$W:$W,$A406+52),0)+IF($A406&lt;='P10'!$B$17,INDEX('P10'!$W:$W,$A406+52),0)</f>
        <v>-48.445739522786496</v>
      </c>
      <c r="L406">
        <f>IF($A406&lt;='P01'!$B$17,INDEX('P01'!$X:$X,$A406+52),0)+IF($A406&lt;='P02'!$B$17,INDEX('P02'!$X:$X,$A406+52),0)+IF($A406&lt;='P03'!$B$17,INDEX('P03'!$X:$X,$A406+52),0)+IF($A406&lt;='P04'!$B$17,INDEX('P04'!$X:$X,$A406+52),0)+IF($A406&lt;='P05'!$B$17,INDEX('P05'!$X:$X,$A406+52),0)+IF($A406&lt;='P06'!$B$17,INDEX('P06'!$X:$X,$A406+52),0)+IF($A406&lt;='P07'!$B$17,INDEX('P07'!$X:$X,$A406+52),0)+IF($A406&lt;='P08'!$B$17,INDEX('P08'!$X:$X,$A406+52),0)+IF($A406&lt;='P09'!$B$17,INDEX('P09'!$X:$X,$A406+52),0)+IF($A406&lt;='P10'!$B$17,INDEX('P10'!$X:$X,$A406+52),0)</f>
        <v>48.367964389818184</v>
      </c>
      <c r="M406">
        <f>IF($A406&lt;='P01'!$B$17,INDEX('P01'!$AA:$AA,$A406+52),0)+IF($A406&lt;='P02'!$B$17,INDEX('P02'!$AA:$AA,$A406+52),0)+IF($A406&lt;='P03'!$B$17,INDEX('P03'!$AA:$AA,$A406+52),0)+IF($A406&lt;='P04'!$B$17,INDEX('P04'!$AA:$AA,$A406+52),0)+IF($A406&lt;='P05'!$B$17,INDEX('P05'!$AA:$AA,$A406+52),0)+IF($A406&lt;='P06'!$B$17,INDEX('P06'!$AA:$AA,$A406+52),0)+IF($A406&lt;='P07'!$B$17,INDEX('P07'!$AA:$AA,$A406+52),0)+IF($A406&lt;='P08'!$B$17,INDEX('P08'!$AA:$AA,$A406+52),0)+IF($A406&lt;='P09'!$B$17,INDEX('P09'!$AA:$AA,$A406+52),0)+IF($A406&lt;='P10'!$B$17,INDEX('P10'!$AA:$AA,$A406+52),0)</f>
        <v>-14.245752733883041</v>
      </c>
      <c r="N406">
        <f>IF($A406&lt;='P01'!$B$17,INDEX('P01'!$AB:$AB,$A406+52),0)+IF($A406&lt;='P02'!$B$17,INDEX('P02'!$AB:$AB,$A406+52),0)+IF($A406&lt;='P03'!$B$17,INDEX('P03'!$AB:$AB,$A406+52),0)+IF($A406&lt;='P04'!$B$17,INDEX('P04'!$AB:$AB,$A406+52),0)+IF($A406&lt;='P05'!$B$17,INDEX('P05'!$AB:$AB,$A406+52),0)+IF($A406&lt;='P06'!$B$17,INDEX('P06'!$AB:$AB,$A406+52),0)+IF($A406&lt;='P07'!$B$17,INDEX('P07'!$AB:$AB,$A406+52),0)+IF($A406&lt;='P08'!$B$17,INDEX('P08'!$AB:$AB,$A406+52),0)+IF($A406&lt;='P09'!$B$17,INDEX('P09'!$AB:$AB,$A406+52),0)+IF($A406&lt;='P10'!$B$17,INDEX('P10'!$AB:$AB,$A406+52),0)</f>
        <v>7.1633730293997386</v>
      </c>
      <c r="O406">
        <f>IF($A406&lt;='P01'!$B$17,INDEX('P01'!$AC:$AC,$A406+52),0)+IF($A406&lt;='P02'!$B$17,INDEX('P02'!$AC:$AC,$A406+52),0)+IF($A406&lt;='P03'!$B$17,INDEX('P03'!$AC:$AC,$A406+52),0)+IF($A406&lt;='P04'!$B$17,INDEX('P04'!$AC:$AC,$A406+52),0)+IF($A406&lt;='P05'!$B$17,INDEX('P05'!$AC:$AC,$A406+52),0)+IF($A406&lt;='P06'!$B$17,INDEX('P06'!$AC:$AC,$A406+52),0)+IF($A406&lt;='P07'!$B$17,INDEX('P07'!$AC:$AC,$A406+52),0)+IF($A406&lt;='P08'!$B$17,INDEX('P08'!$AC:$AC,$A406+52),0)+IF($A406&lt;='P09'!$B$17,INDEX('P09'!$AC:$AC,$A406+52),0)+IF($A406&lt;='P10'!$B$17,INDEX('P10'!$AC:$AC,$A406+52),0)</f>
        <v>0.14326746058799478</v>
      </c>
      <c r="P406">
        <f>IF($A406&lt;='P01'!$B$17,INDEX('P01'!$AD:$AD,$A406+52),0)+IF($A406&lt;='P02'!$B$17,INDEX('P02'!$AD:$AD,$A406+52),0)+IF($A406&lt;='P03'!$B$17,INDEX('P03'!$AD:$AD,$A406+52),0)+IF($A406&lt;='P04'!$B$17,INDEX('P04'!$AD:$AD,$A406+52),0)+IF($A406&lt;='P05'!$B$17,INDEX('P05'!$AD:$AD,$A406+52),0)+IF($A406&lt;='P06'!$B$17,INDEX('P06'!$AD:$AD,$A406+52),0)+IF($A406&lt;='P07'!$B$17,INDEX('P07'!$AD:$AD,$A406+52),0)+IF($A406&lt;='P08'!$B$17,INDEX('P08'!$AD:$AD,$A406+52),0)+IF($A406&lt;='P09'!$B$17,INDEX('P09'!$AD:$AD,$A406+52),0)+IF($A406&lt;='P10'!$B$17,INDEX('P10'!$AD:$AD,$A406+52),0)</f>
        <v>0.76911023898803099</v>
      </c>
      <c r="Q406">
        <f>IF($A406&lt;='P01'!$B$17,INDEX('P01'!$AE:$AE,$A406+52),0)+IF($A406&lt;='P02'!$B$17,INDEX('P02'!$AE:$AE,$A406+52),0)+IF($A406&lt;='P03'!$B$17,INDEX('P03'!$AE:$AE,$A406+52),0)+IF($A406&lt;='P04'!$B$17,INDEX('P04'!$AE:$AE,$A406+52),0)+IF($A406&lt;='P05'!$B$17,INDEX('P05'!$AE:$AE,$A406+52),0)+IF($A406&lt;='P06'!$B$17,INDEX('P06'!$AE:$AE,$A406+52),0)+IF($A406&lt;='P07'!$B$17,INDEX('P07'!$AE:$AE,$A406+52),0)+IF($A406&lt;='P08'!$B$17,INDEX('P08'!$AE:$AE,$A406+52),0)+IF($A406&lt;='P09'!$B$17,INDEX('P09'!$AE:$AE,$A406+52),0)+IF($A406&lt;='P10'!$B$17,INDEX('P10'!$AE:$AE,$A406+52),0)</f>
        <v>20.483881997635887</v>
      </c>
      <c r="R406">
        <f>IF($A406&lt;='P01'!$B$17,INDEX('P01'!$AF:$AF,$A406+52),0)+IF($A406&lt;='P02'!$B$17,INDEX('P02'!$AF:$AF,$A406+52),0)+IF($A406&lt;='P03'!$B$17,INDEX('P03'!$AF:$AF,$A406+52),0)+IF($A406&lt;='P04'!$B$17,INDEX('P04'!$AF:$AF,$A406+52),0)+IF($A406&lt;='P05'!$B$17,INDEX('P05'!$AF:$AF,$A406+52),0)+IF($A406&lt;='P06'!$B$17,INDEX('P06'!$AF:$AF,$A406+52),0)+IF($A406&lt;='P07'!$B$17,INDEX('P07'!$AF:$AF,$A406+52),0)+IF($A406&lt;='P08'!$B$17,INDEX('P08'!$AF:$AF,$A406+52),0)+IF($A406&lt;='P09'!$B$17,INDEX('P09'!$AF:$AF,$A406+52),0)+IF($A406&lt;='P10'!$B$17,INDEX('P10'!$AF:$AF,$A406+52),0)</f>
        <v>1.2866066070863637E-2</v>
      </c>
      <c r="S406">
        <f>IF($A406&lt;='P01'!$B$17,INDEX('P01'!$AG:$AG,$A406+52),0)+IF($A406&lt;='P02'!$B$17,INDEX('P02'!$AG:$AG,$A406+52),0)+IF($A406&lt;='P03'!$B$17,INDEX('P03'!$AG:$AG,$A406+52),0)+IF($A406&lt;='P04'!$B$17,INDEX('P04'!$AG:$AG,$A406+52),0)+IF($A406&lt;='P05'!$B$17,INDEX('P05'!$AG:$AG,$A406+52),0)+IF($A406&lt;='P06'!$B$17,INDEX('P06'!$AG:$AG,$A406+52),0)+IF($A406&lt;='P07'!$B$17,INDEX('P07'!$AG:$AG,$A406+52),0)+IF($A406&lt;='P08'!$B$17,INDEX('P08'!$AG:$AG,$A406+52),0)+IF($A406&lt;='P09'!$B$17,INDEX('P09'!$AG:$AG,$A406+52),0)+IF($A406&lt;='P10'!$B$17,INDEX('P10'!$AG:$AG,$A406+52),0)</f>
        <v>5807.584657657153</v>
      </c>
      <c r="T406">
        <f>IF($A406&lt;='P01'!$B$17,INDEX('P01'!$AI:$AI,$A406+52),0)+IF($A406&lt;='P02'!$B$17,INDEX('P02'!$AI:$AI,$A406+52),0)+IF($A406&lt;='P03'!$B$17,INDEX('P03'!$AI:$AI,$A406+52),0)+IF($A406&lt;='P04'!$B$17,INDEX('P04'!$AI:$AI,$A406+52),0)+IF($A406&lt;='P05'!$B$17,INDEX('P05'!$AI:$AI,$A406+52),0)+IF($A406&lt;='P06'!$B$17,INDEX('P06'!$AI:$AI,$A406+52),0)+IF($A406&lt;='P07'!$B$17,INDEX('P07'!$AI:$AI,$A406+52),0)+IF($A406&lt;='P08'!$B$17,INDEX('P08'!$AI:$AI,$A406+52),0)+IF($A406&lt;='P09'!$B$17,INDEX('P09'!$AI:$AI,$A406+52),0)+IF($A406&lt;='P10'!$B$17,INDEX('P10'!$AI:$AI,$A406+52),0)</f>
        <v>5807.584657657153</v>
      </c>
    </row>
    <row r="407" spans="1:20" x14ac:dyDescent="0.35">
      <c r="A407">
        <v>375</v>
      </c>
      <c r="B407">
        <f>IF($A407&lt;='P01'!$B$17,INDEX('P01'!$J:$J,$A407+52),0)+IF($A407&lt;='P02'!$B$17,INDEX('P02'!$J:$J,$A407+52),0)+IF($A407&lt;='P03'!$B$17,INDEX('P03'!$J:$J,$A407+52),0)+IF($A407&lt;='P04'!$B$17,INDEX('P04'!$J:$J,$A407+52),0)+IF($A407&lt;='P05'!$B$17,INDEX('P05'!$J:$J,$A407+52),0)+IF($A407&lt;='P06'!$B$17,INDEX('P06'!$J:$J,$A407+52),0)+IF($A407&lt;='P07'!$B$17,INDEX('P07'!$J:$J,$A407+52),0)+IF($A407&lt;='P08'!$B$17,INDEX('P08'!$J:$J,$A407+52),0)+IF($A407&lt;='P09'!$B$17,INDEX('P09'!$J:$J,$A407+52),0)+IF($A407&lt;='P10'!$B$17,INDEX('P10'!$J:$J,$A407+52),0)</f>
        <v>6.9288626097791157E-5</v>
      </c>
      <c r="C407">
        <f>IF($A407&lt;='P01'!$B$17,INDEX('P01'!$K:$K,$A407+52),0)+IF($A407&lt;='P02'!$B$17,INDEX('P02'!$K:$K,$A407+52),0)+IF($A407&lt;='P03'!$B$17,INDEX('P03'!$K:$K,$A407+52),0)+IF($A407&lt;='P04'!$B$17,INDEX('P04'!$K:$K,$A407+52),0)+IF($A407&lt;='P05'!$B$17,INDEX('P05'!$K:$K,$A407+52),0)+IF($A407&lt;='P06'!$B$17,INDEX('P06'!$K:$K,$A407+52),0)+IF($A407&lt;='P07'!$B$17,INDEX('P07'!$K:$K,$A407+52),0)+IF($A407&lt;='P08'!$B$17,INDEX('P08'!$K:$K,$A407+52),0)+IF($A407&lt;='P09'!$B$17,INDEX('P09'!$K:$K,$A407+52),0)+IF($A407&lt;='P10'!$B$17,INDEX('P10'!$K:$K,$A407+52),0)</f>
        <v>7.0307867980486181E-4</v>
      </c>
      <c r="D407">
        <f>IF($A407&lt;='P01'!$B$17,INDEX('P01'!$L:$L,$A407+52),0)+IF($A407&lt;='P02'!$B$17,INDEX('P02'!$L:$L,$A407+52),0)+IF($A407&lt;='P03'!$B$17,INDEX('P03'!$L:$L,$A407+52),0)+IF($A407&lt;='P04'!$B$17,INDEX('P04'!$L:$L,$A407+52),0)+IF($A407&lt;='P05'!$B$17,INDEX('P05'!$L:$L,$A407+52),0)+IF($A407&lt;='P06'!$B$17,INDEX('P06'!$L:$L,$A407+52),0)+IF($A407&lt;='P07'!$B$17,INDEX('P07'!$L:$L,$A407+52),0)+IF($A407&lt;='P08'!$B$17,INDEX('P08'!$L:$L,$A407+52),0)+IF($A407&lt;='P09'!$B$17,INDEX('P09'!$L:$L,$A407+52),0)+IF($A407&lt;='P10'!$B$17,INDEX('P10'!$L:$L,$A407+52),0)</f>
        <v>0</v>
      </c>
      <c r="E407">
        <f>IF($A407&lt;='P01'!$B$17,INDEX('P01'!$M:$M,$A407+52),0)+IF($A407&lt;='P02'!$B$17,INDEX('P02'!$M:$M,$A407+52),0)+IF($A407&lt;='P03'!$B$17,INDEX('P03'!$M:$M,$A407+52),0)+IF($A407&lt;='P04'!$B$17,INDEX('P04'!$M:$M,$A407+52),0)+IF($A407&lt;='P05'!$B$17,INDEX('P05'!$M:$M,$A407+52),0)+IF($A407&lt;='P06'!$B$17,INDEX('P06'!$M:$M,$A407+52),0)+IF($A407&lt;='P07'!$B$17,INDEX('P07'!$M:$M,$A407+52),0)+IF($A407&lt;='P08'!$B$17,INDEX('P08'!$M:$M,$A407+52),0)+IF($A407&lt;='P09'!$B$17,INDEX('P09'!$M:$M,$A407+52),0)+IF($A407&lt;='P10'!$B$17,INDEX('P10'!$M:$M,$A407+52),0)</f>
        <v>0.20632509155879963</v>
      </c>
      <c r="F407">
        <f>IF($A407&lt;='P01'!$B$17,INDEX('P01'!$R:$R,$A407+52),0)+IF($A407&lt;='P02'!$B$17,INDEX('P02'!$R:$R,$A407+52),0)+IF($A407&lt;='P03'!$B$17,INDEX('P03'!$R:$R,$A407+52),0)+IF($A407&lt;='P04'!$B$17,INDEX('P04'!$R:$R,$A407+52),0)+IF($A407&lt;='P05'!$B$17,INDEX('P05'!$R:$R,$A407+52),0)+IF($A407&lt;='P06'!$B$17,INDEX('P06'!$R:$R,$A407+52),0)+IF($A407&lt;='P07'!$B$17,INDEX('P07'!$R:$R,$A407+52),0)+IF($A407&lt;='P08'!$B$17,INDEX('P08'!$R:$R,$A407+52),0)+IF($A407&lt;='P09'!$B$17,INDEX('P09'!$R:$R,$A407+52),0)+IF($A407&lt;='P10'!$B$17,INDEX('P10'!$R:$R,$A407+52),0)</f>
        <v>24.151705652801581</v>
      </c>
      <c r="G407">
        <f>IF($A407&lt;='P01'!$B$17,INDEX('P01'!$S:$S,$A407+52),0)+IF($A407&lt;='P02'!$B$17,INDEX('P02'!$S:$S,$A407+52),0)+IF($A407&lt;='P03'!$B$17,INDEX('P03'!$S:$S,$A407+52),0)+IF($A407&lt;='P04'!$B$17,INDEX('P04'!$S:$S,$A407+52),0)+IF($A407&lt;='P05'!$B$17,INDEX('P05'!$S:$S,$A407+52),0)+IF($A407&lt;='P06'!$B$17,INDEX('P06'!$S:$S,$A407+52),0)+IF($A407&lt;='P07'!$B$17,INDEX('P07'!$S:$S,$A407+52),0)+IF($A407&lt;='P08'!$B$17,INDEX('P08'!$S:$S,$A407+52),0)+IF($A407&lt;='P09'!$B$17,INDEX('P09'!$S:$S,$A407+52),0)+IF($A407&lt;='P10'!$B$17,INDEX('P10'!$S:$S,$A407+52),0)</f>
        <v>0.48303411305603167</v>
      </c>
      <c r="H407">
        <f>IF($A407&lt;='P01'!$B$17,INDEX('P01'!$T:$T,$A407+52),0)+IF($A407&lt;='P02'!$B$17,INDEX('P02'!$T:$T,$A407+52),0)+IF($A407&lt;='P03'!$B$17,INDEX('P03'!$T:$T,$A407+52),0)+IF($A407&lt;='P04'!$B$17,INDEX('P04'!$T:$T,$A407+52),0)+IF($A407&lt;='P05'!$B$17,INDEX('P05'!$T:$T,$A407+52),0)+IF($A407&lt;='P06'!$B$17,INDEX('P06'!$T:$T,$A407+52),0)+IF($A407&lt;='P07'!$B$17,INDEX('P07'!$T:$T,$A407+52),0)+IF($A407&lt;='P08'!$B$17,INDEX('P08'!$T:$T,$A407+52),0)+IF($A407&lt;='P09'!$B$17,INDEX('P09'!$T:$T,$A407+52),0)+IF($A407&lt;='P10'!$B$17,INDEX('P10'!$T:$T,$A407+52),0)</f>
        <v>2.6080027584145635</v>
      </c>
      <c r="I407">
        <f>IF($A407&lt;='P01'!$B$17,INDEX('P01'!$U:$U,$A407+52),0)+IF($A407&lt;='P02'!$B$17,INDEX('P02'!$U:$U,$A407+52),0)+IF($A407&lt;='P03'!$B$17,INDEX('P03'!$U:$U,$A407+52),0)+IF($A407&lt;='P04'!$B$17,INDEX('P04'!$U:$U,$A407+52),0)+IF($A407&lt;='P05'!$B$17,INDEX('P05'!$U:$U,$A407+52),0)+IF($A407&lt;='P06'!$B$17,INDEX('P06'!$U:$U,$A407+52),0)+IF($A407&lt;='P07'!$B$17,INDEX('P07'!$U:$U,$A407+52),0)+IF($A407&lt;='P08'!$B$17,INDEX('P08'!$U:$U,$A407+52),0)+IF($A407&lt;='P09'!$B$17,INDEX('P09'!$U:$U,$A407+52),0)+IF($A407&lt;='P10'!$B$17,INDEX('P10'!$U:$U,$A407+52),0)</f>
        <v>69.288626097791152</v>
      </c>
      <c r="J407">
        <f>IF($A407&lt;='P01'!$B$17,INDEX('P01'!$V:$V,$A407+52),0)+IF($A407&lt;='P02'!$B$17,INDEX('P02'!$V:$V,$A407+52),0)+IF($A407&lt;='P03'!$B$17,INDEX('P03'!$V:$V,$A407+52),0)+IF($A407&lt;='P04'!$B$17,INDEX('P04'!$V:$V,$A407+52),0)+IF($A407&lt;='P05'!$B$17,INDEX('P05'!$V:$V,$A407+52),0)+IF($A407&lt;='P06'!$B$17,INDEX('P06'!$V:$V,$A407+52),0)+IF($A407&lt;='P07'!$B$17,INDEX('P07'!$V:$V,$A407+52),0)+IF($A407&lt;='P08'!$B$17,INDEX('P08'!$V:$V,$A407+52),0)+IF($A407&lt;='P09'!$B$17,INDEX('P09'!$V:$V,$A407+52),0)+IF($A407&lt;='P10'!$B$17,INDEX('P10'!$V:$V,$A407+52),0)</f>
        <v>4.3627992583880518E-2</v>
      </c>
      <c r="K407">
        <f>IF($A407&lt;='P01'!$B$17,INDEX('P01'!$W:$W,$A407+52),0)+IF($A407&lt;='P02'!$B$17,INDEX('P02'!$W:$W,$A407+52),0)+IF($A407&lt;='P03'!$B$17,INDEX('P03'!$W:$W,$A407+52),0)+IF($A407&lt;='P04'!$B$17,INDEX('P04'!$W:$W,$A407+52),0)+IF($A407&lt;='P05'!$B$17,INDEX('P05'!$W:$W,$A407+52),0)+IF($A407&lt;='P06'!$B$17,INDEX('P06'!$W:$W,$A407+52),0)+IF($A407&lt;='P07'!$B$17,INDEX('P07'!$W:$W,$A407+52),0)+IF($A407&lt;='P08'!$B$17,INDEX('P08'!$W:$W,$A407+52),0)+IF($A407&lt;='P09'!$B$17,INDEX('P09'!$W:$W,$A407+52),0)+IF($A407&lt;='P10'!$B$17,INDEX('P10'!$W:$W,$A407+52),0)</f>
        <v>-48.271585309044042</v>
      </c>
      <c r="L407">
        <f>IF($A407&lt;='P01'!$B$17,INDEX('P01'!$X:$X,$A407+52),0)+IF($A407&lt;='P02'!$B$17,INDEX('P02'!$X:$X,$A407+52),0)+IF($A407&lt;='P03'!$B$17,INDEX('P03'!$X:$X,$A407+52),0)+IF($A407&lt;='P04'!$B$17,INDEX('P04'!$X:$X,$A407+52),0)+IF($A407&lt;='P05'!$B$17,INDEX('P05'!$X:$X,$A407+52),0)+IF($A407&lt;='P06'!$B$17,INDEX('P06'!$X:$X,$A407+52),0)+IF($A407&lt;='P07'!$B$17,INDEX('P07'!$X:$X,$A407+52),0)+IF($A407&lt;='P08'!$B$17,INDEX('P08'!$X:$X,$A407+52),0)+IF($A407&lt;='P09'!$B$17,INDEX('P09'!$X:$X,$A407+52),0)+IF($A407&lt;='P10'!$B$17,INDEX('P10'!$X:$X,$A407+52),0)</f>
        <v>48.194100237432579</v>
      </c>
      <c r="M407">
        <f>IF($A407&lt;='P01'!$B$17,INDEX('P01'!$AA:$AA,$A407+52),0)+IF($A407&lt;='P02'!$B$17,INDEX('P02'!$AA:$AA,$A407+52),0)+IF($A407&lt;='P03'!$B$17,INDEX('P03'!$AA:$AA,$A407+52),0)+IF($A407&lt;='P04'!$B$17,INDEX('P04'!$AA:$AA,$A407+52),0)+IF($A407&lt;='P05'!$B$17,INDEX('P05'!$AA:$AA,$A407+52),0)+IF($A407&lt;='P06'!$B$17,INDEX('P06'!$AA:$AA,$A407+52),0)+IF($A407&lt;='P07'!$B$17,INDEX('P07'!$AA:$AA,$A407+52),0)+IF($A407&lt;='P08'!$B$17,INDEX('P08'!$AA:$AA,$A407+52),0)+IF($A407&lt;='P09'!$B$17,INDEX('P09'!$AA:$AA,$A407+52),0)+IF($A407&lt;='P10'!$B$17,INDEX('P10'!$AA:$AA,$A407+52),0)</f>
        <v>-14.14822714044417</v>
      </c>
      <c r="N407">
        <f>IF($A407&lt;='P01'!$B$17,INDEX('P01'!$AB:$AB,$A407+52),0)+IF($A407&lt;='P02'!$B$17,INDEX('P02'!$AB:$AB,$A407+52),0)+IF($A407&lt;='P03'!$B$17,INDEX('P03'!$AB:$AB,$A407+52),0)+IF($A407&lt;='P04'!$B$17,INDEX('P04'!$AB:$AB,$A407+52),0)+IF($A407&lt;='P05'!$B$17,INDEX('P05'!$AB:$AB,$A407+52),0)+IF($A407&lt;='P06'!$B$17,INDEX('P06'!$AB:$AB,$A407+52),0)+IF($A407&lt;='P07'!$B$17,INDEX('P07'!$AB:$AB,$A407+52),0)+IF($A407&lt;='P08'!$B$17,INDEX('P08'!$AB:$AB,$A407+52),0)+IF($A407&lt;='P09'!$B$17,INDEX('P09'!$AB:$AB,$A407+52),0)+IF($A407&lt;='P10'!$B$17,INDEX('P10'!$AB:$AB,$A407+52),0)</f>
        <v>7.1133699995810362</v>
      </c>
      <c r="O407">
        <f>IF($A407&lt;='P01'!$B$17,INDEX('P01'!$AC:$AC,$A407+52),0)+IF($A407&lt;='P02'!$B$17,INDEX('P02'!$AC:$AC,$A407+52),0)+IF($A407&lt;='P03'!$B$17,INDEX('P03'!$AC:$AC,$A407+52),0)+IF($A407&lt;='P04'!$B$17,INDEX('P04'!$AC:$AC,$A407+52),0)+IF($A407&lt;='P05'!$B$17,INDEX('P05'!$AC:$AC,$A407+52),0)+IF($A407&lt;='P06'!$B$17,INDEX('P06'!$AC:$AC,$A407+52),0)+IF($A407&lt;='P07'!$B$17,INDEX('P07'!$AC:$AC,$A407+52),0)+IF($A407&lt;='P08'!$B$17,INDEX('P08'!$AC:$AC,$A407+52),0)+IF($A407&lt;='P09'!$B$17,INDEX('P09'!$AC:$AC,$A407+52),0)+IF($A407&lt;='P10'!$B$17,INDEX('P10'!$AC:$AC,$A407+52),0)</f>
        <v>0.14226739999162075</v>
      </c>
      <c r="P407">
        <f>IF($A407&lt;='P01'!$B$17,INDEX('P01'!$AD:$AD,$A407+52),0)+IF($A407&lt;='P02'!$B$17,INDEX('P02'!$AD:$AD,$A407+52),0)+IF($A407&lt;='P03'!$B$17,INDEX('P03'!$AD:$AD,$A407+52),0)+IF($A407&lt;='P04'!$B$17,INDEX('P04'!$AD:$AD,$A407+52),0)+IF($A407&lt;='P05'!$B$17,INDEX('P05'!$AD:$AD,$A407+52),0)+IF($A407&lt;='P06'!$B$17,INDEX('P06'!$AD:$AD,$A407+52),0)+IF($A407&lt;='P07'!$B$17,INDEX('P07'!$AD:$AD,$A407+52),0)+IF($A407&lt;='P08'!$B$17,INDEX('P08'!$AD:$AD,$A407+52),0)+IF($A407&lt;='P09'!$B$17,INDEX('P09'!$AD:$AD,$A407+52),0)+IF($A407&lt;='P10'!$B$17,INDEX('P10'!$AD:$AD,$A407+52),0)</f>
        <v>0.76562515385015661</v>
      </c>
      <c r="Q407">
        <f>IF($A407&lt;='P01'!$B$17,INDEX('P01'!$AE:$AE,$A407+52),0)+IF($A407&lt;='P02'!$B$17,INDEX('P02'!$AE:$AE,$A407+52),0)+IF($A407&lt;='P03'!$B$17,INDEX('P03'!$AE:$AE,$A407+52),0)+IF($A407&lt;='P04'!$B$17,INDEX('P04'!$AE:$AE,$A407+52),0)+IF($A407&lt;='P05'!$B$17,INDEX('P05'!$AE:$AE,$A407+52),0)+IF($A407&lt;='P06'!$B$17,INDEX('P06'!$AE:$AE,$A407+52),0)+IF($A407&lt;='P07'!$B$17,INDEX('P07'!$AE:$AE,$A407+52),0)+IF($A407&lt;='P08'!$B$17,INDEX('P08'!$AE:$AE,$A407+52),0)+IF($A407&lt;='P09'!$B$17,INDEX('P09'!$AE:$AE,$A407+52),0)+IF($A407&lt;='P10'!$B$17,INDEX('P10'!$AE:$AE,$A407+52),0)</f>
        <v>20.340896820383936</v>
      </c>
      <c r="R407">
        <f>IF($A407&lt;='P01'!$B$17,INDEX('P01'!$AF:$AF,$A407+52),0)+IF($A407&lt;='P02'!$B$17,INDEX('P02'!$AF:$AF,$A407+52),0)+IF($A407&lt;='P03'!$B$17,INDEX('P03'!$AF:$AF,$A407+52),0)+IF($A407&lt;='P04'!$B$17,INDEX('P04'!$AF:$AF,$A407+52),0)+IF($A407&lt;='P05'!$B$17,INDEX('P05'!$AF:$AF,$A407+52),0)+IF($A407&lt;='P06'!$B$17,INDEX('P06'!$AF:$AF,$A407+52),0)+IF($A407&lt;='P07'!$B$17,INDEX('P07'!$AF:$AF,$A407+52),0)+IF($A407&lt;='P08'!$B$17,INDEX('P08'!$AF:$AF,$A407+52),0)+IF($A407&lt;='P09'!$B$17,INDEX('P09'!$AF:$AF,$A407+52),0)+IF($A407&lt;='P10'!$B$17,INDEX('P10'!$AF:$AF,$A407+52),0)</f>
        <v>1.2807765799493599E-2</v>
      </c>
      <c r="S407">
        <f>IF($A407&lt;='P01'!$B$17,INDEX('P01'!$AG:$AG,$A407+52),0)+IF($A407&lt;='P02'!$B$17,INDEX('P02'!$AG:$AG,$A407+52),0)+IF($A407&lt;='P03'!$B$17,INDEX('P03'!$AG:$AG,$A407+52),0)+IF($A407&lt;='P04'!$B$17,INDEX('P04'!$AG:$AG,$A407+52),0)+IF($A407&lt;='P05'!$B$17,INDEX('P05'!$AG:$AG,$A407+52),0)+IF($A407&lt;='P06'!$B$17,INDEX('P06'!$AG:$AG,$A407+52),0)+IF($A407&lt;='P07'!$B$17,INDEX('P07'!$AG:$AG,$A407+52),0)+IF($A407&lt;='P08'!$B$17,INDEX('P08'!$AG:$AG,$A407+52),0)+IF($A407&lt;='P09'!$B$17,INDEX('P09'!$AG:$AG,$A407+52),0)+IF($A407&lt;='P10'!$B$17,INDEX('P10'!$AG:$AG,$A407+52),0)</f>
        <v>5778.4030783519811</v>
      </c>
      <c r="T407">
        <f>IF($A407&lt;='P01'!$B$17,INDEX('P01'!$AI:$AI,$A407+52),0)+IF($A407&lt;='P02'!$B$17,INDEX('P02'!$AI:$AI,$A407+52),0)+IF($A407&lt;='P03'!$B$17,INDEX('P03'!$AI:$AI,$A407+52),0)+IF($A407&lt;='P04'!$B$17,INDEX('P04'!$AI:$AI,$A407+52),0)+IF($A407&lt;='P05'!$B$17,INDEX('P05'!$AI:$AI,$A407+52),0)+IF($A407&lt;='P06'!$B$17,INDEX('P06'!$AI:$AI,$A407+52),0)+IF($A407&lt;='P07'!$B$17,INDEX('P07'!$AI:$AI,$A407+52),0)+IF($A407&lt;='P08'!$B$17,INDEX('P08'!$AI:$AI,$A407+52),0)+IF($A407&lt;='P09'!$B$17,INDEX('P09'!$AI:$AI,$A407+52),0)+IF($A407&lt;='P10'!$B$17,INDEX('P10'!$AI:$AI,$A407+52),0)</f>
        <v>5778.4030783519811</v>
      </c>
    </row>
    <row r="408" spans="1:20" x14ac:dyDescent="0.35">
      <c r="A408">
        <v>376</v>
      </c>
      <c r="B408">
        <f>IF($A408&lt;='P01'!$B$17,INDEX('P01'!$J:$J,$A408+52),0)+IF($A408&lt;='P02'!$B$17,INDEX('P02'!$J:$J,$A408+52),0)+IF($A408&lt;='P03'!$B$17,INDEX('P03'!$J:$J,$A408+52),0)+IF($A408&lt;='P04'!$B$17,INDEX('P04'!$J:$J,$A408+52),0)+IF($A408&lt;='P05'!$B$17,INDEX('P05'!$J:$J,$A408+52),0)+IF($A408&lt;='P06'!$B$17,INDEX('P06'!$J:$J,$A408+52),0)+IF($A408&lt;='P07'!$B$17,INDEX('P07'!$J:$J,$A408+52),0)+IF($A408&lt;='P08'!$B$17,INDEX('P08'!$J:$J,$A408+52),0)+IF($A408&lt;='P09'!$B$17,INDEX('P09'!$J:$J,$A408+52),0)+IF($A408&lt;='P10'!$B$17,INDEX('P10'!$J:$J,$A408+52),0)</f>
        <v>6.9030215059035679E-5</v>
      </c>
      <c r="C408">
        <f>IF($A408&lt;='P01'!$B$17,INDEX('P01'!$K:$K,$A408+52),0)+IF($A408&lt;='P02'!$B$17,INDEX('P02'!$K:$K,$A408+52),0)+IF($A408&lt;='P03'!$B$17,INDEX('P03'!$K:$K,$A408+52),0)+IF($A408&lt;='P04'!$B$17,INDEX('P04'!$K:$K,$A408+52),0)+IF($A408&lt;='P05'!$B$17,INDEX('P05'!$K:$K,$A408+52),0)+IF($A408&lt;='P06'!$B$17,INDEX('P06'!$K:$K,$A408+52),0)+IF($A408&lt;='P07'!$B$17,INDEX('P07'!$K:$K,$A408+52),0)+IF($A408&lt;='P08'!$B$17,INDEX('P08'!$K:$K,$A408+52),0)+IF($A408&lt;='P09'!$B$17,INDEX('P09'!$K:$K,$A408+52),0)+IF($A408&lt;='P10'!$B$17,INDEX('P10'!$K:$K,$A408+52),0)</f>
        <v>7.0045655692254662E-4</v>
      </c>
      <c r="D408">
        <f>IF($A408&lt;='P01'!$B$17,INDEX('P01'!$L:$L,$A408+52),0)+IF($A408&lt;='P02'!$B$17,INDEX('P02'!$L:$L,$A408+52),0)+IF($A408&lt;='P03'!$B$17,INDEX('P03'!$L:$L,$A408+52),0)+IF($A408&lt;='P04'!$B$17,INDEX('P04'!$L:$L,$A408+52),0)+IF($A408&lt;='P05'!$B$17,INDEX('P05'!$L:$L,$A408+52),0)+IF($A408&lt;='P06'!$B$17,INDEX('P06'!$L:$L,$A408+52),0)+IF($A408&lt;='P07'!$B$17,INDEX('P07'!$L:$L,$A408+52),0)+IF($A408&lt;='P08'!$B$17,INDEX('P08'!$L:$L,$A408+52),0)+IF($A408&lt;='P09'!$B$17,INDEX('P09'!$L:$L,$A408+52),0)+IF($A408&lt;='P10'!$B$17,INDEX('P10'!$L:$L,$A408+52),0)</f>
        <v>0</v>
      </c>
      <c r="E408">
        <f>IF($A408&lt;='P01'!$B$17,INDEX('P01'!$M:$M,$A408+52),0)+IF($A408&lt;='P02'!$B$17,INDEX('P02'!$M:$M,$A408+52),0)+IF($A408&lt;='P03'!$B$17,INDEX('P03'!$M:$M,$A408+52),0)+IF($A408&lt;='P04'!$B$17,INDEX('P04'!$M:$M,$A408+52),0)+IF($A408&lt;='P05'!$B$17,INDEX('P05'!$M:$M,$A408+52),0)+IF($A408&lt;='P06'!$B$17,INDEX('P06'!$M:$M,$A408+52),0)+IF($A408&lt;='P07'!$B$17,INDEX('P07'!$M:$M,$A408+52),0)+IF($A408&lt;='P08'!$B$17,INDEX('P08'!$M:$M,$A408+52),0)+IF($A408&lt;='P09'!$B$17,INDEX('P09'!$M:$M,$A408+52),0)+IF($A408&lt;='P10'!$B$17,INDEX('P10'!$M:$M,$A408+52),0)</f>
        <v>0.20555560478681806</v>
      </c>
      <c r="F408">
        <f>IF($A408&lt;='P01'!$B$17,INDEX('P01'!$R:$R,$A408+52),0)+IF($A408&lt;='P02'!$B$17,INDEX('P02'!$R:$R,$A408+52),0)+IF($A408&lt;='P03'!$B$17,INDEX('P03'!$R:$R,$A408+52),0)+IF($A408&lt;='P04'!$B$17,INDEX('P04'!$R:$R,$A408+52),0)+IF($A408&lt;='P05'!$B$17,INDEX('P05'!$R:$R,$A408+52),0)+IF($A408&lt;='P06'!$B$17,INDEX('P06'!$R:$R,$A408+52),0)+IF($A408&lt;='P07'!$B$17,INDEX('P07'!$R:$R,$A408+52),0)+IF($A408&lt;='P08'!$B$17,INDEX('P08'!$R:$R,$A408+52),0)+IF($A408&lt;='P09'!$B$17,INDEX('P09'!$R:$R,$A408+52),0)+IF($A408&lt;='P10'!$B$17,INDEX('P10'!$R:$R,$A408+52),0)</f>
        <v>24.061632177587214</v>
      </c>
      <c r="G408">
        <f>IF($A408&lt;='P01'!$B$17,INDEX('P01'!$S:$S,$A408+52),0)+IF($A408&lt;='P02'!$B$17,INDEX('P02'!$S:$S,$A408+52),0)+IF($A408&lt;='P03'!$B$17,INDEX('P03'!$S:$S,$A408+52),0)+IF($A408&lt;='P04'!$B$17,INDEX('P04'!$S:$S,$A408+52),0)+IF($A408&lt;='P05'!$B$17,INDEX('P05'!$S:$S,$A408+52),0)+IF($A408&lt;='P06'!$B$17,INDEX('P06'!$S:$S,$A408+52),0)+IF($A408&lt;='P07'!$B$17,INDEX('P07'!$S:$S,$A408+52),0)+IF($A408&lt;='P08'!$B$17,INDEX('P08'!$S:$S,$A408+52),0)+IF($A408&lt;='P09'!$B$17,INDEX('P09'!$S:$S,$A408+52),0)+IF($A408&lt;='P10'!$B$17,INDEX('P10'!$S:$S,$A408+52),0)</f>
        <v>0.48123264355174428</v>
      </c>
      <c r="H408">
        <f>IF($A408&lt;='P01'!$B$17,INDEX('P01'!$T:$T,$A408+52),0)+IF($A408&lt;='P02'!$B$17,INDEX('P02'!$T:$T,$A408+52),0)+IF($A408&lt;='P03'!$B$17,INDEX('P03'!$T:$T,$A408+52),0)+IF($A408&lt;='P04'!$B$17,INDEX('P04'!$T:$T,$A408+52),0)+IF($A408&lt;='P05'!$B$17,INDEX('P05'!$T:$T,$A408+52),0)+IF($A408&lt;='P06'!$B$17,INDEX('P06'!$T:$T,$A408+52),0)+IF($A408&lt;='P07'!$B$17,INDEX('P07'!$T:$T,$A408+52),0)+IF($A408&lt;='P08'!$B$17,INDEX('P08'!$T:$T,$A408+52),0)+IF($A408&lt;='P09'!$B$17,INDEX('P09'!$T:$T,$A408+52),0)+IF($A408&lt;='P10'!$B$17,INDEX('P10'!$T:$T,$A408+52),0)</f>
        <v>2.6046842958769552</v>
      </c>
      <c r="I408">
        <f>IF($A408&lt;='P01'!$B$17,INDEX('P01'!$U:$U,$A408+52),0)+IF($A408&lt;='P02'!$B$17,INDEX('P02'!$U:$U,$A408+52),0)+IF($A408&lt;='P03'!$B$17,INDEX('P03'!$U:$U,$A408+52),0)+IF($A408&lt;='P04'!$B$17,INDEX('P04'!$U:$U,$A408+52),0)+IF($A408&lt;='P05'!$B$17,INDEX('P05'!$U:$U,$A408+52),0)+IF($A408&lt;='P06'!$B$17,INDEX('P06'!$U:$U,$A408+52),0)+IF($A408&lt;='P07'!$B$17,INDEX('P07'!$U:$U,$A408+52),0)+IF($A408&lt;='P08'!$B$17,INDEX('P08'!$U:$U,$A408+52),0)+IF($A408&lt;='P09'!$B$17,INDEX('P09'!$U:$U,$A408+52),0)+IF($A408&lt;='P10'!$B$17,INDEX('P10'!$U:$U,$A408+52),0)</f>
        <v>69.030215059035683</v>
      </c>
      <c r="J408">
        <f>IF($A408&lt;='P01'!$B$17,INDEX('P01'!$V:$V,$A408+52),0)+IF($A408&lt;='P02'!$B$17,INDEX('P02'!$V:$V,$A408+52),0)+IF($A408&lt;='P03'!$B$17,INDEX('P03'!$V:$V,$A408+52),0)+IF($A408&lt;='P04'!$B$17,INDEX('P04'!$V:$V,$A408+52),0)+IF($A408&lt;='P05'!$B$17,INDEX('P05'!$V:$V,$A408+52),0)+IF($A408&lt;='P06'!$B$17,INDEX('P06'!$V:$V,$A408+52),0)+IF($A408&lt;='P07'!$B$17,INDEX('P07'!$V:$V,$A408+52),0)+IF($A408&lt;='P08'!$B$17,INDEX('P08'!$V:$V,$A408+52),0)+IF($A408&lt;='P09'!$B$17,INDEX('P09'!$V:$V,$A408+52),0)+IF($A408&lt;='P10'!$B$17,INDEX('P10'!$V:$V,$A408+52),0)</f>
        <v>4.3572479659857132E-2</v>
      </c>
      <c r="K408">
        <f>IF($A408&lt;='P01'!$B$17,INDEX('P01'!$W:$W,$A408+52),0)+IF($A408&lt;='P02'!$B$17,INDEX('P02'!$W:$W,$A408+52),0)+IF($A408&lt;='P03'!$B$17,INDEX('P03'!$W:$W,$A408+52),0)+IF($A408&lt;='P04'!$B$17,INDEX('P04'!$W:$W,$A408+52),0)+IF($A408&lt;='P05'!$B$17,INDEX('P05'!$W:$W,$A408+52),0)+IF($A408&lt;='P06'!$B$17,INDEX('P06'!$W:$W,$A408+52),0)+IF($A408&lt;='P07'!$B$17,INDEX('P07'!$W:$W,$A408+52),0)+IF($A408&lt;='P08'!$B$17,INDEX('P08'!$W:$W,$A408+52),0)+IF($A408&lt;='P09'!$B$17,INDEX('P09'!$W:$W,$A408+52),0)+IF($A408&lt;='P10'!$B$17,INDEX('P10'!$W:$W,$A408+52),0)</f>
        <v>-48.098072300537027</v>
      </c>
      <c r="L408">
        <f>IF($A408&lt;='P01'!$B$17,INDEX('P01'!$X:$X,$A408+52),0)+IF($A408&lt;='P02'!$B$17,INDEX('P02'!$X:$X,$A408+52),0)+IF($A408&lt;='P03'!$B$17,INDEX('P03'!$X:$X,$A408+52),0)+IF($A408&lt;='P04'!$B$17,INDEX('P04'!$X:$X,$A408+52),0)+IF($A408&lt;='P05'!$B$17,INDEX('P05'!$X:$X,$A408+52),0)+IF($A408&lt;='P06'!$B$17,INDEX('P06'!$X:$X,$A408+52),0)+IF($A408&lt;='P07'!$B$17,INDEX('P07'!$X:$X,$A408+52),0)+IF($A408&lt;='P08'!$B$17,INDEX('P08'!$X:$X,$A408+52),0)+IF($A408&lt;='P09'!$B$17,INDEX('P09'!$X:$X,$A408+52),0)+IF($A408&lt;='P10'!$B$17,INDEX('P10'!$X:$X,$A408+52),0)</f>
        <v>48.020876208502301</v>
      </c>
      <c r="M408">
        <f>IF($A408&lt;='P01'!$B$17,INDEX('P01'!$AA:$AA,$A408+52),0)+IF($A408&lt;='P02'!$B$17,INDEX('P02'!$AA:$AA,$A408+52),0)+IF($A408&lt;='P03'!$B$17,INDEX('P03'!$AA:$AA,$A408+52),0)+IF($A408&lt;='P04'!$B$17,INDEX('P04'!$AA:$AA,$A408+52),0)+IF($A408&lt;='P05'!$B$17,INDEX('P05'!$AA:$AA,$A408+52),0)+IF($A408&lt;='P06'!$B$17,INDEX('P06'!$AA:$AA,$A408+52),0)+IF($A408&lt;='P07'!$B$17,INDEX('P07'!$AA:$AA,$A408+52),0)+IF($A408&lt;='P08'!$B$17,INDEX('P08'!$AA:$AA,$A408+52),0)+IF($A408&lt;='P09'!$B$17,INDEX('P09'!$AA:$AA,$A408+52),0)+IF($A408&lt;='P10'!$B$17,INDEX('P10'!$AA:$AA,$A408+52),0)</f>
        <v>-14.051373634273784</v>
      </c>
      <c r="N408">
        <f>IF($A408&lt;='P01'!$B$17,INDEX('P01'!$AB:$AB,$A408+52),0)+IF($A408&lt;='P02'!$B$17,INDEX('P02'!$AB:$AB,$A408+52),0)+IF($A408&lt;='P03'!$B$17,INDEX('P03'!$AB:$AB,$A408+52),0)+IF($A408&lt;='P04'!$B$17,INDEX('P04'!$AB:$AB,$A408+52),0)+IF($A408&lt;='P05'!$B$17,INDEX('P05'!$AB:$AB,$A408+52),0)+IF($A408&lt;='P06'!$B$17,INDEX('P06'!$AB:$AB,$A408+52),0)+IF($A408&lt;='P07'!$B$17,INDEX('P07'!$AB:$AB,$A408+52),0)+IF($A408&lt;='P08'!$B$17,INDEX('P08'!$AB:$AB,$A408+52),0)+IF($A408&lt;='P09'!$B$17,INDEX('P09'!$AB:$AB,$A408+52),0)+IF($A408&lt;='P10'!$B$17,INDEX('P10'!$AB:$AB,$A408+52),0)</f>
        <v>7.0637160096602667</v>
      </c>
      <c r="O408">
        <f>IF($A408&lt;='P01'!$B$17,INDEX('P01'!$AC:$AC,$A408+52),0)+IF($A408&lt;='P02'!$B$17,INDEX('P02'!$AC:$AC,$A408+52),0)+IF($A408&lt;='P03'!$B$17,INDEX('P03'!$AC:$AC,$A408+52),0)+IF($A408&lt;='P04'!$B$17,INDEX('P04'!$AC:$AC,$A408+52),0)+IF($A408&lt;='P05'!$B$17,INDEX('P05'!$AC:$AC,$A408+52),0)+IF($A408&lt;='P06'!$B$17,INDEX('P06'!$AC:$AC,$A408+52),0)+IF($A408&lt;='P07'!$B$17,INDEX('P07'!$AC:$AC,$A408+52),0)+IF($A408&lt;='P08'!$B$17,INDEX('P08'!$AC:$AC,$A408+52),0)+IF($A408&lt;='P09'!$B$17,INDEX('P09'!$AC:$AC,$A408+52),0)+IF($A408&lt;='P10'!$B$17,INDEX('P10'!$AC:$AC,$A408+52),0)</f>
        <v>0.14127432019320535</v>
      </c>
      <c r="P408">
        <f>IF($A408&lt;='P01'!$B$17,INDEX('P01'!$AD:$AD,$A408+52),0)+IF($A408&lt;='P02'!$B$17,INDEX('P02'!$AD:$AD,$A408+52),0)+IF($A408&lt;='P03'!$B$17,INDEX('P03'!$AD:$AD,$A408+52),0)+IF($A408&lt;='P04'!$B$17,INDEX('P04'!$AD:$AD,$A408+52),0)+IF($A408&lt;='P05'!$B$17,INDEX('P05'!$AD:$AD,$A408+52),0)+IF($A408&lt;='P06'!$B$17,INDEX('P06'!$AD:$AD,$A408+52),0)+IF($A408&lt;='P07'!$B$17,INDEX('P07'!$AD:$AD,$A408+52),0)+IF($A408&lt;='P08'!$B$17,INDEX('P08'!$AD:$AD,$A408+52),0)+IF($A408&lt;='P09'!$B$17,INDEX('P09'!$AD:$AD,$A408+52),0)+IF($A408&lt;='P10'!$B$17,INDEX('P10'!$AD:$AD,$A408+52),0)</f>
        <v>0.76215586075066943</v>
      </c>
      <c r="Q408">
        <f>IF($A408&lt;='P01'!$B$17,INDEX('P01'!$AE:$AE,$A408+52),0)+IF($A408&lt;='P02'!$B$17,INDEX('P02'!$AE:$AE,$A408+52),0)+IF($A408&lt;='P03'!$B$17,INDEX('P03'!$AE:$AE,$A408+52),0)+IF($A408&lt;='P04'!$B$17,INDEX('P04'!$AE:$AE,$A408+52),0)+IF($A408&lt;='P05'!$B$17,INDEX('P05'!$AE:$AE,$A408+52),0)+IF($A408&lt;='P06'!$B$17,INDEX('P06'!$AE:$AE,$A408+52),0)+IF($A408&lt;='P07'!$B$17,INDEX('P07'!$AE:$AE,$A408+52),0)+IF($A408&lt;='P08'!$B$17,INDEX('P08'!$AE:$AE,$A408+52),0)+IF($A408&lt;='P09'!$B$17,INDEX('P09'!$AE:$AE,$A408+52),0)+IF($A408&lt;='P10'!$B$17,INDEX('P10'!$AE:$AE,$A408+52),0)</f>
        <v>20.198909733284825</v>
      </c>
      <c r="R408">
        <f>IF($A408&lt;='P01'!$B$17,INDEX('P01'!$AF:$AF,$A408+52),0)+IF($A408&lt;='P02'!$B$17,INDEX('P02'!$AF:$AF,$A408+52),0)+IF($A408&lt;='P03'!$B$17,INDEX('P03'!$AF:$AF,$A408+52),0)+IF($A408&lt;='P04'!$B$17,INDEX('P04'!$AF:$AF,$A408+52),0)+IF($A408&lt;='P05'!$B$17,INDEX('P05'!$AF:$AF,$A408+52),0)+IF($A408&lt;='P06'!$B$17,INDEX('P06'!$AF:$AF,$A408+52),0)+IF($A408&lt;='P07'!$B$17,INDEX('P07'!$AF:$AF,$A408+52),0)+IF($A408&lt;='P08'!$B$17,INDEX('P08'!$AF:$AF,$A408+52),0)+IF($A408&lt;='P09'!$B$17,INDEX('P09'!$AF:$AF,$A408+52),0)+IF($A408&lt;='P10'!$B$17,INDEX('P10'!$AF:$AF,$A408+52),0)</f>
        <v>1.2749729705349379E-2</v>
      </c>
      <c r="S408">
        <f>IF($A408&lt;='P01'!$B$17,INDEX('P01'!$AG:$AG,$A408+52),0)+IF($A408&lt;='P02'!$B$17,INDEX('P02'!$AG:$AG,$A408+52),0)+IF($A408&lt;='P03'!$B$17,INDEX('P03'!$AG:$AG,$A408+52),0)+IF($A408&lt;='P04'!$B$17,INDEX('P04'!$AG:$AG,$A408+52),0)+IF($A408&lt;='P05'!$B$17,INDEX('P05'!$AG:$AG,$A408+52),0)+IF($A408&lt;='P06'!$B$17,INDEX('P06'!$AG:$AG,$A408+52),0)+IF($A408&lt;='P07'!$B$17,INDEX('P07'!$AG:$AG,$A408+52),0)+IF($A408&lt;='P08'!$B$17,INDEX('P08'!$AG:$AG,$A408+52),0)+IF($A408&lt;='P09'!$B$17,INDEX('P09'!$AG:$AG,$A408+52),0)+IF($A408&lt;='P10'!$B$17,INDEX('P10'!$AG:$AG,$A408+52),0)</f>
        <v>5749.2991901786609</v>
      </c>
      <c r="T408">
        <f>IF($A408&lt;='P01'!$B$17,INDEX('P01'!$AI:$AI,$A408+52),0)+IF($A408&lt;='P02'!$B$17,INDEX('P02'!$AI:$AI,$A408+52),0)+IF($A408&lt;='P03'!$B$17,INDEX('P03'!$AI:$AI,$A408+52),0)+IF($A408&lt;='P04'!$B$17,INDEX('P04'!$AI:$AI,$A408+52),0)+IF($A408&lt;='P05'!$B$17,INDEX('P05'!$AI:$AI,$A408+52),0)+IF($A408&lt;='P06'!$B$17,INDEX('P06'!$AI:$AI,$A408+52),0)+IF($A408&lt;='P07'!$B$17,INDEX('P07'!$AI:$AI,$A408+52),0)+IF($A408&lt;='P08'!$B$17,INDEX('P08'!$AI:$AI,$A408+52),0)+IF($A408&lt;='P09'!$B$17,INDEX('P09'!$AI:$AI,$A408+52),0)+IF($A408&lt;='P10'!$B$17,INDEX('P10'!$AI:$AI,$A408+52),0)</f>
        <v>5749.2991901786609</v>
      </c>
    </row>
    <row r="409" spans="1:20" x14ac:dyDescent="0.35">
      <c r="A409">
        <v>377</v>
      </c>
      <c r="B409">
        <f>IF($A409&lt;='P01'!$B$17,INDEX('P01'!$J:$J,$A409+52),0)+IF($A409&lt;='P02'!$B$17,INDEX('P02'!$J:$J,$A409+52),0)+IF($A409&lt;='P03'!$B$17,INDEX('P03'!$J:$J,$A409+52),0)+IF($A409&lt;='P04'!$B$17,INDEX('P04'!$J:$J,$A409+52),0)+IF($A409&lt;='P05'!$B$17,INDEX('P05'!$J:$J,$A409+52),0)+IF($A409&lt;='P06'!$B$17,INDEX('P06'!$J:$J,$A409+52),0)+IF($A409&lt;='P07'!$B$17,INDEX('P07'!$J:$J,$A409+52),0)+IF($A409&lt;='P08'!$B$17,INDEX('P08'!$J:$J,$A409+52),0)+IF($A409&lt;='P09'!$B$17,INDEX('P09'!$J:$J,$A409+52),0)+IF($A409&lt;='P10'!$B$17,INDEX('P10'!$J:$J,$A409+52),0)</f>
        <v>6.8772767760921501E-5</v>
      </c>
      <c r="C409">
        <f>IF($A409&lt;='P01'!$B$17,INDEX('P01'!$K:$K,$A409+52),0)+IF($A409&lt;='P02'!$B$17,INDEX('P02'!$K:$K,$A409+52),0)+IF($A409&lt;='P03'!$B$17,INDEX('P03'!$K:$K,$A409+52),0)+IF($A409&lt;='P04'!$B$17,INDEX('P04'!$K:$K,$A409+52),0)+IF($A409&lt;='P05'!$B$17,INDEX('P05'!$K:$K,$A409+52),0)+IF($A409&lt;='P06'!$B$17,INDEX('P06'!$K:$K,$A409+52),0)+IF($A409&lt;='P07'!$B$17,INDEX('P07'!$K:$K,$A409+52),0)+IF($A409&lt;='P08'!$B$17,INDEX('P08'!$K:$K,$A409+52),0)+IF($A409&lt;='P09'!$B$17,INDEX('P09'!$K:$K,$A409+52),0)+IF($A409&lt;='P10'!$B$17,INDEX('P10'!$K:$K,$A409+52),0)</f>
        <v>6.9784421321375403E-4</v>
      </c>
      <c r="D409">
        <f>IF($A409&lt;='P01'!$B$17,INDEX('P01'!$L:$L,$A409+52),0)+IF($A409&lt;='P02'!$B$17,INDEX('P02'!$L:$L,$A409+52),0)+IF($A409&lt;='P03'!$B$17,INDEX('P03'!$L:$L,$A409+52),0)+IF($A409&lt;='P04'!$B$17,INDEX('P04'!$L:$L,$A409+52),0)+IF($A409&lt;='P05'!$B$17,INDEX('P05'!$L:$L,$A409+52),0)+IF($A409&lt;='P06'!$B$17,INDEX('P06'!$L:$L,$A409+52),0)+IF($A409&lt;='P07'!$B$17,INDEX('P07'!$L:$L,$A409+52),0)+IF($A409&lt;='P08'!$B$17,INDEX('P08'!$L:$L,$A409+52),0)+IF($A409&lt;='P09'!$B$17,INDEX('P09'!$L:$L,$A409+52),0)+IF($A409&lt;='P10'!$B$17,INDEX('P10'!$L:$L,$A409+52),0)</f>
        <v>0</v>
      </c>
      <c r="E409">
        <f>IF($A409&lt;='P01'!$B$17,INDEX('P01'!$M:$M,$A409+52),0)+IF($A409&lt;='P02'!$B$17,INDEX('P02'!$M:$M,$A409+52),0)+IF($A409&lt;='P03'!$B$17,INDEX('P03'!$M:$M,$A409+52),0)+IF($A409&lt;='P04'!$B$17,INDEX('P04'!$M:$M,$A409+52),0)+IF($A409&lt;='P05'!$B$17,INDEX('P05'!$M:$M,$A409+52),0)+IF($A409&lt;='P06'!$B$17,INDEX('P06'!$M:$M,$A409+52),0)+IF($A409&lt;='P07'!$B$17,INDEX('P07'!$M:$M,$A409+52),0)+IF($A409&lt;='P08'!$B$17,INDEX('P08'!$M:$M,$A409+52),0)+IF($A409&lt;='P09'!$B$17,INDEX('P09'!$M:$M,$A409+52),0)+IF($A409&lt;='P10'!$B$17,INDEX('P10'!$M:$M,$A409+52),0)</f>
        <v>0.20478898780584337</v>
      </c>
      <c r="F409">
        <f>IF($A409&lt;='P01'!$B$17,INDEX('P01'!$R:$R,$A409+52),0)+IF($A409&lt;='P02'!$B$17,INDEX('P02'!$R:$R,$A409+52),0)+IF($A409&lt;='P03'!$B$17,INDEX('P03'!$R:$R,$A409+52),0)+IF($A409&lt;='P04'!$B$17,INDEX('P04'!$R:$R,$A409+52),0)+IF($A409&lt;='P05'!$B$17,INDEX('P05'!$R:$R,$A409+52),0)+IF($A409&lt;='P06'!$B$17,INDEX('P06'!$R:$R,$A409+52),0)+IF($A409&lt;='P07'!$B$17,INDEX('P07'!$R:$R,$A409+52),0)+IF($A409&lt;='P08'!$B$17,INDEX('P08'!$R:$R,$A409+52),0)+IF($A409&lt;='P09'!$B$17,INDEX('P09'!$R:$R,$A409+52),0)+IF($A409&lt;='P10'!$B$17,INDEX('P10'!$R:$R,$A409+52),0)</f>
        <v>23.971894630238722</v>
      </c>
      <c r="G409">
        <f>IF($A409&lt;='P01'!$B$17,INDEX('P01'!$S:$S,$A409+52),0)+IF($A409&lt;='P02'!$B$17,INDEX('P02'!$S:$S,$A409+52),0)+IF($A409&lt;='P03'!$B$17,INDEX('P03'!$S:$S,$A409+52),0)+IF($A409&lt;='P04'!$B$17,INDEX('P04'!$S:$S,$A409+52),0)+IF($A409&lt;='P05'!$B$17,INDEX('P05'!$S:$S,$A409+52),0)+IF($A409&lt;='P06'!$B$17,INDEX('P06'!$S:$S,$A409+52),0)+IF($A409&lt;='P07'!$B$17,INDEX('P07'!$S:$S,$A409+52),0)+IF($A409&lt;='P08'!$B$17,INDEX('P08'!$S:$S,$A409+52),0)+IF($A409&lt;='P09'!$B$17,INDEX('P09'!$S:$S,$A409+52),0)+IF($A409&lt;='P10'!$B$17,INDEX('P10'!$S:$S,$A409+52),0)</f>
        <v>0.47943789260477443</v>
      </c>
      <c r="H409">
        <f>IF($A409&lt;='P01'!$B$17,INDEX('P01'!$T:$T,$A409+52),0)+IF($A409&lt;='P02'!$B$17,INDEX('P02'!$T:$T,$A409+52),0)+IF($A409&lt;='P03'!$B$17,INDEX('P03'!$T:$T,$A409+52),0)+IF($A409&lt;='P04'!$B$17,INDEX('P04'!$T:$T,$A409+52),0)+IF($A409&lt;='P05'!$B$17,INDEX('P05'!$T:$T,$A409+52),0)+IF($A409&lt;='P06'!$B$17,INDEX('P06'!$T:$T,$A409+52),0)+IF($A409&lt;='P07'!$B$17,INDEX('P07'!$T:$T,$A409+52),0)+IF($A409&lt;='P08'!$B$17,INDEX('P08'!$T:$T,$A409+52),0)+IF($A409&lt;='P09'!$B$17,INDEX('P09'!$T:$T,$A409+52),0)+IF($A409&lt;='P10'!$B$17,INDEX('P10'!$T:$T,$A409+52),0)</f>
        <v>2.6013700558017581</v>
      </c>
      <c r="I409">
        <f>IF($A409&lt;='P01'!$B$17,INDEX('P01'!$U:$U,$A409+52),0)+IF($A409&lt;='P02'!$B$17,INDEX('P02'!$U:$U,$A409+52),0)+IF($A409&lt;='P03'!$B$17,INDEX('P03'!$U:$U,$A409+52),0)+IF($A409&lt;='P04'!$B$17,INDEX('P04'!$U:$U,$A409+52),0)+IF($A409&lt;='P05'!$B$17,INDEX('P05'!$U:$U,$A409+52),0)+IF($A409&lt;='P06'!$B$17,INDEX('P06'!$U:$U,$A409+52),0)+IF($A409&lt;='P07'!$B$17,INDEX('P07'!$U:$U,$A409+52),0)+IF($A409&lt;='P08'!$B$17,INDEX('P08'!$U:$U,$A409+52),0)+IF($A409&lt;='P09'!$B$17,INDEX('P09'!$U:$U,$A409+52),0)+IF($A409&lt;='P10'!$B$17,INDEX('P10'!$U:$U,$A409+52),0)</f>
        <v>68.772767760921496</v>
      </c>
      <c r="J409">
        <f>IF($A409&lt;='P01'!$B$17,INDEX('P01'!$V:$V,$A409+52),0)+IF($A409&lt;='P02'!$B$17,INDEX('P02'!$V:$V,$A409+52),0)+IF($A409&lt;='P03'!$B$17,INDEX('P03'!$V:$V,$A409+52),0)+IF($A409&lt;='P04'!$B$17,INDEX('P04'!$V:$V,$A409+52),0)+IF($A409&lt;='P05'!$B$17,INDEX('P05'!$V:$V,$A409+52),0)+IF($A409&lt;='P06'!$B$17,INDEX('P06'!$V:$V,$A409+52),0)+IF($A409&lt;='P07'!$B$17,INDEX('P07'!$V:$V,$A409+52),0)+IF($A409&lt;='P08'!$B$17,INDEX('P08'!$V:$V,$A409+52),0)+IF($A409&lt;='P09'!$B$17,INDEX('P09'!$V:$V,$A409+52),0)+IF($A409&lt;='P10'!$B$17,INDEX('P10'!$V:$V,$A409+52),0)</f>
        <v>4.3517037371326027E-2</v>
      </c>
      <c r="K409">
        <f>IF($A409&lt;='P01'!$B$17,INDEX('P01'!$W:$W,$A409+52),0)+IF($A409&lt;='P02'!$B$17,INDEX('P02'!$W:$W,$A409+52),0)+IF($A409&lt;='P03'!$B$17,INDEX('P03'!$W:$W,$A409+52),0)+IF($A409&lt;='P04'!$B$17,INDEX('P04'!$W:$W,$A409+52),0)+IF($A409&lt;='P05'!$B$17,INDEX('P05'!$W:$W,$A409+52),0)+IF($A409&lt;='P06'!$B$17,INDEX('P06'!$W:$W,$A409+52),0)+IF($A409&lt;='P07'!$B$17,INDEX('P07'!$W:$W,$A409+52),0)+IF($A409&lt;='P08'!$B$17,INDEX('P08'!$W:$W,$A409+52),0)+IF($A409&lt;='P09'!$B$17,INDEX('P09'!$W:$W,$A409+52),0)+IF($A409&lt;='P10'!$B$17,INDEX('P10'!$W:$W,$A409+52),0)</f>
        <v>-47.925198116460628</v>
      </c>
      <c r="L409">
        <f>IF($A409&lt;='P01'!$B$17,INDEX('P01'!$X:$X,$A409+52),0)+IF($A409&lt;='P02'!$B$17,INDEX('P02'!$X:$X,$A409+52),0)+IF($A409&lt;='P03'!$B$17,INDEX('P03'!$X:$X,$A409+52),0)+IF($A409&lt;='P04'!$B$17,INDEX('P04'!$X:$X,$A409+52),0)+IF($A409&lt;='P05'!$B$17,INDEX('P05'!$X:$X,$A409+52),0)+IF($A409&lt;='P06'!$B$17,INDEX('P06'!$X:$X,$A409+52),0)+IF($A409&lt;='P07'!$B$17,INDEX('P07'!$X:$X,$A409+52),0)+IF($A409&lt;='P08'!$B$17,INDEX('P08'!$X:$X,$A409+52),0)+IF($A409&lt;='P09'!$B$17,INDEX('P09'!$X:$X,$A409+52),0)+IF($A409&lt;='P10'!$B$17,INDEX('P10'!$X:$X,$A409+52),0)</f>
        <v>47.848289926257053</v>
      </c>
      <c r="M409">
        <f>IF($A409&lt;='P01'!$B$17,INDEX('P01'!$AA:$AA,$A409+52),0)+IF($A409&lt;='P02'!$B$17,INDEX('P02'!$AA:$AA,$A409+52),0)+IF($A409&lt;='P03'!$B$17,INDEX('P03'!$AA:$AA,$A409+52),0)+IF($A409&lt;='P04'!$B$17,INDEX('P04'!$AA:$AA,$A409+52),0)+IF($A409&lt;='P05'!$B$17,INDEX('P05'!$AA:$AA,$A409+52),0)+IF($A409&lt;='P06'!$B$17,INDEX('P06'!$AA:$AA,$A409+52),0)+IF($A409&lt;='P07'!$B$17,INDEX('P07'!$AA:$AA,$A409+52),0)+IF($A409&lt;='P08'!$B$17,INDEX('P08'!$AA:$AA,$A409+52),0)+IF($A409&lt;='P09'!$B$17,INDEX('P09'!$AA:$AA,$A409+52),0)+IF($A409&lt;='P10'!$B$17,INDEX('P10'!$AA:$AA,$A409+52),0)</f>
        <v>-13.955187563273258</v>
      </c>
      <c r="N409">
        <f>IF($A409&lt;='P01'!$B$17,INDEX('P01'!$AB:$AB,$A409+52),0)+IF($A409&lt;='P02'!$B$17,INDEX('P02'!$AB:$AB,$A409+52),0)+IF($A409&lt;='P03'!$B$17,INDEX('P03'!$AB:$AB,$A409+52),0)+IF($A409&lt;='P04'!$B$17,INDEX('P04'!$AB:$AB,$A409+52),0)+IF($A409&lt;='P05'!$B$17,INDEX('P05'!$AB:$AB,$A409+52),0)+IF($A409&lt;='P06'!$B$17,INDEX('P06'!$AB:$AB,$A409+52),0)+IF($A409&lt;='P07'!$B$17,INDEX('P07'!$AB:$AB,$A409+52),0)+IF($A409&lt;='P08'!$B$17,INDEX('P08'!$AB:$AB,$A409+52),0)+IF($A409&lt;='P09'!$B$17,INDEX('P09'!$AB:$AB,$A409+52),0)+IF($A409&lt;='P10'!$B$17,INDEX('P10'!$AB:$AB,$A409+52),0)</f>
        <v>7.014408623208066</v>
      </c>
      <c r="O409">
        <f>IF($A409&lt;='P01'!$B$17,INDEX('P01'!$AC:$AC,$A409+52),0)+IF($A409&lt;='P02'!$B$17,INDEX('P02'!$AC:$AC,$A409+52),0)+IF($A409&lt;='P03'!$B$17,INDEX('P03'!$AC:$AC,$A409+52),0)+IF($A409&lt;='P04'!$B$17,INDEX('P04'!$AC:$AC,$A409+52),0)+IF($A409&lt;='P05'!$B$17,INDEX('P05'!$AC:$AC,$A409+52),0)+IF($A409&lt;='P06'!$B$17,INDEX('P06'!$AC:$AC,$A409+52),0)+IF($A409&lt;='P07'!$B$17,INDEX('P07'!$AC:$AC,$A409+52),0)+IF($A409&lt;='P08'!$B$17,INDEX('P08'!$AC:$AC,$A409+52),0)+IF($A409&lt;='P09'!$B$17,INDEX('P09'!$AC:$AC,$A409+52),0)+IF($A409&lt;='P10'!$B$17,INDEX('P10'!$AC:$AC,$A409+52),0)</f>
        <v>0.14028817246416131</v>
      </c>
      <c r="P409">
        <f>IF($A409&lt;='P01'!$B$17,INDEX('P01'!$AD:$AD,$A409+52),0)+IF($A409&lt;='P02'!$B$17,INDEX('P02'!$AD:$AD,$A409+52),0)+IF($A409&lt;='P03'!$B$17,INDEX('P03'!$AD:$AD,$A409+52),0)+IF($A409&lt;='P04'!$B$17,INDEX('P04'!$AD:$AD,$A409+52),0)+IF($A409&lt;='P05'!$B$17,INDEX('P05'!$AD:$AD,$A409+52),0)+IF($A409&lt;='P06'!$B$17,INDEX('P06'!$AD:$AD,$A409+52),0)+IF($A409&lt;='P07'!$B$17,INDEX('P07'!$AD:$AD,$A409+52),0)+IF($A409&lt;='P08'!$B$17,INDEX('P08'!$AD:$AD,$A409+52),0)+IF($A409&lt;='P09'!$B$17,INDEX('P09'!$AD:$AD,$A409+52),0)+IF($A409&lt;='P10'!$B$17,INDEX('P10'!$AD:$AD,$A409+52),0)</f>
        <v>0.75870228813077956</v>
      </c>
      <c r="Q409">
        <f>IF($A409&lt;='P01'!$B$17,INDEX('P01'!$AE:$AE,$A409+52),0)+IF($A409&lt;='P02'!$B$17,INDEX('P02'!$AE:$AE,$A409+52),0)+IF($A409&lt;='P03'!$B$17,INDEX('P03'!$AE:$AE,$A409+52),0)+IF($A409&lt;='P04'!$B$17,INDEX('P04'!$AE:$AE,$A409+52),0)+IF($A409&lt;='P05'!$B$17,INDEX('P05'!$AE:$AE,$A409+52),0)+IF($A409&lt;='P06'!$B$17,INDEX('P06'!$AE:$AE,$A409+52),0)+IF($A409&lt;='P07'!$B$17,INDEX('P07'!$AE:$AE,$A409+52),0)+IF($A409&lt;='P08'!$B$17,INDEX('P08'!$AE:$AE,$A409+52),0)+IF($A409&lt;='P09'!$B$17,INDEX('P09'!$AE:$AE,$A409+52),0)+IF($A409&lt;='P10'!$B$17,INDEX('P10'!$AE:$AE,$A409+52),0)</f>
        <v>20.057913769295023</v>
      </c>
      <c r="R409">
        <f>IF($A409&lt;='P01'!$B$17,INDEX('P01'!$AF:$AF,$A409+52),0)+IF($A409&lt;='P02'!$B$17,INDEX('P02'!$AF:$AF,$A409+52),0)+IF($A409&lt;='P03'!$B$17,INDEX('P03'!$AF:$AF,$A409+52),0)+IF($A409&lt;='P04'!$B$17,INDEX('P04'!$AF:$AF,$A409+52),0)+IF($A409&lt;='P05'!$B$17,INDEX('P05'!$AF:$AF,$A409+52),0)+IF($A409&lt;='P06'!$B$17,INDEX('P06'!$AF:$AF,$A409+52),0)+IF($A409&lt;='P07'!$B$17,INDEX('P07'!$AF:$AF,$A409+52),0)+IF($A409&lt;='P08'!$B$17,INDEX('P08'!$AF:$AF,$A409+52),0)+IF($A409&lt;='P09'!$B$17,INDEX('P09'!$AF:$AF,$A409+52),0)+IF($A409&lt;='P10'!$B$17,INDEX('P10'!$AF:$AF,$A409+52),0)</f>
        <v>1.2691956591359249E-2</v>
      </c>
      <c r="S409">
        <f>IF($A409&lt;='P01'!$B$17,INDEX('P01'!$AG:$AG,$A409+52),0)+IF($A409&lt;='P02'!$B$17,INDEX('P02'!$AG:$AG,$A409+52),0)+IF($A409&lt;='P03'!$B$17,INDEX('P03'!$AG:$AG,$A409+52),0)+IF($A409&lt;='P04'!$B$17,INDEX('P04'!$AG:$AG,$A409+52),0)+IF($A409&lt;='P05'!$B$17,INDEX('P05'!$AG:$AG,$A409+52),0)+IF($A409&lt;='P06'!$B$17,INDEX('P06'!$AG:$AG,$A409+52),0)+IF($A409&lt;='P07'!$B$17,INDEX('P07'!$AG:$AG,$A409+52),0)+IF($A409&lt;='P08'!$B$17,INDEX('P08'!$AG:$AG,$A409+52),0)+IF($A409&lt;='P09'!$B$17,INDEX('P09'!$AG:$AG,$A409+52),0)+IF($A409&lt;='P10'!$B$17,INDEX('P10'!$AG:$AG,$A409+52),0)</f>
        <v>5720.272609731056</v>
      </c>
      <c r="T409">
        <f>IF($A409&lt;='P01'!$B$17,INDEX('P01'!$AI:$AI,$A409+52),0)+IF($A409&lt;='P02'!$B$17,INDEX('P02'!$AI:$AI,$A409+52),0)+IF($A409&lt;='P03'!$B$17,INDEX('P03'!$AI:$AI,$A409+52),0)+IF($A409&lt;='P04'!$B$17,INDEX('P04'!$AI:$AI,$A409+52),0)+IF($A409&lt;='P05'!$B$17,INDEX('P05'!$AI:$AI,$A409+52),0)+IF($A409&lt;='P06'!$B$17,INDEX('P06'!$AI:$AI,$A409+52),0)+IF($A409&lt;='P07'!$B$17,INDEX('P07'!$AI:$AI,$A409+52),0)+IF($A409&lt;='P08'!$B$17,INDEX('P08'!$AI:$AI,$A409+52),0)+IF($A409&lt;='P09'!$B$17,INDEX('P09'!$AI:$AI,$A409+52),0)+IF($A409&lt;='P10'!$B$17,INDEX('P10'!$AI:$AI,$A409+52),0)</f>
        <v>5720.272609731056</v>
      </c>
    </row>
    <row r="410" spans="1:20" x14ac:dyDescent="0.35">
      <c r="A410">
        <v>378</v>
      </c>
      <c r="B410">
        <f>IF($A410&lt;='P01'!$B$17,INDEX('P01'!$J:$J,$A410+52),0)+IF($A410&lt;='P02'!$B$17,INDEX('P02'!$J:$J,$A410+52),0)+IF($A410&lt;='P03'!$B$17,INDEX('P03'!$J:$J,$A410+52),0)+IF($A410&lt;='P04'!$B$17,INDEX('P04'!$J:$J,$A410+52),0)+IF($A410&lt;='P05'!$B$17,INDEX('P05'!$J:$J,$A410+52),0)+IF($A410&lt;='P06'!$B$17,INDEX('P06'!$J:$J,$A410+52),0)+IF($A410&lt;='P07'!$B$17,INDEX('P07'!$J:$J,$A410+52),0)+IF($A410&lt;='P08'!$B$17,INDEX('P08'!$J:$J,$A410+52),0)+IF($A410&lt;='P09'!$B$17,INDEX('P09'!$J:$J,$A410+52),0)+IF($A410&lt;='P10'!$B$17,INDEX('P10'!$J:$J,$A410+52),0)</f>
        <v>6.8516280609190323E-5</v>
      </c>
      <c r="C410">
        <f>IF($A410&lt;='P01'!$B$17,INDEX('P01'!$K:$K,$A410+52),0)+IF($A410&lt;='P02'!$B$17,INDEX('P02'!$K:$K,$A410+52),0)+IF($A410&lt;='P03'!$B$17,INDEX('P03'!$K:$K,$A410+52),0)+IF($A410&lt;='P04'!$B$17,INDEX('P04'!$K:$K,$A410+52),0)+IF($A410&lt;='P05'!$B$17,INDEX('P05'!$K:$K,$A410+52),0)+IF($A410&lt;='P06'!$B$17,INDEX('P06'!$K:$K,$A410+52),0)+IF($A410&lt;='P07'!$B$17,INDEX('P07'!$K:$K,$A410+52),0)+IF($A410&lt;='P08'!$B$17,INDEX('P08'!$K:$K,$A410+52),0)+IF($A410&lt;='P09'!$B$17,INDEX('P09'!$K:$K,$A410+52),0)+IF($A410&lt;='P10'!$B$17,INDEX('P10'!$K:$K,$A410+52),0)</f>
        <v>6.9524161220718261E-4</v>
      </c>
      <c r="D410">
        <f>IF($A410&lt;='P01'!$B$17,INDEX('P01'!$L:$L,$A410+52),0)+IF($A410&lt;='P02'!$B$17,INDEX('P02'!$L:$L,$A410+52),0)+IF($A410&lt;='P03'!$B$17,INDEX('P03'!$L:$L,$A410+52),0)+IF($A410&lt;='P04'!$B$17,INDEX('P04'!$L:$L,$A410+52),0)+IF($A410&lt;='P05'!$B$17,INDEX('P05'!$L:$L,$A410+52),0)+IF($A410&lt;='P06'!$B$17,INDEX('P06'!$L:$L,$A410+52),0)+IF($A410&lt;='P07'!$B$17,INDEX('P07'!$L:$L,$A410+52),0)+IF($A410&lt;='P08'!$B$17,INDEX('P08'!$L:$L,$A410+52),0)+IF($A410&lt;='P09'!$B$17,INDEX('P09'!$L:$L,$A410+52),0)+IF($A410&lt;='P10'!$B$17,INDEX('P10'!$L:$L,$A410+52),0)</f>
        <v>0</v>
      </c>
      <c r="E410">
        <f>IF($A410&lt;='P01'!$B$17,INDEX('P01'!$M:$M,$A410+52),0)+IF($A410&lt;='P02'!$B$17,INDEX('P02'!$M:$M,$A410+52),0)+IF($A410&lt;='P03'!$B$17,INDEX('P03'!$M:$M,$A410+52),0)+IF($A410&lt;='P04'!$B$17,INDEX('P04'!$M:$M,$A410+52),0)+IF($A410&lt;='P05'!$B$17,INDEX('P05'!$M:$M,$A410+52),0)+IF($A410&lt;='P06'!$B$17,INDEX('P06'!$M:$M,$A410+52),0)+IF($A410&lt;='P07'!$B$17,INDEX('P07'!$M:$M,$A410+52),0)+IF($A410&lt;='P08'!$B$17,INDEX('P08'!$M:$M,$A410+52),0)+IF($A410&lt;='P09'!$B$17,INDEX('P09'!$M:$M,$A410+52),0)+IF($A410&lt;='P10'!$B$17,INDEX('P10'!$M:$M,$A410+52),0)</f>
        <v>0.20402522991302699</v>
      </c>
      <c r="F410">
        <f>IF($A410&lt;='P01'!$B$17,INDEX('P01'!$R:$R,$A410+52),0)+IF($A410&lt;='P02'!$B$17,INDEX('P02'!$R:$R,$A410+52),0)+IF($A410&lt;='P03'!$B$17,INDEX('P03'!$R:$R,$A410+52),0)+IF($A410&lt;='P04'!$B$17,INDEX('P04'!$R:$R,$A410+52),0)+IF($A410&lt;='P05'!$B$17,INDEX('P05'!$R:$R,$A410+52),0)+IF($A410&lt;='P06'!$B$17,INDEX('P06'!$R:$R,$A410+52),0)+IF($A410&lt;='P07'!$B$17,INDEX('P07'!$R:$R,$A410+52),0)+IF($A410&lt;='P08'!$B$17,INDEX('P08'!$R:$R,$A410+52),0)+IF($A410&lt;='P09'!$B$17,INDEX('P09'!$R:$R,$A410+52),0)+IF($A410&lt;='P10'!$B$17,INDEX('P10'!$R:$R,$A410+52),0)</f>
        <v>23.882491757917453</v>
      </c>
      <c r="G410">
        <f>IF($A410&lt;='P01'!$B$17,INDEX('P01'!$S:$S,$A410+52),0)+IF($A410&lt;='P02'!$B$17,INDEX('P02'!$S:$S,$A410+52),0)+IF($A410&lt;='P03'!$B$17,INDEX('P03'!$S:$S,$A410+52),0)+IF($A410&lt;='P04'!$B$17,INDEX('P04'!$S:$S,$A410+52),0)+IF($A410&lt;='P05'!$B$17,INDEX('P05'!$S:$S,$A410+52),0)+IF($A410&lt;='P06'!$B$17,INDEX('P06'!$S:$S,$A410+52),0)+IF($A410&lt;='P07'!$B$17,INDEX('P07'!$S:$S,$A410+52),0)+IF($A410&lt;='P08'!$B$17,INDEX('P08'!$S:$S,$A410+52),0)+IF($A410&lt;='P09'!$B$17,INDEX('P09'!$S:$S,$A410+52),0)+IF($A410&lt;='P10'!$B$17,INDEX('P10'!$S:$S,$A410+52),0)</f>
        <v>0.47764983515834908</v>
      </c>
      <c r="H410">
        <f>IF($A410&lt;='P01'!$B$17,INDEX('P01'!$T:$T,$A410+52),0)+IF($A410&lt;='P02'!$B$17,INDEX('P02'!$T:$T,$A410+52),0)+IF($A410&lt;='P03'!$B$17,INDEX('P03'!$T:$T,$A410+52),0)+IF($A410&lt;='P04'!$B$17,INDEX('P04'!$T:$T,$A410+52),0)+IF($A410&lt;='P05'!$B$17,INDEX('P05'!$T:$T,$A410+52),0)+IF($A410&lt;='P06'!$B$17,INDEX('P06'!$T:$T,$A410+52),0)+IF($A410&lt;='P07'!$B$17,INDEX('P07'!$T:$T,$A410+52),0)+IF($A410&lt;='P08'!$B$17,INDEX('P08'!$T:$T,$A410+52),0)+IF($A410&lt;='P09'!$B$17,INDEX('P09'!$T:$T,$A410+52),0)+IF($A410&lt;='P10'!$B$17,INDEX('P10'!$T:$T,$A410+52),0)</f>
        <v>2.598060032816246</v>
      </c>
      <c r="I410">
        <f>IF($A410&lt;='P01'!$B$17,INDEX('P01'!$U:$U,$A410+52),0)+IF($A410&lt;='P02'!$B$17,INDEX('P02'!$U:$U,$A410+52),0)+IF($A410&lt;='P03'!$B$17,INDEX('P03'!$U:$U,$A410+52),0)+IF($A410&lt;='P04'!$B$17,INDEX('P04'!$U:$U,$A410+52),0)+IF($A410&lt;='P05'!$B$17,INDEX('P05'!$U:$U,$A410+52),0)+IF($A410&lt;='P06'!$B$17,INDEX('P06'!$U:$U,$A410+52),0)+IF($A410&lt;='P07'!$B$17,INDEX('P07'!$U:$U,$A410+52),0)+IF($A410&lt;='P08'!$B$17,INDEX('P08'!$U:$U,$A410+52),0)+IF($A410&lt;='P09'!$B$17,INDEX('P09'!$U:$U,$A410+52),0)+IF($A410&lt;='P10'!$B$17,INDEX('P10'!$U:$U,$A410+52),0)</f>
        <v>68.516280609190318</v>
      </c>
      <c r="J410">
        <f>IF($A410&lt;='P01'!$B$17,INDEX('P01'!$V:$V,$A410+52),0)+IF($A410&lt;='P02'!$B$17,INDEX('P02'!$V:$V,$A410+52),0)+IF($A410&lt;='P03'!$B$17,INDEX('P03'!$V:$V,$A410+52),0)+IF($A410&lt;='P04'!$B$17,INDEX('P04'!$V:$V,$A410+52),0)+IF($A410&lt;='P05'!$B$17,INDEX('P05'!$V:$V,$A410+52),0)+IF($A410&lt;='P06'!$B$17,INDEX('P06'!$V:$V,$A410+52),0)+IF($A410&lt;='P07'!$B$17,INDEX('P07'!$V:$V,$A410+52),0)+IF($A410&lt;='P08'!$B$17,INDEX('P08'!$V:$V,$A410+52),0)+IF($A410&lt;='P09'!$B$17,INDEX('P09'!$V:$V,$A410+52),0)+IF($A410&lt;='P10'!$B$17,INDEX('P10'!$V:$V,$A410+52),0)</f>
        <v>4.346166562840955E-2</v>
      </c>
      <c r="K410">
        <f>IF($A410&lt;='P01'!$B$17,INDEX('P01'!$W:$W,$A410+52),0)+IF($A410&lt;='P02'!$B$17,INDEX('P02'!$W:$W,$A410+52),0)+IF($A410&lt;='P03'!$B$17,INDEX('P03'!$W:$W,$A410+52),0)+IF($A410&lt;='P04'!$B$17,INDEX('P04'!$W:$W,$A410+52),0)+IF($A410&lt;='P05'!$B$17,INDEX('P05'!$W:$W,$A410+52),0)+IF($A410&lt;='P06'!$B$17,INDEX('P06'!$W:$W,$A410+52),0)+IF($A410&lt;='P07'!$B$17,INDEX('P07'!$W:$W,$A410+52),0)+IF($A410&lt;='P08'!$B$17,INDEX('P08'!$W:$W,$A410+52),0)+IF($A410&lt;='P09'!$B$17,INDEX('P09'!$W:$W,$A410+52),0)+IF($A410&lt;='P10'!$B$17,INDEX('P10'!$W:$W,$A410+52),0)</f>
        <v>-47.75296038487587</v>
      </c>
      <c r="L410">
        <f>IF($A410&lt;='P01'!$B$17,INDEX('P01'!$X:$X,$A410+52),0)+IF($A410&lt;='P02'!$B$17,INDEX('P02'!$X:$X,$A410+52),0)+IF($A410&lt;='P03'!$B$17,INDEX('P03'!$X:$X,$A410+52),0)+IF($A410&lt;='P04'!$B$17,INDEX('P04'!$X:$X,$A410+52),0)+IF($A410&lt;='P05'!$B$17,INDEX('P05'!$X:$X,$A410+52),0)+IF($A410&lt;='P06'!$B$17,INDEX('P06'!$X:$X,$A410+52),0)+IF($A410&lt;='P07'!$B$17,INDEX('P07'!$X:$X,$A410+52),0)+IF($A410&lt;='P08'!$B$17,INDEX('P08'!$X:$X,$A410+52),0)+IF($A410&lt;='P09'!$B$17,INDEX('P09'!$X:$X,$A410+52),0)+IF($A410&lt;='P10'!$B$17,INDEX('P10'!$X:$X,$A410+52),0)</f>
        <v>47.676339022777263</v>
      </c>
      <c r="M410">
        <f>IF($A410&lt;='P01'!$B$17,INDEX('P01'!$AA:$AA,$A410+52),0)+IF($A410&lt;='P02'!$B$17,INDEX('P02'!$AA:$AA,$A410+52),0)+IF($A410&lt;='P03'!$B$17,INDEX('P03'!$AA:$AA,$A410+52),0)+IF($A410&lt;='P04'!$B$17,INDEX('P04'!$AA:$AA,$A410+52),0)+IF($A410&lt;='P05'!$B$17,INDEX('P05'!$AA:$AA,$A410+52),0)+IF($A410&lt;='P06'!$B$17,INDEX('P06'!$AA:$AA,$A410+52),0)+IF($A410&lt;='P07'!$B$17,INDEX('P07'!$AA:$AA,$A410+52),0)+IF($A410&lt;='P08'!$B$17,INDEX('P08'!$AA:$AA,$A410+52),0)+IF($A410&lt;='P09'!$B$17,INDEX('P09'!$AA:$AA,$A410+52),0)+IF($A410&lt;='P10'!$B$17,INDEX('P10'!$AA:$AA,$A410+52),0)</f>
        <v>-13.859664307639218</v>
      </c>
      <c r="N410">
        <f>IF($A410&lt;='P01'!$B$17,INDEX('P01'!$AB:$AB,$A410+52),0)+IF($A410&lt;='P02'!$B$17,INDEX('P02'!$AB:$AB,$A410+52),0)+IF($A410&lt;='P03'!$B$17,INDEX('P03'!$AB:$AB,$A410+52),0)+IF($A410&lt;='P04'!$B$17,INDEX('P04'!$AB:$AB,$A410+52),0)+IF($A410&lt;='P05'!$B$17,INDEX('P05'!$AB:$AB,$A410+52),0)+IF($A410&lt;='P06'!$B$17,INDEX('P06'!$AB:$AB,$A410+52),0)+IF($A410&lt;='P07'!$B$17,INDEX('P07'!$AB:$AB,$A410+52),0)+IF($A410&lt;='P08'!$B$17,INDEX('P08'!$AB:$AB,$A410+52),0)+IF($A410&lt;='P09'!$B$17,INDEX('P09'!$AB:$AB,$A410+52),0)+IF($A410&lt;='P10'!$B$17,INDEX('P10'!$AB:$AB,$A410+52),0)</f>
        <v>6.9654454208022525</v>
      </c>
      <c r="O410">
        <f>IF($A410&lt;='P01'!$B$17,INDEX('P01'!$AC:$AC,$A410+52),0)+IF($A410&lt;='P02'!$B$17,INDEX('P02'!$AC:$AC,$A410+52),0)+IF($A410&lt;='P03'!$B$17,INDEX('P03'!$AC:$AC,$A410+52),0)+IF($A410&lt;='P04'!$B$17,INDEX('P04'!$AC:$AC,$A410+52),0)+IF($A410&lt;='P05'!$B$17,INDEX('P05'!$AC:$AC,$A410+52),0)+IF($A410&lt;='P06'!$B$17,INDEX('P06'!$AC:$AC,$A410+52),0)+IF($A410&lt;='P07'!$B$17,INDEX('P07'!$AC:$AC,$A410+52),0)+IF($A410&lt;='P08'!$B$17,INDEX('P08'!$AC:$AC,$A410+52),0)+IF($A410&lt;='P09'!$B$17,INDEX('P09'!$AC:$AC,$A410+52),0)+IF($A410&lt;='P10'!$B$17,INDEX('P10'!$AC:$AC,$A410+52),0)</f>
        <v>0.13930890841604504</v>
      </c>
      <c r="P410">
        <f>IF($A410&lt;='P01'!$B$17,INDEX('P01'!$AD:$AD,$A410+52),0)+IF($A410&lt;='P02'!$B$17,INDEX('P02'!$AD:$AD,$A410+52),0)+IF($A410&lt;='P03'!$B$17,INDEX('P03'!$AD:$AD,$A410+52),0)+IF($A410&lt;='P04'!$B$17,INDEX('P04'!$AD:$AD,$A410+52),0)+IF($A410&lt;='P05'!$B$17,INDEX('P05'!$AD:$AD,$A410+52),0)+IF($A410&lt;='P06'!$B$17,INDEX('P06'!$AD:$AD,$A410+52),0)+IF($A410&lt;='P07'!$B$17,INDEX('P07'!$AD:$AD,$A410+52),0)+IF($A410&lt;='P08'!$B$17,INDEX('P08'!$AD:$AD,$A410+52),0)+IF($A410&lt;='P09'!$B$17,INDEX('P09'!$AD:$AD,$A410+52),0)+IF($A410&lt;='P10'!$B$17,INDEX('P10'!$AD:$AD,$A410+52),0)</f>
        <v>0.75526436475595238</v>
      </c>
      <c r="Q410">
        <f>IF($A410&lt;='P01'!$B$17,INDEX('P01'!$AE:$AE,$A410+52),0)+IF($A410&lt;='P02'!$B$17,INDEX('P02'!$AE:$AE,$A410+52),0)+IF($A410&lt;='P03'!$B$17,INDEX('P03'!$AE:$AE,$A410+52),0)+IF($A410&lt;='P04'!$B$17,INDEX('P04'!$AE:$AE,$A410+52),0)+IF($A410&lt;='P05'!$B$17,INDEX('P05'!$AE:$AE,$A410+52),0)+IF($A410&lt;='P06'!$B$17,INDEX('P06'!$AE:$AE,$A410+52),0)+IF($A410&lt;='P07'!$B$17,INDEX('P07'!$AE:$AE,$A410+52),0)+IF($A410&lt;='P08'!$B$17,INDEX('P08'!$AE:$AE,$A410+52),0)+IF($A410&lt;='P09'!$B$17,INDEX('P09'!$AE:$AE,$A410+52),0)+IF($A410&lt;='P10'!$B$17,INDEX('P10'!$AE:$AE,$A410+52),0)</f>
        <v>19.917902010003594</v>
      </c>
      <c r="R410">
        <f>IF($A410&lt;='P01'!$B$17,INDEX('P01'!$AF:$AF,$A410+52),0)+IF($A410&lt;='P02'!$B$17,INDEX('P02'!$AF:$AF,$A410+52),0)+IF($A410&lt;='P03'!$B$17,INDEX('P03'!$AF:$AF,$A410+52),0)+IF($A410&lt;='P04'!$B$17,INDEX('P04'!$AF:$AF,$A410+52),0)+IF($A410&lt;='P05'!$B$17,INDEX('P05'!$AF:$AF,$A410+52),0)+IF($A410&lt;='P06'!$B$17,INDEX('P06'!$AF:$AF,$A410+52),0)+IF($A410&lt;='P07'!$B$17,INDEX('P07'!$AF:$AF,$A410+52),0)+IF($A410&lt;='P08'!$B$17,INDEX('P08'!$AF:$AF,$A410+52),0)+IF($A410&lt;='P09'!$B$17,INDEX('P09'!$AF:$AF,$A410+52),0)+IF($A410&lt;='P10'!$B$17,INDEX('P10'!$AF:$AF,$A410+52),0)</f>
        <v>1.2634445265875802E-2</v>
      </c>
      <c r="S410">
        <f>IF($A410&lt;='P01'!$B$17,INDEX('P01'!$AG:$AG,$A410+52),0)+IF($A410&lt;='P02'!$B$17,INDEX('P02'!$AG:$AG,$A410+52),0)+IF($A410&lt;='P03'!$B$17,INDEX('P03'!$AG:$AG,$A410+52),0)+IF($A410&lt;='P04'!$B$17,INDEX('P04'!$AG:$AG,$A410+52),0)+IF($A410&lt;='P05'!$B$17,INDEX('P05'!$AG:$AG,$A410+52),0)+IF($A410&lt;='P06'!$B$17,INDEX('P06'!$AG:$AG,$A410+52),0)+IF($A410&lt;='P07'!$B$17,INDEX('P07'!$AG:$AG,$A410+52),0)+IF($A410&lt;='P08'!$B$17,INDEX('P08'!$AG:$AG,$A410+52),0)+IF($A410&lt;='P09'!$B$17,INDEX('P09'!$AG:$AG,$A410+52),0)+IF($A410&lt;='P10'!$B$17,INDEX('P10'!$AG:$AG,$A410+52),0)</f>
        <v>5691.3229547157789</v>
      </c>
      <c r="T410">
        <f>IF($A410&lt;='P01'!$B$17,INDEX('P01'!$AI:$AI,$A410+52),0)+IF($A410&lt;='P02'!$B$17,INDEX('P02'!$AI:$AI,$A410+52),0)+IF($A410&lt;='P03'!$B$17,INDEX('P03'!$AI:$AI,$A410+52),0)+IF($A410&lt;='P04'!$B$17,INDEX('P04'!$AI:$AI,$A410+52),0)+IF($A410&lt;='P05'!$B$17,INDEX('P05'!$AI:$AI,$A410+52),0)+IF($A410&lt;='P06'!$B$17,INDEX('P06'!$AI:$AI,$A410+52),0)+IF($A410&lt;='P07'!$B$17,INDEX('P07'!$AI:$AI,$A410+52),0)+IF($A410&lt;='P08'!$B$17,INDEX('P08'!$AI:$AI,$A410+52),0)+IF($A410&lt;='P09'!$B$17,INDEX('P09'!$AI:$AI,$A410+52),0)+IF($A410&lt;='P10'!$B$17,INDEX('P10'!$AI:$AI,$A410+52),0)</f>
        <v>5691.3229547157789</v>
      </c>
    </row>
    <row r="411" spans="1:20" x14ac:dyDescent="0.35">
      <c r="A411">
        <v>379</v>
      </c>
      <c r="B411">
        <f>IF($A411&lt;='P01'!$B$17,INDEX('P01'!$J:$J,$A411+52),0)+IF($A411&lt;='P02'!$B$17,INDEX('P02'!$J:$J,$A411+52),0)+IF($A411&lt;='P03'!$B$17,INDEX('P03'!$J:$J,$A411+52),0)+IF($A411&lt;='P04'!$B$17,INDEX('P04'!$J:$J,$A411+52),0)+IF($A411&lt;='P05'!$B$17,INDEX('P05'!$J:$J,$A411+52),0)+IF($A411&lt;='P06'!$B$17,INDEX('P06'!$J:$J,$A411+52),0)+IF($A411&lt;='P07'!$B$17,INDEX('P07'!$J:$J,$A411+52),0)+IF($A411&lt;='P08'!$B$17,INDEX('P08'!$J:$J,$A411+52),0)+IF($A411&lt;='P09'!$B$17,INDEX('P09'!$J:$J,$A411+52),0)+IF($A411&lt;='P10'!$B$17,INDEX('P10'!$J:$J,$A411+52),0)</f>
        <v>6.8260750022988568E-5</v>
      </c>
      <c r="C411">
        <f>IF($A411&lt;='P01'!$B$17,INDEX('P01'!$K:$K,$A411+52),0)+IF($A411&lt;='P02'!$B$17,INDEX('P02'!$K:$K,$A411+52),0)+IF($A411&lt;='P03'!$B$17,INDEX('P03'!$K:$K,$A411+52),0)+IF($A411&lt;='P04'!$B$17,INDEX('P04'!$K:$K,$A411+52),0)+IF($A411&lt;='P05'!$B$17,INDEX('P05'!$K:$K,$A411+52),0)+IF($A411&lt;='P06'!$B$17,INDEX('P06'!$K:$K,$A411+52),0)+IF($A411&lt;='P07'!$B$17,INDEX('P07'!$K:$K,$A411+52),0)+IF($A411&lt;='P08'!$B$17,INDEX('P08'!$K:$K,$A411+52),0)+IF($A411&lt;='P09'!$B$17,INDEX('P09'!$K:$K,$A411+52),0)+IF($A411&lt;='P10'!$B$17,INDEX('P10'!$K:$K,$A411+52),0)</f>
        <v>6.9264871756754979E-4</v>
      </c>
      <c r="D411">
        <f>IF($A411&lt;='P01'!$B$17,INDEX('P01'!$L:$L,$A411+52),0)+IF($A411&lt;='P02'!$B$17,INDEX('P02'!$L:$L,$A411+52),0)+IF($A411&lt;='P03'!$B$17,INDEX('P03'!$L:$L,$A411+52),0)+IF($A411&lt;='P04'!$B$17,INDEX('P04'!$L:$L,$A411+52),0)+IF($A411&lt;='P05'!$B$17,INDEX('P05'!$L:$L,$A411+52),0)+IF($A411&lt;='P06'!$B$17,INDEX('P06'!$L:$L,$A411+52),0)+IF($A411&lt;='P07'!$B$17,INDEX('P07'!$L:$L,$A411+52),0)+IF($A411&lt;='P08'!$B$17,INDEX('P08'!$L:$L,$A411+52),0)+IF($A411&lt;='P09'!$B$17,INDEX('P09'!$L:$L,$A411+52),0)+IF($A411&lt;='P10'!$B$17,INDEX('P10'!$L:$L,$A411+52),0)</f>
        <v>0</v>
      </c>
      <c r="E411">
        <f>IF($A411&lt;='P01'!$B$17,INDEX('P01'!$M:$M,$A411+52),0)+IF($A411&lt;='P02'!$B$17,INDEX('P02'!$M:$M,$A411+52),0)+IF($A411&lt;='P03'!$B$17,INDEX('P03'!$M:$M,$A411+52),0)+IF($A411&lt;='P04'!$B$17,INDEX('P04'!$M:$M,$A411+52),0)+IF($A411&lt;='P05'!$B$17,INDEX('P05'!$M:$M,$A411+52),0)+IF($A411&lt;='P06'!$B$17,INDEX('P06'!$M:$M,$A411+52),0)+IF($A411&lt;='P07'!$B$17,INDEX('P07'!$M:$M,$A411+52),0)+IF($A411&lt;='P08'!$B$17,INDEX('P08'!$M:$M,$A411+52),0)+IF($A411&lt;='P09'!$B$17,INDEX('P09'!$M:$M,$A411+52),0)+IF($A411&lt;='P10'!$B$17,INDEX('P10'!$M:$M,$A411+52),0)</f>
        <v>0.20326432044543646</v>
      </c>
      <c r="F411">
        <f>IF($A411&lt;='P01'!$B$17,INDEX('P01'!$R:$R,$A411+52),0)+IF($A411&lt;='P02'!$B$17,INDEX('P02'!$R:$R,$A411+52),0)+IF($A411&lt;='P03'!$B$17,INDEX('P03'!$R:$R,$A411+52),0)+IF($A411&lt;='P04'!$B$17,INDEX('P04'!$R:$R,$A411+52),0)+IF($A411&lt;='P05'!$B$17,INDEX('P05'!$R:$R,$A411+52),0)+IF($A411&lt;='P06'!$B$17,INDEX('P06'!$R:$R,$A411+52),0)+IF($A411&lt;='P07'!$B$17,INDEX('P07'!$R:$R,$A411+52),0)+IF($A411&lt;='P08'!$B$17,INDEX('P08'!$R:$R,$A411+52),0)+IF($A411&lt;='P09'!$B$17,INDEX('P09'!$R:$R,$A411+52),0)+IF($A411&lt;='P10'!$B$17,INDEX('P10'!$R:$R,$A411+52),0)</f>
        <v>23.79342231245721</v>
      </c>
      <c r="G411">
        <f>IF($A411&lt;='P01'!$B$17,INDEX('P01'!$S:$S,$A411+52),0)+IF($A411&lt;='P02'!$B$17,INDEX('P02'!$S:$S,$A411+52),0)+IF($A411&lt;='P03'!$B$17,INDEX('P03'!$S:$S,$A411+52),0)+IF($A411&lt;='P04'!$B$17,INDEX('P04'!$S:$S,$A411+52),0)+IF($A411&lt;='P05'!$B$17,INDEX('P05'!$S:$S,$A411+52),0)+IF($A411&lt;='P06'!$B$17,INDEX('P06'!$S:$S,$A411+52),0)+IF($A411&lt;='P07'!$B$17,INDEX('P07'!$S:$S,$A411+52),0)+IF($A411&lt;='P08'!$B$17,INDEX('P08'!$S:$S,$A411+52),0)+IF($A411&lt;='P09'!$B$17,INDEX('P09'!$S:$S,$A411+52),0)+IF($A411&lt;='P10'!$B$17,INDEX('P10'!$S:$S,$A411+52),0)</f>
        <v>0.47586844624914421</v>
      </c>
      <c r="H411">
        <f>IF($A411&lt;='P01'!$B$17,INDEX('P01'!$T:$T,$A411+52),0)+IF($A411&lt;='P02'!$B$17,INDEX('P02'!$T:$T,$A411+52),0)+IF($A411&lt;='P03'!$B$17,INDEX('P03'!$T:$T,$A411+52),0)+IF($A411&lt;='P04'!$B$17,INDEX('P04'!$T:$T,$A411+52),0)+IF($A411&lt;='P05'!$B$17,INDEX('P05'!$T:$T,$A411+52),0)+IF($A411&lt;='P06'!$B$17,INDEX('P06'!$T:$T,$A411+52),0)+IF($A411&lt;='P07'!$B$17,INDEX('P07'!$T:$T,$A411+52),0)+IF($A411&lt;='P08'!$B$17,INDEX('P08'!$T:$T,$A411+52),0)+IF($A411&lt;='P09'!$B$17,INDEX('P09'!$T:$T,$A411+52),0)+IF($A411&lt;='P10'!$B$17,INDEX('P10'!$T:$T,$A411+52),0)</f>
        <v>2.5947542215545285</v>
      </c>
      <c r="I411">
        <f>IF($A411&lt;='P01'!$B$17,INDEX('P01'!$U:$U,$A411+52),0)+IF($A411&lt;='P02'!$B$17,INDEX('P02'!$U:$U,$A411+52),0)+IF($A411&lt;='P03'!$B$17,INDEX('P03'!$U:$U,$A411+52),0)+IF($A411&lt;='P04'!$B$17,INDEX('P04'!$U:$U,$A411+52),0)+IF($A411&lt;='P05'!$B$17,INDEX('P05'!$U:$U,$A411+52),0)+IF($A411&lt;='P06'!$B$17,INDEX('P06'!$U:$U,$A411+52),0)+IF($A411&lt;='P07'!$B$17,INDEX('P07'!$U:$U,$A411+52),0)+IF($A411&lt;='P08'!$B$17,INDEX('P08'!$U:$U,$A411+52),0)+IF($A411&lt;='P09'!$B$17,INDEX('P09'!$U:$U,$A411+52),0)+IF($A411&lt;='P10'!$B$17,INDEX('P10'!$U:$U,$A411+52),0)</f>
        <v>68.260750022988574</v>
      </c>
      <c r="J411">
        <f>IF($A411&lt;='P01'!$B$17,INDEX('P01'!$V:$V,$A411+52),0)+IF($A411&lt;='P02'!$B$17,INDEX('P02'!$V:$V,$A411+52),0)+IF($A411&lt;='P03'!$B$17,INDEX('P03'!$V:$V,$A411+52),0)+IF($A411&lt;='P04'!$B$17,INDEX('P04'!$V:$V,$A411+52),0)+IF($A411&lt;='P05'!$B$17,INDEX('P05'!$V:$V,$A411+52),0)+IF($A411&lt;='P06'!$B$17,INDEX('P06'!$V:$V,$A411+52),0)+IF($A411&lt;='P07'!$B$17,INDEX('P07'!$V:$V,$A411+52),0)+IF($A411&lt;='P08'!$B$17,INDEX('P08'!$V:$V,$A411+52),0)+IF($A411&lt;='P09'!$B$17,INDEX('P09'!$V:$V,$A411+52),0)+IF($A411&lt;='P10'!$B$17,INDEX('P10'!$V:$V,$A411+52),0)</f>
        <v>4.3406364341344351E-2</v>
      </c>
      <c r="K411">
        <f>IF($A411&lt;='P01'!$B$17,INDEX('P01'!$W:$W,$A411+52),0)+IF($A411&lt;='P02'!$B$17,INDEX('P02'!$W:$W,$A411+52),0)+IF($A411&lt;='P03'!$B$17,INDEX('P03'!$W:$W,$A411+52),0)+IF($A411&lt;='P04'!$B$17,INDEX('P04'!$W:$W,$A411+52),0)+IF($A411&lt;='P05'!$B$17,INDEX('P05'!$W:$W,$A411+52),0)+IF($A411&lt;='P06'!$B$17,INDEX('P06'!$W:$W,$A411+52),0)+IF($A411&lt;='P07'!$B$17,INDEX('P07'!$W:$W,$A411+52),0)+IF($A411&lt;='P08'!$B$17,INDEX('P08'!$W:$W,$A411+52),0)+IF($A411&lt;='P09'!$B$17,INDEX('P09'!$W:$W,$A411+52),0)+IF($A411&lt;='P10'!$B$17,INDEX('P10'!$W:$W,$A411+52),0)</f>
        <v>-47.581356742676384</v>
      </c>
      <c r="L411">
        <f>IF($A411&lt;='P01'!$B$17,INDEX('P01'!$X:$X,$A411+52),0)+IF($A411&lt;='P02'!$B$17,INDEX('P02'!$X:$X,$A411+52),0)+IF($A411&lt;='P03'!$B$17,INDEX('P03'!$X:$X,$A411+52),0)+IF($A411&lt;='P04'!$B$17,INDEX('P04'!$X:$X,$A411+52),0)+IF($A411&lt;='P05'!$B$17,INDEX('P05'!$X:$X,$A411+52),0)+IF($A411&lt;='P06'!$B$17,INDEX('P06'!$X:$X,$A411+52),0)+IF($A411&lt;='P07'!$B$17,INDEX('P07'!$X:$X,$A411+52),0)+IF($A411&lt;='P08'!$B$17,INDEX('P08'!$X:$X,$A411+52),0)+IF($A411&lt;='P09'!$B$17,INDEX('P09'!$X:$X,$A411+52),0)+IF($A411&lt;='P10'!$B$17,INDEX('P10'!$X:$X,$A411+52),0)</f>
        <v>47.505021138961013</v>
      </c>
      <c r="M411">
        <f>IF($A411&lt;='P01'!$B$17,INDEX('P01'!$AA:$AA,$A411+52),0)+IF($A411&lt;='P02'!$B$17,INDEX('P02'!$AA:$AA,$A411+52),0)+IF($A411&lt;='P03'!$B$17,INDEX('P03'!$AA:$AA,$A411+52),0)+IF($A411&lt;='P04'!$B$17,INDEX('P04'!$AA:$AA,$A411+52),0)+IF($A411&lt;='P05'!$B$17,INDEX('P05'!$AA:$AA,$A411+52),0)+IF($A411&lt;='P06'!$B$17,INDEX('P06'!$AA:$AA,$A411+52),0)+IF($A411&lt;='P07'!$B$17,INDEX('P07'!$AA:$AA,$A411+52),0)+IF($A411&lt;='P08'!$B$17,INDEX('P08'!$AA:$AA,$A411+52),0)+IF($A411&lt;='P09'!$B$17,INDEX('P09'!$AA:$AA,$A411+52),0)+IF($A411&lt;='P10'!$B$17,INDEX('P10'!$AA:$AA,$A411+52),0)</f>
        <v>-13.76479927963884</v>
      </c>
      <c r="N411">
        <f>IF($A411&lt;='P01'!$B$17,INDEX('P01'!$AB:$AB,$A411+52),0)+IF($A411&lt;='P02'!$B$17,INDEX('P02'!$AB:$AB,$A411+52),0)+IF($A411&lt;='P03'!$B$17,INDEX('P03'!$AB:$AB,$A411+52),0)+IF($A411&lt;='P04'!$B$17,INDEX('P04'!$AB:$AB,$A411+52),0)+IF($A411&lt;='P05'!$B$17,INDEX('P05'!$AB:$AB,$A411+52),0)+IF($A411&lt;='P06'!$B$17,INDEX('P06'!$AB:$AB,$A411+52),0)+IF($A411&lt;='P07'!$B$17,INDEX('P07'!$AB:$AB,$A411+52),0)+IF($A411&lt;='P08'!$B$17,INDEX('P08'!$AB:$AB,$A411+52),0)+IF($A411&lt;='P09'!$B$17,INDEX('P09'!$AB:$AB,$A411+52),0)+IF($A411&lt;='P10'!$B$17,INDEX('P10'!$AB:$AB,$A411+52),0)</f>
        <v>6.9168239999091252</v>
      </c>
      <c r="O411">
        <f>IF($A411&lt;='P01'!$B$17,INDEX('P01'!$AC:$AC,$A411+52),0)+IF($A411&lt;='P02'!$B$17,INDEX('P02'!$AC:$AC,$A411+52),0)+IF($A411&lt;='P03'!$B$17,INDEX('P03'!$AC:$AC,$A411+52),0)+IF($A411&lt;='P04'!$B$17,INDEX('P04'!$AC:$AC,$A411+52),0)+IF($A411&lt;='P05'!$B$17,INDEX('P05'!$AC:$AC,$A411+52),0)+IF($A411&lt;='P06'!$B$17,INDEX('P06'!$AC:$AC,$A411+52),0)+IF($A411&lt;='P07'!$B$17,INDEX('P07'!$AC:$AC,$A411+52),0)+IF($A411&lt;='P08'!$B$17,INDEX('P08'!$AC:$AC,$A411+52),0)+IF($A411&lt;='P09'!$B$17,INDEX('P09'!$AC:$AC,$A411+52),0)+IF($A411&lt;='P10'!$B$17,INDEX('P10'!$AC:$AC,$A411+52),0)</f>
        <v>0.13833647999818249</v>
      </c>
      <c r="P411">
        <f>IF($A411&lt;='P01'!$B$17,INDEX('P01'!$AD:$AD,$A411+52),0)+IF($A411&lt;='P02'!$B$17,INDEX('P02'!$AD:$AD,$A411+52),0)+IF($A411&lt;='P03'!$B$17,INDEX('P03'!$AD:$AD,$A411+52),0)+IF($A411&lt;='P04'!$B$17,INDEX('P04'!$AD:$AD,$A411+52),0)+IF($A411&lt;='P05'!$B$17,INDEX('P05'!$AD:$AD,$A411+52),0)+IF($A411&lt;='P06'!$B$17,INDEX('P06'!$AD:$AD,$A411+52),0)+IF($A411&lt;='P07'!$B$17,INDEX('P07'!$AD:$AD,$A411+52),0)+IF($A411&lt;='P08'!$B$17,INDEX('P08'!$AD:$AD,$A411+52),0)+IF($A411&lt;='P09'!$B$17,INDEX('P09'!$AD:$AD,$A411+52),0)+IF($A411&lt;='P10'!$B$17,INDEX('P10'!$AD:$AD,$A411+52),0)</f>
        <v>0.75184201971443987</v>
      </c>
      <c r="Q411">
        <f>IF($A411&lt;='P01'!$B$17,INDEX('P01'!$AE:$AE,$A411+52),0)+IF($A411&lt;='P02'!$B$17,INDEX('P02'!$AE:$AE,$A411+52),0)+IF($A411&lt;='P03'!$B$17,INDEX('P03'!$AE:$AE,$A411+52),0)+IF($A411&lt;='P04'!$B$17,INDEX('P04'!$AE:$AE,$A411+52),0)+IF($A411&lt;='P05'!$B$17,INDEX('P05'!$AE:$AE,$A411+52),0)+IF($A411&lt;='P06'!$B$17,INDEX('P06'!$AE:$AE,$A411+52),0)+IF($A411&lt;='P07'!$B$17,INDEX('P07'!$AE:$AE,$A411+52),0)+IF($A411&lt;='P08'!$B$17,INDEX('P08'!$AE:$AE,$A411+52),0)+IF($A411&lt;='P09'!$B$17,INDEX('P09'!$AE:$AE,$A411+52),0)+IF($A411&lt;='P10'!$B$17,INDEX('P10'!$AE:$AE,$A411+52),0)</f>
        <v>19.778867585292691</v>
      </c>
      <c r="R411">
        <f>IF($A411&lt;='P01'!$B$17,INDEX('P01'!$AF:$AF,$A411+52),0)+IF($A411&lt;='P02'!$B$17,INDEX('P02'!$AF:$AF,$A411+52),0)+IF($A411&lt;='P03'!$B$17,INDEX('P03'!$AF:$AF,$A411+52),0)+IF($A411&lt;='P04'!$B$17,INDEX('P04'!$AF:$AF,$A411+52),0)+IF($A411&lt;='P05'!$B$17,INDEX('P05'!$AF:$AF,$A411+52),0)+IF($A411&lt;='P06'!$B$17,INDEX('P06'!$AF:$AF,$A411+52),0)+IF($A411&lt;='P07'!$B$17,INDEX('P07'!$AF:$AF,$A411+52),0)+IF($A411&lt;='P08'!$B$17,INDEX('P08'!$AF:$AF,$A411+52),0)+IF($A411&lt;='P09'!$B$17,INDEX('P09'!$AF:$AF,$A411+52),0)+IF($A411&lt;='P10'!$B$17,INDEX('P10'!$AF:$AF,$A411+52),0)</f>
        <v>1.2577194542651354E-2</v>
      </c>
      <c r="S411">
        <f>IF($A411&lt;='P01'!$B$17,INDEX('P01'!$AG:$AG,$A411+52),0)+IF($A411&lt;='P02'!$B$17,INDEX('P02'!$AG:$AG,$A411+52),0)+IF($A411&lt;='P03'!$B$17,INDEX('P03'!$AG:$AG,$A411+52),0)+IF($A411&lt;='P04'!$B$17,INDEX('P04'!$AG:$AG,$A411+52),0)+IF($A411&lt;='P05'!$B$17,INDEX('P05'!$AG:$AG,$A411+52),0)+IF($A411&lt;='P06'!$B$17,INDEX('P06'!$AG:$AG,$A411+52),0)+IF($A411&lt;='P07'!$B$17,INDEX('P07'!$AG:$AG,$A411+52),0)+IF($A411&lt;='P08'!$B$17,INDEX('P08'!$AG:$AG,$A411+52),0)+IF($A411&lt;='P09'!$B$17,INDEX('P09'!$AG:$AG,$A411+52),0)+IF($A411&lt;='P10'!$B$17,INDEX('P10'!$AG:$AG,$A411+52),0)</f>
        <v>5662.4498439470135</v>
      </c>
      <c r="T411">
        <f>IF($A411&lt;='P01'!$B$17,INDEX('P01'!$AI:$AI,$A411+52),0)+IF($A411&lt;='P02'!$B$17,INDEX('P02'!$AI:$AI,$A411+52),0)+IF($A411&lt;='P03'!$B$17,INDEX('P03'!$AI:$AI,$A411+52),0)+IF($A411&lt;='P04'!$B$17,INDEX('P04'!$AI:$AI,$A411+52),0)+IF($A411&lt;='P05'!$B$17,INDEX('P05'!$AI:$AI,$A411+52),0)+IF($A411&lt;='P06'!$B$17,INDEX('P06'!$AI:$AI,$A411+52),0)+IF($A411&lt;='P07'!$B$17,INDEX('P07'!$AI:$AI,$A411+52),0)+IF($A411&lt;='P08'!$B$17,INDEX('P08'!$AI:$AI,$A411+52),0)+IF($A411&lt;='P09'!$B$17,INDEX('P09'!$AI:$AI,$A411+52),0)+IF($A411&lt;='P10'!$B$17,INDEX('P10'!$AI:$AI,$A411+52),0)</f>
        <v>5662.4498439470135</v>
      </c>
    </row>
    <row r="412" spans="1:20" x14ac:dyDescent="0.35">
      <c r="A412">
        <v>380</v>
      </c>
      <c r="B412">
        <f>IF($A412&lt;='P01'!$B$17,INDEX('P01'!$J:$J,$A412+52),0)+IF($A412&lt;='P02'!$B$17,INDEX('P02'!$J:$J,$A412+52),0)+IF($A412&lt;='P03'!$B$17,INDEX('P03'!$J:$J,$A412+52),0)+IF($A412&lt;='P04'!$B$17,INDEX('P04'!$J:$J,$A412+52),0)+IF($A412&lt;='P05'!$B$17,INDEX('P05'!$J:$J,$A412+52),0)+IF($A412&lt;='P06'!$B$17,INDEX('P06'!$J:$J,$A412+52),0)+IF($A412&lt;='P07'!$B$17,INDEX('P07'!$J:$J,$A412+52),0)+IF($A412&lt;='P08'!$B$17,INDEX('P08'!$J:$J,$A412+52),0)+IF($A412&lt;='P09'!$B$17,INDEX('P09'!$J:$J,$A412+52),0)+IF($A412&lt;='P10'!$B$17,INDEX('P10'!$J:$J,$A412+52),0)</f>
        <v>6.8006172434817428E-5</v>
      </c>
      <c r="C412">
        <f>IF($A412&lt;='P01'!$B$17,INDEX('P01'!$K:$K,$A412+52),0)+IF($A412&lt;='P02'!$B$17,INDEX('P02'!$K:$K,$A412+52),0)+IF($A412&lt;='P03'!$B$17,INDEX('P03'!$K:$K,$A412+52),0)+IF($A412&lt;='P04'!$B$17,INDEX('P04'!$K:$K,$A412+52),0)+IF($A412&lt;='P05'!$B$17,INDEX('P05'!$K:$K,$A412+52),0)+IF($A412&lt;='P06'!$B$17,INDEX('P06'!$K:$K,$A412+52),0)+IF($A412&lt;='P07'!$B$17,INDEX('P07'!$K:$K,$A412+52),0)+IF($A412&lt;='P08'!$B$17,INDEX('P08'!$K:$K,$A412+52),0)+IF($A412&lt;='P09'!$B$17,INDEX('P09'!$K:$K,$A412+52),0)+IF($A412&lt;='P10'!$B$17,INDEX('P10'!$K:$K,$A412+52),0)</f>
        <v>6.9006549309508485E-4</v>
      </c>
      <c r="D412">
        <f>IF($A412&lt;='P01'!$B$17,INDEX('P01'!$L:$L,$A412+52),0)+IF($A412&lt;='P02'!$B$17,INDEX('P02'!$L:$L,$A412+52),0)+IF($A412&lt;='P03'!$B$17,INDEX('P03'!$L:$L,$A412+52),0)+IF($A412&lt;='P04'!$B$17,INDEX('P04'!$L:$L,$A412+52),0)+IF($A412&lt;='P05'!$B$17,INDEX('P05'!$L:$L,$A412+52),0)+IF($A412&lt;='P06'!$B$17,INDEX('P06'!$L:$L,$A412+52),0)+IF($A412&lt;='P07'!$B$17,INDEX('P07'!$L:$L,$A412+52),0)+IF($A412&lt;='P08'!$B$17,INDEX('P08'!$L:$L,$A412+52),0)+IF($A412&lt;='P09'!$B$17,INDEX('P09'!$L:$L,$A412+52),0)+IF($A412&lt;='P10'!$B$17,INDEX('P10'!$L:$L,$A412+52),0)</f>
        <v>0</v>
      </c>
      <c r="E412">
        <f>IF($A412&lt;='P01'!$B$17,INDEX('P01'!$M:$M,$A412+52),0)+IF($A412&lt;='P02'!$B$17,INDEX('P02'!$M:$M,$A412+52),0)+IF($A412&lt;='P03'!$B$17,INDEX('P03'!$M:$M,$A412+52),0)+IF($A412&lt;='P04'!$B$17,INDEX('P04'!$M:$M,$A412+52),0)+IF($A412&lt;='P05'!$B$17,INDEX('P05'!$M:$M,$A412+52),0)+IF($A412&lt;='P06'!$B$17,INDEX('P06'!$M:$M,$A412+52),0)+IF($A412&lt;='P07'!$B$17,INDEX('P07'!$M:$M,$A412+52),0)+IF($A412&lt;='P08'!$B$17,INDEX('P08'!$M:$M,$A412+52),0)+IF($A412&lt;='P09'!$B$17,INDEX('P09'!$M:$M,$A412+52),0)+IF($A412&lt;='P10'!$B$17,INDEX('P10'!$M:$M,$A412+52),0)</f>
        <v>0.20250624877990656</v>
      </c>
      <c r="F412">
        <f>IF($A412&lt;='P01'!$B$17,INDEX('P01'!$R:$R,$A412+52),0)+IF($A412&lt;='P02'!$B$17,INDEX('P02'!$R:$R,$A412+52),0)+IF($A412&lt;='P03'!$B$17,INDEX('P03'!$R:$R,$A412+52),0)+IF($A412&lt;='P04'!$B$17,INDEX('P04'!$R:$R,$A412+52),0)+IF($A412&lt;='P05'!$B$17,INDEX('P05'!$R:$R,$A412+52),0)+IF($A412&lt;='P06'!$B$17,INDEX('P06'!$R:$R,$A412+52),0)+IF($A412&lt;='P07'!$B$17,INDEX('P07'!$R:$R,$A412+52),0)+IF($A412&lt;='P08'!$B$17,INDEX('P08'!$R:$R,$A412+52),0)+IF($A412&lt;='P09'!$B$17,INDEX('P09'!$R:$R,$A412+52),0)+IF($A412&lt;='P10'!$B$17,INDEX('P10'!$R:$R,$A412+52),0)</f>
        <v>23.7046850503468</v>
      </c>
      <c r="G412">
        <f>IF($A412&lt;='P01'!$B$17,INDEX('P01'!$S:$S,$A412+52),0)+IF($A412&lt;='P02'!$B$17,INDEX('P02'!$S:$S,$A412+52),0)+IF($A412&lt;='P03'!$B$17,INDEX('P03'!$S:$S,$A412+52),0)+IF($A412&lt;='P04'!$B$17,INDEX('P04'!$S:$S,$A412+52),0)+IF($A412&lt;='P05'!$B$17,INDEX('P05'!$S:$S,$A412+52),0)+IF($A412&lt;='P06'!$B$17,INDEX('P06'!$S:$S,$A412+52),0)+IF($A412&lt;='P07'!$B$17,INDEX('P07'!$S:$S,$A412+52),0)+IF($A412&lt;='P08'!$B$17,INDEX('P08'!$S:$S,$A412+52),0)+IF($A412&lt;='P09'!$B$17,INDEX('P09'!$S:$S,$A412+52),0)+IF($A412&lt;='P10'!$B$17,INDEX('P10'!$S:$S,$A412+52),0)</f>
        <v>0.47409370100693599</v>
      </c>
      <c r="H412">
        <f>IF($A412&lt;='P01'!$B$17,INDEX('P01'!$T:$T,$A412+52),0)+IF($A412&lt;='P02'!$B$17,INDEX('P02'!$T:$T,$A412+52),0)+IF($A412&lt;='P03'!$B$17,INDEX('P03'!$T:$T,$A412+52),0)+IF($A412&lt;='P04'!$B$17,INDEX('P04'!$T:$T,$A412+52),0)+IF($A412&lt;='P05'!$B$17,INDEX('P05'!$T:$T,$A412+52),0)+IF($A412&lt;='P06'!$B$17,INDEX('P06'!$T:$T,$A412+52),0)+IF($A412&lt;='P07'!$B$17,INDEX('P07'!$T:$T,$A412+52),0)+IF($A412&lt;='P08'!$B$17,INDEX('P08'!$T:$T,$A412+52),0)+IF($A412&lt;='P09'!$B$17,INDEX('P09'!$T:$T,$A412+52),0)+IF($A412&lt;='P10'!$B$17,INDEX('P10'!$T:$T,$A412+52),0)</f>
        <v>2.5914526166575453</v>
      </c>
      <c r="I412">
        <f>IF($A412&lt;='P01'!$B$17,INDEX('P01'!$U:$U,$A412+52),0)+IF($A412&lt;='P02'!$B$17,INDEX('P02'!$U:$U,$A412+52),0)+IF($A412&lt;='P03'!$B$17,INDEX('P03'!$U:$U,$A412+52),0)+IF($A412&lt;='P04'!$B$17,INDEX('P04'!$U:$U,$A412+52),0)+IF($A412&lt;='P05'!$B$17,INDEX('P05'!$U:$U,$A412+52),0)+IF($A412&lt;='P06'!$B$17,INDEX('P06'!$U:$U,$A412+52),0)+IF($A412&lt;='P07'!$B$17,INDEX('P07'!$U:$U,$A412+52),0)+IF($A412&lt;='P08'!$B$17,INDEX('P08'!$U:$U,$A412+52),0)+IF($A412&lt;='P09'!$B$17,INDEX('P09'!$U:$U,$A412+52),0)+IF($A412&lt;='P10'!$B$17,INDEX('P10'!$U:$U,$A412+52),0)</f>
        <v>68.006172434817429</v>
      </c>
      <c r="J412">
        <f>IF($A412&lt;='P01'!$B$17,INDEX('P01'!$V:$V,$A412+52),0)+IF($A412&lt;='P02'!$B$17,INDEX('P02'!$V:$V,$A412+52),0)+IF($A412&lt;='P03'!$B$17,INDEX('P03'!$V:$V,$A412+52),0)+IF($A412&lt;='P04'!$B$17,INDEX('P04'!$V:$V,$A412+52),0)+IF($A412&lt;='P05'!$B$17,INDEX('P05'!$V:$V,$A412+52),0)+IF($A412&lt;='P06'!$B$17,INDEX('P06'!$V:$V,$A412+52),0)+IF($A412&lt;='P07'!$B$17,INDEX('P07'!$V:$V,$A412+52),0)+IF($A412&lt;='P08'!$B$17,INDEX('P08'!$V:$V,$A412+52),0)+IF($A412&lt;='P09'!$B$17,INDEX('P09'!$V:$V,$A412+52),0)+IF($A412&lt;='P10'!$B$17,INDEX('P10'!$V:$V,$A412+52),0)</f>
        <v>4.3351133420481358E-2</v>
      </c>
      <c r="K412">
        <f>IF($A412&lt;='P01'!$B$17,INDEX('P01'!$W:$W,$A412+52),0)+IF($A412&lt;='P02'!$B$17,INDEX('P02'!$W:$W,$A412+52),0)+IF($A412&lt;='P03'!$B$17,INDEX('P03'!$W:$W,$A412+52),0)+IF($A412&lt;='P04'!$B$17,INDEX('P04'!$W:$W,$A412+52),0)+IF($A412&lt;='P05'!$B$17,INDEX('P05'!$W:$W,$A412+52),0)+IF($A412&lt;='P06'!$B$17,INDEX('P06'!$W:$W,$A412+52),0)+IF($A412&lt;='P07'!$B$17,INDEX('P07'!$W:$W,$A412+52),0)+IF($A412&lt;='P08'!$B$17,INDEX('P08'!$W:$W,$A412+52),0)+IF($A412&lt;='P09'!$B$17,INDEX('P09'!$W:$W,$A412+52),0)+IF($A412&lt;='P10'!$B$17,INDEX('P10'!$W:$W,$A412+52),0)</f>
        <v>-47.41038483555559</v>
      </c>
      <c r="L412">
        <f>IF($A412&lt;='P01'!$B$17,INDEX('P01'!$X:$X,$A412+52),0)+IF($A412&lt;='P02'!$B$17,INDEX('P02'!$X:$X,$A412+52),0)+IF($A412&lt;='P03'!$B$17,INDEX('P03'!$X:$X,$A412+52),0)+IF($A412&lt;='P04'!$B$17,INDEX('P04'!$X:$X,$A412+52),0)+IF($A412&lt;='P05'!$B$17,INDEX('P05'!$X:$X,$A412+52),0)+IF($A412&lt;='P06'!$B$17,INDEX('P06'!$X:$X,$A412+52),0)+IF($A412&lt;='P07'!$B$17,INDEX('P07'!$X:$X,$A412+52),0)+IF($A412&lt;='P08'!$B$17,INDEX('P08'!$X:$X,$A412+52),0)+IF($A412&lt;='P09'!$B$17,INDEX('P09'!$X:$X,$A412+52),0)+IF($A412&lt;='P10'!$B$17,INDEX('P10'!$X:$X,$A412+52),0)</f>
        <v>47.334333924491261</v>
      </c>
      <c r="M412">
        <f>IF($A412&lt;='P01'!$B$17,INDEX('P01'!$AA:$AA,$A412+52),0)+IF($A412&lt;='P02'!$B$17,INDEX('P02'!$AA:$AA,$A412+52),0)+IF($A412&lt;='P03'!$B$17,INDEX('P03'!$AA:$AA,$A412+52),0)+IF($A412&lt;='P04'!$B$17,INDEX('P04'!$AA:$AA,$A412+52),0)+IF($A412&lt;='P05'!$B$17,INDEX('P05'!$AA:$AA,$A412+52),0)+IF($A412&lt;='P06'!$B$17,INDEX('P06'!$AA:$AA,$A412+52),0)+IF($A412&lt;='P07'!$B$17,INDEX('P07'!$AA:$AA,$A412+52),0)+IF($A412&lt;='P08'!$B$17,INDEX('P08'!$AA:$AA,$A412+52),0)+IF($A412&lt;='P09'!$B$17,INDEX('P09'!$AA:$AA,$A412+52),0)+IF($A412&lt;='P10'!$B$17,INDEX('P10'!$AA:$AA,$A412+52),0)</f>
        <v>-13.670587923386838</v>
      </c>
      <c r="N412">
        <f>IF($A412&lt;='P01'!$B$17,INDEX('P01'!$AB:$AB,$A412+52),0)+IF($A412&lt;='P02'!$B$17,INDEX('P02'!$AB:$AB,$A412+52),0)+IF($A412&lt;='P03'!$B$17,INDEX('P03'!$AB:$AB,$A412+52),0)+IF($A412&lt;='P04'!$B$17,INDEX('P04'!$AB:$AB,$A412+52),0)+IF($A412&lt;='P05'!$B$17,INDEX('P05'!$AB:$AB,$A412+52),0)+IF($A412&lt;='P06'!$B$17,INDEX('P06'!$AB:$AB,$A412+52),0)+IF($A412&lt;='P07'!$B$17,INDEX('P07'!$AB:$AB,$A412+52),0)+IF($A412&lt;='P08'!$B$17,INDEX('P08'!$AB:$AB,$A412+52),0)+IF($A412&lt;='P09'!$B$17,INDEX('P09'!$AB:$AB,$A412+52),0)+IF($A412&lt;='P10'!$B$17,INDEX('P10'!$AB:$AB,$A412+52),0)</f>
        <v>6.8685419747655647</v>
      </c>
      <c r="O412">
        <f>IF($A412&lt;='P01'!$B$17,INDEX('P01'!$AC:$AC,$A412+52),0)+IF($A412&lt;='P02'!$B$17,INDEX('P02'!$AC:$AC,$A412+52),0)+IF($A412&lt;='P03'!$B$17,INDEX('P03'!$AC:$AC,$A412+52),0)+IF($A412&lt;='P04'!$B$17,INDEX('P04'!$AC:$AC,$A412+52),0)+IF($A412&lt;='P05'!$B$17,INDEX('P05'!$AC:$AC,$A412+52),0)+IF($A412&lt;='P06'!$B$17,INDEX('P06'!$AC:$AC,$A412+52),0)+IF($A412&lt;='P07'!$B$17,INDEX('P07'!$AC:$AC,$A412+52),0)+IF($A412&lt;='P08'!$B$17,INDEX('P08'!$AC:$AC,$A412+52),0)+IF($A412&lt;='P09'!$B$17,INDEX('P09'!$AC:$AC,$A412+52),0)+IF($A412&lt;='P10'!$B$17,INDEX('P10'!$AC:$AC,$A412+52),0)</f>
        <v>0.13737083949531129</v>
      </c>
      <c r="P412">
        <f>IF($A412&lt;='P01'!$B$17,INDEX('P01'!$AD:$AD,$A412+52),0)+IF($A412&lt;='P02'!$B$17,INDEX('P02'!$AD:$AD,$A412+52),0)+IF($A412&lt;='P03'!$B$17,INDEX('P03'!$AD:$AD,$A412+52),0)+IF($A412&lt;='P04'!$B$17,INDEX('P04'!$AD:$AD,$A412+52),0)+IF($A412&lt;='P05'!$B$17,INDEX('P05'!$AD:$AD,$A412+52),0)+IF($A412&lt;='P06'!$B$17,INDEX('P06'!$AD:$AD,$A412+52),0)+IF($A412&lt;='P07'!$B$17,INDEX('P07'!$AD:$AD,$A412+52),0)+IF($A412&lt;='P08'!$B$17,INDEX('P08'!$AD:$AD,$A412+52),0)+IF($A412&lt;='P09'!$B$17,INDEX('P09'!$AD:$AD,$A412+52),0)+IF($A412&lt;='P10'!$B$17,INDEX('P10'!$AD:$AD,$A412+52),0)</f>
        <v>0.74843518241581819</v>
      </c>
      <c r="Q412">
        <f>IF($A412&lt;='P01'!$B$17,INDEX('P01'!$AE:$AE,$A412+52),0)+IF($A412&lt;='P02'!$B$17,INDEX('P02'!$AE:$AE,$A412+52),0)+IF($A412&lt;='P03'!$B$17,INDEX('P03'!$AE:$AE,$A412+52),0)+IF($A412&lt;='P04'!$B$17,INDEX('P04'!$AE:$AE,$A412+52),0)+IF($A412&lt;='P05'!$B$17,INDEX('P05'!$AE:$AE,$A412+52),0)+IF($A412&lt;='P06'!$B$17,INDEX('P06'!$AE:$AE,$A412+52),0)+IF($A412&lt;='P07'!$B$17,INDEX('P07'!$AE:$AE,$A412+52),0)+IF($A412&lt;='P08'!$B$17,INDEX('P08'!$AE:$AE,$A412+52),0)+IF($A412&lt;='P09'!$B$17,INDEX('P09'!$AE:$AE,$A412+52),0)+IF($A412&lt;='P10'!$B$17,INDEX('P10'!$AE:$AE,$A412+52),0)</f>
        <v>19.640803673000459</v>
      </c>
      <c r="R412">
        <f>IF($A412&lt;='P01'!$B$17,INDEX('P01'!$AF:$AF,$A412+52),0)+IF($A412&lt;='P02'!$B$17,INDEX('P02'!$AF:$AF,$A412+52),0)+IF($A412&lt;='P03'!$B$17,INDEX('P03'!$AF:$AF,$A412+52),0)+IF($A412&lt;='P04'!$B$17,INDEX('P04'!$AF:$AF,$A412+52),0)+IF($A412&lt;='P05'!$B$17,INDEX('P05'!$AF:$AF,$A412+52),0)+IF($A412&lt;='P06'!$B$17,INDEX('P06'!$AF:$AF,$A412+52),0)+IF($A412&lt;='P07'!$B$17,INDEX('P07'!$AF:$AF,$A412+52),0)+IF($A412&lt;='P08'!$B$17,INDEX('P08'!$AF:$AF,$A412+52),0)+IF($A412&lt;='P09'!$B$17,INDEX('P09'!$AF:$AF,$A412+52),0)+IF($A412&lt;='P10'!$B$17,INDEX('P10'!$AF:$AF,$A412+52),0)</f>
        <v>1.2520203240813505E-2</v>
      </c>
      <c r="S412">
        <f>IF($A412&lt;='P01'!$B$17,INDEX('P01'!$AG:$AG,$A412+52),0)+IF($A412&lt;='P02'!$B$17,INDEX('P02'!$AG:$AG,$A412+52),0)+IF($A412&lt;='P03'!$B$17,INDEX('P03'!$AG:$AG,$A412+52),0)+IF($A412&lt;='P04'!$B$17,INDEX('P04'!$AG:$AG,$A412+52),0)+IF($A412&lt;='P05'!$B$17,INDEX('P05'!$AG:$AG,$A412+52),0)+IF($A412&lt;='P06'!$B$17,INDEX('P06'!$AG:$AG,$A412+52),0)+IF($A412&lt;='P07'!$B$17,INDEX('P07'!$AG:$AG,$A412+52),0)+IF($A412&lt;='P08'!$B$17,INDEX('P08'!$AG:$AG,$A412+52),0)+IF($A412&lt;='P09'!$B$17,INDEX('P09'!$AG:$AG,$A412+52),0)+IF($A412&lt;='P10'!$B$17,INDEX('P10'!$AG:$AG,$A412+52),0)</f>
        <v>5633.6528973413579</v>
      </c>
      <c r="T412">
        <f>IF($A412&lt;='P01'!$B$17,INDEX('P01'!$AI:$AI,$A412+52),0)+IF($A412&lt;='P02'!$B$17,INDEX('P02'!$AI:$AI,$A412+52),0)+IF($A412&lt;='P03'!$B$17,INDEX('P03'!$AI:$AI,$A412+52),0)+IF($A412&lt;='P04'!$B$17,INDEX('P04'!$AI:$AI,$A412+52),0)+IF($A412&lt;='P05'!$B$17,INDEX('P05'!$AI:$AI,$A412+52),0)+IF($A412&lt;='P06'!$B$17,INDEX('P06'!$AI:$AI,$A412+52),0)+IF($A412&lt;='P07'!$B$17,INDEX('P07'!$AI:$AI,$A412+52),0)+IF($A412&lt;='P08'!$B$17,INDEX('P08'!$AI:$AI,$A412+52),0)+IF($A412&lt;='P09'!$B$17,INDEX('P09'!$AI:$AI,$A412+52),0)+IF($A412&lt;='P10'!$B$17,INDEX('P10'!$AI:$AI,$A412+52),0)</f>
        <v>5633.6528973413579</v>
      </c>
    </row>
    <row r="413" spans="1:20" x14ac:dyDescent="0.35">
      <c r="A413">
        <v>381</v>
      </c>
      <c r="B413">
        <f>IF($A413&lt;='P01'!$B$17,INDEX('P01'!$J:$J,$A413+52),0)+IF($A413&lt;='P02'!$B$17,INDEX('P02'!$J:$J,$A413+52),0)+IF($A413&lt;='P03'!$B$17,INDEX('P03'!$J:$J,$A413+52),0)+IF($A413&lt;='P04'!$B$17,INDEX('P04'!$J:$J,$A413+52),0)+IF($A413&lt;='P05'!$B$17,INDEX('P05'!$J:$J,$A413+52),0)+IF($A413&lt;='P06'!$B$17,INDEX('P06'!$J:$J,$A413+52),0)+IF($A413&lt;='P07'!$B$17,INDEX('P07'!$J:$J,$A413+52),0)+IF($A413&lt;='P08'!$B$17,INDEX('P08'!$J:$J,$A413+52),0)+IF($A413&lt;='P09'!$B$17,INDEX('P09'!$J:$J,$A413+52),0)+IF($A413&lt;='P10'!$B$17,INDEX('P10'!$J:$J,$A413+52),0)</f>
        <v>6.7752544290482989E-5</v>
      </c>
      <c r="C413">
        <f>IF($A413&lt;='P01'!$B$17,INDEX('P01'!$K:$K,$A413+52),0)+IF($A413&lt;='P02'!$B$17,INDEX('P02'!$K:$K,$A413+52),0)+IF($A413&lt;='P03'!$B$17,INDEX('P03'!$K:$K,$A413+52),0)+IF($A413&lt;='P04'!$B$17,INDEX('P04'!$K:$K,$A413+52),0)+IF($A413&lt;='P05'!$B$17,INDEX('P05'!$K:$K,$A413+52),0)+IF($A413&lt;='P06'!$B$17,INDEX('P06'!$K:$K,$A413+52),0)+IF($A413&lt;='P07'!$B$17,INDEX('P07'!$K:$K,$A413+52),0)+IF($A413&lt;='P08'!$B$17,INDEX('P08'!$K:$K,$A413+52),0)+IF($A413&lt;='P09'!$B$17,INDEX('P09'!$K:$K,$A413+52),0)+IF($A413&lt;='P10'!$B$17,INDEX('P10'!$K:$K,$A413+52),0)</f>
        <v>6.8749190272502422E-4</v>
      </c>
      <c r="D413">
        <f>IF($A413&lt;='P01'!$B$17,INDEX('P01'!$L:$L,$A413+52),0)+IF($A413&lt;='P02'!$B$17,INDEX('P02'!$L:$L,$A413+52),0)+IF($A413&lt;='P03'!$B$17,INDEX('P03'!$L:$L,$A413+52),0)+IF($A413&lt;='P04'!$B$17,INDEX('P04'!$L:$L,$A413+52),0)+IF($A413&lt;='P05'!$B$17,INDEX('P05'!$L:$L,$A413+52),0)+IF($A413&lt;='P06'!$B$17,INDEX('P06'!$L:$L,$A413+52),0)+IF($A413&lt;='P07'!$B$17,INDEX('P07'!$L:$L,$A413+52),0)+IF($A413&lt;='P08'!$B$17,INDEX('P08'!$L:$L,$A413+52),0)+IF($A413&lt;='P09'!$B$17,INDEX('P09'!$L:$L,$A413+52),0)+IF($A413&lt;='P10'!$B$17,INDEX('P10'!$L:$L,$A413+52),0)</f>
        <v>0</v>
      </c>
      <c r="E413">
        <f>IF($A413&lt;='P01'!$B$17,INDEX('P01'!$M:$M,$A413+52),0)+IF($A413&lt;='P02'!$B$17,INDEX('P02'!$M:$M,$A413+52),0)+IF($A413&lt;='P03'!$B$17,INDEX('P03'!$M:$M,$A413+52),0)+IF($A413&lt;='P04'!$B$17,INDEX('P04'!$M:$M,$A413+52),0)+IF($A413&lt;='P05'!$B$17,INDEX('P05'!$M:$M,$A413+52),0)+IF($A413&lt;='P06'!$B$17,INDEX('P06'!$M:$M,$A413+52),0)+IF($A413&lt;='P07'!$B$17,INDEX('P07'!$M:$M,$A413+52),0)+IF($A413&lt;='P08'!$B$17,INDEX('P08'!$M:$M,$A413+52),0)+IF($A413&lt;='P09'!$B$17,INDEX('P09'!$M:$M,$A413+52),0)+IF($A413&lt;='P10'!$B$17,INDEX('P10'!$M:$M,$A413+52),0)</f>
        <v>0.20175100433289106</v>
      </c>
      <c r="F413">
        <f>IF($A413&lt;='P01'!$B$17,INDEX('P01'!$R:$R,$A413+52),0)+IF($A413&lt;='P02'!$B$17,INDEX('P02'!$R:$R,$A413+52),0)+IF($A413&lt;='P03'!$B$17,INDEX('P03'!$R:$R,$A413+52),0)+IF($A413&lt;='P04'!$B$17,INDEX('P04'!$R:$R,$A413+52),0)+IF($A413&lt;='P05'!$B$17,INDEX('P05'!$R:$R,$A413+52),0)+IF($A413&lt;='P06'!$B$17,INDEX('P06'!$R:$R,$A413+52),0)+IF($A413&lt;='P07'!$B$17,INDEX('P07'!$R:$R,$A413+52),0)+IF($A413&lt;='P08'!$B$17,INDEX('P08'!$R:$R,$A413+52),0)+IF($A413&lt;='P09'!$B$17,INDEX('P09'!$R:$R,$A413+52),0)+IF($A413&lt;='P10'!$B$17,INDEX('P10'!$R:$R,$A413+52),0)</f>
        <v>23.616278732712704</v>
      </c>
      <c r="G413">
        <f>IF($A413&lt;='P01'!$B$17,INDEX('P01'!$S:$S,$A413+52),0)+IF($A413&lt;='P02'!$B$17,INDEX('P02'!$S:$S,$A413+52),0)+IF($A413&lt;='P03'!$B$17,INDEX('P03'!$S:$S,$A413+52),0)+IF($A413&lt;='P04'!$B$17,INDEX('P04'!$S:$S,$A413+52),0)+IF($A413&lt;='P05'!$B$17,INDEX('P05'!$S:$S,$A413+52),0)+IF($A413&lt;='P06'!$B$17,INDEX('P06'!$S:$S,$A413+52),0)+IF($A413&lt;='P07'!$B$17,INDEX('P07'!$S:$S,$A413+52),0)+IF($A413&lt;='P08'!$B$17,INDEX('P08'!$S:$S,$A413+52),0)+IF($A413&lt;='P09'!$B$17,INDEX('P09'!$S:$S,$A413+52),0)+IF($A413&lt;='P10'!$B$17,INDEX('P10'!$S:$S,$A413+52),0)</f>
        <v>0.47232557465425407</v>
      </c>
      <c r="H413">
        <f>IF($A413&lt;='P01'!$B$17,INDEX('P01'!$T:$T,$A413+52),0)+IF($A413&lt;='P02'!$B$17,INDEX('P02'!$T:$T,$A413+52),0)+IF($A413&lt;='P03'!$B$17,INDEX('P03'!$T:$T,$A413+52),0)+IF($A413&lt;='P04'!$B$17,INDEX('P04'!$T:$T,$A413+52),0)+IF($A413&lt;='P05'!$B$17,INDEX('P05'!$T:$T,$A413+52),0)+IF($A413&lt;='P06'!$B$17,INDEX('P06'!$T:$T,$A413+52),0)+IF($A413&lt;='P07'!$B$17,INDEX('P07'!$T:$T,$A413+52),0)+IF($A413&lt;='P08'!$B$17,INDEX('P08'!$T:$T,$A413+52),0)+IF($A413&lt;='P09'!$B$17,INDEX('P09'!$T:$T,$A413+52),0)+IF($A413&lt;='P10'!$B$17,INDEX('P10'!$T:$T,$A413+52),0)</f>
        <v>2.5881552127730534</v>
      </c>
      <c r="I413">
        <f>IF($A413&lt;='P01'!$B$17,INDEX('P01'!$U:$U,$A413+52),0)+IF($A413&lt;='P02'!$B$17,INDEX('P02'!$U:$U,$A413+52),0)+IF($A413&lt;='P03'!$B$17,INDEX('P03'!$U:$U,$A413+52),0)+IF($A413&lt;='P04'!$B$17,INDEX('P04'!$U:$U,$A413+52),0)+IF($A413&lt;='P05'!$B$17,INDEX('P05'!$U:$U,$A413+52),0)+IF($A413&lt;='P06'!$B$17,INDEX('P06'!$U:$U,$A413+52),0)+IF($A413&lt;='P07'!$B$17,INDEX('P07'!$U:$U,$A413+52),0)+IF($A413&lt;='P08'!$B$17,INDEX('P08'!$U:$U,$A413+52),0)+IF($A413&lt;='P09'!$B$17,INDEX('P09'!$U:$U,$A413+52),0)+IF($A413&lt;='P10'!$B$17,INDEX('P10'!$U:$U,$A413+52),0)</f>
        <v>67.752544290482987</v>
      </c>
      <c r="J413">
        <f>IF($A413&lt;='P01'!$B$17,INDEX('P01'!$V:$V,$A413+52),0)+IF($A413&lt;='P02'!$B$17,INDEX('P02'!$V:$V,$A413+52),0)+IF($A413&lt;='P03'!$B$17,INDEX('P03'!$V:$V,$A413+52),0)+IF($A413&lt;='P04'!$B$17,INDEX('P04'!$V:$V,$A413+52),0)+IF($A413&lt;='P05'!$B$17,INDEX('P05'!$V:$V,$A413+52),0)+IF($A413&lt;='P06'!$B$17,INDEX('P06'!$V:$V,$A413+52),0)+IF($A413&lt;='P07'!$B$17,INDEX('P07'!$V:$V,$A413+52),0)+IF($A413&lt;='P08'!$B$17,INDEX('P08'!$V:$V,$A413+52),0)+IF($A413&lt;='P09'!$B$17,INDEX('P09'!$V:$V,$A413+52),0)+IF($A413&lt;='P10'!$B$17,INDEX('P10'!$V:$V,$A413+52),0)</f>
        <v>4.329597277628551E-2</v>
      </c>
      <c r="K413">
        <f>IF($A413&lt;='P01'!$B$17,INDEX('P01'!$W:$W,$A413+52),0)+IF($A413&lt;='P02'!$B$17,INDEX('P02'!$W:$W,$A413+52),0)+IF($A413&lt;='P03'!$B$17,INDEX('P03'!$W:$W,$A413+52),0)+IF($A413&lt;='P04'!$B$17,INDEX('P04'!$W:$W,$A413+52),0)+IF($A413&lt;='P05'!$B$17,INDEX('P05'!$W:$W,$A413+52),0)+IF($A413&lt;='P06'!$B$17,INDEX('P06'!$W:$W,$A413+52),0)+IF($A413&lt;='P07'!$B$17,INDEX('P07'!$W:$W,$A413+52),0)+IF($A413&lt;='P08'!$B$17,INDEX('P08'!$W:$W,$A413+52),0)+IF($A413&lt;='P09'!$B$17,INDEX('P09'!$W:$W,$A413+52),0)+IF($A413&lt;='P10'!$B$17,INDEX('P10'!$W:$W,$A413+52),0)</f>
        <v>-47.240042317973874</v>
      </c>
      <c r="L413">
        <f>IF($A413&lt;='P01'!$B$17,INDEX('P01'!$X:$X,$A413+52),0)+IF($A413&lt;='P02'!$B$17,INDEX('P02'!$X:$X,$A413+52),0)+IF($A413&lt;='P03'!$B$17,INDEX('P03'!$X:$X,$A413+52),0)+IF($A413&lt;='P04'!$B$17,INDEX('P04'!$X:$X,$A413+52),0)+IF($A413&lt;='P05'!$B$17,INDEX('P05'!$X:$X,$A413+52),0)+IF($A413&lt;='P06'!$B$17,INDEX('P06'!$X:$X,$A413+52),0)+IF($A413&lt;='P07'!$B$17,INDEX('P07'!$X:$X,$A413+52),0)+IF($A413&lt;='P08'!$B$17,INDEX('P08'!$X:$X,$A413+52),0)+IF($A413&lt;='P09'!$B$17,INDEX('P09'!$X:$X,$A413+52),0)+IF($A413&lt;='P10'!$B$17,INDEX('P10'!$X:$X,$A413+52),0)</f>
        <v>47.164275037803009</v>
      </c>
      <c r="M413">
        <f>IF($A413&lt;='P01'!$B$17,INDEX('P01'!$AA:$AA,$A413+52),0)+IF($A413&lt;='P02'!$B$17,INDEX('P02'!$AA:$AA,$A413+52),0)+IF($A413&lt;='P03'!$B$17,INDEX('P03'!$AA:$AA,$A413+52),0)+IF($A413&lt;='P04'!$B$17,INDEX('P04'!$AA:$AA,$A413+52),0)+IF($A413&lt;='P05'!$B$17,INDEX('P05'!$AA:$AA,$A413+52),0)+IF($A413&lt;='P06'!$B$17,INDEX('P06'!$AA:$AA,$A413+52),0)+IF($A413&lt;='P07'!$B$17,INDEX('P07'!$AA:$AA,$A413+52),0)+IF($A413&lt;='P08'!$B$17,INDEX('P08'!$AA:$AA,$A413+52),0)+IF($A413&lt;='P09'!$B$17,INDEX('P09'!$AA:$AA,$A413+52),0)+IF($A413&lt;='P10'!$B$17,INDEX('P10'!$AA:$AA,$A413+52),0)</f>
        <v>-13.577025714623945</v>
      </c>
      <c r="N413">
        <f>IF($A413&lt;='P01'!$B$17,INDEX('P01'!$AB:$AB,$A413+52),0)+IF($A413&lt;='P02'!$B$17,INDEX('P02'!$AB:$AB,$A413+52),0)+IF($A413&lt;='P03'!$B$17,INDEX('P03'!$AB:$AB,$A413+52),0)+IF($A413&lt;='P04'!$B$17,INDEX('P04'!$AB:$AB,$A413+52),0)+IF($A413&lt;='P05'!$B$17,INDEX('P05'!$AB:$AB,$A413+52),0)+IF($A413&lt;='P06'!$B$17,INDEX('P06'!$AB:$AB,$A413+52),0)+IF($A413&lt;='P07'!$B$17,INDEX('P07'!$AB:$AB,$A413+52),0)+IF($A413&lt;='P08'!$B$17,INDEX('P08'!$AB:$AB,$A413+52),0)+IF($A413&lt;='P09'!$B$17,INDEX('P09'!$AB:$AB,$A413+52),0)+IF($A413&lt;='P10'!$B$17,INDEX('P10'!$AB:$AB,$A413+52),0)</f>
        <v>6.8205969762619763</v>
      </c>
      <c r="O413">
        <f>IF($A413&lt;='P01'!$B$17,INDEX('P01'!$AC:$AC,$A413+52),0)+IF($A413&lt;='P02'!$B$17,INDEX('P02'!$AC:$AC,$A413+52),0)+IF($A413&lt;='P03'!$B$17,INDEX('P03'!$AC:$AC,$A413+52),0)+IF($A413&lt;='P04'!$B$17,INDEX('P04'!$AC:$AC,$A413+52),0)+IF($A413&lt;='P05'!$B$17,INDEX('P05'!$AC:$AC,$A413+52),0)+IF($A413&lt;='P06'!$B$17,INDEX('P06'!$AC:$AC,$A413+52),0)+IF($A413&lt;='P07'!$B$17,INDEX('P07'!$AC:$AC,$A413+52),0)+IF($A413&lt;='P08'!$B$17,INDEX('P08'!$AC:$AC,$A413+52),0)+IF($A413&lt;='P09'!$B$17,INDEX('P09'!$AC:$AC,$A413+52),0)+IF($A413&lt;='P10'!$B$17,INDEX('P10'!$AC:$AC,$A413+52),0)</f>
        <v>0.13641193952523953</v>
      </c>
      <c r="P413">
        <f>IF($A413&lt;='P01'!$B$17,INDEX('P01'!$AD:$AD,$A413+52),0)+IF($A413&lt;='P02'!$B$17,INDEX('P02'!$AD:$AD,$A413+52),0)+IF($A413&lt;='P03'!$B$17,INDEX('P03'!$AD:$AD,$A413+52),0)+IF($A413&lt;='P04'!$B$17,INDEX('P04'!$AD:$AD,$A413+52),0)+IF($A413&lt;='P05'!$B$17,INDEX('P05'!$AD:$AD,$A413+52),0)+IF($A413&lt;='P06'!$B$17,INDEX('P06'!$AD:$AD,$A413+52),0)+IF($A413&lt;='P07'!$B$17,INDEX('P07'!$AD:$AD,$A413+52),0)+IF($A413&lt;='P08'!$B$17,INDEX('P08'!$AD:$AD,$A413+52),0)+IF($A413&lt;='P09'!$B$17,INDEX('P09'!$AD:$AD,$A413+52),0)+IF($A413&lt;='P10'!$B$17,INDEX('P10'!$AD:$AD,$A413+52),0)</f>
        <v>0.74504378258953119</v>
      </c>
      <c r="Q413">
        <f>IF($A413&lt;='P01'!$B$17,INDEX('P01'!$AE:$AE,$A413+52),0)+IF($A413&lt;='P02'!$B$17,INDEX('P02'!$AE:$AE,$A413+52),0)+IF($A413&lt;='P03'!$B$17,INDEX('P03'!$AE:$AE,$A413+52),0)+IF($A413&lt;='P04'!$B$17,INDEX('P04'!$AE:$AE,$A413+52),0)+IF($A413&lt;='P05'!$B$17,INDEX('P05'!$AE:$AE,$A413+52),0)+IF($A413&lt;='P06'!$B$17,INDEX('P06'!$AE:$AE,$A413+52),0)+IF($A413&lt;='P07'!$B$17,INDEX('P07'!$AE:$AE,$A413+52),0)+IF($A413&lt;='P08'!$B$17,INDEX('P08'!$AE:$AE,$A413+52),0)+IF($A413&lt;='P09'!$B$17,INDEX('P09'!$AE:$AE,$A413+52),0)+IF($A413&lt;='P10'!$B$17,INDEX('P10'!$AE:$AE,$A413+52),0)</f>
        <v>19.503703498586308</v>
      </c>
      <c r="R413">
        <f>IF($A413&lt;='P01'!$B$17,INDEX('P01'!$AF:$AF,$A413+52),0)+IF($A413&lt;='P02'!$B$17,INDEX('P02'!$AF:$AF,$A413+52),0)+IF($A413&lt;='P03'!$B$17,INDEX('P03'!$AF:$AF,$A413+52),0)+IF($A413&lt;='P04'!$B$17,INDEX('P04'!$AF:$AF,$A413+52),0)+IF($A413&lt;='P05'!$B$17,INDEX('P05'!$AF:$AF,$A413+52),0)+IF($A413&lt;='P06'!$B$17,INDEX('P06'!$AF:$AF,$A413+52),0)+IF($A413&lt;='P07'!$B$17,INDEX('P07'!$AF:$AF,$A413+52),0)+IF($A413&lt;='P08'!$B$17,INDEX('P08'!$AF:$AF,$A413+52),0)+IF($A413&lt;='P09'!$B$17,INDEX('P09'!$AF:$AF,$A413+52),0)+IF($A413&lt;='P10'!$B$17,INDEX('P10'!$AF:$AF,$A413+52),0)</f>
        <v>1.2463470184840753E-2</v>
      </c>
      <c r="S413">
        <f>IF($A413&lt;='P01'!$B$17,INDEX('P01'!$AG:$AG,$A413+52),0)+IF($A413&lt;='P02'!$B$17,INDEX('P02'!$AG:$AG,$A413+52),0)+IF($A413&lt;='P03'!$B$17,INDEX('P03'!$AG:$AG,$A413+52),0)+IF($A413&lt;='P04'!$B$17,INDEX('P04'!$AG:$AG,$A413+52),0)+IF($A413&lt;='P05'!$B$17,INDEX('P05'!$AG:$AG,$A413+52),0)+IF($A413&lt;='P06'!$B$17,INDEX('P06'!$AG:$AG,$A413+52),0)+IF($A413&lt;='P07'!$B$17,INDEX('P07'!$AG:$AG,$A413+52),0)+IF($A413&lt;='P08'!$B$17,INDEX('P08'!$AG:$AG,$A413+52),0)+IF($A413&lt;='P09'!$B$17,INDEX('P09'!$AG:$AG,$A413+52),0)+IF($A413&lt;='P10'!$B$17,INDEX('P10'!$AG:$AG,$A413+52),0)</f>
        <v>5604.9317359126817</v>
      </c>
      <c r="T413">
        <f>IF($A413&lt;='P01'!$B$17,INDEX('P01'!$AI:$AI,$A413+52),0)+IF($A413&lt;='P02'!$B$17,INDEX('P02'!$AI:$AI,$A413+52),0)+IF($A413&lt;='P03'!$B$17,INDEX('P03'!$AI:$AI,$A413+52),0)+IF($A413&lt;='P04'!$B$17,INDEX('P04'!$AI:$AI,$A413+52),0)+IF($A413&lt;='P05'!$B$17,INDEX('P05'!$AI:$AI,$A413+52),0)+IF($A413&lt;='P06'!$B$17,INDEX('P06'!$AI:$AI,$A413+52),0)+IF($A413&lt;='P07'!$B$17,INDEX('P07'!$AI:$AI,$A413+52),0)+IF($A413&lt;='P08'!$B$17,INDEX('P08'!$AI:$AI,$A413+52),0)+IF($A413&lt;='P09'!$B$17,INDEX('P09'!$AI:$AI,$A413+52),0)+IF($A413&lt;='P10'!$B$17,INDEX('P10'!$AI:$AI,$A413+52),0)</f>
        <v>5604.9317359126817</v>
      </c>
    </row>
    <row r="414" spans="1:20" x14ac:dyDescent="0.35">
      <c r="A414">
        <v>382</v>
      </c>
      <c r="B414">
        <f>IF($A414&lt;='P01'!$B$17,INDEX('P01'!$J:$J,$A414+52),0)+IF($A414&lt;='P02'!$B$17,INDEX('P02'!$J:$J,$A414+52),0)+IF($A414&lt;='P03'!$B$17,INDEX('P03'!$J:$J,$A414+52),0)+IF($A414&lt;='P04'!$B$17,INDEX('P04'!$J:$J,$A414+52),0)+IF($A414&lt;='P05'!$B$17,INDEX('P05'!$J:$J,$A414+52),0)+IF($A414&lt;='P06'!$B$17,INDEX('P06'!$J:$J,$A414+52),0)+IF($A414&lt;='P07'!$B$17,INDEX('P07'!$J:$J,$A414+52),0)+IF($A414&lt;='P08'!$B$17,INDEX('P08'!$J:$J,$A414+52),0)+IF($A414&lt;='P09'!$B$17,INDEX('P09'!$J:$J,$A414+52),0)+IF($A414&lt;='P10'!$B$17,INDEX('P10'!$J:$J,$A414+52),0)</f>
        <v>6.7499862049046714E-5</v>
      </c>
      <c r="C414">
        <f>IF($A414&lt;='P01'!$B$17,INDEX('P01'!$K:$K,$A414+52),0)+IF($A414&lt;='P02'!$B$17,INDEX('P02'!$K:$K,$A414+52),0)+IF($A414&lt;='P03'!$B$17,INDEX('P03'!$K:$K,$A414+52),0)+IF($A414&lt;='P04'!$B$17,INDEX('P04'!$K:$K,$A414+52),0)+IF($A414&lt;='P05'!$B$17,INDEX('P05'!$K:$K,$A414+52),0)+IF($A414&lt;='P06'!$B$17,INDEX('P06'!$K:$K,$A414+52),0)+IF($A414&lt;='P07'!$B$17,INDEX('P07'!$K:$K,$A414+52),0)+IF($A414&lt;='P08'!$B$17,INDEX('P08'!$K:$K,$A414+52),0)+IF($A414&lt;='P09'!$B$17,INDEX('P09'!$K:$K,$A414+52),0)+IF($A414&lt;='P10'!$B$17,INDEX('P10'!$K:$K,$A414+52),0)</f>
        <v>6.8492791052710683E-4</v>
      </c>
      <c r="D414">
        <f>IF($A414&lt;='P01'!$B$17,INDEX('P01'!$L:$L,$A414+52),0)+IF($A414&lt;='P02'!$B$17,INDEX('P02'!$L:$L,$A414+52),0)+IF($A414&lt;='P03'!$B$17,INDEX('P03'!$L:$L,$A414+52),0)+IF($A414&lt;='P04'!$B$17,INDEX('P04'!$L:$L,$A414+52),0)+IF($A414&lt;='P05'!$B$17,INDEX('P05'!$L:$L,$A414+52),0)+IF($A414&lt;='P06'!$B$17,INDEX('P06'!$L:$L,$A414+52),0)+IF($A414&lt;='P07'!$B$17,INDEX('P07'!$L:$L,$A414+52),0)+IF($A414&lt;='P08'!$B$17,INDEX('P08'!$L:$L,$A414+52),0)+IF($A414&lt;='P09'!$B$17,INDEX('P09'!$L:$L,$A414+52),0)+IF($A414&lt;='P10'!$B$17,INDEX('P10'!$L:$L,$A414+52),0)</f>
        <v>0</v>
      </c>
      <c r="E414">
        <f>IF($A414&lt;='P01'!$B$17,INDEX('P01'!$M:$M,$A414+52),0)+IF($A414&lt;='P02'!$B$17,INDEX('P02'!$M:$M,$A414+52),0)+IF($A414&lt;='P03'!$B$17,INDEX('P03'!$M:$M,$A414+52),0)+IF($A414&lt;='P04'!$B$17,INDEX('P04'!$M:$M,$A414+52),0)+IF($A414&lt;='P05'!$B$17,INDEX('P05'!$M:$M,$A414+52),0)+IF($A414&lt;='P06'!$B$17,INDEX('P06'!$M:$M,$A414+52),0)+IF($A414&lt;='P07'!$B$17,INDEX('P07'!$M:$M,$A414+52),0)+IF($A414&lt;='P08'!$B$17,INDEX('P08'!$M:$M,$A414+52),0)+IF($A414&lt;='P09'!$B$17,INDEX('P09'!$M:$M,$A414+52),0)+IF($A414&lt;='P10'!$B$17,INDEX('P10'!$M:$M,$A414+52),0)</f>
        <v>0.20099857656031492</v>
      </c>
      <c r="F414">
        <f>IF($A414&lt;='P01'!$B$17,INDEX('P01'!$R:$R,$A414+52),0)+IF($A414&lt;='P02'!$B$17,INDEX('P02'!$R:$R,$A414+52),0)+IF($A414&lt;='P03'!$B$17,INDEX('P03'!$R:$R,$A414+52),0)+IF($A414&lt;='P04'!$B$17,INDEX('P04'!$R:$R,$A414+52),0)+IF($A414&lt;='P05'!$B$17,INDEX('P05'!$R:$R,$A414+52),0)+IF($A414&lt;='P06'!$B$17,INDEX('P06'!$R:$R,$A414+52),0)+IF($A414&lt;='P07'!$B$17,INDEX('P07'!$R:$R,$A414+52),0)+IF($A414&lt;='P08'!$B$17,INDEX('P08'!$R:$R,$A414+52),0)+IF($A414&lt;='P09'!$B$17,INDEX('P09'!$R:$R,$A414+52),0)+IF($A414&lt;='P10'!$B$17,INDEX('P10'!$R:$R,$A414+52),0)</f>
        <v>23.528202125301757</v>
      </c>
      <c r="G414">
        <f>IF($A414&lt;='P01'!$B$17,INDEX('P01'!$S:$S,$A414+52),0)+IF($A414&lt;='P02'!$B$17,INDEX('P02'!$S:$S,$A414+52),0)+IF($A414&lt;='P03'!$B$17,INDEX('P03'!$S:$S,$A414+52),0)+IF($A414&lt;='P04'!$B$17,INDEX('P04'!$S:$S,$A414+52),0)+IF($A414&lt;='P05'!$B$17,INDEX('P05'!$S:$S,$A414+52),0)+IF($A414&lt;='P06'!$B$17,INDEX('P06'!$S:$S,$A414+52),0)+IF($A414&lt;='P07'!$B$17,INDEX('P07'!$S:$S,$A414+52),0)+IF($A414&lt;='P08'!$B$17,INDEX('P08'!$S:$S,$A414+52),0)+IF($A414&lt;='P09'!$B$17,INDEX('P09'!$S:$S,$A414+52),0)+IF($A414&lt;='P10'!$B$17,INDEX('P10'!$S:$S,$A414+52),0)</f>
        <v>0.47056404250603512</v>
      </c>
      <c r="H414">
        <f>IF($A414&lt;='P01'!$B$17,INDEX('P01'!$T:$T,$A414+52),0)+IF($A414&lt;='P02'!$B$17,INDEX('P02'!$T:$T,$A414+52),0)+IF($A414&lt;='P03'!$B$17,INDEX('P03'!$T:$T,$A414+52),0)+IF($A414&lt;='P04'!$B$17,INDEX('P04'!$T:$T,$A414+52),0)+IF($A414&lt;='P05'!$B$17,INDEX('P05'!$T:$T,$A414+52),0)+IF($A414&lt;='P06'!$B$17,INDEX('P06'!$T:$T,$A414+52),0)+IF($A414&lt;='P07'!$B$17,INDEX('P07'!$T:$T,$A414+52),0)+IF($A414&lt;='P08'!$B$17,INDEX('P08'!$T:$T,$A414+52),0)+IF($A414&lt;='P09'!$B$17,INDEX('P09'!$T:$T,$A414+52),0)+IF($A414&lt;='P10'!$B$17,INDEX('P10'!$T:$T,$A414+52),0)</f>
        <v>2.5848620045556188</v>
      </c>
      <c r="I414">
        <f>IF($A414&lt;='P01'!$B$17,INDEX('P01'!$U:$U,$A414+52),0)+IF($A414&lt;='P02'!$B$17,INDEX('P02'!$U:$U,$A414+52),0)+IF($A414&lt;='P03'!$B$17,INDEX('P03'!$U:$U,$A414+52),0)+IF($A414&lt;='P04'!$B$17,INDEX('P04'!$U:$U,$A414+52),0)+IF($A414&lt;='P05'!$B$17,INDEX('P05'!$U:$U,$A414+52),0)+IF($A414&lt;='P06'!$B$17,INDEX('P06'!$U:$U,$A414+52),0)+IF($A414&lt;='P07'!$B$17,INDEX('P07'!$U:$U,$A414+52),0)+IF($A414&lt;='P08'!$B$17,INDEX('P08'!$U:$U,$A414+52),0)+IF($A414&lt;='P09'!$B$17,INDEX('P09'!$U:$U,$A414+52),0)+IF($A414&lt;='P10'!$B$17,INDEX('P10'!$U:$U,$A414+52),0)</f>
        <v>67.499862049046712</v>
      </c>
      <c r="J414">
        <f>IF($A414&lt;='P01'!$B$17,INDEX('P01'!$V:$V,$A414+52),0)+IF($A414&lt;='P02'!$B$17,INDEX('P02'!$V:$V,$A414+52),0)+IF($A414&lt;='P03'!$B$17,INDEX('P03'!$V:$V,$A414+52),0)+IF($A414&lt;='P04'!$B$17,INDEX('P04'!$V:$V,$A414+52),0)+IF($A414&lt;='P05'!$B$17,INDEX('P05'!$V:$V,$A414+52),0)+IF($A414&lt;='P06'!$B$17,INDEX('P06'!$V:$V,$A414+52),0)+IF($A414&lt;='P07'!$B$17,INDEX('P07'!$V:$V,$A414+52),0)+IF($A414&lt;='P08'!$B$17,INDEX('P08'!$V:$V,$A414+52),0)+IF($A414&lt;='P09'!$B$17,INDEX('P09'!$V:$V,$A414+52),0)+IF($A414&lt;='P10'!$B$17,INDEX('P10'!$V:$V,$A414+52),0)</f>
        <v>4.3240882319335719E-2</v>
      </c>
      <c r="K414">
        <f>IF($A414&lt;='P01'!$B$17,INDEX('P01'!$W:$W,$A414+52),0)+IF($A414&lt;='P02'!$B$17,INDEX('P02'!$W:$W,$A414+52),0)+IF($A414&lt;='P03'!$B$17,INDEX('P03'!$W:$W,$A414+52),0)+IF($A414&lt;='P04'!$B$17,INDEX('P04'!$W:$W,$A414+52),0)+IF($A414&lt;='P05'!$B$17,INDEX('P05'!$W:$W,$A414+52),0)+IF($A414&lt;='P06'!$B$17,INDEX('P06'!$W:$W,$A414+52),0)+IF($A414&lt;='P07'!$B$17,INDEX('P07'!$W:$W,$A414+52),0)+IF($A414&lt;='P08'!$B$17,INDEX('P08'!$W:$W,$A414+52),0)+IF($A414&lt;='P09'!$B$17,INDEX('P09'!$W:$W,$A414+52),0)+IF($A414&lt;='P10'!$B$17,INDEX('P10'!$W:$W,$A414+52),0)</f>
        <v>-47.070326853125948</v>
      </c>
      <c r="L414">
        <f>IF($A414&lt;='P01'!$B$17,INDEX('P01'!$X:$X,$A414+52),0)+IF($A414&lt;='P02'!$B$17,INDEX('P02'!$X:$X,$A414+52),0)+IF($A414&lt;='P03'!$B$17,INDEX('P03'!$X:$X,$A414+52),0)+IF($A414&lt;='P04'!$B$17,INDEX('P04'!$X:$X,$A414+52),0)+IF($A414&lt;='P05'!$B$17,INDEX('P05'!$X:$X,$A414+52),0)+IF($A414&lt;='P06'!$B$17,INDEX('P06'!$X:$X,$A414+52),0)+IF($A414&lt;='P07'!$B$17,INDEX('P07'!$X:$X,$A414+52),0)+IF($A414&lt;='P08'!$B$17,INDEX('P08'!$X:$X,$A414+52),0)+IF($A414&lt;='P09'!$B$17,INDEX('P09'!$X:$X,$A414+52),0)+IF($A414&lt;='P10'!$B$17,INDEX('P10'!$X:$X,$A414+52),0)</f>
        <v>46.99484214605075</v>
      </c>
      <c r="M414">
        <f>IF($A414&lt;='P01'!$B$17,INDEX('P01'!$AA:$AA,$A414+52),0)+IF($A414&lt;='P02'!$B$17,INDEX('P02'!$AA:$AA,$A414+52),0)+IF($A414&lt;='P03'!$B$17,INDEX('P03'!$AA:$AA,$A414+52),0)+IF($A414&lt;='P04'!$B$17,INDEX('P04'!$AA:$AA,$A414+52),0)+IF($A414&lt;='P05'!$B$17,INDEX('P05'!$AA:$AA,$A414+52),0)+IF($A414&lt;='P06'!$B$17,INDEX('P06'!$AA:$AA,$A414+52),0)+IF($A414&lt;='P07'!$B$17,INDEX('P07'!$AA:$AA,$A414+52),0)+IF($A414&lt;='P08'!$B$17,INDEX('P08'!$AA:$AA,$A414+52),0)+IF($A414&lt;='P09'!$B$17,INDEX('P09'!$AA:$AA,$A414+52),0)+IF($A414&lt;='P10'!$B$17,INDEX('P10'!$AA:$AA,$A414+52),0)</f>
        <v>-13.484108160496927</v>
      </c>
      <c r="N414">
        <f>IF($A414&lt;='P01'!$B$17,INDEX('P01'!$AB:$AB,$A414+52),0)+IF($A414&lt;='P02'!$B$17,INDEX('P02'!$AB:$AB,$A414+52),0)+IF($A414&lt;='P03'!$B$17,INDEX('P03'!$AB:$AB,$A414+52),0)+IF($A414&lt;='P04'!$B$17,INDEX('P04'!$AB:$AB,$A414+52),0)+IF($A414&lt;='P05'!$B$17,INDEX('P05'!$AB:$AB,$A414+52),0)+IF($A414&lt;='P06'!$B$17,INDEX('P06'!$AB:$AB,$A414+52),0)+IF($A414&lt;='P07'!$B$17,INDEX('P07'!$AB:$AB,$A414+52),0)+IF($A414&lt;='P08'!$B$17,INDEX('P08'!$AB:$AB,$A414+52),0)+IF($A414&lt;='P09'!$B$17,INDEX('P09'!$AB:$AB,$A414+52),0)+IF($A414&lt;='P10'!$B$17,INDEX('P10'!$AB:$AB,$A414+52),0)</f>
        <v>6.772986651826038</v>
      </c>
      <c r="O414">
        <f>IF($A414&lt;='P01'!$B$17,INDEX('P01'!$AC:$AC,$A414+52),0)+IF($A414&lt;='P02'!$B$17,INDEX('P02'!$AC:$AC,$A414+52),0)+IF($A414&lt;='P03'!$B$17,INDEX('P03'!$AC:$AC,$A414+52),0)+IF($A414&lt;='P04'!$B$17,INDEX('P04'!$AC:$AC,$A414+52),0)+IF($A414&lt;='P05'!$B$17,INDEX('P05'!$AC:$AC,$A414+52),0)+IF($A414&lt;='P06'!$B$17,INDEX('P06'!$AC:$AC,$A414+52),0)+IF($A414&lt;='P07'!$B$17,INDEX('P07'!$AC:$AC,$A414+52),0)+IF($A414&lt;='P08'!$B$17,INDEX('P08'!$AC:$AC,$A414+52),0)+IF($A414&lt;='P09'!$B$17,INDEX('P09'!$AC:$AC,$A414+52),0)+IF($A414&lt;='P10'!$B$17,INDEX('P10'!$AC:$AC,$A414+52),0)</f>
        <v>0.13545973303652076</v>
      </c>
      <c r="P414">
        <f>IF($A414&lt;='P01'!$B$17,INDEX('P01'!$AD:$AD,$A414+52),0)+IF($A414&lt;='P02'!$B$17,INDEX('P02'!$AD:$AD,$A414+52),0)+IF($A414&lt;='P03'!$B$17,INDEX('P03'!$AD:$AD,$A414+52),0)+IF($A414&lt;='P04'!$B$17,INDEX('P04'!$AD:$AD,$A414+52),0)+IF($A414&lt;='P05'!$B$17,INDEX('P05'!$AD:$AD,$A414+52),0)+IF($A414&lt;='P06'!$B$17,INDEX('P06'!$AD:$AD,$A414+52),0)+IF($A414&lt;='P07'!$B$17,INDEX('P07'!$AD:$AD,$A414+52),0)+IF($A414&lt;='P08'!$B$17,INDEX('P08'!$AD:$AD,$A414+52),0)+IF($A414&lt;='P09'!$B$17,INDEX('P09'!$AD:$AD,$A414+52),0)+IF($A414&lt;='P10'!$B$17,INDEX('P10'!$AD:$AD,$A414+52),0)</f>
        <v>0.74166775028344034</v>
      </c>
      <c r="Q414">
        <f>IF($A414&lt;='P01'!$B$17,INDEX('P01'!$AE:$AE,$A414+52),0)+IF($A414&lt;='P02'!$B$17,INDEX('P02'!$AE:$AE,$A414+52),0)+IF($A414&lt;='P03'!$B$17,INDEX('P03'!$AE:$AE,$A414+52),0)+IF($A414&lt;='P04'!$B$17,INDEX('P04'!$AE:$AE,$A414+52),0)+IF($A414&lt;='P05'!$B$17,INDEX('P05'!$AE:$AE,$A414+52),0)+IF($A414&lt;='P06'!$B$17,INDEX('P06'!$AE:$AE,$A414+52),0)+IF($A414&lt;='P07'!$B$17,INDEX('P07'!$AE:$AE,$A414+52),0)+IF($A414&lt;='P08'!$B$17,INDEX('P08'!$AE:$AE,$A414+52),0)+IF($A414&lt;='P09'!$B$17,INDEX('P09'!$AE:$AE,$A414+52),0)+IF($A414&lt;='P10'!$B$17,INDEX('P10'!$AE:$AE,$A414+52),0)</f>
        <v>19.367560334798466</v>
      </c>
      <c r="R414">
        <f>IF($A414&lt;='P01'!$B$17,INDEX('P01'!$AF:$AF,$A414+52),0)+IF($A414&lt;='P02'!$B$17,INDEX('P02'!$AF:$AF,$A414+52),0)+IF($A414&lt;='P03'!$B$17,INDEX('P03'!$AF:$AF,$A414+52),0)+IF($A414&lt;='P04'!$B$17,INDEX('P04'!$AF:$AF,$A414+52),0)+IF($A414&lt;='P05'!$B$17,INDEX('P05'!$AF:$AF,$A414+52),0)+IF($A414&lt;='P06'!$B$17,INDEX('P06'!$AF:$AF,$A414+52),0)+IF($A414&lt;='P07'!$B$17,INDEX('P07'!$AF:$AF,$A414+52),0)+IF($A414&lt;='P08'!$B$17,INDEX('P08'!$AF:$AF,$A414+52),0)+IF($A414&lt;='P09'!$B$17,INDEX('P09'!$AF:$AF,$A414+52),0)+IF($A414&lt;='P10'!$B$17,INDEX('P10'!$AF:$AF,$A414+52),0)</f>
        <v>1.2406994204538262E-2</v>
      </c>
      <c r="S414">
        <f>IF($A414&lt;='P01'!$B$17,INDEX('P01'!$AG:$AG,$A414+52),0)+IF($A414&lt;='P02'!$B$17,INDEX('P02'!$AG:$AG,$A414+52),0)+IF($A414&lt;='P03'!$B$17,INDEX('P03'!$AG:$AG,$A414+52),0)+IF($A414&lt;='P04'!$B$17,INDEX('P04'!$AG:$AG,$A414+52),0)+IF($A414&lt;='P05'!$B$17,INDEX('P05'!$AG:$AG,$A414+52),0)+IF($A414&lt;='P06'!$B$17,INDEX('P06'!$AG:$AG,$A414+52),0)+IF($A414&lt;='P07'!$B$17,INDEX('P07'!$AG:$AG,$A414+52),0)+IF($A414&lt;='P08'!$B$17,INDEX('P08'!$AG:$AG,$A414+52),0)+IF($A414&lt;='P09'!$B$17,INDEX('P09'!$AG:$AG,$A414+52),0)+IF($A414&lt;='P10'!$B$17,INDEX('P10'!$AG:$AG,$A414+52),0)</f>
        <v>5576.2859817669978</v>
      </c>
      <c r="T414">
        <f>IF($A414&lt;='P01'!$B$17,INDEX('P01'!$AI:$AI,$A414+52),0)+IF($A414&lt;='P02'!$B$17,INDEX('P02'!$AI:$AI,$A414+52),0)+IF($A414&lt;='P03'!$B$17,INDEX('P03'!$AI:$AI,$A414+52),0)+IF($A414&lt;='P04'!$B$17,INDEX('P04'!$AI:$AI,$A414+52),0)+IF($A414&lt;='P05'!$B$17,INDEX('P05'!$AI:$AI,$A414+52),0)+IF($A414&lt;='P06'!$B$17,INDEX('P06'!$AI:$AI,$A414+52),0)+IF($A414&lt;='P07'!$B$17,INDEX('P07'!$AI:$AI,$A414+52),0)+IF($A414&lt;='P08'!$B$17,INDEX('P08'!$AI:$AI,$A414+52),0)+IF($A414&lt;='P09'!$B$17,INDEX('P09'!$AI:$AI,$A414+52),0)+IF($A414&lt;='P10'!$B$17,INDEX('P10'!$AI:$AI,$A414+52),0)</f>
        <v>5576.2859817669978</v>
      </c>
    </row>
    <row r="415" spans="1:20" x14ac:dyDescent="0.35">
      <c r="A415">
        <v>383</v>
      </c>
      <c r="B415">
        <f>IF($A415&lt;='P01'!$B$17,INDEX('P01'!$J:$J,$A415+52),0)+IF($A415&lt;='P02'!$B$17,INDEX('P02'!$J:$J,$A415+52),0)+IF($A415&lt;='P03'!$B$17,INDEX('P03'!$J:$J,$A415+52),0)+IF($A415&lt;='P04'!$B$17,INDEX('P04'!$J:$J,$A415+52),0)+IF($A415&lt;='P05'!$B$17,INDEX('P05'!$J:$J,$A415+52),0)+IF($A415&lt;='P06'!$B$17,INDEX('P06'!$J:$J,$A415+52),0)+IF($A415&lt;='P07'!$B$17,INDEX('P07'!$J:$J,$A415+52),0)+IF($A415&lt;='P08'!$B$17,INDEX('P08'!$J:$J,$A415+52),0)+IF($A415&lt;='P09'!$B$17,INDEX('P09'!$J:$J,$A415+52),0)+IF($A415&lt;='P10'!$B$17,INDEX('P10'!$J:$J,$A415+52),0)</f>
        <v>6.7248122182775918E-5</v>
      </c>
      <c r="C415">
        <f>IF($A415&lt;='P01'!$B$17,INDEX('P01'!$K:$K,$A415+52),0)+IF($A415&lt;='P02'!$B$17,INDEX('P02'!$K:$K,$A415+52),0)+IF($A415&lt;='P03'!$B$17,INDEX('P03'!$K:$K,$A415+52),0)+IF($A415&lt;='P04'!$B$17,INDEX('P04'!$K:$K,$A415+52),0)+IF($A415&lt;='P05'!$B$17,INDEX('P05'!$K:$K,$A415+52),0)+IF($A415&lt;='P06'!$B$17,INDEX('P06'!$K:$K,$A415+52),0)+IF($A415&lt;='P07'!$B$17,INDEX('P07'!$K:$K,$A415+52),0)+IF($A415&lt;='P08'!$B$17,INDEX('P08'!$K:$K,$A415+52),0)+IF($A415&lt;='P09'!$B$17,INDEX('P09'!$K:$K,$A415+52),0)+IF($A415&lt;='P10'!$B$17,INDEX('P10'!$K:$K,$A415+52),0)</f>
        <v>6.823734807050733E-4</v>
      </c>
      <c r="D415">
        <f>IF($A415&lt;='P01'!$B$17,INDEX('P01'!$L:$L,$A415+52),0)+IF($A415&lt;='P02'!$B$17,INDEX('P02'!$L:$L,$A415+52),0)+IF($A415&lt;='P03'!$B$17,INDEX('P03'!$L:$L,$A415+52),0)+IF($A415&lt;='P04'!$B$17,INDEX('P04'!$L:$L,$A415+52),0)+IF($A415&lt;='P05'!$B$17,INDEX('P05'!$L:$L,$A415+52),0)+IF($A415&lt;='P06'!$B$17,INDEX('P06'!$L:$L,$A415+52),0)+IF($A415&lt;='P07'!$B$17,INDEX('P07'!$L:$L,$A415+52),0)+IF($A415&lt;='P08'!$B$17,INDEX('P08'!$L:$L,$A415+52),0)+IF($A415&lt;='P09'!$B$17,INDEX('P09'!$L:$L,$A415+52),0)+IF($A415&lt;='P10'!$B$17,INDEX('P10'!$L:$L,$A415+52),0)</f>
        <v>0</v>
      </c>
      <c r="E415">
        <f>IF($A415&lt;='P01'!$B$17,INDEX('P01'!$M:$M,$A415+52),0)+IF($A415&lt;='P02'!$B$17,INDEX('P02'!$M:$M,$A415+52),0)+IF($A415&lt;='P03'!$B$17,INDEX('P03'!$M:$M,$A415+52),0)+IF($A415&lt;='P04'!$B$17,INDEX('P04'!$M:$M,$A415+52),0)+IF($A415&lt;='P05'!$B$17,INDEX('P05'!$M:$M,$A415+52),0)+IF($A415&lt;='P06'!$B$17,INDEX('P06'!$M:$M,$A415+52),0)+IF($A415&lt;='P07'!$B$17,INDEX('P07'!$M:$M,$A415+52),0)+IF($A415&lt;='P08'!$B$17,INDEX('P08'!$M:$M,$A415+52),0)+IF($A415&lt;='P09'!$B$17,INDEX('P09'!$M:$M,$A415+52),0)+IF($A415&lt;='P10'!$B$17,INDEX('P10'!$M:$M,$A415+52),0)</f>
        <v>0.20024895495742706</v>
      </c>
      <c r="F415">
        <f>IF($A415&lt;='P01'!$B$17,INDEX('P01'!$R:$R,$A415+52),0)+IF($A415&lt;='P02'!$B$17,INDEX('P02'!$R:$R,$A415+52),0)+IF($A415&lt;='P03'!$B$17,INDEX('P03'!$R:$R,$A415+52),0)+IF($A415&lt;='P04'!$B$17,INDEX('P04'!$R:$R,$A415+52),0)+IF($A415&lt;='P05'!$B$17,INDEX('P05'!$R:$R,$A415+52),0)+IF($A415&lt;='P06'!$B$17,INDEX('P06'!$R:$R,$A415+52),0)+IF($A415&lt;='P07'!$B$17,INDEX('P07'!$R:$R,$A415+52),0)+IF($A415&lt;='P08'!$B$17,INDEX('P08'!$R:$R,$A415+52),0)+IF($A415&lt;='P09'!$B$17,INDEX('P09'!$R:$R,$A415+52),0)+IF($A415&lt;='P10'!$B$17,INDEX('P10'!$R:$R,$A415+52),0)</f>
        <v>23.440453998463926</v>
      </c>
      <c r="G415">
        <f>IF($A415&lt;='P01'!$B$17,INDEX('P01'!$S:$S,$A415+52),0)+IF($A415&lt;='P02'!$B$17,INDEX('P02'!$S:$S,$A415+52),0)+IF($A415&lt;='P03'!$B$17,INDEX('P03'!$S:$S,$A415+52),0)+IF($A415&lt;='P04'!$B$17,INDEX('P04'!$S:$S,$A415+52),0)+IF($A415&lt;='P05'!$B$17,INDEX('P05'!$S:$S,$A415+52),0)+IF($A415&lt;='P06'!$B$17,INDEX('P06'!$S:$S,$A415+52),0)+IF($A415&lt;='P07'!$B$17,INDEX('P07'!$S:$S,$A415+52),0)+IF($A415&lt;='P08'!$B$17,INDEX('P08'!$S:$S,$A415+52),0)+IF($A415&lt;='P09'!$B$17,INDEX('P09'!$S:$S,$A415+52),0)+IF($A415&lt;='P10'!$B$17,INDEX('P10'!$S:$S,$A415+52),0)</f>
        <v>0.46880907996927856</v>
      </c>
      <c r="H415">
        <f>IF($A415&lt;='P01'!$B$17,INDEX('P01'!$T:$T,$A415+52),0)+IF($A415&lt;='P02'!$B$17,INDEX('P02'!$T:$T,$A415+52),0)+IF($A415&lt;='P03'!$B$17,INDEX('P03'!$T:$T,$A415+52),0)+IF($A415&lt;='P04'!$B$17,INDEX('P04'!$T:$T,$A415+52),0)+IF($A415&lt;='P05'!$B$17,INDEX('P05'!$T:$T,$A415+52),0)+IF($A415&lt;='P06'!$B$17,INDEX('P06'!$T:$T,$A415+52),0)+IF($A415&lt;='P07'!$B$17,INDEX('P07'!$T:$T,$A415+52),0)+IF($A415&lt;='P08'!$B$17,INDEX('P08'!$T:$T,$A415+52),0)+IF($A415&lt;='P09'!$B$17,INDEX('P09'!$T:$T,$A415+52),0)+IF($A415&lt;='P10'!$B$17,INDEX('P10'!$T:$T,$A415+52),0)</f>
        <v>2.5815729866666137</v>
      </c>
      <c r="I415">
        <f>IF($A415&lt;='P01'!$B$17,INDEX('P01'!$U:$U,$A415+52),0)+IF($A415&lt;='P02'!$B$17,INDEX('P02'!$U:$U,$A415+52),0)+IF($A415&lt;='P03'!$B$17,INDEX('P03'!$U:$U,$A415+52),0)+IF($A415&lt;='P04'!$B$17,INDEX('P04'!$U:$U,$A415+52),0)+IF($A415&lt;='P05'!$B$17,INDEX('P05'!$U:$U,$A415+52),0)+IF($A415&lt;='P06'!$B$17,INDEX('P06'!$U:$U,$A415+52),0)+IF($A415&lt;='P07'!$B$17,INDEX('P07'!$U:$U,$A415+52),0)+IF($A415&lt;='P08'!$B$17,INDEX('P08'!$U:$U,$A415+52),0)+IF($A415&lt;='P09'!$B$17,INDEX('P09'!$U:$U,$A415+52),0)+IF($A415&lt;='P10'!$B$17,INDEX('P10'!$U:$U,$A415+52),0)</f>
        <v>67.248122182775916</v>
      </c>
      <c r="J415">
        <f>IF($A415&lt;='P01'!$B$17,INDEX('P01'!$V:$V,$A415+52),0)+IF($A415&lt;='P02'!$B$17,INDEX('P02'!$V:$V,$A415+52),0)+IF($A415&lt;='P03'!$B$17,INDEX('P03'!$V:$V,$A415+52),0)+IF($A415&lt;='P04'!$B$17,INDEX('P04'!$V:$V,$A415+52),0)+IF($A415&lt;='P05'!$B$17,INDEX('P05'!$V:$V,$A415+52),0)+IF($A415&lt;='P06'!$B$17,INDEX('P06'!$V:$V,$A415+52),0)+IF($A415&lt;='P07'!$B$17,INDEX('P07'!$V:$V,$A415+52),0)+IF($A415&lt;='P08'!$B$17,INDEX('P08'!$V:$V,$A415+52),0)+IF($A415&lt;='P09'!$B$17,INDEX('P09'!$V:$V,$A415+52),0)+IF($A415&lt;='P10'!$B$17,INDEX('P10'!$V:$V,$A415+52),0)</f>
        <v>4.3185861960324659E-2</v>
      </c>
      <c r="K415">
        <f>IF($A415&lt;='P01'!$B$17,INDEX('P01'!$W:$W,$A415+52),0)+IF($A415&lt;='P02'!$B$17,INDEX('P02'!$W:$W,$A415+52),0)+IF($A415&lt;='P03'!$B$17,INDEX('P03'!$W:$W,$A415+52),0)+IF($A415&lt;='P04'!$B$17,INDEX('P04'!$W:$W,$A415+52),0)+IF($A415&lt;='P05'!$B$17,INDEX('P05'!$W:$W,$A415+52),0)+IF($A415&lt;='P06'!$B$17,INDEX('P06'!$W:$W,$A415+52),0)+IF($A415&lt;='P07'!$B$17,INDEX('P07'!$W:$W,$A415+52),0)+IF($A415&lt;='P08'!$B$17,INDEX('P08'!$W:$W,$A415+52),0)+IF($A415&lt;='P09'!$B$17,INDEX('P09'!$W:$W,$A415+52),0)+IF($A415&lt;='P10'!$B$17,INDEX('P10'!$W:$W,$A415+52),0)</f>
        <v>-46.901236112908208</v>
      </c>
      <c r="L415">
        <f>IF($A415&lt;='P01'!$B$17,INDEX('P01'!$X:$X,$A415+52),0)+IF($A415&lt;='P02'!$B$17,INDEX('P02'!$X:$X,$A415+52),0)+IF($A415&lt;='P03'!$B$17,INDEX('P03'!$X:$X,$A415+52),0)+IF($A415&lt;='P04'!$B$17,INDEX('P04'!$X:$X,$A415+52),0)+IF($A415&lt;='P05'!$B$17,INDEX('P05'!$X:$X,$A415+52),0)+IF($A415&lt;='P06'!$B$17,INDEX('P06'!$X:$X,$A415+52),0)+IF($A415&lt;='P07'!$B$17,INDEX('P07'!$X:$X,$A415+52),0)+IF($A415&lt;='P08'!$B$17,INDEX('P08'!$X:$X,$A415+52),0)+IF($A415&lt;='P09'!$B$17,INDEX('P09'!$X:$X,$A415+52),0)+IF($A415&lt;='P10'!$B$17,INDEX('P10'!$X:$X,$A415+52),0)</f>
        <v>46.826032925075985</v>
      </c>
      <c r="M415">
        <f>IF($A415&lt;='P01'!$B$17,INDEX('P01'!$AA:$AA,$A415+52),0)+IF($A415&lt;='P02'!$B$17,INDEX('P02'!$AA:$AA,$A415+52),0)+IF($A415&lt;='P03'!$B$17,INDEX('P03'!$AA:$AA,$A415+52),0)+IF($A415&lt;='P04'!$B$17,INDEX('P04'!$AA:$AA,$A415+52),0)+IF($A415&lt;='P05'!$B$17,INDEX('P05'!$AA:$AA,$A415+52),0)+IF($A415&lt;='P06'!$B$17,INDEX('P06'!$AA:$AA,$A415+52),0)+IF($A415&lt;='P07'!$B$17,INDEX('P07'!$AA:$AA,$A415+52),0)+IF($A415&lt;='P08'!$B$17,INDEX('P08'!$AA:$AA,$A415+52),0)+IF($A415&lt;='P09'!$B$17,INDEX('P09'!$AA:$AA,$A415+52),0)+IF($A415&lt;='P10'!$B$17,INDEX('P10'!$AA:$AA,$A415+52),0)</f>
        <v>-13.391830799340205</v>
      </c>
      <c r="N415">
        <f>IF($A415&lt;='P01'!$B$17,INDEX('P01'!$AB:$AB,$A415+52),0)+IF($A415&lt;='P02'!$B$17,INDEX('P02'!$AB:$AB,$A415+52),0)+IF($A415&lt;='P03'!$B$17,INDEX('P03'!$AB:$AB,$A415+52),0)+IF($A415&lt;='P04'!$B$17,INDEX('P04'!$AB:$AB,$A415+52),0)+IF($A415&lt;='P05'!$B$17,INDEX('P05'!$AB:$AB,$A415+52),0)+IF($A415&lt;='P06'!$B$17,INDEX('P06'!$AB:$AB,$A415+52),0)+IF($A415&lt;='P07'!$B$17,INDEX('P07'!$AB:$AB,$A415+52),0)+IF($A415&lt;='P08'!$B$17,INDEX('P08'!$AB:$AB,$A415+52),0)+IF($A415&lt;='P09'!$B$17,INDEX('P09'!$AB:$AB,$A415+52),0)+IF($A415&lt;='P10'!$B$17,INDEX('P10'!$AB:$AB,$A415+52),0)</f>
        <v>6.7257086653072582</v>
      </c>
      <c r="O415">
        <f>IF($A415&lt;='P01'!$B$17,INDEX('P01'!$AC:$AC,$A415+52),0)+IF($A415&lt;='P02'!$B$17,INDEX('P02'!$AC:$AC,$A415+52),0)+IF($A415&lt;='P03'!$B$17,INDEX('P03'!$AC:$AC,$A415+52),0)+IF($A415&lt;='P04'!$B$17,INDEX('P04'!$AC:$AC,$A415+52),0)+IF($A415&lt;='P05'!$B$17,INDEX('P05'!$AC:$AC,$A415+52),0)+IF($A415&lt;='P06'!$B$17,INDEX('P06'!$AC:$AC,$A415+52),0)+IF($A415&lt;='P07'!$B$17,INDEX('P07'!$AC:$AC,$A415+52),0)+IF($A415&lt;='P08'!$B$17,INDEX('P08'!$AC:$AC,$A415+52),0)+IF($A415&lt;='P09'!$B$17,INDEX('P09'!$AC:$AC,$A415+52),0)+IF($A415&lt;='P10'!$B$17,INDEX('P10'!$AC:$AC,$A415+52),0)</f>
        <v>0.13451417330614518</v>
      </c>
      <c r="P415">
        <f>IF($A415&lt;='P01'!$B$17,INDEX('P01'!$AD:$AD,$A415+52),0)+IF($A415&lt;='P02'!$B$17,INDEX('P02'!$AD:$AD,$A415+52),0)+IF($A415&lt;='P03'!$B$17,INDEX('P03'!$AD:$AD,$A415+52),0)+IF($A415&lt;='P04'!$B$17,INDEX('P04'!$AD:$AD,$A415+52),0)+IF($A415&lt;='P05'!$B$17,INDEX('P05'!$AD:$AD,$A415+52),0)+IF($A415&lt;='P06'!$B$17,INDEX('P06'!$AD:$AD,$A415+52),0)+IF($A415&lt;='P07'!$B$17,INDEX('P07'!$AD:$AD,$A415+52),0)+IF($A415&lt;='P08'!$B$17,INDEX('P08'!$AD:$AD,$A415+52),0)+IF($A415&lt;='P09'!$B$17,INDEX('P09'!$AD:$AD,$A415+52),0)+IF($A415&lt;='P10'!$B$17,INDEX('P10'!$AD:$AD,$A415+52),0)</f>
        <v>0.7383070158623849</v>
      </c>
      <c r="Q415">
        <f>IF($A415&lt;='P01'!$B$17,INDEX('P01'!$AE:$AE,$A415+52),0)+IF($A415&lt;='P02'!$B$17,INDEX('P02'!$AE:$AE,$A415+52),0)+IF($A415&lt;='P03'!$B$17,INDEX('P03'!$AE:$AE,$A415+52),0)+IF($A415&lt;='P04'!$B$17,INDEX('P04'!$AE:$AE,$A415+52),0)+IF($A415&lt;='P05'!$B$17,INDEX('P05'!$AE:$AE,$A415+52),0)+IF($A415&lt;='P06'!$B$17,INDEX('P06'!$AE:$AE,$A415+52),0)+IF($A415&lt;='P07'!$B$17,INDEX('P07'!$AE:$AE,$A415+52),0)+IF($A415&lt;='P08'!$B$17,INDEX('P08'!$AE:$AE,$A415+52),0)+IF($A415&lt;='P09'!$B$17,INDEX('P09'!$AE:$AE,$A415+52),0)+IF($A415&lt;='P10'!$B$17,INDEX('P10'!$AE:$AE,$A415+52),0)</f>
        <v>19.232367501343919</v>
      </c>
      <c r="R415">
        <f>IF($A415&lt;='P01'!$B$17,INDEX('P01'!$AF:$AF,$A415+52),0)+IF($A415&lt;='P02'!$B$17,INDEX('P02'!$AF:$AF,$A415+52),0)+IF($A415&lt;='P03'!$B$17,INDEX('P03'!$AF:$AF,$A415+52),0)+IF($A415&lt;='P04'!$B$17,INDEX('P04'!$AF:$AF,$A415+52),0)+IF($A415&lt;='P05'!$B$17,INDEX('P05'!$AF:$AF,$A415+52),0)+IF($A415&lt;='P06'!$B$17,INDEX('P06'!$AF:$AF,$A415+52),0)+IF($A415&lt;='P07'!$B$17,INDEX('P07'!$AF:$AF,$A415+52),0)+IF($A415&lt;='P08'!$B$17,INDEX('P08'!$AF:$AF,$A415+52),0)+IF($A415&lt;='P09'!$B$17,INDEX('P09'!$AF:$AF,$A415+52),0)+IF($A415&lt;='P10'!$B$17,INDEX('P10'!$AF:$AF,$A415+52),0)</f>
        <v>1.235077413501374E-2</v>
      </c>
      <c r="S415">
        <f>IF($A415&lt;='P01'!$B$17,INDEX('P01'!$AG:$AG,$A415+52),0)+IF($A415&lt;='P02'!$B$17,INDEX('P02'!$AG:$AG,$A415+52),0)+IF($A415&lt;='P03'!$B$17,INDEX('P03'!$AG:$AG,$A415+52),0)+IF($A415&lt;='P04'!$B$17,INDEX('P04'!$AG:$AG,$A415+52),0)+IF($A415&lt;='P05'!$B$17,INDEX('P05'!$AG:$AG,$A415+52),0)+IF($A415&lt;='P06'!$B$17,INDEX('P06'!$AG:$AG,$A415+52),0)+IF($A415&lt;='P07'!$B$17,INDEX('P07'!$AG:$AG,$A415+52),0)+IF($A415&lt;='P08'!$B$17,INDEX('P08'!$AG:$AG,$A415+52),0)+IF($A415&lt;='P09'!$B$17,INDEX('P09'!$AG:$AG,$A415+52),0)+IF($A415&lt;='P10'!$B$17,INDEX('P10'!$AG:$AG,$A415+52),0)</f>
        <v>5547.7152580973507</v>
      </c>
      <c r="T415">
        <f>IF($A415&lt;='P01'!$B$17,INDEX('P01'!$AI:$AI,$A415+52),0)+IF($A415&lt;='P02'!$B$17,INDEX('P02'!$AI:$AI,$A415+52),0)+IF($A415&lt;='P03'!$B$17,INDEX('P03'!$AI:$AI,$A415+52),0)+IF($A415&lt;='P04'!$B$17,INDEX('P04'!$AI:$AI,$A415+52),0)+IF($A415&lt;='P05'!$B$17,INDEX('P05'!$AI:$AI,$A415+52),0)+IF($A415&lt;='P06'!$B$17,INDEX('P06'!$AI:$AI,$A415+52),0)+IF($A415&lt;='P07'!$B$17,INDEX('P07'!$AI:$AI,$A415+52),0)+IF($A415&lt;='P08'!$B$17,INDEX('P08'!$AI:$AI,$A415+52),0)+IF($A415&lt;='P09'!$B$17,INDEX('P09'!$AI:$AI,$A415+52),0)+IF($A415&lt;='P10'!$B$17,INDEX('P10'!$AI:$AI,$A415+52),0)</f>
        <v>5547.7152580973507</v>
      </c>
    </row>
    <row r="416" spans="1:20" x14ac:dyDescent="0.35">
      <c r="A416">
        <v>384</v>
      </c>
      <c r="B416">
        <f>IF($A416&lt;='P01'!$B$17,INDEX('P01'!$J:$J,$A416+52),0)+IF($A416&lt;='P02'!$B$17,INDEX('P02'!$J:$J,$A416+52),0)+IF($A416&lt;='P03'!$B$17,INDEX('P03'!$J:$J,$A416+52),0)+IF($A416&lt;='P04'!$B$17,INDEX('P04'!$J:$J,$A416+52),0)+IF($A416&lt;='P05'!$B$17,INDEX('P05'!$J:$J,$A416+52),0)+IF($A416&lt;='P06'!$B$17,INDEX('P06'!$J:$J,$A416+52),0)+IF($A416&lt;='P07'!$B$17,INDEX('P07'!$J:$J,$A416+52),0)+IF($A416&lt;='P08'!$B$17,INDEX('P08'!$J:$J,$A416+52),0)+IF($A416&lt;='P09'!$B$17,INDEX('P09'!$J:$J,$A416+52),0)+IF($A416&lt;='P10'!$B$17,INDEX('P10'!$J:$J,$A416+52),0)</f>
        <v>6.6997321177094546E-5</v>
      </c>
      <c r="C416">
        <f>IF($A416&lt;='P01'!$B$17,INDEX('P01'!$K:$K,$A416+52),0)+IF($A416&lt;='P02'!$B$17,INDEX('P02'!$K:$K,$A416+52),0)+IF($A416&lt;='P03'!$B$17,INDEX('P03'!$K:$K,$A416+52),0)+IF($A416&lt;='P04'!$B$17,INDEX('P04'!$K:$K,$A416+52),0)+IF($A416&lt;='P05'!$B$17,INDEX('P05'!$K:$K,$A416+52),0)+IF($A416&lt;='P06'!$B$17,INDEX('P06'!$K:$K,$A416+52),0)+IF($A416&lt;='P07'!$B$17,INDEX('P07'!$K:$K,$A416+52),0)+IF($A416&lt;='P08'!$B$17,INDEX('P08'!$K:$K,$A416+52),0)+IF($A416&lt;='P09'!$B$17,INDEX('P09'!$K:$K,$A416+52),0)+IF($A416&lt;='P10'!$B$17,INDEX('P10'!$K:$K,$A416+52),0)</f>
        <v>6.7982857759616593E-4</v>
      </c>
      <c r="D416">
        <f>IF($A416&lt;='P01'!$B$17,INDEX('P01'!$L:$L,$A416+52),0)+IF($A416&lt;='P02'!$B$17,INDEX('P02'!$L:$L,$A416+52),0)+IF($A416&lt;='P03'!$B$17,INDEX('P03'!$L:$L,$A416+52),0)+IF($A416&lt;='P04'!$B$17,INDEX('P04'!$L:$L,$A416+52),0)+IF($A416&lt;='P05'!$B$17,INDEX('P05'!$L:$L,$A416+52),0)+IF($A416&lt;='P06'!$B$17,INDEX('P06'!$L:$L,$A416+52),0)+IF($A416&lt;='P07'!$B$17,INDEX('P07'!$L:$L,$A416+52),0)+IF($A416&lt;='P08'!$B$17,INDEX('P08'!$L:$L,$A416+52),0)+IF($A416&lt;='P09'!$B$17,INDEX('P09'!$L:$L,$A416+52),0)+IF($A416&lt;='P10'!$B$17,INDEX('P10'!$L:$L,$A416+52),0)</f>
        <v>0</v>
      </c>
      <c r="E416">
        <f>IF($A416&lt;='P01'!$B$17,INDEX('P01'!$M:$M,$A416+52),0)+IF($A416&lt;='P02'!$B$17,INDEX('P02'!$M:$M,$A416+52),0)+IF($A416&lt;='P03'!$B$17,INDEX('P03'!$M:$M,$A416+52),0)+IF($A416&lt;='P04'!$B$17,INDEX('P04'!$M:$M,$A416+52),0)+IF($A416&lt;='P05'!$B$17,INDEX('P05'!$M:$M,$A416+52),0)+IF($A416&lt;='P06'!$B$17,INDEX('P06'!$M:$M,$A416+52),0)+IF($A416&lt;='P07'!$B$17,INDEX('P07'!$M:$M,$A416+52),0)+IF($A416&lt;='P08'!$B$17,INDEX('P08'!$M:$M,$A416+52),0)+IF($A416&lt;='P09'!$B$17,INDEX('P09'!$M:$M,$A416+52),0)+IF($A416&lt;='P10'!$B$17,INDEX('P10'!$M:$M,$A416+52),0)</f>
        <v>0.1995021290586538</v>
      </c>
      <c r="F416">
        <f>IF($A416&lt;='P01'!$B$17,INDEX('P01'!$R:$R,$A416+52),0)+IF($A416&lt;='P02'!$B$17,INDEX('P02'!$R:$R,$A416+52),0)+IF($A416&lt;='P03'!$B$17,INDEX('P03'!$R:$R,$A416+52),0)+IF($A416&lt;='P04'!$B$17,INDEX('P04'!$R:$R,$A416+52),0)+IF($A416&lt;='P05'!$B$17,INDEX('P05'!$R:$R,$A416+52),0)+IF($A416&lt;='P06'!$B$17,INDEX('P06'!$R:$R,$A416+52),0)+IF($A416&lt;='P07'!$B$17,INDEX('P07'!$R:$R,$A416+52),0)+IF($A416&lt;='P08'!$B$17,INDEX('P08'!$R:$R,$A416+52),0)+IF($A416&lt;='P09'!$B$17,INDEX('P09'!$R:$R,$A416+52),0)+IF($A416&lt;='P10'!$B$17,INDEX('P10'!$R:$R,$A416+52),0)</f>
        <v>23.353033127135145</v>
      </c>
      <c r="G416">
        <f>IF($A416&lt;='P01'!$B$17,INDEX('P01'!$S:$S,$A416+52),0)+IF($A416&lt;='P02'!$B$17,INDEX('P02'!$S:$S,$A416+52),0)+IF($A416&lt;='P03'!$B$17,INDEX('P03'!$S:$S,$A416+52),0)+IF($A416&lt;='P04'!$B$17,INDEX('P04'!$S:$S,$A416+52),0)+IF($A416&lt;='P05'!$B$17,INDEX('P05'!$S:$S,$A416+52),0)+IF($A416&lt;='P06'!$B$17,INDEX('P06'!$S:$S,$A416+52),0)+IF($A416&lt;='P07'!$B$17,INDEX('P07'!$S:$S,$A416+52),0)+IF($A416&lt;='P08'!$B$17,INDEX('P08'!$S:$S,$A416+52),0)+IF($A416&lt;='P09'!$B$17,INDEX('P09'!$S:$S,$A416+52),0)+IF($A416&lt;='P10'!$B$17,INDEX('P10'!$S:$S,$A416+52),0)</f>
        <v>0.4670606625427029</v>
      </c>
      <c r="H416">
        <f>IF($A416&lt;='P01'!$B$17,INDEX('P01'!$T:$T,$A416+52),0)+IF($A416&lt;='P02'!$B$17,INDEX('P02'!$T:$T,$A416+52),0)+IF($A416&lt;='P03'!$B$17,INDEX('P03'!$T:$T,$A416+52),0)+IF($A416&lt;='P04'!$B$17,INDEX('P04'!$T:$T,$A416+52),0)+IF($A416&lt;='P05'!$B$17,INDEX('P05'!$T:$T,$A416+52),0)+IF($A416&lt;='P06'!$B$17,INDEX('P06'!$T:$T,$A416+52),0)+IF($A416&lt;='P07'!$B$17,INDEX('P07'!$T:$T,$A416+52),0)+IF($A416&lt;='P08'!$B$17,INDEX('P08'!$T:$T,$A416+52),0)+IF($A416&lt;='P09'!$B$17,INDEX('P09'!$T:$T,$A416+52),0)+IF($A416&lt;='P10'!$B$17,INDEX('P10'!$T:$T,$A416+52),0)</f>
        <v>2.5782881537741962</v>
      </c>
      <c r="I416">
        <f>IF($A416&lt;='P01'!$B$17,INDEX('P01'!$U:$U,$A416+52),0)+IF($A416&lt;='P02'!$B$17,INDEX('P02'!$U:$U,$A416+52),0)+IF($A416&lt;='P03'!$B$17,INDEX('P03'!$U:$U,$A416+52),0)+IF($A416&lt;='P04'!$B$17,INDEX('P04'!$U:$U,$A416+52),0)+IF($A416&lt;='P05'!$B$17,INDEX('P05'!$U:$U,$A416+52),0)+IF($A416&lt;='P06'!$B$17,INDEX('P06'!$U:$U,$A416+52),0)+IF($A416&lt;='P07'!$B$17,INDEX('P07'!$U:$U,$A416+52),0)+IF($A416&lt;='P08'!$B$17,INDEX('P08'!$U:$U,$A416+52),0)+IF($A416&lt;='P09'!$B$17,INDEX('P09'!$U:$U,$A416+52),0)+IF($A416&lt;='P10'!$B$17,INDEX('P10'!$U:$U,$A416+52),0)</f>
        <v>66.997321177094548</v>
      </c>
      <c r="J416">
        <f>IF($A416&lt;='P01'!$B$17,INDEX('P01'!$V:$V,$A416+52),0)+IF($A416&lt;='P02'!$B$17,INDEX('P02'!$V:$V,$A416+52),0)+IF($A416&lt;='P03'!$B$17,INDEX('P03'!$V:$V,$A416+52),0)+IF($A416&lt;='P04'!$B$17,INDEX('P04'!$V:$V,$A416+52),0)+IF($A416&lt;='P05'!$B$17,INDEX('P05'!$V:$V,$A416+52),0)+IF($A416&lt;='P06'!$B$17,INDEX('P06'!$V:$V,$A416+52),0)+IF($A416&lt;='P07'!$B$17,INDEX('P07'!$V:$V,$A416+52),0)+IF($A416&lt;='P08'!$B$17,INDEX('P08'!$V:$V,$A416+52),0)+IF($A416&lt;='P09'!$B$17,INDEX('P09'!$V:$V,$A416+52),0)+IF($A416&lt;='P10'!$B$17,INDEX('P10'!$V:$V,$A416+52),0)</f>
        <v>4.3130911610058623E-2</v>
      </c>
      <c r="K416">
        <f>IF($A416&lt;='P01'!$B$17,INDEX('P01'!$W:$W,$A416+52),0)+IF($A416&lt;='P02'!$B$17,INDEX('P02'!$W:$W,$A416+52),0)+IF($A416&lt;='P03'!$B$17,INDEX('P03'!$W:$W,$A416+52),0)+IF($A416&lt;='P04'!$B$17,INDEX('P04'!$W:$W,$A416+52),0)+IF($A416&lt;='P05'!$B$17,INDEX('P05'!$W:$W,$A416+52),0)+IF($A416&lt;='P06'!$B$17,INDEX('P06'!$W:$W,$A416+52),0)+IF($A416&lt;='P07'!$B$17,INDEX('P07'!$W:$W,$A416+52),0)+IF($A416&lt;='P08'!$B$17,INDEX('P08'!$W:$W,$A416+52),0)+IF($A416&lt;='P09'!$B$17,INDEX('P09'!$W:$W,$A416+52),0)+IF($A416&lt;='P10'!$B$17,INDEX('P10'!$W:$W,$A416+52),0)</f>
        <v>-46.732767777886359</v>
      </c>
      <c r="L416">
        <f>IF($A416&lt;='P01'!$B$17,INDEX('P01'!$X:$X,$A416+52),0)+IF($A416&lt;='P02'!$B$17,INDEX('P02'!$X:$X,$A416+52),0)+IF($A416&lt;='P03'!$B$17,INDEX('P03'!$X:$X,$A416+52),0)+IF($A416&lt;='P04'!$B$17,INDEX('P04'!$X:$X,$A416+52),0)+IF($A416&lt;='P05'!$B$17,INDEX('P05'!$X:$X,$A416+52),0)+IF($A416&lt;='P06'!$B$17,INDEX('P06'!$X:$X,$A416+52),0)+IF($A416&lt;='P07'!$B$17,INDEX('P07'!$X:$X,$A416+52),0)+IF($A416&lt;='P08'!$B$17,INDEX('P08'!$X:$X,$A416+52),0)+IF($A416&lt;='P09'!$B$17,INDEX('P09'!$X:$X,$A416+52),0)+IF($A416&lt;='P10'!$B$17,INDEX('P10'!$X:$X,$A416+52),0)</f>
        <v>46.657845059374722</v>
      </c>
      <c r="M416">
        <f>IF($A416&lt;='P01'!$B$17,INDEX('P01'!$AA:$AA,$A416+52),0)+IF($A416&lt;='P02'!$B$17,INDEX('P02'!$AA:$AA,$A416+52),0)+IF($A416&lt;='P03'!$B$17,INDEX('P03'!$AA:$AA,$A416+52),0)+IF($A416&lt;='P04'!$B$17,INDEX('P04'!$AA:$AA,$A416+52),0)+IF($A416&lt;='P05'!$B$17,INDEX('P05'!$AA:$AA,$A416+52),0)+IF($A416&lt;='P06'!$B$17,INDEX('P06'!$AA:$AA,$A416+52),0)+IF($A416&lt;='P07'!$B$17,INDEX('P07'!$AA:$AA,$A416+52),0)+IF($A416&lt;='P08'!$B$17,INDEX('P08'!$AA:$AA,$A416+52),0)+IF($A416&lt;='P09'!$B$17,INDEX('P09'!$AA:$AA,$A416+52),0)+IF($A416&lt;='P10'!$B$17,INDEX('P10'!$AA:$AA,$A416+52),0)</f>
        <v>-13.300189200458856</v>
      </c>
      <c r="N416">
        <f>IF($A416&lt;='P01'!$B$17,INDEX('P01'!$AB:$AB,$A416+52),0)+IF($A416&lt;='P02'!$B$17,INDEX('P02'!$AB:$AB,$A416+52),0)+IF($A416&lt;='P03'!$B$17,INDEX('P03'!$AB:$AB,$A416+52),0)+IF($A416&lt;='P04'!$B$17,INDEX('P04'!$AB:$AB,$A416+52),0)+IF($A416&lt;='P05'!$B$17,INDEX('P05'!$AB:$AB,$A416+52),0)+IF($A416&lt;='P06'!$B$17,INDEX('P06'!$AB:$AB,$A416+52),0)+IF($A416&lt;='P07'!$B$17,INDEX('P07'!$AB:$AB,$A416+52),0)+IF($A416&lt;='P08'!$B$17,INDEX('P08'!$AB:$AB,$A416+52),0)+IF($A416&lt;='P09'!$B$17,INDEX('P09'!$AB:$AB,$A416+52),0)+IF($A416&lt;='P10'!$B$17,INDEX('P10'!$AB:$AB,$A416+52),0)</f>
        <v>6.6787606968623647</v>
      </c>
      <c r="O416">
        <f>IF($A416&lt;='P01'!$B$17,INDEX('P01'!$AC:$AC,$A416+52),0)+IF($A416&lt;='P02'!$B$17,INDEX('P02'!$AC:$AC,$A416+52),0)+IF($A416&lt;='P03'!$B$17,INDEX('P03'!$AC:$AC,$A416+52),0)+IF($A416&lt;='P04'!$B$17,INDEX('P04'!$AC:$AC,$A416+52),0)+IF($A416&lt;='P05'!$B$17,INDEX('P05'!$AC:$AC,$A416+52),0)+IF($A416&lt;='P06'!$B$17,INDEX('P06'!$AC:$AC,$A416+52),0)+IF($A416&lt;='P07'!$B$17,INDEX('P07'!$AC:$AC,$A416+52),0)+IF($A416&lt;='P08'!$B$17,INDEX('P08'!$AC:$AC,$A416+52),0)+IF($A416&lt;='P09'!$B$17,INDEX('P09'!$AC:$AC,$A416+52),0)+IF($A416&lt;='P10'!$B$17,INDEX('P10'!$AC:$AC,$A416+52),0)</f>
        <v>0.13357521393724728</v>
      </c>
      <c r="P416">
        <f>IF($A416&lt;='P01'!$B$17,INDEX('P01'!$AD:$AD,$A416+52),0)+IF($A416&lt;='P02'!$B$17,INDEX('P02'!$AD:$AD,$A416+52),0)+IF($A416&lt;='P03'!$B$17,INDEX('P03'!$AD:$AD,$A416+52),0)+IF($A416&lt;='P04'!$B$17,INDEX('P04'!$AD:$AD,$A416+52),0)+IF($A416&lt;='P05'!$B$17,INDEX('P05'!$AD:$AD,$A416+52),0)+IF($A416&lt;='P06'!$B$17,INDEX('P06'!$AD:$AD,$A416+52),0)+IF($A416&lt;='P07'!$B$17,INDEX('P07'!$AD:$AD,$A416+52),0)+IF($A416&lt;='P08'!$B$17,INDEX('P08'!$AD:$AD,$A416+52),0)+IF($A416&lt;='P09'!$B$17,INDEX('P09'!$AD:$AD,$A416+52),0)+IF($A416&lt;='P10'!$B$17,INDEX('P10'!$AD:$AD,$A416+52),0)</f>
        <v>0.73496151000674026</v>
      </c>
      <c r="Q416">
        <f>IF($A416&lt;='P01'!$B$17,INDEX('P01'!$AE:$AE,$A416+52),0)+IF($A416&lt;='P02'!$B$17,INDEX('P02'!$AE:$AE,$A416+52),0)+IF($A416&lt;='P03'!$B$17,INDEX('P03'!$AE:$AE,$A416+52),0)+IF($A416&lt;='P04'!$B$17,INDEX('P04'!$AE:$AE,$A416+52),0)+IF($A416&lt;='P05'!$B$17,INDEX('P05'!$AE:$AE,$A416+52),0)+IF($A416&lt;='P06'!$B$17,INDEX('P06'!$AE:$AE,$A416+52),0)+IF($A416&lt;='P07'!$B$17,INDEX('P07'!$AE:$AE,$A416+52),0)+IF($A416&lt;='P08'!$B$17,INDEX('P08'!$AE:$AE,$A416+52),0)+IF($A416&lt;='P09'!$B$17,INDEX('P09'!$AE:$AE,$A416+52),0)+IF($A416&lt;='P10'!$B$17,INDEX('P10'!$AE:$AE,$A416+52),0)</f>
        <v>19.09811836456058</v>
      </c>
      <c r="R416">
        <f>IF($A416&lt;='P01'!$B$17,INDEX('P01'!$AF:$AF,$A416+52),0)+IF($A416&lt;='P02'!$B$17,INDEX('P02'!$AF:$AF,$A416+52),0)+IF($A416&lt;='P03'!$B$17,INDEX('P03'!$AF:$AF,$A416+52),0)+IF($A416&lt;='P04'!$B$17,INDEX('P04'!$AF:$AF,$A416+52),0)+IF($A416&lt;='P05'!$B$17,INDEX('P05'!$AF:$AF,$A416+52),0)+IF($A416&lt;='P06'!$B$17,INDEX('P06'!$AF:$AF,$A416+52),0)+IF($A416&lt;='P07'!$B$17,INDEX('P07'!$AF:$AF,$A416+52),0)+IF($A416&lt;='P08'!$B$17,INDEX('P08'!$AF:$AF,$A416+52),0)+IF($A416&lt;='P09'!$B$17,INDEX('P09'!$AF:$AF,$A416+52),0)+IF($A416&lt;='P10'!$B$17,INDEX('P10'!$AF:$AF,$A416+52),0)</f>
        <v>1.2294808816653371E-2</v>
      </c>
      <c r="S416">
        <f>IF($A416&lt;='P01'!$B$17,INDEX('P01'!$AG:$AG,$A416+52),0)+IF($A416&lt;='P02'!$B$17,INDEX('P02'!$AG:$AG,$A416+52),0)+IF($A416&lt;='P03'!$B$17,INDEX('P03'!$AG:$AG,$A416+52),0)+IF($A416&lt;='P04'!$B$17,INDEX('P04'!$AG:$AG,$A416+52),0)+IF($A416&lt;='P05'!$B$17,INDEX('P05'!$AG:$AG,$A416+52),0)+IF($A416&lt;='P06'!$B$17,INDEX('P06'!$AG:$AG,$A416+52),0)+IF($A416&lt;='P07'!$B$17,INDEX('P07'!$AG:$AG,$A416+52),0)+IF($A416&lt;='P08'!$B$17,INDEX('P08'!$AG:$AG,$A416+52),0)+IF($A416&lt;='P09'!$B$17,INDEX('P09'!$AG:$AG,$A416+52),0)+IF($A416&lt;='P10'!$B$17,INDEX('P10'!$AG:$AG,$A416+52),0)</f>
        <v>5519.2191891787215</v>
      </c>
      <c r="T416">
        <f>IF($A416&lt;='P01'!$B$17,INDEX('P01'!$AI:$AI,$A416+52),0)+IF($A416&lt;='P02'!$B$17,INDEX('P02'!$AI:$AI,$A416+52),0)+IF($A416&lt;='P03'!$B$17,INDEX('P03'!$AI:$AI,$A416+52),0)+IF($A416&lt;='P04'!$B$17,INDEX('P04'!$AI:$AI,$A416+52),0)+IF($A416&lt;='P05'!$B$17,INDEX('P05'!$AI:$AI,$A416+52),0)+IF($A416&lt;='P06'!$B$17,INDEX('P06'!$AI:$AI,$A416+52),0)+IF($A416&lt;='P07'!$B$17,INDEX('P07'!$AI:$AI,$A416+52),0)+IF($A416&lt;='P08'!$B$17,INDEX('P08'!$AI:$AI,$A416+52),0)+IF($A416&lt;='P09'!$B$17,INDEX('P09'!$AI:$AI,$A416+52),0)+IF($A416&lt;='P10'!$B$17,INDEX('P10'!$AI:$AI,$A416+52),0)</f>
        <v>5519.2191891787215</v>
      </c>
    </row>
    <row r="417" spans="1:20" x14ac:dyDescent="0.35">
      <c r="A417">
        <v>385</v>
      </c>
      <c r="B417">
        <f>IF($A417&lt;='P01'!$B$17,INDEX('P01'!$J:$J,$A417+52),0)+IF($A417&lt;='P02'!$B$17,INDEX('P02'!$J:$J,$A417+52),0)+IF($A417&lt;='P03'!$B$17,INDEX('P03'!$J:$J,$A417+52),0)+IF($A417&lt;='P04'!$B$17,INDEX('P04'!$J:$J,$A417+52),0)+IF($A417&lt;='P05'!$B$17,INDEX('P05'!$J:$J,$A417+52),0)+IF($A417&lt;='P06'!$B$17,INDEX('P06'!$J:$J,$A417+52),0)+IF($A417&lt;='P07'!$B$17,INDEX('P07'!$J:$J,$A417+52),0)+IF($A417&lt;='P08'!$B$17,INDEX('P08'!$J:$J,$A417+52),0)+IF($A417&lt;='P09'!$B$17,INDEX('P09'!$J:$J,$A417+52),0)+IF($A417&lt;='P10'!$B$17,INDEX('P10'!$J:$J,$A417+52),0)</f>
        <v>7.3171686675569319E-5</v>
      </c>
      <c r="C417">
        <f>IF($A417&lt;='P01'!$B$17,INDEX('P01'!$K:$K,$A417+52),0)+IF($A417&lt;='P02'!$B$17,INDEX('P02'!$K:$K,$A417+52),0)+IF($A417&lt;='P03'!$B$17,INDEX('P03'!$K:$K,$A417+52),0)+IF($A417&lt;='P04'!$B$17,INDEX('P04'!$K:$K,$A417+52),0)+IF($A417&lt;='P05'!$B$17,INDEX('P05'!$K:$K,$A417+52),0)+IF($A417&lt;='P06'!$B$17,INDEX('P06'!$K:$K,$A417+52),0)+IF($A417&lt;='P07'!$B$17,INDEX('P07'!$K:$K,$A417+52),0)+IF($A417&lt;='P08'!$B$17,INDEX('P08'!$K:$K,$A417+52),0)+IF($A417&lt;='P09'!$B$17,INDEX('P09'!$K:$K,$A417+52),0)+IF($A417&lt;='P10'!$B$17,INDEX('P10'!$K:$K,$A417+52),0)</f>
        <v>6.7727134863990028E-4</v>
      </c>
      <c r="D417">
        <f>IF($A417&lt;='P01'!$B$17,INDEX('P01'!$L:$L,$A417+52),0)+IF($A417&lt;='P02'!$B$17,INDEX('P02'!$L:$L,$A417+52),0)+IF($A417&lt;='P03'!$B$17,INDEX('P03'!$L:$L,$A417+52),0)+IF($A417&lt;='P04'!$B$17,INDEX('P04'!$L:$L,$A417+52),0)+IF($A417&lt;='P05'!$B$17,INDEX('P05'!$L:$L,$A417+52),0)+IF($A417&lt;='P06'!$B$17,INDEX('P06'!$L:$L,$A417+52),0)+IF($A417&lt;='P07'!$B$17,INDEX('P07'!$L:$L,$A417+52),0)+IF($A417&lt;='P08'!$B$17,INDEX('P08'!$L:$L,$A417+52),0)+IF($A417&lt;='P09'!$B$17,INDEX('P09'!$L:$L,$A417+52),0)+IF($A417&lt;='P10'!$B$17,INDEX('P10'!$L:$L,$A417+52),0)</f>
        <v>0</v>
      </c>
      <c r="E417">
        <f>IF($A417&lt;='P01'!$B$17,INDEX('P01'!$M:$M,$A417+52),0)+IF($A417&lt;='P02'!$B$17,INDEX('P02'!$M:$M,$A417+52),0)+IF($A417&lt;='P03'!$B$17,INDEX('P03'!$M:$M,$A417+52),0)+IF($A417&lt;='P04'!$B$17,INDEX('P04'!$M:$M,$A417+52),0)+IF($A417&lt;='P05'!$B$17,INDEX('P05'!$M:$M,$A417+52),0)+IF($A417&lt;='P06'!$B$17,INDEX('P06'!$M:$M,$A417+52),0)+IF($A417&lt;='P07'!$B$17,INDEX('P07'!$M:$M,$A417+52),0)+IF($A417&lt;='P08'!$B$17,INDEX('P08'!$M:$M,$A417+52),0)+IF($A417&lt;='P09'!$B$17,INDEX('P09'!$M:$M,$A417+52),0)+IF($A417&lt;='P10'!$B$17,INDEX('P10'!$M:$M,$A417+52),0)</f>
        <v>0.19875168602333834</v>
      </c>
      <c r="F417">
        <f>IF($A417&lt;='P01'!$B$17,INDEX('P01'!$R:$R,$A417+52),0)+IF($A417&lt;='P02'!$B$17,INDEX('P02'!$R:$R,$A417+52),0)+IF($A417&lt;='P03'!$B$17,INDEX('P03'!$R:$R,$A417+52),0)+IF($A417&lt;='P04'!$B$17,INDEX('P04'!$R:$R,$A417+52),0)+IF($A417&lt;='P05'!$B$17,INDEX('P05'!$R:$R,$A417+52),0)+IF($A417&lt;='P06'!$B$17,INDEX('P06'!$R:$R,$A417+52),0)+IF($A417&lt;='P07'!$B$17,INDEX('P07'!$R:$R,$A417+52),0)+IF($A417&lt;='P08'!$B$17,INDEX('P08'!$R:$R,$A417+52),0)+IF($A417&lt;='P09'!$B$17,INDEX('P09'!$R:$R,$A417+52),0)+IF($A417&lt;='P10'!$B$17,INDEX('P10'!$R:$R,$A417+52),0)</f>
        <v>23.265938290820209</v>
      </c>
      <c r="G417">
        <f>IF($A417&lt;='P01'!$B$17,INDEX('P01'!$S:$S,$A417+52),0)+IF($A417&lt;='P02'!$B$17,INDEX('P02'!$S:$S,$A417+52),0)+IF($A417&lt;='P03'!$B$17,INDEX('P03'!$S:$S,$A417+52),0)+IF($A417&lt;='P04'!$B$17,INDEX('P04'!$S:$S,$A417+52),0)+IF($A417&lt;='P05'!$B$17,INDEX('P05'!$S:$S,$A417+52),0)+IF($A417&lt;='P06'!$B$17,INDEX('P06'!$S:$S,$A417+52),0)+IF($A417&lt;='P07'!$B$17,INDEX('P07'!$S:$S,$A417+52),0)+IF($A417&lt;='P08'!$B$17,INDEX('P08'!$S:$S,$A417+52),0)+IF($A417&lt;='P09'!$B$17,INDEX('P09'!$S:$S,$A417+52),0)+IF($A417&lt;='P10'!$B$17,INDEX('P10'!$S:$S,$A417+52),0)</f>
        <v>0.46531876581640419</v>
      </c>
      <c r="H417">
        <f>IF($A417&lt;='P01'!$B$17,INDEX('P01'!$T:$T,$A417+52),0)+IF($A417&lt;='P02'!$B$17,INDEX('P02'!$T:$T,$A417+52),0)+IF($A417&lt;='P03'!$B$17,INDEX('P03'!$T:$T,$A417+52),0)+IF($A417&lt;='P04'!$B$17,INDEX('P04'!$T:$T,$A417+52),0)+IF($A417&lt;='P05'!$B$17,INDEX('P05'!$T:$T,$A417+52),0)+IF($A417&lt;='P06'!$B$17,INDEX('P06'!$T:$T,$A417+52),0)+IF($A417&lt;='P07'!$B$17,INDEX('P07'!$T:$T,$A417+52),0)+IF($A417&lt;='P08'!$B$17,INDEX('P08'!$T:$T,$A417+52),0)+IF($A417&lt;='P09'!$B$17,INDEX('P09'!$T:$T,$A417+52),0)+IF($A417&lt;='P10'!$B$17,INDEX('P10'!$T:$T,$A417+52),0)</f>
        <v>2.575007500553316</v>
      </c>
      <c r="I417">
        <f>IF($A417&lt;='P01'!$B$17,INDEX('P01'!$U:$U,$A417+52),0)+IF($A417&lt;='P02'!$B$17,INDEX('P02'!$U:$U,$A417+52),0)+IF($A417&lt;='P03'!$B$17,INDEX('P03'!$U:$U,$A417+52),0)+IF($A417&lt;='P04'!$B$17,INDEX('P04'!$U:$U,$A417+52),0)+IF($A417&lt;='P05'!$B$17,INDEX('P05'!$U:$U,$A417+52),0)+IF($A417&lt;='P06'!$B$17,INDEX('P06'!$U:$U,$A417+52),0)+IF($A417&lt;='P07'!$B$17,INDEX('P07'!$U:$U,$A417+52),0)+IF($A417&lt;='P08'!$B$17,INDEX('P08'!$U:$U,$A417+52),0)+IF($A417&lt;='P09'!$B$17,INDEX('P09'!$U:$U,$A417+52),0)+IF($A417&lt;='P10'!$B$17,INDEX('P10'!$U:$U,$A417+52),0)</f>
        <v>73.171686675569319</v>
      </c>
      <c r="J417">
        <f>IF($A417&lt;='P01'!$B$17,INDEX('P01'!$V:$V,$A417+52),0)+IF($A417&lt;='P02'!$B$17,INDEX('P02'!$V:$V,$A417+52),0)+IF($A417&lt;='P03'!$B$17,INDEX('P03'!$V:$V,$A417+52),0)+IF($A417&lt;='P04'!$B$17,INDEX('P04'!$V:$V,$A417+52),0)+IF($A417&lt;='P05'!$B$17,INDEX('P05'!$V:$V,$A417+52),0)+IF($A417&lt;='P06'!$B$17,INDEX('P06'!$V:$V,$A417+52),0)+IF($A417&lt;='P07'!$B$17,INDEX('P07'!$V:$V,$A417+52),0)+IF($A417&lt;='P08'!$B$17,INDEX('P08'!$V:$V,$A417+52),0)+IF($A417&lt;='P09'!$B$17,INDEX('P09'!$V:$V,$A417+52),0)+IF($A417&lt;='P10'!$B$17,INDEX('P10'!$V:$V,$A417+52),0)</f>
        <v>4.7221962719589124E-2</v>
      </c>
      <c r="K417">
        <f>IF($A417&lt;='P01'!$B$17,INDEX('P01'!$W:$W,$A417+52),0)+IF($A417&lt;='P02'!$B$17,INDEX('P02'!$W:$W,$A417+52),0)+IF($A417&lt;='P03'!$B$17,INDEX('P03'!$W:$W,$A417+52),0)+IF($A417&lt;='P04'!$B$17,INDEX('P04'!$W:$W,$A417+52),0)+IF($A417&lt;='P05'!$B$17,INDEX('P05'!$W:$W,$A417+52),0)+IF($A417&lt;='P06'!$B$17,INDEX('P06'!$W:$W,$A417+52),0)+IF($A417&lt;='P07'!$B$17,INDEX('P07'!$W:$W,$A417+52),0)+IF($A417&lt;='P08'!$B$17,INDEX('P08'!$W:$W,$A417+52),0)+IF($A417&lt;='P09'!$B$17,INDEX('P09'!$W:$W,$A417+52),0)+IF($A417&lt;='P10'!$B$17,INDEX('P10'!$W:$W,$A417+52),0)</f>
        <v>-52.993296613838424</v>
      </c>
      <c r="L417">
        <f>IF($A417&lt;='P01'!$B$17,INDEX('P01'!$X:$X,$A417+52),0)+IF($A417&lt;='P02'!$B$17,INDEX('P02'!$X:$X,$A417+52),0)+IF($A417&lt;='P03'!$B$17,INDEX('P03'!$X:$X,$A417+52),0)+IF($A417&lt;='P04'!$B$17,INDEX('P04'!$X:$X,$A417+52),0)+IF($A417&lt;='P05'!$B$17,INDEX('P05'!$X:$X,$A417+52),0)+IF($A417&lt;='P06'!$B$17,INDEX('P06'!$X:$X,$A417+52),0)+IF($A417&lt;='P07'!$B$17,INDEX('P07'!$X:$X,$A417+52),0)+IF($A417&lt;='P08'!$B$17,INDEX('P08'!$X:$X,$A417+52),0)+IF($A417&lt;='P09'!$B$17,INDEX('P09'!$X:$X,$A417+52),0)+IF($A417&lt;='P10'!$B$17,INDEX('P10'!$X:$X,$A417+52),0)</f>
        <v>52.918653318640629</v>
      </c>
      <c r="M417">
        <f>IF($A417&lt;='P01'!$B$17,INDEX('P01'!$AA:$AA,$A417+52),0)+IF($A417&lt;='P02'!$B$17,INDEX('P02'!$AA:$AA,$A417+52),0)+IF($A417&lt;='P03'!$B$17,INDEX('P03'!$AA:$AA,$A417+52),0)+IF($A417&lt;='P04'!$B$17,INDEX('P04'!$AA:$AA,$A417+52),0)+IF($A417&lt;='P05'!$B$17,INDEX('P05'!$AA:$AA,$A417+52),0)+IF($A417&lt;='P06'!$B$17,INDEX('P06'!$AA:$AA,$A417+52),0)+IF($A417&lt;='P07'!$B$17,INDEX('P07'!$AA:$AA,$A417+52),0)+IF($A417&lt;='P08'!$B$17,INDEX('P08'!$AA:$AA,$A417+52),0)+IF($A417&lt;='P09'!$B$17,INDEX('P09'!$AA:$AA,$A417+52),0)+IF($A417&lt;='P10'!$B$17,INDEX('P10'!$AA:$AA,$A417+52),0)</f>
        <v>-15.035659469425324</v>
      </c>
      <c r="N417">
        <f>IF($A417&lt;='P01'!$B$17,INDEX('P01'!$AB:$AB,$A417+52),0)+IF($A417&lt;='P02'!$B$17,INDEX('P02'!$AB:$AB,$A417+52),0)+IF($A417&lt;='P03'!$B$17,INDEX('P03'!$AB:$AB,$A417+52),0)+IF($A417&lt;='P04'!$B$17,INDEX('P04'!$AB:$AB,$A417+52),0)+IF($A417&lt;='P05'!$B$17,INDEX('P05'!$AB:$AB,$A417+52),0)+IF($A417&lt;='P06'!$B$17,INDEX('P06'!$AB:$AB,$A417+52),0)+IF($A417&lt;='P07'!$B$17,INDEX('P07'!$AB:$AB,$A417+52),0)+IF($A417&lt;='P08'!$B$17,INDEX('P08'!$AB:$AB,$A417+52),0)+IF($A417&lt;='P09'!$B$17,INDEX('P09'!$AB:$AB,$A417+52),0)+IF($A417&lt;='P10'!$B$17,INDEX('P10'!$AB:$AB,$A417+52),0)</f>
        <v>6.6321404428414485</v>
      </c>
      <c r="O417">
        <f>IF($A417&lt;='P01'!$B$17,INDEX('P01'!$AC:$AC,$A417+52),0)+IF($A417&lt;='P02'!$B$17,INDEX('P02'!$AC:$AC,$A417+52),0)+IF($A417&lt;='P03'!$B$17,INDEX('P03'!$AC:$AC,$A417+52),0)+IF($A417&lt;='P04'!$B$17,INDEX('P04'!$AC:$AC,$A417+52),0)+IF($A417&lt;='P05'!$B$17,INDEX('P05'!$AC:$AC,$A417+52),0)+IF($A417&lt;='P06'!$B$17,INDEX('P06'!$AC:$AC,$A417+52),0)+IF($A417&lt;='P07'!$B$17,INDEX('P07'!$AC:$AC,$A417+52),0)+IF($A417&lt;='P08'!$B$17,INDEX('P08'!$AC:$AC,$A417+52),0)+IF($A417&lt;='P09'!$B$17,INDEX('P09'!$AC:$AC,$A417+52),0)+IF($A417&lt;='P10'!$B$17,INDEX('P10'!$AC:$AC,$A417+52),0)</f>
        <v>0.13264280885682897</v>
      </c>
      <c r="P417">
        <f>IF($A417&lt;='P01'!$B$17,INDEX('P01'!$AD:$AD,$A417+52),0)+IF($A417&lt;='P02'!$B$17,INDEX('P02'!$AD:$AD,$A417+52),0)+IF($A417&lt;='P03'!$B$17,INDEX('P03'!$AD:$AD,$A417+52),0)+IF($A417&lt;='P04'!$B$17,INDEX('P04'!$AD:$AD,$A417+52),0)+IF($A417&lt;='P05'!$B$17,INDEX('P05'!$AD:$AD,$A417+52),0)+IF($A417&lt;='P06'!$B$17,INDEX('P06'!$AD:$AD,$A417+52),0)+IF($A417&lt;='P07'!$B$17,INDEX('P07'!$AD:$AD,$A417+52),0)+IF($A417&lt;='P08'!$B$17,INDEX('P08'!$AD:$AD,$A417+52),0)+IF($A417&lt;='P09'!$B$17,INDEX('P09'!$AD:$AD,$A417+52),0)+IF($A417&lt;='P10'!$B$17,INDEX('P10'!$AD:$AD,$A417+52),0)</f>
        <v>0.73163116371099401</v>
      </c>
      <c r="Q417">
        <f>IF($A417&lt;='P01'!$B$17,INDEX('P01'!$AE:$AE,$A417+52),0)+IF($A417&lt;='P02'!$B$17,INDEX('P02'!$AE:$AE,$A417+52),0)+IF($A417&lt;='P03'!$B$17,INDEX('P03'!$AE:$AE,$A417+52),0)+IF($A417&lt;='P04'!$B$17,INDEX('P04'!$AE:$AE,$A417+52),0)+IF($A417&lt;='P05'!$B$17,INDEX('P05'!$AE:$AE,$A417+52),0)+IF($A417&lt;='P06'!$B$17,INDEX('P06'!$AE:$AE,$A417+52),0)+IF($A417&lt;='P07'!$B$17,INDEX('P07'!$AE:$AE,$A417+52),0)+IF($A417&lt;='P08'!$B$17,INDEX('P08'!$AE:$AE,$A417+52),0)+IF($A417&lt;='P09'!$B$17,INDEX('P09'!$AE:$AE,$A417+52),0)+IF($A417&lt;='P10'!$B$17,INDEX('P10'!$AE:$AE,$A417+52),0)</f>
        <v>20.790108868280779</v>
      </c>
      <c r="R417">
        <f>IF($A417&lt;='P01'!$B$17,INDEX('P01'!$AF:$AF,$A417+52),0)+IF($A417&lt;='P02'!$B$17,INDEX('P02'!$AF:$AF,$A417+52),0)+IF($A417&lt;='P03'!$B$17,INDEX('P03'!$AF:$AF,$A417+52),0)+IF($A417&lt;='P04'!$B$17,INDEX('P04'!$AF:$AF,$A417+52),0)+IF($A417&lt;='P05'!$B$17,INDEX('P05'!$AF:$AF,$A417+52),0)+IF($A417&lt;='P06'!$B$17,INDEX('P06'!$AF:$AF,$A417+52),0)+IF($A417&lt;='P07'!$B$17,INDEX('P07'!$AF:$AF,$A417+52),0)+IF($A417&lt;='P08'!$B$17,INDEX('P08'!$AF:$AF,$A417+52),0)+IF($A417&lt;='P09'!$B$17,INDEX('P09'!$AF:$AF,$A417+52),0)+IF($A417&lt;='P10'!$B$17,INDEX('P10'!$AF:$AF,$A417+52),0)</f>
        <v>1.3417071418171127E-2</v>
      </c>
      <c r="S417">
        <f>IF($A417&lt;='P01'!$B$17,INDEX('P01'!$AG:$AG,$A417+52),0)+IF($A417&lt;='P02'!$B$17,INDEX('P02'!$AG:$AG,$A417+52),0)+IF($A417&lt;='P03'!$B$17,INDEX('P03'!$AG:$AG,$A417+52),0)+IF($A417&lt;='P04'!$B$17,INDEX('P04'!$AG:$AG,$A417+52),0)+IF($A417&lt;='P05'!$B$17,INDEX('P05'!$AG:$AG,$A417+52),0)+IF($A417&lt;='P06'!$B$17,INDEX('P06'!$AG:$AG,$A417+52),0)+IF($A417&lt;='P07'!$B$17,INDEX('P07'!$AG:$AG,$A417+52),0)+IF($A417&lt;='P08'!$B$17,INDEX('P08'!$AG:$AG,$A417+52),0)+IF($A417&lt;='P09'!$B$17,INDEX('P09'!$AG:$AG,$A417+52),0)+IF($A417&lt;='P10'!$B$17,INDEX('P10'!$AG:$AG,$A417+52),0)</f>
        <v>5484.369023286371</v>
      </c>
      <c r="T417">
        <f>IF($A417&lt;='P01'!$B$17,INDEX('P01'!$AI:$AI,$A417+52),0)+IF($A417&lt;='P02'!$B$17,INDEX('P02'!$AI:$AI,$A417+52),0)+IF($A417&lt;='P03'!$B$17,INDEX('P03'!$AI:$AI,$A417+52),0)+IF($A417&lt;='P04'!$B$17,INDEX('P04'!$AI:$AI,$A417+52),0)+IF($A417&lt;='P05'!$B$17,INDEX('P05'!$AI:$AI,$A417+52),0)+IF($A417&lt;='P06'!$B$17,INDEX('P06'!$AI:$AI,$A417+52),0)+IF($A417&lt;='P07'!$B$17,INDEX('P07'!$AI:$AI,$A417+52),0)+IF($A417&lt;='P08'!$B$17,INDEX('P08'!$AI:$AI,$A417+52),0)+IF($A417&lt;='P09'!$B$17,INDEX('P09'!$AI:$AI,$A417+52),0)+IF($A417&lt;='P10'!$B$17,INDEX('P10'!$AI:$AI,$A417+52),0)</f>
        <v>5484.369023286371</v>
      </c>
    </row>
    <row r="418" spans="1:20" x14ac:dyDescent="0.35">
      <c r="A418">
        <v>386</v>
      </c>
      <c r="B418">
        <f>IF($A418&lt;='P01'!$B$17,INDEX('P01'!$J:$J,$A418+52),0)+IF($A418&lt;='P02'!$B$17,INDEX('P02'!$J:$J,$A418+52),0)+IF($A418&lt;='P03'!$B$17,INDEX('P03'!$J:$J,$A418+52),0)+IF($A418&lt;='P04'!$B$17,INDEX('P04'!$J:$J,$A418+52),0)+IF($A418&lt;='P05'!$B$17,INDEX('P05'!$J:$J,$A418+52),0)+IF($A418&lt;='P06'!$B$17,INDEX('P06'!$J:$J,$A418+52),0)+IF($A418&lt;='P07'!$B$17,INDEX('P07'!$J:$J,$A418+52),0)+IF($A418&lt;='P08'!$B$17,INDEX('P08'!$J:$J,$A418+52),0)+IF($A418&lt;='P09'!$B$17,INDEX('P09'!$J:$J,$A418+52),0)+IF($A418&lt;='P10'!$B$17,INDEX('P10'!$J:$J,$A418+52),0)</f>
        <v>7.2896445589636736E-5</v>
      </c>
      <c r="C418">
        <f>IF($A418&lt;='P01'!$B$17,INDEX('P01'!$K:$K,$A418+52),0)+IF($A418&lt;='P02'!$B$17,INDEX('P02'!$K:$K,$A418+52),0)+IF($A418&lt;='P03'!$B$17,INDEX('P03'!$K:$K,$A418+52),0)+IF($A418&lt;='P04'!$B$17,INDEX('P04'!$K:$K,$A418+52),0)+IF($A418&lt;='P05'!$B$17,INDEX('P05'!$K:$K,$A418+52),0)+IF($A418&lt;='P06'!$B$17,INDEX('P06'!$K:$K,$A418+52),0)+IF($A418&lt;='P07'!$B$17,INDEX('P07'!$K:$K,$A418+52),0)+IF($A418&lt;='P08'!$B$17,INDEX('P08'!$K:$K,$A418+52),0)+IF($A418&lt;='P09'!$B$17,INDEX('P09'!$K:$K,$A418+52),0)+IF($A418&lt;='P10'!$B$17,INDEX('P10'!$K:$K,$A418+52),0)</f>
        <v>6.7472373890258204E-4</v>
      </c>
      <c r="D418">
        <f>IF($A418&lt;='P01'!$B$17,INDEX('P01'!$L:$L,$A418+52),0)+IF($A418&lt;='P02'!$B$17,INDEX('P02'!$L:$L,$A418+52),0)+IF($A418&lt;='P03'!$B$17,INDEX('P03'!$L:$L,$A418+52),0)+IF($A418&lt;='P04'!$B$17,INDEX('P04'!$L:$L,$A418+52),0)+IF($A418&lt;='P05'!$B$17,INDEX('P05'!$L:$L,$A418+52),0)+IF($A418&lt;='P06'!$B$17,INDEX('P06'!$L:$L,$A418+52),0)+IF($A418&lt;='P07'!$B$17,INDEX('P07'!$L:$L,$A418+52),0)+IF($A418&lt;='P08'!$B$17,INDEX('P08'!$L:$L,$A418+52),0)+IF($A418&lt;='P09'!$B$17,INDEX('P09'!$L:$L,$A418+52),0)+IF($A418&lt;='P10'!$B$17,INDEX('P10'!$L:$L,$A418+52),0)</f>
        <v>0</v>
      </c>
      <c r="E418">
        <f>IF($A418&lt;='P01'!$B$17,INDEX('P01'!$M:$M,$A418+52),0)+IF($A418&lt;='P02'!$B$17,INDEX('P02'!$M:$M,$A418+52),0)+IF($A418&lt;='P03'!$B$17,INDEX('P03'!$M:$M,$A418+52),0)+IF($A418&lt;='P04'!$B$17,INDEX('P04'!$M:$M,$A418+52),0)+IF($A418&lt;='P05'!$B$17,INDEX('P05'!$M:$M,$A418+52),0)+IF($A418&lt;='P06'!$B$17,INDEX('P06'!$M:$M,$A418+52),0)+IF($A418&lt;='P07'!$B$17,INDEX('P07'!$M:$M,$A418+52),0)+IF($A418&lt;='P08'!$B$17,INDEX('P08'!$M:$M,$A418+52),0)+IF($A418&lt;='P09'!$B$17,INDEX('P09'!$M:$M,$A418+52),0)+IF($A418&lt;='P10'!$B$17,INDEX('P10'!$M:$M,$A418+52),0)</f>
        <v>0.19800406583884611</v>
      </c>
      <c r="F418">
        <f>IF($A418&lt;='P01'!$B$17,INDEX('P01'!$R:$R,$A418+52),0)+IF($A418&lt;='P02'!$B$17,INDEX('P02'!$R:$R,$A418+52),0)+IF($A418&lt;='P03'!$B$17,INDEX('P03'!$R:$R,$A418+52),0)+IF($A418&lt;='P04'!$B$17,INDEX('P04'!$R:$R,$A418+52),0)+IF($A418&lt;='P05'!$B$17,INDEX('P05'!$R:$R,$A418+52),0)+IF($A418&lt;='P06'!$B$17,INDEX('P06'!$R:$R,$A418+52),0)+IF($A418&lt;='P07'!$B$17,INDEX('P07'!$R:$R,$A418+52),0)+IF($A418&lt;='P08'!$B$17,INDEX('P08'!$R:$R,$A418+52),0)+IF($A418&lt;='P09'!$B$17,INDEX('P09'!$R:$R,$A418+52),0)+IF($A418&lt;='P10'!$B$17,INDEX('P10'!$R:$R,$A418+52),0)</f>
        <v>23.178421624041718</v>
      </c>
      <c r="G418">
        <f>IF($A418&lt;='P01'!$B$17,INDEX('P01'!$S:$S,$A418+52),0)+IF($A418&lt;='P02'!$B$17,INDEX('P02'!$S:$S,$A418+52),0)+IF($A418&lt;='P03'!$B$17,INDEX('P03'!$S:$S,$A418+52),0)+IF($A418&lt;='P04'!$B$17,INDEX('P04'!$S:$S,$A418+52),0)+IF($A418&lt;='P05'!$B$17,INDEX('P05'!$S:$S,$A418+52),0)+IF($A418&lt;='P06'!$B$17,INDEX('P06'!$S:$S,$A418+52),0)+IF($A418&lt;='P07'!$B$17,INDEX('P07'!$S:$S,$A418+52),0)+IF($A418&lt;='P08'!$B$17,INDEX('P08'!$S:$S,$A418+52),0)+IF($A418&lt;='P09'!$B$17,INDEX('P09'!$S:$S,$A418+52),0)+IF($A418&lt;='P10'!$B$17,INDEX('P10'!$S:$S,$A418+52),0)</f>
        <v>0.46356843248083435</v>
      </c>
      <c r="H418">
        <f>IF($A418&lt;='P01'!$B$17,INDEX('P01'!$T:$T,$A418+52),0)+IF($A418&lt;='P02'!$B$17,INDEX('P02'!$T:$T,$A418+52),0)+IF($A418&lt;='P03'!$B$17,INDEX('P03'!$T:$T,$A418+52),0)+IF($A418&lt;='P04'!$B$17,INDEX('P04'!$T:$T,$A418+52),0)+IF($A418&lt;='P05'!$B$17,INDEX('P05'!$T:$T,$A418+52),0)+IF($A418&lt;='P06'!$B$17,INDEX('P06'!$T:$T,$A418+52),0)+IF($A418&lt;='P07'!$B$17,INDEX('P07'!$T:$T,$A418+52),0)+IF($A418&lt;='P08'!$B$17,INDEX('P08'!$T:$T,$A418+52),0)+IF($A418&lt;='P09'!$B$17,INDEX('P09'!$T:$T,$A418+52),0)+IF($A418&lt;='P10'!$B$17,INDEX('P10'!$T:$T,$A418+52),0)</f>
        <v>2.5716481808457528</v>
      </c>
      <c r="I418">
        <f>IF($A418&lt;='P01'!$B$17,INDEX('P01'!$U:$U,$A418+52),0)+IF($A418&lt;='P02'!$B$17,INDEX('P02'!$U:$U,$A418+52),0)+IF($A418&lt;='P03'!$B$17,INDEX('P03'!$U:$U,$A418+52),0)+IF($A418&lt;='P04'!$B$17,INDEX('P04'!$U:$U,$A418+52),0)+IF($A418&lt;='P05'!$B$17,INDEX('P05'!$U:$U,$A418+52),0)+IF($A418&lt;='P06'!$B$17,INDEX('P06'!$U:$U,$A418+52),0)+IF($A418&lt;='P07'!$B$17,INDEX('P07'!$U:$U,$A418+52),0)+IF($A418&lt;='P08'!$B$17,INDEX('P08'!$U:$U,$A418+52),0)+IF($A418&lt;='P09'!$B$17,INDEX('P09'!$U:$U,$A418+52),0)+IF($A418&lt;='P10'!$B$17,INDEX('P10'!$U:$U,$A418+52),0)</f>
        <v>72.896445589636741</v>
      </c>
      <c r="J418">
        <f>IF($A418&lt;='P01'!$B$17,INDEX('P01'!$V:$V,$A418+52),0)+IF($A418&lt;='P02'!$B$17,INDEX('P02'!$V:$V,$A418+52),0)+IF($A418&lt;='P03'!$B$17,INDEX('P03'!$V:$V,$A418+52),0)+IF($A418&lt;='P04'!$B$17,INDEX('P04'!$V:$V,$A418+52),0)+IF($A418&lt;='P05'!$B$17,INDEX('P05'!$V:$V,$A418+52),0)+IF($A418&lt;='P06'!$B$17,INDEX('P06'!$V:$V,$A418+52),0)+IF($A418&lt;='P07'!$B$17,INDEX('P07'!$V:$V,$A418+52),0)+IF($A418&lt;='P08'!$B$17,INDEX('P08'!$V:$V,$A418+52),0)+IF($A418&lt;='P09'!$B$17,INDEX('P09'!$V:$V,$A418+52),0)+IF($A418&lt;='P10'!$B$17,INDEX('P10'!$V:$V,$A418+52),0)</f>
        <v>4.7160357590299337E-2</v>
      </c>
      <c r="K418">
        <f>IF($A418&lt;='P01'!$B$17,INDEX('P01'!$W:$W,$A418+52),0)+IF($A418&lt;='P02'!$B$17,INDEX('P02'!$W:$W,$A418+52),0)+IF($A418&lt;='P03'!$B$17,INDEX('P03'!$W:$W,$A418+52),0)+IF($A418&lt;='P04'!$B$17,INDEX('P04'!$W:$W,$A418+52),0)+IF($A418&lt;='P05'!$B$17,INDEX('P05'!$W:$W,$A418+52),0)+IF($A418&lt;='P06'!$B$17,INDEX('P06'!$W:$W,$A418+52),0)+IF($A418&lt;='P07'!$B$17,INDEX('P07'!$W:$W,$A418+52),0)+IF($A418&lt;='P08'!$B$17,INDEX('P08'!$W:$W,$A418+52),0)+IF($A418&lt;='P09'!$B$17,INDEX('P09'!$W:$W,$A418+52),0)+IF($A418&lt;='P10'!$B$17,INDEX('P10'!$W:$W,$A418+52),0)</f>
        <v>-52.800400936511906</v>
      </c>
      <c r="L418">
        <f>IF($A418&lt;='P01'!$B$17,INDEX('P01'!$X:$X,$A418+52),0)+IF($A418&lt;='P02'!$B$17,INDEX('P02'!$X:$X,$A418+52),0)+IF($A418&lt;='P03'!$B$17,INDEX('P03'!$X:$X,$A418+52),0)+IF($A418&lt;='P04'!$B$17,INDEX('P04'!$X:$X,$A418+52),0)+IF($A418&lt;='P05'!$B$17,INDEX('P05'!$X:$X,$A418+52),0)+IF($A418&lt;='P06'!$B$17,INDEX('P06'!$X:$X,$A418+52),0)+IF($A418&lt;='P07'!$B$17,INDEX('P07'!$X:$X,$A418+52),0)+IF($A418&lt;='P08'!$B$17,INDEX('P08'!$X:$X,$A418+52),0)+IF($A418&lt;='P09'!$B$17,INDEX('P09'!$X:$X,$A418+52),0)+IF($A418&lt;='P10'!$B$17,INDEX('P10'!$X:$X,$A418+52),0)</f>
        <v>52.726038417971893</v>
      </c>
      <c r="M418">
        <f>IF($A418&lt;='P01'!$B$17,INDEX('P01'!$AA:$AA,$A418+52),0)+IF($A418&lt;='P02'!$B$17,INDEX('P02'!$AA:$AA,$A418+52),0)+IF($A418&lt;='P03'!$B$17,INDEX('P03'!$AA:$AA,$A418+52),0)+IF($A418&lt;='P04'!$B$17,INDEX('P04'!$AA:$AA,$A418+52),0)+IF($A418&lt;='P05'!$B$17,INDEX('P05'!$AA:$AA,$A418+52),0)+IF($A418&lt;='P06'!$B$17,INDEX('P06'!$AA:$AA,$A418+52),0)+IF($A418&lt;='P07'!$B$17,INDEX('P07'!$AA:$AA,$A418+52),0)+IF($A418&lt;='P08'!$B$17,INDEX('P08'!$AA:$AA,$A418+52),0)+IF($A418&lt;='P09'!$B$17,INDEX('P09'!$AA:$AA,$A418+52),0)+IF($A418&lt;='P10'!$B$17,INDEX('P10'!$AA:$AA,$A418+52),0)</f>
        <v>-14.932048583892243</v>
      </c>
      <c r="N418">
        <f>IF($A418&lt;='P01'!$B$17,INDEX('P01'!$AB:$AB,$A418+52),0)+IF($A418&lt;='P02'!$B$17,INDEX('P02'!$AB:$AB,$A418+52),0)+IF($A418&lt;='P03'!$B$17,INDEX('P03'!$AB:$AB,$A418+52),0)+IF($A418&lt;='P04'!$B$17,INDEX('P04'!$AB:$AB,$A418+52),0)+IF($A418&lt;='P05'!$B$17,INDEX('P05'!$AB:$AB,$A418+52),0)+IF($A418&lt;='P06'!$B$17,INDEX('P06'!$AB:$AB,$A418+52),0)+IF($A418&lt;='P07'!$B$17,INDEX('P07'!$AB:$AB,$A418+52),0)+IF($A418&lt;='P08'!$B$17,INDEX('P08'!$AB:$AB,$A418+52),0)+IF($A418&lt;='P09'!$B$17,INDEX('P09'!$AB:$AB,$A418+52),0)+IF($A418&lt;='P10'!$B$17,INDEX('P10'!$AB:$AB,$A418+52),0)</f>
        <v>6.5856334718006746</v>
      </c>
      <c r="O418">
        <f>IF($A418&lt;='P01'!$B$17,INDEX('P01'!$AC:$AC,$A418+52),0)+IF($A418&lt;='P02'!$B$17,INDEX('P02'!$AC:$AC,$A418+52),0)+IF($A418&lt;='P03'!$B$17,INDEX('P03'!$AC:$AC,$A418+52),0)+IF($A418&lt;='P04'!$B$17,INDEX('P04'!$AC:$AC,$A418+52),0)+IF($A418&lt;='P05'!$B$17,INDEX('P05'!$AC:$AC,$A418+52),0)+IF($A418&lt;='P06'!$B$17,INDEX('P06'!$AC:$AC,$A418+52),0)+IF($A418&lt;='P07'!$B$17,INDEX('P07'!$AC:$AC,$A418+52),0)+IF($A418&lt;='P08'!$B$17,INDEX('P08'!$AC:$AC,$A418+52),0)+IF($A418&lt;='P09'!$B$17,INDEX('P09'!$AC:$AC,$A418+52),0)+IF($A418&lt;='P10'!$B$17,INDEX('P10'!$AC:$AC,$A418+52),0)</f>
        <v>0.13171266943601348</v>
      </c>
      <c r="P418">
        <f>IF($A418&lt;='P01'!$B$17,INDEX('P01'!$AD:$AD,$A418+52),0)+IF($A418&lt;='P02'!$B$17,INDEX('P02'!$AD:$AD,$A418+52),0)+IF($A418&lt;='P03'!$B$17,INDEX('P03'!$AD:$AD,$A418+52),0)+IF($A418&lt;='P04'!$B$17,INDEX('P04'!$AD:$AD,$A418+52),0)+IF($A418&lt;='P05'!$B$17,INDEX('P05'!$AD:$AD,$A418+52),0)+IF($A418&lt;='P06'!$B$17,INDEX('P06'!$AD:$AD,$A418+52),0)+IF($A418&lt;='P07'!$B$17,INDEX('P07'!$AD:$AD,$A418+52),0)+IF($A418&lt;='P08'!$B$17,INDEX('P08'!$AD:$AD,$A418+52),0)+IF($A418&lt;='P09'!$B$17,INDEX('P09'!$AD:$AD,$A418+52),0)+IF($A418&lt;='P10'!$B$17,INDEX('P10'!$AD:$AD,$A418+52),0)</f>
        <v>0.72829244770223611</v>
      </c>
      <c r="Q418">
        <f>IF($A418&lt;='P01'!$B$17,INDEX('P01'!$AE:$AE,$A418+52),0)+IF($A418&lt;='P02'!$B$17,INDEX('P02'!$AE:$AE,$A418+52),0)+IF($A418&lt;='P03'!$B$17,INDEX('P03'!$AE:$AE,$A418+52),0)+IF($A418&lt;='P04'!$B$17,INDEX('P04'!$AE:$AE,$A418+52),0)+IF($A418&lt;='P05'!$B$17,INDEX('P05'!$AE:$AE,$A418+52),0)+IF($A418&lt;='P06'!$B$17,INDEX('P06'!$AE:$AE,$A418+52),0)+IF($A418&lt;='P07'!$B$17,INDEX('P07'!$AE:$AE,$A418+52),0)+IF($A418&lt;='P08'!$B$17,INDEX('P08'!$AE:$AE,$A418+52),0)+IF($A418&lt;='P09'!$B$17,INDEX('P09'!$AE:$AE,$A418+52),0)+IF($A418&lt;='P10'!$B$17,INDEX('P10'!$AE:$AE,$A418+52),0)</f>
        <v>20.644321094423354</v>
      </c>
      <c r="R418">
        <f>IF($A418&lt;='P01'!$B$17,INDEX('P01'!$AF:$AF,$A418+52),0)+IF($A418&lt;='P02'!$B$17,INDEX('P02'!$AF:$AF,$A418+52),0)+IF($A418&lt;='P03'!$B$17,INDEX('P03'!$AF:$AF,$A418+52),0)+IF($A418&lt;='P04'!$B$17,INDEX('P04'!$AF:$AF,$A418+52),0)+IF($A418&lt;='P05'!$B$17,INDEX('P05'!$AF:$AF,$A418+52),0)+IF($A418&lt;='P06'!$B$17,INDEX('P06'!$AF:$AF,$A418+52),0)+IF($A418&lt;='P07'!$B$17,INDEX('P07'!$AF:$AF,$A418+52),0)+IF($A418&lt;='P08'!$B$17,INDEX('P08'!$AF:$AF,$A418+52),0)+IF($A418&lt;='P09'!$B$17,INDEX('P09'!$AF:$AF,$A418+52),0)+IF($A418&lt;='P10'!$B$17,INDEX('P10'!$AF:$AF,$A418+52),0)</f>
        <v>1.3355844131313519E-2</v>
      </c>
      <c r="S418">
        <f>IF($A418&lt;='P01'!$B$17,INDEX('P01'!$AG:$AG,$A418+52),0)+IF($A418&lt;='P02'!$B$17,INDEX('P02'!$AG:$AG,$A418+52),0)+IF($A418&lt;='P03'!$B$17,INDEX('P03'!$AG:$AG,$A418+52),0)+IF($A418&lt;='P04'!$B$17,INDEX('P04'!$AG:$AG,$A418+52),0)+IF($A418&lt;='P05'!$B$17,INDEX('P05'!$AG:$AG,$A418+52),0)+IF($A418&lt;='P06'!$B$17,INDEX('P06'!$AG:$AG,$A418+52),0)+IF($A418&lt;='P07'!$B$17,INDEX('P07'!$AG:$AG,$A418+52),0)+IF($A418&lt;='P08'!$B$17,INDEX('P08'!$AG:$AG,$A418+52),0)+IF($A418&lt;='P09'!$B$17,INDEX('P09'!$AG:$AG,$A418+52),0)+IF($A418&lt;='P10'!$B$17,INDEX('P10'!$AG:$AG,$A418+52),0)</f>
        <v>5449.5973819201918</v>
      </c>
      <c r="T418">
        <f>IF($A418&lt;='P01'!$B$17,INDEX('P01'!$AI:$AI,$A418+52),0)+IF($A418&lt;='P02'!$B$17,INDEX('P02'!$AI:$AI,$A418+52),0)+IF($A418&lt;='P03'!$B$17,INDEX('P03'!$AI:$AI,$A418+52),0)+IF($A418&lt;='P04'!$B$17,INDEX('P04'!$AI:$AI,$A418+52),0)+IF($A418&lt;='P05'!$B$17,INDEX('P05'!$AI:$AI,$A418+52),0)+IF($A418&lt;='P06'!$B$17,INDEX('P06'!$AI:$AI,$A418+52),0)+IF($A418&lt;='P07'!$B$17,INDEX('P07'!$AI:$AI,$A418+52),0)+IF($A418&lt;='P08'!$B$17,INDEX('P08'!$AI:$AI,$A418+52),0)+IF($A418&lt;='P09'!$B$17,INDEX('P09'!$AI:$AI,$A418+52),0)+IF($A418&lt;='P10'!$B$17,INDEX('P10'!$AI:$AI,$A418+52),0)</f>
        <v>5449.5973819201918</v>
      </c>
    </row>
    <row r="419" spans="1:20" x14ac:dyDescent="0.35">
      <c r="A419">
        <v>387</v>
      </c>
      <c r="B419">
        <f>IF($A419&lt;='P01'!$B$17,INDEX('P01'!$J:$J,$A419+52),0)+IF($A419&lt;='P02'!$B$17,INDEX('P02'!$J:$J,$A419+52),0)+IF($A419&lt;='P03'!$B$17,INDEX('P03'!$J:$J,$A419+52),0)+IF($A419&lt;='P04'!$B$17,INDEX('P04'!$J:$J,$A419+52),0)+IF($A419&lt;='P05'!$B$17,INDEX('P05'!$J:$J,$A419+52),0)+IF($A419&lt;='P06'!$B$17,INDEX('P06'!$J:$J,$A419+52),0)+IF($A419&lt;='P07'!$B$17,INDEX('P07'!$J:$J,$A419+52),0)+IF($A419&lt;='P08'!$B$17,INDEX('P08'!$J:$J,$A419+52),0)+IF($A419&lt;='P09'!$B$17,INDEX('P09'!$J:$J,$A419+52),0)+IF($A419&lt;='P10'!$B$17,INDEX('P10'!$J:$J,$A419+52),0)</f>
        <v>7.262223984481527E-5</v>
      </c>
      <c r="C419">
        <f>IF($A419&lt;='P01'!$B$17,INDEX('P01'!$K:$K,$A419+52),0)+IF($A419&lt;='P02'!$B$17,INDEX('P02'!$K:$K,$A419+52),0)+IF($A419&lt;='P03'!$B$17,INDEX('P03'!$K:$K,$A419+52),0)+IF($A419&lt;='P04'!$B$17,INDEX('P04'!$K:$K,$A419+52),0)+IF($A419&lt;='P05'!$B$17,INDEX('P05'!$K:$K,$A419+52),0)+IF($A419&lt;='P06'!$B$17,INDEX('P06'!$K:$K,$A419+52),0)+IF($A419&lt;='P07'!$B$17,INDEX('P07'!$K:$K,$A419+52),0)+IF($A419&lt;='P08'!$B$17,INDEX('P08'!$K:$K,$A419+52),0)+IF($A419&lt;='P09'!$B$17,INDEX('P09'!$K:$K,$A419+52),0)+IF($A419&lt;='P10'!$B$17,INDEX('P10'!$K:$K,$A419+52),0)</f>
        <v>6.7218571220075882E-4</v>
      </c>
      <c r="D419">
        <f>IF($A419&lt;='P01'!$B$17,INDEX('P01'!$L:$L,$A419+52),0)+IF($A419&lt;='P02'!$B$17,INDEX('P02'!$L:$L,$A419+52),0)+IF($A419&lt;='P03'!$B$17,INDEX('P03'!$L:$L,$A419+52),0)+IF($A419&lt;='P04'!$B$17,INDEX('P04'!$L:$L,$A419+52),0)+IF($A419&lt;='P05'!$B$17,INDEX('P05'!$L:$L,$A419+52),0)+IF($A419&lt;='P06'!$B$17,INDEX('P06'!$L:$L,$A419+52),0)+IF($A419&lt;='P07'!$B$17,INDEX('P07'!$L:$L,$A419+52),0)+IF($A419&lt;='P08'!$B$17,INDEX('P08'!$L:$L,$A419+52),0)+IF($A419&lt;='P09'!$B$17,INDEX('P09'!$L:$L,$A419+52),0)+IF($A419&lt;='P10'!$B$17,INDEX('P10'!$L:$L,$A419+52),0)</f>
        <v>0</v>
      </c>
      <c r="E419">
        <f>IF($A419&lt;='P01'!$B$17,INDEX('P01'!$M:$M,$A419+52),0)+IF($A419&lt;='P02'!$B$17,INDEX('P02'!$M:$M,$A419+52),0)+IF($A419&lt;='P03'!$B$17,INDEX('P03'!$M:$M,$A419+52),0)+IF($A419&lt;='P04'!$B$17,INDEX('P04'!$M:$M,$A419+52),0)+IF($A419&lt;='P05'!$B$17,INDEX('P05'!$M:$M,$A419+52),0)+IF($A419&lt;='P06'!$B$17,INDEX('P06'!$M:$M,$A419+52),0)+IF($A419&lt;='P07'!$B$17,INDEX('P07'!$M:$M,$A419+52),0)+IF($A419&lt;='P08'!$B$17,INDEX('P08'!$M:$M,$A419+52),0)+IF($A419&lt;='P09'!$B$17,INDEX('P09'!$M:$M,$A419+52),0)+IF($A419&lt;='P10'!$B$17,INDEX('P10'!$M:$M,$A419+52),0)</f>
        <v>0.19725925788680054</v>
      </c>
      <c r="F419">
        <f>IF($A419&lt;='P01'!$B$17,INDEX('P01'!$R:$R,$A419+52),0)+IF($A419&lt;='P02'!$B$17,INDEX('P02'!$R:$R,$A419+52),0)+IF($A419&lt;='P03'!$B$17,INDEX('P03'!$R:$R,$A419+52),0)+IF($A419&lt;='P04'!$B$17,INDEX('P04'!$R:$R,$A419+52),0)+IF($A419&lt;='P05'!$B$17,INDEX('P05'!$R:$R,$A419+52),0)+IF($A419&lt;='P06'!$B$17,INDEX('P06'!$R:$R,$A419+52),0)+IF($A419&lt;='P07'!$B$17,INDEX('P07'!$R:$R,$A419+52),0)+IF($A419&lt;='P08'!$B$17,INDEX('P08'!$R:$R,$A419+52),0)+IF($A419&lt;='P09'!$B$17,INDEX('P09'!$R:$R,$A419+52),0)+IF($A419&lt;='P10'!$B$17,INDEX('P10'!$R:$R,$A419+52),0)</f>
        <v>23.091234158126234</v>
      </c>
      <c r="G419">
        <f>IF($A419&lt;='P01'!$B$17,INDEX('P01'!$S:$S,$A419+52),0)+IF($A419&lt;='P02'!$B$17,INDEX('P02'!$S:$S,$A419+52),0)+IF($A419&lt;='P03'!$B$17,INDEX('P03'!$S:$S,$A419+52),0)+IF($A419&lt;='P04'!$B$17,INDEX('P04'!$S:$S,$A419+52),0)+IF($A419&lt;='P05'!$B$17,INDEX('P05'!$S:$S,$A419+52),0)+IF($A419&lt;='P06'!$B$17,INDEX('P06'!$S:$S,$A419+52),0)+IF($A419&lt;='P07'!$B$17,INDEX('P07'!$S:$S,$A419+52),0)+IF($A419&lt;='P08'!$B$17,INDEX('P08'!$S:$S,$A419+52),0)+IF($A419&lt;='P09'!$B$17,INDEX('P09'!$S:$S,$A419+52),0)+IF($A419&lt;='P10'!$B$17,INDEX('P10'!$S:$S,$A419+52),0)</f>
        <v>0.46182468316252467</v>
      </c>
      <c r="H419">
        <f>IF($A419&lt;='P01'!$B$17,INDEX('P01'!$T:$T,$A419+52),0)+IF($A419&lt;='P02'!$B$17,INDEX('P02'!$T:$T,$A419+52),0)+IF($A419&lt;='P03'!$B$17,INDEX('P03'!$T:$T,$A419+52),0)+IF($A419&lt;='P04'!$B$17,INDEX('P04'!$T:$T,$A419+52),0)+IF($A419&lt;='P05'!$B$17,INDEX('P05'!$T:$T,$A419+52),0)+IF($A419&lt;='P06'!$B$17,INDEX('P06'!$T:$T,$A419+52),0)+IF($A419&lt;='P07'!$B$17,INDEX('P07'!$T:$T,$A419+52),0)+IF($A419&lt;='P08'!$B$17,INDEX('P08'!$T:$T,$A419+52),0)+IF($A419&lt;='P09'!$B$17,INDEX('P09'!$T:$T,$A419+52),0)+IF($A419&lt;='P10'!$B$17,INDEX('P10'!$T:$T,$A419+52),0)</f>
        <v>2.5682932436609174</v>
      </c>
      <c r="I419">
        <f>IF($A419&lt;='P01'!$B$17,INDEX('P01'!$U:$U,$A419+52),0)+IF($A419&lt;='P02'!$B$17,INDEX('P02'!$U:$U,$A419+52),0)+IF($A419&lt;='P03'!$B$17,INDEX('P03'!$U:$U,$A419+52),0)+IF($A419&lt;='P04'!$B$17,INDEX('P04'!$U:$U,$A419+52),0)+IF($A419&lt;='P05'!$B$17,INDEX('P05'!$U:$U,$A419+52),0)+IF($A419&lt;='P06'!$B$17,INDEX('P06'!$U:$U,$A419+52),0)+IF($A419&lt;='P07'!$B$17,INDEX('P07'!$U:$U,$A419+52),0)+IF($A419&lt;='P08'!$B$17,INDEX('P08'!$U:$U,$A419+52),0)+IF($A419&lt;='P09'!$B$17,INDEX('P09'!$U:$U,$A419+52),0)+IF($A419&lt;='P10'!$B$17,INDEX('P10'!$U:$U,$A419+52),0)</f>
        <v>72.622239844815269</v>
      </c>
      <c r="J419">
        <f>IF($A419&lt;='P01'!$B$17,INDEX('P01'!$V:$V,$A419+52),0)+IF($A419&lt;='P02'!$B$17,INDEX('P02'!$V:$V,$A419+52),0)+IF($A419&lt;='P03'!$B$17,INDEX('P03'!$V:$V,$A419+52),0)+IF($A419&lt;='P04'!$B$17,INDEX('P04'!$V:$V,$A419+52),0)+IF($A419&lt;='P05'!$B$17,INDEX('P05'!$V:$V,$A419+52),0)+IF($A419&lt;='P06'!$B$17,INDEX('P06'!$V:$V,$A419+52),0)+IF($A419&lt;='P07'!$B$17,INDEX('P07'!$V:$V,$A419+52),0)+IF($A419&lt;='P08'!$B$17,INDEX('P08'!$V:$V,$A419+52),0)+IF($A419&lt;='P09'!$B$17,INDEX('P09'!$V:$V,$A419+52),0)+IF($A419&lt;='P10'!$B$17,INDEX('P10'!$V:$V,$A419+52),0)</f>
        <v>4.7098832830222016E-2</v>
      </c>
      <c r="K419">
        <f>IF($A419&lt;='P01'!$B$17,INDEX('P01'!$W:$W,$A419+52),0)+IF($A419&lt;='P02'!$B$17,INDEX('P02'!$W:$W,$A419+52),0)+IF($A419&lt;='P03'!$B$17,INDEX('P03'!$W:$W,$A419+52),0)+IF($A419&lt;='P04'!$B$17,INDEX('P04'!$W:$W,$A419+52),0)+IF($A419&lt;='P05'!$B$17,INDEX('P05'!$W:$W,$A419+52),0)+IF($A419&lt;='P06'!$B$17,INDEX('P06'!$W:$W,$A419+52),0)+IF($A419&lt;='P07'!$B$17,INDEX('P07'!$W:$W,$A419+52),0)+IF($A419&lt;='P08'!$B$17,INDEX('P08'!$W:$W,$A419+52),0)+IF($A419&lt;='P09'!$B$17,INDEX('P09'!$W:$W,$A419+52),0)+IF($A419&lt;='P10'!$B$17,INDEX('P10'!$W:$W,$A419+52),0)</f>
        <v>-52.608222446342701</v>
      </c>
      <c r="L419">
        <f>IF($A419&lt;='P01'!$B$17,INDEX('P01'!$X:$X,$A419+52),0)+IF($A419&lt;='P02'!$B$17,INDEX('P02'!$X:$X,$A419+52),0)+IF($A419&lt;='P03'!$B$17,INDEX('P03'!$X:$X,$A419+52),0)+IF($A419&lt;='P04'!$B$17,INDEX('P04'!$X:$X,$A419+52),0)+IF($A419&lt;='P05'!$B$17,INDEX('P05'!$X:$X,$A419+52),0)+IF($A419&lt;='P06'!$B$17,INDEX('P06'!$X:$X,$A419+52),0)+IF($A419&lt;='P07'!$B$17,INDEX('P07'!$X:$X,$A419+52),0)+IF($A419&lt;='P08'!$B$17,INDEX('P08'!$X:$X,$A419+52),0)+IF($A419&lt;='P09'!$B$17,INDEX('P09'!$X:$X,$A419+52),0)+IF($A419&lt;='P10'!$B$17,INDEX('P10'!$X:$X,$A419+52),0)</f>
        <v>52.534139648296836</v>
      </c>
      <c r="M419">
        <f>IF($A419&lt;='P01'!$B$17,INDEX('P01'!$AA:$AA,$A419+52),0)+IF($A419&lt;='P02'!$B$17,INDEX('P02'!$AA:$AA,$A419+52),0)+IF($A419&lt;='P03'!$B$17,INDEX('P03'!$AA:$AA,$A419+52),0)+IF($A419&lt;='P04'!$B$17,INDEX('P04'!$AA:$AA,$A419+52),0)+IF($A419&lt;='P05'!$B$17,INDEX('P05'!$AA:$AA,$A419+52),0)+IF($A419&lt;='P06'!$B$17,INDEX('P06'!$AA:$AA,$A419+52),0)+IF($A419&lt;='P07'!$B$17,INDEX('P07'!$AA:$AA,$A419+52),0)+IF($A419&lt;='P08'!$B$17,INDEX('P08'!$AA:$AA,$A419+52),0)+IF($A419&lt;='P09'!$B$17,INDEX('P09'!$AA:$AA,$A419+52),0)+IF($A419&lt;='P10'!$B$17,INDEX('P10'!$AA:$AA,$A419+52),0)</f>
        <v>-14.829155929040372</v>
      </c>
      <c r="N419">
        <f>IF($A419&lt;='P01'!$B$17,INDEX('P01'!$AB:$AB,$A419+52),0)+IF($A419&lt;='P02'!$B$17,INDEX('P02'!$AB:$AB,$A419+52),0)+IF($A419&lt;='P03'!$B$17,INDEX('P03'!$AB:$AB,$A419+52),0)+IF($A419&lt;='P04'!$B$17,INDEX('P04'!$AB:$AB,$A419+52),0)+IF($A419&lt;='P05'!$B$17,INDEX('P05'!$AB:$AB,$A419+52),0)+IF($A419&lt;='P06'!$B$17,INDEX('P06'!$AB:$AB,$A419+52),0)+IF($A419&lt;='P07'!$B$17,INDEX('P07'!$AB:$AB,$A419+52),0)+IF($A419&lt;='P08'!$B$17,INDEX('P08'!$AB:$AB,$A419+52),0)+IF($A419&lt;='P09'!$B$17,INDEX('P09'!$AB:$AB,$A419+52),0)+IF($A419&lt;='P10'!$B$17,INDEX('P10'!$AB:$AB,$A419+52),0)</f>
        <v>6.5394526244863238</v>
      </c>
      <c r="O419">
        <f>IF($A419&lt;='P01'!$B$17,INDEX('P01'!$AC:$AC,$A419+52),0)+IF($A419&lt;='P02'!$B$17,INDEX('P02'!$AC:$AC,$A419+52),0)+IF($A419&lt;='P03'!$B$17,INDEX('P03'!$AC:$AC,$A419+52),0)+IF($A419&lt;='P04'!$B$17,INDEX('P04'!$AC:$AC,$A419+52),0)+IF($A419&lt;='P05'!$B$17,INDEX('P05'!$AC:$AC,$A419+52),0)+IF($A419&lt;='P06'!$B$17,INDEX('P06'!$AC:$AC,$A419+52),0)+IF($A419&lt;='P07'!$B$17,INDEX('P07'!$AC:$AC,$A419+52),0)+IF($A419&lt;='P08'!$B$17,INDEX('P08'!$AC:$AC,$A419+52),0)+IF($A419&lt;='P09'!$B$17,INDEX('P09'!$AC:$AC,$A419+52),0)+IF($A419&lt;='P10'!$B$17,INDEX('P10'!$AC:$AC,$A419+52),0)</f>
        <v>0.13078905248972647</v>
      </c>
      <c r="P419">
        <f>IF($A419&lt;='P01'!$B$17,INDEX('P01'!$AD:$AD,$A419+52),0)+IF($A419&lt;='P02'!$B$17,INDEX('P02'!$AD:$AD,$A419+52),0)+IF($A419&lt;='P03'!$B$17,INDEX('P03'!$AD:$AD,$A419+52),0)+IF($A419&lt;='P04'!$B$17,INDEX('P04'!$AD:$AD,$A419+52),0)+IF($A419&lt;='P05'!$B$17,INDEX('P05'!$AD:$AD,$A419+52),0)+IF($A419&lt;='P06'!$B$17,INDEX('P06'!$AD:$AD,$A419+52),0)+IF($A419&lt;='P07'!$B$17,INDEX('P07'!$AD:$AD,$A419+52),0)+IF($A419&lt;='P08'!$B$17,INDEX('P08'!$AD:$AD,$A419+52),0)+IF($A419&lt;='P09'!$B$17,INDEX('P09'!$AD:$AD,$A419+52),0)+IF($A419&lt;='P10'!$B$17,INDEX('P10'!$AD:$AD,$A419+52),0)</f>
        <v>0.72496896754610429</v>
      </c>
      <c r="Q419">
        <f>IF($A419&lt;='P01'!$B$17,INDEX('P01'!$AE:$AE,$A419+52),0)+IF($A419&lt;='P02'!$B$17,INDEX('P02'!$AE:$AE,$A419+52),0)+IF($A419&lt;='P03'!$B$17,INDEX('P03'!$AE:$AE,$A419+52),0)+IF($A419&lt;='P04'!$B$17,INDEX('P04'!$AE:$AE,$A419+52),0)+IF($A419&lt;='P05'!$B$17,INDEX('P05'!$AE:$AE,$A419+52),0)+IF($A419&lt;='P06'!$B$17,INDEX('P06'!$AE:$AE,$A419+52),0)+IF($A419&lt;='P07'!$B$17,INDEX('P07'!$AE:$AE,$A419+52),0)+IF($A419&lt;='P08'!$B$17,INDEX('P08'!$AE:$AE,$A419+52),0)+IF($A419&lt;='P09'!$B$17,INDEX('P09'!$AE:$AE,$A419+52),0)+IF($A419&lt;='P10'!$B$17,INDEX('P10'!$AE:$AE,$A419+52),0)</f>
        <v>20.499555637242619</v>
      </c>
      <c r="R419">
        <f>IF($A419&lt;='P01'!$B$17,INDEX('P01'!$AF:$AF,$A419+52),0)+IF($A419&lt;='P02'!$B$17,INDEX('P02'!$AF:$AF,$A419+52),0)+IF($A419&lt;='P03'!$B$17,INDEX('P03'!$AF:$AF,$A419+52),0)+IF($A419&lt;='P04'!$B$17,INDEX('P04'!$AF:$AF,$A419+52),0)+IF($A419&lt;='P05'!$B$17,INDEX('P05'!$AF:$AF,$A419+52),0)+IF($A419&lt;='P06'!$B$17,INDEX('P06'!$AF:$AF,$A419+52),0)+IF($A419&lt;='P07'!$B$17,INDEX('P07'!$AF:$AF,$A419+52),0)+IF($A419&lt;='P08'!$B$17,INDEX('P08'!$AF:$AF,$A419+52),0)+IF($A419&lt;='P09'!$B$17,INDEX('P09'!$AF:$AF,$A419+52),0)+IF($A419&lt;='P10'!$B$17,INDEX('P10'!$AF:$AF,$A419+52),0)</f>
        <v>1.3294896248249713E-2</v>
      </c>
      <c r="S419">
        <f>IF($A419&lt;='P01'!$B$17,INDEX('P01'!$AG:$AG,$A419+52),0)+IF($A419&lt;='P02'!$B$17,INDEX('P02'!$AG:$AG,$A419+52),0)+IF($A419&lt;='P03'!$B$17,INDEX('P03'!$AG:$AG,$A419+52),0)+IF($A419&lt;='P04'!$B$17,INDEX('P04'!$AG:$AG,$A419+52),0)+IF($A419&lt;='P05'!$B$17,INDEX('P05'!$AG:$AG,$A419+52),0)+IF($A419&lt;='P06'!$B$17,INDEX('P06'!$AG:$AG,$A419+52),0)+IF($A419&lt;='P07'!$B$17,INDEX('P07'!$AG:$AG,$A419+52),0)+IF($A419&lt;='P08'!$B$17,INDEX('P08'!$AG:$AG,$A419+52),0)+IF($A419&lt;='P09'!$B$17,INDEX('P09'!$AG:$AG,$A419+52),0)+IF($A419&lt;='P10'!$B$17,INDEX('P10'!$AG:$AG,$A419+52),0)</f>
        <v>5414.9038060180537</v>
      </c>
      <c r="T419">
        <f>IF($A419&lt;='P01'!$B$17,INDEX('P01'!$AI:$AI,$A419+52),0)+IF($A419&lt;='P02'!$B$17,INDEX('P02'!$AI:$AI,$A419+52),0)+IF($A419&lt;='P03'!$B$17,INDEX('P03'!$AI:$AI,$A419+52),0)+IF($A419&lt;='P04'!$B$17,INDEX('P04'!$AI:$AI,$A419+52),0)+IF($A419&lt;='P05'!$B$17,INDEX('P05'!$AI:$AI,$A419+52),0)+IF($A419&lt;='P06'!$B$17,INDEX('P06'!$AI:$AI,$A419+52),0)+IF($A419&lt;='P07'!$B$17,INDEX('P07'!$AI:$AI,$A419+52),0)+IF($A419&lt;='P08'!$B$17,INDEX('P08'!$AI:$AI,$A419+52),0)+IF($A419&lt;='P09'!$B$17,INDEX('P09'!$AI:$AI,$A419+52),0)+IF($A419&lt;='P10'!$B$17,INDEX('P10'!$AI:$AI,$A419+52),0)</f>
        <v>5414.9038060180537</v>
      </c>
    </row>
    <row r="420" spans="1:20" x14ac:dyDescent="0.35">
      <c r="A420">
        <v>388</v>
      </c>
      <c r="B420">
        <f>IF($A420&lt;='P01'!$B$17,INDEX('P01'!$J:$J,$A420+52),0)+IF($A420&lt;='P02'!$B$17,INDEX('P02'!$J:$J,$A420+52),0)+IF($A420&lt;='P03'!$B$17,INDEX('P03'!$J:$J,$A420+52),0)+IF($A420&lt;='P04'!$B$17,INDEX('P04'!$J:$J,$A420+52),0)+IF($A420&lt;='P05'!$B$17,INDEX('P05'!$J:$J,$A420+52),0)+IF($A420&lt;='P06'!$B$17,INDEX('P06'!$J:$J,$A420+52),0)+IF($A420&lt;='P07'!$B$17,INDEX('P07'!$J:$J,$A420+52),0)+IF($A420&lt;='P08'!$B$17,INDEX('P08'!$J:$J,$A420+52),0)+IF($A420&lt;='P09'!$B$17,INDEX('P09'!$J:$J,$A420+52),0)+IF($A420&lt;='P10'!$B$17,INDEX('P10'!$J:$J,$A420+52),0)</f>
        <v>7.2349065546587453E-5</v>
      </c>
      <c r="C420">
        <f>IF($A420&lt;='P01'!$B$17,INDEX('P01'!$K:$K,$A420+52),0)+IF($A420&lt;='P02'!$B$17,INDEX('P02'!$K:$K,$A420+52),0)+IF($A420&lt;='P03'!$B$17,INDEX('P03'!$K:$K,$A420+52),0)+IF($A420&lt;='P04'!$B$17,INDEX('P04'!$K:$K,$A420+52),0)+IF($A420&lt;='P05'!$B$17,INDEX('P05'!$K:$K,$A420+52),0)+IF($A420&lt;='P06'!$B$17,INDEX('P06'!$K:$K,$A420+52),0)+IF($A420&lt;='P07'!$B$17,INDEX('P07'!$K:$K,$A420+52),0)+IF($A420&lt;='P08'!$B$17,INDEX('P08'!$K:$K,$A420+52),0)+IF($A420&lt;='P09'!$B$17,INDEX('P09'!$K:$K,$A420+52),0)+IF($A420&lt;='P10'!$B$17,INDEX('P10'!$K:$K,$A420+52),0)</f>
        <v>6.6965723248708453E-4</v>
      </c>
      <c r="D420">
        <f>IF($A420&lt;='P01'!$B$17,INDEX('P01'!$L:$L,$A420+52),0)+IF($A420&lt;='P02'!$B$17,INDEX('P02'!$L:$L,$A420+52),0)+IF($A420&lt;='P03'!$B$17,INDEX('P03'!$L:$L,$A420+52),0)+IF($A420&lt;='P04'!$B$17,INDEX('P04'!$L:$L,$A420+52),0)+IF($A420&lt;='P05'!$B$17,INDEX('P05'!$L:$L,$A420+52),0)+IF($A420&lt;='P06'!$B$17,INDEX('P06'!$L:$L,$A420+52),0)+IF($A420&lt;='P07'!$B$17,INDEX('P07'!$L:$L,$A420+52),0)+IF($A420&lt;='P08'!$B$17,INDEX('P08'!$L:$L,$A420+52),0)+IF($A420&lt;='P09'!$B$17,INDEX('P09'!$L:$L,$A420+52),0)+IF($A420&lt;='P10'!$B$17,INDEX('P10'!$L:$L,$A420+52),0)</f>
        <v>0</v>
      </c>
      <c r="E420">
        <f>IF($A420&lt;='P01'!$B$17,INDEX('P01'!$M:$M,$A420+52),0)+IF($A420&lt;='P02'!$B$17,INDEX('P02'!$M:$M,$A420+52),0)+IF($A420&lt;='P03'!$B$17,INDEX('P03'!$M:$M,$A420+52),0)+IF($A420&lt;='P04'!$B$17,INDEX('P04'!$M:$M,$A420+52),0)+IF($A420&lt;='P05'!$B$17,INDEX('P05'!$M:$M,$A420+52),0)+IF($A420&lt;='P06'!$B$17,INDEX('P06'!$M:$M,$A420+52),0)+IF($A420&lt;='P07'!$B$17,INDEX('P07'!$M:$M,$A420+52),0)+IF($A420&lt;='P08'!$B$17,INDEX('P08'!$M:$M,$A420+52),0)+IF($A420&lt;='P09'!$B$17,INDEX('P09'!$M:$M,$A420+52),0)+IF($A420&lt;='P10'!$B$17,INDEX('P10'!$M:$M,$A420+52),0)</f>
        <v>0.19651725158876687</v>
      </c>
      <c r="F420">
        <f>IF($A420&lt;='P01'!$B$17,INDEX('P01'!$R:$R,$A420+52),0)+IF($A420&lt;='P02'!$B$17,INDEX('P02'!$R:$R,$A420+52),0)+IF($A420&lt;='P03'!$B$17,INDEX('P03'!$R:$R,$A420+52),0)+IF($A420&lt;='P04'!$B$17,INDEX('P04'!$R:$R,$A420+52),0)+IF($A420&lt;='P05'!$B$17,INDEX('P05'!$R:$R,$A420+52),0)+IF($A420&lt;='P06'!$B$17,INDEX('P06'!$R:$R,$A420+52),0)+IF($A420&lt;='P07'!$B$17,INDEX('P07'!$R:$R,$A420+52),0)+IF($A420&lt;='P08'!$B$17,INDEX('P08'!$R:$R,$A420+52),0)+IF($A420&lt;='P09'!$B$17,INDEX('P09'!$R:$R,$A420+52),0)+IF($A420&lt;='P10'!$B$17,INDEX('P10'!$R:$R,$A420+52),0)</f>
        <v>23.004374654758681</v>
      </c>
      <c r="G420">
        <f>IF($A420&lt;='P01'!$B$17,INDEX('P01'!$S:$S,$A420+52),0)+IF($A420&lt;='P02'!$B$17,INDEX('P02'!$S:$S,$A420+52),0)+IF($A420&lt;='P03'!$B$17,INDEX('P03'!$S:$S,$A420+52),0)+IF($A420&lt;='P04'!$B$17,INDEX('P04'!$S:$S,$A420+52),0)+IF($A420&lt;='P05'!$B$17,INDEX('P05'!$S:$S,$A420+52),0)+IF($A420&lt;='P06'!$B$17,INDEX('P06'!$S:$S,$A420+52),0)+IF($A420&lt;='P07'!$B$17,INDEX('P07'!$S:$S,$A420+52),0)+IF($A420&lt;='P08'!$B$17,INDEX('P08'!$S:$S,$A420+52),0)+IF($A420&lt;='P09'!$B$17,INDEX('P09'!$S:$S,$A420+52),0)+IF($A420&lt;='P10'!$B$17,INDEX('P10'!$S:$S,$A420+52),0)</f>
        <v>0.46008749309517366</v>
      </c>
      <c r="H420">
        <f>IF($A420&lt;='P01'!$B$17,INDEX('P01'!$T:$T,$A420+52),0)+IF($A420&lt;='P02'!$B$17,INDEX('P02'!$T:$T,$A420+52),0)+IF($A420&lt;='P03'!$B$17,INDEX('P03'!$T:$T,$A420+52),0)+IF($A420&lt;='P04'!$B$17,INDEX('P04'!$T:$T,$A420+52),0)+IF($A420&lt;='P05'!$B$17,INDEX('P05'!$T:$T,$A420+52),0)+IF($A420&lt;='P06'!$B$17,INDEX('P06'!$T:$T,$A420+52),0)+IF($A420&lt;='P07'!$B$17,INDEX('P07'!$T:$T,$A420+52),0)+IF($A420&lt;='P08'!$B$17,INDEX('P08'!$T:$T,$A420+52),0)+IF($A420&lt;='P09'!$B$17,INDEX('P09'!$T:$T,$A420+52),0)+IF($A420&lt;='P10'!$B$17,INDEX('P10'!$T:$T,$A420+52),0)</f>
        <v>2.5649426832814317</v>
      </c>
      <c r="I420">
        <f>IF($A420&lt;='P01'!$B$17,INDEX('P01'!$U:$U,$A420+52),0)+IF($A420&lt;='P02'!$B$17,INDEX('P02'!$U:$U,$A420+52),0)+IF($A420&lt;='P03'!$B$17,INDEX('P03'!$U:$U,$A420+52),0)+IF($A420&lt;='P04'!$B$17,INDEX('P04'!$U:$U,$A420+52),0)+IF($A420&lt;='P05'!$B$17,INDEX('P05'!$U:$U,$A420+52),0)+IF($A420&lt;='P06'!$B$17,INDEX('P06'!$U:$U,$A420+52),0)+IF($A420&lt;='P07'!$B$17,INDEX('P07'!$U:$U,$A420+52),0)+IF($A420&lt;='P08'!$B$17,INDEX('P08'!$U:$U,$A420+52),0)+IF($A420&lt;='P09'!$B$17,INDEX('P09'!$U:$U,$A420+52),0)+IF($A420&lt;='P10'!$B$17,INDEX('P10'!$U:$U,$A420+52),0)</f>
        <v>72.349065546587454</v>
      </c>
      <c r="J420">
        <f>IF($A420&lt;='P01'!$B$17,INDEX('P01'!$V:$V,$A420+52),0)+IF($A420&lt;='P02'!$B$17,INDEX('P02'!$V:$V,$A420+52),0)+IF($A420&lt;='P03'!$B$17,INDEX('P03'!$V:$V,$A420+52),0)+IF($A420&lt;='P04'!$B$17,INDEX('P04'!$V:$V,$A420+52),0)+IF($A420&lt;='P05'!$B$17,INDEX('P05'!$V:$V,$A420+52),0)+IF($A420&lt;='P06'!$B$17,INDEX('P06'!$V:$V,$A420+52),0)+IF($A420&lt;='P07'!$B$17,INDEX('P07'!$V:$V,$A420+52),0)+IF($A420&lt;='P08'!$B$17,INDEX('P08'!$V:$V,$A420+52),0)+IF($A420&lt;='P09'!$B$17,INDEX('P09'!$V:$V,$A420+52),0)+IF($A420&lt;='P10'!$B$17,INDEX('P10'!$V:$V,$A420+52),0)</f>
        <v>4.7037388334508566E-2</v>
      </c>
      <c r="K420">
        <f>IF($A420&lt;='P01'!$B$17,INDEX('P01'!$W:$W,$A420+52),0)+IF($A420&lt;='P02'!$B$17,INDEX('P02'!$W:$W,$A420+52),0)+IF($A420&lt;='P03'!$B$17,INDEX('P03'!$W:$W,$A420+52),0)+IF($A420&lt;='P04'!$B$17,INDEX('P04'!$W:$W,$A420+52),0)+IF($A420&lt;='P05'!$B$17,INDEX('P05'!$W:$W,$A420+52),0)+IF($A420&lt;='P06'!$B$17,INDEX('P06'!$W:$W,$A420+52),0)+IF($A420&lt;='P07'!$B$17,INDEX('P07'!$W:$W,$A420+52),0)+IF($A420&lt;='P08'!$B$17,INDEX('P08'!$W:$W,$A420+52),0)+IF($A420&lt;='P09'!$B$17,INDEX('P09'!$W:$W,$A420+52),0)+IF($A420&lt;='P10'!$B$17,INDEX('P10'!$W:$W,$A420+52),0)</f>
        <v>-52.416758456539888</v>
      </c>
      <c r="L420">
        <f>IF($A420&lt;='P01'!$B$17,INDEX('P01'!$X:$X,$A420+52),0)+IF($A420&lt;='P02'!$B$17,INDEX('P02'!$X:$X,$A420+52),0)+IF($A420&lt;='P03'!$B$17,INDEX('P03'!$X:$X,$A420+52),0)+IF($A420&lt;='P04'!$B$17,INDEX('P04'!$X:$X,$A420+52),0)+IF($A420&lt;='P05'!$B$17,INDEX('P05'!$X:$X,$A420+52),0)+IF($A420&lt;='P06'!$B$17,INDEX('P06'!$X:$X,$A420+52),0)+IF($A420&lt;='P07'!$B$17,INDEX('P07'!$X:$X,$A420+52),0)+IF($A420&lt;='P08'!$B$17,INDEX('P08'!$X:$X,$A420+52),0)+IF($A420&lt;='P09'!$B$17,INDEX('P09'!$X:$X,$A420+52),0)+IF($A420&lt;='P10'!$B$17,INDEX('P10'!$X:$X,$A420+52),0)</f>
        <v>52.342954326797425</v>
      </c>
      <c r="M420">
        <f>IF($A420&lt;='P01'!$B$17,INDEX('P01'!$AA:$AA,$A420+52),0)+IF($A420&lt;='P02'!$B$17,INDEX('P02'!$AA:$AA,$A420+52),0)+IF($A420&lt;='P03'!$B$17,INDEX('P03'!$AA:$AA,$A420+52),0)+IF($A420&lt;='P04'!$B$17,INDEX('P04'!$AA:$AA,$A420+52),0)+IF($A420&lt;='P05'!$B$17,INDEX('P05'!$AA:$AA,$A420+52),0)+IF($A420&lt;='P06'!$B$17,INDEX('P06'!$AA:$AA,$A420+52),0)+IF($A420&lt;='P07'!$B$17,INDEX('P07'!$AA:$AA,$A420+52),0)+IF($A420&lt;='P08'!$B$17,INDEX('P08'!$AA:$AA,$A420+52),0)+IF($A420&lt;='P09'!$B$17,INDEX('P09'!$AA:$AA,$A420+52),0)+IF($A420&lt;='P10'!$B$17,INDEX('P10'!$AA:$AA,$A420+52),0)</f>
        <v>-14.726976506372507</v>
      </c>
      <c r="N420">
        <f>IF($A420&lt;='P01'!$B$17,INDEX('P01'!$AB:$AB,$A420+52),0)+IF($A420&lt;='P02'!$B$17,INDEX('P02'!$AB:$AB,$A420+52),0)+IF($A420&lt;='P03'!$B$17,INDEX('P03'!$AB:$AB,$A420+52),0)+IF($A420&lt;='P04'!$B$17,INDEX('P04'!$AB:$AB,$A420+52),0)+IF($A420&lt;='P05'!$B$17,INDEX('P05'!$AB:$AB,$A420+52),0)+IF($A420&lt;='P06'!$B$17,INDEX('P06'!$AB:$AB,$A420+52),0)+IF($A420&lt;='P07'!$B$17,INDEX('P07'!$AB:$AB,$A420+52),0)+IF($A420&lt;='P08'!$B$17,INDEX('P08'!$AB:$AB,$A420+52),0)+IF($A420&lt;='P09'!$B$17,INDEX('P09'!$AB:$AB,$A420+52),0)+IF($A420&lt;='P10'!$B$17,INDEX('P10'!$AB:$AB,$A420+52),0)</f>
        <v>6.4935956140007027</v>
      </c>
      <c r="O420">
        <f>IF($A420&lt;='P01'!$B$17,INDEX('P01'!$AC:$AC,$A420+52),0)+IF($A420&lt;='P02'!$B$17,INDEX('P02'!$AC:$AC,$A420+52),0)+IF($A420&lt;='P03'!$B$17,INDEX('P03'!$AC:$AC,$A420+52),0)+IF($A420&lt;='P04'!$B$17,INDEX('P04'!$AC:$AC,$A420+52),0)+IF($A420&lt;='P05'!$B$17,INDEX('P05'!$AC:$AC,$A420+52),0)+IF($A420&lt;='P06'!$B$17,INDEX('P06'!$AC:$AC,$A420+52),0)+IF($A420&lt;='P07'!$B$17,INDEX('P07'!$AC:$AC,$A420+52),0)+IF($A420&lt;='P08'!$B$17,INDEX('P08'!$AC:$AC,$A420+52),0)+IF($A420&lt;='P09'!$B$17,INDEX('P09'!$AC:$AC,$A420+52),0)+IF($A420&lt;='P10'!$B$17,INDEX('P10'!$AC:$AC,$A420+52),0)</f>
        <v>0.12987191228001407</v>
      </c>
      <c r="P420">
        <f>IF($A420&lt;='P01'!$B$17,INDEX('P01'!$AD:$AD,$A420+52),0)+IF($A420&lt;='P02'!$B$17,INDEX('P02'!$AD:$AD,$A420+52),0)+IF($A420&lt;='P03'!$B$17,INDEX('P03'!$AD:$AD,$A420+52),0)+IF($A420&lt;='P04'!$B$17,INDEX('P04'!$AD:$AD,$A420+52),0)+IF($A420&lt;='P05'!$B$17,INDEX('P05'!$AD:$AD,$A420+52),0)+IF($A420&lt;='P06'!$B$17,INDEX('P06'!$AD:$AD,$A420+52),0)+IF($A420&lt;='P07'!$B$17,INDEX('P07'!$AD:$AD,$A420+52),0)+IF($A420&lt;='P08'!$B$17,INDEX('P08'!$AD:$AD,$A420+52),0)+IF($A420&lt;='P09'!$B$17,INDEX('P09'!$AD:$AD,$A420+52),0)+IF($A420&lt;='P10'!$B$17,INDEX('P10'!$AD:$AD,$A420+52),0)</f>
        <v>0.72166065371550991</v>
      </c>
      <c r="Q420">
        <f>IF($A420&lt;='P01'!$B$17,INDEX('P01'!$AE:$AE,$A420+52),0)+IF($A420&lt;='P02'!$B$17,INDEX('P02'!$AE:$AE,$A420+52),0)+IF($A420&lt;='P03'!$B$17,INDEX('P03'!$AE:$AE,$A420+52),0)+IF($A420&lt;='P04'!$B$17,INDEX('P04'!$AE:$AE,$A420+52),0)+IF($A420&lt;='P05'!$B$17,INDEX('P05'!$AE:$AE,$A420+52),0)+IF($A420&lt;='P06'!$B$17,INDEX('P06'!$AE:$AE,$A420+52),0)+IF($A420&lt;='P07'!$B$17,INDEX('P07'!$AE:$AE,$A420+52),0)+IF($A420&lt;='P08'!$B$17,INDEX('P08'!$AE:$AE,$A420+52),0)+IF($A420&lt;='P09'!$B$17,INDEX('P09'!$AE:$AE,$A420+52),0)+IF($A420&lt;='P10'!$B$17,INDEX('P10'!$AE:$AE,$A420+52),0)</f>
        <v>20.355805327883736</v>
      </c>
      <c r="R420">
        <f>IF($A420&lt;='P01'!$B$17,INDEX('P01'!$AF:$AF,$A420+52),0)+IF($A420&lt;='P02'!$B$17,INDEX('P02'!$AF:$AF,$A420+52),0)+IF($A420&lt;='P03'!$B$17,INDEX('P03'!$AF:$AF,$A420+52),0)+IF($A420&lt;='P04'!$B$17,INDEX('P04'!$AF:$AF,$A420+52),0)+IF($A420&lt;='P05'!$B$17,INDEX('P05'!$AF:$AF,$A420+52),0)+IF($A420&lt;='P06'!$B$17,INDEX('P06'!$AF:$AF,$A420+52),0)+IF($A420&lt;='P07'!$B$17,INDEX('P07'!$AF:$AF,$A420+52),0)+IF($A420&lt;='P08'!$B$17,INDEX('P08'!$AF:$AF,$A420+52),0)+IF($A420&lt;='P09'!$B$17,INDEX('P09'!$AF:$AF,$A420+52),0)+IF($A420&lt;='P10'!$B$17,INDEX('P10'!$AF:$AF,$A420+52),0)</f>
        <v>1.3234226493952115E-2</v>
      </c>
      <c r="S420">
        <f>IF($A420&lt;='P01'!$B$17,INDEX('P01'!$AG:$AG,$A420+52),0)+IF($A420&lt;='P02'!$B$17,INDEX('P02'!$AG:$AG,$A420+52),0)+IF($A420&lt;='P03'!$B$17,INDEX('P03'!$AG:$AG,$A420+52),0)+IF($A420&lt;='P04'!$B$17,INDEX('P04'!$AG:$AG,$A420+52),0)+IF($A420&lt;='P05'!$B$17,INDEX('P05'!$AG:$AG,$A420+52),0)+IF($A420&lt;='P06'!$B$17,INDEX('P06'!$AG:$AG,$A420+52),0)+IF($A420&lt;='P07'!$B$17,INDEX('P07'!$AG:$AG,$A420+52),0)+IF($A420&lt;='P08'!$B$17,INDEX('P08'!$AG:$AG,$A420+52),0)+IF($A420&lt;='P09'!$B$17,INDEX('P09'!$AG:$AG,$A420+52),0)+IF($A420&lt;='P10'!$B$17,INDEX('P10'!$AG:$AG,$A420+52),0)</f>
        <v>5380.2878376977978</v>
      </c>
      <c r="T420">
        <f>IF($A420&lt;='P01'!$B$17,INDEX('P01'!$AI:$AI,$A420+52),0)+IF($A420&lt;='P02'!$B$17,INDEX('P02'!$AI:$AI,$A420+52),0)+IF($A420&lt;='P03'!$B$17,INDEX('P03'!$AI:$AI,$A420+52),0)+IF($A420&lt;='P04'!$B$17,INDEX('P04'!$AI:$AI,$A420+52),0)+IF($A420&lt;='P05'!$B$17,INDEX('P05'!$AI:$AI,$A420+52),0)+IF($A420&lt;='P06'!$B$17,INDEX('P06'!$AI:$AI,$A420+52),0)+IF($A420&lt;='P07'!$B$17,INDEX('P07'!$AI:$AI,$A420+52),0)+IF($A420&lt;='P08'!$B$17,INDEX('P08'!$AI:$AI,$A420+52),0)+IF($A420&lt;='P09'!$B$17,INDEX('P09'!$AI:$AI,$A420+52),0)+IF($A420&lt;='P10'!$B$17,INDEX('P10'!$AI:$AI,$A420+52),0)</f>
        <v>5380.2878376977978</v>
      </c>
    </row>
    <row r="421" spans="1:20" x14ac:dyDescent="0.35">
      <c r="A421">
        <v>389</v>
      </c>
      <c r="B421">
        <f>IF($A421&lt;='P01'!$B$17,INDEX('P01'!$J:$J,$A421+52),0)+IF($A421&lt;='P02'!$B$17,INDEX('P02'!$J:$J,$A421+52),0)+IF($A421&lt;='P03'!$B$17,INDEX('P03'!$J:$J,$A421+52),0)+IF($A421&lt;='P04'!$B$17,INDEX('P04'!$J:$J,$A421+52),0)+IF($A421&lt;='P05'!$B$17,INDEX('P05'!$J:$J,$A421+52),0)+IF($A421&lt;='P06'!$B$17,INDEX('P06'!$J:$J,$A421+52),0)+IF($A421&lt;='P07'!$B$17,INDEX('P07'!$J:$J,$A421+52),0)+IF($A421&lt;='P08'!$B$17,INDEX('P08'!$J:$J,$A421+52),0)+IF($A421&lt;='P09'!$B$17,INDEX('P09'!$J:$J,$A421+52),0)+IF($A421&lt;='P10'!$B$17,INDEX('P10'!$J:$J,$A421+52),0)</f>
        <v>7.2076918815085382E-5</v>
      </c>
      <c r="C421">
        <f>IF($A421&lt;='P01'!$B$17,INDEX('P01'!$K:$K,$A421+52),0)+IF($A421&lt;='P02'!$B$17,INDEX('P02'!$K:$K,$A421+52),0)+IF($A421&lt;='P03'!$B$17,INDEX('P03'!$K:$K,$A421+52),0)+IF($A421&lt;='P04'!$B$17,INDEX('P04'!$K:$K,$A421+52),0)+IF($A421&lt;='P05'!$B$17,INDEX('P05'!$K:$K,$A421+52),0)+IF($A421&lt;='P06'!$B$17,INDEX('P06'!$K:$K,$A421+52),0)+IF($A421&lt;='P07'!$B$17,INDEX('P07'!$K:$K,$A421+52),0)+IF($A421&lt;='P08'!$B$17,INDEX('P08'!$K:$K,$A421+52),0)+IF($A421&lt;='P09'!$B$17,INDEX('P09'!$K:$K,$A421+52),0)+IF($A421&lt;='P10'!$B$17,INDEX('P10'!$K:$K,$A421+52),0)</f>
        <v>6.6713826384980838E-4</v>
      </c>
      <c r="D421">
        <f>IF($A421&lt;='P01'!$B$17,INDEX('P01'!$L:$L,$A421+52),0)+IF($A421&lt;='P02'!$B$17,INDEX('P02'!$L:$L,$A421+52),0)+IF($A421&lt;='P03'!$B$17,INDEX('P03'!$L:$L,$A421+52),0)+IF($A421&lt;='P04'!$B$17,INDEX('P04'!$L:$L,$A421+52),0)+IF($A421&lt;='P05'!$B$17,INDEX('P05'!$L:$L,$A421+52),0)+IF($A421&lt;='P06'!$B$17,INDEX('P06'!$L:$L,$A421+52),0)+IF($A421&lt;='P07'!$B$17,INDEX('P07'!$L:$L,$A421+52),0)+IF($A421&lt;='P08'!$B$17,INDEX('P08'!$L:$L,$A421+52),0)+IF($A421&lt;='P09'!$B$17,INDEX('P09'!$L:$L,$A421+52),0)+IF($A421&lt;='P10'!$B$17,INDEX('P10'!$L:$L,$A421+52),0)</f>
        <v>0</v>
      </c>
      <c r="E421">
        <f>IF($A421&lt;='P01'!$B$17,INDEX('P01'!$M:$M,$A421+52),0)+IF($A421&lt;='P02'!$B$17,INDEX('P02'!$M:$M,$A421+52),0)+IF($A421&lt;='P03'!$B$17,INDEX('P03'!$M:$M,$A421+52),0)+IF($A421&lt;='P04'!$B$17,INDEX('P04'!$M:$M,$A421+52),0)+IF($A421&lt;='P05'!$B$17,INDEX('P05'!$M:$M,$A421+52),0)+IF($A421&lt;='P06'!$B$17,INDEX('P06'!$M:$M,$A421+52),0)+IF($A421&lt;='P07'!$B$17,INDEX('P07'!$M:$M,$A421+52),0)+IF($A421&lt;='P08'!$B$17,INDEX('P08'!$M:$M,$A421+52),0)+IF($A421&lt;='P09'!$B$17,INDEX('P09'!$M:$M,$A421+52),0)+IF($A421&lt;='P10'!$B$17,INDEX('P10'!$M:$M,$A421+52),0)</f>
        <v>0.19577803640610197</v>
      </c>
      <c r="F421">
        <f>IF($A421&lt;='P01'!$B$17,INDEX('P01'!$R:$R,$A421+52),0)+IF($A421&lt;='P02'!$B$17,INDEX('P02'!$R:$R,$A421+52),0)+IF($A421&lt;='P03'!$B$17,INDEX('P03'!$R:$R,$A421+52),0)+IF($A421&lt;='P04'!$B$17,INDEX('P04'!$R:$R,$A421+52),0)+IF($A421&lt;='P05'!$B$17,INDEX('P05'!$R:$R,$A421+52),0)+IF($A421&lt;='P06'!$B$17,INDEX('P06'!$R:$R,$A421+52),0)+IF($A421&lt;='P07'!$B$17,INDEX('P07'!$R:$R,$A421+52),0)+IF($A421&lt;='P08'!$B$17,INDEX('P08'!$R:$R,$A421+52),0)+IF($A421&lt;='P09'!$B$17,INDEX('P09'!$R:$R,$A421+52),0)+IF($A421&lt;='P10'!$B$17,INDEX('P10'!$R:$R,$A421+52),0)</f>
        <v>22.917841880281994</v>
      </c>
      <c r="G421">
        <f>IF($A421&lt;='P01'!$B$17,INDEX('P01'!$S:$S,$A421+52),0)+IF($A421&lt;='P02'!$B$17,INDEX('P02'!$S:$S,$A421+52),0)+IF($A421&lt;='P03'!$B$17,INDEX('P03'!$S:$S,$A421+52),0)+IF($A421&lt;='P04'!$B$17,INDEX('P04'!$S:$S,$A421+52),0)+IF($A421&lt;='P05'!$B$17,INDEX('P05'!$S:$S,$A421+52),0)+IF($A421&lt;='P06'!$B$17,INDEX('P06'!$S:$S,$A421+52),0)+IF($A421&lt;='P07'!$B$17,INDEX('P07'!$S:$S,$A421+52),0)+IF($A421&lt;='P08'!$B$17,INDEX('P08'!$S:$S,$A421+52),0)+IF($A421&lt;='P09'!$B$17,INDEX('P09'!$S:$S,$A421+52),0)+IF($A421&lt;='P10'!$B$17,INDEX('P10'!$S:$S,$A421+52),0)</f>
        <v>0.45835683760563989</v>
      </c>
      <c r="H421">
        <f>IF($A421&lt;='P01'!$B$17,INDEX('P01'!$T:$T,$A421+52),0)+IF($A421&lt;='P02'!$B$17,INDEX('P02'!$T:$T,$A421+52),0)+IF($A421&lt;='P03'!$B$17,INDEX('P03'!$T:$T,$A421+52),0)+IF($A421&lt;='P04'!$B$17,INDEX('P04'!$T:$T,$A421+52),0)+IF($A421&lt;='P05'!$B$17,INDEX('P05'!$T:$T,$A421+52),0)+IF($A421&lt;='P06'!$B$17,INDEX('P06'!$T:$T,$A421+52),0)+IF($A421&lt;='P07'!$B$17,INDEX('P07'!$T:$T,$A421+52),0)+IF($A421&lt;='P08'!$B$17,INDEX('P08'!$T:$T,$A421+52),0)+IF($A421&lt;='P09'!$B$17,INDEX('P09'!$T:$T,$A421+52),0)+IF($A421&lt;='P10'!$B$17,INDEX('P10'!$T:$T,$A421+52),0)</f>
        <v>2.5615964939973743</v>
      </c>
      <c r="I421">
        <f>IF($A421&lt;='P01'!$B$17,INDEX('P01'!$U:$U,$A421+52),0)+IF($A421&lt;='P02'!$B$17,INDEX('P02'!$U:$U,$A421+52),0)+IF($A421&lt;='P03'!$B$17,INDEX('P03'!$U:$U,$A421+52),0)+IF($A421&lt;='P04'!$B$17,INDEX('P04'!$U:$U,$A421+52),0)+IF($A421&lt;='P05'!$B$17,INDEX('P05'!$U:$U,$A421+52),0)+IF($A421&lt;='P06'!$B$17,INDEX('P06'!$U:$U,$A421+52),0)+IF($A421&lt;='P07'!$B$17,INDEX('P07'!$U:$U,$A421+52),0)+IF($A421&lt;='P08'!$B$17,INDEX('P08'!$U:$U,$A421+52),0)+IF($A421&lt;='P09'!$B$17,INDEX('P09'!$U:$U,$A421+52),0)+IF($A421&lt;='P10'!$B$17,INDEX('P10'!$U:$U,$A421+52),0)</f>
        <v>72.076918815085378</v>
      </c>
      <c r="J421">
        <f>IF($A421&lt;='P01'!$B$17,INDEX('P01'!$V:$V,$A421+52),0)+IF($A421&lt;='P02'!$B$17,INDEX('P02'!$V:$V,$A421+52),0)+IF($A421&lt;='P03'!$B$17,INDEX('P03'!$V:$V,$A421+52),0)+IF($A421&lt;='P04'!$B$17,INDEX('P04'!$V:$V,$A421+52),0)+IF($A421&lt;='P05'!$B$17,INDEX('P05'!$V:$V,$A421+52),0)+IF($A421&lt;='P06'!$B$17,INDEX('P06'!$V:$V,$A421+52),0)+IF($A421&lt;='P07'!$B$17,INDEX('P07'!$V:$V,$A421+52),0)+IF($A421&lt;='P08'!$B$17,INDEX('P08'!$V:$V,$A421+52),0)+IF($A421&lt;='P09'!$B$17,INDEX('P09'!$V:$V,$A421+52),0)+IF($A421&lt;='P10'!$B$17,INDEX('P10'!$V:$V,$A421+52),0)</f>
        <v>4.6976023998447226E-2</v>
      </c>
      <c r="K421">
        <f>IF($A421&lt;='P01'!$B$17,INDEX('P01'!$W:$W,$A421+52),0)+IF($A421&lt;='P02'!$B$17,INDEX('P02'!$W:$W,$A421+52),0)+IF($A421&lt;='P03'!$B$17,INDEX('P03'!$W:$W,$A421+52),0)+IF($A421&lt;='P04'!$B$17,INDEX('P04'!$W:$W,$A421+52),0)+IF($A421&lt;='P05'!$B$17,INDEX('P05'!$W:$W,$A421+52),0)+IF($A421&lt;='P06'!$B$17,INDEX('P06'!$W:$W,$A421+52),0)+IF($A421&lt;='P07'!$B$17,INDEX('P07'!$W:$W,$A421+52),0)+IF($A421&lt;='P08'!$B$17,INDEX('P08'!$W:$W,$A421+52),0)+IF($A421&lt;='P09'!$B$17,INDEX('P09'!$W:$W,$A421+52),0)+IF($A421&lt;='P10'!$B$17,INDEX('P10'!$W:$W,$A421+52),0)</f>
        <v>-52.226006290404847</v>
      </c>
      <c r="L421">
        <f>IF($A421&lt;='P01'!$B$17,INDEX('P01'!$X:$X,$A421+52),0)+IF($A421&lt;='P02'!$B$17,INDEX('P02'!$X:$X,$A421+52),0)+IF($A421&lt;='P03'!$B$17,INDEX('P03'!$X:$X,$A421+52),0)+IF($A421&lt;='P04'!$B$17,INDEX('P04'!$X:$X,$A421+52),0)+IF($A421&lt;='P05'!$B$17,INDEX('P05'!$X:$X,$A421+52),0)+IF($A421&lt;='P06'!$B$17,INDEX('P06'!$X:$X,$A421+52),0)+IF($A421&lt;='P07'!$B$17,INDEX('P07'!$X:$X,$A421+52),0)+IF($A421&lt;='P08'!$B$17,INDEX('P08'!$X:$X,$A421+52),0)+IF($A421&lt;='P09'!$B$17,INDEX('P09'!$X:$X,$A421+52),0)+IF($A421&lt;='P10'!$B$17,INDEX('P10'!$X:$X,$A421+52),0)</f>
        <v>52.152479780732932</v>
      </c>
      <c r="M421">
        <f>IF($A421&lt;='P01'!$B$17,INDEX('P01'!$AA:$AA,$A421+52),0)+IF($A421&lt;='P02'!$B$17,INDEX('P02'!$AA:$AA,$A421+52),0)+IF($A421&lt;='P03'!$B$17,INDEX('P03'!$AA:$AA,$A421+52),0)+IF($A421&lt;='P04'!$B$17,INDEX('P04'!$AA:$AA,$A421+52),0)+IF($A421&lt;='P05'!$B$17,INDEX('P05'!$AA:$AA,$A421+52),0)+IF($A421&lt;='P06'!$B$17,INDEX('P06'!$AA:$AA,$A421+52),0)+IF($A421&lt;='P07'!$B$17,INDEX('P07'!$AA:$AA,$A421+52),0)+IF($A421&lt;='P08'!$B$17,INDEX('P08'!$AA:$AA,$A421+52),0)+IF($A421&lt;='P09'!$B$17,INDEX('P09'!$AA:$AA,$A421+52),0)+IF($A421&lt;='P10'!$B$17,INDEX('P10'!$AA:$AA,$A421+52),0)</f>
        <v>-14.625505352269334</v>
      </c>
      <c r="N421">
        <f>IF($A421&lt;='P01'!$B$17,INDEX('P01'!$AB:$AB,$A421+52),0)+IF($A421&lt;='P02'!$B$17,INDEX('P02'!$AB:$AB,$A421+52),0)+IF($A421&lt;='P03'!$B$17,INDEX('P03'!$AB:$AB,$A421+52),0)+IF($A421&lt;='P04'!$B$17,INDEX('P04'!$AB:$AB,$A421+52),0)+IF($A421&lt;='P05'!$B$17,INDEX('P05'!$AB:$AB,$A421+52),0)+IF($A421&lt;='P06'!$B$17,INDEX('P06'!$AB:$AB,$A421+52),0)+IF($A421&lt;='P07'!$B$17,INDEX('P07'!$AB:$AB,$A421+52),0)+IF($A421&lt;='P08'!$B$17,INDEX('P08'!$AB:$AB,$A421+52),0)+IF($A421&lt;='P09'!$B$17,INDEX('P09'!$AB:$AB,$A421+52),0)+IF($A421&lt;='P10'!$B$17,INDEX('P10'!$AB:$AB,$A421+52),0)</f>
        <v>6.4480601694826669</v>
      </c>
      <c r="O421">
        <f>IF($A421&lt;='P01'!$B$17,INDEX('P01'!$AC:$AC,$A421+52),0)+IF($A421&lt;='P02'!$B$17,INDEX('P02'!$AC:$AC,$A421+52),0)+IF($A421&lt;='P03'!$B$17,INDEX('P03'!$AC:$AC,$A421+52),0)+IF($A421&lt;='P04'!$B$17,INDEX('P04'!$AC:$AC,$A421+52),0)+IF($A421&lt;='P05'!$B$17,INDEX('P05'!$AC:$AC,$A421+52),0)+IF($A421&lt;='P06'!$B$17,INDEX('P06'!$AC:$AC,$A421+52),0)+IF($A421&lt;='P07'!$B$17,INDEX('P07'!$AC:$AC,$A421+52),0)+IF($A421&lt;='P08'!$B$17,INDEX('P08'!$AC:$AC,$A421+52),0)+IF($A421&lt;='P09'!$B$17,INDEX('P09'!$AC:$AC,$A421+52),0)+IF($A421&lt;='P10'!$B$17,INDEX('P10'!$AC:$AC,$A421+52),0)</f>
        <v>0.12896120338965333</v>
      </c>
      <c r="P421">
        <f>IF($A421&lt;='P01'!$B$17,INDEX('P01'!$AD:$AD,$A421+52),0)+IF($A421&lt;='P02'!$B$17,INDEX('P02'!$AD:$AD,$A421+52),0)+IF($A421&lt;='P03'!$B$17,INDEX('P03'!$AD:$AD,$A421+52),0)+IF($A421&lt;='P04'!$B$17,INDEX('P04'!$AD:$AD,$A421+52),0)+IF($A421&lt;='P05'!$B$17,INDEX('P05'!$AD:$AD,$A421+52),0)+IF($A421&lt;='P06'!$B$17,INDEX('P06'!$AD:$AD,$A421+52),0)+IF($A421&lt;='P07'!$B$17,INDEX('P07'!$AD:$AD,$A421+52),0)+IF($A421&lt;='P08'!$B$17,INDEX('P08'!$AD:$AD,$A421+52),0)+IF($A421&lt;='P09'!$B$17,INDEX('P09'!$AD:$AD,$A421+52),0)+IF($A421&lt;='P10'!$B$17,INDEX('P10'!$AD:$AD,$A421+52),0)</f>
        <v>0.71836743700064265</v>
      </c>
      <c r="Q421">
        <f>IF($A421&lt;='P01'!$B$17,INDEX('P01'!$AE:$AE,$A421+52),0)+IF($A421&lt;='P02'!$B$17,INDEX('P02'!$AE:$AE,$A421+52),0)+IF($A421&lt;='P03'!$B$17,INDEX('P03'!$AE:$AE,$A421+52),0)+IF($A421&lt;='P04'!$B$17,INDEX('P04'!$AE:$AE,$A421+52),0)+IF($A421&lt;='P05'!$B$17,INDEX('P05'!$AE:$AE,$A421+52),0)+IF($A421&lt;='P06'!$B$17,INDEX('P06'!$AE:$AE,$A421+52),0)+IF($A421&lt;='P07'!$B$17,INDEX('P07'!$AE:$AE,$A421+52),0)+IF($A421&lt;='P08'!$B$17,INDEX('P08'!$AE:$AE,$A421+52),0)+IF($A421&lt;='P09'!$B$17,INDEX('P09'!$AE:$AE,$A421+52),0)+IF($A421&lt;='P10'!$B$17,INDEX('P10'!$AE:$AE,$A421+52),0)</f>
        <v>20.213063047762493</v>
      </c>
      <c r="R421">
        <f>IF($A421&lt;='P01'!$B$17,INDEX('P01'!$AF:$AF,$A421+52),0)+IF($A421&lt;='P02'!$B$17,INDEX('P02'!$AF:$AF,$A421+52),0)+IF($A421&lt;='P03'!$B$17,INDEX('P03'!$AF:$AF,$A421+52),0)+IF($A421&lt;='P04'!$B$17,INDEX('P04'!$AF:$AF,$A421+52),0)+IF($A421&lt;='P05'!$B$17,INDEX('P05'!$AF:$AF,$A421+52),0)+IF($A421&lt;='P06'!$B$17,INDEX('P06'!$AF:$AF,$A421+52),0)+IF($A421&lt;='P07'!$B$17,INDEX('P07'!$AF:$AF,$A421+52),0)+IF($A421&lt;='P08'!$B$17,INDEX('P08'!$AF:$AF,$A421+52),0)+IF($A421&lt;='P09'!$B$17,INDEX('P09'!$AF:$AF,$A421+52),0)+IF($A421&lt;='P10'!$B$17,INDEX('P10'!$AF:$AF,$A421+52),0)</f>
        <v>1.3173833599211588E-2</v>
      </c>
      <c r="S421">
        <f>IF($A421&lt;='P01'!$B$17,INDEX('P01'!$AG:$AG,$A421+52),0)+IF($A421&lt;='P02'!$B$17,INDEX('P02'!$AG:$AG,$A421+52),0)+IF($A421&lt;='P03'!$B$17,INDEX('P03'!$AG:$AG,$A421+52),0)+IF($A421&lt;='P04'!$B$17,INDEX('P04'!$AG:$AG,$A421+52),0)+IF($A421&lt;='P05'!$B$17,INDEX('P05'!$AG:$AG,$A421+52),0)+IF($A421&lt;='P06'!$B$17,INDEX('P06'!$AG:$AG,$A421+52),0)+IF($A421&lt;='P07'!$B$17,INDEX('P07'!$AG:$AG,$A421+52),0)+IF($A421&lt;='P08'!$B$17,INDEX('P08'!$AG:$AG,$A421+52),0)+IF($A421&lt;='P09'!$B$17,INDEX('P09'!$AG:$AG,$A421+52),0)+IF($A421&lt;='P10'!$B$17,INDEX('P10'!$AG:$AG,$A421+52),0)</f>
        <v>5345.7490202510171</v>
      </c>
      <c r="T421">
        <f>IF($A421&lt;='P01'!$B$17,INDEX('P01'!$AI:$AI,$A421+52),0)+IF($A421&lt;='P02'!$B$17,INDEX('P02'!$AI:$AI,$A421+52),0)+IF($A421&lt;='P03'!$B$17,INDEX('P03'!$AI:$AI,$A421+52),0)+IF($A421&lt;='P04'!$B$17,INDEX('P04'!$AI:$AI,$A421+52),0)+IF($A421&lt;='P05'!$B$17,INDEX('P05'!$AI:$AI,$A421+52),0)+IF($A421&lt;='P06'!$B$17,INDEX('P06'!$AI:$AI,$A421+52),0)+IF($A421&lt;='P07'!$B$17,INDEX('P07'!$AI:$AI,$A421+52),0)+IF($A421&lt;='P08'!$B$17,INDEX('P08'!$AI:$AI,$A421+52),0)+IF($A421&lt;='P09'!$B$17,INDEX('P09'!$AI:$AI,$A421+52),0)+IF($A421&lt;='P10'!$B$17,INDEX('P10'!$AI:$AI,$A421+52),0)</f>
        <v>5345.7490202510171</v>
      </c>
    </row>
    <row r="422" spans="1:20" x14ac:dyDescent="0.35">
      <c r="A422">
        <v>390</v>
      </c>
      <c r="B422">
        <f>IF($A422&lt;='P01'!$B$17,INDEX('P01'!$J:$J,$A422+52),0)+IF($A422&lt;='P02'!$B$17,INDEX('P02'!$J:$J,$A422+52),0)+IF($A422&lt;='P03'!$B$17,INDEX('P03'!$J:$J,$A422+52),0)+IF($A422&lt;='P04'!$B$17,INDEX('P04'!$J:$J,$A422+52),0)+IF($A422&lt;='P05'!$B$17,INDEX('P05'!$J:$J,$A422+52),0)+IF($A422&lt;='P06'!$B$17,INDEX('P06'!$J:$J,$A422+52),0)+IF($A422&lt;='P07'!$B$17,INDEX('P07'!$J:$J,$A422+52),0)+IF($A422&lt;='P08'!$B$17,INDEX('P08'!$J:$J,$A422+52),0)+IF($A422&lt;='P09'!$B$17,INDEX('P09'!$J:$J,$A422+52),0)+IF($A422&lt;='P10'!$B$17,INDEX('P10'!$J:$J,$A422+52),0)</f>
        <v>7.1805795785035518E-5</v>
      </c>
      <c r="C422">
        <f>IF($A422&lt;='P01'!$B$17,INDEX('P01'!$K:$K,$A422+52),0)+IF($A422&lt;='P02'!$B$17,INDEX('P02'!$K:$K,$A422+52),0)+IF($A422&lt;='P03'!$B$17,INDEX('P03'!$K:$K,$A422+52),0)+IF($A422&lt;='P04'!$B$17,INDEX('P04'!$K:$K,$A422+52),0)+IF($A422&lt;='P05'!$B$17,INDEX('P05'!$K:$K,$A422+52),0)+IF($A422&lt;='P06'!$B$17,INDEX('P06'!$K:$K,$A422+52),0)+IF($A422&lt;='P07'!$B$17,INDEX('P07'!$K:$K,$A422+52),0)+IF($A422&lt;='P08'!$B$17,INDEX('P08'!$K:$K,$A422+52),0)+IF($A422&lt;='P09'!$B$17,INDEX('P09'!$K:$K,$A422+52),0)+IF($A422&lt;='P10'!$B$17,INDEX('P10'!$K:$K,$A422+52),0)</f>
        <v>6.6462877051226435E-4</v>
      </c>
      <c r="D422">
        <f>IF($A422&lt;='P01'!$B$17,INDEX('P01'!$L:$L,$A422+52),0)+IF($A422&lt;='P02'!$B$17,INDEX('P02'!$L:$L,$A422+52),0)+IF($A422&lt;='P03'!$B$17,INDEX('P03'!$L:$L,$A422+52),0)+IF($A422&lt;='P04'!$B$17,INDEX('P04'!$L:$L,$A422+52),0)+IF($A422&lt;='P05'!$B$17,INDEX('P05'!$L:$L,$A422+52),0)+IF($A422&lt;='P06'!$B$17,INDEX('P06'!$L:$L,$A422+52),0)+IF($A422&lt;='P07'!$B$17,INDEX('P07'!$L:$L,$A422+52),0)+IF($A422&lt;='P08'!$B$17,INDEX('P08'!$L:$L,$A422+52),0)+IF($A422&lt;='P09'!$B$17,INDEX('P09'!$L:$L,$A422+52),0)+IF($A422&lt;='P10'!$B$17,INDEX('P10'!$L:$L,$A422+52),0)</f>
        <v>0</v>
      </c>
      <c r="E422">
        <f>IF($A422&lt;='P01'!$B$17,INDEX('P01'!$M:$M,$A422+52),0)+IF($A422&lt;='P02'!$B$17,INDEX('P02'!$M:$M,$A422+52),0)+IF($A422&lt;='P03'!$B$17,INDEX('P03'!$M:$M,$A422+52),0)+IF($A422&lt;='P04'!$B$17,INDEX('P04'!$M:$M,$A422+52),0)+IF($A422&lt;='P05'!$B$17,INDEX('P05'!$M:$M,$A422+52),0)+IF($A422&lt;='P06'!$B$17,INDEX('P06'!$M:$M,$A422+52),0)+IF($A422&lt;='P07'!$B$17,INDEX('P07'!$M:$M,$A422+52),0)+IF($A422&lt;='P08'!$B$17,INDEX('P08'!$M:$M,$A422+52),0)+IF($A422&lt;='P09'!$B$17,INDEX('P09'!$M:$M,$A422+52),0)+IF($A422&lt;='P10'!$B$17,INDEX('P10'!$M:$M,$A422+52),0)</f>
        <v>0.19504160183980468</v>
      </c>
      <c r="F422">
        <f>IF($A422&lt;='P01'!$B$17,INDEX('P01'!$R:$R,$A422+52),0)+IF($A422&lt;='P02'!$B$17,INDEX('P02'!$R:$R,$A422+52),0)+IF($A422&lt;='P03'!$B$17,INDEX('P03'!$R:$R,$A422+52),0)+IF($A422&lt;='P04'!$B$17,INDEX('P04'!$R:$R,$A422+52),0)+IF($A422&lt;='P05'!$B$17,INDEX('P05'!$R:$R,$A422+52),0)+IF($A422&lt;='P06'!$B$17,INDEX('P06'!$R:$R,$A422+52),0)+IF($A422&lt;='P07'!$B$17,INDEX('P07'!$R:$R,$A422+52),0)+IF($A422&lt;='P08'!$B$17,INDEX('P08'!$R:$R,$A422+52),0)+IF($A422&lt;='P09'!$B$17,INDEX('P09'!$R:$R,$A422+52),0)+IF($A422&lt;='P10'!$B$17,INDEX('P10'!$R:$R,$A422+52),0)</f>
        <v>22.831634605679614</v>
      </c>
      <c r="G422">
        <f>IF($A422&lt;='P01'!$B$17,INDEX('P01'!$S:$S,$A422+52),0)+IF($A422&lt;='P02'!$B$17,INDEX('P02'!$S:$S,$A422+52),0)+IF($A422&lt;='P03'!$B$17,INDEX('P03'!$S:$S,$A422+52),0)+IF($A422&lt;='P04'!$B$17,INDEX('P04'!$S:$S,$A422+52),0)+IF($A422&lt;='P05'!$B$17,INDEX('P05'!$S:$S,$A422+52),0)+IF($A422&lt;='P06'!$B$17,INDEX('P06'!$S:$S,$A422+52),0)+IF($A422&lt;='P07'!$B$17,INDEX('P07'!$S:$S,$A422+52),0)+IF($A422&lt;='P08'!$B$17,INDEX('P08'!$S:$S,$A422+52),0)+IF($A422&lt;='P09'!$B$17,INDEX('P09'!$S:$S,$A422+52),0)+IF($A422&lt;='P10'!$B$17,INDEX('P10'!$S:$S,$A422+52),0)</f>
        <v>0.45663269211359231</v>
      </c>
      <c r="H422">
        <f>IF($A422&lt;='P01'!$B$17,INDEX('P01'!$T:$T,$A422+52),0)+IF($A422&lt;='P02'!$B$17,INDEX('P02'!$T:$T,$A422+52),0)+IF($A422&lt;='P03'!$B$17,INDEX('P03'!$T:$T,$A422+52),0)+IF($A422&lt;='P04'!$B$17,INDEX('P04'!$T:$T,$A422+52),0)+IF($A422&lt;='P05'!$B$17,INDEX('P05'!$T:$T,$A422+52),0)+IF($A422&lt;='P06'!$B$17,INDEX('P06'!$T:$T,$A422+52),0)+IF($A422&lt;='P07'!$B$17,INDEX('P07'!$T:$T,$A422+52),0)+IF($A422&lt;='P08'!$B$17,INDEX('P08'!$T:$T,$A422+52),0)+IF($A422&lt;='P09'!$B$17,INDEX('P09'!$T:$T,$A422+52),0)+IF($A422&lt;='P10'!$B$17,INDEX('P10'!$T:$T,$A422+52),0)</f>
        <v>2.5582546701062743</v>
      </c>
      <c r="I422">
        <f>IF($A422&lt;='P01'!$B$17,INDEX('P01'!$U:$U,$A422+52),0)+IF($A422&lt;='P02'!$B$17,INDEX('P02'!$U:$U,$A422+52),0)+IF($A422&lt;='P03'!$B$17,INDEX('P03'!$U:$U,$A422+52),0)+IF($A422&lt;='P04'!$B$17,INDEX('P04'!$U:$U,$A422+52),0)+IF($A422&lt;='P05'!$B$17,INDEX('P05'!$U:$U,$A422+52),0)+IF($A422&lt;='P06'!$B$17,INDEX('P06'!$U:$U,$A422+52),0)+IF($A422&lt;='P07'!$B$17,INDEX('P07'!$U:$U,$A422+52),0)+IF($A422&lt;='P08'!$B$17,INDEX('P08'!$U:$U,$A422+52),0)+IF($A422&lt;='P09'!$B$17,INDEX('P09'!$U:$U,$A422+52),0)+IF($A422&lt;='P10'!$B$17,INDEX('P10'!$U:$U,$A422+52),0)</f>
        <v>71.805795785035514</v>
      </c>
      <c r="J422">
        <f>IF($A422&lt;='P01'!$B$17,INDEX('P01'!$V:$V,$A422+52),0)+IF($A422&lt;='P02'!$B$17,INDEX('P02'!$V:$V,$A422+52),0)+IF($A422&lt;='P03'!$B$17,INDEX('P03'!$V:$V,$A422+52),0)+IF($A422&lt;='P04'!$B$17,INDEX('P04'!$V:$V,$A422+52),0)+IF($A422&lt;='P05'!$B$17,INDEX('P05'!$V:$V,$A422+52),0)+IF($A422&lt;='P06'!$B$17,INDEX('P06'!$V:$V,$A422+52),0)+IF($A422&lt;='P07'!$B$17,INDEX('P07'!$V:$V,$A422+52),0)+IF($A422&lt;='P08'!$B$17,INDEX('P08'!$V:$V,$A422+52),0)+IF($A422&lt;='P09'!$B$17,INDEX('P09'!$V:$V,$A422+52),0)+IF($A422&lt;='P10'!$B$17,INDEX('P10'!$V:$V,$A422+52),0)</f>
        <v>4.6914739717462788E-2</v>
      </c>
      <c r="K422">
        <f>IF($A422&lt;='P01'!$B$17,INDEX('P01'!$W:$W,$A422+52),0)+IF($A422&lt;='P02'!$B$17,INDEX('P02'!$W:$W,$A422+52),0)+IF($A422&lt;='P03'!$B$17,INDEX('P03'!$W:$W,$A422+52),0)+IF($A422&lt;='P04'!$B$17,INDEX('P04'!$W:$W,$A422+52),0)+IF($A422&lt;='P05'!$B$17,INDEX('P05'!$W:$W,$A422+52),0)+IF($A422&lt;='P06'!$B$17,INDEX('P06'!$W:$W,$A422+52),0)+IF($A422&lt;='P07'!$B$17,INDEX('P07'!$W:$W,$A422+52),0)+IF($A422&lt;='P08'!$B$17,INDEX('P08'!$W:$W,$A422+52),0)+IF($A422&lt;='P09'!$B$17,INDEX('P09'!$W:$W,$A422+52),0)+IF($A422&lt;='P10'!$B$17,INDEX('P10'!$W:$W,$A422+52),0)</f>
        <v>-52.035963281293235</v>
      </c>
      <c r="L422">
        <f>IF($A422&lt;='P01'!$B$17,INDEX('P01'!$X:$X,$A422+52),0)+IF($A422&lt;='P02'!$B$17,INDEX('P02'!$X:$X,$A422+52),0)+IF($A422&lt;='P03'!$B$17,INDEX('P03'!$X:$X,$A422+52),0)+IF($A422&lt;='P04'!$B$17,INDEX('P04'!$X:$X,$A422+52),0)+IF($A422&lt;='P05'!$B$17,INDEX('P05'!$X:$X,$A422+52),0)+IF($A422&lt;='P06'!$B$17,INDEX('P06'!$X:$X,$A422+52),0)+IF($A422&lt;='P07'!$B$17,INDEX('P07'!$X:$X,$A422+52),0)+IF($A422&lt;='P08'!$B$17,INDEX('P08'!$X:$X,$A422+52),0)+IF($A422&lt;='P09'!$B$17,INDEX('P09'!$X:$X,$A422+52),0)+IF($A422&lt;='P10'!$B$17,INDEX('P10'!$X:$X,$A422+52),0)</f>
        <v>51.962713347402016</v>
      </c>
      <c r="M422">
        <f>IF($A422&lt;='P01'!$B$17,INDEX('P01'!$AA:$AA,$A422+52),0)+IF($A422&lt;='P02'!$B$17,INDEX('P02'!$AA:$AA,$A422+52),0)+IF($A422&lt;='P03'!$B$17,INDEX('P03'!$AA:$AA,$A422+52),0)+IF($A422&lt;='P04'!$B$17,INDEX('P04'!$AA:$AA,$A422+52),0)+IF($A422&lt;='P05'!$B$17,INDEX('P05'!$AA:$AA,$A422+52),0)+IF($A422&lt;='P06'!$B$17,INDEX('P06'!$AA:$AA,$A422+52),0)+IF($A422&lt;='P07'!$B$17,INDEX('P07'!$AA:$AA,$A422+52),0)+IF($A422&lt;='P08'!$B$17,INDEX('P08'!$AA:$AA,$A422+52),0)+IF($A422&lt;='P09'!$B$17,INDEX('P09'!$AA:$AA,$A422+52),0)+IF($A422&lt;='P10'!$B$17,INDEX('P10'!$AA:$AA,$A422+52),0)</f>
        <v>-14.524737537745601</v>
      </c>
      <c r="N422">
        <f>IF($A422&lt;='P01'!$B$17,INDEX('P01'!$AB:$AB,$A422+52),0)+IF($A422&lt;='P02'!$B$17,INDEX('P02'!$AB:$AB,$A422+52),0)+IF($A422&lt;='P03'!$B$17,INDEX('P03'!$AB:$AB,$A422+52),0)+IF($A422&lt;='P04'!$B$17,INDEX('P04'!$AB:$AB,$A422+52),0)+IF($A422&lt;='P05'!$B$17,INDEX('P05'!$AB:$AB,$A422+52),0)+IF($A422&lt;='P06'!$B$17,INDEX('P06'!$AB:$AB,$A422+52),0)+IF($A422&lt;='P07'!$B$17,INDEX('P07'!$AB:$AB,$A422+52),0)+IF($A422&lt;='P08'!$B$17,INDEX('P08'!$AB:$AB,$A422+52),0)+IF($A422&lt;='P09'!$B$17,INDEX('P09'!$AB:$AB,$A422+52),0)+IF($A422&lt;='P10'!$B$17,INDEX('P10'!$AB:$AB,$A422+52),0)</f>
        <v>6.4028440359951766</v>
      </c>
      <c r="O422">
        <f>IF($A422&lt;='P01'!$B$17,INDEX('P01'!$AC:$AC,$A422+52),0)+IF($A422&lt;='P02'!$B$17,INDEX('P02'!$AC:$AC,$A422+52),0)+IF($A422&lt;='P03'!$B$17,INDEX('P03'!$AC:$AC,$A422+52),0)+IF($A422&lt;='P04'!$B$17,INDEX('P04'!$AC:$AC,$A422+52),0)+IF($A422&lt;='P05'!$B$17,INDEX('P05'!$AC:$AC,$A422+52),0)+IF($A422&lt;='P06'!$B$17,INDEX('P06'!$AC:$AC,$A422+52),0)+IF($A422&lt;='P07'!$B$17,INDEX('P07'!$AC:$AC,$A422+52),0)+IF($A422&lt;='P08'!$B$17,INDEX('P08'!$AC:$AC,$A422+52),0)+IF($A422&lt;='P09'!$B$17,INDEX('P09'!$AC:$AC,$A422+52),0)+IF($A422&lt;='P10'!$B$17,INDEX('P10'!$AC:$AC,$A422+52),0)</f>
        <v>0.12805688071990354</v>
      </c>
      <c r="P422">
        <f>IF($A422&lt;='P01'!$B$17,INDEX('P01'!$AD:$AD,$A422+52),0)+IF($A422&lt;='P02'!$B$17,INDEX('P02'!$AD:$AD,$A422+52),0)+IF($A422&lt;='P03'!$B$17,INDEX('P03'!$AD:$AD,$A422+52),0)+IF($A422&lt;='P04'!$B$17,INDEX('P04'!$AD:$AD,$A422+52),0)+IF($A422&lt;='P05'!$B$17,INDEX('P05'!$AD:$AD,$A422+52),0)+IF($A422&lt;='P06'!$B$17,INDEX('P06'!$AD:$AD,$A422+52),0)+IF($A422&lt;='P07'!$B$17,INDEX('P07'!$AD:$AD,$A422+52),0)+IF($A422&lt;='P08'!$B$17,INDEX('P08'!$AD:$AD,$A422+52),0)+IF($A422&lt;='P09'!$B$17,INDEX('P09'!$AD:$AD,$A422+52),0)+IF($A422&lt;='P10'!$B$17,INDEX('P10'!$AD:$AD,$A422+52),0)</f>
        <v>0.71508924850752387</v>
      </c>
      <c r="Q422">
        <f>IF($A422&lt;='P01'!$B$17,INDEX('P01'!$AE:$AE,$A422+52),0)+IF($A422&lt;='P02'!$B$17,INDEX('P02'!$AE:$AE,$A422+52),0)+IF($A422&lt;='P03'!$B$17,INDEX('P03'!$AE:$AE,$A422+52),0)+IF($A422&lt;='P04'!$B$17,INDEX('P04'!$AE:$AE,$A422+52),0)+IF($A422&lt;='P05'!$B$17,INDEX('P05'!$AE:$AE,$A422+52),0)+IF($A422&lt;='P06'!$B$17,INDEX('P06'!$AE:$AE,$A422+52),0)+IF($A422&lt;='P07'!$B$17,INDEX('P07'!$AE:$AE,$A422+52),0)+IF($A422&lt;='P08'!$B$17,INDEX('P08'!$AE:$AE,$A422+52),0)+IF($A422&lt;='P09'!$B$17,INDEX('P09'!$AE:$AE,$A422+52),0)+IF($A422&lt;='P10'!$B$17,INDEX('P10'!$AE:$AE,$A422+52),0)</f>
        <v>20.071321728212737</v>
      </c>
      <c r="R422">
        <f>IF($A422&lt;='P01'!$B$17,INDEX('P01'!$AF:$AF,$A422+52),0)+IF($A422&lt;='P02'!$B$17,INDEX('P02'!$AF:$AF,$A422+52),0)+IF($A422&lt;='P03'!$B$17,INDEX('P03'!$AF:$AF,$A422+52),0)+IF($A422&lt;='P04'!$B$17,INDEX('P04'!$AF:$AF,$A422+52),0)+IF($A422&lt;='P05'!$B$17,INDEX('P05'!$AF:$AF,$A422+52),0)+IF($A422&lt;='P06'!$B$17,INDEX('P06'!$AF:$AF,$A422+52),0)+IF($A422&lt;='P07'!$B$17,INDEX('P07'!$AF:$AF,$A422+52),0)+IF($A422&lt;='P08'!$B$17,INDEX('P08'!$AF:$AF,$A422+52),0)+IF($A422&lt;='P09'!$B$17,INDEX('P09'!$AF:$AF,$A422+52),0)+IF($A422&lt;='P10'!$B$17,INDEX('P10'!$AF:$AF,$A422+52),0)</f>
        <v>1.3113716300610876E-2</v>
      </c>
      <c r="S422">
        <f>IF($A422&lt;='P01'!$B$17,INDEX('P01'!$AG:$AG,$A422+52),0)+IF($A422&lt;='P02'!$B$17,INDEX('P02'!$AG:$AG,$A422+52),0)+IF($A422&lt;='P03'!$B$17,INDEX('P03'!$AG:$AG,$A422+52),0)+IF($A422&lt;='P04'!$B$17,INDEX('P04'!$AG:$AG,$A422+52),0)+IF($A422&lt;='P05'!$B$17,INDEX('P05'!$AG:$AG,$A422+52),0)+IF($A422&lt;='P06'!$B$17,INDEX('P06'!$AG:$AG,$A422+52),0)+IF($A422&lt;='P07'!$B$17,INDEX('P07'!$AG:$AG,$A422+52),0)+IF($A422&lt;='P08'!$B$17,INDEX('P08'!$AG:$AG,$A422+52),0)+IF($A422&lt;='P09'!$B$17,INDEX('P09'!$AG:$AG,$A422+52),0)+IF($A422&lt;='P10'!$B$17,INDEX('P10'!$AG:$AG,$A422+52),0)</f>
        <v>5311.286898136862</v>
      </c>
      <c r="T422">
        <f>IF($A422&lt;='P01'!$B$17,INDEX('P01'!$AI:$AI,$A422+52),0)+IF($A422&lt;='P02'!$B$17,INDEX('P02'!$AI:$AI,$A422+52),0)+IF($A422&lt;='P03'!$B$17,INDEX('P03'!$AI:$AI,$A422+52),0)+IF($A422&lt;='P04'!$B$17,INDEX('P04'!$AI:$AI,$A422+52),0)+IF($A422&lt;='P05'!$B$17,INDEX('P05'!$AI:$AI,$A422+52),0)+IF($A422&lt;='P06'!$B$17,INDEX('P06'!$AI:$AI,$A422+52),0)+IF($A422&lt;='P07'!$B$17,INDEX('P07'!$AI:$AI,$A422+52),0)+IF($A422&lt;='P08'!$B$17,INDEX('P08'!$AI:$AI,$A422+52),0)+IF($A422&lt;='P09'!$B$17,INDEX('P09'!$AI:$AI,$A422+52),0)+IF($A422&lt;='P10'!$B$17,INDEX('P10'!$AI:$AI,$A422+52),0)</f>
        <v>5311.286898136862</v>
      </c>
    </row>
    <row r="423" spans="1:20" x14ac:dyDescent="0.35">
      <c r="A423">
        <v>391</v>
      </c>
      <c r="B423">
        <f>IF($A423&lt;='P01'!$B$17,INDEX('P01'!$J:$J,$A423+52),0)+IF($A423&lt;='P02'!$B$17,INDEX('P02'!$J:$J,$A423+52),0)+IF($A423&lt;='P03'!$B$17,INDEX('P03'!$J:$J,$A423+52),0)+IF($A423&lt;='P04'!$B$17,INDEX('P04'!$J:$J,$A423+52),0)+IF($A423&lt;='P05'!$B$17,INDEX('P05'!$J:$J,$A423+52),0)+IF($A423&lt;='P06'!$B$17,INDEX('P06'!$J:$J,$A423+52),0)+IF($A423&lt;='P07'!$B$17,INDEX('P07'!$J:$J,$A423+52),0)+IF($A423&lt;='P08'!$B$17,INDEX('P08'!$J:$J,$A423+52),0)+IF($A423&lt;='P09'!$B$17,INDEX('P09'!$J:$J,$A423+52),0)+IF($A423&lt;='P10'!$B$17,INDEX('P10'!$J:$J,$A423+52),0)</f>
        <v>7.1535692605703935E-5</v>
      </c>
      <c r="C423">
        <f>IF($A423&lt;='P01'!$B$17,INDEX('P01'!$K:$K,$A423+52),0)+IF($A423&lt;='P02'!$B$17,INDEX('P02'!$K:$K,$A423+52),0)+IF($A423&lt;='P03'!$B$17,INDEX('P03'!$K:$K,$A423+52),0)+IF($A423&lt;='P04'!$B$17,INDEX('P04'!$K:$K,$A423+52),0)+IF($A423&lt;='P05'!$B$17,INDEX('P05'!$K:$K,$A423+52),0)+IF($A423&lt;='P06'!$B$17,INDEX('P06'!$K:$K,$A423+52),0)+IF($A423&lt;='P07'!$B$17,INDEX('P07'!$K:$K,$A423+52),0)+IF($A423&lt;='P08'!$B$17,INDEX('P08'!$K:$K,$A423+52),0)+IF($A423&lt;='P09'!$B$17,INDEX('P09'!$K:$K,$A423+52),0)+IF($A423&lt;='P10'!$B$17,INDEX('P10'!$K:$K,$A423+52),0)</f>
        <v>6.6212871683236322E-4</v>
      </c>
      <c r="D423">
        <f>IF($A423&lt;='P01'!$B$17,INDEX('P01'!$L:$L,$A423+52),0)+IF($A423&lt;='P02'!$B$17,INDEX('P02'!$L:$L,$A423+52),0)+IF($A423&lt;='P03'!$B$17,INDEX('P03'!$L:$L,$A423+52),0)+IF($A423&lt;='P04'!$B$17,INDEX('P04'!$L:$L,$A423+52),0)+IF($A423&lt;='P05'!$B$17,INDEX('P05'!$L:$L,$A423+52),0)+IF($A423&lt;='P06'!$B$17,INDEX('P06'!$L:$L,$A423+52),0)+IF($A423&lt;='P07'!$B$17,INDEX('P07'!$L:$L,$A423+52),0)+IF($A423&lt;='P08'!$B$17,INDEX('P08'!$L:$L,$A423+52),0)+IF($A423&lt;='P09'!$B$17,INDEX('P09'!$L:$L,$A423+52),0)+IF($A423&lt;='P10'!$B$17,INDEX('P10'!$L:$L,$A423+52),0)</f>
        <v>0</v>
      </c>
      <c r="E423">
        <f>IF($A423&lt;='P01'!$B$17,INDEX('P01'!$M:$M,$A423+52),0)+IF($A423&lt;='P02'!$B$17,INDEX('P02'!$M:$M,$A423+52),0)+IF($A423&lt;='P03'!$B$17,INDEX('P03'!$M:$M,$A423+52),0)+IF($A423&lt;='P04'!$B$17,INDEX('P04'!$M:$M,$A423+52),0)+IF($A423&lt;='P05'!$B$17,INDEX('P05'!$M:$M,$A423+52),0)+IF($A423&lt;='P06'!$B$17,INDEX('P06'!$M:$M,$A423+52),0)+IF($A423&lt;='P07'!$B$17,INDEX('P07'!$M:$M,$A423+52),0)+IF($A423&lt;='P08'!$B$17,INDEX('P08'!$M:$M,$A423+52),0)+IF($A423&lt;='P09'!$B$17,INDEX('P09'!$M:$M,$A423+52),0)+IF($A423&lt;='P10'!$B$17,INDEX('P10'!$M:$M,$A423+52),0)</f>
        <v>0.19430793743036662</v>
      </c>
      <c r="F423">
        <f>IF($A423&lt;='P01'!$B$17,INDEX('P01'!$R:$R,$A423+52),0)+IF($A423&lt;='P02'!$B$17,INDEX('P02'!$R:$R,$A423+52),0)+IF($A423&lt;='P03'!$B$17,INDEX('P03'!$R:$R,$A423+52),0)+IF($A423&lt;='P04'!$B$17,INDEX('P04'!$R:$R,$A423+52),0)+IF($A423&lt;='P05'!$B$17,INDEX('P05'!$R:$R,$A423+52),0)+IF($A423&lt;='P06'!$B$17,INDEX('P06'!$R:$R,$A423+52),0)+IF($A423&lt;='P07'!$B$17,INDEX('P07'!$R:$R,$A423+52),0)+IF($A423&lt;='P08'!$B$17,INDEX('P08'!$R:$R,$A423+52),0)+IF($A423&lt;='P09'!$B$17,INDEX('P09'!$R:$R,$A423+52),0)+IF($A423&lt;='P10'!$B$17,INDEX('P10'!$R:$R,$A423+52),0)</f>
        <v>22.745751606558024</v>
      </c>
      <c r="G423">
        <f>IF($A423&lt;='P01'!$B$17,INDEX('P01'!$S:$S,$A423+52),0)+IF($A423&lt;='P02'!$B$17,INDEX('P02'!$S:$S,$A423+52),0)+IF($A423&lt;='P03'!$B$17,INDEX('P03'!$S:$S,$A423+52),0)+IF($A423&lt;='P04'!$B$17,INDEX('P04'!$S:$S,$A423+52),0)+IF($A423&lt;='P05'!$B$17,INDEX('P05'!$S:$S,$A423+52),0)+IF($A423&lt;='P06'!$B$17,INDEX('P06'!$S:$S,$A423+52),0)+IF($A423&lt;='P07'!$B$17,INDEX('P07'!$S:$S,$A423+52),0)+IF($A423&lt;='P08'!$B$17,INDEX('P08'!$S:$S,$A423+52),0)+IF($A423&lt;='P09'!$B$17,INDEX('P09'!$S:$S,$A423+52),0)+IF($A423&lt;='P10'!$B$17,INDEX('P10'!$S:$S,$A423+52),0)</f>
        <v>0.45491503213116047</v>
      </c>
      <c r="H423">
        <f>IF($A423&lt;='P01'!$B$17,INDEX('P01'!$T:$T,$A423+52),0)+IF($A423&lt;='P02'!$B$17,INDEX('P02'!$T:$T,$A423+52),0)+IF($A423&lt;='P03'!$B$17,INDEX('P03'!$T:$T,$A423+52),0)+IF($A423&lt;='P04'!$B$17,INDEX('P04'!$T:$T,$A423+52),0)+IF($A423&lt;='P05'!$B$17,INDEX('P05'!$T:$T,$A423+52),0)+IF($A423&lt;='P06'!$B$17,INDEX('P06'!$T:$T,$A423+52),0)+IF($A423&lt;='P07'!$B$17,INDEX('P07'!$T:$T,$A423+52),0)+IF($A423&lt;='P08'!$B$17,INDEX('P08'!$T:$T,$A423+52),0)+IF($A423&lt;='P09'!$B$17,INDEX('P09'!$T:$T,$A423+52),0)+IF($A423&lt;='P10'!$B$17,INDEX('P10'!$T:$T,$A423+52),0)</f>
        <v>2.5549172059130991</v>
      </c>
      <c r="I423">
        <f>IF($A423&lt;='P01'!$B$17,INDEX('P01'!$U:$U,$A423+52),0)+IF($A423&lt;='P02'!$B$17,INDEX('P02'!$U:$U,$A423+52),0)+IF($A423&lt;='P03'!$B$17,INDEX('P03'!$U:$U,$A423+52),0)+IF($A423&lt;='P04'!$B$17,INDEX('P04'!$U:$U,$A423+52),0)+IF($A423&lt;='P05'!$B$17,INDEX('P05'!$U:$U,$A423+52),0)+IF($A423&lt;='P06'!$B$17,INDEX('P06'!$U:$U,$A423+52),0)+IF($A423&lt;='P07'!$B$17,INDEX('P07'!$U:$U,$A423+52),0)+IF($A423&lt;='P08'!$B$17,INDEX('P08'!$U:$U,$A423+52),0)+IF($A423&lt;='P09'!$B$17,INDEX('P09'!$U:$U,$A423+52),0)+IF($A423&lt;='P10'!$B$17,INDEX('P10'!$U:$U,$A423+52),0)</f>
        <v>71.535692605703929</v>
      </c>
      <c r="J423">
        <f>IF($A423&lt;='P01'!$B$17,INDEX('P01'!$V:$V,$A423+52),0)+IF($A423&lt;='P02'!$B$17,INDEX('P02'!$V:$V,$A423+52),0)+IF($A423&lt;='P03'!$B$17,INDEX('P03'!$V:$V,$A423+52),0)+IF($A423&lt;='P04'!$B$17,INDEX('P04'!$V:$V,$A423+52),0)+IF($A423&lt;='P05'!$B$17,INDEX('P05'!$V:$V,$A423+52),0)+IF($A423&lt;='P06'!$B$17,INDEX('P06'!$V:$V,$A423+52),0)+IF($A423&lt;='P07'!$B$17,INDEX('P07'!$V:$V,$A423+52),0)+IF($A423&lt;='P08'!$B$17,INDEX('P08'!$V:$V,$A423+52),0)+IF($A423&lt;='P09'!$B$17,INDEX('P09'!$V:$V,$A423+52),0)+IF($A423&lt;='P10'!$B$17,INDEX('P10'!$V:$V,$A423+52),0)</f>
        <v>4.6853535387116486E-2</v>
      </c>
      <c r="K423">
        <f>IF($A423&lt;='P01'!$B$17,INDEX('P01'!$W:$W,$A423+52),0)+IF($A423&lt;='P02'!$B$17,INDEX('P02'!$W:$W,$A423+52),0)+IF($A423&lt;='P03'!$B$17,INDEX('P03'!$W:$W,$A423+52),0)+IF($A423&lt;='P04'!$B$17,INDEX('P04'!$W:$W,$A423+52),0)+IF($A423&lt;='P05'!$B$17,INDEX('P05'!$W:$W,$A423+52),0)+IF($A423&lt;='P06'!$B$17,INDEX('P06'!$W:$W,$A423+52),0)+IF($A423&lt;='P07'!$B$17,INDEX('P07'!$W:$W,$A423+52),0)+IF($A423&lt;='P08'!$B$17,INDEX('P08'!$W:$W,$A423+52),0)+IF($A423&lt;='P09'!$B$17,INDEX('P09'!$W:$W,$A423+52),0)+IF($A423&lt;='P10'!$B$17,INDEX('P10'!$W:$W,$A423+52),0)</f>
        <v>-51.846626772577281</v>
      </c>
      <c r="L423">
        <f>IF($A423&lt;='P01'!$B$17,INDEX('P01'!$X:$X,$A423+52),0)+IF($A423&lt;='P02'!$B$17,INDEX('P02'!$X:$X,$A423+52),0)+IF($A423&lt;='P03'!$B$17,INDEX('P03'!$X:$X,$A423+52),0)+IF($A423&lt;='P04'!$B$17,INDEX('P04'!$X:$X,$A423+52),0)+IF($A423&lt;='P05'!$B$17,INDEX('P05'!$X:$X,$A423+52),0)+IF($A423&lt;='P06'!$B$17,INDEX('P06'!$X:$X,$A423+52),0)+IF($A423&lt;='P07'!$B$17,INDEX('P07'!$X:$X,$A423+52),0)+IF($A423&lt;='P08'!$B$17,INDEX('P08'!$X:$X,$A423+52),0)+IF($A423&lt;='P09'!$B$17,INDEX('P09'!$X:$X,$A423+52),0)+IF($A423&lt;='P10'!$B$17,INDEX('P10'!$X:$X,$A423+52),0)</f>
        <v>51.773652374105083</v>
      </c>
      <c r="M423">
        <f>IF($A423&lt;='P01'!$B$17,INDEX('P01'!$AA:$AA,$A423+52),0)+IF($A423&lt;='P02'!$B$17,INDEX('P02'!$AA:$AA,$A423+52),0)+IF($A423&lt;='P03'!$B$17,INDEX('P03'!$AA:$AA,$A423+52),0)+IF($A423&lt;='P04'!$B$17,INDEX('P04'!$AA:$AA,$A423+52),0)+IF($A423&lt;='P05'!$B$17,INDEX('P05'!$AA:$AA,$A423+52),0)+IF($A423&lt;='P06'!$B$17,INDEX('P06'!$AA:$AA,$A423+52),0)+IF($A423&lt;='P07'!$B$17,INDEX('P07'!$AA:$AA,$A423+52),0)+IF($A423&lt;='P08'!$B$17,INDEX('P08'!$AA:$AA,$A423+52),0)+IF($A423&lt;='P09'!$B$17,INDEX('P09'!$AA:$AA,$A423+52),0)+IF($A423&lt;='P10'!$B$17,INDEX('P10'!$AA:$AA,$A423+52),0)</f>
        <v>-14.424668168208097</v>
      </c>
      <c r="N423">
        <f>IF($A423&lt;='P01'!$B$17,INDEX('P01'!$AB:$AB,$A423+52),0)+IF($A423&lt;='P02'!$B$17,INDEX('P02'!$AB:$AB,$A423+52),0)+IF($A423&lt;='P03'!$B$17,INDEX('P03'!$AB:$AB,$A423+52),0)+IF($A423&lt;='P04'!$B$17,INDEX('P04'!$AB:$AB,$A423+52),0)+IF($A423&lt;='P05'!$B$17,INDEX('P05'!$AB:$AB,$A423+52),0)+IF($A423&lt;='P06'!$B$17,INDEX('P06'!$AB:$AB,$A423+52),0)+IF($A423&lt;='P07'!$B$17,INDEX('P07'!$AB:$AB,$A423+52),0)+IF($A423&lt;='P08'!$B$17,INDEX('P08'!$AB:$AB,$A423+52),0)+IF($A423&lt;='P09'!$B$17,INDEX('P09'!$AB:$AB,$A423+52),0)+IF($A423&lt;='P10'!$B$17,INDEX('P10'!$AB:$AB,$A423+52),0)</f>
        <v>6.3579449744136278</v>
      </c>
      <c r="O423">
        <f>IF($A423&lt;='P01'!$B$17,INDEX('P01'!$AC:$AC,$A423+52),0)+IF($A423&lt;='P02'!$B$17,INDEX('P02'!$AC:$AC,$A423+52),0)+IF($A423&lt;='P03'!$B$17,INDEX('P03'!$AC:$AC,$A423+52),0)+IF($A423&lt;='P04'!$B$17,INDEX('P04'!$AC:$AC,$A423+52),0)+IF($A423&lt;='P05'!$B$17,INDEX('P05'!$AC:$AC,$A423+52),0)+IF($A423&lt;='P06'!$B$17,INDEX('P06'!$AC:$AC,$A423+52),0)+IF($A423&lt;='P07'!$B$17,INDEX('P07'!$AC:$AC,$A423+52),0)+IF($A423&lt;='P08'!$B$17,INDEX('P08'!$AC:$AC,$A423+52),0)+IF($A423&lt;='P09'!$B$17,INDEX('P09'!$AC:$AC,$A423+52),0)+IF($A423&lt;='P10'!$B$17,INDEX('P10'!$AC:$AC,$A423+52),0)</f>
        <v>0.12715889948827255</v>
      </c>
      <c r="P423">
        <f>IF($A423&lt;='P01'!$B$17,INDEX('P01'!$AD:$AD,$A423+52),0)+IF($A423&lt;='P02'!$B$17,INDEX('P02'!$AD:$AD,$A423+52),0)+IF($A423&lt;='P03'!$B$17,INDEX('P03'!$AD:$AD,$A423+52),0)+IF($A423&lt;='P04'!$B$17,INDEX('P04'!$AD:$AD,$A423+52),0)+IF($A423&lt;='P05'!$B$17,INDEX('P05'!$AD:$AD,$A423+52),0)+IF($A423&lt;='P06'!$B$17,INDEX('P06'!$AD:$AD,$A423+52),0)+IF($A423&lt;='P07'!$B$17,INDEX('P07'!$AD:$AD,$A423+52),0)+IF($A423&lt;='P08'!$B$17,INDEX('P08'!$AD:$AD,$A423+52),0)+IF($A423&lt;='P09'!$B$17,INDEX('P09'!$AD:$AD,$A423+52),0)+IF($A423&lt;='P10'!$B$17,INDEX('P10'!$AD:$AD,$A423+52),0)</f>
        <v>0.71182601965656422</v>
      </c>
      <c r="Q423">
        <f>IF($A423&lt;='P01'!$B$17,INDEX('P01'!$AE:$AE,$A423+52),0)+IF($A423&lt;='P02'!$B$17,INDEX('P02'!$AE:$AE,$A423+52),0)+IF($A423&lt;='P03'!$B$17,INDEX('P03'!$AE:$AE,$A423+52),0)+IF($A423&lt;='P04'!$B$17,INDEX('P04'!$AE:$AE,$A423+52),0)+IF($A423&lt;='P05'!$B$17,INDEX('P05'!$AE:$AE,$A423+52),0)+IF($A423&lt;='P06'!$B$17,INDEX('P06'!$AE:$AE,$A423+52),0)+IF($A423&lt;='P07'!$B$17,INDEX('P07'!$AE:$AE,$A423+52),0)+IF($A423&lt;='P08'!$B$17,INDEX('P08'!$AE:$AE,$A423+52),0)+IF($A423&lt;='P09'!$B$17,INDEX('P09'!$AE:$AE,$A423+52),0)+IF($A423&lt;='P10'!$B$17,INDEX('P10'!$AE:$AE,$A423+52),0)</f>
        <v>19.930574350136389</v>
      </c>
      <c r="R423">
        <f>IF($A423&lt;='P01'!$B$17,INDEX('P01'!$AF:$AF,$A423+52),0)+IF($A423&lt;='P02'!$B$17,INDEX('P02'!$AF:$AF,$A423+52),0)+IF($A423&lt;='P03'!$B$17,INDEX('P03'!$AF:$AF,$A423+52),0)+IF($A423&lt;='P04'!$B$17,INDEX('P04'!$AF:$AF,$A423+52),0)+IF($A423&lt;='P05'!$B$17,INDEX('P05'!$AF:$AF,$A423+52),0)+IF($A423&lt;='P06'!$B$17,INDEX('P06'!$AF:$AF,$A423+52),0)+IF($A423&lt;='P07'!$B$17,INDEX('P07'!$AF:$AF,$A423+52),0)+IF($A423&lt;='P08'!$B$17,INDEX('P08'!$AF:$AF,$A423+52),0)+IF($A423&lt;='P09'!$B$17,INDEX('P09'!$AF:$AF,$A423+52),0)+IF($A423&lt;='P10'!$B$17,INDEX('P10'!$AF:$AF,$A423+52),0)</f>
        <v>1.3053873340498182E-2</v>
      </c>
      <c r="S423">
        <f>IF($A423&lt;='P01'!$B$17,INDEX('P01'!$AG:$AG,$A423+52),0)+IF($A423&lt;='P02'!$B$17,INDEX('P02'!$AG:$AG,$A423+52),0)+IF($A423&lt;='P03'!$B$17,INDEX('P03'!$AG:$AG,$A423+52),0)+IF($A423&lt;='P04'!$B$17,INDEX('P04'!$AG:$AG,$A423+52),0)+IF($A423&lt;='P05'!$B$17,INDEX('P05'!$AG:$AG,$A423+52),0)+IF($A423&lt;='P06'!$B$17,INDEX('P06'!$AG:$AG,$A423+52),0)+IF($A423&lt;='P07'!$B$17,INDEX('P07'!$AG:$AG,$A423+52),0)+IF($A423&lt;='P08'!$B$17,INDEX('P08'!$AG:$AG,$A423+52),0)+IF($A423&lt;='P09'!$B$17,INDEX('P09'!$AG:$AG,$A423+52),0)+IF($A423&lt;='P10'!$B$17,INDEX('P10'!$AG:$AG,$A423+52),0)</f>
        <v>5276.9010169758594</v>
      </c>
      <c r="T423">
        <f>IF($A423&lt;='P01'!$B$17,INDEX('P01'!$AI:$AI,$A423+52),0)+IF($A423&lt;='P02'!$B$17,INDEX('P02'!$AI:$AI,$A423+52),0)+IF($A423&lt;='P03'!$B$17,INDEX('P03'!$AI:$AI,$A423+52),0)+IF($A423&lt;='P04'!$B$17,INDEX('P04'!$AI:$AI,$A423+52),0)+IF($A423&lt;='P05'!$B$17,INDEX('P05'!$AI:$AI,$A423+52),0)+IF($A423&lt;='P06'!$B$17,INDEX('P06'!$AI:$AI,$A423+52),0)+IF($A423&lt;='P07'!$B$17,INDEX('P07'!$AI:$AI,$A423+52),0)+IF($A423&lt;='P08'!$B$17,INDEX('P08'!$AI:$AI,$A423+52),0)+IF($A423&lt;='P09'!$B$17,INDEX('P09'!$AI:$AI,$A423+52),0)+IF($A423&lt;='P10'!$B$17,INDEX('P10'!$AI:$AI,$A423+52),0)</f>
        <v>5276.9010169758594</v>
      </c>
    </row>
    <row r="424" spans="1:20" x14ac:dyDescent="0.35">
      <c r="A424">
        <v>392</v>
      </c>
      <c r="B424">
        <f>IF($A424&lt;='P01'!$B$17,INDEX('P01'!$J:$J,$A424+52),0)+IF($A424&lt;='P02'!$B$17,INDEX('P02'!$J:$J,$A424+52),0)+IF($A424&lt;='P03'!$B$17,INDEX('P03'!$J:$J,$A424+52),0)+IF($A424&lt;='P04'!$B$17,INDEX('P04'!$J:$J,$A424+52),0)+IF($A424&lt;='P05'!$B$17,INDEX('P05'!$J:$J,$A424+52),0)+IF($A424&lt;='P06'!$B$17,INDEX('P06'!$J:$J,$A424+52),0)+IF($A424&lt;='P07'!$B$17,INDEX('P07'!$J:$J,$A424+52),0)+IF($A424&lt;='P08'!$B$17,INDEX('P08'!$J:$J,$A424+52),0)+IF($A424&lt;='P09'!$B$17,INDEX('P09'!$J:$J,$A424+52),0)+IF($A424&lt;='P10'!$B$17,INDEX('P10'!$J:$J,$A424+52),0)</f>
        <v>7.1266605440841469E-5</v>
      </c>
      <c r="C424">
        <f>IF($A424&lt;='P01'!$B$17,INDEX('P01'!$K:$K,$A424+52),0)+IF($A424&lt;='P02'!$B$17,INDEX('P02'!$K:$K,$A424+52),0)+IF($A424&lt;='P03'!$B$17,INDEX('P03'!$K:$K,$A424+52),0)+IF($A424&lt;='P04'!$B$17,INDEX('P04'!$K:$K,$A424+52),0)+IF($A424&lt;='P05'!$B$17,INDEX('P05'!$K:$K,$A424+52),0)+IF($A424&lt;='P06'!$B$17,INDEX('P06'!$K:$K,$A424+52),0)+IF($A424&lt;='P07'!$B$17,INDEX('P07'!$K:$K,$A424+52),0)+IF($A424&lt;='P08'!$B$17,INDEX('P08'!$K:$K,$A424+52),0)+IF($A424&lt;='P09'!$B$17,INDEX('P09'!$K:$K,$A424+52),0)+IF($A424&lt;='P10'!$B$17,INDEX('P10'!$K:$K,$A424+52),0)</f>
        <v>6.5963806730208604E-4</v>
      </c>
      <c r="D424">
        <f>IF($A424&lt;='P01'!$B$17,INDEX('P01'!$L:$L,$A424+52),0)+IF($A424&lt;='P02'!$B$17,INDEX('P02'!$L:$L,$A424+52),0)+IF($A424&lt;='P03'!$B$17,INDEX('P03'!$L:$L,$A424+52),0)+IF($A424&lt;='P04'!$B$17,INDEX('P04'!$L:$L,$A424+52),0)+IF($A424&lt;='P05'!$B$17,INDEX('P05'!$L:$L,$A424+52),0)+IF($A424&lt;='P06'!$B$17,INDEX('P06'!$L:$L,$A424+52),0)+IF($A424&lt;='P07'!$B$17,INDEX('P07'!$L:$L,$A424+52),0)+IF($A424&lt;='P08'!$B$17,INDEX('P08'!$L:$L,$A424+52),0)+IF($A424&lt;='P09'!$B$17,INDEX('P09'!$L:$L,$A424+52),0)+IF($A424&lt;='P10'!$B$17,INDEX('P10'!$L:$L,$A424+52),0)</f>
        <v>0</v>
      </c>
      <c r="E424">
        <f>IF($A424&lt;='P01'!$B$17,INDEX('P01'!$M:$M,$A424+52),0)+IF($A424&lt;='P02'!$B$17,INDEX('P02'!$M:$M,$A424+52),0)+IF($A424&lt;='P03'!$B$17,INDEX('P03'!$M:$M,$A424+52),0)+IF($A424&lt;='P04'!$B$17,INDEX('P04'!$M:$M,$A424+52),0)+IF($A424&lt;='P05'!$B$17,INDEX('P05'!$M:$M,$A424+52),0)+IF($A424&lt;='P06'!$B$17,INDEX('P06'!$M:$M,$A424+52),0)+IF($A424&lt;='P07'!$B$17,INDEX('P07'!$M:$M,$A424+52),0)+IF($A424&lt;='P08'!$B$17,INDEX('P08'!$M:$M,$A424+52),0)+IF($A424&lt;='P09'!$B$17,INDEX('P09'!$M:$M,$A424+52),0)+IF($A424&lt;='P10'!$B$17,INDEX('P10'!$M:$M,$A424+52),0)</f>
        <v>0.19357703275762367</v>
      </c>
      <c r="F424">
        <f>IF($A424&lt;='P01'!$B$17,INDEX('P01'!$R:$R,$A424+52),0)+IF($A424&lt;='P02'!$B$17,INDEX('P02'!$R:$R,$A424+52),0)+IF($A424&lt;='P03'!$B$17,INDEX('P03'!$R:$R,$A424+52),0)+IF($A424&lt;='P04'!$B$17,INDEX('P04'!$R:$R,$A424+52),0)+IF($A424&lt;='P05'!$B$17,INDEX('P05'!$R:$R,$A424+52),0)+IF($A424&lt;='P06'!$B$17,INDEX('P06'!$R:$R,$A424+52),0)+IF($A424&lt;='P07'!$B$17,INDEX('P07'!$R:$R,$A424+52),0)+IF($A424&lt;='P08'!$B$17,INDEX('P08'!$R:$R,$A424+52),0)+IF($A424&lt;='P09'!$B$17,INDEX('P09'!$R:$R,$A424+52),0)+IF($A424&lt;='P10'!$B$17,INDEX('P10'!$R:$R,$A424+52),0)</f>
        <v>22.660191663129357</v>
      </c>
      <c r="G424">
        <f>IF($A424&lt;='P01'!$B$17,INDEX('P01'!$S:$S,$A424+52),0)+IF($A424&lt;='P02'!$B$17,INDEX('P02'!$S:$S,$A424+52),0)+IF($A424&lt;='P03'!$B$17,INDEX('P03'!$S:$S,$A424+52),0)+IF($A424&lt;='P04'!$B$17,INDEX('P04'!$S:$S,$A424+52),0)+IF($A424&lt;='P05'!$B$17,INDEX('P05'!$S:$S,$A424+52),0)+IF($A424&lt;='P06'!$B$17,INDEX('P06'!$S:$S,$A424+52),0)+IF($A424&lt;='P07'!$B$17,INDEX('P07'!$S:$S,$A424+52),0)+IF($A424&lt;='P08'!$B$17,INDEX('P08'!$S:$S,$A424+52),0)+IF($A424&lt;='P09'!$B$17,INDEX('P09'!$S:$S,$A424+52),0)+IF($A424&lt;='P10'!$B$17,INDEX('P10'!$S:$S,$A424+52),0)</f>
        <v>0.45320383326258717</v>
      </c>
      <c r="H424">
        <f>IF($A424&lt;='P01'!$B$17,INDEX('P01'!$T:$T,$A424+52),0)+IF($A424&lt;='P02'!$B$17,INDEX('P02'!$T:$T,$A424+52),0)+IF($A424&lt;='P03'!$B$17,INDEX('P03'!$T:$T,$A424+52),0)+IF($A424&lt;='P04'!$B$17,INDEX('P04'!$T:$T,$A424+52),0)+IF($A424&lt;='P05'!$B$17,INDEX('P05'!$T:$T,$A424+52),0)+IF($A424&lt;='P06'!$B$17,INDEX('P06'!$T:$T,$A424+52),0)+IF($A424&lt;='P07'!$B$17,INDEX('P07'!$T:$T,$A424+52),0)+IF($A424&lt;='P08'!$B$17,INDEX('P08'!$T:$T,$A424+52),0)+IF($A424&lt;='P09'!$B$17,INDEX('P09'!$T:$T,$A424+52),0)+IF($A424&lt;='P10'!$B$17,INDEX('P10'!$T:$T,$A424+52),0)</f>
        <v>2.5515840957302456</v>
      </c>
      <c r="I424">
        <f>IF($A424&lt;='P01'!$B$17,INDEX('P01'!$U:$U,$A424+52),0)+IF($A424&lt;='P02'!$B$17,INDEX('P02'!$U:$U,$A424+52),0)+IF($A424&lt;='P03'!$B$17,INDEX('P03'!$U:$U,$A424+52),0)+IF($A424&lt;='P04'!$B$17,INDEX('P04'!$U:$U,$A424+52),0)+IF($A424&lt;='P05'!$B$17,INDEX('P05'!$U:$U,$A424+52),0)+IF($A424&lt;='P06'!$B$17,INDEX('P06'!$U:$U,$A424+52),0)+IF($A424&lt;='P07'!$B$17,INDEX('P07'!$U:$U,$A424+52),0)+IF($A424&lt;='P08'!$B$17,INDEX('P08'!$U:$U,$A424+52),0)+IF($A424&lt;='P09'!$B$17,INDEX('P09'!$U:$U,$A424+52),0)+IF($A424&lt;='P10'!$B$17,INDEX('P10'!$U:$U,$A424+52),0)</f>
        <v>71.266605440841474</v>
      </c>
      <c r="J424">
        <f>IF($A424&lt;='P01'!$B$17,INDEX('P01'!$V:$V,$A424+52),0)+IF($A424&lt;='P02'!$B$17,INDEX('P02'!$V:$V,$A424+52),0)+IF($A424&lt;='P03'!$B$17,INDEX('P03'!$V:$V,$A424+52),0)+IF($A424&lt;='P04'!$B$17,INDEX('P04'!$V:$V,$A424+52),0)+IF($A424&lt;='P05'!$B$17,INDEX('P05'!$V:$V,$A424+52),0)+IF($A424&lt;='P06'!$B$17,INDEX('P06'!$V:$V,$A424+52),0)+IF($A424&lt;='P07'!$B$17,INDEX('P07'!$V:$V,$A424+52),0)+IF($A424&lt;='P08'!$B$17,INDEX('P08'!$V:$V,$A424+52),0)+IF($A424&lt;='P09'!$B$17,INDEX('P09'!$V:$V,$A424+52),0)+IF($A424&lt;='P10'!$B$17,INDEX('P10'!$V:$V,$A424+52),0)</f>
        <v>4.6792410903105784E-2</v>
      </c>
      <c r="K424">
        <f>IF($A424&lt;='P01'!$B$17,INDEX('P01'!$W:$W,$A424+52),0)+IF($A424&lt;='P02'!$B$17,INDEX('P02'!$W:$W,$A424+52),0)+IF($A424&lt;='P03'!$B$17,INDEX('P03'!$W:$W,$A424+52),0)+IF($A424&lt;='P04'!$B$17,INDEX('P04'!$W:$W,$A424+52),0)+IF($A424&lt;='P05'!$B$17,INDEX('P05'!$W:$W,$A424+52),0)+IF($A424&lt;='P06'!$B$17,INDEX('P06'!$W:$W,$A424+52),0)+IF($A424&lt;='P07'!$B$17,INDEX('P07'!$W:$W,$A424+52),0)+IF($A424&lt;='P08'!$B$17,INDEX('P08'!$W:$W,$A424+52),0)+IF($A424&lt;='P09'!$B$17,INDEX('P09'!$W:$W,$A424+52),0)+IF($A424&lt;='P10'!$B$17,INDEX('P10'!$W:$W,$A424+52),0)</f>
        <v>-51.657994117608055</v>
      </c>
      <c r="L424">
        <f>IF($A424&lt;='P01'!$B$17,INDEX('P01'!$X:$X,$A424+52),0)+IF($A424&lt;='P02'!$B$17,INDEX('P02'!$X:$X,$A424+52),0)+IF($A424&lt;='P03'!$B$17,INDEX('P03'!$X:$X,$A424+52),0)+IF($A424&lt;='P04'!$B$17,INDEX('P04'!$X:$X,$A424+52),0)+IF($A424&lt;='P05'!$B$17,INDEX('P05'!$X:$X,$A424+52),0)+IF($A424&lt;='P06'!$B$17,INDEX('P06'!$X:$X,$A424+52),0)+IF($A424&lt;='P07'!$B$17,INDEX('P07'!$X:$X,$A424+52),0)+IF($A424&lt;='P08'!$B$17,INDEX('P08'!$X:$X,$A424+52),0)+IF($A424&lt;='P09'!$B$17,INDEX('P09'!$X:$X,$A424+52),0)+IF($A424&lt;='P10'!$B$17,INDEX('P10'!$X:$X,$A424+52),0)</f>
        <v>51.585294218106625</v>
      </c>
      <c r="M424">
        <f>IF($A424&lt;='P01'!$B$17,INDEX('P01'!$AA:$AA,$A424+52),0)+IF($A424&lt;='P02'!$B$17,INDEX('P02'!$AA:$AA,$A424+52),0)+IF($A424&lt;='P03'!$B$17,INDEX('P03'!$AA:$AA,$A424+52),0)+IF($A424&lt;='P04'!$B$17,INDEX('P04'!$AA:$AA,$A424+52),0)+IF($A424&lt;='P05'!$B$17,INDEX('P05'!$AA:$AA,$A424+52),0)+IF($A424&lt;='P06'!$B$17,INDEX('P06'!$AA:$AA,$A424+52),0)+IF($A424&lt;='P07'!$B$17,INDEX('P07'!$AA:$AA,$A424+52),0)+IF($A424&lt;='P08'!$B$17,INDEX('P08'!$AA:$AA,$A424+52),0)+IF($A424&lt;='P09'!$B$17,INDEX('P09'!$AA:$AA,$A424+52),0)+IF($A424&lt;='P10'!$B$17,INDEX('P10'!$AA:$AA,$A424+52),0)</f>
        <v>-14.325292383215242</v>
      </c>
      <c r="N424">
        <f>IF($A424&lt;='P01'!$B$17,INDEX('P01'!$AB:$AB,$A424+52),0)+IF($A424&lt;='P02'!$B$17,INDEX('P02'!$AB:$AB,$A424+52),0)+IF($A424&lt;='P03'!$B$17,INDEX('P03'!$AB:$AB,$A424+52),0)+IF($A424&lt;='P04'!$B$17,INDEX('P04'!$AB:$AB,$A424+52),0)+IF($A424&lt;='P05'!$B$17,INDEX('P05'!$AB:$AB,$A424+52),0)+IF($A424&lt;='P06'!$B$17,INDEX('P06'!$AB:$AB,$A424+52),0)+IF($A424&lt;='P07'!$B$17,INDEX('P07'!$AB:$AB,$A424+52),0)+IF($A424&lt;='P08'!$B$17,INDEX('P08'!$AB:$AB,$A424+52),0)+IF($A424&lt;='P09'!$B$17,INDEX('P09'!$AB:$AB,$A424+52),0)+IF($A424&lt;='P10'!$B$17,INDEX('P10'!$AB:$AB,$A424+52),0)</f>
        <v>6.3133607613149669</v>
      </c>
      <c r="O424">
        <f>IF($A424&lt;='P01'!$B$17,INDEX('P01'!$AC:$AC,$A424+52),0)+IF($A424&lt;='P02'!$B$17,INDEX('P02'!$AC:$AC,$A424+52),0)+IF($A424&lt;='P03'!$B$17,INDEX('P03'!$AC:$AC,$A424+52),0)+IF($A424&lt;='P04'!$B$17,INDEX('P04'!$AC:$AC,$A424+52),0)+IF($A424&lt;='P05'!$B$17,INDEX('P05'!$AC:$AC,$A424+52),0)+IF($A424&lt;='P06'!$B$17,INDEX('P06'!$AC:$AC,$A424+52),0)+IF($A424&lt;='P07'!$B$17,INDEX('P07'!$AC:$AC,$A424+52),0)+IF($A424&lt;='P08'!$B$17,INDEX('P08'!$AC:$AC,$A424+52),0)+IF($A424&lt;='P09'!$B$17,INDEX('P09'!$AC:$AC,$A424+52),0)+IF($A424&lt;='P10'!$B$17,INDEX('P10'!$AC:$AC,$A424+52),0)</f>
        <v>0.12626721522629936</v>
      </c>
      <c r="P424">
        <f>IF($A424&lt;='P01'!$B$17,INDEX('P01'!$AD:$AD,$A424+52),0)+IF($A424&lt;='P02'!$B$17,INDEX('P02'!$AD:$AD,$A424+52),0)+IF($A424&lt;='P03'!$B$17,INDEX('P03'!$AD:$AD,$A424+52),0)+IF($A424&lt;='P04'!$B$17,INDEX('P04'!$AD:$AD,$A424+52),0)+IF($A424&lt;='P05'!$B$17,INDEX('P05'!$AD:$AD,$A424+52),0)+IF($A424&lt;='P06'!$B$17,INDEX('P06'!$AD:$AD,$A424+52),0)+IF($A424&lt;='P07'!$B$17,INDEX('P07'!$AD:$AD,$A424+52),0)+IF($A424&lt;='P08'!$B$17,INDEX('P08'!$AD:$AD,$A424+52),0)+IF($A424&lt;='P09'!$B$17,INDEX('P09'!$AD:$AD,$A424+52),0)+IF($A424&lt;='P10'!$B$17,INDEX('P10'!$AD:$AD,$A424+52),0)</f>
        <v>0.70857768218113004</v>
      </c>
      <c r="Q424">
        <f>IF($A424&lt;='P01'!$B$17,INDEX('P01'!$AE:$AE,$A424+52),0)+IF($A424&lt;='P02'!$B$17,INDEX('P02'!$AE:$AE,$A424+52),0)+IF($A424&lt;='P03'!$B$17,INDEX('P03'!$AE:$AE,$A424+52),0)+IF($A424&lt;='P04'!$B$17,INDEX('P04'!$AE:$AE,$A424+52),0)+IF($A424&lt;='P05'!$B$17,INDEX('P05'!$AE:$AE,$A424+52),0)+IF($A424&lt;='P06'!$B$17,INDEX('P06'!$AE:$AE,$A424+52),0)+IF($A424&lt;='P07'!$B$17,INDEX('P07'!$AE:$AE,$A424+52),0)+IF($A424&lt;='P08'!$B$17,INDEX('P08'!$AE:$AE,$A424+52),0)+IF($A424&lt;='P09'!$B$17,INDEX('P09'!$AE:$AE,$A424+52),0)+IF($A424&lt;='P10'!$B$17,INDEX('P10'!$AE:$AE,$A424+52),0)</f>
        <v>19.790813943655817</v>
      </c>
      <c r="R424">
        <f>IF($A424&lt;='P01'!$B$17,INDEX('P01'!$AF:$AF,$A424+52),0)+IF($A424&lt;='P02'!$B$17,INDEX('P02'!$AF:$AF,$A424+52),0)+IF($A424&lt;='P03'!$B$17,INDEX('P03'!$AF:$AF,$A424+52),0)+IF($A424&lt;='P04'!$B$17,INDEX('P04'!$AF:$AF,$A424+52),0)+IF($A424&lt;='P05'!$B$17,INDEX('P05'!$AF:$AF,$A424+52),0)+IF($A424&lt;='P06'!$B$17,INDEX('P06'!$AF:$AF,$A424+52),0)+IF($A424&lt;='P07'!$B$17,INDEX('P07'!$AF:$AF,$A424+52),0)+IF($A424&lt;='P08'!$B$17,INDEX('P08'!$AF:$AF,$A424+52),0)+IF($A424&lt;='P09'!$B$17,INDEX('P09'!$AF:$AF,$A424+52),0)+IF($A424&lt;='P10'!$B$17,INDEX('P10'!$AF:$AF,$A424+52),0)</f>
        <v>1.2994303466960866E-2</v>
      </c>
      <c r="S424">
        <f>IF($A424&lt;='P01'!$B$17,INDEX('P01'!$AG:$AG,$A424+52),0)+IF($A424&lt;='P02'!$B$17,INDEX('P02'!$AG:$AG,$A424+52),0)+IF($A424&lt;='P03'!$B$17,INDEX('P03'!$AG:$AG,$A424+52),0)+IF($A424&lt;='P04'!$B$17,INDEX('P04'!$AG:$AG,$A424+52),0)+IF($A424&lt;='P05'!$B$17,INDEX('P05'!$AG:$AG,$A424+52),0)+IF($A424&lt;='P06'!$B$17,INDEX('P06'!$AG:$AG,$A424+52),0)+IF($A424&lt;='P07'!$B$17,INDEX('P07'!$AG:$AG,$A424+52),0)+IF($A424&lt;='P08'!$B$17,INDEX('P08'!$AG:$AG,$A424+52),0)+IF($A424&lt;='P09'!$B$17,INDEX('P09'!$AG:$AG,$A424+52),0)+IF($A424&lt;='P10'!$B$17,INDEX('P10'!$AG:$AG,$A424+52),0)</f>
        <v>5242.590923543753</v>
      </c>
      <c r="T424">
        <f>IF($A424&lt;='P01'!$B$17,INDEX('P01'!$AI:$AI,$A424+52),0)+IF($A424&lt;='P02'!$B$17,INDEX('P02'!$AI:$AI,$A424+52),0)+IF($A424&lt;='P03'!$B$17,INDEX('P03'!$AI:$AI,$A424+52),0)+IF($A424&lt;='P04'!$B$17,INDEX('P04'!$AI:$AI,$A424+52),0)+IF($A424&lt;='P05'!$B$17,INDEX('P05'!$AI:$AI,$A424+52),0)+IF($A424&lt;='P06'!$B$17,INDEX('P06'!$AI:$AI,$A424+52),0)+IF($A424&lt;='P07'!$B$17,INDEX('P07'!$AI:$AI,$A424+52),0)+IF($A424&lt;='P08'!$B$17,INDEX('P08'!$AI:$AI,$A424+52),0)+IF($A424&lt;='P09'!$B$17,INDEX('P09'!$AI:$AI,$A424+52),0)+IF($A424&lt;='P10'!$B$17,INDEX('P10'!$AI:$AI,$A424+52),0)</f>
        <v>5242.590923543753</v>
      </c>
    </row>
    <row r="425" spans="1:20" x14ac:dyDescent="0.35">
      <c r="A425">
        <v>393</v>
      </c>
      <c r="B425">
        <f>IF($A425&lt;='P01'!$B$17,INDEX('P01'!$J:$J,$A425+52),0)+IF($A425&lt;='P02'!$B$17,INDEX('P02'!$J:$J,$A425+52),0)+IF($A425&lt;='P03'!$B$17,INDEX('P03'!$J:$J,$A425+52),0)+IF($A425&lt;='P04'!$B$17,INDEX('P04'!$J:$J,$A425+52),0)+IF($A425&lt;='P05'!$B$17,INDEX('P05'!$J:$J,$A425+52),0)+IF($A425&lt;='P06'!$B$17,INDEX('P06'!$J:$J,$A425+52),0)+IF($A425&lt;='P07'!$B$17,INDEX('P07'!$J:$J,$A425+52),0)+IF($A425&lt;='P08'!$B$17,INDEX('P08'!$J:$J,$A425+52),0)+IF($A425&lt;='P09'!$B$17,INDEX('P09'!$J:$J,$A425+52),0)+IF($A425&lt;='P10'!$B$17,INDEX('P10'!$J:$J,$A425+52),0)</f>
        <v>7.099853046862935E-5</v>
      </c>
      <c r="C425">
        <f>IF($A425&lt;='P01'!$B$17,INDEX('P01'!$K:$K,$A425+52),0)+IF($A425&lt;='P02'!$B$17,INDEX('P02'!$K:$K,$A425+52),0)+IF($A425&lt;='P03'!$B$17,INDEX('P03'!$K:$K,$A425+52),0)+IF($A425&lt;='P04'!$B$17,INDEX('P04'!$K:$K,$A425+52),0)+IF($A425&lt;='P05'!$B$17,INDEX('P05'!$K:$K,$A425+52),0)+IF($A425&lt;='P06'!$B$17,INDEX('P06'!$K:$K,$A425+52),0)+IF($A425&lt;='P07'!$B$17,INDEX('P07'!$K:$K,$A425+52),0)+IF($A425&lt;='P08'!$B$17,INDEX('P08'!$K:$K,$A425+52),0)+IF($A425&lt;='P09'!$B$17,INDEX('P09'!$K:$K,$A425+52),0)+IF($A425&lt;='P10'!$B$17,INDEX('P10'!$K:$K,$A425+52),0)</f>
        <v>6.5715678654698054E-4</v>
      </c>
      <c r="D425">
        <f>IF($A425&lt;='P01'!$B$17,INDEX('P01'!$L:$L,$A425+52),0)+IF($A425&lt;='P02'!$B$17,INDEX('P02'!$L:$L,$A425+52),0)+IF($A425&lt;='P03'!$B$17,INDEX('P03'!$L:$L,$A425+52),0)+IF($A425&lt;='P04'!$B$17,INDEX('P04'!$L:$L,$A425+52),0)+IF($A425&lt;='P05'!$B$17,INDEX('P05'!$L:$L,$A425+52),0)+IF($A425&lt;='P06'!$B$17,INDEX('P06'!$L:$L,$A425+52),0)+IF($A425&lt;='P07'!$B$17,INDEX('P07'!$L:$L,$A425+52),0)+IF($A425&lt;='P08'!$B$17,INDEX('P08'!$L:$L,$A425+52),0)+IF($A425&lt;='P09'!$B$17,INDEX('P09'!$L:$L,$A425+52),0)+IF($A425&lt;='P10'!$B$17,INDEX('P10'!$L:$L,$A425+52),0)</f>
        <v>0</v>
      </c>
      <c r="E425">
        <f>IF($A425&lt;='P01'!$B$17,INDEX('P01'!$M:$M,$A425+52),0)+IF($A425&lt;='P02'!$B$17,INDEX('P02'!$M:$M,$A425+52),0)+IF($A425&lt;='P03'!$B$17,INDEX('P03'!$M:$M,$A425+52),0)+IF($A425&lt;='P04'!$B$17,INDEX('P04'!$M:$M,$A425+52),0)+IF($A425&lt;='P05'!$B$17,INDEX('P05'!$M:$M,$A425+52),0)+IF($A425&lt;='P06'!$B$17,INDEX('P06'!$M:$M,$A425+52),0)+IF($A425&lt;='P07'!$B$17,INDEX('P07'!$M:$M,$A425+52),0)+IF($A425&lt;='P08'!$B$17,INDEX('P08'!$M:$M,$A425+52),0)+IF($A425&lt;='P09'!$B$17,INDEX('P09'!$M:$M,$A425+52),0)+IF($A425&lt;='P10'!$B$17,INDEX('P10'!$M:$M,$A425+52),0)</f>
        <v>0.19284887744060805</v>
      </c>
      <c r="F425">
        <f>IF($A425&lt;='P01'!$B$17,INDEX('P01'!$R:$R,$A425+52),0)+IF($A425&lt;='P02'!$B$17,INDEX('P02'!$R:$R,$A425+52),0)+IF($A425&lt;='P03'!$B$17,INDEX('P03'!$R:$R,$A425+52),0)+IF($A425&lt;='P04'!$B$17,INDEX('P04'!$R:$R,$A425+52),0)+IF($A425&lt;='P05'!$B$17,INDEX('P05'!$R:$R,$A425+52),0)+IF($A425&lt;='P06'!$B$17,INDEX('P06'!$R:$R,$A425+52),0)+IF($A425&lt;='P07'!$B$17,INDEX('P07'!$R:$R,$A425+52),0)+IF($A425&lt;='P08'!$B$17,INDEX('P08'!$R:$R,$A425+52),0)+IF($A425&lt;='P09'!$B$17,INDEX('P09'!$R:$R,$A425+52),0)+IF($A425&lt;='P10'!$B$17,INDEX('P10'!$R:$R,$A425+52),0)</f>
        <v>22.574953560194071</v>
      </c>
      <c r="G425">
        <f>IF($A425&lt;='P01'!$B$17,INDEX('P01'!$S:$S,$A425+52),0)+IF($A425&lt;='P02'!$B$17,INDEX('P02'!$S:$S,$A425+52),0)+IF($A425&lt;='P03'!$B$17,INDEX('P03'!$S:$S,$A425+52),0)+IF($A425&lt;='P04'!$B$17,INDEX('P04'!$S:$S,$A425+52),0)+IF($A425&lt;='P05'!$B$17,INDEX('P05'!$S:$S,$A425+52),0)+IF($A425&lt;='P06'!$B$17,INDEX('P06'!$S:$S,$A425+52),0)+IF($A425&lt;='P07'!$B$17,INDEX('P07'!$S:$S,$A425+52),0)+IF($A425&lt;='P08'!$B$17,INDEX('P08'!$S:$S,$A425+52),0)+IF($A425&lt;='P09'!$B$17,INDEX('P09'!$S:$S,$A425+52),0)+IF($A425&lt;='P10'!$B$17,INDEX('P10'!$S:$S,$A425+52),0)</f>
        <v>0.45149907120388144</v>
      </c>
      <c r="H425">
        <f>IF($A425&lt;='P01'!$B$17,INDEX('P01'!$T:$T,$A425+52),0)+IF($A425&lt;='P02'!$B$17,INDEX('P02'!$T:$T,$A425+52),0)+IF($A425&lt;='P03'!$B$17,INDEX('P03'!$T:$T,$A425+52),0)+IF($A425&lt;='P04'!$B$17,INDEX('P04'!$T:$T,$A425+52),0)+IF($A425&lt;='P05'!$B$17,INDEX('P05'!$T:$T,$A425+52),0)+IF($A425&lt;='P06'!$B$17,INDEX('P06'!$T:$T,$A425+52),0)+IF($A425&lt;='P07'!$B$17,INDEX('P07'!$T:$T,$A425+52),0)+IF($A425&lt;='P08'!$B$17,INDEX('P08'!$T:$T,$A425+52),0)+IF($A425&lt;='P09'!$B$17,INDEX('P09'!$T:$T,$A425+52),0)+IF($A425&lt;='P10'!$B$17,INDEX('P10'!$T:$T,$A425+52),0)</f>
        <v>2.548255333877532</v>
      </c>
      <c r="I425">
        <f>IF($A425&lt;='P01'!$B$17,INDEX('P01'!$U:$U,$A425+52),0)+IF($A425&lt;='P02'!$B$17,INDEX('P02'!$U:$U,$A425+52),0)+IF($A425&lt;='P03'!$B$17,INDEX('P03'!$U:$U,$A425+52),0)+IF($A425&lt;='P04'!$B$17,INDEX('P04'!$U:$U,$A425+52),0)+IF($A425&lt;='P05'!$B$17,INDEX('P05'!$U:$U,$A425+52),0)+IF($A425&lt;='P06'!$B$17,INDEX('P06'!$U:$U,$A425+52),0)+IF($A425&lt;='P07'!$B$17,INDEX('P07'!$U:$U,$A425+52),0)+IF($A425&lt;='P08'!$B$17,INDEX('P08'!$U:$U,$A425+52),0)+IF($A425&lt;='P09'!$B$17,INDEX('P09'!$U:$U,$A425+52),0)+IF($A425&lt;='P10'!$B$17,INDEX('P10'!$U:$U,$A425+52),0)</f>
        <v>70.998530468629355</v>
      </c>
      <c r="J425">
        <f>IF($A425&lt;='P01'!$B$17,INDEX('P01'!$V:$V,$A425+52),0)+IF($A425&lt;='P02'!$B$17,INDEX('P02'!$V:$V,$A425+52),0)+IF($A425&lt;='P03'!$B$17,INDEX('P03'!$V:$V,$A425+52),0)+IF($A425&lt;='P04'!$B$17,INDEX('P04'!$V:$V,$A425+52),0)+IF($A425&lt;='P05'!$B$17,INDEX('P05'!$V:$V,$A425+52),0)+IF($A425&lt;='P06'!$B$17,INDEX('P06'!$V:$V,$A425+52),0)+IF($A425&lt;='P07'!$B$17,INDEX('P07'!$V:$V,$A425+52),0)+IF($A425&lt;='P08'!$B$17,INDEX('P08'!$V:$V,$A425+52),0)+IF($A425&lt;='P09'!$B$17,INDEX('P09'!$V:$V,$A425+52),0)+IF($A425&lt;='P10'!$B$17,INDEX('P10'!$V:$V,$A425+52),0)</f>
        <v>4.6731366161264276E-2</v>
      </c>
      <c r="K425">
        <f>IF($A425&lt;='P01'!$B$17,INDEX('P01'!$W:$W,$A425+52),0)+IF($A425&lt;='P02'!$B$17,INDEX('P02'!$W:$W,$A425+52),0)+IF($A425&lt;='P03'!$B$17,INDEX('P03'!$W:$W,$A425+52),0)+IF($A425&lt;='P04'!$B$17,INDEX('P04'!$W:$W,$A425+52),0)+IF($A425&lt;='P05'!$B$17,INDEX('P05'!$W:$W,$A425+52),0)+IF($A425&lt;='P06'!$B$17,INDEX('P06'!$W:$W,$A425+52),0)+IF($A425&lt;='P07'!$B$17,INDEX('P07'!$W:$W,$A425+52),0)+IF($A425&lt;='P08'!$B$17,INDEX('P08'!$W:$W,$A425+52),0)+IF($A425&lt;='P09'!$B$17,INDEX('P09'!$W:$W,$A425+52),0)+IF($A425&lt;='P10'!$B$17,INDEX('P10'!$W:$W,$A425+52),0)</f>
        <v>-51.470062679677966</v>
      </c>
      <c r="L425">
        <f>IF($A425&lt;='P01'!$B$17,INDEX('P01'!$X:$X,$A425+52),0)+IF($A425&lt;='P02'!$B$17,INDEX('P02'!$X:$X,$A425+52),0)+IF($A425&lt;='P03'!$B$17,INDEX('P03'!$X:$X,$A425+52),0)+IF($A425&lt;='P04'!$B$17,INDEX('P04'!$X:$X,$A425+52),0)+IF($A425&lt;='P05'!$B$17,INDEX('P05'!$X:$X,$A425+52),0)+IF($A425&lt;='P06'!$B$17,INDEX('P06'!$X:$X,$A425+52),0)+IF($A425&lt;='P07'!$B$17,INDEX('P07'!$X:$X,$A425+52),0)+IF($A425&lt;='P08'!$B$17,INDEX('P08'!$X:$X,$A425+52),0)+IF($A425&lt;='P09'!$B$17,INDEX('P09'!$X:$X,$A425+52),0)+IF($A425&lt;='P10'!$B$17,INDEX('P10'!$X:$X,$A425+52),0)</f>
        <v>51.397636246597692</v>
      </c>
      <c r="M425">
        <f>IF($A425&lt;='P01'!$B$17,INDEX('P01'!$AA:$AA,$A425+52),0)+IF($A425&lt;='P02'!$B$17,INDEX('P02'!$AA:$AA,$A425+52),0)+IF($A425&lt;='P03'!$B$17,INDEX('P03'!$AA:$AA,$A425+52),0)+IF($A425&lt;='P04'!$B$17,INDEX('P04'!$AA:$AA,$A425+52),0)+IF($A425&lt;='P05'!$B$17,INDEX('P05'!$AA:$AA,$A425+52),0)+IF($A425&lt;='P06'!$B$17,INDEX('P06'!$AA:$AA,$A425+52),0)+IF($A425&lt;='P07'!$B$17,INDEX('P07'!$AA:$AA,$A425+52),0)+IF($A425&lt;='P08'!$B$17,INDEX('P08'!$AA:$AA,$A425+52),0)+IF($A425&lt;='P09'!$B$17,INDEX('P09'!$AA:$AA,$A425+52),0)+IF($A425&lt;='P10'!$B$17,INDEX('P10'!$AA:$AA,$A425+52),0)</f>
        <v>-14.226605356238364</v>
      </c>
      <c r="N425">
        <f>IF($A425&lt;='P01'!$B$17,INDEX('P01'!$AB:$AB,$A425+52),0)+IF($A425&lt;='P02'!$B$17,INDEX('P02'!$AB:$AB,$A425+52),0)+IF($A425&lt;='P03'!$B$17,INDEX('P03'!$AB:$AB,$A425+52),0)+IF($A425&lt;='P04'!$B$17,INDEX('P04'!$AB:$AB,$A425+52),0)+IF($A425&lt;='P05'!$B$17,INDEX('P05'!$AB:$AB,$A425+52),0)+IF($A425&lt;='P06'!$B$17,INDEX('P06'!$AB:$AB,$A425+52),0)+IF($A425&lt;='P07'!$B$17,INDEX('P07'!$AB:$AB,$A425+52),0)+IF($A425&lt;='P08'!$B$17,INDEX('P08'!$AB:$AB,$A425+52),0)+IF($A425&lt;='P09'!$B$17,INDEX('P09'!$AB:$AB,$A425+52),0)+IF($A425&lt;='P10'!$B$17,INDEX('P10'!$AB:$AB,$A425+52),0)</f>
        <v>6.2690891888675893</v>
      </c>
      <c r="O425">
        <f>IF($A425&lt;='P01'!$B$17,INDEX('P01'!$AC:$AC,$A425+52),0)+IF($A425&lt;='P02'!$B$17,INDEX('P02'!$AC:$AC,$A425+52),0)+IF($A425&lt;='P03'!$B$17,INDEX('P03'!$AC:$AC,$A425+52),0)+IF($A425&lt;='P04'!$B$17,INDEX('P04'!$AC:$AC,$A425+52),0)+IF($A425&lt;='P05'!$B$17,INDEX('P05'!$AC:$AC,$A425+52),0)+IF($A425&lt;='P06'!$B$17,INDEX('P06'!$AC:$AC,$A425+52),0)+IF($A425&lt;='P07'!$B$17,INDEX('P07'!$AC:$AC,$A425+52),0)+IF($A425&lt;='P08'!$B$17,INDEX('P08'!$AC:$AC,$A425+52),0)+IF($A425&lt;='P09'!$B$17,INDEX('P09'!$AC:$AC,$A425+52),0)+IF($A425&lt;='P10'!$B$17,INDEX('P10'!$AC:$AC,$A425+52),0)</f>
        <v>0.12538178377735179</v>
      </c>
      <c r="P425">
        <f>IF($A425&lt;='P01'!$B$17,INDEX('P01'!$AD:$AD,$A425+52),0)+IF($A425&lt;='P02'!$B$17,INDEX('P02'!$AD:$AD,$A425+52),0)+IF($A425&lt;='P03'!$B$17,INDEX('P03'!$AD:$AD,$A425+52),0)+IF($A425&lt;='P04'!$B$17,INDEX('P04'!$AD:$AD,$A425+52),0)+IF($A425&lt;='P05'!$B$17,INDEX('P05'!$AD:$AD,$A425+52),0)+IF($A425&lt;='P06'!$B$17,INDEX('P06'!$AD:$AD,$A425+52),0)+IF($A425&lt;='P07'!$B$17,INDEX('P07'!$AD:$AD,$A425+52),0)+IF($A425&lt;='P08'!$B$17,INDEX('P08'!$AD:$AD,$A425+52),0)+IF($A425&lt;='P09'!$B$17,INDEX('P09'!$AD:$AD,$A425+52),0)+IF($A425&lt;='P10'!$B$17,INDEX('P10'!$AD:$AD,$A425+52),0)</f>
        <v>0.70534416812611456</v>
      </c>
      <c r="Q425">
        <f>IF($A425&lt;='P01'!$B$17,INDEX('P01'!$AE:$AE,$A425+52),0)+IF($A425&lt;='P02'!$B$17,INDEX('P02'!$AE:$AE,$A425+52),0)+IF($A425&lt;='P03'!$B$17,INDEX('P03'!$AE:$AE,$A425+52),0)+IF($A425&lt;='P04'!$B$17,INDEX('P04'!$AE:$AE,$A425+52),0)+IF($A425&lt;='P05'!$B$17,INDEX('P05'!$AE:$AE,$A425+52),0)+IF($A425&lt;='P06'!$B$17,INDEX('P06'!$AE:$AE,$A425+52),0)+IF($A425&lt;='P07'!$B$17,INDEX('P07'!$AE:$AE,$A425+52),0)+IF($A425&lt;='P08'!$B$17,INDEX('P08'!$AE:$AE,$A425+52),0)+IF($A425&lt;='P09'!$B$17,INDEX('P09'!$AE:$AE,$A425+52),0)+IF($A425&lt;='P10'!$B$17,INDEX('P10'!$AE:$AE,$A425+52),0)</f>
        <v>19.652033587768688</v>
      </c>
      <c r="R425">
        <f>IF($A425&lt;='P01'!$B$17,INDEX('P01'!$AF:$AF,$A425+52),0)+IF($A425&lt;='P02'!$B$17,INDEX('P02'!$AF:$AF,$A425+52),0)+IF($A425&lt;='P03'!$B$17,INDEX('P03'!$AF:$AF,$A425+52),0)+IF($A425&lt;='P04'!$B$17,INDEX('P04'!$AF:$AF,$A425+52),0)+IF($A425&lt;='P05'!$B$17,INDEX('P05'!$AF:$AF,$A425+52),0)+IF($A425&lt;='P06'!$B$17,INDEX('P06'!$AF:$AF,$A425+52),0)+IF($A425&lt;='P07'!$B$17,INDEX('P07'!$AF:$AF,$A425+52),0)+IF($A425&lt;='P08'!$B$17,INDEX('P08'!$AF:$AF,$A425+52),0)+IF($A425&lt;='P09'!$B$17,INDEX('P09'!$AF:$AF,$A425+52),0)+IF($A425&lt;='P10'!$B$17,INDEX('P10'!$AF:$AF,$A425+52),0)</f>
        <v>1.2935005433799255E-2</v>
      </c>
      <c r="S425">
        <f>IF($A425&lt;='P01'!$B$17,INDEX('P01'!$AG:$AG,$A425+52),0)+IF($A425&lt;='P02'!$B$17,INDEX('P02'!$AG:$AG,$A425+52),0)+IF($A425&lt;='P03'!$B$17,INDEX('P03'!$AG:$AG,$A425+52),0)+IF($A425&lt;='P04'!$B$17,INDEX('P04'!$AG:$AG,$A425+52),0)+IF($A425&lt;='P05'!$B$17,INDEX('P05'!$AG:$AG,$A425+52),0)+IF($A425&lt;='P06'!$B$17,INDEX('P06'!$AG:$AG,$A425+52),0)+IF($A425&lt;='P07'!$B$17,INDEX('P07'!$AG:$AG,$A425+52),0)+IF($A425&lt;='P08'!$B$17,INDEX('P08'!$AG:$AG,$A425+52),0)+IF($A425&lt;='P09'!$B$17,INDEX('P09'!$AG:$AG,$A425+52),0)+IF($A425&lt;='P10'!$B$17,INDEX('P10'!$AG:$AG,$A425+52),0)</f>
        <v>5208.3561657653563</v>
      </c>
      <c r="T425">
        <f>IF($A425&lt;='P01'!$B$17,INDEX('P01'!$AI:$AI,$A425+52),0)+IF($A425&lt;='P02'!$B$17,INDEX('P02'!$AI:$AI,$A425+52),0)+IF($A425&lt;='P03'!$B$17,INDEX('P03'!$AI:$AI,$A425+52),0)+IF($A425&lt;='P04'!$B$17,INDEX('P04'!$AI:$AI,$A425+52),0)+IF($A425&lt;='P05'!$B$17,INDEX('P05'!$AI:$AI,$A425+52),0)+IF($A425&lt;='P06'!$B$17,INDEX('P06'!$AI:$AI,$A425+52),0)+IF($A425&lt;='P07'!$B$17,INDEX('P07'!$AI:$AI,$A425+52),0)+IF($A425&lt;='P08'!$B$17,INDEX('P08'!$AI:$AI,$A425+52),0)+IF($A425&lt;='P09'!$B$17,INDEX('P09'!$AI:$AI,$A425+52),0)+IF($A425&lt;='P10'!$B$17,INDEX('P10'!$AI:$AI,$A425+52),0)</f>
        <v>5208.3561657653563</v>
      </c>
    </row>
    <row r="426" spans="1:20" x14ac:dyDescent="0.35">
      <c r="A426">
        <v>394</v>
      </c>
      <c r="B426">
        <f>IF($A426&lt;='P01'!$B$17,INDEX('P01'!$J:$J,$A426+52),0)+IF($A426&lt;='P02'!$B$17,INDEX('P02'!$J:$J,$A426+52),0)+IF($A426&lt;='P03'!$B$17,INDEX('P03'!$J:$J,$A426+52),0)+IF($A426&lt;='P04'!$B$17,INDEX('P04'!$J:$J,$A426+52),0)+IF($A426&lt;='P05'!$B$17,INDEX('P05'!$J:$J,$A426+52),0)+IF($A426&lt;='P06'!$B$17,INDEX('P06'!$J:$J,$A426+52),0)+IF($A426&lt;='P07'!$B$17,INDEX('P07'!$J:$J,$A426+52),0)+IF($A426&lt;='P08'!$B$17,INDEX('P08'!$J:$J,$A426+52),0)+IF($A426&lt;='P09'!$B$17,INDEX('P09'!$J:$J,$A426+52),0)+IF($A426&lt;='P10'!$B$17,INDEX('P10'!$J:$J,$A426+52),0)</f>
        <v>7.0731463881624896E-5</v>
      </c>
      <c r="C426">
        <f>IF($A426&lt;='P01'!$B$17,INDEX('P01'!$K:$K,$A426+52),0)+IF($A426&lt;='P02'!$B$17,INDEX('P02'!$K:$K,$A426+52),0)+IF($A426&lt;='P03'!$B$17,INDEX('P03'!$K:$K,$A426+52),0)+IF($A426&lt;='P04'!$B$17,INDEX('P04'!$K:$K,$A426+52),0)+IF($A426&lt;='P05'!$B$17,INDEX('P05'!$K:$K,$A426+52),0)+IF($A426&lt;='P06'!$B$17,INDEX('P06'!$K:$K,$A426+52),0)+IF($A426&lt;='P07'!$B$17,INDEX('P07'!$K:$K,$A426+52),0)+IF($A426&lt;='P08'!$B$17,INDEX('P08'!$K:$K,$A426+52),0)+IF($A426&lt;='P09'!$B$17,INDEX('P09'!$K:$K,$A426+52),0)+IF($A426&lt;='P10'!$B$17,INDEX('P10'!$K:$K,$A426+52),0)</f>
        <v>6.5468483932565802E-4</v>
      </c>
      <c r="D426">
        <f>IF($A426&lt;='P01'!$B$17,INDEX('P01'!$L:$L,$A426+52),0)+IF($A426&lt;='P02'!$B$17,INDEX('P02'!$L:$L,$A426+52),0)+IF($A426&lt;='P03'!$B$17,INDEX('P03'!$L:$L,$A426+52),0)+IF($A426&lt;='P04'!$B$17,INDEX('P04'!$L:$L,$A426+52),0)+IF($A426&lt;='P05'!$B$17,INDEX('P05'!$L:$L,$A426+52),0)+IF($A426&lt;='P06'!$B$17,INDEX('P06'!$L:$L,$A426+52),0)+IF($A426&lt;='P07'!$B$17,INDEX('P07'!$L:$L,$A426+52),0)+IF($A426&lt;='P08'!$B$17,INDEX('P08'!$L:$L,$A426+52),0)+IF($A426&lt;='P09'!$B$17,INDEX('P09'!$L:$L,$A426+52),0)+IF($A426&lt;='P10'!$B$17,INDEX('P10'!$L:$L,$A426+52),0)</f>
        <v>0</v>
      </c>
      <c r="E426">
        <f>IF($A426&lt;='P01'!$B$17,INDEX('P01'!$M:$M,$A426+52),0)+IF($A426&lt;='P02'!$B$17,INDEX('P02'!$M:$M,$A426+52),0)+IF($A426&lt;='P03'!$B$17,INDEX('P03'!$M:$M,$A426+52),0)+IF($A426&lt;='P04'!$B$17,INDEX('P04'!$M:$M,$A426+52),0)+IF($A426&lt;='P05'!$B$17,INDEX('P05'!$M:$M,$A426+52),0)+IF($A426&lt;='P06'!$B$17,INDEX('P06'!$M:$M,$A426+52),0)+IF($A426&lt;='P07'!$B$17,INDEX('P07'!$M:$M,$A426+52),0)+IF($A426&lt;='P08'!$B$17,INDEX('P08'!$M:$M,$A426+52),0)+IF($A426&lt;='P09'!$B$17,INDEX('P09'!$M:$M,$A426+52),0)+IF($A426&lt;='P10'!$B$17,INDEX('P10'!$M:$M,$A426+52),0)</f>
        <v>0.19212346113740078</v>
      </c>
      <c r="F426">
        <f>IF($A426&lt;='P01'!$B$17,INDEX('P01'!$R:$R,$A426+52),0)+IF($A426&lt;='P02'!$B$17,INDEX('P02'!$R:$R,$A426+52),0)+IF($A426&lt;='P03'!$B$17,INDEX('P03'!$R:$R,$A426+52),0)+IF($A426&lt;='P04'!$B$17,INDEX('P04'!$R:$R,$A426+52),0)+IF($A426&lt;='P05'!$B$17,INDEX('P05'!$R:$R,$A426+52),0)+IF($A426&lt;='P06'!$B$17,INDEX('P06'!$R:$R,$A426+52),0)+IF($A426&lt;='P07'!$B$17,INDEX('P07'!$R:$R,$A426+52),0)+IF($A426&lt;='P08'!$B$17,INDEX('P08'!$R:$R,$A426+52),0)+IF($A426&lt;='P09'!$B$17,INDEX('P09'!$R:$R,$A426+52),0)+IF($A426&lt;='P10'!$B$17,INDEX('P10'!$R:$R,$A426+52),0)</f>
        <v>22.490036087123713</v>
      </c>
      <c r="G426">
        <f>IF($A426&lt;='P01'!$B$17,INDEX('P01'!$S:$S,$A426+52),0)+IF($A426&lt;='P02'!$B$17,INDEX('P02'!$S:$S,$A426+52),0)+IF($A426&lt;='P03'!$B$17,INDEX('P03'!$S:$S,$A426+52),0)+IF($A426&lt;='P04'!$B$17,INDEX('P04'!$S:$S,$A426+52),0)+IF($A426&lt;='P05'!$B$17,INDEX('P05'!$S:$S,$A426+52),0)+IF($A426&lt;='P06'!$B$17,INDEX('P06'!$S:$S,$A426+52),0)+IF($A426&lt;='P07'!$B$17,INDEX('P07'!$S:$S,$A426+52),0)+IF($A426&lt;='P08'!$B$17,INDEX('P08'!$S:$S,$A426+52),0)+IF($A426&lt;='P09'!$B$17,INDEX('P09'!$S:$S,$A426+52),0)+IF($A426&lt;='P10'!$B$17,INDEX('P10'!$S:$S,$A426+52),0)</f>
        <v>0.44980072174247426</v>
      </c>
      <c r="H426">
        <f>IF($A426&lt;='P01'!$B$17,INDEX('P01'!$T:$T,$A426+52),0)+IF($A426&lt;='P02'!$B$17,INDEX('P02'!$T:$T,$A426+52),0)+IF($A426&lt;='P03'!$B$17,INDEX('P03'!$T:$T,$A426+52),0)+IF($A426&lt;='P04'!$B$17,INDEX('P04'!$T:$T,$A426+52),0)+IF($A426&lt;='P05'!$B$17,INDEX('P05'!$T:$T,$A426+52),0)+IF($A426&lt;='P06'!$B$17,INDEX('P06'!$T:$T,$A426+52),0)+IF($A426&lt;='P07'!$B$17,INDEX('P07'!$T:$T,$A426+52),0)+IF($A426&lt;='P08'!$B$17,INDEX('P08'!$T:$T,$A426+52),0)+IF($A426&lt;='P09'!$B$17,INDEX('P09'!$T:$T,$A426+52),0)+IF($A426&lt;='P10'!$B$17,INDEX('P10'!$T:$T,$A426+52),0)</f>
        <v>2.5449309146821855</v>
      </c>
      <c r="I426">
        <f>IF($A426&lt;='P01'!$B$17,INDEX('P01'!$U:$U,$A426+52),0)+IF($A426&lt;='P02'!$B$17,INDEX('P02'!$U:$U,$A426+52),0)+IF($A426&lt;='P03'!$B$17,INDEX('P03'!$U:$U,$A426+52),0)+IF($A426&lt;='P04'!$B$17,INDEX('P04'!$U:$U,$A426+52),0)+IF($A426&lt;='P05'!$B$17,INDEX('P05'!$U:$U,$A426+52),0)+IF($A426&lt;='P06'!$B$17,INDEX('P06'!$U:$U,$A426+52),0)+IF($A426&lt;='P07'!$B$17,INDEX('P07'!$U:$U,$A426+52),0)+IF($A426&lt;='P08'!$B$17,INDEX('P08'!$U:$U,$A426+52),0)+IF($A426&lt;='P09'!$B$17,INDEX('P09'!$U:$U,$A426+52),0)+IF($A426&lt;='P10'!$B$17,INDEX('P10'!$U:$U,$A426+52),0)</f>
        <v>70.73146388162489</v>
      </c>
      <c r="J426">
        <f>IF($A426&lt;='P01'!$B$17,INDEX('P01'!$V:$V,$A426+52),0)+IF($A426&lt;='P02'!$B$17,INDEX('P02'!$V:$V,$A426+52),0)+IF($A426&lt;='P03'!$B$17,INDEX('P03'!$V:$V,$A426+52),0)+IF($A426&lt;='P04'!$B$17,INDEX('P04'!$V:$V,$A426+52),0)+IF($A426&lt;='P05'!$B$17,INDEX('P05'!$V:$V,$A426+52),0)+IF($A426&lt;='P06'!$B$17,INDEX('P06'!$V:$V,$A426+52),0)+IF($A426&lt;='P07'!$B$17,INDEX('P07'!$V:$V,$A426+52),0)+IF($A426&lt;='P08'!$B$17,INDEX('P08'!$V:$V,$A426+52),0)+IF($A426&lt;='P09'!$B$17,INDEX('P09'!$V:$V,$A426+52),0)+IF($A426&lt;='P10'!$B$17,INDEX('P10'!$V:$V,$A426+52),0)</f>
        <v>4.6670401057561393E-2</v>
      </c>
      <c r="K426">
        <f>IF($A426&lt;='P01'!$B$17,INDEX('P01'!$W:$W,$A426+52),0)+IF($A426&lt;='P02'!$B$17,INDEX('P02'!$W:$W,$A426+52),0)+IF($A426&lt;='P03'!$B$17,INDEX('P03'!$W:$W,$A426+52),0)+IF($A426&lt;='P04'!$B$17,INDEX('P04'!$W:$W,$A426+52),0)+IF($A426&lt;='P05'!$B$17,INDEX('P05'!$W:$W,$A426+52),0)+IF($A426&lt;='P06'!$B$17,INDEX('P06'!$W:$W,$A426+52),0)+IF($A426&lt;='P07'!$B$17,INDEX('P07'!$W:$W,$A426+52),0)+IF($A426&lt;='P08'!$B$17,INDEX('P08'!$W:$W,$A426+52),0)+IF($A426&lt;='P09'!$B$17,INDEX('P09'!$W:$W,$A426+52),0)+IF($A426&lt;='P10'!$B$17,INDEX('P10'!$W:$W,$A426+52),0)</f>
        <v>-51.282829831983399</v>
      </c>
      <c r="L426">
        <f>IF($A426&lt;='P01'!$B$17,INDEX('P01'!$X:$X,$A426+52),0)+IF($A426&lt;='P02'!$B$17,INDEX('P02'!$X:$X,$A426+52),0)+IF($A426&lt;='P03'!$B$17,INDEX('P03'!$X:$X,$A426+52),0)+IF($A426&lt;='P04'!$B$17,INDEX('P04'!$X:$X,$A426+52),0)+IF($A426&lt;='P05'!$B$17,INDEX('P05'!$X:$X,$A426+52),0)+IF($A426&lt;='P06'!$B$17,INDEX('P06'!$X:$X,$A426+52),0)+IF($A426&lt;='P07'!$B$17,INDEX('P07'!$X:$X,$A426+52),0)+IF($A426&lt;='P08'!$B$17,INDEX('P08'!$X:$X,$A426+52),0)+IF($A426&lt;='P09'!$B$17,INDEX('P09'!$X:$X,$A426+52),0)+IF($A426&lt;='P10'!$B$17,INDEX('P10'!$X:$X,$A426+52),0)</f>
        <v>51.210675836658723</v>
      </c>
      <c r="M426">
        <f>IF($A426&lt;='P01'!$B$17,INDEX('P01'!$AA:$AA,$A426+52),0)+IF($A426&lt;='P02'!$B$17,INDEX('P02'!$AA:$AA,$A426+52),0)+IF($A426&lt;='P03'!$B$17,INDEX('P03'!$AA:$AA,$A426+52),0)+IF($A426&lt;='P04'!$B$17,INDEX('P04'!$AA:$AA,$A426+52),0)+IF($A426&lt;='P05'!$B$17,INDEX('P05'!$AA:$AA,$A426+52),0)+IF($A426&lt;='P06'!$B$17,INDEX('P06'!$AA:$AA,$A426+52),0)+IF($A426&lt;='P07'!$B$17,INDEX('P07'!$AA:$AA,$A426+52),0)+IF($A426&lt;='P08'!$B$17,INDEX('P08'!$AA:$AA,$A426+52),0)+IF($A426&lt;='P09'!$B$17,INDEX('P09'!$AA:$AA,$A426+52),0)+IF($A426&lt;='P10'!$B$17,INDEX('P10'!$AA:$AA,$A426+52),0)</f>
        <v>-14.128602294424706</v>
      </c>
      <c r="N426">
        <f>IF($A426&lt;='P01'!$B$17,INDEX('P01'!$AB:$AB,$A426+52),0)+IF($A426&lt;='P02'!$B$17,INDEX('P02'!$AB:$AB,$A426+52),0)+IF($A426&lt;='P03'!$B$17,INDEX('P03'!$AB:$AB,$A426+52),0)+IF($A426&lt;='P04'!$B$17,INDEX('P04'!$AB:$AB,$A426+52),0)+IF($A426&lt;='P05'!$B$17,INDEX('P05'!$AB:$AB,$A426+52),0)+IF($A426&lt;='P06'!$B$17,INDEX('P06'!$AB:$AB,$A426+52),0)+IF($A426&lt;='P07'!$B$17,INDEX('P07'!$AB:$AB,$A426+52),0)+IF($A426&lt;='P08'!$B$17,INDEX('P08'!$AB:$AB,$A426+52),0)+IF($A426&lt;='P09'!$B$17,INDEX('P09'!$AB:$AB,$A426+52),0)+IF($A426&lt;='P10'!$B$17,INDEX('P10'!$AB:$AB,$A426+52),0)</f>
        <v>6.2251280647220062</v>
      </c>
      <c r="O426">
        <f>IF($A426&lt;='P01'!$B$17,INDEX('P01'!$AC:$AC,$A426+52),0)+IF($A426&lt;='P02'!$B$17,INDEX('P02'!$AC:$AC,$A426+52),0)+IF($A426&lt;='P03'!$B$17,INDEX('P03'!$AC:$AC,$A426+52),0)+IF($A426&lt;='P04'!$B$17,INDEX('P04'!$AC:$AC,$A426+52),0)+IF($A426&lt;='P05'!$B$17,INDEX('P05'!$AC:$AC,$A426+52),0)+IF($A426&lt;='P06'!$B$17,INDEX('P06'!$AC:$AC,$A426+52),0)+IF($A426&lt;='P07'!$B$17,INDEX('P07'!$AC:$AC,$A426+52),0)+IF($A426&lt;='P08'!$B$17,INDEX('P08'!$AC:$AC,$A426+52),0)+IF($A426&lt;='P09'!$B$17,INDEX('P09'!$AC:$AC,$A426+52),0)+IF($A426&lt;='P10'!$B$17,INDEX('P10'!$AC:$AC,$A426+52),0)</f>
        <v>0.12450256129444014</v>
      </c>
      <c r="P426">
        <f>IF($A426&lt;='P01'!$B$17,INDEX('P01'!$AD:$AD,$A426+52),0)+IF($A426&lt;='P02'!$B$17,INDEX('P02'!$AD:$AD,$A426+52),0)+IF($A426&lt;='P03'!$B$17,INDEX('P03'!$AD:$AD,$A426+52),0)+IF($A426&lt;='P04'!$B$17,INDEX('P04'!$AD:$AD,$A426+52),0)+IF($A426&lt;='P05'!$B$17,INDEX('P05'!$AD:$AD,$A426+52),0)+IF($A426&lt;='P06'!$B$17,INDEX('P06'!$AD:$AD,$A426+52),0)+IF($A426&lt;='P07'!$B$17,INDEX('P07'!$AD:$AD,$A426+52),0)+IF($A426&lt;='P08'!$B$17,INDEX('P08'!$AD:$AD,$A426+52),0)+IF($A426&lt;='P09'!$B$17,INDEX('P09'!$AD:$AD,$A426+52),0)+IF($A426&lt;='P10'!$B$17,INDEX('P10'!$AD:$AD,$A426+52),0)</f>
        <v>0.70212540984651617</v>
      </c>
      <c r="Q426">
        <f>IF($A426&lt;='P01'!$B$17,INDEX('P01'!$AE:$AE,$A426+52),0)+IF($A426&lt;='P02'!$B$17,INDEX('P02'!$AE:$AE,$A426+52),0)+IF($A426&lt;='P03'!$B$17,INDEX('P03'!$AE:$AE,$A426+52),0)+IF($A426&lt;='P04'!$B$17,INDEX('P04'!$AE:$AE,$A426+52),0)+IF($A426&lt;='P05'!$B$17,INDEX('P05'!$AE:$AE,$A426+52),0)+IF($A426&lt;='P06'!$B$17,INDEX('P06'!$AE:$AE,$A426+52),0)+IF($A426&lt;='P07'!$B$17,INDEX('P07'!$AE:$AE,$A426+52),0)+IF($A426&lt;='P08'!$B$17,INDEX('P08'!$AE:$AE,$A426+52),0)+IF($A426&lt;='P09'!$B$17,INDEX('P09'!$AE:$AE,$A426+52),0)+IF($A426&lt;='P10'!$B$17,INDEX('P10'!$AE:$AE,$A426+52),0)</f>
        <v>19.514226410005254</v>
      </c>
      <c r="R426">
        <f>IF($A426&lt;='P01'!$B$17,INDEX('P01'!$AF:$AF,$A426+52),0)+IF($A426&lt;='P02'!$B$17,INDEX('P02'!$AF:$AF,$A426+52),0)+IF($A426&lt;='P03'!$B$17,INDEX('P03'!$AF:$AF,$A426+52),0)+IF($A426&lt;='P04'!$B$17,INDEX('P04'!$AF:$AF,$A426+52),0)+IF($A426&lt;='P05'!$B$17,INDEX('P05'!$AF:$AF,$A426+52),0)+IF($A426&lt;='P06'!$B$17,INDEX('P06'!$AF:$AF,$A426+52),0)+IF($A426&lt;='P07'!$B$17,INDEX('P07'!$AF:$AF,$A426+52),0)+IF($A426&lt;='P08'!$B$17,INDEX('P08'!$AF:$AF,$A426+52),0)+IF($A426&lt;='P09'!$B$17,INDEX('P09'!$AF:$AF,$A426+52),0)+IF($A426&lt;='P10'!$B$17,INDEX('P10'!$AF:$AF,$A426+52),0)</f>
        <v>1.2875978000500554E-2</v>
      </c>
      <c r="S426">
        <f>IF($A426&lt;='P01'!$B$17,INDEX('P01'!$AG:$AG,$A426+52),0)+IF($A426&lt;='P02'!$B$17,INDEX('P02'!$AG:$AG,$A426+52),0)+IF($A426&lt;='P03'!$B$17,INDEX('P03'!$AG:$AG,$A426+52),0)+IF($A426&lt;='P04'!$B$17,INDEX('P04'!$AG:$AG,$A426+52),0)+IF($A426&lt;='P05'!$B$17,INDEX('P05'!$AG:$AG,$A426+52),0)+IF($A426&lt;='P06'!$B$17,INDEX('P06'!$AG:$AG,$A426+52),0)+IF($A426&lt;='P07'!$B$17,INDEX('P07'!$AG:$AG,$A426+52),0)+IF($A426&lt;='P08'!$B$17,INDEX('P08'!$AG:$AG,$A426+52),0)+IF($A426&lt;='P09'!$B$17,INDEX('P09'!$AG:$AG,$A426+52),0)+IF($A426&lt;='P10'!$B$17,INDEX('P10'!$AG:$AG,$A426+52),0)</f>
        <v>5174.1962927084242</v>
      </c>
      <c r="T426">
        <f>IF($A426&lt;='P01'!$B$17,INDEX('P01'!$AI:$AI,$A426+52),0)+IF($A426&lt;='P02'!$B$17,INDEX('P02'!$AI:$AI,$A426+52),0)+IF($A426&lt;='P03'!$B$17,INDEX('P03'!$AI:$AI,$A426+52),0)+IF($A426&lt;='P04'!$B$17,INDEX('P04'!$AI:$AI,$A426+52),0)+IF($A426&lt;='P05'!$B$17,INDEX('P05'!$AI:$AI,$A426+52),0)+IF($A426&lt;='P06'!$B$17,INDEX('P06'!$AI:$AI,$A426+52),0)+IF($A426&lt;='P07'!$B$17,INDEX('P07'!$AI:$AI,$A426+52),0)+IF($A426&lt;='P08'!$B$17,INDEX('P08'!$AI:$AI,$A426+52),0)+IF($A426&lt;='P09'!$B$17,INDEX('P09'!$AI:$AI,$A426+52),0)+IF($A426&lt;='P10'!$B$17,INDEX('P10'!$AI:$AI,$A426+52),0)</f>
        <v>5174.1962927084242</v>
      </c>
    </row>
    <row r="427" spans="1:20" x14ac:dyDescent="0.35">
      <c r="A427">
        <v>395</v>
      </c>
      <c r="B427">
        <f>IF($A427&lt;='P01'!$B$17,INDEX('P01'!$J:$J,$A427+52),0)+IF($A427&lt;='P02'!$B$17,INDEX('P02'!$J:$J,$A427+52),0)+IF($A427&lt;='P03'!$B$17,INDEX('P03'!$J:$J,$A427+52),0)+IF($A427&lt;='P04'!$B$17,INDEX('P04'!$J:$J,$A427+52),0)+IF($A427&lt;='P05'!$B$17,INDEX('P05'!$J:$J,$A427+52),0)+IF($A427&lt;='P06'!$B$17,INDEX('P06'!$J:$J,$A427+52),0)+IF($A427&lt;='P07'!$B$17,INDEX('P07'!$J:$J,$A427+52),0)+IF($A427&lt;='P08'!$B$17,INDEX('P08'!$J:$J,$A427+52),0)+IF($A427&lt;='P09'!$B$17,INDEX('P09'!$J:$J,$A427+52),0)+IF($A427&lt;='P10'!$B$17,INDEX('P10'!$J:$J,$A427+52),0)</f>
        <v>7.0465401886707409E-5</v>
      </c>
      <c r="C427">
        <f>IF($A427&lt;='P01'!$B$17,INDEX('P01'!$K:$K,$A427+52),0)+IF($A427&lt;='P02'!$B$17,INDEX('P02'!$K:$K,$A427+52),0)+IF($A427&lt;='P03'!$B$17,INDEX('P03'!$K:$K,$A427+52),0)+IF($A427&lt;='P04'!$B$17,INDEX('P04'!$K:$K,$A427+52),0)+IF($A427&lt;='P05'!$B$17,INDEX('P05'!$K:$K,$A427+52),0)+IF($A427&lt;='P06'!$B$17,INDEX('P06'!$K:$K,$A427+52),0)+IF($A427&lt;='P07'!$B$17,INDEX('P07'!$K:$K,$A427+52),0)+IF($A427&lt;='P08'!$B$17,INDEX('P08'!$K:$K,$A427+52),0)+IF($A427&lt;='P09'!$B$17,INDEX('P09'!$K:$K,$A427+52),0)+IF($A427&lt;='P10'!$B$17,INDEX('P10'!$K:$K,$A427+52),0)</f>
        <v>6.5222219052929291E-4</v>
      </c>
      <c r="D427">
        <f>IF($A427&lt;='P01'!$B$17,INDEX('P01'!$L:$L,$A427+52),0)+IF($A427&lt;='P02'!$B$17,INDEX('P02'!$L:$L,$A427+52),0)+IF($A427&lt;='P03'!$B$17,INDEX('P03'!$L:$L,$A427+52),0)+IF($A427&lt;='P04'!$B$17,INDEX('P04'!$L:$L,$A427+52),0)+IF($A427&lt;='P05'!$B$17,INDEX('P05'!$L:$L,$A427+52),0)+IF($A427&lt;='P06'!$B$17,INDEX('P06'!$L:$L,$A427+52),0)+IF($A427&lt;='P07'!$B$17,INDEX('P07'!$L:$L,$A427+52),0)+IF($A427&lt;='P08'!$B$17,INDEX('P08'!$L:$L,$A427+52),0)+IF($A427&lt;='P09'!$B$17,INDEX('P09'!$L:$L,$A427+52),0)+IF($A427&lt;='P10'!$B$17,INDEX('P10'!$L:$L,$A427+52),0)</f>
        <v>0</v>
      </c>
      <c r="E427">
        <f>IF($A427&lt;='P01'!$B$17,INDEX('P01'!$M:$M,$A427+52),0)+IF($A427&lt;='P02'!$B$17,INDEX('P02'!$M:$M,$A427+52),0)+IF($A427&lt;='P03'!$B$17,INDEX('P03'!$M:$M,$A427+52),0)+IF($A427&lt;='P04'!$B$17,INDEX('P04'!$M:$M,$A427+52),0)+IF($A427&lt;='P05'!$B$17,INDEX('P05'!$M:$M,$A427+52),0)+IF($A427&lt;='P06'!$B$17,INDEX('P06'!$M:$M,$A427+52),0)+IF($A427&lt;='P07'!$B$17,INDEX('P07'!$M:$M,$A427+52),0)+IF($A427&lt;='P08'!$B$17,INDEX('P08'!$M:$M,$A427+52),0)+IF($A427&lt;='P09'!$B$17,INDEX('P09'!$M:$M,$A427+52),0)+IF($A427&lt;='P10'!$B$17,INDEX('P10'!$M:$M,$A427+52),0)</f>
        <v>0.19140077354498478</v>
      </c>
      <c r="F427">
        <f>IF($A427&lt;='P01'!$B$17,INDEX('P01'!$R:$R,$A427+52),0)+IF($A427&lt;='P02'!$B$17,INDEX('P02'!$R:$R,$A427+52),0)+IF($A427&lt;='P03'!$B$17,INDEX('P03'!$R:$R,$A427+52),0)+IF($A427&lt;='P04'!$B$17,INDEX('P04'!$R:$R,$A427+52),0)+IF($A427&lt;='P05'!$B$17,INDEX('P05'!$R:$R,$A427+52),0)+IF($A427&lt;='P06'!$B$17,INDEX('P06'!$R:$R,$A427+52),0)+IF($A427&lt;='P07'!$B$17,INDEX('P07'!$R:$R,$A427+52),0)+IF($A427&lt;='P08'!$B$17,INDEX('P08'!$R:$R,$A427+52),0)+IF($A427&lt;='P09'!$B$17,INDEX('P09'!$R:$R,$A427+52),0)+IF($A427&lt;='P10'!$B$17,INDEX('P10'!$R:$R,$A427+52),0)</f>
        <v>22.40543803784368</v>
      </c>
      <c r="G427">
        <f>IF($A427&lt;='P01'!$B$17,INDEX('P01'!$S:$S,$A427+52),0)+IF($A427&lt;='P02'!$B$17,INDEX('P02'!$S:$S,$A427+52),0)+IF($A427&lt;='P03'!$B$17,INDEX('P03'!$S:$S,$A427+52),0)+IF($A427&lt;='P04'!$B$17,INDEX('P04'!$S:$S,$A427+52),0)+IF($A427&lt;='P05'!$B$17,INDEX('P05'!$S:$S,$A427+52),0)+IF($A427&lt;='P06'!$B$17,INDEX('P06'!$S:$S,$A427+52),0)+IF($A427&lt;='P07'!$B$17,INDEX('P07'!$S:$S,$A427+52),0)+IF($A427&lt;='P08'!$B$17,INDEX('P08'!$S:$S,$A427+52),0)+IF($A427&lt;='P09'!$B$17,INDEX('P09'!$S:$S,$A427+52),0)+IF($A427&lt;='P10'!$B$17,INDEX('P10'!$S:$S,$A427+52),0)</f>
        <v>0.44810876075687361</v>
      </c>
      <c r="H427">
        <f>IF($A427&lt;='P01'!$B$17,INDEX('P01'!$T:$T,$A427+52),0)+IF($A427&lt;='P02'!$B$17,INDEX('P02'!$T:$T,$A427+52),0)+IF($A427&lt;='P03'!$B$17,INDEX('P03'!$T:$T,$A427+52),0)+IF($A427&lt;='P04'!$B$17,INDEX('P04'!$T:$T,$A427+52),0)+IF($A427&lt;='P05'!$B$17,INDEX('P05'!$T:$T,$A427+52),0)+IF($A427&lt;='P06'!$B$17,INDEX('P06'!$T:$T,$A427+52),0)+IF($A427&lt;='P07'!$B$17,INDEX('P07'!$T:$T,$A427+52),0)+IF($A427&lt;='P08'!$B$17,INDEX('P08'!$T:$T,$A427+52),0)+IF($A427&lt;='P09'!$B$17,INDEX('P09'!$T:$T,$A427+52),0)+IF($A427&lt;='P10'!$B$17,INDEX('P10'!$T:$T,$A427+52),0)</f>
        <v>2.541610832478836</v>
      </c>
      <c r="I427">
        <f>IF($A427&lt;='P01'!$B$17,INDEX('P01'!$U:$U,$A427+52),0)+IF($A427&lt;='P02'!$B$17,INDEX('P02'!$U:$U,$A427+52),0)+IF($A427&lt;='P03'!$B$17,INDEX('P03'!$U:$U,$A427+52),0)+IF($A427&lt;='P04'!$B$17,INDEX('P04'!$U:$U,$A427+52),0)+IF($A427&lt;='P05'!$B$17,INDEX('P05'!$U:$U,$A427+52),0)+IF($A427&lt;='P06'!$B$17,INDEX('P06'!$U:$U,$A427+52),0)+IF($A427&lt;='P07'!$B$17,INDEX('P07'!$U:$U,$A427+52),0)+IF($A427&lt;='P08'!$B$17,INDEX('P08'!$U:$U,$A427+52),0)+IF($A427&lt;='P09'!$B$17,INDEX('P09'!$U:$U,$A427+52),0)+IF($A427&lt;='P10'!$B$17,INDEX('P10'!$U:$U,$A427+52),0)</f>
        <v>70.465401886707411</v>
      </c>
      <c r="J427">
        <f>IF($A427&lt;='P01'!$B$17,INDEX('P01'!$V:$V,$A427+52),0)+IF($A427&lt;='P02'!$B$17,INDEX('P02'!$V:$V,$A427+52),0)+IF($A427&lt;='P03'!$B$17,INDEX('P03'!$V:$V,$A427+52),0)+IF($A427&lt;='P04'!$B$17,INDEX('P04'!$V:$V,$A427+52),0)+IF($A427&lt;='P05'!$B$17,INDEX('P05'!$V:$V,$A427+52),0)+IF($A427&lt;='P06'!$B$17,INDEX('P06'!$V:$V,$A427+52),0)+IF($A427&lt;='P07'!$B$17,INDEX('P07'!$V:$V,$A427+52),0)+IF($A427&lt;='P08'!$B$17,INDEX('P08'!$V:$V,$A427+52),0)+IF($A427&lt;='P09'!$B$17,INDEX('P09'!$V:$V,$A427+52),0)+IF($A427&lt;='P10'!$B$17,INDEX('P10'!$V:$V,$A427+52),0)</f>
        <v>4.660951548810234E-2</v>
      </c>
      <c r="K427">
        <f>IF($A427&lt;='P01'!$B$17,INDEX('P01'!$W:$W,$A427+52),0)+IF($A427&lt;='P02'!$B$17,INDEX('P02'!$W:$W,$A427+52),0)+IF($A427&lt;='P03'!$B$17,INDEX('P03'!$W:$W,$A427+52),0)+IF($A427&lt;='P04'!$B$17,INDEX('P04'!$W:$W,$A427+52),0)+IF($A427&lt;='P05'!$B$17,INDEX('P05'!$W:$W,$A427+52),0)+IF($A427&lt;='P06'!$B$17,INDEX('P06'!$W:$W,$A427+52),0)+IF($A427&lt;='P07'!$B$17,INDEX('P07'!$W:$W,$A427+52),0)+IF($A427&lt;='P08'!$B$17,INDEX('P08'!$W:$W,$A427+52),0)+IF($A427&lt;='P09'!$B$17,INDEX('P09'!$W:$W,$A427+52),0)+IF($A427&lt;='P10'!$B$17,INDEX('P10'!$W:$W,$A427+52),0)</f>
        <v>-51.096292957587536</v>
      </c>
      <c r="L427">
        <f>IF($A427&lt;='P01'!$B$17,INDEX('P01'!$X:$X,$A427+52),0)+IF($A427&lt;='P02'!$B$17,INDEX('P02'!$X:$X,$A427+52),0)+IF($A427&lt;='P03'!$B$17,INDEX('P03'!$X:$X,$A427+52),0)+IF($A427&lt;='P04'!$B$17,INDEX('P04'!$X:$X,$A427+52),0)+IF($A427&lt;='P05'!$B$17,INDEX('P05'!$X:$X,$A427+52),0)+IF($A427&lt;='P06'!$B$17,INDEX('P06'!$X:$X,$A427+52),0)+IF($A427&lt;='P07'!$B$17,INDEX('P07'!$X:$X,$A427+52),0)+IF($A427&lt;='P08'!$B$17,INDEX('P08'!$X:$X,$A427+52),0)+IF($A427&lt;='P09'!$B$17,INDEX('P09'!$X:$X,$A427+52),0)+IF($A427&lt;='P10'!$B$17,INDEX('P10'!$X:$X,$A427+52),0)</f>
        <v>51.024410375222303</v>
      </c>
      <c r="M427">
        <f>IF($A427&lt;='P01'!$B$17,INDEX('P01'!$AA:$AA,$A427+52),0)+IF($A427&lt;='P02'!$B$17,INDEX('P02'!$AA:$AA,$A427+52),0)+IF($A427&lt;='P03'!$B$17,INDEX('P03'!$AA:$AA,$A427+52),0)+IF($A427&lt;='P04'!$B$17,INDEX('P04'!$AA:$AA,$A427+52),0)+IF($A427&lt;='P05'!$B$17,INDEX('P05'!$AA:$AA,$A427+52),0)+IF($A427&lt;='P06'!$B$17,INDEX('P06'!$AA:$AA,$A427+52),0)+IF($A427&lt;='P07'!$B$17,INDEX('P07'!$AA:$AA,$A427+52),0)+IF($A427&lt;='P08'!$B$17,INDEX('P08'!$AA:$AA,$A427+52),0)+IF($A427&lt;='P09'!$B$17,INDEX('P09'!$AA:$AA,$A427+52),0)+IF($A427&lt;='P10'!$B$17,INDEX('P10'!$AA:$AA,$A427+52),0)</f>
        <v>-14.03127843836203</v>
      </c>
      <c r="N427">
        <f>IF($A427&lt;='P01'!$B$17,INDEX('P01'!$AB:$AB,$A427+52),0)+IF($A427&lt;='P02'!$B$17,INDEX('P02'!$AB:$AB,$A427+52),0)+IF($A427&lt;='P03'!$B$17,INDEX('P03'!$AB:$AB,$A427+52),0)+IF($A427&lt;='P04'!$B$17,INDEX('P04'!$AB:$AB,$A427+52),0)+IF($A427&lt;='P05'!$B$17,INDEX('P05'!$AB:$AB,$A427+52),0)+IF($A427&lt;='P06'!$B$17,INDEX('P06'!$AB:$AB,$A427+52),0)+IF($A427&lt;='P07'!$B$17,INDEX('P07'!$AB:$AB,$A427+52),0)+IF($A427&lt;='P08'!$B$17,INDEX('P08'!$AB:$AB,$A427+52),0)+IF($A427&lt;='P09'!$B$17,INDEX('P09'!$AB:$AB,$A427+52),0)+IF($A427&lt;='P10'!$B$17,INDEX('P10'!$AB:$AB,$A427+52),0)</f>
        <v>6.181475211902276</v>
      </c>
      <c r="O427">
        <f>IF($A427&lt;='P01'!$B$17,INDEX('P01'!$AC:$AC,$A427+52),0)+IF($A427&lt;='P02'!$B$17,INDEX('P02'!$AC:$AC,$A427+52),0)+IF($A427&lt;='P03'!$B$17,INDEX('P03'!$AC:$AC,$A427+52),0)+IF($A427&lt;='P04'!$B$17,INDEX('P04'!$AC:$AC,$A427+52),0)+IF($A427&lt;='P05'!$B$17,INDEX('P05'!$AC:$AC,$A427+52),0)+IF($A427&lt;='P06'!$B$17,INDEX('P06'!$AC:$AC,$A427+52),0)+IF($A427&lt;='P07'!$B$17,INDEX('P07'!$AC:$AC,$A427+52),0)+IF($A427&lt;='P08'!$B$17,INDEX('P08'!$AC:$AC,$A427+52),0)+IF($A427&lt;='P09'!$B$17,INDEX('P09'!$AC:$AC,$A427+52),0)+IF($A427&lt;='P10'!$B$17,INDEX('P10'!$AC:$AC,$A427+52),0)</f>
        <v>0.12362950423804553</v>
      </c>
      <c r="P427">
        <f>IF($A427&lt;='P01'!$B$17,INDEX('P01'!$AD:$AD,$A427+52),0)+IF($A427&lt;='P02'!$B$17,INDEX('P02'!$AD:$AD,$A427+52),0)+IF($A427&lt;='P03'!$B$17,INDEX('P03'!$AD:$AD,$A427+52),0)+IF($A427&lt;='P04'!$B$17,INDEX('P04'!$AD:$AD,$A427+52),0)+IF($A427&lt;='P05'!$B$17,INDEX('P05'!$AD:$AD,$A427+52),0)+IF($A427&lt;='P06'!$B$17,INDEX('P06'!$AD:$AD,$A427+52),0)+IF($A427&lt;='P07'!$B$17,INDEX('P07'!$AD:$AD,$A427+52),0)+IF($A427&lt;='P08'!$B$17,INDEX('P08'!$AD:$AD,$A427+52),0)+IF($A427&lt;='P09'!$B$17,INDEX('P09'!$AD:$AD,$A427+52),0)+IF($A427&lt;='P10'!$B$17,INDEX('P10'!$AD:$AD,$A427+52),0)</f>
        <v>0.69892134000602446</v>
      </c>
      <c r="Q427">
        <f>IF($A427&lt;='P01'!$B$17,INDEX('P01'!$AE:$AE,$A427+52),0)+IF($A427&lt;='P02'!$B$17,INDEX('P02'!$AE:$AE,$A427+52),0)+IF($A427&lt;='P03'!$B$17,INDEX('P03'!$AE:$AE,$A427+52),0)+IF($A427&lt;='P04'!$B$17,INDEX('P04'!$AE:$AE,$A427+52),0)+IF($A427&lt;='P05'!$B$17,INDEX('P05'!$AE:$AE,$A427+52),0)+IF($A427&lt;='P06'!$B$17,INDEX('P06'!$AE:$AE,$A427+52),0)+IF($A427&lt;='P07'!$B$17,INDEX('P07'!$AE:$AE,$A427+52),0)+IF($A427&lt;='P08'!$B$17,INDEX('P08'!$AE:$AE,$A427+52),0)+IF($A427&lt;='P09'!$B$17,INDEX('P09'!$AE:$AE,$A427+52),0)+IF($A427&lt;='P10'!$B$17,INDEX('P10'!$AE:$AE,$A427+52),0)</f>
        <v>19.377385586088025</v>
      </c>
      <c r="R427">
        <f>IF($A427&lt;='P01'!$B$17,INDEX('P01'!$AF:$AF,$A427+52),0)+IF($A427&lt;='P02'!$B$17,INDEX('P02'!$AF:$AF,$A427+52),0)+IF($A427&lt;='P03'!$B$17,INDEX('P03'!$AF:$AF,$A427+52),0)+IF($A427&lt;='P04'!$B$17,INDEX('P04'!$AF:$AF,$A427+52),0)+IF($A427&lt;='P05'!$B$17,INDEX('P05'!$AF:$AF,$A427+52),0)+IF($A427&lt;='P06'!$B$17,INDEX('P06'!$AF:$AF,$A427+52),0)+IF($A427&lt;='P07'!$B$17,INDEX('P07'!$AF:$AF,$A427+52),0)+IF($A427&lt;='P08'!$B$17,INDEX('P08'!$AF:$AF,$A427+52),0)+IF($A427&lt;='P09'!$B$17,INDEX('P09'!$AF:$AF,$A427+52),0)+IF($A427&lt;='P10'!$B$17,INDEX('P10'!$AF:$AF,$A427+52),0)</f>
        <v>1.2817219932212931E-2</v>
      </c>
      <c r="S427">
        <f>IF($A427&lt;='P01'!$B$17,INDEX('P01'!$AG:$AG,$A427+52),0)+IF($A427&lt;='P02'!$B$17,INDEX('P02'!$AG:$AG,$A427+52),0)+IF($A427&lt;='P03'!$B$17,INDEX('P03'!$AG:$AG,$A427+52),0)+IF($A427&lt;='P04'!$B$17,INDEX('P04'!$AG:$AG,$A427+52),0)+IF($A427&lt;='P05'!$B$17,INDEX('P05'!$AG:$AG,$A427+52),0)+IF($A427&lt;='P06'!$B$17,INDEX('P06'!$AG:$AG,$A427+52),0)+IF($A427&lt;='P07'!$B$17,INDEX('P07'!$AG:$AG,$A427+52),0)+IF($A427&lt;='P08'!$B$17,INDEX('P08'!$AG:$AG,$A427+52),0)+IF($A427&lt;='P09'!$B$17,INDEX('P09'!$AG:$AG,$A427+52),0)+IF($A427&lt;='P10'!$B$17,INDEX('P10'!$AG:$AG,$A427+52),0)</f>
        <v>5140.1108545775478</v>
      </c>
      <c r="T427">
        <f>IF($A427&lt;='P01'!$B$17,INDEX('P01'!$AI:$AI,$A427+52),0)+IF($A427&lt;='P02'!$B$17,INDEX('P02'!$AI:$AI,$A427+52),0)+IF($A427&lt;='P03'!$B$17,INDEX('P03'!$AI:$AI,$A427+52),0)+IF($A427&lt;='P04'!$B$17,INDEX('P04'!$AI:$AI,$A427+52),0)+IF($A427&lt;='P05'!$B$17,INDEX('P05'!$AI:$AI,$A427+52),0)+IF($A427&lt;='P06'!$B$17,INDEX('P06'!$AI:$AI,$A427+52),0)+IF($A427&lt;='P07'!$B$17,INDEX('P07'!$AI:$AI,$A427+52),0)+IF($A427&lt;='P08'!$B$17,INDEX('P08'!$AI:$AI,$A427+52),0)+IF($A427&lt;='P09'!$B$17,INDEX('P09'!$AI:$AI,$A427+52),0)+IF($A427&lt;='P10'!$B$17,INDEX('P10'!$AI:$AI,$A427+52),0)</f>
        <v>5140.1108545775478</v>
      </c>
    </row>
    <row r="428" spans="1:20" x14ac:dyDescent="0.35">
      <c r="A428">
        <v>396</v>
      </c>
      <c r="B428">
        <f>IF($A428&lt;='P01'!$B$17,INDEX('P01'!$J:$J,$A428+52),0)+IF($A428&lt;='P02'!$B$17,INDEX('P02'!$J:$J,$A428+52),0)+IF($A428&lt;='P03'!$B$17,INDEX('P03'!$J:$J,$A428+52),0)+IF($A428&lt;='P04'!$B$17,INDEX('P04'!$J:$J,$A428+52),0)+IF($A428&lt;='P05'!$B$17,INDEX('P05'!$J:$J,$A428+52),0)+IF($A428&lt;='P06'!$B$17,INDEX('P06'!$J:$J,$A428+52),0)+IF($A428&lt;='P07'!$B$17,INDEX('P07'!$J:$J,$A428+52),0)+IF($A428&lt;='P08'!$B$17,INDEX('P08'!$J:$J,$A428+52),0)+IF($A428&lt;='P09'!$B$17,INDEX('P09'!$J:$J,$A428+52),0)+IF($A428&lt;='P10'!$B$17,INDEX('P10'!$J:$J,$A428+52),0)</f>
        <v>7.0200340705024278E-5</v>
      </c>
      <c r="C428">
        <f>IF($A428&lt;='P01'!$B$17,INDEX('P01'!$K:$K,$A428+52),0)+IF($A428&lt;='P02'!$B$17,INDEX('P02'!$K:$K,$A428+52),0)+IF($A428&lt;='P03'!$B$17,INDEX('P03'!$K:$K,$A428+52),0)+IF($A428&lt;='P04'!$B$17,INDEX('P04'!$K:$K,$A428+52),0)+IF($A428&lt;='P05'!$B$17,INDEX('P05'!$K:$K,$A428+52),0)+IF($A428&lt;='P06'!$B$17,INDEX('P06'!$K:$K,$A428+52),0)+IF($A428&lt;='P07'!$B$17,INDEX('P07'!$K:$K,$A428+52),0)+IF($A428&lt;='P08'!$B$17,INDEX('P08'!$K:$K,$A428+52),0)+IF($A428&lt;='P09'!$B$17,INDEX('P09'!$K:$K,$A428+52),0)+IF($A428&lt;='P10'!$B$17,INDEX('P10'!$K:$K,$A428+52),0)</f>
        <v>6.4976880518112447E-4</v>
      </c>
      <c r="D428">
        <f>IF($A428&lt;='P01'!$B$17,INDEX('P01'!$L:$L,$A428+52),0)+IF($A428&lt;='P02'!$B$17,INDEX('P02'!$L:$L,$A428+52),0)+IF($A428&lt;='P03'!$B$17,INDEX('P03'!$L:$L,$A428+52),0)+IF($A428&lt;='P04'!$B$17,INDEX('P04'!$L:$L,$A428+52),0)+IF($A428&lt;='P05'!$B$17,INDEX('P05'!$L:$L,$A428+52),0)+IF($A428&lt;='P06'!$B$17,INDEX('P06'!$L:$L,$A428+52),0)+IF($A428&lt;='P07'!$B$17,INDEX('P07'!$L:$L,$A428+52),0)+IF($A428&lt;='P08'!$B$17,INDEX('P08'!$L:$L,$A428+52),0)+IF($A428&lt;='P09'!$B$17,INDEX('P09'!$L:$L,$A428+52),0)+IF($A428&lt;='P10'!$B$17,INDEX('P10'!$L:$L,$A428+52),0)</f>
        <v>0</v>
      </c>
      <c r="E428">
        <f>IF($A428&lt;='P01'!$B$17,INDEX('P01'!$M:$M,$A428+52),0)+IF($A428&lt;='P02'!$B$17,INDEX('P02'!$M:$M,$A428+52),0)+IF($A428&lt;='P03'!$B$17,INDEX('P03'!$M:$M,$A428+52),0)+IF($A428&lt;='P04'!$B$17,INDEX('P04'!$M:$M,$A428+52),0)+IF($A428&lt;='P05'!$B$17,INDEX('P05'!$M:$M,$A428+52),0)+IF($A428&lt;='P06'!$B$17,INDEX('P06'!$M:$M,$A428+52),0)+IF($A428&lt;='P07'!$B$17,INDEX('P07'!$M:$M,$A428+52),0)+IF($A428&lt;='P08'!$B$17,INDEX('P08'!$M:$M,$A428+52),0)+IF($A428&lt;='P09'!$B$17,INDEX('P09'!$M:$M,$A428+52),0)+IF($A428&lt;='P10'!$B$17,INDEX('P10'!$M:$M,$A428+52),0)</f>
        <v>0.19068080439909865</v>
      </c>
      <c r="F428">
        <f>IF($A428&lt;='P01'!$B$17,INDEX('P01'!$R:$R,$A428+52),0)+IF($A428&lt;='P02'!$B$17,INDEX('P02'!$R:$R,$A428+52),0)+IF($A428&lt;='P03'!$B$17,INDEX('P03'!$R:$R,$A428+52),0)+IF($A428&lt;='P04'!$B$17,INDEX('P04'!$R:$R,$A428+52),0)+IF($A428&lt;='P05'!$B$17,INDEX('P05'!$R:$R,$A428+52),0)+IF($A428&lt;='P06'!$B$17,INDEX('P06'!$R:$R,$A428+52),0)+IF($A428&lt;='P07'!$B$17,INDEX('P07'!$R:$R,$A428+52),0)+IF($A428&lt;='P08'!$B$17,INDEX('P08'!$R:$R,$A428+52),0)+IF($A428&lt;='P09'!$B$17,INDEX('P09'!$R:$R,$A428+52),0)+IF($A428&lt;='P10'!$B$17,INDEX('P10'!$R:$R,$A428+52),0)</f>
        <v>22.321158210816126</v>
      </c>
      <c r="G428">
        <f>IF($A428&lt;='P01'!$B$17,INDEX('P01'!$S:$S,$A428+52),0)+IF($A428&lt;='P02'!$B$17,INDEX('P02'!$S:$S,$A428+52),0)+IF($A428&lt;='P03'!$B$17,INDEX('P03'!$S:$S,$A428+52),0)+IF($A428&lt;='P04'!$B$17,INDEX('P04'!$S:$S,$A428+52),0)+IF($A428&lt;='P05'!$B$17,INDEX('P05'!$S:$S,$A428+52),0)+IF($A428&lt;='P06'!$B$17,INDEX('P06'!$S:$S,$A428+52),0)+IF($A428&lt;='P07'!$B$17,INDEX('P07'!$S:$S,$A428+52),0)+IF($A428&lt;='P08'!$B$17,INDEX('P08'!$S:$S,$A428+52),0)+IF($A428&lt;='P09'!$B$17,INDEX('P09'!$S:$S,$A428+52),0)+IF($A428&lt;='P10'!$B$17,INDEX('P10'!$S:$S,$A428+52),0)</f>
        <v>0.44642316421632255</v>
      </c>
      <c r="H428">
        <f>IF($A428&lt;='P01'!$B$17,INDEX('P01'!$T:$T,$A428+52),0)+IF($A428&lt;='P02'!$B$17,INDEX('P02'!$T:$T,$A428+52),0)+IF($A428&lt;='P03'!$B$17,INDEX('P03'!$T:$T,$A428+52),0)+IF($A428&lt;='P04'!$B$17,INDEX('P04'!$T:$T,$A428+52),0)+IF($A428&lt;='P05'!$B$17,INDEX('P05'!$T:$T,$A428+52),0)+IF($A428&lt;='P06'!$B$17,INDEX('P06'!$T:$T,$A428+52),0)+IF($A428&lt;='P07'!$B$17,INDEX('P07'!$T:$T,$A428+52),0)+IF($A428&lt;='P08'!$B$17,INDEX('P08'!$T:$T,$A428+52),0)+IF($A428&lt;='P09'!$B$17,INDEX('P09'!$T:$T,$A428+52),0)+IF($A428&lt;='P10'!$B$17,INDEX('P10'!$T:$T,$A428+52),0)</f>
        <v>2.5382950816095011</v>
      </c>
      <c r="I428">
        <f>IF($A428&lt;='P01'!$B$17,INDEX('P01'!$U:$U,$A428+52),0)+IF($A428&lt;='P02'!$B$17,INDEX('P02'!$U:$U,$A428+52),0)+IF($A428&lt;='P03'!$B$17,INDEX('P03'!$U:$U,$A428+52),0)+IF($A428&lt;='P04'!$B$17,INDEX('P04'!$U:$U,$A428+52),0)+IF($A428&lt;='P05'!$B$17,INDEX('P05'!$U:$U,$A428+52),0)+IF($A428&lt;='P06'!$B$17,INDEX('P06'!$U:$U,$A428+52),0)+IF($A428&lt;='P07'!$B$17,INDEX('P07'!$U:$U,$A428+52),0)+IF($A428&lt;='P08'!$B$17,INDEX('P08'!$U:$U,$A428+52),0)+IF($A428&lt;='P09'!$B$17,INDEX('P09'!$U:$U,$A428+52),0)+IF($A428&lt;='P10'!$B$17,INDEX('P10'!$U:$U,$A428+52),0)</f>
        <v>70.200340705024274</v>
      </c>
      <c r="J428">
        <f>IF($A428&lt;='P01'!$B$17,INDEX('P01'!$V:$V,$A428+52),0)+IF($A428&lt;='P02'!$B$17,INDEX('P02'!$V:$V,$A428+52),0)+IF($A428&lt;='P03'!$B$17,INDEX('P03'!$V:$V,$A428+52),0)+IF($A428&lt;='P04'!$B$17,INDEX('P04'!$V:$V,$A428+52),0)+IF($A428&lt;='P05'!$B$17,INDEX('P05'!$V:$V,$A428+52),0)+IF($A428&lt;='P06'!$B$17,INDEX('P06'!$V:$V,$A428+52),0)+IF($A428&lt;='P07'!$B$17,INDEX('P07'!$V:$V,$A428+52),0)+IF($A428&lt;='P08'!$B$17,INDEX('P08'!$V:$V,$A428+52),0)+IF($A428&lt;='P09'!$B$17,INDEX('P09'!$V:$V,$A428+52),0)+IF($A428&lt;='P10'!$B$17,INDEX('P10'!$V:$V,$A428+52),0)</f>
        <v>4.6548709349127762E-2</v>
      </c>
      <c r="K428">
        <f>IF($A428&lt;='P01'!$B$17,INDEX('P01'!$W:$W,$A428+52),0)+IF($A428&lt;='P02'!$B$17,INDEX('P02'!$W:$W,$A428+52),0)+IF($A428&lt;='P03'!$B$17,INDEX('P03'!$W:$W,$A428+52),0)+IF($A428&lt;='P04'!$B$17,INDEX('P04'!$W:$W,$A428+52),0)+IF($A428&lt;='P05'!$B$17,INDEX('P05'!$W:$W,$A428+52),0)+IF($A428&lt;='P06'!$B$17,INDEX('P06'!$W:$W,$A428+52),0)+IF($A428&lt;='P07'!$B$17,INDEX('P07'!$W:$W,$A428+52),0)+IF($A428&lt;='P08'!$B$17,INDEX('P08'!$W:$W,$A428+52),0)+IF($A428&lt;='P09'!$B$17,INDEX('P09'!$W:$W,$A428+52),0)+IF($A428&lt;='P10'!$B$17,INDEX('P10'!$W:$W,$A428+52),0)</f>
        <v>-50.910449449383094</v>
      </c>
      <c r="L428">
        <f>IF($A428&lt;='P01'!$B$17,INDEX('P01'!$X:$X,$A428+52),0)+IF($A428&lt;='P02'!$B$17,INDEX('P02'!$X:$X,$A428+52),0)+IF($A428&lt;='P03'!$B$17,INDEX('P03'!$X:$X,$A428+52),0)+IF($A428&lt;='P04'!$B$17,INDEX('P04'!$X:$X,$A428+52),0)+IF($A428&lt;='P05'!$B$17,INDEX('P05'!$X:$X,$A428+52),0)+IF($A428&lt;='P06'!$B$17,INDEX('P06'!$X:$X,$A428+52),0)+IF($A428&lt;='P07'!$B$17,INDEX('P07'!$X:$X,$A428+52),0)+IF($A428&lt;='P08'!$B$17,INDEX('P08'!$X:$X,$A428+52),0)+IF($A428&lt;='P09'!$B$17,INDEX('P09'!$X:$X,$A428+52),0)+IF($A428&lt;='P10'!$B$17,INDEX('P10'!$X:$X,$A428+52),0)</f>
        <v>50.838837259035984</v>
      </c>
      <c r="M428">
        <f>IF($A428&lt;='P01'!$B$17,INDEX('P01'!$AA:$AA,$A428+52),0)+IF($A428&lt;='P02'!$B$17,INDEX('P02'!$AA:$AA,$A428+52),0)+IF($A428&lt;='P03'!$B$17,INDEX('P03'!$AA:$AA,$A428+52),0)+IF($A428&lt;='P04'!$B$17,INDEX('P04'!$AA:$AA,$A428+52),0)+IF($A428&lt;='P05'!$B$17,INDEX('P05'!$AA:$AA,$A428+52),0)+IF($A428&lt;='P06'!$B$17,INDEX('P06'!$AA:$AA,$A428+52),0)+IF($A428&lt;='P07'!$B$17,INDEX('P07'!$AA:$AA,$A428+52),0)+IF($A428&lt;='P08'!$B$17,INDEX('P08'!$AA:$AA,$A428+52),0)+IF($A428&lt;='P09'!$B$17,INDEX('P09'!$AA:$AA,$A428+52),0)+IF($A428&lt;='P10'!$B$17,INDEX('P10'!$AA:$AA,$A428+52),0)</f>
        <v>-13.93462906184488</v>
      </c>
      <c r="N428">
        <f>IF($A428&lt;='P01'!$B$17,INDEX('P01'!$AB:$AB,$A428+52),0)+IF($A428&lt;='P02'!$B$17,INDEX('P02'!$AB:$AB,$A428+52),0)+IF($A428&lt;='P03'!$B$17,INDEX('P03'!$AB:$AB,$A428+52),0)+IF($A428&lt;='P04'!$B$17,INDEX('P04'!$AB:$AB,$A428+52),0)+IF($A428&lt;='P05'!$B$17,INDEX('P05'!$AB:$AB,$A428+52),0)+IF($A428&lt;='P06'!$B$17,INDEX('P06'!$AB:$AB,$A428+52),0)+IF($A428&lt;='P07'!$B$17,INDEX('P07'!$AB:$AB,$A428+52),0)+IF($A428&lt;='P08'!$B$17,INDEX('P08'!$AB:$AB,$A428+52),0)+IF($A428&lt;='P09'!$B$17,INDEX('P09'!$AB:$AB,$A428+52),0)+IF($A428&lt;='P10'!$B$17,INDEX('P10'!$AB:$AB,$A428+52),0)</f>
        <v>6.1381284686982021</v>
      </c>
      <c r="O428">
        <f>IF($A428&lt;='P01'!$B$17,INDEX('P01'!$AC:$AC,$A428+52),0)+IF($A428&lt;='P02'!$B$17,INDEX('P02'!$AC:$AC,$A428+52),0)+IF($A428&lt;='P03'!$B$17,INDEX('P03'!$AC:$AC,$A428+52),0)+IF($A428&lt;='P04'!$B$17,INDEX('P04'!$AC:$AC,$A428+52),0)+IF($A428&lt;='P05'!$B$17,INDEX('P05'!$AC:$AC,$A428+52),0)+IF($A428&lt;='P06'!$B$17,INDEX('P06'!$AC:$AC,$A428+52),0)+IF($A428&lt;='P07'!$B$17,INDEX('P07'!$AC:$AC,$A428+52),0)+IF($A428&lt;='P08'!$B$17,INDEX('P08'!$AC:$AC,$A428+52),0)+IF($A428&lt;='P09'!$B$17,INDEX('P09'!$AC:$AC,$A428+52),0)+IF($A428&lt;='P10'!$B$17,INDEX('P10'!$AC:$AC,$A428+52),0)</f>
        <v>0.12276256937396406</v>
      </c>
      <c r="P428">
        <f>IF($A428&lt;='P01'!$B$17,INDEX('P01'!$AD:$AD,$A428+52),0)+IF($A428&lt;='P02'!$B$17,INDEX('P02'!$AD:$AD,$A428+52),0)+IF($A428&lt;='P03'!$B$17,INDEX('P03'!$AD:$AD,$A428+52),0)+IF($A428&lt;='P04'!$B$17,INDEX('P04'!$AD:$AD,$A428+52),0)+IF($A428&lt;='P05'!$B$17,INDEX('P05'!$AD:$AD,$A428+52),0)+IF($A428&lt;='P06'!$B$17,INDEX('P06'!$AD:$AD,$A428+52),0)+IF($A428&lt;='P07'!$B$17,INDEX('P07'!$AD:$AD,$A428+52),0)+IF($A428&lt;='P08'!$B$17,INDEX('P08'!$AD:$AD,$A428+52),0)+IF($A428&lt;='P09'!$B$17,INDEX('P09'!$AD:$AD,$A428+52),0)+IF($A428&lt;='P10'!$B$17,INDEX('P10'!$AD:$AD,$A428+52),0)</f>
        <v>0.69573189157560933</v>
      </c>
      <c r="Q428">
        <f>IF($A428&lt;='P01'!$B$17,INDEX('P01'!$AE:$AE,$A428+52),0)+IF($A428&lt;='P02'!$B$17,INDEX('P02'!$AE:$AE,$A428+52),0)+IF($A428&lt;='P03'!$B$17,INDEX('P03'!$AE:$AE,$A428+52),0)+IF($A428&lt;='P04'!$B$17,INDEX('P04'!$AE:$AE,$A428+52),0)+IF($A428&lt;='P05'!$B$17,INDEX('P05'!$AE:$AE,$A428+52),0)+IF($A428&lt;='P06'!$B$17,INDEX('P06'!$AE:$AE,$A428+52),0)+IF($A428&lt;='P07'!$B$17,INDEX('P07'!$AE:$AE,$A428+52),0)+IF($A428&lt;='P08'!$B$17,INDEX('P08'!$AE:$AE,$A428+52),0)+IF($A428&lt;='P09'!$B$17,INDEX('P09'!$AE:$AE,$A428+52),0)+IF($A428&lt;='P10'!$B$17,INDEX('P10'!$AE:$AE,$A428+52),0)</f>
        <v>19.241504339593789</v>
      </c>
      <c r="R428">
        <f>IF($A428&lt;='P01'!$B$17,INDEX('P01'!$AF:$AF,$A428+52),0)+IF($A428&lt;='P02'!$B$17,INDEX('P02'!$AF:$AF,$A428+52),0)+IF($A428&lt;='P03'!$B$17,INDEX('P03'!$AF:$AF,$A428+52),0)+IF($A428&lt;='P04'!$B$17,INDEX('P04'!$AF:$AF,$A428+52),0)+IF($A428&lt;='P05'!$B$17,INDEX('P05'!$AF:$AF,$A428+52),0)+IF($A428&lt;='P06'!$B$17,INDEX('P06'!$AF:$AF,$A428+52),0)+IF($A428&lt;='P07'!$B$17,INDEX('P07'!$AF:$AF,$A428+52),0)+IF($A428&lt;='P08'!$B$17,INDEX('P08'!$AF:$AF,$A428+52),0)+IF($A428&lt;='P09'!$B$17,INDEX('P09'!$AF:$AF,$A428+52),0)+IF($A428&lt;='P10'!$B$17,INDEX('P10'!$AF:$AF,$A428+52),0)</f>
        <v>1.2758729999719623E-2</v>
      </c>
      <c r="S428">
        <f>IF($A428&lt;='P01'!$B$17,INDEX('P01'!$AG:$AG,$A428+52),0)+IF($A428&lt;='P02'!$B$17,INDEX('P02'!$AG:$AG,$A428+52),0)+IF($A428&lt;='P03'!$B$17,INDEX('P03'!$AG:$AG,$A428+52),0)+IF($A428&lt;='P04'!$B$17,INDEX('P04'!$AG:$AG,$A428+52),0)+IF($A428&lt;='P05'!$B$17,INDEX('P05'!$AG:$AG,$A428+52),0)+IF($A428&lt;='P06'!$B$17,INDEX('P06'!$AG:$AG,$A428+52),0)+IF($A428&lt;='P07'!$B$17,INDEX('P07'!$AG:$AG,$A428+52),0)+IF($A428&lt;='P08'!$B$17,INDEX('P08'!$AG:$AG,$A428+52),0)+IF($A428&lt;='P09'!$B$17,INDEX('P09'!$AG:$AG,$A428+52),0)+IF($A428&lt;='P10'!$B$17,INDEX('P10'!$AG:$AG,$A428+52),0)</f>
        <v>5106.0994027080551</v>
      </c>
      <c r="T428">
        <f>IF($A428&lt;='P01'!$B$17,INDEX('P01'!$AI:$AI,$A428+52),0)+IF($A428&lt;='P02'!$B$17,INDEX('P02'!$AI:$AI,$A428+52),0)+IF($A428&lt;='P03'!$B$17,INDEX('P03'!$AI:$AI,$A428+52),0)+IF($A428&lt;='P04'!$B$17,INDEX('P04'!$AI:$AI,$A428+52),0)+IF($A428&lt;='P05'!$B$17,INDEX('P05'!$AI:$AI,$A428+52),0)+IF($A428&lt;='P06'!$B$17,INDEX('P06'!$AI:$AI,$A428+52),0)+IF($A428&lt;='P07'!$B$17,INDEX('P07'!$AI:$AI,$A428+52),0)+IF($A428&lt;='P08'!$B$17,INDEX('P08'!$AI:$AI,$A428+52),0)+IF($A428&lt;='P09'!$B$17,INDEX('P09'!$AI:$AI,$A428+52),0)+IF($A428&lt;='P10'!$B$17,INDEX('P10'!$AI:$AI,$A428+52),0)</f>
        <v>5106.0994027080551</v>
      </c>
    </row>
    <row r="429" spans="1:20" x14ac:dyDescent="0.35">
      <c r="A429">
        <v>397</v>
      </c>
      <c r="B429">
        <f>IF($A429&lt;='P01'!$B$17,INDEX('P01'!$J:$J,$A429+52),0)+IF($A429&lt;='P02'!$B$17,INDEX('P02'!$J:$J,$A429+52),0)+IF($A429&lt;='P03'!$B$17,INDEX('P03'!$J:$J,$A429+52),0)+IF($A429&lt;='P04'!$B$17,INDEX('P04'!$J:$J,$A429+52),0)+IF($A429&lt;='P05'!$B$17,INDEX('P05'!$J:$J,$A429+52),0)+IF($A429&lt;='P06'!$B$17,INDEX('P06'!$J:$J,$A429+52),0)+IF($A429&lt;='P07'!$B$17,INDEX('P07'!$J:$J,$A429+52),0)+IF($A429&lt;='P08'!$B$17,INDEX('P08'!$J:$J,$A429+52),0)+IF($A429&lt;='P09'!$B$17,INDEX('P09'!$J:$J,$A429+52),0)+IF($A429&lt;='P10'!$B$17,INDEX('P10'!$J:$J,$A429+52),0)</f>
        <v>7.6690238295431035E-5</v>
      </c>
      <c r="C429">
        <f>IF($A429&lt;='P01'!$B$17,INDEX('P01'!$K:$K,$A429+52),0)+IF($A429&lt;='P02'!$B$17,INDEX('P02'!$K:$K,$A429+52),0)+IF($A429&lt;='P03'!$B$17,INDEX('P03'!$K:$K,$A429+52),0)+IF($A429&lt;='P04'!$B$17,INDEX('P04'!$K:$K,$A429+52),0)+IF($A429&lt;='P05'!$B$17,INDEX('P05'!$K:$K,$A429+52),0)+IF($A429&lt;='P06'!$B$17,INDEX('P06'!$K:$K,$A429+52),0)+IF($A429&lt;='P07'!$B$17,INDEX('P07'!$K:$K,$A429+52),0)+IF($A429&lt;='P08'!$B$17,INDEX('P08'!$K:$K,$A429+52),0)+IF($A429&lt;='P09'!$B$17,INDEX('P09'!$K:$K,$A429+52),0)+IF($A429&lt;='P10'!$B$17,INDEX('P10'!$K:$K,$A429+52),0)</f>
        <v>6.4730171162264338E-4</v>
      </c>
      <c r="D429">
        <f>IF($A429&lt;='P01'!$B$17,INDEX('P01'!$L:$L,$A429+52),0)+IF($A429&lt;='P02'!$B$17,INDEX('P02'!$L:$L,$A429+52),0)+IF($A429&lt;='P03'!$B$17,INDEX('P03'!$L:$L,$A429+52),0)+IF($A429&lt;='P04'!$B$17,INDEX('P04'!$L:$L,$A429+52),0)+IF($A429&lt;='P05'!$B$17,INDEX('P05'!$L:$L,$A429+52),0)+IF($A429&lt;='P06'!$B$17,INDEX('P06'!$L:$L,$A429+52),0)+IF($A429&lt;='P07'!$B$17,INDEX('P07'!$L:$L,$A429+52),0)+IF($A429&lt;='P08'!$B$17,INDEX('P08'!$L:$L,$A429+52),0)+IF($A429&lt;='P09'!$B$17,INDEX('P09'!$L:$L,$A429+52),0)+IF($A429&lt;='P10'!$B$17,INDEX('P10'!$L:$L,$A429+52),0)</f>
        <v>0</v>
      </c>
      <c r="E429">
        <f>IF($A429&lt;='P01'!$B$17,INDEX('P01'!$M:$M,$A429+52),0)+IF($A429&lt;='P02'!$B$17,INDEX('P02'!$M:$M,$A429+52),0)+IF($A429&lt;='P03'!$B$17,INDEX('P03'!$M:$M,$A429+52),0)+IF($A429&lt;='P04'!$B$17,INDEX('P04'!$M:$M,$A429+52),0)+IF($A429&lt;='P05'!$B$17,INDEX('P05'!$M:$M,$A429+52),0)+IF($A429&lt;='P06'!$B$17,INDEX('P06'!$M:$M,$A429+52),0)+IF($A429&lt;='P07'!$B$17,INDEX('P07'!$M:$M,$A429+52),0)+IF($A429&lt;='P08'!$B$17,INDEX('P08'!$M:$M,$A429+52),0)+IF($A429&lt;='P09'!$B$17,INDEX('P09'!$M:$M,$A429+52),0)+IF($A429&lt;='P10'!$B$17,INDEX('P10'!$M:$M,$A429+52),0)</f>
        <v>0.18995681244918058</v>
      </c>
      <c r="F429">
        <f>IF($A429&lt;='P01'!$B$17,INDEX('P01'!$R:$R,$A429+52),0)+IF($A429&lt;='P02'!$B$17,INDEX('P02'!$R:$R,$A429+52),0)+IF($A429&lt;='P03'!$B$17,INDEX('P03'!$R:$R,$A429+52),0)+IF($A429&lt;='P04'!$B$17,INDEX('P04'!$R:$R,$A429+52),0)+IF($A429&lt;='P05'!$B$17,INDEX('P05'!$R:$R,$A429+52),0)+IF($A429&lt;='P06'!$B$17,INDEX('P06'!$R:$R,$A429+52),0)+IF($A429&lt;='P07'!$B$17,INDEX('P07'!$R:$R,$A429+52),0)+IF($A429&lt;='P08'!$B$17,INDEX('P08'!$R:$R,$A429+52),0)+IF($A429&lt;='P09'!$B$17,INDEX('P09'!$R:$R,$A429+52),0)+IF($A429&lt;='P10'!$B$17,INDEX('P10'!$R:$R,$A429+52),0)</f>
        <v>22.237195409022885</v>
      </c>
      <c r="G429">
        <f>IF($A429&lt;='P01'!$B$17,INDEX('P01'!$S:$S,$A429+52),0)+IF($A429&lt;='P02'!$B$17,INDEX('P02'!$S:$S,$A429+52),0)+IF($A429&lt;='P03'!$B$17,INDEX('P03'!$S:$S,$A429+52),0)+IF($A429&lt;='P04'!$B$17,INDEX('P04'!$S:$S,$A429+52),0)+IF($A429&lt;='P05'!$B$17,INDEX('P05'!$S:$S,$A429+52),0)+IF($A429&lt;='P06'!$B$17,INDEX('P06'!$S:$S,$A429+52),0)+IF($A429&lt;='P07'!$B$17,INDEX('P07'!$S:$S,$A429+52),0)+IF($A429&lt;='P08'!$B$17,INDEX('P08'!$S:$S,$A429+52),0)+IF($A429&lt;='P09'!$B$17,INDEX('P09'!$S:$S,$A429+52),0)+IF($A429&lt;='P10'!$B$17,INDEX('P10'!$S:$S,$A429+52),0)</f>
        <v>0.44474390818045773</v>
      </c>
      <c r="H429">
        <f>IF($A429&lt;='P01'!$B$17,INDEX('P01'!$T:$T,$A429+52),0)+IF($A429&lt;='P02'!$B$17,INDEX('P02'!$T:$T,$A429+52),0)+IF($A429&lt;='P03'!$B$17,INDEX('P03'!$T:$T,$A429+52),0)+IF($A429&lt;='P04'!$B$17,INDEX('P04'!$T:$T,$A429+52),0)+IF($A429&lt;='P05'!$B$17,INDEX('P05'!$T:$T,$A429+52),0)+IF($A429&lt;='P06'!$B$17,INDEX('P06'!$T:$T,$A429+52),0)+IF($A429&lt;='P07'!$B$17,INDEX('P07'!$T:$T,$A429+52),0)+IF($A429&lt;='P08'!$B$17,INDEX('P08'!$T:$T,$A429+52),0)+IF($A429&lt;='P09'!$B$17,INDEX('P09'!$T:$T,$A429+52),0)+IF($A429&lt;='P10'!$B$17,INDEX('P10'!$T:$T,$A429+52),0)</f>
        <v>2.5349836564235826</v>
      </c>
      <c r="I429">
        <f>IF($A429&lt;='P01'!$B$17,INDEX('P01'!$U:$U,$A429+52),0)+IF($A429&lt;='P02'!$B$17,INDEX('P02'!$U:$U,$A429+52),0)+IF($A429&lt;='P03'!$B$17,INDEX('P03'!$U:$U,$A429+52),0)+IF($A429&lt;='P04'!$B$17,INDEX('P04'!$U:$U,$A429+52),0)+IF($A429&lt;='P05'!$B$17,INDEX('P05'!$U:$U,$A429+52),0)+IF($A429&lt;='P06'!$B$17,INDEX('P06'!$U:$U,$A429+52),0)+IF($A429&lt;='P07'!$B$17,INDEX('P07'!$U:$U,$A429+52),0)+IF($A429&lt;='P08'!$B$17,INDEX('P08'!$U:$U,$A429+52),0)+IF($A429&lt;='P09'!$B$17,INDEX('P09'!$U:$U,$A429+52),0)+IF($A429&lt;='P10'!$B$17,INDEX('P10'!$U:$U,$A429+52),0)</f>
        <v>76.69023829543103</v>
      </c>
      <c r="J429">
        <f>IF($A429&lt;='P01'!$B$17,INDEX('P01'!$V:$V,$A429+52),0)+IF($A429&lt;='P02'!$B$17,INDEX('P02'!$V:$V,$A429+52),0)+IF($A429&lt;='P03'!$B$17,INDEX('P03'!$V:$V,$A429+52),0)+IF($A429&lt;='P04'!$B$17,INDEX('P04'!$V:$V,$A429+52),0)+IF($A429&lt;='P05'!$B$17,INDEX('P05'!$V:$V,$A429+52),0)+IF($A429&lt;='P06'!$B$17,INDEX('P06'!$V:$V,$A429+52),0)+IF($A429&lt;='P07'!$B$17,INDEX('P07'!$V:$V,$A429+52),0)+IF($A429&lt;='P08'!$B$17,INDEX('P08'!$V:$V,$A429+52),0)+IF($A429&lt;='P09'!$B$17,INDEX('P09'!$V:$V,$A429+52),0)+IF($A429&lt;='P10'!$B$17,INDEX('P10'!$V:$V,$A429+52),0)</f>
        <v>5.0977470254228323E-2</v>
      </c>
      <c r="K429">
        <f>IF($A429&lt;='P01'!$B$17,INDEX('P01'!$W:$W,$A429+52),0)+IF($A429&lt;='P02'!$B$17,INDEX('P02'!$W:$W,$A429+52),0)+IF($A429&lt;='P03'!$B$17,INDEX('P03'!$W:$W,$A429+52),0)+IF($A429&lt;='P04'!$B$17,INDEX('P04'!$W:$W,$A429+52),0)+IF($A429&lt;='P05'!$B$17,INDEX('P05'!$W:$W,$A429+52),0)+IF($A429&lt;='P06'!$B$17,INDEX('P06'!$W:$W,$A429+52),0)+IF($A429&lt;='P07'!$B$17,INDEX('P07'!$W:$W,$A429+52),0)+IF($A429&lt;='P08'!$B$17,INDEX('P08'!$W:$W,$A429+52),0)+IF($A429&lt;='P09'!$B$17,INDEX('P09'!$W:$W,$A429+52),0)+IF($A429&lt;='P10'!$B$17,INDEX('P10'!$W:$W,$A429+52),0)</f>
        <v>-57.483747921266414</v>
      </c>
      <c r="L429">
        <f>IF($A429&lt;='P01'!$B$17,INDEX('P01'!$X:$X,$A429+52),0)+IF($A429&lt;='P02'!$B$17,INDEX('P02'!$X:$X,$A429+52),0)+IF($A429&lt;='P03'!$B$17,INDEX('P03'!$X:$X,$A429+52),0)+IF($A429&lt;='P04'!$B$17,INDEX('P04'!$X:$X,$A429+52),0)+IF($A429&lt;='P05'!$B$17,INDEX('P05'!$X:$X,$A429+52),0)+IF($A429&lt;='P06'!$B$17,INDEX('P06'!$X:$X,$A429+52),0)+IF($A429&lt;='P07'!$B$17,INDEX('P07'!$X:$X,$A429+52),0)+IF($A429&lt;='P08'!$B$17,INDEX('P08'!$X:$X,$A429+52),0)+IF($A429&lt;='P09'!$B$17,INDEX('P09'!$X:$X,$A429+52),0)+IF($A429&lt;='P10'!$B$17,INDEX('P10'!$X:$X,$A429+52),0)</f>
        <v>57.412405105836456</v>
      </c>
      <c r="M429">
        <f>IF($A429&lt;='P01'!$B$17,INDEX('P01'!$AA:$AA,$A429+52),0)+IF($A429&lt;='P02'!$B$17,INDEX('P02'!$AA:$AA,$A429+52),0)+IF($A429&lt;='P03'!$B$17,INDEX('P03'!$AA:$AA,$A429+52),0)+IF($A429&lt;='P04'!$B$17,INDEX('P04'!$AA:$AA,$A429+52),0)+IF($A429&lt;='P05'!$B$17,INDEX('P05'!$AA:$AA,$A429+52),0)+IF($A429&lt;='P06'!$B$17,INDEX('P06'!$AA:$AA,$A429+52),0)+IF($A429&lt;='P07'!$B$17,INDEX('P07'!$AA:$AA,$A429+52),0)+IF($A429&lt;='P08'!$B$17,INDEX('P08'!$AA:$AA,$A429+52),0)+IF($A429&lt;='P09'!$B$17,INDEX('P09'!$AA:$AA,$A429+52),0)+IF($A429&lt;='P10'!$B$17,INDEX('P10'!$AA:$AA,$A429+52),0)</f>
        <v>-15.685056910590086</v>
      </c>
      <c r="N429">
        <f>IF($A429&lt;='P01'!$B$17,INDEX('P01'!$AB:$AB,$A429+52),0)+IF($A429&lt;='P02'!$B$17,INDEX('P02'!$AB:$AB,$A429+52),0)+IF($A429&lt;='P03'!$B$17,INDEX('P03'!$AB:$AB,$A429+52),0)+IF($A429&lt;='P04'!$B$17,INDEX('P04'!$AB:$AB,$A429+52),0)+IF($A429&lt;='P05'!$B$17,INDEX('P05'!$AB:$AB,$A429+52),0)+IF($A429&lt;='P06'!$B$17,INDEX('P06'!$AB:$AB,$A429+52),0)+IF($A429&lt;='P07'!$B$17,INDEX('P07'!$AB:$AB,$A429+52),0)+IF($A429&lt;='P08'!$B$17,INDEX('P08'!$AB:$AB,$A429+52),0)+IF($A429&lt;='P09'!$B$17,INDEX('P09'!$AB:$AB,$A429+52),0)+IF($A429&lt;='P10'!$B$17,INDEX('P10'!$AB:$AB,$A429+52),0)</f>
        <v>6.0950856885582825</v>
      </c>
      <c r="O429">
        <f>IF($A429&lt;='P01'!$B$17,INDEX('P01'!$AC:$AC,$A429+52),0)+IF($A429&lt;='P02'!$B$17,INDEX('P02'!$AC:$AC,$A429+52),0)+IF($A429&lt;='P03'!$B$17,INDEX('P03'!$AC:$AC,$A429+52),0)+IF($A429&lt;='P04'!$B$17,INDEX('P04'!$AC:$AC,$A429+52),0)+IF($A429&lt;='P05'!$B$17,INDEX('P05'!$AC:$AC,$A429+52),0)+IF($A429&lt;='P06'!$B$17,INDEX('P06'!$AC:$AC,$A429+52),0)+IF($A429&lt;='P07'!$B$17,INDEX('P07'!$AC:$AC,$A429+52),0)+IF($A429&lt;='P08'!$B$17,INDEX('P08'!$AC:$AC,$A429+52),0)+IF($A429&lt;='P09'!$B$17,INDEX('P09'!$AC:$AC,$A429+52),0)+IF($A429&lt;='P10'!$B$17,INDEX('P10'!$AC:$AC,$A429+52),0)</f>
        <v>0.12190171377116565</v>
      </c>
      <c r="P429">
        <f>IF($A429&lt;='P01'!$B$17,INDEX('P01'!$AD:$AD,$A429+52),0)+IF($A429&lt;='P02'!$B$17,INDEX('P02'!$AD:$AD,$A429+52),0)+IF($A429&lt;='P03'!$B$17,INDEX('P03'!$AD:$AD,$A429+52),0)+IF($A429&lt;='P04'!$B$17,INDEX('P04'!$AD:$AD,$A429+52),0)+IF($A429&lt;='P05'!$B$17,INDEX('P05'!$AD:$AD,$A429+52),0)+IF($A429&lt;='P06'!$B$17,INDEX('P06'!$AD:$AD,$A429+52),0)+IF($A429&lt;='P07'!$B$17,INDEX('P07'!$AD:$AD,$A429+52),0)+IF($A429&lt;='P08'!$B$17,INDEX('P08'!$AD:$AD,$A429+52),0)+IF($A429&lt;='P09'!$B$17,INDEX('P09'!$AD:$AD,$A429+52),0)+IF($A429&lt;='P10'!$B$17,INDEX('P10'!$AD:$AD,$A429+52),0)</f>
        <v>0.69255699783212121</v>
      </c>
      <c r="Q429">
        <f>IF($A429&lt;='P01'!$B$17,INDEX('P01'!$AE:$AE,$A429+52),0)+IF($A429&lt;='P02'!$B$17,INDEX('P02'!$AE:$AE,$A429+52),0)+IF($A429&lt;='P03'!$B$17,INDEX('P03'!$AE:$AE,$A429+52),0)+IF($A429&lt;='P04'!$B$17,INDEX('P04'!$AE:$AE,$A429+52),0)+IF($A429&lt;='P05'!$B$17,INDEX('P05'!$AE:$AE,$A429+52),0)+IF($A429&lt;='P06'!$B$17,INDEX('P06'!$AE:$AE,$A429+52),0)+IF($A429&lt;='P07'!$B$17,INDEX('P07'!$AE:$AE,$A429+52),0)+IF($A429&lt;='P08'!$B$17,INDEX('P08'!$AE:$AE,$A429+52),0)+IF($A429&lt;='P09'!$B$17,INDEX('P09'!$AE:$AE,$A429+52),0)+IF($A429&lt;='P10'!$B$17,INDEX('P10'!$AE:$AE,$A429+52),0)</f>
        <v>20.951756853472546</v>
      </c>
      <c r="R429">
        <f>IF($A429&lt;='P01'!$B$17,INDEX('P01'!$AF:$AF,$A429+52),0)+IF($A429&lt;='P02'!$B$17,INDEX('P02'!$AF:$AF,$A429+52),0)+IF($A429&lt;='P03'!$B$17,INDEX('P03'!$AF:$AF,$A429+52),0)+IF($A429&lt;='P04'!$B$17,INDEX('P04'!$AF:$AF,$A429+52),0)+IF($A429&lt;='P05'!$B$17,INDEX('P05'!$AF:$AF,$A429+52),0)+IF($A429&lt;='P06'!$B$17,INDEX('P06'!$AF:$AF,$A429+52),0)+IF($A429&lt;='P07'!$B$17,INDEX('P07'!$AF:$AF,$A429+52),0)+IF($A429&lt;='P08'!$B$17,INDEX('P08'!$AF:$AF,$A429+52),0)+IF($A429&lt;='P09'!$B$17,INDEX('P09'!$AF:$AF,$A429+52),0)+IF($A429&lt;='P10'!$B$17,INDEX('P10'!$AF:$AF,$A429+52),0)</f>
        <v>1.3927034072540537E-2</v>
      </c>
      <c r="S429">
        <f>IF($A429&lt;='P01'!$B$17,INDEX('P01'!$AG:$AG,$A429+52),0)+IF($A429&lt;='P02'!$B$17,INDEX('P02'!$AG:$AG,$A429+52),0)+IF($A429&lt;='P03'!$B$17,INDEX('P03'!$AG:$AG,$A429+52),0)+IF($A429&lt;='P04'!$B$17,INDEX('P04'!$AG:$AG,$A429+52),0)+IF($A429&lt;='P05'!$B$17,INDEX('P05'!$AG:$AG,$A429+52),0)+IF($A429&lt;='P06'!$B$17,INDEX('P06'!$AG:$AG,$A429+52),0)+IF($A429&lt;='P07'!$B$17,INDEX('P07'!$AG:$AG,$A429+52),0)+IF($A429&lt;='P08'!$B$17,INDEX('P08'!$AG:$AG,$A429+52),0)+IF($A429&lt;='P09'!$B$17,INDEX('P09'!$AG:$AG,$A429+52),0)+IF($A429&lt;='P10'!$B$17,INDEX('P10'!$AG:$AG,$A429+52),0)</f>
        <v>5065.403038348727</v>
      </c>
      <c r="T429">
        <f>IF($A429&lt;='P01'!$B$17,INDEX('P01'!$AI:$AI,$A429+52),0)+IF($A429&lt;='P02'!$B$17,INDEX('P02'!$AI:$AI,$A429+52),0)+IF($A429&lt;='P03'!$B$17,INDEX('P03'!$AI:$AI,$A429+52),0)+IF($A429&lt;='P04'!$B$17,INDEX('P04'!$AI:$AI,$A429+52),0)+IF($A429&lt;='P05'!$B$17,INDEX('P05'!$AI:$AI,$A429+52),0)+IF($A429&lt;='P06'!$B$17,INDEX('P06'!$AI:$AI,$A429+52),0)+IF($A429&lt;='P07'!$B$17,INDEX('P07'!$AI:$AI,$A429+52),0)+IF($A429&lt;='P08'!$B$17,INDEX('P08'!$AI:$AI,$A429+52),0)+IF($A429&lt;='P09'!$B$17,INDEX('P09'!$AI:$AI,$A429+52),0)+IF($A429&lt;='P10'!$B$17,INDEX('P10'!$AI:$AI,$A429+52),0)</f>
        <v>5065.403038348727</v>
      </c>
    </row>
    <row r="430" spans="1:20" x14ac:dyDescent="0.35">
      <c r="A430">
        <v>398</v>
      </c>
      <c r="B430">
        <f>IF($A430&lt;='P01'!$B$17,INDEX('P01'!$J:$J,$A430+52),0)+IF($A430&lt;='P02'!$B$17,INDEX('P02'!$J:$J,$A430+52),0)+IF($A430&lt;='P03'!$B$17,INDEX('P03'!$J:$J,$A430+52),0)+IF($A430&lt;='P04'!$B$17,INDEX('P04'!$J:$J,$A430+52),0)+IF($A430&lt;='P05'!$B$17,INDEX('P05'!$J:$J,$A430+52),0)+IF($A430&lt;='P06'!$B$17,INDEX('P06'!$J:$J,$A430+52),0)+IF($A430&lt;='P07'!$B$17,INDEX('P07'!$J:$J,$A430+52),0)+IF($A430&lt;='P08'!$B$17,INDEX('P08'!$J:$J,$A430+52),0)+IF($A430&lt;='P09'!$B$17,INDEX('P09'!$J:$J,$A430+52),0)+IF($A430&lt;='P10'!$B$17,INDEX('P10'!$J:$J,$A430+52),0)</f>
        <v>7.6399054736927784E-5</v>
      </c>
      <c r="C430">
        <f>IF($A430&lt;='P01'!$B$17,INDEX('P01'!$K:$K,$A430+52),0)+IF($A430&lt;='P02'!$B$17,INDEX('P02'!$K:$K,$A430+52),0)+IF($A430&lt;='P03'!$B$17,INDEX('P03'!$K:$K,$A430+52),0)+IF($A430&lt;='P04'!$B$17,INDEX('P04'!$K:$K,$A430+52),0)+IF($A430&lt;='P05'!$B$17,INDEX('P05'!$K:$K,$A430+52),0)+IF($A430&lt;='P06'!$B$17,INDEX('P06'!$K:$K,$A430+52),0)+IF($A430&lt;='P07'!$B$17,INDEX('P07'!$K:$K,$A430+52),0)+IF($A430&lt;='P08'!$B$17,INDEX('P08'!$K:$K,$A430+52),0)+IF($A430&lt;='P09'!$B$17,INDEX('P09'!$K:$K,$A430+52),0)+IF($A430&lt;='P10'!$B$17,INDEX('P10'!$K:$K,$A430+52),0)</f>
        <v>6.4484398531998899E-4</v>
      </c>
      <c r="D430">
        <f>IF($A430&lt;='P01'!$B$17,INDEX('P01'!$L:$L,$A430+52),0)+IF($A430&lt;='P02'!$B$17,INDEX('P02'!$L:$L,$A430+52),0)+IF($A430&lt;='P03'!$B$17,INDEX('P03'!$L:$L,$A430+52),0)+IF($A430&lt;='P04'!$B$17,INDEX('P04'!$L:$L,$A430+52),0)+IF($A430&lt;='P05'!$B$17,INDEX('P05'!$L:$L,$A430+52),0)+IF($A430&lt;='P06'!$B$17,INDEX('P06'!$L:$L,$A430+52),0)+IF($A430&lt;='P07'!$B$17,INDEX('P07'!$L:$L,$A430+52),0)+IF($A430&lt;='P08'!$B$17,INDEX('P08'!$L:$L,$A430+52),0)+IF($A430&lt;='P09'!$B$17,INDEX('P09'!$L:$L,$A430+52),0)+IF($A430&lt;='P10'!$B$17,INDEX('P10'!$L:$L,$A430+52),0)</f>
        <v>0</v>
      </c>
      <c r="E430">
        <f>IF($A430&lt;='P01'!$B$17,INDEX('P01'!$M:$M,$A430+52),0)+IF($A430&lt;='P02'!$B$17,INDEX('P02'!$M:$M,$A430+52),0)+IF($A430&lt;='P03'!$B$17,INDEX('P03'!$M:$M,$A430+52),0)+IF($A430&lt;='P04'!$B$17,INDEX('P04'!$M:$M,$A430+52),0)+IF($A430&lt;='P05'!$B$17,INDEX('P05'!$M:$M,$A430+52),0)+IF($A430&lt;='P06'!$B$17,INDEX('P06'!$M:$M,$A430+52),0)+IF($A430&lt;='P07'!$B$17,INDEX('P07'!$M:$M,$A430+52),0)+IF($A430&lt;='P08'!$B$17,INDEX('P08'!$M:$M,$A430+52),0)+IF($A430&lt;='P09'!$B$17,INDEX('P09'!$M:$M,$A430+52),0)+IF($A430&lt;='P10'!$B$17,INDEX('P10'!$M:$M,$A430+52),0)</f>
        <v>0.18923556940912367</v>
      </c>
      <c r="F430">
        <f>IF($A430&lt;='P01'!$B$17,INDEX('P01'!$R:$R,$A430+52),0)+IF($A430&lt;='P02'!$B$17,INDEX('P02'!$R:$R,$A430+52),0)+IF($A430&lt;='P03'!$B$17,INDEX('P03'!$R:$R,$A430+52),0)+IF($A430&lt;='P04'!$B$17,INDEX('P04'!$R:$R,$A430+52),0)+IF($A430&lt;='P05'!$B$17,INDEX('P05'!$R:$R,$A430+52),0)+IF($A430&lt;='P06'!$B$17,INDEX('P06'!$R:$R,$A430+52),0)+IF($A430&lt;='P07'!$B$17,INDEX('P07'!$R:$R,$A430+52),0)+IF($A430&lt;='P08'!$B$17,INDEX('P08'!$R:$R,$A430+52),0)+IF($A430&lt;='P09'!$B$17,INDEX('P09'!$R:$R,$A430+52),0)+IF($A430&lt;='P10'!$B$17,INDEX('P10'!$R:$R,$A430+52),0)</f>
        <v>22.152763467823441</v>
      </c>
      <c r="G430">
        <f>IF($A430&lt;='P01'!$B$17,INDEX('P01'!$S:$S,$A430+52),0)+IF($A430&lt;='P02'!$B$17,INDEX('P02'!$S:$S,$A430+52),0)+IF($A430&lt;='P03'!$B$17,INDEX('P03'!$S:$S,$A430+52),0)+IF($A430&lt;='P04'!$B$17,INDEX('P04'!$S:$S,$A430+52),0)+IF($A430&lt;='P05'!$B$17,INDEX('P05'!$S:$S,$A430+52),0)+IF($A430&lt;='P06'!$B$17,INDEX('P06'!$S:$S,$A430+52),0)+IF($A430&lt;='P07'!$B$17,INDEX('P07'!$S:$S,$A430+52),0)+IF($A430&lt;='P08'!$B$17,INDEX('P08'!$S:$S,$A430+52),0)+IF($A430&lt;='P09'!$B$17,INDEX('P09'!$S:$S,$A430+52),0)+IF($A430&lt;='P10'!$B$17,INDEX('P10'!$S:$S,$A430+52),0)</f>
        <v>0.44305526935646883</v>
      </c>
      <c r="H430">
        <f>IF($A430&lt;='P01'!$B$17,INDEX('P01'!$T:$T,$A430+52),0)+IF($A430&lt;='P02'!$B$17,INDEX('P02'!$T:$T,$A430+52),0)+IF($A430&lt;='P03'!$B$17,INDEX('P03'!$T:$T,$A430+52),0)+IF($A430&lt;='P04'!$B$17,INDEX('P04'!$T:$T,$A430+52),0)+IF($A430&lt;='P05'!$B$17,INDEX('P05'!$T:$T,$A430+52),0)+IF($A430&lt;='P06'!$B$17,INDEX('P06'!$T:$T,$A430+52),0)+IF($A430&lt;='P07'!$B$17,INDEX('P07'!$T:$T,$A430+52),0)+IF($A430&lt;='P08'!$B$17,INDEX('P08'!$T:$T,$A430+52),0)+IF($A430&lt;='P09'!$B$17,INDEX('P09'!$T:$T,$A430+52),0)+IF($A430&lt;='P10'!$B$17,INDEX('P10'!$T:$T,$A430+52),0)</f>
        <v>2.5315868457605739</v>
      </c>
      <c r="I430">
        <f>IF($A430&lt;='P01'!$B$17,INDEX('P01'!$U:$U,$A430+52),0)+IF($A430&lt;='P02'!$B$17,INDEX('P02'!$U:$U,$A430+52),0)+IF($A430&lt;='P03'!$B$17,INDEX('P03'!$U:$U,$A430+52),0)+IF($A430&lt;='P04'!$B$17,INDEX('P04'!$U:$U,$A430+52),0)+IF($A430&lt;='P05'!$B$17,INDEX('P05'!$U:$U,$A430+52),0)+IF($A430&lt;='P06'!$B$17,INDEX('P06'!$U:$U,$A430+52),0)+IF($A430&lt;='P07'!$B$17,INDEX('P07'!$U:$U,$A430+52),0)+IF($A430&lt;='P08'!$B$17,INDEX('P08'!$U:$U,$A430+52),0)+IF($A430&lt;='P09'!$B$17,INDEX('P09'!$U:$U,$A430+52),0)+IF($A430&lt;='P10'!$B$17,INDEX('P10'!$U:$U,$A430+52),0)</f>
        <v>76.399054736927781</v>
      </c>
      <c r="J430">
        <f>IF($A430&lt;='P01'!$B$17,INDEX('P01'!$V:$V,$A430+52),0)+IF($A430&lt;='P02'!$B$17,INDEX('P02'!$V:$V,$A430+52),0)+IF($A430&lt;='P03'!$B$17,INDEX('P03'!$V:$V,$A430+52),0)+IF($A430&lt;='P04'!$B$17,INDEX('P04'!$V:$V,$A430+52),0)+IF($A430&lt;='P05'!$B$17,INDEX('P05'!$V:$V,$A430+52),0)+IF($A430&lt;='P06'!$B$17,INDEX('P06'!$V:$V,$A430+52),0)+IF($A430&lt;='P07'!$B$17,INDEX('P07'!$V:$V,$A430+52),0)+IF($A430&lt;='P08'!$B$17,INDEX('P08'!$V:$V,$A430+52),0)+IF($A430&lt;='P09'!$B$17,INDEX('P09'!$V:$V,$A430+52),0)+IF($A430&lt;='P10'!$B$17,INDEX('P10'!$V:$V,$A430+52),0)</f>
        <v>5.0909161800209699E-2</v>
      </c>
      <c r="K430">
        <f>IF($A430&lt;='P01'!$B$17,INDEX('P01'!$W:$W,$A430+52),0)+IF($A430&lt;='P02'!$B$17,INDEX('P02'!$W:$W,$A430+52),0)+IF($A430&lt;='P03'!$B$17,INDEX('P03'!$W:$W,$A430+52),0)+IF($A430&lt;='P04'!$B$17,INDEX('P04'!$W:$W,$A430+52),0)+IF($A430&lt;='P05'!$B$17,INDEX('P05'!$W:$W,$A430+52),0)+IF($A430&lt;='P06'!$B$17,INDEX('P06'!$W:$W,$A430+52),0)+IF($A430&lt;='P07'!$B$17,INDEX('P07'!$W:$W,$A430+52),0)+IF($A430&lt;='P08'!$B$17,INDEX('P08'!$W:$W,$A430+52),0)+IF($A430&lt;='P09'!$B$17,INDEX('P09'!$W:$W,$A430+52),0)+IF($A430&lt;='P10'!$B$17,INDEX('P10'!$W:$W,$A430+52),0)</f>
        <v>-57.271842546021595</v>
      </c>
      <c r="L430">
        <f>IF($A430&lt;='P01'!$B$17,INDEX('P01'!$X:$X,$A430+52),0)+IF($A430&lt;='P02'!$B$17,INDEX('P02'!$X:$X,$A430+52),0)+IF($A430&lt;='P03'!$B$17,INDEX('P03'!$X:$X,$A430+52),0)+IF($A430&lt;='P04'!$B$17,INDEX('P04'!$X:$X,$A430+52),0)+IF($A430&lt;='P05'!$B$17,INDEX('P05'!$X:$X,$A430+52),0)+IF($A430&lt;='P06'!$B$17,INDEX('P06'!$X:$X,$A430+52),0)+IF($A430&lt;='P07'!$B$17,INDEX('P07'!$X:$X,$A430+52),0)+IF($A430&lt;='P08'!$B$17,INDEX('P08'!$X:$X,$A430+52),0)+IF($A430&lt;='P09'!$B$17,INDEX('P09'!$X:$X,$A430+52),0)+IF($A430&lt;='P10'!$B$17,INDEX('P10'!$X:$X,$A430+52),0)</f>
        <v>57.200770610632333</v>
      </c>
      <c r="M430">
        <f>IF($A430&lt;='P01'!$B$17,INDEX('P01'!$AA:$AA,$A430+52),0)+IF($A430&lt;='P02'!$B$17,INDEX('P02'!$AA:$AA,$A430+52),0)+IF($A430&lt;='P03'!$B$17,INDEX('P03'!$AA:$AA,$A430+52),0)+IF($A430&lt;='P04'!$B$17,INDEX('P04'!$AA:$AA,$A430+52),0)+IF($A430&lt;='P05'!$B$17,INDEX('P05'!$AA:$AA,$A430+52),0)+IF($A430&lt;='P06'!$B$17,INDEX('P06'!$AA:$AA,$A430+52),0)+IF($A430&lt;='P07'!$B$17,INDEX('P07'!$AA:$AA,$A430+52),0)+IF($A430&lt;='P08'!$B$17,INDEX('P08'!$AA:$AA,$A430+52),0)+IF($A430&lt;='P09'!$B$17,INDEX('P09'!$AA:$AA,$A430+52),0)+IF($A430&lt;='P10'!$B$17,INDEX('P10'!$AA:$AA,$A430+52),0)</f>
        <v>-15.576245835691036</v>
      </c>
      <c r="N430">
        <f>IF($A430&lt;='P01'!$B$17,INDEX('P01'!$AB:$AB,$A430+52),0)+IF($A430&lt;='P02'!$B$17,INDEX('P02'!$AB:$AB,$A430+52),0)+IF($A430&lt;='P03'!$B$17,INDEX('P03'!$AB:$AB,$A430+52),0)+IF($A430&lt;='P04'!$B$17,INDEX('P04'!$AB:$AB,$A430+52),0)+IF($A430&lt;='P05'!$B$17,INDEX('P05'!$AB:$AB,$A430+52),0)+IF($A430&lt;='P06'!$B$17,INDEX('P06'!$AB:$AB,$A430+52),0)+IF($A430&lt;='P07'!$B$17,INDEX('P07'!$AB:$AB,$A430+52),0)+IF($A430&lt;='P08'!$B$17,INDEX('P08'!$AB:$AB,$A430+52),0)+IF($A430&lt;='P09'!$B$17,INDEX('P09'!$AB:$AB,$A430+52),0)+IF($A430&lt;='P10'!$B$17,INDEX('P10'!$AB:$AB,$A430+52),0)</f>
        <v>6.0521302857651706</v>
      </c>
      <c r="O430">
        <f>IF($A430&lt;='P01'!$B$17,INDEX('P01'!$AC:$AC,$A430+52),0)+IF($A430&lt;='P02'!$B$17,INDEX('P02'!$AC:$AC,$A430+52),0)+IF($A430&lt;='P03'!$B$17,INDEX('P03'!$AC:$AC,$A430+52),0)+IF($A430&lt;='P04'!$B$17,INDEX('P04'!$AC:$AC,$A430+52),0)+IF($A430&lt;='P05'!$B$17,INDEX('P05'!$AC:$AC,$A430+52),0)+IF($A430&lt;='P06'!$B$17,INDEX('P06'!$AC:$AC,$A430+52),0)+IF($A430&lt;='P07'!$B$17,INDEX('P07'!$AC:$AC,$A430+52),0)+IF($A430&lt;='P08'!$B$17,INDEX('P08'!$AC:$AC,$A430+52),0)+IF($A430&lt;='P09'!$B$17,INDEX('P09'!$AC:$AC,$A430+52),0)+IF($A430&lt;='P10'!$B$17,INDEX('P10'!$AC:$AC,$A430+52),0)</f>
        <v>0.12104260571530341</v>
      </c>
      <c r="P430">
        <f>IF($A430&lt;='P01'!$B$17,INDEX('P01'!$AD:$AD,$A430+52),0)+IF($A430&lt;='P02'!$B$17,INDEX('P02'!$AD:$AD,$A430+52),0)+IF($A430&lt;='P03'!$B$17,INDEX('P03'!$AD:$AD,$A430+52),0)+IF($A430&lt;='P04'!$B$17,INDEX('P04'!$AD:$AD,$A430+52),0)+IF($A430&lt;='P05'!$B$17,INDEX('P05'!$AD:$AD,$A430+52),0)+IF($A430&lt;='P06'!$B$17,INDEX('P06'!$AD:$AD,$A430+52),0)+IF($A430&lt;='P07'!$B$17,INDEX('P07'!$AD:$AD,$A430+52),0)+IF($A430&lt;='P08'!$B$17,INDEX('P08'!$AD:$AD,$A430+52),0)+IF($A430&lt;='P09'!$B$17,INDEX('P09'!$AD:$AD,$A430+52),0)+IF($A430&lt;='P10'!$B$17,INDEX('P10'!$AD:$AD,$A430+52),0)</f>
        <v>0.68937216479805086</v>
      </c>
      <c r="Q430">
        <f>IF($A430&lt;='P01'!$B$17,INDEX('P01'!$AE:$AE,$A430+52),0)+IF($A430&lt;='P02'!$B$17,INDEX('P02'!$AE:$AE,$A430+52),0)+IF($A430&lt;='P03'!$B$17,INDEX('P03'!$AE:$AE,$A430+52),0)+IF($A430&lt;='P04'!$B$17,INDEX('P04'!$AE:$AE,$A430+52),0)+IF($A430&lt;='P05'!$B$17,INDEX('P05'!$AE:$AE,$A430+52),0)+IF($A430&lt;='P06'!$B$17,INDEX('P06'!$AE:$AE,$A430+52),0)+IF($A430&lt;='P07'!$B$17,INDEX('P07'!$AE:$AE,$A430+52),0)+IF($A430&lt;='P08'!$B$17,INDEX('P08'!$AE:$AE,$A430+52),0)+IF($A430&lt;='P09'!$B$17,INDEX('P09'!$AE:$AE,$A430+52),0)+IF($A430&lt;='P10'!$B$17,INDEX('P10'!$AE:$AE,$A430+52),0)</f>
        <v>20.804098362542106</v>
      </c>
      <c r="R430">
        <f>IF($A430&lt;='P01'!$B$17,INDEX('P01'!$AF:$AF,$A430+52),0)+IF($A430&lt;='P02'!$B$17,INDEX('P02'!$AF:$AF,$A430+52),0)+IF($A430&lt;='P03'!$B$17,INDEX('P03'!$AF:$AF,$A430+52),0)+IF($A430&lt;='P04'!$B$17,INDEX('P04'!$AF:$AF,$A430+52),0)+IF($A430&lt;='P05'!$B$17,INDEX('P05'!$AF:$AF,$A430+52),0)+IF($A430&lt;='P06'!$B$17,INDEX('P06'!$AF:$AF,$A430+52),0)+IF($A430&lt;='P07'!$B$17,INDEX('P07'!$AF:$AF,$A430+52),0)+IF($A430&lt;='P08'!$B$17,INDEX('P08'!$AF:$AF,$A430+52),0)+IF($A430&lt;='P09'!$B$17,INDEX('P09'!$AF:$AF,$A430+52),0)+IF($A430&lt;='P10'!$B$17,INDEX('P10'!$AF:$AF,$A430+52),0)</f>
        <v>1.38629884007479E-2</v>
      </c>
      <c r="S430">
        <f>IF($A430&lt;='P01'!$B$17,INDEX('P01'!$AG:$AG,$A430+52),0)+IF($A430&lt;='P02'!$B$17,INDEX('P02'!$AG:$AG,$A430+52),0)+IF($A430&lt;='P03'!$B$17,INDEX('P03'!$AG:$AG,$A430+52),0)+IF($A430&lt;='P04'!$B$17,INDEX('P04'!$AG:$AG,$A430+52),0)+IF($A430&lt;='P05'!$B$17,INDEX('P05'!$AG:$AG,$A430+52),0)+IF($A430&lt;='P06'!$B$17,INDEX('P06'!$AG:$AG,$A430+52),0)+IF($A430&lt;='P07'!$B$17,INDEX('P07'!$AG:$AG,$A430+52),0)+IF($A430&lt;='P08'!$B$17,INDEX('P08'!$AG:$AG,$A430+52),0)+IF($A430&lt;='P09'!$B$17,INDEX('P09'!$AG:$AG,$A430+52),0)+IF($A430&lt;='P10'!$B$17,INDEX('P10'!$AG:$AG,$A430+52),0)</f>
        <v>5024.7850791776082</v>
      </c>
      <c r="T430">
        <f>IF($A430&lt;='P01'!$B$17,INDEX('P01'!$AI:$AI,$A430+52),0)+IF($A430&lt;='P02'!$B$17,INDEX('P02'!$AI:$AI,$A430+52),0)+IF($A430&lt;='P03'!$B$17,INDEX('P03'!$AI:$AI,$A430+52),0)+IF($A430&lt;='P04'!$B$17,INDEX('P04'!$AI:$AI,$A430+52),0)+IF($A430&lt;='P05'!$B$17,INDEX('P05'!$AI:$AI,$A430+52),0)+IF($A430&lt;='P06'!$B$17,INDEX('P06'!$AI:$AI,$A430+52),0)+IF($A430&lt;='P07'!$B$17,INDEX('P07'!$AI:$AI,$A430+52),0)+IF($A430&lt;='P08'!$B$17,INDEX('P08'!$AI:$AI,$A430+52),0)+IF($A430&lt;='P09'!$B$17,INDEX('P09'!$AI:$AI,$A430+52),0)+IF($A430&lt;='P10'!$B$17,INDEX('P10'!$AI:$AI,$A430+52),0)</f>
        <v>5024.7850791776082</v>
      </c>
    </row>
    <row r="431" spans="1:20" x14ac:dyDescent="0.35">
      <c r="A431">
        <v>399</v>
      </c>
      <c r="B431">
        <f>IF($A431&lt;='P01'!$B$17,INDEX('P01'!$J:$J,$A431+52),0)+IF($A431&lt;='P02'!$B$17,INDEX('P02'!$J:$J,$A431+52),0)+IF($A431&lt;='P03'!$B$17,INDEX('P03'!$J:$J,$A431+52),0)+IF($A431&lt;='P04'!$B$17,INDEX('P04'!$J:$J,$A431+52),0)+IF($A431&lt;='P05'!$B$17,INDEX('P05'!$J:$J,$A431+52),0)+IF($A431&lt;='P06'!$B$17,INDEX('P06'!$J:$J,$A431+52),0)+IF($A431&lt;='P07'!$B$17,INDEX('P07'!$J:$J,$A431+52),0)+IF($A431&lt;='P08'!$B$17,INDEX('P08'!$J:$J,$A431+52),0)+IF($A431&lt;='P09'!$B$17,INDEX('P09'!$J:$J,$A431+52),0)+IF($A431&lt;='P10'!$B$17,INDEX('P10'!$J:$J,$A431+52),0)</f>
        <v>7.6108976767175169E-5</v>
      </c>
      <c r="C431">
        <f>IF($A431&lt;='P01'!$B$17,INDEX('P01'!$K:$K,$A431+52),0)+IF($A431&lt;='P02'!$B$17,INDEX('P02'!$K:$K,$A431+52),0)+IF($A431&lt;='P03'!$B$17,INDEX('P03'!$K:$K,$A431+52),0)+IF($A431&lt;='P04'!$B$17,INDEX('P04'!$K:$K,$A431+52),0)+IF($A431&lt;='P05'!$B$17,INDEX('P05'!$K:$K,$A431+52),0)+IF($A431&lt;='P06'!$B$17,INDEX('P06'!$K:$K,$A431+52),0)+IF($A431&lt;='P07'!$B$17,INDEX('P07'!$K:$K,$A431+52),0)+IF($A431&lt;='P08'!$B$17,INDEX('P08'!$K:$K,$A431+52),0)+IF($A431&lt;='P09'!$B$17,INDEX('P09'!$K:$K,$A431+52),0)+IF($A431&lt;='P10'!$B$17,INDEX('P10'!$K:$K,$A431+52),0)</f>
        <v>6.4239559070682366E-4</v>
      </c>
      <c r="D431">
        <f>IF($A431&lt;='P01'!$B$17,INDEX('P01'!$L:$L,$A431+52),0)+IF($A431&lt;='P02'!$B$17,INDEX('P02'!$L:$L,$A431+52),0)+IF($A431&lt;='P03'!$B$17,INDEX('P03'!$L:$L,$A431+52),0)+IF($A431&lt;='P04'!$B$17,INDEX('P04'!$L:$L,$A431+52),0)+IF($A431&lt;='P05'!$B$17,INDEX('P05'!$L:$L,$A431+52),0)+IF($A431&lt;='P06'!$B$17,INDEX('P06'!$L:$L,$A431+52),0)+IF($A431&lt;='P07'!$B$17,INDEX('P07'!$L:$L,$A431+52),0)+IF($A431&lt;='P08'!$B$17,INDEX('P08'!$L:$L,$A431+52),0)+IF($A431&lt;='P09'!$B$17,INDEX('P09'!$L:$L,$A431+52),0)+IF($A431&lt;='P10'!$B$17,INDEX('P10'!$L:$L,$A431+52),0)</f>
        <v>0</v>
      </c>
      <c r="E431">
        <f>IF($A431&lt;='P01'!$B$17,INDEX('P01'!$M:$M,$A431+52),0)+IF($A431&lt;='P02'!$B$17,INDEX('P02'!$M:$M,$A431+52),0)+IF($A431&lt;='P03'!$B$17,INDEX('P03'!$M:$M,$A431+52),0)+IF($A431&lt;='P04'!$B$17,INDEX('P04'!$M:$M,$A431+52),0)+IF($A431&lt;='P05'!$B$17,INDEX('P05'!$M:$M,$A431+52),0)+IF($A431&lt;='P06'!$B$17,INDEX('P06'!$M:$M,$A431+52),0)+IF($A431&lt;='P07'!$B$17,INDEX('P07'!$M:$M,$A431+52),0)+IF($A431&lt;='P08'!$B$17,INDEX('P08'!$M:$M,$A431+52),0)+IF($A431&lt;='P09'!$B$17,INDEX('P09'!$M:$M,$A431+52),0)+IF($A431&lt;='P10'!$B$17,INDEX('P10'!$M:$M,$A431+52),0)</f>
        <v>0.18851706484164965</v>
      </c>
      <c r="F431">
        <f>IF($A431&lt;='P01'!$B$17,INDEX('P01'!$R:$R,$A431+52),0)+IF($A431&lt;='P02'!$B$17,INDEX('P02'!$R:$R,$A431+52),0)+IF($A431&lt;='P03'!$B$17,INDEX('P03'!$R:$R,$A431+52),0)+IF($A431&lt;='P04'!$B$17,INDEX('P04'!$R:$R,$A431+52),0)+IF($A431&lt;='P05'!$B$17,INDEX('P05'!$R:$R,$A431+52),0)+IF($A431&lt;='P06'!$B$17,INDEX('P06'!$R:$R,$A431+52),0)+IF($A431&lt;='P07'!$B$17,INDEX('P07'!$R:$R,$A431+52),0)+IF($A431&lt;='P08'!$B$17,INDEX('P08'!$R:$R,$A431+52),0)+IF($A431&lt;='P09'!$B$17,INDEX('P09'!$R:$R,$A431+52),0)+IF($A431&lt;='P10'!$B$17,INDEX('P10'!$R:$R,$A431+52),0)</f>
        <v>22.068652104492003</v>
      </c>
      <c r="G431">
        <f>IF($A431&lt;='P01'!$B$17,INDEX('P01'!$S:$S,$A431+52),0)+IF($A431&lt;='P02'!$B$17,INDEX('P02'!$S:$S,$A431+52),0)+IF($A431&lt;='P03'!$B$17,INDEX('P03'!$S:$S,$A431+52),0)+IF($A431&lt;='P04'!$B$17,INDEX('P04'!$S:$S,$A431+52),0)+IF($A431&lt;='P05'!$B$17,INDEX('P05'!$S:$S,$A431+52),0)+IF($A431&lt;='P06'!$B$17,INDEX('P06'!$S:$S,$A431+52),0)+IF($A431&lt;='P07'!$B$17,INDEX('P07'!$S:$S,$A431+52),0)+IF($A431&lt;='P08'!$B$17,INDEX('P08'!$S:$S,$A431+52),0)+IF($A431&lt;='P09'!$B$17,INDEX('P09'!$S:$S,$A431+52),0)+IF($A431&lt;='P10'!$B$17,INDEX('P10'!$S:$S,$A431+52),0)</f>
        <v>0.44137304208984007</v>
      </c>
      <c r="H431">
        <f>IF($A431&lt;='P01'!$B$17,INDEX('P01'!$T:$T,$A431+52),0)+IF($A431&lt;='P02'!$B$17,INDEX('P02'!$T:$T,$A431+52),0)+IF($A431&lt;='P03'!$B$17,INDEX('P03'!$T:$T,$A431+52),0)+IF($A431&lt;='P04'!$B$17,INDEX('P04'!$T:$T,$A431+52),0)+IF($A431&lt;='P05'!$B$17,INDEX('P05'!$T:$T,$A431+52),0)+IF($A431&lt;='P06'!$B$17,INDEX('P06'!$T:$T,$A431+52),0)+IF($A431&lt;='P07'!$B$17,INDEX('P07'!$T:$T,$A431+52),0)+IF($A431&lt;='P08'!$B$17,INDEX('P08'!$T:$T,$A431+52),0)+IF($A431&lt;='P09'!$B$17,INDEX('P09'!$T:$T,$A431+52),0)+IF($A431&lt;='P10'!$B$17,INDEX('P10'!$T:$T,$A431+52),0)</f>
        <v>2.5281945867334907</v>
      </c>
      <c r="I431">
        <f>IF($A431&lt;='P01'!$B$17,INDEX('P01'!$U:$U,$A431+52),0)+IF($A431&lt;='P02'!$B$17,INDEX('P02'!$U:$U,$A431+52),0)+IF($A431&lt;='P03'!$B$17,INDEX('P03'!$U:$U,$A431+52),0)+IF($A431&lt;='P04'!$B$17,INDEX('P04'!$U:$U,$A431+52),0)+IF($A431&lt;='P05'!$B$17,INDEX('P05'!$U:$U,$A431+52),0)+IF($A431&lt;='P06'!$B$17,INDEX('P06'!$U:$U,$A431+52),0)+IF($A431&lt;='P07'!$B$17,INDEX('P07'!$U:$U,$A431+52),0)+IF($A431&lt;='P08'!$B$17,INDEX('P08'!$U:$U,$A431+52),0)+IF($A431&lt;='P09'!$B$17,INDEX('P09'!$U:$U,$A431+52),0)+IF($A431&lt;='P10'!$B$17,INDEX('P10'!$U:$U,$A431+52),0)</f>
        <v>76.108976767175164</v>
      </c>
      <c r="J431">
        <f>IF($A431&lt;='P01'!$B$17,INDEX('P01'!$V:$V,$A431+52),0)+IF($A431&lt;='P02'!$B$17,INDEX('P02'!$V:$V,$A431+52),0)+IF($A431&lt;='P03'!$B$17,INDEX('P03'!$V:$V,$A431+52),0)+IF($A431&lt;='P04'!$B$17,INDEX('P04'!$V:$V,$A431+52),0)+IF($A431&lt;='P05'!$B$17,INDEX('P05'!$V:$V,$A431+52),0)+IF($A431&lt;='P06'!$B$17,INDEX('P06'!$V:$V,$A431+52),0)+IF($A431&lt;='P07'!$B$17,INDEX('P07'!$V:$V,$A431+52),0)+IF($A431&lt;='P08'!$B$17,INDEX('P08'!$V:$V,$A431+52),0)+IF($A431&lt;='P09'!$B$17,INDEX('P09'!$V:$V,$A431+52),0)+IF($A431&lt;='P10'!$B$17,INDEX('P10'!$V:$V,$A431+52),0)</f>
        <v>5.0840944877702306E-2</v>
      </c>
      <c r="K431">
        <f>IF($A431&lt;='P01'!$B$17,INDEX('P01'!$W:$W,$A431+52),0)+IF($A431&lt;='P02'!$B$17,INDEX('P02'!$W:$W,$A431+52),0)+IF($A431&lt;='P03'!$B$17,INDEX('P03'!$W:$W,$A431+52),0)+IF($A431&lt;='P04'!$B$17,INDEX('P04'!$W:$W,$A431+52),0)+IF($A431&lt;='P05'!$B$17,INDEX('P05'!$W:$W,$A431+52),0)+IF($A431&lt;='P06'!$B$17,INDEX('P06'!$W:$W,$A431+52),0)+IF($A431&lt;='P07'!$B$17,INDEX('P07'!$W:$W,$A431+52),0)+IF($A431&lt;='P08'!$B$17,INDEX('P08'!$W:$W,$A431+52),0)+IF($A431&lt;='P09'!$B$17,INDEX('P09'!$W:$W,$A431+52),0)+IF($A431&lt;='P10'!$B$17,INDEX('P10'!$W:$W,$A431+52),0)</f>
        <v>-57.060733236384195</v>
      </c>
      <c r="L431">
        <f>IF($A431&lt;='P01'!$B$17,INDEX('P01'!$X:$X,$A431+52),0)+IF($A431&lt;='P02'!$B$17,INDEX('P02'!$X:$X,$A431+52),0)+IF($A431&lt;='P03'!$B$17,INDEX('P03'!$X:$X,$A431+52),0)+IF($A431&lt;='P04'!$B$17,INDEX('P04'!$X:$X,$A431+52),0)+IF($A431&lt;='P05'!$B$17,INDEX('P05'!$X:$X,$A431+52),0)+IF($A431&lt;='P06'!$B$17,INDEX('P06'!$X:$X,$A431+52),0)+IF($A431&lt;='P07'!$B$17,INDEX('P07'!$X:$X,$A431+52),0)+IF($A431&lt;='P08'!$B$17,INDEX('P08'!$X:$X,$A431+52),0)+IF($A431&lt;='P09'!$B$17,INDEX('P09'!$X:$X,$A431+52),0)+IF($A431&lt;='P10'!$B$17,INDEX('P10'!$X:$X,$A431+52),0)</f>
        <v>56.989931152536897</v>
      </c>
      <c r="M431">
        <f>IF($A431&lt;='P01'!$B$17,INDEX('P01'!$AA:$AA,$A431+52),0)+IF($A431&lt;='P02'!$B$17,INDEX('P02'!$AA:$AA,$A431+52),0)+IF($A431&lt;='P03'!$B$17,INDEX('P03'!$AA:$AA,$A431+52),0)+IF($A431&lt;='P04'!$B$17,INDEX('P04'!$AA:$AA,$A431+52),0)+IF($A431&lt;='P05'!$B$17,INDEX('P05'!$AA:$AA,$A431+52),0)+IF($A431&lt;='P06'!$B$17,INDEX('P06'!$AA:$AA,$A431+52),0)+IF($A431&lt;='P07'!$B$17,INDEX('P07'!$AA:$AA,$A431+52),0)+IF($A431&lt;='P08'!$B$17,INDEX('P08'!$AA:$AA,$A431+52),0)+IF($A431&lt;='P09'!$B$17,INDEX('P09'!$AA:$AA,$A431+52),0)+IF($A431&lt;='P10'!$B$17,INDEX('P10'!$AA:$AA,$A431+52),0)</f>
        <v>-15.468193655813181</v>
      </c>
      <c r="N431">
        <f>IF($A431&lt;='P01'!$B$17,INDEX('P01'!$AB:$AB,$A431+52),0)+IF($A431&lt;='P02'!$B$17,INDEX('P02'!$AB:$AB,$A431+52),0)+IF($A431&lt;='P03'!$B$17,INDEX('P03'!$AB:$AB,$A431+52),0)+IF($A431&lt;='P04'!$B$17,INDEX('P04'!$AB:$AB,$A431+52),0)+IF($A431&lt;='P05'!$B$17,INDEX('P05'!$AB:$AB,$A431+52),0)+IF($A431&lt;='P06'!$B$17,INDEX('P06'!$AB:$AB,$A431+52),0)+IF($A431&lt;='P07'!$B$17,INDEX('P07'!$AB:$AB,$A431+52),0)+IF($A431&lt;='P08'!$B$17,INDEX('P08'!$AB:$AB,$A431+52),0)+IF($A431&lt;='P09'!$B$17,INDEX('P09'!$AB:$AB,$A431+52),0)+IF($A431&lt;='P10'!$B$17,INDEX('P10'!$AB:$AB,$A431+52),0)</f>
        <v>6.0094776131916827</v>
      </c>
      <c r="O431">
        <f>IF($A431&lt;='P01'!$B$17,INDEX('P01'!$AC:$AC,$A431+52),0)+IF($A431&lt;='P02'!$B$17,INDEX('P02'!$AC:$AC,$A431+52),0)+IF($A431&lt;='P03'!$B$17,INDEX('P03'!$AC:$AC,$A431+52),0)+IF($A431&lt;='P04'!$B$17,INDEX('P04'!$AC:$AC,$A431+52),0)+IF($A431&lt;='P05'!$B$17,INDEX('P05'!$AC:$AC,$A431+52),0)+IF($A431&lt;='P06'!$B$17,INDEX('P06'!$AC:$AC,$A431+52),0)+IF($A431&lt;='P07'!$B$17,INDEX('P07'!$AC:$AC,$A431+52),0)+IF($A431&lt;='P08'!$B$17,INDEX('P08'!$AC:$AC,$A431+52),0)+IF($A431&lt;='P09'!$B$17,INDEX('P09'!$AC:$AC,$A431+52),0)+IF($A431&lt;='P10'!$B$17,INDEX('P10'!$AC:$AC,$A431+52),0)</f>
        <v>0.12018955226383365</v>
      </c>
      <c r="P431">
        <f>IF($A431&lt;='P01'!$B$17,INDEX('P01'!$AD:$AD,$A431+52),0)+IF($A431&lt;='P02'!$B$17,INDEX('P02'!$AD:$AD,$A431+52),0)+IF($A431&lt;='P03'!$B$17,INDEX('P03'!$AD:$AD,$A431+52),0)+IF($A431&lt;='P04'!$B$17,INDEX('P04'!$AD:$AD,$A431+52),0)+IF($A431&lt;='P05'!$B$17,INDEX('P05'!$AD:$AD,$A431+52),0)+IF($A431&lt;='P06'!$B$17,INDEX('P06'!$AD:$AD,$A431+52),0)+IF($A431&lt;='P07'!$B$17,INDEX('P07'!$AD:$AD,$A431+52),0)+IF($A431&lt;='P08'!$B$17,INDEX('P08'!$AD:$AD,$A431+52),0)+IF($A431&lt;='P09'!$B$17,INDEX('P09'!$AD:$AD,$A431+52),0)+IF($A431&lt;='P10'!$B$17,INDEX('P10'!$AD:$AD,$A431+52),0)</f>
        <v>0.68620197772306646</v>
      </c>
      <c r="Q431">
        <f>IF($A431&lt;='P01'!$B$17,INDEX('P01'!$AE:$AE,$A431+52),0)+IF($A431&lt;='P02'!$B$17,INDEX('P02'!$AE:$AE,$A431+52),0)+IF($A431&lt;='P03'!$B$17,INDEX('P03'!$AE:$AE,$A431+52),0)+IF($A431&lt;='P04'!$B$17,INDEX('P04'!$AE:$AE,$A431+52),0)+IF($A431&lt;='P05'!$B$17,INDEX('P05'!$AE:$AE,$A431+52),0)+IF($A431&lt;='P06'!$B$17,INDEX('P06'!$AE:$AE,$A431+52),0)+IF($A431&lt;='P07'!$B$17,INDEX('P07'!$AE:$AE,$A431+52),0)+IF($A431&lt;='P08'!$B$17,INDEX('P08'!$AE:$AE,$A431+52),0)+IF($A431&lt;='P09'!$B$17,INDEX('P09'!$AE:$AE,$A431+52),0)+IF($A431&lt;='P10'!$B$17,INDEX('P10'!$AE:$AE,$A431+52),0)</f>
        <v>20.657480501764844</v>
      </c>
      <c r="R431">
        <f>IF($A431&lt;='P01'!$B$17,INDEX('P01'!$AF:$AF,$A431+52),0)+IF($A431&lt;='P02'!$B$17,INDEX('P02'!$AF:$AF,$A431+52),0)+IF($A431&lt;='P03'!$B$17,INDEX('P03'!$AF:$AF,$A431+52),0)+IF($A431&lt;='P04'!$B$17,INDEX('P04'!$AF:$AF,$A431+52),0)+IF($A431&lt;='P05'!$B$17,INDEX('P05'!$AF:$AF,$A431+52),0)+IF($A431&lt;='P06'!$B$17,INDEX('P06'!$AF:$AF,$A431+52),0)+IF($A431&lt;='P07'!$B$17,INDEX('P07'!$AF:$AF,$A431+52),0)+IF($A431&lt;='P08'!$B$17,INDEX('P08'!$AF:$AF,$A431+52),0)+IF($A431&lt;='P09'!$B$17,INDEX('P09'!$AF:$AF,$A431+52),0)+IF($A431&lt;='P10'!$B$17,INDEX('P10'!$AF:$AF,$A431+52),0)</f>
        <v>1.3799237253119849E-2</v>
      </c>
      <c r="S431">
        <f>IF($A431&lt;='P01'!$B$17,INDEX('P01'!$AG:$AG,$A431+52),0)+IF($A431&lt;='P02'!$B$17,INDEX('P02'!$AG:$AG,$A431+52),0)+IF($A431&lt;='P03'!$B$17,INDEX('P03'!$AG:$AG,$A431+52),0)+IF($A431&lt;='P04'!$B$17,INDEX('P04'!$AG:$AG,$A431+52),0)+IF($A431&lt;='P05'!$B$17,INDEX('P05'!$AG:$AG,$A431+52),0)+IF($A431&lt;='P06'!$B$17,INDEX('P06'!$AG:$AG,$A431+52),0)+IF($A431&lt;='P07'!$B$17,INDEX('P07'!$AG:$AG,$A431+52),0)+IF($A431&lt;='P08'!$B$17,INDEX('P08'!$AG:$AG,$A431+52),0)+IF($A431&lt;='P09'!$B$17,INDEX('P09'!$AG:$AG,$A431+52),0)+IF($A431&lt;='P10'!$B$17,INDEX('P10'!$AG:$AG,$A431+52),0)</f>
        <v>4984.2449868357744</v>
      </c>
      <c r="T431">
        <f>IF($A431&lt;='P01'!$B$17,INDEX('P01'!$AI:$AI,$A431+52),0)+IF($A431&lt;='P02'!$B$17,INDEX('P02'!$AI:$AI,$A431+52),0)+IF($A431&lt;='P03'!$B$17,INDEX('P03'!$AI:$AI,$A431+52),0)+IF($A431&lt;='P04'!$B$17,INDEX('P04'!$AI:$AI,$A431+52),0)+IF($A431&lt;='P05'!$B$17,INDEX('P05'!$AI:$AI,$A431+52),0)+IF($A431&lt;='P06'!$B$17,INDEX('P06'!$AI:$AI,$A431+52),0)+IF($A431&lt;='P07'!$B$17,INDEX('P07'!$AI:$AI,$A431+52),0)+IF($A431&lt;='P08'!$B$17,INDEX('P08'!$AI:$AI,$A431+52),0)+IF($A431&lt;='P09'!$B$17,INDEX('P09'!$AI:$AI,$A431+52),0)+IF($A431&lt;='P10'!$B$17,INDEX('P10'!$AI:$AI,$A431+52),0)</f>
        <v>4984.2449868357744</v>
      </c>
    </row>
    <row r="432" spans="1:20" x14ac:dyDescent="0.35">
      <c r="A432">
        <v>400</v>
      </c>
      <c r="B432">
        <f>IF($A432&lt;='P01'!$B$17,INDEX('P01'!$J:$J,$A432+52),0)+IF($A432&lt;='P02'!$B$17,INDEX('P02'!$J:$J,$A432+52),0)+IF($A432&lt;='P03'!$B$17,INDEX('P03'!$J:$J,$A432+52),0)+IF($A432&lt;='P04'!$B$17,INDEX('P04'!$J:$J,$A432+52),0)+IF($A432&lt;='P05'!$B$17,INDEX('P05'!$J:$J,$A432+52),0)+IF($A432&lt;='P06'!$B$17,INDEX('P06'!$J:$J,$A432+52),0)+IF($A432&lt;='P07'!$B$17,INDEX('P07'!$J:$J,$A432+52),0)+IF($A432&lt;='P08'!$B$17,INDEX('P08'!$J:$J,$A432+52),0)+IF($A432&lt;='P09'!$B$17,INDEX('P09'!$J:$J,$A432+52),0)+IF($A432&lt;='P10'!$B$17,INDEX('P10'!$J:$J,$A432+52),0)</f>
        <v>7.5820000188386432E-5</v>
      </c>
      <c r="C432">
        <f>IF($A432&lt;='P01'!$B$17,INDEX('P01'!$K:$K,$A432+52),0)+IF($A432&lt;='P02'!$B$17,INDEX('P02'!$K:$K,$A432+52),0)+IF($A432&lt;='P03'!$B$17,INDEX('P03'!$K:$K,$A432+52),0)+IF($A432&lt;='P04'!$B$17,INDEX('P04'!$K:$K,$A432+52),0)+IF($A432&lt;='P05'!$B$17,INDEX('P05'!$K:$K,$A432+52),0)+IF($A432&lt;='P06'!$B$17,INDEX('P06'!$K:$K,$A432+52),0)+IF($A432&lt;='P07'!$B$17,INDEX('P07'!$K:$K,$A432+52),0)+IF($A432&lt;='P08'!$B$17,INDEX('P08'!$K:$K,$A432+52),0)+IF($A432&lt;='P09'!$B$17,INDEX('P09'!$K:$K,$A432+52),0)+IF($A432&lt;='P10'!$B$17,INDEX('P10'!$K:$K,$A432+52),0)</f>
        <v>6.3995649235185157E-4</v>
      </c>
      <c r="D432">
        <f>IF($A432&lt;='P01'!$B$17,INDEX('P01'!$L:$L,$A432+52),0)+IF($A432&lt;='P02'!$B$17,INDEX('P02'!$L:$L,$A432+52),0)+IF($A432&lt;='P03'!$B$17,INDEX('P03'!$L:$L,$A432+52),0)+IF($A432&lt;='P04'!$B$17,INDEX('P04'!$L:$L,$A432+52),0)+IF($A432&lt;='P05'!$B$17,INDEX('P05'!$L:$L,$A432+52),0)+IF($A432&lt;='P06'!$B$17,INDEX('P06'!$L:$L,$A432+52),0)+IF($A432&lt;='P07'!$B$17,INDEX('P07'!$L:$L,$A432+52),0)+IF($A432&lt;='P08'!$B$17,INDEX('P08'!$L:$L,$A432+52),0)+IF($A432&lt;='P09'!$B$17,INDEX('P09'!$L:$L,$A432+52),0)+IF($A432&lt;='P10'!$B$17,INDEX('P10'!$L:$L,$A432+52),0)</f>
        <v>0</v>
      </c>
      <c r="E432">
        <f>IF($A432&lt;='P01'!$B$17,INDEX('P01'!$M:$M,$A432+52),0)+IF($A432&lt;='P02'!$B$17,INDEX('P02'!$M:$M,$A432+52),0)+IF($A432&lt;='P03'!$B$17,INDEX('P03'!$M:$M,$A432+52),0)+IF($A432&lt;='P04'!$B$17,INDEX('P04'!$M:$M,$A432+52),0)+IF($A432&lt;='P05'!$B$17,INDEX('P05'!$M:$M,$A432+52),0)+IF($A432&lt;='P06'!$B$17,INDEX('P06'!$M:$M,$A432+52),0)+IF($A432&lt;='P07'!$B$17,INDEX('P07'!$M:$M,$A432+52),0)+IF($A432&lt;='P08'!$B$17,INDEX('P08'!$M:$M,$A432+52),0)+IF($A432&lt;='P09'!$B$17,INDEX('P09'!$M:$M,$A432+52),0)+IF($A432&lt;='P10'!$B$17,INDEX('P10'!$M:$M,$A432+52),0)</f>
        <v>0.18780128834910942</v>
      </c>
      <c r="F432">
        <f>IF($A432&lt;='P01'!$B$17,INDEX('P01'!$R:$R,$A432+52),0)+IF($A432&lt;='P02'!$B$17,INDEX('P02'!$R:$R,$A432+52),0)+IF($A432&lt;='P03'!$B$17,INDEX('P03'!$R:$R,$A432+52),0)+IF($A432&lt;='P04'!$B$17,INDEX('P04'!$R:$R,$A432+52),0)+IF($A432&lt;='P05'!$B$17,INDEX('P05'!$R:$R,$A432+52),0)+IF($A432&lt;='P06'!$B$17,INDEX('P06'!$R:$R,$A432+52),0)+IF($A432&lt;='P07'!$B$17,INDEX('P07'!$R:$R,$A432+52),0)+IF($A432&lt;='P08'!$B$17,INDEX('P08'!$R:$R,$A432+52),0)+IF($A432&lt;='P09'!$B$17,INDEX('P09'!$R:$R,$A432+52),0)+IF($A432&lt;='P10'!$B$17,INDEX('P10'!$R:$R,$A432+52),0)</f>
        <v>21.984860101833185</v>
      </c>
      <c r="G432">
        <f>IF($A432&lt;='P01'!$B$17,INDEX('P01'!$S:$S,$A432+52),0)+IF($A432&lt;='P02'!$B$17,INDEX('P02'!$S:$S,$A432+52),0)+IF($A432&lt;='P03'!$B$17,INDEX('P03'!$S:$S,$A432+52),0)+IF($A432&lt;='P04'!$B$17,INDEX('P04'!$S:$S,$A432+52),0)+IF($A432&lt;='P05'!$B$17,INDEX('P05'!$S:$S,$A432+52),0)+IF($A432&lt;='P06'!$B$17,INDEX('P06'!$S:$S,$A432+52),0)+IF($A432&lt;='P07'!$B$17,INDEX('P07'!$S:$S,$A432+52),0)+IF($A432&lt;='P08'!$B$17,INDEX('P08'!$S:$S,$A432+52),0)+IF($A432&lt;='P09'!$B$17,INDEX('P09'!$S:$S,$A432+52),0)+IF($A432&lt;='P10'!$B$17,INDEX('P10'!$S:$S,$A432+52),0)</f>
        <v>0.43969720203666368</v>
      </c>
      <c r="H432">
        <f>IF($A432&lt;='P01'!$B$17,INDEX('P01'!$T:$T,$A432+52),0)+IF($A432&lt;='P02'!$B$17,INDEX('P02'!$T:$T,$A432+52),0)+IF($A432&lt;='P03'!$B$17,INDEX('P03'!$T:$T,$A432+52),0)+IF($A432&lt;='P04'!$B$17,INDEX('P04'!$T:$T,$A432+52),0)+IF($A432&lt;='P05'!$B$17,INDEX('P05'!$T:$T,$A432+52),0)+IF($A432&lt;='P06'!$B$17,INDEX('P06'!$T:$T,$A432+52),0)+IF($A432&lt;='P07'!$B$17,INDEX('P07'!$T:$T,$A432+52),0)+IF($A432&lt;='P08'!$B$17,INDEX('P08'!$T:$T,$A432+52),0)+IF($A432&lt;='P09'!$B$17,INDEX('P09'!$T:$T,$A432+52),0)+IF($A432&lt;='P10'!$B$17,INDEX('P10'!$T:$T,$A432+52),0)</f>
        <v>2.5248068732432616</v>
      </c>
      <c r="I432">
        <f>IF($A432&lt;='P01'!$B$17,INDEX('P01'!$U:$U,$A432+52),0)+IF($A432&lt;='P02'!$B$17,INDEX('P02'!$U:$U,$A432+52),0)+IF($A432&lt;='P03'!$B$17,INDEX('P03'!$U:$U,$A432+52),0)+IF($A432&lt;='P04'!$B$17,INDEX('P04'!$U:$U,$A432+52),0)+IF($A432&lt;='P05'!$B$17,INDEX('P05'!$U:$U,$A432+52),0)+IF($A432&lt;='P06'!$B$17,INDEX('P06'!$U:$U,$A432+52),0)+IF($A432&lt;='P07'!$B$17,INDEX('P07'!$U:$U,$A432+52),0)+IF($A432&lt;='P08'!$B$17,INDEX('P08'!$U:$U,$A432+52),0)+IF($A432&lt;='P09'!$B$17,INDEX('P09'!$U:$U,$A432+52),0)+IF($A432&lt;='P10'!$B$17,INDEX('P10'!$U:$U,$A432+52),0)</f>
        <v>75.82000018838643</v>
      </c>
      <c r="J432">
        <f>IF($A432&lt;='P01'!$B$17,INDEX('P01'!$V:$V,$A432+52),0)+IF($A432&lt;='P02'!$B$17,INDEX('P02'!$V:$V,$A432+52),0)+IF($A432&lt;='P03'!$B$17,INDEX('P03'!$V:$V,$A432+52),0)+IF($A432&lt;='P04'!$B$17,INDEX('P04'!$V:$V,$A432+52),0)+IF($A432&lt;='P05'!$B$17,INDEX('P05'!$V:$V,$A432+52),0)+IF($A432&lt;='P06'!$B$17,INDEX('P06'!$V:$V,$A432+52),0)+IF($A432&lt;='P07'!$B$17,INDEX('P07'!$V:$V,$A432+52),0)+IF($A432&lt;='P08'!$B$17,INDEX('P08'!$V:$V,$A432+52),0)+IF($A432&lt;='P09'!$B$17,INDEX('P09'!$V:$V,$A432+52),0)+IF($A432&lt;='P10'!$B$17,INDEX('P10'!$V:$V,$A432+52),0)</f>
        <v>5.0772819364056331E-2</v>
      </c>
      <c r="K432">
        <f>IF($A432&lt;='P01'!$B$17,INDEX('P01'!$W:$W,$A432+52),0)+IF($A432&lt;='P02'!$B$17,INDEX('P02'!$W:$W,$A432+52),0)+IF($A432&lt;='P03'!$B$17,INDEX('P03'!$W:$W,$A432+52),0)+IF($A432&lt;='P04'!$B$17,INDEX('P04'!$W:$W,$A432+52),0)+IF($A432&lt;='P05'!$B$17,INDEX('P05'!$W:$W,$A432+52),0)+IF($A432&lt;='P06'!$B$17,INDEX('P06'!$W:$W,$A432+52),0)+IF($A432&lt;='P07'!$B$17,INDEX('P07'!$W:$W,$A432+52),0)+IF($A432&lt;='P08'!$B$17,INDEX('P08'!$W:$W,$A432+52),0)+IF($A432&lt;='P09'!$B$17,INDEX('P09'!$W:$W,$A432+52),0)+IF($A432&lt;='P10'!$B$17,INDEX('P10'!$W:$W,$A432+52),0)</f>
        <v>-56.850416981197228</v>
      </c>
      <c r="L432">
        <f>IF($A432&lt;='P01'!$B$17,INDEX('P01'!$X:$X,$A432+52),0)+IF($A432&lt;='P02'!$B$17,INDEX('P02'!$X:$X,$A432+52),0)+IF($A432&lt;='P03'!$B$17,INDEX('P03'!$X:$X,$A432+52),0)+IF($A432&lt;='P04'!$B$17,INDEX('P04'!$X:$X,$A432+52),0)+IF($A432&lt;='P05'!$B$17,INDEX('P05'!$X:$X,$A432+52),0)+IF($A432&lt;='P06'!$B$17,INDEX('P06'!$X:$X,$A432+52),0)+IF($A432&lt;='P07'!$B$17,INDEX('P07'!$X:$X,$A432+52),0)+IF($A432&lt;='P08'!$B$17,INDEX('P08'!$X:$X,$A432+52),0)+IF($A432&lt;='P09'!$B$17,INDEX('P09'!$X:$X,$A432+52),0)+IF($A432&lt;='P10'!$B$17,INDEX('P10'!$X:$X,$A432+52),0)</f>
        <v>56.779883724298216</v>
      </c>
      <c r="M432">
        <f>IF($A432&lt;='P01'!$B$17,INDEX('P01'!$AA:$AA,$A432+52),0)+IF($A432&lt;='P02'!$B$17,INDEX('P02'!$AA:$AA,$A432+52),0)+IF($A432&lt;='P03'!$B$17,INDEX('P03'!$AA:$AA,$A432+52),0)+IF($A432&lt;='P04'!$B$17,INDEX('P04'!$AA:$AA,$A432+52),0)+IF($A432&lt;='P05'!$B$17,INDEX('P05'!$AA:$AA,$A432+52),0)+IF($A432&lt;='P06'!$B$17,INDEX('P06'!$AA:$AA,$A432+52),0)+IF($A432&lt;='P07'!$B$17,INDEX('P07'!$AA:$AA,$A432+52),0)+IF($A432&lt;='P08'!$B$17,INDEX('P08'!$AA:$AA,$A432+52),0)+IF($A432&lt;='P09'!$B$17,INDEX('P09'!$AA:$AA,$A432+52),0)+IF($A432&lt;='P10'!$B$17,INDEX('P10'!$AA:$AA,$A432+52),0)</f>
        <v>-15.360895059195791</v>
      </c>
      <c r="N432">
        <f>IF($A432&lt;='P01'!$B$17,INDEX('P01'!$AB:$AB,$A432+52),0)+IF($A432&lt;='P02'!$B$17,INDEX('P02'!$AB:$AB,$A432+52),0)+IF($A432&lt;='P03'!$B$17,INDEX('P03'!$AB:$AB,$A432+52),0)+IF($A432&lt;='P04'!$B$17,INDEX('P04'!$AB:$AB,$A432+52),0)+IF($A432&lt;='P05'!$B$17,INDEX('P05'!$AB:$AB,$A432+52),0)+IF($A432&lt;='P06'!$B$17,INDEX('P06'!$AB:$AB,$A432+52),0)+IF($A432&lt;='P07'!$B$17,INDEX('P07'!$AB:$AB,$A432+52),0)+IF($A432&lt;='P08'!$B$17,INDEX('P08'!$AB:$AB,$A432+52),0)+IF($A432&lt;='P09'!$B$17,INDEX('P09'!$AB:$AB,$A432+52),0)+IF($A432&lt;='P10'!$B$17,INDEX('P10'!$AB:$AB,$A432+52),0)</f>
        <v>5.9671255373323691</v>
      </c>
      <c r="O432">
        <f>IF($A432&lt;='P01'!$B$17,INDEX('P01'!$AC:$AC,$A432+52),0)+IF($A432&lt;='P02'!$B$17,INDEX('P02'!$AC:$AC,$A432+52),0)+IF($A432&lt;='P03'!$B$17,INDEX('P03'!$AC:$AC,$A432+52),0)+IF($A432&lt;='P04'!$B$17,INDEX('P04'!$AC:$AC,$A432+52),0)+IF($A432&lt;='P05'!$B$17,INDEX('P05'!$AC:$AC,$A432+52),0)+IF($A432&lt;='P06'!$B$17,INDEX('P06'!$AC:$AC,$A432+52),0)+IF($A432&lt;='P07'!$B$17,INDEX('P07'!$AC:$AC,$A432+52),0)+IF($A432&lt;='P08'!$B$17,INDEX('P08'!$AC:$AC,$A432+52),0)+IF($A432&lt;='P09'!$B$17,INDEX('P09'!$AC:$AC,$A432+52),0)+IF($A432&lt;='P10'!$B$17,INDEX('P10'!$AC:$AC,$A432+52),0)</f>
        <v>0.11934251074664737</v>
      </c>
      <c r="P432">
        <f>IF($A432&lt;='P01'!$B$17,INDEX('P01'!$AD:$AD,$A432+52),0)+IF($A432&lt;='P02'!$B$17,INDEX('P02'!$AD:$AD,$A432+52),0)+IF($A432&lt;='P03'!$B$17,INDEX('P03'!$AD:$AD,$A432+52),0)+IF($A432&lt;='P04'!$B$17,INDEX('P04'!$AD:$AD,$A432+52),0)+IF($A432&lt;='P05'!$B$17,INDEX('P05'!$AD:$AD,$A432+52),0)+IF($A432&lt;='P06'!$B$17,INDEX('P06'!$AD:$AD,$A432+52),0)+IF($A432&lt;='P07'!$B$17,INDEX('P07'!$AD:$AD,$A432+52),0)+IF($A432&lt;='P08'!$B$17,INDEX('P08'!$AD:$AD,$A432+52),0)+IF($A432&lt;='P09'!$B$17,INDEX('P09'!$AD:$AD,$A432+52),0)+IF($A432&lt;='P10'!$B$17,INDEX('P10'!$AD:$AD,$A432+52),0)</f>
        <v>0.68304636925540552</v>
      </c>
      <c r="Q432">
        <f>IF($A432&lt;='P01'!$B$17,INDEX('P01'!$AE:$AE,$A432+52),0)+IF($A432&lt;='P02'!$B$17,INDEX('P02'!$AE:$AE,$A432+52),0)+IF($A432&lt;='P03'!$B$17,INDEX('P03'!$AE:$AE,$A432+52),0)+IF($A432&lt;='P04'!$B$17,INDEX('P04'!$AE:$AE,$A432+52),0)+IF($A432&lt;='P05'!$B$17,INDEX('P05'!$AE:$AE,$A432+52),0)+IF($A432&lt;='P06'!$B$17,INDEX('P06'!$AE:$AE,$A432+52),0)+IF($A432&lt;='P07'!$B$17,INDEX('P07'!$AE:$AE,$A432+52),0)+IF($A432&lt;='P08'!$B$17,INDEX('P08'!$AE:$AE,$A432+52),0)+IF($A432&lt;='P09'!$B$17,INDEX('P09'!$AE:$AE,$A432+52),0)+IF($A432&lt;='P10'!$B$17,INDEX('P10'!$AE:$AE,$A432+52),0)</f>
        <v>20.511895937250863</v>
      </c>
      <c r="R432">
        <f>IF($A432&lt;='P01'!$B$17,INDEX('P01'!$AF:$AF,$A432+52),0)+IF($A432&lt;='P02'!$B$17,INDEX('P02'!$AF:$AF,$A432+52),0)+IF($A432&lt;='P03'!$B$17,INDEX('P03'!$AF:$AF,$A432+52),0)+IF($A432&lt;='P04'!$B$17,INDEX('P04'!$AF:$AF,$A432+52),0)+IF($A432&lt;='P05'!$B$17,INDEX('P05'!$AF:$AF,$A432+52),0)+IF($A432&lt;='P06'!$B$17,INDEX('P06'!$AF:$AF,$A432+52),0)+IF($A432&lt;='P07'!$B$17,INDEX('P07'!$AF:$AF,$A432+52),0)+IF($A432&lt;='P08'!$B$17,INDEX('P08'!$AF:$AF,$A432+52),0)+IF($A432&lt;='P09'!$B$17,INDEX('P09'!$AF:$AF,$A432+52),0)+IF($A432&lt;='P10'!$B$17,INDEX('P10'!$AF:$AF,$A432+52),0)</f>
        <v>1.3735779275240365E-2</v>
      </c>
      <c r="S432">
        <f>IF($A432&lt;='P01'!$B$17,INDEX('P01'!$AG:$AG,$A432+52),0)+IF($A432&lt;='P02'!$B$17,INDEX('P02'!$AG:$AG,$A432+52),0)+IF($A432&lt;='P03'!$B$17,INDEX('P03'!$AG:$AG,$A432+52),0)+IF($A432&lt;='P04'!$B$17,INDEX('P04'!$AG:$AG,$A432+52),0)+IF($A432&lt;='P05'!$B$17,INDEX('P05'!$AG:$AG,$A432+52),0)+IF($A432&lt;='P06'!$B$17,INDEX('P06'!$AG:$AG,$A432+52),0)+IF($A432&lt;='P07'!$B$17,INDEX('P07'!$AG:$AG,$A432+52),0)+IF($A432&lt;='P08'!$B$17,INDEX('P08'!$AG:$AG,$A432+52),0)+IF($A432&lt;='P09'!$B$17,INDEX('P09'!$AG:$AG,$A432+52),0)+IF($A432&lt;='P10'!$B$17,INDEX('P10'!$AG:$AG,$A432+52),0)</f>
        <v>4943.7822242091061</v>
      </c>
      <c r="T432">
        <f>IF($A432&lt;='P01'!$B$17,INDEX('P01'!$AI:$AI,$A432+52),0)+IF($A432&lt;='P02'!$B$17,INDEX('P02'!$AI:$AI,$A432+52),0)+IF($A432&lt;='P03'!$B$17,INDEX('P03'!$AI:$AI,$A432+52),0)+IF($A432&lt;='P04'!$B$17,INDEX('P04'!$AI:$AI,$A432+52),0)+IF($A432&lt;='P05'!$B$17,INDEX('P05'!$AI:$AI,$A432+52),0)+IF($A432&lt;='P06'!$B$17,INDEX('P06'!$AI:$AI,$A432+52),0)+IF($A432&lt;='P07'!$B$17,INDEX('P07'!$AI:$AI,$A432+52),0)+IF($A432&lt;='P08'!$B$17,INDEX('P08'!$AI:$AI,$A432+52),0)+IF($A432&lt;='P09'!$B$17,INDEX('P09'!$AI:$AI,$A432+52),0)+IF($A432&lt;='P10'!$B$17,INDEX('P10'!$AI:$AI,$A432+52),0)</f>
        <v>4943.7822242091061</v>
      </c>
    </row>
    <row r="433" spans="1:20" x14ac:dyDescent="0.35">
      <c r="A433">
        <v>401</v>
      </c>
      <c r="B433">
        <f>IF($A433&lt;='P01'!$B$17,INDEX('P01'!$J:$J,$A433+52),0)+IF($A433&lt;='P02'!$B$17,INDEX('P02'!$J:$J,$A433+52),0)+IF($A433&lt;='P03'!$B$17,INDEX('P03'!$J:$J,$A433+52),0)+IF($A433&lt;='P04'!$B$17,INDEX('P04'!$J:$J,$A433+52),0)+IF($A433&lt;='P05'!$B$17,INDEX('P05'!$J:$J,$A433+52),0)+IF($A433&lt;='P06'!$B$17,INDEX('P06'!$J:$J,$A433+52),0)+IF($A433&lt;='P07'!$B$17,INDEX('P07'!$J:$J,$A433+52),0)+IF($A433&lt;='P08'!$B$17,INDEX('P08'!$J:$J,$A433+52),0)+IF($A433&lt;='P09'!$B$17,INDEX('P09'!$J:$J,$A433+52),0)+IF($A433&lt;='P10'!$B$17,INDEX('P10'!$J:$J,$A433+52),0)</f>
        <v>7.5532120818713291E-5</v>
      </c>
      <c r="C433">
        <f>IF($A433&lt;='P01'!$B$17,INDEX('P01'!$K:$K,$A433+52),0)+IF($A433&lt;='P02'!$B$17,INDEX('P02'!$K:$K,$A433+52),0)+IF($A433&lt;='P03'!$B$17,INDEX('P03'!$K:$K,$A433+52),0)+IF($A433&lt;='P04'!$B$17,INDEX('P04'!$K:$K,$A433+52),0)+IF($A433&lt;='P05'!$B$17,INDEX('P05'!$K:$K,$A433+52),0)+IF($A433&lt;='P06'!$B$17,INDEX('P06'!$K:$K,$A433+52),0)+IF($A433&lt;='P07'!$B$17,INDEX('P07'!$K:$K,$A433+52),0)+IF($A433&lt;='P08'!$B$17,INDEX('P08'!$K:$K,$A433+52),0)+IF($A433&lt;='P09'!$B$17,INDEX('P09'!$K:$K,$A433+52),0)+IF($A433&lt;='P10'!$B$17,INDEX('P10'!$K:$K,$A433+52),0)</f>
        <v>6.3752665495830452E-4</v>
      </c>
      <c r="D433">
        <f>IF($A433&lt;='P01'!$B$17,INDEX('P01'!$L:$L,$A433+52),0)+IF($A433&lt;='P02'!$B$17,INDEX('P02'!$L:$L,$A433+52),0)+IF($A433&lt;='P03'!$B$17,INDEX('P03'!$L:$L,$A433+52),0)+IF($A433&lt;='P04'!$B$17,INDEX('P04'!$L:$L,$A433+52),0)+IF($A433&lt;='P05'!$B$17,INDEX('P05'!$L:$L,$A433+52),0)+IF($A433&lt;='P06'!$B$17,INDEX('P06'!$L:$L,$A433+52),0)+IF($A433&lt;='P07'!$B$17,INDEX('P07'!$L:$L,$A433+52),0)+IF($A433&lt;='P08'!$B$17,INDEX('P08'!$L:$L,$A433+52),0)+IF($A433&lt;='P09'!$B$17,INDEX('P09'!$L:$L,$A433+52),0)+IF($A433&lt;='P10'!$B$17,INDEX('P10'!$L:$L,$A433+52),0)</f>
        <v>0</v>
      </c>
      <c r="E433">
        <f>IF($A433&lt;='P01'!$B$17,INDEX('P01'!$M:$M,$A433+52),0)+IF($A433&lt;='P02'!$B$17,INDEX('P02'!$M:$M,$A433+52),0)+IF($A433&lt;='P03'!$B$17,INDEX('P03'!$M:$M,$A433+52),0)+IF($A433&lt;='P04'!$B$17,INDEX('P04'!$M:$M,$A433+52),0)+IF($A433&lt;='P05'!$B$17,INDEX('P05'!$M:$M,$A433+52),0)+IF($A433&lt;='P06'!$B$17,INDEX('P06'!$M:$M,$A433+52),0)+IF($A433&lt;='P07'!$B$17,INDEX('P07'!$M:$M,$A433+52),0)+IF($A433&lt;='P08'!$B$17,INDEX('P08'!$M:$M,$A433+52),0)+IF($A433&lt;='P09'!$B$17,INDEX('P09'!$M:$M,$A433+52),0)+IF($A433&lt;='P10'!$B$17,INDEX('P10'!$M:$M,$A433+52),0)</f>
        <v>0.1870882295733324</v>
      </c>
      <c r="F433">
        <f>IF($A433&lt;='P01'!$B$17,INDEX('P01'!$R:$R,$A433+52),0)+IF($A433&lt;='P02'!$B$17,INDEX('P02'!$R:$R,$A433+52),0)+IF($A433&lt;='P03'!$B$17,INDEX('P03'!$R:$R,$A433+52),0)+IF($A433&lt;='P04'!$B$17,INDEX('P04'!$R:$R,$A433+52),0)+IF($A433&lt;='P05'!$B$17,INDEX('P05'!$R:$R,$A433+52),0)+IF($A433&lt;='P06'!$B$17,INDEX('P06'!$R:$R,$A433+52),0)+IF($A433&lt;='P07'!$B$17,INDEX('P07'!$R:$R,$A433+52),0)+IF($A433&lt;='P08'!$B$17,INDEX('P08'!$R:$R,$A433+52),0)+IF($A433&lt;='P09'!$B$17,INDEX('P09'!$R:$R,$A433+52),0)+IF($A433&lt;='P10'!$B$17,INDEX('P10'!$R:$R,$A433+52),0)</f>
        <v>21.901386247273141</v>
      </c>
      <c r="G433">
        <f>IF($A433&lt;='P01'!$B$17,INDEX('P01'!$S:$S,$A433+52),0)+IF($A433&lt;='P02'!$B$17,INDEX('P02'!$S:$S,$A433+52),0)+IF($A433&lt;='P03'!$B$17,INDEX('P03'!$S:$S,$A433+52),0)+IF($A433&lt;='P04'!$B$17,INDEX('P04'!$S:$S,$A433+52),0)+IF($A433&lt;='P05'!$B$17,INDEX('P05'!$S:$S,$A433+52),0)+IF($A433&lt;='P06'!$B$17,INDEX('P06'!$S:$S,$A433+52),0)+IF($A433&lt;='P07'!$B$17,INDEX('P07'!$S:$S,$A433+52),0)+IF($A433&lt;='P08'!$B$17,INDEX('P08'!$S:$S,$A433+52),0)+IF($A433&lt;='P09'!$B$17,INDEX('P09'!$S:$S,$A433+52),0)+IF($A433&lt;='P10'!$B$17,INDEX('P10'!$S:$S,$A433+52),0)</f>
        <v>0.43802772494546283</v>
      </c>
      <c r="H433">
        <f>IF($A433&lt;='P01'!$B$17,INDEX('P01'!$T:$T,$A433+52),0)+IF($A433&lt;='P02'!$B$17,INDEX('P02'!$T:$T,$A433+52),0)+IF($A433&lt;='P03'!$B$17,INDEX('P03'!$T:$T,$A433+52),0)+IF($A433&lt;='P04'!$B$17,INDEX('P04'!$T:$T,$A433+52),0)+IF($A433&lt;='P05'!$B$17,INDEX('P05'!$T:$T,$A433+52),0)+IF($A433&lt;='P06'!$B$17,INDEX('P06'!$T:$T,$A433+52),0)+IF($A433&lt;='P07'!$B$17,INDEX('P07'!$T:$T,$A433+52),0)+IF($A433&lt;='P08'!$B$17,INDEX('P08'!$T:$T,$A433+52),0)+IF($A433&lt;='P09'!$B$17,INDEX('P09'!$T:$T,$A433+52),0)+IF($A433&lt;='P10'!$B$17,INDEX('P10'!$T:$T,$A433+52),0)</f>
        <v>2.5214236991989885</v>
      </c>
      <c r="I433">
        <f>IF($A433&lt;='P01'!$B$17,INDEX('P01'!$U:$U,$A433+52),0)+IF($A433&lt;='P02'!$B$17,INDEX('P02'!$U:$U,$A433+52),0)+IF($A433&lt;='P03'!$B$17,INDEX('P03'!$U:$U,$A433+52),0)+IF($A433&lt;='P04'!$B$17,INDEX('P04'!$U:$U,$A433+52),0)+IF($A433&lt;='P05'!$B$17,INDEX('P05'!$U:$U,$A433+52),0)+IF($A433&lt;='P06'!$B$17,INDEX('P06'!$U:$U,$A433+52),0)+IF($A433&lt;='P07'!$B$17,INDEX('P07'!$U:$U,$A433+52),0)+IF($A433&lt;='P08'!$B$17,INDEX('P08'!$U:$U,$A433+52),0)+IF($A433&lt;='P09'!$B$17,INDEX('P09'!$U:$U,$A433+52),0)+IF($A433&lt;='P10'!$B$17,INDEX('P10'!$U:$U,$A433+52),0)</f>
        <v>75.532120818713295</v>
      </c>
      <c r="J433">
        <f>IF($A433&lt;='P01'!$B$17,INDEX('P01'!$V:$V,$A433+52),0)+IF($A433&lt;='P02'!$B$17,INDEX('P02'!$V:$V,$A433+52),0)+IF($A433&lt;='P03'!$B$17,INDEX('P03'!$V:$V,$A433+52),0)+IF($A433&lt;='P04'!$B$17,INDEX('P04'!$V:$V,$A433+52),0)+IF($A433&lt;='P05'!$B$17,INDEX('P05'!$V:$V,$A433+52),0)+IF($A433&lt;='P06'!$B$17,INDEX('P06'!$V:$V,$A433+52),0)+IF($A433&lt;='P07'!$B$17,INDEX('P07'!$V:$V,$A433+52),0)+IF($A433&lt;='P08'!$B$17,INDEX('P08'!$V:$V,$A433+52),0)+IF($A433&lt;='P09'!$B$17,INDEX('P09'!$V:$V,$A433+52),0)+IF($A433&lt;='P10'!$B$17,INDEX('P10'!$V:$V,$A433+52),0)</f>
        <v>5.0704785136786348E-2</v>
      </c>
      <c r="K433">
        <f>IF($A433&lt;='P01'!$B$17,INDEX('P01'!$W:$W,$A433+52),0)+IF($A433&lt;='P02'!$B$17,INDEX('P02'!$W:$W,$A433+52),0)+IF($A433&lt;='P03'!$B$17,INDEX('P03'!$W:$W,$A433+52),0)+IF($A433&lt;='P04'!$B$17,INDEX('P04'!$W:$W,$A433+52),0)+IF($A433&lt;='P05'!$B$17,INDEX('P05'!$W:$W,$A433+52),0)+IF($A433&lt;='P06'!$B$17,INDEX('P06'!$W:$W,$A433+52),0)+IF($A433&lt;='P07'!$B$17,INDEX('P07'!$W:$W,$A433+52),0)+IF($A433&lt;='P08'!$B$17,INDEX('P08'!$W:$W,$A433+52),0)+IF($A433&lt;='P09'!$B$17,INDEX('P09'!$W:$W,$A433+52),0)+IF($A433&lt;='P10'!$B$17,INDEX('P10'!$W:$W,$A433+52),0)</f>
        <v>-56.640890780721392</v>
      </c>
      <c r="L433">
        <f>IF($A433&lt;='P01'!$B$17,INDEX('P01'!$X:$X,$A433+52),0)+IF($A433&lt;='P02'!$B$17,INDEX('P02'!$X:$X,$A433+52),0)+IF($A433&lt;='P03'!$B$17,INDEX('P03'!$X:$X,$A433+52),0)+IF($A433&lt;='P04'!$B$17,INDEX('P04'!$X:$X,$A433+52),0)+IF($A433&lt;='P05'!$B$17,INDEX('P05'!$X:$X,$A433+52),0)+IF($A433&lt;='P06'!$B$17,INDEX('P06'!$X:$X,$A433+52),0)+IF($A433&lt;='P07'!$B$17,INDEX('P07'!$X:$X,$A433+52),0)+IF($A433&lt;='P08'!$B$17,INDEX('P08'!$X:$X,$A433+52),0)+IF($A433&lt;='P09'!$B$17,INDEX('P09'!$X:$X,$A433+52),0)+IF($A433&lt;='P10'!$B$17,INDEX('P10'!$X:$X,$A433+52),0)</f>
        <v>56.570625330067259</v>
      </c>
      <c r="M433">
        <f>IF($A433&lt;='P01'!$B$17,INDEX('P01'!$AA:$AA,$A433+52),0)+IF($A433&lt;='P02'!$B$17,INDEX('P02'!$AA:$AA,$A433+52),0)+IF($A433&lt;='P03'!$B$17,INDEX('P03'!$AA:$AA,$A433+52),0)+IF($A433&lt;='P04'!$B$17,INDEX('P04'!$AA:$AA,$A433+52),0)+IF($A433&lt;='P05'!$B$17,INDEX('P05'!$AA:$AA,$A433+52),0)+IF($A433&lt;='P06'!$B$17,INDEX('P06'!$AA:$AA,$A433+52),0)+IF($A433&lt;='P07'!$B$17,INDEX('P07'!$AA:$AA,$A433+52),0)+IF($A433&lt;='P08'!$B$17,INDEX('P08'!$AA:$AA,$A433+52),0)+IF($A433&lt;='P09'!$B$17,INDEX('P09'!$AA:$AA,$A433+52),0)+IF($A433&lt;='P10'!$B$17,INDEX('P10'!$AA:$AA,$A433+52),0)</f>
        <v>-15.254344771344737</v>
      </c>
      <c r="N433">
        <f>IF($A433&lt;='P01'!$B$17,INDEX('P01'!$AB:$AB,$A433+52),0)+IF($A433&lt;='P02'!$B$17,INDEX('P02'!$AB:$AB,$A433+52),0)+IF($A433&lt;='P03'!$B$17,INDEX('P03'!$AB:$AB,$A433+52),0)+IF($A433&lt;='P04'!$B$17,INDEX('P04'!$AB:$AB,$A433+52),0)+IF($A433&lt;='P05'!$B$17,INDEX('P05'!$AB:$AB,$A433+52),0)+IF($A433&lt;='P06'!$B$17,INDEX('P06'!$AB:$AB,$A433+52),0)+IF($A433&lt;='P07'!$B$17,INDEX('P07'!$AB:$AB,$A433+52),0)+IF($A433&lt;='P08'!$B$17,INDEX('P08'!$AB:$AB,$A433+52),0)+IF($A433&lt;='P09'!$B$17,INDEX('P09'!$AB:$AB,$A433+52),0)+IF($A433&lt;='P10'!$B$17,INDEX('P10'!$AB:$AB,$A433+52),0)</f>
        <v>5.9250719397177622</v>
      </c>
      <c r="O433">
        <f>IF($A433&lt;='P01'!$B$17,INDEX('P01'!$AC:$AC,$A433+52),0)+IF($A433&lt;='P02'!$B$17,INDEX('P02'!$AC:$AC,$A433+52),0)+IF($A433&lt;='P03'!$B$17,INDEX('P03'!$AC:$AC,$A433+52),0)+IF($A433&lt;='P04'!$B$17,INDEX('P04'!$AC:$AC,$A433+52),0)+IF($A433&lt;='P05'!$B$17,INDEX('P05'!$AC:$AC,$A433+52),0)+IF($A433&lt;='P06'!$B$17,INDEX('P06'!$AC:$AC,$A433+52),0)+IF($A433&lt;='P07'!$B$17,INDEX('P07'!$AC:$AC,$A433+52),0)+IF($A433&lt;='P08'!$B$17,INDEX('P08'!$AC:$AC,$A433+52),0)+IF($A433&lt;='P09'!$B$17,INDEX('P09'!$AC:$AC,$A433+52),0)+IF($A433&lt;='P10'!$B$17,INDEX('P10'!$AC:$AC,$A433+52),0)</f>
        <v>0.11850143879435523</v>
      </c>
      <c r="P433">
        <f>IF($A433&lt;='P01'!$B$17,INDEX('P01'!$AD:$AD,$A433+52),0)+IF($A433&lt;='P02'!$B$17,INDEX('P02'!$AD:$AD,$A433+52),0)+IF($A433&lt;='P03'!$B$17,INDEX('P03'!$AD:$AD,$A433+52),0)+IF($A433&lt;='P04'!$B$17,INDEX('P04'!$AD:$AD,$A433+52),0)+IF($A433&lt;='P05'!$B$17,INDEX('P05'!$AD:$AD,$A433+52),0)+IF($A433&lt;='P06'!$B$17,INDEX('P06'!$AD:$AD,$A433+52),0)+IF($A433&lt;='P07'!$B$17,INDEX('P07'!$AD:$AD,$A433+52),0)+IF($A433&lt;='P08'!$B$17,INDEX('P08'!$AD:$AD,$A433+52),0)+IF($A433&lt;='P09'!$B$17,INDEX('P09'!$AD:$AD,$A433+52),0)+IF($A433&lt;='P10'!$B$17,INDEX('P10'!$AD:$AD,$A433+52),0)</f>
        <v>0.67990527235303366</v>
      </c>
      <c r="Q433">
        <f>IF($A433&lt;='P01'!$B$17,INDEX('P01'!$AE:$AE,$A433+52),0)+IF($A433&lt;='P02'!$B$17,INDEX('P02'!$AE:$AE,$A433+52),0)+IF($A433&lt;='P03'!$B$17,INDEX('P03'!$AE:$AE,$A433+52),0)+IF($A433&lt;='P04'!$B$17,INDEX('P04'!$AE:$AE,$A433+52),0)+IF($A433&lt;='P05'!$B$17,INDEX('P05'!$AE:$AE,$A433+52),0)+IF($A433&lt;='P06'!$B$17,INDEX('P06'!$AE:$AE,$A433+52),0)+IF($A433&lt;='P07'!$B$17,INDEX('P07'!$AE:$AE,$A433+52),0)+IF($A433&lt;='P08'!$B$17,INDEX('P08'!$AE:$AE,$A433+52),0)+IF($A433&lt;='P09'!$B$17,INDEX('P09'!$AE:$AE,$A433+52),0)+IF($A433&lt;='P10'!$B$17,INDEX('P10'!$AE:$AE,$A433+52),0)</f>
        <v>20.367337386796187</v>
      </c>
      <c r="R433">
        <f>IF($A433&lt;='P01'!$B$17,INDEX('P01'!$AF:$AF,$A433+52),0)+IF($A433&lt;='P02'!$B$17,INDEX('P02'!$AF:$AF,$A433+52),0)+IF($A433&lt;='P03'!$B$17,INDEX('P03'!$AF:$AF,$A433+52),0)+IF($A433&lt;='P04'!$B$17,INDEX('P04'!$AF:$AF,$A433+52),0)+IF($A433&lt;='P05'!$B$17,INDEX('P05'!$AF:$AF,$A433+52),0)+IF($A433&lt;='P06'!$B$17,INDEX('P06'!$AF:$AF,$A433+52),0)+IF($A433&lt;='P07'!$B$17,INDEX('P07'!$AF:$AF,$A433+52),0)+IF($A433&lt;='P08'!$B$17,INDEX('P08'!$AF:$AF,$A433+52),0)+IF($A433&lt;='P09'!$B$17,INDEX('P09'!$AF:$AF,$A433+52),0)+IF($A433&lt;='P10'!$B$17,INDEX('P10'!$AF:$AF,$A433+52),0)</f>
        <v>1.3672613118921938E-2</v>
      </c>
      <c r="S433">
        <f>IF($A433&lt;='P01'!$B$17,INDEX('P01'!$AG:$AG,$A433+52),0)+IF($A433&lt;='P02'!$B$17,INDEX('P02'!$AG:$AG,$A433+52),0)+IF($A433&lt;='P03'!$B$17,INDEX('P03'!$AG:$AG,$A433+52),0)+IF($A433&lt;='P04'!$B$17,INDEX('P04'!$AG:$AG,$A433+52),0)+IF($A433&lt;='P05'!$B$17,INDEX('P05'!$AG:$AG,$A433+52),0)+IF($A433&lt;='P06'!$B$17,INDEX('P06'!$AG:$AG,$A433+52),0)+IF($A433&lt;='P07'!$B$17,INDEX('P07'!$AG:$AG,$A433+52),0)+IF($A433&lt;='P08'!$B$17,INDEX('P08'!$AG:$AG,$A433+52),0)+IF($A433&lt;='P09'!$B$17,INDEX('P09'!$AG:$AG,$A433+52),0)+IF($A433&lt;='P10'!$B$17,INDEX('P10'!$AG:$AG,$A433+52),0)</f>
        <v>4903.3962554209602</v>
      </c>
      <c r="T433">
        <f>IF($A433&lt;='P01'!$B$17,INDEX('P01'!$AI:$AI,$A433+52),0)+IF($A433&lt;='P02'!$B$17,INDEX('P02'!$AI:$AI,$A433+52),0)+IF($A433&lt;='P03'!$B$17,INDEX('P03'!$AI:$AI,$A433+52),0)+IF($A433&lt;='P04'!$B$17,INDEX('P04'!$AI:$AI,$A433+52),0)+IF($A433&lt;='P05'!$B$17,INDEX('P05'!$AI:$AI,$A433+52),0)+IF($A433&lt;='P06'!$B$17,INDEX('P06'!$AI:$AI,$A433+52),0)+IF($A433&lt;='P07'!$B$17,INDEX('P07'!$AI:$AI,$A433+52),0)+IF($A433&lt;='P08'!$B$17,INDEX('P08'!$AI:$AI,$A433+52),0)+IF($A433&lt;='P09'!$B$17,INDEX('P09'!$AI:$AI,$A433+52),0)+IF($A433&lt;='P10'!$B$17,INDEX('P10'!$AI:$AI,$A433+52),0)</f>
        <v>4903.3962554209602</v>
      </c>
    </row>
    <row r="434" spans="1:20" x14ac:dyDescent="0.35">
      <c r="A434">
        <v>402</v>
      </c>
      <c r="B434">
        <f>IF($A434&lt;='P01'!$B$17,INDEX('P01'!$J:$J,$A434+52),0)+IF($A434&lt;='P02'!$B$17,INDEX('P02'!$J:$J,$A434+52),0)+IF($A434&lt;='P03'!$B$17,INDEX('P03'!$J:$J,$A434+52),0)+IF($A434&lt;='P04'!$B$17,INDEX('P04'!$J:$J,$A434+52),0)+IF($A434&lt;='P05'!$B$17,INDEX('P05'!$J:$J,$A434+52),0)+IF($A434&lt;='P06'!$B$17,INDEX('P06'!$J:$J,$A434+52),0)+IF($A434&lt;='P07'!$B$17,INDEX('P07'!$J:$J,$A434+52),0)+IF($A434&lt;='P08'!$B$17,INDEX('P08'!$J:$J,$A434+52),0)+IF($A434&lt;='P09'!$B$17,INDEX('P09'!$J:$J,$A434+52),0)+IF($A434&lt;='P10'!$B$17,INDEX('P10'!$J:$J,$A434+52),0)</f>
        <v>7.5245334492185471E-5</v>
      </c>
      <c r="C434">
        <f>IF($A434&lt;='P01'!$B$17,INDEX('P01'!$K:$K,$A434+52),0)+IF($A434&lt;='P02'!$B$17,INDEX('P02'!$K:$K,$A434+52),0)+IF($A434&lt;='P03'!$B$17,INDEX('P03'!$K:$K,$A434+52),0)+IF($A434&lt;='P04'!$B$17,INDEX('P04'!$K:$K,$A434+52),0)+IF($A434&lt;='P05'!$B$17,INDEX('P05'!$K:$K,$A434+52),0)+IF($A434&lt;='P06'!$B$17,INDEX('P06'!$K:$K,$A434+52),0)+IF($A434&lt;='P07'!$B$17,INDEX('P07'!$K:$K,$A434+52),0)+IF($A434&lt;='P08'!$B$17,INDEX('P08'!$K:$K,$A434+52),0)+IF($A434&lt;='P09'!$B$17,INDEX('P09'!$K:$K,$A434+52),0)+IF($A434&lt;='P10'!$B$17,INDEX('P10'!$K:$K,$A434+52),0)</f>
        <v>6.3510604336343239E-4</v>
      </c>
      <c r="D434">
        <f>IF($A434&lt;='P01'!$B$17,INDEX('P01'!$L:$L,$A434+52),0)+IF($A434&lt;='P02'!$B$17,INDEX('P02'!$L:$L,$A434+52),0)+IF($A434&lt;='P03'!$B$17,INDEX('P03'!$L:$L,$A434+52),0)+IF($A434&lt;='P04'!$B$17,INDEX('P04'!$L:$L,$A434+52),0)+IF($A434&lt;='P05'!$B$17,INDEX('P05'!$L:$L,$A434+52),0)+IF($A434&lt;='P06'!$B$17,INDEX('P06'!$L:$L,$A434+52),0)+IF($A434&lt;='P07'!$B$17,INDEX('P07'!$L:$L,$A434+52),0)+IF($A434&lt;='P08'!$B$17,INDEX('P08'!$L:$L,$A434+52),0)+IF($A434&lt;='P09'!$B$17,INDEX('P09'!$L:$L,$A434+52),0)+IF($A434&lt;='P10'!$B$17,INDEX('P10'!$L:$L,$A434+52),0)</f>
        <v>0</v>
      </c>
      <c r="E434">
        <f>IF($A434&lt;='P01'!$B$17,INDEX('P01'!$M:$M,$A434+52),0)+IF($A434&lt;='P02'!$B$17,INDEX('P02'!$M:$M,$A434+52),0)+IF($A434&lt;='P03'!$B$17,INDEX('P03'!$M:$M,$A434+52),0)+IF($A434&lt;='P04'!$B$17,INDEX('P04'!$M:$M,$A434+52),0)+IF($A434&lt;='P05'!$B$17,INDEX('P05'!$M:$M,$A434+52),0)+IF($A434&lt;='P06'!$B$17,INDEX('P06'!$M:$M,$A434+52),0)+IF($A434&lt;='P07'!$B$17,INDEX('P07'!$M:$M,$A434+52),0)+IF($A434&lt;='P08'!$B$17,INDEX('P08'!$M:$M,$A434+52),0)+IF($A434&lt;='P09'!$B$17,INDEX('P09'!$M:$M,$A434+52),0)+IF($A434&lt;='P10'!$B$17,INDEX('P10'!$M:$M,$A434+52),0)</f>
        <v>0.1863778781954768</v>
      </c>
      <c r="F434">
        <f>IF($A434&lt;='P01'!$B$17,INDEX('P01'!$R:$R,$A434+52),0)+IF($A434&lt;='P02'!$B$17,INDEX('P02'!$R:$R,$A434+52),0)+IF($A434&lt;='P03'!$B$17,INDEX('P03'!$R:$R,$A434+52),0)+IF($A434&lt;='P04'!$B$17,INDEX('P04'!$R:$R,$A434+52),0)+IF($A434&lt;='P05'!$B$17,INDEX('P05'!$R:$R,$A434+52),0)+IF($A434&lt;='P06'!$B$17,INDEX('P06'!$R:$R,$A434+52),0)+IF($A434&lt;='P07'!$B$17,INDEX('P07'!$R:$R,$A434+52),0)+IF($A434&lt;='P08'!$B$17,INDEX('P08'!$R:$R,$A434+52),0)+IF($A434&lt;='P09'!$B$17,INDEX('P09'!$R:$R,$A434+52),0)+IF($A434&lt;='P10'!$B$17,INDEX('P10'!$R:$R,$A434+52),0)</f>
        <v>21.818229332842026</v>
      </c>
      <c r="G434">
        <f>IF($A434&lt;='P01'!$B$17,INDEX('P01'!$S:$S,$A434+52),0)+IF($A434&lt;='P02'!$B$17,INDEX('P02'!$S:$S,$A434+52),0)+IF($A434&lt;='P03'!$B$17,INDEX('P03'!$S:$S,$A434+52),0)+IF($A434&lt;='P04'!$B$17,INDEX('P04'!$S:$S,$A434+52),0)+IF($A434&lt;='P05'!$B$17,INDEX('P05'!$S:$S,$A434+52),0)+IF($A434&lt;='P06'!$B$17,INDEX('P06'!$S:$S,$A434+52),0)+IF($A434&lt;='P07'!$B$17,INDEX('P07'!$S:$S,$A434+52),0)+IF($A434&lt;='P08'!$B$17,INDEX('P08'!$S:$S,$A434+52),0)+IF($A434&lt;='P09'!$B$17,INDEX('P09'!$S:$S,$A434+52),0)+IF($A434&lt;='P10'!$B$17,INDEX('P10'!$S:$S,$A434+52),0)</f>
        <v>0.43636458665684053</v>
      </c>
      <c r="H434">
        <f>IF($A434&lt;='P01'!$B$17,INDEX('P01'!$T:$T,$A434+52),0)+IF($A434&lt;='P02'!$B$17,INDEX('P02'!$T:$T,$A434+52),0)+IF($A434&lt;='P03'!$B$17,INDEX('P03'!$T:$T,$A434+52),0)+IF($A434&lt;='P04'!$B$17,INDEX('P04'!$T:$T,$A434+52),0)+IF($A434&lt;='P05'!$B$17,INDEX('P05'!$T:$T,$A434+52),0)+IF($A434&lt;='P06'!$B$17,INDEX('P06'!$T:$T,$A434+52),0)+IF($A434&lt;='P07'!$B$17,INDEX('P07'!$T:$T,$A434+52),0)+IF($A434&lt;='P08'!$B$17,INDEX('P08'!$T:$T,$A434+52),0)+IF($A434&lt;='P09'!$B$17,INDEX('P09'!$T:$T,$A434+52),0)+IF($A434&lt;='P10'!$B$17,INDEX('P10'!$T:$T,$A434+52),0)</f>
        <v>2.5180450585179339</v>
      </c>
      <c r="I434">
        <f>IF($A434&lt;='P01'!$B$17,INDEX('P01'!$U:$U,$A434+52),0)+IF($A434&lt;='P02'!$B$17,INDEX('P02'!$U:$U,$A434+52),0)+IF($A434&lt;='P03'!$B$17,INDEX('P03'!$U:$U,$A434+52),0)+IF($A434&lt;='P04'!$B$17,INDEX('P04'!$U:$U,$A434+52),0)+IF($A434&lt;='P05'!$B$17,INDEX('P05'!$U:$U,$A434+52),0)+IF($A434&lt;='P06'!$B$17,INDEX('P06'!$U:$U,$A434+52),0)+IF($A434&lt;='P07'!$B$17,INDEX('P07'!$U:$U,$A434+52),0)+IF($A434&lt;='P08'!$B$17,INDEX('P08'!$U:$U,$A434+52),0)+IF($A434&lt;='P09'!$B$17,INDEX('P09'!$U:$U,$A434+52),0)+IF($A434&lt;='P10'!$B$17,INDEX('P10'!$U:$U,$A434+52),0)</f>
        <v>75.245334492185478</v>
      </c>
      <c r="J434">
        <f>IF($A434&lt;='P01'!$B$17,INDEX('P01'!$V:$V,$A434+52),0)+IF($A434&lt;='P02'!$B$17,INDEX('P02'!$V:$V,$A434+52),0)+IF($A434&lt;='P03'!$B$17,INDEX('P03'!$V:$V,$A434+52),0)+IF($A434&lt;='P04'!$B$17,INDEX('P04'!$V:$V,$A434+52),0)+IF($A434&lt;='P05'!$B$17,INDEX('P05'!$V:$V,$A434+52),0)+IF($A434&lt;='P06'!$B$17,INDEX('P06'!$V:$V,$A434+52),0)+IF($A434&lt;='P07'!$B$17,INDEX('P07'!$V:$V,$A434+52),0)+IF($A434&lt;='P08'!$B$17,INDEX('P08'!$V:$V,$A434+52),0)+IF($A434&lt;='P09'!$B$17,INDEX('P09'!$V:$V,$A434+52),0)+IF($A434&lt;='P10'!$B$17,INDEX('P10'!$V:$V,$A434+52),0)</f>
        <v>5.0636842073571033E-2</v>
      </c>
      <c r="K434">
        <f>IF($A434&lt;='P01'!$B$17,INDEX('P01'!$W:$W,$A434+52),0)+IF($A434&lt;='P02'!$B$17,INDEX('P02'!$W:$W,$A434+52),0)+IF($A434&lt;='P03'!$B$17,INDEX('P03'!$W:$W,$A434+52),0)+IF($A434&lt;='P04'!$B$17,INDEX('P04'!$W:$W,$A434+52),0)+IF($A434&lt;='P05'!$B$17,INDEX('P05'!$W:$W,$A434+52),0)+IF($A434&lt;='P06'!$B$17,INDEX('P06'!$W:$W,$A434+52),0)+IF($A434&lt;='P07'!$B$17,INDEX('P07'!$W:$W,$A434+52),0)+IF($A434&lt;='P08'!$B$17,INDEX('P08'!$W:$W,$A434+52),0)+IF($A434&lt;='P09'!$B$17,INDEX('P09'!$W:$W,$A434+52),0)+IF($A434&lt;='P10'!$B$17,INDEX('P10'!$W:$W,$A434+52),0)</f>
        <v>-56.432151646591798</v>
      </c>
      <c r="L434">
        <f>IF($A434&lt;='P01'!$B$17,INDEX('P01'!$X:$X,$A434+52),0)+IF($A434&lt;='P02'!$B$17,INDEX('P02'!$X:$X,$A434+52),0)+IF($A434&lt;='P03'!$B$17,INDEX('P03'!$X:$X,$A434+52),0)+IF($A434&lt;='P04'!$B$17,INDEX('P04'!$X:$X,$A434+52),0)+IF($A434&lt;='P05'!$B$17,INDEX('P05'!$X:$X,$A434+52),0)+IF($A434&lt;='P06'!$B$17,INDEX('P06'!$X:$X,$A434+52),0)+IF($A434&lt;='P07'!$B$17,INDEX('P07'!$X:$X,$A434+52),0)+IF($A434&lt;='P08'!$B$17,INDEX('P08'!$X:$X,$A434+52),0)+IF($A434&lt;='P09'!$B$17,INDEX('P09'!$X:$X,$A434+52),0)+IF($A434&lt;='P10'!$B$17,INDEX('P10'!$X:$X,$A434+52),0)</f>
        <v>56.362152985354612</v>
      </c>
      <c r="M434">
        <f>IF($A434&lt;='P01'!$B$17,INDEX('P01'!$AA:$AA,$A434+52),0)+IF($A434&lt;='P02'!$B$17,INDEX('P02'!$AA:$AA,$A434+52),0)+IF($A434&lt;='P03'!$B$17,INDEX('P03'!$AA:$AA,$A434+52),0)+IF($A434&lt;='P04'!$B$17,INDEX('P04'!$AA:$AA,$A434+52),0)+IF($A434&lt;='P05'!$B$17,INDEX('P05'!$AA:$AA,$A434+52),0)+IF($A434&lt;='P06'!$B$17,INDEX('P06'!$AA:$AA,$A434+52),0)+IF($A434&lt;='P07'!$B$17,INDEX('P07'!$AA:$AA,$A434+52),0)+IF($A434&lt;='P08'!$B$17,INDEX('P08'!$AA:$AA,$A434+52),0)+IF($A434&lt;='P09'!$B$17,INDEX('P09'!$AA:$AA,$A434+52),0)+IF($A434&lt;='P10'!$B$17,INDEX('P10'!$AA:$AA,$A434+52),0)</f>
        <v>-15.148537554770691</v>
      </c>
      <c r="N434">
        <f>IF($A434&lt;='P01'!$B$17,INDEX('P01'!$AB:$AB,$A434+52),0)+IF($A434&lt;='P02'!$B$17,INDEX('P02'!$AB:$AB,$A434+52),0)+IF($A434&lt;='P03'!$B$17,INDEX('P03'!$AB:$AB,$A434+52),0)+IF($A434&lt;='P04'!$B$17,INDEX('P04'!$AB:$AB,$A434+52),0)+IF($A434&lt;='P05'!$B$17,INDEX('P05'!$AB:$AB,$A434+52),0)+IF($A434&lt;='P06'!$B$17,INDEX('P06'!$AB:$AB,$A434+52),0)+IF($A434&lt;='P07'!$B$17,INDEX('P07'!$AB:$AB,$A434+52),0)+IF($A434&lt;='P08'!$B$17,INDEX('P08'!$AB:$AB,$A434+52),0)+IF($A434&lt;='P09'!$B$17,INDEX('P09'!$AB:$AB,$A434+52),0)+IF($A434&lt;='P10'!$B$17,INDEX('P10'!$AB:$AB,$A434+52),0)</f>
        <v>5.8833147168084077</v>
      </c>
      <c r="O434">
        <f>IF($A434&lt;='P01'!$B$17,INDEX('P01'!$AC:$AC,$A434+52),0)+IF($A434&lt;='P02'!$B$17,INDEX('P02'!$AC:$AC,$A434+52),0)+IF($A434&lt;='P03'!$B$17,INDEX('P03'!$AC:$AC,$A434+52),0)+IF($A434&lt;='P04'!$B$17,INDEX('P04'!$AC:$AC,$A434+52),0)+IF($A434&lt;='P05'!$B$17,INDEX('P05'!$AC:$AC,$A434+52),0)+IF($A434&lt;='P06'!$B$17,INDEX('P06'!$AC:$AC,$A434+52),0)+IF($A434&lt;='P07'!$B$17,INDEX('P07'!$AC:$AC,$A434+52),0)+IF($A434&lt;='P08'!$B$17,INDEX('P08'!$AC:$AC,$A434+52),0)+IF($A434&lt;='P09'!$B$17,INDEX('P09'!$AC:$AC,$A434+52),0)+IF($A434&lt;='P10'!$B$17,INDEX('P10'!$AC:$AC,$A434+52),0)</f>
        <v>0.11766629433616815</v>
      </c>
      <c r="P434">
        <f>IF($A434&lt;='P01'!$B$17,INDEX('P01'!$AD:$AD,$A434+52),0)+IF($A434&lt;='P02'!$B$17,INDEX('P02'!$AD:$AD,$A434+52),0)+IF($A434&lt;='P03'!$B$17,INDEX('P03'!$AD:$AD,$A434+52),0)+IF($A434&lt;='P04'!$B$17,INDEX('P04'!$AD:$AD,$A434+52),0)+IF($A434&lt;='P05'!$B$17,INDEX('P05'!$AD:$AD,$A434+52),0)+IF($A434&lt;='P06'!$B$17,INDEX('P06'!$AD:$AD,$A434+52),0)+IF($A434&lt;='P07'!$B$17,INDEX('P07'!$AD:$AD,$A434+52),0)+IF($A434&lt;='P08'!$B$17,INDEX('P08'!$AD:$AD,$A434+52),0)+IF($A434&lt;='P09'!$B$17,INDEX('P09'!$AD:$AD,$A434+52),0)+IF($A434&lt;='P10'!$B$17,INDEX('P10'!$AD:$AD,$A434+52),0)</f>
        <v>0.67677862028221958</v>
      </c>
      <c r="Q434">
        <f>IF($A434&lt;='P01'!$B$17,INDEX('P01'!$AE:$AE,$A434+52),0)+IF($A434&lt;='P02'!$B$17,INDEX('P02'!$AE:$AE,$A434+52),0)+IF($A434&lt;='P03'!$B$17,INDEX('P03'!$AE:$AE,$A434+52),0)+IF($A434&lt;='P04'!$B$17,INDEX('P04'!$AE:$AE,$A434+52),0)+IF($A434&lt;='P05'!$B$17,INDEX('P05'!$AE:$AE,$A434+52),0)+IF($A434&lt;='P06'!$B$17,INDEX('P06'!$AE:$AE,$A434+52),0)+IF($A434&lt;='P07'!$B$17,INDEX('P07'!$AE:$AE,$A434+52),0)+IF($A434&lt;='P08'!$B$17,INDEX('P08'!$AE:$AE,$A434+52),0)+IF($A434&lt;='P09'!$B$17,INDEX('P09'!$AE:$AE,$A434+52),0)+IF($A434&lt;='P10'!$B$17,INDEX('P10'!$AE:$AE,$A434+52),0)</f>
        <v>20.223797619518532</v>
      </c>
      <c r="R434">
        <f>IF($A434&lt;='P01'!$B$17,INDEX('P01'!$AF:$AF,$A434+52),0)+IF($A434&lt;='P02'!$B$17,INDEX('P02'!$AF:$AF,$A434+52),0)+IF($A434&lt;='P03'!$B$17,INDEX('P03'!$AF:$AF,$A434+52),0)+IF($A434&lt;='P04'!$B$17,INDEX('P04'!$AF:$AF,$A434+52),0)+IF($A434&lt;='P05'!$B$17,INDEX('P05'!$AF:$AF,$A434+52),0)+IF($A434&lt;='P06'!$B$17,INDEX('P06'!$AF:$AF,$A434+52),0)+IF($A434&lt;='P07'!$B$17,INDEX('P07'!$AF:$AF,$A434+52),0)+IF($A434&lt;='P08'!$B$17,INDEX('P08'!$AF:$AF,$A434+52),0)+IF($A434&lt;='P09'!$B$17,INDEX('P09'!$AF:$AF,$A434+52),0)+IF($A434&lt;='P10'!$B$17,INDEX('P10'!$AF:$AF,$A434+52),0)</f>
        <v>1.3609737442176901E-2</v>
      </c>
      <c r="S434">
        <f>IF($A434&lt;='P01'!$B$17,INDEX('P01'!$AG:$AG,$A434+52),0)+IF($A434&lt;='P02'!$B$17,INDEX('P02'!$AG:$AG,$A434+52),0)+IF($A434&lt;='P03'!$B$17,INDEX('P03'!$AG:$AG,$A434+52),0)+IF($A434&lt;='P04'!$B$17,INDEX('P04'!$AG:$AG,$A434+52),0)+IF($A434&lt;='P05'!$B$17,INDEX('P05'!$AG:$AG,$A434+52),0)+IF($A434&lt;='P06'!$B$17,INDEX('P06'!$AG:$AG,$A434+52),0)+IF($A434&lt;='P07'!$B$17,INDEX('P07'!$AG:$AG,$A434+52),0)+IF($A434&lt;='P08'!$B$17,INDEX('P08'!$AG:$AG,$A434+52),0)+IF($A434&lt;='P09'!$B$17,INDEX('P09'!$AG:$AG,$A434+52),0)+IF($A434&lt;='P10'!$B$17,INDEX('P10'!$AG:$AG,$A434+52),0)</f>
        <v>4863.0865458248627</v>
      </c>
      <c r="T434">
        <f>IF($A434&lt;='P01'!$B$17,INDEX('P01'!$AI:$AI,$A434+52),0)+IF($A434&lt;='P02'!$B$17,INDEX('P02'!$AI:$AI,$A434+52),0)+IF($A434&lt;='P03'!$B$17,INDEX('P03'!$AI:$AI,$A434+52),0)+IF($A434&lt;='P04'!$B$17,INDEX('P04'!$AI:$AI,$A434+52),0)+IF($A434&lt;='P05'!$B$17,INDEX('P05'!$AI:$AI,$A434+52),0)+IF($A434&lt;='P06'!$B$17,INDEX('P06'!$AI:$AI,$A434+52),0)+IF($A434&lt;='P07'!$B$17,INDEX('P07'!$AI:$AI,$A434+52),0)+IF($A434&lt;='P08'!$B$17,INDEX('P08'!$AI:$AI,$A434+52),0)+IF($A434&lt;='P09'!$B$17,INDEX('P09'!$AI:$AI,$A434+52),0)+IF($A434&lt;='P10'!$B$17,INDEX('P10'!$AI:$AI,$A434+52),0)</f>
        <v>4863.0865458248627</v>
      </c>
    </row>
    <row r="435" spans="1:20" x14ac:dyDescent="0.35">
      <c r="A435">
        <v>403</v>
      </c>
      <c r="B435">
        <f>IF($A435&lt;='P01'!$B$17,INDEX('P01'!$J:$J,$A435+52),0)+IF($A435&lt;='P02'!$B$17,INDEX('P02'!$J:$J,$A435+52),0)+IF($A435&lt;='P03'!$B$17,INDEX('P03'!$J:$J,$A435+52),0)+IF($A435&lt;='P04'!$B$17,INDEX('P04'!$J:$J,$A435+52),0)+IF($A435&lt;='P05'!$B$17,INDEX('P05'!$J:$J,$A435+52),0)+IF($A435&lt;='P06'!$B$17,INDEX('P06'!$J:$J,$A435+52),0)+IF($A435&lt;='P07'!$B$17,INDEX('P07'!$J:$J,$A435+52),0)+IF($A435&lt;='P08'!$B$17,INDEX('P08'!$J:$J,$A435+52),0)+IF($A435&lt;='P09'!$B$17,INDEX('P09'!$J:$J,$A435+52),0)+IF($A435&lt;='P10'!$B$17,INDEX('P10'!$J:$J,$A435+52),0)</f>
        <v>7.4959637058650351E-5</v>
      </c>
      <c r="C435">
        <f>IF($A435&lt;='P01'!$B$17,INDEX('P01'!$K:$K,$A435+52),0)+IF($A435&lt;='P02'!$B$17,INDEX('P02'!$K:$K,$A435+52),0)+IF($A435&lt;='P03'!$B$17,INDEX('P03'!$K:$K,$A435+52),0)+IF($A435&lt;='P04'!$B$17,INDEX('P04'!$K:$K,$A435+52),0)+IF($A435&lt;='P05'!$B$17,INDEX('P05'!$K:$K,$A435+52),0)+IF($A435&lt;='P06'!$B$17,INDEX('P06'!$K:$K,$A435+52),0)+IF($A435&lt;='P07'!$B$17,INDEX('P07'!$K:$K,$A435+52),0)+IF($A435&lt;='P08'!$B$17,INDEX('P08'!$K:$K,$A435+52),0)+IF($A435&lt;='P09'!$B$17,INDEX('P09'!$K:$K,$A435+52),0)+IF($A435&lt;='P10'!$B$17,INDEX('P10'!$K:$K,$A435+52),0)</f>
        <v>6.3269462253799343E-4</v>
      </c>
      <c r="D435">
        <f>IF($A435&lt;='P01'!$B$17,INDEX('P01'!$L:$L,$A435+52),0)+IF($A435&lt;='P02'!$B$17,INDEX('P02'!$L:$L,$A435+52),0)+IF($A435&lt;='P03'!$B$17,INDEX('P03'!$L:$L,$A435+52),0)+IF($A435&lt;='P04'!$B$17,INDEX('P04'!$L:$L,$A435+52),0)+IF($A435&lt;='P05'!$B$17,INDEX('P05'!$L:$L,$A435+52),0)+IF($A435&lt;='P06'!$B$17,INDEX('P06'!$L:$L,$A435+52),0)+IF($A435&lt;='P07'!$B$17,INDEX('P07'!$L:$L,$A435+52),0)+IF($A435&lt;='P08'!$B$17,INDEX('P08'!$L:$L,$A435+52),0)+IF($A435&lt;='P09'!$B$17,INDEX('P09'!$L:$L,$A435+52),0)+IF($A435&lt;='P10'!$B$17,INDEX('P10'!$L:$L,$A435+52),0)</f>
        <v>0</v>
      </c>
      <c r="E435">
        <f>IF($A435&lt;='P01'!$B$17,INDEX('P01'!$M:$M,$A435+52),0)+IF($A435&lt;='P02'!$B$17,INDEX('P02'!$M:$M,$A435+52),0)+IF($A435&lt;='P03'!$B$17,INDEX('P03'!$M:$M,$A435+52),0)+IF($A435&lt;='P04'!$B$17,INDEX('P04'!$M:$M,$A435+52),0)+IF($A435&lt;='P05'!$B$17,INDEX('P05'!$M:$M,$A435+52),0)+IF($A435&lt;='P06'!$B$17,INDEX('P06'!$M:$M,$A435+52),0)+IF($A435&lt;='P07'!$B$17,INDEX('P07'!$M:$M,$A435+52),0)+IF($A435&lt;='P08'!$B$17,INDEX('P08'!$M:$M,$A435+52),0)+IF($A435&lt;='P09'!$B$17,INDEX('P09'!$M:$M,$A435+52),0)+IF($A435&lt;='P10'!$B$17,INDEX('P10'!$M:$M,$A435+52),0)</f>
        <v>0.18567022393588017</v>
      </c>
      <c r="F435">
        <f>IF($A435&lt;='P01'!$B$17,INDEX('P01'!$R:$R,$A435+52),0)+IF($A435&lt;='P02'!$B$17,INDEX('P02'!$R:$R,$A435+52),0)+IF($A435&lt;='P03'!$B$17,INDEX('P03'!$R:$R,$A435+52),0)+IF($A435&lt;='P04'!$B$17,INDEX('P04'!$R:$R,$A435+52),0)+IF($A435&lt;='P05'!$B$17,INDEX('P05'!$R:$R,$A435+52),0)+IF($A435&lt;='P06'!$B$17,INDEX('P06'!$R:$R,$A435+52),0)+IF($A435&lt;='P07'!$B$17,INDEX('P07'!$R:$R,$A435+52),0)+IF($A435&lt;='P08'!$B$17,INDEX('P08'!$R:$R,$A435+52),0)+IF($A435&lt;='P09'!$B$17,INDEX('P09'!$R:$R,$A435+52),0)+IF($A435&lt;='P10'!$B$17,INDEX('P10'!$R:$R,$A435+52),0)</f>
        <v>21.735388155156507</v>
      </c>
      <c r="G435">
        <f>IF($A435&lt;='P01'!$B$17,INDEX('P01'!$S:$S,$A435+52),0)+IF($A435&lt;='P02'!$B$17,INDEX('P02'!$S:$S,$A435+52),0)+IF($A435&lt;='P03'!$B$17,INDEX('P03'!$S:$S,$A435+52),0)+IF($A435&lt;='P04'!$B$17,INDEX('P04'!$S:$S,$A435+52),0)+IF($A435&lt;='P05'!$B$17,INDEX('P05'!$S:$S,$A435+52),0)+IF($A435&lt;='P06'!$B$17,INDEX('P06'!$S:$S,$A435+52),0)+IF($A435&lt;='P07'!$B$17,INDEX('P07'!$S:$S,$A435+52),0)+IF($A435&lt;='P08'!$B$17,INDEX('P08'!$S:$S,$A435+52),0)+IF($A435&lt;='P09'!$B$17,INDEX('P09'!$S:$S,$A435+52),0)+IF($A435&lt;='P10'!$B$17,INDEX('P10'!$S:$S,$A435+52),0)</f>
        <v>0.43470776310313014</v>
      </c>
      <c r="H435">
        <f>IF($A435&lt;='P01'!$B$17,INDEX('P01'!$T:$T,$A435+52),0)+IF($A435&lt;='P02'!$B$17,INDEX('P02'!$T:$T,$A435+52),0)+IF($A435&lt;='P03'!$B$17,INDEX('P03'!$T:$T,$A435+52),0)+IF($A435&lt;='P04'!$B$17,INDEX('P04'!$T:$T,$A435+52),0)+IF($A435&lt;='P05'!$B$17,INDEX('P05'!$T:$T,$A435+52),0)+IF($A435&lt;='P06'!$B$17,INDEX('P06'!$T:$T,$A435+52),0)+IF($A435&lt;='P07'!$B$17,INDEX('P07'!$T:$T,$A435+52),0)+IF($A435&lt;='P08'!$B$17,INDEX('P08'!$T:$T,$A435+52),0)+IF($A435&lt;='P09'!$B$17,INDEX('P09'!$T:$T,$A435+52),0)+IF($A435&lt;='P10'!$B$17,INDEX('P10'!$T:$T,$A435+52),0)</f>
        <v>2.5146709451255127</v>
      </c>
      <c r="I435">
        <f>IF($A435&lt;='P01'!$B$17,INDEX('P01'!$U:$U,$A435+52),0)+IF($A435&lt;='P02'!$B$17,INDEX('P02'!$U:$U,$A435+52),0)+IF($A435&lt;='P03'!$B$17,INDEX('P03'!$U:$U,$A435+52),0)+IF($A435&lt;='P04'!$B$17,INDEX('P04'!$U:$U,$A435+52),0)+IF($A435&lt;='P05'!$B$17,INDEX('P05'!$U:$U,$A435+52),0)+IF($A435&lt;='P06'!$B$17,INDEX('P06'!$U:$U,$A435+52),0)+IF($A435&lt;='P07'!$B$17,INDEX('P07'!$U:$U,$A435+52),0)+IF($A435&lt;='P08'!$B$17,INDEX('P08'!$U:$U,$A435+52),0)+IF($A435&lt;='P09'!$B$17,INDEX('P09'!$U:$U,$A435+52),0)+IF($A435&lt;='P10'!$B$17,INDEX('P10'!$U:$U,$A435+52),0)</f>
        <v>74.959637058650358</v>
      </c>
      <c r="J435">
        <f>IF($A435&lt;='P01'!$B$17,INDEX('P01'!$V:$V,$A435+52),0)+IF($A435&lt;='P02'!$B$17,INDEX('P02'!$V:$V,$A435+52),0)+IF($A435&lt;='P03'!$B$17,INDEX('P03'!$V:$V,$A435+52),0)+IF($A435&lt;='P04'!$B$17,INDEX('P04'!$V:$V,$A435+52),0)+IF($A435&lt;='P05'!$B$17,INDEX('P05'!$V:$V,$A435+52),0)+IF($A435&lt;='P06'!$B$17,INDEX('P06'!$V:$V,$A435+52),0)+IF($A435&lt;='P07'!$B$17,INDEX('P07'!$V:$V,$A435+52),0)+IF($A435&lt;='P08'!$B$17,INDEX('P08'!$V:$V,$A435+52),0)+IF($A435&lt;='P09'!$B$17,INDEX('P09'!$V:$V,$A435+52),0)+IF($A435&lt;='P10'!$B$17,INDEX('P10'!$V:$V,$A435+52),0)</f>
        <v>5.0568990052252981E-2</v>
      </c>
      <c r="K435">
        <f>IF($A435&lt;='P01'!$B$17,INDEX('P01'!$W:$W,$A435+52),0)+IF($A435&lt;='P02'!$B$17,INDEX('P02'!$W:$W,$A435+52),0)+IF($A435&lt;='P03'!$B$17,INDEX('P03'!$W:$W,$A435+52),0)+IF($A435&lt;='P04'!$B$17,INDEX('P04'!$W:$W,$A435+52),0)+IF($A435&lt;='P05'!$B$17,INDEX('P05'!$W:$W,$A435+52),0)+IF($A435&lt;='P06'!$B$17,INDEX('P06'!$W:$W,$A435+52),0)+IF($A435&lt;='P07'!$B$17,INDEX('P07'!$W:$W,$A435+52),0)+IF($A435&lt;='P08'!$B$17,INDEX('P08'!$W:$W,$A435+52),0)+IF($A435&lt;='P09'!$B$17,INDEX('P09'!$W:$W,$A435+52),0)+IF($A435&lt;='P10'!$B$17,INDEX('P10'!$W:$W,$A435+52),0)</f>
        <v>-56.22419660177475</v>
      </c>
      <c r="L435">
        <f>IF($A435&lt;='P01'!$B$17,INDEX('P01'!$X:$X,$A435+52),0)+IF($A435&lt;='P02'!$B$17,INDEX('P02'!$X:$X,$A435+52),0)+IF($A435&lt;='P03'!$B$17,INDEX('P03'!$X:$X,$A435+52),0)+IF($A435&lt;='P04'!$B$17,INDEX('P04'!$X:$X,$A435+52),0)+IF($A435&lt;='P05'!$B$17,INDEX('P05'!$X:$X,$A435+52),0)+IF($A435&lt;='P06'!$B$17,INDEX('P06'!$X:$X,$A435+52),0)+IF($A435&lt;='P07'!$B$17,INDEX('P07'!$X:$X,$A435+52),0)+IF($A435&lt;='P08'!$B$17,INDEX('P08'!$X:$X,$A435+52),0)+IF($A435&lt;='P09'!$B$17,INDEX('P09'!$X:$X,$A435+52),0)+IF($A435&lt;='P10'!$B$17,INDEX('P10'!$X:$X,$A435+52),0)</f>
        <v>56.154463716987379</v>
      </c>
      <c r="M435">
        <f>IF($A435&lt;='P01'!$B$17,INDEX('P01'!$AA:$AA,$A435+52),0)+IF($A435&lt;='P02'!$B$17,INDEX('P02'!$AA:$AA,$A435+52),0)+IF($A435&lt;='P03'!$B$17,INDEX('P03'!$AA:$AA,$A435+52),0)+IF($A435&lt;='P04'!$B$17,INDEX('P04'!$AA:$AA,$A435+52),0)+IF($A435&lt;='P05'!$B$17,INDEX('P05'!$AA:$AA,$A435+52),0)+IF($A435&lt;='P06'!$B$17,INDEX('P06'!$AA:$AA,$A435+52),0)+IF($A435&lt;='P07'!$B$17,INDEX('P07'!$AA:$AA,$A435+52),0)+IF($A435&lt;='P08'!$B$17,INDEX('P08'!$AA:$AA,$A435+52),0)+IF($A435&lt;='P09'!$B$17,INDEX('P09'!$AA:$AA,$A435+52),0)+IF($A435&lt;='P10'!$B$17,INDEX('P10'!$AA:$AA,$A435+52),0)</f>
        <v>-15.043468208729037</v>
      </c>
      <c r="N435">
        <f>IF($A435&lt;='P01'!$B$17,INDEX('P01'!$AB:$AB,$A435+52),0)+IF($A435&lt;='P02'!$B$17,INDEX('P02'!$AB:$AB,$A435+52),0)+IF($A435&lt;='P03'!$B$17,INDEX('P03'!$AB:$AB,$A435+52),0)+IF($A435&lt;='P04'!$B$17,INDEX('P04'!$AB:$AB,$A435+52),0)+IF($A435&lt;='P05'!$B$17,INDEX('P05'!$AB:$AB,$A435+52),0)+IF($A435&lt;='P06'!$B$17,INDEX('P06'!$AB:$AB,$A435+52),0)+IF($A435&lt;='P07'!$B$17,INDEX('P07'!$AB:$AB,$A435+52),0)+IF($A435&lt;='P08'!$B$17,INDEX('P08'!$AB:$AB,$A435+52),0)+IF($A435&lt;='P09'!$B$17,INDEX('P09'!$AB:$AB,$A435+52),0)+IF($A435&lt;='P10'!$B$17,INDEX('P10'!$AB:$AB,$A435+52),0)</f>
        <v>5.8418517798896454</v>
      </c>
      <c r="O435">
        <f>IF($A435&lt;='P01'!$B$17,INDEX('P01'!$AC:$AC,$A435+52),0)+IF($A435&lt;='P02'!$B$17,INDEX('P02'!$AC:$AC,$A435+52),0)+IF($A435&lt;='P03'!$B$17,INDEX('P03'!$AC:$AC,$A435+52),0)+IF($A435&lt;='P04'!$B$17,INDEX('P04'!$AC:$AC,$A435+52),0)+IF($A435&lt;='P05'!$B$17,INDEX('P05'!$AC:$AC,$A435+52),0)+IF($A435&lt;='P06'!$B$17,INDEX('P06'!$AC:$AC,$A435+52),0)+IF($A435&lt;='P07'!$B$17,INDEX('P07'!$AC:$AC,$A435+52),0)+IF($A435&lt;='P08'!$B$17,INDEX('P08'!$AC:$AC,$A435+52),0)+IF($A435&lt;='P09'!$B$17,INDEX('P09'!$AC:$AC,$A435+52),0)+IF($A435&lt;='P10'!$B$17,INDEX('P10'!$AC:$AC,$A435+52),0)</f>
        <v>0.11683703559779292</v>
      </c>
      <c r="P435">
        <f>IF($A435&lt;='P01'!$B$17,INDEX('P01'!$AD:$AD,$A435+52),0)+IF($A435&lt;='P02'!$B$17,INDEX('P02'!$AD:$AD,$A435+52),0)+IF($A435&lt;='P03'!$B$17,INDEX('P03'!$AD:$AD,$A435+52),0)+IF($A435&lt;='P04'!$B$17,INDEX('P04'!$AD:$AD,$A435+52),0)+IF($A435&lt;='P05'!$B$17,INDEX('P05'!$AD:$AD,$A435+52),0)+IF($A435&lt;='P06'!$B$17,INDEX('P06'!$AD:$AD,$A435+52),0)+IF($A435&lt;='P07'!$B$17,INDEX('P07'!$AD:$AD,$A435+52),0)+IF($A435&lt;='P08'!$B$17,INDEX('P08'!$AD:$AD,$A435+52),0)+IF($A435&lt;='P09'!$B$17,INDEX('P09'!$AD:$AD,$A435+52),0)+IF($A435&lt;='P10'!$B$17,INDEX('P10'!$AD:$AD,$A435+52),0)</f>
        <v>0.67366634661611813</v>
      </c>
      <c r="Q435">
        <f>IF($A435&lt;='P01'!$B$17,INDEX('P01'!$AE:$AE,$A435+52),0)+IF($A435&lt;='P02'!$B$17,INDEX('P02'!$AE:$AE,$A435+52),0)+IF($A435&lt;='P03'!$B$17,INDEX('P03'!$AE:$AE,$A435+52),0)+IF($A435&lt;='P04'!$B$17,INDEX('P04'!$AE:$AE,$A435+52),0)+IF($A435&lt;='P05'!$B$17,INDEX('P05'!$AE:$AE,$A435+52),0)+IF($A435&lt;='P06'!$B$17,INDEX('P06'!$AE:$AE,$A435+52),0)+IF($A435&lt;='P07'!$B$17,INDEX('P07'!$AE:$AE,$A435+52),0)+IF($A435&lt;='P08'!$B$17,INDEX('P08'!$AE:$AE,$A435+52),0)+IF($A435&lt;='P09'!$B$17,INDEX('P09'!$AE:$AE,$A435+52),0)+IF($A435&lt;='P10'!$B$17,INDEX('P10'!$AE:$AE,$A435+52),0)</f>
        <v>20.08126945549558</v>
      </c>
      <c r="R435">
        <f>IF($A435&lt;='P01'!$B$17,INDEX('P01'!$AF:$AF,$A435+52),0)+IF($A435&lt;='P02'!$B$17,INDEX('P02'!$AF:$AF,$A435+52),0)+IF($A435&lt;='P03'!$B$17,INDEX('P03'!$AF:$AF,$A435+52),0)+IF($A435&lt;='P04'!$B$17,INDEX('P04'!$AF:$AF,$A435+52),0)+IF($A435&lt;='P05'!$B$17,INDEX('P05'!$AF:$AF,$A435+52),0)+IF($A435&lt;='P06'!$B$17,INDEX('P06'!$AF:$AF,$A435+52),0)+IF($A435&lt;='P07'!$B$17,INDEX('P07'!$AF:$AF,$A435+52),0)+IF($A435&lt;='P08'!$B$17,INDEX('P08'!$AF:$AF,$A435+52),0)+IF($A435&lt;='P09'!$B$17,INDEX('P09'!$AF:$AF,$A435+52),0)+IF($A435&lt;='P10'!$B$17,INDEX('P10'!$AF:$AF,$A435+52),0)</f>
        <v>1.3547150909188933E-2</v>
      </c>
      <c r="S435">
        <f>IF($A435&lt;='P01'!$B$17,INDEX('P01'!$AG:$AG,$A435+52),0)+IF($A435&lt;='P02'!$B$17,INDEX('P02'!$AG:$AG,$A435+52),0)+IF($A435&lt;='P03'!$B$17,INDEX('P03'!$AG:$AG,$A435+52),0)+IF($A435&lt;='P04'!$B$17,INDEX('P04'!$AG:$AG,$A435+52),0)+IF($A435&lt;='P05'!$B$17,INDEX('P05'!$AG:$AG,$A435+52),0)+IF($A435&lt;='P06'!$B$17,INDEX('P06'!$AG:$AG,$A435+52),0)+IF($A435&lt;='P07'!$B$17,INDEX('P07'!$AG:$AG,$A435+52),0)+IF($A435&lt;='P08'!$B$17,INDEX('P08'!$AG:$AG,$A435+52),0)+IF($A435&lt;='P09'!$B$17,INDEX('P09'!$AG:$AG,$A435+52),0)+IF($A435&lt;='P10'!$B$17,INDEX('P10'!$AG:$AG,$A435+52),0)</f>
        <v>4822.8525619972188</v>
      </c>
      <c r="T435">
        <f>IF($A435&lt;='P01'!$B$17,INDEX('P01'!$AI:$AI,$A435+52),0)+IF($A435&lt;='P02'!$B$17,INDEX('P02'!$AI:$AI,$A435+52),0)+IF($A435&lt;='P03'!$B$17,INDEX('P03'!$AI:$AI,$A435+52),0)+IF($A435&lt;='P04'!$B$17,INDEX('P04'!$AI:$AI,$A435+52),0)+IF($A435&lt;='P05'!$B$17,INDEX('P05'!$AI:$AI,$A435+52),0)+IF($A435&lt;='P06'!$B$17,INDEX('P06'!$AI:$AI,$A435+52),0)+IF($A435&lt;='P07'!$B$17,INDEX('P07'!$AI:$AI,$A435+52),0)+IF($A435&lt;='P08'!$B$17,INDEX('P08'!$AI:$AI,$A435+52),0)+IF($A435&lt;='P09'!$B$17,INDEX('P09'!$AI:$AI,$A435+52),0)+IF($A435&lt;='P10'!$B$17,INDEX('P10'!$AI:$AI,$A435+52),0)</f>
        <v>4822.8525619972188</v>
      </c>
    </row>
    <row r="436" spans="1:20" x14ac:dyDescent="0.35">
      <c r="A436">
        <v>404</v>
      </c>
      <c r="B436">
        <f>IF($A436&lt;='P01'!$B$17,INDEX('P01'!$J:$J,$A436+52),0)+IF($A436&lt;='P02'!$B$17,INDEX('P02'!$J:$J,$A436+52),0)+IF($A436&lt;='P03'!$B$17,INDEX('P03'!$J:$J,$A436+52),0)+IF($A436&lt;='P04'!$B$17,INDEX('P04'!$J:$J,$A436+52),0)+IF($A436&lt;='P05'!$B$17,INDEX('P05'!$J:$J,$A436+52),0)+IF($A436&lt;='P06'!$B$17,INDEX('P06'!$J:$J,$A436+52),0)+IF($A436&lt;='P07'!$B$17,INDEX('P07'!$J:$J,$A436+52),0)+IF($A436&lt;='P08'!$B$17,INDEX('P08'!$J:$J,$A436+52),0)+IF($A436&lt;='P09'!$B$17,INDEX('P09'!$J:$J,$A436+52),0)+IF($A436&lt;='P10'!$B$17,INDEX('P10'!$J:$J,$A436+52),0)</f>
        <v>7.4675024383712957E-5</v>
      </c>
      <c r="C436">
        <f>IF($A436&lt;='P01'!$B$17,INDEX('P01'!$K:$K,$A436+52),0)+IF($A436&lt;='P02'!$B$17,INDEX('P02'!$K:$K,$A436+52),0)+IF($A436&lt;='P03'!$B$17,INDEX('P03'!$K:$K,$A436+52),0)+IF($A436&lt;='P04'!$B$17,INDEX('P04'!$K:$K,$A436+52),0)+IF($A436&lt;='P05'!$B$17,INDEX('P05'!$K:$K,$A436+52),0)+IF($A436&lt;='P06'!$B$17,INDEX('P06'!$K:$K,$A436+52),0)+IF($A436&lt;='P07'!$B$17,INDEX('P07'!$K:$K,$A436+52),0)+IF($A436&lt;='P08'!$B$17,INDEX('P08'!$K:$K,$A436+52),0)+IF($A436&lt;='P09'!$B$17,INDEX('P09'!$K:$K,$A436+52),0)+IF($A436&lt;='P10'!$B$17,INDEX('P10'!$K:$K,$A436+52),0)</f>
        <v>6.3029235758574787E-4</v>
      </c>
      <c r="D436">
        <f>IF($A436&lt;='P01'!$B$17,INDEX('P01'!$L:$L,$A436+52),0)+IF($A436&lt;='P02'!$B$17,INDEX('P02'!$L:$L,$A436+52),0)+IF($A436&lt;='P03'!$B$17,INDEX('P03'!$L:$L,$A436+52),0)+IF($A436&lt;='P04'!$B$17,INDEX('P04'!$L:$L,$A436+52),0)+IF($A436&lt;='P05'!$B$17,INDEX('P05'!$L:$L,$A436+52),0)+IF($A436&lt;='P06'!$B$17,INDEX('P06'!$L:$L,$A436+52),0)+IF($A436&lt;='P07'!$B$17,INDEX('P07'!$L:$L,$A436+52),0)+IF($A436&lt;='P08'!$B$17,INDEX('P08'!$L:$L,$A436+52),0)+IF($A436&lt;='P09'!$B$17,INDEX('P09'!$L:$L,$A436+52),0)+IF($A436&lt;='P10'!$B$17,INDEX('P10'!$L:$L,$A436+52),0)</f>
        <v>0</v>
      </c>
      <c r="E436">
        <f>IF($A436&lt;='P01'!$B$17,INDEX('P01'!$M:$M,$A436+52),0)+IF($A436&lt;='P02'!$B$17,INDEX('P02'!$M:$M,$A436+52),0)+IF($A436&lt;='P03'!$B$17,INDEX('P03'!$M:$M,$A436+52),0)+IF($A436&lt;='P04'!$B$17,INDEX('P04'!$M:$M,$A436+52),0)+IF($A436&lt;='P05'!$B$17,INDEX('P05'!$M:$M,$A436+52),0)+IF($A436&lt;='P06'!$B$17,INDEX('P06'!$M:$M,$A436+52),0)+IF($A436&lt;='P07'!$B$17,INDEX('P07'!$M:$M,$A436+52),0)+IF($A436&lt;='P08'!$B$17,INDEX('P08'!$M:$M,$A436+52),0)+IF($A436&lt;='P09'!$B$17,INDEX('P09'!$M:$M,$A436+52),0)+IF($A436&lt;='P10'!$B$17,INDEX('P10'!$M:$M,$A436+52),0)</f>
        <v>0.18496525655391072</v>
      </c>
      <c r="F436">
        <f>IF($A436&lt;='P01'!$B$17,INDEX('P01'!$R:$R,$A436+52),0)+IF($A436&lt;='P02'!$B$17,INDEX('P02'!$R:$R,$A436+52),0)+IF($A436&lt;='P03'!$B$17,INDEX('P03'!$R:$R,$A436+52),0)+IF($A436&lt;='P04'!$B$17,INDEX('P04'!$R:$R,$A436+52),0)+IF($A436&lt;='P05'!$B$17,INDEX('P05'!$R:$R,$A436+52),0)+IF($A436&lt;='P06'!$B$17,INDEX('P06'!$R:$R,$A436+52),0)+IF($A436&lt;='P07'!$B$17,INDEX('P07'!$R:$R,$A436+52),0)+IF($A436&lt;='P08'!$B$17,INDEX('P08'!$R:$R,$A436+52),0)+IF($A436&lt;='P09'!$B$17,INDEX('P09'!$R:$R,$A436+52),0)+IF($A436&lt;='P10'!$B$17,INDEX('P10'!$R:$R,$A436+52),0)</f>
        <v>21.652861515402346</v>
      </c>
      <c r="G436">
        <f>IF($A436&lt;='P01'!$B$17,INDEX('P01'!$S:$S,$A436+52),0)+IF($A436&lt;='P02'!$B$17,INDEX('P02'!$S:$S,$A436+52),0)+IF($A436&lt;='P03'!$B$17,INDEX('P03'!$S:$S,$A436+52),0)+IF($A436&lt;='P04'!$B$17,INDEX('P04'!$S:$S,$A436+52),0)+IF($A436&lt;='P05'!$B$17,INDEX('P05'!$S:$S,$A436+52),0)+IF($A436&lt;='P06'!$B$17,INDEX('P06'!$S:$S,$A436+52),0)+IF($A436&lt;='P07'!$B$17,INDEX('P07'!$S:$S,$A436+52),0)+IF($A436&lt;='P08'!$B$17,INDEX('P08'!$S:$S,$A436+52),0)+IF($A436&lt;='P09'!$B$17,INDEX('P09'!$S:$S,$A436+52),0)+IF($A436&lt;='P10'!$B$17,INDEX('P10'!$S:$S,$A436+52),0)</f>
        <v>0.43305723030804694</v>
      </c>
      <c r="H436">
        <f>IF($A436&lt;='P01'!$B$17,INDEX('P01'!$T:$T,$A436+52),0)+IF($A436&lt;='P02'!$B$17,INDEX('P02'!$T:$T,$A436+52),0)+IF($A436&lt;='P03'!$B$17,INDEX('P03'!$T:$T,$A436+52),0)+IF($A436&lt;='P04'!$B$17,INDEX('P04'!$T:$T,$A436+52),0)+IF($A436&lt;='P05'!$B$17,INDEX('P05'!$T:$T,$A436+52),0)+IF($A436&lt;='P06'!$B$17,INDEX('P06'!$T:$T,$A436+52),0)+IF($A436&lt;='P07'!$B$17,INDEX('P07'!$T:$T,$A436+52),0)+IF($A436&lt;='P08'!$B$17,INDEX('P08'!$T:$T,$A436+52),0)+IF($A436&lt;='P09'!$B$17,INDEX('P09'!$T:$T,$A436+52),0)+IF($A436&lt;='P10'!$B$17,INDEX('P10'!$T:$T,$A436+52),0)</f>
        <v>2.5113013529552775</v>
      </c>
      <c r="I436">
        <f>IF($A436&lt;='P01'!$B$17,INDEX('P01'!$U:$U,$A436+52),0)+IF($A436&lt;='P02'!$B$17,INDEX('P02'!$U:$U,$A436+52),0)+IF($A436&lt;='P03'!$B$17,INDEX('P03'!$U:$U,$A436+52),0)+IF($A436&lt;='P04'!$B$17,INDEX('P04'!$U:$U,$A436+52),0)+IF($A436&lt;='P05'!$B$17,INDEX('P05'!$U:$U,$A436+52),0)+IF($A436&lt;='P06'!$B$17,INDEX('P06'!$U:$U,$A436+52),0)+IF($A436&lt;='P07'!$B$17,INDEX('P07'!$U:$U,$A436+52),0)+IF($A436&lt;='P08'!$B$17,INDEX('P08'!$U:$U,$A436+52),0)+IF($A436&lt;='P09'!$B$17,INDEX('P09'!$U:$U,$A436+52),0)+IF($A436&lt;='P10'!$B$17,INDEX('P10'!$U:$U,$A436+52),0)</f>
        <v>74.675024383712952</v>
      </c>
      <c r="J436">
        <f>IF($A436&lt;='P01'!$B$17,INDEX('P01'!$V:$V,$A436+52),0)+IF($A436&lt;='P02'!$B$17,INDEX('P02'!$V:$V,$A436+52),0)+IF($A436&lt;='P03'!$B$17,INDEX('P03'!$V:$V,$A436+52),0)+IF($A436&lt;='P04'!$B$17,INDEX('P04'!$V:$V,$A436+52),0)+IF($A436&lt;='P05'!$B$17,INDEX('P05'!$V:$V,$A436+52),0)+IF($A436&lt;='P06'!$B$17,INDEX('P06'!$V:$V,$A436+52),0)+IF($A436&lt;='P07'!$B$17,INDEX('P07'!$V:$V,$A436+52),0)+IF($A436&lt;='P08'!$B$17,INDEX('P08'!$V:$V,$A436+52),0)+IF($A436&lt;='P09'!$B$17,INDEX('P09'!$V:$V,$A436+52),0)+IF($A436&lt;='P10'!$B$17,INDEX('P10'!$V:$V,$A436+52),0)</f>
        <v>5.0501228950838473E-2</v>
      </c>
      <c r="K436">
        <f>IF($A436&lt;='P01'!$B$17,INDEX('P01'!$W:$W,$A436+52),0)+IF($A436&lt;='P02'!$B$17,INDEX('P02'!$W:$W,$A436+52),0)+IF($A436&lt;='P03'!$B$17,INDEX('P03'!$W:$W,$A436+52),0)+IF($A436&lt;='P04'!$B$17,INDEX('P04'!$W:$W,$A436+52),0)+IF($A436&lt;='P05'!$B$17,INDEX('P05'!$W:$W,$A436+52),0)+IF($A436&lt;='P06'!$B$17,INDEX('P06'!$W:$W,$A436+52),0)+IF($A436&lt;='P07'!$B$17,INDEX('P07'!$W:$W,$A436+52),0)+IF($A436&lt;='P08'!$B$17,INDEX('P08'!$W:$W,$A436+52),0)+IF($A436&lt;='P09'!$B$17,INDEX('P09'!$W:$W,$A436+52),0)+IF($A436&lt;='P10'!$B$17,INDEX('P10'!$W:$W,$A436+52),0)</f>
        <v>-56.017022680524768</v>
      </c>
      <c r="L436">
        <f>IF($A436&lt;='P01'!$B$17,INDEX('P01'!$X:$X,$A436+52),0)+IF($A436&lt;='P02'!$B$17,INDEX('P02'!$X:$X,$A436+52),0)+IF($A436&lt;='P03'!$B$17,INDEX('P03'!$X:$X,$A436+52),0)+IF($A436&lt;='P04'!$B$17,INDEX('P04'!$X:$X,$A436+52),0)+IF($A436&lt;='P05'!$B$17,INDEX('P05'!$X:$X,$A436+52),0)+IF($A436&lt;='P06'!$B$17,INDEX('P06'!$X:$X,$A436+52),0)+IF($A436&lt;='P07'!$B$17,INDEX('P07'!$X:$X,$A436+52),0)+IF($A436&lt;='P08'!$B$17,INDEX('P08'!$X:$X,$A436+52),0)+IF($A436&lt;='P09'!$B$17,INDEX('P09'!$X:$X,$A436+52),0)+IF($A436&lt;='P10'!$B$17,INDEX('P10'!$X:$X,$A436+52),0)</f>
        <v>55.947554563066177</v>
      </c>
      <c r="M436">
        <f>IF($A436&lt;='P01'!$B$17,INDEX('P01'!$AA:$AA,$A436+52),0)+IF($A436&lt;='P02'!$B$17,INDEX('P02'!$AA:$AA,$A436+52),0)+IF($A436&lt;='P03'!$B$17,INDEX('P03'!$AA:$AA,$A436+52),0)+IF($A436&lt;='P04'!$B$17,INDEX('P04'!$AA:$AA,$A436+52),0)+IF($A436&lt;='P05'!$B$17,INDEX('P05'!$AA:$AA,$A436+52),0)+IF($A436&lt;='P06'!$B$17,INDEX('P06'!$AA:$AA,$A436+52),0)+IF($A436&lt;='P07'!$B$17,INDEX('P07'!$AA:$AA,$A436+52),0)+IF($A436&lt;='P08'!$B$17,INDEX('P08'!$AA:$AA,$A436+52),0)+IF($A436&lt;='P09'!$B$17,INDEX('P09'!$AA:$AA,$A436+52),0)+IF($A436&lt;='P10'!$B$17,INDEX('P10'!$AA:$AA,$A436+52),0)</f>
        <v>-14.939131568961713</v>
      </c>
      <c r="N436">
        <f>IF($A436&lt;='P01'!$B$17,INDEX('P01'!$AB:$AB,$A436+52),0)+IF($A436&lt;='P02'!$B$17,INDEX('P02'!$AB:$AB,$A436+52),0)+IF($A436&lt;='P03'!$B$17,INDEX('P03'!$AB:$AB,$A436+52),0)+IF($A436&lt;='P04'!$B$17,INDEX('P04'!$AB:$AB,$A436+52),0)+IF($A436&lt;='P05'!$B$17,INDEX('P05'!$AB:$AB,$A436+52),0)+IF($A436&lt;='P06'!$B$17,INDEX('P06'!$AB:$AB,$A436+52),0)+IF($A436&lt;='P07'!$B$17,INDEX('P07'!$AB:$AB,$A436+52),0)+IF($A436&lt;='P08'!$B$17,INDEX('P08'!$AB:$AB,$A436+52),0)+IF($A436&lt;='P09'!$B$17,INDEX('P09'!$AB:$AB,$A436+52),0)+IF($A436&lt;='P10'!$B$17,INDEX('P10'!$AB:$AB,$A436+52),0)</f>
        <v>5.8006810549671268</v>
      </c>
      <c r="O436">
        <f>IF($A436&lt;='P01'!$B$17,INDEX('P01'!$AC:$AC,$A436+52),0)+IF($A436&lt;='P02'!$B$17,INDEX('P02'!$AC:$AC,$A436+52),0)+IF($A436&lt;='P03'!$B$17,INDEX('P03'!$AC:$AC,$A436+52),0)+IF($A436&lt;='P04'!$B$17,INDEX('P04'!$AC:$AC,$A436+52),0)+IF($A436&lt;='P05'!$B$17,INDEX('P05'!$AC:$AC,$A436+52),0)+IF($A436&lt;='P06'!$B$17,INDEX('P06'!$AC:$AC,$A436+52),0)+IF($A436&lt;='P07'!$B$17,INDEX('P07'!$AC:$AC,$A436+52),0)+IF($A436&lt;='P08'!$B$17,INDEX('P08'!$AC:$AC,$A436+52),0)+IF($A436&lt;='P09'!$B$17,INDEX('P09'!$AC:$AC,$A436+52),0)+IF($A436&lt;='P10'!$B$17,INDEX('P10'!$AC:$AC,$A436+52),0)</f>
        <v>0.11601362109934255</v>
      </c>
      <c r="P436">
        <f>IF($A436&lt;='P01'!$B$17,INDEX('P01'!$AD:$AD,$A436+52),0)+IF($A436&lt;='P02'!$B$17,INDEX('P02'!$AD:$AD,$A436+52),0)+IF($A436&lt;='P03'!$B$17,INDEX('P03'!$AD:$AD,$A436+52),0)+IF($A436&lt;='P04'!$B$17,INDEX('P04'!$AD:$AD,$A436+52),0)+IF($A436&lt;='P05'!$B$17,INDEX('P05'!$AD:$AD,$A436+52),0)+IF($A436&lt;='P06'!$B$17,INDEX('P06'!$AD:$AD,$A436+52),0)+IF($A436&lt;='P07'!$B$17,INDEX('P07'!$AD:$AD,$A436+52),0)+IF($A436&lt;='P08'!$B$17,INDEX('P08'!$AD:$AD,$A436+52),0)+IF($A436&lt;='P09'!$B$17,INDEX('P09'!$AD:$AD,$A436+52),0)+IF($A436&lt;='P10'!$B$17,INDEX('P10'!$AD:$AD,$A436+52),0)</f>
        <v>0.6705683852333576</v>
      </c>
      <c r="Q436">
        <f>IF($A436&lt;='P01'!$B$17,INDEX('P01'!$AE:$AE,$A436+52),0)+IF($A436&lt;='P02'!$B$17,INDEX('P02'!$AE:$AE,$A436+52),0)+IF($A436&lt;='P03'!$B$17,INDEX('P03'!$AE:$AE,$A436+52),0)+IF($A436&lt;='P04'!$B$17,INDEX('P04'!$AE:$AE,$A436+52),0)+IF($A436&lt;='P05'!$B$17,INDEX('P05'!$AE:$AE,$A436+52),0)+IF($A436&lt;='P06'!$B$17,INDEX('P06'!$AE:$AE,$A436+52),0)+IF($A436&lt;='P07'!$B$17,INDEX('P07'!$AE:$AE,$A436+52),0)+IF($A436&lt;='P08'!$B$17,INDEX('P08'!$AE:$AE,$A436+52),0)+IF($A436&lt;='P09'!$B$17,INDEX('P09'!$AE:$AE,$A436+52),0)+IF($A436&lt;='P10'!$B$17,INDEX('P10'!$AE:$AE,$A436+52),0)</f>
        <v>19.93974576540586</v>
      </c>
      <c r="R436">
        <f>IF($A436&lt;='P01'!$B$17,INDEX('P01'!$AF:$AF,$A436+52),0)+IF($A436&lt;='P02'!$B$17,INDEX('P02'!$AF:$AF,$A436+52),0)+IF($A436&lt;='P03'!$B$17,INDEX('P03'!$AF:$AF,$A436+52),0)+IF($A436&lt;='P04'!$B$17,INDEX('P04'!$AF:$AF,$A436+52),0)+IF($A436&lt;='P05'!$B$17,INDEX('P05'!$AF:$AF,$A436+52),0)+IF($A436&lt;='P06'!$B$17,INDEX('P06'!$AF:$AF,$A436+52),0)+IF($A436&lt;='P07'!$B$17,INDEX('P07'!$AF:$AF,$A436+52),0)+IF($A436&lt;='P08'!$B$17,INDEX('P08'!$AF:$AF,$A436+52),0)+IF($A436&lt;='P09'!$B$17,INDEX('P09'!$AF:$AF,$A436+52),0)+IF($A436&lt;='P10'!$B$17,INDEX('P10'!$AF:$AF,$A436+52),0)</f>
        <v>1.3484852190284675E-2</v>
      </c>
      <c r="S436">
        <f>IF($A436&lt;='P01'!$B$17,INDEX('P01'!$AG:$AG,$A436+52),0)+IF($A436&lt;='P02'!$B$17,INDEX('P02'!$AG:$AG,$A436+52),0)+IF($A436&lt;='P03'!$B$17,INDEX('P03'!$AG:$AG,$A436+52),0)+IF($A436&lt;='P04'!$B$17,INDEX('P04'!$AG:$AG,$A436+52),0)+IF($A436&lt;='P05'!$B$17,INDEX('P05'!$AG:$AG,$A436+52),0)+IF($A436&lt;='P06'!$B$17,INDEX('P06'!$AG:$AG,$A436+52),0)+IF($A436&lt;='P07'!$B$17,INDEX('P07'!$AG:$AG,$A436+52),0)+IF($A436&lt;='P08'!$B$17,INDEX('P08'!$AG:$AG,$A436+52),0)+IF($A436&lt;='P09'!$B$17,INDEX('P09'!$AG:$AG,$A436+52),0)+IF($A436&lt;='P10'!$B$17,INDEX('P10'!$AG:$AG,$A436+52),0)</f>
        <v>4782.6937717300434</v>
      </c>
      <c r="T436">
        <f>IF($A436&lt;='P01'!$B$17,INDEX('P01'!$AI:$AI,$A436+52),0)+IF($A436&lt;='P02'!$B$17,INDEX('P02'!$AI:$AI,$A436+52),0)+IF($A436&lt;='P03'!$B$17,INDEX('P03'!$AI:$AI,$A436+52),0)+IF($A436&lt;='P04'!$B$17,INDEX('P04'!$AI:$AI,$A436+52),0)+IF($A436&lt;='P05'!$B$17,INDEX('P05'!$AI:$AI,$A436+52),0)+IF($A436&lt;='P06'!$B$17,INDEX('P06'!$AI:$AI,$A436+52),0)+IF($A436&lt;='P07'!$B$17,INDEX('P07'!$AI:$AI,$A436+52),0)+IF($A436&lt;='P08'!$B$17,INDEX('P08'!$AI:$AI,$A436+52),0)+IF($A436&lt;='P09'!$B$17,INDEX('P09'!$AI:$AI,$A436+52),0)+IF($A436&lt;='P10'!$B$17,INDEX('P10'!$AI:$AI,$A436+52),0)</f>
        <v>4782.6937717300434</v>
      </c>
    </row>
    <row r="437" spans="1:20" x14ac:dyDescent="0.35">
      <c r="A437">
        <v>405</v>
      </c>
      <c r="B437">
        <f>IF($A437&lt;='P01'!$B$17,INDEX('P01'!$J:$J,$A437+52),0)+IF($A437&lt;='P02'!$B$17,INDEX('P02'!$J:$J,$A437+52),0)+IF($A437&lt;='P03'!$B$17,INDEX('P03'!$J:$J,$A437+52),0)+IF($A437&lt;='P04'!$B$17,INDEX('P04'!$J:$J,$A437+52),0)+IF($A437&lt;='P05'!$B$17,INDEX('P05'!$J:$J,$A437+52),0)+IF($A437&lt;='P06'!$B$17,INDEX('P06'!$J:$J,$A437+52),0)+IF($A437&lt;='P07'!$B$17,INDEX('P07'!$J:$J,$A437+52),0)+IF($A437&lt;='P08'!$B$17,INDEX('P08'!$J:$J,$A437+52),0)+IF($A437&lt;='P09'!$B$17,INDEX('P09'!$J:$J,$A437+52),0)+IF($A437&lt;='P10'!$B$17,INDEX('P10'!$J:$J,$A437+52),0)</f>
        <v>7.4391492348676084E-5</v>
      </c>
      <c r="C437">
        <f>IF($A437&lt;='P01'!$B$17,INDEX('P01'!$K:$K,$A437+52),0)+IF($A437&lt;='P02'!$B$17,INDEX('P02'!$K:$K,$A437+52),0)+IF($A437&lt;='P03'!$B$17,INDEX('P03'!$K:$K,$A437+52),0)+IF($A437&lt;='P04'!$B$17,INDEX('P04'!$K:$K,$A437+52),0)+IF($A437&lt;='P05'!$B$17,INDEX('P05'!$K:$K,$A437+52),0)+IF($A437&lt;='P06'!$B$17,INDEX('P06'!$K:$K,$A437+52),0)+IF($A437&lt;='P07'!$B$17,INDEX('P07'!$K:$K,$A437+52),0)+IF($A437&lt;='P08'!$B$17,INDEX('P08'!$K:$K,$A437+52),0)+IF($A437&lt;='P09'!$B$17,INDEX('P09'!$K:$K,$A437+52),0)+IF($A437&lt;='P10'!$B$17,INDEX('P10'!$K:$K,$A437+52),0)</f>
        <v>6.278992137429526E-4</v>
      </c>
      <c r="D437">
        <f>IF($A437&lt;='P01'!$B$17,INDEX('P01'!$L:$L,$A437+52),0)+IF($A437&lt;='P02'!$B$17,INDEX('P02'!$L:$L,$A437+52),0)+IF($A437&lt;='P03'!$B$17,INDEX('P03'!$L:$L,$A437+52),0)+IF($A437&lt;='P04'!$B$17,INDEX('P04'!$L:$L,$A437+52),0)+IF($A437&lt;='P05'!$B$17,INDEX('P05'!$L:$L,$A437+52),0)+IF($A437&lt;='P06'!$B$17,INDEX('P06'!$L:$L,$A437+52),0)+IF($A437&lt;='P07'!$B$17,INDEX('P07'!$L:$L,$A437+52),0)+IF($A437&lt;='P08'!$B$17,INDEX('P08'!$L:$L,$A437+52),0)+IF($A437&lt;='P09'!$B$17,INDEX('P09'!$L:$L,$A437+52),0)+IF($A437&lt;='P10'!$B$17,INDEX('P10'!$L:$L,$A437+52),0)</f>
        <v>0</v>
      </c>
      <c r="E437">
        <f>IF($A437&lt;='P01'!$B$17,INDEX('P01'!$M:$M,$A437+52),0)+IF($A437&lt;='P02'!$B$17,INDEX('P02'!$M:$M,$A437+52),0)+IF($A437&lt;='P03'!$B$17,INDEX('P03'!$M:$M,$A437+52),0)+IF($A437&lt;='P04'!$B$17,INDEX('P04'!$M:$M,$A437+52),0)+IF($A437&lt;='P05'!$B$17,INDEX('P05'!$M:$M,$A437+52),0)+IF($A437&lt;='P06'!$B$17,INDEX('P06'!$M:$M,$A437+52),0)+IF($A437&lt;='P07'!$B$17,INDEX('P07'!$M:$M,$A437+52),0)+IF($A437&lt;='P08'!$B$17,INDEX('P08'!$M:$M,$A437+52),0)+IF($A437&lt;='P09'!$B$17,INDEX('P09'!$M:$M,$A437+52),0)+IF($A437&lt;='P10'!$B$17,INDEX('P10'!$M:$M,$A437+52),0)</f>
        <v>0.18426296584781909</v>
      </c>
      <c r="F437">
        <f>IF($A437&lt;='P01'!$B$17,INDEX('P01'!$R:$R,$A437+52),0)+IF($A437&lt;='P02'!$B$17,INDEX('P02'!$R:$R,$A437+52),0)+IF($A437&lt;='P03'!$B$17,INDEX('P03'!$R:$R,$A437+52),0)+IF($A437&lt;='P04'!$B$17,INDEX('P04'!$R:$R,$A437+52),0)+IF($A437&lt;='P05'!$B$17,INDEX('P05'!$R:$R,$A437+52),0)+IF($A437&lt;='P06'!$B$17,INDEX('P06'!$R:$R,$A437+52),0)+IF($A437&lt;='P07'!$B$17,INDEX('P07'!$R:$R,$A437+52),0)+IF($A437&lt;='P08'!$B$17,INDEX('P08'!$R:$R,$A437+52),0)+IF($A437&lt;='P09'!$B$17,INDEX('P09'!$R:$R,$A437+52),0)+IF($A437&lt;='P10'!$B$17,INDEX('P10'!$R:$R,$A437+52),0)</f>
        <v>21.570648219317068</v>
      </c>
      <c r="G437">
        <f>IF($A437&lt;='P01'!$B$17,INDEX('P01'!$S:$S,$A437+52),0)+IF($A437&lt;='P02'!$B$17,INDEX('P02'!$S:$S,$A437+52),0)+IF($A437&lt;='P03'!$B$17,INDEX('P03'!$S:$S,$A437+52),0)+IF($A437&lt;='P04'!$B$17,INDEX('P04'!$S:$S,$A437+52),0)+IF($A437&lt;='P05'!$B$17,INDEX('P05'!$S:$S,$A437+52),0)+IF($A437&lt;='P06'!$B$17,INDEX('P06'!$S:$S,$A437+52),0)+IF($A437&lt;='P07'!$B$17,INDEX('P07'!$S:$S,$A437+52),0)+IF($A437&lt;='P08'!$B$17,INDEX('P08'!$S:$S,$A437+52),0)+IF($A437&lt;='P09'!$B$17,INDEX('P09'!$S:$S,$A437+52),0)+IF($A437&lt;='P10'!$B$17,INDEX('P10'!$S:$S,$A437+52),0)</f>
        <v>0.43141296438634136</v>
      </c>
      <c r="H437">
        <f>IF($A437&lt;='P01'!$B$17,INDEX('P01'!$T:$T,$A437+52),0)+IF($A437&lt;='P02'!$B$17,INDEX('P02'!$T:$T,$A437+52),0)+IF($A437&lt;='P03'!$B$17,INDEX('P03'!$T:$T,$A437+52),0)+IF($A437&lt;='P04'!$B$17,INDEX('P04'!$T:$T,$A437+52),0)+IF($A437&lt;='P05'!$B$17,INDEX('P05'!$T:$T,$A437+52),0)+IF($A437&lt;='P06'!$B$17,INDEX('P06'!$T:$T,$A437+52),0)+IF($A437&lt;='P07'!$B$17,INDEX('P07'!$T:$T,$A437+52),0)+IF($A437&lt;='P08'!$B$17,INDEX('P08'!$T:$T,$A437+52),0)+IF($A437&lt;='P09'!$B$17,INDEX('P09'!$T:$T,$A437+52),0)+IF($A437&lt;='P10'!$B$17,INDEX('P10'!$T:$T,$A437+52),0)</f>
        <v>2.5079362759489117</v>
      </c>
      <c r="I437">
        <f>IF($A437&lt;='P01'!$B$17,INDEX('P01'!$U:$U,$A437+52),0)+IF($A437&lt;='P02'!$B$17,INDEX('P02'!$U:$U,$A437+52),0)+IF($A437&lt;='P03'!$B$17,INDEX('P03'!$U:$U,$A437+52),0)+IF($A437&lt;='P04'!$B$17,INDEX('P04'!$U:$U,$A437+52),0)+IF($A437&lt;='P05'!$B$17,INDEX('P05'!$U:$U,$A437+52),0)+IF($A437&lt;='P06'!$B$17,INDEX('P06'!$U:$U,$A437+52),0)+IF($A437&lt;='P07'!$B$17,INDEX('P07'!$U:$U,$A437+52),0)+IF($A437&lt;='P08'!$B$17,INDEX('P08'!$U:$U,$A437+52),0)+IF($A437&lt;='P09'!$B$17,INDEX('P09'!$U:$U,$A437+52),0)+IF($A437&lt;='P10'!$B$17,INDEX('P10'!$U:$U,$A437+52),0)</f>
        <v>74.391492348676081</v>
      </c>
      <c r="J437">
        <f>IF($A437&lt;='P01'!$B$17,INDEX('P01'!$V:$V,$A437+52),0)+IF($A437&lt;='P02'!$B$17,INDEX('P02'!$V:$V,$A437+52),0)+IF($A437&lt;='P03'!$B$17,INDEX('P03'!$V:$V,$A437+52),0)+IF($A437&lt;='P04'!$B$17,INDEX('P04'!$V:$V,$A437+52),0)+IF($A437&lt;='P05'!$B$17,INDEX('P05'!$V:$V,$A437+52),0)+IF($A437&lt;='P06'!$B$17,INDEX('P06'!$V:$V,$A437+52),0)+IF($A437&lt;='P07'!$B$17,INDEX('P07'!$V:$V,$A437+52),0)+IF($A437&lt;='P08'!$B$17,INDEX('P08'!$V:$V,$A437+52),0)+IF($A437&lt;='P09'!$B$17,INDEX('P09'!$V:$V,$A437+52),0)+IF($A437&lt;='P10'!$B$17,INDEX('P10'!$V:$V,$A437+52),0)</f>
        <v>5.0433558647497254E-2</v>
      </c>
      <c r="K437">
        <f>IF($A437&lt;='P01'!$B$17,INDEX('P01'!$W:$W,$A437+52),0)+IF($A437&lt;='P02'!$B$17,INDEX('P02'!$W:$W,$A437+52),0)+IF($A437&lt;='P03'!$B$17,INDEX('P03'!$W:$W,$A437+52),0)+IF($A437&lt;='P04'!$B$17,INDEX('P04'!$W:$W,$A437+52),0)+IF($A437&lt;='P05'!$B$17,INDEX('P05'!$W:$W,$A437+52),0)+IF($A437&lt;='P06'!$B$17,INDEX('P06'!$W:$W,$A437+52),0)+IF($A437&lt;='P07'!$B$17,INDEX('P07'!$W:$W,$A437+52),0)+IF($A437&lt;='P08'!$B$17,INDEX('P08'!$W:$W,$A437+52),0)+IF($A437&lt;='P09'!$B$17,INDEX('P09'!$W:$W,$A437+52),0)+IF($A437&lt;='P10'!$B$17,INDEX('P10'!$W:$W,$A437+52),0)</f>
        <v>-55.810626928341762</v>
      </c>
      <c r="L437">
        <f>IF($A437&lt;='P01'!$B$17,INDEX('P01'!$X:$X,$A437+52),0)+IF($A437&lt;='P02'!$B$17,INDEX('P02'!$X:$X,$A437+52),0)+IF($A437&lt;='P03'!$B$17,INDEX('P03'!$X:$X,$A437+52),0)+IF($A437&lt;='P04'!$B$17,INDEX('P04'!$X:$X,$A437+52),0)+IF($A437&lt;='P05'!$B$17,INDEX('P05'!$X:$X,$A437+52),0)+IF($A437&lt;='P06'!$B$17,INDEX('P06'!$X:$X,$A437+52),0)+IF($A437&lt;='P07'!$B$17,INDEX('P07'!$X:$X,$A437+52),0)+IF($A437&lt;='P08'!$B$17,INDEX('P08'!$X:$X,$A437+52),0)+IF($A437&lt;='P09'!$B$17,INDEX('P09'!$X:$X,$A437+52),0)+IF($A437&lt;='P10'!$B$17,INDEX('P10'!$X:$X,$A437+52),0)</f>
        <v>55.741422572922431</v>
      </c>
      <c r="M437">
        <f>IF($A437&lt;='P01'!$B$17,INDEX('P01'!$AA:$AA,$A437+52),0)+IF($A437&lt;='P02'!$B$17,INDEX('P02'!$AA:$AA,$A437+52),0)+IF($A437&lt;='P03'!$B$17,INDEX('P03'!$AA:$AA,$A437+52),0)+IF($A437&lt;='P04'!$B$17,INDEX('P04'!$AA:$AA,$A437+52),0)+IF($A437&lt;='P05'!$B$17,INDEX('P05'!$AA:$AA,$A437+52),0)+IF($A437&lt;='P06'!$B$17,INDEX('P06'!$AA:$AA,$A437+52),0)+IF($A437&lt;='P07'!$B$17,INDEX('P07'!$AA:$AA,$A437+52),0)+IF($A437&lt;='P08'!$B$17,INDEX('P08'!$AA:$AA,$A437+52),0)+IF($A437&lt;='P09'!$B$17,INDEX('P09'!$AA:$AA,$A437+52),0)+IF($A437&lt;='P10'!$B$17,INDEX('P10'!$AA:$AA,$A437+52),0)</f>
        <v>-14.835522507440844</v>
      </c>
      <c r="N437">
        <f>IF($A437&lt;='P01'!$B$17,INDEX('P01'!$AB:$AB,$A437+52),0)+IF($A437&lt;='P02'!$B$17,INDEX('P02'!$AB:$AB,$A437+52),0)+IF($A437&lt;='P03'!$B$17,INDEX('P03'!$AB:$AB,$A437+52),0)+IF($A437&lt;='P04'!$B$17,INDEX('P04'!$AB:$AB,$A437+52),0)+IF($A437&lt;='P05'!$B$17,INDEX('P05'!$AB:$AB,$A437+52),0)+IF($A437&lt;='P06'!$B$17,INDEX('P06'!$AB:$AB,$A437+52),0)+IF($A437&lt;='P07'!$B$17,INDEX('P07'!$AB:$AB,$A437+52),0)+IF($A437&lt;='P08'!$B$17,INDEX('P08'!$AB:$AB,$A437+52),0)+IF($A437&lt;='P09'!$B$17,INDEX('P09'!$AB:$AB,$A437+52),0)+IF($A437&lt;='P10'!$B$17,INDEX('P10'!$AB:$AB,$A437+52),0)</f>
        <v>5.7598004826630769</v>
      </c>
      <c r="O437">
        <f>IF($A437&lt;='P01'!$B$17,INDEX('P01'!$AC:$AC,$A437+52),0)+IF($A437&lt;='P02'!$B$17,INDEX('P02'!$AC:$AC,$A437+52),0)+IF($A437&lt;='P03'!$B$17,INDEX('P03'!$AC:$AC,$A437+52),0)+IF($A437&lt;='P04'!$B$17,INDEX('P04'!$AC:$AC,$A437+52),0)+IF($A437&lt;='P05'!$B$17,INDEX('P05'!$AC:$AC,$A437+52),0)+IF($A437&lt;='P06'!$B$17,INDEX('P06'!$AC:$AC,$A437+52),0)+IF($A437&lt;='P07'!$B$17,INDEX('P07'!$AC:$AC,$A437+52),0)+IF($A437&lt;='P08'!$B$17,INDEX('P08'!$AC:$AC,$A437+52),0)+IF($A437&lt;='P09'!$B$17,INDEX('P09'!$AC:$AC,$A437+52),0)+IF($A437&lt;='P10'!$B$17,INDEX('P10'!$AC:$AC,$A437+52),0)</f>
        <v>0.11519600965326154</v>
      </c>
      <c r="P437">
        <f>IF($A437&lt;='P01'!$B$17,INDEX('P01'!$AD:$AD,$A437+52),0)+IF($A437&lt;='P02'!$B$17,INDEX('P02'!$AD:$AD,$A437+52),0)+IF($A437&lt;='P03'!$B$17,INDEX('P03'!$AD:$AD,$A437+52),0)+IF($A437&lt;='P04'!$B$17,INDEX('P04'!$AD:$AD,$A437+52),0)+IF($A437&lt;='P05'!$B$17,INDEX('P05'!$AD:$AD,$A437+52),0)+IF($A437&lt;='P06'!$B$17,INDEX('P06'!$AD:$AD,$A437+52),0)+IF($A437&lt;='P07'!$B$17,INDEX('P07'!$AD:$AD,$A437+52),0)+IF($A437&lt;='P08'!$B$17,INDEX('P08'!$AD:$AD,$A437+52),0)+IF($A437&lt;='P09'!$B$17,INDEX('P09'!$AD:$AD,$A437+52),0)+IF($A437&lt;='P10'!$B$17,INDEX('P10'!$AD:$AD,$A437+52),0)</f>
        <v>0.66748467031663661</v>
      </c>
      <c r="Q437">
        <f>IF($A437&lt;='P01'!$B$17,INDEX('P01'!$AE:$AE,$A437+52),0)+IF($A437&lt;='P02'!$B$17,INDEX('P02'!$AE:$AE,$A437+52),0)+IF($A437&lt;='P03'!$B$17,INDEX('P03'!$AE:$AE,$A437+52),0)+IF($A437&lt;='P04'!$B$17,INDEX('P04'!$AE:$AE,$A437+52),0)+IF($A437&lt;='P05'!$B$17,INDEX('P05'!$AE:$AE,$A437+52),0)+IF($A437&lt;='P06'!$B$17,INDEX('P06'!$AE:$AE,$A437+52),0)+IF($A437&lt;='P07'!$B$17,INDEX('P07'!$AE:$AE,$A437+52),0)+IF($A437&lt;='P08'!$B$17,INDEX('P08'!$AE:$AE,$A437+52),0)+IF($A437&lt;='P09'!$B$17,INDEX('P09'!$AE:$AE,$A437+52),0)+IF($A437&lt;='P10'!$B$17,INDEX('P10'!$AE:$AE,$A437+52),0)</f>
        <v>19.799219470172119</v>
      </c>
      <c r="R437">
        <f>IF($A437&lt;='P01'!$B$17,INDEX('P01'!$AF:$AF,$A437+52),0)+IF($A437&lt;='P02'!$B$17,INDEX('P02'!$AF:$AF,$A437+52),0)+IF($A437&lt;='P03'!$B$17,INDEX('P03'!$AF:$AF,$A437+52),0)+IF($A437&lt;='P04'!$B$17,INDEX('P04'!$AF:$AF,$A437+52),0)+IF($A437&lt;='P05'!$B$17,INDEX('P05'!$AF:$AF,$A437+52),0)+IF($A437&lt;='P06'!$B$17,INDEX('P06'!$AF:$AF,$A437+52),0)+IF($A437&lt;='P07'!$B$17,INDEX('P07'!$AF:$AF,$A437+52),0)+IF($A437&lt;='P08'!$B$17,INDEX('P08'!$AF:$AF,$A437+52),0)+IF($A437&lt;='P09'!$B$17,INDEX('P09'!$AF:$AF,$A437+52),0)+IF($A437&lt;='P10'!$B$17,INDEX('P10'!$AF:$AF,$A437+52),0)</f>
        <v>1.342283996190548E-2</v>
      </c>
      <c r="S437">
        <f>IF($A437&lt;='P01'!$B$17,INDEX('P01'!$AG:$AG,$A437+52),0)+IF($A437&lt;='P02'!$B$17,INDEX('P02'!$AG:$AG,$A437+52),0)+IF($A437&lt;='P03'!$B$17,INDEX('P03'!$AG:$AG,$A437+52),0)+IF($A437&lt;='P04'!$B$17,INDEX('P04'!$AG:$AG,$A437+52),0)+IF($A437&lt;='P05'!$B$17,INDEX('P05'!$AG:$AG,$A437+52),0)+IF($A437&lt;='P06'!$B$17,INDEX('P06'!$AG:$AG,$A437+52),0)+IF($A437&lt;='P07'!$B$17,INDEX('P07'!$AG:$AG,$A437+52),0)+IF($A437&lt;='P08'!$B$17,INDEX('P08'!$AG:$AG,$A437+52),0)+IF($A437&lt;='P09'!$B$17,INDEX('P09'!$AG:$AG,$A437+52),0)+IF($A437&lt;='P10'!$B$17,INDEX('P10'!$AG:$AG,$A437+52),0)</f>
        <v>4742.6096440237088</v>
      </c>
      <c r="T437">
        <f>IF($A437&lt;='P01'!$B$17,INDEX('P01'!$AI:$AI,$A437+52),0)+IF($A437&lt;='P02'!$B$17,INDEX('P02'!$AI:$AI,$A437+52),0)+IF($A437&lt;='P03'!$B$17,INDEX('P03'!$AI:$AI,$A437+52),0)+IF($A437&lt;='P04'!$B$17,INDEX('P04'!$AI:$AI,$A437+52),0)+IF($A437&lt;='P05'!$B$17,INDEX('P05'!$AI:$AI,$A437+52),0)+IF($A437&lt;='P06'!$B$17,INDEX('P06'!$AI:$AI,$A437+52),0)+IF($A437&lt;='P07'!$B$17,INDEX('P07'!$AI:$AI,$A437+52),0)+IF($A437&lt;='P08'!$B$17,INDEX('P08'!$AI:$AI,$A437+52),0)+IF($A437&lt;='P09'!$B$17,INDEX('P09'!$AI:$AI,$A437+52),0)+IF($A437&lt;='P10'!$B$17,INDEX('P10'!$AI:$AI,$A437+52),0)</f>
        <v>4742.6096440237088</v>
      </c>
    </row>
    <row r="438" spans="1:20" x14ac:dyDescent="0.35">
      <c r="A438">
        <v>406</v>
      </c>
      <c r="B438">
        <f>IF($A438&lt;='P01'!$B$17,INDEX('P01'!$J:$J,$A438+52),0)+IF($A438&lt;='P02'!$B$17,INDEX('P02'!$J:$J,$A438+52),0)+IF($A438&lt;='P03'!$B$17,INDEX('P03'!$J:$J,$A438+52),0)+IF($A438&lt;='P04'!$B$17,INDEX('P04'!$J:$J,$A438+52),0)+IF($A438&lt;='P05'!$B$17,INDEX('P05'!$J:$J,$A438+52),0)+IF($A438&lt;='P06'!$B$17,INDEX('P06'!$J:$J,$A438+52),0)+IF($A438&lt;='P07'!$B$17,INDEX('P07'!$J:$J,$A438+52),0)+IF($A438&lt;='P08'!$B$17,INDEX('P08'!$J:$J,$A438+52),0)+IF($A438&lt;='P09'!$B$17,INDEX('P09'!$J:$J,$A438+52),0)+IF($A438&lt;='P10'!$B$17,INDEX('P10'!$J:$J,$A438+52),0)</f>
        <v>7.4109036850480761E-5</v>
      </c>
      <c r="C438">
        <f>IF($A438&lt;='P01'!$B$17,INDEX('P01'!$K:$K,$A438+52),0)+IF($A438&lt;='P02'!$B$17,INDEX('P02'!$K:$K,$A438+52),0)+IF($A438&lt;='P03'!$B$17,INDEX('P03'!$K:$K,$A438+52),0)+IF($A438&lt;='P04'!$B$17,INDEX('P04'!$K:$K,$A438+52),0)+IF($A438&lt;='P05'!$B$17,INDEX('P05'!$K:$K,$A438+52),0)+IF($A438&lt;='P06'!$B$17,INDEX('P06'!$K:$K,$A438+52),0)+IF($A438&lt;='P07'!$B$17,INDEX('P07'!$K:$K,$A438+52),0)+IF($A438&lt;='P08'!$B$17,INDEX('P08'!$K:$K,$A438+52),0)+IF($A438&lt;='P09'!$B$17,INDEX('P09'!$K:$K,$A438+52),0)+IF($A438&lt;='P10'!$B$17,INDEX('P10'!$K:$K,$A438+52),0)</f>
        <v>6.2551515637785814E-4</v>
      </c>
      <c r="D438">
        <f>IF($A438&lt;='P01'!$B$17,INDEX('P01'!$L:$L,$A438+52),0)+IF($A438&lt;='P02'!$B$17,INDEX('P02'!$L:$L,$A438+52),0)+IF($A438&lt;='P03'!$B$17,INDEX('P03'!$L:$L,$A438+52),0)+IF($A438&lt;='P04'!$B$17,INDEX('P04'!$L:$L,$A438+52),0)+IF($A438&lt;='P05'!$B$17,INDEX('P05'!$L:$L,$A438+52),0)+IF($A438&lt;='P06'!$B$17,INDEX('P06'!$L:$L,$A438+52),0)+IF($A438&lt;='P07'!$B$17,INDEX('P07'!$L:$L,$A438+52),0)+IF($A438&lt;='P08'!$B$17,INDEX('P08'!$L:$L,$A438+52),0)+IF($A438&lt;='P09'!$B$17,INDEX('P09'!$L:$L,$A438+52),0)+IF($A438&lt;='P10'!$B$17,INDEX('P10'!$L:$L,$A438+52),0)</f>
        <v>0</v>
      </c>
      <c r="E438">
        <f>IF($A438&lt;='P01'!$B$17,INDEX('P01'!$M:$M,$A438+52),0)+IF($A438&lt;='P02'!$B$17,INDEX('P02'!$M:$M,$A438+52),0)+IF($A438&lt;='P03'!$B$17,INDEX('P03'!$M:$M,$A438+52),0)+IF($A438&lt;='P04'!$B$17,INDEX('P04'!$M:$M,$A438+52),0)+IF($A438&lt;='P05'!$B$17,INDEX('P05'!$M:$M,$A438+52),0)+IF($A438&lt;='P06'!$B$17,INDEX('P06'!$M:$M,$A438+52),0)+IF($A438&lt;='P07'!$B$17,INDEX('P07'!$M:$M,$A438+52),0)+IF($A438&lt;='P08'!$B$17,INDEX('P08'!$M:$M,$A438+52),0)+IF($A438&lt;='P09'!$B$17,INDEX('P09'!$M:$M,$A438+52),0)+IF($A438&lt;='P10'!$B$17,INDEX('P10'!$M:$M,$A438+52),0)</f>
        <v>0.18356334165459076</v>
      </c>
      <c r="F438">
        <f>IF($A438&lt;='P01'!$B$17,INDEX('P01'!$R:$R,$A438+52),0)+IF($A438&lt;='P02'!$B$17,INDEX('P02'!$R:$R,$A438+52),0)+IF($A438&lt;='P03'!$B$17,INDEX('P03'!$R:$R,$A438+52),0)+IF($A438&lt;='P04'!$B$17,INDEX('P04'!$R:$R,$A438+52),0)+IF($A438&lt;='P05'!$B$17,INDEX('P05'!$R:$R,$A438+52),0)+IF($A438&lt;='P06'!$B$17,INDEX('P06'!$R:$R,$A438+52),0)+IF($A438&lt;='P07'!$B$17,INDEX('P07'!$R:$R,$A438+52),0)+IF($A438&lt;='P08'!$B$17,INDEX('P08'!$R:$R,$A438+52),0)+IF($A438&lt;='P09'!$B$17,INDEX('P09'!$R:$R,$A438+52),0)+IF($A438&lt;='P10'!$B$17,INDEX('P10'!$R:$R,$A438+52),0)</f>
        <v>21.488747077172665</v>
      </c>
      <c r="G438">
        <f>IF($A438&lt;='P01'!$B$17,INDEX('P01'!$S:$S,$A438+52),0)+IF($A438&lt;='P02'!$B$17,INDEX('P02'!$S:$S,$A438+52),0)+IF($A438&lt;='P03'!$B$17,INDEX('P03'!$S:$S,$A438+52),0)+IF($A438&lt;='P04'!$B$17,INDEX('P04'!$S:$S,$A438+52),0)+IF($A438&lt;='P05'!$B$17,INDEX('P05'!$S:$S,$A438+52),0)+IF($A438&lt;='P06'!$B$17,INDEX('P06'!$S:$S,$A438+52),0)+IF($A438&lt;='P07'!$B$17,INDEX('P07'!$S:$S,$A438+52),0)+IF($A438&lt;='P08'!$B$17,INDEX('P08'!$S:$S,$A438+52),0)+IF($A438&lt;='P09'!$B$17,INDEX('P09'!$S:$S,$A438+52),0)+IF($A438&lt;='P10'!$B$17,INDEX('P10'!$S:$S,$A438+52),0)</f>
        <v>0.4297749415434533</v>
      </c>
      <c r="H438">
        <f>IF($A438&lt;='P01'!$B$17,INDEX('P01'!$T:$T,$A438+52),0)+IF($A438&lt;='P02'!$B$17,INDEX('P02'!$T:$T,$A438+52),0)+IF($A438&lt;='P03'!$B$17,INDEX('P03'!$T:$T,$A438+52),0)+IF($A438&lt;='P04'!$B$17,INDEX('P04'!$T:$T,$A438+52),0)+IF($A438&lt;='P05'!$B$17,INDEX('P05'!$T:$T,$A438+52),0)+IF($A438&lt;='P06'!$B$17,INDEX('P06'!$T:$T,$A438+52),0)+IF($A438&lt;='P07'!$B$17,INDEX('P07'!$T:$T,$A438+52),0)+IF($A438&lt;='P08'!$B$17,INDEX('P08'!$T:$T,$A438+52),0)+IF($A438&lt;='P09'!$B$17,INDEX('P09'!$T:$T,$A438+52),0)+IF($A438&lt;='P10'!$B$17,INDEX('P10'!$T:$T,$A438+52),0)</f>
        <v>2.504575708056215</v>
      </c>
      <c r="I438">
        <f>IF($A438&lt;='P01'!$B$17,INDEX('P01'!$U:$U,$A438+52),0)+IF($A438&lt;='P02'!$B$17,INDEX('P02'!$U:$U,$A438+52),0)+IF($A438&lt;='P03'!$B$17,INDEX('P03'!$U:$U,$A438+52),0)+IF($A438&lt;='P04'!$B$17,INDEX('P04'!$U:$U,$A438+52),0)+IF($A438&lt;='P05'!$B$17,INDEX('P05'!$U:$U,$A438+52),0)+IF($A438&lt;='P06'!$B$17,INDEX('P06'!$U:$U,$A438+52),0)+IF($A438&lt;='P07'!$B$17,INDEX('P07'!$U:$U,$A438+52),0)+IF($A438&lt;='P08'!$B$17,INDEX('P08'!$U:$U,$A438+52),0)+IF($A438&lt;='P09'!$B$17,INDEX('P09'!$U:$U,$A438+52),0)+IF($A438&lt;='P10'!$B$17,INDEX('P10'!$U:$U,$A438+52),0)</f>
        <v>74.109036850480763</v>
      </c>
      <c r="J438">
        <f>IF($A438&lt;='P01'!$B$17,INDEX('P01'!$V:$V,$A438+52),0)+IF($A438&lt;='P02'!$B$17,INDEX('P02'!$V:$V,$A438+52),0)+IF($A438&lt;='P03'!$B$17,INDEX('P03'!$V:$V,$A438+52),0)+IF($A438&lt;='P04'!$B$17,INDEX('P04'!$V:$V,$A438+52),0)+IF($A438&lt;='P05'!$B$17,INDEX('P05'!$V:$V,$A438+52),0)+IF($A438&lt;='P06'!$B$17,INDEX('P06'!$V:$V,$A438+52),0)+IF($A438&lt;='P07'!$B$17,INDEX('P07'!$V:$V,$A438+52),0)+IF($A438&lt;='P08'!$B$17,INDEX('P08'!$V:$V,$A438+52),0)+IF($A438&lt;='P09'!$B$17,INDEX('P09'!$V:$V,$A438+52),0)+IF($A438&lt;='P10'!$B$17,INDEX('P10'!$V:$V,$A438+52),0)</f>
        <v>5.0365979020562328E-2</v>
      </c>
      <c r="K438">
        <f>IF($A438&lt;='P01'!$B$17,INDEX('P01'!$W:$W,$A438+52),0)+IF($A438&lt;='P02'!$B$17,INDEX('P02'!$W:$W,$A438+52),0)+IF($A438&lt;='P03'!$B$17,INDEX('P03'!$W:$W,$A438+52),0)+IF($A438&lt;='P04'!$B$17,INDEX('P04'!$W:$W,$A438+52),0)+IF($A438&lt;='P05'!$B$17,INDEX('P05'!$W:$W,$A438+52),0)+IF($A438&lt;='P06'!$B$17,INDEX('P06'!$W:$W,$A438+52),0)+IF($A438&lt;='P07'!$B$17,INDEX('P07'!$W:$W,$A438+52),0)+IF($A438&lt;='P08'!$B$17,INDEX('P08'!$W:$W,$A438+52),0)+IF($A438&lt;='P09'!$B$17,INDEX('P09'!$W:$W,$A438+52),0)+IF($A438&lt;='P10'!$B$17,INDEX('P10'!$W:$W,$A438+52),0)</f>
        <v>-55.605006401928328</v>
      </c>
      <c r="L438">
        <f>IF($A438&lt;='P01'!$B$17,INDEX('P01'!$X:$X,$A438+52),0)+IF($A438&lt;='P02'!$B$17,INDEX('P02'!$X:$X,$A438+52),0)+IF($A438&lt;='P03'!$B$17,INDEX('P03'!$X:$X,$A438+52),0)+IF($A438&lt;='P04'!$B$17,INDEX('P04'!$X:$X,$A438+52),0)+IF($A438&lt;='P05'!$B$17,INDEX('P05'!$X:$X,$A438+52),0)+IF($A438&lt;='P06'!$B$17,INDEX('P06'!$X:$X,$A438+52),0)+IF($A438&lt;='P07'!$B$17,INDEX('P07'!$X:$X,$A438+52),0)+IF($A438&lt;='P08'!$B$17,INDEX('P08'!$X:$X,$A438+52),0)+IF($A438&lt;='P09'!$B$17,INDEX('P09'!$X:$X,$A438+52),0)+IF($A438&lt;='P10'!$B$17,INDEX('P10'!$X:$X,$A438+52),0)</f>
        <v>55.536064807075704</v>
      </c>
      <c r="M438">
        <f>IF($A438&lt;='P01'!$B$17,INDEX('P01'!$AA:$AA,$A438+52),0)+IF($A438&lt;='P02'!$B$17,INDEX('P02'!$AA:$AA,$A438+52),0)+IF($A438&lt;='P03'!$B$17,INDEX('P03'!$AA:$AA,$A438+52),0)+IF($A438&lt;='P04'!$B$17,INDEX('P04'!$AA:$AA,$A438+52),0)+IF($A438&lt;='P05'!$B$17,INDEX('P05'!$AA:$AA,$A438+52),0)+IF($A438&lt;='P06'!$B$17,INDEX('P06'!$AA:$AA,$A438+52),0)+IF($A438&lt;='P07'!$B$17,INDEX('P07'!$AA:$AA,$A438+52),0)+IF($A438&lt;='P08'!$B$17,INDEX('P08'!$AA:$AA,$A438+52),0)+IF($A438&lt;='P09'!$B$17,INDEX('P09'!$AA:$AA,$A438+52),0)+IF($A438&lt;='P10'!$B$17,INDEX('P10'!$AA:$AA,$A438+52),0)</f>
        <v>-14.732635932114146</v>
      </c>
      <c r="N438">
        <f>IF($A438&lt;='P01'!$B$17,INDEX('P01'!$AB:$AB,$A438+52),0)+IF($A438&lt;='P02'!$B$17,INDEX('P02'!$AB:$AB,$A438+52),0)+IF($A438&lt;='P03'!$B$17,INDEX('P03'!$AB:$AB,$A438+52),0)+IF($A438&lt;='P04'!$B$17,INDEX('P04'!$AB:$AB,$A438+52),0)+IF($A438&lt;='P05'!$B$17,INDEX('P05'!$AB:$AB,$A438+52),0)+IF($A438&lt;='P06'!$B$17,INDEX('P06'!$AB:$AB,$A438+52),0)+IF($A438&lt;='P07'!$B$17,INDEX('P07'!$AB:$AB,$A438+52),0)+IF($A438&lt;='P08'!$B$17,INDEX('P08'!$AB:$AB,$A438+52),0)+IF($A438&lt;='P09'!$B$17,INDEX('P09'!$AB:$AB,$A438+52),0)+IF($A438&lt;='P10'!$B$17,INDEX('P10'!$AB:$AB,$A438+52),0)</f>
        <v>5.7192080181132834</v>
      </c>
      <c r="O438">
        <f>IF($A438&lt;='P01'!$B$17,INDEX('P01'!$AC:$AC,$A438+52),0)+IF($A438&lt;='P02'!$B$17,INDEX('P02'!$AC:$AC,$A438+52),0)+IF($A438&lt;='P03'!$B$17,INDEX('P03'!$AC:$AC,$A438+52),0)+IF($A438&lt;='P04'!$B$17,INDEX('P04'!$AC:$AC,$A438+52),0)+IF($A438&lt;='P05'!$B$17,INDEX('P05'!$AC:$AC,$A438+52),0)+IF($A438&lt;='P06'!$B$17,INDEX('P06'!$AC:$AC,$A438+52),0)+IF($A438&lt;='P07'!$B$17,INDEX('P07'!$AC:$AC,$A438+52),0)+IF($A438&lt;='P08'!$B$17,INDEX('P08'!$AC:$AC,$A438+52),0)+IF($A438&lt;='P09'!$B$17,INDEX('P09'!$AC:$AC,$A438+52),0)+IF($A438&lt;='P10'!$B$17,INDEX('P10'!$AC:$AC,$A438+52),0)</f>
        <v>0.11438416036226567</v>
      </c>
      <c r="P438">
        <f>IF($A438&lt;='P01'!$B$17,INDEX('P01'!$AD:$AD,$A438+52),0)+IF($A438&lt;='P02'!$B$17,INDEX('P02'!$AD:$AD,$A438+52),0)+IF($A438&lt;='P03'!$B$17,INDEX('P03'!$AD:$AD,$A438+52),0)+IF($A438&lt;='P04'!$B$17,INDEX('P04'!$AD:$AD,$A438+52),0)+IF($A438&lt;='P05'!$B$17,INDEX('P05'!$AD:$AD,$A438+52),0)+IF($A438&lt;='P06'!$B$17,INDEX('P06'!$AD:$AD,$A438+52),0)+IF($A438&lt;='P07'!$B$17,INDEX('P07'!$AD:$AD,$A438+52),0)+IF($A438&lt;='P08'!$B$17,INDEX('P08'!$AD:$AD,$A438+52),0)+IF($A438&lt;='P09'!$B$17,INDEX('P09'!$AD:$AD,$A438+52),0)+IF($A438&lt;='P10'!$B$17,INDEX('P10'!$AD:$AD,$A438+52),0)</f>
        <v>0.66441513635132499</v>
      </c>
      <c r="Q438">
        <f>IF($A438&lt;='P01'!$B$17,INDEX('P01'!$AE:$AE,$A438+52),0)+IF($A438&lt;='P02'!$B$17,INDEX('P02'!$AE:$AE,$A438+52),0)+IF($A438&lt;='P03'!$B$17,INDEX('P03'!$AE:$AE,$A438+52),0)+IF($A438&lt;='P04'!$B$17,INDEX('P04'!$AE:$AE,$A438+52),0)+IF($A438&lt;='P05'!$B$17,INDEX('P05'!$AE:$AE,$A438+52),0)+IF($A438&lt;='P06'!$B$17,INDEX('P06'!$AE:$AE,$A438+52),0)+IF($A438&lt;='P07'!$B$17,INDEX('P07'!$AE:$AE,$A438+52),0)+IF($A438&lt;='P08'!$B$17,INDEX('P08'!$AE:$AE,$A438+52),0)+IF($A438&lt;='P09'!$B$17,INDEX('P09'!$AE:$AE,$A438+52),0)+IF($A438&lt;='P10'!$B$17,INDEX('P10'!$AE:$AE,$A438+52),0)</f>
        <v>19.659683540607261</v>
      </c>
      <c r="R438">
        <f>IF($A438&lt;='P01'!$B$17,INDEX('P01'!$AF:$AF,$A438+52),0)+IF($A438&lt;='P02'!$B$17,INDEX('P02'!$AF:$AF,$A438+52),0)+IF($A438&lt;='P03'!$B$17,INDEX('P03'!$AF:$AF,$A438+52),0)+IF($A438&lt;='P04'!$B$17,INDEX('P04'!$AF:$AF,$A438+52),0)+IF($A438&lt;='P05'!$B$17,INDEX('P05'!$AF:$AF,$A438+52),0)+IF($A438&lt;='P06'!$B$17,INDEX('P06'!$AF:$AF,$A438+52),0)+IF($A438&lt;='P07'!$B$17,INDEX('P07'!$AF:$AF,$A438+52),0)+IF($A438&lt;='P08'!$B$17,INDEX('P08'!$AF:$AF,$A438+52),0)+IF($A438&lt;='P09'!$B$17,INDEX('P09'!$AF:$AF,$A438+52),0)+IF($A438&lt;='P10'!$B$17,INDEX('P10'!$AF:$AF,$A438+52),0)</f>
        <v>1.3361112906579304E-2</v>
      </c>
      <c r="S438">
        <f>IF($A438&lt;='P01'!$B$17,INDEX('P01'!$AG:$AG,$A438+52),0)+IF($A438&lt;='P02'!$B$17,INDEX('P02'!$AG:$AG,$A438+52),0)+IF($A438&lt;='P03'!$B$17,INDEX('P03'!$AG:$AG,$A438+52),0)+IF($A438&lt;='P04'!$B$17,INDEX('P04'!$AG:$AG,$A438+52),0)+IF($A438&lt;='P05'!$B$17,INDEX('P05'!$AG:$AG,$A438+52),0)+IF($A438&lt;='P06'!$B$17,INDEX('P06'!$AG:$AG,$A438+52),0)+IF($A438&lt;='P07'!$B$17,INDEX('P07'!$AG:$AG,$A438+52),0)+IF($A438&lt;='P08'!$B$17,INDEX('P08'!$AG:$AG,$A438+52),0)+IF($A438&lt;='P09'!$B$17,INDEX('P09'!$AG:$AG,$A438+52),0)+IF($A438&lt;='P10'!$B$17,INDEX('P10'!$AG:$AG,$A438+52),0)</f>
        <v>4702.5996490797143</v>
      </c>
      <c r="T438">
        <f>IF($A438&lt;='P01'!$B$17,INDEX('P01'!$AI:$AI,$A438+52),0)+IF($A438&lt;='P02'!$B$17,INDEX('P02'!$AI:$AI,$A438+52),0)+IF($A438&lt;='P03'!$B$17,INDEX('P03'!$AI:$AI,$A438+52),0)+IF($A438&lt;='P04'!$B$17,INDEX('P04'!$AI:$AI,$A438+52),0)+IF($A438&lt;='P05'!$B$17,INDEX('P05'!$AI:$AI,$A438+52),0)+IF($A438&lt;='P06'!$B$17,INDEX('P06'!$AI:$AI,$A438+52),0)+IF($A438&lt;='P07'!$B$17,INDEX('P07'!$AI:$AI,$A438+52),0)+IF($A438&lt;='P08'!$B$17,INDEX('P08'!$AI:$AI,$A438+52),0)+IF($A438&lt;='P09'!$B$17,INDEX('P09'!$AI:$AI,$A438+52),0)+IF($A438&lt;='P10'!$B$17,INDEX('P10'!$AI:$AI,$A438+52),0)</f>
        <v>4702.5996490797143</v>
      </c>
    </row>
    <row r="439" spans="1:20" x14ac:dyDescent="0.35">
      <c r="A439">
        <v>407</v>
      </c>
      <c r="B439">
        <f>IF($A439&lt;='P01'!$B$17,INDEX('P01'!$J:$J,$A439+52),0)+IF($A439&lt;='P02'!$B$17,INDEX('P02'!$J:$J,$A439+52),0)+IF($A439&lt;='P03'!$B$17,INDEX('P03'!$J:$J,$A439+52),0)+IF($A439&lt;='P04'!$B$17,INDEX('P04'!$J:$J,$A439+52),0)+IF($A439&lt;='P05'!$B$17,INDEX('P05'!$J:$J,$A439+52),0)+IF($A439&lt;='P06'!$B$17,INDEX('P06'!$J:$J,$A439+52),0)+IF($A439&lt;='P07'!$B$17,INDEX('P07'!$J:$J,$A439+52),0)+IF($A439&lt;='P08'!$B$17,INDEX('P08'!$J:$J,$A439+52),0)+IF($A439&lt;='P09'!$B$17,INDEX('P09'!$J:$J,$A439+52),0)+IF($A439&lt;='P10'!$B$17,INDEX('P10'!$J:$J,$A439+52),0)</f>
        <v>7.382765380164681E-5</v>
      </c>
      <c r="C439">
        <f>IF($A439&lt;='P01'!$B$17,INDEX('P01'!$K:$K,$A439+52),0)+IF($A439&lt;='P02'!$B$17,INDEX('P02'!$K:$K,$A439+52),0)+IF($A439&lt;='P03'!$B$17,INDEX('P03'!$K:$K,$A439+52),0)+IF($A439&lt;='P04'!$B$17,INDEX('P04'!$K:$K,$A439+52),0)+IF($A439&lt;='P05'!$B$17,INDEX('P05'!$K:$K,$A439+52),0)+IF($A439&lt;='P06'!$B$17,INDEX('P06'!$K:$K,$A439+52),0)+IF($A439&lt;='P07'!$B$17,INDEX('P07'!$K:$K,$A439+52),0)+IF($A439&lt;='P08'!$B$17,INDEX('P08'!$K:$K,$A439+52),0)+IF($A439&lt;='P09'!$B$17,INDEX('P09'!$K:$K,$A439+52),0)+IF($A439&lt;='P10'!$B$17,INDEX('P10'!$K:$K,$A439+52),0)</f>
        <v>6.2314015099020808E-4</v>
      </c>
      <c r="D439">
        <f>IF($A439&lt;='P01'!$B$17,INDEX('P01'!$L:$L,$A439+52),0)+IF($A439&lt;='P02'!$B$17,INDEX('P02'!$L:$L,$A439+52),0)+IF($A439&lt;='P03'!$B$17,INDEX('P03'!$L:$L,$A439+52),0)+IF($A439&lt;='P04'!$B$17,INDEX('P04'!$L:$L,$A439+52),0)+IF($A439&lt;='P05'!$B$17,INDEX('P05'!$L:$L,$A439+52),0)+IF($A439&lt;='P06'!$B$17,INDEX('P06'!$L:$L,$A439+52),0)+IF($A439&lt;='P07'!$B$17,INDEX('P07'!$L:$L,$A439+52),0)+IF($A439&lt;='P08'!$B$17,INDEX('P08'!$L:$L,$A439+52),0)+IF($A439&lt;='P09'!$B$17,INDEX('P09'!$L:$L,$A439+52),0)+IF($A439&lt;='P10'!$B$17,INDEX('P10'!$L:$L,$A439+52),0)</f>
        <v>0</v>
      </c>
      <c r="E439">
        <f>IF($A439&lt;='P01'!$B$17,INDEX('P01'!$M:$M,$A439+52),0)+IF($A439&lt;='P02'!$B$17,INDEX('P02'!$M:$M,$A439+52),0)+IF($A439&lt;='P03'!$B$17,INDEX('P03'!$M:$M,$A439+52),0)+IF($A439&lt;='P04'!$B$17,INDEX('P04'!$M:$M,$A439+52),0)+IF($A439&lt;='P05'!$B$17,INDEX('P05'!$M:$M,$A439+52),0)+IF($A439&lt;='P06'!$B$17,INDEX('P06'!$M:$M,$A439+52),0)+IF($A439&lt;='P07'!$B$17,INDEX('P07'!$M:$M,$A439+52),0)+IF($A439&lt;='P08'!$B$17,INDEX('P08'!$M:$M,$A439+52),0)+IF($A439&lt;='P09'!$B$17,INDEX('P09'!$M:$M,$A439+52),0)+IF($A439&lt;='P10'!$B$17,INDEX('P10'!$M:$M,$A439+52),0)</f>
        <v>0.1828663738497989</v>
      </c>
      <c r="F439">
        <f>IF($A439&lt;='P01'!$B$17,INDEX('P01'!$R:$R,$A439+52),0)+IF($A439&lt;='P02'!$B$17,INDEX('P02'!$R:$R,$A439+52),0)+IF($A439&lt;='P03'!$B$17,INDEX('P03'!$R:$R,$A439+52),0)+IF($A439&lt;='P04'!$B$17,INDEX('P04'!$R:$R,$A439+52),0)+IF($A439&lt;='P05'!$B$17,INDEX('P05'!$R:$R,$A439+52),0)+IF($A439&lt;='P06'!$B$17,INDEX('P06'!$R:$R,$A439+52),0)+IF($A439&lt;='P07'!$B$17,INDEX('P07'!$R:$R,$A439+52),0)+IF($A439&lt;='P08'!$B$17,INDEX('P08'!$R:$R,$A439+52),0)+IF($A439&lt;='P09'!$B$17,INDEX('P09'!$R:$R,$A439+52),0)+IF($A439&lt;='P10'!$B$17,INDEX('P10'!$R:$R,$A439+52),0)</f>
        <v>21.407156903758377</v>
      </c>
      <c r="G439">
        <f>IF($A439&lt;='P01'!$B$17,INDEX('P01'!$S:$S,$A439+52),0)+IF($A439&lt;='P02'!$B$17,INDEX('P02'!$S:$S,$A439+52),0)+IF($A439&lt;='P03'!$B$17,INDEX('P03'!$S:$S,$A439+52),0)+IF($A439&lt;='P04'!$B$17,INDEX('P04'!$S:$S,$A439+52),0)+IF($A439&lt;='P05'!$B$17,INDEX('P05'!$S:$S,$A439+52),0)+IF($A439&lt;='P06'!$B$17,INDEX('P06'!$S:$S,$A439+52),0)+IF($A439&lt;='P07'!$B$17,INDEX('P07'!$S:$S,$A439+52),0)+IF($A439&lt;='P08'!$B$17,INDEX('P08'!$S:$S,$A439+52),0)+IF($A439&lt;='P09'!$B$17,INDEX('P09'!$S:$S,$A439+52),0)+IF($A439&lt;='P10'!$B$17,INDEX('P10'!$S:$S,$A439+52),0)</f>
        <v>0.42814313807516757</v>
      </c>
      <c r="H439">
        <f>IF($A439&lt;='P01'!$B$17,INDEX('P01'!$T:$T,$A439+52),0)+IF($A439&lt;='P02'!$B$17,INDEX('P02'!$T:$T,$A439+52),0)+IF($A439&lt;='P03'!$B$17,INDEX('P03'!$T:$T,$A439+52),0)+IF($A439&lt;='P04'!$B$17,INDEX('P04'!$T:$T,$A439+52),0)+IF($A439&lt;='P05'!$B$17,INDEX('P05'!$T:$T,$A439+52),0)+IF($A439&lt;='P06'!$B$17,INDEX('P06'!$T:$T,$A439+52),0)+IF($A439&lt;='P07'!$B$17,INDEX('P07'!$T:$T,$A439+52),0)+IF($A439&lt;='P08'!$B$17,INDEX('P08'!$T:$T,$A439+52),0)+IF($A439&lt;='P09'!$B$17,INDEX('P09'!$T:$T,$A439+52),0)+IF($A439&lt;='P10'!$B$17,INDEX('P10'!$T:$T,$A439+52),0)</f>
        <v>2.5012196432350953</v>
      </c>
      <c r="I439">
        <f>IF($A439&lt;='P01'!$B$17,INDEX('P01'!$U:$U,$A439+52),0)+IF($A439&lt;='P02'!$B$17,INDEX('P02'!$U:$U,$A439+52),0)+IF($A439&lt;='P03'!$B$17,INDEX('P03'!$U:$U,$A439+52),0)+IF($A439&lt;='P04'!$B$17,INDEX('P04'!$U:$U,$A439+52),0)+IF($A439&lt;='P05'!$B$17,INDEX('P05'!$U:$U,$A439+52),0)+IF($A439&lt;='P06'!$B$17,INDEX('P06'!$U:$U,$A439+52),0)+IF($A439&lt;='P07'!$B$17,INDEX('P07'!$U:$U,$A439+52),0)+IF($A439&lt;='P08'!$B$17,INDEX('P08'!$U:$U,$A439+52),0)+IF($A439&lt;='P09'!$B$17,INDEX('P09'!$U:$U,$A439+52),0)+IF($A439&lt;='P10'!$B$17,INDEX('P10'!$U:$U,$A439+52),0)</f>
        <v>73.827653801646804</v>
      </c>
      <c r="J439">
        <f>IF($A439&lt;='P01'!$B$17,INDEX('P01'!$V:$V,$A439+52),0)+IF($A439&lt;='P02'!$B$17,INDEX('P02'!$V:$V,$A439+52),0)+IF($A439&lt;='P03'!$B$17,INDEX('P03'!$V:$V,$A439+52),0)+IF($A439&lt;='P04'!$B$17,INDEX('P04'!$V:$V,$A439+52),0)+IF($A439&lt;='P05'!$B$17,INDEX('P05'!$V:$V,$A439+52),0)+IF($A439&lt;='P06'!$B$17,INDEX('P06'!$V:$V,$A439+52),0)+IF($A439&lt;='P07'!$B$17,INDEX('P07'!$V:$V,$A439+52),0)+IF($A439&lt;='P08'!$B$17,INDEX('P08'!$V:$V,$A439+52),0)+IF($A439&lt;='P09'!$B$17,INDEX('P09'!$V:$V,$A439+52),0)+IF($A439&lt;='P10'!$B$17,INDEX('P10'!$V:$V,$A439+52),0)</f>
        <v>5.0298489948529701E-2</v>
      </c>
      <c r="K439">
        <f>IF($A439&lt;='P01'!$B$17,INDEX('P01'!$W:$W,$A439+52),0)+IF($A439&lt;='P02'!$B$17,INDEX('P02'!$W:$W,$A439+52),0)+IF($A439&lt;='P03'!$B$17,INDEX('P03'!$W:$W,$A439+52),0)+IF($A439&lt;='P04'!$B$17,INDEX('P04'!$W:$W,$A439+52),0)+IF($A439&lt;='P05'!$B$17,INDEX('P05'!$W:$W,$A439+52),0)+IF($A439&lt;='P06'!$B$17,INDEX('P06'!$W:$W,$A439+52),0)+IF($A439&lt;='P07'!$B$17,INDEX('P07'!$W:$W,$A439+52),0)+IF($A439&lt;='P08'!$B$17,INDEX('P08'!$W:$W,$A439+52),0)+IF($A439&lt;='P09'!$B$17,INDEX('P09'!$W:$W,$A439+52),0)+IF($A439&lt;='P10'!$B$17,INDEX('P10'!$W:$W,$A439+52),0)</f>
        <v>-55.400158169147218</v>
      </c>
      <c r="L439">
        <f>IF($A439&lt;='P01'!$B$17,INDEX('P01'!$X:$X,$A439+52),0)+IF($A439&lt;='P02'!$B$17,INDEX('P02'!$X:$X,$A439+52),0)+IF($A439&lt;='P03'!$B$17,INDEX('P03'!$X:$X,$A439+52),0)+IF($A439&lt;='P04'!$B$17,INDEX('P04'!$X:$X,$A439+52),0)+IF($A439&lt;='P05'!$B$17,INDEX('P05'!$X:$X,$A439+52),0)+IF($A439&lt;='P06'!$B$17,INDEX('P06'!$X:$X,$A439+52),0)+IF($A439&lt;='P07'!$B$17,INDEX('P07'!$X:$X,$A439+52),0)+IF($A439&lt;='P08'!$B$17,INDEX('P08'!$X:$X,$A439+52),0)+IF($A439&lt;='P09'!$B$17,INDEX('P09'!$X:$X,$A439+52),0)+IF($A439&lt;='P10'!$B$17,INDEX('P10'!$X:$X,$A439+52),0)</f>
        <v>55.3314783371912</v>
      </c>
      <c r="M439">
        <f>IF($A439&lt;='P01'!$B$17,INDEX('P01'!$AA:$AA,$A439+52),0)+IF($A439&lt;='P02'!$B$17,INDEX('P02'!$AA:$AA,$A439+52),0)+IF($A439&lt;='P03'!$B$17,INDEX('P03'!$AA:$AA,$A439+52),0)+IF($A439&lt;='P04'!$B$17,INDEX('P04'!$AA:$AA,$A439+52),0)+IF($A439&lt;='P05'!$B$17,INDEX('P05'!$AA:$AA,$A439+52),0)+IF($A439&lt;='P06'!$B$17,INDEX('P06'!$AA:$AA,$A439+52),0)+IF($A439&lt;='P07'!$B$17,INDEX('P07'!$AA:$AA,$A439+52),0)+IF($A439&lt;='P08'!$B$17,INDEX('P08'!$AA:$AA,$A439+52),0)+IF($A439&lt;='P09'!$B$17,INDEX('P09'!$AA:$AA,$A439+52),0)+IF($A439&lt;='P10'!$B$17,INDEX('P10'!$AA:$AA,$A439+52),0)</f>
        <v>-14.630466786652132</v>
      </c>
      <c r="N439">
        <f>IF($A439&lt;='P01'!$B$17,INDEX('P01'!$AB:$AB,$A439+52),0)+IF($A439&lt;='P02'!$B$17,INDEX('P02'!$AB:$AB,$A439+52),0)+IF($A439&lt;='P03'!$B$17,INDEX('P03'!$AB:$AB,$A439+52),0)+IF($A439&lt;='P04'!$B$17,INDEX('P04'!$AB:$AB,$A439+52),0)+IF($A439&lt;='P05'!$B$17,INDEX('P05'!$AB:$AB,$A439+52),0)+IF($A439&lt;='P06'!$B$17,INDEX('P06'!$AB:$AB,$A439+52),0)+IF($A439&lt;='P07'!$B$17,INDEX('P07'!$AB:$AB,$A439+52),0)+IF($A439&lt;='P08'!$B$17,INDEX('P08'!$AB:$AB,$A439+52),0)+IF($A439&lt;='P09'!$B$17,INDEX('P09'!$AB:$AB,$A439+52),0)+IF($A439&lt;='P10'!$B$17,INDEX('P10'!$AB:$AB,$A439+52),0)</f>
        <v>5.6789016308648117</v>
      </c>
      <c r="O439">
        <f>IF($A439&lt;='P01'!$B$17,INDEX('P01'!$AC:$AC,$A439+52),0)+IF($A439&lt;='P02'!$B$17,INDEX('P02'!$AC:$AC,$A439+52),0)+IF($A439&lt;='P03'!$B$17,INDEX('P03'!$AC:$AC,$A439+52),0)+IF($A439&lt;='P04'!$B$17,INDEX('P04'!$AC:$AC,$A439+52),0)+IF($A439&lt;='P05'!$B$17,INDEX('P05'!$AC:$AC,$A439+52),0)+IF($A439&lt;='P06'!$B$17,INDEX('P06'!$AC:$AC,$A439+52),0)+IF($A439&lt;='P07'!$B$17,INDEX('P07'!$AC:$AC,$A439+52),0)+IF($A439&lt;='P08'!$B$17,INDEX('P08'!$AC:$AC,$A439+52),0)+IF($A439&lt;='P09'!$B$17,INDEX('P09'!$AC:$AC,$A439+52),0)+IF($A439&lt;='P10'!$B$17,INDEX('P10'!$AC:$AC,$A439+52),0)</f>
        <v>0.11357803261729625</v>
      </c>
      <c r="P439">
        <f>IF($A439&lt;='P01'!$B$17,INDEX('P01'!$AD:$AD,$A439+52),0)+IF($A439&lt;='P02'!$B$17,INDEX('P02'!$AD:$AD,$A439+52),0)+IF($A439&lt;='P03'!$B$17,INDEX('P03'!$AD:$AD,$A439+52),0)+IF($A439&lt;='P04'!$B$17,INDEX('P04'!$AD:$AD,$A439+52),0)+IF($A439&lt;='P05'!$B$17,INDEX('P05'!$AD:$AD,$A439+52),0)+IF($A439&lt;='P06'!$B$17,INDEX('P06'!$AD:$AD,$A439+52),0)+IF($A439&lt;='P07'!$B$17,INDEX('P07'!$AD:$AD,$A439+52),0)+IF($A439&lt;='P08'!$B$17,INDEX('P08'!$AD:$AD,$A439+52),0)+IF($A439&lt;='P09'!$B$17,INDEX('P09'!$AD:$AD,$A439+52),0)+IF($A439&lt;='P10'!$B$17,INDEX('P10'!$AD:$AD,$A439+52),0)</f>
        <v>0.6613597181240719</v>
      </c>
      <c r="Q439">
        <f>IF($A439&lt;='P01'!$B$17,INDEX('P01'!$AE:$AE,$A439+52),0)+IF($A439&lt;='P02'!$B$17,INDEX('P02'!$AE:$AE,$A439+52),0)+IF($A439&lt;='P03'!$B$17,INDEX('P03'!$AE:$AE,$A439+52),0)+IF($A439&lt;='P04'!$B$17,INDEX('P04'!$AE:$AE,$A439+52),0)+IF($A439&lt;='P05'!$B$17,INDEX('P05'!$AE:$AE,$A439+52),0)+IF($A439&lt;='P06'!$B$17,INDEX('P06'!$AE:$AE,$A439+52),0)+IF($A439&lt;='P07'!$B$17,INDEX('P07'!$AE:$AE,$A439+52),0)+IF($A439&lt;='P08'!$B$17,INDEX('P08'!$AE:$AE,$A439+52),0)+IF($A439&lt;='P09'!$B$17,INDEX('P09'!$AE:$AE,$A439+52),0)+IF($A439&lt;='P10'!$B$17,INDEX('P10'!$AE:$AE,$A439+52),0)</f>
        <v>19.521130997062688</v>
      </c>
      <c r="R439">
        <f>IF($A439&lt;='P01'!$B$17,INDEX('P01'!$AF:$AF,$A439+52),0)+IF($A439&lt;='P02'!$B$17,INDEX('P02'!$AF:$AF,$A439+52),0)+IF($A439&lt;='P03'!$B$17,INDEX('P03'!$AF:$AF,$A439+52),0)+IF($A439&lt;='P04'!$B$17,INDEX('P04'!$AF:$AF,$A439+52),0)+IF($A439&lt;='P05'!$B$17,INDEX('P05'!$AF:$AF,$A439+52),0)+IF($A439&lt;='P06'!$B$17,INDEX('P06'!$AF:$AF,$A439+52),0)+IF($A439&lt;='P07'!$B$17,INDEX('P07'!$AF:$AF,$A439+52),0)+IF($A439&lt;='P08'!$B$17,INDEX('P08'!$AF:$AF,$A439+52),0)+IF($A439&lt;='P09'!$B$17,INDEX('P09'!$AF:$AF,$A439+52),0)+IF($A439&lt;='P10'!$B$17,INDEX('P10'!$AF:$AF,$A439+52),0)</f>
        <v>1.3299669712892693E-2</v>
      </c>
      <c r="S439">
        <f>IF($A439&lt;='P01'!$B$17,INDEX('P01'!$AG:$AG,$A439+52),0)+IF($A439&lt;='P02'!$B$17,INDEX('P02'!$AG:$AG,$A439+52),0)+IF($A439&lt;='P03'!$B$17,INDEX('P03'!$AG:$AG,$A439+52),0)+IF($A439&lt;='P04'!$B$17,INDEX('P04'!$AG:$AG,$A439+52),0)+IF($A439&lt;='P05'!$B$17,INDEX('P05'!$AG:$AG,$A439+52),0)+IF($A439&lt;='P06'!$B$17,INDEX('P06'!$AG:$AG,$A439+52),0)+IF($A439&lt;='P07'!$B$17,INDEX('P07'!$AG:$AG,$A439+52),0)+IF($A439&lt;='P08'!$B$17,INDEX('P08'!$AG:$AG,$A439+52),0)+IF($A439&lt;='P09'!$B$17,INDEX('P09'!$AG:$AG,$A439+52),0)+IF($A439&lt;='P10'!$B$17,INDEX('P10'!$AG:$AG,$A439+52),0)</f>
        <v>4662.6632582934699</v>
      </c>
      <c r="T439">
        <f>IF($A439&lt;='P01'!$B$17,INDEX('P01'!$AI:$AI,$A439+52),0)+IF($A439&lt;='P02'!$B$17,INDEX('P02'!$AI:$AI,$A439+52),0)+IF($A439&lt;='P03'!$B$17,INDEX('P03'!$AI:$AI,$A439+52),0)+IF($A439&lt;='P04'!$B$17,INDEX('P04'!$AI:$AI,$A439+52),0)+IF($A439&lt;='P05'!$B$17,INDEX('P05'!$AI:$AI,$A439+52),0)+IF($A439&lt;='P06'!$B$17,INDEX('P06'!$AI:$AI,$A439+52),0)+IF($A439&lt;='P07'!$B$17,INDEX('P07'!$AI:$AI,$A439+52),0)+IF($A439&lt;='P08'!$B$17,INDEX('P08'!$AI:$AI,$A439+52),0)+IF($A439&lt;='P09'!$B$17,INDEX('P09'!$AI:$AI,$A439+52),0)+IF($A439&lt;='P10'!$B$17,INDEX('P10'!$AI:$AI,$A439+52),0)</f>
        <v>4662.6632582934699</v>
      </c>
    </row>
    <row r="440" spans="1:20" x14ac:dyDescent="0.35">
      <c r="A440">
        <v>408</v>
      </c>
      <c r="B440">
        <f>IF($A440&lt;='P01'!$B$17,INDEX('P01'!$J:$J,$A440+52),0)+IF($A440&lt;='P02'!$B$17,INDEX('P02'!$J:$J,$A440+52),0)+IF($A440&lt;='P03'!$B$17,INDEX('P03'!$J:$J,$A440+52),0)+IF($A440&lt;='P04'!$B$17,INDEX('P04'!$J:$J,$A440+52),0)+IF($A440&lt;='P05'!$B$17,INDEX('P05'!$J:$J,$A440+52),0)+IF($A440&lt;='P06'!$B$17,INDEX('P06'!$J:$J,$A440+52),0)+IF($A440&lt;='P07'!$B$17,INDEX('P07'!$J:$J,$A440+52),0)+IF($A440&lt;='P08'!$B$17,INDEX('P08'!$J:$J,$A440+52),0)+IF($A440&lt;='P09'!$B$17,INDEX('P09'!$J:$J,$A440+52),0)+IF($A440&lt;='P10'!$B$17,INDEX('P10'!$J:$J,$A440+52),0)</f>
        <v>7.3547339130213717E-5</v>
      </c>
      <c r="C440">
        <f>IF($A440&lt;='P01'!$B$17,INDEX('P01'!$K:$K,$A440+52),0)+IF($A440&lt;='P02'!$B$17,INDEX('P02'!$K:$K,$A440+52),0)+IF($A440&lt;='P03'!$B$17,INDEX('P03'!$K:$K,$A440+52),0)+IF($A440&lt;='P04'!$B$17,INDEX('P04'!$K:$K,$A440+52),0)+IF($A440&lt;='P05'!$B$17,INDEX('P05'!$K:$K,$A440+52),0)+IF($A440&lt;='P06'!$B$17,INDEX('P06'!$K:$K,$A440+52),0)+IF($A440&lt;='P07'!$B$17,INDEX('P07'!$K:$K,$A440+52),0)+IF($A440&lt;='P08'!$B$17,INDEX('P08'!$K:$K,$A440+52),0)+IF($A440&lt;='P09'!$B$17,INDEX('P09'!$K:$K,$A440+52),0)+IF($A440&lt;='P10'!$B$17,INDEX('P10'!$K:$K,$A440+52),0)</f>
        <v>6.207741632107388E-4</v>
      </c>
      <c r="D440">
        <f>IF($A440&lt;='P01'!$B$17,INDEX('P01'!$L:$L,$A440+52),0)+IF($A440&lt;='P02'!$B$17,INDEX('P02'!$L:$L,$A440+52),0)+IF($A440&lt;='P03'!$B$17,INDEX('P03'!$L:$L,$A440+52),0)+IF($A440&lt;='P04'!$B$17,INDEX('P04'!$L:$L,$A440+52),0)+IF($A440&lt;='P05'!$B$17,INDEX('P05'!$L:$L,$A440+52),0)+IF($A440&lt;='P06'!$B$17,INDEX('P06'!$L:$L,$A440+52),0)+IF($A440&lt;='P07'!$B$17,INDEX('P07'!$L:$L,$A440+52),0)+IF($A440&lt;='P08'!$B$17,INDEX('P08'!$L:$L,$A440+52),0)+IF($A440&lt;='P09'!$B$17,INDEX('P09'!$L:$L,$A440+52),0)+IF($A440&lt;='P10'!$B$17,INDEX('P10'!$L:$L,$A440+52),0)</f>
        <v>0</v>
      </c>
      <c r="E440">
        <f>IF($A440&lt;='P01'!$B$17,INDEX('P01'!$M:$M,$A440+52),0)+IF($A440&lt;='P02'!$B$17,INDEX('P02'!$M:$M,$A440+52),0)+IF($A440&lt;='P03'!$B$17,INDEX('P03'!$M:$M,$A440+52),0)+IF($A440&lt;='P04'!$B$17,INDEX('P04'!$M:$M,$A440+52),0)+IF($A440&lt;='P05'!$B$17,INDEX('P05'!$M:$M,$A440+52),0)+IF($A440&lt;='P06'!$B$17,INDEX('P06'!$M:$M,$A440+52),0)+IF($A440&lt;='P07'!$B$17,INDEX('P07'!$M:$M,$A440+52),0)+IF($A440&lt;='P08'!$B$17,INDEX('P08'!$M:$M,$A440+52),0)+IF($A440&lt;='P09'!$B$17,INDEX('P09'!$M:$M,$A440+52),0)+IF($A440&lt;='P10'!$B$17,INDEX('P10'!$M:$M,$A440+52),0)</f>
        <v>0.18217205234745795</v>
      </c>
      <c r="F440">
        <f>IF($A440&lt;='P01'!$B$17,INDEX('P01'!$R:$R,$A440+52),0)+IF($A440&lt;='P02'!$B$17,INDEX('P02'!$R:$R,$A440+52),0)+IF($A440&lt;='P03'!$B$17,INDEX('P03'!$R:$R,$A440+52),0)+IF($A440&lt;='P04'!$B$17,INDEX('P04'!$R:$R,$A440+52),0)+IF($A440&lt;='P05'!$B$17,INDEX('P05'!$R:$R,$A440+52),0)+IF($A440&lt;='P06'!$B$17,INDEX('P06'!$R:$R,$A440+52),0)+IF($A440&lt;='P07'!$B$17,INDEX('P07'!$R:$R,$A440+52),0)+IF($A440&lt;='P08'!$B$17,INDEX('P08'!$R:$R,$A440+52),0)+IF($A440&lt;='P09'!$B$17,INDEX('P09'!$R:$R,$A440+52),0)+IF($A440&lt;='P10'!$B$17,INDEX('P10'!$R:$R,$A440+52),0)</f>
        <v>21.325876518363547</v>
      </c>
      <c r="G440">
        <f>IF($A440&lt;='P01'!$B$17,INDEX('P01'!$S:$S,$A440+52),0)+IF($A440&lt;='P02'!$B$17,INDEX('P02'!$S:$S,$A440+52),0)+IF($A440&lt;='P03'!$B$17,INDEX('P03'!$S:$S,$A440+52),0)+IF($A440&lt;='P04'!$B$17,INDEX('P04'!$S:$S,$A440+52),0)+IF($A440&lt;='P05'!$B$17,INDEX('P05'!$S:$S,$A440+52),0)+IF($A440&lt;='P06'!$B$17,INDEX('P06'!$S:$S,$A440+52),0)+IF($A440&lt;='P07'!$B$17,INDEX('P07'!$S:$S,$A440+52),0)+IF($A440&lt;='P08'!$B$17,INDEX('P08'!$S:$S,$A440+52),0)+IF($A440&lt;='P09'!$B$17,INDEX('P09'!$S:$S,$A440+52),0)+IF($A440&lt;='P10'!$B$17,INDEX('P10'!$S:$S,$A440+52),0)</f>
        <v>0.42651753036727097</v>
      </c>
      <c r="H440">
        <f>IF($A440&lt;='P01'!$B$17,INDEX('P01'!$T:$T,$A440+52),0)+IF($A440&lt;='P02'!$B$17,INDEX('P02'!$T:$T,$A440+52),0)+IF($A440&lt;='P03'!$B$17,INDEX('P03'!$T:$T,$A440+52),0)+IF($A440&lt;='P04'!$B$17,INDEX('P04'!$T:$T,$A440+52),0)+IF($A440&lt;='P05'!$B$17,INDEX('P05'!$T:$T,$A440+52),0)+IF($A440&lt;='P06'!$B$17,INDEX('P06'!$T:$T,$A440+52),0)+IF($A440&lt;='P07'!$B$17,INDEX('P07'!$T:$T,$A440+52),0)+IF($A440&lt;='P08'!$B$17,INDEX('P08'!$T:$T,$A440+52),0)+IF($A440&lt;='P09'!$B$17,INDEX('P09'!$T:$T,$A440+52),0)+IF($A440&lt;='P10'!$B$17,INDEX('P10'!$T:$T,$A440+52),0)</f>
        <v>2.4978680754515556</v>
      </c>
      <c r="I440">
        <f>IF($A440&lt;='P01'!$B$17,INDEX('P01'!$U:$U,$A440+52),0)+IF($A440&lt;='P02'!$B$17,INDEX('P02'!$U:$U,$A440+52),0)+IF($A440&lt;='P03'!$B$17,INDEX('P03'!$U:$U,$A440+52),0)+IF($A440&lt;='P04'!$B$17,INDEX('P04'!$U:$U,$A440+52),0)+IF($A440&lt;='P05'!$B$17,INDEX('P05'!$U:$U,$A440+52),0)+IF($A440&lt;='P06'!$B$17,INDEX('P06'!$U:$U,$A440+52),0)+IF($A440&lt;='P07'!$B$17,INDEX('P07'!$U:$U,$A440+52),0)+IF($A440&lt;='P08'!$B$17,INDEX('P08'!$U:$U,$A440+52),0)+IF($A440&lt;='P09'!$B$17,INDEX('P09'!$U:$U,$A440+52),0)+IF($A440&lt;='P10'!$B$17,INDEX('P10'!$U:$U,$A440+52),0)</f>
        <v>73.547339130213714</v>
      </c>
      <c r="J440">
        <f>IF($A440&lt;='P01'!$B$17,INDEX('P01'!$V:$V,$A440+52),0)+IF($A440&lt;='P02'!$B$17,INDEX('P02'!$V:$V,$A440+52),0)+IF($A440&lt;='P03'!$B$17,INDEX('P03'!$V:$V,$A440+52),0)+IF($A440&lt;='P04'!$B$17,INDEX('P04'!$V:$V,$A440+52),0)+IF($A440&lt;='P05'!$B$17,INDEX('P05'!$V:$V,$A440+52),0)+IF($A440&lt;='P06'!$B$17,INDEX('P06'!$V:$V,$A440+52),0)+IF($A440&lt;='P07'!$B$17,INDEX('P07'!$V:$V,$A440+52),0)+IF($A440&lt;='P08'!$B$17,INDEX('P08'!$V:$V,$A440+52),0)+IF($A440&lt;='P09'!$B$17,INDEX('P09'!$V:$V,$A440+52),0)+IF($A440&lt;='P10'!$B$17,INDEX('P10'!$V:$V,$A440+52),0)</f>
        <v>5.0231091310058228E-2</v>
      </c>
      <c r="K440">
        <f>IF($A440&lt;='P01'!$B$17,INDEX('P01'!$W:$W,$A440+52),0)+IF($A440&lt;='P02'!$B$17,INDEX('P02'!$W:$W,$A440+52),0)+IF($A440&lt;='P03'!$B$17,INDEX('P03'!$W:$W,$A440+52),0)+IF($A440&lt;='P04'!$B$17,INDEX('P04'!$W:$W,$A440+52),0)+IF($A440&lt;='P05'!$B$17,INDEX('P05'!$W:$W,$A440+52),0)+IF($A440&lt;='P06'!$B$17,INDEX('P06'!$W:$W,$A440+52),0)+IF($A440&lt;='P07'!$B$17,INDEX('P07'!$W:$W,$A440+52),0)+IF($A440&lt;='P08'!$B$17,INDEX('P08'!$W:$W,$A440+52),0)+IF($A440&lt;='P09'!$B$17,INDEX('P09'!$W:$W,$A440+52),0)+IF($A440&lt;='P10'!$B$17,INDEX('P10'!$W:$W,$A440+52),0)</f>
        <v>-55.196079308979058</v>
      </c>
      <c r="L440">
        <f>IF($A440&lt;='P01'!$B$17,INDEX('P01'!$X:$X,$A440+52),0)+IF($A440&lt;='P02'!$B$17,INDEX('P02'!$X:$X,$A440+52),0)+IF($A440&lt;='P03'!$B$17,INDEX('P03'!$X:$X,$A440+52),0)+IF($A440&lt;='P04'!$B$17,INDEX('P04'!$X:$X,$A440+52),0)+IF($A440&lt;='P05'!$B$17,INDEX('P05'!$X:$X,$A440+52),0)+IF($A440&lt;='P06'!$B$17,INDEX('P06'!$X:$X,$A440+52),0)+IF($A440&lt;='P07'!$B$17,INDEX('P07'!$X:$X,$A440+52),0)+IF($A440&lt;='P08'!$B$17,INDEX('P08'!$X:$X,$A440+52),0)+IF($A440&lt;='P09'!$B$17,INDEX('P09'!$X:$X,$A440+52),0)+IF($A440&lt;='P10'!$B$17,INDEX('P10'!$X:$X,$A440+52),0)</f>
        <v>55.127660246037578</v>
      </c>
      <c r="M440">
        <f>IF($A440&lt;='P01'!$B$17,INDEX('P01'!$AA:$AA,$A440+52),0)+IF($A440&lt;='P02'!$B$17,INDEX('P02'!$AA:$AA,$A440+52),0)+IF($A440&lt;='P03'!$B$17,INDEX('P03'!$AA:$AA,$A440+52),0)+IF($A440&lt;='P04'!$B$17,INDEX('P04'!$AA:$AA,$A440+52),0)+IF($A440&lt;='P05'!$B$17,INDEX('P05'!$AA:$AA,$A440+52),0)+IF($A440&lt;='P06'!$B$17,INDEX('P06'!$AA:$AA,$A440+52),0)+IF($A440&lt;='P07'!$B$17,INDEX('P07'!$AA:$AA,$A440+52),0)+IF($A440&lt;='P08'!$B$17,INDEX('P08'!$AA:$AA,$A440+52),0)+IF($A440&lt;='P09'!$B$17,INDEX('P09'!$AA:$AA,$A440+52),0)+IF($A440&lt;='P10'!$B$17,INDEX('P10'!$AA:$AA,$A440+52),0)</f>
        <v>-14.529010050197137</v>
      </c>
      <c r="N440">
        <f>IF($A440&lt;='P01'!$B$17,INDEX('P01'!$AB:$AB,$A440+52),0)+IF($A440&lt;='P02'!$B$17,INDEX('P02'!$AB:$AB,$A440+52),0)+IF($A440&lt;='P03'!$B$17,INDEX('P03'!$AB:$AB,$A440+52),0)+IF($A440&lt;='P04'!$B$17,INDEX('P04'!$AB:$AB,$A440+52),0)+IF($A440&lt;='P05'!$B$17,INDEX('P05'!$AB:$AB,$A440+52),0)+IF($A440&lt;='P06'!$B$17,INDEX('P06'!$AB:$AB,$A440+52),0)+IF($A440&lt;='P07'!$B$17,INDEX('P07'!$AB:$AB,$A440+52),0)+IF($A440&lt;='P08'!$B$17,INDEX('P08'!$AB:$AB,$A440+52),0)+IF($A440&lt;='P09'!$B$17,INDEX('P09'!$AB:$AB,$A440+52),0)+IF($A440&lt;='P10'!$B$17,INDEX('P10'!$AB:$AB,$A440+52),0)</f>
        <v>5.6388793047744361</v>
      </c>
      <c r="O440">
        <f>IF($A440&lt;='P01'!$B$17,INDEX('P01'!$AC:$AC,$A440+52),0)+IF($A440&lt;='P02'!$B$17,INDEX('P02'!$AC:$AC,$A440+52),0)+IF($A440&lt;='P03'!$B$17,INDEX('P03'!$AC:$AC,$A440+52),0)+IF($A440&lt;='P04'!$B$17,INDEX('P04'!$AC:$AC,$A440+52),0)+IF($A440&lt;='P05'!$B$17,INDEX('P05'!$AC:$AC,$A440+52),0)+IF($A440&lt;='P06'!$B$17,INDEX('P06'!$AC:$AC,$A440+52),0)+IF($A440&lt;='P07'!$B$17,INDEX('P07'!$AC:$AC,$A440+52),0)+IF($A440&lt;='P08'!$B$17,INDEX('P08'!$AC:$AC,$A440+52),0)+IF($A440&lt;='P09'!$B$17,INDEX('P09'!$AC:$AC,$A440+52),0)+IF($A440&lt;='P10'!$B$17,INDEX('P10'!$AC:$AC,$A440+52),0)</f>
        <v>0.11277758609548874</v>
      </c>
      <c r="P440">
        <f>IF($A440&lt;='P01'!$B$17,INDEX('P01'!$AD:$AD,$A440+52),0)+IF($A440&lt;='P02'!$B$17,INDEX('P02'!$AD:$AD,$A440+52),0)+IF($A440&lt;='P03'!$B$17,INDEX('P03'!$AD:$AD,$A440+52),0)+IF($A440&lt;='P04'!$B$17,INDEX('P04'!$AD:$AD,$A440+52),0)+IF($A440&lt;='P05'!$B$17,INDEX('P05'!$AD:$AD,$A440+52),0)+IF($A440&lt;='P06'!$B$17,INDEX('P06'!$AD:$AD,$A440+52),0)+IF($A440&lt;='P07'!$B$17,INDEX('P07'!$AD:$AD,$A440+52),0)+IF($A440&lt;='P08'!$B$17,INDEX('P08'!$AD:$AD,$A440+52),0)+IF($A440&lt;='P09'!$B$17,INDEX('P09'!$AD:$AD,$A440+52),0)+IF($A440&lt;='P10'!$B$17,INDEX('P10'!$AD:$AD,$A440+52),0)</f>
        <v>0.65831835072141964</v>
      </c>
      <c r="Q440">
        <f>IF($A440&lt;='P01'!$B$17,INDEX('P01'!$AE:$AE,$A440+52),0)+IF($A440&lt;='P02'!$B$17,INDEX('P02'!$AE:$AE,$A440+52),0)+IF($A440&lt;='P03'!$B$17,INDEX('P03'!$AE:$AE,$A440+52),0)+IF($A440&lt;='P04'!$B$17,INDEX('P04'!$AE:$AE,$A440+52),0)+IF($A440&lt;='P05'!$B$17,INDEX('P05'!$AE:$AE,$A440+52),0)+IF($A440&lt;='P06'!$B$17,INDEX('P06'!$AE:$AE,$A440+52),0)+IF($A440&lt;='P07'!$B$17,INDEX('P07'!$AE:$AE,$A440+52),0)+IF($A440&lt;='P08'!$B$17,INDEX('P08'!$AE:$AE,$A440+52),0)+IF($A440&lt;='P09'!$B$17,INDEX('P09'!$AE:$AE,$A440+52),0)+IF($A440&lt;='P10'!$B$17,INDEX('P10'!$AE:$AE,$A440+52),0)</f>
        <v>19.383554909079205</v>
      </c>
      <c r="R440">
        <f>IF($A440&lt;='P01'!$B$17,INDEX('P01'!$AF:$AF,$A440+52),0)+IF($A440&lt;='P02'!$B$17,INDEX('P02'!$AF:$AF,$A440+52),0)+IF($A440&lt;='P03'!$B$17,INDEX('P03'!$AF:$AF,$A440+52),0)+IF($A440&lt;='P04'!$B$17,INDEX('P04'!$AF:$AF,$A440+52),0)+IF($A440&lt;='P05'!$B$17,INDEX('P05'!$AF:$AF,$A440+52),0)+IF($A440&lt;='P06'!$B$17,INDEX('P06'!$AF:$AF,$A440+52),0)+IF($A440&lt;='P07'!$B$17,INDEX('P07'!$AF:$AF,$A440+52),0)+IF($A440&lt;='P08'!$B$17,INDEX('P08'!$AF:$AF,$A440+52),0)+IF($A440&lt;='P09'!$B$17,INDEX('P09'!$AF:$AF,$A440+52),0)+IF($A440&lt;='P10'!$B$17,INDEX('P10'!$AF:$AF,$A440+52),0)</f>
        <v>1.323850907546294E-2</v>
      </c>
      <c r="S440">
        <f>IF($A440&lt;='P01'!$B$17,INDEX('P01'!$AG:$AG,$A440+52),0)+IF($A440&lt;='P02'!$B$17,INDEX('P02'!$AG:$AG,$A440+52),0)+IF($A440&lt;='P03'!$B$17,INDEX('P03'!$AG:$AG,$A440+52),0)+IF($A440&lt;='P04'!$B$17,INDEX('P04'!$AG:$AG,$A440+52),0)+IF($A440&lt;='P05'!$B$17,INDEX('P05'!$AG:$AG,$A440+52),0)+IF($A440&lt;='P06'!$B$17,INDEX('P06'!$AG:$AG,$A440+52),0)+IF($A440&lt;='P07'!$B$17,INDEX('P07'!$AG:$AG,$A440+52),0)+IF($A440&lt;='P08'!$B$17,INDEX('P08'!$AG:$AG,$A440+52),0)+IF($A440&lt;='P09'!$B$17,INDEX('P09'!$AG:$AG,$A440+52),0)+IF($A440&lt;='P10'!$B$17,INDEX('P10'!$AG:$AG,$A440+52),0)</f>
        <v>4622.7999442471046</v>
      </c>
      <c r="T440">
        <f>IF($A440&lt;='P01'!$B$17,INDEX('P01'!$AI:$AI,$A440+52),0)+IF($A440&lt;='P02'!$B$17,INDEX('P02'!$AI:$AI,$A440+52),0)+IF($A440&lt;='P03'!$B$17,INDEX('P03'!$AI:$AI,$A440+52),0)+IF($A440&lt;='P04'!$B$17,INDEX('P04'!$AI:$AI,$A440+52),0)+IF($A440&lt;='P05'!$B$17,INDEX('P05'!$AI:$AI,$A440+52),0)+IF($A440&lt;='P06'!$B$17,INDEX('P06'!$AI:$AI,$A440+52),0)+IF($A440&lt;='P07'!$B$17,INDEX('P07'!$AI:$AI,$A440+52),0)+IF($A440&lt;='P08'!$B$17,INDEX('P08'!$AI:$AI,$A440+52),0)+IF($A440&lt;='P09'!$B$17,INDEX('P09'!$AI:$AI,$A440+52),0)+IF($A440&lt;='P10'!$B$17,INDEX('P10'!$AI:$AI,$A440+52),0)</f>
        <v>4622.7999442471046</v>
      </c>
    </row>
    <row r="441" spans="1:20" x14ac:dyDescent="0.35">
      <c r="A441">
        <v>409</v>
      </c>
      <c r="B441">
        <f>IF($A441&lt;='P01'!$B$17,INDEX('P01'!$J:$J,$A441+52),0)+IF($A441&lt;='P02'!$B$17,INDEX('P02'!$J:$J,$A441+52),0)+IF($A441&lt;='P03'!$B$17,INDEX('P03'!$J:$J,$A441+52),0)+IF($A441&lt;='P04'!$B$17,INDEX('P04'!$J:$J,$A441+52),0)+IF($A441&lt;='P05'!$B$17,INDEX('P05'!$J:$J,$A441+52),0)+IF($A441&lt;='P06'!$B$17,INDEX('P06'!$J:$J,$A441+52),0)+IF($A441&lt;='P07'!$B$17,INDEX('P07'!$J:$J,$A441+52),0)+IF($A441&lt;='P08'!$B$17,INDEX('P08'!$J:$J,$A441+52),0)+IF($A441&lt;='P09'!$B$17,INDEX('P09'!$J:$J,$A441+52),0)+IF($A441&lt;='P10'!$B$17,INDEX('P10'!$J:$J,$A441+52),0)</f>
        <v>8.0365662265988598E-5</v>
      </c>
      <c r="C441">
        <f>IF($A441&lt;='P01'!$B$17,INDEX('P01'!$K:$K,$A441+52),0)+IF($A441&lt;='P02'!$B$17,INDEX('P02'!$K:$K,$A441+52),0)+IF($A441&lt;='P03'!$B$17,INDEX('P03'!$K:$K,$A441+52),0)+IF($A441&lt;='P04'!$B$17,INDEX('P04'!$K:$K,$A441+52),0)+IF($A441&lt;='P05'!$B$17,INDEX('P05'!$K:$K,$A441+52),0)+IF($A441&lt;='P06'!$B$17,INDEX('P06'!$K:$K,$A441+52),0)+IF($A441&lt;='P07'!$B$17,INDEX('P07'!$K:$K,$A441+52),0)+IF($A441&lt;='P08'!$B$17,INDEX('P08'!$K:$K,$A441+52),0)+IF($A441&lt;='P09'!$B$17,INDEX('P09'!$K:$K,$A441+52),0)+IF($A441&lt;='P10'!$B$17,INDEX('P10'!$K:$K,$A441+52),0)</f>
        <v>6.1839305506354006E-4</v>
      </c>
      <c r="D441">
        <f>IF($A441&lt;='P01'!$B$17,INDEX('P01'!$L:$L,$A441+52),0)+IF($A441&lt;='P02'!$B$17,INDEX('P02'!$L:$L,$A441+52),0)+IF($A441&lt;='P03'!$B$17,INDEX('P03'!$L:$L,$A441+52),0)+IF($A441&lt;='P04'!$B$17,INDEX('P04'!$L:$L,$A441+52),0)+IF($A441&lt;='P05'!$B$17,INDEX('P05'!$L:$L,$A441+52),0)+IF($A441&lt;='P06'!$B$17,INDEX('P06'!$L:$L,$A441+52),0)+IF($A441&lt;='P07'!$B$17,INDEX('P07'!$L:$L,$A441+52),0)+IF($A441&lt;='P08'!$B$17,INDEX('P08'!$L:$L,$A441+52),0)+IF($A441&lt;='P09'!$B$17,INDEX('P09'!$L:$L,$A441+52),0)+IF($A441&lt;='P10'!$B$17,INDEX('P10'!$L:$L,$A441+52),0)</f>
        <v>0</v>
      </c>
      <c r="E441">
        <f>IF($A441&lt;='P01'!$B$17,INDEX('P01'!$M:$M,$A441+52),0)+IF($A441&lt;='P02'!$B$17,INDEX('P02'!$M:$M,$A441+52),0)+IF($A441&lt;='P03'!$B$17,INDEX('P03'!$M:$M,$A441+52),0)+IF($A441&lt;='P04'!$B$17,INDEX('P04'!$M:$M,$A441+52),0)+IF($A441&lt;='P05'!$B$17,INDEX('P05'!$M:$M,$A441+52),0)+IF($A441&lt;='P06'!$B$17,INDEX('P06'!$M:$M,$A441+52),0)+IF($A441&lt;='P07'!$B$17,INDEX('P07'!$M:$M,$A441+52),0)+IF($A441&lt;='P08'!$B$17,INDEX('P08'!$M:$M,$A441+52),0)+IF($A441&lt;='P09'!$B$17,INDEX('P09'!$M:$M,$A441+52),0)+IF($A441&lt;='P10'!$B$17,INDEX('P10'!$M:$M,$A441+52),0)</f>
        <v>0.18147329363012843</v>
      </c>
      <c r="F441">
        <f>IF($A441&lt;='P01'!$B$17,INDEX('P01'!$R:$R,$A441+52),0)+IF($A441&lt;='P02'!$B$17,INDEX('P02'!$R:$R,$A441+52),0)+IF($A441&lt;='P03'!$B$17,INDEX('P03'!$R:$R,$A441+52),0)+IF($A441&lt;='P04'!$B$17,INDEX('P04'!$R:$R,$A441+52),0)+IF($A441&lt;='P05'!$B$17,INDEX('P05'!$R:$R,$A441+52),0)+IF($A441&lt;='P06'!$B$17,INDEX('P06'!$R:$R,$A441+52),0)+IF($A441&lt;='P07'!$B$17,INDEX('P07'!$R:$R,$A441+52),0)+IF($A441&lt;='P08'!$B$17,INDEX('P08'!$R:$R,$A441+52),0)+IF($A441&lt;='P09'!$B$17,INDEX('P09'!$R:$R,$A441+52),0)+IF($A441&lt;='P10'!$B$17,INDEX('P10'!$R:$R,$A441+52),0)</f>
        <v>21.244904744760547</v>
      </c>
      <c r="G441">
        <f>IF($A441&lt;='P01'!$B$17,INDEX('P01'!$S:$S,$A441+52),0)+IF($A441&lt;='P02'!$B$17,INDEX('P02'!$S:$S,$A441+52),0)+IF($A441&lt;='P03'!$B$17,INDEX('P03'!$S:$S,$A441+52),0)+IF($A441&lt;='P04'!$B$17,INDEX('P04'!$S:$S,$A441+52),0)+IF($A441&lt;='P05'!$B$17,INDEX('P05'!$S:$S,$A441+52),0)+IF($A441&lt;='P06'!$B$17,INDEX('P06'!$S:$S,$A441+52),0)+IF($A441&lt;='P07'!$B$17,INDEX('P07'!$S:$S,$A441+52),0)+IF($A441&lt;='P08'!$B$17,INDEX('P08'!$S:$S,$A441+52),0)+IF($A441&lt;='P09'!$B$17,INDEX('P09'!$S:$S,$A441+52),0)+IF($A441&lt;='P10'!$B$17,INDEX('P10'!$S:$S,$A441+52),0)</f>
        <v>0.42489809489521096</v>
      </c>
      <c r="H441">
        <f>IF($A441&lt;='P01'!$B$17,INDEX('P01'!$T:$T,$A441+52),0)+IF($A441&lt;='P02'!$B$17,INDEX('P02'!$T:$T,$A441+52),0)+IF($A441&lt;='P03'!$B$17,INDEX('P03'!$T:$T,$A441+52),0)+IF($A441&lt;='P04'!$B$17,INDEX('P04'!$T:$T,$A441+52),0)+IF($A441&lt;='P05'!$B$17,INDEX('P05'!$T:$T,$A441+52),0)+IF($A441&lt;='P06'!$B$17,INDEX('P06'!$T:$T,$A441+52),0)+IF($A441&lt;='P07'!$B$17,INDEX('P07'!$T:$T,$A441+52),0)+IF($A441&lt;='P08'!$B$17,INDEX('P08'!$T:$T,$A441+52),0)+IF($A441&lt;='P09'!$B$17,INDEX('P09'!$T:$T,$A441+52),0)+IF($A441&lt;='P10'!$B$17,INDEX('P10'!$T:$T,$A441+52),0)</f>
        <v>2.4945209986796879</v>
      </c>
      <c r="I441">
        <f>IF($A441&lt;='P01'!$B$17,INDEX('P01'!$U:$U,$A441+52),0)+IF($A441&lt;='P02'!$B$17,INDEX('P02'!$U:$U,$A441+52),0)+IF($A441&lt;='P03'!$B$17,INDEX('P03'!$U:$U,$A441+52),0)+IF($A441&lt;='P04'!$B$17,INDEX('P04'!$U:$U,$A441+52),0)+IF($A441&lt;='P05'!$B$17,INDEX('P05'!$U:$U,$A441+52),0)+IF($A441&lt;='P06'!$B$17,INDEX('P06'!$U:$U,$A441+52),0)+IF($A441&lt;='P07'!$B$17,INDEX('P07'!$U:$U,$A441+52),0)+IF($A441&lt;='P08'!$B$17,INDEX('P08'!$U:$U,$A441+52),0)+IF($A441&lt;='P09'!$B$17,INDEX('P09'!$U:$U,$A441+52),0)+IF($A441&lt;='P10'!$B$17,INDEX('P10'!$U:$U,$A441+52),0)</f>
        <v>80.365662265988604</v>
      </c>
      <c r="J441">
        <f>IF($A441&lt;='P01'!$B$17,INDEX('P01'!$V:$V,$A441+52),0)+IF($A441&lt;='P02'!$B$17,INDEX('P02'!$V:$V,$A441+52),0)+IF($A441&lt;='P03'!$B$17,INDEX('P03'!$V:$V,$A441+52),0)+IF($A441&lt;='P04'!$B$17,INDEX('P04'!$V:$V,$A441+52),0)+IF($A441&lt;='P05'!$B$17,INDEX('P05'!$V:$V,$A441+52),0)+IF($A441&lt;='P06'!$B$17,INDEX('P06'!$V:$V,$A441+52),0)+IF($A441&lt;='P07'!$B$17,INDEX('P07'!$V:$V,$A441+52),0)+IF($A441&lt;='P08'!$B$17,INDEX('P08'!$V:$V,$A441+52),0)+IF($A441&lt;='P09'!$B$17,INDEX('P09'!$V:$V,$A441+52),0)+IF($A441&lt;='P10'!$B$17,INDEX('P10'!$V:$V,$A441+52),0)</f>
        <v>5.5023212812287836E-2</v>
      </c>
      <c r="K441">
        <f>IF($A441&lt;='P01'!$B$17,INDEX('P01'!$W:$W,$A441+52),0)+IF($A441&lt;='P02'!$B$17,INDEX('P02'!$W:$W,$A441+52),0)+IF($A441&lt;='P03'!$B$17,INDEX('P03'!$W:$W,$A441+52),0)+IF($A441&lt;='P04'!$B$17,INDEX('P04'!$W:$W,$A441+52),0)+IF($A441&lt;='P05'!$B$17,INDEX('P05'!$W:$W,$A441+52),0)+IF($A441&lt;='P06'!$B$17,INDEX('P06'!$W:$W,$A441+52),0)+IF($A441&lt;='P07'!$B$17,INDEX('P07'!$W:$W,$A441+52),0)+IF($A441&lt;='P08'!$B$17,INDEX('P08'!$W:$W,$A441+52),0)+IF($A441&lt;='P09'!$B$17,INDEX('P09'!$W:$W,$A441+52),0)+IF($A441&lt;='P10'!$B$17,INDEX('P10'!$W:$W,$A441+52),0)</f>
        <v>-62.095199827615247</v>
      </c>
      <c r="L441">
        <f>IF($A441&lt;='P01'!$B$17,INDEX('P01'!$X:$X,$A441+52),0)+IF($A441&lt;='P02'!$B$17,INDEX('P02'!$X:$X,$A441+52),0)+IF($A441&lt;='P03'!$B$17,INDEX('P03'!$X:$X,$A441+52),0)+IF($A441&lt;='P04'!$B$17,INDEX('P04'!$X:$X,$A441+52),0)+IF($A441&lt;='P05'!$B$17,INDEX('P05'!$X:$X,$A441+52),0)+IF($A441&lt;='P06'!$B$17,INDEX('P06'!$X:$X,$A441+52),0)+IF($A441&lt;='P07'!$B$17,INDEX('P07'!$X:$X,$A441+52),0)+IF($A441&lt;='P08'!$B$17,INDEX('P08'!$X:$X,$A441+52),0)+IF($A441&lt;='P09'!$B$17,INDEX('P09'!$X:$X,$A441+52),0)+IF($A441&lt;='P10'!$B$17,INDEX('P10'!$X:$X,$A441+52),0)</f>
        <v>62.027040543579936</v>
      </c>
      <c r="M441">
        <f>IF($A441&lt;='P01'!$B$17,INDEX('P01'!$AA:$AA,$A441+52),0)+IF($A441&lt;='P02'!$B$17,INDEX('P02'!$AA:$AA,$A441+52),0)+IF($A441&lt;='P03'!$B$17,INDEX('P03'!$AA:$AA,$A441+52),0)+IF($A441&lt;='P04'!$B$17,INDEX('P04'!$AA:$AA,$A441+52),0)+IF($A441&lt;='P05'!$B$17,INDEX('P05'!$AA:$AA,$A441+52),0)+IF($A441&lt;='P06'!$B$17,INDEX('P06'!$AA:$AA,$A441+52),0)+IF($A441&lt;='P07'!$B$17,INDEX('P07'!$AA:$AA,$A441+52),0)+IF($A441&lt;='P08'!$B$17,INDEX('P08'!$AA:$AA,$A441+52),0)+IF($A441&lt;='P09'!$B$17,INDEX('P09'!$AA:$AA,$A441+52),0)+IF($A441&lt;='P10'!$B$17,INDEX('P10'!$AA:$AA,$A441+52),0)</f>
        <v>-16.294013783124999</v>
      </c>
      <c r="N441">
        <f>IF($A441&lt;='P01'!$B$17,INDEX('P01'!$AB:$AB,$A441+52),0)+IF($A441&lt;='P02'!$B$17,INDEX('P02'!$AB:$AB,$A441+52),0)+IF($A441&lt;='P03'!$B$17,INDEX('P03'!$AB:$AB,$A441+52),0)+IF($A441&lt;='P04'!$B$17,INDEX('P04'!$AB:$AB,$A441+52),0)+IF($A441&lt;='P05'!$B$17,INDEX('P05'!$AB:$AB,$A441+52),0)+IF($A441&lt;='P06'!$B$17,INDEX('P06'!$AB:$AB,$A441+52),0)+IF($A441&lt;='P07'!$B$17,INDEX('P07'!$AB:$AB,$A441+52),0)+IF($A441&lt;='P08'!$B$17,INDEX('P08'!$AB:$AB,$A441+52),0)+IF($A441&lt;='P09'!$B$17,INDEX('P09'!$AB:$AB,$A441+52),0)+IF($A441&lt;='P10'!$B$17,INDEX('P10'!$AB:$AB,$A441+52),0)</f>
        <v>5.5991390379077979</v>
      </c>
      <c r="O441">
        <f>IF($A441&lt;='P01'!$B$17,INDEX('P01'!$AC:$AC,$A441+52),0)+IF($A441&lt;='P02'!$B$17,INDEX('P02'!$AC:$AC,$A441+52),0)+IF($A441&lt;='P03'!$B$17,INDEX('P03'!$AC:$AC,$A441+52),0)+IF($A441&lt;='P04'!$B$17,INDEX('P04'!$AC:$AC,$A441+52),0)+IF($A441&lt;='P05'!$B$17,INDEX('P05'!$AC:$AC,$A441+52),0)+IF($A441&lt;='P06'!$B$17,INDEX('P06'!$AC:$AC,$A441+52),0)+IF($A441&lt;='P07'!$B$17,INDEX('P07'!$AC:$AC,$A441+52),0)+IF($A441&lt;='P08'!$B$17,INDEX('P08'!$AC:$AC,$A441+52),0)+IF($A441&lt;='P09'!$B$17,INDEX('P09'!$AC:$AC,$A441+52),0)+IF($A441&lt;='P10'!$B$17,INDEX('P10'!$AC:$AC,$A441+52),0)</f>
        <v>0.11198278075815597</v>
      </c>
      <c r="P441">
        <f>IF($A441&lt;='P01'!$B$17,INDEX('P01'!$AD:$AD,$A441+52),0)+IF($A441&lt;='P02'!$B$17,INDEX('P02'!$AD:$AD,$A441+52),0)+IF($A441&lt;='P03'!$B$17,INDEX('P03'!$AD:$AD,$A441+52),0)+IF($A441&lt;='P04'!$B$17,INDEX('P04'!$AD:$AD,$A441+52),0)+IF($A441&lt;='P05'!$B$17,INDEX('P05'!$AD:$AD,$A441+52),0)+IF($A441&lt;='P06'!$B$17,INDEX('P06'!$AD:$AD,$A441+52),0)+IF($A441&lt;='P07'!$B$17,INDEX('P07'!$AD:$AD,$A441+52),0)+IF($A441&lt;='P08'!$B$17,INDEX('P08'!$AD:$AD,$A441+52),0)+IF($A441&lt;='P09'!$B$17,INDEX('P09'!$AD:$AD,$A441+52),0)+IF($A441&lt;='P10'!$B$17,INDEX('P10'!$AD:$AD,$A441+52),0)</f>
        <v>0.65529096952842747</v>
      </c>
      <c r="Q441">
        <f>IF($A441&lt;='P01'!$B$17,INDEX('P01'!$AE:$AE,$A441+52),0)+IF($A441&lt;='P02'!$B$17,INDEX('P02'!$AE:$AE,$A441+52),0)+IF($A441&lt;='P03'!$B$17,INDEX('P03'!$AE:$AE,$A441+52),0)+IF($A441&lt;='P04'!$B$17,INDEX('P04'!$AE:$AE,$A441+52),0)+IF($A441&lt;='P05'!$B$17,INDEX('P05'!$AE:$AE,$A441+52),0)+IF($A441&lt;='P06'!$B$17,INDEX('P06'!$AE:$AE,$A441+52),0)+IF($A441&lt;='P07'!$B$17,INDEX('P07'!$AE:$AE,$A441+52),0)+IF($A441&lt;='P08'!$B$17,INDEX('P08'!$AE:$AE,$A441+52),0)+IF($A441&lt;='P09'!$B$17,INDEX('P09'!$AE:$AE,$A441+52),0)+IF($A441&lt;='P10'!$B$17,INDEX('P10'!$AE:$AE,$A441+52),0)</f>
        <v>21.111424907205631</v>
      </c>
      <c r="R441">
        <f>IF($A441&lt;='P01'!$B$17,INDEX('P01'!$AF:$AF,$A441+52),0)+IF($A441&lt;='P02'!$B$17,INDEX('P02'!$AF:$AF,$A441+52),0)+IF($A441&lt;='P03'!$B$17,INDEX('P03'!$AF:$AF,$A441+52),0)+IF($A441&lt;='P04'!$B$17,INDEX('P04'!$AF:$AF,$A441+52),0)+IF($A441&lt;='P05'!$B$17,INDEX('P05'!$AF:$AF,$A441+52),0)+IF($A441&lt;='P06'!$B$17,INDEX('P06'!$AF:$AF,$A441+52),0)+IF($A441&lt;='P07'!$B$17,INDEX('P07'!$AF:$AF,$A441+52),0)+IF($A441&lt;='P08'!$B$17,INDEX('P08'!$AF:$AF,$A441+52),0)+IF($A441&lt;='P09'!$B$17,INDEX('P09'!$AF:$AF,$A441+52),0)+IF($A441&lt;='P10'!$B$17,INDEX('P10'!$AF:$AF,$A441+52),0)</f>
        <v>1.4454163540582378E-2</v>
      </c>
      <c r="S441">
        <f>IF($A441&lt;='P01'!$B$17,INDEX('P01'!$AG:$AG,$A441+52),0)+IF($A441&lt;='P02'!$B$17,INDEX('P02'!$AG:$AG,$A441+52),0)+IF($A441&lt;='P03'!$B$17,INDEX('P03'!$AG:$AG,$A441+52),0)+IF($A441&lt;='P04'!$B$17,INDEX('P04'!$AG:$AG,$A441+52),0)+IF($A441&lt;='P05'!$B$17,INDEX('P05'!$AG:$AG,$A441+52),0)+IF($A441&lt;='P06'!$B$17,INDEX('P06'!$AG:$AG,$A441+52),0)+IF($A441&lt;='P07'!$B$17,INDEX('P07'!$AG:$AG,$A441+52),0)+IF($A441&lt;='P08'!$B$17,INDEX('P08'!$AG:$AG,$A441+52),0)+IF($A441&lt;='P09'!$B$17,INDEX('P09'!$AG:$AG,$A441+52),0)+IF($A441&lt;='P10'!$B$17,INDEX('P10'!$AG:$AG,$A441+52),0)</f>
        <v>4575.9067477861527</v>
      </c>
      <c r="T441">
        <f>IF($A441&lt;='P01'!$B$17,INDEX('P01'!$AI:$AI,$A441+52),0)+IF($A441&lt;='P02'!$B$17,INDEX('P02'!$AI:$AI,$A441+52),0)+IF($A441&lt;='P03'!$B$17,INDEX('P03'!$AI:$AI,$A441+52),0)+IF($A441&lt;='P04'!$B$17,INDEX('P04'!$AI:$AI,$A441+52),0)+IF($A441&lt;='P05'!$B$17,INDEX('P05'!$AI:$AI,$A441+52),0)+IF($A441&lt;='P06'!$B$17,INDEX('P06'!$AI:$AI,$A441+52),0)+IF($A441&lt;='P07'!$B$17,INDEX('P07'!$AI:$AI,$A441+52),0)+IF($A441&lt;='P08'!$B$17,INDEX('P08'!$AI:$AI,$A441+52),0)+IF($A441&lt;='P09'!$B$17,INDEX('P09'!$AI:$AI,$A441+52),0)+IF($A441&lt;='P10'!$B$17,INDEX('P10'!$AI:$AI,$A441+52),0)</f>
        <v>4575.9067477861527</v>
      </c>
    </row>
    <row r="442" spans="1:20" x14ac:dyDescent="0.35">
      <c r="A442">
        <v>410</v>
      </c>
      <c r="B442">
        <f>IF($A442&lt;='P01'!$B$17,INDEX('P01'!$J:$J,$A442+52),0)+IF($A442&lt;='P02'!$B$17,INDEX('P02'!$J:$J,$A442+52),0)+IF($A442&lt;='P03'!$B$17,INDEX('P03'!$J:$J,$A442+52),0)+IF($A442&lt;='P04'!$B$17,INDEX('P04'!$J:$J,$A442+52),0)+IF($A442&lt;='P05'!$B$17,INDEX('P05'!$J:$J,$A442+52),0)+IF($A442&lt;='P06'!$B$17,INDEX('P06'!$J:$J,$A442+52),0)+IF($A442&lt;='P07'!$B$17,INDEX('P07'!$J:$J,$A442+52),0)+IF($A442&lt;='P08'!$B$17,INDEX('P08'!$J:$J,$A442+52),0)+IF($A442&lt;='P09'!$B$17,INDEX('P09'!$J:$J,$A442+52),0)+IF($A442&lt;='P10'!$B$17,INDEX('P10'!$J:$J,$A442+52),0)</f>
        <v>8.0057403088147139E-5</v>
      </c>
      <c r="C442">
        <f>IF($A442&lt;='P01'!$B$17,INDEX('P01'!$K:$K,$A442+52),0)+IF($A442&lt;='P02'!$B$17,INDEX('P02'!$K:$K,$A442+52),0)+IF($A442&lt;='P03'!$B$17,INDEX('P03'!$K:$K,$A442+52),0)+IF($A442&lt;='P04'!$B$17,INDEX('P04'!$K:$K,$A442+52),0)+IF($A442&lt;='P05'!$B$17,INDEX('P05'!$K:$K,$A442+52),0)+IF($A442&lt;='P06'!$B$17,INDEX('P06'!$K:$K,$A442+52),0)+IF($A442&lt;='P07'!$B$17,INDEX('P07'!$K:$K,$A442+52),0)+IF($A442&lt;='P08'!$B$17,INDEX('P08'!$K:$K,$A442+52),0)+IF($A442&lt;='P09'!$B$17,INDEX('P09'!$K:$K,$A442+52),0)+IF($A442&lt;='P10'!$B$17,INDEX('P10'!$K:$K,$A442+52),0)</f>
        <v>6.1602108015084865E-4</v>
      </c>
      <c r="D442">
        <f>IF($A442&lt;='P01'!$B$17,INDEX('P01'!$L:$L,$A442+52),0)+IF($A442&lt;='P02'!$B$17,INDEX('P02'!$L:$L,$A442+52),0)+IF($A442&lt;='P03'!$B$17,INDEX('P03'!$L:$L,$A442+52),0)+IF($A442&lt;='P04'!$B$17,INDEX('P04'!$L:$L,$A442+52),0)+IF($A442&lt;='P05'!$B$17,INDEX('P05'!$L:$L,$A442+52),0)+IF($A442&lt;='P06'!$B$17,INDEX('P06'!$L:$L,$A442+52),0)+IF($A442&lt;='P07'!$B$17,INDEX('P07'!$L:$L,$A442+52),0)+IF($A442&lt;='P08'!$B$17,INDEX('P08'!$L:$L,$A442+52),0)+IF($A442&lt;='P09'!$B$17,INDEX('P09'!$L:$L,$A442+52),0)+IF($A442&lt;='P10'!$B$17,INDEX('P10'!$L:$L,$A442+52),0)</f>
        <v>0</v>
      </c>
      <c r="E442">
        <f>IF($A442&lt;='P01'!$B$17,INDEX('P01'!$M:$M,$A442+52),0)+IF($A442&lt;='P02'!$B$17,INDEX('P02'!$M:$M,$A442+52),0)+IF($A442&lt;='P03'!$B$17,INDEX('P03'!$M:$M,$A442+52),0)+IF($A442&lt;='P04'!$B$17,INDEX('P04'!$M:$M,$A442+52),0)+IF($A442&lt;='P05'!$B$17,INDEX('P05'!$M:$M,$A442+52),0)+IF($A442&lt;='P06'!$B$17,INDEX('P06'!$M:$M,$A442+52),0)+IF($A442&lt;='P07'!$B$17,INDEX('P07'!$M:$M,$A442+52),0)+IF($A442&lt;='P08'!$B$17,INDEX('P08'!$M:$M,$A442+52),0)+IF($A442&lt;='P09'!$B$17,INDEX('P09'!$M:$M,$A442+52),0)+IF($A442&lt;='P10'!$B$17,INDEX('P10'!$M:$M,$A442+52),0)</f>
        <v>0.18077721514688944</v>
      </c>
      <c r="F442">
        <f>IF($A442&lt;='P01'!$B$17,INDEX('P01'!$R:$R,$A442+52),0)+IF($A442&lt;='P02'!$B$17,INDEX('P02'!$R:$R,$A442+52),0)+IF($A442&lt;='P03'!$B$17,INDEX('P03'!$R:$R,$A442+52),0)+IF($A442&lt;='P04'!$B$17,INDEX('P04'!$R:$R,$A442+52),0)+IF($A442&lt;='P05'!$B$17,INDEX('P05'!$R:$R,$A442+52),0)+IF($A442&lt;='P06'!$B$17,INDEX('P06'!$R:$R,$A442+52),0)+IF($A442&lt;='P07'!$B$17,INDEX('P07'!$R:$R,$A442+52),0)+IF($A442&lt;='P08'!$B$17,INDEX('P08'!$R:$R,$A442+52),0)+IF($A442&lt;='P09'!$B$17,INDEX('P09'!$R:$R,$A442+52),0)+IF($A442&lt;='P10'!$B$17,INDEX('P10'!$R:$R,$A442+52),0)</f>
        <v>21.163415503145579</v>
      </c>
      <c r="G442">
        <f>IF($A442&lt;='P01'!$B$17,INDEX('P01'!$S:$S,$A442+52),0)+IF($A442&lt;='P02'!$B$17,INDEX('P02'!$S:$S,$A442+52),0)+IF($A442&lt;='P03'!$B$17,INDEX('P03'!$S:$S,$A442+52),0)+IF($A442&lt;='P04'!$B$17,INDEX('P04'!$S:$S,$A442+52),0)+IF($A442&lt;='P05'!$B$17,INDEX('P05'!$S:$S,$A442+52),0)+IF($A442&lt;='P06'!$B$17,INDEX('P06'!$S:$S,$A442+52),0)+IF($A442&lt;='P07'!$B$17,INDEX('P07'!$S:$S,$A442+52),0)+IF($A442&lt;='P08'!$B$17,INDEX('P08'!$S:$S,$A442+52),0)+IF($A442&lt;='P09'!$B$17,INDEX('P09'!$S:$S,$A442+52),0)+IF($A442&lt;='P10'!$B$17,INDEX('P10'!$S:$S,$A442+52),0)</f>
        <v>0.4232683100629116</v>
      </c>
      <c r="H442">
        <f>IF($A442&lt;='P01'!$B$17,INDEX('P01'!$T:$T,$A442+52),0)+IF($A442&lt;='P02'!$B$17,INDEX('P02'!$T:$T,$A442+52),0)+IF($A442&lt;='P03'!$B$17,INDEX('P03'!$T:$T,$A442+52),0)+IF($A442&lt;='P04'!$B$17,INDEX('P04'!$T:$T,$A442+52),0)+IF($A442&lt;='P05'!$B$17,INDEX('P05'!$T:$T,$A442+52),0)+IF($A442&lt;='P06'!$B$17,INDEX('P06'!$T:$T,$A442+52),0)+IF($A442&lt;='P07'!$B$17,INDEX('P07'!$T:$T,$A442+52),0)+IF($A442&lt;='P08'!$B$17,INDEX('P08'!$T:$T,$A442+52),0)+IF($A442&lt;='P09'!$B$17,INDEX('P09'!$T:$T,$A442+52),0)+IF($A442&lt;='P10'!$B$17,INDEX('P10'!$T:$T,$A442+52),0)</f>
        <v>2.4910813094834441</v>
      </c>
      <c r="I442">
        <f>IF($A442&lt;='P01'!$B$17,INDEX('P01'!$U:$U,$A442+52),0)+IF($A442&lt;='P02'!$B$17,INDEX('P02'!$U:$U,$A442+52),0)+IF($A442&lt;='P03'!$B$17,INDEX('P03'!$U:$U,$A442+52),0)+IF($A442&lt;='P04'!$B$17,INDEX('P04'!$U:$U,$A442+52),0)+IF($A442&lt;='P05'!$B$17,INDEX('P05'!$U:$U,$A442+52),0)+IF($A442&lt;='P06'!$B$17,INDEX('P06'!$U:$U,$A442+52),0)+IF($A442&lt;='P07'!$B$17,INDEX('P07'!$U:$U,$A442+52),0)+IF($A442&lt;='P08'!$B$17,INDEX('P08'!$U:$U,$A442+52),0)+IF($A442&lt;='P09'!$B$17,INDEX('P09'!$U:$U,$A442+52),0)+IF($A442&lt;='P10'!$B$17,INDEX('P10'!$U:$U,$A442+52),0)</f>
        <v>80.05740308814714</v>
      </c>
      <c r="J442">
        <f>IF($A442&lt;='P01'!$B$17,INDEX('P01'!$V:$V,$A442+52),0)+IF($A442&lt;='P02'!$B$17,INDEX('P02'!$V:$V,$A442+52),0)+IF($A442&lt;='P03'!$B$17,INDEX('P03'!$V:$V,$A442+52),0)+IF($A442&lt;='P04'!$B$17,INDEX('P04'!$V:$V,$A442+52),0)+IF($A442&lt;='P05'!$B$17,INDEX('P05'!$V:$V,$A442+52),0)+IF($A442&lt;='P06'!$B$17,INDEX('P06'!$V:$V,$A442+52),0)+IF($A442&lt;='P07'!$B$17,INDEX('P07'!$V:$V,$A442+52),0)+IF($A442&lt;='P08'!$B$17,INDEX('P08'!$V:$V,$A442+52),0)+IF($A442&lt;='P09'!$B$17,INDEX('P09'!$V:$V,$A442+52),0)+IF($A442&lt;='P10'!$B$17,INDEX('P10'!$V:$V,$A442+52),0)</f>
        <v>5.4947341432270112E-2</v>
      </c>
      <c r="K442">
        <f>IF($A442&lt;='P01'!$B$17,INDEX('P01'!$W:$W,$A442+52),0)+IF($A442&lt;='P02'!$B$17,INDEX('P02'!$W:$W,$A442+52),0)+IF($A442&lt;='P03'!$B$17,INDEX('P03'!$W:$W,$A442+52),0)+IF($A442&lt;='P04'!$B$17,INDEX('P04'!$W:$W,$A442+52),0)+IF($A442&lt;='P05'!$B$17,INDEX('P05'!$W:$W,$A442+52),0)+IF($A442&lt;='P06'!$B$17,INDEX('P06'!$W:$W,$A442+52),0)+IF($A442&lt;='P07'!$B$17,INDEX('P07'!$W:$W,$A442+52),0)+IF($A442&lt;='P08'!$B$17,INDEX('P08'!$W:$W,$A442+52),0)+IF($A442&lt;='P09'!$B$17,INDEX('P09'!$W:$W,$A442+52),0)+IF($A442&lt;='P10'!$B$17,INDEX('P10'!$W:$W,$A442+52),0)</f>
        <v>-61.863284545980186</v>
      </c>
      <c r="L442">
        <f>IF($A442&lt;='P01'!$B$17,INDEX('P01'!$X:$X,$A442+52),0)+IF($A442&lt;='P02'!$B$17,INDEX('P02'!$X:$X,$A442+52),0)+IF($A442&lt;='P03'!$B$17,INDEX('P03'!$X:$X,$A442+52),0)+IF($A442&lt;='P04'!$B$17,INDEX('P04'!$X:$X,$A442+52),0)+IF($A442&lt;='P05'!$B$17,INDEX('P05'!$X:$X,$A442+52),0)+IF($A442&lt;='P06'!$B$17,INDEX('P06'!$X:$X,$A442+52),0)+IF($A442&lt;='P07'!$B$17,INDEX('P07'!$X:$X,$A442+52),0)+IF($A442&lt;='P08'!$B$17,INDEX('P08'!$X:$X,$A442+52),0)+IF($A442&lt;='P09'!$B$17,INDEX('P09'!$X:$X,$A442+52),0)+IF($A442&lt;='P10'!$B$17,INDEX('P10'!$X:$X,$A442+52),0)</f>
        <v>61.795386701025535</v>
      </c>
      <c r="M442">
        <f>IF($A442&lt;='P01'!$B$17,INDEX('P01'!$AA:$AA,$A442+52),0)+IF($A442&lt;='P02'!$B$17,INDEX('P02'!$AA:$AA,$A442+52),0)+IF($A442&lt;='P03'!$B$17,INDEX('P03'!$AA:$AA,$A442+52),0)+IF($A442&lt;='P04'!$B$17,INDEX('P04'!$AA:$AA,$A442+52),0)+IF($A442&lt;='P05'!$B$17,INDEX('P05'!$AA:$AA,$A442+52),0)+IF($A442&lt;='P06'!$B$17,INDEX('P06'!$AA:$AA,$A442+52),0)+IF($A442&lt;='P07'!$B$17,INDEX('P07'!$AA:$AA,$A442+52),0)+IF($A442&lt;='P08'!$B$17,INDEX('P08'!$AA:$AA,$A442+52),0)+IF($A442&lt;='P09'!$B$17,INDEX('P09'!$AA:$AA,$A442+52),0)+IF($A442&lt;='P10'!$B$17,INDEX('P10'!$AA:$AA,$A442+52),0)</f>
        <v>-16.180190414788324</v>
      </c>
      <c r="N442">
        <f>IF($A442&lt;='P01'!$B$17,INDEX('P01'!$AB:$AB,$A442+52),0)+IF($A442&lt;='P02'!$B$17,INDEX('P02'!$AB:$AB,$A442+52),0)+IF($A442&lt;='P03'!$B$17,INDEX('P03'!$AB:$AB,$A442+52),0)+IF($A442&lt;='P04'!$B$17,INDEX('P04'!$AB:$AB,$A442+52),0)+IF($A442&lt;='P05'!$B$17,INDEX('P05'!$AB:$AB,$A442+52),0)+IF($A442&lt;='P06'!$B$17,INDEX('P06'!$AB:$AB,$A442+52),0)+IF($A442&lt;='P07'!$B$17,INDEX('P07'!$AB:$AB,$A442+52),0)+IF($A442&lt;='P08'!$B$17,INDEX('P08'!$AB:$AB,$A442+52),0)+IF($A442&lt;='P09'!$B$17,INDEX('P09'!$AB:$AB,$A442+52),0)+IF($A442&lt;='P10'!$B$17,INDEX('P10'!$AB:$AB,$A442+52),0)</f>
        <v>5.5594621456100963</v>
      </c>
      <c r="O442">
        <f>IF($A442&lt;='P01'!$B$17,INDEX('P01'!$AC:$AC,$A442+52),0)+IF($A442&lt;='P02'!$B$17,INDEX('P02'!$AC:$AC,$A442+52),0)+IF($A442&lt;='P03'!$B$17,INDEX('P03'!$AC:$AC,$A442+52),0)+IF($A442&lt;='P04'!$B$17,INDEX('P04'!$AC:$AC,$A442+52),0)+IF($A442&lt;='P05'!$B$17,INDEX('P05'!$AC:$AC,$A442+52),0)+IF($A442&lt;='P06'!$B$17,INDEX('P06'!$AC:$AC,$A442+52),0)+IF($A442&lt;='P07'!$B$17,INDEX('P07'!$AC:$AC,$A442+52),0)+IF($A442&lt;='P08'!$B$17,INDEX('P08'!$AC:$AC,$A442+52),0)+IF($A442&lt;='P09'!$B$17,INDEX('P09'!$AC:$AC,$A442+52),0)+IF($A442&lt;='P10'!$B$17,INDEX('P10'!$AC:$AC,$A442+52),0)</f>
        <v>0.11118924291220195</v>
      </c>
      <c r="P442">
        <f>IF($A442&lt;='P01'!$B$17,INDEX('P01'!$AD:$AD,$A442+52),0)+IF($A442&lt;='P02'!$B$17,INDEX('P02'!$AD:$AD,$A442+52),0)+IF($A442&lt;='P03'!$B$17,INDEX('P03'!$AD:$AD,$A442+52),0)+IF($A442&lt;='P04'!$B$17,INDEX('P04'!$AD:$AD,$A442+52),0)+IF($A442&lt;='P05'!$B$17,INDEX('P05'!$AD:$AD,$A442+52),0)+IF($A442&lt;='P06'!$B$17,INDEX('P06'!$AD:$AD,$A442+52),0)+IF($A442&lt;='P07'!$B$17,INDEX('P07'!$AD:$AD,$A442+52),0)+IF($A442&lt;='P08'!$B$17,INDEX('P08'!$AD:$AD,$A442+52),0)+IF($A442&lt;='P09'!$B$17,INDEX('P09'!$AD:$AD,$A442+52),0)+IF($A442&lt;='P10'!$B$17,INDEX('P10'!$AD:$AD,$A442+52),0)</f>
        <v>0.65225208673212276</v>
      </c>
      <c r="Q442">
        <f>IF($A442&lt;='P01'!$B$17,INDEX('P01'!$AE:$AE,$A442+52),0)+IF($A442&lt;='P02'!$B$17,INDEX('P02'!$AE:$AE,$A442+52),0)+IF($A442&lt;='P03'!$B$17,INDEX('P03'!$AE:$AE,$A442+52),0)+IF($A442&lt;='P04'!$B$17,INDEX('P04'!$AE:$AE,$A442+52),0)+IF($A442&lt;='P05'!$B$17,INDEX('P05'!$AE:$AE,$A442+52),0)+IF($A442&lt;='P06'!$B$17,INDEX('P06'!$AE:$AE,$A442+52),0)+IF($A442&lt;='P07'!$B$17,INDEX('P07'!$AE:$AE,$A442+52),0)+IF($A442&lt;='P08'!$B$17,INDEX('P08'!$AE:$AE,$A442+52),0)+IF($A442&lt;='P09'!$B$17,INDEX('P09'!$AE:$AE,$A442+52),0)+IF($A442&lt;='P10'!$B$17,INDEX('P10'!$AE:$AE,$A442+52),0)</f>
        <v>20.96182409775561</v>
      </c>
      <c r="R442">
        <f>IF($A442&lt;='P01'!$B$17,INDEX('P01'!$AF:$AF,$A442+52),0)+IF($A442&lt;='P02'!$B$17,INDEX('P02'!$AF:$AF,$A442+52),0)+IF($A442&lt;='P03'!$B$17,INDEX('P03'!$AF:$AF,$A442+52),0)+IF($A442&lt;='P04'!$B$17,INDEX('P04'!$AF:$AF,$A442+52),0)+IF($A442&lt;='P05'!$B$17,INDEX('P05'!$AF:$AF,$A442+52),0)+IF($A442&lt;='P06'!$B$17,INDEX('P06'!$AF:$AF,$A442+52),0)+IF($A442&lt;='P07'!$B$17,INDEX('P07'!$AF:$AF,$A442+52),0)+IF($A442&lt;='P08'!$B$17,INDEX('P08'!$AF:$AF,$A442+52),0)+IF($A442&lt;='P09'!$B$17,INDEX('P09'!$AF:$AF,$A442+52),0)+IF($A442&lt;='P10'!$B$17,INDEX('P10'!$AF:$AF,$A442+52),0)</f>
        <v>1.4387132998485852E-2</v>
      </c>
      <c r="S442">
        <f>IF($A442&lt;='P01'!$B$17,INDEX('P01'!$AG:$AG,$A442+52),0)+IF($A442&lt;='P02'!$B$17,INDEX('P02'!$AG:$AG,$A442+52),0)+IF($A442&lt;='P03'!$B$17,INDEX('P03'!$AG:$AG,$A442+52),0)+IF($A442&lt;='P04'!$B$17,INDEX('P04'!$AG:$AG,$A442+52),0)+IF($A442&lt;='P05'!$B$17,INDEX('P05'!$AG:$AG,$A442+52),0)+IF($A442&lt;='P06'!$B$17,INDEX('P06'!$AG:$AG,$A442+52),0)+IF($A442&lt;='P07'!$B$17,INDEX('P07'!$AG:$AG,$A442+52),0)+IF($A442&lt;='P08'!$B$17,INDEX('P08'!$AG:$AG,$A442+52),0)+IF($A442&lt;='P09'!$B$17,INDEX('P09'!$AG:$AG,$A442+52),0)+IF($A442&lt;='P10'!$B$17,INDEX('P10'!$AG:$AG,$A442+52),0)</f>
        <v>4529.0916890449871</v>
      </c>
      <c r="T442">
        <f>IF($A442&lt;='P01'!$B$17,INDEX('P01'!$AI:$AI,$A442+52),0)+IF($A442&lt;='P02'!$B$17,INDEX('P02'!$AI:$AI,$A442+52),0)+IF($A442&lt;='P03'!$B$17,INDEX('P03'!$AI:$AI,$A442+52),0)+IF($A442&lt;='P04'!$B$17,INDEX('P04'!$AI:$AI,$A442+52),0)+IF($A442&lt;='P05'!$B$17,INDEX('P05'!$AI:$AI,$A442+52),0)+IF($A442&lt;='P06'!$B$17,INDEX('P06'!$AI:$AI,$A442+52),0)+IF($A442&lt;='P07'!$B$17,INDEX('P07'!$AI:$AI,$A442+52),0)+IF($A442&lt;='P08'!$B$17,INDEX('P08'!$AI:$AI,$A442+52),0)+IF($A442&lt;='P09'!$B$17,INDEX('P09'!$AI:$AI,$A442+52),0)+IF($A442&lt;='P10'!$B$17,INDEX('P10'!$AI:$AI,$A442+52),0)</f>
        <v>4529.0916890449871</v>
      </c>
    </row>
    <row r="443" spans="1:20" x14ac:dyDescent="0.35">
      <c r="A443">
        <v>411</v>
      </c>
      <c r="B443">
        <f>IF($A443&lt;='P01'!$B$17,INDEX('P01'!$J:$J,$A443+52),0)+IF($A443&lt;='P02'!$B$17,INDEX('P02'!$J:$J,$A443+52),0)+IF($A443&lt;='P03'!$B$17,INDEX('P03'!$J:$J,$A443+52),0)+IF($A443&lt;='P04'!$B$17,INDEX('P04'!$J:$J,$A443+52),0)+IF($A443&lt;='P05'!$B$17,INDEX('P05'!$J:$J,$A443+52),0)+IF($A443&lt;='P06'!$B$17,INDEX('P06'!$J:$J,$A443+52),0)+IF($A443&lt;='P07'!$B$17,INDEX('P07'!$J:$J,$A443+52),0)+IF($A443&lt;='P08'!$B$17,INDEX('P08'!$J:$J,$A443+52),0)+IF($A443&lt;='P09'!$B$17,INDEX('P09'!$J:$J,$A443+52),0)+IF($A443&lt;='P10'!$B$17,INDEX('P10'!$J:$J,$A443+52),0)</f>
        <v>7.9750326302362721E-5</v>
      </c>
      <c r="C443">
        <f>IF($A443&lt;='P01'!$B$17,INDEX('P01'!$K:$K,$A443+52),0)+IF($A443&lt;='P02'!$B$17,INDEX('P02'!$K:$K,$A443+52),0)+IF($A443&lt;='P03'!$B$17,INDEX('P03'!$K:$K,$A443+52),0)+IF($A443&lt;='P04'!$B$17,INDEX('P04'!$K:$K,$A443+52),0)+IF($A443&lt;='P05'!$B$17,INDEX('P05'!$K:$K,$A443+52),0)+IF($A443&lt;='P06'!$B$17,INDEX('P06'!$K:$K,$A443+52),0)+IF($A443&lt;='P07'!$B$17,INDEX('P07'!$K:$K,$A443+52),0)+IF($A443&lt;='P08'!$B$17,INDEX('P08'!$K:$K,$A443+52),0)+IF($A443&lt;='P09'!$B$17,INDEX('P09'!$K:$K,$A443+52),0)+IF($A443&lt;='P10'!$B$17,INDEX('P10'!$K:$K,$A443+52),0)</f>
        <v>6.1365820344024783E-4</v>
      </c>
      <c r="D443">
        <f>IF($A443&lt;='P01'!$B$17,INDEX('P01'!$L:$L,$A443+52),0)+IF($A443&lt;='P02'!$B$17,INDEX('P02'!$L:$L,$A443+52),0)+IF($A443&lt;='P03'!$B$17,INDEX('P03'!$L:$L,$A443+52),0)+IF($A443&lt;='P04'!$B$17,INDEX('P04'!$L:$L,$A443+52),0)+IF($A443&lt;='P05'!$B$17,INDEX('P05'!$L:$L,$A443+52),0)+IF($A443&lt;='P06'!$B$17,INDEX('P06'!$L:$L,$A443+52),0)+IF($A443&lt;='P07'!$B$17,INDEX('P07'!$L:$L,$A443+52),0)+IF($A443&lt;='P08'!$B$17,INDEX('P08'!$L:$L,$A443+52),0)+IF($A443&lt;='P09'!$B$17,INDEX('P09'!$L:$L,$A443+52),0)+IF($A443&lt;='P10'!$B$17,INDEX('P10'!$L:$L,$A443+52),0)</f>
        <v>0</v>
      </c>
      <c r="E443">
        <f>IF($A443&lt;='P01'!$B$17,INDEX('P01'!$M:$M,$A443+52),0)+IF($A443&lt;='P02'!$B$17,INDEX('P02'!$M:$M,$A443+52),0)+IF($A443&lt;='P03'!$B$17,INDEX('P03'!$M:$M,$A443+52),0)+IF($A443&lt;='P04'!$B$17,INDEX('P04'!$M:$M,$A443+52),0)+IF($A443&lt;='P05'!$B$17,INDEX('P05'!$M:$M,$A443+52),0)+IF($A443&lt;='P06'!$B$17,INDEX('P06'!$M:$M,$A443+52),0)+IF($A443&lt;='P07'!$B$17,INDEX('P07'!$M:$M,$A443+52),0)+IF($A443&lt;='P08'!$B$17,INDEX('P08'!$M:$M,$A443+52),0)+IF($A443&lt;='P09'!$B$17,INDEX('P09'!$M:$M,$A443+52),0)+IF($A443&lt;='P10'!$B$17,INDEX('P10'!$M:$M,$A443+52),0)</f>
        <v>0.18008380661714682</v>
      </c>
      <c r="F443">
        <f>IF($A443&lt;='P01'!$B$17,INDEX('P01'!$R:$R,$A443+52),0)+IF($A443&lt;='P02'!$B$17,INDEX('P02'!$R:$R,$A443+52),0)+IF($A443&lt;='P03'!$B$17,INDEX('P03'!$R:$R,$A443+52),0)+IF($A443&lt;='P04'!$B$17,INDEX('P04'!$R:$R,$A443+52),0)+IF($A443&lt;='P05'!$B$17,INDEX('P05'!$R:$R,$A443+52),0)+IF($A443&lt;='P06'!$B$17,INDEX('P06'!$R:$R,$A443+52),0)+IF($A443&lt;='P07'!$B$17,INDEX('P07'!$R:$R,$A443+52),0)+IF($A443&lt;='P08'!$B$17,INDEX('P08'!$R:$R,$A443+52),0)+IF($A443&lt;='P09'!$B$17,INDEX('P09'!$R:$R,$A443+52),0)+IF($A443&lt;='P10'!$B$17,INDEX('P10'!$R:$R,$A443+52),0)</f>
        <v>21.082238830430246</v>
      </c>
      <c r="G443">
        <f>IF($A443&lt;='P01'!$B$17,INDEX('P01'!$S:$S,$A443+52),0)+IF($A443&lt;='P02'!$B$17,INDEX('P02'!$S:$S,$A443+52),0)+IF($A443&lt;='P03'!$B$17,INDEX('P03'!$S:$S,$A443+52),0)+IF($A443&lt;='P04'!$B$17,INDEX('P04'!$S:$S,$A443+52),0)+IF($A443&lt;='P05'!$B$17,INDEX('P05'!$S:$S,$A443+52),0)+IF($A443&lt;='P06'!$B$17,INDEX('P06'!$S:$S,$A443+52),0)+IF($A443&lt;='P07'!$B$17,INDEX('P07'!$S:$S,$A443+52),0)+IF($A443&lt;='P08'!$B$17,INDEX('P08'!$S:$S,$A443+52),0)+IF($A443&lt;='P09'!$B$17,INDEX('P09'!$S:$S,$A443+52),0)+IF($A443&lt;='P10'!$B$17,INDEX('P10'!$S:$S,$A443+52),0)</f>
        <v>0.42164477660860494</v>
      </c>
      <c r="H443">
        <f>IF($A443&lt;='P01'!$B$17,INDEX('P01'!$T:$T,$A443+52),0)+IF($A443&lt;='P02'!$B$17,INDEX('P02'!$T:$T,$A443+52),0)+IF($A443&lt;='P03'!$B$17,INDEX('P03'!$T:$T,$A443+52),0)+IF($A443&lt;='P04'!$B$17,INDEX('P04'!$T:$T,$A443+52),0)+IF($A443&lt;='P05'!$B$17,INDEX('P05'!$T:$T,$A443+52),0)+IF($A443&lt;='P06'!$B$17,INDEX('P06'!$T:$T,$A443+52),0)+IF($A443&lt;='P07'!$B$17,INDEX('P07'!$T:$T,$A443+52),0)+IF($A443&lt;='P08'!$B$17,INDEX('P08'!$T:$T,$A443+52),0)+IF($A443&lt;='P09'!$B$17,INDEX('P09'!$T:$T,$A443+52),0)+IF($A443&lt;='P10'!$B$17,INDEX('P10'!$T:$T,$A443+52),0)</f>
        <v>2.4876463632666241</v>
      </c>
      <c r="I443">
        <f>IF($A443&lt;='P01'!$B$17,INDEX('P01'!$U:$U,$A443+52),0)+IF($A443&lt;='P02'!$B$17,INDEX('P02'!$U:$U,$A443+52),0)+IF($A443&lt;='P03'!$B$17,INDEX('P03'!$U:$U,$A443+52),0)+IF($A443&lt;='P04'!$B$17,INDEX('P04'!$U:$U,$A443+52),0)+IF($A443&lt;='P05'!$B$17,INDEX('P05'!$U:$U,$A443+52),0)+IF($A443&lt;='P06'!$B$17,INDEX('P06'!$U:$U,$A443+52),0)+IF($A443&lt;='P07'!$B$17,INDEX('P07'!$U:$U,$A443+52),0)+IF($A443&lt;='P08'!$B$17,INDEX('P08'!$U:$U,$A443+52),0)+IF($A443&lt;='P09'!$B$17,INDEX('P09'!$U:$U,$A443+52),0)+IF($A443&lt;='P10'!$B$17,INDEX('P10'!$U:$U,$A443+52),0)</f>
        <v>79.750326302362723</v>
      </c>
      <c r="J443">
        <f>IF($A443&lt;='P01'!$B$17,INDEX('P01'!$V:$V,$A443+52),0)+IF($A443&lt;='P02'!$B$17,INDEX('P02'!$V:$V,$A443+52),0)+IF($A443&lt;='P03'!$B$17,INDEX('P03'!$V:$V,$A443+52),0)+IF($A443&lt;='P04'!$B$17,INDEX('P04'!$V:$V,$A443+52),0)+IF($A443&lt;='P05'!$B$17,INDEX('P05'!$V:$V,$A443+52),0)+IF($A443&lt;='P06'!$B$17,INDEX('P06'!$V:$V,$A443+52),0)+IF($A443&lt;='P07'!$B$17,INDEX('P07'!$V:$V,$A443+52),0)+IF($A443&lt;='P08'!$B$17,INDEX('P08'!$V:$V,$A443+52),0)+IF($A443&lt;='P09'!$B$17,INDEX('P09'!$V:$V,$A443+52),0)+IF($A443&lt;='P10'!$B$17,INDEX('P10'!$V:$V,$A443+52),0)</f>
        <v>5.4871574671121609E-2</v>
      </c>
      <c r="K443">
        <f>IF($A443&lt;='P01'!$B$17,INDEX('P01'!$W:$W,$A443+52),0)+IF($A443&lt;='P02'!$B$17,INDEX('P02'!$W:$W,$A443+52),0)+IF($A443&lt;='P03'!$B$17,INDEX('P03'!$W:$W,$A443+52),0)+IF($A443&lt;='P04'!$B$17,INDEX('P04'!$W:$W,$A443+52),0)+IF($A443&lt;='P05'!$B$17,INDEX('P05'!$W:$W,$A443+52),0)+IF($A443&lt;='P06'!$B$17,INDEX('P06'!$W:$W,$A443+52),0)+IF($A443&lt;='P07'!$B$17,INDEX('P07'!$W:$W,$A443+52),0)+IF($A443&lt;='P08'!$B$17,INDEX('P08'!$W:$W,$A443+52),0)+IF($A443&lt;='P09'!$B$17,INDEX('P09'!$W:$W,$A443+52),0)+IF($A443&lt;='P10'!$B$17,INDEX('P10'!$W:$W,$A443+52),0)</f>
        <v>-61.632250186478821</v>
      </c>
      <c r="L443">
        <f>IF($A443&lt;='P01'!$B$17,INDEX('P01'!$X:$X,$A443+52),0)+IF($A443&lt;='P02'!$B$17,INDEX('P02'!$X:$X,$A443+52),0)+IF($A443&lt;='P03'!$B$17,INDEX('P03'!$X:$X,$A443+52),0)+IF($A443&lt;='P04'!$B$17,INDEX('P04'!$X:$X,$A443+52),0)+IF($A443&lt;='P05'!$B$17,INDEX('P05'!$X:$X,$A443+52),0)+IF($A443&lt;='P06'!$B$17,INDEX('P06'!$X:$X,$A443+52),0)+IF($A443&lt;='P07'!$B$17,INDEX('P07'!$X:$X,$A443+52),0)+IF($A443&lt;='P08'!$B$17,INDEX('P08'!$X:$X,$A443+52),0)+IF($A443&lt;='P09'!$B$17,INDEX('P09'!$X:$X,$A443+52),0)+IF($A443&lt;='P10'!$B$17,INDEX('P10'!$X:$X,$A443+52),0)</f>
        <v>61.564612777800974</v>
      </c>
      <c r="M443">
        <f>IF($A443&lt;='P01'!$B$17,INDEX('P01'!$AA:$AA,$A443+52),0)+IF($A443&lt;='P02'!$B$17,INDEX('P02'!$AA:$AA,$A443+52),0)+IF($A443&lt;='P03'!$B$17,INDEX('P03'!$AA:$AA,$A443+52),0)+IF($A443&lt;='P04'!$B$17,INDEX('P04'!$AA:$AA,$A443+52),0)+IF($A443&lt;='P05'!$B$17,INDEX('P05'!$AA:$AA,$A443+52),0)+IF($A443&lt;='P06'!$B$17,INDEX('P06'!$AA:$AA,$A443+52),0)+IF($A443&lt;='P07'!$B$17,INDEX('P07'!$AA:$AA,$A443+52),0)+IF($A443&lt;='P08'!$B$17,INDEX('P08'!$AA:$AA,$A443+52),0)+IF($A443&lt;='P09'!$B$17,INDEX('P09'!$AA:$AA,$A443+52),0)+IF($A443&lt;='P10'!$B$17,INDEX('P10'!$AA:$AA,$A443+52),0)</f>
        <v>-16.067166021419752</v>
      </c>
      <c r="N443">
        <f>IF($A443&lt;='P01'!$B$17,INDEX('P01'!$AB:$AB,$A443+52),0)+IF($A443&lt;='P02'!$B$17,INDEX('P02'!$AB:$AB,$A443+52),0)+IF($A443&lt;='P03'!$B$17,INDEX('P03'!$AB:$AB,$A443+52),0)+IF($A443&lt;='P04'!$B$17,INDEX('P04'!$AB:$AB,$A443+52),0)+IF($A443&lt;='P05'!$B$17,INDEX('P05'!$AB:$AB,$A443+52),0)+IF($A443&lt;='P06'!$B$17,INDEX('P06'!$AB:$AB,$A443+52),0)+IF($A443&lt;='P07'!$B$17,INDEX('P07'!$AB:$AB,$A443+52),0)+IF($A443&lt;='P08'!$B$17,INDEX('P08'!$AB:$AB,$A443+52),0)+IF($A443&lt;='P09'!$B$17,INDEX('P09'!$AB:$AB,$A443+52),0)+IF($A443&lt;='P10'!$B$17,INDEX('P10'!$AB:$AB,$A443+52),0)</f>
        <v>5.5200664136428923</v>
      </c>
      <c r="O443">
        <f>IF($A443&lt;='P01'!$B$17,INDEX('P01'!$AC:$AC,$A443+52),0)+IF($A443&lt;='P02'!$B$17,INDEX('P02'!$AC:$AC,$A443+52),0)+IF($A443&lt;='P03'!$B$17,INDEX('P03'!$AC:$AC,$A443+52),0)+IF($A443&lt;='P04'!$B$17,INDEX('P04'!$AC:$AC,$A443+52),0)+IF($A443&lt;='P05'!$B$17,INDEX('P05'!$AC:$AC,$A443+52),0)+IF($A443&lt;='P06'!$B$17,INDEX('P06'!$AC:$AC,$A443+52),0)+IF($A443&lt;='P07'!$B$17,INDEX('P07'!$AC:$AC,$A443+52),0)+IF($A443&lt;='P08'!$B$17,INDEX('P08'!$AC:$AC,$A443+52),0)+IF($A443&lt;='P09'!$B$17,INDEX('P09'!$AC:$AC,$A443+52),0)+IF($A443&lt;='P10'!$B$17,INDEX('P10'!$AC:$AC,$A443+52),0)</f>
        <v>0.11040132827285785</v>
      </c>
      <c r="P443">
        <f>IF($A443&lt;='P01'!$B$17,INDEX('P01'!$AD:$AD,$A443+52),0)+IF($A443&lt;='P02'!$B$17,INDEX('P02'!$AD:$AD,$A443+52),0)+IF($A443&lt;='P03'!$B$17,INDEX('P03'!$AD:$AD,$A443+52),0)+IF($A443&lt;='P04'!$B$17,INDEX('P04'!$AD:$AD,$A443+52),0)+IF($A443&lt;='P05'!$B$17,INDEX('P05'!$AD:$AD,$A443+52),0)+IF($A443&lt;='P06'!$B$17,INDEX('P06'!$AD:$AD,$A443+52),0)+IF($A443&lt;='P07'!$B$17,INDEX('P07'!$AD:$AD,$A443+52),0)+IF($A443&lt;='P08'!$B$17,INDEX('P08'!$AD:$AD,$A443+52),0)+IF($A443&lt;='P09'!$B$17,INDEX('P09'!$AD:$AD,$A443+52),0)+IF($A443&lt;='P10'!$B$17,INDEX('P10'!$AD:$AD,$A443+52),0)</f>
        <v>0.64922729661995271</v>
      </c>
      <c r="Q443">
        <f>IF($A443&lt;='P01'!$B$17,INDEX('P01'!$AE:$AE,$A443+52),0)+IF($A443&lt;='P02'!$B$17,INDEX('P02'!$AE:$AE,$A443+52),0)+IF($A443&lt;='P03'!$B$17,INDEX('P03'!$AE:$AE,$A443+52),0)+IF($A443&lt;='P04'!$B$17,INDEX('P04'!$AE:$AE,$A443+52),0)+IF($A443&lt;='P05'!$B$17,INDEX('P05'!$AE:$AE,$A443+52),0)+IF($A443&lt;='P06'!$B$17,INDEX('P06'!$AE:$AE,$A443+52),0)+IF($A443&lt;='P07'!$B$17,INDEX('P07'!$AE:$AE,$A443+52),0)+IF($A443&lt;='P08'!$B$17,INDEX('P08'!$AE:$AE,$A443+52),0)+IF($A443&lt;='P09'!$B$17,INDEX('P09'!$AE:$AE,$A443+52),0)+IF($A443&lt;='P10'!$B$17,INDEX('P10'!$AE:$AE,$A443+52),0)</f>
        <v>20.813283396862278</v>
      </c>
      <c r="R443">
        <f>IF($A443&lt;='P01'!$B$17,INDEX('P01'!$AF:$AF,$A443+52),0)+IF($A443&lt;='P02'!$B$17,INDEX('P02'!$AF:$AF,$A443+52),0)+IF($A443&lt;='P03'!$B$17,INDEX('P03'!$AF:$AF,$A443+52),0)+IF($A443&lt;='P04'!$B$17,INDEX('P04'!$AF:$AF,$A443+52),0)+IF($A443&lt;='P05'!$B$17,INDEX('P05'!$AF:$AF,$A443+52),0)+IF($A443&lt;='P06'!$B$17,INDEX('P06'!$AF:$AF,$A443+52),0)+IF($A443&lt;='P07'!$B$17,INDEX('P07'!$AF:$AF,$A443+52),0)+IF($A443&lt;='P08'!$B$17,INDEX('P08'!$AF:$AF,$A443+52),0)+IF($A443&lt;='P09'!$B$17,INDEX('P09'!$AF:$AF,$A443+52),0)+IF($A443&lt;='P10'!$B$17,INDEX('P10'!$AF:$AF,$A443+52),0)</f>
        <v>1.4320413307554191E-2</v>
      </c>
      <c r="S443">
        <f>IF($A443&lt;='P01'!$B$17,INDEX('P01'!$AG:$AG,$A443+52),0)+IF($A443&lt;='P02'!$B$17,INDEX('P02'!$AG:$AG,$A443+52),0)+IF($A443&lt;='P03'!$B$17,INDEX('P03'!$AG:$AG,$A443+52),0)+IF($A443&lt;='P04'!$B$17,INDEX('P04'!$AG:$AG,$A443+52),0)+IF($A443&lt;='P05'!$B$17,INDEX('P05'!$AG:$AG,$A443+52),0)+IF($A443&lt;='P06'!$B$17,INDEX('P06'!$AG:$AG,$A443+52),0)+IF($A443&lt;='P07'!$B$17,INDEX('P07'!$AG:$AG,$A443+52),0)+IF($A443&lt;='P08'!$B$17,INDEX('P08'!$AG:$AG,$A443+52),0)+IF($A443&lt;='P09'!$B$17,INDEX('P09'!$AG:$AG,$A443+52),0)+IF($A443&lt;='P10'!$B$17,INDEX('P10'!$AG:$AG,$A443+52),0)</f>
        <v>4482.3541439068395</v>
      </c>
      <c r="T443">
        <f>IF($A443&lt;='P01'!$B$17,INDEX('P01'!$AI:$AI,$A443+52),0)+IF($A443&lt;='P02'!$B$17,INDEX('P02'!$AI:$AI,$A443+52),0)+IF($A443&lt;='P03'!$B$17,INDEX('P03'!$AI:$AI,$A443+52),0)+IF($A443&lt;='P04'!$B$17,INDEX('P04'!$AI:$AI,$A443+52),0)+IF($A443&lt;='P05'!$B$17,INDEX('P05'!$AI:$AI,$A443+52),0)+IF($A443&lt;='P06'!$B$17,INDEX('P06'!$AI:$AI,$A443+52),0)+IF($A443&lt;='P07'!$B$17,INDEX('P07'!$AI:$AI,$A443+52),0)+IF($A443&lt;='P08'!$B$17,INDEX('P08'!$AI:$AI,$A443+52),0)+IF($A443&lt;='P09'!$B$17,INDEX('P09'!$AI:$AI,$A443+52),0)+IF($A443&lt;='P10'!$B$17,INDEX('P10'!$AI:$AI,$A443+52),0)</f>
        <v>4482.3541439068395</v>
      </c>
    </row>
    <row r="444" spans="1:20" x14ac:dyDescent="0.35">
      <c r="A444">
        <v>412</v>
      </c>
      <c r="B444">
        <f>IF($A444&lt;='P01'!$B$17,INDEX('P01'!$J:$J,$A444+52),0)+IF($A444&lt;='P02'!$B$17,INDEX('P02'!$J:$J,$A444+52),0)+IF($A444&lt;='P03'!$B$17,INDEX('P03'!$J:$J,$A444+52),0)+IF($A444&lt;='P04'!$B$17,INDEX('P04'!$J:$J,$A444+52),0)+IF($A444&lt;='P05'!$B$17,INDEX('P05'!$J:$J,$A444+52),0)+IF($A444&lt;='P06'!$B$17,INDEX('P06'!$J:$J,$A444+52),0)+IF($A444&lt;='P07'!$B$17,INDEX('P07'!$J:$J,$A444+52),0)+IF($A444&lt;='P08'!$B$17,INDEX('P08'!$J:$J,$A444+52),0)+IF($A444&lt;='P09'!$B$17,INDEX('P09'!$J:$J,$A444+52),0)+IF($A444&lt;='P10'!$B$17,INDEX('P10'!$J:$J,$A444+52),0)</f>
        <v>7.9444427373325226E-5</v>
      </c>
      <c r="C444">
        <f>IF($A444&lt;='P01'!$B$17,INDEX('P01'!$K:$K,$A444+52),0)+IF($A444&lt;='P02'!$B$17,INDEX('P02'!$K:$K,$A444+52),0)+IF($A444&lt;='P03'!$B$17,INDEX('P03'!$K:$K,$A444+52),0)+IF($A444&lt;='P04'!$B$17,INDEX('P04'!$K:$K,$A444+52),0)+IF($A444&lt;='P05'!$B$17,INDEX('P05'!$K:$K,$A444+52),0)+IF($A444&lt;='P06'!$B$17,INDEX('P06'!$K:$K,$A444+52),0)+IF($A444&lt;='P07'!$B$17,INDEX('P07'!$K:$K,$A444+52),0)+IF($A444&lt;='P08'!$B$17,INDEX('P08'!$K:$K,$A444+52),0)+IF($A444&lt;='P09'!$B$17,INDEX('P09'!$K:$K,$A444+52),0)+IF($A444&lt;='P10'!$B$17,INDEX('P10'!$K:$K,$A444+52),0)</f>
        <v>6.1130439003369524E-4</v>
      </c>
      <c r="D444">
        <f>IF($A444&lt;='P01'!$B$17,INDEX('P01'!$L:$L,$A444+52),0)+IF($A444&lt;='P02'!$B$17,INDEX('P02'!$L:$L,$A444+52),0)+IF($A444&lt;='P03'!$B$17,INDEX('P03'!$L:$L,$A444+52),0)+IF($A444&lt;='P04'!$B$17,INDEX('P04'!$L:$L,$A444+52),0)+IF($A444&lt;='P05'!$B$17,INDEX('P05'!$L:$L,$A444+52),0)+IF($A444&lt;='P06'!$B$17,INDEX('P06'!$L:$L,$A444+52),0)+IF($A444&lt;='P07'!$B$17,INDEX('P07'!$L:$L,$A444+52),0)+IF($A444&lt;='P08'!$B$17,INDEX('P08'!$L:$L,$A444+52),0)+IF($A444&lt;='P09'!$B$17,INDEX('P09'!$L:$L,$A444+52),0)+IF($A444&lt;='P10'!$B$17,INDEX('P10'!$L:$L,$A444+52),0)</f>
        <v>0</v>
      </c>
      <c r="E444">
        <f>IF($A444&lt;='P01'!$B$17,INDEX('P01'!$M:$M,$A444+52),0)+IF($A444&lt;='P02'!$B$17,INDEX('P02'!$M:$M,$A444+52),0)+IF($A444&lt;='P03'!$B$17,INDEX('P03'!$M:$M,$A444+52),0)+IF($A444&lt;='P04'!$B$17,INDEX('P04'!$M:$M,$A444+52),0)+IF($A444&lt;='P05'!$B$17,INDEX('P05'!$M:$M,$A444+52),0)+IF($A444&lt;='P06'!$B$17,INDEX('P06'!$M:$M,$A444+52),0)+IF($A444&lt;='P07'!$B$17,INDEX('P07'!$M:$M,$A444+52),0)+IF($A444&lt;='P08'!$B$17,INDEX('P08'!$M:$M,$A444+52),0)+IF($A444&lt;='P09'!$B$17,INDEX('P09'!$M:$M,$A444+52),0)+IF($A444&lt;='P10'!$B$17,INDEX('P10'!$M:$M,$A444+52),0)</f>
        <v>0.1793930577997398</v>
      </c>
      <c r="F444">
        <f>IF($A444&lt;='P01'!$B$17,INDEX('P01'!$R:$R,$A444+52),0)+IF($A444&lt;='P02'!$B$17,INDEX('P02'!$R:$R,$A444+52),0)+IF($A444&lt;='P03'!$B$17,INDEX('P03'!$R:$R,$A444+52),0)+IF($A444&lt;='P04'!$B$17,INDEX('P04'!$R:$R,$A444+52),0)+IF($A444&lt;='P05'!$B$17,INDEX('P05'!$R:$R,$A444+52),0)+IF($A444&lt;='P06'!$B$17,INDEX('P06'!$R:$R,$A444+52),0)+IF($A444&lt;='P07'!$B$17,INDEX('P07'!$R:$R,$A444+52),0)+IF($A444&lt;='P08'!$B$17,INDEX('P08'!$R:$R,$A444+52),0)+IF($A444&lt;='P09'!$B$17,INDEX('P09'!$R:$R,$A444+52),0)+IF($A444&lt;='P10'!$B$17,INDEX('P10'!$R:$R,$A444+52),0)</f>
        <v>21.001373527691662</v>
      </c>
      <c r="G444">
        <f>IF($A444&lt;='P01'!$B$17,INDEX('P01'!$S:$S,$A444+52),0)+IF($A444&lt;='P02'!$B$17,INDEX('P02'!$S:$S,$A444+52),0)+IF($A444&lt;='P03'!$B$17,INDEX('P03'!$S:$S,$A444+52),0)+IF($A444&lt;='P04'!$B$17,INDEX('P04'!$S:$S,$A444+52),0)+IF($A444&lt;='P05'!$B$17,INDEX('P05'!$S:$S,$A444+52),0)+IF($A444&lt;='P06'!$B$17,INDEX('P06'!$S:$S,$A444+52),0)+IF($A444&lt;='P07'!$B$17,INDEX('P07'!$S:$S,$A444+52),0)+IF($A444&lt;='P08'!$B$17,INDEX('P08'!$S:$S,$A444+52),0)+IF($A444&lt;='P09'!$B$17,INDEX('P09'!$S:$S,$A444+52),0)+IF($A444&lt;='P10'!$B$17,INDEX('P10'!$S:$S,$A444+52),0)</f>
        <v>0.42002747055383327</v>
      </c>
      <c r="H444">
        <f>IF($A444&lt;='P01'!$B$17,INDEX('P01'!$T:$T,$A444+52),0)+IF($A444&lt;='P02'!$B$17,INDEX('P02'!$T:$T,$A444+52),0)+IF($A444&lt;='P03'!$B$17,INDEX('P03'!$T:$T,$A444+52),0)+IF($A444&lt;='P04'!$B$17,INDEX('P04'!$T:$T,$A444+52),0)+IF($A444&lt;='P05'!$B$17,INDEX('P05'!$T:$T,$A444+52),0)+IF($A444&lt;='P06'!$B$17,INDEX('P06'!$T:$T,$A444+52),0)+IF($A444&lt;='P07'!$B$17,INDEX('P07'!$T:$T,$A444+52),0)+IF($A444&lt;='P08'!$B$17,INDEX('P08'!$T:$T,$A444+52),0)+IF($A444&lt;='P09'!$B$17,INDEX('P09'!$T:$T,$A444+52),0)+IF($A444&lt;='P10'!$B$17,INDEX('P10'!$T:$T,$A444+52),0)</f>
        <v>2.4842161534891436</v>
      </c>
      <c r="I444">
        <f>IF($A444&lt;='P01'!$B$17,INDEX('P01'!$U:$U,$A444+52),0)+IF($A444&lt;='P02'!$B$17,INDEX('P02'!$U:$U,$A444+52),0)+IF($A444&lt;='P03'!$B$17,INDEX('P03'!$U:$U,$A444+52),0)+IF($A444&lt;='P04'!$B$17,INDEX('P04'!$U:$U,$A444+52),0)+IF($A444&lt;='P05'!$B$17,INDEX('P05'!$U:$U,$A444+52),0)+IF($A444&lt;='P06'!$B$17,INDEX('P06'!$U:$U,$A444+52),0)+IF($A444&lt;='P07'!$B$17,INDEX('P07'!$U:$U,$A444+52),0)+IF($A444&lt;='P08'!$B$17,INDEX('P08'!$U:$U,$A444+52),0)+IF($A444&lt;='P09'!$B$17,INDEX('P09'!$U:$U,$A444+52),0)+IF($A444&lt;='P10'!$B$17,INDEX('P10'!$U:$U,$A444+52),0)</f>
        <v>79.444427373325226</v>
      </c>
      <c r="J444">
        <f>IF($A444&lt;='P01'!$B$17,INDEX('P01'!$V:$V,$A444+52),0)+IF($A444&lt;='P02'!$B$17,INDEX('P02'!$V:$V,$A444+52),0)+IF($A444&lt;='P03'!$B$17,INDEX('P03'!$V:$V,$A444+52),0)+IF($A444&lt;='P04'!$B$17,INDEX('P04'!$V:$V,$A444+52),0)+IF($A444&lt;='P05'!$B$17,INDEX('P05'!$V:$V,$A444+52),0)+IF($A444&lt;='P06'!$B$17,INDEX('P06'!$V:$V,$A444+52),0)+IF($A444&lt;='P07'!$B$17,INDEX('P07'!$V:$V,$A444+52),0)+IF($A444&lt;='P08'!$B$17,INDEX('P08'!$V:$V,$A444+52),0)+IF($A444&lt;='P09'!$B$17,INDEX('P09'!$V:$V,$A444+52),0)+IF($A444&lt;='P10'!$B$17,INDEX('P10'!$V:$V,$A444+52),0)</f>
        <v>5.4795912384583631E-2</v>
      </c>
      <c r="K444">
        <f>IF($A444&lt;='P01'!$B$17,INDEX('P01'!$W:$W,$A444+52),0)+IF($A444&lt;='P02'!$B$17,INDEX('P02'!$W:$W,$A444+52),0)+IF($A444&lt;='P03'!$B$17,INDEX('P03'!$W:$W,$A444+52),0)+IF($A444&lt;='P04'!$B$17,INDEX('P04'!$W:$W,$A444+52),0)+IF($A444&lt;='P05'!$B$17,INDEX('P05'!$W:$W,$A444+52),0)+IF($A444&lt;='P06'!$B$17,INDEX('P06'!$W:$W,$A444+52),0)+IF($A444&lt;='P07'!$B$17,INDEX('P07'!$W:$W,$A444+52),0)+IF($A444&lt;='P08'!$B$17,INDEX('P08'!$W:$W,$A444+52),0)+IF($A444&lt;='P09'!$B$17,INDEX('P09'!$W:$W,$A444+52),0)+IF($A444&lt;='P10'!$B$17,INDEX('P10'!$W:$W,$A444+52),0)</f>
        <v>-61.402093382061125</v>
      </c>
      <c r="L444">
        <f>IF($A444&lt;='P01'!$B$17,INDEX('P01'!$X:$X,$A444+52),0)+IF($A444&lt;='P02'!$B$17,INDEX('P02'!$X:$X,$A444+52),0)+IF($A444&lt;='P03'!$B$17,INDEX('P03'!$X:$X,$A444+52),0)+IF($A444&lt;='P04'!$B$17,INDEX('P04'!$X:$X,$A444+52),0)+IF($A444&lt;='P05'!$B$17,INDEX('P05'!$X:$X,$A444+52),0)+IF($A444&lt;='P06'!$B$17,INDEX('P06'!$X:$X,$A444+52),0)+IF($A444&lt;='P07'!$B$17,INDEX('P07'!$X:$X,$A444+52),0)+IF($A444&lt;='P08'!$B$17,INDEX('P08'!$X:$X,$A444+52),0)+IF($A444&lt;='P09'!$B$17,INDEX('P09'!$X:$X,$A444+52),0)+IF($A444&lt;='P10'!$B$17,INDEX('P10'!$X:$X,$A444+52),0)</f>
        <v>61.334715410702664</v>
      </c>
      <c r="M444">
        <f>IF($A444&lt;='P01'!$B$17,INDEX('P01'!$AA:$AA,$A444+52),0)+IF($A444&lt;='P02'!$B$17,INDEX('P02'!$AA:$AA,$A444+52),0)+IF($A444&lt;='P03'!$B$17,INDEX('P03'!$AA:$AA,$A444+52),0)+IF($A444&lt;='P04'!$B$17,INDEX('P04'!$AA:$AA,$A444+52),0)+IF($A444&lt;='P05'!$B$17,INDEX('P05'!$AA:$AA,$A444+52),0)+IF($A444&lt;='P06'!$B$17,INDEX('P06'!$AA:$AA,$A444+52),0)+IF($A444&lt;='P07'!$B$17,INDEX('P07'!$AA:$AA,$A444+52),0)+IF($A444&lt;='P08'!$B$17,INDEX('P08'!$AA:$AA,$A444+52),0)+IF($A444&lt;='P09'!$B$17,INDEX('P09'!$AA:$AA,$A444+52),0)+IF($A444&lt;='P10'!$B$17,INDEX('P10'!$AA:$AA,$A444+52),0)</f>
        <v>-15.954934976555144</v>
      </c>
      <c r="N444">
        <f>IF($A444&lt;='P01'!$B$17,INDEX('P01'!$AB:$AB,$A444+52),0)+IF($A444&lt;='P02'!$B$17,INDEX('P02'!$AB:$AB,$A444+52),0)+IF($A444&lt;='P03'!$B$17,INDEX('P03'!$AB:$AB,$A444+52),0)+IF($A444&lt;='P04'!$B$17,INDEX('P04'!$AB:$AB,$A444+52),0)+IF($A444&lt;='P05'!$B$17,INDEX('P05'!$AB:$AB,$A444+52),0)+IF($A444&lt;='P06'!$B$17,INDEX('P06'!$AB:$AB,$A444+52),0)+IF($A444&lt;='P07'!$B$17,INDEX('P07'!$AB:$AB,$A444+52),0)+IF($A444&lt;='P08'!$B$17,INDEX('P08'!$AB:$AB,$A444+52),0)+IF($A444&lt;='P09'!$B$17,INDEX('P09'!$AB:$AB,$A444+52),0)+IF($A444&lt;='P10'!$B$17,INDEX('P10'!$AB:$AB,$A444+52),0)</f>
        <v>5.4809498496341309</v>
      </c>
      <c r="O444">
        <f>IF($A444&lt;='P01'!$B$17,INDEX('P01'!$AC:$AC,$A444+52),0)+IF($A444&lt;='P02'!$B$17,INDEX('P02'!$AC:$AC,$A444+52),0)+IF($A444&lt;='P03'!$B$17,INDEX('P03'!$AC:$AC,$A444+52),0)+IF($A444&lt;='P04'!$B$17,INDEX('P04'!$AC:$AC,$A444+52),0)+IF($A444&lt;='P05'!$B$17,INDEX('P05'!$AC:$AC,$A444+52),0)+IF($A444&lt;='P06'!$B$17,INDEX('P06'!$AC:$AC,$A444+52),0)+IF($A444&lt;='P07'!$B$17,INDEX('P07'!$AC:$AC,$A444+52),0)+IF($A444&lt;='P08'!$B$17,INDEX('P08'!$AC:$AC,$A444+52),0)+IF($A444&lt;='P09'!$B$17,INDEX('P09'!$AC:$AC,$A444+52),0)+IF($A444&lt;='P10'!$B$17,INDEX('P10'!$AC:$AC,$A444+52),0)</f>
        <v>0.10961899699268263</v>
      </c>
      <c r="P444">
        <f>IF($A444&lt;='P01'!$B$17,INDEX('P01'!$AD:$AD,$A444+52),0)+IF($A444&lt;='P02'!$B$17,INDEX('P02'!$AD:$AD,$A444+52),0)+IF($A444&lt;='P03'!$B$17,INDEX('P03'!$AD:$AD,$A444+52),0)+IF($A444&lt;='P04'!$B$17,INDEX('P04'!$AD:$AD,$A444+52),0)+IF($A444&lt;='P05'!$B$17,INDEX('P05'!$AD:$AD,$A444+52),0)+IF($A444&lt;='P06'!$B$17,INDEX('P06'!$AD:$AD,$A444+52),0)+IF($A444&lt;='P07'!$B$17,INDEX('P07'!$AD:$AD,$A444+52),0)+IF($A444&lt;='P08'!$B$17,INDEX('P08'!$AD:$AD,$A444+52),0)+IF($A444&lt;='P09'!$B$17,INDEX('P09'!$AD:$AD,$A444+52),0)+IF($A444&lt;='P10'!$B$17,INDEX('P10'!$AD:$AD,$A444+52),0)</f>
        <v>0.64621653383771938</v>
      </c>
      <c r="Q444">
        <f>IF($A444&lt;='P01'!$B$17,INDEX('P01'!$AE:$AE,$A444+52),0)+IF($A444&lt;='P02'!$B$17,INDEX('P02'!$AE:$AE,$A444+52),0)+IF($A444&lt;='P03'!$B$17,INDEX('P03'!$AE:$AE,$A444+52),0)+IF($A444&lt;='P04'!$B$17,INDEX('P04'!$AE:$AE,$A444+52),0)+IF($A444&lt;='P05'!$B$17,INDEX('P05'!$AE:$AE,$A444+52),0)+IF($A444&lt;='P06'!$B$17,INDEX('P06'!$AE:$AE,$A444+52),0)+IF($A444&lt;='P07'!$B$17,INDEX('P07'!$AE:$AE,$A444+52),0)+IF($A444&lt;='P08'!$B$17,INDEX('P08'!$AE:$AE,$A444+52),0)+IF($A444&lt;='P09'!$B$17,INDEX('P09'!$AE:$AE,$A444+52),0)+IF($A444&lt;='P10'!$B$17,INDEX('P10'!$AE:$AE,$A444+52),0)</f>
        <v>20.66579529233265</v>
      </c>
      <c r="R444">
        <f>IF($A444&lt;='P01'!$B$17,INDEX('P01'!$AF:$AF,$A444+52),0)+IF($A444&lt;='P02'!$B$17,INDEX('P02'!$AF:$AF,$A444+52),0)+IF($A444&lt;='P03'!$B$17,INDEX('P03'!$AF:$AF,$A444+52),0)+IF($A444&lt;='P04'!$B$17,INDEX('P04'!$AF:$AF,$A444+52),0)+IF($A444&lt;='P05'!$B$17,INDEX('P05'!$AF:$AF,$A444+52),0)+IF($A444&lt;='P06'!$B$17,INDEX('P06'!$AF:$AF,$A444+52),0)+IF($A444&lt;='P07'!$B$17,INDEX('P07'!$AF:$AF,$A444+52),0)+IF($A444&lt;='P08'!$B$17,INDEX('P08'!$AF:$AF,$A444+52),0)+IF($A444&lt;='P09'!$B$17,INDEX('P09'!$AF:$AF,$A444+52),0)+IF($A444&lt;='P10'!$B$17,INDEX('P10'!$AF:$AF,$A444+52),0)</f>
        <v>1.4254003026228911E-2</v>
      </c>
      <c r="S444">
        <f>IF($A444&lt;='P01'!$B$17,INDEX('P01'!$AG:$AG,$A444+52),0)+IF($A444&lt;='P02'!$B$17,INDEX('P02'!$AG:$AG,$A444+52),0)+IF($A444&lt;='P03'!$B$17,INDEX('P03'!$AG:$AG,$A444+52),0)+IF($A444&lt;='P04'!$B$17,INDEX('P04'!$AG:$AG,$A444+52),0)+IF($A444&lt;='P05'!$B$17,INDEX('P05'!$AG:$AG,$A444+52),0)+IF($A444&lt;='P06'!$B$17,INDEX('P06'!$AG:$AG,$A444+52),0)+IF($A444&lt;='P07'!$B$17,INDEX('P07'!$AG:$AG,$A444+52),0)+IF($A444&lt;='P08'!$B$17,INDEX('P08'!$AG:$AG,$A444+52),0)+IF($A444&lt;='P09'!$B$17,INDEX('P09'!$AG:$AG,$A444+52),0)+IF($A444&lt;='P10'!$B$17,INDEX('P10'!$AG:$AG,$A444+52),0)</f>
        <v>4435.6934895749491</v>
      </c>
      <c r="T444">
        <f>IF($A444&lt;='P01'!$B$17,INDEX('P01'!$AI:$AI,$A444+52),0)+IF($A444&lt;='P02'!$B$17,INDEX('P02'!$AI:$AI,$A444+52),0)+IF($A444&lt;='P03'!$B$17,INDEX('P03'!$AI:$AI,$A444+52),0)+IF($A444&lt;='P04'!$B$17,INDEX('P04'!$AI:$AI,$A444+52),0)+IF($A444&lt;='P05'!$B$17,INDEX('P05'!$AI:$AI,$A444+52),0)+IF($A444&lt;='P06'!$B$17,INDEX('P06'!$AI:$AI,$A444+52),0)+IF($A444&lt;='P07'!$B$17,INDEX('P07'!$AI:$AI,$A444+52),0)+IF($A444&lt;='P08'!$B$17,INDEX('P08'!$AI:$AI,$A444+52),0)+IF($A444&lt;='P09'!$B$17,INDEX('P09'!$AI:$AI,$A444+52),0)+IF($A444&lt;='P10'!$B$17,INDEX('P10'!$AI:$AI,$A444+52),0)</f>
        <v>4435.6934895749491</v>
      </c>
    </row>
    <row r="445" spans="1:20" x14ac:dyDescent="0.35">
      <c r="A445">
        <v>413</v>
      </c>
      <c r="B445">
        <f>IF($A445&lt;='P01'!$B$17,INDEX('P01'!$J:$J,$A445+52),0)+IF($A445&lt;='P02'!$B$17,INDEX('P02'!$J:$J,$A445+52),0)+IF($A445&lt;='P03'!$B$17,INDEX('P03'!$J:$J,$A445+52),0)+IF($A445&lt;='P04'!$B$17,INDEX('P04'!$J:$J,$A445+52),0)+IF($A445&lt;='P05'!$B$17,INDEX('P05'!$J:$J,$A445+52),0)+IF($A445&lt;='P06'!$B$17,INDEX('P06'!$J:$J,$A445+52),0)+IF($A445&lt;='P07'!$B$17,INDEX('P07'!$J:$J,$A445+52),0)+IF($A445&lt;='P08'!$B$17,INDEX('P08'!$J:$J,$A445+52),0)+IF($A445&lt;='P09'!$B$17,INDEX('P09'!$J:$J,$A445+52),0)+IF($A445&lt;='P10'!$B$17,INDEX('P10'!$J:$J,$A445+52),0)</f>
        <v>7.9139701783120618E-5</v>
      </c>
      <c r="C445">
        <f>IF($A445&lt;='P01'!$B$17,INDEX('P01'!$K:$K,$A445+52),0)+IF($A445&lt;='P02'!$B$17,INDEX('P02'!$K:$K,$A445+52),0)+IF($A445&lt;='P03'!$B$17,INDEX('P03'!$K:$K,$A445+52),0)+IF($A445&lt;='P04'!$B$17,INDEX('P04'!$K:$K,$A445+52),0)+IF($A445&lt;='P05'!$B$17,INDEX('P05'!$K:$K,$A445+52),0)+IF($A445&lt;='P06'!$B$17,INDEX('P06'!$K:$K,$A445+52),0)+IF($A445&lt;='P07'!$B$17,INDEX('P07'!$K:$K,$A445+52),0)+IF($A445&lt;='P08'!$B$17,INDEX('P08'!$K:$K,$A445+52),0)+IF($A445&lt;='P09'!$B$17,INDEX('P09'!$K:$K,$A445+52),0)+IF($A445&lt;='P10'!$B$17,INDEX('P10'!$K:$K,$A445+52),0)</f>
        <v>6.0895960516700696E-4</v>
      </c>
      <c r="D445">
        <f>IF($A445&lt;='P01'!$B$17,INDEX('P01'!$L:$L,$A445+52),0)+IF($A445&lt;='P02'!$B$17,INDEX('P02'!$L:$L,$A445+52),0)+IF($A445&lt;='P03'!$B$17,INDEX('P03'!$L:$L,$A445+52),0)+IF($A445&lt;='P04'!$B$17,INDEX('P04'!$L:$L,$A445+52),0)+IF($A445&lt;='P05'!$B$17,INDEX('P05'!$L:$L,$A445+52),0)+IF($A445&lt;='P06'!$B$17,INDEX('P06'!$L:$L,$A445+52),0)+IF($A445&lt;='P07'!$B$17,INDEX('P07'!$L:$L,$A445+52),0)+IF($A445&lt;='P08'!$B$17,INDEX('P08'!$L:$L,$A445+52),0)+IF($A445&lt;='P09'!$B$17,INDEX('P09'!$L:$L,$A445+52),0)+IF($A445&lt;='P10'!$B$17,INDEX('P10'!$L:$L,$A445+52),0)</f>
        <v>0</v>
      </c>
      <c r="E445">
        <f>IF($A445&lt;='P01'!$B$17,INDEX('P01'!$M:$M,$A445+52),0)+IF($A445&lt;='P02'!$B$17,INDEX('P02'!$M:$M,$A445+52),0)+IF($A445&lt;='P03'!$B$17,INDEX('P03'!$M:$M,$A445+52),0)+IF($A445&lt;='P04'!$B$17,INDEX('P04'!$M:$M,$A445+52),0)+IF($A445&lt;='P05'!$B$17,INDEX('P05'!$M:$M,$A445+52),0)+IF($A445&lt;='P06'!$B$17,INDEX('P06'!$M:$M,$A445+52),0)+IF($A445&lt;='P07'!$B$17,INDEX('P07'!$M:$M,$A445+52),0)+IF($A445&lt;='P08'!$B$17,INDEX('P08'!$M:$M,$A445+52),0)+IF($A445&lt;='P09'!$B$17,INDEX('P09'!$M:$M,$A445+52),0)+IF($A445&lt;='P10'!$B$17,INDEX('P10'!$M:$M,$A445+52),0)</f>
        <v>0.17870495849278967</v>
      </c>
      <c r="F445">
        <f>IF($A445&lt;='P01'!$B$17,INDEX('P01'!$R:$R,$A445+52),0)+IF($A445&lt;='P02'!$B$17,INDEX('P02'!$R:$R,$A445+52),0)+IF($A445&lt;='P03'!$B$17,INDEX('P03'!$R:$R,$A445+52),0)+IF($A445&lt;='P04'!$B$17,INDEX('P04'!$R:$R,$A445+52),0)+IF($A445&lt;='P05'!$B$17,INDEX('P05'!$R:$R,$A445+52),0)+IF($A445&lt;='P06'!$B$17,INDEX('P06'!$R:$R,$A445+52),0)+IF($A445&lt;='P07'!$B$17,INDEX('P07'!$R:$R,$A445+52),0)+IF($A445&lt;='P08'!$B$17,INDEX('P08'!$R:$R,$A445+52),0)+IF($A445&lt;='P09'!$B$17,INDEX('P09'!$R:$R,$A445+52),0)+IF($A445&lt;='P10'!$B$17,INDEX('P10'!$R:$R,$A445+52),0)</f>
        <v>20.920818400605658</v>
      </c>
      <c r="G445">
        <f>IF($A445&lt;='P01'!$B$17,INDEX('P01'!$S:$S,$A445+52),0)+IF($A445&lt;='P02'!$B$17,INDEX('P02'!$S:$S,$A445+52),0)+IF($A445&lt;='P03'!$B$17,INDEX('P03'!$S:$S,$A445+52),0)+IF($A445&lt;='P04'!$B$17,INDEX('P04'!$S:$S,$A445+52),0)+IF($A445&lt;='P05'!$B$17,INDEX('P05'!$S:$S,$A445+52),0)+IF($A445&lt;='P06'!$B$17,INDEX('P06'!$S:$S,$A445+52),0)+IF($A445&lt;='P07'!$B$17,INDEX('P07'!$S:$S,$A445+52),0)+IF($A445&lt;='P08'!$B$17,INDEX('P08'!$S:$S,$A445+52),0)+IF($A445&lt;='P09'!$B$17,INDEX('P09'!$S:$S,$A445+52),0)+IF($A445&lt;='P10'!$B$17,INDEX('P10'!$S:$S,$A445+52),0)</f>
        <v>0.41841636801211318</v>
      </c>
      <c r="H445">
        <f>IF($A445&lt;='P01'!$B$17,INDEX('P01'!$T:$T,$A445+52),0)+IF($A445&lt;='P02'!$B$17,INDEX('P02'!$T:$T,$A445+52),0)+IF($A445&lt;='P03'!$B$17,INDEX('P03'!$T:$T,$A445+52),0)+IF($A445&lt;='P04'!$B$17,INDEX('P04'!$T:$T,$A445+52),0)+IF($A445&lt;='P05'!$B$17,INDEX('P05'!$T:$T,$A445+52),0)+IF($A445&lt;='P06'!$B$17,INDEX('P06'!$T:$T,$A445+52),0)+IF($A445&lt;='P07'!$B$17,INDEX('P07'!$T:$T,$A445+52),0)+IF($A445&lt;='P08'!$B$17,INDEX('P08'!$T:$T,$A445+52),0)+IF($A445&lt;='P09'!$B$17,INDEX('P09'!$T:$T,$A445+52),0)+IF($A445&lt;='P10'!$B$17,INDEX('P10'!$T:$T,$A445+52),0)</f>
        <v>2.480790673619937</v>
      </c>
      <c r="I445">
        <f>IF($A445&lt;='P01'!$B$17,INDEX('P01'!$U:$U,$A445+52),0)+IF($A445&lt;='P02'!$B$17,INDEX('P02'!$U:$U,$A445+52),0)+IF($A445&lt;='P03'!$B$17,INDEX('P03'!$U:$U,$A445+52),0)+IF($A445&lt;='P04'!$B$17,INDEX('P04'!$U:$U,$A445+52),0)+IF($A445&lt;='P05'!$B$17,INDEX('P05'!$U:$U,$A445+52),0)+IF($A445&lt;='P06'!$B$17,INDEX('P06'!$U:$U,$A445+52),0)+IF($A445&lt;='P07'!$B$17,INDEX('P07'!$U:$U,$A445+52),0)+IF($A445&lt;='P08'!$B$17,INDEX('P08'!$U:$U,$A445+52),0)+IF($A445&lt;='P09'!$B$17,INDEX('P09'!$U:$U,$A445+52),0)+IF($A445&lt;='P10'!$B$17,INDEX('P10'!$U:$U,$A445+52),0)</f>
        <v>79.139701783120614</v>
      </c>
      <c r="J445">
        <f>IF($A445&lt;='P01'!$B$17,INDEX('P01'!$V:$V,$A445+52),0)+IF($A445&lt;='P02'!$B$17,INDEX('P02'!$V:$V,$A445+52),0)+IF($A445&lt;='P03'!$B$17,INDEX('P03'!$V:$V,$A445+52),0)+IF($A445&lt;='P04'!$B$17,INDEX('P04'!$V:$V,$A445+52),0)+IF($A445&lt;='P05'!$B$17,INDEX('P05'!$V:$V,$A445+52),0)+IF($A445&lt;='P06'!$B$17,INDEX('P06'!$V:$V,$A445+52),0)+IF($A445&lt;='P07'!$B$17,INDEX('P07'!$V:$V,$A445+52),0)+IF($A445&lt;='P08'!$B$17,INDEX('P08'!$V:$V,$A445+52),0)+IF($A445&lt;='P09'!$B$17,INDEX('P09'!$V:$V,$A445+52),0)+IF($A445&lt;='P10'!$B$17,INDEX('P10'!$V:$V,$A445+52),0)</f>
        <v>5.4720354428596366E-2</v>
      </c>
      <c r="K445">
        <f>IF($A445&lt;='P01'!$B$17,INDEX('P01'!$W:$W,$A445+52),0)+IF($A445&lt;='P02'!$B$17,INDEX('P02'!$W:$W,$A445+52),0)+IF($A445&lt;='P03'!$B$17,INDEX('P03'!$W:$W,$A445+52),0)+IF($A445&lt;='P04'!$B$17,INDEX('P04'!$W:$W,$A445+52),0)+IF($A445&lt;='P05'!$B$17,INDEX('P05'!$W:$W,$A445+52),0)+IF($A445&lt;='P06'!$B$17,INDEX('P06'!$W:$W,$A445+52),0)+IF($A445&lt;='P07'!$B$17,INDEX('P07'!$W:$W,$A445+52),0)+IF($A445&lt;='P08'!$B$17,INDEX('P08'!$W:$W,$A445+52),0)+IF($A445&lt;='P09'!$B$17,INDEX('P09'!$W:$W,$A445+52),0)+IF($A445&lt;='P10'!$B$17,INDEX('P10'!$W:$W,$A445+52),0)</f>
        <v>-61.172810778575602</v>
      </c>
      <c r="L445">
        <f>IF($A445&lt;='P01'!$B$17,INDEX('P01'!$X:$X,$A445+52),0)+IF($A445&lt;='P02'!$B$17,INDEX('P02'!$X:$X,$A445+52),0)+IF($A445&lt;='P03'!$B$17,INDEX('P03'!$X:$X,$A445+52),0)+IF($A445&lt;='P04'!$B$17,INDEX('P04'!$X:$X,$A445+52),0)+IF($A445&lt;='P05'!$B$17,INDEX('P05'!$X:$X,$A445+52),0)+IF($A445&lt;='P06'!$B$17,INDEX('P06'!$X:$X,$A445+52),0)+IF($A445&lt;='P07'!$B$17,INDEX('P07'!$X:$X,$A445+52),0)+IF($A445&lt;='P08'!$B$17,INDEX('P08'!$X:$X,$A445+52),0)+IF($A445&lt;='P09'!$B$17,INDEX('P09'!$X:$X,$A445+52),0)+IF($A445&lt;='P10'!$B$17,INDEX('P10'!$X:$X,$A445+52),0)</f>
        <v>61.105691249410867</v>
      </c>
      <c r="M445">
        <f>IF($A445&lt;='P01'!$B$17,INDEX('P01'!$AA:$AA,$A445+52),0)+IF($A445&lt;='P02'!$B$17,INDEX('P02'!$AA:$AA,$A445+52),0)+IF($A445&lt;='P03'!$B$17,INDEX('P03'!$AA:$AA,$A445+52),0)+IF($A445&lt;='P04'!$B$17,INDEX('P04'!$AA:$AA,$A445+52),0)+IF($A445&lt;='P05'!$B$17,INDEX('P05'!$AA:$AA,$A445+52),0)+IF($A445&lt;='P06'!$B$17,INDEX('P06'!$AA:$AA,$A445+52),0)+IF($A445&lt;='P07'!$B$17,INDEX('P07'!$AA:$AA,$A445+52),0)+IF($A445&lt;='P08'!$B$17,INDEX('P08'!$AA:$AA,$A445+52),0)+IF($A445&lt;='P09'!$B$17,INDEX('P09'!$AA:$AA,$A445+52),0)+IF($A445&lt;='P10'!$B$17,INDEX('P10'!$AA:$AA,$A445+52),0)</f>
        <v>-15.843491693437347</v>
      </c>
      <c r="N445">
        <f>IF($A445&lt;='P01'!$B$17,INDEX('P01'!$AB:$AB,$A445+52),0)+IF($A445&lt;='P02'!$B$17,INDEX('P02'!$AB:$AB,$A445+52),0)+IF($A445&lt;='P03'!$B$17,INDEX('P03'!$AB:$AB,$A445+52),0)+IF($A445&lt;='P04'!$B$17,INDEX('P04'!$AB:$AB,$A445+52),0)+IF($A445&lt;='P05'!$B$17,INDEX('P05'!$AB:$AB,$A445+52),0)+IF($A445&lt;='P06'!$B$17,INDEX('P06'!$AB:$AB,$A445+52),0)+IF($A445&lt;='P07'!$B$17,INDEX('P07'!$AB:$AB,$A445+52),0)+IF($A445&lt;='P08'!$B$17,INDEX('P08'!$AB:$AB,$A445+52),0)+IF($A445&lt;='P09'!$B$17,INDEX('P09'!$AB:$AB,$A445+52),0)+IF($A445&lt;='P10'!$B$17,INDEX('P10'!$AB:$AB,$A445+52),0)</f>
        <v>5.4421104753302023</v>
      </c>
      <c r="O445">
        <f>IF($A445&lt;='P01'!$B$17,INDEX('P01'!$AC:$AC,$A445+52),0)+IF($A445&lt;='P02'!$B$17,INDEX('P02'!$AC:$AC,$A445+52),0)+IF($A445&lt;='P03'!$B$17,INDEX('P03'!$AC:$AC,$A445+52),0)+IF($A445&lt;='P04'!$B$17,INDEX('P04'!$AC:$AC,$A445+52),0)+IF($A445&lt;='P05'!$B$17,INDEX('P05'!$AC:$AC,$A445+52),0)+IF($A445&lt;='P06'!$B$17,INDEX('P06'!$AC:$AC,$A445+52),0)+IF($A445&lt;='P07'!$B$17,INDEX('P07'!$AC:$AC,$A445+52),0)+IF($A445&lt;='P08'!$B$17,INDEX('P08'!$AC:$AC,$A445+52),0)+IF($A445&lt;='P09'!$B$17,INDEX('P09'!$AC:$AC,$A445+52),0)+IF($A445&lt;='P10'!$B$17,INDEX('P10'!$AC:$AC,$A445+52),0)</f>
        <v>0.10884220950660405</v>
      </c>
      <c r="P445">
        <f>IF($A445&lt;='P01'!$B$17,INDEX('P01'!$AD:$AD,$A445+52),0)+IF($A445&lt;='P02'!$B$17,INDEX('P02'!$AD:$AD,$A445+52),0)+IF($A445&lt;='P03'!$B$17,INDEX('P03'!$AD:$AD,$A445+52),0)+IF($A445&lt;='P04'!$B$17,INDEX('P04'!$AD:$AD,$A445+52),0)+IF($A445&lt;='P05'!$B$17,INDEX('P05'!$AD:$AD,$A445+52),0)+IF($A445&lt;='P06'!$B$17,INDEX('P06'!$AD:$AD,$A445+52),0)+IF($A445&lt;='P07'!$B$17,INDEX('P07'!$AD:$AD,$A445+52),0)+IF($A445&lt;='P08'!$B$17,INDEX('P08'!$AD:$AD,$A445+52),0)+IF($A445&lt;='P09'!$B$17,INDEX('P09'!$AD:$AD,$A445+52),0)+IF($A445&lt;='P10'!$B$17,INDEX('P10'!$AD:$AD,$A445+52),0)</f>
        <v>0.64321973333430305</v>
      </c>
      <c r="Q445">
        <f>IF($A445&lt;='P01'!$B$17,INDEX('P01'!$AE:$AE,$A445+52),0)+IF($A445&lt;='P02'!$B$17,INDEX('P02'!$AE:$AE,$A445+52),0)+IF($A445&lt;='P03'!$B$17,INDEX('P03'!$AE:$AE,$A445+52),0)+IF($A445&lt;='P04'!$B$17,INDEX('P04'!$AE:$AE,$A445+52),0)+IF($A445&lt;='P05'!$B$17,INDEX('P05'!$AE:$AE,$A445+52),0)+IF($A445&lt;='P06'!$B$17,INDEX('P06'!$AE:$AE,$A445+52),0)+IF($A445&lt;='P07'!$B$17,INDEX('P07'!$AE:$AE,$A445+52),0)+IF($A445&lt;='P08'!$B$17,INDEX('P08'!$AE:$AE,$A445+52),0)+IF($A445&lt;='P09'!$B$17,INDEX('P09'!$AE:$AE,$A445+52),0)+IF($A445&lt;='P10'!$B$17,INDEX('P10'!$AE:$AE,$A445+52),0)</f>
        <v>20.519352325207006</v>
      </c>
      <c r="R445">
        <f>IF($A445&lt;='P01'!$B$17,INDEX('P01'!$AF:$AF,$A445+52),0)+IF($A445&lt;='P02'!$B$17,INDEX('P02'!$AF:$AF,$A445+52),0)+IF($A445&lt;='P03'!$B$17,INDEX('P03'!$AF:$AF,$A445+52),0)+IF($A445&lt;='P04'!$B$17,INDEX('P04'!$AF:$AF,$A445+52),0)+IF($A445&lt;='P05'!$B$17,INDEX('P05'!$AF:$AF,$A445+52),0)+IF($A445&lt;='P06'!$B$17,INDEX('P06'!$AF:$AF,$A445+52),0)+IF($A445&lt;='P07'!$B$17,INDEX('P07'!$AF:$AF,$A445+52),0)+IF($A445&lt;='P08'!$B$17,INDEX('P08'!$AF:$AF,$A445+52),0)+IF($A445&lt;='P09'!$B$17,INDEX('P09'!$AF:$AF,$A445+52),0)+IF($A445&lt;='P10'!$B$17,INDEX('P10'!$AF:$AF,$A445+52),0)</f>
        <v>1.4187900719636694E-2</v>
      </c>
      <c r="S445">
        <f>IF($A445&lt;='P01'!$B$17,INDEX('P01'!$AG:$AG,$A445+52),0)+IF($A445&lt;='P02'!$B$17,INDEX('P02'!$AG:$AG,$A445+52),0)+IF($A445&lt;='P03'!$B$17,INDEX('P03'!$AG:$AG,$A445+52),0)+IF($A445&lt;='P04'!$B$17,INDEX('P04'!$AG:$AG,$A445+52),0)+IF($A445&lt;='P05'!$B$17,INDEX('P05'!$AG:$AG,$A445+52),0)+IF($A445&lt;='P06'!$B$17,INDEX('P06'!$AG:$AG,$A445+52),0)+IF($A445&lt;='P07'!$B$17,INDEX('P07'!$AG:$AG,$A445+52),0)+IF($A445&lt;='P08'!$B$17,INDEX('P08'!$AG:$AG,$A445+52),0)+IF($A445&lt;='P09'!$B$17,INDEX('P09'!$AG:$AG,$A445+52),0)+IF($A445&lt;='P10'!$B$17,INDEX('P10'!$AG:$AG,$A445+52),0)</f>
        <v>4389.1091045640014</v>
      </c>
      <c r="T445">
        <f>IF($A445&lt;='P01'!$B$17,INDEX('P01'!$AI:$AI,$A445+52),0)+IF($A445&lt;='P02'!$B$17,INDEX('P02'!$AI:$AI,$A445+52),0)+IF($A445&lt;='P03'!$B$17,INDEX('P03'!$AI:$AI,$A445+52),0)+IF($A445&lt;='P04'!$B$17,INDEX('P04'!$AI:$AI,$A445+52),0)+IF($A445&lt;='P05'!$B$17,INDEX('P05'!$AI:$AI,$A445+52),0)+IF($A445&lt;='P06'!$B$17,INDEX('P06'!$AI:$AI,$A445+52),0)+IF($A445&lt;='P07'!$B$17,INDEX('P07'!$AI:$AI,$A445+52),0)+IF($A445&lt;='P08'!$B$17,INDEX('P08'!$AI:$AI,$A445+52),0)+IF($A445&lt;='P09'!$B$17,INDEX('P09'!$AI:$AI,$A445+52),0)+IF($A445&lt;='P10'!$B$17,INDEX('P10'!$AI:$AI,$A445+52),0)</f>
        <v>4389.1091045640014</v>
      </c>
    </row>
    <row r="446" spans="1:20" x14ac:dyDescent="0.35">
      <c r="A446">
        <v>414</v>
      </c>
      <c r="B446">
        <f>IF($A446&lt;='P01'!$B$17,INDEX('P01'!$J:$J,$A446+52),0)+IF($A446&lt;='P02'!$B$17,INDEX('P02'!$J:$J,$A446+52),0)+IF($A446&lt;='P03'!$B$17,INDEX('P03'!$J:$J,$A446+52),0)+IF($A446&lt;='P04'!$B$17,INDEX('P04'!$J:$J,$A446+52),0)+IF($A446&lt;='P05'!$B$17,INDEX('P05'!$J:$J,$A446+52),0)+IF($A446&lt;='P06'!$B$17,INDEX('P06'!$J:$J,$A446+52),0)+IF($A446&lt;='P07'!$B$17,INDEX('P07'!$J:$J,$A446+52),0)+IF($A446&lt;='P08'!$B$17,INDEX('P08'!$J:$J,$A446+52),0)+IF($A446&lt;='P09'!$B$17,INDEX('P09'!$J:$J,$A446+52),0)+IF($A446&lt;='P10'!$B$17,INDEX('P10'!$J:$J,$A446+52),0)</f>
        <v>7.8836145031164272E-5</v>
      </c>
      <c r="C446">
        <f>IF($A446&lt;='P01'!$B$17,INDEX('P01'!$K:$K,$A446+52),0)+IF($A446&lt;='P02'!$B$17,INDEX('P02'!$K:$K,$A446+52),0)+IF($A446&lt;='P03'!$B$17,INDEX('P03'!$K:$K,$A446+52),0)+IF($A446&lt;='P04'!$B$17,INDEX('P04'!$K:$K,$A446+52),0)+IF($A446&lt;='P05'!$B$17,INDEX('P05'!$K:$K,$A446+52),0)+IF($A446&lt;='P06'!$B$17,INDEX('P06'!$K:$K,$A446+52),0)+IF($A446&lt;='P07'!$B$17,INDEX('P07'!$K:$K,$A446+52),0)+IF($A446&lt;='P08'!$B$17,INDEX('P08'!$K:$K,$A446+52),0)+IF($A446&lt;='P09'!$B$17,INDEX('P09'!$K:$K,$A446+52),0)+IF($A446&lt;='P10'!$B$17,INDEX('P10'!$K:$K,$A446+52),0)</f>
        <v>6.0662381420934462E-4</v>
      </c>
      <c r="D446">
        <f>IF($A446&lt;='P01'!$B$17,INDEX('P01'!$L:$L,$A446+52),0)+IF($A446&lt;='P02'!$B$17,INDEX('P02'!$L:$L,$A446+52),0)+IF($A446&lt;='P03'!$B$17,INDEX('P03'!$L:$L,$A446+52),0)+IF($A446&lt;='P04'!$B$17,INDEX('P04'!$L:$L,$A446+52),0)+IF($A446&lt;='P05'!$B$17,INDEX('P05'!$L:$L,$A446+52),0)+IF($A446&lt;='P06'!$B$17,INDEX('P06'!$L:$L,$A446+52),0)+IF($A446&lt;='P07'!$B$17,INDEX('P07'!$L:$L,$A446+52),0)+IF($A446&lt;='P08'!$B$17,INDEX('P08'!$L:$L,$A446+52),0)+IF($A446&lt;='P09'!$B$17,INDEX('P09'!$L:$L,$A446+52),0)+IF($A446&lt;='P10'!$B$17,INDEX('P10'!$L:$L,$A446+52),0)</f>
        <v>0</v>
      </c>
      <c r="E446">
        <f>IF($A446&lt;='P01'!$B$17,INDEX('P01'!$M:$M,$A446+52),0)+IF($A446&lt;='P02'!$B$17,INDEX('P02'!$M:$M,$A446+52),0)+IF($A446&lt;='P03'!$B$17,INDEX('P03'!$M:$M,$A446+52),0)+IF($A446&lt;='P04'!$B$17,INDEX('P04'!$M:$M,$A446+52),0)+IF($A446&lt;='P05'!$B$17,INDEX('P05'!$M:$M,$A446+52),0)+IF($A446&lt;='P06'!$B$17,INDEX('P06'!$M:$M,$A446+52),0)+IF($A446&lt;='P07'!$B$17,INDEX('P07'!$M:$M,$A446+52),0)+IF($A446&lt;='P08'!$B$17,INDEX('P08'!$M:$M,$A446+52),0)+IF($A446&lt;='P09'!$B$17,INDEX('P09'!$M:$M,$A446+52),0)+IF($A446&lt;='P10'!$B$17,INDEX('P10'!$M:$M,$A446+52),0)</f>
        <v>0.17801949853354918</v>
      </c>
      <c r="F446">
        <f>IF($A446&lt;='P01'!$B$17,INDEX('P01'!$R:$R,$A446+52),0)+IF($A446&lt;='P02'!$B$17,INDEX('P02'!$R:$R,$A446+52),0)+IF($A446&lt;='P03'!$B$17,INDEX('P03'!$R:$R,$A446+52),0)+IF($A446&lt;='P04'!$B$17,INDEX('P04'!$R:$R,$A446+52),0)+IF($A446&lt;='P05'!$B$17,INDEX('P05'!$R:$R,$A446+52),0)+IF($A446&lt;='P06'!$B$17,INDEX('P06'!$R:$R,$A446+52),0)+IF($A446&lt;='P07'!$B$17,INDEX('P07'!$R:$R,$A446+52),0)+IF($A446&lt;='P08'!$B$17,INDEX('P08'!$R:$R,$A446+52),0)+IF($A446&lt;='P09'!$B$17,INDEX('P09'!$R:$R,$A446+52),0)+IF($A446&lt;='P10'!$B$17,INDEX('P10'!$R:$R,$A446+52),0)</f>
        <v>20.84057225942913</v>
      </c>
      <c r="G446">
        <f>IF($A446&lt;='P01'!$B$17,INDEX('P01'!$S:$S,$A446+52),0)+IF($A446&lt;='P02'!$B$17,INDEX('P02'!$S:$S,$A446+52),0)+IF($A446&lt;='P03'!$B$17,INDEX('P03'!$S:$S,$A446+52),0)+IF($A446&lt;='P04'!$B$17,INDEX('P04'!$S:$S,$A446+52),0)+IF($A446&lt;='P05'!$B$17,INDEX('P05'!$S:$S,$A446+52),0)+IF($A446&lt;='P06'!$B$17,INDEX('P06'!$S:$S,$A446+52),0)+IF($A446&lt;='P07'!$B$17,INDEX('P07'!$S:$S,$A446+52),0)+IF($A446&lt;='P08'!$B$17,INDEX('P08'!$S:$S,$A446+52),0)+IF($A446&lt;='P09'!$B$17,INDEX('P09'!$S:$S,$A446+52),0)+IF($A446&lt;='P10'!$B$17,INDEX('P10'!$S:$S,$A446+52),0)</f>
        <v>0.4168114451885826</v>
      </c>
      <c r="H446">
        <f>IF($A446&lt;='P01'!$B$17,INDEX('P01'!$T:$T,$A446+52),0)+IF($A446&lt;='P02'!$B$17,INDEX('P02'!$T:$T,$A446+52),0)+IF($A446&lt;='P03'!$B$17,INDEX('P03'!$T:$T,$A446+52),0)+IF($A446&lt;='P04'!$B$17,INDEX('P04'!$T:$T,$A446+52),0)+IF($A446&lt;='P05'!$B$17,INDEX('P05'!$T:$T,$A446+52),0)+IF($A446&lt;='P06'!$B$17,INDEX('P06'!$T:$T,$A446+52),0)+IF($A446&lt;='P07'!$B$17,INDEX('P07'!$T:$T,$A446+52),0)+IF($A446&lt;='P08'!$B$17,INDEX('P08'!$T:$T,$A446+52),0)+IF($A446&lt;='P09'!$B$17,INDEX('P09'!$T:$T,$A446+52),0)+IF($A446&lt;='P10'!$B$17,INDEX('P10'!$T:$T,$A446+52),0)</f>
        <v>2.4773699171369459</v>
      </c>
      <c r="I446">
        <f>IF($A446&lt;='P01'!$B$17,INDEX('P01'!$U:$U,$A446+52),0)+IF($A446&lt;='P02'!$B$17,INDEX('P02'!$U:$U,$A446+52),0)+IF($A446&lt;='P03'!$B$17,INDEX('P03'!$U:$U,$A446+52),0)+IF($A446&lt;='P04'!$B$17,INDEX('P04'!$U:$U,$A446+52),0)+IF($A446&lt;='P05'!$B$17,INDEX('P05'!$U:$U,$A446+52),0)+IF($A446&lt;='P06'!$B$17,INDEX('P06'!$U:$U,$A446+52),0)+IF($A446&lt;='P07'!$B$17,INDEX('P07'!$U:$U,$A446+52),0)+IF($A446&lt;='P08'!$B$17,INDEX('P08'!$U:$U,$A446+52),0)+IF($A446&lt;='P09'!$B$17,INDEX('P09'!$U:$U,$A446+52),0)+IF($A446&lt;='P10'!$B$17,INDEX('P10'!$U:$U,$A446+52),0)</f>
        <v>78.836145031164278</v>
      </c>
      <c r="J446">
        <f>IF($A446&lt;='P01'!$B$17,INDEX('P01'!$V:$V,$A446+52),0)+IF($A446&lt;='P02'!$B$17,INDEX('P02'!$V:$V,$A446+52),0)+IF($A446&lt;='P03'!$B$17,INDEX('P03'!$V:$V,$A446+52),0)+IF($A446&lt;='P04'!$B$17,INDEX('P04'!$V:$V,$A446+52),0)+IF($A446&lt;='P05'!$B$17,INDEX('P05'!$V:$V,$A446+52),0)+IF($A446&lt;='P06'!$B$17,INDEX('P06'!$V:$V,$A446+52),0)+IF($A446&lt;='P07'!$B$17,INDEX('P07'!$V:$V,$A446+52),0)+IF($A446&lt;='P08'!$B$17,INDEX('P08'!$V:$V,$A446+52),0)+IF($A446&lt;='P09'!$B$17,INDEX('P09'!$V:$V,$A446+52),0)+IF($A446&lt;='P10'!$B$17,INDEX('P10'!$V:$V,$A446+52),0)</f>
        <v>5.4644900659298674E-2</v>
      </c>
      <c r="K446">
        <f>IF($A446&lt;='P01'!$B$17,INDEX('P01'!$W:$W,$A446+52),0)+IF($A446&lt;='P02'!$B$17,INDEX('P02'!$W:$W,$A446+52),0)+IF($A446&lt;='P03'!$B$17,INDEX('P03'!$W:$W,$A446+52),0)+IF($A446&lt;='P04'!$B$17,INDEX('P04'!$W:$W,$A446+52),0)+IF($A446&lt;='P05'!$B$17,INDEX('P05'!$W:$W,$A446+52),0)+IF($A446&lt;='P06'!$B$17,INDEX('P06'!$W:$W,$A446+52),0)+IF($A446&lt;='P07'!$B$17,INDEX('P07'!$W:$W,$A446+52),0)+IF($A446&lt;='P08'!$B$17,INDEX('P08'!$W:$W,$A446+52),0)+IF($A446&lt;='P09'!$B$17,INDEX('P09'!$W:$W,$A446+52),0)+IF($A446&lt;='P10'!$B$17,INDEX('P10'!$W:$W,$A446+52),0)</f>
        <v>-60.944399034719979</v>
      </c>
      <c r="L446">
        <f>IF($A446&lt;='P01'!$B$17,INDEX('P01'!$X:$X,$A446+52),0)+IF($A446&lt;='P02'!$B$17,INDEX('P02'!$X:$X,$A446+52),0)+IF($A446&lt;='P03'!$B$17,INDEX('P03'!$X:$X,$A446+52),0)+IF($A446&lt;='P04'!$B$17,INDEX('P04'!$X:$X,$A446+52),0)+IF($A446&lt;='P05'!$B$17,INDEX('P05'!$X:$X,$A446+52),0)+IF($A446&lt;='P06'!$B$17,INDEX('P06'!$X:$X,$A446+52),0)+IF($A446&lt;='P07'!$B$17,INDEX('P07'!$X:$X,$A446+52),0)+IF($A446&lt;='P08'!$B$17,INDEX('P08'!$X:$X,$A446+52),0)+IF($A446&lt;='P09'!$B$17,INDEX('P09'!$X:$X,$A446+52),0)+IF($A446&lt;='P10'!$B$17,INDEX('P10'!$X:$X,$A446+52),0)</f>
        <v>60.877536956440274</v>
      </c>
      <c r="M446">
        <f>IF($A446&lt;='P01'!$B$17,INDEX('P01'!$AA:$AA,$A446+52),0)+IF($A446&lt;='P02'!$B$17,INDEX('P02'!$AA:$AA,$A446+52),0)+IF($A446&lt;='P03'!$B$17,INDEX('P03'!$AA:$AA,$A446+52),0)+IF($A446&lt;='P04'!$B$17,INDEX('P04'!$AA:$AA,$A446+52),0)+IF($A446&lt;='P05'!$B$17,INDEX('P05'!$AA:$AA,$A446+52),0)+IF($A446&lt;='P06'!$B$17,INDEX('P06'!$AA:$AA,$A446+52),0)+IF($A446&lt;='P07'!$B$17,INDEX('P07'!$AA:$AA,$A446+52),0)+IF($A446&lt;='P08'!$B$17,INDEX('P08'!$AA:$AA,$A446+52),0)+IF($A446&lt;='P09'!$B$17,INDEX('P09'!$AA:$AA,$A446+52),0)+IF($A446&lt;='P10'!$B$17,INDEX('P10'!$AA:$AA,$A446+52),0)</f>
        <v>-15.732830624735506</v>
      </c>
      <c r="N446">
        <f>IF($A446&lt;='P01'!$B$17,INDEX('P01'!$AB:$AB,$A446+52),0)+IF($A446&lt;='P02'!$B$17,INDEX('P02'!$AB:$AB,$A446+52),0)+IF($A446&lt;='P03'!$B$17,INDEX('P03'!$AB:$AB,$A446+52),0)+IF($A446&lt;='P04'!$B$17,INDEX('P04'!$AB:$AB,$A446+52),0)+IF($A446&lt;='P05'!$B$17,INDEX('P05'!$AB:$AB,$A446+52),0)+IF($A446&lt;='P06'!$B$17,INDEX('P06'!$AB:$AB,$A446+52),0)+IF($A446&lt;='P07'!$B$17,INDEX('P07'!$AB:$AB,$A446+52),0)+IF($A446&lt;='P08'!$B$17,INDEX('P08'!$AB:$AB,$A446+52),0)+IF($A446&lt;='P09'!$B$17,INDEX('P09'!$AB:$AB,$A446+52),0)+IF($A446&lt;='P10'!$B$17,INDEX('P10'!$AB:$AB,$A446+52),0)</f>
        <v>5.4035463264958912</v>
      </c>
      <c r="O446">
        <f>IF($A446&lt;='P01'!$B$17,INDEX('P01'!$AC:$AC,$A446+52),0)+IF($A446&lt;='P02'!$B$17,INDEX('P02'!$AC:$AC,$A446+52),0)+IF($A446&lt;='P03'!$B$17,INDEX('P03'!$AC:$AC,$A446+52),0)+IF($A446&lt;='P04'!$B$17,INDEX('P04'!$AC:$AC,$A446+52),0)+IF($A446&lt;='P05'!$B$17,INDEX('P05'!$AC:$AC,$A446+52),0)+IF($A446&lt;='P06'!$B$17,INDEX('P06'!$AC:$AC,$A446+52),0)+IF($A446&lt;='P07'!$B$17,INDEX('P07'!$AC:$AC,$A446+52),0)+IF($A446&lt;='P08'!$B$17,INDEX('P08'!$AC:$AC,$A446+52),0)+IF($A446&lt;='P09'!$B$17,INDEX('P09'!$AC:$AC,$A446+52),0)+IF($A446&lt;='P10'!$B$17,INDEX('P10'!$AC:$AC,$A446+52),0)</f>
        <v>0.10807092652991782</v>
      </c>
      <c r="P446">
        <f>IF($A446&lt;='P01'!$B$17,INDEX('P01'!$AD:$AD,$A446+52),0)+IF($A446&lt;='P02'!$B$17,INDEX('P02'!$AD:$AD,$A446+52),0)+IF($A446&lt;='P03'!$B$17,INDEX('P03'!$AD:$AD,$A446+52),0)+IF($A446&lt;='P04'!$B$17,INDEX('P04'!$AD:$AD,$A446+52),0)+IF($A446&lt;='P05'!$B$17,INDEX('P05'!$AD:$AD,$A446+52),0)+IF($A446&lt;='P06'!$B$17,INDEX('P06'!$AD:$AD,$A446+52),0)+IF($A446&lt;='P07'!$B$17,INDEX('P07'!$AD:$AD,$A446+52),0)+IF($A446&lt;='P08'!$B$17,INDEX('P08'!$AD:$AD,$A446+52),0)+IF($A446&lt;='P09'!$B$17,INDEX('P09'!$AD:$AD,$A446+52),0)+IF($A446&lt;='P10'!$B$17,INDEX('P10'!$AD:$AD,$A446+52),0)</f>
        <v>0.64023683036025492</v>
      </c>
      <c r="Q446">
        <f>IF($A446&lt;='P01'!$B$17,INDEX('P01'!$AE:$AE,$A446+52),0)+IF($A446&lt;='P02'!$B$17,INDEX('P02'!$AE:$AE,$A446+52),0)+IF($A446&lt;='P03'!$B$17,INDEX('P03'!$AE:$AE,$A446+52),0)+IF($A446&lt;='P04'!$B$17,INDEX('P04'!$AE:$AE,$A446+52),0)+IF($A446&lt;='P05'!$B$17,INDEX('P05'!$AE:$AE,$A446+52),0)+IF($A446&lt;='P06'!$B$17,INDEX('P06'!$AE:$AE,$A446+52),0)+IF($A446&lt;='P07'!$B$17,INDEX('P07'!$AE:$AE,$A446+52),0)+IF($A446&lt;='P08'!$B$17,INDEX('P08'!$AE:$AE,$A446+52),0)+IF($A446&lt;='P09'!$B$17,INDEX('P09'!$AE:$AE,$A446+52),0)+IF($A446&lt;='P10'!$B$17,INDEX('P10'!$AE:$AE,$A446+52),0)</f>
        <v>20.373947089381666</v>
      </c>
      <c r="R446">
        <f>IF($A446&lt;='P01'!$B$17,INDEX('P01'!$AF:$AF,$A446+52),0)+IF($A446&lt;='P02'!$B$17,INDEX('P02'!$AF:$AF,$A446+52),0)+IF($A446&lt;='P03'!$B$17,INDEX('P03'!$AF:$AF,$A446+52),0)+IF($A446&lt;='P04'!$B$17,INDEX('P04'!$AF:$AF,$A446+52),0)+IF($A446&lt;='P05'!$B$17,INDEX('P05'!$AF:$AF,$A446+52),0)+IF($A446&lt;='P06'!$B$17,INDEX('P06'!$AF:$AF,$A446+52),0)+IF($A446&lt;='P07'!$B$17,INDEX('P07'!$AF:$AF,$A446+52),0)+IF($A446&lt;='P08'!$B$17,INDEX('P08'!$AF:$AF,$A446+52),0)+IF($A446&lt;='P09'!$B$17,INDEX('P09'!$AF:$AF,$A446+52),0)+IF($A446&lt;='P10'!$B$17,INDEX('P10'!$AF:$AF,$A446+52),0)</f>
        <v>1.4122104959558377E-2</v>
      </c>
      <c r="S446">
        <f>IF($A446&lt;='P01'!$B$17,INDEX('P01'!$AG:$AG,$A446+52),0)+IF($A446&lt;='P02'!$B$17,INDEX('P02'!$AG:$AG,$A446+52),0)+IF($A446&lt;='P03'!$B$17,INDEX('P03'!$AG:$AG,$A446+52),0)+IF($A446&lt;='P04'!$B$17,INDEX('P04'!$AG:$AG,$A446+52),0)+IF($A446&lt;='P05'!$B$17,INDEX('P05'!$AG:$AG,$A446+52),0)+IF($A446&lt;='P06'!$B$17,INDEX('P06'!$AG:$AG,$A446+52),0)+IF($A446&lt;='P07'!$B$17,INDEX('P07'!$AG:$AG,$A446+52),0)+IF($A446&lt;='P08'!$B$17,INDEX('P08'!$AG:$AG,$A446+52),0)+IF($A446&lt;='P09'!$B$17,INDEX('P09'!$AG:$AG,$A446+52),0)+IF($A446&lt;='P10'!$B$17,INDEX('P10'!$AG:$AG,$A446+52),0)</f>
        <v>4342.6003686915838</v>
      </c>
      <c r="T446">
        <f>IF($A446&lt;='P01'!$B$17,INDEX('P01'!$AI:$AI,$A446+52),0)+IF($A446&lt;='P02'!$B$17,INDEX('P02'!$AI:$AI,$A446+52),0)+IF($A446&lt;='P03'!$B$17,INDEX('P03'!$AI:$AI,$A446+52),0)+IF($A446&lt;='P04'!$B$17,INDEX('P04'!$AI:$AI,$A446+52),0)+IF($A446&lt;='P05'!$B$17,INDEX('P05'!$AI:$AI,$A446+52),0)+IF($A446&lt;='P06'!$B$17,INDEX('P06'!$AI:$AI,$A446+52),0)+IF($A446&lt;='P07'!$B$17,INDEX('P07'!$AI:$AI,$A446+52),0)+IF($A446&lt;='P08'!$B$17,INDEX('P08'!$AI:$AI,$A446+52),0)+IF($A446&lt;='P09'!$B$17,INDEX('P09'!$AI:$AI,$A446+52),0)+IF($A446&lt;='P10'!$B$17,INDEX('P10'!$AI:$AI,$A446+52),0)</f>
        <v>4342.6003686915838</v>
      </c>
    </row>
    <row r="447" spans="1:20" x14ac:dyDescent="0.35">
      <c r="A447">
        <v>415</v>
      </c>
      <c r="B447">
        <f>IF($A447&lt;='P01'!$B$17,INDEX('P01'!$J:$J,$A447+52),0)+IF($A447&lt;='P02'!$B$17,INDEX('P02'!$J:$J,$A447+52),0)+IF($A447&lt;='P03'!$B$17,INDEX('P03'!$J:$J,$A447+52),0)+IF($A447&lt;='P04'!$B$17,INDEX('P04'!$J:$J,$A447+52),0)+IF($A447&lt;='P05'!$B$17,INDEX('P05'!$J:$J,$A447+52),0)+IF($A447&lt;='P06'!$B$17,INDEX('P06'!$J:$J,$A447+52),0)+IF($A447&lt;='P07'!$B$17,INDEX('P07'!$J:$J,$A447+52),0)+IF($A447&lt;='P08'!$B$17,INDEX('P08'!$J:$J,$A447+52),0)+IF($A447&lt;='P09'!$B$17,INDEX('P09'!$J:$J,$A447+52),0)+IF($A447&lt;='P10'!$B$17,INDEX('P10'!$J:$J,$A447+52),0)</f>
        <v>7.8533752634134515E-5</v>
      </c>
      <c r="C447">
        <f>IF($A447&lt;='P01'!$B$17,INDEX('P01'!$K:$K,$A447+52),0)+IF($A447&lt;='P02'!$B$17,INDEX('P02'!$K:$K,$A447+52),0)+IF($A447&lt;='P03'!$B$17,INDEX('P03'!$K:$K,$A447+52),0)+IF($A447&lt;='P04'!$B$17,INDEX('P04'!$K:$K,$A447+52),0)+IF($A447&lt;='P05'!$B$17,INDEX('P05'!$K:$K,$A447+52),0)+IF($A447&lt;='P06'!$B$17,INDEX('P06'!$K:$K,$A447+52),0)+IF($A447&lt;='P07'!$B$17,INDEX('P07'!$K:$K,$A447+52),0)+IF($A447&lt;='P08'!$B$17,INDEX('P08'!$K:$K,$A447+52),0)+IF($A447&lt;='P09'!$B$17,INDEX('P09'!$K:$K,$A447+52),0)+IF($A447&lt;='P10'!$B$17,INDEX('P10'!$K:$K,$A447+52),0)</f>
        <v>6.042969826627032E-4</v>
      </c>
      <c r="D447">
        <f>IF($A447&lt;='P01'!$B$17,INDEX('P01'!$L:$L,$A447+52),0)+IF($A447&lt;='P02'!$B$17,INDEX('P02'!$L:$L,$A447+52),0)+IF($A447&lt;='P03'!$B$17,INDEX('P03'!$L:$L,$A447+52),0)+IF($A447&lt;='P04'!$B$17,INDEX('P04'!$L:$L,$A447+52),0)+IF($A447&lt;='P05'!$B$17,INDEX('P05'!$L:$L,$A447+52),0)+IF($A447&lt;='P06'!$B$17,INDEX('P06'!$L:$L,$A447+52),0)+IF($A447&lt;='P07'!$B$17,INDEX('P07'!$L:$L,$A447+52),0)+IF($A447&lt;='P08'!$B$17,INDEX('P08'!$L:$L,$A447+52),0)+IF($A447&lt;='P09'!$B$17,INDEX('P09'!$L:$L,$A447+52),0)+IF($A447&lt;='P10'!$B$17,INDEX('P10'!$L:$L,$A447+52),0)</f>
        <v>0</v>
      </c>
      <c r="E447">
        <f>IF($A447&lt;='P01'!$B$17,INDEX('P01'!$M:$M,$A447+52),0)+IF($A447&lt;='P02'!$B$17,INDEX('P02'!$M:$M,$A447+52),0)+IF($A447&lt;='P03'!$B$17,INDEX('P03'!$M:$M,$A447+52),0)+IF($A447&lt;='P04'!$B$17,INDEX('P04'!$M:$M,$A447+52),0)+IF($A447&lt;='P05'!$B$17,INDEX('P05'!$M:$M,$A447+52),0)+IF($A447&lt;='P06'!$B$17,INDEX('P06'!$M:$M,$A447+52),0)+IF($A447&lt;='P07'!$B$17,INDEX('P07'!$M:$M,$A447+52),0)+IF($A447&lt;='P08'!$B$17,INDEX('P08'!$M:$M,$A447+52),0)+IF($A447&lt;='P09'!$B$17,INDEX('P09'!$M:$M,$A447+52),0)+IF($A447&lt;='P10'!$B$17,INDEX('P10'!$M:$M,$A447+52),0)</f>
        <v>0.17733666779825233</v>
      </c>
      <c r="F447">
        <f>IF($A447&lt;='P01'!$B$17,INDEX('P01'!$R:$R,$A447+52),0)+IF($A447&lt;='P02'!$B$17,INDEX('P02'!$R:$R,$A447+52),0)+IF($A447&lt;='P03'!$B$17,INDEX('P03'!$R:$R,$A447+52),0)+IF($A447&lt;='P04'!$B$17,INDEX('P04'!$R:$R,$A447+52),0)+IF($A447&lt;='P05'!$B$17,INDEX('P05'!$R:$R,$A447+52),0)+IF($A447&lt;='P06'!$B$17,INDEX('P06'!$R:$R,$A447+52),0)+IF($A447&lt;='P07'!$B$17,INDEX('P07'!$R:$R,$A447+52),0)+IF($A447&lt;='P08'!$B$17,INDEX('P08'!$R:$R,$A447+52),0)+IF($A447&lt;='P09'!$B$17,INDEX('P09'!$R:$R,$A447+52),0)+IF($A447&lt;='P10'!$B$17,INDEX('P10'!$R:$R,$A447+52),0)</f>
        <v>20.760633918982506</v>
      </c>
      <c r="G447">
        <f>IF($A447&lt;='P01'!$B$17,INDEX('P01'!$S:$S,$A447+52),0)+IF($A447&lt;='P02'!$B$17,INDEX('P02'!$S:$S,$A447+52),0)+IF($A447&lt;='P03'!$B$17,INDEX('P03'!$S:$S,$A447+52),0)+IF($A447&lt;='P04'!$B$17,INDEX('P04'!$S:$S,$A447+52),0)+IF($A447&lt;='P05'!$B$17,INDEX('P05'!$S:$S,$A447+52),0)+IF($A447&lt;='P06'!$B$17,INDEX('P06'!$S:$S,$A447+52),0)+IF($A447&lt;='P07'!$B$17,INDEX('P07'!$S:$S,$A447+52),0)+IF($A447&lt;='P08'!$B$17,INDEX('P08'!$S:$S,$A447+52),0)+IF($A447&lt;='P09'!$B$17,INDEX('P09'!$S:$S,$A447+52),0)+IF($A447&lt;='P10'!$B$17,INDEX('P10'!$S:$S,$A447+52),0)</f>
        <v>0.41521267837965015</v>
      </c>
      <c r="H447">
        <f>IF($A447&lt;='P01'!$B$17,INDEX('P01'!$T:$T,$A447+52),0)+IF($A447&lt;='P02'!$B$17,INDEX('P02'!$T:$T,$A447+52),0)+IF($A447&lt;='P03'!$B$17,INDEX('P03'!$T:$T,$A447+52),0)+IF($A447&lt;='P04'!$B$17,INDEX('P04'!$T:$T,$A447+52),0)+IF($A447&lt;='P05'!$B$17,INDEX('P05'!$T:$T,$A447+52),0)+IF($A447&lt;='P06'!$B$17,INDEX('P06'!$T:$T,$A447+52),0)+IF($A447&lt;='P07'!$B$17,INDEX('P07'!$T:$T,$A447+52),0)+IF($A447&lt;='P08'!$B$17,INDEX('P08'!$T:$T,$A447+52),0)+IF($A447&lt;='P09'!$B$17,INDEX('P09'!$T:$T,$A447+52),0)+IF($A447&lt;='P10'!$B$17,INDEX('P10'!$T:$T,$A447+52),0)</f>
        <v>2.4739538775271033</v>
      </c>
      <c r="I447">
        <f>IF($A447&lt;='P01'!$B$17,INDEX('P01'!$U:$U,$A447+52),0)+IF($A447&lt;='P02'!$B$17,INDEX('P02'!$U:$U,$A447+52),0)+IF($A447&lt;='P03'!$B$17,INDEX('P03'!$U:$U,$A447+52),0)+IF($A447&lt;='P04'!$B$17,INDEX('P04'!$U:$U,$A447+52),0)+IF($A447&lt;='P05'!$B$17,INDEX('P05'!$U:$U,$A447+52),0)+IF($A447&lt;='P06'!$B$17,INDEX('P06'!$U:$U,$A447+52),0)+IF($A447&lt;='P07'!$B$17,INDEX('P07'!$U:$U,$A447+52),0)+IF($A447&lt;='P08'!$B$17,INDEX('P08'!$U:$U,$A447+52),0)+IF($A447&lt;='P09'!$B$17,INDEX('P09'!$U:$U,$A447+52),0)+IF($A447&lt;='P10'!$B$17,INDEX('P10'!$U:$U,$A447+52),0)</f>
        <v>78.533752634134515</v>
      </c>
      <c r="J447">
        <f>IF($A447&lt;='P01'!$B$17,INDEX('P01'!$V:$V,$A447+52),0)+IF($A447&lt;='P02'!$B$17,INDEX('P02'!$V:$V,$A447+52),0)+IF($A447&lt;='P03'!$B$17,INDEX('P03'!$V:$V,$A447+52),0)+IF($A447&lt;='P04'!$B$17,INDEX('P04'!$V:$V,$A447+52),0)+IF($A447&lt;='P05'!$B$17,INDEX('P05'!$V:$V,$A447+52),0)+IF($A447&lt;='P06'!$B$17,INDEX('P06'!$V:$V,$A447+52),0)+IF($A447&lt;='P07'!$B$17,INDEX('P07'!$V:$V,$A447+52),0)+IF($A447&lt;='P08'!$B$17,INDEX('P08'!$V:$V,$A447+52),0)+IF($A447&lt;='P09'!$B$17,INDEX('P09'!$V:$V,$A447+52),0)+IF($A447&lt;='P10'!$B$17,INDEX('P10'!$V:$V,$A447+52),0)</f>
        <v>5.4569550933027754E-2</v>
      </c>
      <c r="K447">
        <f>IF($A447&lt;='P01'!$B$17,INDEX('P01'!$W:$W,$A447+52),0)+IF($A447&lt;='P02'!$B$17,INDEX('P02'!$W:$W,$A447+52),0)+IF($A447&lt;='P03'!$B$17,INDEX('P03'!$W:$W,$A447+52),0)+IF($A447&lt;='P04'!$B$17,INDEX('P04'!$W:$W,$A447+52),0)+IF($A447&lt;='P05'!$B$17,INDEX('P05'!$W:$W,$A447+52),0)+IF($A447&lt;='P06'!$B$17,INDEX('P06'!$W:$W,$A447+52),0)+IF($A447&lt;='P07'!$B$17,INDEX('P07'!$W:$W,$A447+52),0)+IF($A447&lt;='P08'!$B$17,INDEX('P08'!$W:$W,$A447+52),0)+IF($A447&lt;='P09'!$B$17,INDEX('P09'!$W:$W,$A447+52),0)+IF($A447&lt;='P10'!$B$17,INDEX('P10'!$W:$W,$A447+52),0)</f>
        <v>-60.716854821991788</v>
      </c>
      <c r="L447">
        <f>IF($A447&lt;='P01'!$B$17,INDEX('P01'!$X:$X,$A447+52),0)+IF($A447&lt;='P02'!$B$17,INDEX('P02'!$X:$X,$A447+52),0)+IF($A447&lt;='P03'!$B$17,INDEX('P03'!$X:$X,$A447+52),0)+IF($A447&lt;='P04'!$B$17,INDEX('P04'!$X:$X,$A447+52),0)+IF($A447&lt;='P05'!$B$17,INDEX('P05'!$X:$X,$A447+52),0)+IF($A447&lt;='P06'!$B$17,INDEX('P06'!$X:$X,$A447+52),0)+IF($A447&lt;='P07'!$B$17,INDEX('P07'!$X:$X,$A447+52),0)+IF($A447&lt;='P08'!$B$17,INDEX('P08'!$X:$X,$A447+52),0)+IF($A447&lt;='P09'!$B$17,INDEX('P09'!$X:$X,$A447+52),0)+IF($A447&lt;='P10'!$B$17,INDEX('P10'!$X:$X,$A447+52),0)</f>
        <v>60.650249207090837</v>
      </c>
      <c r="M447">
        <f>IF($A447&lt;='P01'!$B$17,INDEX('P01'!$AA:$AA,$A447+52),0)+IF($A447&lt;='P02'!$B$17,INDEX('P02'!$AA:$AA,$A447+52),0)+IF($A447&lt;='P03'!$B$17,INDEX('P03'!$AA:$AA,$A447+52),0)+IF($A447&lt;='P04'!$B$17,INDEX('P04'!$AA:$AA,$A447+52),0)+IF($A447&lt;='P05'!$B$17,INDEX('P05'!$AA:$AA,$A447+52),0)+IF($A447&lt;='P06'!$B$17,INDEX('P06'!$AA:$AA,$A447+52),0)+IF($A447&lt;='P07'!$B$17,INDEX('P07'!$AA:$AA,$A447+52),0)+IF($A447&lt;='P08'!$B$17,INDEX('P08'!$AA:$AA,$A447+52),0)+IF($A447&lt;='P09'!$B$17,INDEX('P09'!$AA:$AA,$A447+52),0)+IF($A447&lt;='P10'!$B$17,INDEX('P10'!$AA:$AA,$A447+52),0)</f>
        <v>-15.622946262266504</v>
      </c>
      <c r="N447">
        <f>IF($A447&lt;='P01'!$B$17,INDEX('P01'!$AB:$AB,$A447+52),0)+IF($A447&lt;='P02'!$B$17,INDEX('P02'!$AB:$AB,$A447+52),0)+IF($A447&lt;='P03'!$B$17,INDEX('P03'!$AB:$AB,$A447+52),0)+IF($A447&lt;='P04'!$B$17,INDEX('P04'!$AB:$AB,$A447+52),0)+IF($A447&lt;='P05'!$B$17,INDEX('P05'!$AB:$AB,$A447+52),0)+IF($A447&lt;='P06'!$B$17,INDEX('P06'!$AB:$AB,$A447+52),0)+IF($A447&lt;='P07'!$B$17,INDEX('P07'!$AB:$AB,$A447+52),0)+IF($A447&lt;='P08'!$B$17,INDEX('P08'!$AB:$AB,$A447+52),0)+IF($A447&lt;='P09'!$B$17,INDEX('P09'!$AB:$AB,$A447+52),0)+IF($A447&lt;='P10'!$B$17,INDEX('P10'!$AB:$AB,$A447+52),0)</f>
        <v>5.3652554528150462</v>
      </c>
      <c r="O447">
        <f>IF($A447&lt;='P01'!$B$17,INDEX('P01'!$AC:$AC,$A447+52),0)+IF($A447&lt;='P02'!$B$17,INDEX('P02'!$AC:$AC,$A447+52),0)+IF($A447&lt;='P03'!$B$17,INDEX('P03'!$AC:$AC,$A447+52),0)+IF($A447&lt;='P04'!$B$17,INDEX('P04'!$AC:$AC,$A447+52),0)+IF($A447&lt;='P05'!$B$17,INDEX('P05'!$AC:$AC,$A447+52),0)+IF($A447&lt;='P06'!$B$17,INDEX('P06'!$AC:$AC,$A447+52),0)+IF($A447&lt;='P07'!$B$17,INDEX('P07'!$AC:$AC,$A447+52),0)+IF($A447&lt;='P08'!$B$17,INDEX('P08'!$AC:$AC,$A447+52),0)+IF($A447&lt;='P09'!$B$17,INDEX('P09'!$AC:$AC,$A447+52),0)+IF($A447&lt;='P10'!$B$17,INDEX('P10'!$AC:$AC,$A447+52),0)</f>
        <v>0.10730510905630093</v>
      </c>
      <c r="P447">
        <f>IF($A447&lt;='P01'!$B$17,INDEX('P01'!$AD:$AD,$A447+52),0)+IF($A447&lt;='P02'!$B$17,INDEX('P02'!$AD:$AD,$A447+52),0)+IF($A447&lt;='P03'!$B$17,INDEX('P03'!$AD:$AD,$A447+52),0)+IF($A447&lt;='P04'!$B$17,INDEX('P04'!$AD:$AD,$A447+52),0)+IF($A447&lt;='P05'!$B$17,INDEX('P05'!$AD:$AD,$A447+52),0)+IF($A447&lt;='P06'!$B$17,INDEX('P06'!$AD:$AD,$A447+52),0)+IF($A447&lt;='P07'!$B$17,INDEX('P07'!$AD:$AD,$A447+52),0)+IF($A447&lt;='P08'!$B$17,INDEX('P08'!$AD:$AD,$A447+52),0)+IF($A447&lt;='P09'!$B$17,INDEX('P09'!$AD:$AD,$A447+52),0)+IF($A447&lt;='P10'!$B$17,INDEX('P10'!$AD:$AD,$A447+52),0)</f>
        <v>0.63726776046639921</v>
      </c>
      <c r="Q447">
        <f>IF($A447&lt;='P01'!$B$17,INDEX('P01'!$AE:$AE,$A447+52),0)+IF($A447&lt;='P02'!$B$17,INDEX('P02'!$AE:$AE,$A447+52),0)+IF($A447&lt;='P03'!$B$17,INDEX('P03'!$AE:$AE,$A447+52),0)+IF($A447&lt;='P04'!$B$17,INDEX('P04'!$AE:$AE,$A447+52),0)+IF($A447&lt;='P05'!$B$17,INDEX('P05'!$AE:$AE,$A447+52),0)+IF($A447&lt;='P06'!$B$17,INDEX('P06'!$AE:$AE,$A447+52),0)+IF($A447&lt;='P07'!$B$17,INDEX('P07'!$AE:$AE,$A447+52),0)+IF($A447&lt;='P08'!$B$17,INDEX('P08'!$AE:$AE,$A447+52),0)+IF($A447&lt;='P09'!$B$17,INDEX('P09'!$AE:$AE,$A447+52),0)+IF($A447&lt;='P10'!$B$17,INDEX('P10'!$AE:$AE,$A447+52),0)</f>
        <v>20.229572231234453</v>
      </c>
      <c r="R447">
        <f>IF($A447&lt;='P01'!$B$17,INDEX('P01'!$AF:$AF,$A447+52),0)+IF($A447&lt;='P02'!$B$17,INDEX('P02'!$AF:$AF,$A447+52),0)+IF($A447&lt;='P03'!$B$17,INDEX('P03'!$AF:$AF,$A447+52),0)+IF($A447&lt;='P04'!$B$17,INDEX('P04'!$AF:$AF,$A447+52),0)+IF($A447&lt;='P05'!$B$17,INDEX('P05'!$AF:$AF,$A447+52),0)+IF($A447&lt;='P06'!$B$17,INDEX('P06'!$AF:$AF,$A447+52),0)+IF($A447&lt;='P07'!$B$17,INDEX('P07'!$AF:$AF,$A447+52),0)+IF($A447&lt;='P08'!$B$17,INDEX('P08'!$AF:$AF,$A447+52),0)+IF($A447&lt;='P09'!$B$17,INDEX('P09'!$AF:$AF,$A447+52),0)+IF($A447&lt;='P10'!$B$17,INDEX('P10'!$AF:$AF,$A447+52),0)</f>
        <v>1.4056614324398101E-2</v>
      </c>
      <c r="S447">
        <f>IF($A447&lt;='P01'!$B$17,INDEX('P01'!$AG:$AG,$A447+52),0)+IF($A447&lt;='P02'!$B$17,INDEX('P02'!$AG:$AG,$A447+52),0)+IF($A447&lt;='P03'!$B$17,INDEX('P03'!$AG:$AG,$A447+52),0)+IF($A447&lt;='P04'!$B$17,INDEX('P04'!$AG:$AG,$A447+52),0)+IF($A447&lt;='P05'!$B$17,INDEX('P05'!$AG:$AG,$A447+52),0)+IF($A447&lt;='P06'!$B$17,INDEX('P06'!$AG:$AG,$A447+52),0)+IF($A447&lt;='P07'!$B$17,INDEX('P07'!$AG:$AG,$A447+52),0)+IF($A447&lt;='P08'!$B$17,INDEX('P08'!$AG:$AG,$A447+52),0)+IF($A447&lt;='P09'!$B$17,INDEX('P09'!$AG:$AG,$A447+52),0)+IF($A447&lt;='P10'!$B$17,INDEX('P10'!$AG:$AG,$A447+52),0)</f>
        <v>4296.16666306967</v>
      </c>
      <c r="T447">
        <f>IF($A447&lt;='P01'!$B$17,INDEX('P01'!$AI:$AI,$A447+52),0)+IF($A447&lt;='P02'!$B$17,INDEX('P02'!$AI:$AI,$A447+52),0)+IF($A447&lt;='P03'!$B$17,INDEX('P03'!$AI:$AI,$A447+52),0)+IF($A447&lt;='P04'!$B$17,INDEX('P04'!$AI:$AI,$A447+52),0)+IF($A447&lt;='P05'!$B$17,INDEX('P05'!$AI:$AI,$A447+52),0)+IF($A447&lt;='P06'!$B$17,INDEX('P06'!$AI:$AI,$A447+52),0)+IF($A447&lt;='P07'!$B$17,INDEX('P07'!$AI:$AI,$A447+52),0)+IF($A447&lt;='P08'!$B$17,INDEX('P08'!$AI:$AI,$A447+52),0)+IF($A447&lt;='P09'!$B$17,INDEX('P09'!$AI:$AI,$A447+52),0)+IF($A447&lt;='P10'!$B$17,INDEX('P10'!$AI:$AI,$A447+52),0)</f>
        <v>4296.16666306967</v>
      </c>
    </row>
    <row r="448" spans="1:20" x14ac:dyDescent="0.35">
      <c r="A448">
        <v>416</v>
      </c>
      <c r="B448">
        <f>IF($A448&lt;='P01'!$B$17,INDEX('P01'!$J:$J,$A448+52),0)+IF($A448&lt;='P02'!$B$17,INDEX('P02'!$J:$J,$A448+52),0)+IF($A448&lt;='P03'!$B$17,INDEX('P03'!$J:$J,$A448+52),0)+IF($A448&lt;='P04'!$B$17,INDEX('P04'!$J:$J,$A448+52),0)+IF($A448&lt;='P05'!$B$17,INDEX('P05'!$J:$J,$A448+52),0)+IF($A448&lt;='P06'!$B$17,INDEX('P06'!$J:$J,$A448+52),0)+IF($A448&lt;='P07'!$B$17,INDEX('P07'!$J:$J,$A448+52),0)+IF($A448&lt;='P08'!$B$17,INDEX('P08'!$J:$J,$A448+52),0)+IF($A448&lt;='P09'!$B$17,INDEX('P09'!$J:$J,$A448+52),0)+IF($A448&lt;='P10'!$B$17,INDEX('P10'!$J:$J,$A448+52),0)</f>
        <v>7.8232520125906313E-5</v>
      </c>
      <c r="C448">
        <f>IF($A448&lt;='P01'!$B$17,INDEX('P01'!$K:$K,$A448+52),0)+IF($A448&lt;='P02'!$B$17,INDEX('P02'!$K:$K,$A448+52),0)+IF($A448&lt;='P03'!$B$17,INDEX('P03'!$K:$K,$A448+52),0)+IF($A448&lt;='P04'!$B$17,INDEX('P04'!$K:$K,$A448+52),0)+IF($A448&lt;='P05'!$B$17,INDEX('P05'!$K:$K,$A448+52),0)+IF($A448&lt;='P06'!$B$17,INDEX('P06'!$K:$K,$A448+52),0)+IF($A448&lt;='P07'!$B$17,INDEX('P07'!$K:$K,$A448+52),0)+IF($A448&lt;='P08'!$B$17,INDEX('P08'!$K:$K,$A448+52),0)+IF($A448&lt;='P09'!$B$17,INDEX('P09'!$K:$K,$A448+52),0)+IF($A448&lt;='P10'!$B$17,INDEX('P10'!$K:$K,$A448+52),0)</f>
        <v>6.0197907616140237E-4</v>
      </c>
      <c r="D448">
        <f>IF($A448&lt;='P01'!$B$17,INDEX('P01'!$L:$L,$A448+52),0)+IF($A448&lt;='P02'!$B$17,INDEX('P02'!$L:$L,$A448+52),0)+IF($A448&lt;='P03'!$B$17,INDEX('P03'!$L:$L,$A448+52),0)+IF($A448&lt;='P04'!$B$17,INDEX('P04'!$L:$L,$A448+52),0)+IF($A448&lt;='P05'!$B$17,INDEX('P05'!$L:$L,$A448+52),0)+IF($A448&lt;='P06'!$B$17,INDEX('P06'!$L:$L,$A448+52),0)+IF($A448&lt;='P07'!$B$17,INDEX('P07'!$L:$L,$A448+52),0)+IF($A448&lt;='P08'!$B$17,INDEX('P08'!$L:$L,$A448+52),0)+IF($A448&lt;='P09'!$B$17,INDEX('P09'!$L:$L,$A448+52),0)+IF($A448&lt;='P10'!$B$17,INDEX('P10'!$L:$L,$A448+52),0)</f>
        <v>0</v>
      </c>
      <c r="E448">
        <f>IF($A448&lt;='P01'!$B$17,INDEX('P01'!$M:$M,$A448+52),0)+IF($A448&lt;='P02'!$B$17,INDEX('P02'!$M:$M,$A448+52),0)+IF($A448&lt;='P03'!$B$17,INDEX('P03'!$M:$M,$A448+52),0)+IF($A448&lt;='P04'!$B$17,INDEX('P04'!$M:$M,$A448+52),0)+IF($A448&lt;='P05'!$B$17,INDEX('P05'!$M:$M,$A448+52),0)+IF($A448&lt;='P06'!$B$17,INDEX('P06'!$M:$M,$A448+52),0)+IF($A448&lt;='P07'!$B$17,INDEX('P07'!$M:$M,$A448+52),0)+IF($A448&lt;='P08'!$B$17,INDEX('P08'!$M:$M,$A448+52),0)+IF($A448&lt;='P09'!$B$17,INDEX('P09'!$M:$M,$A448+52),0)+IF($A448&lt;='P10'!$B$17,INDEX('P10'!$M:$M,$A448+52),0)</f>
        <v>0.17665645620196502</v>
      </c>
      <c r="F448">
        <f>IF($A448&lt;='P01'!$B$17,INDEX('P01'!$R:$R,$A448+52),0)+IF($A448&lt;='P02'!$B$17,INDEX('P02'!$R:$R,$A448+52),0)+IF($A448&lt;='P03'!$B$17,INDEX('P03'!$R:$R,$A448+52),0)+IF($A448&lt;='P04'!$B$17,INDEX('P04'!$R:$R,$A448+52),0)+IF($A448&lt;='P05'!$B$17,INDEX('P05'!$R:$R,$A448+52),0)+IF($A448&lt;='P06'!$B$17,INDEX('P06'!$R:$R,$A448+52),0)+IF($A448&lt;='P07'!$B$17,INDEX('P07'!$R:$R,$A448+52),0)+IF($A448&lt;='P08'!$B$17,INDEX('P08'!$R:$R,$A448+52),0)+IF($A448&lt;='P09'!$B$17,INDEX('P09'!$R:$R,$A448+52),0)+IF($A448&lt;='P10'!$B$17,INDEX('P10'!$R:$R,$A448+52),0)</f>
        <v>20.681002198632186</v>
      </c>
      <c r="G448">
        <f>IF($A448&lt;='P01'!$B$17,INDEX('P01'!$S:$S,$A448+52),0)+IF($A448&lt;='P02'!$B$17,INDEX('P02'!$S:$S,$A448+52),0)+IF($A448&lt;='P03'!$B$17,INDEX('P03'!$S:$S,$A448+52),0)+IF($A448&lt;='P04'!$B$17,INDEX('P04'!$S:$S,$A448+52),0)+IF($A448&lt;='P05'!$B$17,INDEX('P05'!$S:$S,$A448+52),0)+IF($A448&lt;='P06'!$B$17,INDEX('P06'!$S:$S,$A448+52),0)+IF($A448&lt;='P07'!$B$17,INDEX('P07'!$S:$S,$A448+52),0)+IF($A448&lt;='P08'!$B$17,INDEX('P08'!$S:$S,$A448+52),0)+IF($A448&lt;='P09'!$B$17,INDEX('P09'!$S:$S,$A448+52),0)+IF($A448&lt;='P10'!$B$17,INDEX('P10'!$S:$S,$A448+52),0)</f>
        <v>0.41362004397264374</v>
      </c>
      <c r="H448">
        <f>IF($A448&lt;='P01'!$B$17,INDEX('P01'!$T:$T,$A448+52),0)+IF($A448&lt;='P02'!$B$17,INDEX('P02'!$T:$T,$A448+52),0)+IF($A448&lt;='P03'!$B$17,INDEX('P03'!$T:$T,$A448+52),0)+IF($A448&lt;='P04'!$B$17,INDEX('P04'!$T:$T,$A448+52),0)+IF($A448&lt;='P05'!$B$17,INDEX('P05'!$T:$T,$A448+52),0)+IF($A448&lt;='P06'!$B$17,INDEX('P06'!$T:$T,$A448+52),0)+IF($A448&lt;='P07'!$B$17,INDEX('P07'!$T:$T,$A448+52),0)+IF($A448&lt;='P08'!$B$17,INDEX('P08'!$T:$T,$A448+52),0)+IF($A448&lt;='P09'!$B$17,INDEX('P09'!$T:$T,$A448+52),0)+IF($A448&lt;='P10'!$B$17,INDEX('P10'!$T:$T,$A448+52),0)</f>
        <v>2.4705425482863235</v>
      </c>
      <c r="I448">
        <f>IF($A448&lt;='P01'!$B$17,INDEX('P01'!$U:$U,$A448+52),0)+IF($A448&lt;='P02'!$B$17,INDEX('P02'!$U:$U,$A448+52),0)+IF($A448&lt;='P03'!$B$17,INDEX('P03'!$U:$U,$A448+52),0)+IF($A448&lt;='P04'!$B$17,INDEX('P04'!$U:$U,$A448+52),0)+IF($A448&lt;='P05'!$B$17,INDEX('P05'!$U:$U,$A448+52),0)+IF($A448&lt;='P06'!$B$17,INDEX('P06'!$U:$U,$A448+52),0)+IF($A448&lt;='P07'!$B$17,INDEX('P07'!$U:$U,$A448+52),0)+IF($A448&lt;='P08'!$B$17,INDEX('P08'!$U:$U,$A448+52),0)+IF($A448&lt;='P09'!$B$17,INDEX('P09'!$U:$U,$A448+52),0)+IF($A448&lt;='P10'!$B$17,INDEX('P10'!$U:$U,$A448+52),0)</f>
        <v>78.232520125906319</v>
      </c>
      <c r="J448">
        <f>IF($A448&lt;='P01'!$B$17,INDEX('P01'!$V:$V,$A448+52),0)+IF($A448&lt;='P02'!$B$17,INDEX('P02'!$V:$V,$A448+52),0)+IF($A448&lt;='P03'!$B$17,INDEX('P03'!$V:$V,$A448+52),0)+IF($A448&lt;='P04'!$B$17,INDEX('P04'!$V:$V,$A448+52),0)+IF($A448&lt;='P05'!$B$17,INDEX('P05'!$V:$V,$A448+52),0)+IF($A448&lt;='P06'!$B$17,INDEX('P06'!$V:$V,$A448+52),0)+IF($A448&lt;='P07'!$B$17,INDEX('P07'!$V:$V,$A448+52),0)+IF($A448&lt;='P08'!$B$17,INDEX('P08'!$V:$V,$A448+52),0)+IF($A448&lt;='P09'!$B$17,INDEX('P09'!$V:$V,$A448+52),0)+IF($A448&lt;='P10'!$B$17,INDEX('P10'!$V:$V,$A448+52),0)</f>
        <v>5.4494305106318912E-2</v>
      </c>
      <c r="K448">
        <f>IF($A448&lt;='P01'!$B$17,INDEX('P01'!$W:$W,$A448+52),0)+IF($A448&lt;='P02'!$B$17,INDEX('P02'!$W:$W,$A448+52),0)+IF($A448&lt;='P03'!$B$17,INDEX('P03'!$W:$W,$A448+52),0)+IF($A448&lt;='P04'!$B$17,INDEX('P04'!$W:$W,$A448+52),0)+IF($A448&lt;='P05'!$B$17,INDEX('P05'!$W:$W,$A448+52),0)+IF($A448&lt;='P06'!$B$17,INDEX('P06'!$W:$W,$A448+52),0)+IF($A448&lt;='P07'!$B$17,INDEX('P07'!$W:$W,$A448+52),0)+IF($A448&lt;='P08'!$B$17,INDEX('P08'!$W:$W,$A448+52),0)+IF($A448&lt;='P09'!$B$17,INDEX('P09'!$W:$W,$A448+52),0)+IF($A448&lt;='P10'!$B$17,INDEX('P10'!$W:$W,$A448+52),0)</f>
        <v>-60.490174824639418</v>
      </c>
      <c r="L448">
        <f>IF($A448&lt;='P01'!$B$17,INDEX('P01'!$X:$X,$A448+52),0)+IF($A448&lt;='P02'!$B$17,INDEX('P02'!$X:$X,$A448+52),0)+IF($A448&lt;='P03'!$B$17,INDEX('P03'!$X:$X,$A448+52),0)+IF($A448&lt;='P04'!$B$17,INDEX('P04'!$X:$X,$A448+52),0)+IF($A448&lt;='P05'!$B$17,INDEX('P05'!$X:$X,$A448+52),0)+IF($A448&lt;='P06'!$B$17,INDEX('P06'!$X:$X,$A448+52),0)+IF($A448&lt;='P07'!$B$17,INDEX('P07'!$X:$X,$A448+52),0)+IF($A448&lt;='P08'!$B$17,INDEX('P08'!$X:$X,$A448+52),0)+IF($A448&lt;='P09'!$B$17,INDEX('P09'!$X:$X,$A448+52),0)+IF($A448&lt;='P10'!$B$17,INDEX('P10'!$X:$X,$A448+52),0)</f>
        <v>60.423824689398671</v>
      </c>
      <c r="M448">
        <f>IF($A448&lt;='P01'!$B$17,INDEX('P01'!$AA:$AA,$A448+52),0)+IF($A448&lt;='P02'!$B$17,INDEX('P02'!$AA:$AA,$A448+52),0)+IF($A448&lt;='P03'!$B$17,INDEX('P03'!$AA:$AA,$A448+52),0)+IF($A448&lt;='P04'!$B$17,INDEX('P04'!$AA:$AA,$A448+52),0)+IF($A448&lt;='P05'!$B$17,INDEX('P05'!$AA:$AA,$A448+52),0)+IF($A448&lt;='P06'!$B$17,INDEX('P06'!$AA:$AA,$A448+52),0)+IF($A448&lt;='P07'!$B$17,INDEX('P07'!$AA:$AA,$A448+52),0)+IF($A448&lt;='P08'!$B$17,INDEX('P08'!$AA:$AA,$A448+52),0)+IF($A448&lt;='P09'!$B$17,INDEX('P09'!$AA:$AA,$A448+52),0)+IF($A448&lt;='P10'!$B$17,INDEX('P10'!$AA:$AA,$A448+52),0)</f>
        <v>-15.513833136718262</v>
      </c>
      <c r="N448">
        <f>IF($A448&lt;='P01'!$B$17,INDEX('P01'!$AB:$AB,$A448+52),0)+IF($A448&lt;='P02'!$B$17,INDEX('P02'!$AB:$AB,$A448+52),0)+IF($A448&lt;='P03'!$B$17,INDEX('P03'!$AB:$AB,$A448+52),0)+IF($A448&lt;='P04'!$B$17,INDEX('P04'!$AB:$AB,$A448+52),0)+IF($A448&lt;='P05'!$B$17,INDEX('P05'!$AB:$AB,$A448+52),0)+IF($A448&lt;='P06'!$B$17,INDEX('P06'!$AB:$AB,$A448+52),0)+IF($A448&lt;='P07'!$B$17,INDEX('P07'!$AB:$AB,$A448+52),0)+IF($A448&lt;='P08'!$B$17,INDEX('P08'!$AB:$AB,$A448+52),0)+IF($A448&lt;='P09'!$B$17,INDEX('P09'!$AB:$AB,$A448+52),0)+IF($A448&lt;='P10'!$B$17,INDEX('P10'!$AB:$AB,$A448+52),0)</f>
        <v>5.327235917791934</v>
      </c>
      <c r="O448">
        <f>IF($A448&lt;='P01'!$B$17,INDEX('P01'!$AC:$AC,$A448+52),0)+IF($A448&lt;='P02'!$B$17,INDEX('P02'!$AC:$AC,$A448+52),0)+IF($A448&lt;='P03'!$B$17,INDEX('P03'!$AC:$AC,$A448+52),0)+IF($A448&lt;='P04'!$B$17,INDEX('P04'!$AC:$AC,$A448+52),0)+IF($A448&lt;='P05'!$B$17,INDEX('P05'!$AC:$AC,$A448+52),0)+IF($A448&lt;='P06'!$B$17,INDEX('P06'!$AC:$AC,$A448+52),0)+IF($A448&lt;='P07'!$B$17,INDEX('P07'!$AC:$AC,$A448+52),0)+IF($A448&lt;='P08'!$B$17,INDEX('P08'!$AC:$AC,$A448+52),0)+IF($A448&lt;='P09'!$B$17,INDEX('P09'!$AC:$AC,$A448+52),0)+IF($A448&lt;='P10'!$B$17,INDEX('P10'!$AC:$AC,$A448+52),0)</f>
        <v>0.10654471835583869</v>
      </c>
      <c r="P448">
        <f>IF($A448&lt;='P01'!$B$17,INDEX('P01'!$AD:$AD,$A448+52),0)+IF($A448&lt;='P02'!$B$17,INDEX('P02'!$AD:$AD,$A448+52),0)+IF($A448&lt;='P03'!$B$17,INDEX('P03'!$AD:$AD,$A448+52),0)+IF($A448&lt;='P04'!$B$17,INDEX('P04'!$AD:$AD,$A448+52),0)+IF($A448&lt;='P05'!$B$17,INDEX('P05'!$AD:$AD,$A448+52),0)+IF($A448&lt;='P06'!$B$17,INDEX('P06'!$AD:$AD,$A448+52),0)+IF($A448&lt;='P07'!$B$17,INDEX('P07'!$AD:$AD,$A448+52),0)+IF($A448&lt;='P08'!$B$17,INDEX('P08'!$AD:$AD,$A448+52),0)+IF($A448&lt;='P09'!$B$17,INDEX('P09'!$AD:$AD,$A448+52),0)+IF($A448&lt;='P10'!$B$17,INDEX('P10'!$AD:$AD,$A448+52),0)</f>
        <v>0.63431245950244031</v>
      </c>
      <c r="Q448">
        <f>IF($A448&lt;='P01'!$B$17,INDEX('P01'!$AE:$AE,$A448+52),0)+IF($A448&lt;='P02'!$B$17,INDEX('P02'!$AE:$AE,$A448+52),0)+IF($A448&lt;='P03'!$B$17,INDEX('P03'!$AE:$AE,$A448+52),0)+IF($A448&lt;='P04'!$B$17,INDEX('P04'!$AE:$AE,$A448+52),0)+IF($A448&lt;='P05'!$B$17,INDEX('P05'!$AE:$AE,$A448+52),0)+IF($A448&lt;='P06'!$B$17,INDEX('P06'!$AE:$AE,$A448+52),0)+IF($A448&lt;='P07'!$B$17,INDEX('P07'!$AE:$AE,$A448+52),0)+IF($A448&lt;='P08'!$B$17,INDEX('P08'!$AE:$AE,$A448+52),0)+IF($A448&lt;='P09'!$B$17,INDEX('P09'!$AE:$AE,$A448+52),0)+IF($A448&lt;='P10'!$B$17,INDEX('P10'!$AE:$AE,$A448+52),0)</f>
        <v>20.086220449252767</v>
      </c>
      <c r="R448">
        <f>IF($A448&lt;='P01'!$B$17,INDEX('P01'!$AF:$AF,$A448+52),0)+IF($A448&lt;='P02'!$B$17,INDEX('P02'!$AF:$AF,$A448+52),0)+IF($A448&lt;='P03'!$B$17,INDEX('P03'!$AF:$AF,$A448+52),0)+IF($A448&lt;='P04'!$B$17,INDEX('P04'!$AF:$AF,$A448+52),0)+IF($A448&lt;='P05'!$B$17,INDEX('P05'!$AF:$AF,$A448+52),0)+IF($A448&lt;='P06'!$B$17,INDEX('P06'!$AF:$AF,$A448+52),0)+IF($A448&lt;='P07'!$B$17,INDEX('P07'!$AF:$AF,$A448+52),0)+IF($A448&lt;='P08'!$B$17,INDEX('P08'!$AF:$AF,$A448+52),0)+IF($A448&lt;='P09'!$B$17,INDEX('P09'!$AF:$AF,$A448+52),0)+IF($A448&lt;='P10'!$B$17,INDEX('P10'!$AF:$AF,$A448+52),0)</f>
        <v>1.3991427399152595E-2</v>
      </c>
      <c r="S448">
        <f>IF($A448&lt;='P01'!$B$17,INDEX('P01'!$AG:$AG,$A448+52),0)+IF($A448&lt;='P02'!$B$17,INDEX('P02'!$AG:$AG,$A448+52),0)+IF($A448&lt;='P03'!$B$17,INDEX('P03'!$AG:$AG,$A448+52),0)+IF($A448&lt;='P04'!$B$17,INDEX('P04'!$AG:$AG,$A448+52),0)+IF($A448&lt;='P05'!$B$17,INDEX('P05'!$AG:$AG,$A448+52),0)+IF($A448&lt;='P06'!$B$17,INDEX('P06'!$AG:$AG,$A448+52),0)+IF($A448&lt;='P07'!$B$17,INDEX('P07'!$AG:$AG,$A448+52),0)+IF($A448&lt;='P08'!$B$17,INDEX('P08'!$AG:$AG,$A448+52),0)+IF($A448&lt;='P09'!$B$17,INDEX('P09'!$AG:$AG,$A448+52),0)+IF($A448&lt;='P10'!$B$17,INDEX('P10'!$AG:$AG,$A448+52),0)</f>
        <v>4249.8073700961195</v>
      </c>
      <c r="T448">
        <f>IF($A448&lt;='P01'!$B$17,INDEX('P01'!$AI:$AI,$A448+52),0)+IF($A448&lt;='P02'!$B$17,INDEX('P02'!$AI:$AI,$A448+52),0)+IF($A448&lt;='P03'!$B$17,INDEX('P03'!$AI:$AI,$A448+52),0)+IF($A448&lt;='P04'!$B$17,INDEX('P04'!$AI:$AI,$A448+52),0)+IF($A448&lt;='P05'!$B$17,INDEX('P05'!$AI:$AI,$A448+52),0)+IF($A448&lt;='P06'!$B$17,INDEX('P06'!$AI:$AI,$A448+52),0)+IF($A448&lt;='P07'!$B$17,INDEX('P07'!$AI:$AI,$A448+52),0)+IF($A448&lt;='P08'!$B$17,INDEX('P08'!$AI:$AI,$A448+52),0)+IF($A448&lt;='P09'!$B$17,INDEX('P09'!$AI:$AI,$A448+52),0)+IF($A448&lt;='P10'!$B$17,INDEX('P10'!$AI:$AI,$A448+52),0)</f>
        <v>4249.8073700961195</v>
      </c>
    </row>
    <row r="449" spans="1:20" x14ac:dyDescent="0.35">
      <c r="A449">
        <v>417</v>
      </c>
      <c r="B449">
        <f>IF($A449&lt;='P01'!$B$17,INDEX('P01'!$J:$J,$A449+52),0)+IF($A449&lt;='P02'!$B$17,INDEX('P02'!$J:$J,$A449+52),0)+IF($A449&lt;='P03'!$B$17,INDEX('P03'!$J:$J,$A449+52),0)+IF($A449&lt;='P04'!$B$17,INDEX('P04'!$J:$J,$A449+52),0)+IF($A449&lt;='P05'!$B$17,INDEX('P05'!$J:$J,$A449+52),0)+IF($A449&lt;='P06'!$B$17,INDEX('P06'!$J:$J,$A449+52),0)+IF($A449&lt;='P07'!$B$17,INDEX('P07'!$J:$J,$A449+52),0)+IF($A449&lt;='P08'!$B$17,INDEX('P08'!$J:$J,$A449+52),0)+IF($A449&lt;='P09'!$B$17,INDEX('P09'!$J:$J,$A449+52),0)+IF($A449&lt;='P10'!$B$17,INDEX('P10'!$J:$J,$A449+52),0)</f>
        <v>7.793244305748546E-5</v>
      </c>
      <c r="C449">
        <f>IF($A449&lt;='P01'!$B$17,INDEX('P01'!$K:$K,$A449+52),0)+IF($A449&lt;='P02'!$B$17,INDEX('P02'!$K:$K,$A449+52),0)+IF($A449&lt;='P03'!$B$17,INDEX('P03'!$K:$K,$A449+52),0)+IF($A449&lt;='P04'!$B$17,INDEX('P04'!$K:$K,$A449+52),0)+IF($A449&lt;='P05'!$B$17,INDEX('P05'!$K:$K,$A449+52),0)+IF($A449&lt;='P06'!$B$17,INDEX('P06'!$K:$K,$A449+52),0)+IF($A449&lt;='P07'!$B$17,INDEX('P07'!$K:$K,$A449+52),0)+IF($A449&lt;='P08'!$B$17,INDEX('P08'!$K:$K,$A449+52),0)+IF($A449&lt;='P09'!$B$17,INDEX('P09'!$K:$K,$A449+52),0)+IF($A449&lt;='P10'!$B$17,INDEX('P10'!$K:$K,$A449+52),0)</f>
        <v>5.9967006047157811E-4</v>
      </c>
      <c r="D449">
        <f>IF($A449&lt;='P01'!$B$17,INDEX('P01'!$L:$L,$A449+52),0)+IF($A449&lt;='P02'!$B$17,INDEX('P02'!$L:$L,$A449+52),0)+IF($A449&lt;='P03'!$B$17,INDEX('P03'!$L:$L,$A449+52),0)+IF($A449&lt;='P04'!$B$17,INDEX('P04'!$L:$L,$A449+52),0)+IF($A449&lt;='P05'!$B$17,INDEX('P05'!$L:$L,$A449+52),0)+IF($A449&lt;='P06'!$B$17,INDEX('P06'!$L:$L,$A449+52),0)+IF($A449&lt;='P07'!$B$17,INDEX('P07'!$L:$L,$A449+52),0)+IF($A449&lt;='P08'!$B$17,INDEX('P08'!$L:$L,$A449+52),0)+IF($A449&lt;='P09'!$B$17,INDEX('P09'!$L:$L,$A449+52),0)+IF($A449&lt;='P10'!$B$17,INDEX('P10'!$L:$L,$A449+52),0)</f>
        <v>0</v>
      </c>
      <c r="E449">
        <f>IF($A449&lt;='P01'!$B$17,INDEX('P01'!$M:$M,$A449+52),0)+IF($A449&lt;='P02'!$B$17,INDEX('P02'!$M:$M,$A449+52),0)+IF($A449&lt;='P03'!$B$17,INDEX('P03'!$M:$M,$A449+52),0)+IF($A449&lt;='P04'!$B$17,INDEX('P04'!$M:$M,$A449+52),0)+IF($A449&lt;='P05'!$B$17,INDEX('P05'!$M:$M,$A449+52),0)+IF($A449&lt;='P06'!$B$17,INDEX('P06'!$M:$M,$A449+52),0)+IF($A449&lt;='P07'!$B$17,INDEX('P07'!$M:$M,$A449+52),0)+IF($A449&lt;='P08'!$B$17,INDEX('P08'!$M:$M,$A449+52),0)+IF($A449&lt;='P09'!$B$17,INDEX('P09'!$M:$M,$A449+52),0)+IF($A449&lt;='P10'!$B$17,INDEX('P10'!$M:$M,$A449+52),0)</f>
        <v>0.17597885369843597</v>
      </c>
      <c r="F449">
        <f>IF($A449&lt;='P01'!$B$17,INDEX('P01'!$R:$R,$A449+52),0)+IF($A449&lt;='P02'!$B$17,INDEX('P02'!$R:$R,$A449+52),0)+IF($A449&lt;='P03'!$B$17,INDEX('P03'!$R:$R,$A449+52),0)+IF($A449&lt;='P04'!$B$17,INDEX('P04'!$R:$R,$A449+52),0)+IF($A449&lt;='P05'!$B$17,INDEX('P05'!$R:$R,$A449+52),0)+IF($A449&lt;='P06'!$B$17,INDEX('P06'!$R:$R,$A449+52),0)+IF($A449&lt;='P07'!$B$17,INDEX('P07'!$R:$R,$A449+52),0)+IF($A449&lt;='P08'!$B$17,INDEX('P08'!$R:$R,$A449+52),0)+IF($A449&lt;='P09'!$B$17,INDEX('P09'!$R:$R,$A449+52),0)+IF($A449&lt;='P10'!$B$17,INDEX('P10'!$R:$R,$A449+52),0)</f>
        <v>20.601675922273163</v>
      </c>
      <c r="G449">
        <f>IF($A449&lt;='P01'!$B$17,INDEX('P01'!$S:$S,$A449+52),0)+IF($A449&lt;='P02'!$B$17,INDEX('P02'!$S:$S,$A449+52),0)+IF($A449&lt;='P03'!$B$17,INDEX('P03'!$S:$S,$A449+52),0)+IF($A449&lt;='P04'!$B$17,INDEX('P04'!$S:$S,$A449+52),0)+IF($A449&lt;='P05'!$B$17,INDEX('P05'!$S:$S,$A449+52),0)+IF($A449&lt;='P06'!$B$17,INDEX('P06'!$S:$S,$A449+52),0)+IF($A449&lt;='P07'!$B$17,INDEX('P07'!$S:$S,$A449+52),0)+IF($A449&lt;='P08'!$B$17,INDEX('P08'!$S:$S,$A449+52),0)+IF($A449&lt;='P09'!$B$17,INDEX('P09'!$S:$S,$A449+52),0)+IF($A449&lt;='P10'!$B$17,INDEX('P10'!$S:$S,$A449+52),0)</f>
        <v>0.41203351844546326</v>
      </c>
      <c r="H449">
        <f>IF($A449&lt;='P01'!$B$17,INDEX('P01'!$T:$T,$A449+52),0)+IF($A449&lt;='P02'!$B$17,INDEX('P02'!$T:$T,$A449+52),0)+IF($A449&lt;='P03'!$B$17,INDEX('P03'!$T:$T,$A449+52),0)+IF($A449&lt;='P04'!$B$17,INDEX('P04'!$T:$T,$A449+52),0)+IF($A449&lt;='P05'!$B$17,INDEX('P05'!$T:$T,$A449+52),0)+IF($A449&lt;='P06'!$B$17,INDEX('P06'!$T:$T,$A449+52),0)+IF($A449&lt;='P07'!$B$17,INDEX('P07'!$T:$T,$A449+52),0)+IF($A449&lt;='P08'!$B$17,INDEX('P08'!$T:$T,$A449+52),0)+IF($A449&lt;='P09'!$B$17,INDEX('P09'!$T:$T,$A449+52),0)+IF($A449&lt;='P10'!$B$17,INDEX('P10'!$T:$T,$A449+52),0)</f>
        <v>2.4671359229194905</v>
      </c>
      <c r="I449">
        <f>IF($A449&lt;='P01'!$B$17,INDEX('P01'!$U:$U,$A449+52),0)+IF($A449&lt;='P02'!$B$17,INDEX('P02'!$U:$U,$A449+52),0)+IF($A449&lt;='P03'!$B$17,INDEX('P03'!$U:$U,$A449+52),0)+IF($A449&lt;='P04'!$B$17,INDEX('P04'!$U:$U,$A449+52),0)+IF($A449&lt;='P05'!$B$17,INDEX('P05'!$U:$U,$A449+52),0)+IF($A449&lt;='P06'!$B$17,INDEX('P06'!$U:$U,$A449+52),0)+IF($A449&lt;='P07'!$B$17,INDEX('P07'!$U:$U,$A449+52),0)+IF($A449&lt;='P08'!$B$17,INDEX('P08'!$U:$U,$A449+52),0)+IF($A449&lt;='P09'!$B$17,INDEX('P09'!$U:$U,$A449+52),0)+IF($A449&lt;='P10'!$B$17,INDEX('P10'!$U:$U,$A449+52),0)</f>
        <v>77.932443057485457</v>
      </c>
      <c r="J449">
        <f>IF($A449&lt;='P01'!$B$17,INDEX('P01'!$V:$V,$A449+52),0)+IF($A449&lt;='P02'!$B$17,INDEX('P02'!$V:$V,$A449+52),0)+IF($A449&lt;='P03'!$B$17,INDEX('P03'!$V:$V,$A449+52),0)+IF($A449&lt;='P04'!$B$17,INDEX('P04'!$V:$V,$A449+52),0)+IF($A449&lt;='P05'!$B$17,INDEX('P05'!$V:$V,$A449+52),0)+IF($A449&lt;='P06'!$B$17,INDEX('P06'!$V:$V,$A449+52),0)+IF($A449&lt;='P07'!$B$17,INDEX('P07'!$V:$V,$A449+52),0)+IF($A449&lt;='P08'!$B$17,INDEX('P08'!$V:$V,$A449+52),0)+IF($A449&lt;='P09'!$B$17,INDEX('P09'!$V:$V,$A449+52),0)+IF($A449&lt;='P10'!$B$17,INDEX('P10'!$V:$V,$A449+52),0)</f>
        <v>5.441916303590532E-2</v>
      </c>
      <c r="K449">
        <f>IF($A449&lt;='P01'!$B$17,INDEX('P01'!$W:$W,$A449+52),0)+IF($A449&lt;='P02'!$B$17,INDEX('P02'!$W:$W,$A449+52),0)+IF($A449&lt;='P03'!$B$17,INDEX('P03'!$W:$W,$A449+52),0)+IF($A449&lt;='P04'!$B$17,INDEX('P04'!$W:$W,$A449+52),0)+IF($A449&lt;='P05'!$B$17,INDEX('P05'!$W:$W,$A449+52),0)+IF($A449&lt;='P06'!$B$17,INDEX('P06'!$W:$W,$A449+52),0)+IF($A449&lt;='P07'!$B$17,INDEX('P07'!$W:$W,$A449+52),0)+IF($A449&lt;='P08'!$B$17,INDEX('P08'!$W:$W,$A449+52),0)+IF($A449&lt;='P09'!$B$17,INDEX('P09'!$W:$W,$A449+52),0)+IF($A449&lt;='P10'!$B$17,INDEX('P10'!$W:$W,$A449+52),0)</f>
        <v>-60.264355739613151</v>
      </c>
      <c r="L449">
        <f>IF($A449&lt;='P01'!$B$17,INDEX('P01'!$X:$X,$A449+52),0)+IF($A449&lt;='P02'!$B$17,INDEX('P02'!$X:$X,$A449+52),0)+IF($A449&lt;='P03'!$B$17,INDEX('P03'!$X:$X,$A449+52),0)+IF($A449&lt;='P04'!$B$17,INDEX('P04'!$X:$X,$A449+52),0)+IF($A449&lt;='P05'!$B$17,INDEX('P05'!$X:$X,$A449+52),0)+IF($A449&lt;='P06'!$B$17,INDEX('P06'!$X:$X,$A449+52),0)+IF($A449&lt;='P07'!$B$17,INDEX('P07'!$X:$X,$A449+52),0)+IF($A449&lt;='P08'!$B$17,INDEX('P08'!$X:$X,$A449+52),0)+IF($A449&lt;='P09'!$B$17,INDEX('P09'!$X:$X,$A449+52),0)+IF($A449&lt;='P10'!$B$17,INDEX('P10'!$X:$X,$A449+52),0)</f>
        <v>60.198260104087375</v>
      </c>
      <c r="M449">
        <f>IF($A449&lt;='P01'!$B$17,INDEX('P01'!$AA:$AA,$A449+52),0)+IF($A449&lt;='P02'!$B$17,INDEX('P02'!$AA:$AA,$A449+52),0)+IF($A449&lt;='P03'!$B$17,INDEX('P03'!$AA:$AA,$A449+52),0)+IF($A449&lt;='P04'!$B$17,INDEX('P04'!$AA:$AA,$A449+52),0)+IF($A449&lt;='P05'!$B$17,INDEX('P05'!$AA:$AA,$A449+52),0)+IF($A449&lt;='P06'!$B$17,INDEX('P06'!$AA:$AA,$A449+52),0)+IF($A449&lt;='P07'!$B$17,INDEX('P07'!$AA:$AA,$A449+52),0)+IF($A449&lt;='P08'!$B$17,INDEX('P08'!$AA:$AA,$A449+52),0)+IF($A449&lt;='P09'!$B$17,INDEX('P09'!$AA:$AA,$A449+52),0)+IF($A449&lt;='P10'!$B$17,INDEX('P10'!$AA:$AA,$A449+52),0)</f>
        <v>-15.405485817375075</v>
      </c>
      <c r="N449">
        <f>IF($A449&lt;='P01'!$B$17,INDEX('P01'!$AB:$AB,$A449+52),0)+IF($A449&lt;='P02'!$B$17,INDEX('P02'!$AB:$AB,$A449+52),0)+IF($A449&lt;='P03'!$B$17,INDEX('P03'!$AB:$AB,$A449+52),0)+IF($A449&lt;='P04'!$B$17,INDEX('P04'!$AB:$AB,$A449+52),0)+IF($A449&lt;='P05'!$B$17,INDEX('P05'!$AB:$AB,$A449+52),0)+IF($A449&lt;='P06'!$B$17,INDEX('P06'!$AB:$AB,$A449+52),0)+IF($A449&lt;='P07'!$B$17,INDEX('P07'!$AB:$AB,$A449+52),0)+IF($A449&lt;='P08'!$B$17,INDEX('P08'!$AB:$AB,$A449+52),0)+IF($A449&lt;='P09'!$B$17,INDEX('P09'!$AB:$AB,$A449+52),0)+IF($A449&lt;='P10'!$B$17,INDEX('P10'!$AB:$AB,$A449+52),0)</f>
        <v>5.2894857986533212</v>
      </c>
      <c r="O449">
        <f>IF($A449&lt;='P01'!$B$17,INDEX('P01'!$AC:$AC,$A449+52),0)+IF($A449&lt;='P02'!$B$17,INDEX('P02'!$AC:$AC,$A449+52),0)+IF($A449&lt;='P03'!$B$17,INDEX('P03'!$AC:$AC,$A449+52),0)+IF($A449&lt;='P04'!$B$17,INDEX('P04'!$AC:$AC,$A449+52),0)+IF($A449&lt;='P05'!$B$17,INDEX('P05'!$AC:$AC,$A449+52),0)+IF($A449&lt;='P06'!$B$17,INDEX('P06'!$AC:$AC,$A449+52),0)+IF($A449&lt;='P07'!$B$17,INDEX('P07'!$AC:$AC,$A449+52),0)+IF($A449&lt;='P08'!$B$17,INDEX('P08'!$AC:$AC,$A449+52),0)+IF($A449&lt;='P09'!$B$17,INDEX('P09'!$AC:$AC,$A449+52),0)+IF($A449&lt;='P10'!$B$17,INDEX('P10'!$AC:$AC,$A449+52),0)</f>
        <v>0.10578971597306643</v>
      </c>
      <c r="P449">
        <f>IF($A449&lt;='P01'!$B$17,INDEX('P01'!$AD:$AD,$A449+52),0)+IF($A449&lt;='P02'!$B$17,INDEX('P02'!$AD:$AD,$A449+52),0)+IF($A449&lt;='P03'!$B$17,INDEX('P03'!$AD:$AD,$A449+52),0)+IF($A449&lt;='P04'!$B$17,INDEX('P04'!$AD:$AD,$A449+52),0)+IF($A449&lt;='P05'!$B$17,INDEX('P05'!$AD:$AD,$A449+52),0)+IF($A449&lt;='P06'!$B$17,INDEX('P06'!$AD:$AD,$A449+52),0)+IF($A449&lt;='P07'!$B$17,INDEX('P07'!$AD:$AD,$A449+52),0)+IF($A449&lt;='P08'!$B$17,INDEX('P08'!$AD:$AD,$A449+52),0)+IF($A449&lt;='P09'!$B$17,INDEX('P09'!$AD:$AD,$A449+52),0)+IF($A449&lt;='P10'!$B$17,INDEX('P10'!$AD:$AD,$A449+52),0)</f>
        <v>0.63137086361557693</v>
      </c>
      <c r="Q449">
        <f>IF($A449&lt;='P01'!$B$17,INDEX('P01'!$AE:$AE,$A449+52),0)+IF($A449&lt;='P02'!$B$17,INDEX('P02'!$AE:$AE,$A449+52),0)+IF($A449&lt;='P03'!$B$17,INDEX('P03'!$AE:$AE,$A449+52),0)+IF($A449&lt;='P04'!$B$17,INDEX('P04'!$AE:$AE,$A449+52),0)+IF($A449&lt;='P05'!$B$17,INDEX('P05'!$AE:$AE,$A449+52),0)+IF($A449&lt;='P06'!$B$17,INDEX('P06'!$AE:$AE,$A449+52),0)+IF($A449&lt;='P07'!$B$17,INDEX('P07'!$AE:$AE,$A449+52),0)+IF($A449&lt;='P08'!$B$17,INDEX('P08'!$AE:$AE,$A449+52),0)+IF($A449&lt;='P09'!$B$17,INDEX('P09'!$AE:$AE,$A449+52),0)+IF($A449&lt;='P10'!$B$17,INDEX('P10'!$AE:$AE,$A449+52),0)</f>
        <v>19.94388449366437</v>
      </c>
      <c r="R449">
        <f>IF($A449&lt;='P01'!$B$17,INDEX('P01'!$AF:$AF,$A449+52),0)+IF($A449&lt;='P02'!$B$17,INDEX('P02'!$AF:$AF,$A449+52),0)+IF($A449&lt;='P03'!$B$17,INDEX('P03'!$AF:$AF,$A449+52),0)+IF($A449&lt;='P04'!$B$17,INDEX('P04'!$AF:$AF,$A449+52),0)+IF($A449&lt;='P05'!$B$17,INDEX('P05'!$AF:$AF,$A449+52),0)+IF($A449&lt;='P06'!$B$17,INDEX('P06'!$AF:$AF,$A449+52),0)+IF($A449&lt;='P07'!$B$17,INDEX('P07'!$AF:$AF,$A449+52),0)+IF($A449&lt;='P08'!$B$17,INDEX('P08'!$AF:$AF,$A449+52),0)+IF($A449&lt;='P09'!$B$17,INDEX('P09'!$AF:$AF,$A449+52),0)+IF($A449&lt;='P10'!$B$17,INDEX('P10'!$AF:$AF,$A449+52),0)</f>
        <v>1.3926542775380617E-2</v>
      </c>
      <c r="S449">
        <f>IF($A449&lt;='P01'!$B$17,INDEX('P01'!$AG:$AG,$A449+52),0)+IF($A449&lt;='P02'!$B$17,INDEX('P02'!$AG:$AG,$A449+52),0)+IF($A449&lt;='P03'!$B$17,INDEX('P03'!$AG:$AG,$A449+52),0)+IF($A449&lt;='P04'!$B$17,INDEX('P04'!$AG:$AG,$A449+52),0)+IF($A449&lt;='P05'!$B$17,INDEX('P05'!$AG:$AG,$A449+52),0)+IF($A449&lt;='P06'!$B$17,INDEX('P06'!$AG:$AG,$A449+52),0)+IF($A449&lt;='P07'!$B$17,INDEX('P07'!$AG:$AG,$A449+52),0)+IF($A449&lt;='P08'!$B$17,INDEX('P08'!$AG:$AG,$A449+52),0)+IF($A449&lt;='P09'!$B$17,INDEX('P09'!$AG:$AG,$A449+52),0)+IF($A449&lt;='P10'!$B$17,INDEX('P10'!$AG:$AG,$A449+52),0)</f>
        <v>4203.5218734461978</v>
      </c>
      <c r="T449">
        <f>IF($A449&lt;='P01'!$B$17,INDEX('P01'!$AI:$AI,$A449+52),0)+IF($A449&lt;='P02'!$B$17,INDEX('P02'!$AI:$AI,$A449+52),0)+IF($A449&lt;='P03'!$B$17,INDEX('P03'!$AI:$AI,$A449+52),0)+IF($A449&lt;='P04'!$B$17,INDEX('P04'!$AI:$AI,$A449+52),0)+IF($A449&lt;='P05'!$B$17,INDEX('P05'!$AI:$AI,$A449+52),0)+IF($A449&lt;='P06'!$B$17,INDEX('P06'!$AI:$AI,$A449+52),0)+IF($A449&lt;='P07'!$B$17,INDEX('P07'!$AI:$AI,$A449+52),0)+IF($A449&lt;='P08'!$B$17,INDEX('P08'!$AI:$AI,$A449+52),0)+IF($A449&lt;='P09'!$B$17,INDEX('P09'!$AI:$AI,$A449+52),0)+IF($A449&lt;='P10'!$B$17,INDEX('P10'!$AI:$AI,$A449+52),0)</f>
        <v>4203.5218734461978</v>
      </c>
    </row>
    <row r="450" spans="1:20" x14ac:dyDescent="0.35">
      <c r="A450">
        <v>418</v>
      </c>
      <c r="B450">
        <f>IF($A450&lt;='P01'!$B$17,INDEX('P01'!$J:$J,$A450+52),0)+IF($A450&lt;='P02'!$B$17,INDEX('P02'!$J:$J,$A450+52),0)+IF($A450&lt;='P03'!$B$17,INDEX('P03'!$J:$J,$A450+52),0)+IF($A450&lt;='P04'!$B$17,INDEX('P04'!$J:$J,$A450+52),0)+IF($A450&lt;='P05'!$B$17,INDEX('P05'!$J:$J,$A450+52),0)+IF($A450&lt;='P06'!$B$17,INDEX('P06'!$J:$J,$A450+52),0)+IF($A450&lt;='P07'!$B$17,INDEX('P07'!$J:$J,$A450+52),0)+IF($A450&lt;='P08'!$B$17,INDEX('P08'!$J:$J,$A450+52),0)+IF($A450&lt;='P09'!$B$17,INDEX('P09'!$J:$J,$A450+52),0)+IF($A450&lt;='P10'!$B$17,INDEX('P10'!$J:$J,$A450+52),0)</f>
        <v>7.7633516996942768E-5</v>
      </c>
      <c r="C450">
        <f>IF($A450&lt;='P01'!$B$17,INDEX('P01'!$K:$K,$A450+52),0)+IF($A450&lt;='P02'!$B$17,INDEX('P02'!$K:$K,$A450+52),0)+IF($A450&lt;='P03'!$B$17,INDEX('P03'!$K:$K,$A450+52),0)+IF($A450&lt;='P04'!$B$17,INDEX('P04'!$K:$K,$A450+52),0)+IF($A450&lt;='P05'!$B$17,INDEX('P05'!$K:$K,$A450+52),0)+IF($A450&lt;='P06'!$B$17,INDEX('P06'!$K:$K,$A450+52),0)+IF($A450&lt;='P07'!$B$17,INDEX('P07'!$K:$K,$A450+52),0)+IF($A450&lt;='P08'!$B$17,INDEX('P08'!$K:$K,$A450+52),0)+IF($A450&lt;='P09'!$B$17,INDEX('P09'!$K:$K,$A450+52),0)+IF($A450&lt;='P10'!$B$17,INDEX('P10'!$K:$K,$A450+52),0)</f>
        <v>5.9736990149067794E-4</v>
      </c>
      <c r="D450">
        <f>IF($A450&lt;='P01'!$B$17,INDEX('P01'!$L:$L,$A450+52),0)+IF($A450&lt;='P02'!$B$17,INDEX('P02'!$L:$L,$A450+52),0)+IF($A450&lt;='P03'!$B$17,INDEX('P03'!$L:$L,$A450+52),0)+IF($A450&lt;='P04'!$B$17,INDEX('P04'!$L:$L,$A450+52),0)+IF($A450&lt;='P05'!$B$17,INDEX('P05'!$L:$L,$A450+52),0)+IF($A450&lt;='P06'!$B$17,INDEX('P06'!$L:$L,$A450+52),0)+IF($A450&lt;='P07'!$B$17,INDEX('P07'!$L:$L,$A450+52),0)+IF($A450&lt;='P08'!$B$17,INDEX('P08'!$L:$L,$A450+52),0)+IF($A450&lt;='P09'!$B$17,INDEX('P09'!$L:$L,$A450+52),0)+IF($A450&lt;='P10'!$B$17,INDEX('P10'!$L:$L,$A450+52),0)</f>
        <v>0</v>
      </c>
      <c r="E450">
        <f>IF($A450&lt;='P01'!$B$17,INDEX('P01'!$M:$M,$A450+52),0)+IF($A450&lt;='P02'!$B$17,INDEX('P02'!$M:$M,$A450+52),0)+IF($A450&lt;='P03'!$B$17,INDEX('P03'!$M:$M,$A450+52),0)+IF($A450&lt;='P04'!$B$17,INDEX('P04'!$M:$M,$A450+52),0)+IF($A450&lt;='P05'!$B$17,INDEX('P05'!$M:$M,$A450+52),0)+IF($A450&lt;='P06'!$B$17,INDEX('P06'!$M:$M,$A450+52),0)+IF($A450&lt;='P07'!$B$17,INDEX('P07'!$M:$M,$A450+52),0)+IF($A450&lt;='P08'!$B$17,INDEX('P08'!$M:$M,$A450+52),0)+IF($A450&lt;='P09'!$B$17,INDEX('P09'!$M:$M,$A450+52),0)+IF($A450&lt;='P10'!$B$17,INDEX('P10'!$M:$M,$A450+52),0)</f>
        <v>0.17530385027994835</v>
      </c>
      <c r="F450">
        <f>IF($A450&lt;='P01'!$B$17,INDEX('P01'!$R:$R,$A450+52),0)+IF($A450&lt;='P02'!$B$17,INDEX('P02'!$R:$R,$A450+52),0)+IF($A450&lt;='P03'!$B$17,INDEX('P03'!$R:$R,$A450+52),0)+IF($A450&lt;='P04'!$B$17,INDEX('P04'!$R:$R,$A450+52),0)+IF($A450&lt;='P05'!$B$17,INDEX('P05'!$R:$R,$A450+52),0)+IF($A450&lt;='P06'!$B$17,INDEX('P06'!$R:$R,$A450+52),0)+IF($A450&lt;='P07'!$B$17,INDEX('P07'!$R:$R,$A450+52),0)+IF($A450&lt;='P08'!$B$17,INDEX('P08'!$R:$R,$A450+52),0)+IF($A450&lt;='P09'!$B$17,INDEX('P09'!$R:$R,$A450+52),0)+IF($A450&lt;='P10'!$B$17,INDEX('P10'!$R:$R,$A450+52),0)</f>
        <v>20.522653918311605</v>
      </c>
      <c r="G450">
        <f>IF($A450&lt;='P01'!$B$17,INDEX('P01'!$S:$S,$A450+52),0)+IF($A450&lt;='P02'!$B$17,INDEX('P02'!$S:$S,$A450+52),0)+IF($A450&lt;='P03'!$B$17,INDEX('P03'!$S:$S,$A450+52),0)+IF($A450&lt;='P04'!$B$17,INDEX('P04'!$S:$S,$A450+52),0)+IF($A450&lt;='P05'!$B$17,INDEX('P05'!$S:$S,$A450+52),0)+IF($A450&lt;='P06'!$B$17,INDEX('P06'!$S:$S,$A450+52),0)+IF($A450&lt;='P07'!$B$17,INDEX('P07'!$S:$S,$A450+52),0)+IF($A450&lt;='P08'!$B$17,INDEX('P08'!$S:$S,$A450+52),0)+IF($A450&lt;='P09'!$B$17,INDEX('P09'!$S:$S,$A450+52),0)+IF($A450&lt;='P10'!$B$17,INDEX('P10'!$S:$S,$A450+52),0)</f>
        <v>0.41045307836623213</v>
      </c>
      <c r="H450">
        <f>IF($A450&lt;='P01'!$B$17,INDEX('P01'!$T:$T,$A450+52),0)+IF($A450&lt;='P02'!$B$17,INDEX('P02'!$T:$T,$A450+52),0)+IF($A450&lt;='P03'!$B$17,INDEX('P03'!$T:$T,$A450+52),0)+IF($A450&lt;='P04'!$B$17,INDEX('P04'!$T:$T,$A450+52),0)+IF($A450&lt;='P05'!$B$17,INDEX('P05'!$T:$T,$A450+52),0)+IF($A450&lt;='P06'!$B$17,INDEX('P06'!$T:$T,$A450+52),0)+IF($A450&lt;='P07'!$B$17,INDEX('P07'!$T:$T,$A450+52),0)+IF($A450&lt;='P08'!$B$17,INDEX('P08'!$T:$T,$A450+52),0)+IF($A450&lt;='P09'!$B$17,INDEX('P09'!$T:$T,$A450+52),0)+IF($A450&lt;='P10'!$B$17,INDEX('P10'!$T:$T,$A450+52),0)</f>
        <v>2.4637339949404433</v>
      </c>
      <c r="I450">
        <f>IF($A450&lt;='P01'!$B$17,INDEX('P01'!$U:$U,$A450+52),0)+IF($A450&lt;='P02'!$B$17,INDEX('P02'!$U:$U,$A450+52),0)+IF($A450&lt;='P03'!$B$17,INDEX('P03'!$U:$U,$A450+52),0)+IF($A450&lt;='P04'!$B$17,INDEX('P04'!$U:$U,$A450+52),0)+IF($A450&lt;='P05'!$B$17,INDEX('P05'!$U:$U,$A450+52),0)+IF($A450&lt;='P06'!$B$17,INDEX('P06'!$U:$U,$A450+52),0)+IF($A450&lt;='P07'!$B$17,INDEX('P07'!$U:$U,$A450+52),0)+IF($A450&lt;='P08'!$B$17,INDEX('P08'!$U:$U,$A450+52),0)+IF($A450&lt;='P09'!$B$17,INDEX('P09'!$U:$U,$A450+52),0)+IF($A450&lt;='P10'!$B$17,INDEX('P10'!$U:$U,$A450+52),0)</f>
        <v>77.633516996942774</v>
      </c>
      <c r="J450">
        <f>IF($A450&lt;='P01'!$B$17,INDEX('P01'!$V:$V,$A450+52),0)+IF($A450&lt;='P02'!$B$17,INDEX('P02'!$V:$V,$A450+52),0)+IF($A450&lt;='P03'!$B$17,INDEX('P03'!$V:$V,$A450+52),0)+IF($A450&lt;='P04'!$B$17,INDEX('P04'!$V:$V,$A450+52),0)+IF($A450&lt;='P05'!$B$17,INDEX('P05'!$V:$V,$A450+52),0)+IF($A450&lt;='P06'!$B$17,INDEX('P06'!$V:$V,$A450+52),0)+IF($A450&lt;='P07'!$B$17,INDEX('P07'!$V:$V,$A450+52),0)+IF($A450&lt;='P08'!$B$17,INDEX('P08'!$V:$V,$A450+52),0)+IF($A450&lt;='P09'!$B$17,INDEX('P09'!$V:$V,$A450+52),0)+IF($A450&lt;='P10'!$B$17,INDEX('P10'!$V:$V,$A450+52),0)</f>
        <v>5.4344124578717644E-2</v>
      </c>
      <c r="K450">
        <f>IF($A450&lt;='P01'!$B$17,INDEX('P01'!$W:$W,$A450+52),0)+IF($A450&lt;='P02'!$B$17,INDEX('P02'!$W:$W,$A450+52),0)+IF($A450&lt;='P03'!$B$17,INDEX('P03'!$W:$W,$A450+52),0)+IF($A450&lt;='P04'!$B$17,INDEX('P04'!$W:$W,$A450+52),0)+IF($A450&lt;='P05'!$B$17,INDEX('P05'!$W:$W,$A450+52),0)+IF($A450&lt;='P06'!$B$17,INDEX('P06'!$W:$W,$A450+52),0)+IF($A450&lt;='P07'!$B$17,INDEX('P07'!$W:$W,$A450+52),0)+IF($A450&lt;='P08'!$B$17,INDEX('P08'!$W:$W,$A450+52),0)+IF($A450&lt;='P09'!$B$17,INDEX('P09'!$W:$W,$A450+52),0)+IF($A450&lt;='P10'!$B$17,INDEX('P10'!$W:$W,$A450+52),0)</f>
        <v>-60.03939427651656</v>
      </c>
      <c r="L450">
        <f>IF($A450&lt;='P01'!$B$17,INDEX('P01'!$X:$X,$A450+52),0)+IF($A450&lt;='P02'!$B$17,INDEX('P02'!$X:$X,$A450+52),0)+IF($A450&lt;='P03'!$B$17,INDEX('P03'!$X:$X,$A450+52),0)+IF($A450&lt;='P04'!$B$17,INDEX('P04'!$X:$X,$A450+52),0)+IF($A450&lt;='P05'!$B$17,INDEX('P05'!$X:$X,$A450+52),0)+IF($A450&lt;='P06'!$B$17,INDEX('P06'!$X:$X,$A450+52),0)+IF($A450&lt;='P07'!$B$17,INDEX('P07'!$X:$X,$A450+52),0)+IF($A450&lt;='P08'!$B$17,INDEX('P08'!$X:$X,$A450+52),0)+IF($A450&lt;='P09'!$B$17,INDEX('P09'!$X:$X,$A450+52),0)+IF($A450&lt;='P10'!$B$17,INDEX('P10'!$X:$X,$A450+52),0)</f>
        <v>59.973552164519262</v>
      </c>
      <c r="M450">
        <f>IF($A450&lt;='P01'!$B$17,INDEX('P01'!$AA:$AA,$A450+52),0)+IF($A450&lt;='P02'!$B$17,INDEX('P02'!$AA:$AA,$A450+52),0)+IF($A450&lt;='P03'!$B$17,INDEX('P03'!$AA:$AA,$A450+52),0)+IF($A450&lt;='P04'!$B$17,INDEX('P04'!$AA:$AA,$A450+52),0)+IF($A450&lt;='P05'!$B$17,INDEX('P05'!$AA:$AA,$A450+52),0)+IF($A450&lt;='P06'!$B$17,INDEX('P06'!$AA:$AA,$A450+52),0)+IF($A450&lt;='P07'!$B$17,INDEX('P07'!$AA:$AA,$A450+52),0)+IF($A450&lt;='P08'!$B$17,INDEX('P08'!$AA:$AA,$A450+52),0)+IF($A450&lt;='P09'!$B$17,INDEX('P09'!$AA:$AA,$A450+52),0)+IF($A450&lt;='P10'!$B$17,INDEX('P10'!$AA:$AA,$A450+52),0)</f>
        <v>-15.297898911844802</v>
      </c>
      <c r="N450">
        <f>IF($A450&lt;='P01'!$B$17,INDEX('P01'!$AB:$AB,$A450+52),0)+IF($A450&lt;='P02'!$B$17,INDEX('P02'!$AB:$AB,$A450+52),0)+IF($A450&lt;='P03'!$B$17,INDEX('P03'!$AB:$AB,$A450+52),0)+IF($A450&lt;='P04'!$B$17,INDEX('P04'!$AB:$AB,$A450+52),0)+IF($A450&lt;='P05'!$B$17,INDEX('P05'!$AB:$AB,$A450+52),0)+IF($A450&lt;='P06'!$B$17,INDEX('P06'!$AB:$AB,$A450+52),0)+IF($A450&lt;='P07'!$B$17,INDEX('P07'!$AB:$AB,$A450+52),0)+IF($A450&lt;='P08'!$B$17,INDEX('P08'!$AB:$AB,$A450+52),0)+IF($A450&lt;='P09'!$B$17,INDEX('P09'!$AB:$AB,$A450+52),0)+IF($A450&lt;='P10'!$B$17,INDEX('P10'!$AB:$AB,$A450+52),0)</f>
        <v>5.2520031862512173</v>
      </c>
      <c r="O450">
        <f>IF($A450&lt;='P01'!$B$17,INDEX('P01'!$AC:$AC,$A450+52),0)+IF($A450&lt;='P02'!$B$17,INDEX('P02'!$AC:$AC,$A450+52),0)+IF($A450&lt;='P03'!$B$17,INDEX('P03'!$AC:$AC,$A450+52),0)+IF($A450&lt;='P04'!$B$17,INDEX('P04'!$AC:$AC,$A450+52),0)+IF($A450&lt;='P05'!$B$17,INDEX('P05'!$AC:$AC,$A450+52),0)+IF($A450&lt;='P06'!$B$17,INDEX('P06'!$AC:$AC,$A450+52),0)+IF($A450&lt;='P07'!$B$17,INDEX('P07'!$AC:$AC,$A450+52),0)+IF($A450&lt;='P08'!$B$17,INDEX('P08'!$AC:$AC,$A450+52),0)+IF($A450&lt;='P09'!$B$17,INDEX('P09'!$AC:$AC,$A450+52),0)+IF($A450&lt;='P10'!$B$17,INDEX('P10'!$AC:$AC,$A450+52),0)</f>
        <v>0.10504006372502435</v>
      </c>
      <c r="P450">
        <f>IF($A450&lt;='P01'!$B$17,INDEX('P01'!$AD:$AD,$A450+52),0)+IF($A450&lt;='P02'!$B$17,INDEX('P02'!$AD:$AD,$A450+52),0)+IF($A450&lt;='P03'!$B$17,INDEX('P03'!$AD:$AD,$A450+52),0)+IF($A450&lt;='P04'!$B$17,INDEX('P04'!$AD:$AD,$A450+52),0)+IF($A450&lt;='P05'!$B$17,INDEX('P05'!$AD:$AD,$A450+52),0)+IF($A450&lt;='P06'!$B$17,INDEX('P06'!$AD:$AD,$A450+52),0)+IF($A450&lt;='P07'!$B$17,INDEX('P07'!$AD:$AD,$A450+52),0)+IF($A450&lt;='P08'!$B$17,INDEX('P08'!$AD:$AD,$A450+52),0)+IF($A450&lt;='P09'!$B$17,INDEX('P09'!$AD:$AD,$A450+52),0)+IF($A450&lt;='P10'!$B$17,INDEX('P10'!$AD:$AD,$A450+52),0)</f>
        <v>0.62844290924912194</v>
      </c>
      <c r="Q450">
        <f>IF($A450&lt;='P01'!$B$17,INDEX('P01'!$AE:$AE,$A450+52),0)+IF($A450&lt;='P02'!$B$17,INDEX('P02'!$AE:$AE,$A450+52),0)+IF($A450&lt;='P03'!$B$17,INDEX('P03'!$AE:$AE,$A450+52),0)+IF($A450&lt;='P04'!$B$17,INDEX('P04'!$AE:$AE,$A450+52),0)+IF($A450&lt;='P05'!$B$17,INDEX('P05'!$AE:$AE,$A450+52),0)+IF($A450&lt;='P06'!$B$17,INDEX('P06'!$AE:$AE,$A450+52),0)+IF($A450&lt;='P07'!$B$17,INDEX('P07'!$AE:$AE,$A450+52),0)+IF($A450&lt;='P08'!$B$17,INDEX('P08'!$AE:$AE,$A450+52),0)+IF($A450&lt;='P09'!$B$17,INDEX('P09'!$AE:$AE,$A450+52),0)+IF($A450&lt;='P10'!$B$17,INDEX('P10'!$AE:$AE,$A450+52),0)</f>
        <v>19.802557166070699</v>
      </c>
      <c r="R450">
        <f>IF($A450&lt;='P01'!$B$17,INDEX('P01'!$AF:$AF,$A450+52),0)+IF($A450&lt;='P02'!$B$17,INDEX('P02'!$AF:$AF,$A450+52),0)+IF($A450&lt;='P03'!$B$17,INDEX('P03'!$AF:$AF,$A450+52),0)+IF($A450&lt;='P04'!$B$17,INDEX('P04'!$AF:$AF,$A450+52),0)+IF($A450&lt;='P05'!$B$17,INDEX('P05'!$AF:$AF,$A450+52),0)+IF($A450&lt;='P06'!$B$17,INDEX('P06'!$AF:$AF,$A450+52),0)+IF($A450&lt;='P07'!$B$17,INDEX('P07'!$AF:$AF,$A450+52),0)+IF($A450&lt;='P08'!$B$17,INDEX('P08'!$AF:$AF,$A450+52),0)+IF($A450&lt;='P09'!$B$17,INDEX('P09'!$AF:$AF,$A450+52),0)+IF($A450&lt;='P10'!$B$17,INDEX('P10'!$AF:$AF,$A450+52),0)</f>
        <v>1.3861959051172486E-2</v>
      </c>
      <c r="S450">
        <f>IF($A450&lt;='P01'!$B$17,INDEX('P01'!$AG:$AG,$A450+52),0)+IF($A450&lt;='P02'!$B$17,INDEX('P02'!$AG:$AG,$A450+52),0)+IF($A450&lt;='P03'!$B$17,INDEX('P03'!$AG:$AG,$A450+52),0)+IF($A450&lt;='P04'!$B$17,INDEX('P04'!$AG:$AG,$A450+52),0)+IF($A450&lt;='P05'!$B$17,INDEX('P05'!$AG:$AG,$A450+52),0)+IF($A450&lt;='P06'!$B$17,INDEX('P06'!$AG:$AG,$A450+52),0)+IF($A450&lt;='P07'!$B$17,INDEX('P07'!$AG:$AG,$A450+52),0)+IF($A450&lt;='P08'!$B$17,INDEX('P08'!$AG:$AG,$A450+52),0)+IF($A450&lt;='P09'!$B$17,INDEX('P09'!$AG:$AG,$A450+52),0)+IF($A450&lt;='P10'!$B$17,INDEX('P10'!$AG:$AG,$A450+52),0)</f>
        <v>4157.3095580641229</v>
      </c>
      <c r="T450">
        <f>IF($A450&lt;='P01'!$B$17,INDEX('P01'!$AI:$AI,$A450+52),0)+IF($A450&lt;='P02'!$B$17,INDEX('P02'!$AI:$AI,$A450+52),0)+IF($A450&lt;='P03'!$B$17,INDEX('P03'!$AI:$AI,$A450+52),0)+IF($A450&lt;='P04'!$B$17,INDEX('P04'!$AI:$AI,$A450+52),0)+IF($A450&lt;='P05'!$B$17,INDEX('P05'!$AI:$AI,$A450+52),0)+IF($A450&lt;='P06'!$B$17,INDEX('P06'!$AI:$AI,$A450+52),0)+IF($A450&lt;='P07'!$B$17,INDEX('P07'!$AI:$AI,$A450+52),0)+IF($A450&lt;='P08'!$B$17,INDEX('P08'!$AI:$AI,$A450+52),0)+IF($A450&lt;='P09'!$B$17,INDEX('P09'!$AI:$AI,$A450+52),0)+IF($A450&lt;='P10'!$B$17,INDEX('P10'!$AI:$AI,$A450+52),0)</f>
        <v>4157.3095580641229</v>
      </c>
    </row>
    <row r="451" spans="1:20" x14ac:dyDescent="0.35">
      <c r="A451">
        <v>419</v>
      </c>
      <c r="B451">
        <f>IF($A451&lt;='P01'!$B$17,INDEX('P01'!$J:$J,$A451+52),0)+IF($A451&lt;='P02'!$B$17,INDEX('P02'!$J:$J,$A451+52),0)+IF($A451&lt;='P03'!$B$17,INDEX('P03'!$J:$J,$A451+52),0)+IF($A451&lt;='P04'!$B$17,INDEX('P04'!$J:$J,$A451+52),0)+IF($A451&lt;='P05'!$B$17,INDEX('P05'!$J:$J,$A451+52),0)+IF($A451&lt;='P06'!$B$17,INDEX('P06'!$J:$J,$A451+52),0)+IF($A451&lt;='P07'!$B$17,INDEX('P07'!$J:$J,$A451+52),0)+IF($A451&lt;='P08'!$B$17,INDEX('P08'!$J:$J,$A451+52),0)+IF($A451&lt;='P09'!$B$17,INDEX('P09'!$J:$J,$A451+52),0)+IF($A451&lt;='P10'!$B$17,INDEX('P10'!$J:$J,$A451+52),0)</f>
        <v>7.7335737529348592E-5</v>
      </c>
      <c r="C451">
        <f>IF($A451&lt;='P01'!$B$17,INDEX('P01'!$K:$K,$A451+52),0)+IF($A451&lt;='P02'!$B$17,INDEX('P02'!$K:$K,$A451+52),0)+IF($A451&lt;='P03'!$B$17,INDEX('P03'!$K:$K,$A451+52),0)+IF($A451&lt;='P04'!$B$17,INDEX('P04'!$K:$K,$A451+52),0)+IF($A451&lt;='P05'!$B$17,INDEX('P05'!$K:$K,$A451+52),0)+IF($A451&lt;='P06'!$B$17,INDEX('P06'!$K:$K,$A451+52),0)+IF($A451&lt;='P07'!$B$17,INDEX('P07'!$K:$K,$A451+52),0)+IF($A451&lt;='P08'!$B$17,INDEX('P08'!$K:$K,$A451+52),0)+IF($A451&lt;='P09'!$B$17,INDEX('P09'!$K:$K,$A451+52),0)+IF($A451&lt;='P10'!$B$17,INDEX('P10'!$K:$K,$A451+52),0)</f>
        <v>5.950785652469562E-4</v>
      </c>
      <c r="D451">
        <f>IF($A451&lt;='P01'!$B$17,INDEX('P01'!$L:$L,$A451+52),0)+IF($A451&lt;='P02'!$B$17,INDEX('P02'!$L:$L,$A451+52),0)+IF($A451&lt;='P03'!$B$17,INDEX('P03'!$L:$L,$A451+52),0)+IF($A451&lt;='P04'!$B$17,INDEX('P04'!$L:$L,$A451+52),0)+IF($A451&lt;='P05'!$B$17,INDEX('P05'!$L:$L,$A451+52),0)+IF($A451&lt;='P06'!$B$17,INDEX('P06'!$L:$L,$A451+52),0)+IF($A451&lt;='P07'!$B$17,INDEX('P07'!$L:$L,$A451+52),0)+IF($A451&lt;='P08'!$B$17,INDEX('P08'!$L:$L,$A451+52),0)+IF($A451&lt;='P09'!$B$17,INDEX('P09'!$L:$L,$A451+52),0)+IF($A451&lt;='P10'!$B$17,INDEX('P10'!$L:$L,$A451+52),0)</f>
        <v>0</v>
      </c>
      <c r="E451">
        <f>IF($A451&lt;='P01'!$B$17,INDEX('P01'!$M:$M,$A451+52),0)+IF($A451&lt;='P02'!$B$17,INDEX('P02'!$M:$M,$A451+52),0)+IF($A451&lt;='P03'!$B$17,INDEX('P03'!$M:$M,$A451+52),0)+IF($A451&lt;='P04'!$B$17,INDEX('P04'!$M:$M,$A451+52),0)+IF($A451&lt;='P05'!$B$17,INDEX('P05'!$M:$M,$A451+52),0)+IF($A451&lt;='P06'!$B$17,INDEX('P06'!$M:$M,$A451+52),0)+IF($A451&lt;='P07'!$B$17,INDEX('P07'!$M:$M,$A451+52),0)+IF($A451&lt;='P08'!$B$17,INDEX('P08'!$M:$M,$A451+52),0)+IF($A451&lt;='P09'!$B$17,INDEX('P09'!$M:$M,$A451+52),0)+IF($A451&lt;='P10'!$B$17,INDEX('P10'!$M:$M,$A451+52),0)</f>
        <v>0.17463143597717204</v>
      </c>
      <c r="F451">
        <f>IF($A451&lt;='P01'!$B$17,INDEX('P01'!$R:$R,$A451+52),0)+IF($A451&lt;='P02'!$B$17,INDEX('P02'!$R:$R,$A451+52),0)+IF($A451&lt;='P03'!$B$17,INDEX('P03'!$R:$R,$A451+52),0)+IF($A451&lt;='P04'!$B$17,INDEX('P04'!$R:$R,$A451+52),0)+IF($A451&lt;='P05'!$B$17,INDEX('P05'!$R:$R,$A451+52),0)+IF($A451&lt;='P06'!$B$17,INDEX('P06'!$R:$R,$A451+52),0)+IF($A451&lt;='P07'!$B$17,INDEX('P07'!$R:$R,$A451+52),0)+IF($A451&lt;='P08'!$B$17,INDEX('P08'!$R:$R,$A451+52),0)+IF($A451&lt;='P09'!$B$17,INDEX('P09'!$R:$R,$A451+52),0)+IF($A451&lt;='P10'!$B$17,INDEX('P10'!$R:$R,$A451+52),0)</f>
        <v>20.443935019647579</v>
      </c>
      <c r="G451">
        <f>IF($A451&lt;='P01'!$B$17,INDEX('P01'!$S:$S,$A451+52),0)+IF($A451&lt;='P02'!$B$17,INDEX('P02'!$S:$S,$A451+52),0)+IF($A451&lt;='P03'!$B$17,INDEX('P03'!$S:$S,$A451+52),0)+IF($A451&lt;='P04'!$B$17,INDEX('P04'!$S:$S,$A451+52),0)+IF($A451&lt;='P05'!$B$17,INDEX('P05'!$S:$S,$A451+52),0)+IF($A451&lt;='P06'!$B$17,INDEX('P06'!$S:$S,$A451+52),0)+IF($A451&lt;='P07'!$B$17,INDEX('P07'!$S:$S,$A451+52),0)+IF($A451&lt;='P08'!$B$17,INDEX('P08'!$S:$S,$A451+52),0)+IF($A451&lt;='P09'!$B$17,INDEX('P09'!$S:$S,$A451+52),0)+IF($A451&lt;='P10'!$B$17,INDEX('P10'!$S:$S,$A451+52),0)</f>
        <v>0.4088787003929516</v>
      </c>
      <c r="H451">
        <f>IF($A451&lt;='P01'!$B$17,INDEX('P01'!$T:$T,$A451+52),0)+IF($A451&lt;='P02'!$B$17,INDEX('P02'!$T:$T,$A451+52),0)+IF($A451&lt;='P03'!$B$17,INDEX('P03'!$T:$T,$A451+52),0)+IF($A451&lt;='P04'!$B$17,INDEX('P04'!$T:$T,$A451+52),0)+IF($A451&lt;='P05'!$B$17,INDEX('P05'!$T:$T,$A451+52),0)+IF($A451&lt;='P06'!$B$17,INDEX('P06'!$T:$T,$A451+52),0)+IF($A451&lt;='P07'!$B$17,INDEX('P07'!$T:$T,$A451+52),0)+IF($A451&lt;='P08'!$B$17,INDEX('P08'!$T:$T,$A451+52),0)+IF($A451&lt;='P09'!$B$17,INDEX('P09'!$T:$T,$A451+52),0)+IF($A451&lt;='P10'!$B$17,INDEX('P10'!$T:$T,$A451+52),0)</f>
        <v>2.4603367578719642</v>
      </c>
      <c r="I451">
        <f>IF($A451&lt;='P01'!$B$17,INDEX('P01'!$U:$U,$A451+52),0)+IF($A451&lt;='P02'!$B$17,INDEX('P02'!$U:$U,$A451+52),0)+IF($A451&lt;='P03'!$B$17,INDEX('P03'!$U:$U,$A451+52),0)+IF($A451&lt;='P04'!$B$17,INDEX('P04'!$U:$U,$A451+52),0)+IF($A451&lt;='P05'!$B$17,INDEX('P05'!$U:$U,$A451+52),0)+IF($A451&lt;='P06'!$B$17,INDEX('P06'!$U:$U,$A451+52),0)+IF($A451&lt;='P07'!$B$17,INDEX('P07'!$U:$U,$A451+52),0)+IF($A451&lt;='P08'!$B$17,INDEX('P08'!$U:$U,$A451+52),0)+IF($A451&lt;='P09'!$B$17,INDEX('P09'!$U:$U,$A451+52),0)+IF($A451&lt;='P10'!$B$17,INDEX('P10'!$U:$U,$A451+52),0)</f>
        <v>77.335737529348592</v>
      </c>
      <c r="J451">
        <f>IF($A451&lt;='P01'!$B$17,INDEX('P01'!$V:$V,$A451+52),0)+IF($A451&lt;='P02'!$B$17,INDEX('P02'!$V:$V,$A451+52),0)+IF($A451&lt;='P03'!$B$17,INDEX('P03'!$V:$V,$A451+52),0)+IF($A451&lt;='P04'!$B$17,INDEX('P04'!$V:$V,$A451+52),0)+IF($A451&lt;='P05'!$B$17,INDEX('P05'!$V:$V,$A451+52),0)+IF($A451&lt;='P06'!$B$17,INDEX('P06'!$V:$V,$A451+52),0)+IF($A451&lt;='P07'!$B$17,INDEX('P07'!$V:$V,$A451+52),0)+IF($A451&lt;='P08'!$B$17,INDEX('P08'!$V:$V,$A451+52),0)+IF($A451&lt;='P09'!$B$17,INDEX('P09'!$V:$V,$A451+52),0)+IF($A451&lt;='P10'!$B$17,INDEX('P10'!$V:$V,$A451+52),0)</f>
        <v>5.4269189591883836E-2</v>
      </c>
      <c r="K451">
        <f>IF($A451&lt;='P01'!$B$17,INDEX('P01'!$W:$W,$A451+52),0)+IF($A451&lt;='P02'!$B$17,INDEX('P02'!$W:$W,$A451+52),0)+IF($A451&lt;='P03'!$B$17,INDEX('P03'!$W:$W,$A451+52),0)+IF($A451&lt;='P04'!$B$17,INDEX('P04'!$W:$W,$A451+52),0)+IF($A451&lt;='P05'!$B$17,INDEX('P05'!$W:$W,$A451+52),0)+IF($A451&lt;='P06'!$B$17,INDEX('P06'!$W:$W,$A451+52),0)+IF($A451&lt;='P07'!$B$17,INDEX('P07'!$W:$W,$A451+52),0)+IF($A451&lt;='P08'!$B$17,INDEX('P08'!$W:$W,$A451+52),0)+IF($A451&lt;='P09'!$B$17,INDEX('P09'!$W:$W,$A451+52),0)+IF($A451&lt;='P10'!$B$17,INDEX('P10'!$W:$W,$A451+52),0)</f>
        <v>-59.815287157557812</v>
      </c>
      <c r="L451">
        <f>IF($A451&lt;='P01'!$B$17,INDEX('P01'!$X:$X,$A451+52),0)+IF($A451&lt;='P02'!$B$17,INDEX('P02'!$X:$X,$A451+52),0)+IF($A451&lt;='P03'!$B$17,INDEX('P03'!$X:$X,$A451+52),0)+IF($A451&lt;='P04'!$B$17,INDEX('P04'!$X:$X,$A451+52),0)+IF($A451&lt;='P05'!$B$17,INDEX('P05'!$X:$X,$A451+52),0)+IF($A451&lt;='P06'!$B$17,INDEX('P06'!$X:$X,$A451+52),0)+IF($A451&lt;='P07'!$B$17,INDEX('P07'!$X:$X,$A451+52),0)+IF($A451&lt;='P08'!$B$17,INDEX('P08'!$X:$X,$A451+52),0)+IF($A451&lt;='P09'!$B$17,INDEX('P09'!$X:$X,$A451+52),0)+IF($A451&lt;='P10'!$B$17,INDEX('P10'!$X:$X,$A451+52),0)</f>
        <v>59.749697596646868</v>
      </c>
      <c r="M451">
        <f>IF($A451&lt;='P01'!$B$17,INDEX('P01'!$AA:$AA,$A451+52),0)+IF($A451&lt;='P02'!$B$17,INDEX('P02'!$AA:$AA,$A451+52),0)+IF($A451&lt;='P03'!$B$17,INDEX('P03'!$AA:$AA,$A451+52),0)+IF($A451&lt;='P04'!$B$17,INDEX('P04'!$AA:$AA,$A451+52),0)+IF($A451&lt;='P05'!$B$17,INDEX('P05'!$AA:$AA,$A451+52),0)+IF($A451&lt;='P06'!$B$17,INDEX('P06'!$AA:$AA,$A451+52),0)+IF($A451&lt;='P07'!$B$17,INDEX('P07'!$AA:$AA,$A451+52),0)+IF($A451&lt;='P08'!$B$17,INDEX('P08'!$AA:$AA,$A451+52),0)+IF($A451&lt;='P09'!$B$17,INDEX('P09'!$AA:$AA,$A451+52),0)+IF($A451&lt;='P10'!$B$17,INDEX('P10'!$AA:$AA,$A451+52),0)</f>
        <v>-15.191067065788065</v>
      </c>
      <c r="N451">
        <f>IF($A451&lt;='P01'!$B$17,INDEX('P01'!$AB:$AB,$A451+52),0)+IF($A451&lt;='P02'!$B$17,INDEX('P02'!$AB:$AB,$A451+52),0)+IF($A451&lt;='P03'!$B$17,INDEX('P03'!$AB:$AB,$A451+52),0)+IF($A451&lt;='P04'!$B$17,INDEX('P04'!$AB:$AB,$A451+52),0)+IF($A451&lt;='P05'!$B$17,INDEX('P05'!$AB:$AB,$A451+52),0)+IF($A451&lt;='P06'!$B$17,INDEX('P06'!$AB:$AB,$A451+52),0)+IF($A451&lt;='P07'!$B$17,INDEX('P07'!$AB:$AB,$A451+52),0)+IF($A451&lt;='P08'!$B$17,INDEX('P08'!$AB:$AB,$A451+52),0)+IF($A451&lt;='P09'!$B$17,INDEX('P09'!$AB:$AB,$A451+52),0)+IF($A451&lt;='P10'!$B$17,INDEX('P10'!$AB:$AB,$A451+52),0)</f>
        <v>5.2147861849663295</v>
      </c>
      <c r="O451">
        <f>IF($A451&lt;='P01'!$B$17,INDEX('P01'!$AC:$AC,$A451+52),0)+IF($A451&lt;='P02'!$B$17,INDEX('P02'!$AC:$AC,$A451+52),0)+IF($A451&lt;='P03'!$B$17,INDEX('P03'!$AC:$AC,$A451+52),0)+IF($A451&lt;='P04'!$B$17,INDEX('P04'!$AC:$AC,$A451+52),0)+IF($A451&lt;='P05'!$B$17,INDEX('P05'!$AC:$AC,$A451+52),0)+IF($A451&lt;='P06'!$B$17,INDEX('P06'!$AC:$AC,$A451+52),0)+IF($A451&lt;='P07'!$B$17,INDEX('P07'!$AC:$AC,$A451+52),0)+IF($A451&lt;='P08'!$B$17,INDEX('P08'!$AC:$AC,$A451+52),0)+IF($A451&lt;='P09'!$B$17,INDEX('P09'!$AC:$AC,$A451+52),0)+IF($A451&lt;='P10'!$B$17,INDEX('P10'!$AC:$AC,$A451+52),0)</f>
        <v>0.10429572369932659</v>
      </c>
      <c r="P451">
        <f>IF($A451&lt;='P01'!$B$17,INDEX('P01'!$AD:$AD,$A451+52),0)+IF($A451&lt;='P02'!$B$17,INDEX('P02'!$AD:$AD,$A451+52),0)+IF($A451&lt;='P03'!$B$17,INDEX('P03'!$AD:$AD,$A451+52),0)+IF($A451&lt;='P04'!$B$17,INDEX('P04'!$AD:$AD,$A451+52),0)+IF($A451&lt;='P05'!$B$17,INDEX('P05'!$AD:$AD,$A451+52),0)+IF($A451&lt;='P06'!$B$17,INDEX('P06'!$AD:$AD,$A451+52),0)+IF($A451&lt;='P07'!$B$17,INDEX('P07'!$AD:$AD,$A451+52),0)+IF($A451&lt;='P08'!$B$17,INDEX('P08'!$AD:$AD,$A451+52),0)+IF($A451&lt;='P09'!$B$17,INDEX('P09'!$AD:$AD,$A451+52),0)+IF($A451&lt;='P10'!$B$17,INDEX('P10'!$AD:$AD,$A451+52),0)</f>
        <v>0.62552853314112933</v>
      </c>
      <c r="Q451">
        <f>IF($A451&lt;='P01'!$B$17,INDEX('P01'!$AE:$AE,$A451+52),0)+IF($A451&lt;='P02'!$B$17,INDEX('P02'!$AE:$AE,$A451+52),0)+IF($A451&lt;='P03'!$B$17,INDEX('P03'!$AE:$AE,$A451+52),0)+IF($A451&lt;='P04'!$B$17,INDEX('P04'!$AE:$AE,$A451+52),0)+IF($A451&lt;='P05'!$B$17,INDEX('P05'!$AE:$AE,$A451+52),0)+IF($A451&lt;='P06'!$B$17,INDEX('P06'!$AE:$AE,$A451+52),0)+IF($A451&lt;='P07'!$B$17,INDEX('P07'!$AE:$AE,$A451+52),0)+IF($A451&lt;='P08'!$B$17,INDEX('P08'!$AE:$AE,$A451+52),0)+IF($A451&lt;='P09'!$B$17,INDEX('P09'!$AE:$AE,$A451+52),0)+IF($A451&lt;='P10'!$B$17,INDEX('P10'!$AE:$AE,$A451+52),0)</f>
        <v>19.662231319082817</v>
      </c>
      <c r="R451">
        <f>IF($A451&lt;='P01'!$B$17,INDEX('P01'!$AF:$AF,$A451+52),0)+IF($A451&lt;='P02'!$B$17,INDEX('P02'!$AF:$AF,$A451+52),0)+IF($A451&lt;='P03'!$B$17,INDEX('P03'!$AF:$AF,$A451+52),0)+IF($A451&lt;='P04'!$B$17,INDEX('P04'!$AF:$AF,$A451+52),0)+IF($A451&lt;='P05'!$B$17,INDEX('P05'!$AF:$AF,$A451+52),0)+IF($A451&lt;='P06'!$B$17,INDEX('P06'!$AF:$AF,$A451+52),0)+IF($A451&lt;='P07'!$B$17,INDEX('P07'!$AF:$AF,$A451+52),0)+IF($A451&lt;='P08'!$B$17,INDEX('P08'!$AF:$AF,$A451+52),0)+IF($A451&lt;='P09'!$B$17,INDEX('P09'!$AF:$AF,$A451+52),0)+IF($A451&lt;='P10'!$B$17,INDEX('P10'!$AF:$AF,$A451+52),0)</f>
        <v>1.3797674831119822E-2</v>
      </c>
      <c r="S451">
        <f>IF($A451&lt;='P01'!$B$17,INDEX('P01'!$AG:$AG,$A451+52),0)+IF($A451&lt;='P02'!$B$17,INDEX('P02'!$AG:$AG,$A451+52),0)+IF($A451&lt;='P03'!$B$17,INDEX('P03'!$AG:$AG,$A451+52),0)+IF($A451&lt;='P04'!$B$17,INDEX('P04'!$AG:$AG,$A451+52),0)+IF($A451&lt;='P05'!$B$17,INDEX('P05'!$AG:$AG,$A451+52),0)+IF($A451&lt;='P06'!$B$17,INDEX('P06'!$AG:$AG,$A451+52),0)+IF($A451&lt;='P07'!$B$17,INDEX('P07'!$AG:$AG,$A451+52),0)+IF($A451&lt;='P08'!$B$17,INDEX('P08'!$AG:$AG,$A451+52),0)+IF($A451&lt;='P09'!$B$17,INDEX('P09'!$AG:$AG,$A451+52),0)+IF($A451&lt;='P10'!$B$17,INDEX('P10'!$AG:$AG,$A451+52),0)</f>
        <v>4111.1698101546262</v>
      </c>
      <c r="T451">
        <f>IF($A451&lt;='P01'!$B$17,INDEX('P01'!$AI:$AI,$A451+52),0)+IF($A451&lt;='P02'!$B$17,INDEX('P02'!$AI:$AI,$A451+52),0)+IF($A451&lt;='P03'!$B$17,INDEX('P03'!$AI:$AI,$A451+52),0)+IF($A451&lt;='P04'!$B$17,INDEX('P04'!$AI:$AI,$A451+52),0)+IF($A451&lt;='P05'!$B$17,INDEX('P05'!$AI:$AI,$A451+52),0)+IF($A451&lt;='P06'!$B$17,INDEX('P06'!$AI:$AI,$A451+52),0)+IF($A451&lt;='P07'!$B$17,INDEX('P07'!$AI:$AI,$A451+52),0)+IF($A451&lt;='P08'!$B$17,INDEX('P08'!$AI:$AI,$A451+52),0)+IF($A451&lt;='P09'!$B$17,INDEX('P09'!$AI:$AI,$A451+52),0)+IF($A451&lt;='P10'!$B$17,INDEX('P10'!$AI:$AI,$A451+52),0)</f>
        <v>4111.1698101546262</v>
      </c>
    </row>
    <row r="452" spans="1:20" x14ac:dyDescent="0.35">
      <c r="A452">
        <v>420</v>
      </c>
      <c r="B452">
        <f>IF($A452&lt;='P01'!$B$17,INDEX('P01'!$J:$J,$A452+52),0)+IF($A452&lt;='P02'!$B$17,INDEX('P02'!$J:$J,$A452+52),0)+IF($A452&lt;='P03'!$B$17,INDEX('P03'!$J:$J,$A452+52),0)+IF($A452&lt;='P04'!$B$17,INDEX('P04'!$J:$J,$A452+52),0)+IF($A452&lt;='P05'!$B$17,INDEX('P05'!$J:$J,$A452+52),0)+IF($A452&lt;='P06'!$B$17,INDEX('P06'!$J:$J,$A452+52),0)+IF($A452&lt;='P07'!$B$17,INDEX('P07'!$J:$J,$A452+52),0)+IF($A452&lt;='P08'!$B$17,INDEX('P08'!$J:$J,$A452+52),0)+IF($A452&lt;='P09'!$B$17,INDEX('P09'!$J:$J,$A452+52),0)+IF($A452&lt;='P10'!$B$17,INDEX('P10'!$J:$J,$A452+52),0)</f>
        <v>7.7039100256707713E-5</v>
      </c>
      <c r="C452">
        <f>IF($A452&lt;='P01'!$B$17,INDEX('P01'!$K:$K,$A452+52),0)+IF($A452&lt;='P02'!$B$17,INDEX('P02'!$K:$K,$A452+52),0)+IF($A452&lt;='P03'!$B$17,INDEX('P03'!$K:$K,$A452+52),0)+IF($A452&lt;='P04'!$B$17,INDEX('P04'!$K:$K,$A452+52),0)+IF($A452&lt;='P05'!$B$17,INDEX('P05'!$K:$K,$A452+52),0)+IF($A452&lt;='P06'!$B$17,INDEX('P06'!$K:$K,$A452+52),0)+IF($A452&lt;='P07'!$B$17,INDEX('P07'!$K:$K,$A452+52),0)+IF($A452&lt;='P08'!$B$17,INDEX('P08'!$K:$K,$A452+52),0)+IF($A452&lt;='P09'!$B$17,INDEX('P09'!$K:$K,$A452+52),0)+IF($A452&lt;='P10'!$B$17,INDEX('P10'!$K:$K,$A452+52),0)</f>
        <v>5.9279601789897346E-4</v>
      </c>
      <c r="D452">
        <f>IF($A452&lt;='P01'!$B$17,INDEX('P01'!$L:$L,$A452+52),0)+IF($A452&lt;='P02'!$B$17,INDEX('P02'!$L:$L,$A452+52),0)+IF($A452&lt;='P03'!$B$17,INDEX('P03'!$L:$L,$A452+52),0)+IF($A452&lt;='P04'!$B$17,INDEX('P04'!$L:$L,$A452+52),0)+IF($A452&lt;='P05'!$B$17,INDEX('P05'!$L:$L,$A452+52),0)+IF($A452&lt;='P06'!$B$17,INDEX('P06'!$L:$L,$A452+52),0)+IF($A452&lt;='P07'!$B$17,INDEX('P07'!$L:$L,$A452+52),0)+IF($A452&lt;='P08'!$B$17,INDEX('P08'!$L:$L,$A452+52),0)+IF($A452&lt;='P09'!$B$17,INDEX('P09'!$L:$L,$A452+52),0)+IF($A452&lt;='P10'!$B$17,INDEX('P10'!$L:$L,$A452+52),0)</f>
        <v>0</v>
      </c>
      <c r="E452">
        <f>IF($A452&lt;='P01'!$B$17,INDEX('P01'!$M:$M,$A452+52),0)+IF($A452&lt;='P02'!$B$17,INDEX('P02'!$M:$M,$A452+52),0)+IF($A452&lt;='P03'!$B$17,INDEX('P03'!$M:$M,$A452+52),0)+IF($A452&lt;='P04'!$B$17,INDEX('P04'!$M:$M,$A452+52),0)+IF($A452&lt;='P05'!$B$17,INDEX('P05'!$M:$M,$A452+52),0)+IF($A452&lt;='P06'!$B$17,INDEX('P06'!$M:$M,$A452+52),0)+IF($A452&lt;='P07'!$B$17,INDEX('P07'!$M:$M,$A452+52),0)+IF($A452&lt;='P08'!$B$17,INDEX('P08'!$M:$M,$A452+52),0)+IF($A452&lt;='P09'!$B$17,INDEX('P09'!$M:$M,$A452+52),0)+IF($A452&lt;='P10'!$B$17,INDEX('P10'!$M:$M,$A452+52),0)</f>
        <v>0.17396160085901635</v>
      </c>
      <c r="F452">
        <f>IF($A452&lt;='P01'!$B$17,INDEX('P01'!$R:$R,$A452+52),0)+IF($A452&lt;='P02'!$B$17,INDEX('P02'!$R:$R,$A452+52),0)+IF($A452&lt;='P03'!$B$17,INDEX('P03'!$R:$R,$A452+52),0)+IF($A452&lt;='P04'!$B$17,INDEX('P04'!$R:$R,$A452+52),0)+IF($A452&lt;='P05'!$B$17,INDEX('P05'!$R:$R,$A452+52),0)+IF($A452&lt;='P06'!$B$17,INDEX('P06'!$R:$R,$A452+52),0)+IF($A452&lt;='P07'!$B$17,INDEX('P07'!$R:$R,$A452+52),0)+IF($A452&lt;='P08'!$B$17,INDEX('P08'!$R:$R,$A452+52),0)+IF($A452&lt;='P09'!$B$17,INDEX('P09'!$R:$R,$A452+52),0)+IF($A452&lt;='P10'!$B$17,INDEX('P10'!$R:$R,$A452+52),0)</f>
        <v>20.365518063657802</v>
      </c>
      <c r="G452">
        <f>IF($A452&lt;='P01'!$B$17,INDEX('P01'!$S:$S,$A452+52),0)+IF($A452&lt;='P02'!$B$17,INDEX('P02'!$S:$S,$A452+52),0)+IF($A452&lt;='P03'!$B$17,INDEX('P03'!$S:$S,$A452+52),0)+IF($A452&lt;='P04'!$B$17,INDEX('P04'!$S:$S,$A452+52),0)+IF($A452&lt;='P05'!$B$17,INDEX('P05'!$S:$S,$A452+52),0)+IF($A452&lt;='P06'!$B$17,INDEX('P06'!$S:$S,$A452+52),0)+IF($A452&lt;='P07'!$B$17,INDEX('P07'!$S:$S,$A452+52),0)+IF($A452&lt;='P08'!$B$17,INDEX('P08'!$S:$S,$A452+52),0)+IF($A452&lt;='P09'!$B$17,INDEX('P09'!$S:$S,$A452+52),0)+IF($A452&lt;='P10'!$B$17,INDEX('P10'!$S:$S,$A452+52),0)</f>
        <v>0.40731036127315606</v>
      </c>
      <c r="H452">
        <f>IF($A452&lt;='P01'!$B$17,INDEX('P01'!$T:$T,$A452+52),0)+IF($A452&lt;='P02'!$B$17,INDEX('P02'!$T:$T,$A452+52),0)+IF($A452&lt;='P03'!$B$17,INDEX('P03'!$T:$T,$A452+52),0)+IF($A452&lt;='P04'!$B$17,INDEX('P04'!$T:$T,$A452+52),0)+IF($A452&lt;='P05'!$B$17,INDEX('P05'!$T:$T,$A452+52),0)+IF($A452&lt;='P06'!$B$17,INDEX('P06'!$T:$T,$A452+52),0)+IF($A452&lt;='P07'!$B$17,INDEX('P07'!$T:$T,$A452+52),0)+IF($A452&lt;='P08'!$B$17,INDEX('P08'!$T:$T,$A452+52),0)+IF($A452&lt;='P09'!$B$17,INDEX('P09'!$T:$T,$A452+52),0)+IF($A452&lt;='P10'!$B$17,INDEX('P10'!$T:$T,$A452+52),0)</f>
        <v>2.4569442052457675</v>
      </c>
      <c r="I452">
        <f>IF($A452&lt;='P01'!$B$17,INDEX('P01'!$U:$U,$A452+52),0)+IF($A452&lt;='P02'!$B$17,INDEX('P02'!$U:$U,$A452+52),0)+IF($A452&lt;='P03'!$B$17,INDEX('P03'!$U:$U,$A452+52),0)+IF($A452&lt;='P04'!$B$17,INDEX('P04'!$U:$U,$A452+52),0)+IF($A452&lt;='P05'!$B$17,INDEX('P05'!$U:$U,$A452+52),0)+IF($A452&lt;='P06'!$B$17,INDEX('P06'!$U:$U,$A452+52),0)+IF($A452&lt;='P07'!$B$17,INDEX('P07'!$U:$U,$A452+52),0)+IF($A452&lt;='P08'!$B$17,INDEX('P08'!$U:$U,$A452+52),0)+IF($A452&lt;='P09'!$B$17,INDEX('P09'!$U:$U,$A452+52),0)+IF($A452&lt;='P10'!$B$17,INDEX('P10'!$U:$U,$A452+52),0)</f>
        <v>77.039100256707712</v>
      </c>
      <c r="J452">
        <f>IF($A452&lt;='P01'!$B$17,INDEX('P01'!$V:$V,$A452+52),0)+IF($A452&lt;='P02'!$B$17,INDEX('P02'!$V:$V,$A452+52),0)+IF($A452&lt;='P03'!$B$17,INDEX('P03'!$V:$V,$A452+52),0)+IF($A452&lt;='P04'!$B$17,INDEX('P04'!$V:$V,$A452+52),0)+IF($A452&lt;='P05'!$B$17,INDEX('P05'!$V:$V,$A452+52),0)+IF($A452&lt;='P06'!$B$17,INDEX('P06'!$V:$V,$A452+52),0)+IF($A452&lt;='P07'!$B$17,INDEX('P07'!$V:$V,$A452+52),0)+IF($A452&lt;='P08'!$B$17,INDEX('P08'!$V:$V,$A452+52),0)+IF($A452&lt;='P09'!$B$17,INDEX('P09'!$V:$V,$A452+52),0)+IF($A452&lt;='P10'!$B$17,INDEX('P10'!$V:$V,$A452+52),0)</f>
        <v>5.4194357932728872E-2</v>
      </c>
      <c r="K452">
        <f>IF($A452&lt;='P01'!$B$17,INDEX('P01'!$W:$W,$A452+52),0)+IF($A452&lt;='P02'!$B$17,INDEX('P02'!$W:$W,$A452+52),0)+IF($A452&lt;='P03'!$B$17,INDEX('P03'!$W:$W,$A452+52),0)+IF($A452&lt;='P04'!$B$17,INDEX('P04'!$W:$W,$A452+52),0)+IF($A452&lt;='P05'!$B$17,INDEX('P05'!$W:$W,$A452+52),0)+IF($A452&lt;='P06'!$B$17,INDEX('P06'!$W:$W,$A452+52),0)+IF($A452&lt;='P07'!$B$17,INDEX('P07'!$W:$W,$A452+52),0)+IF($A452&lt;='P08'!$B$17,INDEX('P08'!$W:$W,$A452+52),0)+IF($A452&lt;='P09'!$B$17,INDEX('P09'!$W:$W,$A452+52),0)+IF($A452&lt;='P10'!$B$17,INDEX('P10'!$W:$W,$A452+52),0)</f>
        <v>-59.592031117501563</v>
      </c>
      <c r="L452">
        <f>IF($A452&lt;='P01'!$B$17,INDEX('P01'!$X:$X,$A452+52),0)+IF($A452&lt;='P02'!$B$17,INDEX('P02'!$X:$X,$A452+52),0)+IF($A452&lt;='P03'!$B$17,INDEX('P03'!$X:$X,$A452+52),0)+IF($A452&lt;='P04'!$B$17,INDEX('P04'!$X:$X,$A452+52),0)+IF($A452&lt;='P05'!$B$17,INDEX('P05'!$X:$X,$A452+52),0)+IF($A452&lt;='P06'!$B$17,INDEX('P06'!$X:$X,$A452+52),0)+IF($A452&lt;='P07'!$B$17,INDEX('P07'!$X:$X,$A452+52),0)+IF($A452&lt;='P08'!$B$17,INDEX('P08'!$X:$X,$A452+52),0)+IF($A452&lt;='P09'!$B$17,INDEX('P09'!$X:$X,$A452+52),0)+IF($A452&lt;='P10'!$B$17,INDEX('P10'!$X:$X,$A452+52),0)</f>
        <v>59.526693138964873</v>
      </c>
      <c r="M452">
        <f>IF($A452&lt;='P01'!$B$17,INDEX('P01'!$AA:$AA,$A452+52),0)+IF($A452&lt;='P02'!$B$17,INDEX('P02'!$AA:$AA,$A452+52),0)+IF($A452&lt;='P03'!$B$17,INDEX('P03'!$AA:$AA,$A452+52),0)+IF($A452&lt;='P04'!$B$17,INDEX('P04'!$AA:$AA,$A452+52),0)+IF($A452&lt;='P05'!$B$17,INDEX('P05'!$AA:$AA,$A452+52),0)+IF($A452&lt;='P06'!$B$17,INDEX('P06'!$AA:$AA,$A452+52),0)+IF($A452&lt;='P07'!$B$17,INDEX('P07'!$AA:$AA,$A452+52),0)+IF($A452&lt;='P08'!$B$17,INDEX('P08'!$AA:$AA,$A452+52),0)+IF($A452&lt;='P09'!$B$17,INDEX('P09'!$AA:$AA,$A452+52),0)+IF($A452&lt;='P10'!$B$17,INDEX('P10'!$AA:$AA,$A452+52),0)</f>
        <v>-15.084984962649372</v>
      </c>
      <c r="N452">
        <f>IF($A452&lt;='P01'!$B$17,INDEX('P01'!$AB:$AB,$A452+52),0)+IF($A452&lt;='P02'!$B$17,INDEX('P02'!$AB:$AB,$A452+52),0)+IF($A452&lt;='P03'!$B$17,INDEX('P03'!$AB:$AB,$A452+52),0)+IF($A452&lt;='P04'!$B$17,INDEX('P04'!$AB:$AB,$A452+52),0)+IF($A452&lt;='P05'!$B$17,INDEX('P05'!$AB:$AB,$A452+52),0)+IF($A452&lt;='P06'!$B$17,INDEX('P06'!$AB:$AB,$A452+52),0)+IF($A452&lt;='P07'!$B$17,INDEX('P07'!$AB:$AB,$A452+52),0)+IF($A452&lt;='P08'!$B$17,INDEX('P08'!$AB:$AB,$A452+52),0)+IF($A452&lt;='P09'!$B$17,INDEX('P09'!$AB:$AB,$A452+52),0)+IF($A452&lt;='P10'!$B$17,INDEX('P10'!$AB:$AB,$A452+52),0)</f>
        <v>5.1778329126121951</v>
      </c>
      <c r="O452">
        <f>IF($A452&lt;='P01'!$B$17,INDEX('P01'!$AC:$AC,$A452+52),0)+IF($A452&lt;='P02'!$B$17,INDEX('P02'!$AC:$AC,$A452+52),0)+IF($A452&lt;='P03'!$B$17,INDEX('P03'!$AC:$AC,$A452+52),0)+IF($A452&lt;='P04'!$B$17,INDEX('P04'!$AC:$AC,$A452+52),0)+IF($A452&lt;='P05'!$B$17,INDEX('P05'!$AC:$AC,$A452+52),0)+IF($A452&lt;='P06'!$B$17,INDEX('P06'!$AC:$AC,$A452+52),0)+IF($A452&lt;='P07'!$B$17,INDEX('P07'!$AC:$AC,$A452+52),0)+IF($A452&lt;='P08'!$B$17,INDEX('P08'!$AC:$AC,$A452+52),0)+IF($A452&lt;='P09'!$B$17,INDEX('P09'!$AC:$AC,$A452+52),0)+IF($A452&lt;='P10'!$B$17,INDEX('P10'!$AC:$AC,$A452+52),0)</f>
        <v>0.10355665825224392</v>
      </c>
      <c r="P452">
        <f>IF($A452&lt;='P01'!$B$17,INDEX('P01'!$AD:$AD,$A452+52),0)+IF($A452&lt;='P02'!$B$17,INDEX('P02'!$AD:$AD,$A452+52),0)+IF($A452&lt;='P03'!$B$17,INDEX('P03'!$AD:$AD,$A452+52),0)+IF($A452&lt;='P04'!$B$17,INDEX('P04'!$AD:$AD,$A452+52),0)+IF($A452&lt;='P05'!$B$17,INDEX('P05'!$AD:$AD,$A452+52),0)+IF($A452&lt;='P06'!$B$17,INDEX('P06'!$AD:$AD,$A452+52),0)+IF($A452&lt;='P07'!$B$17,INDEX('P07'!$AD:$AD,$A452+52),0)+IF($A452&lt;='P08'!$B$17,INDEX('P08'!$AD:$AD,$A452+52),0)+IF($A452&lt;='P09'!$B$17,INDEX('P09'!$AD:$AD,$A452+52),0)+IF($A452&lt;='P10'!$B$17,INDEX('P10'!$AD:$AD,$A452+52),0)</f>
        <v>0.62262767232302885</v>
      </c>
      <c r="Q452">
        <f>IF($A452&lt;='P01'!$B$17,INDEX('P01'!$AE:$AE,$A452+52),0)+IF($A452&lt;='P02'!$B$17,INDEX('P02'!$AE:$AE,$A452+52),0)+IF($A452&lt;='P03'!$B$17,INDEX('P03'!$AE:$AE,$A452+52),0)+IF($A452&lt;='P04'!$B$17,INDEX('P04'!$AE:$AE,$A452+52),0)+IF($A452&lt;='P05'!$B$17,INDEX('P05'!$AE:$AE,$A452+52),0)+IF($A452&lt;='P06'!$B$17,INDEX('P06'!$AE:$AE,$A452+52),0)+IF($A452&lt;='P07'!$B$17,INDEX('P07'!$AE:$AE,$A452+52),0)+IF($A452&lt;='P08'!$B$17,INDEX('P08'!$AE:$AE,$A452+52),0)+IF($A452&lt;='P09'!$B$17,INDEX('P09'!$AE:$AE,$A452+52),0)+IF($A452&lt;='P10'!$B$17,INDEX('P10'!$AE:$AE,$A452+52),0)</f>
        <v>19.522899855960009</v>
      </c>
      <c r="R452">
        <f>IF($A452&lt;='P01'!$B$17,INDEX('P01'!$AF:$AF,$A452+52),0)+IF($A452&lt;='P02'!$B$17,INDEX('P02'!$AF:$AF,$A452+52),0)+IF($A452&lt;='P03'!$B$17,INDEX('P03'!$AF:$AF,$A452+52),0)+IF($A452&lt;='P04'!$B$17,INDEX('P04'!$AF:$AF,$A452+52),0)+IF($A452&lt;='P05'!$B$17,INDEX('P05'!$AF:$AF,$A452+52),0)+IF($A452&lt;='P06'!$B$17,INDEX('P06'!$AF:$AF,$A452+52),0)+IF($A452&lt;='P07'!$B$17,INDEX('P07'!$AF:$AF,$A452+52),0)+IF($A452&lt;='P08'!$B$17,INDEX('P08'!$AF:$AF,$A452+52),0)+IF($A452&lt;='P09'!$B$17,INDEX('P09'!$AF:$AF,$A452+52),0)+IF($A452&lt;='P10'!$B$17,INDEX('P10'!$AF:$AF,$A452+52),0)</f>
        <v>1.3733688726285404E-2</v>
      </c>
      <c r="S452">
        <f>IF($A452&lt;='P01'!$B$17,INDEX('P01'!$AG:$AG,$A452+52),0)+IF($A452&lt;='P02'!$B$17,INDEX('P02'!$AG:$AG,$A452+52),0)+IF($A452&lt;='P03'!$B$17,INDEX('P03'!$AG:$AG,$A452+52),0)+IF($A452&lt;='P04'!$B$17,INDEX('P04'!$AG:$AG,$A452+52),0)+IF($A452&lt;='P05'!$B$17,INDEX('P05'!$AG:$AG,$A452+52),0)+IF($A452&lt;='P06'!$B$17,INDEX('P06'!$AG:$AG,$A452+52),0)+IF($A452&lt;='P07'!$B$17,INDEX('P07'!$AG:$AG,$A452+52),0)+IF($A452&lt;='P08'!$B$17,INDEX('P08'!$AG:$AG,$A452+52),0)+IF($A452&lt;='P09'!$B$17,INDEX('P09'!$AG:$AG,$A452+52),0)+IF($A452&lt;='P10'!$B$17,INDEX('P10'!$AG:$AG,$A452+52),0)</f>
        <v>4065.1020171745395</v>
      </c>
      <c r="T452">
        <f>IF($A452&lt;='P01'!$B$17,INDEX('P01'!$AI:$AI,$A452+52),0)+IF($A452&lt;='P02'!$B$17,INDEX('P02'!$AI:$AI,$A452+52),0)+IF($A452&lt;='P03'!$B$17,INDEX('P03'!$AI:$AI,$A452+52),0)+IF($A452&lt;='P04'!$B$17,INDEX('P04'!$AI:$AI,$A452+52),0)+IF($A452&lt;='P05'!$B$17,INDEX('P05'!$AI:$AI,$A452+52),0)+IF($A452&lt;='P06'!$B$17,INDEX('P06'!$AI:$AI,$A452+52),0)+IF($A452&lt;='P07'!$B$17,INDEX('P07'!$AI:$AI,$A452+52),0)+IF($A452&lt;='P08'!$B$17,INDEX('P08'!$AI:$AI,$A452+52),0)+IF($A452&lt;='P09'!$B$17,INDEX('P09'!$AI:$AI,$A452+52),0)+IF($A452&lt;='P10'!$B$17,INDEX('P10'!$AI:$AI,$A452+52),0)</f>
        <v>4065.1020171745395</v>
      </c>
    </row>
    <row r="453" spans="1:20" x14ac:dyDescent="0.35">
      <c r="A453">
        <v>421</v>
      </c>
      <c r="B453">
        <f>IF($A453&lt;='P01'!$B$17,INDEX('P01'!$J:$J,$A453+52),0)+IF($A453&lt;='P02'!$B$17,INDEX('P02'!$J:$J,$A453+52),0)+IF($A453&lt;='P03'!$B$17,INDEX('P03'!$J:$J,$A453+52),0)+IF($A453&lt;='P04'!$B$17,INDEX('P04'!$J:$J,$A453+52),0)+IF($A453&lt;='P05'!$B$17,INDEX('P05'!$J:$J,$A453+52),0)+IF($A453&lt;='P06'!$B$17,INDEX('P06'!$J:$J,$A453+52),0)+IF($A453&lt;='P07'!$B$17,INDEX('P07'!$J:$J,$A453+52),0)+IF($A453&lt;='P08'!$B$17,INDEX('P08'!$J:$J,$A453+52),0)+IF($A453&lt;='P09'!$B$17,INDEX('P09'!$J:$J,$A453+52),0)+IF($A453&lt;='P10'!$B$17,INDEX('P10'!$J:$J,$A453+52),0)</f>
        <v>8.4198751954541246E-5</v>
      </c>
      <c r="C453">
        <f>IF($A453&lt;='P01'!$B$17,INDEX('P01'!$K:$K,$A453+52),0)+IF($A453&lt;='P02'!$B$17,INDEX('P02'!$K:$K,$A453+52),0)+IF($A453&lt;='P03'!$B$17,INDEX('P03'!$K:$K,$A453+52),0)+IF($A453&lt;='P04'!$B$17,INDEX('P04'!$K:$K,$A453+52),0)+IF($A453&lt;='P05'!$B$17,INDEX('P05'!$K:$K,$A453+52),0)+IF($A453&lt;='P06'!$B$17,INDEX('P06'!$K:$K,$A453+52),0)+IF($A453&lt;='P07'!$B$17,INDEX('P07'!$K:$K,$A453+52),0)+IF($A453&lt;='P08'!$B$17,INDEX('P08'!$K:$K,$A453+52),0)+IF($A453&lt;='P09'!$B$17,INDEX('P09'!$K:$K,$A453+52),0)+IF($A453&lt;='P10'!$B$17,INDEX('P10'!$K:$K,$A453+52),0)</f>
        <v>5.9049690764516197E-4</v>
      </c>
      <c r="D453">
        <f>IF($A453&lt;='P01'!$B$17,INDEX('P01'!$L:$L,$A453+52),0)+IF($A453&lt;='P02'!$B$17,INDEX('P02'!$L:$L,$A453+52),0)+IF($A453&lt;='P03'!$B$17,INDEX('P03'!$L:$L,$A453+52),0)+IF($A453&lt;='P04'!$B$17,INDEX('P04'!$L:$L,$A453+52),0)+IF($A453&lt;='P05'!$B$17,INDEX('P05'!$L:$L,$A453+52),0)+IF($A453&lt;='P06'!$B$17,INDEX('P06'!$L:$L,$A453+52),0)+IF($A453&lt;='P07'!$B$17,INDEX('P07'!$L:$L,$A453+52),0)+IF($A453&lt;='P08'!$B$17,INDEX('P08'!$L:$L,$A453+52),0)+IF($A453&lt;='P09'!$B$17,INDEX('P09'!$L:$L,$A453+52),0)+IF($A453&lt;='P10'!$B$17,INDEX('P10'!$L:$L,$A453+52),0)</f>
        <v>0</v>
      </c>
      <c r="E453">
        <f>IF($A453&lt;='P01'!$B$17,INDEX('P01'!$M:$M,$A453+52),0)+IF($A453&lt;='P02'!$B$17,INDEX('P02'!$M:$M,$A453+52),0)+IF($A453&lt;='P03'!$B$17,INDEX('P03'!$M:$M,$A453+52),0)+IF($A453&lt;='P04'!$B$17,INDEX('P04'!$M:$M,$A453+52),0)+IF($A453&lt;='P05'!$B$17,INDEX('P05'!$M:$M,$A453+52),0)+IF($A453&lt;='P06'!$B$17,INDEX('P06'!$M:$M,$A453+52),0)+IF($A453&lt;='P07'!$B$17,INDEX('P07'!$M:$M,$A453+52),0)+IF($A453&lt;='P08'!$B$17,INDEX('P08'!$M:$M,$A453+52),0)+IF($A453&lt;='P09'!$B$17,INDEX('P09'!$M:$M,$A453+52),0)+IF($A453&lt;='P10'!$B$17,INDEX('P10'!$M:$M,$A453+52),0)</f>
        <v>0.17328690519941667</v>
      </c>
      <c r="F453">
        <f>IF($A453&lt;='P01'!$B$17,INDEX('P01'!$R:$R,$A453+52),0)+IF($A453&lt;='P02'!$B$17,INDEX('P02'!$R:$R,$A453+52),0)+IF($A453&lt;='P03'!$B$17,INDEX('P03'!$R:$R,$A453+52),0)+IF($A453&lt;='P04'!$B$17,INDEX('P04'!$R:$R,$A453+52),0)+IF($A453&lt;='P05'!$B$17,INDEX('P05'!$R:$R,$A453+52),0)+IF($A453&lt;='P06'!$B$17,INDEX('P06'!$R:$R,$A453+52),0)+IF($A453&lt;='P07'!$B$17,INDEX('P07'!$R:$R,$A453+52),0)+IF($A453&lt;='P08'!$B$17,INDEX('P08'!$R:$R,$A453+52),0)+IF($A453&lt;='P09'!$B$17,INDEX('P09'!$R:$R,$A453+52),0)+IF($A453&lt;='P10'!$B$17,INDEX('P10'!$R:$R,$A453+52),0)</f>
        <v>20.287401892178487</v>
      </c>
      <c r="G453">
        <f>IF($A453&lt;='P01'!$B$17,INDEX('P01'!$S:$S,$A453+52),0)+IF($A453&lt;='P02'!$B$17,INDEX('P02'!$S:$S,$A453+52),0)+IF($A453&lt;='P03'!$B$17,INDEX('P03'!$S:$S,$A453+52),0)+IF($A453&lt;='P04'!$B$17,INDEX('P04'!$S:$S,$A453+52),0)+IF($A453&lt;='P05'!$B$17,INDEX('P05'!$S:$S,$A453+52),0)+IF($A453&lt;='P06'!$B$17,INDEX('P06'!$S:$S,$A453+52),0)+IF($A453&lt;='P07'!$B$17,INDEX('P07'!$S:$S,$A453+52),0)+IF($A453&lt;='P08'!$B$17,INDEX('P08'!$S:$S,$A453+52),0)+IF($A453&lt;='P09'!$B$17,INDEX('P09'!$S:$S,$A453+52),0)+IF($A453&lt;='P10'!$B$17,INDEX('P10'!$S:$S,$A453+52),0)</f>
        <v>0.40574803784356972</v>
      </c>
      <c r="H453">
        <f>IF($A453&lt;='P01'!$B$17,INDEX('P01'!$T:$T,$A453+52),0)+IF($A453&lt;='P02'!$B$17,INDEX('P02'!$T:$T,$A453+52),0)+IF($A453&lt;='P03'!$B$17,INDEX('P03'!$T:$T,$A453+52),0)+IF($A453&lt;='P04'!$B$17,INDEX('P04'!$T:$T,$A453+52),0)+IF($A453&lt;='P05'!$B$17,INDEX('P05'!$T:$T,$A453+52),0)+IF($A453&lt;='P06'!$B$17,INDEX('P06'!$T:$T,$A453+52),0)+IF($A453&lt;='P07'!$B$17,INDEX('P07'!$T:$T,$A453+52),0)+IF($A453&lt;='P08'!$B$17,INDEX('P08'!$T:$T,$A453+52),0)+IF($A453&lt;='P09'!$B$17,INDEX('P09'!$T:$T,$A453+52),0)+IF($A453&lt;='P10'!$B$17,INDEX('P10'!$T:$T,$A453+52),0)</f>
        <v>2.4535563306024875</v>
      </c>
      <c r="I453">
        <f>IF($A453&lt;='P01'!$B$17,INDEX('P01'!$U:$U,$A453+52),0)+IF($A453&lt;='P02'!$B$17,INDEX('P02'!$U:$U,$A453+52),0)+IF($A453&lt;='P03'!$B$17,INDEX('P03'!$U:$U,$A453+52),0)+IF($A453&lt;='P04'!$B$17,INDEX('P04'!$U:$U,$A453+52),0)+IF($A453&lt;='P05'!$B$17,INDEX('P05'!$U:$U,$A453+52),0)+IF($A453&lt;='P06'!$B$17,INDEX('P06'!$U:$U,$A453+52),0)+IF($A453&lt;='P07'!$B$17,INDEX('P07'!$U:$U,$A453+52),0)+IF($A453&lt;='P08'!$B$17,INDEX('P08'!$U:$U,$A453+52),0)+IF($A453&lt;='P09'!$B$17,INDEX('P09'!$U:$U,$A453+52),0)+IF($A453&lt;='P10'!$B$17,INDEX('P10'!$U:$U,$A453+52),0)</f>
        <v>84.198751954541251</v>
      </c>
      <c r="J453">
        <f>IF($A453&lt;='P01'!$B$17,INDEX('P01'!$V:$V,$A453+52),0)+IF($A453&lt;='P02'!$B$17,INDEX('P02'!$V:$V,$A453+52),0)+IF($A453&lt;='P03'!$B$17,INDEX('P03'!$V:$V,$A453+52),0)+IF($A453&lt;='P04'!$B$17,INDEX('P04'!$V:$V,$A453+52),0)+IF($A453&lt;='P05'!$B$17,INDEX('P05'!$V:$V,$A453+52),0)+IF($A453&lt;='P06'!$B$17,INDEX('P06'!$V:$V,$A453+52),0)+IF($A453&lt;='P07'!$B$17,INDEX('P07'!$V:$V,$A453+52),0)+IF($A453&lt;='P08'!$B$17,INDEX('P08'!$V:$V,$A453+52),0)+IF($A453&lt;='P09'!$B$17,INDEX('P09'!$V:$V,$A453+52),0)+IF($A453&lt;='P10'!$B$17,INDEX('P10'!$V:$V,$A453+52),0)</f>
        <v>5.937700615158082E-2</v>
      </c>
      <c r="K453">
        <f>IF($A453&lt;='P01'!$B$17,INDEX('P01'!$W:$W,$A453+52),0)+IF($A453&lt;='P02'!$B$17,INDEX('P02'!$W:$W,$A453+52),0)+IF($A453&lt;='P03'!$B$17,INDEX('P03'!$W:$W,$A453+52),0)+IF($A453&lt;='P04'!$B$17,INDEX('P04'!$W:$W,$A453+52),0)+IF($A453&lt;='P05'!$B$17,INDEX('P05'!$W:$W,$A453+52),0)+IF($A453&lt;='P06'!$B$17,INDEX('P06'!$W:$W,$A453+52),0)+IF($A453&lt;='P07'!$B$17,INDEX('P07'!$W:$W,$A453+52),0)+IF($A453&lt;='P08'!$B$17,INDEX('P08'!$W:$W,$A453+52),0)+IF($A453&lt;='P09'!$B$17,INDEX('P09'!$W:$W,$A453+52),0)+IF($A453&lt;='P10'!$B$17,INDEX('P10'!$W:$W,$A453+52),0)</f>
        <v>-66.830031436960397</v>
      </c>
      <c r="L453">
        <f>IF($A453&lt;='P01'!$B$17,INDEX('P01'!$X:$X,$A453+52),0)+IF($A453&lt;='P02'!$B$17,INDEX('P02'!$X:$X,$A453+52),0)+IF($A453&lt;='P03'!$B$17,INDEX('P03'!$X:$X,$A453+52),0)+IF($A453&lt;='P04'!$B$17,INDEX('P04'!$X:$X,$A453+52),0)+IF($A453&lt;='P05'!$B$17,INDEX('P05'!$X:$X,$A453+52),0)+IF($A453&lt;='P06'!$B$17,INDEX('P06'!$X:$X,$A453+52),0)+IF($A453&lt;='P07'!$B$17,INDEX('P07'!$X:$X,$A453+52),0)+IF($A453&lt;='P08'!$B$17,INDEX('P08'!$X:$X,$A453+52),0)+IF($A453&lt;='P09'!$B$17,INDEX('P09'!$X:$X,$A453+52),0)+IF($A453&lt;='P10'!$B$17,INDEX('P10'!$X:$X,$A453+52),0)</f>
        <v>66.764944075801552</v>
      </c>
      <c r="M453">
        <f>IF($A453&lt;='P01'!$B$17,INDEX('P01'!$AA:$AA,$A453+52),0)+IF($A453&lt;='P02'!$B$17,INDEX('P02'!$AA:$AA,$A453+52),0)+IF($A453&lt;='P03'!$B$17,INDEX('P03'!$AA:$AA,$A453+52),0)+IF($A453&lt;='P04'!$B$17,INDEX('P04'!$AA:$AA,$A453+52),0)+IF($A453&lt;='P05'!$B$17,INDEX('P05'!$AA:$AA,$A453+52),0)+IF($A453&lt;='P06'!$B$17,INDEX('P06'!$AA:$AA,$A453+52),0)+IF($A453&lt;='P07'!$B$17,INDEX('P07'!$AA:$AA,$A453+52),0)+IF($A453&lt;='P08'!$B$17,INDEX('P08'!$AA:$AA,$A453+52),0)+IF($A453&lt;='P09'!$B$17,INDEX('P09'!$AA:$AA,$A453+52),0)+IF($A453&lt;='P10'!$B$17,INDEX('P10'!$AA:$AA,$A453+52),0)</f>
        <v>-16.864061183065594</v>
      </c>
      <c r="N453">
        <f>IF($A453&lt;='P01'!$B$17,INDEX('P01'!$AB:$AB,$A453+52),0)+IF($A453&lt;='P02'!$B$17,INDEX('P02'!$AB:$AB,$A453+52),0)+IF($A453&lt;='P03'!$B$17,INDEX('P03'!$AB:$AB,$A453+52),0)+IF($A453&lt;='P04'!$B$17,INDEX('P04'!$AB:$AB,$A453+52),0)+IF($A453&lt;='P05'!$B$17,INDEX('P05'!$AB:$AB,$A453+52),0)+IF($A453&lt;='P06'!$B$17,INDEX('P06'!$AB:$AB,$A453+52),0)+IF($A453&lt;='P07'!$B$17,INDEX('P07'!$AB:$AB,$A453+52),0)+IF($A453&lt;='P08'!$B$17,INDEX('P08'!$AB:$AB,$A453+52),0)+IF($A453&lt;='P09'!$B$17,INDEX('P09'!$AB:$AB,$A453+52),0)+IF($A453&lt;='P10'!$B$17,INDEX('P10'!$AB:$AB,$A453+52),0)</f>
        <v>5.1411415003400034</v>
      </c>
      <c r="O453">
        <f>IF($A453&lt;='P01'!$B$17,INDEX('P01'!$AC:$AC,$A453+52),0)+IF($A453&lt;='P02'!$B$17,INDEX('P02'!$AC:$AC,$A453+52),0)+IF($A453&lt;='P03'!$B$17,INDEX('P03'!$AC:$AC,$A453+52),0)+IF($A453&lt;='P04'!$B$17,INDEX('P04'!$AC:$AC,$A453+52),0)+IF($A453&lt;='P05'!$B$17,INDEX('P05'!$AC:$AC,$A453+52),0)+IF($A453&lt;='P06'!$B$17,INDEX('P06'!$AC:$AC,$A453+52),0)+IF($A453&lt;='P07'!$B$17,INDEX('P07'!$AC:$AC,$A453+52),0)+IF($A453&lt;='P08'!$B$17,INDEX('P08'!$AC:$AC,$A453+52),0)+IF($A453&lt;='P09'!$B$17,INDEX('P09'!$AC:$AC,$A453+52),0)+IF($A453&lt;='P10'!$B$17,INDEX('P10'!$AC:$AC,$A453+52),0)</f>
        <v>0.10282283000680006</v>
      </c>
      <c r="P453">
        <f>IF($A453&lt;='P01'!$B$17,INDEX('P01'!$AD:$AD,$A453+52),0)+IF($A453&lt;='P02'!$B$17,INDEX('P02'!$AD:$AD,$A453+52),0)+IF($A453&lt;='P03'!$B$17,INDEX('P03'!$AD:$AD,$A453+52),0)+IF($A453&lt;='P04'!$B$17,INDEX('P04'!$AD:$AD,$A453+52),0)+IF($A453&lt;='P05'!$B$17,INDEX('P05'!$AD:$AD,$A453+52),0)+IF($A453&lt;='P06'!$B$17,INDEX('P06'!$AD:$AD,$A453+52),0)+IF($A453&lt;='P07'!$B$17,INDEX('P07'!$AD:$AD,$A453+52),0)+IF($A453&lt;='P08'!$B$17,INDEX('P08'!$AD:$AD,$A453+52),0)+IF($A453&lt;='P09'!$B$17,INDEX('P09'!$AD:$AD,$A453+52),0)+IF($A453&lt;='P10'!$B$17,INDEX('P10'!$AD:$AD,$A453+52),0)</f>
        <v>0.61974026411826233</v>
      </c>
      <c r="Q453">
        <f>IF($A453&lt;='P01'!$B$17,INDEX('P01'!$AE:$AE,$A453+52),0)+IF($A453&lt;='P02'!$B$17,INDEX('P02'!$AE:$AE,$A453+52),0)+IF($A453&lt;='P03'!$B$17,INDEX('P03'!$AE:$AE,$A453+52),0)+IF($A453&lt;='P04'!$B$17,INDEX('P04'!$AE:$AE,$A453+52),0)+IF($A453&lt;='P05'!$B$17,INDEX('P05'!$AE:$AE,$A453+52),0)+IF($A453&lt;='P06'!$B$17,INDEX('P06'!$AE:$AE,$A453+52),0)+IF($A453&lt;='P07'!$B$17,INDEX('P07'!$AE:$AE,$A453+52),0)+IF($A453&lt;='P08'!$B$17,INDEX('P08'!$AE:$AE,$A453+52),0)+IF($A453&lt;='P09'!$B$17,INDEX('P09'!$AE:$AE,$A453+52),0)+IF($A453&lt;='P10'!$B$17,INDEX('P10'!$AE:$AE,$A453+52),0)</f>
        <v>21.267641636710238</v>
      </c>
      <c r="R453">
        <f>IF($A453&lt;='P01'!$B$17,INDEX('P01'!$AF:$AF,$A453+52),0)+IF($A453&lt;='P02'!$B$17,INDEX('P02'!$AF:$AF,$A453+52),0)+IF($A453&lt;='P03'!$B$17,INDEX('P03'!$AF:$AF,$A453+52),0)+IF($A453&lt;='P04'!$B$17,INDEX('P04'!$AF:$AF,$A453+52),0)+IF($A453&lt;='P05'!$B$17,INDEX('P05'!$AF:$AF,$A453+52),0)+IF($A453&lt;='P06'!$B$17,INDEX('P06'!$AF:$AF,$A453+52),0)+IF($A453&lt;='P07'!$B$17,INDEX('P07'!$AF:$AF,$A453+52),0)+IF($A453&lt;='P08'!$B$17,INDEX('P08'!$AF:$AF,$A453+52),0)+IF($A453&lt;='P09'!$B$17,INDEX('P09'!$AF:$AF,$A453+52),0)+IF($A453&lt;='P10'!$B$17,INDEX('P10'!$AF:$AF,$A453+52),0)</f>
        <v>1.4997952570298767E-2</v>
      </c>
      <c r="S453">
        <f>IF($A453&lt;='P01'!$B$17,INDEX('P01'!$AG:$AG,$A453+52),0)+IF($A453&lt;='P02'!$B$17,INDEX('P02'!$AG:$AG,$A453+52),0)+IF($A453&lt;='P03'!$B$17,INDEX('P03'!$AG:$AG,$A453+52),0)+IF($A453&lt;='P04'!$B$17,INDEX('P04'!$AG:$AG,$A453+52),0)+IF($A453&lt;='P05'!$B$17,INDEX('P05'!$AG:$AG,$A453+52),0)+IF($A453&lt;='P06'!$B$17,INDEX('P06'!$AG:$AG,$A453+52),0)+IF($A453&lt;='P07'!$B$17,INDEX('P07'!$AG:$AG,$A453+52),0)+IF($A453&lt;='P08'!$B$17,INDEX('P08'!$AG:$AG,$A453+52),0)+IF($A453&lt;='P09'!$B$17,INDEX('P09'!$AG:$AG,$A453+52),0)+IF($A453&lt;='P10'!$B$17,INDEX('P10'!$AG:$AG,$A453+52),0)</f>
        <v>4011.6451592910594</v>
      </c>
      <c r="T453">
        <f>IF($A453&lt;='P01'!$B$17,INDEX('P01'!$AI:$AI,$A453+52),0)+IF($A453&lt;='P02'!$B$17,INDEX('P02'!$AI:$AI,$A453+52),0)+IF($A453&lt;='P03'!$B$17,INDEX('P03'!$AI:$AI,$A453+52),0)+IF($A453&lt;='P04'!$B$17,INDEX('P04'!$AI:$AI,$A453+52),0)+IF($A453&lt;='P05'!$B$17,INDEX('P05'!$AI:$AI,$A453+52),0)+IF($A453&lt;='P06'!$B$17,INDEX('P06'!$AI:$AI,$A453+52),0)+IF($A453&lt;='P07'!$B$17,INDEX('P07'!$AI:$AI,$A453+52),0)+IF($A453&lt;='P08'!$B$17,INDEX('P08'!$AI:$AI,$A453+52),0)+IF($A453&lt;='P09'!$B$17,INDEX('P09'!$AI:$AI,$A453+52),0)+IF($A453&lt;='P10'!$B$17,INDEX('P10'!$AI:$AI,$A453+52),0)</f>
        <v>4011.6451592910594</v>
      </c>
    </row>
    <row r="454" spans="1:20" x14ac:dyDescent="0.35">
      <c r="A454">
        <v>422</v>
      </c>
      <c r="B454">
        <f>IF($A454&lt;='P01'!$B$17,INDEX('P01'!$J:$J,$A454+52),0)+IF($A454&lt;='P02'!$B$17,INDEX('P02'!$J:$J,$A454+52),0)+IF($A454&lt;='P03'!$B$17,INDEX('P03'!$J:$J,$A454+52),0)+IF($A454&lt;='P04'!$B$17,INDEX('P04'!$J:$J,$A454+52),0)+IF($A454&lt;='P05'!$B$17,INDEX('P05'!$J:$J,$A454+52),0)+IF($A454&lt;='P06'!$B$17,INDEX('P06'!$J:$J,$A454+52),0)+IF($A454&lt;='P07'!$B$17,INDEX('P07'!$J:$J,$A454+52),0)+IF($A454&lt;='P08'!$B$17,INDEX('P08'!$J:$J,$A454+52),0)+IF($A454&lt;='P09'!$B$17,INDEX('P09'!$J:$J,$A454+52),0)+IF($A454&lt;='P10'!$B$17,INDEX('P10'!$J:$J,$A454+52),0)</f>
        <v>8.3872194069313014E-5</v>
      </c>
      <c r="C454">
        <f>IF($A454&lt;='P01'!$B$17,INDEX('P01'!$K:$K,$A454+52),0)+IF($A454&lt;='P02'!$B$17,INDEX('P02'!$K:$K,$A454+52),0)+IF($A454&lt;='P03'!$B$17,INDEX('P03'!$K:$K,$A454+52),0)+IF($A454&lt;='P04'!$B$17,INDEX('P04'!$K:$K,$A454+52),0)+IF($A454&lt;='P05'!$B$17,INDEX('P05'!$K:$K,$A454+52),0)+IF($A454&lt;='P06'!$B$17,INDEX('P06'!$K:$K,$A454+52),0)+IF($A454&lt;='P07'!$B$17,INDEX('P07'!$K:$K,$A454+52),0)+IF($A454&lt;='P08'!$B$17,INDEX('P08'!$K:$K,$A454+52),0)+IF($A454&lt;='P09'!$B$17,INDEX('P09'!$K:$K,$A454+52),0)+IF($A454&lt;='P10'!$B$17,INDEX('P10'!$K:$K,$A454+52),0)</f>
        <v>5.8820671430003348E-4</v>
      </c>
      <c r="D454">
        <f>IF($A454&lt;='P01'!$B$17,INDEX('P01'!$L:$L,$A454+52),0)+IF($A454&lt;='P02'!$B$17,INDEX('P02'!$L:$L,$A454+52),0)+IF($A454&lt;='P03'!$B$17,INDEX('P03'!$L:$L,$A454+52),0)+IF($A454&lt;='P04'!$B$17,INDEX('P04'!$L:$L,$A454+52),0)+IF($A454&lt;='P05'!$B$17,INDEX('P05'!$L:$L,$A454+52),0)+IF($A454&lt;='P06'!$B$17,INDEX('P06'!$L:$L,$A454+52),0)+IF($A454&lt;='P07'!$B$17,INDEX('P07'!$L:$L,$A454+52),0)+IF($A454&lt;='P08'!$B$17,INDEX('P08'!$L:$L,$A454+52),0)+IF($A454&lt;='P09'!$B$17,INDEX('P09'!$L:$L,$A454+52),0)+IF($A454&lt;='P10'!$B$17,INDEX('P10'!$L:$L,$A454+52),0)</f>
        <v>0</v>
      </c>
      <c r="E454">
        <f>IF($A454&lt;='P01'!$B$17,INDEX('P01'!$M:$M,$A454+52),0)+IF($A454&lt;='P02'!$B$17,INDEX('P02'!$M:$M,$A454+52),0)+IF($A454&lt;='P03'!$B$17,INDEX('P03'!$M:$M,$A454+52),0)+IF($A454&lt;='P04'!$B$17,INDEX('P04'!$M:$M,$A454+52),0)+IF($A454&lt;='P05'!$B$17,INDEX('P05'!$M:$M,$A454+52),0)+IF($A454&lt;='P06'!$B$17,INDEX('P06'!$M:$M,$A454+52),0)+IF($A454&lt;='P07'!$B$17,INDEX('P07'!$M:$M,$A454+52),0)+IF($A454&lt;='P08'!$B$17,INDEX('P08'!$M:$M,$A454+52),0)+IF($A454&lt;='P09'!$B$17,INDEX('P09'!$M:$M,$A454+52),0)+IF($A454&lt;='P10'!$B$17,INDEX('P10'!$M:$M,$A454+52),0)</f>
        <v>0.17261482629104732</v>
      </c>
      <c r="F454">
        <f>IF($A454&lt;='P01'!$B$17,INDEX('P01'!$R:$R,$A454+52),0)+IF($A454&lt;='P02'!$B$17,INDEX('P02'!$R:$R,$A454+52),0)+IF($A454&lt;='P03'!$B$17,INDEX('P03'!$R:$R,$A454+52),0)+IF($A454&lt;='P04'!$B$17,INDEX('P04'!$R:$R,$A454+52),0)+IF($A454&lt;='P05'!$B$17,INDEX('P05'!$R:$R,$A454+52),0)+IF($A454&lt;='P06'!$B$17,INDEX('P06'!$R:$R,$A454+52),0)+IF($A454&lt;='P07'!$B$17,INDEX('P07'!$R:$R,$A454+52),0)+IF($A454&lt;='P08'!$B$17,INDEX('P08'!$R:$R,$A454+52),0)+IF($A454&lt;='P09'!$B$17,INDEX('P09'!$R:$R,$A454+52),0)+IF($A454&lt;='P10'!$B$17,INDEX('P10'!$R:$R,$A454+52),0)</f>
        <v>20.208718884355974</v>
      </c>
      <c r="G454">
        <f>IF($A454&lt;='P01'!$B$17,INDEX('P01'!$S:$S,$A454+52),0)+IF($A454&lt;='P02'!$B$17,INDEX('P02'!$S:$S,$A454+52),0)+IF($A454&lt;='P03'!$B$17,INDEX('P03'!$S:$S,$A454+52),0)+IF($A454&lt;='P04'!$B$17,INDEX('P04'!$S:$S,$A454+52),0)+IF($A454&lt;='P05'!$B$17,INDEX('P05'!$S:$S,$A454+52),0)+IF($A454&lt;='P06'!$B$17,INDEX('P06'!$S:$S,$A454+52),0)+IF($A454&lt;='P07'!$B$17,INDEX('P07'!$S:$S,$A454+52),0)+IF($A454&lt;='P08'!$B$17,INDEX('P08'!$S:$S,$A454+52),0)+IF($A454&lt;='P09'!$B$17,INDEX('P09'!$S:$S,$A454+52),0)+IF($A454&lt;='P10'!$B$17,INDEX('P10'!$S:$S,$A454+52),0)</f>
        <v>0.4041743776871195</v>
      </c>
      <c r="H454">
        <f>IF($A454&lt;='P01'!$B$17,INDEX('P01'!$T:$T,$A454+52),0)+IF($A454&lt;='P02'!$B$17,INDEX('P02'!$T:$T,$A454+52),0)+IF($A454&lt;='P03'!$B$17,INDEX('P03'!$T:$T,$A454+52),0)+IF($A454&lt;='P04'!$B$17,INDEX('P04'!$T:$T,$A454+52),0)+IF($A454&lt;='P05'!$B$17,INDEX('P05'!$T:$T,$A454+52),0)+IF($A454&lt;='P06'!$B$17,INDEX('P06'!$T:$T,$A454+52),0)+IF($A454&lt;='P07'!$B$17,INDEX('P07'!$T:$T,$A454+52),0)+IF($A454&lt;='P08'!$B$17,INDEX('P08'!$T:$T,$A454+52),0)+IF($A454&lt;='P09'!$B$17,INDEX('P09'!$T:$T,$A454+52),0)+IF($A454&lt;='P10'!$B$17,INDEX('P10'!$T:$T,$A454+52),0)</f>
        <v>2.4500680786029152</v>
      </c>
      <c r="I454">
        <f>IF($A454&lt;='P01'!$B$17,INDEX('P01'!$U:$U,$A454+52),0)+IF($A454&lt;='P02'!$B$17,INDEX('P02'!$U:$U,$A454+52),0)+IF($A454&lt;='P03'!$B$17,INDEX('P03'!$U:$U,$A454+52),0)+IF($A454&lt;='P04'!$B$17,INDEX('P04'!$U:$U,$A454+52),0)+IF($A454&lt;='P05'!$B$17,INDEX('P05'!$U:$U,$A454+52),0)+IF($A454&lt;='P06'!$B$17,INDEX('P06'!$U:$U,$A454+52),0)+IF($A454&lt;='P07'!$B$17,INDEX('P07'!$U:$U,$A454+52),0)+IF($A454&lt;='P08'!$B$17,INDEX('P08'!$U:$U,$A454+52),0)+IF($A454&lt;='P09'!$B$17,INDEX('P09'!$U:$U,$A454+52),0)+IF($A454&lt;='P10'!$B$17,INDEX('P10'!$U:$U,$A454+52),0)</f>
        <v>83.872194069313011</v>
      </c>
      <c r="J454">
        <f>IF($A454&lt;='P01'!$B$17,INDEX('P01'!$V:$V,$A454+52),0)+IF($A454&lt;='P02'!$B$17,INDEX('P02'!$V:$V,$A454+52),0)+IF($A454&lt;='P03'!$B$17,INDEX('P03'!$V:$V,$A454+52),0)+IF($A454&lt;='P04'!$B$17,INDEX('P04'!$V:$V,$A454+52),0)+IF($A454&lt;='P05'!$B$17,INDEX('P05'!$V:$V,$A454+52),0)+IF($A454&lt;='P06'!$B$17,INDEX('P06'!$V:$V,$A454+52),0)+IF($A454&lt;='P07'!$B$17,INDEX('P07'!$V:$V,$A454+52),0)+IF($A454&lt;='P08'!$B$17,INDEX('P08'!$V:$V,$A454+52),0)+IF($A454&lt;='P09'!$B$17,INDEX('P09'!$V:$V,$A454+52),0)+IF($A454&lt;='P10'!$B$17,INDEX('P10'!$V:$V,$A454+52),0)</f>
        <v>5.9292589112585836E-2</v>
      </c>
      <c r="K454">
        <f>IF($A454&lt;='P01'!$B$17,INDEX('P01'!$W:$W,$A454+52),0)+IF($A454&lt;='P02'!$B$17,INDEX('P02'!$W:$W,$A454+52),0)+IF($A454&lt;='P03'!$B$17,INDEX('P03'!$W:$W,$A454+52),0)+IF($A454&lt;='P04'!$B$17,INDEX('P04'!$W:$W,$A454+52),0)+IF($A454&lt;='P05'!$B$17,INDEX('P05'!$W:$W,$A454+52),0)+IF($A454&lt;='P06'!$B$17,INDEX('P06'!$W:$W,$A454+52),0)+IF($A454&lt;='P07'!$B$17,INDEX('P07'!$W:$W,$A454+52),0)+IF($A454&lt;='P08'!$B$17,INDEX('P08'!$W:$W,$A454+52),0)+IF($A454&lt;='P09'!$B$17,INDEX('P09'!$W:$W,$A454+52),0)+IF($A454&lt;='P10'!$B$17,INDEX('P10'!$W:$W,$A454+52),0)</f>
        <v>-66.577010230359662</v>
      </c>
      <c r="L454">
        <f>IF($A454&lt;='P01'!$B$17,INDEX('P01'!$X:$X,$A454+52),0)+IF($A454&lt;='P02'!$B$17,INDEX('P02'!$X:$X,$A454+52),0)+IF($A454&lt;='P03'!$B$17,INDEX('P03'!$X:$X,$A454+52),0)+IF($A454&lt;='P04'!$B$17,INDEX('P04'!$X:$X,$A454+52),0)+IF($A454&lt;='P05'!$B$17,INDEX('P05'!$X:$X,$A454+52),0)+IF($A454&lt;='P06'!$B$17,INDEX('P06'!$X:$X,$A454+52),0)+IF($A454&lt;='P07'!$B$17,INDEX('P07'!$X:$X,$A454+52),0)+IF($A454&lt;='P08'!$B$17,INDEX('P08'!$X:$X,$A454+52),0)+IF($A454&lt;='P09'!$B$17,INDEX('P09'!$X:$X,$A454+52),0)+IF($A454&lt;='P10'!$B$17,INDEX('P10'!$X:$X,$A454+52),0)</f>
        <v>66.512175305139849</v>
      </c>
      <c r="M454">
        <f>IF($A454&lt;='P01'!$B$17,INDEX('P01'!$AA:$AA,$A454+52),0)+IF($A454&lt;='P02'!$B$17,INDEX('P02'!$AA:$AA,$A454+52),0)+IF($A454&lt;='P03'!$B$17,INDEX('P03'!$AA:$AA,$A454+52),0)+IF($A454&lt;='P04'!$B$17,INDEX('P04'!$AA:$AA,$A454+52),0)+IF($A454&lt;='P05'!$B$17,INDEX('P05'!$AA:$AA,$A454+52),0)+IF($A454&lt;='P06'!$B$17,INDEX('P06'!$AA:$AA,$A454+52),0)+IF($A454&lt;='P07'!$B$17,INDEX('P07'!$AA:$AA,$A454+52),0)+IF($A454&lt;='P08'!$B$17,INDEX('P08'!$AA:$AA,$A454+52),0)+IF($A454&lt;='P09'!$B$17,INDEX('P09'!$AA:$AA,$A454+52),0)+IF($A454&lt;='P10'!$B$17,INDEX('P10'!$AA:$AA,$A454+52),0)</f>
        <v>-16.745394618360038</v>
      </c>
      <c r="N454">
        <f>IF($A454&lt;='P01'!$B$17,INDEX('P01'!$AB:$AB,$A454+52),0)+IF($A454&lt;='P02'!$B$17,INDEX('P02'!$AB:$AB,$A454+52),0)+IF($A454&lt;='P03'!$B$17,INDEX('P03'!$AB:$AB,$A454+52),0)+IF($A454&lt;='P04'!$B$17,INDEX('P04'!$AB:$AB,$A454+52),0)+IF($A454&lt;='P05'!$B$17,INDEX('P05'!$AB:$AB,$A454+52),0)+IF($A454&lt;='P06'!$B$17,INDEX('P06'!$AB:$AB,$A454+52),0)+IF($A454&lt;='P07'!$B$17,INDEX('P07'!$AB:$AB,$A454+52),0)+IF($A454&lt;='P08'!$B$17,INDEX('P08'!$AB:$AB,$A454+52),0)+IF($A454&lt;='P09'!$B$17,INDEX('P09'!$AB:$AB,$A454+52),0)+IF($A454&lt;='P10'!$B$17,INDEX('P10'!$AB:$AB,$A454+52),0)</f>
        <v>5.10449123285753</v>
      </c>
      <c r="O454">
        <f>IF($A454&lt;='P01'!$B$17,INDEX('P01'!$AC:$AC,$A454+52),0)+IF($A454&lt;='P02'!$B$17,INDEX('P02'!$AC:$AC,$A454+52),0)+IF($A454&lt;='P03'!$B$17,INDEX('P03'!$AC:$AC,$A454+52),0)+IF($A454&lt;='P04'!$B$17,INDEX('P04'!$AC:$AC,$A454+52),0)+IF($A454&lt;='P05'!$B$17,INDEX('P05'!$AC:$AC,$A454+52),0)+IF($A454&lt;='P06'!$B$17,INDEX('P06'!$AC:$AC,$A454+52),0)+IF($A454&lt;='P07'!$B$17,INDEX('P07'!$AC:$AC,$A454+52),0)+IF($A454&lt;='P08'!$B$17,INDEX('P08'!$AC:$AC,$A454+52),0)+IF($A454&lt;='P09'!$B$17,INDEX('P09'!$AC:$AC,$A454+52),0)+IF($A454&lt;='P10'!$B$17,INDEX('P10'!$AC:$AC,$A454+52),0)</f>
        <v>0.10208982465715059</v>
      </c>
      <c r="P454">
        <f>IF($A454&lt;='P01'!$B$17,INDEX('P01'!$AD:$AD,$A454+52),0)+IF($A454&lt;='P02'!$B$17,INDEX('P02'!$AD:$AD,$A454+52),0)+IF($A454&lt;='P03'!$B$17,INDEX('P03'!$AD:$AD,$A454+52),0)+IF($A454&lt;='P04'!$B$17,INDEX('P04'!$AD:$AD,$A454+52),0)+IF($A454&lt;='P05'!$B$17,INDEX('P05'!$AD:$AD,$A454+52),0)+IF($A454&lt;='P06'!$B$17,INDEX('P06'!$AD:$AD,$A454+52),0)+IF($A454&lt;='P07'!$B$17,INDEX('P07'!$AD:$AD,$A454+52),0)+IF($A454&lt;='P08'!$B$17,INDEX('P08'!$AD:$AD,$A454+52),0)+IF($A454&lt;='P09'!$B$17,INDEX('P09'!$AD:$AD,$A454+52),0)+IF($A454&lt;='P10'!$B$17,INDEX('P10'!$AD:$AD,$A454+52),0)</f>
        <v>0.61683979857568294</v>
      </c>
      <c r="Q454">
        <f>IF($A454&lt;='P01'!$B$17,INDEX('P01'!$AE:$AE,$A454+52),0)+IF($A454&lt;='P02'!$B$17,INDEX('P02'!$AE:$AE,$A454+52),0)+IF($A454&lt;='P03'!$B$17,INDEX('P03'!$AE:$AE,$A454+52),0)+IF($A454&lt;='P04'!$B$17,INDEX('P04'!$AE:$AE,$A454+52),0)+IF($A454&lt;='P05'!$B$17,INDEX('P05'!$AE:$AE,$A454+52),0)+IF($A454&lt;='P06'!$B$17,INDEX('P06'!$AE:$AE,$A454+52),0)+IF($A454&lt;='P07'!$B$17,INDEX('P07'!$AE:$AE,$A454+52),0)+IF($A454&lt;='P08'!$B$17,INDEX('P08'!$AE:$AE,$A454+52),0)+IF($A454&lt;='P09'!$B$17,INDEX('P09'!$AE:$AE,$A454+52),0)+IF($A454&lt;='P10'!$B$17,INDEX('P10'!$AE:$AE,$A454+52),0)</f>
        <v>21.116028467795275</v>
      </c>
      <c r="R454">
        <f>IF($A454&lt;='P01'!$B$17,INDEX('P01'!$AF:$AF,$A454+52),0)+IF($A454&lt;='P02'!$B$17,INDEX('P02'!$AF:$AF,$A454+52),0)+IF($A454&lt;='P03'!$B$17,INDEX('P03'!$AF:$AF,$A454+52),0)+IF($A454&lt;='P04'!$B$17,INDEX('P04'!$AF:$AF,$A454+52),0)+IF($A454&lt;='P05'!$B$17,INDEX('P05'!$AF:$AF,$A454+52),0)+IF($A454&lt;='P06'!$B$17,INDEX('P06'!$AF:$AF,$A454+52),0)+IF($A454&lt;='P07'!$B$17,INDEX('P07'!$AF:$AF,$A454+52),0)+IF($A454&lt;='P08'!$B$17,INDEX('P08'!$AF:$AF,$A454+52),0)+IF($A454&lt;='P09'!$B$17,INDEX('P09'!$AF:$AF,$A454+52),0)+IF($A454&lt;='P10'!$B$17,INDEX('P10'!$AF:$AF,$A454+52),0)</f>
        <v>1.4927760189461153E-2</v>
      </c>
      <c r="S454">
        <f>IF($A454&lt;='P01'!$B$17,INDEX('P01'!$AG:$AG,$A454+52),0)+IF($A454&lt;='P02'!$B$17,INDEX('P02'!$AG:$AG,$A454+52),0)+IF($A454&lt;='P03'!$B$17,INDEX('P03'!$AG:$AG,$A454+52),0)+IF($A454&lt;='P04'!$B$17,INDEX('P04'!$AG:$AG,$A454+52),0)+IF($A454&lt;='P05'!$B$17,INDEX('P05'!$AG:$AG,$A454+52),0)+IF($A454&lt;='P06'!$B$17,INDEX('P06'!$AG:$AG,$A454+52),0)+IF($A454&lt;='P07'!$B$17,INDEX('P07'!$AG:$AG,$A454+52),0)+IF($A454&lt;='P08'!$B$17,INDEX('P08'!$AG:$AG,$A454+52),0)+IF($A454&lt;='P09'!$B$17,INDEX('P09'!$AG:$AG,$A454+52),0)+IF($A454&lt;='P10'!$B$17,INDEX('P10'!$AG:$AG,$A454+52),0)</f>
        <v>3958.2660663359566</v>
      </c>
      <c r="T454">
        <f>IF($A454&lt;='P01'!$B$17,INDEX('P01'!$AI:$AI,$A454+52),0)+IF($A454&lt;='P02'!$B$17,INDEX('P02'!$AI:$AI,$A454+52),0)+IF($A454&lt;='P03'!$B$17,INDEX('P03'!$AI:$AI,$A454+52),0)+IF($A454&lt;='P04'!$B$17,INDEX('P04'!$AI:$AI,$A454+52),0)+IF($A454&lt;='P05'!$B$17,INDEX('P05'!$AI:$AI,$A454+52),0)+IF($A454&lt;='P06'!$B$17,INDEX('P06'!$AI:$AI,$A454+52),0)+IF($A454&lt;='P07'!$B$17,INDEX('P07'!$AI:$AI,$A454+52),0)+IF($A454&lt;='P08'!$B$17,INDEX('P08'!$AI:$AI,$A454+52),0)+IF($A454&lt;='P09'!$B$17,INDEX('P09'!$AI:$AI,$A454+52),0)+IF($A454&lt;='P10'!$B$17,INDEX('P10'!$AI:$AI,$A454+52),0)</f>
        <v>3958.2660663359566</v>
      </c>
    </row>
    <row r="455" spans="1:20" x14ac:dyDescent="0.35">
      <c r="A455">
        <v>423</v>
      </c>
      <c r="B455">
        <f>IF($A455&lt;='P01'!$B$17,INDEX('P01'!$J:$J,$A455+52),0)+IF($A455&lt;='P02'!$B$17,INDEX('P02'!$J:$J,$A455+52),0)+IF($A455&lt;='P03'!$B$17,INDEX('P03'!$J:$J,$A455+52),0)+IF($A455&lt;='P04'!$B$17,INDEX('P04'!$J:$J,$A455+52),0)+IF($A455&lt;='P05'!$B$17,INDEX('P05'!$J:$J,$A455+52),0)+IF($A455&lt;='P06'!$B$17,INDEX('P06'!$J:$J,$A455+52),0)+IF($A455&lt;='P07'!$B$17,INDEX('P07'!$J:$J,$A455+52),0)+IF($A455&lt;='P08'!$B$17,INDEX('P08'!$J:$J,$A455+52),0)+IF($A455&lt;='P09'!$B$17,INDEX('P09'!$J:$J,$A455+52),0)+IF($A455&lt;='P10'!$B$17,INDEX('P10'!$J:$J,$A455+52),0)</f>
        <v>8.3546902711793651E-5</v>
      </c>
      <c r="C455">
        <f>IF($A455&lt;='P01'!$B$17,INDEX('P01'!$K:$K,$A455+52),0)+IF($A455&lt;='P02'!$B$17,INDEX('P02'!$K:$K,$A455+52),0)+IF($A455&lt;='P03'!$B$17,INDEX('P03'!$K:$K,$A455+52),0)+IF($A455&lt;='P04'!$B$17,INDEX('P04'!$K:$K,$A455+52),0)+IF($A455&lt;='P05'!$B$17,INDEX('P05'!$K:$K,$A455+52),0)+IF($A455&lt;='P06'!$B$17,INDEX('P06'!$K:$K,$A455+52),0)+IF($A455&lt;='P07'!$B$17,INDEX('P07'!$K:$K,$A455+52),0)+IF($A455&lt;='P08'!$B$17,INDEX('P08'!$K:$K,$A455+52),0)+IF($A455&lt;='P09'!$B$17,INDEX('P09'!$K:$K,$A455+52),0)+IF($A455&lt;='P10'!$B$17,INDEX('P10'!$K:$K,$A455+52),0)</f>
        <v>5.85925403280096E-4</v>
      </c>
      <c r="D455">
        <f>IF($A455&lt;='P01'!$B$17,INDEX('P01'!$L:$L,$A455+52),0)+IF($A455&lt;='P02'!$B$17,INDEX('P02'!$L:$L,$A455+52),0)+IF($A455&lt;='P03'!$B$17,INDEX('P03'!$L:$L,$A455+52),0)+IF($A455&lt;='P04'!$B$17,INDEX('P04'!$L:$L,$A455+52),0)+IF($A455&lt;='P05'!$B$17,INDEX('P05'!$L:$L,$A455+52),0)+IF($A455&lt;='P06'!$B$17,INDEX('P06'!$L:$L,$A455+52),0)+IF($A455&lt;='P07'!$B$17,INDEX('P07'!$L:$L,$A455+52),0)+IF($A455&lt;='P08'!$B$17,INDEX('P08'!$L:$L,$A455+52),0)+IF($A455&lt;='P09'!$B$17,INDEX('P09'!$L:$L,$A455+52),0)+IF($A455&lt;='P10'!$B$17,INDEX('P10'!$L:$L,$A455+52),0)</f>
        <v>0</v>
      </c>
      <c r="E455">
        <f>IF($A455&lt;='P01'!$B$17,INDEX('P01'!$M:$M,$A455+52),0)+IF($A455&lt;='P02'!$B$17,INDEX('P02'!$M:$M,$A455+52),0)+IF($A455&lt;='P03'!$B$17,INDEX('P03'!$M:$M,$A455+52),0)+IF($A455&lt;='P04'!$B$17,INDEX('P04'!$M:$M,$A455+52),0)+IF($A455&lt;='P05'!$B$17,INDEX('P05'!$M:$M,$A455+52),0)+IF($A455&lt;='P06'!$B$17,INDEX('P06'!$M:$M,$A455+52),0)+IF($A455&lt;='P07'!$B$17,INDEX('P07'!$M:$M,$A455+52),0)+IF($A455&lt;='P08'!$B$17,INDEX('P08'!$M:$M,$A455+52),0)+IF($A455&lt;='P09'!$B$17,INDEX('P09'!$M:$M,$A455+52),0)+IF($A455&lt;='P10'!$B$17,INDEX('P10'!$M:$M,$A455+52),0)</f>
        <v>0.17194535398505545</v>
      </c>
      <c r="F455">
        <f>IF($A455&lt;='P01'!$B$17,INDEX('P01'!$R:$R,$A455+52),0)+IF($A455&lt;='P02'!$B$17,INDEX('P02'!$R:$R,$A455+52),0)+IF($A455&lt;='P03'!$B$17,INDEX('P03'!$R:$R,$A455+52),0)+IF($A455&lt;='P04'!$B$17,INDEX('P04'!$R:$R,$A455+52),0)+IF($A455&lt;='P05'!$B$17,INDEX('P05'!$R:$R,$A455+52),0)+IF($A455&lt;='P06'!$B$17,INDEX('P06'!$R:$R,$A455+52),0)+IF($A455&lt;='P07'!$B$17,INDEX('P07'!$R:$R,$A455+52),0)+IF($A455&lt;='P08'!$B$17,INDEX('P08'!$R:$R,$A455+52),0)+IF($A455&lt;='P09'!$B$17,INDEX('P09'!$R:$R,$A455+52),0)+IF($A455&lt;='P10'!$B$17,INDEX('P10'!$R:$R,$A455+52),0)</f>
        <v>20.130341042061939</v>
      </c>
      <c r="G455">
        <f>IF($A455&lt;='P01'!$B$17,INDEX('P01'!$S:$S,$A455+52),0)+IF($A455&lt;='P02'!$B$17,INDEX('P02'!$S:$S,$A455+52),0)+IF($A455&lt;='P03'!$B$17,INDEX('P03'!$S:$S,$A455+52),0)+IF($A455&lt;='P04'!$B$17,INDEX('P04'!$S:$S,$A455+52),0)+IF($A455&lt;='P05'!$B$17,INDEX('P05'!$S:$S,$A455+52),0)+IF($A455&lt;='P06'!$B$17,INDEX('P06'!$S:$S,$A455+52),0)+IF($A455&lt;='P07'!$B$17,INDEX('P07'!$S:$S,$A455+52),0)+IF($A455&lt;='P08'!$B$17,INDEX('P08'!$S:$S,$A455+52),0)+IF($A455&lt;='P09'!$B$17,INDEX('P09'!$S:$S,$A455+52),0)+IF($A455&lt;='P10'!$B$17,INDEX('P10'!$S:$S,$A455+52),0)</f>
        <v>0.40260682084123878</v>
      </c>
      <c r="H455">
        <f>IF($A455&lt;='P01'!$B$17,INDEX('P01'!$T:$T,$A455+52),0)+IF($A455&lt;='P02'!$B$17,INDEX('P02'!$T:$T,$A455+52),0)+IF($A455&lt;='P03'!$B$17,INDEX('P03'!$T:$T,$A455+52),0)+IF($A455&lt;='P04'!$B$17,INDEX('P04'!$T:$T,$A455+52),0)+IF($A455&lt;='P05'!$B$17,INDEX('P05'!$T:$T,$A455+52),0)+IF($A455&lt;='P06'!$B$17,INDEX('P06'!$T:$T,$A455+52),0)+IF($A455&lt;='P07'!$B$17,INDEX('P07'!$T:$T,$A455+52),0)+IF($A455&lt;='P08'!$B$17,INDEX('P08'!$T:$T,$A455+52),0)+IF($A455&lt;='P09'!$B$17,INDEX('P09'!$T:$T,$A455+52),0)+IF($A455&lt;='P10'!$B$17,INDEX('P10'!$T:$T,$A455+52),0)</f>
        <v>2.4465847858952317</v>
      </c>
      <c r="I455">
        <f>IF($A455&lt;='P01'!$B$17,INDEX('P01'!$U:$U,$A455+52),0)+IF($A455&lt;='P02'!$B$17,INDEX('P02'!$U:$U,$A455+52),0)+IF($A455&lt;='P03'!$B$17,INDEX('P03'!$U:$U,$A455+52),0)+IF($A455&lt;='P04'!$B$17,INDEX('P04'!$U:$U,$A455+52),0)+IF($A455&lt;='P05'!$B$17,INDEX('P05'!$U:$U,$A455+52),0)+IF($A455&lt;='P06'!$B$17,INDEX('P06'!$U:$U,$A455+52),0)+IF($A455&lt;='P07'!$B$17,INDEX('P07'!$U:$U,$A455+52),0)+IF($A455&lt;='P08'!$B$17,INDEX('P08'!$U:$U,$A455+52),0)+IF($A455&lt;='P09'!$B$17,INDEX('P09'!$U:$U,$A455+52),0)+IF($A455&lt;='P10'!$B$17,INDEX('P10'!$U:$U,$A455+52),0)</f>
        <v>83.546902711793649</v>
      </c>
      <c r="J455">
        <f>IF($A455&lt;='P01'!$B$17,INDEX('P01'!$V:$V,$A455+52),0)+IF($A455&lt;='P02'!$B$17,INDEX('P02'!$V:$V,$A455+52),0)+IF($A455&lt;='P03'!$B$17,INDEX('P03'!$V:$V,$A455+52),0)+IF($A455&lt;='P04'!$B$17,INDEX('P04'!$V:$V,$A455+52),0)+IF($A455&lt;='P05'!$B$17,INDEX('P05'!$V:$V,$A455+52),0)+IF($A455&lt;='P06'!$B$17,INDEX('P06'!$V:$V,$A455+52),0)+IF($A455&lt;='P07'!$B$17,INDEX('P07'!$V:$V,$A455+52),0)+IF($A455&lt;='P08'!$B$17,INDEX('P08'!$V:$V,$A455+52),0)+IF($A455&lt;='P09'!$B$17,INDEX('P09'!$V:$V,$A455+52),0)+IF($A455&lt;='P10'!$B$17,INDEX('P10'!$V:$V,$A455+52),0)</f>
        <v>5.9208292090360513E-2</v>
      </c>
      <c r="K455">
        <f>IF($A455&lt;='P01'!$B$17,INDEX('P01'!$W:$W,$A455+52),0)+IF($A455&lt;='P02'!$B$17,INDEX('P02'!$W:$W,$A455+52),0)+IF($A455&lt;='P03'!$B$17,INDEX('P03'!$W:$W,$A455+52),0)+IF($A455&lt;='P04'!$B$17,INDEX('P04'!$W:$W,$A455+52),0)+IF($A455&lt;='P05'!$B$17,INDEX('P05'!$W:$W,$A455+52),0)+IF($A455&lt;='P06'!$B$17,INDEX('P06'!$W:$W,$A455+52),0)+IF($A455&lt;='P07'!$B$17,INDEX('P07'!$W:$W,$A455+52),0)+IF($A455&lt;='P08'!$B$17,INDEX('P08'!$W:$W,$A455+52),0)+IF($A455&lt;='P09'!$B$17,INDEX('P09'!$W:$W,$A455+52),0)+IF($A455&lt;='P10'!$B$17,INDEX('P10'!$W:$W,$A455+52),0)</f>
        <v>-66.32496156855855</v>
      </c>
      <c r="L455">
        <f>IF($A455&lt;='P01'!$B$17,INDEX('P01'!$X:$X,$A455+52),0)+IF($A455&lt;='P02'!$B$17,INDEX('P02'!$X:$X,$A455+52),0)+IF($A455&lt;='P03'!$B$17,INDEX('P03'!$X:$X,$A455+52),0)+IF($A455&lt;='P04'!$B$17,INDEX('P04'!$X:$X,$A455+52),0)+IF($A455&lt;='P05'!$B$17,INDEX('P05'!$X:$X,$A455+52),0)+IF($A455&lt;='P06'!$B$17,INDEX('P06'!$X:$X,$A455+52),0)+IF($A455&lt;='P07'!$B$17,INDEX('P07'!$X:$X,$A455+52),0)+IF($A455&lt;='P08'!$B$17,INDEX('P08'!$X:$X,$A455+52),0)+IF($A455&lt;='P09'!$B$17,INDEX('P09'!$X:$X,$A455+52),0)+IF($A455&lt;='P10'!$B$17,INDEX('P10'!$X:$X,$A455+52),0)</f>
        <v>66.260378100225878</v>
      </c>
      <c r="M455">
        <f>IF($A455&lt;='P01'!$B$17,INDEX('P01'!$AA:$AA,$A455+52),0)+IF($A455&lt;='P02'!$B$17,INDEX('P02'!$AA:$AA,$A455+52),0)+IF($A455&lt;='P03'!$B$17,INDEX('P03'!$AA:$AA,$A455+52),0)+IF($A455&lt;='P04'!$B$17,INDEX('P04'!$AA:$AA,$A455+52),0)+IF($A455&lt;='P05'!$B$17,INDEX('P05'!$AA:$AA,$A455+52),0)+IF($A455&lt;='P06'!$B$17,INDEX('P06'!$AA:$AA,$A455+52),0)+IF($A455&lt;='P07'!$B$17,INDEX('P07'!$AA:$AA,$A455+52),0)+IF($A455&lt;='P08'!$B$17,INDEX('P08'!$AA:$AA,$A455+52),0)+IF($A455&lt;='P09'!$B$17,INDEX('P09'!$AA:$AA,$A455+52),0)+IF($A455&lt;='P10'!$B$17,INDEX('P10'!$AA:$AA,$A455+52),0)</f>
        <v>-16.627566731906967</v>
      </c>
      <c r="N455">
        <f>IF($A455&lt;='P01'!$B$17,INDEX('P01'!$AB:$AB,$A455+52),0)+IF($A455&lt;='P02'!$B$17,INDEX('P02'!$AB:$AB,$A455+52),0)+IF($A455&lt;='P03'!$B$17,INDEX('P03'!$AB:$AB,$A455+52),0)+IF($A455&lt;='P04'!$B$17,INDEX('P04'!$AB:$AB,$A455+52),0)+IF($A455&lt;='P05'!$B$17,INDEX('P05'!$AB:$AB,$A455+52),0)+IF($A455&lt;='P06'!$B$17,INDEX('P06'!$AB:$AB,$A455+52),0)+IF($A455&lt;='P07'!$B$17,INDEX('P07'!$AB:$AB,$A455+52),0)+IF($A455&lt;='P08'!$B$17,INDEX('P08'!$AB:$AB,$A455+52),0)+IF($A455&lt;='P09'!$B$17,INDEX('P09'!$AB:$AB,$A455+52),0)+IF($A455&lt;='P10'!$B$17,INDEX('P10'!$AB:$AB,$A455+52),0)</f>
        <v>5.0681022385001882</v>
      </c>
      <c r="O455">
        <f>IF($A455&lt;='P01'!$B$17,INDEX('P01'!$AC:$AC,$A455+52),0)+IF($A455&lt;='P02'!$B$17,INDEX('P02'!$AC:$AC,$A455+52),0)+IF($A455&lt;='P03'!$B$17,INDEX('P03'!$AC:$AC,$A455+52),0)+IF($A455&lt;='P04'!$B$17,INDEX('P04'!$AC:$AC,$A455+52),0)+IF($A455&lt;='P05'!$B$17,INDEX('P05'!$AC:$AC,$A455+52),0)+IF($A455&lt;='P06'!$B$17,INDEX('P06'!$AC:$AC,$A455+52),0)+IF($A455&lt;='P07'!$B$17,INDEX('P07'!$AC:$AC,$A455+52),0)+IF($A455&lt;='P08'!$B$17,INDEX('P08'!$AC:$AC,$A455+52),0)+IF($A455&lt;='P09'!$B$17,INDEX('P09'!$AC:$AC,$A455+52),0)+IF($A455&lt;='P10'!$B$17,INDEX('P10'!$AC:$AC,$A455+52),0)</f>
        <v>0.10136204477000377</v>
      </c>
      <c r="P455">
        <f>IF($A455&lt;='P01'!$B$17,INDEX('P01'!$AD:$AD,$A455+52),0)+IF($A455&lt;='P02'!$B$17,INDEX('P02'!$AD:$AD,$A455+52),0)+IF($A455&lt;='P03'!$B$17,INDEX('P03'!$AD:$AD,$A455+52),0)+IF($A455&lt;='P04'!$B$17,INDEX('P04'!$AD:$AD,$A455+52),0)+IF($A455&lt;='P05'!$B$17,INDEX('P05'!$AD:$AD,$A455+52),0)+IF($A455&lt;='P06'!$B$17,INDEX('P06'!$AD:$AD,$A455+52),0)+IF($A455&lt;='P07'!$B$17,INDEX('P07'!$AD:$AD,$A455+52),0)+IF($A455&lt;='P08'!$B$17,INDEX('P08'!$AD:$AD,$A455+52),0)+IF($A455&lt;='P09'!$B$17,INDEX('P09'!$AD:$AD,$A455+52),0)+IF($A455&lt;='P10'!$B$17,INDEX('P10'!$AD:$AD,$A455+52),0)</f>
        <v>0.6139529075914314</v>
      </c>
      <c r="Q455">
        <f>IF($A455&lt;='P01'!$B$17,INDEX('P01'!$AE:$AE,$A455+52),0)+IF($A455&lt;='P02'!$B$17,INDEX('P02'!$AE:$AE,$A455+52),0)+IF($A455&lt;='P03'!$B$17,INDEX('P03'!$AE:$AE,$A455+52),0)+IF($A455&lt;='P04'!$B$17,INDEX('P04'!$AE:$AE,$A455+52),0)+IF($A455&lt;='P05'!$B$17,INDEX('P05'!$AE:$AE,$A455+52),0)+IF($A455&lt;='P06'!$B$17,INDEX('P06'!$AE:$AE,$A455+52),0)+IF($A455&lt;='P07'!$B$17,INDEX('P07'!$AE:$AE,$A455+52),0)+IF($A455&lt;='P08'!$B$17,INDEX('P08'!$AE:$AE,$A455+52),0)+IF($A455&lt;='P09'!$B$17,INDEX('P09'!$AE:$AE,$A455+52),0)+IF($A455&lt;='P10'!$B$17,INDEX('P10'!$AE:$AE,$A455+52),0)</f>
        <v>20.965496121727568</v>
      </c>
      <c r="R455">
        <f>IF($A455&lt;='P01'!$B$17,INDEX('P01'!$AF:$AF,$A455+52),0)+IF($A455&lt;='P02'!$B$17,INDEX('P02'!$AF:$AF,$A455+52),0)+IF($A455&lt;='P03'!$B$17,INDEX('P03'!$AF:$AF,$A455+52),0)+IF($A455&lt;='P04'!$B$17,INDEX('P04'!$AF:$AF,$A455+52),0)+IF($A455&lt;='P05'!$B$17,INDEX('P05'!$AF:$AF,$A455+52),0)+IF($A455&lt;='P06'!$B$17,INDEX('P06'!$AF:$AF,$A455+52),0)+IF($A455&lt;='P07'!$B$17,INDEX('P07'!$AF:$AF,$A455+52),0)+IF($A455&lt;='P08'!$B$17,INDEX('P08'!$AF:$AF,$A455+52),0)+IF($A455&lt;='P09'!$B$17,INDEX('P09'!$AF:$AF,$A455+52),0)+IF($A455&lt;='P10'!$B$17,INDEX('P10'!$AF:$AF,$A455+52),0)</f>
        <v>1.485789631815205E-2</v>
      </c>
      <c r="S455">
        <f>IF($A455&lt;='P01'!$B$17,INDEX('P01'!$AG:$AG,$A455+52),0)+IF($A455&lt;='P02'!$B$17,INDEX('P02'!$AG:$AG,$A455+52),0)+IF($A455&lt;='P03'!$B$17,INDEX('P03'!$AG:$AG,$A455+52),0)+IF($A455&lt;='P04'!$B$17,INDEX('P04'!$AG:$AG,$A455+52),0)+IF($A455&lt;='P05'!$B$17,INDEX('P05'!$AG:$AG,$A455+52),0)+IF($A455&lt;='P06'!$B$17,INDEX('P06'!$AG:$AG,$A455+52),0)+IF($A455&lt;='P07'!$B$17,INDEX('P07'!$AG:$AG,$A455+52),0)+IF($A455&lt;='P08'!$B$17,INDEX('P08'!$AG:$AG,$A455+52),0)+IF($A455&lt;='P09'!$B$17,INDEX('P09'!$AG:$AG,$A455+52),0)+IF($A455&lt;='P10'!$B$17,INDEX('P10'!$AG:$AG,$A455+52),0)</f>
        <v>3904.964021325623</v>
      </c>
      <c r="T455">
        <f>IF($A455&lt;='P01'!$B$17,INDEX('P01'!$AI:$AI,$A455+52),0)+IF($A455&lt;='P02'!$B$17,INDEX('P02'!$AI:$AI,$A455+52),0)+IF($A455&lt;='P03'!$B$17,INDEX('P03'!$AI:$AI,$A455+52),0)+IF($A455&lt;='P04'!$B$17,INDEX('P04'!$AI:$AI,$A455+52),0)+IF($A455&lt;='P05'!$B$17,INDEX('P05'!$AI:$AI,$A455+52),0)+IF($A455&lt;='P06'!$B$17,INDEX('P06'!$AI:$AI,$A455+52),0)+IF($A455&lt;='P07'!$B$17,INDEX('P07'!$AI:$AI,$A455+52),0)+IF($A455&lt;='P08'!$B$17,INDEX('P08'!$AI:$AI,$A455+52),0)+IF($A455&lt;='P09'!$B$17,INDEX('P09'!$AI:$AI,$A455+52),0)+IF($A455&lt;='P10'!$B$17,INDEX('P10'!$AI:$AI,$A455+52),0)</f>
        <v>3904.964021325623</v>
      </c>
    </row>
    <row r="456" spans="1:20" x14ac:dyDescent="0.35">
      <c r="A456">
        <v>424</v>
      </c>
      <c r="B456">
        <f>IF($A456&lt;='P01'!$B$17,INDEX('P01'!$J:$J,$A456+52),0)+IF($A456&lt;='P02'!$B$17,INDEX('P02'!$J:$J,$A456+52),0)+IF($A456&lt;='P03'!$B$17,INDEX('P03'!$J:$J,$A456+52),0)+IF($A456&lt;='P04'!$B$17,INDEX('P04'!$J:$J,$A456+52),0)+IF($A456&lt;='P05'!$B$17,INDEX('P05'!$J:$J,$A456+52),0)+IF($A456&lt;='P06'!$B$17,INDEX('P06'!$J:$J,$A456+52),0)+IF($A456&lt;='P07'!$B$17,INDEX('P07'!$J:$J,$A456+52),0)+IF($A456&lt;='P08'!$B$17,INDEX('P08'!$J:$J,$A456+52),0)+IF($A456&lt;='P09'!$B$17,INDEX('P09'!$J:$J,$A456+52),0)+IF($A456&lt;='P10'!$B$17,INDEX('P10'!$J:$J,$A456+52),0)</f>
        <v>8.3222872969860391E-5</v>
      </c>
      <c r="C456">
        <f>IF($A456&lt;='P01'!$B$17,INDEX('P01'!$K:$K,$A456+52),0)+IF($A456&lt;='P02'!$B$17,INDEX('P02'!$K:$K,$A456+52),0)+IF($A456&lt;='P03'!$B$17,INDEX('P03'!$K:$K,$A456+52),0)+IF($A456&lt;='P04'!$B$17,INDEX('P04'!$K:$K,$A456+52),0)+IF($A456&lt;='P05'!$B$17,INDEX('P05'!$K:$K,$A456+52),0)+IF($A456&lt;='P06'!$B$17,INDEX('P06'!$K:$K,$A456+52),0)+IF($A456&lt;='P07'!$B$17,INDEX('P07'!$K:$K,$A456+52),0)+IF($A456&lt;='P08'!$B$17,INDEX('P08'!$K:$K,$A456+52),0)+IF($A456&lt;='P09'!$B$17,INDEX('P09'!$K:$K,$A456+52),0)+IF($A456&lt;='P10'!$B$17,INDEX('P10'!$K:$K,$A456+52),0)</f>
        <v>5.8365294013598722E-4</v>
      </c>
      <c r="D456">
        <f>IF($A456&lt;='P01'!$B$17,INDEX('P01'!$L:$L,$A456+52),0)+IF($A456&lt;='P02'!$B$17,INDEX('P02'!$L:$L,$A456+52),0)+IF($A456&lt;='P03'!$B$17,INDEX('P03'!$L:$L,$A456+52),0)+IF($A456&lt;='P04'!$B$17,INDEX('P04'!$L:$L,$A456+52),0)+IF($A456&lt;='P05'!$B$17,INDEX('P05'!$L:$L,$A456+52),0)+IF($A456&lt;='P06'!$B$17,INDEX('P06'!$L:$L,$A456+52),0)+IF($A456&lt;='P07'!$B$17,INDEX('P07'!$L:$L,$A456+52),0)+IF($A456&lt;='P08'!$B$17,INDEX('P08'!$L:$L,$A456+52),0)+IF($A456&lt;='P09'!$B$17,INDEX('P09'!$L:$L,$A456+52),0)+IF($A456&lt;='P10'!$B$17,INDEX('P10'!$L:$L,$A456+52),0)</f>
        <v>0</v>
      </c>
      <c r="E456">
        <f>IF($A456&lt;='P01'!$B$17,INDEX('P01'!$M:$M,$A456+52),0)+IF($A456&lt;='P02'!$B$17,INDEX('P02'!$M:$M,$A456+52),0)+IF($A456&lt;='P03'!$B$17,INDEX('P03'!$M:$M,$A456+52),0)+IF($A456&lt;='P04'!$B$17,INDEX('P04'!$M:$M,$A456+52),0)+IF($A456&lt;='P05'!$B$17,INDEX('P05'!$M:$M,$A456+52),0)+IF($A456&lt;='P06'!$B$17,INDEX('P06'!$M:$M,$A456+52),0)+IF($A456&lt;='P07'!$B$17,INDEX('P07'!$M:$M,$A456+52),0)+IF($A456&lt;='P08'!$B$17,INDEX('P08'!$M:$M,$A456+52),0)+IF($A456&lt;='P09'!$B$17,INDEX('P09'!$M:$M,$A456+52),0)+IF($A456&lt;='P10'!$B$17,INDEX('P10'!$M:$M,$A456+52),0)</f>
        <v>0.17127847817194961</v>
      </c>
      <c r="F456">
        <f>IF($A456&lt;='P01'!$B$17,INDEX('P01'!$R:$R,$A456+52),0)+IF($A456&lt;='P02'!$B$17,INDEX('P02'!$R:$R,$A456+52),0)+IF($A456&lt;='P03'!$B$17,INDEX('P03'!$R:$R,$A456+52),0)+IF($A456&lt;='P04'!$B$17,INDEX('P04'!$R:$R,$A456+52),0)+IF($A456&lt;='P05'!$B$17,INDEX('P05'!$R:$R,$A456+52),0)+IF($A456&lt;='P06'!$B$17,INDEX('P06'!$R:$R,$A456+52),0)+IF($A456&lt;='P07'!$B$17,INDEX('P07'!$R:$R,$A456+52),0)+IF($A456&lt;='P08'!$B$17,INDEX('P08'!$R:$R,$A456+52),0)+IF($A456&lt;='P09'!$B$17,INDEX('P09'!$R:$R,$A456+52),0)+IF($A456&lt;='P10'!$B$17,INDEX('P10'!$R:$R,$A456+52),0)</f>
        <v>20.052267181737168</v>
      </c>
      <c r="G456">
        <f>IF($A456&lt;='P01'!$B$17,INDEX('P01'!$S:$S,$A456+52),0)+IF($A456&lt;='P02'!$B$17,INDEX('P02'!$S:$S,$A456+52),0)+IF($A456&lt;='P03'!$B$17,INDEX('P03'!$S:$S,$A456+52),0)+IF($A456&lt;='P04'!$B$17,INDEX('P04'!$S:$S,$A456+52),0)+IF($A456&lt;='P05'!$B$17,INDEX('P05'!$S:$S,$A456+52),0)+IF($A456&lt;='P06'!$B$17,INDEX('P06'!$S:$S,$A456+52),0)+IF($A456&lt;='P07'!$B$17,INDEX('P07'!$S:$S,$A456+52),0)+IF($A456&lt;='P08'!$B$17,INDEX('P08'!$S:$S,$A456+52),0)+IF($A456&lt;='P09'!$B$17,INDEX('P09'!$S:$S,$A456+52),0)+IF($A456&lt;='P10'!$B$17,INDEX('P10'!$S:$S,$A456+52),0)</f>
        <v>0.40104534363474337</v>
      </c>
      <c r="H456">
        <f>IF($A456&lt;='P01'!$B$17,INDEX('P01'!$T:$T,$A456+52),0)+IF($A456&lt;='P02'!$B$17,INDEX('P02'!$T:$T,$A456+52),0)+IF($A456&lt;='P03'!$B$17,INDEX('P03'!$T:$T,$A456+52),0)+IF($A456&lt;='P04'!$B$17,INDEX('P04'!$T:$T,$A456+52),0)+IF($A456&lt;='P05'!$B$17,INDEX('P05'!$T:$T,$A456+52),0)+IF($A456&lt;='P06'!$B$17,INDEX('P06'!$T:$T,$A456+52),0)+IF($A456&lt;='P07'!$B$17,INDEX('P07'!$T:$T,$A456+52),0)+IF($A456&lt;='P08'!$B$17,INDEX('P08'!$T:$T,$A456+52),0)+IF($A456&lt;='P09'!$B$17,INDEX('P09'!$T:$T,$A456+52),0)+IF($A456&lt;='P10'!$B$17,INDEX('P10'!$T:$T,$A456+52),0)</f>
        <v>2.443106445428751</v>
      </c>
      <c r="I456">
        <f>IF($A456&lt;='P01'!$B$17,INDEX('P01'!$U:$U,$A456+52),0)+IF($A456&lt;='P02'!$B$17,INDEX('P02'!$U:$U,$A456+52),0)+IF($A456&lt;='P03'!$B$17,INDEX('P03'!$U:$U,$A456+52),0)+IF($A456&lt;='P04'!$B$17,INDEX('P04'!$U:$U,$A456+52),0)+IF($A456&lt;='P05'!$B$17,INDEX('P05'!$U:$U,$A456+52),0)+IF($A456&lt;='P06'!$B$17,INDEX('P06'!$U:$U,$A456+52),0)+IF($A456&lt;='P07'!$B$17,INDEX('P07'!$U:$U,$A456+52),0)+IF($A456&lt;='P08'!$B$17,INDEX('P08'!$U:$U,$A456+52),0)+IF($A456&lt;='P09'!$B$17,INDEX('P09'!$U:$U,$A456+52),0)+IF($A456&lt;='P10'!$B$17,INDEX('P10'!$U:$U,$A456+52),0)</f>
        <v>83.22287296986039</v>
      </c>
      <c r="J456">
        <f>IF($A456&lt;='P01'!$B$17,INDEX('P01'!$V:$V,$A456+52),0)+IF($A456&lt;='P02'!$B$17,INDEX('P02'!$V:$V,$A456+52),0)+IF($A456&lt;='P03'!$B$17,INDEX('P03'!$V:$V,$A456+52),0)+IF($A456&lt;='P04'!$B$17,INDEX('P04'!$V:$V,$A456+52),0)+IF($A456&lt;='P05'!$B$17,INDEX('P05'!$V:$V,$A456+52),0)+IF($A456&lt;='P06'!$B$17,INDEX('P06'!$V:$V,$A456+52),0)+IF($A456&lt;='P07'!$B$17,INDEX('P07'!$V:$V,$A456+52),0)+IF($A456&lt;='P08'!$B$17,INDEX('P08'!$V:$V,$A456+52),0)+IF($A456&lt;='P09'!$B$17,INDEX('P09'!$V:$V,$A456+52),0)+IF($A456&lt;='P10'!$B$17,INDEX('P10'!$V:$V,$A456+52),0)</f>
        <v>5.912411491427555E-2</v>
      </c>
      <c r="K456">
        <f>IF($A456&lt;='P01'!$B$17,INDEX('P01'!$W:$W,$A456+52),0)+IF($A456&lt;='P02'!$B$17,INDEX('P02'!$W:$W,$A456+52),0)+IF($A456&lt;='P03'!$B$17,INDEX('P03'!$W:$W,$A456+52),0)+IF($A456&lt;='P04'!$B$17,INDEX('P04'!$W:$W,$A456+52),0)+IF($A456&lt;='P05'!$B$17,INDEX('P05'!$W:$W,$A456+52),0)+IF($A456&lt;='P06'!$B$17,INDEX('P06'!$W:$W,$A456+52),0)+IF($A456&lt;='P07'!$B$17,INDEX('P07'!$W:$W,$A456+52),0)+IF($A456&lt;='P08'!$B$17,INDEX('P08'!$W:$W,$A456+52),0)+IF($A456&lt;='P09'!$B$17,INDEX('P09'!$W:$W,$A456+52),0)+IF($A456&lt;='P10'!$B$17,INDEX('P10'!$W:$W,$A456+52),0)</f>
        <v>-66.073881692100983</v>
      </c>
      <c r="L456">
        <f>IF($A456&lt;='P01'!$B$17,INDEX('P01'!$X:$X,$A456+52),0)+IF($A456&lt;='P02'!$B$17,INDEX('P02'!$X:$X,$A456+52),0)+IF($A456&lt;='P03'!$B$17,INDEX('P03'!$X:$X,$A456+52),0)+IF($A456&lt;='P04'!$B$17,INDEX('P04'!$X:$X,$A456+52),0)+IF($A456&lt;='P05'!$B$17,INDEX('P05'!$X:$X,$A456+52),0)+IF($A456&lt;='P06'!$B$17,INDEX('P06'!$X:$X,$A456+52),0)+IF($A456&lt;='P07'!$B$17,INDEX('P07'!$X:$X,$A456+52),0)+IF($A456&lt;='P08'!$B$17,INDEX('P08'!$X:$X,$A456+52),0)+IF($A456&lt;='P09'!$B$17,INDEX('P09'!$X:$X,$A456+52),0)+IF($A456&lt;='P10'!$B$17,INDEX('P10'!$X:$X,$A456+52),0)</f>
        <v>66.009548705400775</v>
      </c>
      <c r="M456">
        <f>IF($A456&lt;='P01'!$B$17,INDEX('P01'!$AA:$AA,$A456+52),0)+IF($A456&lt;='P02'!$B$17,INDEX('P02'!$AA:$AA,$A456+52),0)+IF($A456&lt;='P03'!$B$17,INDEX('P03'!$AA:$AA,$A456+52),0)+IF($A456&lt;='P04'!$B$17,INDEX('P04'!$AA:$AA,$A456+52),0)+IF($A456&lt;='P05'!$B$17,INDEX('P05'!$AA:$AA,$A456+52),0)+IF($A456&lt;='P06'!$B$17,INDEX('P06'!$AA:$AA,$A456+52),0)+IF($A456&lt;='P07'!$B$17,INDEX('P07'!$AA:$AA,$A456+52),0)+IF($A456&lt;='P08'!$B$17,INDEX('P08'!$AA:$AA,$A456+52),0)+IF($A456&lt;='P09'!$B$17,INDEX('P09'!$AA:$AA,$A456+52),0)+IF($A456&lt;='P10'!$B$17,INDEX('P10'!$AA:$AA,$A456+52),0)</f>
        <v>-16.510571578965166</v>
      </c>
      <c r="N456">
        <f>IF($A456&lt;='P01'!$B$17,INDEX('P01'!$AB:$AB,$A456+52),0)+IF($A456&lt;='P02'!$B$17,INDEX('P02'!$AB:$AB,$A456+52),0)+IF($A456&lt;='P03'!$B$17,INDEX('P03'!$AB:$AB,$A456+52),0)+IF($A456&lt;='P04'!$B$17,INDEX('P04'!$AB:$AB,$A456+52),0)+IF($A456&lt;='P05'!$B$17,INDEX('P05'!$AB:$AB,$A456+52),0)+IF($A456&lt;='P06'!$B$17,INDEX('P06'!$AB:$AB,$A456+52),0)+IF($A456&lt;='P07'!$B$17,INDEX('P07'!$AB:$AB,$A456+52),0)+IF($A456&lt;='P08'!$B$17,INDEX('P08'!$AB:$AB,$A456+52),0)+IF($A456&lt;='P09'!$B$17,INDEX('P09'!$AB:$AB,$A456+52),0)+IF($A456&lt;='P10'!$B$17,INDEX('P10'!$AB:$AB,$A456+52),0)</f>
        <v>5.0319726546991461</v>
      </c>
      <c r="O456">
        <f>IF($A456&lt;='P01'!$B$17,INDEX('P01'!$AC:$AC,$A456+52),0)+IF($A456&lt;='P02'!$B$17,INDEX('P02'!$AC:$AC,$A456+52),0)+IF($A456&lt;='P03'!$B$17,INDEX('P03'!$AC:$AC,$A456+52),0)+IF($A456&lt;='P04'!$B$17,INDEX('P04'!$AC:$AC,$A456+52),0)+IF($A456&lt;='P05'!$B$17,INDEX('P05'!$AC:$AC,$A456+52),0)+IF($A456&lt;='P06'!$B$17,INDEX('P06'!$AC:$AC,$A456+52),0)+IF($A456&lt;='P07'!$B$17,INDEX('P07'!$AC:$AC,$A456+52),0)+IF($A456&lt;='P08'!$B$17,INDEX('P08'!$AC:$AC,$A456+52),0)+IF($A456&lt;='P09'!$B$17,INDEX('P09'!$AC:$AC,$A456+52),0)+IF($A456&lt;='P10'!$B$17,INDEX('P10'!$AC:$AC,$A456+52),0)</f>
        <v>0.10063945309398292</v>
      </c>
      <c r="P456">
        <f>IF($A456&lt;='P01'!$B$17,INDEX('P01'!$AD:$AD,$A456+52),0)+IF($A456&lt;='P02'!$B$17,INDEX('P02'!$AD:$AD,$A456+52),0)+IF($A456&lt;='P03'!$B$17,INDEX('P03'!$AD:$AD,$A456+52),0)+IF($A456&lt;='P04'!$B$17,INDEX('P04'!$AD:$AD,$A456+52),0)+IF($A456&lt;='P05'!$B$17,INDEX('P05'!$AD:$AD,$A456+52),0)+IF($A456&lt;='P06'!$B$17,INDEX('P06'!$AD:$AD,$A456+52),0)+IF($A456&lt;='P07'!$B$17,INDEX('P07'!$AD:$AD,$A456+52),0)+IF($A456&lt;='P08'!$B$17,INDEX('P08'!$AD:$AD,$A456+52),0)+IF($A456&lt;='P09'!$B$17,INDEX('P09'!$AD:$AD,$A456+52),0)+IF($A456&lt;='P10'!$B$17,INDEX('P10'!$AD:$AD,$A456+52),0)</f>
        <v>0.61107952763479878</v>
      </c>
      <c r="Q456">
        <f>IF($A456&lt;='P01'!$B$17,INDEX('P01'!$AE:$AE,$A456+52),0)+IF($A456&lt;='P02'!$B$17,INDEX('P02'!$AE:$AE,$A456+52),0)+IF($A456&lt;='P03'!$B$17,INDEX('P03'!$AE:$AE,$A456+52),0)+IF($A456&lt;='P04'!$B$17,INDEX('P04'!$AE:$AE,$A456+52),0)+IF($A456&lt;='P05'!$B$17,INDEX('P05'!$AE:$AE,$A456+52),0)+IF($A456&lt;='P06'!$B$17,INDEX('P06'!$AE:$AE,$A456+52),0)+IF($A456&lt;='P07'!$B$17,INDEX('P07'!$AE:$AE,$A456+52),0)+IF($A456&lt;='P08'!$B$17,INDEX('P08'!$AE:$AE,$A456+52),0)+IF($A456&lt;='P09'!$B$17,INDEX('P09'!$AE:$AE,$A456+52),0)+IF($A456&lt;='P10'!$B$17,INDEX('P10'!$AE:$AE,$A456+52),0)</f>
        <v>20.816036893516628</v>
      </c>
      <c r="R456">
        <f>IF($A456&lt;='P01'!$B$17,INDEX('P01'!$AF:$AF,$A456+52),0)+IF($A456&lt;='P02'!$B$17,INDEX('P02'!$AF:$AF,$A456+52),0)+IF($A456&lt;='P03'!$B$17,INDEX('P03'!$AF:$AF,$A456+52),0)+IF($A456&lt;='P04'!$B$17,INDEX('P04'!$AF:$AF,$A456+52),0)+IF($A456&lt;='P05'!$B$17,INDEX('P05'!$AF:$AF,$A456+52),0)+IF($A456&lt;='P06'!$B$17,INDEX('P06'!$AF:$AF,$A456+52),0)+IF($A456&lt;='P07'!$B$17,INDEX('P07'!$AF:$AF,$A456+52),0)+IF($A456&lt;='P08'!$B$17,INDEX('P08'!$AF:$AF,$A456+52),0)+IF($A456&lt;='P09'!$B$17,INDEX('P09'!$AF:$AF,$A456+52),0)+IF($A456&lt;='P10'!$B$17,INDEX('P10'!$AF:$AF,$A456+52),0)</f>
        <v>1.4788359418903886E-2</v>
      </c>
      <c r="S456">
        <f>IF($A456&lt;='P01'!$B$17,INDEX('P01'!$AG:$AG,$A456+52),0)+IF($A456&lt;='P02'!$B$17,INDEX('P02'!$AG:$AG,$A456+52),0)+IF($A456&lt;='P03'!$B$17,INDEX('P03'!$AG:$AG,$A456+52),0)+IF($A456&lt;='P04'!$B$17,INDEX('P04'!$AG:$AG,$A456+52),0)+IF($A456&lt;='P05'!$B$17,INDEX('P05'!$AG:$AG,$A456+52),0)+IF($A456&lt;='P06'!$B$17,INDEX('P06'!$AG:$AG,$A456+52),0)+IF($A456&lt;='P07'!$B$17,INDEX('P07'!$AG:$AG,$A456+52),0)+IF($A456&lt;='P08'!$B$17,INDEX('P08'!$AG:$AG,$A456+52),0)+IF($A456&lt;='P09'!$B$17,INDEX('P09'!$AG:$AG,$A456+52),0)+IF($A456&lt;='P10'!$B$17,INDEX('P10'!$AG:$AG,$A456+52),0)</f>
        <v>3851.7383086848913</v>
      </c>
      <c r="T456">
        <f>IF($A456&lt;='P01'!$B$17,INDEX('P01'!$AI:$AI,$A456+52),0)+IF($A456&lt;='P02'!$B$17,INDEX('P02'!$AI:$AI,$A456+52),0)+IF($A456&lt;='P03'!$B$17,INDEX('P03'!$AI:$AI,$A456+52),0)+IF($A456&lt;='P04'!$B$17,INDEX('P04'!$AI:$AI,$A456+52),0)+IF($A456&lt;='P05'!$B$17,INDEX('P05'!$AI:$AI,$A456+52),0)+IF($A456&lt;='P06'!$B$17,INDEX('P06'!$AI:$AI,$A456+52),0)+IF($A456&lt;='P07'!$B$17,INDEX('P07'!$AI:$AI,$A456+52),0)+IF($A456&lt;='P08'!$B$17,INDEX('P08'!$AI:$AI,$A456+52),0)+IF($A456&lt;='P09'!$B$17,INDEX('P09'!$AI:$AI,$A456+52),0)+IF($A456&lt;='P10'!$B$17,INDEX('P10'!$AI:$AI,$A456+52),0)</f>
        <v>3851.7383086848913</v>
      </c>
    </row>
    <row r="457" spans="1:20" x14ac:dyDescent="0.35">
      <c r="A457">
        <v>425</v>
      </c>
      <c r="B457">
        <f>IF($A457&lt;='P01'!$B$17,INDEX('P01'!$J:$J,$A457+52),0)+IF($A457&lt;='P02'!$B$17,INDEX('P02'!$J:$J,$A457+52),0)+IF($A457&lt;='P03'!$B$17,INDEX('P03'!$J:$J,$A457+52),0)+IF($A457&lt;='P04'!$B$17,INDEX('P04'!$J:$J,$A457+52),0)+IF($A457&lt;='P05'!$B$17,INDEX('P05'!$J:$J,$A457+52),0)+IF($A457&lt;='P06'!$B$17,INDEX('P06'!$J:$J,$A457+52),0)+IF($A457&lt;='P07'!$B$17,INDEX('P07'!$J:$J,$A457+52),0)+IF($A457&lt;='P08'!$B$17,INDEX('P08'!$J:$J,$A457+52),0)+IF($A457&lt;='P09'!$B$17,INDEX('P09'!$J:$J,$A457+52),0)+IF($A457&lt;='P10'!$B$17,INDEX('P10'!$J:$J,$A457+52),0)</f>
        <v>8.290009995044165E-5</v>
      </c>
      <c r="C457">
        <f>IF($A457&lt;='P01'!$B$17,INDEX('P01'!$K:$K,$A457+52),0)+IF($A457&lt;='P02'!$B$17,INDEX('P02'!$K:$K,$A457+52),0)+IF($A457&lt;='P03'!$B$17,INDEX('P03'!$K:$K,$A457+52),0)+IF($A457&lt;='P04'!$B$17,INDEX('P04'!$K:$K,$A457+52),0)+IF($A457&lt;='P05'!$B$17,INDEX('P05'!$K:$K,$A457+52),0)+IF($A457&lt;='P06'!$B$17,INDEX('P06'!$K:$K,$A457+52),0)+IF($A457&lt;='P07'!$B$17,INDEX('P07'!$K:$K,$A457+52),0)+IF($A457&lt;='P08'!$B$17,INDEX('P08'!$K:$K,$A457+52),0)+IF($A457&lt;='P09'!$B$17,INDEX('P09'!$K:$K,$A457+52),0)+IF($A457&lt;='P10'!$B$17,INDEX('P10'!$K:$K,$A457+52),0)</f>
        <v>5.8138929055195356E-4</v>
      </c>
      <c r="D457">
        <f>IF($A457&lt;='P01'!$B$17,INDEX('P01'!$L:$L,$A457+52),0)+IF($A457&lt;='P02'!$B$17,INDEX('P02'!$L:$L,$A457+52),0)+IF($A457&lt;='P03'!$B$17,INDEX('P03'!$L:$L,$A457+52),0)+IF($A457&lt;='P04'!$B$17,INDEX('P04'!$L:$L,$A457+52),0)+IF($A457&lt;='P05'!$B$17,INDEX('P05'!$L:$L,$A457+52),0)+IF($A457&lt;='P06'!$B$17,INDEX('P06'!$L:$L,$A457+52),0)+IF($A457&lt;='P07'!$B$17,INDEX('P07'!$L:$L,$A457+52),0)+IF($A457&lt;='P08'!$B$17,INDEX('P08'!$L:$L,$A457+52),0)+IF($A457&lt;='P09'!$B$17,INDEX('P09'!$L:$L,$A457+52),0)+IF($A457&lt;='P10'!$B$17,INDEX('P10'!$L:$L,$A457+52),0)</f>
        <v>0</v>
      </c>
      <c r="E457">
        <f>IF($A457&lt;='P01'!$B$17,INDEX('P01'!$M:$M,$A457+52),0)+IF($A457&lt;='P02'!$B$17,INDEX('P02'!$M:$M,$A457+52),0)+IF($A457&lt;='P03'!$B$17,INDEX('P03'!$M:$M,$A457+52),0)+IF($A457&lt;='P04'!$B$17,INDEX('P04'!$M:$M,$A457+52),0)+IF($A457&lt;='P05'!$B$17,INDEX('P05'!$M:$M,$A457+52),0)+IF($A457&lt;='P06'!$B$17,INDEX('P06'!$M:$M,$A457+52),0)+IF($A457&lt;='P07'!$B$17,INDEX('P07'!$M:$M,$A457+52),0)+IF($A457&lt;='P08'!$B$17,INDEX('P08'!$M:$M,$A457+52),0)+IF($A457&lt;='P09'!$B$17,INDEX('P09'!$M:$M,$A457+52),0)+IF($A457&lt;='P10'!$B$17,INDEX('P10'!$M:$M,$A457+52),0)</f>
        <v>0.17061418878144721</v>
      </c>
      <c r="F457">
        <f>IF($A457&lt;='P01'!$B$17,INDEX('P01'!$R:$R,$A457+52),0)+IF($A457&lt;='P02'!$B$17,INDEX('P02'!$R:$R,$A457+52),0)+IF($A457&lt;='P03'!$B$17,INDEX('P03'!$R:$R,$A457+52),0)+IF($A457&lt;='P04'!$B$17,INDEX('P04'!$R:$R,$A457+52),0)+IF($A457&lt;='P05'!$B$17,INDEX('P05'!$R:$R,$A457+52),0)+IF($A457&lt;='P06'!$B$17,INDEX('P06'!$R:$R,$A457+52),0)+IF($A457&lt;='P07'!$B$17,INDEX('P07'!$R:$R,$A457+52),0)+IF($A457&lt;='P08'!$B$17,INDEX('P08'!$R:$R,$A457+52),0)+IF($A457&lt;='P09'!$B$17,INDEX('P09'!$R:$R,$A457+52),0)+IF($A457&lt;='P10'!$B$17,INDEX('P10'!$R:$R,$A457+52),0)</f>
        <v>19.974496124412763</v>
      </c>
      <c r="G457">
        <f>IF($A457&lt;='P01'!$B$17,INDEX('P01'!$S:$S,$A457+52),0)+IF($A457&lt;='P02'!$B$17,INDEX('P02'!$S:$S,$A457+52),0)+IF($A457&lt;='P03'!$B$17,INDEX('P03'!$S:$S,$A457+52),0)+IF($A457&lt;='P04'!$B$17,INDEX('P04'!$S:$S,$A457+52),0)+IF($A457&lt;='P05'!$B$17,INDEX('P05'!$S:$S,$A457+52),0)+IF($A457&lt;='P06'!$B$17,INDEX('P06'!$S:$S,$A457+52),0)+IF($A457&lt;='P07'!$B$17,INDEX('P07'!$S:$S,$A457+52),0)+IF($A457&lt;='P08'!$B$17,INDEX('P08'!$S:$S,$A457+52),0)+IF($A457&lt;='P09'!$B$17,INDEX('P09'!$S:$S,$A457+52),0)+IF($A457&lt;='P10'!$B$17,INDEX('P10'!$S:$S,$A457+52),0)</f>
        <v>0.39948992248825527</v>
      </c>
      <c r="H457">
        <f>IF($A457&lt;='P01'!$B$17,INDEX('P01'!$T:$T,$A457+52),0)+IF($A457&lt;='P02'!$B$17,INDEX('P02'!$T:$T,$A457+52),0)+IF($A457&lt;='P03'!$B$17,INDEX('P03'!$T:$T,$A457+52),0)+IF($A457&lt;='P04'!$B$17,INDEX('P04'!$T:$T,$A457+52),0)+IF($A457&lt;='P05'!$B$17,INDEX('P05'!$T:$T,$A457+52),0)+IF($A457&lt;='P06'!$B$17,INDEX('P06'!$T:$T,$A457+52),0)+IF($A457&lt;='P07'!$B$17,INDEX('P07'!$T:$T,$A457+52),0)+IF($A457&lt;='P08'!$B$17,INDEX('P08'!$T:$T,$A457+52),0)+IF($A457&lt;='P09'!$B$17,INDEX('P09'!$T:$T,$A457+52),0)+IF($A457&lt;='P10'!$B$17,INDEX('P10'!$T:$T,$A457+52),0)</f>
        <v>2.4396330501628096</v>
      </c>
      <c r="I457">
        <f>IF($A457&lt;='P01'!$B$17,INDEX('P01'!$U:$U,$A457+52),0)+IF($A457&lt;='P02'!$B$17,INDEX('P02'!$U:$U,$A457+52),0)+IF($A457&lt;='P03'!$B$17,INDEX('P03'!$U:$U,$A457+52),0)+IF($A457&lt;='P04'!$B$17,INDEX('P04'!$U:$U,$A457+52),0)+IF($A457&lt;='P05'!$B$17,INDEX('P05'!$U:$U,$A457+52),0)+IF($A457&lt;='P06'!$B$17,INDEX('P06'!$U:$U,$A457+52),0)+IF($A457&lt;='P07'!$B$17,INDEX('P07'!$U:$U,$A457+52),0)+IF($A457&lt;='P08'!$B$17,INDEX('P08'!$U:$U,$A457+52),0)+IF($A457&lt;='P09'!$B$17,INDEX('P09'!$U:$U,$A457+52),0)+IF($A457&lt;='P10'!$B$17,INDEX('P10'!$U:$U,$A457+52),0)</f>
        <v>82.900099950441657</v>
      </c>
      <c r="J457">
        <f>IF($A457&lt;='P01'!$B$17,INDEX('P01'!$V:$V,$A457+52),0)+IF($A457&lt;='P02'!$B$17,INDEX('P02'!$V:$V,$A457+52),0)+IF($A457&lt;='P03'!$B$17,INDEX('P03'!$V:$V,$A457+52),0)+IF($A457&lt;='P04'!$B$17,INDEX('P04'!$V:$V,$A457+52),0)+IF($A457&lt;='P05'!$B$17,INDEX('P05'!$V:$V,$A457+52),0)+IF($A457&lt;='P06'!$B$17,INDEX('P06'!$V:$V,$A457+52),0)+IF($A457&lt;='P07'!$B$17,INDEX('P07'!$V:$V,$A457+52),0)+IF($A457&lt;='P08'!$B$17,INDEX('P08'!$V:$V,$A457+52),0)+IF($A457&lt;='P09'!$B$17,INDEX('P09'!$V:$V,$A457+52),0)+IF($A457&lt;='P10'!$B$17,INDEX('P10'!$V:$V,$A457+52),0)</f>
        <v>5.9040057413944164E-2</v>
      </c>
      <c r="K457">
        <f>IF($A457&lt;='P01'!$B$17,INDEX('P01'!$W:$W,$A457+52),0)+IF($A457&lt;='P02'!$B$17,INDEX('P02'!$W:$W,$A457+52),0)+IF($A457&lt;='P03'!$B$17,INDEX('P03'!$W:$W,$A457+52),0)+IF($A457&lt;='P04'!$B$17,INDEX('P04'!$W:$W,$A457+52),0)+IF($A457&lt;='P05'!$B$17,INDEX('P05'!$W:$W,$A457+52),0)+IF($A457&lt;='P06'!$B$17,INDEX('P06'!$W:$W,$A457+52),0)+IF($A457&lt;='P07'!$B$17,INDEX('P07'!$W:$W,$A457+52),0)+IF($A457&lt;='P08'!$B$17,INDEX('P08'!$W:$W,$A457+52),0)+IF($A457&lt;='P09'!$B$17,INDEX('P09'!$W:$W,$A457+52),0)+IF($A457&lt;='P10'!$B$17,INDEX('P10'!$W:$W,$A457+52),0)</f>
        <v>-65.823766856093897</v>
      </c>
      <c r="L457">
        <f>IF($A457&lt;='P01'!$B$17,INDEX('P01'!$X:$X,$A457+52),0)+IF($A457&lt;='P02'!$B$17,INDEX('P02'!$X:$X,$A457+52),0)+IF($A457&lt;='P03'!$B$17,INDEX('P03'!$X:$X,$A457+52),0)+IF($A457&lt;='P04'!$B$17,INDEX('P04'!$X:$X,$A457+52),0)+IF($A457&lt;='P05'!$B$17,INDEX('P05'!$X:$X,$A457+52),0)+IF($A457&lt;='P06'!$B$17,INDEX('P06'!$X:$X,$A457+52),0)+IF($A457&lt;='P07'!$B$17,INDEX('P07'!$X:$X,$A457+52),0)+IF($A457&lt;='P08'!$B$17,INDEX('P08'!$X:$X,$A457+52),0)+IF($A457&lt;='P09'!$B$17,INDEX('P09'!$X:$X,$A457+52),0)+IF($A457&lt;='P10'!$B$17,INDEX('P10'!$X:$X,$A457+52),0)</f>
        <v>65.759683379553863</v>
      </c>
      <c r="M457">
        <f>IF($A457&lt;='P01'!$B$17,INDEX('P01'!$AA:$AA,$A457+52),0)+IF($A457&lt;='P02'!$B$17,INDEX('P02'!$AA:$AA,$A457+52),0)+IF($A457&lt;='P03'!$B$17,INDEX('P03'!$AA:$AA,$A457+52),0)+IF($A457&lt;='P04'!$B$17,INDEX('P04'!$AA:$AA,$A457+52),0)+IF($A457&lt;='P05'!$B$17,INDEX('P05'!$AA:$AA,$A457+52),0)+IF($A457&lt;='P06'!$B$17,INDEX('P06'!$AA:$AA,$A457+52),0)+IF($A457&lt;='P07'!$B$17,INDEX('P07'!$AA:$AA,$A457+52),0)+IF($A457&lt;='P08'!$B$17,INDEX('P08'!$AA:$AA,$A457+52),0)+IF($A457&lt;='P09'!$B$17,INDEX('P09'!$AA:$AA,$A457+52),0)+IF($A457&lt;='P10'!$B$17,INDEX('P10'!$AA:$AA,$A457+52),0)</f>
        <v>-16.394403257013053</v>
      </c>
      <c r="N457">
        <f>IF($A457&lt;='P01'!$B$17,INDEX('P01'!$AB:$AB,$A457+52),0)+IF($A457&lt;='P02'!$B$17,INDEX('P02'!$AB:$AB,$A457+52),0)+IF($A457&lt;='P03'!$B$17,INDEX('P03'!$AB:$AB,$A457+52),0)+IF($A457&lt;='P04'!$B$17,INDEX('P04'!$AB:$AB,$A457+52),0)+IF($A457&lt;='P05'!$B$17,INDEX('P05'!$AB:$AB,$A457+52),0)+IF($A457&lt;='P06'!$B$17,INDEX('P06'!$AB:$AB,$A457+52),0)+IF($A457&lt;='P07'!$B$17,INDEX('P07'!$AB:$AB,$A457+52),0)+IF($A457&lt;='P08'!$B$17,INDEX('P08'!$AB:$AB,$A457+52),0)+IF($A457&lt;='P09'!$B$17,INDEX('P09'!$AB:$AB,$A457+52),0)+IF($A457&lt;='P10'!$B$17,INDEX('P10'!$AB:$AB,$A457+52),0)</f>
        <v>4.9961006321634862</v>
      </c>
      <c r="O457">
        <f>IF($A457&lt;='P01'!$B$17,INDEX('P01'!$AC:$AC,$A457+52),0)+IF($A457&lt;='P02'!$B$17,INDEX('P02'!$AC:$AC,$A457+52),0)+IF($A457&lt;='P03'!$B$17,INDEX('P03'!$AC:$AC,$A457+52),0)+IF($A457&lt;='P04'!$B$17,INDEX('P04'!$AC:$AC,$A457+52),0)+IF($A457&lt;='P05'!$B$17,INDEX('P05'!$AC:$AC,$A457+52),0)+IF($A457&lt;='P06'!$B$17,INDEX('P06'!$AC:$AC,$A457+52),0)+IF($A457&lt;='P07'!$B$17,INDEX('P07'!$AC:$AC,$A457+52),0)+IF($A457&lt;='P08'!$B$17,INDEX('P08'!$AC:$AC,$A457+52),0)+IF($A457&lt;='P09'!$B$17,INDEX('P09'!$AC:$AC,$A457+52),0)+IF($A457&lt;='P10'!$B$17,INDEX('P10'!$AC:$AC,$A457+52),0)</f>
        <v>9.992201264326972E-2</v>
      </c>
      <c r="P457">
        <f>IF($A457&lt;='P01'!$B$17,INDEX('P01'!$AD:$AD,$A457+52),0)+IF($A457&lt;='P02'!$B$17,INDEX('P02'!$AD:$AD,$A457+52),0)+IF($A457&lt;='P03'!$B$17,INDEX('P03'!$AD:$AD,$A457+52),0)+IF($A457&lt;='P04'!$B$17,INDEX('P04'!$AD:$AD,$A457+52),0)+IF($A457&lt;='P05'!$B$17,INDEX('P05'!$AD:$AD,$A457+52),0)+IF($A457&lt;='P06'!$B$17,INDEX('P06'!$AD:$AD,$A457+52),0)+IF($A457&lt;='P07'!$B$17,INDEX('P07'!$AD:$AD,$A457+52),0)+IF($A457&lt;='P08'!$B$17,INDEX('P08'!$AD:$AD,$A457+52),0)+IF($A457&lt;='P09'!$B$17,INDEX('P09'!$AD:$AD,$A457+52),0)+IF($A457&lt;='P10'!$B$17,INDEX('P10'!$AD:$AD,$A457+52),0)</f>
        <v>0.60821959547240767</v>
      </c>
      <c r="Q457">
        <f>IF($A457&lt;='P01'!$B$17,INDEX('P01'!$AE:$AE,$A457+52),0)+IF($A457&lt;='P02'!$B$17,INDEX('P02'!$AE:$AE,$A457+52),0)+IF($A457&lt;='P03'!$B$17,INDEX('P03'!$AE:$AE,$A457+52),0)+IF($A457&lt;='P04'!$B$17,INDEX('P04'!$AE:$AE,$A457+52),0)+IF($A457&lt;='P05'!$B$17,INDEX('P05'!$AE:$AE,$A457+52),0)+IF($A457&lt;='P06'!$B$17,INDEX('P06'!$AE:$AE,$A457+52),0)+IF($A457&lt;='P07'!$B$17,INDEX('P07'!$AE:$AE,$A457+52),0)+IF($A457&lt;='P08'!$B$17,INDEX('P08'!$AE:$AE,$A457+52),0)+IF($A457&lt;='P09'!$B$17,INDEX('P09'!$AE:$AE,$A457+52),0)+IF($A457&lt;='P10'!$B$17,INDEX('P10'!$AE:$AE,$A457+52),0)</f>
        <v>20.667643133099421</v>
      </c>
      <c r="R457">
        <f>IF($A457&lt;='P01'!$B$17,INDEX('P01'!$AF:$AF,$A457+52),0)+IF($A457&lt;='P02'!$B$17,INDEX('P02'!$AF:$AF,$A457+52),0)+IF($A457&lt;='P03'!$B$17,INDEX('P03'!$AF:$AF,$A457+52),0)+IF($A457&lt;='P04'!$B$17,INDEX('P04'!$AF:$AF,$A457+52),0)+IF($A457&lt;='P05'!$B$17,INDEX('P05'!$AF:$AF,$A457+52),0)+IF($A457&lt;='P06'!$B$17,INDEX('P06'!$AF:$AF,$A457+52),0)+IF($A457&lt;='P07'!$B$17,INDEX('P07'!$AF:$AF,$A457+52),0)+IF($A457&lt;='P08'!$B$17,INDEX('P08'!$AF:$AF,$A457+52),0)+IF($A457&lt;='P09'!$B$17,INDEX('P09'!$AF:$AF,$A457+52),0)+IF($A457&lt;='P10'!$B$17,INDEX('P10'!$AF:$AF,$A457+52),0)</f>
        <v>1.471914796144462E-2</v>
      </c>
      <c r="S457">
        <f>IF($A457&lt;='P01'!$B$17,INDEX('P01'!$AG:$AG,$A457+52),0)+IF($A457&lt;='P02'!$B$17,INDEX('P02'!$AG:$AG,$A457+52),0)+IF($A457&lt;='P03'!$B$17,INDEX('P03'!$AG:$AG,$A457+52),0)+IF($A457&lt;='P04'!$B$17,INDEX('P04'!$AG:$AG,$A457+52),0)+IF($A457&lt;='P05'!$B$17,INDEX('P05'!$AG:$AG,$A457+52),0)+IF($A457&lt;='P06'!$B$17,INDEX('P06'!$AG:$AG,$A457+52),0)+IF($A457&lt;='P07'!$B$17,INDEX('P07'!$AG:$AG,$A457+52),0)+IF($A457&lt;='P08'!$B$17,INDEX('P08'!$AG:$AG,$A457+52),0)+IF($A457&lt;='P09'!$B$17,INDEX('P09'!$AG:$AG,$A457+52),0)+IF($A457&lt;='P10'!$B$17,INDEX('P10'!$AG:$AG,$A457+52),0)</f>
        <v>3798.5882142370988</v>
      </c>
      <c r="T457">
        <f>IF($A457&lt;='P01'!$B$17,INDEX('P01'!$AI:$AI,$A457+52),0)+IF($A457&lt;='P02'!$B$17,INDEX('P02'!$AI:$AI,$A457+52),0)+IF($A457&lt;='P03'!$B$17,INDEX('P03'!$AI:$AI,$A457+52),0)+IF($A457&lt;='P04'!$B$17,INDEX('P04'!$AI:$AI,$A457+52),0)+IF($A457&lt;='P05'!$B$17,INDEX('P05'!$AI:$AI,$A457+52),0)+IF($A457&lt;='P06'!$B$17,INDEX('P06'!$AI:$AI,$A457+52),0)+IF($A457&lt;='P07'!$B$17,INDEX('P07'!$AI:$AI,$A457+52),0)+IF($A457&lt;='P08'!$B$17,INDEX('P08'!$AI:$AI,$A457+52),0)+IF($A457&lt;='P09'!$B$17,INDEX('P09'!$AI:$AI,$A457+52),0)+IF($A457&lt;='P10'!$B$17,INDEX('P10'!$AI:$AI,$A457+52),0)</f>
        <v>3798.5882142370988</v>
      </c>
    </row>
    <row r="458" spans="1:20" x14ac:dyDescent="0.35">
      <c r="A458">
        <v>426</v>
      </c>
      <c r="B458">
        <f>IF($A458&lt;='P01'!$B$17,INDEX('P01'!$J:$J,$A458+52),0)+IF($A458&lt;='P02'!$B$17,INDEX('P02'!$J:$J,$A458+52),0)+IF($A458&lt;='P03'!$B$17,INDEX('P03'!$J:$J,$A458+52),0)+IF($A458&lt;='P04'!$B$17,INDEX('P04'!$J:$J,$A458+52),0)+IF($A458&lt;='P05'!$B$17,INDEX('P05'!$J:$J,$A458+52),0)+IF($A458&lt;='P06'!$B$17,INDEX('P06'!$J:$J,$A458+52),0)+IF($A458&lt;='P07'!$B$17,INDEX('P07'!$J:$J,$A458+52),0)+IF($A458&lt;='P08'!$B$17,INDEX('P08'!$J:$J,$A458+52),0)+IF($A458&lt;='P09'!$B$17,INDEX('P09'!$J:$J,$A458+52),0)+IF($A458&lt;='P10'!$B$17,INDEX('P10'!$J:$J,$A458+52),0)</f>
        <v>8.2578578779443271E-5</v>
      </c>
      <c r="C458">
        <f>IF($A458&lt;='P01'!$B$17,INDEX('P01'!$K:$K,$A458+52),0)+IF($A458&lt;='P02'!$B$17,INDEX('P02'!$K:$K,$A458+52),0)+IF($A458&lt;='P03'!$B$17,INDEX('P03'!$K:$K,$A458+52),0)+IF($A458&lt;='P04'!$B$17,INDEX('P04'!$K:$K,$A458+52),0)+IF($A458&lt;='P05'!$B$17,INDEX('P05'!$K:$K,$A458+52),0)+IF($A458&lt;='P06'!$B$17,INDEX('P06'!$K:$K,$A458+52),0)+IF($A458&lt;='P07'!$B$17,INDEX('P07'!$K:$K,$A458+52),0)+IF($A458&lt;='P08'!$B$17,INDEX('P08'!$K:$K,$A458+52),0)+IF($A458&lt;='P09'!$B$17,INDEX('P09'!$K:$K,$A458+52),0)+IF($A458&lt;='P10'!$B$17,INDEX('P10'!$K:$K,$A458+52),0)</f>
        <v>5.7913442034533214E-4</v>
      </c>
      <c r="D458">
        <f>IF($A458&lt;='P01'!$B$17,INDEX('P01'!$L:$L,$A458+52),0)+IF($A458&lt;='P02'!$B$17,INDEX('P02'!$L:$L,$A458+52),0)+IF($A458&lt;='P03'!$B$17,INDEX('P03'!$L:$L,$A458+52),0)+IF($A458&lt;='P04'!$B$17,INDEX('P04'!$L:$L,$A458+52),0)+IF($A458&lt;='P05'!$B$17,INDEX('P05'!$L:$L,$A458+52),0)+IF($A458&lt;='P06'!$B$17,INDEX('P06'!$L:$L,$A458+52),0)+IF($A458&lt;='P07'!$B$17,INDEX('P07'!$L:$L,$A458+52),0)+IF($A458&lt;='P08'!$B$17,INDEX('P08'!$L:$L,$A458+52),0)+IF($A458&lt;='P09'!$B$17,INDEX('P09'!$L:$L,$A458+52),0)+IF($A458&lt;='P10'!$B$17,INDEX('P10'!$L:$L,$A458+52),0)</f>
        <v>0</v>
      </c>
      <c r="E458">
        <f>IF($A458&lt;='P01'!$B$17,INDEX('P01'!$M:$M,$A458+52),0)+IF($A458&lt;='P02'!$B$17,INDEX('P02'!$M:$M,$A458+52),0)+IF($A458&lt;='P03'!$B$17,INDEX('P03'!$M:$M,$A458+52),0)+IF($A458&lt;='P04'!$B$17,INDEX('P04'!$M:$M,$A458+52),0)+IF($A458&lt;='P05'!$B$17,INDEX('P05'!$M:$M,$A458+52),0)+IF($A458&lt;='P06'!$B$17,INDEX('P06'!$M:$M,$A458+52),0)+IF($A458&lt;='P07'!$B$17,INDEX('P07'!$M:$M,$A458+52),0)+IF($A458&lt;='P08'!$B$17,INDEX('P08'!$M:$M,$A458+52),0)+IF($A458&lt;='P09'!$B$17,INDEX('P09'!$M:$M,$A458+52),0)+IF($A458&lt;='P10'!$B$17,INDEX('P10'!$M:$M,$A458+52),0)</f>
        <v>0.16995247578232245</v>
      </c>
      <c r="F458">
        <f>IF($A458&lt;='P01'!$B$17,INDEX('P01'!$R:$R,$A458+52),0)+IF($A458&lt;='P02'!$B$17,INDEX('P02'!$R:$R,$A458+52),0)+IF($A458&lt;='P03'!$B$17,INDEX('P03'!$R:$R,$A458+52),0)+IF($A458&lt;='P04'!$B$17,INDEX('P04'!$R:$R,$A458+52),0)+IF($A458&lt;='P05'!$B$17,INDEX('P05'!$R:$R,$A458+52),0)+IF($A458&lt;='P06'!$B$17,INDEX('P06'!$R:$R,$A458+52),0)+IF($A458&lt;='P07'!$B$17,INDEX('P07'!$R:$R,$A458+52),0)+IF($A458&lt;='P08'!$B$17,INDEX('P08'!$R:$R,$A458+52),0)+IF($A458&lt;='P09'!$B$17,INDEX('P09'!$R:$R,$A458+52),0)+IF($A458&lt;='P10'!$B$17,INDEX('P10'!$R:$R,$A458+52),0)</f>
        <v>19.897026695692375</v>
      </c>
      <c r="G458">
        <f>IF($A458&lt;='P01'!$B$17,INDEX('P01'!$S:$S,$A458+52),0)+IF($A458&lt;='P02'!$B$17,INDEX('P02'!$S:$S,$A458+52),0)+IF($A458&lt;='P03'!$B$17,INDEX('P03'!$S:$S,$A458+52),0)+IF($A458&lt;='P04'!$B$17,INDEX('P04'!$S:$S,$A458+52),0)+IF($A458&lt;='P05'!$B$17,INDEX('P05'!$S:$S,$A458+52),0)+IF($A458&lt;='P06'!$B$17,INDEX('P06'!$S:$S,$A458+52),0)+IF($A458&lt;='P07'!$B$17,INDEX('P07'!$S:$S,$A458+52),0)+IF($A458&lt;='P08'!$B$17,INDEX('P08'!$S:$S,$A458+52),0)+IF($A458&lt;='P09'!$B$17,INDEX('P09'!$S:$S,$A458+52),0)+IF($A458&lt;='P10'!$B$17,INDEX('P10'!$S:$S,$A458+52),0)</f>
        <v>0.39794053391384754</v>
      </c>
      <c r="H458">
        <f>IF($A458&lt;='P01'!$B$17,INDEX('P01'!$T:$T,$A458+52),0)+IF($A458&lt;='P02'!$B$17,INDEX('P02'!$T:$T,$A458+52),0)+IF($A458&lt;='P03'!$B$17,INDEX('P03'!$T:$T,$A458+52),0)+IF($A458&lt;='P04'!$B$17,INDEX('P04'!$T:$T,$A458+52),0)+IF($A458&lt;='P05'!$B$17,INDEX('P05'!$T:$T,$A458+52),0)+IF($A458&lt;='P06'!$B$17,INDEX('P06'!$T:$T,$A458+52),0)+IF($A458&lt;='P07'!$B$17,INDEX('P07'!$T:$T,$A458+52),0)+IF($A458&lt;='P08'!$B$17,INDEX('P08'!$T:$T,$A458+52),0)+IF($A458&lt;='P09'!$B$17,INDEX('P09'!$T:$T,$A458+52),0)+IF($A458&lt;='P10'!$B$17,INDEX('P10'!$T:$T,$A458+52),0)</f>
        <v>2.4361645930667515</v>
      </c>
      <c r="I458">
        <f>IF($A458&lt;='P01'!$B$17,INDEX('P01'!$U:$U,$A458+52),0)+IF($A458&lt;='P02'!$B$17,INDEX('P02'!$U:$U,$A458+52),0)+IF($A458&lt;='P03'!$B$17,INDEX('P03'!$U:$U,$A458+52),0)+IF($A458&lt;='P04'!$B$17,INDEX('P04'!$U:$U,$A458+52),0)+IF($A458&lt;='P05'!$B$17,INDEX('P05'!$U:$U,$A458+52),0)+IF($A458&lt;='P06'!$B$17,INDEX('P06'!$U:$U,$A458+52),0)+IF($A458&lt;='P07'!$B$17,INDEX('P07'!$U:$U,$A458+52),0)+IF($A458&lt;='P08'!$B$17,INDEX('P08'!$U:$U,$A458+52),0)+IF($A458&lt;='P09'!$B$17,INDEX('P09'!$U:$U,$A458+52),0)+IF($A458&lt;='P10'!$B$17,INDEX('P10'!$U:$U,$A458+52),0)</f>
        <v>82.578578779443276</v>
      </c>
      <c r="J458">
        <f>IF($A458&lt;='P01'!$B$17,INDEX('P01'!$V:$V,$A458+52),0)+IF($A458&lt;='P02'!$B$17,INDEX('P02'!$V:$V,$A458+52),0)+IF($A458&lt;='P03'!$B$17,INDEX('P03'!$V:$V,$A458+52),0)+IF($A458&lt;='P04'!$B$17,INDEX('P04'!$V:$V,$A458+52),0)+IF($A458&lt;='P05'!$B$17,INDEX('P05'!$V:$V,$A458+52),0)+IF($A458&lt;='P06'!$B$17,INDEX('P06'!$V:$V,$A458+52),0)+IF($A458&lt;='P07'!$B$17,INDEX('P07'!$V:$V,$A458+52),0)+IF($A458&lt;='P08'!$B$17,INDEX('P08'!$V:$V,$A458+52),0)+IF($A458&lt;='P09'!$B$17,INDEX('P09'!$V:$V,$A458+52),0)+IF($A458&lt;='P10'!$B$17,INDEX('P10'!$V:$V,$A458+52),0)</f>
        <v>5.8956119419221797E-2</v>
      </c>
      <c r="K458">
        <f>IF($A458&lt;='P01'!$B$17,INDEX('P01'!$W:$W,$A458+52),0)+IF($A458&lt;='P02'!$B$17,INDEX('P02'!$W:$W,$A458+52),0)+IF($A458&lt;='P03'!$B$17,INDEX('P03'!$W:$W,$A458+52),0)+IF($A458&lt;='P04'!$B$17,INDEX('P04'!$W:$W,$A458+52),0)+IF($A458&lt;='P05'!$B$17,INDEX('P05'!$W:$W,$A458+52),0)+IF($A458&lt;='P06'!$B$17,INDEX('P06'!$W:$W,$A458+52),0)+IF($A458&lt;='P07'!$B$17,INDEX('P07'!$W:$W,$A458+52),0)+IF($A458&lt;='P08'!$B$17,INDEX('P08'!$W:$W,$A458+52),0)+IF($A458&lt;='P09'!$B$17,INDEX('P09'!$W:$W,$A458+52),0)+IF($A458&lt;='P10'!$B$17,INDEX('P10'!$W:$W,$A458+52),0)</f>
        <v>-65.574613330150726</v>
      </c>
      <c r="L458">
        <f>IF($A458&lt;='P01'!$B$17,INDEX('P01'!$X:$X,$A458+52),0)+IF($A458&lt;='P02'!$B$17,INDEX('P02'!$X:$X,$A458+52),0)+IF($A458&lt;='P03'!$B$17,INDEX('P03'!$X:$X,$A458+52),0)+IF($A458&lt;='P04'!$B$17,INDEX('P04'!$X:$X,$A458+52),0)+IF($A458&lt;='P05'!$B$17,INDEX('P05'!$X:$X,$A458+52),0)+IF($A458&lt;='P06'!$B$17,INDEX('P06'!$X:$X,$A458+52),0)+IF($A458&lt;='P07'!$B$17,INDEX('P07'!$X:$X,$A458+52),0)+IF($A458&lt;='P08'!$B$17,INDEX('P08'!$X:$X,$A458+52),0)+IF($A458&lt;='P09'!$B$17,INDEX('P09'!$X:$X,$A458+52),0)+IF($A458&lt;='P10'!$B$17,INDEX('P10'!$X:$X,$A458+52),0)</f>
        <v>65.510778396066385</v>
      </c>
      <c r="M458">
        <f>IF($A458&lt;='P01'!$B$17,INDEX('P01'!$AA:$AA,$A458+52),0)+IF($A458&lt;='P02'!$B$17,INDEX('P02'!$AA:$AA,$A458+52),0)+IF($A458&lt;='P03'!$B$17,INDEX('P03'!$AA:$AA,$A458+52),0)+IF($A458&lt;='P04'!$B$17,INDEX('P04'!$AA:$AA,$A458+52),0)+IF($A458&lt;='P05'!$B$17,INDEX('P05'!$AA:$AA,$A458+52),0)+IF($A458&lt;='P06'!$B$17,INDEX('P06'!$AA:$AA,$A458+52),0)+IF($A458&lt;='P07'!$B$17,INDEX('P07'!$AA:$AA,$A458+52),0)+IF($A458&lt;='P08'!$B$17,INDEX('P08'!$AA:$AA,$A458+52),0)+IF($A458&lt;='P09'!$B$17,INDEX('P09'!$AA:$AA,$A458+52),0)+IF($A458&lt;='P10'!$B$17,INDEX('P10'!$AA:$AA,$A458+52),0)</f>
        <v>-16.279055905448487</v>
      </c>
      <c r="N458">
        <f>IF($A458&lt;='P01'!$B$17,INDEX('P01'!$AB:$AB,$A458+52),0)+IF($A458&lt;='P02'!$B$17,INDEX('P02'!$AB:$AB,$A458+52),0)+IF($A458&lt;='P03'!$B$17,INDEX('P03'!$AB:$AB,$A458+52),0)+IF($A458&lt;='P04'!$B$17,INDEX('P04'!$AB:$AB,$A458+52),0)+IF($A458&lt;='P05'!$B$17,INDEX('P05'!$AB:$AB,$A458+52),0)+IF($A458&lt;='P06'!$B$17,INDEX('P06'!$AB:$AB,$A458+52),0)+IF($A458&lt;='P07'!$B$17,INDEX('P07'!$AB:$AB,$A458+52),0)+IF($A458&lt;='P08'!$B$17,INDEX('P08'!$AB:$AB,$A458+52),0)+IF($A458&lt;='P09'!$B$17,INDEX('P09'!$AB:$AB,$A458+52),0)+IF($A458&lt;='P10'!$B$17,INDEX('P10'!$AB:$AB,$A458+52),0)</f>
        <v>4.9604843347855523</v>
      </c>
      <c r="O458">
        <f>IF($A458&lt;='P01'!$B$17,INDEX('P01'!$AC:$AC,$A458+52),0)+IF($A458&lt;='P02'!$B$17,INDEX('P02'!$AC:$AC,$A458+52),0)+IF($A458&lt;='P03'!$B$17,INDEX('P03'!$AC:$AC,$A458+52),0)+IF($A458&lt;='P04'!$B$17,INDEX('P04'!$AC:$AC,$A458+52),0)+IF($A458&lt;='P05'!$B$17,INDEX('P05'!$AC:$AC,$A458+52),0)+IF($A458&lt;='P06'!$B$17,INDEX('P06'!$AC:$AC,$A458+52),0)+IF($A458&lt;='P07'!$B$17,INDEX('P07'!$AC:$AC,$A458+52),0)+IF($A458&lt;='P08'!$B$17,INDEX('P08'!$AC:$AC,$A458+52),0)+IF($A458&lt;='P09'!$B$17,INDEX('P09'!$AC:$AC,$A458+52),0)+IF($A458&lt;='P10'!$B$17,INDEX('P10'!$AC:$AC,$A458+52),0)</f>
        <v>9.920968669571105E-2</v>
      </c>
      <c r="P458">
        <f>IF($A458&lt;='P01'!$B$17,INDEX('P01'!$AD:$AD,$A458+52),0)+IF($A458&lt;='P02'!$B$17,INDEX('P02'!$AD:$AD,$A458+52),0)+IF($A458&lt;='P03'!$B$17,INDEX('P03'!$AD:$AD,$A458+52),0)+IF($A458&lt;='P04'!$B$17,INDEX('P04'!$AD:$AD,$A458+52),0)+IF($A458&lt;='P05'!$B$17,INDEX('P05'!$AD:$AD,$A458+52),0)+IF($A458&lt;='P06'!$B$17,INDEX('P06'!$AD:$AD,$A458+52),0)+IF($A458&lt;='P07'!$B$17,INDEX('P07'!$AD:$AD,$A458+52),0)+IF($A458&lt;='P08'!$B$17,INDEX('P08'!$AD:$AD,$A458+52),0)+IF($A458&lt;='P09'!$B$17,INDEX('P09'!$AD:$AD,$A458+52),0)+IF($A458&lt;='P10'!$B$17,INDEX('P10'!$AD:$AD,$A458+52),0)</f>
        <v>0.60537304816682069</v>
      </c>
      <c r="Q458">
        <f>IF($A458&lt;='P01'!$B$17,INDEX('P01'!$AE:$AE,$A458+52),0)+IF($A458&lt;='P02'!$B$17,INDEX('P02'!$AE:$AE,$A458+52),0)+IF($A458&lt;='P03'!$B$17,INDEX('P03'!$AE:$AE,$A458+52),0)+IF($A458&lt;='P04'!$B$17,INDEX('P04'!$AE:$AE,$A458+52),0)+IF($A458&lt;='P05'!$B$17,INDEX('P05'!$AE:$AE,$A458+52),0)+IF($A458&lt;='P06'!$B$17,INDEX('P06'!$AE:$AE,$A458+52),0)+IF($A458&lt;='P07'!$B$17,INDEX('P07'!$AE:$AE,$A458+52),0)+IF($A458&lt;='P08'!$B$17,INDEX('P08'!$AE:$AE,$A458+52),0)+IF($A458&lt;='P09'!$B$17,INDEX('P09'!$AE:$AE,$A458+52),0)+IF($A458&lt;='P10'!$B$17,INDEX('P10'!$AE:$AE,$A458+52),0)</f>
        <v>20.520307244948842</v>
      </c>
      <c r="R458">
        <f>IF($A458&lt;='P01'!$B$17,INDEX('P01'!$AF:$AF,$A458+52),0)+IF($A458&lt;='P02'!$B$17,INDEX('P02'!$AF:$AF,$A458+52),0)+IF($A458&lt;='P03'!$B$17,INDEX('P03'!$AF:$AF,$A458+52),0)+IF($A458&lt;='P04'!$B$17,INDEX('P04'!$AF:$AF,$A458+52),0)+IF($A458&lt;='P05'!$B$17,INDEX('P05'!$AF:$AF,$A458+52),0)+IF($A458&lt;='P06'!$B$17,INDEX('P06'!$AF:$AF,$A458+52),0)+IF($A458&lt;='P07'!$B$17,INDEX('P07'!$AF:$AF,$A458+52),0)+IF($A458&lt;='P08'!$B$17,INDEX('P08'!$AF:$AF,$A458+52),0)+IF($A458&lt;='P09'!$B$17,INDEX('P09'!$AF:$AF,$A458+52),0)+IF($A458&lt;='P10'!$B$17,INDEX('P10'!$AF:$AF,$A458+52),0)</f>
        <v>1.4650260422664088E-2</v>
      </c>
      <c r="S458">
        <f>IF($A458&lt;='P01'!$B$17,INDEX('P01'!$AG:$AG,$A458+52),0)+IF($A458&lt;='P02'!$B$17,INDEX('P02'!$AG:$AG,$A458+52),0)+IF($A458&lt;='P03'!$B$17,INDEX('P03'!$AG:$AG,$A458+52),0)+IF($A458&lt;='P04'!$B$17,INDEX('P04'!$AG:$AG,$A458+52),0)+IF($A458&lt;='P05'!$B$17,INDEX('P05'!$AG:$AG,$A458+52),0)+IF($A458&lt;='P06'!$B$17,INDEX('P06'!$AG:$AG,$A458+52),0)+IF($A458&lt;='P07'!$B$17,INDEX('P07'!$AG:$AG,$A458+52),0)+IF($A458&lt;='P08'!$B$17,INDEX('P08'!$AG:$AG,$A458+52),0)+IF($A458&lt;='P09'!$B$17,INDEX('P09'!$AG:$AG,$A458+52),0)+IF($A458&lt;='P10'!$B$17,INDEX('P10'!$AG:$AG,$A458+52),0)</f>
        <v>3745.5130251941723</v>
      </c>
      <c r="T458">
        <f>IF($A458&lt;='P01'!$B$17,INDEX('P01'!$AI:$AI,$A458+52),0)+IF($A458&lt;='P02'!$B$17,INDEX('P02'!$AI:$AI,$A458+52),0)+IF($A458&lt;='P03'!$B$17,INDEX('P03'!$AI:$AI,$A458+52),0)+IF($A458&lt;='P04'!$B$17,INDEX('P04'!$AI:$AI,$A458+52),0)+IF($A458&lt;='P05'!$B$17,INDEX('P05'!$AI:$AI,$A458+52),0)+IF($A458&lt;='P06'!$B$17,INDEX('P06'!$AI:$AI,$A458+52),0)+IF($A458&lt;='P07'!$B$17,INDEX('P07'!$AI:$AI,$A458+52),0)+IF($A458&lt;='P08'!$B$17,INDEX('P08'!$AI:$AI,$A458+52),0)+IF($A458&lt;='P09'!$B$17,INDEX('P09'!$AI:$AI,$A458+52),0)+IF($A458&lt;='P10'!$B$17,INDEX('P10'!$AI:$AI,$A458+52),0)</f>
        <v>3745.5130251941723</v>
      </c>
    </row>
    <row r="459" spans="1:20" x14ac:dyDescent="0.35">
      <c r="A459">
        <v>427</v>
      </c>
      <c r="B459">
        <f>IF($A459&lt;='P01'!$B$17,INDEX('P01'!$J:$J,$A459+52),0)+IF($A459&lt;='P02'!$B$17,INDEX('P02'!$J:$J,$A459+52),0)+IF($A459&lt;='P03'!$B$17,INDEX('P03'!$J:$J,$A459+52),0)+IF($A459&lt;='P04'!$B$17,INDEX('P04'!$J:$J,$A459+52),0)+IF($A459&lt;='P05'!$B$17,INDEX('P05'!$J:$J,$A459+52),0)+IF($A459&lt;='P06'!$B$17,INDEX('P06'!$J:$J,$A459+52),0)+IF($A459&lt;='P07'!$B$17,INDEX('P07'!$J:$J,$A459+52),0)+IF($A459&lt;='P08'!$B$17,INDEX('P08'!$J:$J,$A459+52),0)+IF($A459&lt;='P09'!$B$17,INDEX('P09'!$J:$J,$A459+52),0)+IF($A459&lt;='P10'!$B$17,INDEX('P10'!$J:$J,$A459+52),0)</f>
        <v>8.225830460167484E-5</v>
      </c>
      <c r="C459">
        <f>IF($A459&lt;='P01'!$B$17,INDEX('P01'!$K:$K,$A459+52),0)+IF($A459&lt;='P02'!$B$17,INDEX('P02'!$K:$K,$A459+52),0)+IF($A459&lt;='P03'!$B$17,INDEX('P03'!$K:$K,$A459+52),0)+IF($A459&lt;='P04'!$B$17,INDEX('P04'!$K:$K,$A459+52),0)+IF($A459&lt;='P05'!$B$17,INDEX('P05'!$K:$K,$A459+52),0)+IF($A459&lt;='P06'!$B$17,INDEX('P06'!$K:$K,$A459+52),0)+IF($A459&lt;='P07'!$B$17,INDEX('P07'!$K:$K,$A459+52),0)+IF($A459&lt;='P08'!$B$17,INDEX('P08'!$K:$K,$A459+52),0)+IF($A459&lt;='P09'!$B$17,INDEX('P09'!$K:$K,$A459+52),0)+IF($A459&lt;='P10'!$B$17,INDEX('P10'!$K:$K,$A459+52),0)</f>
        <v>5.7688829546603511E-4</v>
      </c>
      <c r="D459">
        <f>IF($A459&lt;='P01'!$B$17,INDEX('P01'!$L:$L,$A459+52),0)+IF($A459&lt;='P02'!$B$17,INDEX('P02'!$L:$L,$A459+52),0)+IF($A459&lt;='P03'!$B$17,INDEX('P03'!$L:$L,$A459+52),0)+IF($A459&lt;='P04'!$B$17,INDEX('P04'!$L:$L,$A459+52),0)+IF($A459&lt;='P05'!$B$17,INDEX('P05'!$L:$L,$A459+52),0)+IF($A459&lt;='P06'!$B$17,INDEX('P06'!$L:$L,$A459+52),0)+IF($A459&lt;='P07'!$B$17,INDEX('P07'!$L:$L,$A459+52),0)+IF($A459&lt;='P08'!$B$17,INDEX('P08'!$L:$L,$A459+52),0)+IF($A459&lt;='P09'!$B$17,INDEX('P09'!$L:$L,$A459+52),0)+IF($A459&lt;='P10'!$B$17,INDEX('P10'!$L:$L,$A459+52),0)</f>
        <v>0</v>
      </c>
      <c r="E459">
        <f>IF($A459&lt;='P01'!$B$17,INDEX('P01'!$M:$M,$A459+52),0)+IF($A459&lt;='P02'!$B$17,INDEX('P02'!$M:$M,$A459+52),0)+IF($A459&lt;='P03'!$B$17,INDEX('P03'!$M:$M,$A459+52),0)+IF($A459&lt;='P04'!$B$17,INDEX('P04'!$M:$M,$A459+52),0)+IF($A459&lt;='P05'!$B$17,INDEX('P05'!$M:$M,$A459+52),0)+IF($A459&lt;='P06'!$B$17,INDEX('P06'!$M:$M,$A459+52),0)+IF($A459&lt;='P07'!$B$17,INDEX('P07'!$M:$M,$A459+52),0)+IF($A459&lt;='P08'!$B$17,INDEX('P08'!$M:$M,$A459+52),0)+IF($A459&lt;='P09'!$B$17,INDEX('P09'!$M:$M,$A459+52),0)+IF($A459&lt;='P10'!$B$17,INDEX('P10'!$M:$M,$A459+52),0)</f>
        <v>0.16929332918225473</v>
      </c>
      <c r="F459">
        <f>IF($A459&lt;='P01'!$B$17,INDEX('P01'!$R:$R,$A459+52),0)+IF($A459&lt;='P02'!$B$17,INDEX('P02'!$R:$R,$A459+52),0)+IF($A459&lt;='P03'!$B$17,INDEX('P03'!$R:$R,$A459+52),0)+IF($A459&lt;='P04'!$B$17,INDEX('P04'!$R:$R,$A459+52),0)+IF($A459&lt;='P05'!$B$17,INDEX('P05'!$R:$R,$A459+52),0)+IF($A459&lt;='P06'!$B$17,INDEX('P06'!$R:$R,$A459+52),0)+IF($A459&lt;='P07'!$B$17,INDEX('P07'!$R:$R,$A459+52),0)+IF($A459&lt;='P08'!$B$17,INDEX('P08'!$R:$R,$A459+52),0)+IF($A459&lt;='P09'!$B$17,INDEX('P09'!$R:$R,$A459+52),0)+IF($A459&lt;='P10'!$B$17,INDEX('P10'!$R:$R,$A459+52),0)</f>
        <v>19.819857725734444</v>
      </c>
      <c r="G459">
        <f>IF($A459&lt;='P01'!$B$17,INDEX('P01'!$S:$S,$A459+52),0)+IF($A459&lt;='P02'!$B$17,INDEX('P02'!$S:$S,$A459+52),0)+IF($A459&lt;='P03'!$B$17,INDEX('P03'!$S:$S,$A459+52),0)+IF($A459&lt;='P04'!$B$17,INDEX('P04'!$S:$S,$A459+52),0)+IF($A459&lt;='P05'!$B$17,INDEX('P05'!$S:$S,$A459+52),0)+IF($A459&lt;='P06'!$B$17,INDEX('P06'!$S:$S,$A459+52),0)+IF($A459&lt;='P07'!$B$17,INDEX('P07'!$S:$S,$A459+52),0)+IF($A459&lt;='P08'!$B$17,INDEX('P08'!$S:$S,$A459+52),0)+IF($A459&lt;='P09'!$B$17,INDEX('P09'!$S:$S,$A459+52),0)+IF($A459&lt;='P10'!$B$17,INDEX('P10'!$S:$S,$A459+52),0)</f>
        <v>0.39639715451468888</v>
      </c>
      <c r="H459">
        <f>IF($A459&lt;='P01'!$B$17,INDEX('P01'!$T:$T,$A459+52),0)+IF($A459&lt;='P02'!$B$17,INDEX('P02'!$T:$T,$A459+52),0)+IF($A459&lt;='P03'!$B$17,INDEX('P03'!$T:$T,$A459+52),0)+IF($A459&lt;='P04'!$B$17,INDEX('P04'!$T:$T,$A459+52),0)+IF($A459&lt;='P05'!$B$17,INDEX('P05'!$T:$T,$A459+52),0)+IF($A459&lt;='P06'!$B$17,INDEX('P06'!$T:$T,$A459+52),0)+IF($A459&lt;='P07'!$B$17,INDEX('P07'!$T:$T,$A459+52),0)+IF($A459&lt;='P08'!$B$17,INDEX('P08'!$T:$T,$A459+52),0)+IF($A459&lt;='P09'!$B$17,INDEX('P09'!$T:$T,$A459+52),0)+IF($A459&lt;='P10'!$B$17,INDEX('P10'!$T:$T,$A459+52),0)</f>
        <v>2.4327010671199201</v>
      </c>
      <c r="I459">
        <f>IF($A459&lt;='P01'!$B$17,INDEX('P01'!$U:$U,$A459+52),0)+IF($A459&lt;='P02'!$B$17,INDEX('P02'!$U:$U,$A459+52),0)+IF($A459&lt;='P03'!$B$17,INDEX('P03'!$U:$U,$A459+52),0)+IF($A459&lt;='P04'!$B$17,INDEX('P04'!$U:$U,$A459+52),0)+IF($A459&lt;='P05'!$B$17,INDEX('P05'!$U:$U,$A459+52),0)+IF($A459&lt;='P06'!$B$17,INDEX('P06'!$U:$U,$A459+52),0)+IF($A459&lt;='P07'!$B$17,INDEX('P07'!$U:$U,$A459+52),0)+IF($A459&lt;='P08'!$B$17,INDEX('P08'!$U:$U,$A459+52),0)+IF($A459&lt;='P09'!$B$17,INDEX('P09'!$U:$U,$A459+52),0)+IF($A459&lt;='P10'!$B$17,INDEX('P10'!$U:$U,$A459+52),0)</f>
        <v>82.258304601674837</v>
      </c>
      <c r="J459">
        <f>IF($A459&lt;='P01'!$B$17,INDEX('P01'!$V:$V,$A459+52),0)+IF($A459&lt;='P02'!$B$17,INDEX('P02'!$V:$V,$A459+52),0)+IF($A459&lt;='P03'!$B$17,INDEX('P03'!$V:$V,$A459+52),0)+IF($A459&lt;='P04'!$B$17,INDEX('P04'!$V:$V,$A459+52),0)+IF($A459&lt;='P05'!$B$17,INDEX('P05'!$V:$V,$A459+52),0)+IF($A459&lt;='P06'!$B$17,INDEX('P06'!$V:$V,$A459+52),0)+IF($A459&lt;='P07'!$B$17,INDEX('P07'!$V:$V,$A459+52),0)+IF($A459&lt;='P08'!$B$17,INDEX('P08'!$V:$V,$A459+52),0)+IF($A459&lt;='P09'!$B$17,INDEX('P09'!$V:$V,$A459+52),0)+IF($A459&lt;='P10'!$B$17,INDEX('P10'!$V:$V,$A459+52),0)</f>
        <v>5.8872300760205866E-2</v>
      </c>
      <c r="K459">
        <f>IF($A459&lt;='P01'!$B$17,INDEX('P01'!$W:$W,$A459+52),0)+IF($A459&lt;='P02'!$B$17,INDEX('P02'!$W:$W,$A459+52),0)+IF($A459&lt;='P03'!$B$17,INDEX('P03'!$W:$W,$A459+52),0)+IF($A459&lt;='P04'!$B$17,INDEX('P04'!$W:$W,$A459+52),0)+IF($A459&lt;='P05'!$B$17,INDEX('P05'!$W:$W,$A459+52),0)+IF($A459&lt;='P06'!$B$17,INDEX('P06'!$W:$W,$A459+52),0)+IF($A459&lt;='P07'!$B$17,INDEX('P07'!$W:$W,$A459+52),0)+IF($A459&lt;='P08'!$B$17,INDEX('P08'!$W:$W,$A459+52),0)+IF($A459&lt;='P09'!$B$17,INDEX('P09'!$W:$W,$A459+52),0)+IF($A459&lt;='P10'!$B$17,INDEX('P10'!$W:$W,$A459+52),0)</f>
        <v>-65.326417398335209</v>
      </c>
      <c r="L459">
        <f>IF($A459&lt;='P01'!$B$17,INDEX('P01'!$X:$X,$A459+52),0)+IF($A459&lt;='P02'!$B$17,INDEX('P02'!$X:$X,$A459+52),0)+IF($A459&lt;='P03'!$B$17,INDEX('P03'!$X:$X,$A459+52),0)+IF($A459&lt;='P04'!$B$17,INDEX('P04'!$X:$X,$A459+52),0)+IF($A459&lt;='P05'!$B$17,INDEX('P05'!$X:$X,$A459+52),0)+IF($A459&lt;='P06'!$B$17,INDEX('P06'!$X:$X,$A459+52),0)+IF($A459&lt;='P07'!$B$17,INDEX('P07'!$X:$X,$A459+52),0)+IF($A459&lt;='P08'!$B$17,INDEX('P08'!$X:$X,$A459+52),0)+IF($A459&lt;='P09'!$B$17,INDEX('P09'!$X:$X,$A459+52),0)+IF($A459&lt;='P10'!$B$17,INDEX('P10'!$X:$X,$A459+52),0)</f>
        <v>65.262830042755226</v>
      </c>
      <c r="M459">
        <f>IF($A459&lt;='P01'!$B$17,INDEX('P01'!$AA:$AA,$A459+52),0)+IF($A459&lt;='P02'!$B$17,INDEX('P02'!$AA:$AA,$A459+52),0)+IF($A459&lt;='P03'!$B$17,INDEX('P03'!$AA:$AA,$A459+52),0)+IF($A459&lt;='P04'!$B$17,INDEX('P04'!$AA:$AA,$A459+52),0)+IF($A459&lt;='P05'!$B$17,INDEX('P05'!$AA:$AA,$A459+52),0)+IF($A459&lt;='P06'!$B$17,INDEX('P06'!$AA:$AA,$A459+52),0)+IF($A459&lt;='P07'!$B$17,INDEX('P07'!$AA:$AA,$A459+52),0)+IF($A459&lt;='P08'!$B$17,INDEX('P08'!$AA:$AA,$A459+52),0)+IF($A459&lt;='P09'!$B$17,INDEX('P09'!$AA:$AA,$A459+52),0)+IF($A459&lt;='P10'!$B$17,INDEX('P10'!$AA:$AA,$A459+52),0)</f>
        <v>-16.164523705290627</v>
      </c>
      <c r="N459">
        <f>IF($A459&lt;='P01'!$B$17,INDEX('P01'!$AB:$AB,$A459+52),0)+IF($A459&lt;='P02'!$B$17,INDEX('P02'!$AB:$AB,$A459+52),0)+IF($A459&lt;='P03'!$B$17,INDEX('P03'!$AB:$AB,$A459+52),0)+IF($A459&lt;='P04'!$B$17,INDEX('P04'!$AB:$AB,$A459+52),0)+IF($A459&lt;='P05'!$B$17,INDEX('P05'!$AB:$AB,$A459+52),0)+IF($A459&lt;='P06'!$B$17,INDEX('P06'!$AB:$AB,$A459+52),0)+IF($A459&lt;='P07'!$B$17,INDEX('P07'!$AB:$AB,$A459+52),0)+IF($A459&lt;='P08'!$B$17,INDEX('P08'!$AB:$AB,$A459+52),0)+IF($A459&lt;='P09'!$B$17,INDEX('P09'!$AB:$AB,$A459+52),0)+IF($A459&lt;='P10'!$B$17,INDEX('P10'!$AB:$AB,$A459+52),0)</f>
        <v>4.925121939546969</v>
      </c>
      <c r="O459">
        <f>IF($A459&lt;='P01'!$B$17,INDEX('P01'!$AC:$AC,$A459+52),0)+IF($A459&lt;='P02'!$B$17,INDEX('P02'!$AC:$AC,$A459+52),0)+IF($A459&lt;='P03'!$B$17,INDEX('P03'!$AC:$AC,$A459+52),0)+IF($A459&lt;='P04'!$B$17,INDEX('P04'!$AC:$AC,$A459+52),0)+IF($A459&lt;='P05'!$B$17,INDEX('P05'!$AC:$AC,$A459+52),0)+IF($A459&lt;='P06'!$B$17,INDEX('P06'!$AC:$AC,$A459+52),0)+IF($A459&lt;='P07'!$B$17,INDEX('P07'!$AC:$AC,$A459+52),0)+IF($A459&lt;='P08'!$B$17,INDEX('P08'!$AC:$AC,$A459+52),0)+IF($A459&lt;='P09'!$B$17,INDEX('P09'!$AC:$AC,$A459+52),0)+IF($A459&lt;='P10'!$B$17,INDEX('P10'!$AC:$AC,$A459+52),0)</f>
        <v>9.8502438790939367E-2</v>
      </c>
      <c r="P459">
        <f>IF($A459&lt;='P01'!$B$17,INDEX('P01'!$AD:$AD,$A459+52),0)+IF($A459&lt;='P02'!$B$17,INDEX('P02'!$AD:$AD,$A459+52),0)+IF($A459&lt;='P03'!$B$17,INDEX('P03'!$AD:$AD,$A459+52),0)+IF($A459&lt;='P04'!$B$17,INDEX('P04'!$AD:$AD,$A459+52),0)+IF($A459&lt;='P05'!$B$17,INDEX('P05'!$AD:$AD,$A459+52),0)+IF($A459&lt;='P06'!$B$17,INDEX('P06'!$AD:$AD,$A459+52),0)+IF($A459&lt;='P07'!$B$17,INDEX('P07'!$AD:$AD,$A459+52),0)+IF($A459&lt;='P08'!$B$17,INDEX('P08'!$AD:$AD,$A459+52),0)+IF($A459&lt;='P09'!$B$17,INDEX('P09'!$AD:$AD,$A459+52),0)+IF($A459&lt;='P10'!$B$17,INDEX('P10'!$AD:$AD,$A459+52),0)</f>
        <v>0.60253982307515663</v>
      </c>
      <c r="Q459">
        <f>IF($A459&lt;='P01'!$B$17,INDEX('P01'!$AE:$AE,$A459+52),0)+IF($A459&lt;='P02'!$B$17,INDEX('P02'!$AE:$AE,$A459+52),0)+IF($A459&lt;='P03'!$B$17,INDEX('P03'!$AE:$AE,$A459+52),0)+IF($A459&lt;='P04'!$B$17,INDEX('P04'!$AE:$AE,$A459+52),0)+IF($A459&lt;='P05'!$B$17,INDEX('P05'!$AE:$AE,$A459+52),0)+IF($A459&lt;='P06'!$B$17,INDEX('P06'!$AE:$AE,$A459+52),0)+IF($A459&lt;='P07'!$B$17,INDEX('P07'!$AE:$AE,$A459+52),0)+IF($A459&lt;='P08'!$B$17,INDEX('P08'!$AE:$AE,$A459+52),0)+IF($A459&lt;='P09'!$B$17,INDEX('P09'!$AE:$AE,$A459+52),0)+IF($A459&lt;='P10'!$B$17,INDEX('P10'!$AE:$AE,$A459+52),0)</f>
        <v>20.37402168768492</v>
      </c>
      <c r="R459">
        <f>IF($A459&lt;='P01'!$B$17,INDEX('P01'!$AF:$AF,$A459+52),0)+IF($A459&lt;='P02'!$B$17,INDEX('P02'!$AF:$AF,$A459+52),0)+IF($A459&lt;='P03'!$B$17,INDEX('P03'!$AF:$AF,$A459+52),0)+IF($A459&lt;='P04'!$B$17,INDEX('P04'!$AF:$AF,$A459+52),0)+IF($A459&lt;='P05'!$B$17,INDEX('P05'!$AF:$AF,$A459+52),0)+IF($A459&lt;='P06'!$B$17,INDEX('P06'!$AF:$AF,$A459+52),0)+IF($A459&lt;='P07'!$B$17,INDEX('P07'!$AF:$AF,$A459+52),0)+IF($A459&lt;='P08'!$B$17,INDEX('P08'!$AF:$AF,$A459+52),0)+IF($A459&lt;='P09'!$B$17,INDEX('P09'!$AF:$AF,$A459+52),0)+IF($A459&lt;='P10'!$B$17,INDEX('P10'!$AF:$AF,$A459+52),0)</f>
        <v>1.4581695286580484E-2</v>
      </c>
      <c r="S459">
        <f>IF($A459&lt;='P01'!$B$17,INDEX('P01'!$AG:$AG,$A459+52),0)+IF($A459&lt;='P02'!$B$17,INDEX('P02'!$AG:$AG,$A459+52),0)+IF($A459&lt;='P03'!$B$17,INDEX('P03'!$AG:$AG,$A459+52),0)+IF($A459&lt;='P04'!$B$17,INDEX('P04'!$AG:$AG,$A459+52),0)+IF($A459&lt;='P05'!$B$17,INDEX('P05'!$AG:$AG,$A459+52),0)+IF($A459&lt;='P06'!$B$17,INDEX('P06'!$AG:$AG,$A459+52),0)+IF($A459&lt;='P07'!$B$17,INDEX('P07'!$AG:$AG,$A459+52),0)+IF($A459&lt;='P08'!$B$17,INDEX('P08'!$AG:$AG,$A459+52),0)+IF($A459&lt;='P09'!$B$17,INDEX('P09'!$AG:$AG,$A459+52),0)+IF($A459&lt;='P10'!$B$17,INDEX('P10'!$AG:$AG,$A459+52),0)</f>
        <v>3692.5120301467396</v>
      </c>
      <c r="T459">
        <f>IF($A459&lt;='P01'!$B$17,INDEX('P01'!$AI:$AI,$A459+52),0)+IF($A459&lt;='P02'!$B$17,INDEX('P02'!$AI:$AI,$A459+52),0)+IF($A459&lt;='P03'!$B$17,INDEX('P03'!$AI:$AI,$A459+52),0)+IF($A459&lt;='P04'!$B$17,INDEX('P04'!$AI:$AI,$A459+52),0)+IF($A459&lt;='P05'!$B$17,INDEX('P05'!$AI:$AI,$A459+52),0)+IF($A459&lt;='P06'!$B$17,INDEX('P06'!$AI:$AI,$A459+52),0)+IF($A459&lt;='P07'!$B$17,INDEX('P07'!$AI:$AI,$A459+52),0)+IF($A459&lt;='P08'!$B$17,INDEX('P08'!$AI:$AI,$A459+52),0)+IF($A459&lt;='P09'!$B$17,INDEX('P09'!$AI:$AI,$A459+52),0)+IF($A459&lt;='P10'!$B$17,INDEX('P10'!$AI:$AI,$A459+52),0)</f>
        <v>3692.5120301467396</v>
      </c>
    </row>
    <row r="460" spans="1:20" x14ac:dyDescent="0.35">
      <c r="A460">
        <v>428</v>
      </c>
      <c r="B460">
        <f>IF($A460&lt;='P01'!$B$17,INDEX('P01'!$J:$J,$A460+52),0)+IF($A460&lt;='P02'!$B$17,INDEX('P02'!$J:$J,$A460+52),0)+IF($A460&lt;='P03'!$B$17,INDEX('P03'!$J:$J,$A460+52),0)+IF($A460&lt;='P04'!$B$17,INDEX('P04'!$J:$J,$A460+52),0)+IF($A460&lt;='P05'!$B$17,INDEX('P05'!$J:$J,$A460+52),0)+IF($A460&lt;='P06'!$B$17,INDEX('P06'!$J:$J,$A460+52),0)+IF($A460&lt;='P07'!$B$17,INDEX('P07'!$J:$J,$A460+52),0)+IF($A460&lt;='P08'!$B$17,INDEX('P08'!$J:$J,$A460+52),0)+IF($A460&lt;='P09'!$B$17,INDEX('P09'!$J:$J,$A460+52),0)+IF($A460&lt;='P10'!$B$17,INDEX('P10'!$J:$J,$A460+52),0)</f>
        <v>8.1939272580776394E-5</v>
      </c>
      <c r="C460">
        <f>IF($A460&lt;='P01'!$B$17,INDEX('P01'!$K:$K,$A460+52),0)+IF($A460&lt;='P02'!$B$17,INDEX('P02'!$K:$K,$A460+52),0)+IF($A460&lt;='P03'!$B$17,INDEX('P03'!$K:$K,$A460+52),0)+IF($A460&lt;='P04'!$B$17,INDEX('P04'!$K:$K,$A460+52),0)+IF($A460&lt;='P05'!$B$17,INDEX('P05'!$K:$K,$A460+52),0)+IF($A460&lt;='P06'!$B$17,INDEX('P06'!$K:$K,$A460+52),0)+IF($A460&lt;='P07'!$B$17,INDEX('P07'!$K:$K,$A460+52),0)+IF($A460&lt;='P08'!$B$17,INDEX('P08'!$K:$K,$A460+52),0)+IF($A460&lt;='P09'!$B$17,INDEX('P09'!$K:$K,$A460+52),0)+IF($A460&lt;='P10'!$B$17,INDEX('P10'!$K:$K,$A460+52),0)</f>
        <v>5.7465088199603459E-4</v>
      </c>
      <c r="D460">
        <f>IF($A460&lt;='P01'!$B$17,INDEX('P01'!$L:$L,$A460+52),0)+IF($A460&lt;='P02'!$B$17,INDEX('P02'!$L:$L,$A460+52),0)+IF($A460&lt;='P03'!$B$17,INDEX('P03'!$L:$L,$A460+52),0)+IF($A460&lt;='P04'!$B$17,INDEX('P04'!$L:$L,$A460+52),0)+IF($A460&lt;='P05'!$B$17,INDEX('P05'!$L:$L,$A460+52),0)+IF($A460&lt;='P06'!$B$17,INDEX('P06'!$L:$L,$A460+52),0)+IF($A460&lt;='P07'!$B$17,INDEX('P07'!$L:$L,$A460+52),0)+IF($A460&lt;='P08'!$B$17,INDEX('P08'!$L:$L,$A460+52),0)+IF($A460&lt;='P09'!$B$17,INDEX('P09'!$L:$L,$A460+52),0)+IF($A460&lt;='P10'!$B$17,INDEX('P10'!$L:$L,$A460+52),0)</f>
        <v>0</v>
      </c>
      <c r="E460">
        <f>IF($A460&lt;='P01'!$B$17,INDEX('P01'!$M:$M,$A460+52),0)+IF($A460&lt;='P02'!$B$17,INDEX('P02'!$M:$M,$A460+52),0)+IF($A460&lt;='P03'!$B$17,INDEX('P03'!$M:$M,$A460+52),0)+IF($A460&lt;='P04'!$B$17,INDEX('P04'!$M:$M,$A460+52),0)+IF($A460&lt;='P05'!$B$17,INDEX('P05'!$M:$M,$A460+52),0)+IF($A460&lt;='P06'!$B$17,INDEX('P06'!$M:$M,$A460+52),0)+IF($A460&lt;='P07'!$B$17,INDEX('P07'!$M:$M,$A460+52),0)+IF($A460&lt;='P08'!$B$17,INDEX('P08'!$M:$M,$A460+52),0)+IF($A460&lt;='P09'!$B$17,INDEX('P09'!$M:$M,$A460+52),0)+IF($A460&lt;='P10'!$B$17,INDEX('P10'!$M:$M,$A460+52),0)</f>
        <v>0.16863673902767792</v>
      </c>
      <c r="F460">
        <f>IF($A460&lt;='P01'!$B$17,INDEX('P01'!$R:$R,$A460+52),0)+IF($A460&lt;='P02'!$B$17,INDEX('P02'!$R:$R,$A460+52),0)+IF($A460&lt;='P03'!$B$17,INDEX('P03'!$R:$R,$A460+52),0)+IF($A460&lt;='P04'!$B$17,INDEX('P04'!$R:$R,$A460+52),0)+IF($A460&lt;='P05'!$B$17,INDEX('P05'!$R:$R,$A460+52),0)+IF($A460&lt;='P06'!$B$17,INDEX('P06'!$R:$R,$A460+52),0)+IF($A460&lt;='P07'!$B$17,INDEX('P07'!$R:$R,$A460+52),0)+IF($A460&lt;='P08'!$B$17,INDEX('P08'!$R:$R,$A460+52),0)+IF($A460&lt;='P09'!$B$17,INDEX('P09'!$R:$R,$A460+52),0)+IF($A460&lt;='P10'!$B$17,INDEX('P10'!$R:$R,$A460+52),0)</f>
        <v>19.742988049234548</v>
      </c>
      <c r="G460">
        <f>IF($A460&lt;='P01'!$B$17,INDEX('P01'!$S:$S,$A460+52),0)+IF($A460&lt;='P02'!$B$17,INDEX('P02'!$S:$S,$A460+52),0)+IF($A460&lt;='P03'!$B$17,INDEX('P03'!$S:$S,$A460+52),0)+IF($A460&lt;='P04'!$B$17,INDEX('P04'!$S:$S,$A460+52),0)+IF($A460&lt;='P05'!$B$17,INDEX('P05'!$S:$S,$A460+52),0)+IF($A460&lt;='P06'!$B$17,INDEX('P06'!$S:$S,$A460+52),0)+IF($A460&lt;='P07'!$B$17,INDEX('P07'!$S:$S,$A460+52),0)+IF($A460&lt;='P08'!$B$17,INDEX('P08'!$S:$S,$A460+52),0)+IF($A460&lt;='P09'!$B$17,INDEX('P09'!$S:$S,$A460+52),0)+IF($A460&lt;='P10'!$B$17,INDEX('P10'!$S:$S,$A460+52),0)</f>
        <v>0.39485976098469094</v>
      </c>
      <c r="H460">
        <f>IF($A460&lt;='P01'!$B$17,INDEX('P01'!$T:$T,$A460+52),0)+IF($A460&lt;='P02'!$B$17,INDEX('P02'!$T:$T,$A460+52),0)+IF($A460&lt;='P03'!$B$17,INDEX('P03'!$T:$T,$A460+52),0)+IF($A460&lt;='P04'!$B$17,INDEX('P04'!$T:$T,$A460+52),0)+IF($A460&lt;='P05'!$B$17,INDEX('P05'!$T:$T,$A460+52),0)+IF($A460&lt;='P06'!$B$17,INDEX('P06'!$T:$T,$A460+52),0)+IF($A460&lt;='P07'!$B$17,INDEX('P07'!$T:$T,$A460+52),0)+IF($A460&lt;='P08'!$B$17,INDEX('P08'!$T:$T,$A460+52),0)+IF($A460&lt;='P09'!$B$17,INDEX('P09'!$T:$T,$A460+52),0)+IF($A460&lt;='P10'!$B$17,INDEX('P10'!$T:$T,$A460+52),0)</f>
        <v>2.4292424653116367</v>
      </c>
      <c r="I460">
        <f>IF($A460&lt;='P01'!$B$17,INDEX('P01'!$U:$U,$A460+52),0)+IF($A460&lt;='P02'!$B$17,INDEX('P02'!$U:$U,$A460+52),0)+IF($A460&lt;='P03'!$B$17,INDEX('P03'!$U:$U,$A460+52),0)+IF($A460&lt;='P04'!$B$17,INDEX('P04'!$U:$U,$A460+52),0)+IF($A460&lt;='P05'!$B$17,INDEX('P05'!$U:$U,$A460+52),0)+IF($A460&lt;='P06'!$B$17,INDEX('P06'!$U:$U,$A460+52),0)+IF($A460&lt;='P07'!$B$17,INDEX('P07'!$U:$U,$A460+52),0)+IF($A460&lt;='P08'!$B$17,INDEX('P08'!$U:$U,$A460+52),0)+IF($A460&lt;='P09'!$B$17,INDEX('P09'!$U:$U,$A460+52),0)+IF($A460&lt;='P10'!$B$17,INDEX('P10'!$U:$U,$A460+52),0)</f>
        <v>81.93927258077639</v>
      </c>
      <c r="J460">
        <f>IF($A460&lt;='P01'!$B$17,INDEX('P01'!$V:$V,$A460+52),0)+IF($A460&lt;='P02'!$B$17,INDEX('P02'!$V:$V,$A460+52),0)+IF($A460&lt;='P03'!$B$17,INDEX('P03'!$V:$V,$A460+52),0)+IF($A460&lt;='P04'!$B$17,INDEX('P04'!$V:$V,$A460+52),0)+IF($A460&lt;='P05'!$B$17,INDEX('P05'!$V:$V,$A460+52),0)+IF($A460&lt;='P06'!$B$17,INDEX('P06'!$V:$V,$A460+52),0)+IF($A460&lt;='P07'!$B$17,INDEX('P07'!$V:$V,$A460+52),0)+IF($A460&lt;='P08'!$B$17,INDEX('P08'!$V:$V,$A460+52),0)+IF($A460&lt;='P09'!$B$17,INDEX('P09'!$V:$V,$A460+52),0)+IF($A460&lt;='P10'!$B$17,INDEX('P10'!$V:$V,$A460+52),0)</f>
        <v>5.8788601267235237E-2</v>
      </c>
      <c r="K460">
        <f>IF($A460&lt;='P01'!$B$17,INDEX('P01'!$W:$W,$A460+52),0)+IF($A460&lt;='P02'!$B$17,INDEX('P02'!$W:$W,$A460+52),0)+IF($A460&lt;='P03'!$B$17,INDEX('P03'!$W:$W,$A460+52),0)+IF($A460&lt;='P04'!$B$17,INDEX('P04'!$W:$W,$A460+52),0)+IF($A460&lt;='P05'!$B$17,INDEX('P05'!$W:$W,$A460+52),0)+IF($A460&lt;='P06'!$B$17,INDEX('P06'!$W:$W,$A460+52),0)+IF($A460&lt;='P07'!$B$17,INDEX('P07'!$W:$W,$A460+52),0)+IF($A460&lt;='P08'!$B$17,INDEX('P08'!$W:$W,$A460+52),0)+IF($A460&lt;='P09'!$B$17,INDEX('P09'!$W:$W,$A460+52),0)+IF($A460&lt;='P10'!$B$17,INDEX('P10'!$W:$W,$A460+52),0)</f>
        <v>-65.079175359105406</v>
      </c>
      <c r="L460">
        <f>IF($A460&lt;='P01'!$B$17,INDEX('P01'!$X:$X,$A460+52),0)+IF($A460&lt;='P02'!$B$17,INDEX('P02'!$X:$X,$A460+52),0)+IF($A460&lt;='P03'!$B$17,INDEX('P03'!$X:$X,$A460+52),0)+IF($A460&lt;='P04'!$B$17,INDEX('P04'!$X:$X,$A460+52),0)+IF($A460&lt;='P05'!$B$17,INDEX('P05'!$X:$X,$A460+52),0)+IF($A460&lt;='P06'!$B$17,INDEX('P06'!$X:$X,$A460+52),0)+IF($A460&lt;='P07'!$B$17,INDEX('P07'!$X:$X,$A460+52),0)+IF($A460&lt;='P08'!$B$17,INDEX('P08'!$X:$X,$A460+52),0)+IF($A460&lt;='P09'!$B$17,INDEX('P09'!$X:$X,$A460+52),0)+IF($A460&lt;='P10'!$B$17,INDEX('P10'!$X:$X,$A460+52),0)</f>
        <v>65.015834621817078</v>
      </c>
      <c r="M460">
        <f>IF($A460&lt;='P01'!$B$17,INDEX('P01'!$AA:$AA,$A460+52),0)+IF($A460&lt;='P02'!$B$17,INDEX('P02'!$AA:$AA,$A460+52),0)+IF($A460&lt;='P03'!$B$17,INDEX('P03'!$AA:$AA,$A460+52),0)+IF($A460&lt;='P04'!$B$17,INDEX('P04'!$AA:$AA,$A460+52),0)+IF($A460&lt;='P05'!$B$17,INDEX('P05'!$AA:$AA,$A460+52),0)+IF($A460&lt;='P06'!$B$17,INDEX('P06'!$AA:$AA,$A460+52),0)+IF($A460&lt;='P07'!$B$17,INDEX('P07'!$AA:$AA,$A460+52),0)+IF($A460&lt;='P08'!$B$17,INDEX('P08'!$AA:$AA,$A460+52),0)+IF($A460&lt;='P09'!$B$17,INDEX('P09'!$AA:$AA,$A460+52),0)+IF($A460&lt;='P10'!$B$17,INDEX('P10'!$AA:$AA,$A460+52),0)</f>
        <v>-16.050800878884019</v>
      </c>
      <c r="N460">
        <f>IF($A460&lt;='P01'!$B$17,INDEX('P01'!$AB:$AB,$A460+52),0)+IF($A460&lt;='P02'!$B$17,INDEX('P02'!$AB:$AB,$A460+52),0)+IF($A460&lt;='P03'!$B$17,INDEX('P03'!$AB:$AB,$A460+52),0)+IF($A460&lt;='P04'!$B$17,INDEX('P04'!$AB:$AB,$A460+52),0)+IF($A460&lt;='P05'!$B$17,INDEX('P05'!$AB:$AB,$A460+52),0)+IF($A460&lt;='P06'!$B$17,INDEX('P06'!$AB:$AB,$A460+52),0)+IF($A460&lt;='P07'!$B$17,INDEX('P07'!$AB:$AB,$A460+52),0)+IF($A460&lt;='P08'!$B$17,INDEX('P08'!$AB:$AB,$A460+52),0)+IF($A460&lt;='P09'!$B$17,INDEX('P09'!$AB:$AB,$A460+52),0)+IF($A460&lt;='P10'!$B$17,INDEX('P10'!$AB:$AB,$A460+52),0)</f>
        <v>4.8900116364253252</v>
      </c>
      <c r="O460">
        <f>IF($A460&lt;='P01'!$B$17,INDEX('P01'!$AC:$AC,$A460+52),0)+IF($A460&lt;='P02'!$B$17,INDEX('P02'!$AC:$AC,$A460+52),0)+IF($A460&lt;='P03'!$B$17,INDEX('P03'!$AC:$AC,$A460+52),0)+IF($A460&lt;='P04'!$B$17,INDEX('P04'!$AC:$AC,$A460+52),0)+IF($A460&lt;='P05'!$B$17,INDEX('P05'!$AC:$AC,$A460+52),0)+IF($A460&lt;='P06'!$B$17,INDEX('P06'!$AC:$AC,$A460+52),0)+IF($A460&lt;='P07'!$B$17,INDEX('P07'!$AC:$AC,$A460+52),0)+IF($A460&lt;='P08'!$B$17,INDEX('P08'!$AC:$AC,$A460+52),0)+IF($A460&lt;='P09'!$B$17,INDEX('P09'!$AC:$AC,$A460+52),0)+IF($A460&lt;='P10'!$B$17,INDEX('P10'!$AC:$AC,$A460+52),0)</f>
        <v>9.7800232728506506E-2</v>
      </c>
      <c r="P460">
        <f>IF($A460&lt;='P01'!$B$17,INDEX('P01'!$AD:$AD,$A460+52),0)+IF($A460&lt;='P02'!$B$17,INDEX('P02'!$AD:$AD,$A460+52),0)+IF($A460&lt;='P03'!$B$17,INDEX('P03'!$AD:$AD,$A460+52),0)+IF($A460&lt;='P04'!$B$17,INDEX('P04'!$AD:$AD,$A460+52),0)+IF($A460&lt;='P05'!$B$17,INDEX('P05'!$AD:$AD,$A460+52),0)+IF($A460&lt;='P06'!$B$17,INDEX('P06'!$AD:$AD,$A460+52),0)+IF($A460&lt;='P07'!$B$17,INDEX('P07'!$AD:$AD,$A460+52),0)+IF($A460&lt;='P08'!$B$17,INDEX('P08'!$AD:$AD,$A460+52),0)+IF($A460&lt;='P09'!$B$17,INDEX('P09'!$AD:$AD,$A460+52),0)+IF($A460&lt;='P10'!$B$17,INDEX('P10'!$AD:$AD,$A460+52),0)</f>
        <v>0.59971985784771065</v>
      </c>
      <c r="Q460">
        <f>IF($A460&lt;='P01'!$B$17,INDEX('P01'!$AE:$AE,$A460+52),0)+IF($A460&lt;='P02'!$B$17,INDEX('P02'!$AE:$AE,$A460+52),0)+IF($A460&lt;='P03'!$B$17,INDEX('P03'!$AE:$AE,$A460+52),0)+IF($A460&lt;='P04'!$B$17,INDEX('P04'!$AE:$AE,$A460+52),0)+IF($A460&lt;='P05'!$B$17,INDEX('P05'!$AE:$AE,$A460+52),0)+IF($A460&lt;='P06'!$B$17,INDEX('P06'!$AE:$AE,$A460+52),0)+IF($A460&lt;='P07'!$B$17,INDEX('P07'!$AE:$AE,$A460+52),0)+IF($A460&lt;='P08'!$B$17,INDEX('P08'!$AE:$AE,$A460+52),0)+IF($A460&lt;='P09'!$B$17,INDEX('P09'!$AE:$AE,$A460+52),0)+IF($A460&lt;='P10'!$B$17,INDEX('P10'!$AE:$AE,$A460+52),0)</f>
        <v>20.228778973688822</v>
      </c>
      <c r="R460">
        <f>IF($A460&lt;='P01'!$B$17,INDEX('P01'!$AF:$AF,$A460+52),0)+IF($A460&lt;='P02'!$B$17,INDEX('P02'!$AF:$AF,$A460+52),0)+IF($A460&lt;='P03'!$B$17,INDEX('P03'!$AF:$AF,$A460+52),0)+IF($A460&lt;='P04'!$B$17,INDEX('P04'!$AF:$AF,$A460+52),0)+IF($A460&lt;='P05'!$B$17,INDEX('P05'!$AF:$AF,$A460+52),0)+IF($A460&lt;='P06'!$B$17,INDEX('P06'!$AF:$AF,$A460+52),0)+IF($A460&lt;='P07'!$B$17,INDEX('P07'!$AF:$AF,$A460+52),0)+IF($A460&lt;='P08'!$B$17,INDEX('P08'!$AF:$AF,$A460+52),0)+IF($A460&lt;='P09'!$B$17,INDEX('P09'!$AF:$AF,$A460+52),0)+IF($A460&lt;='P10'!$B$17,INDEX('P10'!$AF:$AF,$A460+52),0)</f>
        <v>1.4513451044306989E-2</v>
      </c>
      <c r="S460">
        <f>IF($A460&lt;='P01'!$B$17,INDEX('P01'!$AG:$AG,$A460+52),0)+IF($A460&lt;='P02'!$B$17,INDEX('P02'!$AG:$AG,$A460+52),0)+IF($A460&lt;='P03'!$B$17,INDEX('P03'!$AG:$AG,$A460+52),0)+IF($A460&lt;='P04'!$B$17,INDEX('P04'!$AG:$AG,$A460+52),0)+IF($A460&lt;='P05'!$B$17,INDEX('P05'!$AG:$AG,$A460+52),0)+IF($A460&lt;='P06'!$B$17,INDEX('P06'!$AG:$AG,$A460+52),0)+IF($A460&lt;='P07'!$B$17,INDEX('P07'!$AG:$AG,$A460+52),0)+IF($A460&lt;='P08'!$B$17,INDEX('P08'!$AG:$AG,$A460+52),0)+IF($A460&lt;='P09'!$B$17,INDEX('P09'!$AG:$AG,$A460+52),0)+IF($A460&lt;='P10'!$B$17,INDEX('P10'!$AG:$AG,$A460+52),0)</f>
        <v>3639.5845190542618</v>
      </c>
      <c r="T460">
        <f>IF($A460&lt;='P01'!$B$17,INDEX('P01'!$AI:$AI,$A460+52),0)+IF($A460&lt;='P02'!$B$17,INDEX('P02'!$AI:$AI,$A460+52),0)+IF($A460&lt;='P03'!$B$17,INDEX('P03'!$AI:$AI,$A460+52),0)+IF($A460&lt;='P04'!$B$17,INDEX('P04'!$AI:$AI,$A460+52),0)+IF($A460&lt;='P05'!$B$17,INDEX('P05'!$AI:$AI,$A460+52),0)+IF($A460&lt;='P06'!$B$17,INDEX('P06'!$AI:$AI,$A460+52),0)+IF($A460&lt;='P07'!$B$17,INDEX('P07'!$AI:$AI,$A460+52),0)+IF($A460&lt;='P08'!$B$17,INDEX('P08'!$AI:$AI,$A460+52),0)+IF($A460&lt;='P09'!$B$17,INDEX('P09'!$AI:$AI,$A460+52),0)+IF($A460&lt;='P10'!$B$17,INDEX('P10'!$AI:$AI,$A460+52),0)</f>
        <v>3639.5845190542618</v>
      </c>
    </row>
    <row r="461" spans="1:20" x14ac:dyDescent="0.35">
      <c r="A461">
        <v>429</v>
      </c>
      <c r="B461">
        <f>IF($A461&lt;='P01'!$B$17,INDEX('P01'!$J:$J,$A461+52),0)+IF($A461&lt;='P02'!$B$17,INDEX('P02'!$J:$J,$A461+52),0)+IF($A461&lt;='P03'!$B$17,INDEX('P03'!$J:$J,$A461+52),0)+IF($A461&lt;='P04'!$B$17,INDEX('P04'!$J:$J,$A461+52),0)+IF($A461&lt;='P05'!$B$17,INDEX('P05'!$J:$J,$A461+52),0)+IF($A461&lt;='P06'!$B$17,INDEX('P06'!$J:$J,$A461+52),0)+IF($A461&lt;='P07'!$B$17,INDEX('P07'!$J:$J,$A461+52),0)+IF($A461&lt;='P08'!$B$17,INDEX('P08'!$J:$J,$A461+52),0)+IF($A461&lt;='P09'!$B$17,INDEX('P09'!$J:$J,$A461+52),0)+IF($A461&lt;='P10'!$B$17,INDEX('P10'!$J:$J,$A461+52),0)</f>
        <v>8.1621477899145411E-5</v>
      </c>
      <c r="C461">
        <f>IF($A461&lt;='P01'!$B$17,INDEX('P01'!$K:$K,$A461+52),0)+IF($A461&lt;='P02'!$B$17,INDEX('P02'!$K:$K,$A461+52),0)+IF($A461&lt;='P03'!$B$17,INDEX('P03'!$K:$K,$A461+52),0)+IF($A461&lt;='P04'!$B$17,INDEX('P04'!$K:$K,$A461+52),0)+IF($A461&lt;='P05'!$B$17,INDEX('P05'!$K:$K,$A461+52),0)+IF($A461&lt;='P06'!$B$17,INDEX('P06'!$K:$K,$A461+52),0)+IF($A461&lt;='P07'!$B$17,INDEX('P07'!$K:$K,$A461+52),0)+IF($A461&lt;='P08'!$B$17,INDEX('P08'!$K:$K,$A461+52),0)+IF($A461&lt;='P09'!$B$17,INDEX('P09'!$K:$K,$A461+52),0)+IF($A461&lt;='P10'!$B$17,INDEX('P10'!$K:$K,$A461+52),0)</f>
        <v>5.7242214614885143E-4</v>
      </c>
      <c r="D461">
        <f>IF($A461&lt;='P01'!$B$17,INDEX('P01'!$L:$L,$A461+52),0)+IF($A461&lt;='P02'!$B$17,INDEX('P02'!$L:$L,$A461+52),0)+IF($A461&lt;='P03'!$B$17,INDEX('P03'!$L:$L,$A461+52),0)+IF($A461&lt;='P04'!$B$17,INDEX('P04'!$L:$L,$A461+52),0)+IF($A461&lt;='P05'!$B$17,INDEX('P05'!$L:$L,$A461+52),0)+IF($A461&lt;='P06'!$B$17,INDEX('P06'!$L:$L,$A461+52),0)+IF($A461&lt;='P07'!$B$17,INDEX('P07'!$L:$L,$A461+52),0)+IF($A461&lt;='P08'!$B$17,INDEX('P08'!$L:$L,$A461+52),0)+IF($A461&lt;='P09'!$B$17,INDEX('P09'!$L:$L,$A461+52),0)+IF($A461&lt;='P10'!$B$17,INDEX('P10'!$L:$L,$A461+52),0)</f>
        <v>0</v>
      </c>
      <c r="E461">
        <f>IF($A461&lt;='P01'!$B$17,INDEX('P01'!$M:$M,$A461+52),0)+IF($A461&lt;='P02'!$B$17,INDEX('P02'!$M:$M,$A461+52),0)+IF($A461&lt;='P03'!$B$17,INDEX('P03'!$M:$M,$A461+52),0)+IF($A461&lt;='P04'!$B$17,INDEX('P04'!$M:$M,$A461+52),0)+IF($A461&lt;='P05'!$B$17,INDEX('P05'!$M:$M,$A461+52),0)+IF($A461&lt;='P06'!$B$17,INDEX('P06'!$M:$M,$A461+52),0)+IF($A461&lt;='P07'!$B$17,INDEX('P07'!$M:$M,$A461+52),0)+IF($A461&lt;='P08'!$B$17,INDEX('P08'!$M:$M,$A461+52),0)+IF($A461&lt;='P09'!$B$17,INDEX('P09'!$M:$M,$A461+52),0)+IF($A461&lt;='P10'!$B$17,INDEX('P10'!$M:$M,$A461+52),0)</f>
        <v>0.16798269540362992</v>
      </c>
      <c r="F461">
        <f>IF($A461&lt;='P01'!$B$17,INDEX('P01'!$R:$R,$A461+52),0)+IF($A461&lt;='P02'!$B$17,INDEX('P02'!$R:$R,$A461+52),0)+IF($A461&lt;='P03'!$B$17,INDEX('P03'!$R:$R,$A461+52),0)+IF($A461&lt;='P04'!$B$17,INDEX('P04'!$R:$R,$A461+52),0)+IF($A461&lt;='P05'!$B$17,INDEX('P05'!$R:$R,$A461+52),0)+IF($A461&lt;='P06'!$B$17,INDEX('P06'!$R:$R,$A461+52),0)+IF($A461&lt;='P07'!$B$17,INDEX('P07'!$R:$R,$A461+52),0)+IF($A461&lt;='P08'!$B$17,INDEX('P08'!$R:$R,$A461+52),0)+IF($A461&lt;='P09'!$B$17,INDEX('P09'!$R:$R,$A461+52),0)+IF($A461&lt;='P10'!$B$17,INDEX('P10'!$R:$R,$A461+52),0)</f>
        <v>19.666416505407799</v>
      </c>
      <c r="G461">
        <f>IF($A461&lt;='P01'!$B$17,INDEX('P01'!$S:$S,$A461+52),0)+IF($A461&lt;='P02'!$B$17,INDEX('P02'!$S:$S,$A461+52),0)+IF($A461&lt;='P03'!$B$17,INDEX('P03'!$S:$S,$A461+52),0)+IF($A461&lt;='P04'!$B$17,INDEX('P04'!$S:$S,$A461+52),0)+IF($A461&lt;='P05'!$B$17,INDEX('P05'!$S:$S,$A461+52),0)+IF($A461&lt;='P06'!$B$17,INDEX('P06'!$S:$S,$A461+52),0)+IF($A461&lt;='P07'!$B$17,INDEX('P07'!$S:$S,$A461+52),0)+IF($A461&lt;='P08'!$B$17,INDEX('P08'!$S:$S,$A461+52),0)+IF($A461&lt;='P09'!$B$17,INDEX('P09'!$S:$S,$A461+52),0)+IF($A461&lt;='P10'!$B$17,INDEX('P10'!$S:$S,$A461+52),0)</f>
        <v>0.39332833010815599</v>
      </c>
      <c r="H461">
        <f>IF($A461&lt;='P01'!$B$17,INDEX('P01'!$T:$T,$A461+52),0)+IF($A461&lt;='P02'!$B$17,INDEX('P02'!$T:$T,$A461+52),0)+IF($A461&lt;='P03'!$B$17,INDEX('P03'!$T:$T,$A461+52),0)+IF($A461&lt;='P04'!$B$17,INDEX('P04'!$T:$T,$A461+52),0)+IF($A461&lt;='P05'!$B$17,INDEX('P05'!$T:$T,$A461+52),0)+IF($A461&lt;='P06'!$B$17,INDEX('P06'!$T:$T,$A461+52),0)+IF($A461&lt;='P07'!$B$17,INDEX('P07'!$T:$T,$A461+52),0)+IF($A461&lt;='P08'!$B$17,INDEX('P08'!$T:$T,$A461+52),0)+IF($A461&lt;='P09'!$B$17,INDEX('P09'!$T:$T,$A461+52),0)+IF($A461&lt;='P10'!$B$17,INDEX('P10'!$T:$T,$A461+52),0)</f>
        <v>2.4257887806411933</v>
      </c>
      <c r="I461">
        <f>IF($A461&lt;='P01'!$B$17,INDEX('P01'!$U:$U,$A461+52),0)+IF($A461&lt;='P02'!$B$17,INDEX('P02'!$U:$U,$A461+52),0)+IF($A461&lt;='P03'!$B$17,INDEX('P03'!$U:$U,$A461+52),0)+IF($A461&lt;='P04'!$B$17,INDEX('P04'!$U:$U,$A461+52),0)+IF($A461&lt;='P05'!$B$17,INDEX('P05'!$U:$U,$A461+52),0)+IF($A461&lt;='P06'!$B$17,INDEX('P06'!$U:$U,$A461+52),0)+IF($A461&lt;='P07'!$B$17,INDEX('P07'!$U:$U,$A461+52),0)+IF($A461&lt;='P08'!$B$17,INDEX('P08'!$U:$U,$A461+52),0)+IF($A461&lt;='P09'!$B$17,INDEX('P09'!$U:$U,$A461+52),0)+IF($A461&lt;='P10'!$B$17,INDEX('P10'!$U:$U,$A461+52),0)</f>
        <v>81.621477899145404</v>
      </c>
      <c r="J461">
        <f>IF($A461&lt;='P01'!$B$17,INDEX('P01'!$V:$V,$A461+52),0)+IF($A461&lt;='P02'!$B$17,INDEX('P02'!$V:$V,$A461+52),0)+IF($A461&lt;='P03'!$B$17,INDEX('P03'!$V:$V,$A461+52),0)+IF($A461&lt;='P04'!$B$17,INDEX('P04'!$V:$V,$A461+52),0)+IF($A461&lt;='P05'!$B$17,INDEX('P05'!$V:$V,$A461+52),0)+IF($A461&lt;='P06'!$B$17,INDEX('P06'!$V:$V,$A461+52),0)+IF($A461&lt;='P07'!$B$17,INDEX('P07'!$V:$V,$A461+52),0)+IF($A461&lt;='P08'!$B$17,INDEX('P08'!$V:$V,$A461+52),0)+IF($A461&lt;='P09'!$B$17,INDEX('P09'!$V:$V,$A461+52),0)+IF($A461&lt;='P10'!$B$17,INDEX('P10'!$V:$V,$A461+52),0)</f>
        <v>5.8705020770890078E-2</v>
      </c>
      <c r="K461">
        <f>IF($A461&lt;='P01'!$B$17,INDEX('P01'!$W:$W,$A461+52),0)+IF($A461&lt;='P02'!$B$17,INDEX('P02'!$W:$W,$A461+52),0)+IF($A461&lt;='P03'!$B$17,INDEX('P03'!$W:$W,$A461+52),0)+IF($A461&lt;='P04'!$B$17,INDEX('P04'!$W:$W,$A461+52),0)+IF($A461&lt;='P05'!$B$17,INDEX('P05'!$W:$W,$A461+52),0)+IF($A461&lt;='P06'!$B$17,INDEX('P06'!$W:$W,$A461+52),0)+IF($A461&lt;='P07'!$B$17,INDEX('P07'!$W:$W,$A461+52),0)+IF($A461&lt;='P08'!$B$17,INDEX('P08'!$W:$W,$A461+52),0)+IF($A461&lt;='P09'!$B$17,INDEX('P09'!$W:$W,$A461+52),0)+IF($A461&lt;='P10'!$B$17,INDEX('P10'!$W:$W,$A461+52),0)</f>
        <v>-64.832883525257841</v>
      </c>
      <c r="L461">
        <f>IF($A461&lt;='P01'!$B$17,INDEX('P01'!$X:$X,$A461+52),0)+IF($A461&lt;='P02'!$B$17,INDEX('P02'!$X:$X,$A461+52),0)+IF($A461&lt;='P03'!$B$17,INDEX('P03'!$X:$X,$A461+52),0)+IF($A461&lt;='P04'!$B$17,INDEX('P04'!$X:$X,$A461+52),0)+IF($A461&lt;='P05'!$B$17,INDEX('P05'!$X:$X,$A461+52),0)+IF($A461&lt;='P06'!$B$17,INDEX('P06'!$X:$X,$A461+52),0)+IF($A461&lt;='P07'!$B$17,INDEX('P07'!$X:$X,$A461+52),0)+IF($A461&lt;='P08'!$B$17,INDEX('P08'!$X:$X,$A461+52),0)+IF($A461&lt;='P09'!$B$17,INDEX('P09'!$X:$X,$A461+52),0)+IF($A461&lt;='P10'!$B$17,INDEX('P10'!$X:$X,$A461+52),0)</f>
        <v>64.769788449772534</v>
      </c>
      <c r="M461">
        <f>IF($A461&lt;='P01'!$B$17,INDEX('P01'!$AA:$AA,$A461+52),0)+IF($A461&lt;='P02'!$B$17,INDEX('P02'!$AA:$AA,$A461+52),0)+IF($A461&lt;='P03'!$B$17,INDEX('P03'!$AA:$AA,$A461+52),0)+IF($A461&lt;='P04'!$B$17,INDEX('P04'!$AA:$AA,$A461+52),0)+IF($A461&lt;='P05'!$B$17,INDEX('P05'!$AA:$AA,$A461+52),0)+IF($A461&lt;='P06'!$B$17,INDEX('P06'!$AA:$AA,$A461+52),0)+IF($A461&lt;='P07'!$B$17,INDEX('P07'!$AA:$AA,$A461+52),0)+IF($A461&lt;='P08'!$B$17,INDEX('P08'!$AA:$AA,$A461+52),0)+IF($A461&lt;='P09'!$B$17,INDEX('P09'!$AA:$AA,$A461+52),0)+IF($A461&lt;='P10'!$B$17,INDEX('P10'!$AA:$AA,$A461+52),0)</f>
        <v>-15.937881689604675</v>
      </c>
      <c r="N461">
        <f>IF($A461&lt;='P01'!$B$17,INDEX('P01'!$AB:$AB,$A461+52),0)+IF($A461&lt;='P02'!$B$17,INDEX('P02'!$AB:$AB,$A461+52),0)+IF($A461&lt;='P03'!$B$17,INDEX('P03'!$AB:$AB,$A461+52),0)+IF($A461&lt;='P04'!$B$17,INDEX('P04'!$AB:$AB,$A461+52),0)+IF($A461&lt;='P05'!$B$17,INDEX('P05'!$AB:$AB,$A461+52),0)+IF($A461&lt;='P06'!$B$17,INDEX('P06'!$AB:$AB,$A461+52),0)+IF($A461&lt;='P07'!$B$17,INDEX('P07'!$AB:$AB,$A461+52),0)+IF($A461&lt;='P08'!$B$17,INDEX('P08'!$AB:$AB,$A461+52),0)+IF($A461&lt;='P09'!$B$17,INDEX('P09'!$AB:$AB,$A461+52),0)+IF($A461&lt;='P10'!$B$17,INDEX('P10'!$AB:$AB,$A461+52),0)</f>
        <v>4.8551516283015381</v>
      </c>
      <c r="O461">
        <f>IF($A461&lt;='P01'!$B$17,INDEX('P01'!$AC:$AC,$A461+52),0)+IF($A461&lt;='P02'!$B$17,INDEX('P02'!$AC:$AC,$A461+52),0)+IF($A461&lt;='P03'!$B$17,INDEX('P03'!$AC:$AC,$A461+52),0)+IF($A461&lt;='P04'!$B$17,INDEX('P04'!$AC:$AC,$A461+52),0)+IF($A461&lt;='P05'!$B$17,INDEX('P05'!$AC:$AC,$A461+52),0)+IF($A461&lt;='P06'!$B$17,INDEX('P06'!$AC:$AC,$A461+52),0)+IF($A461&lt;='P07'!$B$17,INDEX('P07'!$AC:$AC,$A461+52),0)+IF($A461&lt;='P08'!$B$17,INDEX('P08'!$AC:$AC,$A461+52),0)+IF($A461&lt;='P09'!$B$17,INDEX('P09'!$AC:$AC,$A461+52),0)+IF($A461&lt;='P10'!$B$17,INDEX('P10'!$AC:$AC,$A461+52),0)</f>
        <v>9.7103032566030756E-2</v>
      </c>
      <c r="P461">
        <f>IF($A461&lt;='P01'!$B$17,INDEX('P01'!$AD:$AD,$A461+52),0)+IF($A461&lt;='P02'!$B$17,INDEX('P02'!$AD:$AD,$A461+52),0)+IF($A461&lt;='P03'!$B$17,INDEX('P03'!$AD:$AD,$A461+52),0)+IF($A461&lt;='P04'!$B$17,INDEX('P04'!$AD:$AD,$A461+52),0)+IF($A461&lt;='P05'!$B$17,INDEX('P05'!$AD:$AD,$A461+52),0)+IF($A461&lt;='P06'!$B$17,INDEX('P06'!$AD:$AD,$A461+52),0)+IF($A461&lt;='P07'!$B$17,INDEX('P07'!$AD:$AD,$A461+52),0)+IF($A461&lt;='P08'!$B$17,INDEX('P08'!$AD:$AD,$A461+52),0)+IF($A461&lt;='P09'!$B$17,INDEX('P09'!$AD:$AD,$A461+52),0)+IF($A461&lt;='P10'!$B$17,INDEX('P10'!$AD:$AD,$A461+52),0)</f>
        <v>0.59691309042658303</v>
      </c>
      <c r="Q461">
        <f>IF($A461&lt;='P01'!$B$17,INDEX('P01'!$AE:$AE,$A461+52),0)+IF($A461&lt;='P02'!$B$17,INDEX('P02'!$AE:$AE,$A461+52),0)+IF($A461&lt;='P03'!$B$17,INDEX('P03'!$AE:$AE,$A461+52),0)+IF($A461&lt;='P04'!$B$17,INDEX('P04'!$AE:$AE,$A461+52),0)+IF($A461&lt;='P05'!$B$17,INDEX('P05'!$AE:$AE,$A461+52),0)+IF($A461&lt;='P06'!$B$17,INDEX('P06'!$AE:$AE,$A461+52),0)+IF($A461&lt;='P07'!$B$17,INDEX('P07'!$AE:$AE,$A461+52),0)+IF($A461&lt;='P08'!$B$17,INDEX('P08'!$AE:$AE,$A461+52),0)+IF($A461&lt;='P09'!$B$17,INDEX('P09'!$AE:$AE,$A461+52),0)+IF($A461&lt;='P10'!$B$17,INDEX('P10'!$AE:$AE,$A461+52),0)</f>
        <v>20.08457166871958</v>
      </c>
      <c r="R461">
        <f>IF($A461&lt;='P01'!$B$17,INDEX('P01'!$AF:$AF,$A461+52),0)+IF($A461&lt;='P02'!$B$17,INDEX('P02'!$AF:$AF,$A461+52),0)+IF($A461&lt;='P03'!$B$17,INDEX('P03'!$AF:$AF,$A461+52),0)+IF($A461&lt;='P04'!$B$17,INDEX('P04'!$AF:$AF,$A461+52),0)+IF($A461&lt;='P05'!$B$17,INDEX('P05'!$AF:$AF,$A461+52),0)+IF($A461&lt;='P06'!$B$17,INDEX('P06'!$AF:$AF,$A461+52),0)+IF($A461&lt;='P07'!$B$17,INDEX('P07'!$AF:$AF,$A461+52),0)+IF($A461&lt;='P08'!$B$17,INDEX('P08'!$AF:$AF,$A461+52),0)+IF($A461&lt;='P09'!$B$17,INDEX('P09'!$AF:$AF,$A461+52),0)+IF($A461&lt;='P10'!$B$17,INDEX('P10'!$AF:$AF,$A461+52),0)</f>
        <v>1.4445526194018577E-2</v>
      </c>
      <c r="S461">
        <f>IF($A461&lt;='P01'!$B$17,INDEX('P01'!$AG:$AG,$A461+52),0)+IF($A461&lt;='P02'!$B$17,INDEX('P02'!$AG:$AG,$A461+52),0)+IF($A461&lt;='P03'!$B$17,INDEX('P03'!$AG:$AG,$A461+52),0)+IF($A461&lt;='P04'!$B$17,INDEX('P04'!$AG:$AG,$A461+52),0)+IF($A461&lt;='P05'!$B$17,INDEX('P05'!$AG:$AG,$A461+52),0)+IF($A461&lt;='P06'!$B$17,INDEX('P06'!$AG:$AG,$A461+52),0)+IF($A461&lt;='P07'!$B$17,INDEX('P07'!$AG:$AG,$A461+52),0)+IF($A461&lt;='P08'!$B$17,INDEX('P08'!$AG:$AG,$A461+52),0)+IF($A461&lt;='P09'!$B$17,INDEX('P09'!$AG:$AG,$A461+52),0)+IF($A461&lt;='P10'!$B$17,INDEX('P10'!$AG:$AG,$A461+52),0)</f>
        <v>3586.7297832351928</v>
      </c>
      <c r="T461">
        <f>IF($A461&lt;='P01'!$B$17,INDEX('P01'!$AI:$AI,$A461+52),0)+IF($A461&lt;='P02'!$B$17,INDEX('P02'!$AI:$AI,$A461+52),0)+IF($A461&lt;='P03'!$B$17,INDEX('P03'!$AI:$AI,$A461+52),0)+IF($A461&lt;='P04'!$B$17,INDEX('P04'!$AI:$AI,$A461+52),0)+IF($A461&lt;='P05'!$B$17,INDEX('P05'!$AI:$AI,$A461+52),0)+IF($A461&lt;='P06'!$B$17,INDEX('P06'!$AI:$AI,$A461+52),0)+IF($A461&lt;='P07'!$B$17,INDEX('P07'!$AI:$AI,$A461+52),0)+IF($A461&lt;='P08'!$B$17,INDEX('P08'!$AI:$AI,$A461+52),0)+IF($A461&lt;='P09'!$B$17,INDEX('P09'!$AI:$AI,$A461+52),0)+IF($A461&lt;='P10'!$B$17,INDEX('P10'!$AI:$AI,$A461+52),0)</f>
        <v>3586.7297832351928</v>
      </c>
    </row>
    <row r="462" spans="1:20" x14ac:dyDescent="0.35">
      <c r="A462">
        <v>430</v>
      </c>
      <c r="B462">
        <f>IF($A462&lt;='P01'!$B$17,INDEX('P01'!$J:$J,$A462+52),0)+IF($A462&lt;='P02'!$B$17,INDEX('P02'!$J:$J,$A462+52),0)+IF($A462&lt;='P03'!$B$17,INDEX('P03'!$J:$J,$A462+52),0)+IF($A462&lt;='P04'!$B$17,INDEX('P04'!$J:$J,$A462+52),0)+IF($A462&lt;='P05'!$B$17,INDEX('P05'!$J:$J,$A462+52),0)+IF($A462&lt;='P06'!$B$17,INDEX('P06'!$J:$J,$A462+52),0)+IF($A462&lt;='P07'!$B$17,INDEX('P07'!$J:$J,$A462+52),0)+IF($A462&lt;='P08'!$B$17,INDEX('P08'!$J:$J,$A462+52),0)+IF($A462&lt;='P09'!$B$17,INDEX('P09'!$J:$J,$A462+52),0)+IF($A462&lt;='P10'!$B$17,INDEX('P10'!$J:$J,$A462+52),0)</f>
        <v>8.1304915757864036E-5</v>
      </c>
      <c r="C462">
        <f>IF($A462&lt;='P01'!$B$17,INDEX('P01'!$K:$K,$A462+52),0)+IF($A462&lt;='P02'!$B$17,INDEX('P02'!$K:$K,$A462+52),0)+IF($A462&lt;='P03'!$B$17,INDEX('P03'!$K:$K,$A462+52),0)+IF($A462&lt;='P04'!$B$17,INDEX('P04'!$K:$K,$A462+52),0)+IF($A462&lt;='P05'!$B$17,INDEX('P05'!$K:$K,$A462+52),0)+IF($A462&lt;='P06'!$B$17,INDEX('P06'!$K:$K,$A462+52),0)+IF($A462&lt;='P07'!$B$17,INDEX('P07'!$K:$K,$A462+52),0)+IF($A462&lt;='P08'!$B$17,INDEX('P08'!$K:$K,$A462+52),0)+IF($A462&lt;='P09'!$B$17,INDEX('P09'!$K:$K,$A462+52),0)+IF($A462&lt;='P10'!$B$17,INDEX('P10'!$K:$K,$A462+52),0)</f>
        <v>5.7020205426904413E-4</v>
      </c>
      <c r="D462">
        <f>IF($A462&lt;='P01'!$B$17,INDEX('P01'!$L:$L,$A462+52),0)+IF($A462&lt;='P02'!$B$17,INDEX('P02'!$L:$L,$A462+52),0)+IF($A462&lt;='P03'!$B$17,INDEX('P03'!$L:$L,$A462+52),0)+IF($A462&lt;='P04'!$B$17,INDEX('P04'!$L:$L,$A462+52),0)+IF($A462&lt;='P05'!$B$17,INDEX('P05'!$L:$L,$A462+52),0)+IF($A462&lt;='P06'!$B$17,INDEX('P06'!$L:$L,$A462+52),0)+IF($A462&lt;='P07'!$B$17,INDEX('P07'!$L:$L,$A462+52),0)+IF($A462&lt;='P08'!$B$17,INDEX('P08'!$L:$L,$A462+52),0)+IF($A462&lt;='P09'!$B$17,INDEX('P09'!$L:$L,$A462+52),0)+IF($A462&lt;='P10'!$B$17,INDEX('P10'!$L:$L,$A462+52),0)</f>
        <v>0</v>
      </c>
      <c r="E462">
        <f>IF($A462&lt;='P01'!$B$17,INDEX('P01'!$M:$M,$A462+52),0)+IF($A462&lt;='P02'!$B$17,INDEX('P02'!$M:$M,$A462+52),0)+IF($A462&lt;='P03'!$B$17,INDEX('P03'!$M:$M,$A462+52),0)+IF($A462&lt;='P04'!$B$17,INDEX('P04'!$M:$M,$A462+52),0)+IF($A462&lt;='P05'!$B$17,INDEX('P05'!$M:$M,$A462+52),0)+IF($A462&lt;='P06'!$B$17,INDEX('P06'!$M:$M,$A462+52),0)+IF($A462&lt;='P07'!$B$17,INDEX('P07'!$M:$M,$A462+52),0)+IF($A462&lt;='P08'!$B$17,INDEX('P08'!$M:$M,$A462+52),0)+IF($A462&lt;='P09'!$B$17,INDEX('P09'!$M:$M,$A462+52),0)+IF($A462&lt;='P10'!$B$17,INDEX('P10'!$M:$M,$A462+52),0)</f>
        <v>0.16733118843360301</v>
      </c>
      <c r="F462">
        <f>IF($A462&lt;='P01'!$B$17,INDEX('P01'!$R:$R,$A462+52),0)+IF($A462&lt;='P02'!$B$17,INDEX('P02'!$R:$R,$A462+52),0)+IF($A462&lt;='P03'!$B$17,INDEX('P03'!$R:$R,$A462+52),0)+IF($A462&lt;='P04'!$B$17,INDEX('P04'!$R:$R,$A462+52),0)+IF($A462&lt;='P05'!$B$17,INDEX('P05'!$R:$R,$A462+52),0)+IF($A462&lt;='P06'!$B$17,INDEX('P06'!$R:$R,$A462+52),0)+IF($A462&lt;='P07'!$B$17,INDEX('P07'!$R:$R,$A462+52),0)+IF($A462&lt;='P08'!$B$17,INDEX('P08'!$R:$R,$A462+52),0)+IF($A462&lt;='P09'!$B$17,INDEX('P09'!$R:$R,$A462+52),0)+IF($A462&lt;='P10'!$B$17,INDEX('P10'!$R:$R,$A462+52),0)</f>
        <v>19.590141937971321</v>
      </c>
      <c r="G462">
        <f>IF($A462&lt;='P01'!$B$17,INDEX('P01'!$S:$S,$A462+52),0)+IF($A462&lt;='P02'!$B$17,INDEX('P02'!$S:$S,$A462+52),0)+IF($A462&lt;='P03'!$B$17,INDEX('P03'!$S:$S,$A462+52),0)+IF($A462&lt;='P04'!$B$17,INDEX('P04'!$S:$S,$A462+52),0)+IF($A462&lt;='P05'!$B$17,INDEX('P05'!$S:$S,$A462+52),0)+IF($A462&lt;='P06'!$B$17,INDEX('P06'!$S:$S,$A462+52),0)+IF($A462&lt;='P07'!$B$17,INDEX('P07'!$S:$S,$A462+52),0)+IF($A462&lt;='P08'!$B$17,INDEX('P08'!$S:$S,$A462+52),0)+IF($A462&lt;='P09'!$B$17,INDEX('P09'!$S:$S,$A462+52),0)+IF($A462&lt;='P10'!$B$17,INDEX('P10'!$S:$S,$A462+52),0)</f>
        <v>0.39180283875942645</v>
      </c>
      <c r="H462">
        <f>IF($A462&lt;='P01'!$B$17,INDEX('P01'!$T:$T,$A462+52),0)+IF($A462&lt;='P02'!$B$17,INDEX('P02'!$T:$T,$A462+52),0)+IF($A462&lt;='P03'!$B$17,INDEX('P03'!$T:$T,$A462+52),0)+IF($A462&lt;='P04'!$B$17,INDEX('P04'!$T:$T,$A462+52),0)+IF($A462&lt;='P05'!$B$17,INDEX('P05'!$T:$T,$A462+52),0)+IF($A462&lt;='P06'!$B$17,INDEX('P06'!$T:$T,$A462+52),0)+IF($A462&lt;='P07'!$B$17,INDEX('P07'!$T:$T,$A462+52),0)+IF($A462&lt;='P08'!$B$17,INDEX('P08'!$T:$T,$A462+52),0)+IF($A462&lt;='P09'!$B$17,INDEX('P09'!$T:$T,$A462+52),0)+IF($A462&lt;='P10'!$B$17,INDEX('P10'!$T:$T,$A462+52),0)</f>
        <v>2.4223400061178317</v>
      </c>
      <c r="I462">
        <f>IF($A462&lt;='P01'!$B$17,INDEX('P01'!$U:$U,$A462+52),0)+IF($A462&lt;='P02'!$B$17,INDEX('P02'!$U:$U,$A462+52),0)+IF($A462&lt;='P03'!$B$17,INDEX('P03'!$U:$U,$A462+52),0)+IF($A462&lt;='P04'!$B$17,INDEX('P04'!$U:$U,$A462+52),0)+IF($A462&lt;='P05'!$B$17,INDEX('P05'!$U:$U,$A462+52),0)+IF($A462&lt;='P06'!$B$17,INDEX('P06'!$U:$U,$A462+52),0)+IF($A462&lt;='P07'!$B$17,INDEX('P07'!$U:$U,$A462+52),0)+IF($A462&lt;='P08'!$B$17,INDEX('P08'!$U:$U,$A462+52),0)+IF($A462&lt;='P09'!$B$17,INDEX('P09'!$U:$U,$A462+52),0)+IF($A462&lt;='P10'!$B$17,INDEX('P10'!$U:$U,$A462+52),0)</f>
        <v>81.304915757864038</v>
      </c>
      <c r="J462">
        <f>IF($A462&lt;='P01'!$B$17,INDEX('P01'!$V:$V,$A462+52),0)+IF($A462&lt;='P02'!$B$17,INDEX('P02'!$V:$V,$A462+52),0)+IF($A462&lt;='P03'!$B$17,INDEX('P03'!$V:$V,$A462+52),0)+IF($A462&lt;='P04'!$B$17,INDEX('P04'!$V:$V,$A462+52),0)+IF($A462&lt;='P05'!$B$17,INDEX('P05'!$V:$V,$A462+52),0)+IF($A462&lt;='P06'!$B$17,INDEX('P06'!$V:$V,$A462+52),0)+IF($A462&lt;='P07'!$B$17,INDEX('P07'!$V:$V,$A462+52),0)+IF($A462&lt;='P08'!$B$17,INDEX('P08'!$V:$V,$A462+52),0)+IF($A462&lt;='P09'!$B$17,INDEX('P09'!$V:$V,$A462+52),0)+IF($A462&lt;='P10'!$B$17,INDEX('P10'!$V:$V,$A462+52),0)</f>
        <v>5.8621559101991377E-2</v>
      </c>
      <c r="K462">
        <f>IF($A462&lt;='P01'!$B$17,INDEX('P01'!$W:$W,$A462+52),0)+IF($A462&lt;='P02'!$B$17,INDEX('P02'!$W:$W,$A462+52),0)+IF($A462&lt;='P03'!$B$17,INDEX('P03'!$W:$W,$A462+52),0)+IF($A462&lt;='P04'!$B$17,INDEX('P04'!$W:$W,$A462+52),0)+IF($A462&lt;='P05'!$B$17,INDEX('P05'!$W:$W,$A462+52),0)+IF($A462&lt;='P06'!$B$17,INDEX('P06'!$W:$W,$A462+52),0)+IF($A462&lt;='P07'!$B$17,INDEX('P07'!$W:$W,$A462+52),0)+IF($A462&lt;='P08'!$B$17,INDEX('P08'!$W:$W,$A462+52),0)+IF($A462&lt;='P09'!$B$17,INDEX('P09'!$W:$W,$A462+52),0)+IF($A462&lt;='P10'!$B$17,INDEX('P10'!$W:$W,$A462+52),0)</f>
        <v>-64.587538223871974</v>
      </c>
      <c r="L462">
        <f>IF($A462&lt;='P01'!$B$17,INDEX('P01'!$X:$X,$A462+52),0)+IF($A462&lt;='P02'!$B$17,INDEX('P02'!$X:$X,$A462+52),0)+IF($A462&lt;='P03'!$B$17,INDEX('P03'!$X:$X,$A462+52),0)+IF($A462&lt;='P04'!$B$17,INDEX('P04'!$X:$X,$A462+52),0)+IF($A462&lt;='P05'!$B$17,INDEX('P05'!$X:$X,$A462+52),0)+IF($A462&lt;='P06'!$B$17,INDEX('P06'!$X:$X,$A462+52),0)+IF($A462&lt;='P07'!$B$17,INDEX('P07'!$X:$X,$A462+52),0)+IF($A462&lt;='P08'!$B$17,INDEX('P08'!$X:$X,$A462+52),0)+IF($A462&lt;='P09'!$B$17,INDEX('P09'!$X:$X,$A462+52),0)+IF($A462&lt;='P10'!$B$17,INDEX('P10'!$X:$X,$A462+52),0)</f>
        <v>64.52468785741074</v>
      </c>
      <c r="M462">
        <f>IF($A462&lt;='P01'!$B$17,INDEX('P01'!$AA:$AA,$A462+52),0)+IF($A462&lt;='P02'!$B$17,INDEX('P02'!$AA:$AA,$A462+52),0)+IF($A462&lt;='P03'!$B$17,INDEX('P03'!$AA:$AA,$A462+52),0)+IF($A462&lt;='P04'!$B$17,INDEX('P04'!$AA:$AA,$A462+52),0)+IF($A462&lt;='P05'!$B$17,INDEX('P05'!$AA:$AA,$A462+52),0)+IF($A462&lt;='P06'!$B$17,INDEX('P06'!$AA:$AA,$A462+52),0)+IF($A462&lt;='P07'!$B$17,INDEX('P07'!$AA:$AA,$A462+52),0)+IF($A462&lt;='P08'!$B$17,INDEX('P08'!$AA:$AA,$A462+52),0)+IF($A462&lt;='P09'!$B$17,INDEX('P09'!$AA:$AA,$A462+52),0)+IF($A462&lt;='P10'!$B$17,INDEX('P10'!$AA:$AA,$A462+52),0)</f>
        <v>-15.825760441568352</v>
      </c>
      <c r="N462">
        <f>IF($A462&lt;='P01'!$B$17,INDEX('P01'!$AB:$AB,$A462+52),0)+IF($A462&lt;='P02'!$B$17,INDEX('P02'!$AB:$AB,$A462+52),0)+IF($A462&lt;='P03'!$B$17,INDEX('P03'!$AB:$AB,$A462+52),0)+IF($A462&lt;='P04'!$B$17,INDEX('P04'!$AB:$AB,$A462+52),0)+IF($A462&lt;='P05'!$B$17,INDEX('P05'!$AB:$AB,$A462+52),0)+IF($A462&lt;='P06'!$B$17,INDEX('P06'!$AB:$AB,$A462+52),0)+IF($A462&lt;='P07'!$B$17,INDEX('P07'!$AB:$AB,$A462+52),0)+IF($A462&lt;='P08'!$B$17,INDEX('P08'!$AB:$AB,$A462+52),0)+IF($A462&lt;='P09'!$B$17,INDEX('P09'!$AB:$AB,$A462+52),0)+IF($A462&lt;='P10'!$B$17,INDEX('P10'!$AB:$AB,$A462+52),0)</f>
        <v>4.8205401308678546</v>
      </c>
      <c r="O462">
        <f>IF($A462&lt;='P01'!$B$17,INDEX('P01'!$AC:$AC,$A462+52),0)+IF($A462&lt;='P02'!$B$17,INDEX('P02'!$AC:$AC,$A462+52),0)+IF($A462&lt;='P03'!$B$17,INDEX('P03'!$AC:$AC,$A462+52),0)+IF($A462&lt;='P04'!$B$17,INDEX('P04'!$AC:$AC,$A462+52),0)+IF($A462&lt;='P05'!$B$17,INDEX('P05'!$AC:$AC,$A462+52),0)+IF($A462&lt;='P06'!$B$17,INDEX('P06'!$AC:$AC,$A462+52),0)+IF($A462&lt;='P07'!$B$17,INDEX('P07'!$AC:$AC,$A462+52),0)+IF($A462&lt;='P08'!$B$17,INDEX('P08'!$AC:$AC,$A462+52),0)+IF($A462&lt;='P09'!$B$17,INDEX('P09'!$AC:$AC,$A462+52),0)+IF($A462&lt;='P10'!$B$17,INDEX('P10'!$AC:$AC,$A462+52),0)</f>
        <v>9.64108026173571E-2</v>
      </c>
      <c r="P462">
        <f>IF($A462&lt;='P01'!$B$17,INDEX('P01'!$AD:$AD,$A462+52),0)+IF($A462&lt;='P02'!$B$17,INDEX('P02'!$AD:$AD,$A462+52),0)+IF($A462&lt;='P03'!$B$17,INDEX('P03'!$AD:$AD,$A462+52),0)+IF($A462&lt;='P04'!$B$17,INDEX('P04'!$AD:$AD,$A462+52),0)+IF($A462&lt;='P05'!$B$17,INDEX('P05'!$AD:$AD,$A462+52),0)+IF($A462&lt;='P06'!$B$17,INDEX('P06'!$AD:$AD,$A462+52),0)+IF($A462&lt;='P07'!$B$17,INDEX('P07'!$AD:$AD,$A462+52),0)+IF($A462&lt;='P08'!$B$17,INDEX('P08'!$AD:$AD,$A462+52),0)+IF($A462&lt;='P09'!$B$17,INDEX('P09'!$AD:$AD,$A462+52),0)+IF($A462&lt;='P10'!$B$17,INDEX('P10'!$AD:$AD,$A462+52),0)</f>
        <v>0.59411945904431307</v>
      </c>
      <c r="Q462">
        <f>IF($A462&lt;='P01'!$B$17,INDEX('P01'!$AE:$AE,$A462+52),0)+IF($A462&lt;='P02'!$B$17,INDEX('P02'!$AE:$AE,$A462+52),0)+IF($A462&lt;='P03'!$B$17,INDEX('P03'!$AE:$AE,$A462+52),0)+IF($A462&lt;='P04'!$B$17,INDEX('P04'!$AE:$AE,$A462+52),0)+IF($A462&lt;='P05'!$B$17,INDEX('P05'!$AE:$AE,$A462+52),0)+IF($A462&lt;='P06'!$B$17,INDEX('P06'!$AE:$AE,$A462+52),0)+IF($A462&lt;='P07'!$B$17,INDEX('P07'!$AE:$AE,$A462+52),0)+IF($A462&lt;='P08'!$B$17,INDEX('P08'!$AE:$AE,$A462+52),0)+IF($A462&lt;='P09'!$B$17,INDEX('P09'!$AE:$AE,$A462+52),0)+IF($A462&lt;='P10'!$B$17,INDEX('P10'!$AE:$AE,$A462+52),0)</f>
        <v>19.941392391533615</v>
      </c>
      <c r="R462">
        <f>IF($A462&lt;='P01'!$B$17,INDEX('P01'!$AF:$AF,$A462+52),0)+IF($A462&lt;='P02'!$B$17,INDEX('P02'!$AF:$AF,$A462+52),0)+IF($A462&lt;='P03'!$B$17,INDEX('P03'!$AF:$AF,$A462+52),0)+IF($A462&lt;='P04'!$B$17,INDEX('P04'!$AF:$AF,$A462+52),0)+IF($A462&lt;='P05'!$B$17,INDEX('P05'!$AF:$AF,$A462+52),0)+IF($A462&lt;='P06'!$B$17,INDEX('P06'!$AF:$AF,$A462+52),0)+IF($A462&lt;='P07'!$B$17,INDEX('P07'!$AF:$AF,$A462+52),0)+IF($A462&lt;='P08'!$B$17,INDEX('P08'!$AF:$AF,$A462+52),0)+IF($A462&lt;='P09'!$B$17,INDEX('P09'!$AF:$AF,$A462+52),0)+IF($A462&lt;='P10'!$B$17,INDEX('P10'!$AF:$AF,$A462+52),0)</f>
        <v>1.4377919240918966E-2</v>
      </c>
      <c r="S462">
        <f>IF($A462&lt;='P01'!$B$17,INDEX('P01'!$AG:$AG,$A462+52),0)+IF($A462&lt;='P02'!$B$17,INDEX('P02'!$AG:$AG,$A462+52),0)+IF($A462&lt;='P03'!$B$17,INDEX('P03'!$AG:$AG,$A462+52),0)+IF($A462&lt;='P04'!$B$17,INDEX('P04'!$AG:$AG,$A462+52),0)+IF($A462&lt;='P05'!$B$17,INDEX('P05'!$AG:$AG,$A462+52),0)+IF($A462&lt;='P06'!$B$17,INDEX('P06'!$AG:$AG,$A462+52),0)+IF($A462&lt;='P07'!$B$17,INDEX('P07'!$AG:$AG,$A462+52),0)+IF($A462&lt;='P08'!$B$17,INDEX('P08'!$AG:$AG,$A462+52),0)+IF($A462&lt;='P09'!$B$17,INDEX('P09'!$AG:$AG,$A462+52),0)+IF($A462&lt;='P10'!$B$17,INDEX('P10'!$AG:$AG,$A462+52),0)</f>
        <v>3533.9471153571567</v>
      </c>
      <c r="T462">
        <f>IF($A462&lt;='P01'!$B$17,INDEX('P01'!$AI:$AI,$A462+52),0)+IF($A462&lt;='P02'!$B$17,INDEX('P02'!$AI:$AI,$A462+52),0)+IF($A462&lt;='P03'!$B$17,INDEX('P03'!$AI:$AI,$A462+52),0)+IF($A462&lt;='P04'!$B$17,INDEX('P04'!$AI:$AI,$A462+52),0)+IF($A462&lt;='P05'!$B$17,INDEX('P05'!$AI:$AI,$A462+52),0)+IF($A462&lt;='P06'!$B$17,INDEX('P06'!$AI:$AI,$A462+52),0)+IF($A462&lt;='P07'!$B$17,INDEX('P07'!$AI:$AI,$A462+52),0)+IF($A462&lt;='P08'!$B$17,INDEX('P08'!$AI:$AI,$A462+52),0)+IF($A462&lt;='P09'!$B$17,INDEX('P09'!$AI:$AI,$A462+52),0)+IF($A462&lt;='P10'!$B$17,INDEX('P10'!$AI:$AI,$A462+52),0)</f>
        <v>3533.9471153571567</v>
      </c>
    </row>
    <row r="463" spans="1:20" x14ac:dyDescent="0.35">
      <c r="A463">
        <v>431</v>
      </c>
      <c r="B463">
        <f>IF($A463&lt;='P01'!$B$17,INDEX('P01'!$J:$J,$A463+52),0)+IF($A463&lt;='P02'!$B$17,INDEX('P02'!$J:$J,$A463+52),0)+IF($A463&lt;='P03'!$B$17,INDEX('P03'!$J:$J,$A463+52),0)+IF($A463&lt;='P04'!$B$17,INDEX('P04'!$J:$J,$A463+52),0)+IF($A463&lt;='P05'!$B$17,INDEX('P05'!$J:$J,$A463+52),0)+IF($A463&lt;='P06'!$B$17,INDEX('P06'!$J:$J,$A463+52),0)+IF($A463&lt;='P07'!$B$17,INDEX('P07'!$J:$J,$A463+52),0)+IF($A463&lt;='P08'!$B$17,INDEX('P08'!$J:$J,$A463+52),0)+IF($A463&lt;='P09'!$B$17,INDEX('P09'!$J:$J,$A463+52),0)+IF($A463&lt;='P10'!$B$17,INDEX('P10'!$J:$J,$A463+52),0)</f>
        <v>8.0989581376626603E-5</v>
      </c>
      <c r="C463">
        <f>IF($A463&lt;='P01'!$B$17,INDEX('P01'!$K:$K,$A463+52),0)+IF($A463&lt;='P02'!$B$17,INDEX('P02'!$K:$K,$A463+52),0)+IF($A463&lt;='P03'!$B$17,INDEX('P03'!$K:$K,$A463+52),0)+IF($A463&lt;='P04'!$B$17,INDEX('P04'!$K:$K,$A463+52),0)+IF($A463&lt;='P05'!$B$17,INDEX('P05'!$K:$K,$A463+52),0)+IF($A463&lt;='P06'!$B$17,INDEX('P06'!$K:$K,$A463+52),0)+IF($A463&lt;='P07'!$B$17,INDEX('P07'!$K:$K,$A463+52),0)+IF($A463&lt;='P08'!$B$17,INDEX('P08'!$K:$K,$A463+52),0)+IF($A463&lt;='P09'!$B$17,INDEX('P09'!$K:$K,$A463+52),0)+IF($A463&lt;='P10'!$B$17,INDEX('P10'!$K:$K,$A463+52),0)</f>
        <v>5.6799057283170133E-4</v>
      </c>
      <c r="D463">
        <f>IF($A463&lt;='P01'!$B$17,INDEX('P01'!$L:$L,$A463+52),0)+IF($A463&lt;='P02'!$B$17,INDEX('P02'!$L:$L,$A463+52),0)+IF($A463&lt;='P03'!$B$17,INDEX('P03'!$L:$L,$A463+52),0)+IF($A463&lt;='P04'!$B$17,INDEX('P04'!$L:$L,$A463+52),0)+IF($A463&lt;='P05'!$B$17,INDEX('P05'!$L:$L,$A463+52),0)+IF($A463&lt;='P06'!$B$17,INDEX('P06'!$L:$L,$A463+52),0)+IF($A463&lt;='P07'!$B$17,INDEX('P07'!$L:$L,$A463+52),0)+IF($A463&lt;='P08'!$B$17,INDEX('P08'!$L:$L,$A463+52),0)+IF($A463&lt;='P09'!$B$17,INDEX('P09'!$L:$L,$A463+52),0)+IF($A463&lt;='P10'!$B$17,INDEX('P10'!$L:$L,$A463+52),0)</f>
        <v>0</v>
      </c>
      <c r="E463">
        <f>IF($A463&lt;='P01'!$B$17,INDEX('P01'!$M:$M,$A463+52),0)+IF($A463&lt;='P02'!$B$17,INDEX('P02'!$M:$M,$A463+52),0)+IF($A463&lt;='P03'!$B$17,INDEX('P03'!$M:$M,$A463+52),0)+IF($A463&lt;='P04'!$B$17,INDEX('P04'!$M:$M,$A463+52),0)+IF($A463&lt;='P05'!$B$17,INDEX('P05'!$M:$M,$A463+52),0)+IF($A463&lt;='P06'!$B$17,INDEX('P06'!$M:$M,$A463+52),0)+IF($A463&lt;='P07'!$B$17,INDEX('P07'!$M:$M,$A463+52),0)+IF($A463&lt;='P08'!$B$17,INDEX('P08'!$M:$M,$A463+52),0)+IF($A463&lt;='P09'!$B$17,INDEX('P09'!$M:$M,$A463+52),0)+IF($A463&lt;='P10'!$B$17,INDEX('P10'!$M:$M,$A463+52),0)</f>
        <v>0.1666822082793947</v>
      </c>
      <c r="F463">
        <f>IF($A463&lt;='P01'!$B$17,INDEX('P01'!$R:$R,$A463+52),0)+IF($A463&lt;='P02'!$B$17,INDEX('P02'!$R:$R,$A463+52),0)+IF($A463&lt;='P03'!$B$17,INDEX('P03'!$R:$R,$A463+52),0)+IF($A463&lt;='P04'!$B$17,INDEX('P04'!$R:$R,$A463+52),0)+IF($A463&lt;='P05'!$B$17,INDEX('P05'!$R:$R,$A463+52),0)+IF($A463&lt;='P06'!$B$17,INDEX('P06'!$R:$R,$A463+52),0)+IF($A463&lt;='P07'!$B$17,INDEX('P07'!$R:$R,$A463+52),0)+IF($A463&lt;='P08'!$B$17,INDEX('P08'!$R:$R,$A463+52),0)+IF($A463&lt;='P09'!$B$17,INDEX('P09'!$R:$R,$A463+52),0)+IF($A463&lt;='P10'!$B$17,INDEX('P10'!$R:$R,$A463+52),0)</f>
        <v>19.514163195126784</v>
      </c>
      <c r="G463">
        <f>IF($A463&lt;='P01'!$B$17,INDEX('P01'!$S:$S,$A463+52),0)+IF($A463&lt;='P02'!$B$17,INDEX('P02'!$S:$S,$A463+52),0)+IF($A463&lt;='P03'!$B$17,INDEX('P03'!$S:$S,$A463+52),0)+IF($A463&lt;='P04'!$B$17,INDEX('P04'!$S:$S,$A463+52),0)+IF($A463&lt;='P05'!$B$17,INDEX('P05'!$S:$S,$A463+52),0)+IF($A463&lt;='P06'!$B$17,INDEX('P06'!$S:$S,$A463+52),0)+IF($A463&lt;='P07'!$B$17,INDEX('P07'!$S:$S,$A463+52),0)+IF($A463&lt;='P08'!$B$17,INDEX('P08'!$S:$S,$A463+52),0)+IF($A463&lt;='P09'!$B$17,INDEX('P09'!$S:$S,$A463+52),0)+IF($A463&lt;='P10'!$B$17,INDEX('P10'!$S:$S,$A463+52),0)</f>
        <v>0.3902832639025357</v>
      </c>
      <c r="H463">
        <f>IF($A463&lt;='P01'!$B$17,INDEX('P01'!$T:$T,$A463+52),0)+IF($A463&lt;='P02'!$B$17,INDEX('P02'!$T:$T,$A463+52),0)+IF($A463&lt;='P03'!$B$17,INDEX('P03'!$T:$T,$A463+52),0)+IF($A463&lt;='P04'!$B$17,INDEX('P04'!$T:$T,$A463+52),0)+IF($A463&lt;='P05'!$B$17,INDEX('P05'!$T:$T,$A463+52),0)+IF($A463&lt;='P06'!$B$17,INDEX('P06'!$T:$T,$A463+52),0)+IF($A463&lt;='P07'!$B$17,INDEX('P07'!$T:$T,$A463+52),0)+IF($A463&lt;='P08'!$B$17,INDEX('P08'!$T:$T,$A463+52),0)+IF($A463&lt;='P09'!$B$17,INDEX('P09'!$T:$T,$A463+52),0)+IF($A463&lt;='P10'!$B$17,INDEX('P10'!$T:$T,$A463+52),0)</f>
        <v>2.4188961347607343</v>
      </c>
      <c r="I463">
        <f>IF($A463&lt;='P01'!$B$17,INDEX('P01'!$U:$U,$A463+52),0)+IF($A463&lt;='P02'!$B$17,INDEX('P02'!$U:$U,$A463+52),0)+IF($A463&lt;='P03'!$B$17,INDEX('P03'!$U:$U,$A463+52),0)+IF($A463&lt;='P04'!$B$17,INDEX('P04'!$U:$U,$A463+52),0)+IF($A463&lt;='P05'!$B$17,INDEX('P05'!$U:$U,$A463+52),0)+IF($A463&lt;='P06'!$B$17,INDEX('P06'!$U:$U,$A463+52),0)+IF($A463&lt;='P07'!$B$17,INDEX('P07'!$U:$U,$A463+52),0)+IF($A463&lt;='P08'!$B$17,INDEX('P08'!$U:$U,$A463+52),0)+IF($A463&lt;='P09'!$B$17,INDEX('P09'!$U:$U,$A463+52),0)+IF($A463&lt;='P10'!$B$17,INDEX('P10'!$U:$U,$A463+52),0)</f>
        <v>80.989581376626603</v>
      </c>
      <c r="J463">
        <f>IF($A463&lt;='P01'!$B$17,INDEX('P01'!$V:$V,$A463+52),0)+IF($A463&lt;='P02'!$B$17,INDEX('P02'!$V:$V,$A463+52),0)+IF($A463&lt;='P03'!$B$17,INDEX('P03'!$V:$V,$A463+52),0)+IF($A463&lt;='P04'!$B$17,INDEX('P04'!$V:$V,$A463+52),0)+IF($A463&lt;='P05'!$B$17,INDEX('P05'!$V:$V,$A463+52),0)+IF($A463&lt;='P06'!$B$17,INDEX('P06'!$V:$V,$A463+52),0)+IF($A463&lt;='P07'!$B$17,INDEX('P07'!$V:$V,$A463+52),0)+IF($A463&lt;='P08'!$B$17,INDEX('P08'!$V:$V,$A463+52),0)+IF($A463&lt;='P09'!$B$17,INDEX('P09'!$V:$V,$A463+52),0)+IF($A463&lt;='P10'!$B$17,INDEX('P10'!$V:$V,$A463+52),0)</f>
        <v>5.8538216091600669E-2</v>
      </c>
      <c r="K463">
        <f>IF($A463&lt;='P01'!$B$17,INDEX('P01'!$W:$W,$A463+52),0)+IF($A463&lt;='P02'!$B$17,INDEX('P02'!$W:$W,$A463+52),0)+IF($A463&lt;='P03'!$B$17,INDEX('P03'!$W:$W,$A463+52),0)+IF($A463&lt;='P04'!$B$17,INDEX('P04'!$W:$W,$A463+52),0)+IF($A463&lt;='P05'!$B$17,INDEX('P05'!$W:$W,$A463+52),0)+IF($A463&lt;='P06'!$B$17,INDEX('P06'!$W:$W,$A463+52),0)+IF($A463&lt;='P07'!$B$17,INDEX('P07'!$W:$W,$A463+52),0)+IF($A463&lt;='P08'!$B$17,INDEX('P08'!$W:$W,$A463+52),0)+IF($A463&lt;='P09'!$B$17,INDEX('P09'!$W:$W,$A463+52),0)+IF($A463&lt;='P10'!$B$17,INDEX('P10'!$W:$W,$A463+52),0)</f>
        <v>-64.343135796254685</v>
      </c>
      <c r="L463">
        <f>IF($A463&lt;='P01'!$B$17,INDEX('P01'!$X:$X,$A463+52),0)+IF($A463&lt;='P02'!$B$17,INDEX('P02'!$X:$X,$A463+52),0)+IF($A463&lt;='P03'!$B$17,INDEX('P03'!$X:$X,$A463+52),0)+IF($A463&lt;='P04'!$B$17,INDEX('P04'!$X:$X,$A463+52),0)+IF($A463&lt;='P05'!$B$17,INDEX('P05'!$X:$X,$A463+52),0)+IF($A463&lt;='P06'!$B$17,INDEX('P06'!$X:$X,$A463+52),0)+IF($A463&lt;='P07'!$B$17,INDEX('P07'!$X:$X,$A463+52),0)+IF($A463&lt;='P08'!$B$17,INDEX('P08'!$X:$X,$A463+52),0)+IF($A463&lt;='P09'!$B$17,INDEX('P09'!$X:$X,$A463+52),0)+IF($A463&lt;='P10'!$B$17,INDEX('P10'!$X:$X,$A463+52),0)</f>
        <v>64.280529189733841</v>
      </c>
      <c r="M463">
        <f>IF($A463&lt;='P01'!$B$17,INDEX('P01'!$AA:$AA,$A463+52),0)+IF($A463&lt;='P02'!$B$17,INDEX('P02'!$AA:$AA,$A463+52),0)+IF($A463&lt;='P03'!$B$17,INDEX('P03'!$AA:$AA,$A463+52),0)+IF($A463&lt;='P04'!$B$17,INDEX('P04'!$AA:$AA,$A463+52),0)+IF($A463&lt;='P05'!$B$17,INDEX('P05'!$AA:$AA,$A463+52),0)+IF($A463&lt;='P06'!$B$17,INDEX('P06'!$AA:$AA,$A463+52),0)+IF($A463&lt;='P07'!$B$17,INDEX('P07'!$AA:$AA,$A463+52),0)+IF($A463&lt;='P08'!$B$17,INDEX('P08'!$AA:$AA,$A463+52),0)+IF($A463&lt;='P09'!$B$17,INDEX('P09'!$AA:$AA,$A463+52),0)+IF($A463&lt;='P10'!$B$17,INDEX('P10'!$AA:$AA,$A463+52),0)</f>
        <v>-15.714431479340782</v>
      </c>
      <c r="N463">
        <f>IF($A463&lt;='P01'!$B$17,INDEX('P01'!$AB:$AB,$A463+52),0)+IF($A463&lt;='P02'!$B$17,INDEX('P02'!$AB:$AB,$A463+52),0)+IF($A463&lt;='P03'!$B$17,INDEX('P03'!$AB:$AB,$A463+52),0)+IF($A463&lt;='P04'!$B$17,INDEX('P04'!$AB:$AB,$A463+52),0)+IF($A463&lt;='P05'!$B$17,INDEX('P05'!$AB:$AB,$A463+52),0)+IF($A463&lt;='P06'!$B$17,INDEX('P06'!$AB:$AB,$A463+52),0)+IF($A463&lt;='P07'!$B$17,INDEX('P07'!$AB:$AB,$A463+52),0)+IF($A463&lt;='P08'!$B$17,INDEX('P08'!$AB:$AB,$A463+52),0)+IF($A463&lt;='P09'!$B$17,INDEX('P09'!$AB:$AB,$A463+52),0)+IF($A463&lt;='P10'!$B$17,INDEX('P10'!$AB:$AB,$A463+52),0)</f>
        <v>4.7861753725365359</v>
      </c>
      <c r="O463">
        <f>IF($A463&lt;='P01'!$B$17,INDEX('P01'!$AC:$AC,$A463+52),0)+IF($A463&lt;='P02'!$B$17,INDEX('P02'!$AC:$AC,$A463+52),0)+IF($A463&lt;='P03'!$B$17,INDEX('P03'!$AC:$AC,$A463+52),0)+IF($A463&lt;='P04'!$B$17,INDEX('P04'!$AC:$AC,$A463+52),0)+IF($A463&lt;='P05'!$B$17,INDEX('P05'!$AC:$AC,$A463+52),0)+IF($A463&lt;='P06'!$B$17,INDEX('P06'!$AC:$AC,$A463+52),0)+IF($A463&lt;='P07'!$B$17,INDEX('P07'!$AC:$AC,$A463+52),0)+IF($A463&lt;='P08'!$B$17,INDEX('P08'!$AC:$AC,$A463+52),0)+IF($A463&lt;='P09'!$B$17,INDEX('P09'!$AC:$AC,$A463+52),0)+IF($A463&lt;='P10'!$B$17,INDEX('P10'!$AC:$AC,$A463+52),0)</f>
        <v>9.572350745073073E-2</v>
      </c>
      <c r="P463">
        <f>IF($A463&lt;='P01'!$B$17,INDEX('P01'!$AD:$AD,$A463+52),0)+IF($A463&lt;='P02'!$B$17,INDEX('P02'!$AD:$AD,$A463+52),0)+IF($A463&lt;='P03'!$B$17,INDEX('P03'!$AD:$AD,$A463+52),0)+IF($A463&lt;='P04'!$B$17,INDEX('P04'!$AD:$AD,$A463+52),0)+IF($A463&lt;='P05'!$B$17,INDEX('P05'!$AD:$AD,$A463+52),0)+IF($A463&lt;='P06'!$B$17,INDEX('P06'!$AD:$AD,$A463+52),0)+IF($A463&lt;='P07'!$B$17,INDEX('P07'!$AD:$AD,$A463+52),0)+IF($A463&lt;='P08'!$B$17,INDEX('P08'!$AD:$AD,$A463+52),0)+IF($A463&lt;='P09'!$B$17,INDEX('P09'!$AD:$AD,$A463+52),0)+IF($A463&lt;='P10'!$B$17,INDEX('P10'!$AD:$AD,$A463+52),0)</f>
        <v>0.59133890222251939</v>
      </c>
      <c r="Q463">
        <f>IF($A463&lt;='P01'!$B$17,INDEX('P01'!$AE:$AE,$A463+52),0)+IF($A463&lt;='P02'!$B$17,INDEX('P02'!$AE:$AE,$A463+52),0)+IF($A463&lt;='P03'!$B$17,INDEX('P03'!$AE:$AE,$A463+52),0)+IF($A463&lt;='P04'!$B$17,INDEX('P04'!$AE:$AE,$A463+52),0)+IF($A463&lt;='P05'!$B$17,INDEX('P05'!$AE:$AE,$A463+52),0)+IF($A463&lt;='P06'!$B$17,INDEX('P06'!$AE:$AE,$A463+52),0)+IF($A463&lt;='P07'!$B$17,INDEX('P07'!$AE:$AE,$A463+52),0)+IF($A463&lt;='P08'!$B$17,INDEX('P08'!$AE:$AE,$A463+52),0)+IF($A463&lt;='P09'!$B$17,INDEX('P09'!$AE:$AE,$A463+52),0)+IF($A463&lt;='P10'!$B$17,INDEX('P10'!$AE:$AE,$A463+52),0)</f>
        <v>19.799233813506859</v>
      </c>
      <c r="R463">
        <f>IF($A463&lt;='P01'!$B$17,INDEX('P01'!$AF:$AF,$A463+52),0)+IF($A463&lt;='P02'!$B$17,INDEX('P02'!$AF:$AF,$A463+52),0)+IF($A463&lt;='P03'!$B$17,INDEX('P03'!$AF:$AF,$A463+52),0)+IF($A463&lt;='P04'!$B$17,INDEX('P04'!$AF:$AF,$A463+52),0)+IF($A463&lt;='P05'!$B$17,INDEX('P05'!$AF:$AF,$A463+52),0)+IF($A463&lt;='P06'!$B$17,INDEX('P06'!$AF:$AF,$A463+52),0)+IF($A463&lt;='P07'!$B$17,INDEX('P07'!$AF:$AF,$A463+52),0)+IF($A463&lt;='P08'!$B$17,INDEX('P08'!$AF:$AF,$A463+52),0)+IF($A463&lt;='P09'!$B$17,INDEX('P09'!$AF:$AF,$A463+52),0)+IF($A463&lt;='P10'!$B$17,INDEX('P10'!$AF:$AF,$A463+52),0)</f>
        <v>1.4310628697207705E-2</v>
      </c>
      <c r="S463">
        <f>IF($A463&lt;='P01'!$B$17,INDEX('P01'!$AG:$AG,$A463+52),0)+IF($A463&lt;='P02'!$B$17,INDEX('P02'!$AG:$AG,$A463+52),0)+IF($A463&lt;='P03'!$B$17,INDEX('P03'!$AG:$AG,$A463+52),0)+IF($A463&lt;='P04'!$B$17,INDEX('P04'!$AG:$AG,$A463+52),0)+IF($A463&lt;='P05'!$B$17,INDEX('P05'!$AG:$AG,$A463+52),0)+IF($A463&lt;='P06'!$B$17,INDEX('P06'!$AG:$AG,$A463+52),0)+IF($A463&lt;='P07'!$B$17,INDEX('P07'!$AG:$AG,$A463+52),0)+IF($A463&lt;='P08'!$B$17,INDEX('P08'!$AG:$AG,$A463+52),0)+IF($A463&lt;='P09'!$B$17,INDEX('P09'!$AG:$AG,$A463+52),0)+IF($A463&lt;='P10'!$B$17,INDEX('P10'!$AG:$AG,$A463+52),0)</f>
        <v>3481.2358094271549</v>
      </c>
      <c r="T463">
        <f>IF($A463&lt;='P01'!$B$17,INDEX('P01'!$AI:$AI,$A463+52),0)+IF($A463&lt;='P02'!$B$17,INDEX('P02'!$AI:$AI,$A463+52),0)+IF($A463&lt;='P03'!$B$17,INDEX('P03'!$AI:$AI,$A463+52),0)+IF($A463&lt;='P04'!$B$17,INDEX('P04'!$AI:$AI,$A463+52),0)+IF($A463&lt;='P05'!$B$17,INDEX('P05'!$AI:$AI,$A463+52),0)+IF($A463&lt;='P06'!$B$17,INDEX('P06'!$AI:$AI,$A463+52),0)+IF($A463&lt;='P07'!$B$17,INDEX('P07'!$AI:$AI,$A463+52),0)+IF($A463&lt;='P08'!$B$17,INDEX('P08'!$AI:$AI,$A463+52),0)+IF($A463&lt;='P09'!$B$17,INDEX('P09'!$AI:$AI,$A463+52),0)+IF($A463&lt;='P10'!$B$17,INDEX('P10'!$AI:$AI,$A463+52),0)</f>
        <v>3481.2358094271549</v>
      </c>
    </row>
    <row r="464" spans="1:20" x14ac:dyDescent="0.35">
      <c r="A464">
        <v>432</v>
      </c>
      <c r="B464">
        <f>IF($A464&lt;='P01'!$B$17,INDEX('P01'!$J:$J,$A464+52),0)+IF($A464&lt;='P02'!$B$17,INDEX('P02'!$J:$J,$A464+52),0)+IF($A464&lt;='P03'!$B$17,INDEX('P03'!$J:$J,$A464+52),0)+IF($A464&lt;='P04'!$B$17,INDEX('P04'!$J:$J,$A464+52),0)+IF($A464&lt;='P05'!$B$17,INDEX('P05'!$J:$J,$A464+52),0)+IF($A464&lt;='P06'!$B$17,INDEX('P06'!$J:$J,$A464+52),0)+IF($A464&lt;='P07'!$B$17,INDEX('P07'!$J:$J,$A464+52),0)+IF($A464&lt;='P08'!$B$17,INDEX('P08'!$J:$J,$A464+52),0)+IF($A464&lt;='P09'!$B$17,INDEX('P09'!$J:$J,$A464+52),0)+IF($A464&lt;='P10'!$B$17,INDEX('P10'!$J:$J,$A464+52),0)</f>
        <v>8.0675469993667502E-5</v>
      </c>
      <c r="C464">
        <f>IF($A464&lt;='P01'!$B$17,INDEX('P01'!$K:$K,$A464+52),0)+IF($A464&lt;='P02'!$B$17,INDEX('P02'!$K:$K,$A464+52),0)+IF($A464&lt;='P03'!$B$17,INDEX('P03'!$K:$K,$A464+52),0)+IF($A464&lt;='P04'!$B$17,INDEX('P04'!$K:$K,$A464+52),0)+IF($A464&lt;='P05'!$B$17,INDEX('P05'!$K:$K,$A464+52),0)+IF($A464&lt;='P06'!$B$17,INDEX('P06'!$K:$K,$A464+52),0)+IF($A464&lt;='P07'!$B$17,INDEX('P07'!$K:$K,$A464+52),0)+IF($A464&lt;='P08'!$B$17,INDEX('P08'!$K:$K,$A464+52),0)+IF($A464&lt;='P09'!$B$17,INDEX('P09'!$K:$K,$A464+52),0)+IF($A464&lt;='P10'!$B$17,INDEX('P10'!$K:$K,$A464+52),0)</f>
        <v>5.6578766844193505E-4</v>
      </c>
      <c r="D464">
        <f>IF($A464&lt;='P01'!$B$17,INDEX('P01'!$L:$L,$A464+52),0)+IF($A464&lt;='P02'!$B$17,INDEX('P02'!$L:$L,$A464+52),0)+IF($A464&lt;='P03'!$B$17,INDEX('P03'!$L:$L,$A464+52),0)+IF($A464&lt;='P04'!$B$17,INDEX('P04'!$L:$L,$A464+52),0)+IF($A464&lt;='P05'!$B$17,INDEX('P05'!$L:$L,$A464+52),0)+IF($A464&lt;='P06'!$B$17,INDEX('P06'!$L:$L,$A464+52),0)+IF($A464&lt;='P07'!$B$17,INDEX('P07'!$L:$L,$A464+52),0)+IF($A464&lt;='P08'!$B$17,INDEX('P08'!$L:$L,$A464+52),0)+IF($A464&lt;='P09'!$B$17,INDEX('P09'!$L:$L,$A464+52),0)+IF($A464&lt;='P10'!$B$17,INDEX('P10'!$L:$L,$A464+52),0)</f>
        <v>0</v>
      </c>
      <c r="E464">
        <f>IF($A464&lt;='P01'!$B$17,INDEX('P01'!$M:$M,$A464+52),0)+IF($A464&lt;='P02'!$B$17,INDEX('P02'!$M:$M,$A464+52),0)+IF($A464&lt;='P03'!$B$17,INDEX('P03'!$M:$M,$A464+52),0)+IF($A464&lt;='P04'!$B$17,INDEX('P04'!$M:$M,$A464+52),0)+IF($A464&lt;='P05'!$B$17,INDEX('P05'!$M:$M,$A464+52),0)+IF($A464&lt;='P06'!$B$17,INDEX('P06'!$M:$M,$A464+52),0)+IF($A464&lt;='P07'!$B$17,INDEX('P07'!$M:$M,$A464+52),0)+IF($A464&lt;='P08'!$B$17,INDEX('P08'!$M:$M,$A464+52),0)+IF($A464&lt;='P09'!$B$17,INDEX('P09'!$M:$M,$A464+52),0)+IF($A464&lt;='P10'!$B$17,INDEX('P10'!$M:$M,$A464+52),0)</f>
        <v>0.16603574514095912</v>
      </c>
      <c r="F464">
        <f>IF($A464&lt;='P01'!$B$17,INDEX('P01'!$R:$R,$A464+52),0)+IF($A464&lt;='P02'!$B$17,INDEX('P02'!$R:$R,$A464+52),0)+IF($A464&lt;='P03'!$B$17,INDEX('P03'!$R:$R,$A464+52),0)+IF($A464&lt;='P04'!$B$17,INDEX('P04'!$R:$R,$A464+52),0)+IF($A464&lt;='P05'!$B$17,INDEX('P05'!$R:$R,$A464+52),0)+IF($A464&lt;='P06'!$B$17,INDEX('P06'!$R:$R,$A464+52),0)+IF($A464&lt;='P07'!$B$17,INDEX('P07'!$R:$R,$A464+52),0)+IF($A464&lt;='P08'!$B$17,INDEX('P08'!$R:$R,$A464+52),0)+IF($A464&lt;='P09'!$B$17,INDEX('P09'!$R:$R,$A464+52),0)+IF($A464&lt;='P10'!$B$17,INDEX('P10'!$R:$R,$A464+52),0)</f>
        <v>19.438479129543012</v>
      </c>
      <c r="G464">
        <f>IF($A464&lt;='P01'!$B$17,INDEX('P01'!$S:$S,$A464+52),0)+IF($A464&lt;='P02'!$B$17,INDEX('P02'!$S:$S,$A464+52),0)+IF($A464&lt;='P03'!$B$17,INDEX('P03'!$S:$S,$A464+52),0)+IF($A464&lt;='P04'!$B$17,INDEX('P04'!$S:$S,$A464+52),0)+IF($A464&lt;='P05'!$B$17,INDEX('P05'!$S:$S,$A464+52),0)+IF($A464&lt;='P06'!$B$17,INDEX('P06'!$S:$S,$A464+52),0)+IF($A464&lt;='P07'!$B$17,INDEX('P07'!$S:$S,$A464+52),0)+IF($A464&lt;='P08'!$B$17,INDEX('P08'!$S:$S,$A464+52),0)+IF($A464&lt;='P09'!$B$17,INDEX('P09'!$S:$S,$A464+52),0)+IF($A464&lt;='P10'!$B$17,INDEX('P10'!$S:$S,$A464+52),0)</f>
        <v>0.38876958259086025</v>
      </c>
      <c r="H464">
        <f>IF($A464&lt;='P01'!$B$17,INDEX('P01'!$T:$T,$A464+52),0)+IF($A464&lt;='P02'!$B$17,INDEX('P02'!$T:$T,$A464+52),0)+IF($A464&lt;='P03'!$B$17,INDEX('P03'!$T:$T,$A464+52),0)+IF($A464&lt;='P04'!$B$17,INDEX('P04'!$T:$T,$A464+52),0)+IF($A464&lt;='P05'!$B$17,INDEX('P05'!$T:$T,$A464+52),0)+IF($A464&lt;='P06'!$B$17,INDEX('P06'!$T:$T,$A464+52),0)+IF($A464&lt;='P07'!$B$17,INDEX('P07'!$T:$T,$A464+52),0)+IF($A464&lt;='P08'!$B$17,INDEX('P08'!$T:$T,$A464+52),0)+IF($A464&lt;='P09'!$B$17,INDEX('P09'!$T:$T,$A464+52),0)+IF($A464&lt;='P10'!$B$17,INDEX('P10'!$T:$T,$A464+52),0)</f>
        <v>2.4154571595990069</v>
      </c>
      <c r="I464">
        <f>IF($A464&lt;='P01'!$B$17,INDEX('P01'!$U:$U,$A464+52),0)+IF($A464&lt;='P02'!$B$17,INDEX('P02'!$U:$U,$A464+52),0)+IF($A464&lt;='P03'!$B$17,INDEX('P03'!$U:$U,$A464+52),0)+IF($A464&lt;='P04'!$B$17,INDEX('P04'!$U:$U,$A464+52),0)+IF($A464&lt;='P05'!$B$17,INDEX('P05'!$U:$U,$A464+52),0)+IF($A464&lt;='P06'!$B$17,INDEX('P06'!$U:$U,$A464+52),0)+IF($A464&lt;='P07'!$B$17,INDEX('P07'!$U:$U,$A464+52),0)+IF($A464&lt;='P08'!$B$17,INDEX('P08'!$U:$U,$A464+52),0)+IF($A464&lt;='P09'!$B$17,INDEX('P09'!$U:$U,$A464+52),0)+IF($A464&lt;='P10'!$B$17,INDEX('P10'!$U:$U,$A464+52),0)</f>
        <v>80.675469993667505</v>
      </c>
      <c r="J464">
        <f>IF($A464&lt;='P01'!$B$17,INDEX('P01'!$V:$V,$A464+52),0)+IF($A464&lt;='P02'!$B$17,INDEX('P02'!$V:$V,$A464+52),0)+IF($A464&lt;='P03'!$B$17,INDEX('P03'!$V:$V,$A464+52),0)+IF($A464&lt;='P04'!$B$17,INDEX('P04'!$V:$V,$A464+52),0)+IF($A464&lt;='P05'!$B$17,INDEX('P05'!$V:$V,$A464+52),0)+IF($A464&lt;='P06'!$B$17,INDEX('P06'!$V:$V,$A464+52),0)+IF($A464&lt;='P07'!$B$17,INDEX('P07'!$V:$V,$A464+52),0)+IF($A464&lt;='P08'!$B$17,INDEX('P08'!$V:$V,$A464+52),0)+IF($A464&lt;='P09'!$B$17,INDEX('P09'!$V:$V,$A464+52),0)+IF($A464&lt;='P10'!$B$17,INDEX('P10'!$V:$V,$A464+52),0)</f>
        <v>5.8454991571019611E-2</v>
      </c>
      <c r="K464">
        <f>IF($A464&lt;='P01'!$B$17,INDEX('P01'!$W:$W,$A464+52),0)+IF($A464&lt;='P02'!$B$17,INDEX('P02'!$W:$W,$A464+52),0)+IF($A464&lt;='P03'!$B$17,INDEX('P03'!$W:$W,$A464+52),0)+IF($A464&lt;='P04'!$B$17,INDEX('P04'!$W:$W,$A464+52),0)+IF($A464&lt;='P05'!$B$17,INDEX('P05'!$W:$W,$A464+52),0)+IF($A464&lt;='P06'!$B$17,INDEX('P06'!$W:$W,$A464+52),0)+IF($A464&lt;='P07'!$B$17,INDEX('P07'!$W:$W,$A464+52),0)+IF($A464&lt;='P08'!$B$17,INDEX('P08'!$W:$W,$A464+52),0)+IF($A464&lt;='P09'!$B$17,INDEX('P09'!$W:$W,$A464+52),0)+IF($A464&lt;='P10'!$B$17,INDEX('P10'!$W:$W,$A464+52),0)</f>
        <v>-64.099672597885387</v>
      </c>
      <c r="L464">
        <f>IF($A464&lt;='P01'!$B$17,INDEX('P01'!$X:$X,$A464+52),0)+IF($A464&lt;='P02'!$B$17,INDEX('P02'!$X:$X,$A464+52),0)+IF($A464&lt;='P03'!$B$17,INDEX('P03'!$X:$X,$A464+52),0)+IF($A464&lt;='P04'!$B$17,INDEX('P04'!$X:$X,$A464+52),0)+IF($A464&lt;='P05'!$B$17,INDEX('P05'!$X:$X,$A464+52),0)+IF($A464&lt;='P06'!$B$17,INDEX('P06'!$X:$X,$A464+52),0)+IF($A464&lt;='P07'!$B$17,INDEX('P07'!$X:$X,$A464+52),0)+IF($A464&lt;='P08'!$B$17,INDEX('P08'!$X:$X,$A464+52),0)+IF($A464&lt;='P09'!$B$17,INDEX('P09'!$X:$X,$A464+52),0)+IF($A464&lt;='P10'!$B$17,INDEX('P10'!$X:$X,$A464+52),0)</f>
        <v>64.037308805902185</v>
      </c>
      <c r="M464">
        <f>IF($A464&lt;='P01'!$B$17,INDEX('P01'!$AA:$AA,$A464+52),0)+IF($A464&lt;='P02'!$B$17,INDEX('P02'!$AA:$AA,$A464+52),0)+IF($A464&lt;='P03'!$B$17,INDEX('P03'!$AA:$AA,$A464+52),0)+IF($A464&lt;='P04'!$B$17,INDEX('P04'!$AA:$AA,$A464+52),0)+IF($A464&lt;='P05'!$B$17,INDEX('P05'!$AA:$AA,$A464+52),0)+IF($A464&lt;='P06'!$B$17,INDEX('P06'!$AA:$AA,$A464+52),0)+IF($A464&lt;='P07'!$B$17,INDEX('P07'!$AA:$AA,$A464+52),0)+IF($A464&lt;='P08'!$B$17,INDEX('P08'!$AA:$AA,$A464+52),0)+IF($A464&lt;='P09'!$B$17,INDEX('P09'!$AA:$AA,$A464+52),0)+IF($A464&lt;='P10'!$B$17,INDEX('P10'!$AA:$AA,$A464+52),0)</f>
        <v>-15.603889187650132</v>
      </c>
      <c r="N464">
        <f>IF($A464&lt;='P01'!$B$17,INDEX('P01'!$AB:$AB,$A464+52),0)+IF($A464&lt;='P02'!$B$17,INDEX('P02'!$AB:$AB,$A464+52),0)+IF($A464&lt;='P03'!$B$17,INDEX('P03'!$AB:$AB,$A464+52),0)+IF($A464&lt;='P04'!$B$17,INDEX('P04'!$AB:$AB,$A464+52),0)+IF($A464&lt;='P05'!$B$17,INDEX('P05'!$AB:$AB,$A464+52),0)+IF($A464&lt;='P06'!$B$17,INDEX('P06'!$AB:$AB,$A464+52),0)+IF($A464&lt;='P07'!$B$17,INDEX('P07'!$AB:$AB,$A464+52),0)+IF($A464&lt;='P08'!$B$17,INDEX('P08'!$AB:$AB,$A464+52),0)+IF($A464&lt;='P09'!$B$17,INDEX('P09'!$AB:$AB,$A464+52),0)+IF($A464&lt;='P10'!$B$17,INDEX('P10'!$AB:$AB,$A464+52),0)</f>
        <v>4.7520555943491649</v>
      </c>
      <c r="O464">
        <f>IF($A464&lt;='P01'!$B$17,INDEX('P01'!$AC:$AC,$A464+52),0)+IF($A464&lt;='P02'!$B$17,INDEX('P02'!$AC:$AC,$A464+52),0)+IF($A464&lt;='P03'!$B$17,INDEX('P03'!$AC:$AC,$A464+52),0)+IF($A464&lt;='P04'!$B$17,INDEX('P04'!$AC:$AC,$A464+52),0)+IF($A464&lt;='P05'!$B$17,INDEX('P05'!$AC:$AC,$A464+52),0)+IF($A464&lt;='P06'!$B$17,INDEX('P06'!$AC:$AC,$A464+52),0)+IF($A464&lt;='P07'!$B$17,INDEX('P07'!$AC:$AC,$A464+52),0)+IF($A464&lt;='P08'!$B$17,INDEX('P08'!$AC:$AC,$A464+52),0)+IF($A464&lt;='P09'!$B$17,INDEX('P09'!$AC:$AC,$A464+52),0)+IF($A464&lt;='P10'!$B$17,INDEX('P10'!$AC:$AC,$A464+52),0)</f>
        <v>9.5041111886983304E-2</v>
      </c>
      <c r="P464">
        <f>IF($A464&lt;='P01'!$B$17,INDEX('P01'!$AD:$AD,$A464+52),0)+IF($A464&lt;='P02'!$B$17,INDEX('P02'!$AD:$AD,$A464+52),0)+IF($A464&lt;='P03'!$B$17,INDEX('P03'!$AD:$AD,$A464+52),0)+IF($A464&lt;='P04'!$B$17,INDEX('P04'!$AD:$AD,$A464+52),0)+IF($A464&lt;='P05'!$B$17,INDEX('P05'!$AD:$AD,$A464+52),0)+IF($A464&lt;='P06'!$B$17,INDEX('P06'!$AD:$AD,$A464+52),0)+IF($A464&lt;='P07'!$B$17,INDEX('P07'!$AD:$AD,$A464+52),0)+IF($A464&lt;='P08'!$B$17,INDEX('P08'!$AD:$AD,$A464+52),0)+IF($A464&lt;='P09'!$B$17,INDEX('P09'!$AD:$AD,$A464+52),0)+IF($A464&lt;='P10'!$B$17,INDEX('P10'!$AD:$AD,$A464+52),0)</f>
        <v>0.58857135877054811</v>
      </c>
      <c r="Q464">
        <f>IF($A464&lt;='P01'!$B$17,INDEX('P01'!$AE:$AE,$A464+52),0)+IF($A464&lt;='P02'!$B$17,INDEX('P02'!$AE:$AE,$A464+52),0)+IF($A464&lt;='P03'!$B$17,INDEX('P03'!$AE:$AE,$A464+52),0)+IF($A464&lt;='P04'!$B$17,INDEX('P04'!$AE:$AE,$A464+52),0)+IF($A464&lt;='P05'!$B$17,INDEX('P05'!$AE:$AE,$A464+52),0)+IF($A464&lt;='P06'!$B$17,INDEX('P06'!$AE:$AE,$A464+52),0)+IF($A464&lt;='P07'!$B$17,INDEX('P07'!$AE:$AE,$A464+52),0)+IF($A464&lt;='P08'!$B$17,INDEX('P08'!$AE:$AE,$A464+52),0)+IF($A464&lt;='P09'!$B$17,INDEX('P09'!$AE:$AE,$A464+52),0)+IF($A464&lt;='P10'!$B$17,INDEX('P10'!$AE:$AE,$A464+52),0)</f>
        <v>19.658088658259718</v>
      </c>
      <c r="R464">
        <f>IF($A464&lt;='P01'!$B$17,INDEX('P01'!$AF:$AF,$A464+52),0)+IF($A464&lt;='P02'!$B$17,INDEX('P02'!$AF:$AF,$A464+52),0)+IF($A464&lt;='P03'!$B$17,INDEX('P03'!$AF:$AF,$A464+52),0)+IF($A464&lt;='P04'!$B$17,INDEX('P04'!$AF:$AF,$A464+52),0)+IF($A464&lt;='P05'!$B$17,INDEX('P05'!$AF:$AF,$A464+52),0)+IF($A464&lt;='P06'!$B$17,INDEX('P06'!$AF:$AF,$A464+52),0)+IF($A464&lt;='P07'!$B$17,INDEX('P07'!$AF:$AF,$A464+52),0)+IF($A464&lt;='P08'!$B$17,INDEX('P08'!$AF:$AF,$A464+52),0)+IF($A464&lt;='P09'!$B$17,INDEX('P09'!$AF:$AF,$A464+52),0)+IF($A464&lt;='P10'!$B$17,INDEX('P10'!$AF:$AF,$A464+52),0)</f>
        <v>1.424365308204744E-2</v>
      </c>
      <c r="S464">
        <f>IF($A464&lt;='P01'!$B$17,INDEX('P01'!$AG:$AG,$A464+52),0)+IF($A464&lt;='P02'!$B$17,INDEX('P02'!$AG:$AG,$A464+52),0)+IF($A464&lt;='P03'!$B$17,INDEX('P03'!$AG:$AG,$A464+52),0)+IF($A464&lt;='P04'!$B$17,INDEX('P04'!$AG:$AG,$A464+52),0)+IF($A464&lt;='P05'!$B$17,INDEX('P05'!$AG:$AG,$A464+52),0)+IF($A464&lt;='P06'!$B$17,INDEX('P06'!$AG:$AG,$A464+52),0)+IF($A464&lt;='P07'!$B$17,INDEX('P07'!$AG:$AG,$A464+52),0)+IF($A464&lt;='P08'!$B$17,INDEX('P08'!$AG:$AG,$A464+52),0)+IF($A464&lt;='P09'!$B$17,INDEX('P09'!$AG:$AG,$A464+52),0)+IF($A464&lt;='P10'!$B$17,INDEX('P10'!$AG:$AG,$A464+52),0)</f>
        <v>3428.5951607817897</v>
      </c>
      <c r="T464">
        <f>IF($A464&lt;='P01'!$B$17,INDEX('P01'!$AI:$AI,$A464+52),0)+IF($A464&lt;='P02'!$B$17,INDEX('P02'!$AI:$AI,$A464+52),0)+IF($A464&lt;='P03'!$B$17,INDEX('P03'!$AI:$AI,$A464+52),0)+IF($A464&lt;='P04'!$B$17,INDEX('P04'!$AI:$AI,$A464+52),0)+IF($A464&lt;='P05'!$B$17,INDEX('P05'!$AI:$AI,$A464+52),0)+IF($A464&lt;='P06'!$B$17,INDEX('P06'!$AI:$AI,$A464+52),0)+IF($A464&lt;='P07'!$B$17,INDEX('P07'!$AI:$AI,$A464+52),0)+IF($A464&lt;='P08'!$B$17,INDEX('P08'!$AI:$AI,$A464+52),0)+IF($A464&lt;='P09'!$B$17,INDEX('P09'!$AI:$AI,$A464+52),0)+IF($A464&lt;='P10'!$B$17,INDEX('P10'!$AI:$AI,$A464+52),0)</f>
        <v>3428.5951607817897</v>
      </c>
    </row>
    <row r="465" spans="1:20" x14ac:dyDescent="0.35">
      <c r="A465">
        <v>433</v>
      </c>
      <c r="B465">
        <f>IF($A465&lt;='P01'!$B$17,INDEX('P01'!$J:$J,$A465+52),0)+IF($A465&lt;='P02'!$B$17,INDEX('P02'!$J:$J,$A465+52),0)+IF($A465&lt;='P03'!$B$17,INDEX('P03'!$J:$J,$A465+52),0)+IF($A465&lt;='P04'!$B$17,INDEX('P04'!$J:$J,$A465+52),0)+IF($A465&lt;='P05'!$B$17,INDEX('P05'!$J:$J,$A465+52),0)+IF($A465&lt;='P06'!$B$17,INDEX('P06'!$J:$J,$A465+52),0)+IF($A465&lt;='P07'!$B$17,INDEX('P07'!$J:$J,$A465+52),0)+IF($A465&lt;='P08'!$B$17,INDEX('P08'!$J:$J,$A465+52),0)+IF($A465&lt;='P09'!$B$17,INDEX('P09'!$J:$J,$A465+52),0)+IF($A465&lt;='P10'!$B$17,INDEX('P10'!$J:$J,$A465+52),0)</f>
        <v>8.8189260640590781E-5</v>
      </c>
      <c r="C465">
        <f>IF($A465&lt;='P01'!$B$17,INDEX('P01'!$K:$K,$A465+52),0)+IF($A465&lt;='P02'!$B$17,INDEX('P02'!$K:$K,$A465+52),0)+IF($A465&lt;='P03'!$B$17,INDEX('P03'!$K:$K,$A465+52),0)+IF($A465&lt;='P04'!$B$17,INDEX('P04'!$K:$K,$A465+52),0)+IF($A465&lt;='P05'!$B$17,INDEX('P05'!$K:$K,$A465+52),0)+IF($A465&lt;='P06'!$B$17,INDEX('P06'!$K:$K,$A465+52),0)+IF($A465&lt;='P07'!$B$17,INDEX('P07'!$K:$K,$A465+52),0)+IF($A465&lt;='P08'!$B$17,INDEX('P08'!$K:$K,$A465+52),0)+IF($A465&lt;='P09'!$B$17,INDEX('P09'!$K:$K,$A465+52),0)+IF($A465&lt;='P10'!$B$17,INDEX('P10'!$K:$K,$A465+52),0)</f>
        <v>5.6356672799990617E-4</v>
      </c>
      <c r="D465">
        <f>IF($A465&lt;='P01'!$B$17,INDEX('P01'!$L:$L,$A465+52),0)+IF($A465&lt;='P02'!$B$17,INDEX('P02'!$L:$L,$A465+52),0)+IF($A465&lt;='P03'!$B$17,INDEX('P03'!$L:$L,$A465+52),0)+IF($A465&lt;='P04'!$B$17,INDEX('P04'!$L:$L,$A465+52),0)+IF($A465&lt;='P05'!$B$17,INDEX('P05'!$L:$L,$A465+52),0)+IF($A465&lt;='P06'!$B$17,INDEX('P06'!$L:$L,$A465+52),0)+IF($A465&lt;='P07'!$B$17,INDEX('P07'!$L:$L,$A465+52),0)+IF($A465&lt;='P08'!$B$17,INDEX('P08'!$L:$L,$A465+52),0)+IF($A465&lt;='P09'!$B$17,INDEX('P09'!$L:$L,$A465+52),0)+IF($A465&lt;='P10'!$B$17,INDEX('P10'!$L:$L,$A465+52),0)</f>
        <v>0</v>
      </c>
      <c r="E465">
        <f>IF($A465&lt;='P01'!$B$17,INDEX('P01'!$M:$M,$A465+52),0)+IF($A465&lt;='P02'!$B$17,INDEX('P02'!$M:$M,$A465+52),0)+IF($A465&lt;='P03'!$B$17,INDEX('P03'!$M:$M,$A465+52),0)+IF($A465&lt;='P04'!$B$17,INDEX('P04'!$M:$M,$A465+52),0)+IF($A465&lt;='P05'!$B$17,INDEX('P05'!$M:$M,$A465+52),0)+IF($A465&lt;='P06'!$B$17,INDEX('P06'!$M:$M,$A465+52),0)+IF($A465&lt;='P07'!$B$17,INDEX('P07'!$M:$M,$A465+52),0)+IF($A465&lt;='P08'!$B$17,INDEX('P08'!$M:$M,$A465+52),0)+IF($A465&lt;='P09'!$B$17,INDEX('P09'!$M:$M,$A465+52),0)+IF($A465&lt;='P10'!$B$17,INDEX('P10'!$M:$M,$A465+52),0)</f>
        <v>0.16538398915231864</v>
      </c>
      <c r="F465">
        <f>IF($A465&lt;='P01'!$B$17,INDEX('P01'!$R:$R,$A465+52),0)+IF($A465&lt;='P02'!$B$17,INDEX('P02'!$R:$R,$A465+52),0)+IF($A465&lt;='P03'!$B$17,INDEX('P03'!$R:$R,$A465+52),0)+IF($A465&lt;='P04'!$B$17,INDEX('P04'!$R:$R,$A465+52),0)+IF($A465&lt;='P05'!$B$17,INDEX('P05'!$R:$R,$A465+52),0)+IF($A465&lt;='P06'!$B$17,INDEX('P06'!$R:$R,$A465+52),0)+IF($A465&lt;='P07'!$B$17,INDEX('P07'!$R:$R,$A465+52),0)+IF($A465&lt;='P08'!$B$17,INDEX('P08'!$R:$R,$A465+52),0)+IF($A465&lt;='P09'!$B$17,INDEX('P09'!$R:$R,$A465+52),0)+IF($A465&lt;='P10'!$B$17,INDEX('P10'!$R:$R,$A465+52),0)</f>
        <v>19.363088598338653</v>
      </c>
      <c r="G465">
        <f>IF($A465&lt;='P01'!$B$17,INDEX('P01'!$S:$S,$A465+52),0)+IF($A465&lt;='P02'!$B$17,INDEX('P02'!$S:$S,$A465+52),0)+IF($A465&lt;='P03'!$B$17,INDEX('P03'!$S:$S,$A465+52),0)+IF($A465&lt;='P04'!$B$17,INDEX('P04'!$S:$S,$A465+52),0)+IF($A465&lt;='P05'!$B$17,INDEX('P05'!$S:$S,$A465+52),0)+IF($A465&lt;='P06'!$B$17,INDEX('P06'!$S:$S,$A465+52),0)+IF($A465&lt;='P07'!$B$17,INDEX('P07'!$S:$S,$A465+52),0)+IF($A465&lt;='P08'!$B$17,INDEX('P08'!$S:$S,$A465+52),0)+IF($A465&lt;='P09'!$B$17,INDEX('P09'!$S:$S,$A465+52),0)+IF($A465&lt;='P10'!$B$17,INDEX('P10'!$S:$S,$A465+52),0)</f>
        <v>0.38726177196677308</v>
      </c>
      <c r="H465">
        <f>IF($A465&lt;='P01'!$B$17,INDEX('P01'!$T:$T,$A465+52),0)+IF($A465&lt;='P02'!$B$17,INDEX('P02'!$T:$T,$A465+52),0)+IF($A465&lt;='P03'!$B$17,INDEX('P03'!$T:$T,$A465+52),0)+IF($A465&lt;='P04'!$B$17,INDEX('P04'!$T:$T,$A465+52),0)+IF($A465&lt;='P05'!$B$17,INDEX('P05'!$T:$T,$A465+52),0)+IF($A465&lt;='P06'!$B$17,INDEX('P06'!$T:$T,$A465+52),0)+IF($A465&lt;='P07'!$B$17,INDEX('P07'!$T:$T,$A465+52),0)+IF($A465&lt;='P08'!$B$17,INDEX('P08'!$T:$T,$A465+52),0)+IF($A465&lt;='P09'!$B$17,INDEX('P09'!$T:$T,$A465+52),0)+IF($A465&lt;='P10'!$B$17,INDEX('P10'!$T:$T,$A465+52),0)</f>
        <v>2.4120230736716688</v>
      </c>
      <c r="I465">
        <f>IF($A465&lt;='P01'!$B$17,INDEX('P01'!$U:$U,$A465+52),0)+IF($A465&lt;='P02'!$B$17,INDEX('P02'!$U:$U,$A465+52),0)+IF($A465&lt;='P03'!$B$17,INDEX('P03'!$U:$U,$A465+52),0)+IF($A465&lt;='P04'!$B$17,INDEX('P04'!$U:$U,$A465+52),0)+IF($A465&lt;='P05'!$B$17,INDEX('P05'!$U:$U,$A465+52),0)+IF($A465&lt;='P06'!$B$17,INDEX('P06'!$U:$U,$A465+52),0)+IF($A465&lt;='P07'!$B$17,INDEX('P07'!$U:$U,$A465+52),0)+IF($A465&lt;='P08'!$B$17,INDEX('P08'!$U:$U,$A465+52),0)+IF($A465&lt;='P09'!$B$17,INDEX('P09'!$U:$U,$A465+52),0)+IF($A465&lt;='P10'!$B$17,INDEX('P10'!$U:$U,$A465+52),0)</f>
        <v>88.189260640590774</v>
      </c>
      <c r="J465">
        <f>IF($A465&lt;='P01'!$B$17,INDEX('P01'!$V:$V,$A465+52),0)+IF($A465&lt;='P02'!$B$17,INDEX('P02'!$V:$V,$A465+52),0)+IF($A465&lt;='P03'!$B$17,INDEX('P03'!$V:$V,$A465+52),0)+IF($A465&lt;='P04'!$B$17,INDEX('P04'!$V:$V,$A465+52),0)+IF($A465&lt;='P05'!$B$17,INDEX('P05'!$V:$V,$A465+52),0)+IF($A465&lt;='P06'!$B$17,INDEX('P06'!$V:$V,$A465+52),0)+IF($A465&lt;='P07'!$B$17,INDEX('P07'!$V:$V,$A465+52),0)+IF($A465&lt;='P08'!$B$17,INDEX('P08'!$V:$V,$A465+52),0)+IF($A465&lt;='P09'!$B$17,INDEX('P09'!$V:$V,$A465+52),0)+IF($A465&lt;='P10'!$B$17,INDEX('P10'!$V:$V,$A465+52),0)</f>
        <v>6.4056848522154611E-2</v>
      </c>
      <c r="K465">
        <f>IF($A465&lt;='P01'!$B$17,INDEX('P01'!$W:$W,$A465+52),0)+IF($A465&lt;='P02'!$B$17,INDEX('P02'!$W:$W,$A465+52),0)+IF($A465&lt;='P03'!$B$17,INDEX('P03'!$W:$W,$A465+52),0)+IF($A465&lt;='P04'!$B$17,INDEX('P04'!$W:$W,$A465+52),0)+IF($A465&lt;='P05'!$B$17,INDEX('P05'!$W:$W,$A465+52),0)+IF($A465&lt;='P06'!$B$17,INDEX('P06'!$W:$W,$A465+52),0)+IF($A465&lt;='P07'!$B$17,INDEX('P07'!$W:$W,$A465+52),0)+IF($A465&lt;='P08'!$B$17,INDEX('P08'!$W:$W,$A465+52),0)+IF($A465&lt;='P09'!$B$17,INDEX('P09'!$W:$W,$A465+52),0)+IF($A465&lt;='P10'!$B$17,INDEX('P10'!$W:$W,$A465+52),0)</f>
        <v>-71.689513736412721</v>
      </c>
      <c r="L465">
        <f>IF($A465&lt;='P01'!$B$17,INDEX('P01'!$X:$X,$A465+52),0)+IF($A465&lt;='P02'!$B$17,INDEX('P02'!$X:$X,$A465+52),0)+IF($A465&lt;='P03'!$B$17,INDEX('P03'!$X:$X,$A465+52),0)+IF($A465&lt;='P04'!$B$17,INDEX('P04'!$X:$X,$A465+52),0)+IF($A465&lt;='P05'!$B$17,INDEX('P05'!$X:$X,$A465+52),0)+IF($A465&lt;='P06'!$B$17,INDEX('P06'!$X:$X,$A465+52),0)+IF($A465&lt;='P07'!$B$17,INDEX('P07'!$X:$X,$A465+52),0)+IF($A465&lt;='P08'!$B$17,INDEX('P08'!$X:$X,$A465+52),0)+IF($A465&lt;='P09'!$B$17,INDEX('P09'!$X:$X,$A465+52),0)+IF($A465&lt;='P10'!$B$17,INDEX('P10'!$X:$X,$A465+52),0)</f>
        <v>71.6273918172311</v>
      </c>
      <c r="M465">
        <f>IF($A465&lt;='P01'!$B$17,INDEX('P01'!$AA:$AA,$A465+52),0)+IF($A465&lt;='P02'!$B$17,INDEX('P02'!$AA:$AA,$A465+52),0)+IF($A465&lt;='P03'!$B$17,INDEX('P03'!$AA:$AA,$A465+52),0)+IF($A465&lt;='P04'!$B$17,INDEX('P04'!$AA:$AA,$A465+52),0)+IF($A465&lt;='P05'!$B$17,INDEX('P05'!$AA:$AA,$A465+52),0)+IF($A465&lt;='P06'!$B$17,INDEX('P06'!$AA:$AA,$A465+52),0)+IF($A465&lt;='P07'!$B$17,INDEX('P07'!$AA:$AA,$A465+52),0)+IF($A465&lt;='P08'!$B$17,INDEX('P08'!$AA:$AA,$A465+52),0)+IF($A465&lt;='P09'!$B$17,INDEX('P09'!$AA:$AA,$A465+52),0)+IF($A465&lt;='P10'!$B$17,INDEX('P10'!$AA:$AA,$A465+52),0)</f>
        <v>-17.396403714871443</v>
      </c>
      <c r="N465">
        <f>IF($A465&lt;='P01'!$B$17,INDEX('P01'!$AB:$AB,$A465+52),0)+IF($A465&lt;='P02'!$B$17,INDEX('P02'!$AB:$AB,$A465+52),0)+IF($A465&lt;='P03'!$B$17,INDEX('P03'!$AB:$AB,$A465+52),0)+IF($A465&lt;='P04'!$B$17,INDEX('P04'!$AB:$AB,$A465+52),0)+IF($A465&lt;='P05'!$B$17,INDEX('P05'!$AB:$AB,$A465+52),0)+IF($A465&lt;='P06'!$B$17,INDEX('P06'!$AB:$AB,$A465+52),0)+IF($A465&lt;='P07'!$B$17,INDEX('P07'!$AB:$AB,$A465+52),0)+IF($A465&lt;='P08'!$B$17,INDEX('P08'!$AB:$AB,$A465+52),0)+IF($A465&lt;='P09'!$B$17,INDEX('P09'!$AB:$AB,$A465+52),0)+IF($A465&lt;='P10'!$B$17,INDEX('P10'!$AB:$AB,$A465+52),0)</f>
        <v>4.7181790498866256</v>
      </c>
      <c r="O465">
        <f>IF($A465&lt;='P01'!$B$17,INDEX('P01'!$AC:$AC,$A465+52),0)+IF($A465&lt;='P02'!$B$17,INDEX('P02'!$AC:$AC,$A465+52),0)+IF($A465&lt;='P03'!$B$17,INDEX('P03'!$AC:$AC,$A465+52),0)+IF($A465&lt;='P04'!$B$17,INDEX('P04'!$AC:$AC,$A465+52),0)+IF($A465&lt;='P05'!$B$17,INDEX('P05'!$AC:$AC,$A465+52),0)+IF($A465&lt;='P06'!$B$17,INDEX('P06'!$AC:$AC,$A465+52),0)+IF($A465&lt;='P07'!$B$17,INDEX('P07'!$AC:$AC,$A465+52),0)+IF($A465&lt;='P08'!$B$17,INDEX('P08'!$AC:$AC,$A465+52),0)+IF($A465&lt;='P09'!$B$17,INDEX('P09'!$AC:$AC,$A465+52),0)+IF($A465&lt;='P10'!$B$17,INDEX('P10'!$AC:$AC,$A465+52),0)</f>
        <v>9.436358099773251E-2</v>
      </c>
      <c r="P465">
        <f>IF($A465&lt;='P01'!$B$17,INDEX('P01'!$AD:$AD,$A465+52),0)+IF($A465&lt;='P02'!$B$17,INDEX('P02'!$AD:$AD,$A465+52),0)+IF($A465&lt;='P03'!$B$17,INDEX('P03'!$AD:$AD,$A465+52),0)+IF($A465&lt;='P04'!$B$17,INDEX('P04'!$AD:$AD,$A465+52),0)+IF($A465&lt;='P05'!$B$17,INDEX('P05'!$AD:$AD,$A465+52),0)+IF($A465&lt;='P06'!$B$17,INDEX('P06'!$AD:$AD,$A465+52),0)+IF($A465&lt;='P07'!$B$17,INDEX('P07'!$AD:$AD,$A465+52),0)+IF($A465&lt;='P08'!$B$17,INDEX('P08'!$AD:$AD,$A465+52),0)+IF($A465&lt;='P09'!$B$17,INDEX('P09'!$AD:$AD,$A465+52),0)+IF($A465&lt;='P10'!$B$17,INDEX('P10'!$AD:$AD,$A465+52),0)</f>
        <v>0.58581676778412572</v>
      </c>
      <c r="Q465">
        <f>IF($A465&lt;='P01'!$B$17,INDEX('P01'!$AE:$AE,$A465+52),0)+IF($A465&lt;='P02'!$B$17,INDEX('P02'!$AE:$AE,$A465+52),0)+IF($A465&lt;='P03'!$B$17,INDEX('P03'!$AE:$AE,$A465+52),0)+IF($A465&lt;='P04'!$B$17,INDEX('P04'!$AE:$AE,$A465+52),0)+IF($A465&lt;='P05'!$B$17,INDEX('P05'!$AE:$AE,$A465+52),0)+IF($A465&lt;='P06'!$B$17,INDEX('P06'!$AE:$AE,$A465+52),0)+IF($A465&lt;='P07'!$B$17,INDEX('P07'!$AE:$AE,$A465+52),0)+IF($A465&lt;='P08'!$B$17,INDEX('P08'!$AE:$AE,$A465+52),0)+IF($A465&lt;='P09'!$B$17,INDEX('P09'!$AE:$AE,$A465+52),0)+IF($A465&lt;='P10'!$B$17,INDEX('P10'!$AE:$AE,$A465+52),0)</f>
        <v>21.418844697492798</v>
      </c>
      <c r="R465">
        <f>IF($A465&lt;='P01'!$B$17,INDEX('P01'!$AF:$AF,$A465+52),0)+IF($A465&lt;='P02'!$B$17,INDEX('P02'!$AF:$AF,$A465+52),0)+IF($A465&lt;='P03'!$B$17,INDEX('P03'!$AF:$AF,$A465+52),0)+IF($A465&lt;='P04'!$B$17,INDEX('P04'!$AF:$AF,$A465+52),0)+IF($A465&lt;='P05'!$B$17,INDEX('P05'!$AF:$AF,$A465+52),0)+IF($A465&lt;='P06'!$B$17,INDEX('P06'!$AF:$AF,$A465+52),0)+IF($A465&lt;='P07'!$B$17,INDEX('P07'!$AF:$AF,$A465+52),0)+IF($A465&lt;='P08'!$B$17,INDEX('P08'!$AF:$AF,$A465+52),0)+IF($A465&lt;='P09'!$B$17,INDEX('P09'!$AF:$AF,$A465+52),0)+IF($A465&lt;='P10'!$B$17,INDEX('P10'!$AF:$AF,$A465+52),0)</f>
        <v>1.5557718483415323E-2</v>
      </c>
      <c r="S465">
        <f>IF($A465&lt;='P01'!$B$17,INDEX('P01'!$AG:$AG,$A465+52),0)+IF($A465&lt;='P02'!$B$17,INDEX('P02'!$AG:$AG,$A465+52),0)+IF($A465&lt;='P03'!$B$17,INDEX('P03'!$AG:$AG,$A465+52),0)+IF($A465&lt;='P04'!$B$17,INDEX('P04'!$AG:$AG,$A465+52),0)+IF($A465&lt;='P05'!$B$17,INDEX('P05'!$AG:$AG,$A465+52),0)+IF($A465&lt;='P06'!$B$17,INDEX('P06'!$AG:$AG,$A465+52),0)+IF($A465&lt;='P07'!$B$17,INDEX('P07'!$AG:$AG,$A465+52),0)+IF($A465&lt;='P08'!$B$17,INDEX('P08'!$AG:$AG,$A465+52),0)+IF($A465&lt;='P09'!$B$17,INDEX('P09'!$AG:$AG,$A465+52),0)+IF($A465&lt;='P10'!$B$17,INDEX('P10'!$AG:$AG,$A465+52),0)</f>
        <v>3368.1920973394649</v>
      </c>
      <c r="T465">
        <f>IF($A465&lt;='P01'!$B$17,INDEX('P01'!$AI:$AI,$A465+52),0)+IF($A465&lt;='P02'!$B$17,INDEX('P02'!$AI:$AI,$A465+52),0)+IF($A465&lt;='P03'!$B$17,INDEX('P03'!$AI:$AI,$A465+52),0)+IF($A465&lt;='P04'!$B$17,INDEX('P04'!$AI:$AI,$A465+52),0)+IF($A465&lt;='P05'!$B$17,INDEX('P05'!$AI:$AI,$A465+52),0)+IF($A465&lt;='P06'!$B$17,INDEX('P06'!$AI:$AI,$A465+52),0)+IF($A465&lt;='P07'!$B$17,INDEX('P07'!$AI:$AI,$A465+52),0)+IF($A465&lt;='P08'!$B$17,INDEX('P08'!$AI:$AI,$A465+52),0)+IF($A465&lt;='P09'!$B$17,INDEX('P09'!$AI:$AI,$A465+52),0)+IF($A465&lt;='P10'!$B$17,INDEX('P10'!$AI:$AI,$A465+52),0)</f>
        <v>3368.1920973394649</v>
      </c>
    </row>
    <row r="466" spans="1:20" x14ac:dyDescent="0.35">
      <c r="A466">
        <v>434</v>
      </c>
      <c r="B466">
        <f>IF($A466&lt;='P01'!$B$17,INDEX('P01'!$J:$J,$A466+52),0)+IF($A466&lt;='P02'!$B$17,INDEX('P02'!$J:$J,$A466+52),0)+IF($A466&lt;='P03'!$B$17,INDEX('P03'!$J:$J,$A466+52),0)+IF($A466&lt;='P04'!$B$17,INDEX('P04'!$J:$J,$A466+52),0)+IF($A466&lt;='P05'!$B$17,INDEX('P05'!$J:$J,$A466+52),0)+IF($A466&lt;='P06'!$B$17,INDEX('P06'!$J:$J,$A466+52),0)+IF($A466&lt;='P07'!$B$17,INDEX('P07'!$J:$J,$A466+52),0)+IF($A466&lt;='P08'!$B$17,INDEX('P08'!$J:$J,$A466+52),0)+IF($A466&lt;='P09'!$B$17,INDEX('P09'!$J:$J,$A466+52),0)+IF($A466&lt;='P10'!$B$17,INDEX('P10'!$J:$J,$A466+52),0)</f>
        <v>8.7843082902131604E-5</v>
      </c>
      <c r="C466">
        <f>IF($A466&lt;='P01'!$B$17,INDEX('P01'!$K:$K,$A466+52),0)+IF($A466&lt;='P02'!$B$17,INDEX('P02'!$K:$K,$A466+52),0)+IF($A466&lt;='P03'!$B$17,INDEX('P03'!$K:$K,$A466+52),0)+IF($A466&lt;='P04'!$B$17,INDEX('P04'!$K:$K,$A466+52),0)+IF($A466&lt;='P05'!$B$17,INDEX('P05'!$K:$K,$A466+52),0)+IF($A466&lt;='P06'!$B$17,INDEX('P06'!$K:$K,$A466+52),0)+IF($A466&lt;='P07'!$B$17,INDEX('P07'!$K:$K,$A466+52),0)+IF($A466&lt;='P08'!$B$17,INDEX('P08'!$K:$K,$A466+52),0)+IF($A466&lt;='P09'!$B$17,INDEX('P09'!$K:$K,$A466+52),0)+IF($A466&lt;='P10'!$B$17,INDEX('P10'!$K:$K,$A466+52),0)</f>
        <v>5.6135450562778608E-4</v>
      </c>
      <c r="D466">
        <f>IF($A466&lt;='P01'!$B$17,INDEX('P01'!$L:$L,$A466+52),0)+IF($A466&lt;='P02'!$B$17,INDEX('P02'!$L:$L,$A466+52),0)+IF($A466&lt;='P03'!$B$17,INDEX('P03'!$L:$L,$A466+52),0)+IF($A466&lt;='P04'!$B$17,INDEX('P04'!$L:$L,$A466+52),0)+IF($A466&lt;='P05'!$B$17,INDEX('P05'!$L:$L,$A466+52),0)+IF($A466&lt;='P06'!$B$17,INDEX('P06'!$L:$L,$A466+52),0)+IF($A466&lt;='P07'!$B$17,INDEX('P07'!$L:$L,$A466+52),0)+IF($A466&lt;='P08'!$B$17,INDEX('P08'!$L:$L,$A466+52),0)+IF($A466&lt;='P09'!$B$17,INDEX('P09'!$L:$L,$A466+52),0)+IF($A466&lt;='P10'!$B$17,INDEX('P10'!$L:$L,$A466+52),0)</f>
        <v>0</v>
      </c>
      <c r="E466">
        <f>IF($A466&lt;='P01'!$B$17,INDEX('P01'!$M:$M,$A466+52),0)+IF($A466&lt;='P02'!$B$17,INDEX('P02'!$M:$M,$A466+52),0)+IF($A466&lt;='P03'!$B$17,INDEX('P03'!$M:$M,$A466+52),0)+IF($A466&lt;='P04'!$B$17,INDEX('P04'!$M:$M,$A466+52),0)+IF($A466&lt;='P05'!$B$17,INDEX('P05'!$M:$M,$A466+52),0)+IF($A466&lt;='P06'!$B$17,INDEX('P06'!$M:$M,$A466+52),0)+IF($A466&lt;='P07'!$B$17,INDEX('P07'!$M:$M,$A466+52),0)+IF($A466&lt;='P08'!$B$17,INDEX('P08'!$M:$M,$A466+52),0)+IF($A466&lt;='P09'!$B$17,INDEX('P09'!$M:$M,$A466+52),0)+IF($A466&lt;='P10'!$B$17,INDEX('P10'!$M:$M,$A466+52),0)</f>
        <v>0.16473479156378873</v>
      </c>
      <c r="F466">
        <f>IF($A466&lt;='P01'!$B$17,INDEX('P01'!$R:$R,$A466+52),0)+IF($A466&lt;='P02'!$B$17,INDEX('P02'!$R:$R,$A466+52),0)+IF($A466&lt;='P03'!$B$17,INDEX('P03'!$R:$R,$A466+52),0)+IF($A466&lt;='P04'!$B$17,INDEX('P04'!$R:$R,$A466+52),0)+IF($A466&lt;='P05'!$B$17,INDEX('P05'!$R:$R,$A466+52),0)+IF($A466&lt;='P06'!$B$17,INDEX('P06'!$R:$R,$A466+52),0)+IF($A466&lt;='P07'!$B$17,INDEX('P07'!$R:$R,$A466+52),0)+IF($A466&lt;='P08'!$B$17,INDEX('P08'!$R:$R,$A466+52),0)+IF($A466&lt;='P09'!$B$17,INDEX('P09'!$R:$R,$A466+52),0)+IF($A466&lt;='P10'!$B$17,INDEX('P10'!$R:$R,$A466+52),0)</f>
        <v>19.287080814943401</v>
      </c>
      <c r="G466">
        <f>IF($A466&lt;='P01'!$B$17,INDEX('P01'!$S:$S,$A466+52),0)+IF($A466&lt;='P02'!$B$17,INDEX('P02'!$S:$S,$A466+52),0)+IF($A466&lt;='P03'!$B$17,INDEX('P03'!$S:$S,$A466+52),0)+IF($A466&lt;='P04'!$B$17,INDEX('P04'!$S:$S,$A466+52),0)+IF($A466&lt;='P05'!$B$17,INDEX('P05'!$S:$S,$A466+52),0)+IF($A466&lt;='P06'!$B$17,INDEX('P06'!$S:$S,$A466+52),0)+IF($A466&lt;='P07'!$B$17,INDEX('P07'!$S:$S,$A466+52),0)+IF($A466&lt;='P08'!$B$17,INDEX('P08'!$S:$S,$A466+52),0)+IF($A466&lt;='P09'!$B$17,INDEX('P09'!$S:$S,$A466+52),0)+IF($A466&lt;='P10'!$B$17,INDEX('P10'!$S:$S,$A466+52),0)</f>
        <v>0.38574161629886805</v>
      </c>
      <c r="H466">
        <f>IF($A466&lt;='P01'!$B$17,INDEX('P01'!$T:$T,$A466+52),0)+IF($A466&lt;='P02'!$B$17,INDEX('P02'!$T:$T,$A466+52),0)+IF($A466&lt;='P03'!$B$17,INDEX('P03'!$T:$T,$A466+52),0)+IF($A466&lt;='P04'!$B$17,INDEX('P04'!$T:$T,$A466+52),0)+IF($A466&lt;='P05'!$B$17,INDEX('P05'!$T:$T,$A466+52),0)+IF($A466&lt;='P06'!$B$17,INDEX('P06'!$T:$T,$A466+52),0)+IF($A466&lt;='P07'!$B$17,INDEX('P07'!$T:$T,$A466+52),0)+IF($A466&lt;='P08'!$B$17,INDEX('P08'!$T:$T,$A466+52),0)+IF($A466&lt;='P09'!$B$17,INDEX('P09'!$T:$T,$A466+52),0)+IF($A466&lt;='P10'!$B$17,INDEX('P10'!$T:$T,$A466+52),0)</f>
        <v>2.4084802774326128</v>
      </c>
      <c r="I466">
        <f>IF($A466&lt;='P01'!$B$17,INDEX('P01'!$U:$U,$A466+52),0)+IF($A466&lt;='P02'!$B$17,INDEX('P02'!$U:$U,$A466+52),0)+IF($A466&lt;='P03'!$B$17,INDEX('P03'!$U:$U,$A466+52),0)+IF($A466&lt;='P04'!$B$17,INDEX('P04'!$U:$U,$A466+52),0)+IF($A466&lt;='P05'!$B$17,INDEX('P05'!$U:$U,$A466+52),0)+IF($A466&lt;='P06'!$B$17,INDEX('P06'!$U:$U,$A466+52),0)+IF($A466&lt;='P07'!$B$17,INDEX('P07'!$U:$U,$A466+52),0)+IF($A466&lt;='P08'!$B$17,INDEX('P08'!$U:$U,$A466+52),0)+IF($A466&lt;='P09'!$B$17,INDEX('P09'!$U:$U,$A466+52),0)+IF($A466&lt;='P10'!$B$17,INDEX('P10'!$U:$U,$A466+52),0)</f>
        <v>87.843082902131599</v>
      </c>
      <c r="J466">
        <f>IF($A466&lt;='P01'!$B$17,INDEX('P01'!$V:$V,$A466+52),0)+IF($A466&lt;='P02'!$B$17,INDEX('P02'!$V:$V,$A466+52),0)+IF($A466&lt;='P03'!$B$17,INDEX('P03'!$V:$V,$A466+52),0)+IF($A466&lt;='P04'!$B$17,INDEX('P04'!$V:$V,$A466+52),0)+IF($A466&lt;='P05'!$B$17,INDEX('P05'!$V:$V,$A466+52),0)+IF($A466&lt;='P06'!$B$17,INDEX('P06'!$V:$V,$A466+52),0)+IF($A466&lt;='P07'!$B$17,INDEX('P07'!$V:$V,$A466+52),0)+IF($A466&lt;='P08'!$B$17,INDEX('P08'!$V:$V,$A466+52),0)+IF($A466&lt;='P09'!$B$17,INDEX('P09'!$V:$V,$A466+52),0)+IF($A466&lt;='P10'!$B$17,INDEX('P10'!$V:$V,$A466+52),0)</f>
        <v>6.3962761378251534E-2</v>
      </c>
      <c r="K466">
        <f>IF($A466&lt;='P01'!$B$17,INDEX('P01'!$W:$W,$A466+52),0)+IF($A466&lt;='P02'!$B$17,INDEX('P02'!$W:$W,$A466+52),0)+IF($A466&lt;='P03'!$B$17,INDEX('P03'!$W:$W,$A466+52),0)+IF($A466&lt;='P04'!$B$17,INDEX('P04'!$W:$W,$A466+52),0)+IF($A466&lt;='P05'!$B$17,INDEX('P05'!$W:$W,$A466+52),0)+IF($A466&lt;='P06'!$B$17,INDEX('P06'!$W:$W,$A466+52),0)+IF($A466&lt;='P07'!$B$17,INDEX('P07'!$W:$W,$A466+52),0)+IF($A466&lt;='P08'!$B$17,INDEX('P08'!$W:$W,$A466+52),0)+IF($A466&lt;='P09'!$B$17,INDEX('P09'!$W:$W,$A466+52),0)+IF($A466&lt;='P10'!$B$17,INDEX('P10'!$W:$W,$A466+52),0)</f>
        <v>-71.414186742297929</v>
      </c>
      <c r="L466">
        <f>IF($A466&lt;='P01'!$B$17,INDEX('P01'!$X:$X,$A466+52),0)+IF($A466&lt;='P02'!$B$17,INDEX('P02'!$X:$X,$A466+52),0)+IF($A466&lt;='P03'!$B$17,INDEX('P03'!$X:$X,$A466+52),0)+IF($A466&lt;='P04'!$B$17,INDEX('P04'!$X:$X,$A466+52),0)+IF($A466&lt;='P05'!$B$17,INDEX('P05'!$X:$X,$A466+52),0)+IF($A466&lt;='P06'!$B$17,INDEX('P06'!$X:$X,$A466+52),0)+IF($A466&lt;='P07'!$B$17,INDEX('P07'!$X:$X,$A466+52),0)+IF($A466&lt;='P08'!$B$17,INDEX('P08'!$X:$X,$A466+52),0)+IF($A466&lt;='P09'!$B$17,INDEX('P09'!$X:$X,$A466+52),0)+IF($A466&lt;='P10'!$B$17,INDEX('P10'!$X:$X,$A466+52),0)</f>
        <v>71.3523086762265</v>
      </c>
      <c r="M466">
        <f>IF($A466&lt;='P01'!$B$17,INDEX('P01'!$AA:$AA,$A466+52),0)+IF($A466&lt;='P02'!$B$17,INDEX('P02'!$AA:$AA,$A466+52),0)+IF($A466&lt;='P03'!$B$17,INDEX('P03'!$AA:$AA,$A466+52),0)+IF($A466&lt;='P04'!$B$17,INDEX('P04'!$AA:$AA,$A466+52),0)+IF($A466&lt;='P05'!$B$17,INDEX('P05'!$AA:$AA,$A466+52),0)+IF($A466&lt;='P06'!$B$17,INDEX('P06'!$AA:$AA,$A466+52),0)+IF($A466&lt;='P07'!$B$17,INDEX('P07'!$AA:$AA,$A466+52),0)+IF($A466&lt;='P08'!$B$17,INDEX('P08'!$AA:$AA,$A466+52),0)+IF($A466&lt;='P09'!$B$17,INDEX('P09'!$AA:$AA,$A466+52),0)+IF($A466&lt;='P10'!$B$17,INDEX('P10'!$AA:$AA,$A466+52),0)</f>
        <v>-17.273045820224823</v>
      </c>
      <c r="N466">
        <f>IF($A466&lt;='P01'!$B$17,INDEX('P01'!$AB:$AB,$A466+52),0)+IF($A466&lt;='P02'!$B$17,INDEX('P02'!$AB:$AB,$A466+52),0)+IF($A466&lt;='P03'!$B$17,INDEX('P03'!$AB:$AB,$A466+52),0)+IF($A466&lt;='P04'!$B$17,INDEX('P04'!$AB:$AB,$A466+52),0)+IF($A466&lt;='P05'!$B$17,INDEX('P05'!$AB:$AB,$A466+52),0)+IF($A466&lt;='P06'!$B$17,INDEX('P06'!$AB:$AB,$A466+52),0)+IF($A466&lt;='P07'!$B$17,INDEX('P07'!$AB:$AB,$A466+52),0)+IF($A466&lt;='P08'!$B$17,INDEX('P08'!$AB:$AB,$A466+52),0)+IF($A466&lt;='P09'!$B$17,INDEX('P09'!$AB:$AB,$A466+52),0)+IF($A466&lt;='P10'!$B$17,INDEX('P10'!$AB:$AB,$A466+52),0)</f>
        <v>4.6843230756503837</v>
      </c>
      <c r="O466">
        <f>IF($A466&lt;='P01'!$B$17,INDEX('P01'!$AC:$AC,$A466+52),0)+IF($A466&lt;='P02'!$B$17,INDEX('P02'!$AC:$AC,$A466+52),0)+IF($A466&lt;='P03'!$B$17,INDEX('P03'!$AC:$AC,$A466+52),0)+IF($A466&lt;='P04'!$B$17,INDEX('P04'!$AC:$AC,$A466+52),0)+IF($A466&lt;='P05'!$B$17,INDEX('P05'!$AC:$AC,$A466+52),0)+IF($A466&lt;='P06'!$B$17,INDEX('P06'!$AC:$AC,$A466+52),0)+IF($A466&lt;='P07'!$B$17,INDEX('P07'!$AC:$AC,$A466+52),0)+IF($A466&lt;='P08'!$B$17,INDEX('P08'!$AC:$AC,$A466+52),0)+IF($A466&lt;='P09'!$B$17,INDEX('P09'!$AC:$AC,$A466+52),0)+IF($A466&lt;='P10'!$B$17,INDEX('P10'!$AC:$AC,$A466+52),0)</f>
        <v>9.3686461513007677E-2</v>
      </c>
      <c r="P466">
        <f>IF($A466&lt;='P01'!$B$17,INDEX('P01'!$AD:$AD,$A466+52),0)+IF($A466&lt;='P02'!$B$17,INDEX('P02'!$AD:$AD,$A466+52),0)+IF($A466&lt;='P03'!$B$17,INDEX('P03'!$AD:$AD,$A466+52),0)+IF($A466&lt;='P04'!$B$17,INDEX('P04'!$AD:$AD,$A466+52),0)+IF($A466&lt;='P05'!$B$17,INDEX('P05'!$AD:$AD,$A466+52),0)+IF($A466&lt;='P06'!$B$17,INDEX('P06'!$AD:$AD,$A466+52),0)+IF($A466&lt;='P07'!$B$17,INDEX('P07'!$AD:$AD,$A466+52),0)+IF($A466&lt;='P08'!$B$17,INDEX('P08'!$AD:$AD,$A466+52),0)+IF($A466&lt;='P09'!$B$17,INDEX('P09'!$AD:$AD,$A466+52),0)+IF($A466&lt;='P10'!$B$17,INDEX('P10'!$AD:$AD,$A466+52),0)</f>
        <v>0.58304757002294993</v>
      </c>
      <c r="Q466">
        <f>IF($A466&lt;='P01'!$B$17,INDEX('P01'!$AE:$AE,$A466+52),0)+IF($A466&lt;='P02'!$B$17,INDEX('P02'!$AE:$AE,$A466+52),0)+IF($A466&lt;='P03'!$B$17,INDEX('P03'!$AE:$AE,$A466+52),0)+IF($A466&lt;='P04'!$B$17,INDEX('P04'!$AE:$AE,$A466+52),0)+IF($A466&lt;='P05'!$B$17,INDEX('P05'!$AE:$AE,$A466+52),0)+IF($A466&lt;='P06'!$B$17,INDEX('P06'!$AE:$AE,$A466+52),0)+IF($A466&lt;='P07'!$B$17,INDEX('P07'!$AE:$AE,$A466+52),0)+IF($A466&lt;='P08'!$B$17,INDEX('P08'!$AE:$AE,$A466+52),0)+IF($A466&lt;='P09'!$B$17,INDEX('P09'!$AE:$AE,$A466+52),0)+IF($A466&lt;='P10'!$B$17,INDEX('P10'!$AE:$AE,$A466+52),0)</f>
        <v>21.265150688303848</v>
      </c>
      <c r="R466">
        <f>IF($A466&lt;='P01'!$B$17,INDEX('P01'!$AF:$AF,$A466+52),0)+IF($A466&lt;='P02'!$B$17,INDEX('P02'!$AF:$AF,$A466+52),0)+IF($A466&lt;='P03'!$B$17,INDEX('P03'!$AF:$AF,$A466+52),0)+IF($A466&lt;='P04'!$B$17,INDEX('P04'!$AF:$AF,$A466+52),0)+IF($A466&lt;='P05'!$B$17,INDEX('P05'!$AF:$AF,$A466+52),0)+IF($A466&lt;='P06'!$B$17,INDEX('P06'!$AF:$AF,$A466+52),0)+IF($A466&lt;='P07'!$B$17,INDEX('P07'!$AF:$AF,$A466+52),0)+IF($A466&lt;='P08'!$B$17,INDEX('P08'!$AF:$AF,$A466+52),0)+IF($A466&lt;='P09'!$B$17,INDEX('P09'!$AF:$AF,$A466+52),0)+IF($A466&lt;='P10'!$B$17,INDEX('P10'!$AF:$AF,$A466+52),0)</f>
        <v>1.5484176035396572E-2</v>
      </c>
      <c r="S466">
        <f>IF($A466&lt;='P01'!$B$17,INDEX('P01'!$AG:$AG,$A466+52),0)+IF($A466&lt;='P02'!$B$17,INDEX('P02'!$AG:$AG,$A466+52),0)+IF($A466&lt;='P03'!$B$17,INDEX('P03'!$AG:$AG,$A466+52),0)+IF($A466&lt;='P04'!$B$17,INDEX('P04'!$AG:$AG,$A466+52),0)+IF($A466&lt;='P05'!$B$17,INDEX('P05'!$AG:$AG,$A466+52),0)+IF($A466&lt;='P06'!$B$17,INDEX('P06'!$AG:$AG,$A466+52),0)+IF($A466&lt;='P07'!$B$17,INDEX('P07'!$AG:$AG,$A466+52),0)+IF($A466&lt;='P08'!$B$17,INDEX('P08'!$AG:$AG,$A466+52),0)+IF($A466&lt;='P09'!$B$17,INDEX('P09'!$AG:$AG,$A466+52),0)+IF($A466&lt;='P10'!$B$17,INDEX('P10'!$AG:$AG,$A466+52),0)</f>
        <v>3307.8663731263864</v>
      </c>
      <c r="T466">
        <f>IF($A466&lt;='P01'!$B$17,INDEX('P01'!$AI:$AI,$A466+52),0)+IF($A466&lt;='P02'!$B$17,INDEX('P02'!$AI:$AI,$A466+52),0)+IF($A466&lt;='P03'!$B$17,INDEX('P03'!$AI:$AI,$A466+52),0)+IF($A466&lt;='P04'!$B$17,INDEX('P04'!$AI:$AI,$A466+52),0)+IF($A466&lt;='P05'!$B$17,INDEX('P05'!$AI:$AI,$A466+52),0)+IF($A466&lt;='P06'!$B$17,INDEX('P06'!$AI:$AI,$A466+52),0)+IF($A466&lt;='P07'!$B$17,INDEX('P07'!$AI:$AI,$A466+52),0)+IF($A466&lt;='P08'!$B$17,INDEX('P08'!$AI:$AI,$A466+52),0)+IF($A466&lt;='P09'!$B$17,INDEX('P09'!$AI:$AI,$A466+52),0)+IF($A466&lt;='P10'!$B$17,INDEX('P10'!$AI:$AI,$A466+52),0)</f>
        <v>3307.8663731263864</v>
      </c>
    </row>
    <row r="467" spans="1:20" x14ac:dyDescent="0.35">
      <c r="A467">
        <v>435</v>
      </c>
      <c r="B467">
        <f>IF($A467&lt;='P01'!$B$17,INDEX('P01'!$J:$J,$A467+52),0)+IF($A467&lt;='P02'!$B$17,INDEX('P02'!$J:$J,$A467+52),0)+IF($A467&lt;='P03'!$B$17,INDEX('P03'!$J:$J,$A467+52),0)+IF($A467&lt;='P04'!$B$17,INDEX('P04'!$J:$J,$A467+52),0)+IF($A467&lt;='P05'!$B$17,INDEX('P05'!$J:$J,$A467+52),0)+IF($A467&lt;='P06'!$B$17,INDEX('P06'!$J:$J,$A467+52),0)+IF($A467&lt;='P07'!$B$17,INDEX('P07'!$J:$J,$A467+52),0)+IF($A467&lt;='P08'!$B$17,INDEX('P08'!$J:$J,$A467+52),0)+IF($A467&lt;='P09'!$B$17,INDEX('P09'!$J:$J,$A467+52),0)+IF($A467&lt;='P10'!$B$17,INDEX('P10'!$J:$J,$A467+52),0)</f>
        <v>8.7498264048254678E-5</v>
      </c>
      <c r="C467">
        <f>IF($A467&lt;='P01'!$B$17,INDEX('P01'!$K:$K,$A467+52),0)+IF($A467&lt;='P02'!$B$17,INDEX('P02'!$K:$K,$A467+52),0)+IF($A467&lt;='P03'!$B$17,INDEX('P03'!$K:$K,$A467+52),0)+IF($A467&lt;='P04'!$B$17,INDEX('P04'!$K:$K,$A467+52),0)+IF($A467&lt;='P05'!$B$17,INDEX('P05'!$K:$K,$A467+52),0)+IF($A467&lt;='P06'!$B$17,INDEX('P06'!$K:$K,$A467+52),0)+IF($A467&lt;='P07'!$B$17,INDEX('P07'!$K:$K,$A467+52),0)+IF($A467&lt;='P08'!$B$17,INDEX('P08'!$K:$K,$A467+52),0)+IF($A467&lt;='P09'!$B$17,INDEX('P09'!$K:$K,$A467+52),0)+IF($A467&lt;='P10'!$B$17,INDEX('P10'!$K:$K,$A467+52),0)</f>
        <v>5.5915096710370128E-4</v>
      </c>
      <c r="D467">
        <f>IF($A467&lt;='P01'!$B$17,INDEX('P01'!$L:$L,$A467+52),0)+IF($A467&lt;='P02'!$B$17,INDEX('P02'!$L:$L,$A467+52),0)+IF($A467&lt;='P03'!$B$17,INDEX('P03'!$L:$L,$A467+52),0)+IF($A467&lt;='P04'!$B$17,INDEX('P04'!$L:$L,$A467+52),0)+IF($A467&lt;='P05'!$B$17,INDEX('P05'!$L:$L,$A467+52),0)+IF($A467&lt;='P06'!$B$17,INDEX('P06'!$L:$L,$A467+52),0)+IF($A467&lt;='P07'!$B$17,INDEX('P07'!$L:$L,$A467+52),0)+IF($A467&lt;='P08'!$B$17,INDEX('P08'!$L:$L,$A467+52),0)+IF($A467&lt;='P09'!$B$17,INDEX('P09'!$L:$L,$A467+52),0)+IF($A467&lt;='P10'!$B$17,INDEX('P10'!$L:$L,$A467+52),0)</f>
        <v>0</v>
      </c>
      <c r="E467">
        <f>IF($A467&lt;='P01'!$B$17,INDEX('P01'!$M:$M,$A467+52),0)+IF($A467&lt;='P02'!$B$17,INDEX('P02'!$M:$M,$A467+52),0)+IF($A467&lt;='P03'!$B$17,INDEX('P03'!$M:$M,$A467+52),0)+IF($A467&lt;='P04'!$B$17,INDEX('P04'!$M:$M,$A467+52),0)+IF($A467&lt;='P05'!$B$17,INDEX('P05'!$M:$M,$A467+52),0)+IF($A467&lt;='P06'!$B$17,INDEX('P06'!$M:$M,$A467+52),0)+IF($A467&lt;='P07'!$B$17,INDEX('P07'!$M:$M,$A467+52),0)+IF($A467&lt;='P08'!$B$17,INDEX('P08'!$M:$M,$A467+52),0)+IF($A467&lt;='P09'!$B$17,INDEX('P09'!$M:$M,$A467+52),0)+IF($A467&lt;='P10'!$B$17,INDEX('P10'!$M:$M,$A467+52),0)</f>
        <v>0.16408814233263677</v>
      </c>
      <c r="F467">
        <f>IF($A467&lt;='P01'!$B$17,INDEX('P01'!$R:$R,$A467+52),0)+IF($A467&lt;='P02'!$B$17,INDEX('P02'!$R:$R,$A467+52),0)+IF($A467&lt;='P03'!$B$17,INDEX('P03'!$R:$R,$A467+52),0)+IF($A467&lt;='P04'!$B$17,INDEX('P04'!$R:$R,$A467+52),0)+IF($A467&lt;='P05'!$B$17,INDEX('P05'!$R:$R,$A467+52),0)+IF($A467&lt;='P06'!$B$17,INDEX('P06'!$R:$R,$A467+52),0)+IF($A467&lt;='P07'!$B$17,INDEX('P07'!$R:$R,$A467+52),0)+IF($A467&lt;='P08'!$B$17,INDEX('P08'!$R:$R,$A467+52),0)+IF($A467&lt;='P09'!$B$17,INDEX('P09'!$R:$R,$A467+52),0)+IF($A467&lt;='P10'!$B$17,INDEX('P10'!$R:$R,$A467+52),0)</f>
        <v>19.211371392169042</v>
      </c>
      <c r="G467">
        <f>IF($A467&lt;='P01'!$B$17,INDEX('P01'!$S:$S,$A467+52),0)+IF($A467&lt;='P02'!$B$17,INDEX('P02'!$S:$S,$A467+52),0)+IF($A467&lt;='P03'!$B$17,INDEX('P03'!$S:$S,$A467+52),0)+IF($A467&lt;='P04'!$B$17,INDEX('P04'!$S:$S,$A467+52),0)+IF($A467&lt;='P05'!$B$17,INDEX('P05'!$S:$S,$A467+52),0)+IF($A467&lt;='P06'!$B$17,INDEX('P06'!$S:$S,$A467+52),0)+IF($A467&lt;='P07'!$B$17,INDEX('P07'!$S:$S,$A467+52),0)+IF($A467&lt;='P08'!$B$17,INDEX('P08'!$S:$S,$A467+52),0)+IF($A467&lt;='P09'!$B$17,INDEX('P09'!$S:$S,$A467+52),0)+IF($A467&lt;='P10'!$B$17,INDEX('P10'!$S:$S,$A467+52),0)</f>
        <v>0.38422742784338082</v>
      </c>
      <c r="H467">
        <f>IF($A467&lt;='P01'!$B$17,INDEX('P01'!$T:$T,$A467+52),0)+IF($A467&lt;='P02'!$B$17,INDEX('P02'!$T:$T,$A467+52),0)+IF($A467&lt;='P03'!$B$17,INDEX('P03'!$T:$T,$A467+52),0)+IF($A467&lt;='P04'!$B$17,INDEX('P04'!$T:$T,$A467+52),0)+IF($A467&lt;='P05'!$B$17,INDEX('P05'!$T:$T,$A467+52),0)+IF($A467&lt;='P06'!$B$17,INDEX('P06'!$T:$T,$A467+52),0)+IF($A467&lt;='P07'!$B$17,INDEX('P07'!$T:$T,$A467+52),0)+IF($A467&lt;='P08'!$B$17,INDEX('P08'!$T:$T,$A467+52),0)+IF($A467&lt;='P09'!$B$17,INDEX('P09'!$T:$T,$A467+52),0)+IF($A467&lt;='P10'!$B$17,INDEX('P10'!$T:$T,$A467+52),0)</f>
        <v>2.4049426848772728</v>
      </c>
      <c r="I467">
        <f>IF($A467&lt;='P01'!$B$17,INDEX('P01'!$U:$U,$A467+52),0)+IF($A467&lt;='P02'!$B$17,INDEX('P02'!$U:$U,$A467+52),0)+IF($A467&lt;='P03'!$B$17,INDEX('P03'!$U:$U,$A467+52),0)+IF($A467&lt;='P04'!$B$17,INDEX('P04'!$U:$U,$A467+52),0)+IF($A467&lt;='P05'!$B$17,INDEX('P05'!$U:$U,$A467+52),0)+IF($A467&lt;='P06'!$B$17,INDEX('P06'!$U:$U,$A467+52),0)+IF($A467&lt;='P07'!$B$17,INDEX('P07'!$U:$U,$A467+52),0)+IF($A467&lt;='P08'!$B$17,INDEX('P08'!$U:$U,$A467+52),0)+IF($A467&lt;='P09'!$B$17,INDEX('P09'!$U:$U,$A467+52),0)+IF($A467&lt;='P10'!$B$17,INDEX('P10'!$U:$U,$A467+52),0)</f>
        <v>87.498264048254683</v>
      </c>
      <c r="J467">
        <f>IF($A467&lt;='P01'!$B$17,INDEX('P01'!$V:$V,$A467+52),0)+IF($A467&lt;='P02'!$B$17,INDEX('P02'!$V:$V,$A467+52),0)+IF($A467&lt;='P03'!$B$17,INDEX('P03'!$V:$V,$A467+52),0)+IF($A467&lt;='P04'!$B$17,INDEX('P04'!$V:$V,$A467+52),0)+IF($A467&lt;='P05'!$B$17,INDEX('P05'!$V:$V,$A467+52),0)+IF($A467&lt;='P06'!$B$17,INDEX('P06'!$V:$V,$A467+52),0)+IF($A467&lt;='P07'!$B$17,INDEX('P07'!$V:$V,$A467+52),0)+IF($A467&lt;='P08'!$B$17,INDEX('P08'!$V:$V,$A467+52),0)+IF($A467&lt;='P09'!$B$17,INDEX('P09'!$V:$V,$A467+52),0)+IF($A467&lt;='P10'!$B$17,INDEX('P10'!$V:$V,$A467+52),0)</f>
        <v>6.3868812430198749E-2</v>
      </c>
      <c r="K467">
        <f>IF($A467&lt;='P01'!$B$17,INDEX('P01'!$W:$W,$A467+52),0)+IF($A467&lt;='P02'!$B$17,INDEX('P02'!$W:$W,$A467+52),0)+IF($A467&lt;='P03'!$B$17,INDEX('P03'!$W:$W,$A467+52),0)+IF($A467&lt;='P04'!$B$17,INDEX('P04'!$W:$W,$A467+52),0)+IF($A467&lt;='P05'!$B$17,INDEX('P05'!$W:$W,$A467+52),0)+IF($A467&lt;='P06'!$B$17,INDEX('P06'!$W:$W,$A467+52),0)+IF($A467&lt;='P07'!$B$17,INDEX('P07'!$W:$W,$A467+52),0)+IF($A467&lt;='P08'!$B$17,INDEX('P08'!$W:$W,$A467+52),0)+IF($A467&lt;='P09'!$B$17,INDEX('P09'!$W:$W,$A467+52),0)+IF($A467&lt;='P10'!$B$17,INDEX('P10'!$W:$W,$A467+52),0)</f>
        <v>-71.139931581236496</v>
      </c>
      <c r="L467">
        <f>IF($A467&lt;='P01'!$B$17,INDEX('P01'!$X:$X,$A467+52),0)+IF($A467&lt;='P02'!$B$17,INDEX('P02'!$X:$X,$A467+52),0)+IF($A467&lt;='P03'!$B$17,INDEX('P03'!$X:$X,$A467+52),0)+IF($A467&lt;='P04'!$B$17,INDEX('P04'!$X:$X,$A467+52),0)+IF($A467&lt;='P05'!$B$17,INDEX('P05'!$X:$X,$A467+52),0)+IF($A467&lt;='P06'!$B$17,INDEX('P06'!$X:$X,$A467+52),0)+IF($A467&lt;='P07'!$B$17,INDEX('P07'!$X:$X,$A467+52),0)+IF($A467&lt;='P08'!$B$17,INDEX('P08'!$X:$X,$A467+52),0)+IF($A467&lt;='P09'!$B$17,INDEX('P09'!$X:$X,$A467+52),0)+IF($A467&lt;='P10'!$B$17,INDEX('P10'!$X:$X,$A467+52),0)</f>
        <v>71.078296411055291</v>
      </c>
      <c r="M467">
        <f>IF($A467&lt;='P01'!$B$17,INDEX('P01'!$AA:$AA,$A467+52),0)+IF($A467&lt;='P02'!$B$17,INDEX('P02'!$AA:$AA,$A467+52),0)+IF($A467&lt;='P03'!$B$17,INDEX('P03'!$AA:$AA,$A467+52),0)+IF($A467&lt;='P04'!$B$17,INDEX('P04'!$AA:$AA,$A467+52),0)+IF($A467&lt;='P05'!$B$17,INDEX('P05'!$AA:$AA,$A467+52),0)+IF($A467&lt;='P06'!$B$17,INDEX('P06'!$AA:$AA,$A467+52),0)+IF($A467&lt;='P07'!$B$17,INDEX('P07'!$AA:$AA,$A467+52),0)+IF($A467&lt;='P08'!$B$17,INDEX('P08'!$AA:$AA,$A467+52),0)+IF($A467&lt;='P09'!$B$17,INDEX('P09'!$AA:$AA,$A467+52),0)+IF($A467&lt;='P10'!$B$17,INDEX('P10'!$AA:$AA,$A467+52),0)</f>
        <v>-17.150566137286049</v>
      </c>
      <c r="N467">
        <f>IF($A467&lt;='P01'!$B$17,INDEX('P01'!$AB:$AB,$A467+52),0)+IF($A467&lt;='P02'!$B$17,INDEX('P02'!$AB:$AB,$A467+52),0)+IF($A467&lt;='P03'!$B$17,INDEX('P03'!$AB:$AB,$A467+52),0)+IF($A467&lt;='P04'!$B$17,INDEX('P04'!$AB:$AB,$A467+52),0)+IF($A467&lt;='P05'!$B$17,INDEX('P05'!$AB:$AB,$A467+52),0)+IF($A467&lt;='P06'!$B$17,INDEX('P06'!$AB:$AB,$A467+52),0)+IF($A467&lt;='P07'!$B$17,INDEX('P07'!$AB:$AB,$A467+52),0)+IF($A467&lt;='P08'!$B$17,INDEX('P08'!$AB:$AB,$A467+52),0)+IF($A467&lt;='P09'!$B$17,INDEX('P09'!$AB:$AB,$A467+52),0)+IF($A467&lt;='P10'!$B$17,INDEX('P10'!$AB:$AB,$A467+52),0)</f>
        <v>4.6507100398400398</v>
      </c>
      <c r="O467">
        <f>IF($A467&lt;='P01'!$B$17,INDEX('P01'!$AC:$AC,$A467+52),0)+IF($A467&lt;='P02'!$B$17,INDEX('P02'!$AC:$AC,$A467+52),0)+IF($A467&lt;='P03'!$B$17,INDEX('P03'!$AC:$AC,$A467+52),0)+IF($A467&lt;='P04'!$B$17,INDEX('P04'!$AC:$AC,$A467+52),0)+IF($A467&lt;='P05'!$B$17,INDEX('P05'!$AC:$AC,$A467+52),0)+IF($A467&lt;='P06'!$B$17,INDEX('P06'!$AC:$AC,$A467+52),0)+IF($A467&lt;='P07'!$B$17,INDEX('P07'!$AC:$AC,$A467+52),0)+IF($A467&lt;='P08'!$B$17,INDEX('P08'!$AC:$AC,$A467+52),0)+IF($A467&lt;='P09'!$B$17,INDEX('P09'!$AC:$AC,$A467+52),0)+IF($A467&lt;='P10'!$B$17,INDEX('P10'!$AC:$AC,$A467+52),0)</f>
        <v>9.3014200796800797E-2</v>
      </c>
      <c r="P467">
        <f>IF($A467&lt;='P01'!$B$17,INDEX('P01'!$AD:$AD,$A467+52),0)+IF($A467&lt;='P02'!$B$17,INDEX('P02'!$AD:$AD,$A467+52),0)+IF($A467&lt;='P03'!$B$17,INDEX('P03'!$AD:$AD,$A467+52),0)+IF($A467&lt;='P04'!$B$17,INDEX('P04'!$AD:$AD,$A467+52),0)+IF($A467&lt;='P05'!$B$17,INDEX('P05'!$AD:$AD,$A467+52),0)+IF($A467&lt;='P06'!$B$17,INDEX('P06'!$AD:$AD,$A467+52),0)+IF($A467&lt;='P07'!$B$17,INDEX('P07'!$AD:$AD,$A467+52),0)+IF($A467&lt;='P08'!$B$17,INDEX('P08'!$AD:$AD,$A467+52),0)+IF($A467&lt;='P09'!$B$17,INDEX('P09'!$AD:$AD,$A467+52),0)+IF($A467&lt;='P10'!$B$17,INDEX('P10'!$AD:$AD,$A467+52),0)</f>
        <v>0.58029146245765484</v>
      </c>
      <c r="Q467">
        <f>IF($A467&lt;='P01'!$B$17,INDEX('P01'!$AE:$AE,$A467+52),0)+IF($A467&lt;='P02'!$B$17,INDEX('P02'!$AE:$AE,$A467+52),0)+IF($A467&lt;='P03'!$B$17,INDEX('P03'!$AE:$AE,$A467+52),0)+IF($A467&lt;='P04'!$B$17,INDEX('P04'!$AE:$AE,$A467+52),0)+IF($A467&lt;='P05'!$B$17,INDEX('P05'!$AE:$AE,$A467+52),0)+IF($A467&lt;='P06'!$B$17,INDEX('P06'!$AE:$AE,$A467+52),0)+IF($A467&lt;='P07'!$B$17,INDEX('P07'!$AE:$AE,$A467+52),0)+IF($A467&lt;='P08'!$B$17,INDEX('P08'!$AE:$AE,$A467+52),0)+IF($A467&lt;='P09'!$B$17,INDEX('P09'!$AE:$AE,$A467+52),0)+IF($A467&lt;='P10'!$B$17,INDEX('P10'!$AE:$AE,$A467+52),0)</f>
        <v>21.112559532643846</v>
      </c>
      <c r="R467">
        <f>IF($A467&lt;='P01'!$B$17,INDEX('P01'!$AF:$AF,$A467+52),0)+IF($A467&lt;='P02'!$B$17,INDEX('P02'!$AF:$AF,$A467+52),0)+IF($A467&lt;='P03'!$B$17,INDEX('P03'!$AF:$AF,$A467+52),0)+IF($A467&lt;='P04'!$B$17,INDEX('P04'!$AF:$AF,$A467+52),0)+IF($A467&lt;='P05'!$B$17,INDEX('P05'!$AF:$AF,$A467+52),0)+IF($A467&lt;='P06'!$B$17,INDEX('P06'!$AF:$AF,$A467+52),0)+IF($A467&lt;='P07'!$B$17,INDEX('P07'!$AF:$AF,$A467+52),0)+IF($A467&lt;='P08'!$B$17,INDEX('P08'!$AF:$AF,$A467+52),0)+IF($A467&lt;='P09'!$B$17,INDEX('P09'!$AF:$AF,$A467+52),0)+IF($A467&lt;='P10'!$B$17,INDEX('P10'!$AF:$AF,$A467+52),0)</f>
        <v>1.5410981227789642E-2</v>
      </c>
      <c r="S467">
        <f>IF($A467&lt;='P01'!$B$17,INDEX('P01'!$AG:$AG,$A467+52),0)+IF($A467&lt;='P02'!$B$17,INDEX('P02'!$AG:$AG,$A467+52),0)+IF($A467&lt;='P03'!$B$17,INDEX('P03'!$AG:$AG,$A467+52),0)+IF($A467&lt;='P04'!$B$17,INDEX('P04'!$AG:$AG,$A467+52),0)+IF($A467&lt;='P05'!$B$17,INDEX('P05'!$AG:$AG,$A467+52),0)+IF($A467&lt;='P06'!$B$17,INDEX('P06'!$AG:$AG,$A467+52),0)+IF($A467&lt;='P07'!$B$17,INDEX('P07'!$AG:$AG,$A467+52),0)+IF($A467&lt;='P08'!$B$17,INDEX('P08'!$AG:$AG,$A467+52),0)+IF($A467&lt;='P09'!$B$17,INDEX('P09'!$AG:$AG,$A467+52),0)+IF($A467&lt;='P10'!$B$17,INDEX('P10'!$AG:$AG,$A467+52),0)</f>
        <v>3247.617170455233</v>
      </c>
      <c r="T467">
        <f>IF($A467&lt;='P01'!$B$17,INDEX('P01'!$AI:$AI,$A467+52),0)+IF($A467&lt;='P02'!$B$17,INDEX('P02'!$AI:$AI,$A467+52),0)+IF($A467&lt;='P03'!$B$17,INDEX('P03'!$AI:$AI,$A467+52),0)+IF($A467&lt;='P04'!$B$17,INDEX('P04'!$AI:$AI,$A467+52),0)+IF($A467&lt;='P05'!$B$17,INDEX('P05'!$AI:$AI,$A467+52),0)+IF($A467&lt;='P06'!$B$17,INDEX('P06'!$AI:$AI,$A467+52),0)+IF($A467&lt;='P07'!$B$17,INDEX('P07'!$AI:$AI,$A467+52),0)+IF($A467&lt;='P08'!$B$17,INDEX('P08'!$AI:$AI,$A467+52),0)+IF($A467&lt;='P09'!$B$17,INDEX('P09'!$AI:$AI,$A467+52),0)+IF($A467&lt;='P10'!$B$17,INDEX('P10'!$AI:$AI,$A467+52),0)</f>
        <v>3247.617170455233</v>
      </c>
    </row>
    <row r="468" spans="1:20" x14ac:dyDescent="0.35">
      <c r="A468">
        <v>436</v>
      </c>
      <c r="B468">
        <f>IF($A468&lt;='P01'!$B$17,INDEX('P01'!$J:$J,$A468+52),0)+IF($A468&lt;='P02'!$B$17,INDEX('P02'!$J:$J,$A468+52),0)+IF($A468&lt;='P03'!$B$17,INDEX('P03'!$J:$J,$A468+52),0)+IF($A468&lt;='P04'!$B$17,INDEX('P04'!$J:$J,$A468+52),0)+IF($A468&lt;='P05'!$B$17,INDEX('P05'!$J:$J,$A468+52),0)+IF($A468&lt;='P06'!$B$17,INDEX('P06'!$J:$J,$A468+52),0)+IF($A468&lt;='P07'!$B$17,INDEX('P07'!$J:$J,$A468+52),0)+IF($A468&lt;='P08'!$B$17,INDEX('P08'!$J:$J,$A468+52),0)+IF($A468&lt;='P09'!$B$17,INDEX('P09'!$J:$J,$A468+52),0)+IF($A468&lt;='P10'!$B$17,INDEX('P10'!$J:$J,$A468+52),0)</f>
        <v>8.7154798744800403E-5</v>
      </c>
      <c r="C468">
        <f>IF($A468&lt;='P01'!$B$17,INDEX('P01'!$K:$K,$A468+52),0)+IF($A468&lt;='P02'!$B$17,INDEX('P02'!$K:$K,$A468+52),0)+IF($A468&lt;='P03'!$B$17,INDEX('P03'!$K:$K,$A468+52),0)+IF($A468&lt;='P04'!$B$17,INDEX('P04'!$K:$K,$A468+52),0)+IF($A468&lt;='P05'!$B$17,INDEX('P05'!$K:$K,$A468+52),0)+IF($A468&lt;='P06'!$B$17,INDEX('P06'!$K:$K,$A468+52),0)+IF($A468&lt;='P07'!$B$17,INDEX('P07'!$K:$K,$A468+52),0)+IF($A468&lt;='P08'!$B$17,INDEX('P08'!$K:$K,$A468+52),0)+IF($A468&lt;='P09'!$B$17,INDEX('P09'!$K:$K,$A468+52),0)+IF($A468&lt;='P10'!$B$17,INDEX('P10'!$K:$K,$A468+52),0)</f>
        <v>5.5695607834011255E-4</v>
      </c>
      <c r="D468">
        <f>IF($A468&lt;='P01'!$B$17,INDEX('P01'!$L:$L,$A468+52),0)+IF($A468&lt;='P02'!$B$17,INDEX('P02'!$L:$L,$A468+52),0)+IF($A468&lt;='P03'!$B$17,INDEX('P03'!$L:$L,$A468+52),0)+IF($A468&lt;='P04'!$B$17,INDEX('P04'!$L:$L,$A468+52),0)+IF($A468&lt;='P05'!$B$17,INDEX('P05'!$L:$L,$A468+52),0)+IF($A468&lt;='P06'!$B$17,INDEX('P06'!$L:$L,$A468+52),0)+IF($A468&lt;='P07'!$B$17,INDEX('P07'!$L:$L,$A468+52),0)+IF($A468&lt;='P08'!$B$17,INDEX('P08'!$L:$L,$A468+52),0)+IF($A468&lt;='P09'!$B$17,INDEX('P09'!$L:$L,$A468+52),0)+IF($A468&lt;='P10'!$B$17,INDEX('P10'!$L:$L,$A468+52),0)</f>
        <v>0</v>
      </c>
      <c r="E468">
        <f>IF($A468&lt;='P01'!$B$17,INDEX('P01'!$M:$M,$A468+52),0)+IF($A468&lt;='P02'!$B$17,INDEX('P02'!$M:$M,$A468+52),0)+IF($A468&lt;='P03'!$B$17,INDEX('P03'!$M:$M,$A468+52),0)+IF($A468&lt;='P04'!$B$17,INDEX('P04'!$M:$M,$A468+52),0)+IF($A468&lt;='P05'!$B$17,INDEX('P05'!$M:$M,$A468+52),0)+IF($A468&lt;='P06'!$B$17,INDEX('P06'!$M:$M,$A468+52),0)+IF($A468&lt;='P07'!$B$17,INDEX('P07'!$M:$M,$A468+52),0)+IF($A468&lt;='P08'!$B$17,INDEX('P08'!$M:$M,$A468+52),0)+IF($A468&lt;='P09'!$B$17,INDEX('P09'!$M:$M,$A468+52),0)+IF($A468&lt;='P10'!$B$17,INDEX('P10'!$M:$M,$A468+52),0)</f>
        <v>0.16344403145555186</v>
      </c>
      <c r="F468">
        <f>IF($A468&lt;='P01'!$B$17,INDEX('P01'!$R:$R,$A468+52),0)+IF($A468&lt;='P02'!$B$17,INDEX('P02'!$R:$R,$A468+52),0)+IF($A468&lt;='P03'!$B$17,INDEX('P03'!$R:$R,$A468+52),0)+IF($A468&lt;='P04'!$B$17,INDEX('P04'!$R:$R,$A468+52),0)+IF($A468&lt;='P05'!$B$17,INDEX('P05'!$R:$R,$A468+52),0)+IF($A468&lt;='P06'!$B$17,INDEX('P06'!$R:$R,$A468+52),0)+IF($A468&lt;='P07'!$B$17,INDEX('P07'!$R:$R,$A468+52),0)+IF($A468&lt;='P08'!$B$17,INDEX('P08'!$R:$R,$A468+52),0)+IF($A468&lt;='P09'!$B$17,INDEX('P09'!$R:$R,$A468+52),0)+IF($A468&lt;='P10'!$B$17,INDEX('P10'!$R:$R,$A468+52),0)</f>
        <v>19.135959158832101</v>
      </c>
      <c r="G468">
        <f>IF($A468&lt;='P01'!$B$17,INDEX('P01'!$S:$S,$A468+52),0)+IF($A468&lt;='P02'!$B$17,INDEX('P02'!$S:$S,$A468+52),0)+IF($A468&lt;='P03'!$B$17,INDEX('P03'!$S:$S,$A468+52),0)+IF($A468&lt;='P04'!$B$17,INDEX('P04'!$S:$S,$A468+52),0)+IF($A468&lt;='P05'!$B$17,INDEX('P05'!$S:$S,$A468+52),0)+IF($A468&lt;='P06'!$B$17,INDEX('P06'!$S:$S,$A468+52),0)+IF($A468&lt;='P07'!$B$17,INDEX('P07'!$S:$S,$A468+52),0)+IF($A468&lt;='P08'!$B$17,INDEX('P08'!$S:$S,$A468+52),0)+IF($A468&lt;='P09'!$B$17,INDEX('P09'!$S:$S,$A468+52),0)+IF($A468&lt;='P10'!$B$17,INDEX('P10'!$S:$S,$A468+52),0)</f>
        <v>0.38271918317664205</v>
      </c>
      <c r="H468">
        <f>IF($A468&lt;='P01'!$B$17,INDEX('P01'!$T:$T,$A468+52),0)+IF($A468&lt;='P02'!$B$17,INDEX('P02'!$T:$T,$A468+52),0)+IF($A468&lt;='P03'!$B$17,INDEX('P03'!$T:$T,$A468+52),0)+IF($A468&lt;='P04'!$B$17,INDEX('P04'!$T:$T,$A468+52),0)+IF($A468&lt;='P05'!$B$17,INDEX('P05'!$T:$T,$A468+52),0)+IF($A468&lt;='P06'!$B$17,INDEX('P06'!$T:$T,$A468+52),0)+IF($A468&lt;='P07'!$B$17,INDEX('P07'!$T:$T,$A468+52),0)+IF($A468&lt;='P08'!$B$17,INDEX('P08'!$T:$T,$A468+52),0)+IF($A468&lt;='P09'!$B$17,INDEX('P09'!$T:$T,$A468+52),0)+IF($A468&lt;='P10'!$B$17,INDEX('P10'!$T:$T,$A468+52),0)</f>
        <v>2.4014102883624422</v>
      </c>
      <c r="I468">
        <f>IF($A468&lt;='P01'!$B$17,INDEX('P01'!$U:$U,$A468+52),0)+IF($A468&lt;='P02'!$B$17,INDEX('P02'!$U:$U,$A468+52),0)+IF($A468&lt;='P03'!$B$17,INDEX('P03'!$U:$U,$A468+52),0)+IF($A468&lt;='P04'!$B$17,INDEX('P04'!$U:$U,$A468+52),0)+IF($A468&lt;='P05'!$B$17,INDEX('P05'!$U:$U,$A468+52),0)+IF($A468&lt;='P06'!$B$17,INDEX('P06'!$U:$U,$A468+52),0)+IF($A468&lt;='P07'!$B$17,INDEX('P07'!$U:$U,$A468+52),0)+IF($A468&lt;='P08'!$B$17,INDEX('P08'!$U:$U,$A468+52),0)+IF($A468&lt;='P09'!$B$17,INDEX('P09'!$U:$U,$A468+52),0)+IF($A468&lt;='P10'!$B$17,INDEX('P10'!$U:$U,$A468+52),0)</f>
        <v>87.154798744800402</v>
      </c>
      <c r="J468">
        <f>IF($A468&lt;='P01'!$B$17,INDEX('P01'!$V:$V,$A468+52),0)+IF($A468&lt;='P02'!$B$17,INDEX('P02'!$V:$V,$A468+52),0)+IF($A468&lt;='P03'!$B$17,INDEX('P03'!$V:$V,$A468+52),0)+IF($A468&lt;='P04'!$B$17,INDEX('P04'!$V:$V,$A468+52),0)+IF($A468&lt;='P05'!$B$17,INDEX('P05'!$V:$V,$A468+52),0)+IF($A468&lt;='P06'!$B$17,INDEX('P06'!$V:$V,$A468+52),0)+IF($A468&lt;='P07'!$B$17,INDEX('P07'!$V:$V,$A468+52),0)+IF($A468&lt;='P08'!$B$17,INDEX('P08'!$V:$V,$A468+52),0)+IF($A468&lt;='P09'!$B$17,INDEX('P09'!$V:$V,$A468+52),0)+IF($A468&lt;='P10'!$B$17,INDEX('P10'!$V:$V,$A468+52),0)</f>
        <v>6.3775001475013221E-2</v>
      </c>
      <c r="K468">
        <f>IF($A468&lt;='P01'!$B$17,INDEX('P01'!$W:$W,$A468+52),0)+IF($A468&lt;='P02'!$B$17,INDEX('P02'!$W:$W,$A468+52),0)+IF($A468&lt;='P03'!$B$17,INDEX('P03'!$W:$W,$A468+52),0)+IF($A468&lt;='P04'!$B$17,INDEX('P04'!$W:$W,$A468+52),0)+IF($A468&lt;='P05'!$B$17,INDEX('P05'!$W:$W,$A468+52),0)+IF($A468&lt;='P06'!$B$17,INDEX('P06'!$W:$W,$A468+52),0)+IF($A468&lt;='P07'!$B$17,INDEX('P07'!$W:$W,$A468+52),0)+IF($A468&lt;='P08'!$B$17,INDEX('P08'!$W:$W,$A468+52),0)+IF($A468&lt;='P09'!$B$17,INDEX('P09'!$W:$W,$A468+52),0)+IF($A468&lt;='P10'!$B$17,INDEX('P10'!$W:$W,$A468+52),0)</f>
        <v>-70.866744058982391</v>
      </c>
      <c r="L468">
        <f>IF($A468&lt;='P01'!$B$17,INDEX('P01'!$X:$X,$A468+52),0)+IF($A468&lt;='P02'!$B$17,INDEX('P02'!$X:$X,$A468+52),0)+IF($A468&lt;='P03'!$B$17,INDEX('P03'!$X:$X,$A468+52),0)+IF($A468&lt;='P04'!$B$17,INDEX('P04'!$X:$X,$A468+52),0)+IF($A468&lt;='P05'!$B$17,INDEX('P05'!$X:$X,$A468+52),0)+IF($A468&lt;='P06'!$B$17,INDEX('P06'!$X:$X,$A468+52),0)+IF($A468&lt;='P07'!$B$17,INDEX('P07'!$X:$X,$A468+52),0)+IF($A468&lt;='P08'!$B$17,INDEX('P08'!$X:$X,$A468+52),0)+IF($A468&lt;='P09'!$B$17,INDEX('P09'!$X:$X,$A468+52),0)+IF($A468&lt;='P10'!$B$17,INDEX('P10'!$X:$X,$A468+52),0)</f>
        <v>70.805350831228964</v>
      </c>
      <c r="M468">
        <f>IF($A468&lt;='P01'!$B$17,INDEX('P01'!$AA:$AA,$A468+52),0)+IF($A468&lt;='P02'!$B$17,INDEX('P02'!$AA:$AA,$A468+52),0)+IF($A468&lt;='P03'!$B$17,INDEX('P03'!$AA:$AA,$A468+52),0)+IF($A468&lt;='P04'!$B$17,INDEX('P04'!$AA:$AA,$A468+52),0)+IF($A468&lt;='P05'!$B$17,INDEX('P05'!$AA:$AA,$A468+52),0)+IF($A468&lt;='P06'!$B$17,INDEX('P06'!$AA:$AA,$A468+52),0)+IF($A468&lt;='P07'!$B$17,INDEX('P07'!$AA:$AA,$A468+52),0)+IF($A468&lt;='P08'!$B$17,INDEX('P08'!$AA:$AA,$A468+52),0)+IF($A468&lt;='P09'!$B$17,INDEX('P09'!$AA:$AA,$A468+52),0)+IF($A468&lt;='P10'!$B$17,INDEX('P10'!$AA:$AA,$A468+52),0)</f>
        <v>-17.028958397223892</v>
      </c>
      <c r="N468">
        <f>IF($A468&lt;='P01'!$B$17,INDEX('P01'!$AB:$AB,$A468+52),0)+IF($A468&lt;='P02'!$B$17,INDEX('P02'!$AB:$AB,$A468+52),0)+IF($A468&lt;='P03'!$B$17,INDEX('P03'!$AB:$AB,$A468+52),0)+IF($A468&lt;='P04'!$B$17,INDEX('P04'!$AB:$AB,$A468+52),0)+IF($A468&lt;='P05'!$B$17,INDEX('P05'!$AB:$AB,$A468+52),0)+IF($A468&lt;='P06'!$B$17,INDEX('P06'!$AB:$AB,$A468+52),0)+IF($A468&lt;='P07'!$B$17,INDEX('P07'!$AB:$AB,$A468+52),0)+IF($A468&lt;='P08'!$B$17,INDEX('P08'!$AB:$AB,$A468+52),0)+IF($A468&lt;='P09'!$B$17,INDEX('P09'!$AB:$AB,$A468+52),0)+IF($A468&lt;='P10'!$B$17,INDEX('P10'!$AB:$AB,$A468+52),0)</f>
        <v>4.6173381992158813</v>
      </c>
      <c r="O468">
        <f>IF($A468&lt;='P01'!$B$17,INDEX('P01'!$AC:$AC,$A468+52),0)+IF($A468&lt;='P02'!$B$17,INDEX('P02'!$AC:$AC,$A468+52),0)+IF($A468&lt;='P03'!$B$17,INDEX('P03'!$AC:$AC,$A468+52),0)+IF($A468&lt;='P04'!$B$17,INDEX('P04'!$AC:$AC,$A468+52),0)+IF($A468&lt;='P05'!$B$17,INDEX('P05'!$AC:$AC,$A468+52),0)+IF($A468&lt;='P06'!$B$17,INDEX('P06'!$AC:$AC,$A468+52),0)+IF($A468&lt;='P07'!$B$17,INDEX('P07'!$AC:$AC,$A468+52),0)+IF($A468&lt;='P08'!$B$17,INDEX('P08'!$AC:$AC,$A468+52),0)+IF($A468&lt;='P09'!$B$17,INDEX('P09'!$AC:$AC,$A468+52),0)+IF($A468&lt;='P10'!$B$17,INDEX('P10'!$AC:$AC,$A468+52),0)</f>
        <v>9.234676398431764E-2</v>
      </c>
      <c r="P468">
        <f>IF($A468&lt;='P01'!$B$17,INDEX('P01'!$AD:$AD,$A468+52),0)+IF($A468&lt;='P02'!$B$17,INDEX('P02'!$AD:$AD,$A468+52),0)+IF($A468&lt;='P03'!$B$17,INDEX('P03'!$AD:$AD,$A468+52),0)+IF($A468&lt;='P04'!$B$17,INDEX('P04'!$AD:$AD,$A468+52),0)+IF($A468&lt;='P05'!$B$17,INDEX('P05'!$AD:$AD,$A468+52),0)+IF($A468&lt;='P06'!$B$17,INDEX('P06'!$AD:$AD,$A468+52),0)+IF($A468&lt;='P07'!$B$17,INDEX('P07'!$AD:$AD,$A468+52),0)+IF($A468&lt;='P08'!$B$17,INDEX('P08'!$AD:$AD,$A468+52),0)+IF($A468&lt;='P09'!$B$17,INDEX('P09'!$AD:$AD,$A468+52),0)+IF($A468&lt;='P10'!$B$17,INDEX('P10'!$AD:$AD,$A468+52),0)</f>
        <v>0.57754838320994828</v>
      </c>
      <c r="Q468">
        <f>IF($A468&lt;='P01'!$B$17,INDEX('P01'!$AE:$AE,$A468+52),0)+IF($A468&lt;='P02'!$B$17,INDEX('P02'!$AE:$AE,$A468+52),0)+IF($A468&lt;='P03'!$B$17,INDEX('P03'!$AE:$AE,$A468+52),0)+IF($A468&lt;='P04'!$B$17,INDEX('P04'!$AE:$AE,$A468+52),0)+IF($A468&lt;='P05'!$B$17,INDEX('P05'!$AE:$AE,$A468+52),0)+IF($A468&lt;='P06'!$B$17,INDEX('P06'!$AE:$AE,$A468+52),0)+IF($A468&lt;='P07'!$B$17,INDEX('P07'!$AE:$AE,$A468+52),0)+IF($A468&lt;='P08'!$B$17,INDEX('P08'!$AE:$AE,$A468+52),0)+IF($A468&lt;='P09'!$B$17,INDEX('P09'!$AE:$AE,$A468+52),0)+IF($A468&lt;='P10'!$B$17,INDEX('P10'!$AE:$AE,$A468+52),0)</f>
        <v>20.961063316828234</v>
      </c>
      <c r="R468">
        <f>IF($A468&lt;='P01'!$B$17,INDEX('P01'!$AF:$AF,$A468+52),0)+IF($A468&lt;='P02'!$B$17,INDEX('P02'!$AF:$AF,$A468+52),0)+IF($A468&lt;='P03'!$B$17,INDEX('P03'!$AF:$AF,$A468+52),0)+IF($A468&lt;='P04'!$B$17,INDEX('P04'!$AF:$AF,$A468+52),0)+IF($A468&lt;='P05'!$B$17,INDEX('P05'!$AF:$AF,$A468+52),0)+IF($A468&lt;='P06'!$B$17,INDEX('P06'!$AF:$AF,$A468+52),0)+IF($A468&lt;='P07'!$B$17,INDEX('P07'!$AF:$AF,$A468+52),0)+IF($A468&lt;='P08'!$B$17,INDEX('P08'!$AF:$AF,$A468+52),0)+IF($A468&lt;='P09'!$B$17,INDEX('P09'!$AF:$AF,$A468+52),0)+IF($A468&lt;='P10'!$B$17,INDEX('P10'!$AF:$AF,$A468+52),0)</f>
        <v>1.5338132417273446E-2</v>
      </c>
      <c r="S468">
        <f>IF($A468&lt;='P01'!$B$17,INDEX('P01'!$AG:$AG,$A468+52),0)+IF($A468&lt;='P02'!$B$17,INDEX('P02'!$AG:$AG,$A468+52),0)+IF($A468&lt;='P03'!$B$17,INDEX('P03'!$AG:$AG,$A468+52),0)+IF($A468&lt;='P04'!$B$17,INDEX('P04'!$AG:$AG,$A468+52),0)+IF($A468&lt;='P05'!$B$17,INDEX('P05'!$AG:$AG,$A468+52),0)+IF($A468&lt;='P06'!$B$17,INDEX('P06'!$AG:$AG,$A468+52),0)+IF($A468&lt;='P07'!$B$17,INDEX('P07'!$AG:$AG,$A468+52),0)+IF($A468&lt;='P08'!$B$17,INDEX('P08'!$AG:$AG,$A468+52),0)+IF($A468&lt;='P09'!$B$17,INDEX('P09'!$AG:$AG,$A468+52),0)+IF($A468&lt;='P10'!$B$17,INDEX('P10'!$AG:$AG,$A468+52),0)</f>
        <v>3187.4436731522756</v>
      </c>
      <c r="T468">
        <f>IF($A468&lt;='P01'!$B$17,INDEX('P01'!$AI:$AI,$A468+52),0)+IF($A468&lt;='P02'!$B$17,INDEX('P02'!$AI:$AI,$A468+52),0)+IF($A468&lt;='P03'!$B$17,INDEX('P03'!$AI:$AI,$A468+52),0)+IF($A468&lt;='P04'!$B$17,INDEX('P04'!$AI:$AI,$A468+52),0)+IF($A468&lt;='P05'!$B$17,INDEX('P05'!$AI:$AI,$A468+52),0)+IF($A468&lt;='P06'!$B$17,INDEX('P06'!$AI:$AI,$A468+52),0)+IF($A468&lt;='P07'!$B$17,INDEX('P07'!$AI:$AI,$A468+52),0)+IF($A468&lt;='P08'!$B$17,INDEX('P08'!$AI:$AI,$A468+52),0)+IF($A468&lt;='P09'!$B$17,INDEX('P09'!$AI:$AI,$A468+52),0)+IF($A468&lt;='P10'!$B$17,INDEX('P10'!$AI:$AI,$A468+52),0)</f>
        <v>3187.4436731522756</v>
      </c>
    </row>
    <row r="469" spans="1:20" x14ac:dyDescent="0.35">
      <c r="A469">
        <v>437</v>
      </c>
      <c r="B469">
        <f>IF($A469&lt;='P01'!$B$17,INDEX('P01'!$J:$J,$A469+52),0)+IF($A469&lt;='P02'!$B$17,INDEX('P02'!$J:$J,$A469+52),0)+IF($A469&lt;='P03'!$B$17,INDEX('P03'!$J:$J,$A469+52),0)+IF($A469&lt;='P04'!$B$17,INDEX('P04'!$J:$J,$A469+52),0)+IF($A469&lt;='P05'!$B$17,INDEX('P05'!$J:$J,$A469+52),0)+IF($A469&lt;='P06'!$B$17,INDEX('P06'!$J:$J,$A469+52),0)+IF($A469&lt;='P07'!$B$17,INDEX('P07'!$J:$J,$A469+52),0)+IF($A469&lt;='P08'!$B$17,INDEX('P08'!$J:$J,$A469+52),0)+IF($A469&lt;='P09'!$B$17,INDEX('P09'!$J:$J,$A469+52),0)+IF($A469&lt;='P10'!$B$17,INDEX('P10'!$J:$J,$A469+52),0)</f>
        <v>8.6812681678547846E-5</v>
      </c>
      <c r="C469">
        <f>IF($A469&lt;='P01'!$B$17,INDEX('P01'!$K:$K,$A469+52),0)+IF($A469&lt;='P02'!$B$17,INDEX('P02'!$K:$K,$A469+52),0)+IF($A469&lt;='P03'!$B$17,INDEX('P03'!$K:$K,$A469+52),0)+IF($A469&lt;='P04'!$B$17,INDEX('P04'!$K:$K,$A469+52),0)+IF($A469&lt;='P05'!$B$17,INDEX('P05'!$K:$K,$A469+52),0)+IF($A469&lt;='P06'!$B$17,INDEX('P06'!$K:$K,$A469+52),0)+IF($A469&lt;='P07'!$B$17,INDEX('P07'!$K:$K,$A469+52),0)+IF($A469&lt;='P08'!$B$17,INDEX('P08'!$K:$K,$A469+52),0)+IF($A469&lt;='P09'!$B$17,INDEX('P09'!$K:$K,$A469+52),0)+IF($A469&lt;='P10'!$B$17,INDEX('P10'!$K:$K,$A469+52),0)</f>
        <v>5.5476980538328804E-4</v>
      </c>
      <c r="D469">
        <f>IF($A469&lt;='P01'!$B$17,INDEX('P01'!$L:$L,$A469+52),0)+IF($A469&lt;='P02'!$B$17,INDEX('P02'!$L:$L,$A469+52),0)+IF($A469&lt;='P03'!$B$17,INDEX('P03'!$L:$L,$A469+52),0)+IF($A469&lt;='P04'!$B$17,INDEX('P04'!$L:$L,$A469+52),0)+IF($A469&lt;='P05'!$B$17,INDEX('P05'!$L:$L,$A469+52),0)+IF($A469&lt;='P06'!$B$17,INDEX('P06'!$L:$L,$A469+52),0)+IF($A469&lt;='P07'!$B$17,INDEX('P07'!$L:$L,$A469+52),0)+IF($A469&lt;='P08'!$B$17,INDEX('P08'!$L:$L,$A469+52),0)+IF($A469&lt;='P09'!$B$17,INDEX('P09'!$L:$L,$A469+52),0)+IF($A469&lt;='P10'!$B$17,INDEX('P10'!$L:$L,$A469+52),0)</f>
        <v>0</v>
      </c>
      <c r="E469">
        <f>IF($A469&lt;='P01'!$B$17,INDEX('P01'!$M:$M,$A469+52),0)+IF($A469&lt;='P02'!$B$17,INDEX('P02'!$M:$M,$A469+52),0)+IF($A469&lt;='P03'!$B$17,INDEX('P03'!$M:$M,$A469+52),0)+IF($A469&lt;='P04'!$B$17,INDEX('P04'!$M:$M,$A469+52),0)+IF($A469&lt;='P05'!$B$17,INDEX('P05'!$M:$M,$A469+52),0)+IF($A469&lt;='P06'!$B$17,INDEX('P06'!$M:$M,$A469+52),0)+IF($A469&lt;='P07'!$B$17,INDEX('P07'!$M:$M,$A469+52),0)+IF($A469&lt;='P08'!$B$17,INDEX('P08'!$M:$M,$A469+52),0)+IF($A469&lt;='P09'!$B$17,INDEX('P09'!$M:$M,$A469+52),0)+IF($A469&lt;='P10'!$B$17,INDEX('P10'!$M:$M,$A469+52),0)</f>
        <v>0.16280244896849003</v>
      </c>
      <c r="F469">
        <f>IF($A469&lt;='P01'!$B$17,INDEX('P01'!$R:$R,$A469+52),0)+IF($A469&lt;='P02'!$B$17,INDEX('P02'!$R:$R,$A469+52),0)+IF($A469&lt;='P03'!$B$17,INDEX('P03'!$R:$R,$A469+52),0)+IF($A469&lt;='P04'!$B$17,INDEX('P04'!$R:$R,$A469+52),0)+IF($A469&lt;='P05'!$B$17,INDEX('P05'!$R:$R,$A469+52),0)+IF($A469&lt;='P06'!$B$17,INDEX('P06'!$R:$R,$A469+52),0)+IF($A469&lt;='P07'!$B$17,INDEX('P07'!$R:$R,$A469+52),0)+IF($A469&lt;='P08'!$B$17,INDEX('P08'!$R:$R,$A469+52),0)+IF($A469&lt;='P09'!$B$17,INDEX('P09'!$R:$R,$A469+52),0)+IF($A469&lt;='P10'!$B$17,INDEX('P10'!$R:$R,$A469+52),0)</f>
        <v>19.060842948346458</v>
      </c>
      <c r="G469">
        <f>IF($A469&lt;='P01'!$B$17,INDEX('P01'!$S:$S,$A469+52),0)+IF($A469&lt;='P02'!$B$17,INDEX('P02'!$S:$S,$A469+52),0)+IF($A469&lt;='P03'!$B$17,INDEX('P03'!$S:$S,$A469+52),0)+IF($A469&lt;='P04'!$B$17,INDEX('P04'!$S:$S,$A469+52),0)+IF($A469&lt;='P05'!$B$17,INDEX('P05'!$S:$S,$A469+52),0)+IF($A469&lt;='P06'!$B$17,INDEX('P06'!$S:$S,$A469+52),0)+IF($A469&lt;='P07'!$B$17,INDEX('P07'!$S:$S,$A469+52),0)+IF($A469&lt;='P08'!$B$17,INDEX('P08'!$S:$S,$A469+52),0)+IF($A469&lt;='P09'!$B$17,INDEX('P09'!$S:$S,$A469+52),0)+IF($A469&lt;='P10'!$B$17,INDEX('P10'!$S:$S,$A469+52),0)</f>
        <v>0.3812168589669292</v>
      </c>
      <c r="H469">
        <f>IF($A469&lt;='P01'!$B$17,INDEX('P01'!$T:$T,$A469+52),0)+IF($A469&lt;='P02'!$B$17,INDEX('P02'!$T:$T,$A469+52),0)+IF($A469&lt;='P03'!$B$17,INDEX('P03'!$T:$T,$A469+52),0)+IF($A469&lt;='P04'!$B$17,INDEX('P04'!$T:$T,$A469+52),0)+IF($A469&lt;='P05'!$B$17,INDEX('P05'!$T:$T,$A469+52),0)+IF($A469&lt;='P06'!$B$17,INDEX('P06'!$T:$T,$A469+52),0)+IF($A469&lt;='P07'!$B$17,INDEX('P07'!$T:$T,$A469+52),0)+IF($A469&lt;='P08'!$B$17,INDEX('P08'!$T:$T,$A469+52),0)+IF($A469&lt;='P09'!$B$17,INDEX('P09'!$T:$T,$A469+52),0)+IF($A469&lt;='P10'!$B$17,INDEX('P10'!$T:$T,$A469+52),0)</f>
        <v>2.3978830802561406</v>
      </c>
      <c r="I469">
        <f>IF($A469&lt;='P01'!$B$17,INDEX('P01'!$U:$U,$A469+52),0)+IF($A469&lt;='P02'!$B$17,INDEX('P02'!$U:$U,$A469+52),0)+IF($A469&lt;='P03'!$B$17,INDEX('P03'!$U:$U,$A469+52),0)+IF($A469&lt;='P04'!$B$17,INDEX('P04'!$U:$U,$A469+52),0)+IF($A469&lt;='P05'!$B$17,INDEX('P05'!$U:$U,$A469+52),0)+IF($A469&lt;='P06'!$B$17,INDEX('P06'!$U:$U,$A469+52),0)+IF($A469&lt;='P07'!$B$17,INDEX('P07'!$U:$U,$A469+52),0)+IF($A469&lt;='P08'!$B$17,INDEX('P08'!$U:$U,$A469+52),0)+IF($A469&lt;='P09'!$B$17,INDEX('P09'!$U:$U,$A469+52),0)+IF($A469&lt;='P10'!$B$17,INDEX('P10'!$U:$U,$A469+52),0)</f>
        <v>86.812681678547847</v>
      </c>
      <c r="J469">
        <f>IF($A469&lt;='P01'!$B$17,INDEX('P01'!$V:$V,$A469+52),0)+IF($A469&lt;='P02'!$B$17,INDEX('P02'!$V:$V,$A469+52),0)+IF($A469&lt;='P03'!$B$17,INDEX('P03'!$V:$V,$A469+52),0)+IF($A469&lt;='P04'!$B$17,INDEX('P04'!$V:$V,$A469+52),0)+IF($A469&lt;='P05'!$B$17,INDEX('P05'!$V:$V,$A469+52),0)+IF($A469&lt;='P06'!$B$17,INDEX('P06'!$V:$V,$A469+52),0)+IF($A469&lt;='P07'!$B$17,INDEX('P07'!$V:$V,$A469+52),0)+IF($A469&lt;='P08'!$B$17,INDEX('P08'!$V:$V,$A469+52),0)+IF($A469&lt;='P09'!$B$17,INDEX('P09'!$V:$V,$A469+52),0)+IF($A469&lt;='P10'!$B$17,INDEX('P10'!$V:$V,$A469+52),0)</f>
        <v>6.3681328310010041E-2</v>
      </c>
      <c r="K469">
        <f>IF($A469&lt;='P01'!$B$17,INDEX('P01'!$W:$W,$A469+52),0)+IF($A469&lt;='P02'!$B$17,INDEX('P02'!$W:$W,$A469+52),0)+IF($A469&lt;='P03'!$B$17,INDEX('P03'!$W:$W,$A469+52),0)+IF($A469&lt;='P04'!$B$17,INDEX('P04'!$W:$W,$A469+52),0)+IF($A469&lt;='P05'!$B$17,INDEX('P05'!$W:$W,$A469+52),0)+IF($A469&lt;='P06'!$B$17,INDEX('P06'!$W:$W,$A469+52),0)+IF($A469&lt;='P07'!$B$17,INDEX('P07'!$W:$W,$A469+52),0)+IF($A469&lt;='P08'!$B$17,INDEX('P08'!$W:$W,$A469+52),0)+IF($A469&lt;='P09'!$B$17,INDEX('P09'!$W:$W,$A469+52),0)+IF($A469&lt;='P10'!$B$17,INDEX('P10'!$W:$W,$A469+52),0)</f>
        <v>-70.594619997734469</v>
      </c>
      <c r="L469">
        <f>IF($A469&lt;='P01'!$B$17,INDEX('P01'!$X:$X,$A469+52),0)+IF($A469&lt;='P02'!$B$17,INDEX('P02'!$X:$X,$A469+52),0)+IF($A469&lt;='P03'!$B$17,INDEX('P03'!$X:$X,$A469+52),0)+IF($A469&lt;='P04'!$B$17,INDEX('P04'!$X:$X,$A469+52),0)+IF($A469&lt;='P05'!$B$17,INDEX('P05'!$X:$X,$A469+52),0)+IF($A469&lt;='P06'!$B$17,INDEX('P06'!$X:$X,$A469+52),0)+IF($A469&lt;='P07'!$B$17,INDEX('P07'!$X:$X,$A469+52),0)+IF($A469&lt;='P08'!$B$17,INDEX('P08'!$X:$X,$A469+52),0)+IF($A469&lt;='P09'!$B$17,INDEX('P09'!$X:$X,$A469+52),0)+IF($A469&lt;='P10'!$B$17,INDEX('P10'!$X:$X,$A469+52),0)</f>
        <v>70.533467762689071</v>
      </c>
      <c r="M469">
        <f>IF($A469&lt;='P01'!$B$17,INDEX('P01'!$AA:$AA,$A469+52),0)+IF($A469&lt;='P02'!$B$17,INDEX('P02'!$AA:$AA,$A469+52),0)+IF($A469&lt;='P03'!$B$17,INDEX('P03'!$AA:$AA,$A469+52),0)+IF($A469&lt;='P04'!$B$17,INDEX('P04'!$AA:$AA,$A469+52),0)+IF($A469&lt;='P05'!$B$17,INDEX('P05'!$AA:$AA,$A469+52),0)+IF($A469&lt;='P06'!$B$17,INDEX('P06'!$AA:$AA,$A469+52),0)+IF($A469&lt;='P07'!$B$17,INDEX('P07'!$AA:$AA,$A469+52),0)+IF($A469&lt;='P08'!$B$17,INDEX('P08'!$AA:$AA,$A469+52),0)+IF($A469&lt;='P09'!$B$17,INDEX('P09'!$AA:$AA,$A469+52),0)+IF($A469&lt;='P10'!$B$17,INDEX('P10'!$AA:$AA,$A469+52),0)</f>
        <v>-16.908216376034453</v>
      </c>
      <c r="N469">
        <f>IF($A469&lt;='P01'!$B$17,INDEX('P01'!$AB:$AB,$A469+52),0)+IF($A469&lt;='P02'!$B$17,INDEX('P02'!$AB:$AB,$A469+52),0)+IF($A469&lt;='P03'!$B$17,INDEX('P03'!$AB:$AB,$A469+52),0)+IF($A469&lt;='P04'!$B$17,INDEX('P04'!$AB:$AB,$A469+52),0)+IF($A469&lt;='P05'!$B$17,INDEX('P05'!$AB:$AB,$A469+52),0)+IF($A469&lt;='P06'!$B$17,INDEX('P06'!$AB:$AB,$A469+52),0)+IF($A469&lt;='P07'!$B$17,INDEX('P07'!$AB:$AB,$A469+52),0)+IF($A469&lt;='P08'!$B$17,INDEX('P08'!$AB:$AB,$A469+52),0)+IF($A469&lt;='P09'!$B$17,INDEX('P09'!$AB:$AB,$A469+52),0)+IF($A469&lt;='P10'!$B$17,INDEX('P10'!$AB:$AB,$A469+52),0)</f>
        <v>4.584205823047065</v>
      </c>
      <c r="O469">
        <f>IF($A469&lt;='P01'!$B$17,INDEX('P01'!$AC:$AC,$A469+52),0)+IF($A469&lt;='P02'!$B$17,INDEX('P02'!$AC:$AC,$A469+52),0)+IF($A469&lt;='P03'!$B$17,INDEX('P03'!$AC:$AC,$A469+52),0)+IF($A469&lt;='P04'!$B$17,INDEX('P04'!$AC:$AC,$A469+52),0)+IF($A469&lt;='P05'!$B$17,INDEX('P05'!$AC:$AC,$A469+52),0)+IF($A469&lt;='P06'!$B$17,INDEX('P06'!$AC:$AC,$A469+52),0)+IF($A469&lt;='P07'!$B$17,INDEX('P07'!$AC:$AC,$A469+52),0)+IF($A469&lt;='P08'!$B$17,INDEX('P08'!$AC:$AC,$A469+52),0)+IF($A469&lt;='P09'!$B$17,INDEX('P09'!$AC:$AC,$A469+52),0)+IF($A469&lt;='P10'!$B$17,INDEX('P10'!$AC:$AC,$A469+52),0)</f>
        <v>9.1684116460941309E-2</v>
      </c>
      <c r="P469">
        <f>IF($A469&lt;='P01'!$B$17,INDEX('P01'!$AD:$AD,$A469+52),0)+IF($A469&lt;='P02'!$B$17,INDEX('P02'!$AD:$AD,$A469+52),0)+IF($A469&lt;='P03'!$B$17,INDEX('P03'!$AD:$AD,$A469+52),0)+IF($A469&lt;='P04'!$B$17,INDEX('P04'!$AD:$AD,$A469+52),0)+IF($A469&lt;='P05'!$B$17,INDEX('P05'!$AD:$AD,$A469+52),0)+IF($A469&lt;='P06'!$B$17,INDEX('P06'!$AD:$AD,$A469+52),0)+IF($A469&lt;='P07'!$B$17,INDEX('P07'!$AD:$AD,$A469+52),0)+IF($A469&lt;='P08'!$B$17,INDEX('P08'!$AD:$AD,$A469+52),0)+IF($A469&lt;='P09'!$B$17,INDEX('P09'!$AD:$AD,$A469+52),0)+IF($A469&lt;='P10'!$B$17,INDEX('P10'!$AD:$AD,$A469+52),0)</f>
        <v>0.57481827069404101</v>
      </c>
      <c r="Q469">
        <f>IF($A469&lt;='P01'!$B$17,INDEX('P01'!$AE:$AE,$A469+52),0)+IF($A469&lt;='P02'!$B$17,INDEX('P02'!$AE:$AE,$A469+52),0)+IF($A469&lt;='P03'!$B$17,INDEX('P03'!$AE:$AE,$A469+52),0)+IF($A469&lt;='P04'!$B$17,INDEX('P04'!$AE:$AE,$A469+52),0)+IF($A469&lt;='P05'!$B$17,INDEX('P05'!$AE:$AE,$A469+52),0)+IF($A469&lt;='P06'!$B$17,INDEX('P06'!$AE:$AE,$A469+52),0)+IF($A469&lt;='P07'!$B$17,INDEX('P07'!$AE:$AE,$A469+52),0)+IF($A469&lt;='P08'!$B$17,INDEX('P08'!$AE:$AE,$A469+52),0)+IF($A469&lt;='P09'!$B$17,INDEX('P09'!$AE:$AE,$A469+52),0)+IF($A469&lt;='P10'!$B$17,INDEX('P10'!$AE:$AE,$A469+52),0)</f>
        <v>20.810654183958242</v>
      </c>
      <c r="R469">
        <f>IF($A469&lt;='P01'!$B$17,INDEX('P01'!$AF:$AF,$A469+52),0)+IF($A469&lt;='P02'!$B$17,INDEX('P02'!$AF:$AF,$A469+52),0)+IF($A469&lt;='P03'!$B$17,INDEX('P03'!$AF:$AF,$A469+52),0)+IF($A469&lt;='P04'!$B$17,INDEX('P04'!$AF:$AF,$A469+52),0)+IF($A469&lt;='P05'!$B$17,INDEX('P05'!$AF:$AF,$A469+52),0)+IF($A469&lt;='P06'!$B$17,INDEX('P06'!$AF:$AF,$A469+52),0)+IF($A469&lt;='P07'!$B$17,INDEX('P07'!$AF:$AF,$A469+52),0)+IF($A469&lt;='P08'!$B$17,INDEX('P08'!$AF:$AF,$A469+52),0)+IF($A469&lt;='P09'!$B$17,INDEX('P09'!$AF:$AF,$A469+52),0)+IF($A469&lt;='P10'!$B$17,INDEX('P10'!$AF:$AF,$A469+52),0)</f>
        <v>1.5265627968294978E-2</v>
      </c>
      <c r="S469">
        <f>IF($A469&lt;='P01'!$B$17,INDEX('P01'!$AG:$AG,$A469+52),0)+IF($A469&lt;='P02'!$B$17,INDEX('P02'!$AG:$AG,$A469+52),0)+IF($A469&lt;='P03'!$B$17,INDEX('P03'!$AG:$AG,$A469+52),0)+IF($A469&lt;='P04'!$B$17,INDEX('P04'!$AG:$AG,$A469+52),0)+IF($A469&lt;='P05'!$B$17,INDEX('P05'!$AG:$AG,$A469+52),0)+IF($A469&lt;='P06'!$B$17,INDEX('P06'!$AG:$AG,$A469+52),0)+IF($A469&lt;='P07'!$B$17,INDEX('P07'!$AG:$AG,$A469+52),0)+IF($A469&lt;='P08'!$B$17,INDEX('P08'!$AG:$AG,$A469+52),0)+IF($A469&lt;='P09'!$B$17,INDEX('P09'!$AG:$AG,$A469+52),0)+IF($A469&lt;='P10'!$B$17,INDEX('P10'!$AG:$AG,$A469+52),0)</f>
        <v>3127.3450665459031</v>
      </c>
      <c r="T469">
        <f>IF($A469&lt;='P01'!$B$17,INDEX('P01'!$AI:$AI,$A469+52),0)+IF($A469&lt;='P02'!$B$17,INDEX('P02'!$AI:$AI,$A469+52),0)+IF($A469&lt;='P03'!$B$17,INDEX('P03'!$AI:$AI,$A469+52),0)+IF($A469&lt;='P04'!$B$17,INDEX('P04'!$AI:$AI,$A469+52),0)+IF($A469&lt;='P05'!$B$17,INDEX('P05'!$AI:$AI,$A469+52),0)+IF($A469&lt;='P06'!$B$17,INDEX('P06'!$AI:$AI,$A469+52),0)+IF($A469&lt;='P07'!$B$17,INDEX('P07'!$AI:$AI,$A469+52),0)+IF($A469&lt;='P08'!$B$17,INDEX('P08'!$AI:$AI,$A469+52),0)+IF($A469&lt;='P09'!$B$17,INDEX('P09'!$AI:$AI,$A469+52),0)+IF($A469&lt;='P10'!$B$17,INDEX('P10'!$AI:$AI,$A469+52),0)</f>
        <v>3127.3450665459031</v>
      </c>
    </row>
    <row r="470" spans="1:20" x14ac:dyDescent="0.35">
      <c r="A470">
        <v>438</v>
      </c>
      <c r="B470">
        <f>IF($A470&lt;='P01'!$B$17,INDEX('P01'!$J:$J,$A470+52),0)+IF($A470&lt;='P02'!$B$17,INDEX('P02'!$J:$J,$A470+52),0)+IF($A470&lt;='P03'!$B$17,INDEX('P03'!$J:$J,$A470+52),0)+IF($A470&lt;='P04'!$B$17,INDEX('P04'!$J:$J,$A470+52),0)+IF($A470&lt;='P05'!$B$17,INDEX('P05'!$J:$J,$A470+52),0)+IF($A470&lt;='P06'!$B$17,INDEX('P06'!$J:$J,$A470+52),0)+IF($A470&lt;='P07'!$B$17,INDEX('P07'!$J:$J,$A470+52),0)+IF($A470&lt;='P08'!$B$17,INDEX('P08'!$J:$J,$A470+52),0)+IF($A470&lt;='P09'!$B$17,INDEX('P09'!$J:$J,$A470+52),0)+IF($A470&lt;='P10'!$B$17,INDEX('P10'!$J:$J,$A470+52),0)</f>
        <v>8.6471907557132615E-5</v>
      </c>
      <c r="C470">
        <f>IF($A470&lt;='P01'!$B$17,INDEX('P01'!$K:$K,$A470+52),0)+IF($A470&lt;='P02'!$B$17,INDEX('P02'!$K:$K,$A470+52),0)+IF($A470&lt;='P03'!$B$17,INDEX('P03'!$K:$K,$A470+52),0)+IF($A470&lt;='P04'!$B$17,INDEX('P04'!$K:$K,$A470+52),0)+IF($A470&lt;='P05'!$B$17,INDEX('P05'!$K:$K,$A470+52),0)+IF($A470&lt;='P06'!$B$17,INDEX('P06'!$K:$K,$A470+52),0)+IF($A470&lt;='P07'!$B$17,INDEX('P07'!$K:$K,$A470+52),0)+IF($A470&lt;='P08'!$B$17,INDEX('P08'!$K:$K,$A470+52),0)+IF($A470&lt;='P09'!$B$17,INDEX('P09'!$K:$K,$A470+52),0)+IF($A470&lt;='P10'!$B$17,INDEX('P10'!$K:$K,$A470+52),0)</f>
        <v>5.5259211441277729E-4</v>
      </c>
      <c r="D470">
        <f>IF($A470&lt;='P01'!$B$17,INDEX('P01'!$L:$L,$A470+52),0)+IF($A470&lt;='P02'!$B$17,INDEX('P02'!$L:$L,$A470+52),0)+IF($A470&lt;='P03'!$B$17,INDEX('P03'!$L:$L,$A470+52),0)+IF($A470&lt;='P04'!$B$17,INDEX('P04'!$L:$L,$A470+52),0)+IF($A470&lt;='P05'!$B$17,INDEX('P05'!$L:$L,$A470+52),0)+IF($A470&lt;='P06'!$B$17,INDEX('P06'!$L:$L,$A470+52),0)+IF($A470&lt;='P07'!$B$17,INDEX('P07'!$L:$L,$A470+52),0)+IF($A470&lt;='P08'!$B$17,INDEX('P08'!$L:$L,$A470+52),0)+IF($A470&lt;='P09'!$B$17,INDEX('P09'!$L:$L,$A470+52),0)+IF($A470&lt;='P10'!$B$17,INDEX('P10'!$L:$L,$A470+52),0)</f>
        <v>0</v>
      </c>
      <c r="E470">
        <f>IF($A470&lt;='P01'!$B$17,INDEX('P01'!$M:$M,$A470+52),0)+IF($A470&lt;='P02'!$B$17,INDEX('P02'!$M:$M,$A470+52),0)+IF($A470&lt;='P03'!$B$17,INDEX('P03'!$M:$M,$A470+52),0)+IF($A470&lt;='P04'!$B$17,INDEX('P04'!$M:$M,$A470+52),0)+IF($A470&lt;='P05'!$B$17,INDEX('P05'!$M:$M,$A470+52),0)+IF($A470&lt;='P06'!$B$17,INDEX('P06'!$M:$M,$A470+52),0)+IF($A470&lt;='P07'!$B$17,INDEX('P07'!$M:$M,$A470+52),0)+IF($A470&lt;='P08'!$B$17,INDEX('P08'!$M:$M,$A470+52),0)+IF($A470&lt;='P09'!$B$17,INDEX('P09'!$M:$M,$A470+52),0)+IF($A470&lt;='P10'!$B$17,INDEX('P10'!$M:$M,$A470+52),0)</f>
        <v>0.16216338494652011</v>
      </c>
      <c r="F470">
        <f>IF($A470&lt;='P01'!$B$17,INDEX('P01'!$R:$R,$A470+52),0)+IF($A470&lt;='P02'!$B$17,INDEX('P02'!$R:$R,$A470+52),0)+IF($A470&lt;='P03'!$B$17,INDEX('P03'!$R:$R,$A470+52),0)+IF($A470&lt;='P04'!$B$17,INDEX('P04'!$R:$R,$A470+52),0)+IF($A470&lt;='P05'!$B$17,INDEX('P05'!$R:$R,$A470+52),0)+IF($A470&lt;='P06'!$B$17,INDEX('P06'!$R:$R,$A470+52),0)+IF($A470&lt;='P07'!$B$17,INDEX('P07'!$R:$R,$A470+52),0)+IF($A470&lt;='P08'!$B$17,INDEX('P08'!$R:$R,$A470+52),0)+IF($A470&lt;='P09'!$B$17,INDEX('P09'!$R:$R,$A470+52),0)+IF($A470&lt;='P10'!$B$17,INDEX('P10'!$R:$R,$A470+52),0)</f>
        <v>18.986021598705307</v>
      </c>
      <c r="G470">
        <f>IF($A470&lt;='P01'!$B$17,INDEX('P01'!$S:$S,$A470+52),0)+IF($A470&lt;='P02'!$B$17,INDEX('P02'!$S:$S,$A470+52),0)+IF($A470&lt;='P03'!$B$17,INDEX('P03'!$S:$S,$A470+52),0)+IF($A470&lt;='P04'!$B$17,INDEX('P04'!$S:$S,$A470+52),0)+IF($A470&lt;='P05'!$B$17,INDEX('P05'!$S:$S,$A470+52),0)+IF($A470&lt;='P06'!$B$17,INDEX('P06'!$S:$S,$A470+52),0)+IF($A470&lt;='P07'!$B$17,INDEX('P07'!$S:$S,$A470+52),0)+IF($A470&lt;='P08'!$B$17,INDEX('P08'!$S:$S,$A470+52),0)+IF($A470&lt;='P09'!$B$17,INDEX('P09'!$S:$S,$A470+52),0)+IF($A470&lt;='P10'!$B$17,INDEX('P10'!$S:$S,$A470+52),0)</f>
        <v>0.37972043197410615</v>
      </c>
      <c r="H470">
        <f>IF($A470&lt;='P01'!$B$17,INDEX('P01'!$T:$T,$A470+52),0)+IF($A470&lt;='P02'!$B$17,INDEX('P02'!$T:$T,$A470+52),0)+IF($A470&lt;='P03'!$B$17,INDEX('P03'!$T:$T,$A470+52),0)+IF($A470&lt;='P04'!$B$17,INDEX('P04'!$T:$T,$A470+52),0)+IF($A470&lt;='P05'!$B$17,INDEX('P05'!$T:$T,$A470+52),0)+IF($A470&lt;='P06'!$B$17,INDEX('P06'!$T:$T,$A470+52),0)+IF($A470&lt;='P07'!$B$17,INDEX('P07'!$T:$T,$A470+52),0)+IF($A470&lt;='P08'!$B$17,INDEX('P08'!$T:$T,$A470+52),0)+IF($A470&lt;='P09'!$B$17,INDEX('P09'!$T:$T,$A470+52),0)+IF($A470&lt;='P10'!$B$17,INDEX('P10'!$T:$T,$A470+52),0)</f>
        <v>2.3943610529375974</v>
      </c>
      <c r="I470">
        <f>IF($A470&lt;='P01'!$B$17,INDEX('P01'!$U:$U,$A470+52),0)+IF($A470&lt;='P02'!$B$17,INDEX('P02'!$U:$U,$A470+52),0)+IF($A470&lt;='P03'!$B$17,INDEX('P03'!$U:$U,$A470+52),0)+IF($A470&lt;='P04'!$B$17,INDEX('P04'!$U:$U,$A470+52),0)+IF($A470&lt;='P05'!$B$17,INDEX('P05'!$U:$U,$A470+52),0)+IF($A470&lt;='P06'!$B$17,INDEX('P06'!$U:$U,$A470+52),0)+IF($A470&lt;='P07'!$B$17,INDEX('P07'!$U:$U,$A470+52),0)+IF($A470&lt;='P08'!$B$17,INDEX('P08'!$U:$U,$A470+52),0)+IF($A470&lt;='P09'!$B$17,INDEX('P09'!$U:$U,$A470+52),0)+IF($A470&lt;='P10'!$B$17,INDEX('P10'!$U:$U,$A470+52),0)</f>
        <v>86.47190755713261</v>
      </c>
      <c r="J470">
        <f>IF($A470&lt;='P01'!$B$17,INDEX('P01'!$V:$V,$A470+52),0)+IF($A470&lt;='P02'!$B$17,INDEX('P02'!$V:$V,$A470+52),0)+IF($A470&lt;='P03'!$B$17,INDEX('P03'!$V:$V,$A470+52),0)+IF($A470&lt;='P04'!$B$17,INDEX('P04'!$V:$V,$A470+52),0)+IF($A470&lt;='P05'!$B$17,INDEX('P05'!$V:$V,$A470+52),0)+IF($A470&lt;='P06'!$B$17,INDEX('P06'!$V:$V,$A470+52),0)+IF($A470&lt;='P07'!$B$17,INDEX('P07'!$V:$V,$A470+52),0)+IF($A470&lt;='P08'!$B$17,INDEX('P08'!$V:$V,$A470+52),0)+IF($A470&lt;='P09'!$B$17,INDEX('P09'!$V:$V,$A470+52),0)+IF($A470&lt;='P10'!$B$17,INDEX('P10'!$V:$V,$A470+52),0)</f>
        <v>6.3587792732802087E-2</v>
      </c>
      <c r="K470">
        <f>IF($A470&lt;='P01'!$B$17,INDEX('P01'!$W:$W,$A470+52),0)+IF($A470&lt;='P02'!$B$17,INDEX('P02'!$W:$W,$A470+52),0)+IF($A470&lt;='P03'!$B$17,INDEX('P03'!$W:$W,$A470+52),0)+IF($A470&lt;='P04'!$B$17,INDEX('P04'!$W:$W,$A470+52),0)+IF($A470&lt;='P05'!$B$17,INDEX('P05'!$W:$W,$A470+52),0)+IF($A470&lt;='P06'!$B$17,INDEX('P06'!$W:$W,$A470+52),0)+IF($A470&lt;='P07'!$B$17,INDEX('P07'!$W:$W,$A470+52),0)+IF($A470&lt;='P08'!$B$17,INDEX('P08'!$W:$W,$A470+52),0)+IF($A470&lt;='P09'!$B$17,INDEX('P09'!$W:$W,$A470+52),0)+IF($A470&lt;='P10'!$B$17,INDEX('P10'!$W:$W,$A470+52),0)</f>
        <v>-70.323555236071812</v>
      </c>
      <c r="L470">
        <f>IF($A470&lt;='P01'!$B$17,INDEX('P01'!$X:$X,$A470+52),0)+IF($A470&lt;='P02'!$B$17,INDEX('P02'!$X:$X,$A470+52),0)+IF($A470&lt;='P03'!$B$17,INDEX('P03'!$X:$X,$A470+52),0)+IF($A470&lt;='P04'!$B$17,INDEX('P04'!$X:$X,$A470+52),0)+IF($A470&lt;='P05'!$B$17,INDEX('P05'!$X:$X,$A470+52),0)+IF($A470&lt;='P06'!$B$17,INDEX('P06'!$X:$X,$A470+52),0)+IF($A470&lt;='P07'!$B$17,INDEX('P07'!$X:$X,$A470+52),0)+IF($A470&lt;='P08'!$B$17,INDEX('P08'!$X:$X,$A470+52),0)+IF($A470&lt;='P09'!$B$17,INDEX('P09'!$X:$X,$A470+52),0)+IF($A470&lt;='P10'!$B$17,INDEX('P10'!$X:$X,$A470+52),0)</f>
        <v>70.262643047742714</v>
      </c>
      <c r="M470">
        <f>IF($A470&lt;='P01'!$B$17,INDEX('P01'!$AA:$AA,$A470+52),0)+IF($A470&lt;='P02'!$B$17,INDEX('P02'!$AA:$AA,$A470+52),0)+IF($A470&lt;='P03'!$B$17,INDEX('P03'!$AA:$AA,$A470+52),0)+IF($A470&lt;='P04'!$B$17,INDEX('P04'!$AA:$AA,$A470+52),0)+IF($A470&lt;='P05'!$B$17,INDEX('P05'!$AA:$AA,$A470+52),0)+IF($A470&lt;='P06'!$B$17,INDEX('P06'!$AA:$AA,$A470+52),0)+IF($A470&lt;='P07'!$B$17,INDEX('P07'!$AA:$AA,$A470+52),0)+IF($A470&lt;='P08'!$B$17,INDEX('P08'!$AA:$AA,$A470+52),0)+IF($A470&lt;='P09'!$B$17,INDEX('P09'!$AA:$AA,$A470+52),0)+IF($A470&lt;='P10'!$B$17,INDEX('P10'!$AA:$AA,$A470+52),0)</f>
        <v>-16.788333894220312</v>
      </c>
      <c r="N470">
        <f>IF($A470&lt;='P01'!$B$17,INDEX('P01'!$AB:$AB,$A470+52),0)+IF($A470&lt;='P02'!$B$17,INDEX('P02'!$AB:$AB,$A470+52),0)+IF($A470&lt;='P03'!$B$17,INDEX('P03'!$AB:$AB,$A470+52),0)+IF($A470&lt;='P04'!$B$17,INDEX('P04'!$AB:$AB,$A470+52),0)+IF($A470&lt;='P05'!$B$17,INDEX('P05'!$AB:$AB,$A470+52),0)+IF($A470&lt;='P06'!$B$17,INDEX('P06'!$AB:$AB,$A470+52),0)+IF($A470&lt;='P07'!$B$17,INDEX('P07'!$AB:$AB,$A470+52),0)+IF($A470&lt;='P08'!$B$17,INDEX('P08'!$AB:$AB,$A470+52),0)+IF($A470&lt;='P09'!$B$17,INDEX('P09'!$AB:$AB,$A470+52),0)+IF($A470&lt;='P10'!$B$17,INDEX('P10'!$AB:$AB,$A470+52),0)</f>
        <v>4.5513111930218555</v>
      </c>
      <c r="O470">
        <f>IF($A470&lt;='P01'!$B$17,INDEX('P01'!$AC:$AC,$A470+52),0)+IF($A470&lt;='P02'!$B$17,INDEX('P02'!$AC:$AC,$A470+52),0)+IF($A470&lt;='P03'!$B$17,INDEX('P03'!$AC:$AC,$A470+52),0)+IF($A470&lt;='P04'!$B$17,INDEX('P04'!$AC:$AC,$A470+52),0)+IF($A470&lt;='P05'!$B$17,INDEX('P05'!$AC:$AC,$A470+52),0)+IF($A470&lt;='P06'!$B$17,INDEX('P06'!$AC:$AC,$A470+52),0)+IF($A470&lt;='P07'!$B$17,INDEX('P07'!$AC:$AC,$A470+52),0)+IF($A470&lt;='P08'!$B$17,INDEX('P08'!$AC:$AC,$A470+52),0)+IF($A470&lt;='P09'!$B$17,INDEX('P09'!$AC:$AC,$A470+52),0)+IF($A470&lt;='P10'!$B$17,INDEX('P10'!$AC:$AC,$A470+52),0)</f>
        <v>9.1026223860437114E-2</v>
      </c>
      <c r="P470">
        <f>IF($A470&lt;='P01'!$B$17,INDEX('P01'!$AD:$AD,$A470+52),0)+IF($A470&lt;='P02'!$B$17,INDEX('P02'!$AD:$AD,$A470+52),0)+IF($A470&lt;='P03'!$B$17,INDEX('P03'!$AD:$AD,$A470+52),0)+IF($A470&lt;='P04'!$B$17,INDEX('P04'!$AD:$AD,$A470+52),0)+IF($A470&lt;='P05'!$B$17,INDEX('P05'!$AD:$AD,$A470+52),0)+IF($A470&lt;='P06'!$B$17,INDEX('P06'!$AD:$AD,$A470+52),0)+IF($A470&lt;='P07'!$B$17,INDEX('P07'!$AD:$AD,$A470+52),0)+IF($A470&lt;='P08'!$B$17,INDEX('P08'!$AD:$AD,$A470+52),0)+IF($A470&lt;='P09'!$B$17,INDEX('P09'!$AD:$AD,$A470+52),0)+IF($A470&lt;='P10'!$B$17,INDEX('P10'!$AD:$AD,$A470+52),0)</f>
        <v>0.5721010636152648</v>
      </c>
      <c r="Q470">
        <f>IF($A470&lt;='P01'!$B$17,INDEX('P01'!$AE:$AE,$A470+52),0)+IF($A470&lt;='P02'!$B$17,INDEX('P02'!$AE:$AE,$A470+52),0)+IF($A470&lt;='P03'!$B$17,INDEX('P03'!$AE:$AE,$A470+52),0)+IF($A470&lt;='P04'!$B$17,INDEX('P04'!$AE:$AE,$A470+52),0)+IF($A470&lt;='P05'!$B$17,INDEX('P05'!$AE:$AE,$A470+52),0)+IF($A470&lt;='P06'!$B$17,INDEX('P06'!$AE:$AE,$A470+52),0)+IF($A470&lt;='P07'!$B$17,INDEX('P07'!$AE:$AE,$A470+52),0)+IF($A470&lt;='P08'!$B$17,INDEX('P08'!$AE:$AE,$A470+52),0)+IF($A470&lt;='P09'!$B$17,INDEX('P09'!$AE:$AE,$A470+52),0)+IF($A470&lt;='P10'!$B$17,INDEX('P10'!$AE:$AE,$A470+52),0)</f>
        <v>20.661324333513431</v>
      </c>
      <c r="R470">
        <f>IF($A470&lt;='P01'!$B$17,INDEX('P01'!$AF:$AF,$A470+52),0)+IF($A470&lt;='P02'!$B$17,INDEX('P02'!$AF:$AF,$A470+52),0)+IF($A470&lt;='P03'!$B$17,INDEX('P03'!$AF:$AF,$A470+52),0)+IF($A470&lt;='P04'!$B$17,INDEX('P04'!$AF:$AF,$A470+52),0)+IF($A470&lt;='P05'!$B$17,INDEX('P05'!$AF:$AF,$A470+52),0)+IF($A470&lt;='P06'!$B$17,INDEX('P06'!$AF:$AF,$A470+52),0)+IF($A470&lt;='P07'!$B$17,INDEX('P07'!$AF:$AF,$A470+52),0)+IF($A470&lt;='P08'!$B$17,INDEX('P08'!$AF:$AF,$A470+52),0)+IF($A470&lt;='P09'!$B$17,INDEX('P09'!$AF:$AF,$A470+52),0)+IF($A470&lt;='P10'!$B$17,INDEX('P10'!$AF:$AF,$A470+52),0)</f>
        <v>1.5193466253032637E-2</v>
      </c>
      <c r="S470">
        <f>IF($A470&lt;='P01'!$B$17,INDEX('P01'!$AG:$AG,$A470+52),0)+IF($A470&lt;='P02'!$B$17,INDEX('P02'!$AG:$AG,$A470+52),0)+IF($A470&lt;='P03'!$B$17,INDEX('P03'!$AG:$AG,$A470+52),0)+IF($A470&lt;='P04'!$B$17,INDEX('P04'!$AG:$AG,$A470+52),0)+IF($A470&lt;='P05'!$B$17,INDEX('P05'!$AG:$AG,$A470+52),0)+IF($A470&lt;='P06'!$B$17,INDEX('P06'!$AG:$AG,$A470+52),0)+IF($A470&lt;='P07'!$B$17,INDEX('P07'!$AG:$AG,$A470+52),0)+IF($A470&lt;='P08'!$B$17,INDEX('P08'!$AG:$AG,$A470+52),0)+IF($A470&lt;='P09'!$B$17,INDEX('P09'!$AG:$AG,$A470+52),0)+IF($A470&lt;='P10'!$B$17,INDEX('P10'!$AG:$AG,$A470+52),0)</f>
        <v>3067.3205374551753</v>
      </c>
      <c r="T470">
        <f>IF($A470&lt;='P01'!$B$17,INDEX('P01'!$AI:$AI,$A470+52),0)+IF($A470&lt;='P02'!$B$17,INDEX('P02'!$AI:$AI,$A470+52),0)+IF($A470&lt;='P03'!$B$17,INDEX('P03'!$AI:$AI,$A470+52),0)+IF($A470&lt;='P04'!$B$17,INDEX('P04'!$AI:$AI,$A470+52),0)+IF($A470&lt;='P05'!$B$17,INDEX('P05'!$AI:$AI,$A470+52),0)+IF($A470&lt;='P06'!$B$17,INDEX('P06'!$AI:$AI,$A470+52),0)+IF($A470&lt;='P07'!$B$17,INDEX('P07'!$AI:$AI,$A470+52),0)+IF($A470&lt;='P08'!$B$17,INDEX('P08'!$AI:$AI,$A470+52),0)+IF($A470&lt;='P09'!$B$17,INDEX('P09'!$AI:$AI,$A470+52),0)+IF($A470&lt;='P10'!$B$17,INDEX('P10'!$AI:$AI,$A470+52),0)</f>
        <v>3067.3205374551753</v>
      </c>
    </row>
    <row r="471" spans="1:20" x14ac:dyDescent="0.35">
      <c r="A471">
        <v>439</v>
      </c>
      <c r="B471">
        <f>IF($A471&lt;='P01'!$B$17,INDEX('P01'!$J:$J,$A471+52),0)+IF($A471&lt;='P02'!$B$17,INDEX('P02'!$J:$J,$A471+52),0)+IF($A471&lt;='P03'!$B$17,INDEX('P03'!$J:$J,$A471+52),0)+IF($A471&lt;='P04'!$B$17,INDEX('P04'!$J:$J,$A471+52),0)+IF($A471&lt;='P05'!$B$17,INDEX('P05'!$J:$J,$A471+52),0)+IF($A471&lt;='P06'!$B$17,INDEX('P06'!$J:$J,$A471+52),0)+IF($A471&lt;='P07'!$B$17,INDEX('P07'!$J:$J,$A471+52),0)+IF($A471&lt;='P08'!$B$17,INDEX('P08'!$J:$J,$A471+52),0)+IF($A471&lt;='P09'!$B$17,INDEX('P09'!$J:$J,$A471+52),0)+IF($A471&lt;='P10'!$B$17,INDEX('P10'!$J:$J,$A471+52),0)</f>
        <v>8.613247110896489E-5</v>
      </c>
      <c r="C471">
        <f>IF($A471&lt;='P01'!$B$17,INDEX('P01'!$K:$K,$A471+52),0)+IF($A471&lt;='P02'!$B$17,INDEX('P02'!$K:$K,$A471+52),0)+IF($A471&lt;='P03'!$B$17,INDEX('P03'!$K:$K,$A471+52),0)+IF($A471&lt;='P04'!$B$17,INDEX('P04'!$K:$K,$A471+52),0)+IF($A471&lt;='P05'!$B$17,INDEX('P05'!$K:$K,$A471+52),0)+IF($A471&lt;='P06'!$B$17,INDEX('P06'!$K:$K,$A471+52),0)+IF($A471&lt;='P07'!$B$17,INDEX('P07'!$K:$K,$A471+52),0)+IF($A471&lt;='P08'!$B$17,INDEX('P08'!$K:$K,$A471+52),0)+IF($A471&lt;='P09'!$B$17,INDEX('P09'!$K:$K,$A471+52),0)+IF($A471&lt;='P10'!$B$17,INDEX('P10'!$K:$K,$A471+52),0)</f>
        <v>5.5042297174088888E-4</v>
      </c>
      <c r="D471">
        <f>IF($A471&lt;='P01'!$B$17,INDEX('P01'!$L:$L,$A471+52),0)+IF($A471&lt;='P02'!$B$17,INDEX('P02'!$L:$L,$A471+52),0)+IF($A471&lt;='P03'!$B$17,INDEX('P03'!$L:$L,$A471+52),0)+IF($A471&lt;='P04'!$B$17,INDEX('P04'!$L:$L,$A471+52),0)+IF($A471&lt;='P05'!$B$17,INDEX('P05'!$L:$L,$A471+52),0)+IF($A471&lt;='P06'!$B$17,INDEX('P06'!$L:$L,$A471+52),0)+IF($A471&lt;='P07'!$B$17,INDEX('P07'!$L:$L,$A471+52),0)+IF($A471&lt;='P08'!$B$17,INDEX('P08'!$L:$L,$A471+52),0)+IF($A471&lt;='P09'!$B$17,INDEX('P09'!$L:$L,$A471+52),0)+IF($A471&lt;='P10'!$B$17,INDEX('P10'!$L:$L,$A471+52),0)</f>
        <v>0</v>
      </c>
      <c r="E471">
        <f>IF($A471&lt;='P01'!$B$17,INDEX('P01'!$M:$M,$A471+52),0)+IF($A471&lt;='P02'!$B$17,INDEX('P02'!$M:$M,$A471+52),0)+IF($A471&lt;='P03'!$B$17,INDEX('P03'!$M:$M,$A471+52),0)+IF($A471&lt;='P04'!$B$17,INDEX('P04'!$M:$M,$A471+52),0)+IF($A471&lt;='P05'!$B$17,INDEX('P05'!$M:$M,$A471+52),0)+IF($A471&lt;='P06'!$B$17,INDEX('P06'!$M:$M,$A471+52),0)+IF($A471&lt;='P07'!$B$17,INDEX('P07'!$M:$M,$A471+52),0)+IF($A471&lt;='P08'!$B$17,INDEX('P08'!$M:$M,$A471+52),0)+IF($A471&lt;='P09'!$B$17,INDEX('P09'!$M:$M,$A471+52),0)+IF($A471&lt;='P10'!$B$17,INDEX('P10'!$M:$M,$A471+52),0)</f>
        <v>0.16152682950367026</v>
      </c>
      <c r="F471">
        <f>IF($A471&lt;='P01'!$B$17,INDEX('P01'!$R:$R,$A471+52),0)+IF($A471&lt;='P02'!$B$17,INDEX('P02'!$R:$R,$A471+52),0)+IF($A471&lt;='P03'!$B$17,INDEX('P03'!$R:$R,$A471+52),0)+IF($A471&lt;='P04'!$B$17,INDEX('P04'!$R:$R,$A471+52),0)+IF($A471&lt;='P05'!$B$17,INDEX('P05'!$R:$R,$A471+52),0)+IF($A471&lt;='P06'!$B$17,INDEX('P06'!$R:$R,$A471+52),0)+IF($A471&lt;='P07'!$B$17,INDEX('P07'!$R:$R,$A471+52),0)+IF($A471&lt;='P08'!$B$17,INDEX('P08'!$R:$R,$A471+52),0)+IF($A471&lt;='P09'!$B$17,INDEX('P09'!$R:$R,$A471+52),0)+IF($A471&lt;='P10'!$B$17,INDEX('P10'!$R:$R,$A471+52),0)</f>
        <v>18.911493952463175</v>
      </c>
      <c r="G471">
        <f>IF($A471&lt;='P01'!$B$17,INDEX('P01'!$S:$S,$A471+52),0)+IF($A471&lt;='P02'!$B$17,INDEX('P02'!$S:$S,$A471+52),0)+IF($A471&lt;='P03'!$B$17,INDEX('P03'!$S:$S,$A471+52),0)+IF($A471&lt;='P04'!$B$17,INDEX('P04'!$S:$S,$A471+52),0)+IF($A471&lt;='P05'!$B$17,INDEX('P05'!$S:$S,$A471+52),0)+IF($A471&lt;='P06'!$B$17,INDEX('P06'!$S:$S,$A471+52),0)+IF($A471&lt;='P07'!$B$17,INDEX('P07'!$S:$S,$A471+52),0)+IF($A471&lt;='P08'!$B$17,INDEX('P08'!$S:$S,$A471+52),0)+IF($A471&lt;='P09'!$B$17,INDEX('P09'!$S:$S,$A471+52),0)+IF($A471&lt;='P10'!$B$17,INDEX('P10'!$S:$S,$A471+52),0)</f>
        <v>0.37822987904926353</v>
      </c>
      <c r="H471">
        <f>IF($A471&lt;='P01'!$B$17,INDEX('P01'!$T:$T,$A471+52),0)+IF($A471&lt;='P02'!$B$17,INDEX('P02'!$T:$T,$A471+52),0)+IF($A471&lt;='P03'!$B$17,INDEX('P03'!$T:$T,$A471+52),0)+IF($A471&lt;='P04'!$B$17,INDEX('P04'!$T:$T,$A471+52),0)+IF($A471&lt;='P05'!$B$17,INDEX('P05'!$T:$T,$A471+52),0)+IF($A471&lt;='P06'!$B$17,INDEX('P06'!$T:$T,$A471+52),0)+IF($A471&lt;='P07'!$B$17,INDEX('P07'!$T:$T,$A471+52),0)+IF($A471&lt;='P08'!$B$17,INDEX('P08'!$T:$T,$A471+52),0)+IF($A471&lt;='P09'!$B$17,INDEX('P09'!$T:$T,$A471+52),0)+IF($A471&lt;='P10'!$B$17,INDEX('P10'!$T:$T,$A471+52),0)</f>
        <v>2.390844198797236</v>
      </c>
      <c r="I471">
        <f>IF($A471&lt;='P01'!$B$17,INDEX('P01'!$U:$U,$A471+52),0)+IF($A471&lt;='P02'!$B$17,INDEX('P02'!$U:$U,$A471+52),0)+IF($A471&lt;='P03'!$B$17,INDEX('P03'!$U:$U,$A471+52),0)+IF($A471&lt;='P04'!$B$17,INDEX('P04'!$U:$U,$A471+52),0)+IF($A471&lt;='P05'!$B$17,INDEX('P05'!$U:$U,$A471+52),0)+IF($A471&lt;='P06'!$B$17,INDEX('P06'!$U:$U,$A471+52),0)+IF($A471&lt;='P07'!$B$17,INDEX('P07'!$U:$U,$A471+52),0)+IF($A471&lt;='P08'!$B$17,INDEX('P08'!$U:$U,$A471+52),0)+IF($A471&lt;='P09'!$B$17,INDEX('P09'!$U:$U,$A471+52),0)+IF($A471&lt;='P10'!$B$17,INDEX('P10'!$U:$U,$A471+52),0)</f>
        <v>86.132471108964893</v>
      </c>
      <c r="J471">
        <f>IF($A471&lt;='P01'!$B$17,INDEX('P01'!$V:$V,$A471+52),0)+IF($A471&lt;='P02'!$B$17,INDEX('P02'!$V:$V,$A471+52),0)+IF($A471&lt;='P03'!$B$17,INDEX('P03'!$V:$V,$A471+52),0)+IF($A471&lt;='P04'!$B$17,INDEX('P04'!$V:$V,$A471+52),0)+IF($A471&lt;='P05'!$B$17,INDEX('P05'!$V:$V,$A471+52),0)+IF($A471&lt;='P06'!$B$17,INDEX('P06'!$V:$V,$A471+52),0)+IF($A471&lt;='P07'!$B$17,INDEX('P07'!$V:$V,$A471+52),0)+IF($A471&lt;='P08'!$B$17,INDEX('P08'!$V:$V,$A471+52),0)+IF($A471&lt;='P09'!$B$17,INDEX('P09'!$V:$V,$A471+52),0)+IF($A471&lt;='P10'!$B$17,INDEX('P10'!$V:$V,$A471+52),0)</f>
        <v>6.3494394541299404E-2</v>
      </c>
      <c r="K471">
        <f>IF($A471&lt;='P01'!$B$17,INDEX('P01'!$W:$W,$A471+52),0)+IF($A471&lt;='P02'!$B$17,INDEX('P02'!$W:$W,$A471+52),0)+IF($A471&lt;='P03'!$B$17,INDEX('P03'!$W:$W,$A471+52),0)+IF($A471&lt;='P04'!$B$17,INDEX('P04'!$W:$W,$A471+52),0)+IF($A471&lt;='P05'!$B$17,INDEX('P05'!$W:$W,$A471+52),0)+IF($A471&lt;='P06'!$B$17,INDEX('P06'!$W:$W,$A471+52),0)+IF($A471&lt;='P07'!$B$17,INDEX('P07'!$W:$W,$A471+52),0)+IF($A471&lt;='P08'!$B$17,INDEX('P08'!$W:$W,$A471+52),0)+IF($A471&lt;='P09'!$B$17,INDEX('P09'!$W:$W,$A471+52),0)+IF($A471&lt;='P10'!$B$17,INDEX('P10'!$W:$W,$A471+52),0)</f>
        <v>-70.053545628889509</v>
      </c>
      <c r="L471">
        <f>IF($A471&lt;='P01'!$B$17,INDEX('P01'!$X:$X,$A471+52),0)+IF($A471&lt;='P02'!$B$17,INDEX('P02'!$X:$X,$A471+52),0)+IF($A471&lt;='P03'!$B$17,INDEX('P03'!$X:$X,$A471+52),0)+IF($A471&lt;='P04'!$B$17,INDEX('P04'!$X:$X,$A471+52),0)+IF($A471&lt;='P05'!$B$17,INDEX('P05'!$X:$X,$A471+52),0)+IF($A471&lt;='P06'!$B$17,INDEX('P06'!$X:$X,$A471+52),0)+IF($A471&lt;='P07'!$B$17,INDEX('P07'!$X:$X,$A471+52),0)+IF($A471&lt;='P08'!$B$17,INDEX('P08'!$X:$X,$A471+52),0)+IF($A471&lt;='P09'!$B$17,INDEX('P09'!$X:$X,$A471+52),0)+IF($A471&lt;='P10'!$B$17,INDEX('P10'!$X:$X,$A471+52),0)</f>
        <v>69.992872544998392</v>
      </c>
      <c r="M471">
        <f>IF($A471&lt;='P01'!$B$17,INDEX('P01'!$AA:$AA,$A471+52),0)+IF($A471&lt;='P02'!$B$17,INDEX('P02'!$AA:$AA,$A471+52),0)+IF($A471&lt;='P03'!$B$17,INDEX('P03'!$AA:$AA,$A471+52),0)+IF($A471&lt;='P04'!$B$17,INDEX('P04'!$AA:$AA,$A471+52),0)+IF($A471&lt;='P05'!$B$17,INDEX('P05'!$AA:$AA,$A471+52),0)+IF($A471&lt;='P06'!$B$17,INDEX('P06'!$AA:$AA,$A471+52),0)+IF($A471&lt;='P07'!$B$17,INDEX('P07'!$AA:$AA,$A471+52),0)+IF($A471&lt;='P08'!$B$17,INDEX('P08'!$AA:$AA,$A471+52),0)+IF($A471&lt;='P09'!$B$17,INDEX('P09'!$AA:$AA,$A471+52),0)+IF($A471&lt;='P10'!$B$17,INDEX('P10'!$AA:$AA,$A471+52),0)</f>
        <v>-16.669304816471794</v>
      </c>
      <c r="N471">
        <f>IF($A471&lt;='P01'!$B$17,INDEX('P01'!$AB:$AB,$A471+52),0)+IF($A471&lt;='P02'!$B$17,INDEX('P02'!$AB:$AB,$A471+52),0)+IF($A471&lt;='P03'!$B$17,INDEX('P03'!$AB:$AB,$A471+52),0)+IF($A471&lt;='P04'!$B$17,INDEX('P04'!$AB:$AB,$A471+52),0)+IF($A471&lt;='P05'!$B$17,INDEX('P05'!$AB:$AB,$A471+52),0)+IF($A471&lt;='P06'!$B$17,INDEX('P06'!$AB:$AB,$A471+52),0)+IF($A471&lt;='P07'!$B$17,INDEX('P07'!$AB:$AB,$A471+52),0)+IF($A471&lt;='P08'!$B$17,INDEX('P08'!$AB:$AB,$A471+52),0)+IF($A471&lt;='P09'!$B$17,INDEX('P09'!$AB:$AB,$A471+52),0)+IF($A471&lt;='P10'!$B$17,INDEX('P10'!$AB:$AB,$A471+52),0)</f>
        <v>4.5186526031585119</v>
      </c>
      <c r="O471">
        <f>IF($A471&lt;='P01'!$B$17,INDEX('P01'!$AC:$AC,$A471+52),0)+IF($A471&lt;='P02'!$B$17,INDEX('P02'!$AC:$AC,$A471+52),0)+IF($A471&lt;='P03'!$B$17,INDEX('P03'!$AC:$AC,$A471+52),0)+IF($A471&lt;='P04'!$B$17,INDEX('P04'!$AC:$AC,$A471+52),0)+IF($A471&lt;='P05'!$B$17,INDEX('P05'!$AC:$AC,$A471+52),0)+IF($A471&lt;='P06'!$B$17,INDEX('P06'!$AC:$AC,$A471+52),0)+IF($A471&lt;='P07'!$B$17,INDEX('P07'!$AC:$AC,$A471+52),0)+IF($A471&lt;='P08'!$B$17,INDEX('P08'!$AC:$AC,$A471+52),0)+IF($A471&lt;='P09'!$B$17,INDEX('P09'!$AC:$AC,$A471+52),0)+IF($A471&lt;='P10'!$B$17,INDEX('P10'!$AC:$AC,$A471+52),0)</f>
        <v>9.0373052063170242E-2</v>
      </c>
      <c r="P471">
        <f>IF($A471&lt;='P01'!$B$17,INDEX('P01'!$AD:$AD,$A471+52),0)+IF($A471&lt;='P02'!$B$17,INDEX('P02'!$AD:$AD,$A471+52),0)+IF($A471&lt;='P03'!$B$17,INDEX('P03'!$AD:$AD,$A471+52),0)+IF($A471&lt;='P04'!$B$17,INDEX('P04'!$AD:$AD,$A471+52),0)+IF($A471&lt;='P05'!$B$17,INDEX('P05'!$AD:$AD,$A471+52),0)+IF($A471&lt;='P06'!$B$17,INDEX('P06'!$AD:$AD,$A471+52),0)+IF($A471&lt;='P07'!$B$17,INDEX('P07'!$AD:$AD,$A471+52),0)+IF($A471&lt;='P08'!$B$17,INDEX('P08'!$AD:$AD,$A471+52),0)+IF($A471&lt;='P09'!$B$17,INDEX('P09'!$AD:$AD,$A471+52),0)+IF($A471&lt;='P10'!$B$17,INDEX('P10'!$AD:$AD,$A471+52),0)</f>
        <v>0.56939670096869488</v>
      </c>
      <c r="Q471">
        <f>IF($A471&lt;='P01'!$B$17,INDEX('P01'!$AE:$AE,$A471+52),0)+IF($A471&lt;='P02'!$B$17,INDEX('P02'!$AE:$AE,$A471+52),0)+IF($A471&lt;='P03'!$B$17,INDEX('P03'!$AE:$AE,$A471+52),0)+IF($A471&lt;='P04'!$B$17,INDEX('P04'!$AE:$AE,$A471+52),0)+IF($A471&lt;='P05'!$B$17,INDEX('P05'!$AE:$AE,$A471+52),0)+IF($A471&lt;='P06'!$B$17,INDEX('P06'!$AE:$AE,$A471+52),0)+IF($A471&lt;='P07'!$B$17,INDEX('P07'!$AE:$AE,$A471+52),0)+IF($A471&lt;='P08'!$B$17,INDEX('P08'!$AE:$AE,$A471+52),0)+IF($A471&lt;='P09'!$B$17,INDEX('P09'!$AE:$AE,$A471+52),0)+IF($A471&lt;='P10'!$B$17,INDEX('P10'!$AE:$AE,$A471+52),0)</f>
        <v>20.513066020947083</v>
      </c>
      <c r="R471">
        <f>IF($A471&lt;='P01'!$B$17,INDEX('P01'!$AF:$AF,$A471+52),0)+IF($A471&lt;='P02'!$B$17,INDEX('P02'!$AF:$AF,$A471+52),0)+IF($A471&lt;='P03'!$B$17,INDEX('P03'!$AF:$AF,$A471+52),0)+IF($A471&lt;='P04'!$B$17,INDEX('P04'!$AF:$AF,$A471+52),0)+IF($A471&lt;='P05'!$B$17,INDEX('P05'!$AF:$AF,$A471+52),0)+IF($A471&lt;='P06'!$B$17,INDEX('P06'!$AF:$AF,$A471+52),0)+IF($A471&lt;='P07'!$B$17,INDEX('P07'!$AF:$AF,$A471+52),0)+IF($A471&lt;='P08'!$B$17,INDEX('P08'!$AF:$AF,$A471+52),0)+IF($A471&lt;='P09'!$B$17,INDEX('P09'!$AF:$AF,$A471+52),0)+IF($A471&lt;='P10'!$B$17,INDEX('P10'!$AF:$AF,$A471+52),0)</f>
        <v>1.5121645651359617E-2</v>
      </c>
      <c r="S471">
        <f>IF($A471&lt;='P01'!$B$17,INDEX('P01'!$AG:$AG,$A471+52),0)+IF($A471&lt;='P02'!$B$17,INDEX('P02'!$AG:$AG,$A471+52),0)+IF($A471&lt;='P03'!$B$17,INDEX('P03'!$AG:$AG,$A471+52),0)+IF($A471&lt;='P04'!$B$17,INDEX('P04'!$AG:$AG,$A471+52),0)+IF($A471&lt;='P05'!$B$17,INDEX('P05'!$AG:$AG,$A471+52),0)+IF($A471&lt;='P06'!$B$17,INDEX('P06'!$AG:$AG,$A471+52),0)+IF($A471&lt;='P07'!$B$17,INDEX('P07'!$AG:$AG,$A471+52),0)+IF($A471&lt;='P08'!$B$17,INDEX('P08'!$AG:$AG,$A471+52),0)+IF($A471&lt;='P09'!$B$17,INDEX('P09'!$AG:$AG,$A471+52),0)+IF($A471&lt;='P10'!$B$17,INDEX('P10'!$AG:$AG,$A471+52),0)</f>
        <v>3007.3692741783998</v>
      </c>
      <c r="T471">
        <f>IF($A471&lt;='P01'!$B$17,INDEX('P01'!$AI:$AI,$A471+52),0)+IF($A471&lt;='P02'!$B$17,INDEX('P02'!$AI:$AI,$A471+52),0)+IF($A471&lt;='P03'!$B$17,INDEX('P03'!$AI:$AI,$A471+52),0)+IF($A471&lt;='P04'!$B$17,INDEX('P04'!$AI:$AI,$A471+52),0)+IF($A471&lt;='P05'!$B$17,INDEX('P05'!$AI:$AI,$A471+52),0)+IF($A471&lt;='P06'!$B$17,INDEX('P06'!$AI:$AI,$A471+52),0)+IF($A471&lt;='P07'!$B$17,INDEX('P07'!$AI:$AI,$A471+52),0)+IF($A471&lt;='P08'!$B$17,INDEX('P08'!$AI:$AI,$A471+52),0)+IF($A471&lt;='P09'!$B$17,INDEX('P09'!$AI:$AI,$A471+52),0)+IF($A471&lt;='P10'!$B$17,INDEX('P10'!$AI:$AI,$A471+52),0)</f>
        <v>3007.3692741783998</v>
      </c>
    </row>
    <row r="472" spans="1:20" x14ac:dyDescent="0.35">
      <c r="A472">
        <v>440</v>
      </c>
      <c r="B472">
        <f>IF($A472&lt;='P01'!$B$17,INDEX('P01'!$J:$J,$A472+52),0)+IF($A472&lt;='P02'!$B$17,INDEX('P02'!$J:$J,$A472+52),0)+IF($A472&lt;='P03'!$B$17,INDEX('P03'!$J:$J,$A472+52),0)+IF($A472&lt;='P04'!$B$17,INDEX('P04'!$J:$J,$A472+52),0)+IF($A472&lt;='P05'!$B$17,INDEX('P05'!$J:$J,$A472+52),0)+IF($A472&lt;='P06'!$B$17,INDEX('P06'!$J:$J,$A472+52),0)+IF($A472&lt;='P07'!$B$17,INDEX('P07'!$J:$J,$A472+52),0)+IF($A472&lt;='P08'!$B$17,INDEX('P08'!$J:$J,$A472+52),0)+IF($A472&lt;='P09'!$B$17,INDEX('P09'!$J:$J,$A472+52),0)+IF($A472&lt;='P10'!$B$17,INDEX('P10'!$J:$J,$A472+52),0)</f>
        <v>8.5794367083147949E-5</v>
      </c>
      <c r="C472">
        <f>IF($A472&lt;='P01'!$B$17,INDEX('P01'!$K:$K,$A472+52),0)+IF($A472&lt;='P02'!$B$17,INDEX('P02'!$K:$K,$A472+52),0)+IF($A472&lt;='P03'!$B$17,INDEX('P03'!$K:$K,$A472+52),0)+IF($A472&lt;='P04'!$B$17,INDEX('P04'!$K:$K,$A472+52),0)+IF($A472&lt;='P05'!$B$17,INDEX('P05'!$K:$K,$A472+52),0)+IF($A472&lt;='P06'!$B$17,INDEX('P06'!$K:$K,$A472+52),0)+IF($A472&lt;='P07'!$B$17,INDEX('P07'!$K:$K,$A472+52),0)+IF($A472&lt;='P08'!$B$17,INDEX('P08'!$K:$K,$A472+52),0)+IF($A472&lt;='P09'!$B$17,INDEX('P09'!$K:$K,$A472+52),0)+IF($A472&lt;='P10'!$B$17,INDEX('P10'!$K:$K,$A472+52),0)</f>
        <v>5.4826234381216872E-4</v>
      </c>
      <c r="D472">
        <f>IF($A472&lt;='P01'!$B$17,INDEX('P01'!$L:$L,$A472+52),0)+IF($A472&lt;='P02'!$B$17,INDEX('P02'!$L:$L,$A472+52),0)+IF($A472&lt;='P03'!$B$17,INDEX('P03'!$L:$L,$A472+52),0)+IF($A472&lt;='P04'!$B$17,INDEX('P04'!$L:$L,$A472+52),0)+IF($A472&lt;='P05'!$B$17,INDEX('P05'!$L:$L,$A472+52),0)+IF($A472&lt;='P06'!$B$17,INDEX('P06'!$L:$L,$A472+52),0)+IF($A472&lt;='P07'!$B$17,INDEX('P07'!$L:$L,$A472+52),0)+IF($A472&lt;='P08'!$B$17,INDEX('P08'!$L:$L,$A472+52),0)+IF($A472&lt;='P09'!$B$17,INDEX('P09'!$L:$L,$A472+52),0)+IF($A472&lt;='P10'!$B$17,INDEX('P10'!$L:$L,$A472+52),0)</f>
        <v>0</v>
      </c>
      <c r="E472">
        <f>IF($A472&lt;='P01'!$B$17,INDEX('P01'!$M:$M,$A472+52),0)+IF($A472&lt;='P02'!$B$17,INDEX('P02'!$M:$M,$A472+52),0)+IF($A472&lt;='P03'!$B$17,INDEX('P03'!$M:$M,$A472+52),0)+IF($A472&lt;='P04'!$B$17,INDEX('P04'!$M:$M,$A472+52),0)+IF($A472&lt;='P05'!$B$17,INDEX('P05'!$M:$M,$A472+52),0)+IF($A472&lt;='P06'!$B$17,INDEX('P06'!$M:$M,$A472+52),0)+IF($A472&lt;='P07'!$B$17,INDEX('P07'!$M:$M,$A472+52),0)+IF($A472&lt;='P08'!$B$17,INDEX('P08'!$M:$M,$A472+52),0)+IF($A472&lt;='P09'!$B$17,INDEX('P09'!$M:$M,$A472+52),0)+IF($A472&lt;='P10'!$B$17,INDEX('P10'!$M:$M,$A472+52),0)</f>
        <v>0.16089277279277495</v>
      </c>
      <c r="F472">
        <f>IF($A472&lt;='P01'!$B$17,INDEX('P01'!$R:$R,$A472+52),0)+IF($A472&lt;='P02'!$B$17,INDEX('P02'!$R:$R,$A472+52),0)+IF($A472&lt;='P03'!$B$17,INDEX('P03'!$R:$R,$A472+52),0)+IF($A472&lt;='P04'!$B$17,INDEX('P04'!$R:$R,$A472+52),0)+IF($A472&lt;='P05'!$B$17,INDEX('P05'!$R:$R,$A472+52),0)+IF($A472&lt;='P06'!$B$17,INDEX('P06'!$R:$R,$A472+52),0)+IF($A472&lt;='P07'!$B$17,INDEX('P07'!$R:$R,$A472+52),0)+IF($A472&lt;='P08'!$B$17,INDEX('P08'!$R:$R,$A472+52),0)+IF($A472&lt;='P09'!$B$17,INDEX('P09'!$R:$R,$A472+52),0)+IF($A472&lt;='P10'!$B$17,INDEX('P10'!$R:$R,$A472+52),0)</f>
        <v>18.837258856718027</v>
      </c>
      <c r="G472">
        <f>IF($A472&lt;='P01'!$B$17,INDEX('P01'!$S:$S,$A472+52),0)+IF($A472&lt;='P02'!$B$17,INDEX('P02'!$S:$S,$A472+52),0)+IF($A472&lt;='P03'!$B$17,INDEX('P03'!$S:$S,$A472+52),0)+IF($A472&lt;='P04'!$B$17,INDEX('P04'!$S:$S,$A472+52),0)+IF($A472&lt;='P05'!$B$17,INDEX('P05'!$S:$S,$A472+52),0)+IF($A472&lt;='P06'!$B$17,INDEX('P06'!$S:$S,$A472+52),0)+IF($A472&lt;='P07'!$B$17,INDEX('P07'!$S:$S,$A472+52),0)+IF($A472&lt;='P08'!$B$17,INDEX('P08'!$S:$S,$A472+52),0)+IF($A472&lt;='P09'!$B$17,INDEX('P09'!$S:$S,$A472+52),0)+IF($A472&lt;='P10'!$B$17,INDEX('P10'!$S:$S,$A472+52),0)</f>
        <v>0.37674517713436056</v>
      </c>
      <c r="H472">
        <f>IF($A472&lt;='P01'!$B$17,INDEX('P01'!$T:$T,$A472+52),0)+IF($A472&lt;='P02'!$B$17,INDEX('P02'!$T:$T,$A472+52),0)+IF($A472&lt;='P03'!$B$17,INDEX('P03'!$T:$T,$A472+52),0)+IF($A472&lt;='P04'!$B$17,INDEX('P04'!$T:$T,$A472+52),0)+IF($A472&lt;='P05'!$B$17,INDEX('P05'!$T:$T,$A472+52),0)+IF($A472&lt;='P06'!$B$17,INDEX('P06'!$T:$T,$A472+52),0)+IF($A472&lt;='P07'!$B$17,INDEX('P07'!$T:$T,$A472+52),0)+IF($A472&lt;='P08'!$B$17,INDEX('P08'!$T:$T,$A472+52),0)+IF($A472&lt;='P09'!$B$17,INDEX('P09'!$T:$T,$A472+52),0)+IF($A472&lt;='P10'!$B$17,INDEX('P10'!$T:$T,$A472+52),0)</f>
        <v>2.3873325102366545</v>
      </c>
      <c r="I472">
        <f>IF($A472&lt;='P01'!$B$17,INDEX('P01'!$U:$U,$A472+52),0)+IF($A472&lt;='P02'!$B$17,INDEX('P02'!$U:$U,$A472+52),0)+IF($A472&lt;='P03'!$B$17,INDEX('P03'!$U:$U,$A472+52),0)+IF($A472&lt;='P04'!$B$17,INDEX('P04'!$U:$U,$A472+52),0)+IF($A472&lt;='P05'!$B$17,INDEX('P05'!$U:$U,$A472+52),0)+IF($A472&lt;='P06'!$B$17,INDEX('P06'!$U:$U,$A472+52),0)+IF($A472&lt;='P07'!$B$17,INDEX('P07'!$U:$U,$A472+52),0)+IF($A472&lt;='P08'!$B$17,INDEX('P08'!$U:$U,$A472+52),0)+IF($A472&lt;='P09'!$B$17,INDEX('P09'!$U:$U,$A472+52),0)+IF($A472&lt;='P10'!$B$17,INDEX('P10'!$U:$U,$A472+52),0)</f>
        <v>85.794367083147947</v>
      </c>
      <c r="J472">
        <f>IF($A472&lt;='P01'!$B$17,INDEX('P01'!$V:$V,$A472+52),0)+IF($A472&lt;='P02'!$B$17,INDEX('P02'!$V:$V,$A472+52),0)+IF($A472&lt;='P03'!$B$17,INDEX('P03'!$V:$V,$A472+52),0)+IF($A472&lt;='P04'!$B$17,INDEX('P04'!$V:$V,$A472+52),0)+IF($A472&lt;='P05'!$B$17,INDEX('P05'!$V:$V,$A472+52),0)+IF($A472&lt;='P06'!$B$17,INDEX('P06'!$V:$V,$A472+52),0)+IF($A472&lt;='P07'!$B$17,INDEX('P07'!$V:$V,$A472+52),0)+IF($A472&lt;='P08'!$B$17,INDEX('P08'!$V:$V,$A472+52),0)+IF($A472&lt;='P09'!$B$17,INDEX('P09'!$V:$V,$A472+52),0)+IF($A472&lt;='P10'!$B$17,INDEX('P10'!$V:$V,$A472+52),0)</f>
        <v>6.3401133533708909E-2</v>
      </c>
      <c r="K472">
        <f>IF($A472&lt;='P01'!$B$17,INDEX('P01'!$W:$W,$A472+52),0)+IF($A472&lt;='P02'!$B$17,INDEX('P02'!$W:$W,$A472+52),0)+IF($A472&lt;='P03'!$B$17,INDEX('P03'!$W:$W,$A472+52),0)+IF($A472&lt;='P04'!$B$17,INDEX('P04'!$W:$W,$A472+52),0)+IF($A472&lt;='P05'!$B$17,INDEX('P05'!$W:$W,$A472+52),0)+IF($A472&lt;='P06'!$B$17,INDEX('P06'!$W:$W,$A472+52),0)+IF($A472&lt;='P07'!$B$17,INDEX('P07'!$W:$W,$A472+52),0)+IF($A472&lt;='P08'!$B$17,INDEX('P08'!$W:$W,$A472+52),0)+IF($A472&lt;='P09'!$B$17,INDEX('P09'!$W:$W,$A472+52),0)+IF($A472&lt;='P10'!$B$17,INDEX('P10'!$W:$W,$A472+52),0)</f>
        <v>-69.784587047334639</v>
      </c>
      <c r="L472">
        <f>IF($A472&lt;='P01'!$B$17,INDEX('P01'!$X:$X,$A472+52),0)+IF($A472&lt;='P02'!$B$17,INDEX('P02'!$X:$X,$A472+52),0)+IF($A472&lt;='P03'!$B$17,INDEX('P03'!$X:$X,$A472+52),0)+IF($A472&lt;='P04'!$B$17,INDEX('P04'!$X:$X,$A472+52),0)+IF($A472&lt;='P05'!$B$17,INDEX('P05'!$X:$X,$A472+52),0)+IF($A472&lt;='P06'!$B$17,INDEX('P06'!$X:$X,$A472+52),0)+IF($A472&lt;='P07'!$B$17,INDEX('P07'!$X:$X,$A472+52),0)+IF($A472&lt;='P08'!$B$17,INDEX('P08'!$X:$X,$A472+52),0)+IF($A472&lt;='P09'!$B$17,INDEX('P09'!$X:$X,$A472+52),0)+IF($A472&lt;='P10'!$B$17,INDEX('P10'!$X:$X,$A472+52),0)</f>
        <v>69.724152129301956</v>
      </c>
      <c r="M472">
        <f>IF($A472&lt;='P01'!$B$17,INDEX('P01'!$AA:$AA,$A472+52),0)+IF($A472&lt;='P02'!$B$17,INDEX('P02'!$AA:$AA,$A472+52),0)+IF($A472&lt;='P03'!$B$17,INDEX('P03'!$AA:$AA,$A472+52),0)+IF($A472&lt;='P04'!$B$17,INDEX('P04'!$AA:$AA,$A472+52),0)+IF($A472&lt;='P05'!$B$17,INDEX('P05'!$AA:$AA,$A472+52),0)+IF($A472&lt;='P06'!$B$17,INDEX('P06'!$AA:$AA,$A472+52),0)+IF($A472&lt;='P07'!$B$17,INDEX('P07'!$AA:$AA,$A472+52),0)+IF($A472&lt;='P08'!$B$17,INDEX('P08'!$AA:$AA,$A472+52),0)+IF($A472&lt;='P09'!$B$17,INDEX('P09'!$AA:$AA,$A472+52),0)+IF($A472&lt;='P10'!$B$17,INDEX('P10'!$AA:$AA,$A472+52),0)</f>
        <v>-16.551123051350732</v>
      </c>
      <c r="N472">
        <f>IF($A472&lt;='P01'!$B$17,INDEX('P01'!$AB:$AB,$A472+52),0)+IF($A472&lt;='P02'!$B$17,INDEX('P02'!$AB:$AB,$A472+52),0)+IF($A472&lt;='P03'!$B$17,INDEX('P03'!$AB:$AB,$A472+52),0)+IF($A472&lt;='P04'!$B$17,INDEX('P04'!$AB:$AB,$A472+52),0)+IF($A472&lt;='P05'!$B$17,INDEX('P05'!$AB:$AB,$A472+52),0)+IF($A472&lt;='P06'!$B$17,INDEX('P06'!$AB:$AB,$A472+52),0)+IF($A472&lt;='P07'!$B$17,INDEX('P07'!$AB:$AB,$A472+52),0)+IF($A472&lt;='P08'!$B$17,INDEX('P08'!$AB:$AB,$A472+52),0)+IF($A472&lt;='P09'!$B$17,INDEX('P09'!$AB:$AB,$A472+52),0)+IF($A472&lt;='P10'!$B$17,INDEX('P10'!$AB:$AB,$A472+52),0)</f>
        <v>4.4862283597168098</v>
      </c>
      <c r="O472">
        <f>IF($A472&lt;='P01'!$B$17,INDEX('P01'!$AC:$AC,$A472+52),0)+IF($A472&lt;='P02'!$B$17,INDEX('P02'!$AC:$AC,$A472+52),0)+IF($A472&lt;='P03'!$B$17,INDEX('P03'!$AC:$AC,$A472+52),0)+IF($A472&lt;='P04'!$B$17,INDEX('P04'!$AC:$AC,$A472+52),0)+IF($A472&lt;='P05'!$B$17,INDEX('P05'!$AC:$AC,$A472+52),0)+IF($A472&lt;='P06'!$B$17,INDEX('P06'!$AC:$AC,$A472+52),0)+IF($A472&lt;='P07'!$B$17,INDEX('P07'!$AC:$AC,$A472+52),0)+IF($A472&lt;='P08'!$B$17,INDEX('P08'!$AC:$AC,$A472+52),0)+IF($A472&lt;='P09'!$B$17,INDEX('P09'!$AC:$AC,$A472+52),0)+IF($A472&lt;='P10'!$B$17,INDEX('P10'!$AC:$AC,$A472+52),0)</f>
        <v>8.9724567194336191E-2</v>
      </c>
      <c r="P472">
        <f>IF($A472&lt;='P01'!$B$17,INDEX('P01'!$AD:$AD,$A472+52),0)+IF($A472&lt;='P02'!$B$17,INDEX('P02'!$AD:$AD,$A472+52),0)+IF($A472&lt;='P03'!$B$17,INDEX('P03'!$AD:$AD,$A472+52),0)+IF($A472&lt;='P04'!$B$17,INDEX('P04'!$AD:$AD,$A472+52),0)+IF($A472&lt;='P05'!$B$17,INDEX('P05'!$AD:$AD,$A472+52),0)+IF($A472&lt;='P06'!$B$17,INDEX('P06'!$AD:$AD,$A472+52),0)+IF($A472&lt;='P07'!$B$17,INDEX('P07'!$AD:$AD,$A472+52),0)+IF($A472&lt;='P08'!$B$17,INDEX('P08'!$AD:$AD,$A472+52),0)+IF($A472&lt;='P09'!$B$17,INDEX('P09'!$AD:$AD,$A472+52),0)+IF($A472&lt;='P10'!$B$17,INDEX('P10'!$AD:$AD,$A472+52),0)</f>
        <v>0.56670512203778134</v>
      </c>
      <c r="Q472">
        <f>IF($A472&lt;='P01'!$B$17,INDEX('P01'!$AE:$AE,$A472+52),0)+IF($A472&lt;='P02'!$B$17,INDEX('P02'!$AE:$AE,$A472+52),0)+IF($A472&lt;='P03'!$B$17,INDEX('P03'!$AE:$AE,$A472+52),0)+IF($A472&lt;='P04'!$B$17,INDEX('P04'!$AE:$AE,$A472+52),0)+IF($A472&lt;='P05'!$B$17,INDEX('P05'!$AE:$AE,$A472+52),0)+IF($A472&lt;='P06'!$B$17,INDEX('P06'!$AE:$AE,$A472+52),0)+IF($A472&lt;='P07'!$B$17,INDEX('P07'!$AE:$AE,$A472+52),0)+IF($A472&lt;='P08'!$B$17,INDEX('P08'!$AE:$AE,$A472+52),0)+IF($A472&lt;='P09'!$B$17,INDEX('P09'!$AE:$AE,$A472+52),0)+IF($A472&lt;='P10'!$B$17,INDEX('P10'!$AE:$AE,$A472+52),0)</f>
        <v>20.365871557284617</v>
      </c>
      <c r="R472">
        <f>IF($A472&lt;='P01'!$B$17,INDEX('P01'!$AF:$AF,$A472+52),0)+IF($A472&lt;='P02'!$B$17,INDEX('P02'!$AF:$AF,$A472+52),0)+IF($A472&lt;='P03'!$B$17,INDEX('P03'!$AF:$AF,$A472+52),0)+IF($A472&lt;='P04'!$B$17,INDEX('P04'!$AF:$AF,$A472+52),0)+IF($A472&lt;='P05'!$B$17,INDEX('P05'!$AF:$AF,$A472+52),0)+IF($A472&lt;='P06'!$B$17,INDEX('P06'!$AF:$AF,$A472+52),0)+IF($A472&lt;='P07'!$B$17,INDEX('P07'!$AF:$AF,$A472+52),0)+IF($A472&lt;='P08'!$B$17,INDEX('P08'!$AF:$AF,$A472+52),0)+IF($A472&lt;='P09'!$B$17,INDEX('P09'!$AF:$AF,$A472+52),0)+IF($A472&lt;='P10'!$B$17,INDEX('P10'!$AF:$AF,$A472+52),0)</f>
        <v>1.5050164550807583E-2</v>
      </c>
      <c r="S472">
        <f>IF($A472&lt;='P01'!$B$17,INDEX('P01'!$AG:$AG,$A472+52),0)+IF($A472&lt;='P02'!$B$17,INDEX('P02'!$AG:$AG,$A472+52),0)+IF($A472&lt;='P03'!$B$17,INDEX('P03'!$AG:$AG,$A472+52),0)+IF($A472&lt;='P04'!$B$17,INDEX('P04'!$AG:$AG,$A472+52),0)+IF($A472&lt;='P05'!$B$17,INDEX('P05'!$AG:$AG,$A472+52),0)+IF($A472&lt;='P06'!$B$17,INDEX('P06'!$AG:$AG,$A472+52),0)+IF($A472&lt;='P07'!$B$17,INDEX('P07'!$AG:$AG,$A472+52),0)+IF($A472&lt;='P08'!$B$17,INDEX('P08'!$AG:$AG,$A472+52),0)+IF($A472&lt;='P09'!$B$17,INDEX('P09'!$AG:$AG,$A472+52),0)+IF($A472&lt;='P10'!$B$17,INDEX('P10'!$AG:$AG,$A472+52),0)</f>
        <v>2947.4904664817382</v>
      </c>
      <c r="T472">
        <f>IF($A472&lt;='P01'!$B$17,INDEX('P01'!$AI:$AI,$A472+52),0)+IF($A472&lt;='P02'!$B$17,INDEX('P02'!$AI:$AI,$A472+52),0)+IF($A472&lt;='P03'!$B$17,INDEX('P03'!$AI:$AI,$A472+52),0)+IF($A472&lt;='P04'!$B$17,INDEX('P04'!$AI:$AI,$A472+52),0)+IF($A472&lt;='P05'!$B$17,INDEX('P05'!$AI:$AI,$A472+52),0)+IF($A472&lt;='P06'!$B$17,INDEX('P06'!$AI:$AI,$A472+52),0)+IF($A472&lt;='P07'!$B$17,INDEX('P07'!$AI:$AI,$A472+52),0)+IF($A472&lt;='P08'!$B$17,INDEX('P08'!$AI:$AI,$A472+52),0)+IF($A472&lt;='P09'!$B$17,INDEX('P09'!$AI:$AI,$A472+52),0)+IF($A472&lt;='P10'!$B$17,INDEX('P10'!$AI:$AI,$A472+52),0)</f>
        <v>2947.4904664817382</v>
      </c>
    </row>
    <row r="473" spans="1:20" x14ac:dyDescent="0.35">
      <c r="A473">
        <v>441</v>
      </c>
      <c r="B473">
        <f>IF($A473&lt;='P01'!$B$17,INDEX('P01'!$J:$J,$A473+52),0)+IF($A473&lt;='P02'!$B$17,INDEX('P02'!$J:$J,$A473+52),0)+IF($A473&lt;='P03'!$B$17,INDEX('P03'!$J:$J,$A473+52),0)+IF($A473&lt;='P04'!$B$17,INDEX('P04'!$J:$J,$A473+52),0)+IF($A473&lt;='P05'!$B$17,INDEX('P05'!$J:$J,$A473+52),0)+IF($A473&lt;='P06'!$B$17,INDEX('P06'!$J:$J,$A473+52),0)+IF($A473&lt;='P07'!$B$17,INDEX('P07'!$J:$J,$A473+52),0)+IF($A473&lt;='P08'!$B$17,INDEX('P08'!$J:$J,$A473+52),0)+IF($A473&lt;='P09'!$B$17,INDEX('P09'!$J:$J,$A473+52),0)+IF($A473&lt;='P10'!$B$17,INDEX('P10'!$J:$J,$A473+52),0)</f>
        <v>8.5457590249396945E-5</v>
      </c>
      <c r="C473">
        <f>IF($A473&lt;='P01'!$B$17,INDEX('P01'!$K:$K,$A473+52),0)+IF($A473&lt;='P02'!$B$17,INDEX('P02'!$K:$K,$A473+52),0)+IF($A473&lt;='P03'!$B$17,INDEX('P03'!$K:$K,$A473+52),0)+IF($A473&lt;='P04'!$B$17,INDEX('P04'!$K:$K,$A473+52),0)+IF($A473&lt;='P05'!$B$17,INDEX('P05'!$K:$K,$A473+52),0)+IF($A473&lt;='P06'!$B$17,INDEX('P06'!$K:$K,$A473+52),0)+IF($A473&lt;='P07'!$B$17,INDEX('P07'!$K:$K,$A473+52),0)+IF($A473&lt;='P08'!$B$17,INDEX('P08'!$K:$K,$A473+52),0)+IF($A473&lt;='P09'!$B$17,INDEX('P09'!$K:$K,$A473+52),0)+IF($A473&lt;='P10'!$B$17,INDEX('P10'!$K:$K,$A473+52),0)</f>
        <v>5.4611019720288113E-4</v>
      </c>
      <c r="D473">
        <f>IF($A473&lt;='P01'!$B$17,INDEX('P01'!$L:$L,$A473+52),0)+IF($A473&lt;='P02'!$B$17,INDEX('P02'!$L:$L,$A473+52),0)+IF($A473&lt;='P03'!$B$17,INDEX('P03'!$L:$L,$A473+52),0)+IF($A473&lt;='P04'!$B$17,INDEX('P04'!$L:$L,$A473+52),0)+IF($A473&lt;='P05'!$B$17,INDEX('P05'!$L:$L,$A473+52),0)+IF($A473&lt;='P06'!$B$17,INDEX('P06'!$L:$L,$A473+52),0)+IF($A473&lt;='P07'!$B$17,INDEX('P07'!$L:$L,$A473+52),0)+IF($A473&lt;='P08'!$B$17,INDEX('P08'!$L:$L,$A473+52),0)+IF($A473&lt;='P09'!$B$17,INDEX('P09'!$L:$L,$A473+52),0)+IF($A473&lt;='P10'!$B$17,INDEX('P10'!$L:$L,$A473+52),0)</f>
        <v>0</v>
      </c>
      <c r="E473">
        <f>IF($A473&lt;='P01'!$B$17,INDEX('P01'!$M:$M,$A473+52),0)+IF($A473&lt;='P02'!$B$17,INDEX('P02'!$M:$M,$A473+52),0)+IF($A473&lt;='P03'!$B$17,INDEX('P03'!$M:$M,$A473+52),0)+IF($A473&lt;='P04'!$B$17,INDEX('P04'!$M:$M,$A473+52),0)+IF($A473&lt;='P05'!$B$17,INDEX('P05'!$M:$M,$A473+52),0)+IF($A473&lt;='P06'!$B$17,INDEX('P06'!$M:$M,$A473+52),0)+IF($A473&lt;='P07'!$B$17,INDEX('P07'!$M:$M,$A473+52),0)+IF($A473&lt;='P08'!$B$17,INDEX('P08'!$M:$M,$A473+52),0)+IF($A473&lt;='P09'!$B$17,INDEX('P09'!$M:$M,$A473+52),0)+IF($A473&lt;='P10'!$B$17,INDEX('P10'!$M:$M,$A473+52),0)</f>
        <v>0.16026120500532268</v>
      </c>
      <c r="F473">
        <f>IF($A473&lt;='P01'!$B$17,INDEX('P01'!$R:$R,$A473+52),0)+IF($A473&lt;='P02'!$B$17,INDEX('P02'!$R:$R,$A473+52),0)+IF($A473&lt;='P03'!$B$17,INDEX('P03'!$R:$R,$A473+52),0)+IF($A473&lt;='P04'!$B$17,INDEX('P04'!$R:$R,$A473+52),0)+IF($A473&lt;='P05'!$B$17,INDEX('P05'!$R:$R,$A473+52),0)+IF($A473&lt;='P06'!$B$17,INDEX('P06'!$R:$R,$A473+52),0)+IF($A473&lt;='P07'!$B$17,INDEX('P07'!$R:$R,$A473+52),0)+IF($A473&lt;='P08'!$B$17,INDEX('P08'!$R:$R,$A473+52),0)+IF($A473&lt;='P09'!$B$17,INDEX('P09'!$R:$R,$A473+52),0)+IF($A473&lt;='P10'!$B$17,INDEX('P10'!$R:$R,$A473+52),0)</f>
        <v>18.763315163093417</v>
      </c>
      <c r="G473">
        <f>IF($A473&lt;='P01'!$B$17,INDEX('P01'!$S:$S,$A473+52),0)+IF($A473&lt;='P02'!$B$17,INDEX('P02'!$S:$S,$A473+52),0)+IF($A473&lt;='P03'!$B$17,INDEX('P03'!$S:$S,$A473+52),0)+IF($A473&lt;='P04'!$B$17,INDEX('P04'!$S:$S,$A473+52),0)+IF($A473&lt;='P05'!$B$17,INDEX('P05'!$S:$S,$A473+52),0)+IF($A473&lt;='P06'!$B$17,INDEX('P06'!$S:$S,$A473+52),0)+IF($A473&lt;='P07'!$B$17,INDEX('P07'!$S:$S,$A473+52),0)+IF($A473&lt;='P08'!$B$17,INDEX('P08'!$S:$S,$A473+52),0)+IF($A473&lt;='P09'!$B$17,INDEX('P09'!$S:$S,$A473+52),0)+IF($A473&lt;='P10'!$B$17,INDEX('P10'!$S:$S,$A473+52),0)</f>
        <v>0.37526630326186833</v>
      </c>
      <c r="H473">
        <f>IF($A473&lt;='P01'!$B$17,INDEX('P01'!$T:$T,$A473+52),0)+IF($A473&lt;='P02'!$B$17,INDEX('P02'!$T:$T,$A473+52),0)+IF($A473&lt;='P03'!$B$17,INDEX('P03'!$T:$T,$A473+52),0)+IF($A473&lt;='P04'!$B$17,INDEX('P04'!$T:$T,$A473+52),0)+IF($A473&lt;='P05'!$B$17,INDEX('P05'!$T:$T,$A473+52),0)+IF($A473&lt;='P06'!$B$17,INDEX('P06'!$T:$T,$A473+52),0)+IF($A473&lt;='P07'!$B$17,INDEX('P07'!$T:$T,$A473+52),0)+IF($A473&lt;='P08'!$B$17,INDEX('P08'!$T:$T,$A473+52),0)+IF($A473&lt;='P09'!$B$17,INDEX('P09'!$T:$T,$A473+52),0)+IF($A473&lt;='P10'!$B$17,INDEX('P10'!$T:$T,$A473+52),0)</f>
        <v>2.3838259796686168</v>
      </c>
      <c r="I473">
        <f>IF($A473&lt;='P01'!$B$17,INDEX('P01'!$U:$U,$A473+52),0)+IF($A473&lt;='P02'!$B$17,INDEX('P02'!$U:$U,$A473+52),0)+IF($A473&lt;='P03'!$B$17,INDEX('P03'!$U:$U,$A473+52),0)+IF($A473&lt;='P04'!$B$17,INDEX('P04'!$U:$U,$A473+52),0)+IF($A473&lt;='P05'!$B$17,INDEX('P05'!$U:$U,$A473+52),0)+IF($A473&lt;='P06'!$B$17,INDEX('P06'!$U:$U,$A473+52),0)+IF($A473&lt;='P07'!$B$17,INDEX('P07'!$U:$U,$A473+52),0)+IF($A473&lt;='P08'!$B$17,INDEX('P08'!$U:$U,$A473+52),0)+IF($A473&lt;='P09'!$B$17,INDEX('P09'!$U:$U,$A473+52),0)+IF($A473&lt;='P10'!$B$17,INDEX('P10'!$U:$U,$A473+52),0)</f>
        <v>85.457590249396944</v>
      </c>
      <c r="J473">
        <f>IF($A473&lt;='P01'!$B$17,INDEX('P01'!$V:$V,$A473+52),0)+IF($A473&lt;='P02'!$B$17,INDEX('P02'!$V:$V,$A473+52),0)+IF($A473&lt;='P03'!$B$17,INDEX('P03'!$V:$V,$A473+52),0)+IF($A473&lt;='P04'!$B$17,INDEX('P04'!$V:$V,$A473+52),0)+IF($A473&lt;='P05'!$B$17,INDEX('P05'!$V:$V,$A473+52),0)+IF($A473&lt;='P06'!$B$17,INDEX('P06'!$V:$V,$A473+52),0)+IF($A473&lt;='P07'!$B$17,INDEX('P07'!$V:$V,$A473+52),0)+IF($A473&lt;='P08'!$B$17,INDEX('P08'!$V:$V,$A473+52),0)+IF($A473&lt;='P09'!$B$17,INDEX('P09'!$V:$V,$A473+52),0)+IF($A473&lt;='P10'!$B$17,INDEX('P10'!$V:$V,$A473+52),0)</f>
        <v>6.3308009508533991E-2</v>
      </c>
      <c r="K473">
        <f>IF($A473&lt;='P01'!$B$17,INDEX('P01'!$W:$W,$A473+52),0)+IF($A473&lt;='P02'!$B$17,INDEX('P02'!$W:$W,$A473+52),0)+IF($A473&lt;='P03'!$B$17,INDEX('P03'!$W:$W,$A473+52),0)+IF($A473&lt;='P04'!$B$17,INDEX('P04'!$W:$W,$A473+52),0)+IF($A473&lt;='P05'!$B$17,INDEX('P05'!$W:$W,$A473+52),0)+IF($A473&lt;='P06'!$B$17,INDEX('P06'!$W:$W,$A473+52),0)+IF($A473&lt;='P07'!$B$17,INDEX('P07'!$W:$W,$A473+52),0)+IF($A473&lt;='P08'!$B$17,INDEX('P08'!$W:$W,$A473+52),0)+IF($A473&lt;='P09'!$B$17,INDEX('P09'!$W:$W,$A473+52),0)+IF($A473&lt;='P10'!$B$17,INDEX('P10'!$W:$W,$A473+52),0)</f>
        <v>-69.516675378742548</v>
      </c>
      <c r="L473">
        <f>IF($A473&lt;='P01'!$B$17,INDEX('P01'!$X:$X,$A473+52),0)+IF($A473&lt;='P02'!$B$17,INDEX('P02'!$X:$X,$A473+52),0)+IF($A473&lt;='P03'!$B$17,INDEX('P03'!$X:$X,$A473+52),0)+IF($A473&lt;='P04'!$B$17,INDEX('P04'!$X:$X,$A473+52),0)+IF($A473&lt;='P05'!$B$17,INDEX('P05'!$X:$X,$A473+52),0)+IF($A473&lt;='P06'!$B$17,INDEX('P06'!$X:$X,$A473+52),0)+IF($A473&lt;='P07'!$B$17,INDEX('P07'!$X:$X,$A473+52),0)+IF($A473&lt;='P08'!$B$17,INDEX('P08'!$X:$X,$A473+52),0)+IF($A473&lt;='P09'!$B$17,INDEX('P09'!$X:$X,$A473+52),0)+IF($A473&lt;='P10'!$B$17,INDEX('P10'!$X:$X,$A473+52),0)</f>
        <v>69.456477691673086</v>
      </c>
      <c r="M473">
        <f>IF($A473&lt;='P01'!$B$17,INDEX('P01'!$AA:$AA,$A473+52),0)+IF($A473&lt;='P02'!$B$17,INDEX('P02'!$AA:$AA,$A473+52),0)+IF($A473&lt;='P03'!$B$17,INDEX('P03'!$AA:$AA,$A473+52),0)+IF($A473&lt;='P04'!$B$17,INDEX('P04'!$AA:$AA,$A473+52),0)+IF($A473&lt;='P05'!$B$17,INDEX('P05'!$AA:$AA,$A473+52),0)+IF($A473&lt;='P06'!$B$17,INDEX('P06'!$AA:$AA,$A473+52),0)+IF($A473&lt;='P07'!$B$17,INDEX('P07'!$AA:$AA,$A473+52),0)+IF($A473&lt;='P08'!$B$17,INDEX('P08'!$AA:$AA,$A473+52),0)+IF($A473&lt;='P09'!$B$17,INDEX('P09'!$AA:$AA,$A473+52),0)+IF($A473&lt;='P10'!$B$17,INDEX('P10'!$AA:$AA,$A473+52),0)</f>
        <v>-16.433782550976318</v>
      </c>
      <c r="N473">
        <f>IF($A473&lt;='P01'!$B$17,INDEX('P01'!$AB:$AB,$A473+52),0)+IF($A473&lt;='P02'!$B$17,INDEX('P02'!$AB:$AB,$A473+52),0)+IF($A473&lt;='P03'!$B$17,INDEX('P03'!$AB:$AB,$A473+52),0)+IF($A473&lt;='P04'!$B$17,INDEX('P04'!$AB:$AB,$A473+52),0)+IF($A473&lt;='P05'!$B$17,INDEX('P05'!$AB:$AB,$A473+52),0)+IF($A473&lt;='P06'!$B$17,INDEX('P06'!$AB:$AB,$A473+52),0)+IF($A473&lt;='P07'!$B$17,INDEX('P07'!$AB:$AB,$A473+52),0)+IF($A473&lt;='P08'!$B$17,INDEX('P08'!$AB:$AB,$A473+52),0)+IF($A473&lt;='P09'!$B$17,INDEX('P09'!$AB:$AB,$A473+52),0)+IF($A473&lt;='P10'!$B$17,INDEX('P10'!$AB:$AB,$A473+52),0)</f>
        <v>4.4540367811102026</v>
      </c>
      <c r="O473">
        <f>IF($A473&lt;='P01'!$B$17,INDEX('P01'!$AC:$AC,$A473+52),0)+IF($A473&lt;='P02'!$B$17,INDEX('P02'!$AC:$AC,$A473+52),0)+IF($A473&lt;='P03'!$B$17,INDEX('P03'!$AC:$AC,$A473+52),0)+IF($A473&lt;='P04'!$B$17,INDEX('P04'!$AC:$AC,$A473+52),0)+IF($A473&lt;='P05'!$B$17,INDEX('P05'!$AC:$AC,$A473+52),0)+IF($A473&lt;='P06'!$B$17,INDEX('P06'!$AC:$AC,$A473+52),0)+IF($A473&lt;='P07'!$B$17,INDEX('P07'!$AC:$AC,$A473+52),0)+IF($A473&lt;='P08'!$B$17,INDEX('P08'!$AC:$AC,$A473+52),0)+IF($A473&lt;='P09'!$B$17,INDEX('P09'!$AC:$AC,$A473+52),0)+IF($A473&lt;='P10'!$B$17,INDEX('P10'!$AC:$AC,$A473+52),0)</f>
        <v>8.9080735622204046E-2</v>
      </c>
      <c r="P473">
        <f>IF($A473&lt;='P01'!$B$17,INDEX('P01'!$AD:$AD,$A473+52),0)+IF($A473&lt;='P02'!$B$17,INDEX('P02'!$AD:$AD,$A473+52),0)+IF($A473&lt;='P03'!$B$17,INDEX('P03'!$AD:$AD,$A473+52),0)+IF($A473&lt;='P04'!$B$17,INDEX('P04'!$AD:$AD,$A473+52),0)+IF($A473&lt;='P05'!$B$17,INDEX('P05'!$AD:$AD,$A473+52),0)+IF($A473&lt;='P06'!$B$17,INDEX('P06'!$AD:$AD,$A473+52),0)+IF($A473&lt;='P07'!$B$17,INDEX('P07'!$AD:$AD,$A473+52),0)+IF($A473&lt;='P08'!$B$17,INDEX('P08'!$AD:$AD,$A473+52),0)+IF($A473&lt;='P09'!$B$17,INDEX('P09'!$AD:$AD,$A473+52),0)+IF($A473&lt;='P10'!$B$17,INDEX('P10'!$AD:$AD,$A473+52),0)</f>
        <v>0.5640262663929867</v>
      </c>
      <c r="Q473">
        <f>IF($A473&lt;='P01'!$B$17,INDEX('P01'!$AE:$AE,$A473+52),0)+IF($A473&lt;='P02'!$B$17,INDEX('P02'!$AE:$AE,$A473+52),0)+IF($A473&lt;='P03'!$B$17,INDEX('P03'!$AE:$AE,$A473+52),0)+IF($A473&lt;='P04'!$B$17,INDEX('P04'!$AE:$AE,$A473+52),0)+IF($A473&lt;='P05'!$B$17,INDEX('P05'!$AE:$AE,$A473+52),0)+IF($A473&lt;='P06'!$B$17,INDEX('P06'!$AE:$AE,$A473+52),0)+IF($A473&lt;='P07'!$B$17,INDEX('P07'!$AE:$AE,$A473+52),0)+IF($A473&lt;='P08'!$B$17,INDEX('P08'!$AE:$AE,$A473+52),0)+IF($A473&lt;='P09'!$B$17,INDEX('P09'!$AE:$AE,$A473+52),0)+IF($A473&lt;='P10'!$B$17,INDEX('P10'!$AE:$AE,$A473+52),0)</f>
        <v>20.219733308724802</v>
      </c>
      <c r="R473">
        <f>IF($A473&lt;='P01'!$B$17,INDEX('P01'!$AF:$AF,$A473+52),0)+IF($A473&lt;='P02'!$B$17,INDEX('P02'!$AF:$AF,$A473+52),0)+IF($A473&lt;='P03'!$B$17,INDEX('P03'!$AF:$AF,$A473+52),0)+IF($A473&lt;='P04'!$B$17,INDEX('P04'!$AF:$AF,$A473+52),0)+IF($A473&lt;='P05'!$B$17,INDEX('P05'!$AF:$AF,$A473+52),0)+IF($A473&lt;='P06'!$B$17,INDEX('P06'!$AF:$AF,$A473+52),0)+IF($A473&lt;='P07'!$B$17,INDEX('P07'!$AF:$AF,$A473+52),0)+IF($A473&lt;='P08'!$B$17,INDEX('P08'!$AF:$AF,$A473+52),0)+IF($A473&lt;='P09'!$B$17,INDEX('P09'!$AF:$AF,$A473+52),0)+IF($A473&lt;='P10'!$B$17,INDEX('P10'!$AF:$AF,$A473+52),0)</f>
        <v>1.4979021346530473E-2</v>
      </c>
      <c r="S473">
        <f>IF($A473&lt;='P01'!$B$17,INDEX('P01'!$AG:$AG,$A473+52),0)+IF($A473&lt;='P02'!$B$17,INDEX('P02'!$AG:$AG,$A473+52),0)+IF($A473&lt;='P03'!$B$17,INDEX('P03'!$AG:$AG,$A473+52),0)+IF($A473&lt;='P04'!$B$17,INDEX('P04'!$AG:$AG,$A473+52),0)+IF($A473&lt;='P05'!$B$17,INDEX('P05'!$AG:$AG,$A473+52),0)+IF($A473&lt;='P06'!$B$17,INDEX('P06'!$AG:$AG,$A473+52),0)+IF($A473&lt;='P07'!$B$17,INDEX('P07'!$AG:$AG,$A473+52),0)+IF($A473&lt;='P08'!$B$17,INDEX('P08'!$AG:$AG,$A473+52),0)+IF($A473&lt;='P09'!$B$17,INDEX('P09'!$AG:$AG,$A473+52),0)+IF($A473&lt;='P10'!$B$17,INDEX('P10'!$AG:$AG,$A473+52),0)</f>
        <v>2887.6833055878383</v>
      </c>
      <c r="T473">
        <f>IF($A473&lt;='P01'!$B$17,INDEX('P01'!$AI:$AI,$A473+52),0)+IF($A473&lt;='P02'!$B$17,INDEX('P02'!$AI:$AI,$A473+52),0)+IF($A473&lt;='P03'!$B$17,INDEX('P03'!$AI:$AI,$A473+52),0)+IF($A473&lt;='P04'!$B$17,INDEX('P04'!$AI:$AI,$A473+52),0)+IF($A473&lt;='P05'!$B$17,INDEX('P05'!$AI:$AI,$A473+52),0)+IF($A473&lt;='P06'!$B$17,INDEX('P06'!$AI:$AI,$A473+52),0)+IF($A473&lt;='P07'!$B$17,INDEX('P07'!$AI:$AI,$A473+52),0)+IF($A473&lt;='P08'!$B$17,INDEX('P08'!$AI:$AI,$A473+52),0)+IF($A473&lt;='P09'!$B$17,INDEX('P09'!$AI:$AI,$A473+52),0)+IF($A473&lt;='P10'!$B$17,INDEX('P10'!$AI:$AI,$A473+52),0)</f>
        <v>2887.6833055878383</v>
      </c>
    </row>
    <row r="474" spans="1:20" x14ac:dyDescent="0.35">
      <c r="A474">
        <v>442</v>
      </c>
      <c r="B474">
        <f>IF($A474&lt;='P01'!$B$17,INDEX('P01'!$J:$J,$A474+52),0)+IF($A474&lt;='P02'!$B$17,INDEX('P02'!$J:$J,$A474+52),0)+IF($A474&lt;='P03'!$B$17,INDEX('P03'!$J:$J,$A474+52),0)+IF($A474&lt;='P04'!$B$17,INDEX('P04'!$J:$J,$A474+52),0)+IF($A474&lt;='P05'!$B$17,INDEX('P05'!$J:$J,$A474+52),0)+IF($A474&lt;='P06'!$B$17,INDEX('P06'!$J:$J,$A474+52),0)+IF($A474&lt;='P07'!$B$17,INDEX('P07'!$J:$J,$A474+52),0)+IF($A474&lt;='P08'!$B$17,INDEX('P08'!$J:$J,$A474+52),0)+IF($A474&lt;='P09'!$B$17,INDEX('P09'!$J:$J,$A474+52),0)+IF($A474&lt;='P10'!$B$17,INDEX('P10'!$J:$J,$A474+52),0)</f>
        <v>8.5122135397957903E-5</v>
      </c>
      <c r="C474">
        <f>IF($A474&lt;='P01'!$B$17,INDEX('P01'!$K:$K,$A474+52),0)+IF($A474&lt;='P02'!$B$17,INDEX('P02'!$K:$K,$A474+52),0)+IF($A474&lt;='P03'!$B$17,INDEX('P03'!$K:$K,$A474+52),0)+IF($A474&lt;='P04'!$B$17,INDEX('P04'!$K:$K,$A474+52),0)+IF($A474&lt;='P05'!$B$17,INDEX('P05'!$K:$K,$A474+52),0)+IF($A474&lt;='P06'!$B$17,INDEX('P06'!$K:$K,$A474+52),0)+IF($A474&lt;='P07'!$B$17,INDEX('P07'!$K:$K,$A474+52),0)+IF($A474&lt;='P08'!$B$17,INDEX('P08'!$K:$K,$A474+52),0)+IF($A474&lt;='P09'!$B$17,INDEX('P09'!$K:$K,$A474+52),0)+IF($A474&lt;='P10'!$B$17,INDEX('P10'!$K:$K,$A474+52),0)</f>
        <v>5.439664986204919E-4</v>
      </c>
      <c r="D474">
        <f>IF($A474&lt;='P01'!$B$17,INDEX('P01'!$L:$L,$A474+52),0)+IF($A474&lt;='P02'!$B$17,INDEX('P02'!$L:$L,$A474+52),0)+IF($A474&lt;='P03'!$B$17,INDEX('P03'!$L:$L,$A474+52),0)+IF($A474&lt;='P04'!$B$17,INDEX('P04'!$L:$L,$A474+52),0)+IF($A474&lt;='P05'!$B$17,INDEX('P05'!$L:$L,$A474+52),0)+IF($A474&lt;='P06'!$B$17,INDEX('P06'!$L:$L,$A474+52),0)+IF($A474&lt;='P07'!$B$17,INDEX('P07'!$L:$L,$A474+52),0)+IF($A474&lt;='P08'!$B$17,INDEX('P08'!$L:$L,$A474+52),0)+IF($A474&lt;='P09'!$B$17,INDEX('P09'!$L:$L,$A474+52),0)+IF($A474&lt;='P10'!$B$17,INDEX('P10'!$L:$L,$A474+52),0)</f>
        <v>0</v>
      </c>
      <c r="E474">
        <f>IF($A474&lt;='P01'!$B$17,INDEX('P01'!$M:$M,$A474+52),0)+IF($A474&lt;='P02'!$B$17,INDEX('P02'!$M:$M,$A474+52),0)+IF($A474&lt;='P03'!$B$17,INDEX('P03'!$M:$M,$A474+52),0)+IF($A474&lt;='P04'!$B$17,INDEX('P04'!$M:$M,$A474+52),0)+IF($A474&lt;='P05'!$B$17,INDEX('P05'!$M:$M,$A474+52),0)+IF($A474&lt;='P06'!$B$17,INDEX('P06'!$M:$M,$A474+52),0)+IF($A474&lt;='P07'!$B$17,INDEX('P07'!$M:$M,$A474+52),0)+IF($A474&lt;='P08'!$B$17,INDEX('P08'!$M:$M,$A474+52),0)+IF($A474&lt;='P09'!$B$17,INDEX('P09'!$M:$M,$A474+52),0)+IF($A474&lt;='P10'!$B$17,INDEX('P10'!$M:$M,$A474+52),0)</f>
        <v>0.15963211637130423</v>
      </c>
      <c r="F474">
        <f>IF($A474&lt;='P01'!$B$17,INDEX('P01'!$R:$R,$A474+52),0)+IF($A474&lt;='P02'!$B$17,INDEX('P02'!$R:$R,$A474+52),0)+IF($A474&lt;='P03'!$B$17,INDEX('P03'!$R:$R,$A474+52),0)+IF($A474&lt;='P04'!$B$17,INDEX('P04'!$R:$R,$A474+52),0)+IF($A474&lt;='P05'!$B$17,INDEX('P05'!$R:$R,$A474+52),0)+IF($A474&lt;='P06'!$B$17,INDEX('P06'!$R:$R,$A474+52),0)+IF($A474&lt;='P07'!$B$17,INDEX('P07'!$R:$R,$A474+52),0)+IF($A474&lt;='P08'!$B$17,INDEX('P08'!$R:$R,$A474+52),0)+IF($A474&lt;='P09'!$B$17,INDEX('P09'!$R:$R,$A474+52),0)+IF($A474&lt;='P10'!$B$17,INDEX('P10'!$R:$R,$A474+52),0)</f>
        <v>18.689661727720733</v>
      </c>
      <c r="G474">
        <f>IF($A474&lt;='P01'!$B$17,INDEX('P01'!$S:$S,$A474+52),0)+IF($A474&lt;='P02'!$B$17,INDEX('P02'!$S:$S,$A474+52),0)+IF($A474&lt;='P03'!$B$17,INDEX('P03'!$S:$S,$A474+52),0)+IF($A474&lt;='P04'!$B$17,INDEX('P04'!$S:$S,$A474+52),0)+IF($A474&lt;='P05'!$B$17,INDEX('P05'!$S:$S,$A474+52),0)+IF($A474&lt;='P06'!$B$17,INDEX('P06'!$S:$S,$A474+52),0)+IF($A474&lt;='P07'!$B$17,INDEX('P07'!$S:$S,$A474+52),0)+IF($A474&lt;='P08'!$B$17,INDEX('P08'!$S:$S,$A474+52),0)+IF($A474&lt;='P09'!$B$17,INDEX('P09'!$S:$S,$A474+52),0)+IF($A474&lt;='P10'!$B$17,INDEX('P10'!$S:$S,$A474+52),0)</f>
        <v>0.37379323455441466</v>
      </c>
      <c r="H474">
        <f>IF($A474&lt;='P01'!$B$17,INDEX('P01'!$T:$T,$A474+52),0)+IF($A474&lt;='P02'!$B$17,INDEX('P02'!$T:$T,$A474+52),0)+IF($A474&lt;='P03'!$B$17,INDEX('P03'!$T:$T,$A474+52),0)+IF($A474&lt;='P04'!$B$17,INDEX('P04'!$T:$T,$A474+52),0)+IF($A474&lt;='P05'!$B$17,INDEX('P05'!$T:$T,$A474+52),0)+IF($A474&lt;='P06'!$B$17,INDEX('P06'!$T:$T,$A474+52),0)+IF($A474&lt;='P07'!$B$17,INDEX('P07'!$T:$T,$A474+52),0)+IF($A474&lt;='P08'!$B$17,INDEX('P08'!$T:$T,$A474+52),0)+IF($A474&lt;='P09'!$B$17,INDEX('P09'!$T:$T,$A474+52),0)+IF($A474&lt;='P10'!$B$17,INDEX('P10'!$T:$T,$A474+52),0)</f>
        <v>2.3803245995170257</v>
      </c>
      <c r="I474">
        <f>IF($A474&lt;='P01'!$B$17,INDEX('P01'!$U:$U,$A474+52),0)+IF($A474&lt;='P02'!$B$17,INDEX('P02'!$U:$U,$A474+52),0)+IF($A474&lt;='P03'!$B$17,INDEX('P03'!$U:$U,$A474+52),0)+IF($A474&lt;='P04'!$B$17,INDEX('P04'!$U:$U,$A474+52),0)+IF($A474&lt;='P05'!$B$17,INDEX('P05'!$U:$U,$A474+52),0)+IF($A474&lt;='P06'!$B$17,INDEX('P06'!$U:$U,$A474+52),0)+IF($A474&lt;='P07'!$B$17,INDEX('P07'!$U:$U,$A474+52),0)+IF($A474&lt;='P08'!$B$17,INDEX('P08'!$U:$U,$A474+52),0)+IF($A474&lt;='P09'!$B$17,INDEX('P09'!$U:$U,$A474+52),0)+IF($A474&lt;='P10'!$B$17,INDEX('P10'!$U:$U,$A474+52),0)</f>
        <v>85.122135397957905</v>
      </c>
      <c r="J474">
        <f>IF($A474&lt;='P01'!$B$17,INDEX('P01'!$V:$V,$A474+52),0)+IF($A474&lt;='P02'!$B$17,INDEX('P02'!$V:$V,$A474+52),0)+IF($A474&lt;='P03'!$B$17,INDEX('P03'!$V:$V,$A474+52),0)+IF($A474&lt;='P04'!$B$17,INDEX('P04'!$V:$V,$A474+52),0)+IF($A474&lt;='P05'!$B$17,INDEX('P05'!$V:$V,$A474+52),0)+IF($A474&lt;='P06'!$B$17,INDEX('P06'!$V:$V,$A474+52),0)+IF($A474&lt;='P07'!$B$17,INDEX('P07'!$V:$V,$A474+52),0)+IF($A474&lt;='P08'!$B$17,INDEX('P08'!$V:$V,$A474+52),0)+IF($A474&lt;='P09'!$B$17,INDEX('P09'!$V:$V,$A474+52),0)+IF($A474&lt;='P10'!$B$17,INDEX('P10'!$V:$V,$A474+52),0)</f>
        <v>6.3215022264573859E-2</v>
      </c>
      <c r="K474">
        <f>IF($A474&lt;='P01'!$B$17,INDEX('P01'!$W:$W,$A474+52),0)+IF($A474&lt;='P02'!$B$17,INDEX('P02'!$W:$W,$A474+52),0)+IF($A474&lt;='P03'!$B$17,INDEX('P03'!$W:$W,$A474+52),0)+IF($A474&lt;='P04'!$B$17,INDEX('P04'!$W:$W,$A474+52),0)+IF($A474&lt;='P05'!$B$17,INDEX('P05'!$W:$W,$A474+52),0)+IF($A474&lt;='P06'!$B$17,INDEX('P06'!$W:$W,$A474+52),0)+IF($A474&lt;='P07'!$B$17,INDEX('P07'!$W:$W,$A474+52),0)+IF($A474&lt;='P08'!$B$17,INDEX('P08'!$W:$W,$A474+52),0)+IF($A474&lt;='P09'!$B$17,INDEX('P09'!$W:$W,$A474+52),0)+IF($A474&lt;='P10'!$B$17,INDEX('P10'!$W:$W,$A474+52),0)</f>
        <v>-69.249806526573181</v>
      </c>
      <c r="L474">
        <f>IF($A474&lt;='P01'!$B$17,INDEX('P01'!$X:$X,$A474+52),0)+IF($A474&lt;='P02'!$B$17,INDEX('P02'!$X:$X,$A474+52),0)+IF($A474&lt;='P03'!$B$17,INDEX('P03'!$X:$X,$A474+52),0)+IF($A474&lt;='P04'!$B$17,INDEX('P04'!$X:$X,$A474+52),0)+IF($A474&lt;='P05'!$B$17,INDEX('P05'!$X:$X,$A474+52),0)+IF($A474&lt;='P06'!$B$17,INDEX('P06'!$X:$X,$A474+52),0)+IF($A474&lt;='P07'!$B$17,INDEX('P07'!$X:$X,$A474+52),0)+IF($A474&lt;='P08'!$B$17,INDEX('P08'!$X:$X,$A474+52),0)+IF($A474&lt;='P09'!$B$17,INDEX('P09'!$X:$X,$A474+52),0)+IF($A474&lt;='P10'!$B$17,INDEX('P10'!$X:$X,$A474+52),0)</f>
        <v>69.189845139241584</v>
      </c>
      <c r="M474">
        <f>IF($A474&lt;='P01'!$B$17,INDEX('P01'!$AA:$AA,$A474+52),0)+IF($A474&lt;='P02'!$B$17,INDEX('P02'!$AA:$AA,$A474+52),0)+IF($A474&lt;='P03'!$B$17,INDEX('P03'!$AA:$AA,$A474+52),0)+IF($A474&lt;='P04'!$B$17,INDEX('P04'!$AA:$AA,$A474+52),0)+IF($A474&lt;='P05'!$B$17,INDEX('P05'!$AA:$AA,$A474+52),0)+IF($A474&lt;='P06'!$B$17,INDEX('P06'!$AA:$AA,$A474+52),0)+IF($A474&lt;='P07'!$B$17,INDEX('P07'!$AA:$AA,$A474+52),0)+IF($A474&lt;='P08'!$B$17,INDEX('P08'!$AA:$AA,$A474+52),0)+IF($A474&lt;='P09'!$B$17,INDEX('P09'!$AA:$AA,$A474+52),0)+IF($A474&lt;='P10'!$B$17,INDEX('P10'!$AA:$AA,$A474+52),0)</f>
        <v>-16.317277310713287</v>
      </c>
      <c r="N474">
        <f>IF($A474&lt;='P01'!$B$17,INDEX('P01'!$AB:$AB,$A474+52),0)+IF($A474&lt;='P02'!$B$17,INDEX('P02'!$AB:$AB,$A474+52),0)+IF($A474&lt;='P03'!$B$17,INDEX('P03'!$AB:$AB,$A474+52),0)+IF($A474&lt;='P04'!$B$17,INDEX('P04'!$AB:$AB,$A474+52),0)+IF($A474&lt;='P05'!$B$17,INDEX('P05'!$AB:$AB,$A474+52),0)+IF($A474&lt;='P06'!$B$17,INDEX('P06'!$AB:$AB,$A474+52),0)+IF($A474&lt;='P07'!$B$17,INDEX('P07'!$AB:$AB,$A474+52),0)+IF($A474&lt;='P08'!$B$17,INDEX('P08'!$AB:$AB,$A474+52),0)+IF($A474&lt;='P09'!$B$17,INDEX('P09'!$AB:$AB,$A474+52),0)+IF($A474&lt;='P10'!$B$17,INDEX('P10'!$AB:$AB,$A474+52),0)</f>
        <v>4.4220761978186109</v>
      </c>
      <c r="O474">
        <f>IF($A474&lt;='P01'!$B$17,INDEX('P01'!$AC:$AC,$A474+52),0)+IF($A474&lt;='P02'!$B$17,INDEX('P02'!$AC:$AC,$A474+52),0)+IF($A474&lt;='P03'!$B$17,INDEX('P03'!$AC:$AC,$A474+52),0)+IF($A474&lt;='P04'!$B$17,INDEX('P04'!$AC:$AC,$A474+52),0)+IF($A474&lt;='P05'!$B$17,INDEX('P05'!$AC:$AC,$A474+52),0)+IF($A474&lt;='P06'!$B$17,INDEX('P06'!$AC:$AC,$A474+52),0)+IF($A474&lt;='P07'!$B$17,INDEX('P07'!$AC:$AC,$A474+52),0)+IF($A474&lt;='P08'!$B$17,INDEX('P08'!$AC:$AC,$A474+52),0)+IF($A474&lt;='P09'!$B$17,INDEX('P09'!$AC:$AC,$A474+52),0)+IF($A474&lt;='P10'!$B$17,INDEX('P10'!$AC:$AC,$A474+52),0)</f>
        <v>8.8441523956372226E-2</v>
      </c>
      <c r="P474">
        <f>IF($A474&lt;='P01'!$B$17,INDEX('P01'!$AD:$AD,$A474+52),0)+IF($A474&lt;='P02'!$B$17,INDEX('P02'!$AD:$AD,$A474+52),0)+IF($A474&lt;='P03'!$B$17,INDEX('P03'!$AD:$AD,$A474+52),0)+IF($A474&lt;='P04'!$B$17,INDEX('P04'!$AD:$AD,$A474+52),0)+IF($A474&lt;='P05'!$B$17,INDEX('P05'!$AD:$AD,$A474+52),0)+IF($A474&lt;='P06'!$B$17,INDEX('P06'!$AD:$AD,$A474+52),0)+IF($A474&lt;='P07'!$B$17,INDEX('P07'!$AD:$AD,$A474+52),0)+IF($A474&lt;='P08'!$B$17,INDEX('P08'!$AD:$AD,$A474+52),0)+IF($A474&lt;='P09'!$B$17,INDEX('P09'!$AD:$AD,$A474+52),0)+IF($A474&lt;='P10'!$B$17,INDEX('P10'!$AD:$AD,$A474+52),0)</f>
        <v>0.56136007389042697</v>
      </c>
      <c r="Q474">
        <f>IF($A474&lt;='P01'!$B$17,INDEX('P01'!$AE:$AE,$A474+52),0)+IF($A474&lt;='P02'!$B$17,INDEX('P02'!$AE:$AE,$A474+52),0)+IF($A474&lt;='P03'!$B$17,INDEX('P03'!$AE:$AE,$A474+52),0)+IF($A474&lt;='P04'!$B$17,INDEX('P04'!$AE:$AE,$A474+52),0)+IF($A474&lt;='P05'!$B$17,INDEX('P05'!$AE:$AE,$A474+52),0)+IF($A474&lt;='P06'!$B$17,INDEX('P06'!$AE:$AE,$A474+52),0)+IF($A474&lt;='P07'!$B$17,INDEX('P07'!$AE:$AE,$A474+52),0)+IF($A474&lt;='P08'!$B$17,INDEX('P08'!$AE:$AE,$A474+52),0)+IF($A474&lt;='P09'!$B$17,INDEX('P09'!$AE:$AE,$A474+52),0)+IF($A474&lt;='P10'!$B$17,INDEX('P10'!$AE:$AE,$A474+52),0)</f>
        <v>20.074643696243832</v>
      </c>
      <c r="R474">
        <f>IF($A474&lt;='P01'!$B$17,INDEX('P01'!$AF:$AF,$A474+52),0)+IF($A474&lt;='P02'!$B$17,INDEX('P02'!$AF:$AF,$A474+52),0)+IF($A474&lt;='P03'!$B$17,INDEX('P03'!$AF:$AF,$A474+52),0)+IF($A474&lt;='P04'!$B$17,INDEX('P04'!$AF:$AF,$A474+52),0)+IF($A474&lt;='P05'!$B$17,INDEX('P05'!$AF:$AF,$A474+52),0)+IF($A474&lt;='P06'!$B$17,INDEX('P06'!$AF:$AF,$A474+52),0)+IF($A474&lt;='P07'!$B$17,INDEX('P07'!$AF:$AF,$A474+52),0)+IF($A474&lt;='P08'!$B$17,INDEX('P08'!$AF:$AF,$A474+52),0)+IF($A474&lt;='P09'!$B$17,INDEX('P09'!$AF:$AF,$A474+52),0)+IF($A474&lt;='P10'!$B$17,INDEX('P10'!$AF:$AF,$A474+52),0)</f>
        <v>1.4908214441268412E-2</v>
      </c>
      <c r="S474">
        <f>IF($A474&lt;='P01'!$B$17,INDEX('P01'!$AG:$AG,$A474+52),0)+IF($A474&lt;='P02'!$B$17,INDEX('P02'!$AG:$AG,$A474+52),0)+IF($A474&lt;='P03'!$B$17,INDEX('P03'!$AG:$AG,$A474+52),0)+IF($A474&lt;='P04'!$B$17,INDEX('P04'!$AG:$AG,$A474+52),0)+IF($A474&lt;='P05'!$B$17,INDEX('P05'!$AG:$AG,$A474+52),0)+IF($A474&lt;='P06'!$B$17,INDEX('P06'!$AG:$AG,$A474+52),0)+IF($A474&lt;='P07'!$B$17,INDEX('P07'!$AG:$AG,$A474+52),0)+IF($A474&lt;='P08'!$B$17,INDEX('P08'!$AG:$AG,$A474+52),0)+IF($A474&lt;='P09'!$B$17,INDEX('P09'!$AG:$AG,$A474+52),0)+IF($A474&lt;='P10'!$B$17,INDEX('P10'!$AG:$AG,$A474+52),0)</f>
        <v>2827.9469841644914</v>
      </c>
      <c r="T474">
        <f>IF($A474&lt;='P01'!$B$17,INDEX('P01'!$AI:$AI,$A474+52),0)+IF($A474&lt;='P02'!$B$17,INDEX('P02'!$AI:$AI,$A474+52),0)+IF($A474&lt;='P03'!$B$17,INDEX('P03'!$AI:$AI,$A474+52),0)+IF($A474&lt;='P04'!$B$17,INDEX('P04'!$AI:$AI,$A474+52),0)+IF($A474&lt;='P05'!$B$17,INDEX('P05'!$AI:$AI,$A474+52),0)+IF($A474&lt;='P06'!$B$17,INDEX('P06'!$AI:$AI,$A474+52),0)+IF($A474&lt;='P07'!$B$17,INDEX('P07'!$AI:$AI,$A474+52),0)+IF($A474&lt;='P08'!$B$17,INDEX('P08'!$AI:$AI,$A474+52),0)+IF($A474&lt;='P09'!$B$17,INDEX('P09'!$AI:$AI,$A474+52),0)+IF($A474&lt;='P10'!$B$17,INDEX('P10'!$AI:$AI,$A474+52),0)</f>
        <v>2827.9469841644914</v>
      </c>
    </row>
    <row r="475" spans="1:20" x14ac:dyDescent="0.35">
      <c r="A475">
        <v>443</v>
      </c>
      <c r="B475">
        <f>IF($A475&lt;='P01'!$B$17,INDEX('P01'!$J:$J,$A475+52),0)+IF($A475&lt;='P02'!$B$17,INDEX('P02'!$J:$J,$A475+52),0)+IF($A475&lt;='P03'!$B$17,INDEX('P03'!$J:$J,$A475+52),0)+IF($A475&lt;='P04'!$B$17,INDEX('P04'!$J:$J,$A475+52),0)+IF($A475&lt;='P05'!$B$17,INDEX('P05'!$J:$J,$A475+52),0)+IF($A475&lt;='P06'!$B$17,INDEX('P06'!$J:$J,$A475+52),0)+IF($A475&lt;='P07'!$B$17,INDEX('P07'!$J:$J,$A475+52),0)+IF($A475&lt;='P08'!$B$17,INDEX('P08'!$J:$J,$A475+52),0)+IF($A475&lt;='P09'!$B$17,INDEX('P09'!$J:$J,$A475+52),0)+IF($A475&lt;='P10'!$B$17,INDEX('P10'!$J:$J,$A475+52),0)</f>
        <v>8.4787997339527262E-5</v>
      </c>
      <c r="C475">
        <f>IF($A475&lt;='P01'!$B$17,INDEX('P01'!$K:$K,$A475+52),0)+IF($A475&lt;='P02'!$B$17,INDEX('P02'!$K:$K,$A475+52),0)+IF($A475&lt;='P03'!$B$17,INDEX('P03'!$K:$K,$A475+52),0)+IF($A475&lt;='P04'!$B$17,INDEX('P04'!$K:$K,$A475+52),0)+IF($A475&lt;='P05'!$B$17,INDEX('P05'!$K:$K,$A475+52),0)+IF($A475&lt;='P06'!$B$17,INDEX('P06'!$K:$K,$A475+52),0)+IF($A475&lt;='P07'!$B$17,INDEX('P07'!$K:$K,$A475+52),0)+IF($A475&lt;='P08'!$B$17,INDEX('P08'!$K:$K,$A475+52),0)+IF($A475&lt;='P09'!$B$17,INDEX('P09'!$K:$K,$A475+52),0)+IF($A475&lt;='P10'!$B$17,INDEX('P10'!$K:$K,$A475+52),0)</f>
        <v>5.418312149031531E-4</v>
      </c>
      <c r="D475">
        <f>IF($A475&lt;='P01'!$B$17,INDEX('P01'!$L:$L,$A475+52),0)+IF($A475&lt;='P02'!$B$17,INDEX('P02'!$L:$L,$A475+52),0)+IF($A475&lt;='P03'!$B$17,INDEX('P03'!$L:$L,$A475+52),0)+IF($A475&lt;='P04'!$B$17,INDEX('P04'!$L:$L,$A475+52),0)+IF($A475&lt;='P05'!$B$17,INDEX('P05'!$L:$L,$A475+52),0)+IF($A475&lt;='P06'!$B$17,INDEX('P06'!$L:$L,$A475+52),0)+IF($A475&lt;='P07'!$B$17,INDEX('P07'!$L:$L,$A475+52),0)+IF($A475&lt;='P08'!$B$17,INDEX('P08'!$L:$L,$A475+52),0)+IF($A475&lt;='P09'!$B$17,INDEX('P09'!$L:$L,$A475+52),0)+IF($A475&lt;='P10'!$B$17,INDEX('P10'!$L:$L,$A475+52),0)</f>
        <v>0</v>
      </c>
      <c r="E475">
        <f>IF($A475&lt;='P01'!$B$17,INDEX('P01'!$M:$M,$A475+52),0)+IF($A475&lt;='P02'!$B$17,INDEX('P02'!$M:$M,$A475+52),0)+IF($A475&lt;='P03'!$B$17,INDEX('P03'!$M:$M,$A475+52),0)+IF($A475&lt;='P04'!$B$17,INDEX('P04'!$M:$M,$A475+52),0)+IF($A475&lt;='P05'!$B$17,INDEX('P05'!$M:$M,$A475+52),0)+IF($A475&lt;='P06'!$B$17,INDEX('P06'!$M:$M,$A475+52),0)+IF($A475&lt;='P07'!$B$17,INDEX('P07'!$M:$M,$A475+52),0)+IF($A475&lt;='P08'!$B$17,INDEX('P08'!$M:$M,$A475+52),0)+IF($A475&lt;='P09'!$B$17,INDEX('P09'!$M:$M,$A475+52),0)+IF($A475&lt;='P10'!$B$17,INDEX('P10'!$M:$M,$A475+52),0)</f>
        <v>0.15900549715906157</v>
      </c>
      <c r="F475">
        <f>IF($A475&lt;='P01'!$B$17,INDEX('P01'!$R:$R,$A475+52),0)+IF($A475&lt;='P02'!$B$17,INDEX('P02'!$R:$R,$A475+52),0)+IF($A475&lt;='P03'!$B$17,INDEX('P03'!$R:$R,$A475+52),0)+IF($A475&lt;='P04'!$B$17,INDEX('P04'!$R:$R,$A475+52),0)+IF($A475&lt;='P05'!$B$17,INDEX('P05'!$R:$R,$A475+52),0)+IF($A475&lt;='P06'!$B$17,INDEX('P06'!$R:$R,$A475+52),0)+IF($A475&lt;='P07'!$B$17,INDEX('P07'!$R:$R,$A475+52),0)+IF($A475&lt;='P08'!$B$17,INDEX('P08'!$R:$R,$A475+52),0)+IF($A475&lt;='P09'!$B$17,INDEX('P09'!$R:$R,$A475+52),0)+IF($A475&lt;='P10'!$B$17,INDEX('P10'!$R:$R,$A475+52),0)</f>
        <v>18.616297411221499</v>
      </c>
      <c r="G475">
        <f>IF($A475&lt;='P01'!$B$17,INDEX('P01'!$S:$S,$A475+52),0)+IF($A475&lt;='P02'!$B$17,INDEX('P02'!$S:$S,$A475+52),0)+IF($A475&lt;='P03'!$B$17,INDEX('P03'!$S:$S,$A475+52),0)+IF($A475&lt;='P04'!$B$17,INDEX('P04'!$S:$S,$A475+52),0)+IF($A475&lt;='P05'!$B$17,INDEX('P05'!$S:$S,$A475+52),0)+IF($A475&lt;='P06'!$B$17,INDEX('P06'!$S:$S,$A475+52),0)+IF($A475&lt;='P07'!$B$17,INDEX('P07'!$S:$S,$A475+52),0)+IF($A475&lt;='P08'!$B$17,INDEX('P08'!$S:$S,$A475+52),0)+IF($A475&lt;='P09'!$B$17,INDEX('P09'!$S:$S,$A475+52),0)+IF($A475&lt;='P10'!$B$17,INDEX('P10'!$S:$S,$A475+52),0)</f>
        <v>0.37232594822442999</v>
      </c>
      <c r="H475">
        <f>IF($A475&lt;='P01'!$B$17,INDEX('P01'!$T:$T,$A475+52),0)+IF($A475&lt;='P02'!$B$17,INDEX('P02'!$T:$T,$A475+52),0)+IF($A475&lt;='P03'!$B$17,INDEX('P03'!$T:$T,$A475+52),0)+IF($A475&lt;='P04'!$B$17,INDEX('P04'!$T:$T,$A475+52),0)+IF($A475&lt;='P05'!$B$17,INDEX('P05'!$T:$T,$A475+52),0)+IF($A475&lt;='P06'!$B$17,INDEX('P06'!$T:$T,$A475+52),0)+IF($A475&lt;='P07'!$B$17,INDEX('P07'!$T:$T,$A475+52),0)+IF($A475&lt;='P08'!$B$17,INDEX('P08'!$T:$T,$A475+52),0)+IF($A475&lt;='P09'!$B$17,INDEX('P09'!$T:$T,$A475+52),0)+IF($A475&lt;='P10'!$B$17,INDEX('P10'!$T:$T,$A475+52),0)</f>
        <v>2.3768283622169131</v>
      </c>
      <c r="I475">
        <f>IF($A475&lt;='P01'!$B$17,INDEX('P01'!$U:$U,$A475+52),0)+IF($A475&lt;='P02'!$B$17,INDEX('P02'!$U:$U,$A475+52),0)+IF($A475&lt;='P03'!$B$17,INDEX('P03'!$U:$U,$A475+52),0)+IF($A475&lt;='P04'!$B$17,INDEX('P04'!$U:$U,$A475+52),0)+IF($A475&lt;='P05'!$B$17,INDEX('P05'!$U:$U,$A475+52),0)+IF($A475&lt;='P06'!$B$17,INDEX('P06'!$U:$U,$A475+52),0)+IF($A475&lt;='P07'!$B$17,INDEX('P07'!$U:$U,$A475+52),0)+IF($A475&lt;='P08'!$B$17,INDEX('P08'!$U:$U,$A475+52),0)+IF($A475&lt;='P09'!$B$17,INDEX('P09'!$U:$U,$A475+52),0)+IF($A475&lt;='P10'!$B$17,INDEX('P10'!$U:$U,$A475+52),0)</f>
        <v>84.787997339527266</v>
      </c>
      <c r="J475">
        <f>IF($A475&lt;='P01'!$B$17,INDEX('P01'!$V:$V,$A475+52),0)+IF($A475&lt;='P02'!$B$17,INDEX('P02'!$V:$V,$A475+52),0)+IF($A475&lt;='P03'!$B$17,INDEX('P03'!$V:$V,$A475+52),0)+IF($A475&lt;='P04'!$B$17,INDEX('P04'!$V:$V,$A475+52),0)+IF($A475&lt;='P05'!$B$17,INDEX('P05'!$V:$V,$A475+52),0)+IF($A475&lt;='P06'!$B$17,INDEX('P06'!$V:$V,$A475+52),0)+IF($A475&lt;='P07'!$B$17,INDEX('P07'!$V:$V,$A475+52),0)+IF($A475&lt;='P08'!$B$17,INDEX('P08'!$V:$V,$A475+52),0)+IF($A475&lt;='P09'!$B$17,INDEX('P09'!$V:$V,$A475+52),0)+IF($A475&lt;='P10'!$B$17,INDEX('P10'!$V:$V,$A475+52),0)</f>
        <v>6.312217160092333E-2</v>
      </c>
      <c r="K475">
        <f>IF($A475&lt;='P01'!$B$17,INDEX('P01'!$W:$W,$A475+52),0)+IF($A475&lt;='P02'!$B$17,INDEX('P02'!$W:$W,$A475+52),0)+IF($A475&lt;='P03'!$B$17,INDEX('P03'!$W:$W,$A475+52),0)+IF($A475&lt;='P04'!$B$17,INDEX('P04'!$W:$W,$A475+52),0)+IF($A475&lt;='P05'!$B$17,INDEX('P05'!$W:$W,$A475+52),0)+IF($A475&lt;='P06'!$B$17,INDEX('P06'!$W:$W,$A475+52),0)+IF($A475&lt;='P07'!$B$17,INDEX('P07'!$W:$W,$A475+52),0)+IF($A475&lt;='P08'!$B$17,INDEX('P08'!$W:$W,$A475+52),0)+IF($A475&lt;='P09'!$B$17,INDEX('P09'!$W:$W,$A475+52),0)+IF($A475&lt;='P10'!$B$17,INDEX('P10'!$W:$W,$A475+52),0)</f>
        <v>-68.983976410348035</v>
      </c>
      <c r="L475">
        <f>IF($A475&lt;='P01'!$B$17,INDEX('P01'!$X:$X,$A475+52),0)+IF($A475&lt;='P02'!$B$17,INDEX('P02'!$X:$X,$A475+52),0)+IF($A475&lt;='P03'!$B$17,INDEX('P03'!$X:$X,$A475+52),0)+IF($A475&lt;='P04'!$B$17,INDEX('P04'!$X:$X,$A475+52),0)+IF($A475&lt;='P05'!$B$17,INDEX('P05'!$X:$X,$A475+52),0)+IF($A475&lt;='P06'!$B$17,INDEX('P06'!$X:$X,$A475+52),0)+IF($A475&lt;='P07'!$B$17,INDEX('P07'!$X:$X,$A475+52),0)+IF($A475&lt;='P08'!$B$17,INDEX('P08'!$X:$X,$A475+52),0)+IF($A475&lt;='P09'!$B$17,INDEX('P09'!$X:$X,$A475+52),0)+IF($A475&lt;='P10'!$B$17,INDEX('P10'!$X:$X,$A475+52),0)</f>
        <v>68.924250395184316</v>
      </c>
      <c r="M475">
        <f>IF($A475&lt;='P01'!$B$17,INDEX('P01'!$AA:$AA,$A475+52),0)+IF($A475&lt;='P02'!$B$17,INDEX('P02'!$AA:$AA,$A475+52),0)+IF($A475&lt;='P03'!$B$17,INDEX('P03'!$AA:$AA,$A475+52),0)+IF($A475&lt;='P04'!$B$17,INDEX('P04'!$AA:$AA,$A475+52),0)+IF($A475&lt;='P05'!$B$17,INDEX('P05'!$AA:$AA,$A475+52),0)+IF($A475&lt;='P06'!$B$17,INDEX('P06'!$AA:$AA,$A475+52),0)+IF($A475&lt;='P07'!$B$17,INDEX('P07'!$AA:$AA,$A475+52),0)+IF($A475&lt;='P08'!$B$17,INDEX('P08'!$AA:$AA,$A475+52),0)+IF($A475&lt;='P09'!$B$17,INDEX('P09'!$AA:$AA,$A475+52),0)+IF($A475&lt;='P10'!$B$17,INDEX('P10'!$AA:$AA,$A475+52),0)</f>
        <v>-16.201601368862324</v>
      </c>
      <c r="N475">
        <f>IF($A475&lt;='P01'!$B$17,INDEX('P01'!$AB:$AB,$A475+52),0)+IF($A475&lt;='P02'!$B$17,INDEX('P02'!$AB:$AB,$A475+52),0)+IF($A475&lt;='P03'!$B$17,INDEX('P03'!$AB:$AB,$A475+52),0)+IF($A475&lt;='P04'!$B$17,INDEX('P04'!$AB:$AB,$A475+52),0)+IF($A475&lt;='P05'!$B$17,INDEX('P05'!$AB:$AB,$A475+52),0)+IF($A475&lt;='P06'!$B$17,INDEX('P06'!$AB:$AB,$A475+52),0)+IF($A475&lt;='P07'!$B$17,INDEX('P07'!$AB:$AB,$A475+52),0)+IF($A475&lt;='P08'!$B$17,INDEX('P08'!$AB:$AB,$A475+52),0)+IF($A475&lt;='P09'!$B$17,INDEX('P09'!$AB:$AB,$A475+52),0)+IF($A475&lt;='P10'!$B$17,INDEX('P10'!$AB:$AB,$A475+52),0)</f>
        <v>4.3903449523018372</v>
      </c>
      <c r="O475">
        <f>IF($A475&lt;='P01'!$B$17,INDEX('P01'!$AC:$AC,$A475+52),0)+IF($A475&lt;='P02'!$B$17,INDEX('P02'!$AC:$AC,$A475+52),0)+IF($A475&lt;='P03'!$B$17,INDEX('P03'!$AC:$AC,$A475+52),0)+IF($A475&lt;='P04'!$B$17,INDEX('P04'!$AC:$AC,$A475+52),0)+IF($A475&lt;='P05'!$B$17,INDEX('P05'!$AC:$AC,$A475+52),0)+IF($A475&lt;='P06'!$B$17,INDEX('P06'!$AC:$AC,$A475+52),0)+IF($A475&lt;='P07'!$B$17,INDEX('P07'!$AC:$AC,$A475+52),0)+IF($A475&lt;='P08'!$B$17,INDEX('P08'!$AC:$AC,$A475+52),0)+IF($A475&lt;='P09'!$B$17,INDEX('P09'!$AC:$AC,$A475+52),0)+IF($A475&lt;='P10'!$B$17,INDEX('P10'!$AC:$AC,$A475+52),0)</f>
        <v>8.7806899046036752E-2</v>
      </c>
      <c r="P475">
        <f>IF($A475&lt;='P01'!$B$17,INDEX('P01'!$AD:$AD,$A475+52),0)+IF($A475&lt;='P02'!$B$17,INDEX('P02'!$AD:$AD,$A475+52),0)+IF($A475&lt;='P03'!$B$17,INDEX('P03'!$AD:$AD,$A475+52),0)+IF($A475&lt;='P04'!$B$17,INDEX('P04'!$AD:$AD,$A475+52),0)+IF($A475&lt;='P05'!$B$17,INDEX('P05'!$AD:$AD,$A475+52),0)+IF($A475&lt;='P06'!$B$17,INDEX('P06'!$AD:$AD,$A475+52),0)+IF($A475&lt;='P07'!$B$17,INDEX('P07'!$AD:$AD,$A475+52),0)+IF($A475&lt;='P08'!$B$17,INDEX('P08'!$AD:$AD,$A475+52),0)+IF($A475&lt;='P09'!$B$17,INDEX('P09'!$AD:$AD,$A475+52),0)+IF($A475&lt;='P10'!$B$17,INDEX('P10'!$AD:$AD,$A475+52),0)</f>
        <v>0.55870648467052308</v>
      </c>
      <c r="Q475">
        <f>IF($A475&lt;='P01'!$B$17,INDEX('P01'!$AE:$AE,$A475+52),0)+IF($A475&lt;='P02'!$B$17,INDEX('P02'!$AE:$AE,$A475+52),0)+IF($A475&lt;='P03'!$B$17,INDEX('P03'!$AE:$AE,$A475+52),0)+IF($A475&lt;='P04'!$B$17,INDEX('P04'!$AE:$AE,$A475+52),0)+IF($A475&lt;='P05'!$B$17,INDEX('P05'!$AE:$AE,$A475+52),0)+IF($A475&lt;='P06'!$B$17,INDEX('P06'!$AE:$AE,$A475+52),0)+IF($A475&lt;='P07'!$B$17,INDEX('P07'!$AE:$AE,$A475+52),0)+IF($A475&lt;='P08'!$B$17,INDEX('P08'!$AE:$AE,$A475+52),0)+IF($A475&lt;='P09'!$B$17,INDEX('P09'!$AE:$AE,$A475+52),0)+IF($A475&lt;='P10'!$B$17,INDEX('P10'!$AE:$AE,$A475+52),0)</f>
        <v>19.93059519520229</v>
      </c>
      <c r="R475">
        <f>IF($A475&lt;='P01'!$B$17,INDEX('P01'!$AF:$AF,$A475+52),0)+IF($A475&lt;='P02'!$B$17,INDEX('P02'!$AF:$AF,$A475+52),0)+IF($A475&lt;='P03'!$B$17,INDEX('P03'!$AF:$AF,$A475+52),0)+IF($A475&lt;='P04'!$B$17,INDEX('P04'!$AF:$AF,$A475+52),0)+IF($A475&lt;='P05'!$B$17,INDEX('P05'!$AF:$AF,$A475+52),0)+IF($A475&lt;='P06'!$B$17,INDEX('P06'!$AF:$AF,$A475+52),0)+IF($A475&lt;='P07'!$B$17,INDEX('P07'!$AF:$AF,$A475+52),0)+IF($A475&lt;='P08'!$B$17,INDEX('P08'!$AF:$AF,$A475+52),0)+IF($A475&lt;='P09'!$B$17,INDEX('P09'!$AF:$AF,$A475+52),0)+IF($A475&lt;='P10'!$B$17,INDEX('P10'!$AF:$AF,$A475+52),0)</f>
        <v>1.4837742245311904E-2</v>
      </c>
      <c r="S475">
        <f>IF($A475&lt;='P01'!$B$17,INDEX('P01'!$AG:$AG,$A475+52),0)+IF($A475&lt;='P02'!$B$17,INDEX('P02'!$AG:$AG,$A475+52),0)+IF($A475&lt;='P03'!$B$17,INDEX('P03'!$AG:$AG,$A475+52),0)+IF($A475&lt;='P04'!$B$17,INDEX('P04'!$AG:$AG,$A475+52),0)+IF($A475&lt;='P05'!$B$17,INDEX('P05'!$AG:$AG,$A475+52),0)+IF($A475&lt;='P06'!$B$17,INDEX('P06'!$AG:$AG,$A475+52),0)+IF($A475&lt;='P07'!$B$17,INDEX('P07'!$AG:$AG,$A475+52),0)+IF($A475&lt;='P08'!$B$17,INDEX('P08'!$AG:$AG,$A475+52),0)+IF($A475&lt;='P09'!$B$17,INDEX('P09'!$AG:$AG,$A475+52),0)+IF($A475&lt;='P10'!$B$17,INDEX('P10'!$AG:$AG,$A475+52),0)</f>
        <v>2768.2806963133162</v>
      </c>
      <c r="T475">
        <f>IF($A475&lt;='P01'!$B$17,INDEX('P01'!$AI:$AI,$A475+52),0)+IF($A475&lt;='P02'!$B$17,INDEX('P02'!$AI:$AI,$A475+52),0)+IF($A475&lt;='P03'!$B$17,INDEX('P03'!$AI:$AI,$A475+52),0)+IF($A475&lt;='P04'!$B$17,INDEX('P04'!$AI:$AI,$A475+52),0)+IF($A475&lt;='P05'!$B$17,INDEX('P05'!$AI:$AI,$A475+52),0)+IF($A475&lt;='P06'!$B$17,INDEX('P06'!$AI:$AI,$A475+52),0)+IF($A475&lt;='P07'!$B$17,INDEX('P07'!$AI:$AI,$A475+52),0)+IF($A475&lt;='P08'!$B$17,INDEX('P08'!$AI:$AI,$A475+52),0)+IF($A475&lt;='P09'!$B$17,INDEX('P09'!$AI:$AI,$A475+52),0)+IF($A475&lt;='P10'!$B$17,INDEX('P10'!$AI:$AI,$A475+52),0)</f>
        <v>2768.2806963133162</v>
      </c>
    </row>
    <row r="476" spans="1:20" x14ac:dyDescent="0.35">
      <c r="A476">
        <v>444</v>
      </c>
      <c r="B476">
        <f>IF($A476&lt;='P01'!$B$17,INDEX('P01'!$J:$J,$A476+52),0)+IF($A476&lt;='P02'!$B$17,INDEX('P02'!$J:$J,$A476+52),0)+IF($A476&lt;='P03'!$B$17,INDEX('P03'!$J:$J,$A476+52),0)+IF($A476&lt;='P04'!$B$17,INDEX('P04'!$J:$J,$A476+52),0)+IF($A476&lt;='P05'!$B$17,INDEX('P05'!$J:$J,$A476+52),0)+IF($A476&lt;='P06'!$B$17,INDEX('P06'!$J:$J,$A476+52),0)+IF($A476&lt;='P07'!$B$17,INDEX('P07'!$J:$J,$A476+52),0)+IF($A476&lt;='P08'!$B$17,INDEX('P08'!$J:$J,$A476+52),0)+IF($A476&lt;='P09'!$B$17,INDEX('P09'!$J:$J,$A476+52),0)+IF($A476&lt;='P10'!$B$17,INDEX('P10'!$J:$J,$A476+52),0)</f>
        <v>8.4455170905171488E-5</v>
      </c>
      <c r="C476">
        <f>IF($A476&lt;='P01'!$B$17,INDEX('P01'!$K:$K,$A476+52),0)+IF($A476&lt;='P02'!$B$17,INDEX('P02'!$K:$K,$A476+52),0)+IF($A476&lt;='P03'!$B$17,INDEX('P03'!$K:$K,$A476+52),0)+IF($A476&lt;='P04'!$B$17,INDEX('P04'!$K:$K,$A476+52),0)+IF($A476&lt;='P05'!$B$17,INDEX('P05'!$K:$K,$A476+52),0)+IF($A476&lt;='P06'!$B$17,INDEX('P06'!$K:$K,$A476+52),0)+IF($A476&lt;='P07'!$B$17,INDEX('P07'!$K:$K,$A476+52),0)+IF($A476&lt;='P08'!$B$17,INDEX('P08'!$K:$K,$A476+52),0)+IF($A476&lt;='P09'!$B$17,INDEX('P09'!$K:$K,$A476+52),0)+IF($A476&lt;='P10'!$B$17,INDEX('P10'!$K:$K,$A476+52),0)</f>
        <v>5.3970431301919033E-4</v>
      </c>
      <c r="D476">
        <f>IF($A476&lt;='P01'!$B$17,INDEX('P01'!$L:$L,$A476+52),0)+IF($A476&lt;='P02'!$B$17,INDEX('P02'!$L:$L,$A476+52),0)+IF($A476&lt;='P03'!$B$17,INDEX('P03'!$L:$L,$A476+52),0)+IF($A476&lt;='P04'!$B$17,INDEX('P04'!$L:$L,$A476+52),0)+IF($A476&lt;='P05'!$B$17,INDEX('P05'!$L:$L,$A476+52),0)+IF($A476&lt;='P06'!$B$17,INDEX('P06'!$L:$L,$A476+52),0)+IF($A476&lt;='P07'!$B$17,INDEX('P07'!$L:$L,$A476+52),0)+IF($A476&lt;='P08'!$B$17,INDEX('P08'!$L:$L,$A476+52),0)+IF($A476&lt;='P09'!$B$17,INDEX('P09'!$L:$L,$A476+52),0)+IF($A476&lt;='P10'!$B$17,INDEX('P10'!$L:$L,$A476+52),0)</f>
        <v>0</v>
      </c>
      <c r="E476">
        <f>IF($A476&lt;='P01'!$B$17,INDEX('P01'!$M:$M,$A476+52),0)+IF($A476&lt;='P02'!$B$17,INDEX('P02'!$M:$M,$A476+52),0)+IF($A476&lt;='P03'!$B$17,INDEX('P03'!$M:$M,$A476+52),0)+IF($A476&lt;='P04'!$B$17,INDEX('P04'!$M:$M,$A476+52),0)+IF($A476&lt;='P05'!$B$17,INDEX('P05'!$M:$M,$A476+52),0)+IF($A476&lt;='P06'!$B$17,INDEX('P06'!$M:$M,$A476+52),0)+IF($A476&lt;='P07'!$B$17,INDEX('P07'!$M:$M,$A476+52),0)+IF($A476&lt;='P08'!$B$17,INDEX('P08'!$M:$M,$A476+52),0)+IF($A476&lt;='P09'!$B$17,INDEX('P09'!$M:$M,$A476+52),0)+IF($A476&lt;='P10'!$B$17,INDEX('P10'!$M:$M,$A476+52),0)</f>
        <v>0.15838133767513721</v>
      </c>
      <c r="F476">
        <f>IF($A476&lt;='P01'!$B$17,INDEX('P01'!$R:$R,$A476+52),0)+IF($A476&lt;='P02'!$B$17,INDEX('P02'!$R:$R,$A476+52),0)+IF($A476&lt;='P03'!$B$17,INDEX('P03'!$R:$R,$A476+52),0)+IF($A476&lt;='P04'!$B$17,INDEX('P04'!$R:$R,$A476+52),0)+IF($A476&lt;='P05'!$B$17,INDEX('P05'!$R:$R,$A476+52),0)+IF($A476&lt;='P06'!$B$17,INDEX('P06'!$R:$R,$A476+52),0)+IF($A476&lt;='P07'!$B$17,INDEX('P07'!$R:$R,$A476+52),0)+IF($A476&lt;='P08'!$B$17,INDEX('P08'!$R:$R,$A476+52),0)+IF($A476&lt;='P09'!$B$17,INDEX('P09'!$R:$R,$A476+52),0)+IF($A476&lt;='P10'!$B$17,INDEX('P10'!$R:$R,$A476+52),0)</f>
        <v>18.543221078689761</v>
      </c>
      <c r="G476">
        <f>IF($A476&lt;='P01'!$B$17,INDEX('P01'!$S:$S,$A476+52),0)+IF($A476&lt;='P02'!$B$17,INDEX('P02'!$S:$S,$A476+52),0)+IF($A476&lt;='P03'!$B$17,INDEX('P03'!$S:$S,$A476+52),0)+IF($A476&lt;='P04'!$B$17,INDEX('P04'!$S:$S,$A476+52),0)+IF($A476&lt;='P05'!$B$17,INDEX('P05'!$S:$S,$A476+52),0)+IF($A476&lt;='P06'!$B$17,INDEX('P06'!$S:$S,$A476+52),0)+IF($A476&lt;='P07'!$B$17,INDEX('P07'!$S:$S,$A476+52),0)+IF($A476&lt;='P08'!$B$17,INDEX('P08'!$S:$S,$A476+52),0)+IF($A476&lt;='P09'!$B$17,INDEX('P09'!$S:$S,$A476+52),0)+IF($A476&lt;='P10'!$B$17,INDEX('P10'!$S:$S,$A476+52),0)</f>
        <v>0.37086442157379523</v>
      </c>
      <c r="H476">
        <f>IF($A476&lt;='P01'!$B$17,INDEX('P01'!$T:$T,$A476+52),0)+IF($A476&lt;='P02'!$B$17,INDEX('P02'!$T:$T,$A476+52),0)+IF($A476&lt;='P03'!$B$17,INDEX('P03'!$T:$T,$A476+52),0)+IF($A476&lt;='P04'!$B$17,INDEX('P04'!$T:$T,$A476+52),0)+IF($A476&lt;='P05'!$B$17,INDEX('P05'!$T:$T,$A476+52),0)+IF($A476&lt;='P06'!$B$17,INDEX('P06'!$T:$T,$A476+52),0)+IF($A476&lt;='P07'!$B$17,INDEX('P07'!$T:$T,$A476+52),0)+IF($A476&lt;='P08'!$B$17,INDEX('P08'!$T:$T,$A476+52),0)+IF($A476&lt;='P09'!$B$17,INDEX('P09'!$T:$T,$A476+52),0)+IF($A476&lt;='P10'!$B$17,INDEX('P10'!$T:$T,$A476+52),0)</f>
        <v>2.3733372602144245</v>
      </c>
      <c r="I476">
        <f>IF($A476&lt;='P01'!$B$17,INDEX('P01'!$U:$U,$A476+52),0)+IF($A476&lt;='P02'!$B$17,INDEX('P02'!$U:$U,$A476+52),0)+IF($A476&lt;='P03'!$B$17,INDEX('P03'!$U:$U,$A476+52),0)+IF($A476&lt;='P04'!$B$17,INDEX('P04'!$U:$U,$A476+52),0)+IF($A476&lt;='P05'!$B$17,INDEX('P05'!$U:$U,$A476+52),0)+IF($A476&lt;='P06'!$B$17,INDEX('P06'!$U:$U,$A476+52),0)+IF($A476&lt;='P07'!$B$17,INDEX('P07'!$U:$U,$A476+52),0)+IF($A476&lt;='P08'!$B$17,INDEX('P08'!$U:$U,$A476+52),0)+IF($A476&lt;='P09'!$B$17,INDEX('P09'!$U:$U,$A476+52),0)+IF($A476&lt;='P10'!$B$17,INDEX('P10'!$U:$U,$A476+52),0)</f>
        <v>84.455170905171485</v>
      </c>
      <c r="J476">
        <f>IF($A476&lt;='P01'!$B$17,INDEX('P01'!$V:$V,$A476+52),0)+IF($A476&lt;='P02'!$B$17,INDEX('P02'!$V:$V,$A476+52),0)+IF($A476&lt;='P03'!$B$17,INDEX('P03'!$V:$V,$A476+52),0)+IF($A476&lt;='P04'!$B$17,INDEX('P04'!$V:$V,$A476+52),0)+IF($A476&lt;='P05'!$B$17,INDEX('P05'!$V:$V,$A476+52),0)+IF($A476&lt;='P06'!$B$17,INDEX('P06'!$V:$V,$A476+52),0)+IF($A476&lt;='P07'!$B$17,INDEX('P07'!$V:$V,$A476+52),0)+IF($A476&lt;='P08'!$B$17,INDEX('P08'!$V:$V,$A476+52),0)+IF($A476&lt;='P09'!$B$17,INDEX('P09'!$V:$V,$A476+52),0)+IF($A476&lt;='P10'!$B$17,INDEX('P10'!$V:$V,$A476+52),0)</f>
        <v>6.302945731697232E-2</v>
      </c>
      <c r="K476">
        <f>IF($A476&lt;='P01'!$B$17,INDEX('P01'!$W:$W,$A476+52),0)+IF($A476&lt;='P02'!$B$17,INDEX('P02'!$W:$W,$A476+52),0)+IF($A476&lt;='P03'!$B$17,INDEX('P03'!$W:$W,$A476+52),0)+IF($A476&lt;='P04'!$B$17,INDEX('P04'!$W:$W,$A476+52),0)+IF($A476&lt;='P05'!$B$17,INDEX('P05'!$W:$W,$A476+52),0)+IF($A476&lt;='P06'!$B$17,INDEX('P06'!$W:$W,$A476+52),0)+IF($A476&lt;='P07'!$B$17,INDEX('P07'!$W:$W,$A476+52),0)+IF($A476&lt;='P08'!$B$17,INDEX('P08'!$W:$W,$A476+52),0)+IF($A476&lt;='P09'!$B$17,INDEX('P09'!$W:$W,$A476+52),0)+IF($A476&lt;='P10'!$B$17,INDEX('P10'!$W:$W,$A476+52),0)</f>
        <v>-68.719180965586915</v>
      </c>
      <c r="L476">
        <f>IF($A476&lt;='P01'!$B$17,INDEX('P01'!$X:$X,$A476+52),0)+IF($A476&lt;='P02'!$B$17,INDEX('P02'!$X:$X,$A476+52),0)+IF($A476&lt;='P03'!$B$17,INDEX('P03'!$X:$X,$A476+52),0)+IF($A476&lt;='P04'!$B$17,INDEX('P04'!$X:$X,$A476+52),0)+IF($A476&lt;='P05'!$B$17,INDEX('P05'!$X:$X,$A476+52),0)+IF($A476&lt;='P06'!$B$17,INDEX('P06'!$X:$X,$A476+52),0)+IF($A476&lt;='P07'!$B$17,INDEX('P07'!$X:$X,$A476+52),0)+IF($A476&lt;='P08'!$B$17,INDEX('P08'!$X:$X,$A476+52),0)+IF($A476&lt;='P09'!$B$17,INDEX('P09'!$X:$X,$A476+52),0)+IF($A476&lt;='P10'!$B$17,INDEX('P10'!$X:$X,$A476+52),0)</f>
        <v>68.659689398662209</v>
      </c>
      <c r="M476">
        <f>IF($A476&lt;='P01'!$B$17,INDEX('P01'!$AA:$AA,$A476+52),0)+IF($A476&lt;='P02'!$B$17,INDEX('P02'!$AA:$AA,$A476+52),0)+IF($A476&lt;='P03'!$B$17,INDEX('P03'!$AA:$AA,$A476+52),0)+IF($A476&lt;='P04'!$B$17,INDEX('P04'!$AA:$AA,$A476+52),0)+IF($A476&lt;='P05'!$B$17,INDEX('P05'!$AA:$AA,$A476+52),0)+IF($A476&lt;='P06'!$B$17,INDEX('P06'!$AA:$AA,$A476+52),0)+IF($A476&lt;='P07'!$B$17,INDEX('P07'!$AA:$AA,$A476+52),0)+IF($A476&lt;='P08'!$B$17,INDEX('P08'!$AA:$AA,$A476+52),0)+IF($A476&lt;='P09'!$B$17,INDEX('P09'!$AA:$AA,$A476+52),0)+IF($A476&lt;='P10'!$B$17,INDEX('P10'!$AA:$AA,$A476+52),0)</f>
        <v>-16.086748806352681</v>
      </c>
      <c r="N476">
        <f>IF($A476&lt;='P01'!$B$17,INDEX('P01'!$AB:$AB,$A476+52),0)+IF($A476&lt;='P02'!$B$17,INDEX('P02'!$AB:$AB,$A476+52),0)+IF($A476&lt;='P03'!$B$17,INDEX('P03'!$AB:$AB,$A476+52),0)+IF($A476&lt;='P04'!$B$17,INDEX('P04'!$AB:$AB,$A476+52),0)+IF($A476&lt;='P05'!$B$17,INDEX('P05'!$AB:$AB,$A476+52),0)+IF($A476&lt;='P06'!$B$17,INDEX('P06'!$AB:$AB,$A476+52),0)+IF($A476&lt;='P07'!$B$17,INDEX('P07'!$AB:$AB,$A476+52),0)+IF($A476&lt;='P08'!$B$17,INDEX('P08'!$AB:$AB,$A476+52),0)+IF($A476&lt;='P09'!$B$17,INDEX('P09'!$AB:$AB,$A476+52),0)+IF($A476&lt;='P10'!$B$17,INDEX('P10'!$AB:$AB,$A476+52),0)</f>
        <v>4.3588413989136043</v>
      </c>
      <c r="O476">
        <f>IF($A476&lt;='P01'!$B$17,INDEX('P01'!$AC:$AC,$A476+52),0)+IF($A476&lt;='P02'!$B$17,INDEX('P02'!$AC:$AC,$A476+52),0)+IF($A476&lt;='P03'!$B$17,INDEX('P03'!$AC:$AC,$A476+52),0)+IF($A476&lt;='P04'!$B$17,INDEX('P04'!$AC:$AC,$A476+52),0)+IF($A476&lt;='P05'!$B$17,INDEX('P05'!$AC:$AC,$A476+52),0)+IF($A476&lt;='P06'!$B$17,INDEX('P06'!$AC:$AC,$A476+52),0)+IF($A476&lt;='P07'!$B$17,INDEX('P07'!$AC:$AC,$A476+52),0)+IF($A476&lt;='P08'!$B$17,INDEX('P08'!$AC:$AC,$A476+52),0)+IF($A476&lt;='P09'!$B$17,INDEX('P09'!$AC:$AC,$A476+52),0)+IF($A476&lt;='P10'!$B$17,INDEX('P10'!$AC:$AC,$A476+52),0)</f>
        <v>8.7176827978272087E-2</v>
      </c>
      <c r="P476">
        <f>IF($A476&lt;='P01'!$B$17,INDEX('P01'!$AD:$AD,$A476+52),0)+IF($A476&lt;='P02'!$B$17,INDEX('P02'!$AD:$AD,$A476+52),0)+IF($A476&lt;='P03'!$B$17,INDEX('P03'!$AD:$AD,$A476+52),0)+IF($A476&lt;='P04'!$B$17,INDEX('P04'!$AD:$AD,$A476+52),0)+IF($A476&lt;='P05'!$B$17,INDEX('P05'!$AD:$AD,$A476+52),0)+IF($A476&lt;='P06'!$B$17,INDEX('P06'!$AD:$AD,$A476+52),0)+IF($A476&lt;='P07'!$B$17,INDEX('P07'!$AD:$AD,$A476+52),0)+IF($A476&lt;='P08'!$B$17,INDEX('P08'!$AD:$AD,$A476+52),0)+IF($A476&lt;='P09'!$B$17,INDEX('P09'!$AD:$AD,$A476+52),0)+IF($A476&lt;='P10'!$B$17,INDEX('P10'!$AD:$AD,$A476+52),0)</f>
        <v>0.55606543915665652</v>
      </c>
      <c r="Q476">
        <f>IF($A476&lt;='P01'!$B$17,INDEX('P01'!$AE:$AE,$A476+52),0)+IF($A476&lt;='P02'!$B$17,INDEX('P02'!$AE:$AE,$A476+52),0)+IF($A476&lt;='P03'!$B$17,INDEX('P03'!$AE:$AE,$A476+52),0)+IF($A476&lt;='P04'!$B$17,INDEX('P04'!$AE:$AE,$A476+52),0)+IF($A476&lt;='P05'!$B$17,INDEX('P05'!$AE:$AE,$A476+52),0)+IF($A476&lt;='P06'!$B$17,INDEX('P06'!$AE:$AE,$A476+52),0)+IF($A476&lt;='P07'!$B$17,INDEX('P07'!$AE:$AE,$A476+52),0)+IF($A476&lt;='P08'!$B$17,INDEX('P08'!$AE:$AE,$A476+52),0)+IF($A476&lt;='P09'!$B$17,INDEX('P09'!$AE:$AE,$A476+52),0)+IF($A476&lt;='P10'!$B$17,INDEX('P10'!$AE:$AE,$A476+52),0)</f>
        <v>19.787580334954889</v>
      </c>
      <c r="R476">
        <f>IF($A476&lt;='P01'!$B$17,INDEX('P01'!$AF:$AF,$A476+52),0)+IF($A476&lt;='P02'!$B$17,INDEX('P02'!$AF:$AF,$A476+52),0)+IF($A476&lt;='P03'!$B$17,INDEX('P03'!$AF:$AF,$A476+52),0)+IF($A476&lt;='P04'!$B$17,INDEX('P04'!$AF:$AF,$A476+52),0)+IF($A476&lt;='P05'!$B$17,INDEX('P05'!$AF:$AF,$A476+52),0)+IF($A476&lt;='P06'!$B$17,INDEX('P06'!$AF:$AF,$A476+52),0)+IF($A476&lt;='P07'!$B$17,INDEX('P07'!$AF:$AF,$A476+52),0)+IF($A476&lt;='P08'!$B$17,INDEX('P08'!$AF:$AF,$A476+52),0)+IF($A476&lt;='P09'!$B$17,INDEX('P09'!$AF:$AF,$A476+52),0)+IF($A476&lt;='P10'!$B$17,INDEX('P10'!$AF:$AF,$A476+52),0)</f>
        <v>1.4767603176466127E-2</v>
      </c>
      <c r="S476">
        <f>IF($A476&lt;='P01'!$B$17,INDEX('P01'!$AG:$AG,$A476+52),0)+IF($A476&lt;='P02'!$B$17,INDEX('P02'!$AG:$AG,$A476+52),0)+IF($A476&lt;='P03'!$B$17,INDEX('P03'!$AG:$AG,$A476+52),0)+IF($A476&lt;='P04'!$B$17,INDEX('P04'!$AG:$AG,$A476+52),0)+IF($A476&lt;='P05'!$B$17,INDEX('P05'!$AG:$AG,$A476+52),0)+IF($A476&lt;='P06'!$B$17,INDEX('P06'!$AG:$AG,$A476+52),0)+IF($A476&lt;='P07'!$B$17,INDEX('P07'!$AG:$AG,$A476+52),0)+IF($A476&lt;='P08'!$B$17,INDEX('P08'!$AG:$AG,$A476+52),0)+IF($A476&lt;='P09'!$B$17,INDEX('P09'!$AG:$AG,$A476+52),0)+IF($A476&lt;='P10'!$B$17,INDEX('P10'!$AG:$AG,$A476+52),0)</f>
        <v>2708.6836375584685</v>
      </c>
      <c r="T476">
        <f>IF($A476&lt;='P01'!$B$17,INDEX('P01'!$AI:$AI,$A476+52),0)+IF($A476&lt;='P02'!$B$17,INDEX('P02'!$AI:$AI,$A476+52),0)+IF($A476&lt;='P03'!$B$17,INDEX('P03'!$AI:$AI,$A476+52),0)+IF($A476&lt;='P04'!$B$17,INDEX('P04'!$AI:$AI,$A476+52),0)+IF($A476&lt;='P05'!$B$17,INDEX('P05'!$AI:$AI,$A476+52),0)+IF($A476&lt;='P06'!$B$17,INDEX('P06'!$AI:$AI,$A476+52),0)+IF($A476&lt;='P07'!$B$17,INDEX('P07'!$AI:$AI,$A476+52),0)+IF($A476&lt;='P08'!$B$17,INDEX('P08'!$AI:$AI,$A476+52),0)+IF($A476&lt;='P09'!$B$17,INDEX('P09'!$AI:$AI,$A476+52),0)+IF($A476&lt;='P10'!$B$17,INDEX('P10'!$AI:$AI,$A476+52),0)</f>
        <v>2708.6836375584685</v>
      </c>
    </row>
    <row r="477" spans="1:20" x14ac:dyDescent="0.35">
      <c r="A477">
        <v>445</v>
      </c>
      <c r="B477">
        <f>IF($A477&lt;='P01'!$B$17,INDEX('P01'!$J:$J,$A477+52),0)+IF($A477&lt;='P02'!$B$17,INDEX('P02'!$J:$J,$A477+52),0)+IF($A477&lt;='P03'!$B$17,INDEX('P03'!$J:$J,$A477+52),0)+IF($A477&lt;='P04'!$B$17,INDEX('P04'!$J:$J,$A477+52),0)+IF($A477&lt;='P05'!$B$17,INDEX('P05'!$J:$J,$A477+52),0)+IF($A477&lt;='P06'!$B$17,INDEX('P06'!$J:$J,$A477+52),0)+IF($A477&lt;='P07'!$B$17,INDEX('P07'!$J:$J,$A477+52),0)+IF($A477&lt;='P08'!$B$17,INDEX('P08'!$J:$J,$A477+52),0)+IF($A477&lt;='P09'!$B$17,INDEX('P09'!$J:$J,$A477+52),0)+IF($A477&lt;='P10'!$B$17,INDEX('P10'!$J:$J,$A477+52),0)</f>
        <v>9.2335697012552645E-5</v>
      </c>
      <c r="C477">
        <f>IF($A477&lt;='P01'!$B$17,INDEX('P01'!$K:$K,$A477+52),0)+IF($A477&lt;='P02'!$B$17,INDEX('P02'!$K:$K,$A477+52),0)+IF($A477&lt;='P03'!$B$17,INDEX('P03'!$K:$K,$A477+52),0)+IF($A477&lt;='P04'!$B$17,INDEX('P04'!$K:$K,$A477+52),0)+IF($A477&lt;='P05'!$B$17,INDEX('P05'!$K:$K,$A477+52),0)+IF($A477&lt;='P06'!$B$17,INDEX('P06'!$K:$K,$A477+52),0)+IF($A477&lt;='P07'!$B$17,INDEX('P07'!$K:$K,$A477+52),0)+IF($A477&lt;='P08'!$B$17,INDEX('P08'!$K:$K,$A477+52),0)+IF($A477&lt;='P09'!$B$17,INDEX('P09'!$K:$K,$A477+52),0)+IF($A477&lt;='P10'!$B$17,INDEX('P10'!$K:$K,$A477+52),0)</f>
        <v>5.3755787152127803E-4</v>
      </c>
      <c r="D477">
        <f>IF($A477&lt;='P01'!$B$17,INDEX('P01'!$L:$L,$A477+52),0)+IF($A477&lt;='P02'!$B$17,INDEX('P02'!$L:$L,$A477+52),0)+IF($A477&lt;='P03'!$B$17,INDEX('P03'!$L:$L,$A477+52),0)+IF($A477&lt;='P04'!$B$17,INDEX('P04'!$L:$L,$A477+52),0)+IF($A477&lt;='P05'!$B$17,INDEX('P05'!$L:$L,$A477+52),0)+IF($A477&lt;='P06'!$B$17,INDEX('P06'!$L:$L,$A477+52),0)+IF($A477&lt;='P07'!$B$17,INDEX('P07'!$L:$L,$A477+52),0)+IF($A477&lt;='P08'!$B$17,INDEX('P08'!$L:$L,$A477+52),0)+IF($A477&lt;='P09'!$B$17,INDEX('P09'!$L:$L,$A477+52),0)+IF($A477&lt;='P10'!$B$17,INDEX('P10'!$L:$L,$A477+52),0)</f>
        <v>0</v>
      </c>
      <c r="E477">
        <f>IF($A477&lt;='P01'!$B$17,INDEX('P01'!$M:$M,$A477+52),0)+IF($A477&lt;='P02'!$B$17,INDEX('P02'!$M:$M,$A477+52),0)+IF($A477&lt;='P03'!$B$17,INDEX('P03'!$M:$M,$A477+52),0)+IF($A477&lt;='P04'!$B$17,INDEX('P04'!$M:$M,$A477+52),0)+IF($A477&lt;='P05'!$B$17,INDEX('P05'!$M:$M,$A477+52),0)+IF($A477&lt;='P06'!$B$17,INDEX('P06'!$M:$M,$A477+52),0)+IF($A477&lt;='P07'!$B$17,INDEX('P07'!$M:$M,$A477+52),0)+IF($A477&lt;='P08'!$B$17,INDEX('P08'!$M:$M,$A477+52),0)+IF($A477&lt;='P09'!$B$17,INDEX('P09'!$M:$M,$A477+52),0)+IF($A477&lt;='P10'!$B$17,INDEX('P10'!$M:$M,$A477+52),0)</f>
        <v>0.15775144410660338</v>
      </c>
      <c r="F477">
        <f>IF($A477&lt;='P01'!$B$17,INDEX('P01'!$R:$R,$A477+52),0)+IF($A477&lt;='P02'!$B$17,INDEX('P02'!$R:$R,$A477+52),0)+IF($A477&lt;='P03'!$B$17,INDEX('P03'!$R:$R,$A477+52),0)+IF($A477&lt;='P04'!$B$17,INDEX('P04'!$R:$R,$A477+52),0)+IF($A477&lt;='P05'!$B$17,INDEX('P05'!$R:$R,$A477+52),0)+IF($A477&lt;='P06'!$B$17,INDEX('P06'!$R:$R,$A477+52),0)+IF($A477&lt;='P07'!$B$17,INDEX('P07'!$R:$R,$A477+52),0)+IF($A477&lt;='P08'!$B$17,INDEX('P08'!$R:$R,$A477+52),0)+IF($A477&lt;='P09'!$B$17,INDEX('P09'!$R:$R,$A477+52),0)+IF($A477&lt;='P10'!$B$17,INDEX('P10'!$R:$R,$A477+52),0)</f>
        <v>18.470431599674502</v>
      </c>
      <c r="G477">
        <f>IF($A477&lt;='P01'!$B$17,INDEX('P01'!$S:$S,$A477+52),0)+IF($A477&lt;='P02'!$B$17,INDEX('P02'!$S:$S,$A477+52),0)+IF($A477&lt;='P03'!$B$17,INDEX('P03'!$S:$S,$A477+52),0)+IF($A477&lt;='P04'!$B$17,INDEX('P04'!$S:$S,$A477+52),0)+IF($A477&lt;='P05'!$B$17,INDEX('P05'!$S:$S,$A477+52),0)+IF($A477&lt;='P06'!$B$17,INDEX('P06'!$S:$S,$A477+52),0)+IF($A477&lt;='P07'!$B$17,INDEX('P07'!$S:$S,$A477+52),0)+IF($A477&lt;='P08'!$B$17,INDEX('P08'!$S:$S,$A477+52),0)+IF($A477&lt;='P09'!$B$17,INDEX('P09'!$S:$S,$A477+52),0)+IF($A477&lt;='P10'!$B$17,INDEX('P10'!$S:$S,$A477+52),0)</f>
        <v>0.36940863199349006</v>
      </c>
      <c r="H477">
        <f>IF($A477&lt;='P01'!$B$17,INDEX('P01'!$T:$T,$A477+52),0)+IF($A477&lt;='P02'!$B$17,INDEX('P02'!$T:$T,$A477+52),0)+IF($A477&lt;='P03'!$B$17,INDEX('P03'!$T:$T,$A477+52),0)+IF($A477&lt;='P04'!$B$17,INDEX('P04'!$T:$T,$A477+52),0)+IF($A477&lt;='P05'!$B$17,INDEX('P05'!$T:$T,$A477+52),0)+IF($A477&lt;='P06'!$B$17,INDEX('P06'!$T:$T,$A477+52),0)+IF($A477&lt;='P07'!$B$17,INDEX('P07'!$T:$T,$A477+52),0)+IF($A477&lt;='P08'!$B$17,INDEX('P08'!$T:$T,$A477+52),0)+IF($A477&lt;='P09'!$B$17,INDEX('P09'!$T:$T,$A477+52),0)+IF($A477&lt;='P10'!$B$17,INDEX('P10'!$T:$T,$A477+52),0)</f>
        <v>2.3698512859667984</v>
      </c>
      <c r="I477">
        <f>IF($A477&lt;='P01'!$B$17,INDEX('P01'!$U:$U,$A477+52),0)+IF($A477&lt;='P02'!$B$17,INDEX('P02'!$U:$U,$A477+52),0)+IF($A477&lt;='P03'!$B$17,INDEX('P03'!$U:$U,$A477+52),0)+IF($A477&lt;='P04'!$B$17,INDEX('P04'!$U:$U,$A477+52),0)+IF($A477&lt;='P05'!$B$17,INDEX('P05'!$U:$U,$A477+52),0)+IF($A477&lt;='P06'!$B$17,INDEX('P06'!$U:$U,$A477+52),0)+IF($A477&lt;='P07'!$B$17,INDEX('P07'!$U:$U,$A477+52),0)+IF($A477&lt;='P08'!$B$17,INDEX('P08'!$U:$U,$A477+52),0)+IF($A477&lt;='P09'!$B$17,INDEX('P09'!$U:$U,$A477+52),0)+IF($A477&lt;='P10'!$B$17,INDEX('P10'!$U:$U,$A477+52),0)</f>
        <v>92.335697012552643</v>
      </c>
      <c r="J477">
        <f>IF($A477&lt;='P01'!$B$17,INDEX('P01'!$V:$V,$A477+52),0)+IF($A477&lt;='P02'!$B$17,INDEX('P02'!$V:$V,$A477+52),0)+IF($A477&lt;='P03'!$B$17,INDEX('P03'!$V:$V,$A477+52),0)+IF($A477&lt;='P04'!$B$17,INDEX('P04'!$V:$V,$A477+52),0)+IF($A477&lt;='P05'!$B$17,INDEX('P05'!$V:$V,$A477+52),0)+IF($A477&lt;='P06'!$B$17,INDEX('P06'!$V:$V,$A477+52),0)+IF($A477&lt;='P07'!$B$17,INDEX('P07'!$V:$V,$A477+52),0)+IF($A477&lt;='P08'!$B$17,INDEX('P08'!$V:$V,$A477+52),0)+IF($A477&lt;='P09'!$B$17,INDEX('P09'!$V:$V,$A477+52),0)+IF($A477&lt;='P10'!$B$17,INDEX('P10'!$V:$V,$A477+52),0)</f>
        <v>6.9080699000873921E-2</v>
      </c>
      <c r="K477">
        <f>IF($A477&lt;='P01'!$B$17,INDEX('P01'!$W:$W,$A477+52),0)+IF($A477&lt;='P02'!$B$17,INDEX('P02'!$W:$W,$A477+52),0)+IF($A477&lt;='P03'!$B$17,INDEX('P03'!$W:$W,$A477+52),0)+IF($A477&lt;='P04'!$B$17,INDEX('P04'!$W:$W,$A477+52),0)+IF($A477&lt;='P05'!$B$17,INDEX('P05'!$W:$W,$A477+52),0)+IF($A477&lt;='P06'!$B$17,INDEX('P06'!$W:$W,$A477+52),0)+IF($A477&lt;='P07'!$B$17,INDEX('P07'!$W:$W,$A477+52),0)+IF($A477&lt;='P08'!$B$17,INDEX('P08'!$W:$W,$A477+52),0)+IF($A477&lt;='P09'!$B$17,INDEX('P09'!$W:$W,$A477+52),0)+IF($A477&lt;='P10'!$B$17,INDEX('P10'!$W:$W,$A477+52),0)</f>
        <v>-76.673606029839306</v>
      </c>
      <c r="L477">
        <f>IF($A477&lt;='P01'!$B$17,INDEX('P01'!$X:$X,$A477+52),0)+IF($A477&lt;='P02'!$B$17,INDEX('P02'!$X:$X,$A477+52),0)+IF($A477&lt;='P03'!$B$17,INDEX('P03'!$X:$X,$A477+52),0)+IF($A477&lt;='P04'!$B$17,INDEX('P04'!$X:$X,$A477+52),0)+IF($A477&lt;='P05'!$B$17,INDEX('P05'!$X:$X,$A477+52),0)+IF($A477&lt;='P06'!$B$17,INDEX('P06'!$X:$X,$A477+52),0)+IF($A477&lt;='P07'!$B$17,INDEX('P07'!$X:$X,$A477+52),0)+IF($A477&lt;='P08'!$B$17,INDEX('P08'!$X:$X,$A477+52),0)+IF($A477&lt;='P09'!$B$17,INDEX('P09'!$X:$X,$A477+52),0)+IF($A477&lt;='P10'!$B$17,INDEX('P10'!$X:$X,$A477+52),0)</f>
        <v>76.614347990851513</v>
      </c>
      <c r="M477">
        <f>IF($A477&lt;='P01'!$B$17,INDEX('P01'!$AA:$AA,$A477+52),0)+IF($A477&lt;='P02'!$B$17,INDEX('P02'!$AA:$AA,$A477+52),0)+IF($A477&lt;='P03'!$B$17,INDEX('P03'!$AA:$AA,$A477+52),0)+IF($A477&lt;='P04'!$B$17,INDEX('P04'!$AA:$AA,$A477+52),0)+IF($A477&lt;='P05'!$B$17,INDEX('P05'!$AA:$AA,$A477+52),0)+IF($A477&lt;='P06'!$B$17,INDEX('P06'!$AA:$AA,$A477+52),0)+IF($A477&lt;='P07'!$B$17,INDEX('P07'!$AA:$AA,$A477+52),0)+IF($A477&lt;='P08'!$B$17,INDEX('P08'!$AA:$AA,$A477+52),0)+IF($A477&lt;='P09'!$B$17,INDEX('P09'!$AA:$AA,$A477+52),0)+IF($A477&lt;='P10'!$B$17,INDEX('P10'!$AA:$AA,$A477+52),0)</f>
        <v>-17.891926728595905</v>
      </c>
      <c r="N477">
        <f>IF($A477&lt;='P01'!$B$17,INDEX('P01'!$AB:$AB,$A477+52),0)+IF($A477&lt;='P02'!$B$17,INDEX('P02'!$AB:$AB,$A477+52),0)+IF($A477&lt;='P03'!$B$17,INDEX('P03'!$AB:$AB,$A477+52),0)+IF($A477&lt;='P04'!$B$17,INDEX('P04'!$AB:$AB,$A477+52),0)+IF($A477&lt;='P05'!$B$17,INDEX('P05'!$AB:$AB,$A477+52),0)+IF($A477&lt;='P06'!$B$17,INDEX('P06'!$AB:$AB,$A477+52),0)+IF($A477&lt;='P07'!$B$17,INDEX('P07'!$AB:$AB,$A477+52),0)+IF($A477&lt;='P08'!$B$17,INDEX('P08'!$AB:$AB,$A477+52),0)+IF($A477&lt;='P09'!$B$17,INDEX('P09'!$AB:$AB,$A477+52),0)+IF($A477&lt;='P10'!$B$17,INDEX('P10'!$AB:$AB,$A477+52),0)</f>
        <v>4.3275639038162037</v>
      </c>
      <c r="O477">
        <f>IF($A477&lt;='P01'!$B$17,INDEX('P01'!$AC:$AC,$A477+52),0)+IF($A477&lt;='P02'!$B$17,INDEX('P02'!$AC:$AC,$A477+52),0)+IF($A477&lt;='P03'!$B$17,INDEX('P03'!$AC:$AC,$A477+52),0)+IF($A477&lt;='P04'!$B$17,INDEX('P04'!$AC:$AC,$A477+52),0)+IF($A477&lt;='P05'!$B$17,INDEX('P05'!$AC:$AC,$A477+52),0)+IF($A477&lt;='P06'!$B$17,INDEX('P06'!$AC:$AC,$A477+52),0)+IF($A477&lt;='P07'!$B$17,INDEX('P07'!$AC:$AC,$A477+52),0)+IF($A477&lt;='P08'!$B$17,INDEX('P08'!$AC:$AC,$A477+52),0)+IF($A477&lt;='P09'!$B$17,INDEX('P09'!$AC:$AC,$A477+52),0)+IF($A477&lt;='P10'!$B$17,INDEX('P10'!$AC:$AC,$A477+52),0)</f>
        <v>8.6551278076324081E-2</v>
      </c>
      <c r="P477">
        <f>IF($A477&lt;='P01'!$B$17,INDEX('P01'!$AD:$AD,$A477+52),0)+IF($A477&lt;='P02'!$B$17,INDEX('P02'!$AD:$AD,$A477+52),0)+IF($A477&lt;='P03'!$B$17,INDEX('P03'!$AD:$AD,$A477+52),0)+IF($A477&lt;='P04'!$B$17,INDEX('P04'!$AD:$AD,$A477+52),0)+IF($A477&lt;='P05'!$B$17,INDEX('P05'!$AD:$AD,$A477+52),0)+IF($A477&lt;='P06'!$B$17,INDEX('P06'!$AD:$AD,$A477+52),0)+IF($A477&lt;='P07'!$B$17,INDEX('P07'!$AD:$AD,$A477+52),0)+IF($A477&lt;='P08'!$B$17,INDEX('P08'!$AD:$AD,$A477+52),0)+IF($A477&lt;='P09'!$B$17,INDEX('P09'!$AD:$AD,$A477+52),0)+IF($A477&lt;='P10'!$B$17,INDEX('P10'!$AD:$AD,$A477+52),0)</f>
        <v>0.5534368780538319</v>
      </c>
      <c r="Q477">
        <f>IF($A477&lt;='P01'!$B$17,INDEX('P01'!$AE:$AE,$A477+52),0)+IF($A477&lt;='P02'!$B$17,INDEX('P02'!$AE:$AE,$A477+52),0)+IF($A477&lt;='P03'!$B$17,INDEX('P03'!$AE:$AE,$A477+52),0)+IF($A477&lt;='P04'!$B$17,INDEX('P04'!$AE:$AE,$A477+52),0)+IF($A477&lt;='P05'!$B$17,INDEX('P05'!$AE:$AE,$A477+52),0)+IF($A477&lt;='P06'!$B$17,INDEX('P06'!$AE:$AE,$A477+52),0)+IF($A477&lt;='P07'!$B$17,INDEX('P07'!$AE:$AE,$A477+52),0)+IF($A477&lt;='P08'!$B$17,INDEX('P08'!$AE:$AE,$A477+52),0)+IF($A477&lt;='P09'!$B$17,INDEX('P09'!$AE:$AE,$A477+52),0)+IF($A477&lt;='P10'!$B$17,INDEX('P10'!$AE:$AE,$A477+52),0)</f>
        <v>21.563369900109254</v>
      </c>
      <c r="R477">
        <f>IF($A477&lt;='P01'!$B$17,INDEX('P01'!$AF:$AF,$A477+52),0)+IF($A477&lt;='P02'!$B$17,INDEX('P02'!$AF:$AF,$A477+52),0)+IF($A477&lt;='P03'!$B$17,INDEX('P03'!$AF:$AF,$A477+52),0)+IF($A477&lt;='P04'!$B$17,INDEX('P04'!$AF:$AF,$A477+52),0)+IF($A477&lt;='P05'!$B$17,INDEX('P05'!$AF:$AF,$A477+52),0)+IF($A477&lt;='P06'!$B$17,INDEX('P06'!$AF:$AF,$A477+52),0)+IF($A477&lt;='P07'!$B$17,INDEX('P07'!$AF:$AF,$A477+52),0)+IF($A477&lt;='P08'!$B$17,INDEX('P08'!$AF:$AF,$A477+52),0)+IF($A477&lt;='P09'!$B$17,INDEX('P09'!$AF:$AF,$A477+52),0)+IF($A477&lt;='P10'!$B$17,INDEX('P10'!$AF:$AF,$A477+52),0)</f>
        <v>1.6132576172695656E-2</v>
      </c>
      <c r="S477">
        <f>IF($A477&lt;='P01'!$B$17,INDEX('P01'!$AG:$AG,$A477+52),0)+IF($A477&lt;='P02'!$B$17,INDEX('P02'!$AG:$AG,$A477+52),0)+IF($A477&lt;='P03'!$B$17,INDEX('P03'!$AG:$AG,$A477+52),0)+IF($A477&lt;='P04'!$B$17,INDEX('P04'!$AG:$AG,$A477+52),0)+IF($A477&lt;='P05'!$B$17,INDEX('P05'!$AG:$AG,$A477+52),0)+IF($A477&lt;='P06'!$B$17,INDEX('P06'!$AG:$AG,$A477+52),0)+IF($A477&lt;='P07'!$B$17,INDEX('P07'!$AG:$AG,$A477+52),0)+IF($A477&lt;='P08'!$B$17,INDEX('P08'!$AG:$AG,$A477+52),0)+IF($A477&lt;='P09'!$B$17,INDEX('P09'!$AG:$AG,$A477+52),0)+IF($A477&lt;='P10'!$B$17,INDEX('P10'!$AG:$AG,$A477+52),0)</f>
        <v>2640.9368149492834</v>
      </c>
      <c r="T477">
        <f>IF($A477&lt;='P01'!$B$17,INDEX('P01'!$AI:$AI,$A477+52),0)+IF($A477&lt;='P02'!$B$17,INDEX('P02'!$AI:$AI,$A477+52),0)+IF($A477&lt;='P03'!$B$17,INDEX('P03'!$AI:$AI,$A477+52),0)+IF($A477&lt;='P04'!$B$17,INDEX('P04'!$AI:$AI,$A477+52),0)+IF($A477&lt;='P05'!$B$17,INDEX('P05'!$AI:$AI,$A477+52),0)+IF($A477&lt;='P06'!$B$17,INDEX('P06'!$AI:$AI,$A477+52),0)+IF($A477&lt;='P07'!$B$17,INDEX('P07'!$AI:$AI,$A477+52),0)+IF($A477&lt;='P08'!$B$17,INDEX('P08'!$AI:$AI,$A477+52),0)+IF($A477&lt;='P09'!$B$17,INDEX('P09'!$AI:$AI,$A477+52),0)+IF($A477&lt;='P10'!$B$17,INDEX('P10'!$AI:$AI,$A477+52),0)</f>
        <v>2640.9368149492834</v>
      </c>
    </row>
    <row r="478" spans="1:20" x14ac:dyDescent="0.35">
      <c r="A478">
        <v>446</v>
      </c>
      <c r="B478">
        <f>IF($A478&lt;='P01'!$B$17,INDEX('P01'!$J:$J,$A478+52),0)+IF($A478&lt;='P02'!$B$17,INDEX('P02'!$J:$J,$A478+52),0)+IF($A478&lt;='P03'!$B$17,INDEX('P03'!$J:$J,$A478+52),0)+IF($A478&lt;='P04'!$B$17,INDEX('P04'!$J:$J,$A478+52),0)+IF($A478&lt;='P05'!$B$17,INDEX('P05'!$J:$J,$A478+52),0)+IF($A478&lt;='P06'!$B$17,INDEX('P06'!$J:$J,$A478+52),0)+IF($A478&lt;='P07'!$B$17,INDEX('P07'!$J:$J,$A478+52),0)+IF($A478&lt;='P08'!$B$17,INDEX('P08'!$J:$J,$A478+52),0)+IF($A478&lt;='P09'!$B$17,INDEX('P09'!$J:$J,$A478+52),0)+IF($A478&lt;='P10'!$B$17,INDEX('P10'!$J:$J,$A478+52),0)</f>
        <v>9.1968471539223247E-5</v>
      </c>
      <c r="C478">
        <f>IF($A478&lt;='P01'!$B$17,INDEX('P01'!$K:$K,$A478+52),0)+IF($A478&lt;='P02'!$B$17,INDEX('P02'!$K:$K,$A478+52),0)+IF($A478&lt;='P03'!$B$17,INDEX('P03'!$K:$K,$A478+52),0)+IF($A478&lt;='P04'!$B$17,INDEX('P04'!$K:$K,$A478+52),0)+IF($A478&lt;='P05'!$B$17,INDEX('P05'!$K:$K,$A478+52),0)+IF($A478&lt;='P06'!$B$17,INDEX('P06'!$K:$K,$A478+52),0)+IF($A478&lt;='P07'!$B$17,INDEX('P07'!$K:$K,$A478+52),0)+IF($A478&lt;='P08'!$B$17,INDEX('P08'!$K:$K,$A478+52),0)+IF($A478&lt;='P09'!$B$17,INDEX('P09'!$K:$K,$A478+52),0)+IF($A478&lt;='P10'!$B$17,INDEX('P10'!$K:$K,$A478+52),0)</f>
        <v>5.3541996657012459E-4</v>
      </c>
      <c r="D478">
        <f>IF($A478&lt;='P01'!$B$17,INDEX('P01'!$L:$L,$A478+52),0)+IF($A478&lt;='P02'!$B$17,INDEX('P02'!$L:$L,$A478+52),0)+IF($A478&lt;='P03'!$B$17,INDEX('P03'!$L:$L,$A478+52),0)+IF($A478&lt;='P04'!$B$17,INDEX('P04'!$L:$L,$A478+52),0)+IF($A478&lt;='P05'!$B$17,INDEX('P05'!$L:$L,$A478+52),0)+IF($A478&lt;='P06'!$B$17,INDEX('P06'!$L:$L,$A478+52),0)+IF($A478&lt;='P07'!$B$17,INDEX('P07'!$L:$L,$A478+52),0)+IF($A478&lt;='P08'!$B$17,INDEX('P08'!$L:$L,$A478+52),0)+IF($A478&lt;='P09'!$B$17,INDEX('P09'!$L:$L,$A478+52),0)+IF($A478&lt;='P10'!$B$17,INDEX('P10'!$L:$L,$A478+52),0)</f>
        <v>0</v>
      </c>
      <c r="E478">
        <f>IF($A478&lt;='P01'!$B$17,INDEX('P01'!$M:$M,$A478+52),0)+IF($A478&lt;='P02'!$B$17,INDEX('P02'!$M:$M,$A478+52),0)+IF($A478&lt;='P03'!$B$17,INDEX('P03'!$M:$M,$A478+52),0)+IF($A478&lt;='P04'!$B$17,INDEX('P04'!$M:$M,$A478+52),0)+IF($A478&lt;='P05'!$B$17,INDEX('P05'!$M:$M,$A478+52),0)+IF($A478&lt;='P06'!$B$17,INDEX('P06'!$M:$M,$A478+52),0)+IF($A478&lt;='P07'!$B$17,INDEX('P07'!$M:$M,$A478+52),0)+IF($A478&lt;='P08'!$B$17,INDEX('P08'!$M:$M,$A478+52),0)+IF($A478&lt;='P09'!$B$17,INDEX('P09'!$M:$M,$A478+52),0)+IF($A478&lt;='P10'!$B$17,INDEX('P10'!$M:$M,$A478+52),0)</f>
        <v>0.15712405566849405</v>
      </c>
      <c r="F478">
        <f>IF($A478&lt;='P01'!$B$17,INDEX('P01'!$R:$R,$A478+52),0)+IF($A478&lt;='P02'!$B$17,INDEX('P02'!$R:$R,$A478+52),0)+IF($A478&lt;='P03'!$B$17,INDEX('P03'!$R:$R,$A478+52),0)+IF($A478&lt;='P04'!$B$17,INDEX('P04'!$R:$R,$A478+52),0)+IF($A478&lt;='P05'!$B$17,INDEX('P05'!$R:$R,$A478+52),0)+IF($A478&lt;='P06'!$B$17,INDEX('P06'!$R:$R,$A478+52),0)+IF($A478&lt;='P07'!$B$17,INDEX('P07'!$R:$R,$A478+52),0)+IF($A478&lt;='P08'!$B$17,INDEX('P08'!$R:$R,$A478+52),0)+IF($A478&lt;='P09'!$B$17,INDEX('P09'!$R:$R,$A478+52),0)+IF($A478&lt;='P10'!$B$17,INDEX('P10'!$R:$R,$A478+52),0)</f>
        <v>18.396973411712086</v>
      </c>
      <c r="G478">
        <f>IF($A478&lt;='P01'!$B$17,INDEX('P01'!$S:$S,$A478+52),0)+IF($A478&lt;='P02'!$B$17,INDEX('P02'!$S:$S,$A478+52),0)+IF($A478&lt;='P03'!$B$17,INDEX('P03'!$S:$S,$A478+52),0)+IF($A478&lt;='P04'!$B$17,INDEX('P04'!$S:$S,$A478+52),0)+IF($A478&lt;='P05'!$B$17,INDEX('P05'!$S:$S,$A478+52),0)+IF($A478&lt;='P06'!$B$17,INDEX('P06'!$S:$S,$A478+52),0)+IF($A478&lt;='P07'!$B$17,INDEX('P07'!$S:$S,$A478+52),0)+IF($A478&lt;='P08'!$B$17,INDEX('P08'!$S:$S,$A478+52),0)+IF($A478&lt;='P09'!$B$17,INDEX('P09'!$S:$S,$A478+52),0)+IF($A478&lt;='P10'!$B$17,INDEX('P10'!$S:$S,$A478+52),0)</f>
        <v>0.36793946823424173</v>
      </c>
      <c r="H478">
        <f>IF($A478&lt;='P01'!$B$17,INDEX('P01'!$T:$T,$A478+52),0)+IF($A478&lt;='P02'!$B$17,INDEX('P02'!$T:$T,$A478+52),0)+IF($A478&lt;='P03'!$B$17,INDEX('P03'!$T:$T,$A478+52),0)+IF($A478&lt;='P04'!$B$17,INDEX('P04'!$T:$T,$A478+52),0)+IF($A478&lt;='P05'!$B$17,INDEX('P05'!$T:$T,$A478+52),0)+IF($A478&lt;='P06'!$B$17,INDEX('P06'!$T:$T,$A478+52),0)+IF($A478&lt;='P07'!$B$17,INDEX('P07'!$T:$T,$A478+52),0)+IF($A478&lt;='P08'!$B$17,INDEX('P08'!$T:$T,$A478+52),0)+IF($A478&lt;='P09'!$B$17,INDEX('P09'!$T:$T,$A478+52),0)+IF($A478&lt;='P10'!$B$17,INDEX('P10'!$T:$T,$A478+52),0)</f>
        <v>2.3662476708241811</v>
      </c>
      <c r="I478">
        <f>IF($A478&lt;='P01'!$B$17,INDEX('P01'!$U:$U,$A478+52),0)+IF($A478&lt;='P02'!$B$17,INDEX('P02'!$U:$U,$A478+52),0)+IF($A478&lt;='P03'!$B$17,INDEX('P03'!$U:$U,$A478+52),0)+IF($A478&lt;='P04'!$B$17,INDEX('P04'!$U:$U,$A478+52),0)+IF($A478&lt;='P05'!$B$17,INDEX('P05'!$U:$U,$A478+52),0)+IF($A478&lt;='P06'!$B$17,INDEX('P06'!$U:$U,$A478+52),0)+IF($A478&lt;='P07'!$B$17,INDEX('P07'!$U:$U,$A478+52),0)+IF($A478&lt;='P08'!$B$17,INDEX('P08'!$U:$U,$A478+52),0)+IF($A478&lt;='P09'!$B$17,INDEX('P09'!$U:$U,$A478+52),0)+IF($A478&lt;='P10'!$B$17,INDEX('P10'!$U:$U,$A478+52),0)</f>
        <v>91.968471539223245</v>
      </c>
      <c r="J478">
        <f>IF($A478&lt;='P01'!$B$17,INDEX('P01'!$V:$V,$A478+52),0)+IF($A478&lt;='P02'!$B$17,INDEX('P02'!$V:$V,$A478+52),0)+IF($A478&lt;='P03'!$B$17,INDEX('P03'!$V:$V,$A478+52),0)+IF($A478&lt;='P04'!$B$17,INDEX('P04'!$V:$V,$A478+52),0)+IF($A478&lt;='P05'!$B$17,INDEX('P05'!$V:$V,$A478+52),0)+IF($A478&lt;='P06'!$B$17,INDEX('P06'!$V:$V,$A478+52),0)+IF($A478&lt;='P07'!$B$17,INDEX('P07'!$V:$V,$A478+52),0)+IF($A478&lt;='P08'!$B$17,INDEX('P08'!$V:$V,$A478+52),0)+IF($A478&lt;='P09'!$B$17,INDEX('P09'!$V:$V,$A478+52),0)+IF($A478&lt;='P10'!$B$17,INDEX('P10'!$V:$V,$A478+52),0)</f>
        <v>6.8975654328047309E-2</v>
      </c>
      <c r="K478">
        <f>IF($A478&lt;='P01'!$B$17,INDEX('P01'!$W:$W,$A478+52),0)+IF($A478&lt;='P02'!$B$17,INDEX('P02'!$W:$W,$A478+52),0)+IF($A478&lt;='P03'!$B$17,INDEX('P03'!$W:$W,$A478+52),0)+IF($A478&lt;='P04'!$B$17,INDEX('P04'!$W:$W,$A478+52),0)+IF($A478&lt;='P05'!$B$17,INDEX('P05'!$W:$W,$A478+52),0)+IF($A478&lt;='P06'!$B$17,INDEX('P06'!$W:$W,$A478+52),0)+IF($A478&lt;='P07'!$B$17,INDEX('P07'!$W:$W,$A478+52),0)+IF($A478&lt;='P08'!$B$17,INDEX('P08'!$W:$W,$A478+52),0)+IF($A478&lt;='P09'!$B$17,INDEX('P09'!$W:$W,$A478+52),0)+IF($A478&lt;='P10'!$B$17,INDEX('P10'!$W:$W,$A478+52),0)</f>
        <v>-76.374660920897625</v>
      </c>
      <c r="L478">
        <f>IF($A478&lt;='P01'!$B$17,INDEX('P01'!$X:$X,$A478+52),0)+IF($A478&lt;='P02'!$B$17,INDEX('P02'!$X:$X,$A478+52),0)+IF($A478&lt;='P03'!$B$17,INDEX('P03'!$X:$X,$A478+52),0)+IF($A478&lt;='P04'!$B$17,INDEX('P04'!$X:$X,$A478+52),0)+IF($A478&lt;='P05'!$B$17,INDEX('P05'!$X:$X,$A478+52),0)+IF($A478&lt;='P06'!$B$17,INDEX('P06'!$X:$X,$A478+52),0)+IF($A478&lt;='P07'!$B$17,INDEX('P07'!$X:$X,$A478+52),0)+IF($A478&lt;='P08'!$B$17,INDEX('P08'!$X:$X,$A478+52),0)+IF($A478&lt;='P09'!$B$17,INDEX('P09'!$X:$X,$A478+52),0)+IF($A478&lt;='P10'!$B$17,INDEX('P10'!$X:$X,$A478+52),0)</f>
        <v>76.315638555242245</v>
      </c>
      <c r="M478">
        <f>IF($A478&lt;='P01'!$B$17,INDEX('P01'!$AA:$AA,$A478+52),0)+IF($A478&lt;='P02'!$B$17,INDEX('P02'!$AA:$AA,$A478+52),0)+IF($A478&lt;='P03'!$B$17,INDEX('P03'!$AA:$AA,$A478+52),0)+IF($A478&lt;='P04'!$B$17,INDEX('P04'!$AA:$AA,$A478+52),0)+IF($A478&lt;='P05'!$B$17,INDEX('P05'!$AA:$AA,$A478+52),0)+IF($A478&lt;='P06'!$B$17,INDEX('P06'!$AA:$AA,$A478+52),0)+IF($A478&lt;='P07'!$B$17,INDEX('P07'!$AA:$AA,$A478+52),0)+IF($A478&lt;='P08'!$B$17,INDEX('P08'!$AA:$AA,$A478+52),0)+IF($A478&lt;='P09'!$B$17,INDEX('P09'!$AA:$AA,$A478+52),0)+IF($A478&lt;='P10'!$B$17,INDEX('P10'!$AA:$AA,$A478+52),0)</f>
        <v>-17.764013661718302</v>
      </c>
      <c r="N478">
        <f>IF($A478&lt;='P01'!$B$17,INDEX('P01'!$AB:$AB,$A478+52),0)+IF($A478&lt;='P02'!$B$17,INDEX('P02'!$AB:$AB,$A478+52),0)+IF($A478&lt;='P03'!$B$17,INDEX('P03'!$AB:$AB,$A478+52),0)+IF($A478&lt;='P04'!$B$17,INDEX('P04'!$AB:$AB,$A478+52),0)+IF($A478&lt;='P05'!$B$17,INDEX('P05'!$AB:$AB,$A478+52),0)+IF($A478&lt;='P06'!$B$17,INDEX('P06'!$AB:$AB,$A478+52),0)+IF($A478&lt;='P07'!$B$17,INDEX('P07'!$AB:$AB,$A478+52),0)+IF($A478&lt;='P08'!$B$17,INDEX('P08'!$AB:$AB,$A478+52),0)+IF($A478&lt;='P09'!$B$17,INDEX('P09'!$AB:$AB,$A478+52),0)+IF($A478&lt;='P10'!$B$17,INDEX('P10'!$AB:$AB,$A478+52),0)</f>
        <v>4.2962879531335849</v>
      </c>
      <c r="O478">
        <f>IF($A478&lt;='P01'!$B$17,INDEX('P01'!$AC:$AC,$A478+52),0)+IF($A478&lt;='P02'!$B$17,INDEX('P02'!$AC:$AC,$A478+52),0)+IF($A478&lt;='P03'!$B$17,INDEX('P03'!$AC:$AC,$A478+52),0)+IF($A478&lt;='P04'!$B$17,INDEX('P04'!$AC:$AC,$A478+52),0)+IF($A478&lt;='P05'!$B$17,INDEX('P05'!$AC:$AC,$A478+52),0)+IF($A478&lt;='P06'!$B$17,INDEX('P06'!$AC:$AC,$A478+52),0)+IF($A478&lt;='P07'!$B$17,INDEX('P07'!$AC:$AC,$A478+52),0)+IF($A478&lt;='P08'!$B$17,INDEX('P08'!$AC:$AC,$A478+52),0)+IF($A478&lt;='P09'!$B$17,INDEX('P09'!$AC:$AC,$A478+52),0)+IF($A478&lt;='P10'!$B$17,INDEX('P10'!$AC:$AC,$A478+52),0)</f>
        <v>8.5925759062671705E-2</v>
      </c>
      <c r="P478">
        <f>IF($A478&lt;='P01'!$B$17,INDEX('P01'!$AD:$AD,$A478+52),0)+IF($A478&lt;='P02'!$B$17,INDEX('P02'!$AD:$AD,$A478+52),0)+IF($A478&lt;='P03'!$B$17,INDEX('P03'!$AD:$AD,$A478+52),0)+IF($A478&lt;='P04'!$B$17,INDEX('P04'!$AD:$AD,$A478+52),0)+IF($A478&lt;='P05'!$B$17,INDEX('P05'!$AD:$AD,$A478+52),0)+IF($A478&lt;='P06'!$B$17,INDEX('P06'!$AD:$AD,$A478+52),0)+IF($A478&lt;='P07'!$B$17,INDEX('P07'!$AD:$AD,$A478+52),0)+IF($A478&lt;='P08'!$B$17,INDEX('P08'!$AD:$AD,$A478+52),0)+IF($A478&lt;='P09'!$B$17,INDEX('P09'!$AD:$AD,$A478+52),0)+IF($A478&lt;='P10'!$B$17,INDEX('P10'!$AD:$AD,$A478+52),0)</f>
        <v>0.55079216720571467</v>
      </c>
      <c r="Q478">
        <f>IF($A478&lt;='P01'!$B$17,INDEX('P01'!$AE:$AE,$A478+52),0)+IF($A478&lt;='P02'!$B$17,INDEX('P02'!$AE:$AE,$A478+52),0)+IF($A478&lt;='P03'!$B$17,INDEX('P03'!$AE:$AE,$A478+52),0)+IF($A478&lt;='P04'!$B$17,INDEX('P04'!$AE:$AE,$A478+52),0)+IF($A478&lt;='P05'!$B$17,INDEX('P05'!$AE:$AE,$A478+52),0)+IF($A478&lt;='P06'!$B$17,INDEX('P06'!$AE:$AE,$A478+52),0)+IF($A478&lt;='P07'!$B$17,INDEX('P07'!$AE:$AE,$A478+52),0)+IF($A478&lt;='P08'!$B$17,INDEX('P08'!$AE:$AE,$A478+52),0)+IF($A478&lt;='P09'!$B$17,INDEX('P09'!$AE:$AE,$A478+52),0)+IF($A478&lt;='P10'!$B$17,INDEX('P10'!$AE:$AE,$A478+52),0)</f>
        <v>21.407528205212</v>
      </c>
      <c r="R478">
        <f>IF($A478&lt;='P01'!$B$17,INDEX('P01'!$AF:$AF,$A478+52),0)+IF($A478&lt;='P02'!$B$17,INDEX('P02'!$AF:$AF,$A478+52),0)+IF($A478&lt;='P03'!$B$17,INDEX('P03'!$AF:$AF,$A478+52),0)+IF($A478&lt;='P04'!$B$17,INDEX('P04'!$AF:$AF,$A478+52),0)+IF($A478&lt;='P05'!$B$17,INDEX('P05'!$AF:$AF,$A478+52),0)+IF($A478&lt;='P06'!$B$17,INDEX('P06'!$AF:$AF,$A478+52),0)+IF($A478&lt;='P07'!$B$17,INDEX('P07'!$AF:$AF,$A478+52),0)+IF($A478&lt;='P08'!$B$17,INDEX('P08'!$AF:$AF,$A478+52),0)+IF($A478&lt;='P09'!$B$17,INDEX('P09'!$AF:$AF,$A478+52),0)+IF($A478&lt;='P10'!$B$17,INDEX('P10'!$AF:$AF,$A478+52),0)</f>
        <v>1.6055483371503872E-2</v>
      </c>
      <c r="S478">
        <f>IF($A478&lt;='P01'!$B$17,INDEX('P01'!$AG:$AG,$A478+52),0)+IF($A478&lt;='P02'!$B$17,INDEX('P02'!$AG:$AG,$A478+52),0)+IF($A478&lt;='P03'!$B$17,INDEX('P03'!$AG:$AG,$A478+52),0)+IF($A478&lt;='P04'!$B$17,INDEX('P04'!$AG:$AG,$A478+52),0)+IF($A478&lt;='P05'!$B$17,INDEX('P05'!$AG:$AG,$A478+52),0)+IF($A478&lt;='P06'!$B$17,INDEX('P06'!$AG:$AG,$A478+52),0)+IF($A478&lt;='P07'!$B$17,INDEX('P07'!$AG:$AG,$A478+52),0)+IF($A478&lt;='P08'!$B$17,INDEX('P08'!$AG:$AG,$A478+52),0)+IF($A478&lt;='P09'!$B$17,INDEX('P09'!$AG:$AG,$A478+52),0)+IF($A478&lt;='P10'!$B$17,INDEX('P10'!$AG:$AG,$A478+52),0)</f>
        <v>2573.2669163074142</v>
      </c>
      <c r="T478">
        <f>IF($A478&lt;='P01'!$B$17,INDEX('P01'!$AI:$AI,$A478+52),0)+IF($A478&lt;='P02'!$B$17,INDEX('P02'!$AI:$AI,$A478+52),0)+IF($A478&lt;='P03'!$B$17,INDEX('P03'!$AI:$AI,$A478+52),0)+IF($A478&lt;='P04'!$B$17,INDEX('P04'!$AI:$AI,$A478+52),0)+IF($A478&lt;='P05'!$B$17,INDEX('P05'!$AI:$AI,$A478+52),0)+IF($A478&lt;='P06'!$B$17,INDEX('P06'!$AI:$AI,$A478+52),0)+IF($A478&lt;='P07'!$B$17,INDEX('P07'!$AI:$AI,$A478+52),0)+IF($A478&lt;='P08'!$B$17,INDEX('P08'!$AI:$AI,$A478+52),0)+IF($A478&lt;='P09'!$B$17,INDEX('P09'!$AI:$AI,$A478+52),0)+IF($A478&lt;='P10'!$B$17,INDEX('P10'!$AI:$AI,$A478+52),0)</f>
        <v>2573.2669163074142</v>
      </c>
    </row>
    <row r="479" spans="1:20" x14ac:dyDescent="0.35">
      <c r="A479">
        <v>447</v>
      </c>
      <c r="B479">
        <f>IF($A479&lt;='P01'!$B$17,INDEX('P01'!$J:$J,$A479+52),0)+IF($A479&lt;='P02'!$B$17,INDEX('P02'!$J:$J,$A479+52),0)+IF($A479&lt;='P03'!$B$17,INDEX('P03'!$J:$J,$A479+52),0)+IF($A479&lt;='P04'!$B$17,INDEX('P04'!$J:$J,$A479+52),0)+IF($A479&lt;='P05'!$B$17,INDEX('P05'!$J:$J,$A479+52),0)+IF($A479&lt;='P06'!$B$17,INDEX('P06'!$J:$J,$A479+52),0)+IF($A479&lt;='P07'!$B$17,INDEX('P07'!$J:$J,$A479+52),0)+IF($A479&lt;='P08'!$B$17,INDEX('P08'!$J:$J,$A479+52),0)+IF($A479&lt;='P09'!$B$17,INDEX('P09'!$J:$J,$A479+52),0)+IF($A479&lt;='P10'!$B$17,INDEX('P10'!$J:$J,$A479+52),0)</f>
        <v>9.1602706547079627E-5</v>
      </c>
      <c r="C479">
        <f>IF($A479&lt;='P01'!$B$17,INDEX('P01'!$K:$K,$A479+52),0)+IF($A479&lt;='P02'!$B$17,INDEX('P02'!$K:$K,$A479+52),0)+IF($A479&lt;='P03'!$B$17,INDEX('P03'!$K:$K,$A479+52),0)+IF($A479&lt;='P04'!$B$17,INDEX('P04'!$K:$K,$A479+52),0)+IF($A479&lt;='P05'!$B$17,INDEX('P05'!$K:$K,$A479+52),0)+IF($A479&lt;='P06'!$B$17,INDEX('P06'!$K:$K,$A479+52),0)+IF($A479&lt;='P07'!$B$17,INDEX('P07'!$K:$K,$A479+52),0)+IF($A479&lt;='P08'!$B$17,INDEX('P08'!$K:$K,$A479+52),0)+IF($A479&lt;='P09'!$B$17,INDEX('P09'!$K:$K,$A479+52),0)+IF($A479&lt;='P10'!$B$17,INDEX('P10'!$K:$K,$A479+52),0)</f>
        <v>5.332905642152912E-4</v>
      </c>
      <c r="D479">
        <f>IF($A479&lt;='P01'!$B$17,INDEX('P01'!$L:$L,$A479+52),0)+IF($A479&lt;='P02'!$B$17,INDEX('P02'!$L:$L,$A479+52),0)+IF($A479&lt;='P03'!$B$17,INDEX('P03'!$L:$L,$A479+52),0)+IF($A479&lt;='P04'!$B$17,INDEX('P04'!$L:$L,$A479+52),0)+IF($A479&lt;='P05'!$B$17,INDEX('P05'!$L:$L,$A479+52),0)+IF($A479&lt;='P06'!$B$17,INDEX('P06'!$L:$L,$A479+52),0)+IF($A479&lt;='P07'!$B$17,INDEX('P07'!$L:$L,$A479+52),0)+IF($A479&lt;='P08'!$B$17,INDEX('P08'!$L:$L,$A479+52),0)+IF($A479&lt;='P09'!$B$17,INDEX('P09'!$L:$L,$A479+52),0)+IF($A479&lt;='P10'!$B$17,INDEX('P10'!$L:$L,$A479+52),0)</f>
        <v>0</v>
      </c>
      <c r="E479">
        <f>IF($A479&lt;='P01'!$B$17,INDEX('P01'!$M:$M,$A479+52),0)+IF($A479&lt;='P02'!$B$17,INDEX('P02'!$M:$M,$A479+52),0)+IF($A479&lt;='P03'!$B$17,INDEX('P03'!$M:$M,$A479+52),0)+IF($A479&lt;='P04'!$B$17,INDEX('P04'!$M:$M,$A479+52),0)+IF($A479&lt;='P05'!$B$17,INDEX('P05'!$M:$M,$A479+52),0)+IF($A479&lt;='P06'!$B$17,INDEX('P06'!$M:$M,$A479+52),0)+IF($A479&lt;='P07'!$B$17,INDEX('P07'!$M:$M,$A479+52),0)+IF($A479&lt;='P08'!$B$17,INDEX('P08'!$M:$M,$A479+52),0)+IF($A479&lt;='P09'!$B$17,INDEX('P09'!$M:$M,$A479+52),0)+IF($A479&lt;='P10'!$B$17,INDEX('P10'!$M:$M,$A479+52),0)</f>
        <v>0.15649916239773171</v>
      </c>
      <c r="F479">
        <f>IF($A479&lt;='P01'!$B$17,INDEX('P01'!$R:$R,$A479+52),0)+IF($A479&lt;='P02'!$B$17,INDEX('P02'!$R:$R,$A479+52),0)+IF($A479&lt;='P03'!$B$17,INDEX('P03'!$R:$R,$A479+52),0)+IF($A479&lt;='P04'!$B$17,INDEX('P04'!$R:$R,$A479+52),0)+IF($A479&lt;='P05'!$B$17,INDEX('P05'!$R:$R,$A479+52),0)+IF($A479&lt;='P06'!$B$17,INDEX('P06'!$R:$R,$A479+52),0)+IF($A479&lt;='P07'!$B$17,INDEX('P07'!$R:$R,$A479+52),0)+IF($A479&lt;='P08'!$B$17,INDEX('P08'!$R:$R,$A479+52),0)+IF($A479&lt;='P09'!$B$17,INDEX('P09'!$R:$R,$A479+52),0)+IF($A479&lt;='P10'!$B$17,INDEX('P10'!$R:$R,$A479+52),0)</f>
        <v>18.323807372059775</v>
      </c>
      <c r="G479">
        <f>IF($A479&lt;='P01'!$B$17,INDEX('P01'!$S:$S,$A479+52),0)+IF($A479&lt;='P02'!$B$17,INDEX('P02'!$S:$S,$A479+52),0)+IF($A479&lt;='P03'!$B$17,INDEX('P03'!$S:$S,$A479+52),0)+IF($A479&lt;='P04'!$B$17,INDEX('P04'!$S:$S,$A479+52),0)+IF($A479&lt;='P05'!$B$17,INDEX('P05'!$S:$S,$A479+52),0)+IF($A479&lt;='P06'!$B$17,INDEX('P06'!$S:$S,$A479+52),0)+IF($A479&lt;='P07'!$B$17,INDEX('P07'!$S:$S,$A479+52),0)+IF($A479&lt;='P08'!$B$17,INDEX('P08'!$S:$S,$A479+52),0)+IF($A479&lt;='P09'!$B$17,INDEX('P09'!$S:$S,$A479+52),0)+IF($A479&lt;='P10'!$B$17,INDEX('P10'!$S:$S,$A479+52),0)</f>
        <v>0.3664761474411955</v>
      </c>
      <c r="H479">
        <f>IF($A479&lt;='P01'!$B$17,INDEX('P01'!$T:$T,$A479+52),0)+IF($A479&lt;='P02'!$B$17,INDEX('P02'!$T:$T,$A479+52),0)+IF($A479&lt;='P03'!$B$17,INDEX('P03'!$T:$T,$A479+52),0)+IF($A479&lt;='P04'!$B$17,INDEX('P04'!$T:$T,$A479+52),0)+IF($A479&lt;='P05'!$B$17,INDEX('P05'!$T:$T,$A479+52),0)+IF($A479&lt;='P06'!$B$17,INDEX('P06'!$T:$T,$A479+52),0)+IF($A479&lt;='P07'!$B$17,INDEX('P07'!$T:$T,$A479+52),0)+IF($A479&lt;='P08'!$B$17,INDEX('P08'!$T:$T,$A479+52),0)+IF($A479&lt;='P09'!$B$17,INDEX('P09'!$T:$T,$A479+52),0)+IF($A479&lt;='P10'!$B$17,INDEX('P10'!$T:$T,$A479+52),0)</f>
        <v>2.362649535368063</v>
      </c>
      <c r="I479">
        <f>IF($A479&lt;='P01'!$B$17,INDEX('P01'!$U:$U,$A479+52),0)+IF($A479&lt;='P02'!$B$17,INDEX('P02'!$U:$U,$A479+52),0)+IF($A479&lt;='P03'!$B$17,INDEX('P03'!$U:$U,$A479+52),0)+IF($A479&lt;='P04'!$B$17,INDEX('P04'!$U:$U,$A479+52),0)+IF($A479&lt;='P05'!$B$17,INDEX('P05'!$U:$U,$A479+52),0)+IF($A479&lt;='P06'!$B$17,INDEX('P06'!$U:$U,$A479+52),0)+IF($A479&lt;='P07'!$B$17,INDEX('P07'!$U:$U,$A479+52),0)+IF($A479&lt;='P08'!$B$17,INDEX('P08'!$U:$U,$A479+52),0)+IF($A479&lt;='P09'!$B$17,INDEX('P09'!$U:$U,$A479+52),0)+IF($A479&lt;='P10'!$B$17,INDEX('P10'!$U:$U,$A479+52),0)</f>
        <v>91.60270654707962</v>
      </c>
      <c r="J479">
        <f>IF($A479&lt;='P01'!$B$17,INDEX('P01'!$V:$V,$A479+52),0)+IF($A479&lt;='P02'!$B$17,INDEX('P02'!$V:$V,$A479+52),0)+IF($A479&lt;='P03'!$B$17,INDEX('P03'!$V:$V,$A479+52),0)+IF($A479&lt;='P04'!$B$17,INDEX('P04'!$V:$V,$A479+52),0)+IF($A479&lt;='P05'!$B$17,INDEX('P05'!$V:$V,$A479+52),0)+IF($A479&lt;='P06'!$B$17,INDEX('P06'!$V:$V,$A479+52),0)+IF($A479&lt;='P07'!$B$17,INDEX('P07'!$V:$V,$A479+52),0)+IF($A479&lt;='P08'!$B$17,INDEX('P08'!$V:$V,$A479+52),0)+IF($A479&lt;='P09'!$B$17,INDEX('P09'!$V:$V,$A479+52),0)+IF($A479&lt;='P10'!$B$17,INDEX('P10'!$V:$V,$A479+52),0)</f>
        <v>6.8870769387004649E-2</v>
      </c>
      <c r="K479">
        <f>IF($A479&lt;='P01'!$B$17,INDEX('P01'!$W:$W,$A479+52),0)+IF($A479&lt;='P02'!$B$17,INDEX('P02'!$W:$W,$A479+52),0)+IF($A479&lt;='P03'!$B$17,INDEX('P03'!$W:$W,$A479+52),0)+IF($A479&lt;='P04'!$B$17,INDEX('P04'!$W:$W,$A479+52),0)+IF($A479&lt;='P05'!$B$17,INDEX('P05'!$W:$W,$A479+52),0)+IF($A479&lt;='P06'!$B$17,INDEX('P06'!$W:$W,$A479+52),0)+IF($A479&lt;='P07'!$B$17,INDEX('P07'!$W:$W,$A479+52),0)+IF($A479&lt;='P08'!$B$17,INDEX('P08'!$W:$W,$A479+52),0)+IF($A479&lt;='P09'!$B$17,INDEX('P09'!$W:$W,$A479+52),0)+IF($A479&lt;='P10'!$B$17,INDEX('P10'!$W:$W,$A479+52),0)</f>
        <v>-76.076895627216103</v>
      </c>
      <c r="L479">
        <f>IF($A479&lt;='P01'!$B$17,INDEX('P01'!$X:$X,$A479+52),0)+IF($A479&lt;='P02'!$B$17,INDEX('P02'!$X:$X,$A479+52),0)+IF($A479&lt;='P03'!$B$17,INDEX('P03'!$X:$X,$A479+52),0)+IF($A479&lt;='P04'!$B$17,INDEX('P04'!$X:$X,$A479+52),0)+IF($A479&lt;='P05'!$B$17,INDEX('P05'!$X:$X,$A479+52),0)+IF($A479&lt;='P06'!$B$17,INDEX('P06'!$X:$X,$A479+52),0)+IF($A479&lt;='P07'!$B$17,INDEX('P07'!$X:$X,$A479+52),0)+IF($A479&lt;='P08'!$B$17,INDEX('P08'!$X:$X,$A479+52),0)+IF($A479&lt;='P09'!$B$17,INDEX('P09'!$X:$X,$A479+52),0)+IF($A479&lt;='P10'!$B$17,INDEX('P10'!$X:$X,$A479+52),0)</f>
        <v>76.018107997603948</v>
      </c>
      <c r="M479">
        <f>IF($A479&lt;='P01'!$B$17,INDEX('P01'!$AA:$AA,$A479+52),0)+IF($A479&lt;='P02'!$B$17,INDEX('P02'!$AA:$AA,$A479+52),0)+IF($A479&lt;='P03'!$B$17,INDEX('P03'!$AA:$AA,$A479+52),0)+IF($A479&lt;='P04'!$B$17,INDEX('P04'!$AA:$AA,$A479+52),0)+IF($A479&lt;='P05'!$B$17,INDEX('P05'!$AA:$AA,$A479+52),0)+IF($A479&lt;='P06'!$B$17,INDEX('P06'!$AA:$AA,$A479+52),0)+IF($A479&lt;='P07'!$B$17,INDEX('P07'!$AA:$AA,$A479+52),0)+IF($A479&lt;='P08'!$B$17,INDEX('P08'!$AA:$AA,$A479+52),0)+IF($A479&lt;='P09'!$B$17,INDEX('P09'!$AA:$AA,$A479+52),0)+IF($A479&lt;='P10'!$B$17,INDEX('P10'!$AA:$AA,$A479+52),0)</f>
        <v>-17.637018377491316</v>
      </c>
      <c r="N479">
        <f>IF($A479&lt;='P01'!$B$17,INDEX('P01'!$AB:$AB,$A479+52),0)+IF($A479&lt;='P02'!$B$17,INDEX('P02'!$AB:$AB,$A479+52),0)+IF($A479&lt;='P03'!$B$17,INDEX('P03'!$AB:$AB,$A479+52),0)+IF($A479&lt;='P04'!$B$17,INDEX('P04'!$AB:$AB,$A479+52),0)+IF($A479&lt;='P05'!$B$17,INDEX('P05'!$AB:$AB,$A479+52),0)+IF($A479&lt;='P06'!$B$17,INDEX('P06'!$AB:$AB,$A479+52),0)+IF($A479&lt;='P07'!$B$17,INDEX('P07'!$AB:$AB,$A479+52),0)+IF($A479&lt;='P08'!$B$17,INDEX('P08'!$AB:$AB,$A479+52),0)+IF($A479&lt;='P09'!$B$17,INDEX('P09'!$AB:$AB,$A479+52),0)+IF($A479&lt;='P10'!$B$17,INDEX('P10'!$AB:$AB,$A479+52),0)</f>
        <v>4.2652380384178148</v>
      </c>
      <c r="O479">
        <f>IF($A479&lt;='P01'!$B$17,INDEX('P01'!$AC:$AC,$A479+52),0)+IF($A479&lt;='P02'!$B$17,INDEX('P02'!$AC:$AC,$A479+52),0)+IF($A479&lt;='P03'!$B$17,INDEX('P03'!$AC:$AC,$A479+52),0)+IF($A479&lt;='P04'!$B$17,INDEX('P04'!$AC:$AC,$A479+52),0)+IF($A479&lt;='P05'!$B$17,INDEX('P05'!$AC:$AC,$A479+52),0)+IF($A479&lt;='P06'!$B$17,INDEX('P06'!$AC:$AC,$A479+52),0)+IF($A479&lt;='P07'!$B$17,INDEX('P07'!$AC:$AC,$A479+52),0)+IF($A479&lt;='P08'!$B$17,INDEX('P08'!$AC:$AC,$A479+52),0)+IF($A479&lt;='P09'!$B$17,INDEX('P09'!$AC:$AC,$A479+52),0)+IF($A479&lt;='P10'!$B$17,INDEX('P10'!$AC:$AC,$A479+52),0)</f>
        <v>8.5304760768356303E-2</v>
      </c>
      <c r="P479">
        <f>IF($A479&lt;='P01'!$B$17,INDEX('P01'!$AD:$AD,$A479+52),0)+IF($A479&lt;='P02'!$B$17,INDEX('P02'!$AD:$AD,$A479+52),0)+IF($A479&lt;='P03'!$B$17,INDEX('P03'!$AD:$AD,$A479+52),0)+IF($A479&lt;='P04'!$B$17,INDEX('P04'!$AD:$AD,$A479+52),0)+IF($A479&lt;='P05'!$B$17,INDEX('P05'!$AD:$AD,$A479+52),0)+IF($A479&lt;='P06'!$B$17,INDEX('P06'!$AD:$AD,$A479+52),0)+IF($A479&lt;='P07'!$B$17,INDEX('P07'!$AD:$AD,$A479+52),0)+IF($A479&lt;='P08'!$B$17,INDEX('P08'!$AD:$AD,$A479+52),0)+IF($A479&lt;='P09'!$B$17,INDEX('P09'!$AD:$AD,$A479+52),0)+IF($A479&lt;='P10'!$B$17,INDEX('P10'!$AD:$AD,$A479+52),0)</f>
        <v>0.54816009464707094</v>
      </c>
      <c r="Q479">
        <f>IF($A479&lt;='P01'!$B$17,INDEX('P01'!$AE:$AE,$A479+52),0)+IF($A479&lt;='P02'!$B$17,INDEX('P02'!$AE:$AE,$A479+52),0)+IF($A479&lt;='P03'!$B$17,INDEX('P03'!$AE:$AE,$A479+52),0)+IF($A479&lt;='P04'!$B$17,INDEX('P04'!$AE:$AE,$A479+52),0)+IF($A479&lt;='P05'!$B$17,INDEX('P05'!$AE:$AE,$A479+52),0)+IF($A479&lt;='P06'!$B$17,INDEX('P06'!$AE:$AE,$A479+52),0)+IF($A479&lt;='P07'!$B$17,INDEX('P07'!$AE:$AE,$A479+52),0)+IF($A479&lt;='P08'!$B$17,INDEX('P08'!$AE:$AE,$A479+52),0)+IF($A479&lt;='P09'!$B$17,INDEX('P09'!$AE:$AE,$A479+52),0)+IF($A479&lt;='P10'!$B$17,INDEX('P10'!$AE:$AE,$A479+52),0)</f>
        <v>21.252812801519735</v>
      </c>
      <c r="R479">
        <f>IF($A479&lt;='P01'!$B$17,INDEX('P01'!$AF:$AF,$A479+52),0)+IF($A479&lt;='P02'!$B$17,INDEX('P02'!$AF:$AF,$A479+52),0)+IF($A479&lt;='P03'!$B$17,INDEX('P03'!$AF:$AF,$A479+52),0)+IF($A479&lt;='P04'!$B$17,INDEX('P04'!$AF:$AF,$A479+52),0)+IF($A479&lt;='P05'!$B$17,INDEX('P05'!$AF:$AF,$A479+52),0)+IF($A479&lt;='P06'!$B$17,INDEX('P06'!$AF:$AF,$A479+52),0)+IF($A479&lt;='P07'!$B$17,INDEX('P07'!$AF:$AF,$A479+52),0)+IF($A479&lt;='P08'!$B$17,INDEX('P08'!$AF:$AF,$A479+52),0)+IF($A479&lt;='P09'!$B$17,INDEX('P09'!$AF:$AF,$A479+52),0)+IF($A479&lt;='P10'!$B$17,INDEX('P10'!$AF:$AF,$A479+52),0)</f>
        <v>1.5978758973965165E-2</v>
      </c>
      <c r="S479">
        <f>IF($A479&lt;='P01'!$B$17,INDEX('P01'!$AG:$AG,$A479+52),0)+IF($A479&lt;='P02'!$B$17,INDEX('P02'!$AG:$AG,$A479+52),0)+IF($A479&lt;='P03'!$B$17,INDEX('P03'!$AG:$AG,$A479+52),0)+IF($A479&lt;='P04'!$B$17,INDEX('P04'!$AG:$AG,$A479+52),0)+IF($A479&lt;='P05'!$B$17,INDEX('P05'!$AG:$AG,$A479+52),0)+IF($A479&lt;='P06'!$B$17,INDEX('P06'!$AG:$AG,$A479+52),0)+IF($A479&lt;='P07'!$B$17,INDEX('P07'!$AG:$AG,$A479+52),0)+IF($A479&lt;='P08'!$B$17,INDEX('P08'!$AG:$AG,$A479+52),0)+IF($A479&lt;='P09'!$B$17,INDEX('P09'!$AG:$AG,$A479+52),0)+IF($A479&lt;='P10'!$B$17,INDEX('P10'!$AG:$AG,$A479+52),0)</f>
        <v>2505.6730145839419</v>
      </c>
      <c r="T479">
        <f>IF($A479&lt;='P01'!$B$17,INDEX('P01'!$AI:$AI,$A479+52),0)+IF($A479&lt;='P02'!$B$17,INDEX('P02'!$AI:$AI,$A479+52),0)+IF($A479&lt;='P03'!$B$17,INDEX('P03'!$AI:$AI,$A479+52),0)+IF($A479&lt;='P04'!$B$17,INDEX('P04'!$AI:$AI,$A479+52),0)+IF($A479&lt;='P05'!$B$17,INDEX('P05'!$AI:$AI,$A479+52),0)+IF($A479&lt;='P06'!$B$17,INDEX('P06'!$AI:$AI,$A479+52),0)+IF($A479&lt;='P07'!$B$17,INDEX('P07'!$AI:$AI,$A479+52),0)+IF($A479&lt;='P08'!$B$17,INDEX('P08'!$AI:$AI,$A479+52),0)+IF($A479&lt;='P09'!$B$17,INDEX('P09'!$AI:$AI,$A479+52),0)+IF($A479&lt;='P10'!$B$17,INDEX('P10'!$AI:$AI,$A479+52),0)</f>
        <v>2505.6730145839419</v>
      </c>
    </row>
    <row r="480" spans="1:20" x14ac:dyDescent="0.35">
      <c r="A480">
        <v>448</v>
      </c>
      <c r="B480">
        <f>IF($A480&lt;='P01'!$B$17,INDEX('P01'!$J:$J,$A480+52),0)+IF($A480&lt;='P02'!$B$17,INDEX('P02'!$J:$J,$A480+52),0)+IF($A480&lt;='P03'!$B$17,INDEX('P03'!$J:$J,$A480+52),0)+IF($A480&lt;='P04'!$B$17,INDEX('P04'!$J:$J,$A480+52),0)+IF($A480&lt;='P05'!$B$17,INDEX('P05'!$J:$J,$A480+52),0)+IF($A480&lt;='P06'!$B$17,INDEX('P06'!$J:$J,$A480+52),0)+IF($A480&lt;='P07'!$B$17,INDEX('P07'!$J:$J,$A480+52),0)+IF($A480&lt;='P08'!$B$17,INDEX('P08'!$J:$J,$A480+52),0)+IF($A480&lt;='P09'!$B$17,INDEX('P09'!$J:$J,$A480+52),0)+IF($A480&lt;='P10'!$B$17,INDEX('P10'!$J:$J,$A480+52),0)</f>
        <v>9.1238396227686793E-5</v>
      </c>
      <c r="C480">
        <f>IF($A480&lt;='P01'!$B$17,INDEX('P01'!$K:$K,$A480+52),0)+IF($A480&lt;='P02'!$B$17,INDEX('P02'!$K:$K,$A480+52),0)+IF($A480&lt;='P03'!$B$17,INDEX('P03'!$K:$K,$A480+52),0)+IF($A480&lt;='P04'!$B$17,INDEX('P04'!$K:$K,$A480+52),0)+IF($A480&lt;='P05'!$B$17,INDEX('P05'!$K:$K,$A480+52),0)+IF($A480&lt;='P06'!$B$17,INDEX('P06'!$K:$K,$A480+52),0)+IF($A480&lt;='P07'!$B$17,INDEX('P07'!$K:$K,$A480+52),0)+IF($A480&lt;='P08'!$B$17,INDEX('P08'!$K:$K,$A480+52),0)+IF($A480&lt;='P09'!$B$17,INDEX('P09'!$K:$K,$A480+52),0)+IF($A480&lt;='P10'!$B$17,INDEX('P10'!$K:$K,$A480+52),0)</f>
        <v>5.3116963064136222E-4</v>
      </c>
      <c r="D480">
        <f>IF($A480&lt;='P01'!$B$17,INDEX('P01'!$L:$L,$A480+52),0)+IF($A480&lt;='P02'!$B$17,INDEX('P02'!$L:$L,$A480+52),0)+IF($A480&lt;='P03'!$B$17,INDEX('P03'!$L:$L,$A480+52),0)+IF($A480&lt;='P04'!$B$17,INDEX('P04'!$L:$L,$A480+52),0)+IF($A480&lt;='P05'!$B$17,INDEX('P05'!$L:$L,$A480+52),0)+IF($A480&lt;='P06'!$B$17,INDEX('P06'!$L:$L,$A480+52),0)+IF($A480&lt;='P07'!$B$17,INDEX('P07'!$L:$L,$A480+52),0)+IF($A480&lt;='P08'!$B$17,INDEX('P08'!$L:$L,$A480+52),0)+IF($A480&lt;='P09'!$B$17,INDEX('P09'!$L:$L,$A480+52),0)+IF($A480&lt;='P10'!$B$17,INDEX('P10'!$L:$L,$A480+52),0)</f>
        <v>0</v>
      </c>
      <c r="E480">
        <f>IF($A480&lt;='P01'!$B$17,INDEX('P01'!$M:$M,$A480+52),0)+IF($A480&lt;='P02'!$B$17,INDEX('P02'!$M:$M,$A480+52),0)+IF($A480&lt;='P03'!$B$17,INDEX('P03'!$M:$M,$A480+52),0)+IF($A480&lt;='P04'!$B$17,INDEX('P04'!$M:$M,$A480+52),0)+IF($A480&lt;='P05'!$B$17,INDEX('P05'!$M:$M,$A480+52),0)+IF($A480&lt;='P06'!$B$17,INDEX('P06'!$M:$M,$A480+52),0)+IF($A480&lt;='P07'!$B$17,INDEX('P07'!$M:$M,$A480+52),0)+IF($A480&lt;='P08'!$B$17,INDEX('P08'!$M:$M,$A480+52),0)+IF($A480&lt;='P09'!$B$17,INDEX('P09'!$M:$M,$A480+52),0)+IF($A480&lt;='P10'!$B$17,INDEX('P10'!$M:$M,$A480+52),0)</f>
        <v>0.15587675437086265</v>
      </c>
      <c r="F480">
        <f>IF($A480&lt;='P01'!$B$17,INDEX('P01'!$R:$R,$A480+52),0)+IF($A480&lt;='P02'!$B$17,INDEX('P02'!$R:$R,$A480+52),0)+IF($A480&lt;='P03'!$B$17,INDEX('P03'!$R:$R,$A480+52),0)+IF($A480&lt;='P04'!$B$17,INDEX('P04'!$R:$R,$A480+52),0)+IF($A480&lt;='P05'!$B$17,INDEX('P05'!$R:$R,$A480+52),0)+IF($A480&lt;='P06'!$B$17,INDEX('P06'!$R:$R,$A480+52),0)+IF($A480&lt;='P07'!$B$17,INDEX('P07'!$R:$R,$A480+52),0)+IF($A480&lt;='P08'!$B$17,INDEX('P08'!$R:$R,$A480+52),0)+IF($A480&lt;='P09'!$B$17,INDEX('P09'!$R:$R,$A480+52),0)+IF($A480&lt;='P10'!$B$17,INDEX('P10'!$R:$R,$A480+52),0)</f>
        <v>18.250932318823473</v>
      </c>
      <c r="G480">
        <f>IF($A480&lt;='P01'!$B$17,INDEX('P01'!$S:$S,$A480+52),0)+IF($A480&lt;='P02'!$B$17,INDEX('P02'!$S:$S,$A480+52),0)+IF($A480&lt;='P03'!$B$17,INDEX('P03'!$S:$S,$A480+52),0)+IF($A480&lt;='P04'!$B$17,INDEX('P04'!$S:$S,$A480+52),0)+IF($A480&lt;='P05'!$B$17,INDEX('P05'!$S:$S,$A480+52),0)+IF($A480&lt;='P06'!$B$17,INDEX('P06'!$S:$S,$A480+52),0)+IF($A480&lt;='P07'!$B$17,INDEX('P07'!$S:$S,$A480+52),0)+IF($A480&lt;='P08'!$B$17,INDEX('P08'!$S:$S,$A480+52),0)+IF($A480&lt;='P09'!$B$17,INDEX('P09'!$S:$S,$A480+52),0)+IF($A480&lt;='P10'!$B$17,INDEX('P10'!$S:$S,$A480+52),0)</f>
        <v>0.36501864637646947</v>
      </c>
      <c r="H480">
        <f>IF($A480&lt;='P01'!$B$17,INDEX('P01'!$T:$T,$A480+52),0)+IF($A480&lt;='P02'!$B$17,INDEX('P02'!$T:$T,$A480+52),0)+IF($A480&lt;='P03'!$B$17,INDEX('P03'!$T:$T,$A480+52),0)+IF($A480&lt;='P04'!$B$17,INDEX('P04'!$T:$T,$A480+52),0)+IF($A480&lt;='P05'!$B$17,INDEX('P05'!$T:$T,$A480+52),0)+IF($A480&lt;='P06'!$B$17,INDEX('P06'!$T:$T,$A480+52),0)+IF($A480&lt;='P07'!$B$17,INDEX('P07'!$T:$T,$A480+52),0)+IF($A480&lt;='P08'!$B$17,INDEX('P08'!$T:$T,$A480+52),0)+IF($A480&lt;='P09'!$B$17,INDEX('P09'!$T:$T,$A480+52),0)+IF($A480&lt;='P10'!$B$17,INDEX('P10'!$T:$T,$A480+52),0)</f>
        <v>2.3590568712659872</v>
      </c>
      <c r="I480">
        <f>IF($A480&lt;='P01'!$B$17,INDEX('P01'!$U:$U,$A480+52),0)+IF($A480&lt;='P02'!$B$17,INDEX('P02'!$U:$U,$A480+52),0)+IF($A480&lt;='P03'!$B$17,INDEX('P03'!$U:$U,$A480+52),0)+IF($A480&lt;='P04'!$B$17,INDEX('P04'!$U:$U,$A480+52),0)+IF($A480&lt;='P05'!$B$17,INDEX('P05'!$U:$U,$A480+52),0)+IF($A480&lt;='P06'!$B$17,INDEX('P06'!$U:$U,$A480+52),0)+IF($A480&lt;='P07'!$B$17,INDEX('P07'!$U:$U,$A480+52),0)+IF($A480&lt;='P08'!$B$17,INDEX('P08'!$U:$U,$A480+52),0)+IF($A480&lt;='P09'!$B$17,INDEX('P09'!$U:$U,$A480+52),0)+IF($A480&lt;='P10'!$B$17,INDEX('P10'!$U:$U,$A480+52),0)</f>
        <v>91.238396227686792</v>
      </c>
      <c r="J480">
        <f>IF($A480&lt;='P01'!$B$17,INDEX('P01'!$V:$V,$A480+52),0)+IF($A480&lt;='P02'!$B$17,INDEX('P02'!$V:$V,$A480+52),0)+IF($A480&lt;='P03'!$B$17,INDEX('P03'!$V:$V,$A480+52),0)+IF($A480&lt;='P04'!$B$17,INDEX('P04'!$V:$V,$A480+52),0)+IF($A480&lt;='P05'!$B$17,INDEX('P05'!$V:$V,$A480+52),0)+IF($A480&lt;='P06'!$B$17,INDEX('P06'!$V:$V,$A480+52),0)+IF($A480&lt;='P07'!$B$17,INDEX('P07'!$V:$V,$A480+52),0)+IF($A480&lt;='P08'!$B$17,INDEX('P08'!$V:$V,$A480+52),0)+IF($A480&lt;='P09'!$B$17,INDEX('P09'!$V:$V,$A480+52),0)+IF($A480&lt;='P10'!$B$17,INDEX('P10'!$V:$V,$A480+52),0)</f>
        <v>6.8766043934856511E-2</v>
      </c>
      <c r="K480">
        <f>IF($A480&lt;='P01'!$B$17,INDEX('P01'!$W:$W,$A480+52),0)+IF($A480&lt;='P02'!$B$17,INDEX('P02'!$W:$W,$A480+52),0)+IF($A480&lt;='P03'!$B$17,INDEX('P03'!$W:$W,$A480+52),0)+IF($A480&lt;='P04'!$B$17,INDEX('P04'!$W:$W,$A480+52),0)+IF($A480&lt;='P05'!$B$17,INDEX('P05'!$W:$W,$A480+52),0)+IF($A480&lt;='P06'!$B$17,INDEX('P06'!$W:$W,$A480+52),0)+IF($A480&lt;='P07'!$B$17,INDEX('P07'!$W:$W,$A480+52),0)+IF($A480&lt;='P08'!$B$17,INDEX('P08'!$W:$W,$A480+52),0)+IF($A480&lt;='P09'!$B$17,INDEX('P09'!$W:$W,$A480+52),0)+IF($A480&lt;='P10'!$B$17,INDEX('P10'!$W:$W,$A480+52),0)</f>
        <v>-75.780305470440638</v>
      </c>
      <c r="L480">
        <f>IF($A480&lt;='P01'!$B$17,INDEX('P01'!$X:$X,$A480+52),0)+IF($A480&lt;='P02'!$B$17,INDEX('P02'!$X:$X,$A480+52),0)+IF($A480&lt;='P03'!$B$17,INDEX('P03'!$X:$X,$A480+52),0)+IF($A480&lt;='P04'!$B$17,INDEX('P04'!$X:$X,$A480+52),0)+IF($A480&lt;='P05'!$B$17,INDEX('P05'!$X:$X,$A480+52),0)+IF($A480&lt;='P06'!$B$17,INDEX('P06'!$X:$X,$A480+52),0)+IF($A480&lt;='P07'!$B$17,INDEX('P07'!$X:$X,$A480+52),0)+IF($A480&lt;='P08'!$B$17,INDEX('P08'!$X:$X,$A480+52),0)+IF($A480&lt;='P09'!$B$17,INDEX('P09'!$X:$X,$A480+52),0)+IF($A480&lt;='P10'!$B$17,INDEX('P10'!$X:$X,$A480+52),0)</f>
        <v>75.721751643310171</v>
      </c>
      <c r="M480">
        <f>IF($A480&lt;='P01'!$B$17,INDEX('P01'!$AA:$AA,$A480+52),0)+IF($A480&lt;='P02'!$B$17,INDEX('P02'!$AA:$AA,$A480+52),0)+IF($A480&lt;='P03'!$B$17,INDEX('P03'!$AA:$AA,$A480+52),0)+IF($A480&lt;='P04'!$B$17,INDEX('P04'!$AA:$AA,$A480+52),0)+IF($A480&lt;='P05'!$B$17,INDEX('P05'!$AA:$AA,$A480+52),0)+IF($A480&lt;='P06'!$B$17,INDEX('P06'!$AA:$AA,$A480+52),0)+IF($A480&lt;='P07'!$B$17,INDEX('P07'!$AA:$AA,$A480+52),0)+IF($A480&lt;='P08'!$B$17,INDEX('P08'!$AA:$AA,$A480+52),0)+IF($A480&lt;='P09'!$B$17,INDEX('P09'!$AA:$AA,$A480+52),0)+IF($A480&lt;='P10'!$B$17,INDEX('P10'!$AA:$AA,$A480+52),0)</f>
        <v>-17.510934274808815</v>
      </c>
      <c r="N480">
        <f>IF($A480&lt;='P01'!$B$17,INDEX('P01'!$AB:$AB,$A480+52),0)+IF($A480&lt;='P02'!$B$17,INDEX('P02'!$AB:$AB,$A480+52),0)+IF($A480&lt;='P03'!$B$17,INDEX('P03'!$AB:$AB,$A480+52),0)+IF($A480&lt;='P04'!$B$17,INDEX('P04'!$AB:$AB,$A480+52),0)+IF($A480&lt;='P05'!$B$17,INDEX('P05'!$AB:$AB,$A480+52),0)+IF($A480&lt;='P06'!$B$17,INDEX('P06'!$AB:$AB,$A480+52),0)+IF($A480&lt;='P07'!$B$17,INDEX('P07'!$AB:$AB,$A480+52),0)+IF($A480&lt;='P08'!$B$17,INDEX('P08'!$AB:$AB,$A480+52),0)+IF($A480&lt;='P09'!$B$17,INDEX('P09'!$AB:$AB,$A480+52),0)+IF($A480&lt;='P10'!$B$17,INDEX('P10'!$AB:$AB,$A480+52),0)</f>
        <v>4.2344125260732035</v>
      </c>
      <c r="O480">
        <f>IF($A480&lt;='P01'!$B$17,INDEX('P01'!$AC:$AC,$A480+52),0)+IF($A480&lt;='P02'!$B$17,INDEX('P02'!$AC:$AC,$A480+52),0)+IF($A480&lt;='P03'!$B$17,INDEX('P03'!$AC:$AC,$A480+52),0)+IF($A480&lt;='P04'!$B$17,INDEX('P04'!$AC:$AC,$A480+52),0)+IF($A480&lt;='P05'!$B$17,INDEX('P05'!$AC:$AC,$A480+52),0)+IF($A480&lt;='P06'!$B$17,INDEX('P06'!$AC:$AC,$A480+52),0)+IF($A480&lt;='P07'!$B$17,INDEX('P07'!$AC:$AC,$A480+52),0)+IF($A480&lt;='P08'!$B$17,INDEX('P08'!$AC:$AC,$A480+52),0)+IF($A480&lt;='P09'!$B$17,INDEX('P09'!$AC:$AC,$A480+52),0)+IF($A480&lt;='P10'!$B$17,INDEX('P10'!$AC:$AC,$A480+52),0)</f>
        <v>8.4688250521464073E-2</v>
      </c>
      <c r="P480">
        <f>IF($A480&lt;='P01'!$B$17,INDEX('P01'!$AD:$AD,$A480+52),0)+IF($A480&lt;='P02'!$B$17,INDEX('P02'!$AD:$AD,$A480+52),0)+IF($A480&lt;='P03'!$B$17,INDEX('P03'!$AD:$AD,$A480+52),0)+IF($A480&lt;='P04'!$B$17,INDEX('P04'!$AD:$AD,$A480+52),0)+IF($A480&lt;='P05'!$B$17,INDEX('P05'!$AD:$AD,$A480+52),0)+IF($A480&lt;='P06'!$B$17,INDEX('P06'!$AD:$AD,$A480+52),0)+IF($A480&lt;='P07'!$B$17,INDEX('P07'!$AD:$AD,$A480+52),0)+IF($A480&lt;='P08'!$B$17,INDEX('P08'!$AD:$AD,$A480+52),0)+IF($A480&lt;='P09'!$B$17,INDEX('P09'!$AD:$AD,$A480+52),0)+IF($A480&lt;='P10'!$B$17,INDEX('P10'!$AD:$AD,$A480+52),0)</f>
        <v>0.54554059998325988</v>
      </c>
      <c r="Q480">
        <f>IF($A480&lt;='P01'!$B$17,INDEX('P01'!$AE:$AE,$A480+52),0)+IF($A480&lt;='P02'!$B$17,INDEX('P02'!$AE:$AE,$A480+52),0)+IF($A480&lt;='P03'!$B$17,INDEX('P03'!$AE:$AE,$A480+52),0)+IF($A480&lt;='P04'!$B$17,INDEX('P04'!$AE:$AE,$A480+52),0)+IF($A480&lt;='P05'!$B$17,INDEX('P05'!$AE:$AE,$A480+52),0)+IF($A480&lt;='P06'!$B$17,INDEX('P06'!$AE:$AE,$A480+52),0)+IF($A480&lt;='P07'!$B$17,INDEX('P07'!$AE:$AE,$A480+52),0)+IF($A480&lt;='P08'!$B$17,INDEX('P08'!$AE:$AE,$A480+52),0)+IF($A480&lt;='P09'!$B$17,INDEX('P09'!$AE:$AE,$A480+52),0)+IF($A480&lt;='P10'!$B$17,INDEX('P10'!$AE:$AE,$A480+52),0)</f>
        <v>21.099215549157705</v>
      </c>
      <c r="R480">
        <f>IF($A480&lt;='P01'!$B$17,INDEX('P01'!$AF:$AF,$A480+52),0)+IF($A480&lt;='P02'!$B$17,INDEX('P02'!$AF:$AF,$A480+52),0)+IF($A480&lt;='P03'!$B$17,INDEX('P03'!$AF:$AF,$A480+52),0)+IF($A480&lt;='P04'!$B$17,INDEX('P04'!$AF:$AF,$A480+52),0)+IF($A480&lt;='P05'!$B$17,INDEX('P05'!$AF:$AF,$A480+52),0)+IF($A480&lt;='P06'!$B$17,INDEX('P06'!$AF:$AF,$A480+52),0)+IF($A480&lt;='P07'!$B$17,INDEX('P07'!$AF:$AF,$A480+52),0)+IF($A480&lt;='P08'!$B$17,INDEX('P08'!$AF:$AF,$A480+52),0)+IF($A480&lt;='P09'!$B$17,INDEX('P09'!$AF:$AF,$A480+52),0)+IF($A480&lt;='P10'!$B$17,INDEX('P10'!$AF:$AF,$A480+52),0)</f>
        <v>1.5902401219587636E-2</v>
      </c>
      <c r="S480">
        <f>IF($A480&lt;='P01'!$B$17,INDEX('P01'!$AG:$AG,$A480+52),0)+IF($A480&lt;='P02'!$B$17,INDEX('P02'!$AG:$AG,$A480+52),0)+IF($A480&lt;='P03'!$B$17,INDEX('P03'!$AG:$AG,$A480+52),0)+IF($A480&lt;='P04'!$B$17,INDEX('P04'!$AG:$AG,$A480+52),0)+IF($A480&lt;='P05'!$B$17,INDEX('P05'!$AG:$AG,$A480+52),0)+IF($A480&lt;='P06'!$B$17,INDEX('P06'!$AG:$AG,$A480+52),0)+IF($A480&lt;='P07'!$B$17,INDEX('P07'!$AG:$AG,$A480+52),0)+IF($A480&lt;='P08'!$B$17,INDEX('P08'!$AG:$AG,$A480+52),0)+IF($A480&lt;='P09'!$B$17,INDEX('P09'!$AG:$AG,$A480+52),0)+IF($A480&lt;='P10'!$B$17,INDEX('P10'!$AG:$AG,$A480+52),0)</f>
        <v>2438.1541843696577</v>
      </c>
      <c r="T480">
        <f>IF($A480&lt;='P01'!$B$17,INDEX('P01'!$AI:$AI,$A480+52),0)+IF($A480&lt;='P02'!$B$17,INDEX('P02'!$AI:$AI,$A480+52),0)+IF($A480&lt;='P03'!$B$17,INDEX('P03'!$AI:$AI,$A480+52),0)+IF($A480&lt;='P04'!$B$17,INDEX('P04'!$AI:$AI,$A480+52),0)+IF($A480&lt;='P05'!$B$17,INDEX('P05'!$AI:$AI,$A480+52),0)+IF($A480&lt;='P06'!$B$17,INDEX('P06'!$AI:$AI,$A480+52),0)+IF($A480&lt;='P07'!$B$17,INDEX('P07'!$AI:$AI,$A480+52),0)+IF($A480&lt;='P08'!$B$17,INDEX('P08'!$AI:$AI,$A480+52),0)+IF($A480&lt;='P09'!$B$17,INDEX('P09'!$AI:$AI,$A480+52),0)+IF($A480&lt;='P10'!$B$17,INDEX('P10'!$AI:$AI,$A480+52),0)</f>
        <v>2438.1541843696577</v>
      </c>
    </row>
    <row r="481" spans="1:20" x14ac:dyDescent="0.35">
      <c r="A481">
        <v>449</v>
      </c>
      <c r="B481">
        <f>IF($A481&lt;='P01'!$B$17,INDEX('P01'!$J:$J,$A481+52),0)+IF($A481&lt;='P02'!$B$17,INDEX('P02'!$J:$J,$A481+52),0)+IF($A481&lt;='P03'!$B$17,INDEX('P03'!$J:$J,$A481+52),0)+IF($A481&lt;='P04'!$B$17,INDEX('P04'!$J:$J,$A481+52),0)+IF($A481&lt;='P05'!$B$17,INDEX('P05'!$J:$J,$A481+52),0)+IF($A481&lt;='P06'!$B$17,INDEX('P06'!$J:$J,$A481+52),0)+IF($A481&lt;='P07'!$B$17,INDEX('P07'!$J:$J,$A481+52),0)+IF($A481&lt;='P08'!$B$17,INDEX('P08'!$J:$J,$A481+52),0)+IF($A481&lt;='P09'!$B$17,INDEX('P09'!$J:$J,$A481+52),0)+IF($A481&lt;='P10'!$B$17,INDEX('P10'!$J:$J,$A481+52),0)</f>
        <v>9.0875534795710239E-5</v>
      </c>
      <c r="C481">
        <f>IF($A481&lt;='P01'!$B$17,INDEX('P01'!$K:$K,$A481+52),0)+IF($A481&lt;='P02'!$B$17,INDEX('P02'!$K:$K,$A481+52),0)+IF($A481&lt;='P03'!$B$17,INDEX('P03'!$K:$K,$A481+52),0)+IF($A481&lt;='P04'!$B$17,INDEX('P04'!$K:$K,$A481+52),0)+IF($A481&lt;='P05'!$B$17,INDEX('P05'!$K:$K,$A481+52),0)+IF($A481&lt;='P06'!$B$17,INDEX('P06'!$K:$K,$A481+52),0)+IF($A481&lt;='P07'!$B$17,INDEX('P07'!$K:$K,$A481+52),0)+IF($A481&lt;='P08'!$B$17,INDEX('P08'!$K:$K,$A481+52),0)+IF($A481&lt;='P09'!$B$17,INDEX('P09'!$K:$K,$A481+52),0)+IF($A481&lt;='P10'!$B$17,INDEX('P10'!$K:$K,$A481+52),0)</f>
        <v>5.2905713216740841E-4</v>
      </c>
      <c r="D481">
        <f>IF($A481&lt;='P01'!$B$17,INDEX('P01'!$L:$L,$A481+52),0)+IF($A481&lt;='P02'!$B$17,INDEX('P02'!$L:$L,$A481+52),0)+IF($A481&lt;='P03'!$B$17,INDEX('P03'!$L:$L,$A481+52),0)+IF($A481&lt;='P04'!$B$17,INDEX('P04'!$L:$L,$A481+52),0)+IF($A481&lt;='P05'!$B$17,INDEX('P05'!$L:$L,$A481+52),0)+IF($A481&lt;='P06'!$B$17,INDEX('P06'!$L:$L,$A481+52),0)+IF($A481&lt;='P07'!$B$17,INDEX('P07'!$L:$L,$A481+52),0)+IF($A481&lt;='P08'!$B$17,INDEX('P08'!$L:$L,$A481+52),0)+IF($A481&lt;='P09'!$B$17,INDEX('P09'!$L:$L,$A481+52),0)+IF($A481&lt;='P10'!$B$17,INDEX('P10'!$L:$L,$A481+52),0)</f>
        <v>0</v>
      </c>
      <c r="E481">
        <f>IF($A481&lt;='P01'!$B$17,INDEX('P01'!$M:$M,$A481+52),0)+IF($A481&lt;='P02'!$B$17,INDEX('P02'!$M:$M,$A481+52),0)+IF($A481&lt;='P03'!$B$17,INDEX('P03'!$M:$M,$A481+52),0)+IF($A481&lt;='P04'!$B$17,INDEX('P04'!$M:$M,$A481+52),0)+IF($A481&lt;='P05'!$B$17,INDEX('P05'!$M:$M,$A481+52),0)+IF($A481&lt;='P06'!$B$17,INDEX('P06'!$M:$M,$A481+52),0)+IF($A481&lt;='P07'!$B$17,INDEX('P07'!$M:$M,$A481+52),0)+IF($A481&lt;='P08'!$B$17,INDEX('P08'!$M:$M,$A481+52),0)+IF($A481&lt;='P09'!$B$17,INDEX('P09'!$M:$M,$A481+52),0)+IF($A481&lt;='P10'!$B$17,INDEX('P10'!$M:$M,$A481+52),0)</f>
        <v>0.15525682170389954</v>
      </c>
      <c r="F481">
        <f>IF($A481&lt;='P01'!$B$17,INDEX('P01'!$R:$R,$A481+52),0)+IF($A481&lt;='P02'!$B$17,INDEX('P02'!$R:$R,$A481+52),0)+IF($A481&lt;='P03'!$B$17,INDEX('P03'!$R:$R,$A481+52),0)+IF($A481&lt;='P04'!$B$17,INDEX('P04'!$R:$R,$A481+52),0)+IF($A481&lt;='P05'!$B$17,INDEX('P05'!$R:$R,$A481+52),0)+IF($A481&lt;='P06'!$B$17,INDEX('P06'!$R:$R,$A481+52),0)+IF($A481&lt;='P07'!$B$17,INDEX('P07'!$R:$R,$A481+52),0)+IF($A481&lt;='P08'!$B$17,INDEX('P08'!$R:$R,$A481+52),0)+IF($A481&lt;='P09'!$B$17,INDEX('P09'!$R:$R,$A481+52),0)+IF($A481&lt;='P10'!$B$17,INDEX('P10'!$R:$R,$A481+52),0)</f>
        <v>18.178347094730004</v>
      </c>
      <c r="G481">
        <f>IF($A481&lt;='P01'!$B$17,INDEX('P01'!$S:$S,$A481+52),0)+IF($A481&lt;='P02'!$B$17,INDEX('P02'!$S:$S,$A481+52),0)+IF($A481&lt;='P03'!$B$17,INDEX('P03'!$S:$S,$A481+52),0)+IF($A481&lt;='P04'!$B$17,INDEX('P04'!$S:$S,$A481+52),0)+IF($A481&lt;='P05'!$B$17,INDEX('P05'!$S:$S,$A481+52),0)+IF($A481&lt;='P06'!$B$17,INDEX('P06'!$S:$S,$A481+52),0)+IF($A481&lt;='P07'!$B$17,INDEX('P07'!$S:$S,$A481+52),0)+IF($A481&lt;='P08'!$B$17,INDEX('P08'!$S:$S,$A481+52),0)+IF($A481&lt;='P09'!$B$17,INDEX('P09'!$S:$S,$A481+52),0)+IF($A481&lt;='P10'!$B$17,INDEX('P10'!$S:$S,$A481+52),0)</f>
        <v>0.36356694189460009</v>
      </c>
      <c r="H481">
        <f>IF($A481&lt;='P01'!$B$17,INDEX('P01'!$T:$T,$A481+52),0)+IF($A481&lt;='P02'!$B$17,INDEX('P02'!$T:$T,$A481+52),0)+IF($A481&lt;='P03'!$B$17,INDEX('P03'!$T:$T,$A481+52),0)+IF($A481&lt;='P04'!$B$17,INDEX('P04'!$T:$T,$A481+52),0)+IF($A481&lt;='P05'!$B$17,INDEX('P05'!$T:$T,$A481+52),0)+IF($A481&lt;='P06'!$B$17,INDEX('P06'!$T:$T,$A481+52),0)+IF($A481&lt;='P07'!$B$17,INDEX('P07'!$T:$T,$A481+52),0)+IF($A481&lt;='P08'!$B$17,INDEX('P08'!$T:$T,$A481+52),0)+IF($A481&lt;='P09'!$B$17,INDEX('P09'!$T:$T,$A481+52),0)+IF($A481&lt;='P10'!$B$17,INDEX('P10'!$T:$T,$A481+52),0)</f>
        <v>2.3554696701981697</v>
      </c>
      <c r="I481">
        <f>IF($A481&lt;='P01'!$B$17,INDEX('P01'!$U:$U,$A481+52),0)+IF($A481&lt;='P02'!$B$17,INDEX('P02'!$U:$U,$A481+52),0)+IF($A481&lt;='P03'!$B$17,INDEX('P03'!$U:$U,$A481+52),0)+IF($A481&lt;='P04'!$B$17,INDEX('P04'!$U:$U,$A481+52),0)+IF($A481&lt;='P05'!$B$17,INDEX('P05'!$U:$U,$A481+52),0)+IF($A481&lt;='P06'!$B$17,INDEX('P06'!$U:$U,$A481+52),0)+IF($A481&lt;='P07'!$B$17,INDEX('P07'!$U:$U,$A481+52),0)+IF($A481&lt;='P08'!$B$17,INDEX('P08'!$U:$U,$A481+52),0)+IF($A481&lt;='P09'!$B$17,INDEX('P09'!$U:$U,$A481+52),0)+IF($A481&lt;='P10'!$B$17,INDEX('P10'!$U:$U,$A481+52),0)</f>
        <v>90.875534795710237</v>
      </c>
      <c r="J481">
        <f>IF($A481&lt;='P01'!$B$17,INDEX('P01'!$V:$V,$A481+52),0)+IF($A481&lt;='P02'!$B$17,INDEX('P02'!$V:$V,$A481+52),0)+IF($A481&lt;='P03'!$B$17,INDEX('P03'!$V:$V,$A481+52),0)+IF($A481&lt;='P04'!$B$17,INDEX('P04'!$V:$V,$A481+52),0)+IF($A481&lt;='P05'!$B$17,INDEX('P05'!$V:$V,$A481+52),0)+IF($A481&lt;='P06'!$B$17,INDEX('P06'!$V:$V,$A481+52),0)+IF($A481&lt;='P07'!$B$17,INDEX('P07'!$V:$V,$A481+52),0)+IF($A481&lt;='P08'!$B$17,INDEX('P08'!$V:$V,$A481+52),0)+IF($A481&lt;='P09'!$B$17,INDEX('P09'!$V:$V,$A481+52),0)+IF($A481&lt;='P10'!$B$17,INDEX('P10'!$V:$V,$A481+52),0)</f>
        <v>6.8661477729082779E-2</v>
      </c>
      <c r="K481">
        <f>IF($A481&lt;='P01'!$B$17,INDEX('P01'!$W:$W,$A481+52),0)+IF($A481&lt;='P02'!$B$17,INDEX('P02'!$W:$W,$A481+52),0)+IF($A481&lt;='P03'!$B$17,INDEX('P03'!$W:$W,$A481+52),0)+IF($A481&lt;='P04'!$B$17,INDEX('P04'!$W:$W,$A481+52),0)+IF($A481&lt;='P05'!$B$17,INDEX('P05'!$W:$W,$A481+52),0)+IF($A481&lt;='P06'!$B$17,INDEX('P06'!$W:$W,$A481+52),0)+IF($A481&lt;='P07'!$B$17,INDEX('P07'!$W:$W,$A481+52),0)+IF($A481&lt;='P08'!$B$17,INDEX('P08'!$W:$W,$A481+52),0)+IF($A481&lt;='P09'!$B$17,INDEX('P09'!$W:$W,$A481+52),0)+IF($A481&lt;='P10'!$B$17,INDEX('P10'!$W:$W,$A481+52),0)</f>
        <v>-75.484885790802082</v>
      </c>
      <c r="L481">
        <f>IF($A481&lt;='P01'!$B$17,INDEX('P01'!$X:$X,$A481+52),0)+IF($A481&lt;='P02'!$B$17,INDEX('P02'!$X:$X,$A481+52),0)+IF($A481&lt;='P03'!$B$17,INDEX('P03'!$X:$X,$A481+52),0)+IF($A481&lt;='P04'!$B$17,INDEX('P04'!$X:$X,$A481+52),0)+IF($A481&lt;='P05'!$B$17,INDEX('P05'!$X:$X,$A481+52),0)+IF($A481&lt;='P06'!$B$17,INDEX('P06'!$X:$X,$A481+52),0)+IF($A481&lt;='P07'!$B$17,INDEX('P07'!$X:$X,$A481+52),0)+IF($A481&lt;='P08'!$B$17,INDEX('P08'!$X:$X,$A481+52),0)+IF($A481&lt;='P09'!$B$17,INDEX('P09'!$X:$X,$A481+52),0)+IF($A481&lt;='P10'!$B$17,INDEX('P10'!$X:$X,$A481+52),0)</f>
        <v>75.426564836304621</v>
      </c>
      <c r="M481">
        <f>IF($A481&lt;='P01'!$B$17,INDEX('P01'!$AA:$AA,$A481+52),0)+IF($A481&lt;='P02'!$B$17,INDEX('P02'!$AA:$AA,$A481+52),0)+IF($A481&lt;='P03'!$B$17,INDEX('P03'!$AA:$AA,$A481+52),0)+IF($A481&lt;='P04'!$B$17,INDEX('P04'!$AA:$AA,$A481+52),0)+IF($A481&lt;='P05'!$B$17,INDEX('P05'!$AA:$AA,$A481+52),0)+IF($A481&lt;='P06'!$B$17,INDEX('P06'!$AA:$AA,$A481+52),0)+IF($A481&lt;='P07'!$B$17,INDEX('P07'!$AA:$AA,$A481+52),0)+IF($A481&lt;='P08'!$B$17,INDEX('P08'!$AA:$AA,$A481+52),0)+IF($A481&lt;='P09'!$B$17,INDEX('P09'!$AA:$AA,$A481+52),0)+IF($A481&lt;='P10'!$B$17,INDEX('P10'!$AA:$AA,$A481+52),0)</f>
        <v>-17.385754800119692</v>
      </c>
      <c r="N481">
        <f>IF($A481&lt;='P01'!$B$17,INDEX('P01'!$AB:$AB,$A481+52),0)+IF($A481&lt;='P02'!$B$17,INDEX('P02'!$AB:$AB,$A481+52),0)+IF($A481&lt;='P03'!$B$17,INDEX('P03'!$AB:$AB,$A481+52),0)+IF($A481&lt;='P04'!$B$17,INDEX('P04'!$AB:$AB,$A481+52),0)+IF($A481&lt;='P05'!$B$17,INDEX('P05'!$AB:$AB,$A481+52),0)+IF($A481&lt;='P06'!$B$17,INDEX('P06'!$AB:$AB,$A481+52),0)+IF($A481&lt;='P07'!$B$17,INDEX('P07'!$AB:$AB,$A481+52),0)+IF($A481&lt;='P08'!$B$17,INDEX('P08'!$AB:$AB,$A481+52),0)+IF($A481&lt;='P09'!$B$17,INDEX('P09'!$AB:$AB,$A481+52),0)+IF($A481&lt;='P10'!$B$17,INDEX('P10'!$AB:$AB,$A481+52),0)</f>
        <v>4.2038097943102937</v>
      </c>
      <c r="O481">
        <f>IF($A481&lt;='P01'!$B$17,INDEX('P01'!$AC:$AC,$A481+52),0)+IF($A481&lt;='P02'!$B$17,INDEX('P02'!$AC:$AC,$A481+52),0)+IF($A481&lt;='P03'!$B$17,INDEX('P03'!$AC:$AC,$A481+52),0)+IF($A481&lt;='P04'!$B$17,INDEX('P04'!$AC:$AC,$A481+52),0)+IF($A481&lt;='P05'!$B$17,INDEX('P05'!$AC:$AC,$A481+52),0)+IF($A481&lt;='P06'!$B$17,INDEX('P06'!$AC:$AC,$A481+52),0)+IF($A481&lt;='P07'!$B$17,INDEX('P07'!$AC:$AC,$A481+52),0)+IF($A481&lt;='P08'!$B$17,INDEX('P08'!$AC:$AC,$A481+52),0)+IF($A481&lt;='P09'!$B$17,INDEX('P09'!$AC:$AC,$A481+52),0)+IF($A481&lt;='P10'!$B$17,INDEX('P10'!$AC:$AC,$A481+52),0)</f>
        <v>8.4076195886205879E-2</v>
      </c>
      <c r="P481">
        <f>IF($A481&lt;='P01'!$B$17,INDEX('P01'!$AD:$AD,$A481+52),0)+IF($A481&lt;='P02'!$B$17,INDEX('P02'!$AD:$AD,$A481+52),0)+IF($A481&lt;='P03'!$B$17,INDEX('P03'!$AD:$AD,$A481+52),0)+IF($A481&lt;='P04'!$B$17,INDEX('P04'!$AD:$AD,$A481+52),0)+IF($A481&lt;='P05'!$B$17,INDEX('P05'!$AD:$AD,$A481+52),0)+IF($A481&lt;='P06'!$B$17,INDEX('P06'!$AD:$AD,$A481+52),0)+IF($A481&lt;='P07'!$B$17,INDEX('P07'!$AD:$AD,$A481+52),0)+IF($A481&lt;='P08'!$B$17,INDEX('P08'!$AD:$AD,$A481+52),0)+IF($A481&lt;='P09'!$B$17,INDEX('P09'!$AD:$AD,$A481+52),0)+IF($A481&lt;='P10'!$B$17,INDEX('P10'!$AD:$AD,$A481+52),0)</f>
        <v>0.54293362310824966</v>
      </c>
      <c r="Q481">
        <f>IF($A481&lt;='P01'!$B$17,INDEX('P01'!$AE:$AE,$A481+52),0)+IF($A481&lt;='P02'!$B$17,INDEX('P02'!$AE:$AE,$A481+52),0)+IF($A481&lt;='P03'!$B$17,INDEX('P03'!$AE:$AE,$A481+52),0)+IF($A481&lt;='P04'!$B$17,INDEX('P04'!$AE:$AE,$A481+52),0)+IF($A481&lt;='P05'!$B$17,INDEX('P05'!$AE:$AE,$A481+52),0)+IF($A481&lt;='P06'!$B$17,INDEX('P06'!$AE:$AE,$A481+52),0)+IF($A481&lt;='P07'!$B$17,INDEX('P07'!$AE:$AE,$A481+52),0)+IF($A481&lt;='P08'!$B$17,INDEX('P08'!$AE:$AE,$A481+52),0)+IF($A481&lt;='P09'!$B$17,INDEX('P09'!$AE:$AE,$A481+52),0)+IF($A481&lt;='P10'!$B$17,INDEX('P10'!$AE:$AE,$A481+52),0)</f>
        <v>20.946728367079235</v>
      </c>
      <c r="R481">
        <f>IF($A481&lt;='P01'!$B$17,INDEX('P01'!$AF:$AF,$A481+52),0)+IF($A481&lt;='P02'!$B$17,INDEX('P02'!$AF:$AF,$A481+52),0)+IF($A481&lt;='P03'!$B$17,INDEX('P03'!$AF:$AF,$A481+52),0)+IF($A481&lt;='P04'!$B$17,INDEX('P04'!$AF:$AF,$A481+52),0)+IF($A481&lt;='P05'!$B$17,INDEX('P05'!$AF:$AF,$A481+52),0)+IF($A481&lt;='P06'!$B$17,INDEX('P06'!$AF:$AF,$A481+52),0)+IF($A481&lt;='P07'!$B$17,INDEX('P07'!$AF:$AF,$A481+52),0)+IF($A481&lt;='P08'!$B$17,INDEX('P08'!$AF:$AF,$A481+52),0)+IF($A481&lt;='P09'!$B$17,INDEX('P09'!$AF:$AF,$A481+52),0)+IF($A481&lt;='P10'!$B$17,INDEX('P10'!$AF:$AF,$A481+52),0)</f>
        <v>1.582640835629227E-2</v>
      </c>
      <c r="S481">
        <f>IF($A481&lt;='P01'!$B$17,INDEX('P01'!$AG:$AG,$A481+52),0)+IF($A481&lt;='P02'!$B$17,INDEX('P02'!$AG:$AG,$A481+52),0)+IF($A481&lt;='P03'!$B$17,INDEX('P03'!$AG:$AG,$A481+52),0)+IF($A481&lt;='P04'!$B$17,INDEX('P04'!$AG:$AG,$A481+52),0)+IF($A481&lt;='P05'!$B$17,INDEX('P05'!$AG:$AG,$A481+52),0)+IF($A481&lt;='P06'!$B$17,INDEX('P06'!$AG:$AG,$A481+52),0)+IF($A481&lt;='P07'!$B$17,INDEX('P07'!$AG:$AG,$A481+52),0)+IF($A481&lt;='P08'!$B$17,INDEX('P08'!$AG:$AG,$A481+52),0)+IF($A481&lt;='P09'!$B$17,INDEX('P09'!$AG:$AG,$A481+52),0)+IF($A481&lt;='P10'!$B$17,INDEX('P10'!$AG:$AG,$A481+52),0)</f>
        <v>2370.7095018818586</v>
      </c>
      <c r="T481">
        <f>IF($A481&lt;='P01'!$B$17,INDEX('P01'!$AI:$AI,$A481+52),0)+IF($A481&lt;='P02'!$B$17,INDEX('P02'!$AI:$AI,$A481+52),0)+IF($A481&lt;='P03'!$B$17,INDEX('P03'!$AI:$AI,$A481+52),0)+IF($A481&lt;='P04'!$B$17,INDEX('P04'!$AI:$AI,$A481+52),0)+IF($A481&lt;='P05'!$B$17,INDEX('P05'!$AI:$AI,$A481+52),0)+IF($A481&lt;='P06'!$B$17,INDEX('P06'!$AI:$AI,$A481+52),0)+IF($A481&lt;='P07'!$B$17,INDEX('P07'!$AI:$AI,$A481+52),0)+IF($A481&lt;='P08'!$B$17,INDEX('P08'!$AI:$AI,$A481+52),0)+IF($A481&lt;='P09'!$B$17,INDEX('P09'!$AI:$AI,$A481+52),0)+IF($A481&lt;='P10'!$B$17,INDEX('P10'!$AI:$AI,$A481+52),0)</f>
        <v>2370.7095018818586</v>
      </c>
    </row>
    <row r="482" spans="1:20" x14ac:dyDescent="0.35">
      <c r="A482">
        <v>450</v>
      </c>
      <c r="B482">
        <f>IF($A482&lt;='P01'!$B$17,INDEX('P01'!$J:$J,$A482+52),0)+IF($A482&lt;='P02'!$B$17,INDEX('P02'!$J:$J,$A482+52),0)+IF($A482&lt;='P03'!$B$17,INDEX('P03'!$J:$J,$A482+52),0)+IF($A482&lt;='P04'!$B$17,INDEX('P04'!$J:$J,$A482+52),0)+IF($A482&lt;='P05'!$B$17,INDEX('P05'!$J:$J,$A482+52),0)+IF($A482&lt;='P06'!$B$17,INDEX('P06'!$J:$J,$A482+52),0)+IF($A482&lt;='P07'!$B$17,INDEX('P07'!$J:$J,$A482+52),0)+IF($A482&lt;='P08'!$B$17,INDEX('P08'!$J:$J,$A482+52),0)+IF($A482&lt;='P09'!$B$17,INDEX('P09'!$J:$J,$A482+52),0)+IF($A482&lt;='P10'!$B$17,INDEX('P10'!$J:$J,$A482+52),0)</f>
        <v>9.0514116488824223E-5</v>
      </c>
      <c r="C482">
        <f>IF($A482&lt;='P01'!$B$17,INDEX('P01'!$K:$K,$A482+52),0)+IF($A482&lt;='P02'!$B$17,INDEX('P02'!$K:$K,$A482+52),0)+IF($A482&lt;='P03'!$B$17,INDEX('P03'!$K:$K,$A482+52),0)+IF($A482&lt;='P04'!$B$17,INDEX('P04'!$K:$K,$A482+52),0)+IF($A482&lt;='P05'!$B$17,INDEX('P05'!$K:$K,$A482+52),0)+IF($A482&lt;='P06'!$B$17,INDEX('P06'!$K:$K,$A482+52),0)+IF($A482&lt;='P07'!$B$17,INDEX('P07'!$K:$K,$A482+52),0)+IF($A482&lt;='P08'!$B$17,INDEX('P08'!$K:$K,$A482+52),0)+IF($A482&lt;='P09'!$B$17,INDEX('P09'!$K:$K,$A482+52),0)+IF($A482&lt;='P10'!$B$17,INDEX('P10'!$K:$K,$A482+52),0)</f>
        <v>5.2695303524645206E-4</v>
      </c>
      <c r="D482">
        <f>IF($A482&lt;='P01'!$B$17,INDEX('P01'!$L:$L,$A482+52),0)+IF($A482&lt;='P02'!$B$17,INDEX('P02'!$L:$L,$A482+52),0)+IF($A482&lt;='P03'!$B$17,INDEX('P03'!$L:$L,$A482+52),0)+IF($A482&lt;='P04'!$B$17,INDEX('P04'!$L:$L,$A482+52),0)+IF($A482&lt;='P05'!$B$17,INDEX('P05'!$L:$L,$A482+52),0)+IF($A482&lt;='P06'!$B$17,INDEX('P06'!$L:$L,$A482+52),0)+IF($A482&lt;='P07'!$B$17,INDEX('P07'!$L:$L,$A482+52),0)+IF($A482&lt;='P08'!$B$17,INDEX('P08'!$L:$L,$A482+52),0)+IF($A482&lt;='P09'!$B$17,INDEX('P09'!$L:$L,$A482+52),0)+IF($A482&lt;='P10'!$B$17,INDEX('P10'!$L:$L,$A482+52),0)</f>
        <v>0</v>
      </c>
      <c r="E482">
        <f>IF($A482&lt;='P01'!$B$17,INDEX('P01'!$M:$M,$A482+52),0)+IF($A482&lt;='P02'!$B$17,INDEX('P02'!$M:$M,$A482+52),0)+IF($A482&lt;='P03'!$B$17,INDEX('P03'!$M:$M,$A482+52),0)+IF($A482&lt;='P04'!$B$17,INDEX('P04'!$M:$M,$A482+52),0)+IF($A482&lt;='P05'!$B$17,INDEX('P05'!$M:$M,$A482+52),0)+IF($A482&lt;='P06'!$B$17,INDEX('P06'!$M:$M,$A482+52),0)+IF($A482&lt;='P07'!$B$17,INDEX('P07'!$M:$M,$A482+52),0)+IF($A482&lt;='P08'!$B$17,INDEX('P08'!$M:$M,$A482+52),0)+IF($A482&lt;='P09'!$B$17,INDEX('P09'!$M:$M,$A482+52),0)+IF($A482&lt;='P10'!$B$17,INDEX('P10'!$M:$M,$A482+52),0)</f>
        <v>0.15463935455216427</v>
      </c>
      <c r="F482">
        <f>IF($A482&lt;='P01'!$B$17,INDEX('P01'!$R:$R,$A482+52),0)+IF($A482&lt;='P02'!$B$17,INDEX('P02'!$R:$R,$A482+52),0)+IF($A482&lt;='P03'!$B$17,INDEX('P03'!$R:$R,$A482+52),0)+IF($A482&lt;='P04'!$B$17,INDEX('P04'!$R:$R,$A482+52),0)+IF($A482&lt;='P05'!$B$17,INDEX('P05'!$R:$R,$A482+52),0)+IF($A482&lt;='P06'!$B$17,INDEX('P06'!$R:$R,$A482+52),0)+IF($A482&lt;='P07'!$B$17,INDEX('P07'!$R:$R,$A482+52),0)+IF($A482&lt;='P08'!$B$17,INDEX('P08'!$R:$R,$A482+52),0)+IF($A482&lt;='P09'!$B$17,INDEX('P09'!$R:$R,$A482+52),0)+IF($A482&lt;='P10'!$B$17,INDEX('P10'!$R:$R,$A482+52),0)</f>
        <v>18.106050547108765</v>
      </c>
      <c r="G482">
        <f>IF($A482&lt;='P01'!$B$17,INDEX('P01'!$S:$S,$A482+52),0)+IF($A482&lt;='P02'!$B$17,INDEX('P02'!$S:$S,$A482+52),0)+IF($A482&lt;='P03'!$B$17,INDEX('P03'!$S:$S,$A482+52),0)+IF($A482&lt;='P04'!$B$17,INDEX('P04'!$S:$S,$A482+52),0)+IF($A482&lt;='P05'!$B$17,INDEX('P05'!$S:$S,$A482+52),0)+IF($A482&lt;='P06'!$B$17,INDEX('P06'!$S:$S,$A482+52),0)+IF($A482&lt;='P07'!$B$17,INDEX('P07'!$S:$S,$A482+52),0)+IF($A482&lt;='P08'!$B$17,INDEX('P08'!$S:$S,$A482+52),0)+IF($A482&lt;='P09'!$B$17,INDEX('P09'!$S:$S,$A482+52),0)+IF($A482&lt;='P10'!$B$17,INDEX('P10'!$S:$S,$A482+52),0)</f>
        <v>0.3621210109421753</v>
      </c>
      <c r="H482">
        <f>IF($A482&lt;='P01'!$B$17,INDEX('P01'!$T:$T,$A482+52),0)+IF($A482&lt;='P02'!$B$17,INDEX('P02'!$T:$T,$A482+52),0)+IF($A482&lt;='P03'!$B$17,INDEX('P03'!$T:$T,$A482+52),0)+IF($A482&lt;='P04'!$B$17,INDEX('P04'!$T:$T,$A482+52),0)+IF($A482&lt;='P05'!$B$17,INDEX('P05'!$T:$T,$A482+52),0)+IF($A482&lt;='P06'!$B$17,INDEX('P06'!$T:$T,$A482+52),0)+IF($A482&lt;='P07'!$B$17,INDEX('P07'!$T:$T,$A482+52),0)+IF($A482&lt;='P08'!$B$17,INDEX('P08'!$T:$T,$A482+52),0)+IF($A482&lt;='P09'!$B$17,INDEX('P09'!$T:$T,$A482+52),0)+IF($A482&lt;='P10'!$B$17,INDEX('P10'!$T:$T,$A482+52),0)</f>
        <v>2.351887923857475</v>
      </c>
      <c r="I482">
        <f>IF($A482&lt;='P01'!$B$17,INDEX('P01'!$U:$U,$A482+52),0)+IF($A482&lt;='P02'!$B$17,INDEX('P02'!$U:$U,$A482+52),0)+IF($A482&lt;='P03'!$B$17,INDEX('P03'!$U:$U,$A482+52),0)+IF($A482&lt;='P04'!$B$17,INDEX('P04'!$U:$U,$A482+52),0)+IF($A482&lt;='P05'!$B$17,INDEX('P05'!$U:$U,$A482+52),0)+IF($A482&lt;='P06'!$B$17,INDEX('P06'!$U:$U,$A482+52),0)+IF($A482&lt;='P07'!$B$17,INDEX('P07'!$U:$U,$A482+52),0)+IF($A482&lt;='P08'!$B$17,INDEX('P08'!$U:$U,$A482+52),0)+IF($A482&lt;='P09'!$B$17,INDEX('P09'!$U:$U,$A482+52),0)+IF($A482&lt;='P10'!$B$17,INDEX('P10'!$U:$U,$A482+52),0)</f>
        <v>90.514116488824229</v>
      </c>
      <c r="J482">
        <f>IF($A482&lt;='P01'!$B$17,INDEX('P01'!$V:$V,$A482+52),0)+IF($A482&lt;='P02'!$B$17,INDEX('P02'!$V:$V,$A482+52),0)+IF($A482&lt;='P03'!$B$17,INDEX('P03'!$V:$V,$A482+52),0)+IF($A482&lt;='P04'!$B$17,INDEX('P04'!$V:$V,$A482+52),0)+IF($A482&lt;='P05'!$B$17,INDEX('P05'!$V:$V,$A482+52),0)+IF($A482&lt;='P06'!$B$17,INDEX('P06'!$V:$V,$A482+52),0)+IF($A482&lt;='P07'!$B$17,INDEX('P07'!$V:$V,$A482+52),0)+IF($A482&lt;='P08'!$B$17,INDEX('P08'!$V:$V,$A482+52),0)+IF($A482&lt;='P09'!$B$17,INDEX('P09'!$V:$V,$A482+52),0)+IF($A482&lt;='P10'!$B$17,INDEX('P10'!$V:$V,$A482+52),0)</f>
        <v>6.8557070527532127E-2</v>
      </c>
      <c r="K482">
        <f>IF($A482&lt;='P01'!$B$17,INDEX('P01'!$W:$W,$A482+52),0)+IF($A482&lt;='P02'!$B$17,INDEX('P02'!$W:$W,$A482+52),0)+IF($A482&lt;='P03'!$B$17,INDEX('P03'!$W:$W,$A482+52),0)+IF($A482&lt;='P04'!$B$17,INDEX('P04'!$W:$W,$A482+52),0)+IF($A482&lt;='P05'!$B$17,INDEX('P05'!$W:$W,$A482+52),0)+IF($A482&lt;='P06'!$B$17,INDEX('P06'!$W:$W,$A482+52),0)+IF($A482&lt;='P07'!$B$17,INDEX('P07'!$W:$W,$A482+52),0)+IF($A482&lt;='P08'!$B$17,INDEX('P08'!$W:$W,$A482+52),0)+IF($A482&lt;='P09'!$B$17,INDEX('P09'!$W:$W,$A482+52),0)+IF($A482&lt;='P10'!$B$17,INDEX('P10'!$W:$W,$A482+52),0)</f>
        <v>-75.190631947042647</v>
      </c>
      <c r="L482">
        <f>IF($A482&lt;='P01'!$B$17,INDEX('P01'!$X:$X,$A482+52),0)+IF($A482&lt;='P02'!$B$17,INDEX('P02'!$X:$X,$A482+52),0)+IF($A482&lt;='P03'!$B$17,INDEX('P03'!$X:$X,$A482+52),0)+IF($A482&lt;='P04'!$B$17,INDEX('P04'!$X:$X,$A482+52),0)+IF($A482&lt;='P05'!$B$17,INDEX('P05'!$X:$X,$A482+52),0)+IF($A482&lt;='P06'!$B$17,INDEX('P06'!$X:$X,$A482+52),0)+IF($A482&lt;='P07'!$B$17,INDEX('P07'!$X:$X,$A482+52),0)+IF($A482&lt;='P08'!$B$17,INDEX('P08'!$X:$X,$A482+52),0)+IF($A482&lt;='P09'!$B$17,INDEX('P09'!$X:$X,$A482+52),0)+IF($A482&lt;='P10'!$B$17,INDEX('P10'!$X:$X,$A482+52),0)</f>
        <v>75.132542939027559</v>
      </c>
      <c r="M482">
        <f>IF($A482&lt;='P01'!$B$17,INDEX('P01'!$AA:$AA,$A482+52),0)+IF($A482&lt;='P02'!$B$17,INDEX('P02'!$AA:$AA,$A482+52),0)+IF($A482&lt;='P03'!$B$17,INDEX('P03'!$AA:$AA,$A482+52),0)+IF($A482&lt;='P04'!$B$17,INDEX('P04'!$AA:$AA,$A482+52),0)+IF($A482&lt;='P05'!$B$17,INDEX('P05'!$AA:$AA,$A482+52),0)+IF($A482&lt;='P06'!$B$17,INDEX('P06'!$AA:$AA,$A482+52),0)+IF($A482&lt;='P07'!$B$17,INDEX('P07'!$AA:$AA,$A482+52),0)+IF($A482&lt;='P08'!$B$17,INDEX('P08'!$AA:$AA,$A482+52),0)+IF($A482&lt;='P09'!$B$17,INDEX('P09'!$AA:$AA,$A482+52),0)+IF($A482&lt;='P10'!$B$17,INDEX('P10'!$AA:$AA,$A482+52),0)</f>
        <v>-17.261473447084875</v>
      </c>
      <c r="N482">
        <f>IF($A482&lt;='P01'!$B$17,INDEX('P01'!$AB:$AB,$A482+52),0)+IF($A482&lt;='P02'!$B$17,INDEX('P02'!$AB:$AB,$A482+52),0)+IF($A482&lt;='P03'!$B$17,INDEX('P03'!$AB:$AB,$A482+52),0)+IF($A482&lt;='P04'!$B$17,INDEX('P04'!$AB:$AB,$A482+52),0)+IF($A482&lt;='P05'!$B$17,INDEX('P05'!$AB:$AB,$A482+52),0)+IF($A482&lt;='P06'!$B$17,INDEX('P06'!$AB:$AB,$A482+52),0)+IF($A482&lt;='P07'!$B$17,INDEX('P07'!$AB:$AB,$A482+52),0)+IF($A482&lt;='P08'!$B$17,INDEX('P08'!$AB:$AB,$A482+52),0)+IF($A482&lt;='P09'!$B$17,INDEX('P09'!$AB:$AB,$A482+52),0)+IF($A482&lt;='P10'!$B$17,INDEX('P10'!$AB:$AB,$A482+52),0)</f>
        <v>4.1734282330605517</v>
      </c>
      <c r="O482">
        <f>IF($A482&lt;='P01'!$B$17,INDEX('P01'!$AC:$AC,$A482+52),0)+IF($A482&lt;='P02'!$B$17,INDEX('P02'!$AC:$AC,$A482+52),0)+IF($A482&lt;='P03'!$B$17,INDEX('P03'!$AC:$AC,$A482+52),0)+IF($A482&lt;='P04'!$B$17,INDEX('P04'!$AC:$AC,$A482+52),0)+IF($A482&lt;='P05'!$B$17,INDEX('P05'!$AC:$AC,$A482+52),0)+IF($A482&lt;='P06'!$B$17,INDEX('P06'!$AC:$AC,$A482+52),0)+IF($A482&lt;='P07'!$B$17,INDEX('P07'!$AC:$AC,$A482+52),0)+IF($A482&lt;='P08'!$B$17,INDEX('P08'!$AC:$AC,$A482+52),0)+IF($A482&lt;='P09'!$B$17,INDEX('P09'!$AC:$AC,$A482+52),0)+IF($A482&lt;='P10'!$B$17,INDEX('P10'!$AC:$AC,$A482+52),0)</f>
        <v>8.3468564661211039E-2</v>
      </c>
      <c r="P482">
        <f>IF($A482&lt;='P01'!$B$17,INDEX('P01'!$AD:$AD,$A482+52),0)+IF($A482&lt;='P02'!$B$17,INDEX('P02'!$AD:$AD,$A482+52),0)+IF($A482&lt;='P03'!$B$17,INDEX('P03'!$AD:$AD,$A482+52),0)+IF($A482&lt;='P04'!$B$17,INDEX('P04'!$AD:$AD,$A482+52),0)+IF($A482&lt;='P05'!$B$17,INDEX('P05'!$AD:$AD,$A482+52),0)+IF($A482&lt;='P06'!$B$17,INDEX('P06'!$AD:$AD,$A482+52),0)+IF($A482&lt;='P07'!$B$17,INDEX('P07'!$AD:$AD,$A482+52),0)+IF($A482&lt;='P08'!$B$17,INDEX('P08'!$AD:$AD,$A482+52),0)+IF($A482&lt;='P09'!$B$17,INDEX('P09'!$AD:$AD,$A482+52),0)+IF($A482&lt;='P10'!$B$17,INDEX('P10'!$AD:$AD,$A482+52),0)</f>
        <v>0.54033910420323683</v>
      </c>
      <c r="Q482">
        <f>IF($A482&lt;='P01'!$B$17,INDEX('P01'!$AE:$AE,$A482+52),0)+IF($A482&lt;='P02'!$B$17,INDEX('P02'!$AE:$AE,$A482+52),0)+IF($A482&lt;='P03'!$B$17,INDEX('P03'!$AE:$AE,$A482+52),0)+IF($A482&lt;='P04'!$B$17,INDEX('P04'!$AE:$AE,$A482+52),0)+IF($A482&lt;='P05'!$B$17,INDEX('P05'!$AE:$AE,$A482+52),0)+IF($A482&lt;='P06'!$B$17,INDEX('P06'!$AE:$AE,$A482+52),0)+IF($A482&lt;='P07'!$B$17,INDEX('P07'!$AE:$AE,$A482+52),0)+IF($A482&lt;='P08'!$B$17,INDEX('P08'!$AE:$AE,$A482+52),0)+IF($A482&lt;='P09'!$B$17,INDEX('P09'!$AE:$AE,$A482+52),0)+IF($A482&lt;='P10'!$B$17,INDEX('P10'!$AE:$AE,$A482+52),0)</f>
        <v>20.795343232640608</v>
      </c>
      <c r="R482">
        <f>IF($A482&lt;='P01'!$B$17,INDEX('P01'!$AF:$AF,$A482+52),0)+IF($A482&lt;='P02'!$B$17,INDEX('P02'!$AF:$AF,$A482+52),0)+IF($A482&lt;='P03'!$B$17,INDEX('P03'!$AF:$AF,$A482+52),0)+IF($A482&lt;='P04'!$B$17,INDEX('P04'!$AF:$AF,$A482+52),0)+IF($A482&lt;='P05'!$B$17,INDEX('P05'!$AF:$AF,$A482+52),0)+IF($A482&lt;='P06'!$B$17,INDEX('P06'!$AF:$AF,$A482+52),0)+IF($A482&lt;='P07'!$B$17,INDEX('P07'!$AF:$AF,$A482+52),0)+IF($A482&lt;='P08'!$B$17,INDEX('P08'!$AF:$AF,$A482+52),0)+IF($A482&lt;='P09'!$B$17,INDEX('P09'!$AF:$AF,$A482+52),0)+IF($A482&lt;='P10'!$B$17,INDEX('P10'!$AF:$AF,$A482+52),0)</f>
        <v>1.575077864037271E-2</v>
      </c>
      <c r="S482">
        <f>IF($A482&lt;='P01'!$B$17,INDEX('P01'!$AG:$AG,$A482+52),0)+IF($A482&lt;='P02'!$B$17,INDEX('P02'!$AG:$AG,$A482+52),0)+IF($A482&lt;='P03'!$B$17,INDEX('P03'!$AG:$AG,$A482+52),0)+IF($A482&lt;='P04'!$B$17,INDEX('P04'!$AG:$AG,$A482+52),0)+IF($A482&lt;='P05'!$B$17,INDEX('P05'!$AG:$AG,$A482+52),0)+IF($A482&lt;='P06'!$B$17,INDEX('P06'!$AG:$AG,$A482+52),0)+IF($A482&lt;='P07'!$B$17,INDEX('P07'!$AG:$AG,$A482+52),0)+IF($A482&lt;='P08'!$B$17,INDEX('P08'!$AG:$AG,$A482+52),0)+IF($A482&lt;='P09'!$B$17,INDEX('P09'!$AG:$AG,$A482+52),0)+IF($A482&lt;='P10'!$B$17,INDEX('P10'!$AG:$AG,$A482+52),0)</f>
        <v>2303.3380449511787</v>
      </c>
      <c r="T482">
        <f>IF($A482&lt;='P01'!$B$17,INDEX('P01'!$AI:$AI,$A482+52),0)+IF($A482&lt;='P02'!$B$17,INDEX('P02'!$AI:$AI,$A482+52),0)+IF($A482&lt;='P03'!$B$17,INDEX('P03'!$AI:$AI,$A482+52),0)+IF($A482&lt;='P04'!$B$17,INDEX('P04'!$AI:$AI,$A482+52),0)+IF($A482&lt;='P05'!$B$17,INDEX('P05'!$AI:$AI,$A482+52),0)+IF($A482&lt;='P06'!$B$17,INDEX('P06'!$AI:$AI,$A482+52),0)+IF($A482&lt;='P07'!$B$17,INDEX('P07'!$AI:$AI,$A482+52),0)+IF($A482&lt;='P08'!$B$17,INDEX('P08'!$AI:$AI,$A482+52),0)+IF($A482&lt;='P09'!$B$17,INDEX('P09'!$AI:$AI,$A482+52),0)+IF($A482&lt;='P10'!$B$17,INDEX('P10'!$AI:$AI,$A482+52),0)</f>
        <v>2303.3380449511787</v>
      </c>
    </row>
    <row r="483" spans="1:20" x14ac:dyDescent="0.35">
      <c r="A483">
        <v>451</v>
      </c>
      <c r="B483">
        <f>IF($A483&lt;='P01'!$B$17,INDEX('P01'!$J:$J,$A483+52),0)+IF($A483&lt;='P02'!$B$17,INDEX('P02'!$J:$J,$A483+52),0)+IF($A483&lt;='P03'!$B$17,INDEX('P03'!$J:$J,$A483+52),0)+IF($A483&lt;='P04'!$B$17,INDEX('P04'!$J:$J,$A483+52),0)+IF($A483&lt;='P05'!$B$17,INDEX('P05'!$J:$J,$A483+52),0)+IF($A483&lt;='P06'!$B$17,INDEX('P06'!$J:$J,$A483+52),0)+IF($A483&lt;='P07'!$B$17,INDEX('P07'!$J:$J,$A483+52),0)+IF($A483&lt;='P08'!$B$17,INDEX('P08'!$J:$J,$A483+52),0)+IF($A483&lt;='P09'!$B$17,INDEX('P09'!$J:$J,$A483+52),0)+IF($A483&lt;='P10'!$B$17,INDEX('P10'!$J:$J,$A483+52),0)</f>
        <v>9.0154135567620136E-5</v>
      </c>
      <c r="C483">
        <f>IF($A483&lt;='P01'!$B$17,INDEX('P01'!$K:$K,$A483+52),0)+IF($A483&lt;='P02'!$B$17,INDEX('P02'!$K:$K,$A483+52),0)+IF($A483&lt;='P03'!$B$17,INDEX('P03'!$K:$K,$A483+52),0)+IF($A483&lt;='P04'!$B$17,INDEX('P04'!$K:$K,$A483+52),0)+IF($A483&lt;='P05'!$B$17,INDEX('P05'!$K:$K,$A483+52),0)+IF($A483&lt;='P06'!$B$17,INDEX('P06'!$K:$K,$A483+52),0)+IF($A483&lt;='P07'!$B$17,INDEX('P07'!$K:$K,$A483+52),0)+IF($A483&lt;='P08'!$B$17,INDEX('P08'!$K:$K,$A483+52),0)+IF($A483&lt;='P09'!$B$17,INDEX('P09'!$K:$K,$A483+52),0)+IF($A483&lt;='P10'!$B$17,INDEX('P10'!$K:$K,$A483+52),0)</f>
        <v>5.2485730646493394E-4</v>
      </c>
      <c r="D483">
        <f>IF($A483&lt;='P01'!$B$17,INDEX('P01'!$L:$L,$A483+52),0)+IF($A483&lt;='P02'!$B$17,INDEX('P02'!$L:$L,$A483+52),0)+IF($A483&lt;='P03'!$B$17,INDEX('P03'!$L:$L,$A483+52),0)+IF($A483&lt;='P04'!$B$17,INDEX('P04'!$L:$L,$A483+52),0)+IF($A483&lt;='P05'!$B$17,INDEX('P05'!$L:$L,$A483+52),0)+IF($A483&lt;='P06'!$B$17,INDEX('P06'!$L:$L,$A483+52),0)+IF($A483&lt;='P07'!$B$17,INDEX('P07'!$L:$L,$A483+52),0)+IF($A483&lt;='P08'!$B$17,INDEX('P08'!$L:$L,$A483+52),0)+IF($A483&lt;='P09'!$B$17,INDEX('P09'!$L:$L,$A483+52),0)+IF($A483&lt;='P10'!$B$17,INDEX('P10'!$L:$L,$A483+52),0)</f>
        <v>0</v>
      </c>
      <c r="E483">
        <f>IF($A483&lt;='P01'!$B$17,INDEX('P01'!$M:$M,$A483+52),0)+IF($A483&lt;='P02'!$B$17,INDEX('P02'!$M:$M,$A483+52),0)+IF($A483&lt;='P03'!$B$17,INDEX('P03'!$M:$M,$A483+52),0)+IF($A483&lt;='P04'!$B$17,INDEX('P04'!$M:$M,$A483+52),0)+IF($A483&lt;='P05'!$B$17,INDEX('P05'!$M:$M,$A483+52),0)+IF($A483&lt;='P06'!$B$17,INDEX('P06'!$M:$M,$A483+52),0)+IF($A483&lt;='P07'!$B$17,INDEX('P07'!$M:$M,$A483+52),0)+IF($A483&lt;='P08'!$B$17,INDEX('P08'!$M:$M,$A483+52),0)+IF($A483&lt;='P09'!$B$17,INDEX('P09'!$M:$M,$A483+52),0)+IF($A483&lt;='P10'!$B$17,INDEX('P10'!$M:$M,$A483+52),0)</f>
        <v>0.15402434311013172</v>
      </c>
      <c r="F483">
        <f>IF($A483&lt;='P01'!$B$17,INDEX('P01'!$R:$R,$A483+52),0)+IF($A483&lt;='P02'!$B$17,INDEX('P02'!$R:$R,$A483+52),0)+IF($A483&lt;='P03'!$B$17,INDEX('P03'!$R:$R,$A483+52),0)+IF($A483&lt;='P04'!$B$17,INDEX('P04'!$R:$R,$A483+52),0)+IF($A483&lt;='P05'!$B$17,INDEX('P05'!$R:$R,$A483+52),0)+IF($A483&lt;='P06'!$B$17,INDEX('P06'!$R:$R,$A483+52),0)+IF($A483&lt;='P07'!$B$17,INDEX('P07'!$R:$R,$A483+52),0)+IF($A483&lt;='P08'!$B$17,INDEX('P08'!$R:$R,$A483+52),0)+IF($A483&lt;='P09'!$B$17,INDEX('P09'!$R:$R,$A483+52),0)+IF($A483&lt;='P10'!$B$17,INDEX('P10'!$R:$R,$A483+52),0)</f>
        <v>18.034041527873399</v>
      </c>
      <c r="G483">
        <f>IF($A483&lt;='P01'!$B$17,INDEX('P01'!$S:$S,$A483+52),0)+IF($A483&lt;='P02'!$B$17,INDEX('P02'!$S:$S,$A483+52),0)+IF($A483&lt;='P03'!$B$17,INDEX('P03'!$S:$S,$A483+52),0)+IF($A483&lt;='P04'!$B$17,INDEX('P04'!$S:$S,$A483+52),0)+IF($A483&lt;='P05'!$B$17,INDEX('P05'!$S:$S,$A483+52),0)+IF($A483&lt;='P06'!$B$17,INDEX('P06'!$S:$S,$A483+52),0)+IF($A483&lt;='P07'!$B$17,INDEX('P07'!$S:$S,$A483+52),0)+IF($A483&lt;='P08'!$B$17,INDEX('P08'!$S:$S,$A483+52),0)+IF($A483&lt;='P09'!$B$17,INDEX('P09'!$S:$S,$A483+52),0)+IF($A483&lt;='P10'!$B$17,INDEX('P10'!$S:$S,$A483+52),0)</f>
        <v>0.36068083055746797</v>
      </c>
      <c r="H483">
        <f>IF($A483&lt;='P01'!$B$17,INDEX('P01'!$T:$T,$A483+52),0)+IF($A483&lt;='P02'!$B$17,INDEX('P02'!$T:$T,$A483+52),0)+IF($A483&lt;='P03'!$B$17,INDEX('P03'!$T:$T,$A483+52),0)+IF($A483&lt;='P04'!$B$17,INDEX('P04'!$T:$T,$A483+52),0)+IF($A483&lt;='P05'!$B$17,INDEX('P05'!$T:$T,$A483+52),0)+IF($A483&lt;='P06'!$B$17,INDEX('P06'!$T:$T,$A483+52),0)+IF($A483&lt;='P07'!$B$17,INDEX('P07'!$T:$T,$A483+52),0)+IF($A483&lt;='P08'!$B$17,INDEX('P08'!$T:$T,$A483+52),0)+IF($A483&lt;='P09'!$B$17,INDEX('P09'!$T:$T,$A483+52),0)+IF($A483&lt;='P10'!$B$17,INDEX('P10'!$T:$T,$A483+52),0)</f>
        <v>2.3483116239494013</v>
      </c>
      <c r="I483">
        <f>IF($A483&lt;='P01'!$B$17,INDEX('P01'!$U:$U,$A483+52),0)+IF($A483&lt;='P02'!$B$17,INDEX('P02'!$U:$U,$A483+52),0)+IF($A483&lt;='P03'!$B$17,INDEX('P03'!$U:$U,$A483+52),0)+IF($A483&lt;='P04'!$B$17,INDEX('P04'!$U:$U,$A483+52),0)+IF($A483&lt;='P05'!$B$17,INDEX('P05'!$U:$U,$A483+52),0)+IF($A483&lt;='P06'!$B$17,INDEX('P06'!$U:$U,$A483+52),0)+IF($A483&lt;='P07'!$B$17,INDEX('P07'!$U:$U,$A483+52),0)+IF($A483&lt;='P08'!$B$17,INDEX('P08'!$U:$U,$A483+52),0)+IF($A483&lt;='P09'!$B$17,INDEX('P09'!$U:$U,$A483+52),0)+IF($A483&lt;='P10'!$B$17,INDEX('P10'!$U:$U,$A483+52),0)</f>
        <v>90.154135567620131</v>
      </c>
      <c r="J483">
        <f>IF($A483&lt;='P01'!$B$17,INDEX('P01'!$V:$V,$A483+52),0)+IF($A483&lt;='P02'!$B$17,INDEX('P02'!$V:$V,$A483+52),0)+IF($A483&lt;='P03'!$B$17,INDEX('P03'!$V:$V,$A483+52),0)+IF($A483&lt;='P04'!$B$17,INDEX('P04'!$V:$V,$A483+52),0)+IF($A483&lt;='P05'!$B$17,INDEX('P05'!$V:$V,$A483+52),0)+IF($A483&lt;='P06'!$B$17,INDEX('P06'!$V:$V,$A483+52),0)+IF($A483&lt;='P07'!$B$17,INDEX('P07'!$V:$V,$A483+52),0)+IF($A483&lt;='P08'!$B$17,INDEX('P08'!$V:$V,$A483+52),0)+IF($A483&lt;='P09'!$B$17,INDEX('P09'!$V:$V,$A483+52),0)+IF($A483&lt;='P10'!$B$17,INDEX('P10'!$V:$V,$A483+52),0)</f>
        <v>6.8452822088421461E-2</v>
      </c>
      <c r="K483">
        <f>IF($A483&lt;='P01'!$B$17,INDEX('P01'!$W:$W,$A483+52),0)+IF($A483&lt;='P02'!$B$17,INDEX('P02'!$W:$W,$A483+52),0)+IF($A483&lt;='P03'!$B$17,INDEX('P03'!$W:$W,$A483+52),0)+IF($A483&lt;='P04'!$B$17,INDEX('P04'!$W:$W,$A483+52),0)+IF($A483&lt;='P05'!$B$17,INDEX('P05'!$W:$W,$A483+52),0)+IF($A483&lt;='P06'!$B$17,INDEX('P06'!$W:$W,$A483+52),0)+IF($A483&lt;='P07'!$B$17,INDEX('P07'!$W:$W,$A483+52),0)+IF($A483&lt;='P08'!$B$17,INDEX('P08'!$W:$W,$A483+52),0)+IF($A483&lt;='P09'!$B$17,INDEX('P09'!$W:$W,$A483+52),0)+IF($A483&lt;='P10'!$B$17,INDEX('P10'!$W:$W,$A483+52),0)</f>
        <v>-74.897539316342019</v>
      </c>
      <c r="L483">
        <f>IF($A483&lt;='P01'!$B$17,INDEX('P01'!$X:$X,$A483+52),0)+IF($A483&lt;='P02'!$B$17,INDEX('P02'!$X:$X,$A483+52),0)+IF($A483&lt;='P03'!$B$17,INDEX('P03'!$X:$X,$A483+52),0)+IF($A483&lt;='P04'!$B$17,INDEX('P04'!$X:$X,$A483+52),0)+IF($A483&lt;='P05'!$B$17,INDEX('P05'!$X:$X,$A483+52),0)+IF($A483&lt;='P06'!$B$17,INDEX('P06'!$X:$X,$A483+52),0)+IF($A483&lt;='P07'!$B$17,INDEX('P07'!$X:$X,$A483+52),0)+IF($A483&lt;='P08'!$B$17,INDEX('P08'!$X:$X,$A483+52),0)+IF($A483&lt;='P09'!$B$17,INDEX('P09'!$X:$X,$A483+52),0)+IF($A483&lt;='P10'!$B$17,INDEX('P10'!$X:$X,$A483+52),0)</f>
        <v>74.839681332342053</v>
      </c>
      <c r="M483">
        <f>IF($A483&lt;='P01'!$B$17,INDEX('P01'!$AA:$AA,$A483+52),0)+IF($A483&lt;='P02'!$B$17,INDEX('P02'!$AA:$AA,$A483+52),0)+IF($A483&lt;='P03'!$B$17,INDEX('P03'!$AA:$AA,$A483+52),0)+IF($A483&lt;='P04'!$B$17,INDEX('P04'!$AA:$AA,$A483+52),0)+IF($A483&lt;='P05'!$B$17,INDEX('P05'!$AA:$AA,$A483+52),0)+IF($A483&lt;='P06'!$B$17,INDEX('P06'!$AA:$AA,$A483+52),0)+IF($A483&lt;='P07'!$B$17,INDEX('P07'!$AA:$AA,$A483+52),0)+IF($A483&lt;='P08'!$B$17,INDEX('P08'!$AA:$AA,$A483+52),0)+IF($A483&lt;='P09'!$B$17,INDEX('P09'!$AA:$AA,$A483+52),0)+IF($A483&lt;='P10'!$B$17,INDEX('P10'!$AA:$AA,$A483+52),0)</f>
        <v>-17.138083756236824</v>
      </c>
      <c r="N483">
        <f>IF($A483&lt;='P01'!$B$17,INDEX('P01'!$AB:$AB,$A483+52),0)+IF($A483&lt;='P02'!$B$17,INDEX('P02'!$AB:$AB,$A483+52),0)+IF($A483&lt;='P03'!$B$17,INDEX('P03'!$AB:$AB,$A483+52),0)+IF($A483&lt;='P04'!$B$17,INDEX('P04'!$AB:$AB,$A483+52),0)+IF($A483&lt;='P05'!$B$17,INDEX('P05'!$AB:$AB,$A483+52),0)+IF($A483&lt;='P06'!$B$17,INDEX('P06'!$AB:$AB,$A483+52),0)+IF($A483&lt;='P07'!$B$17,INDEX('P07'!$AB:$AB,$A483+52),0)+IF($A483&lt;='P08'!$B$17,INDEX('P08'!$AB:$AB,$A483+52),0)+IF($A483&lt;='P09'!$B$17,INDEX('P09'!$AB:$AB,$A483+52),0)+IF($A483&lt;='P10'!$B$17,INDEX('P10'!$AB:$AB,$A483+52),0)</f>
        <v>4.143266243891647</v>
      </c>
      <c r="O483">
        <f>IF($A483&lt;='P01'!$B$17,INDEX('P01'!$AC:$AC,$A483+52),0)+IF($A483&lt;='P02'!$B$17,INDEX('P02'!$AC:$AC,$A483+52),0)+IF($A483&lt;='P03'!$B$17,INDEX('P03'!$AC:$AC,$A483+52),0)+IF($A483&lt;='P04'!$B$17,INDEX('P04'!$AC:$AC,$A483+52),0)+IF($A483&lt;='P05'!$B$17,INDEX('P05'!$AC:$AC,$A483+52),0)+IF($A483&lt;='P06'!$B$17,INDEX('P06'!$AC:$AC,$A483+52),0)+IF($A483&lt;='P07'!$B$17,INDEX('P07'!$AC:$AC,$A483+52),0)+IF($A483&lt;='P08'!$B$17,INDEX('P08'!$AC:$AC,$A483+52),0)+IF($A483&lt;='P09'!$B$17,INDEX('P09'!$AC:$AC,$A483+52),0)+IF($A483&lt;='P10'!$B$17,INDEX('P10'!$AC:$AC,$A483+52),0)</f>
        <v>8.2865324877832935E-2</v>
      </c>
      <c r="P483">
        <f>IF($A483&lt;='P01'!$B$17,INDEX('P01'!$AD:$AD,$A483+52),0)+IF($A483&lt;='P02'!$B$17,INDEX('P02'!$AD:$AD,$A483+52),0)+IF($A483&lt;='P03'!$B$17,INDEX('P03'!$AD:$AD,$A483+52),0)+IF($A483&lt;='P04'!$B$17,INDEX('P04'!$AD:$AD,$A483+52),0)+IF($A483&lt;='P05'!$B$17,INDEX('P05'!$AD:$AD,$A483+52),0)+IF($A483&lt;='P06'!$B$17,INDEX('P06'!$AD:$AD,$A483+52),0)+IF($A483&lt;='P07'!$B$17,INDEX('P07'!$AD:$AD,$A483+52),0)+IF($A483&lt;='P08'!$B$17,INDEX('P08'!$AD:$AD,$A483+52),0)+IF($A483&lt;='P09'!$B$17,INDEX('P09'!$AD:$AD,$A483+52),0)+IF($A483&lt;='P10'!$B$17,INDEX('P10'!$AD:$AD,$A483+52),0)</f>
        <v>0.53775698373527381</v>
      </c>
      <c r="Q483">
        <f>IF($A483&lt;='P01'!$B$17,INDEX('P01'!$AE:$AE,$A483+52),0)+IF($A483&lt;='P02'!$B$17,INDEX('P02'!$AE:$AE,$A483+52),0)+IF($A483&lt;='P03'!$B$17,INDEX('P03'!$AE:$AE,$A483+52),0)+IF($A483&lt;='P04'!$B$17,INDEX('P04'!$AE:$AE,$A483+52),0)+IF($A483&lt;='P05'!$B$17,INDEX('P05'!$AE:$AE,$A483+52),0)+IF($A483&lt;='P06'!$B$17,INDEX('P06'!$AE:$AE,$A483+52),0)+IF($A483&lt;='P07'!$B$17,INDEX('P07'!$AE:$AE,$A483+52),0)+IF($A483&lt;='P08'!$B$17,INDEX('P08'!$AE:$AE,$A483+52),0)+IF($A483&lt;='P09'!$B$17,INDEX('P09'!$AE:$AE,$A483+52),0)+IF($A483&lt;='P10'!$B$17,INDEX('P10'!$AE:$AE,$A483+52),0)</f>
        <v>20.645052181178908</v>
      </c>
      <c r="R483">
        <f>IF($A483&lt;='P01'!$B$17,INDEX('P01'!$AF:$AF,$A483+52),0)+IF($A483&lt;='P02'!$B$17,INDEX('P02'!$AF:$AF,$A483+52),0)+IF($A483&lt;='P03'!$B$17,INDEX('P03'!$AF:$AF,$A483+52),0)+IF($A483&lt;='P04'!$B$17,INDEX('P04'!$AF:$AF,$A483+52),0)+IF($A483&lt;='P05'!$B$17,INDEX('P05'!$AF:$AF,$A483+52),0)+IF($A483&lt;='P06'!$B$17,INDEX('P06'!$AF:$AF,$A483+52),0)+IF($A483&lt;='P07'!$B$17,INDEX('P07'!$AF:$AF,$A483+52),0)+IF($A483&lt;='P08'!$B$17,INDEX('P08'!$AF:$AF,$A483+52),0)+IF($A483&lt;='P09'!$B$17,INDEX('P09'!$AF:$AF,$A483+52),0)+IF($A483&lt;='P10'!$B$17,INDEX('P10'!$AF:$AF,$A483+52),0)</f>
        <v>1.5675510336455249E-2</v>
      </c>
      <c r="S483">
        <f>IF($A483&lt;='P01'!$B$17,INDEX('P01'!$AG:$AG,$A483+52),0)+IF($A483&lt;='P02'!$B$17,INDEX('P02'!$AG:$AG,$A483+52),0)+IF($A483&lt;='P03'!$B$17,INDEX('P03'!$AG:$AG,$A483+52),0)+IF($A483&lt;='P04'!$B$17,INDEX('P04'!$AG:$AG,$A483+52),0)+IF($A483&lt;='P05'!$B$17,INDEX('P05'!$AG:$AG,$A483+52),0)+IF($A483&lt;='P06'!$B$17,INDEX('P06'!$AG:$AG,$A483+52),0)+IF($A483&lt;='P07'!$B$17,INDEX('P07'!$AG:$AG,$A483+52),0)+IF($A483&lt;='P08'!$B$17,INDEX('P08'!$AG:$AG,$A483+52),0)+IF($A483&lt;='P09'!$B$17,INDEX('P09'!$AG:$AG,$A483+52),0)+IF($A483&lt;='P10'!$B$17,INDEX('P10'!$AG:$AG,$A483+52),0)</f>
        <v>2236.0388930084459</v>
      </c>
      <c r="T483">
        <f>IF($A483&lt;='P01'!$B$17,INDEX('P01'!$AI:$AI,$A483+52),0)+IF($A483&lt;='P02'!$B$17,INDEX('P02'!$AI:$AI,$A483+52),0)+IF($A483&lt;='P03'!$B$17,INDEX('P03'!$AI:$AI,$A483+52),0)+IF($A483&lt;='P04'!$B$17,INDEX('P04'!$AI:$AI,$A483+52),0)+IF($A483&lt;='P05'!$B$17,INDEX('P05'!$AI:$AI,$A483+52),0)+IF($A483&lt;='P06'!$B$17,INDEX('P06'!$AI:$AI,$A483+52),0)+IF($A483&lt;='P07'!$B$17,INDEX('P07'!$AI:$AI,$A483+52),0)+IF($A483&lt;='P08'!$B$17,INDEX('P08'!$AI:$AI,$A483+52),0)+IF($A483&lt;='P09'!$B$17,INDEX('P09'!$AI:$AI,$A483+52),0)+IF($A483&lt;='P10'!$B$17,INDEX('P10'!$AI:$AI,$A483+52),0)</f>
        <v>2236.0388930084459</v>
      </c>
    </row>
    <row r="484" spans="1:20" x14ac:dyDescent="0.35">
      <c r="A484">
        <v>452</v>
      </c>
      <c r="B484">
        <f>IF($A484&lt;='P01'!$B$17,INDEX('P01'!$J:$J,$A484+52),0)+IF($A484&lt;='P02'!$B$17,INDEX('P02'!$J:$J,$A484+52),0)+IF($A484&lt;='P03'!$B$17,INDEX('P03'!$J:$J,$A484+52),0)+IF($A484&lt;='P04'!$B$17,INDEX('P04'!$J:$J,$A484+52),0)+IF($A484&lt;='P05'!$B$17,INDEX('P05'!$J:$J,$A484+52),0)+IF($A484&lt;='P06'!$B$17,INDEX('P06'!$J:$J,$A484+52),0)+IF($A484&lt;='P07'!$B$17,INDEX('P07'!$J:$J,$A484+52),0)+IF($A484&lt;='P08'!$B$17,INDEX('P08'!$J:$J,$A484+52),0)+IF($A484&lt;='P09'!$B$17,INDEX('P09'!$J:$J,$A484+52),0)+IF($A484&lt;='P10'!$B$17,INDEX('P10'!$J:$J,$A484+52),0)</f>
        <v>8.9795586315515388E-5</v>
      </c>
      <c r="C484">
        <f>IF($A484&lt;='P01'!$B$17,INDEX('P01'!$K:$K,$A484+52),0)+IF($A484&lt;='P02'!$B$17,INDEX('P02'!$K:$K,$A484+52),0)+IF($A484&lt;='P03'!$B$17,INDEX('P03'!$K:$K,$A484+52),0)+IF($A484&lt;='P04'!$B$17,INDEX('P04'!$K:$K,$A484+52),0)+IF($A484&lt;='P05'!$B$17,INDEX('P05'!$K:$K,$A484+52),0)+IF($A484&lt;='P06'!$B$17,INDEX('P06'!$K:$K,$A484+52),0)+IF($A484&lt;='P07'!$B$17,INDEX('P07'!$K:$K,$A484+52),0)+IF($A484&lt;='P08'!$B$17,INDEX('P08'!$K:$K,$A484+52),0)+IF($A484&lt;='P09'!$B$17,INDEX('P09'!$K:$K,$A484+52),0)+IF($A484&lt;='P10'!$B$17,INDEX('P10'!$K:$K,$A484+52),0)</f>
        <v>5.2276991254218295E-4</v>
      </c>
      <c r="D484">
        <f>IF($A484&lt;='P01'!$B$17,INDEX('P01'!$L:$L,$A484+52),0)+IF($A484&lt;='P02'!$B$17,INDEX('P02'!$L:$L,$A484+52),0)+IF($A484&lt;='P03'!$B$17,INDEX('P03'!$L:$L,$A484+52),0)+IF($A484&lt;='P04'!$B$17,INDEX('P04'!$L:$L,$A484+52),0)+IF($A484&lt;='P05'!$B$17,INDEX('P05'!$L:$L,$A484+52),0)+IF($A484&lt;='P06'!$B$17,INDEX('P06'!$L:$L,$A484+52),0)+IF($A484&lt;='P07'!$B$17,INDEX('P07'!$L:$L,$A484+52),0)+IF($A484&lt;='P08'!$B$17,INDEX('P08'!$L:$L,$A484+52),0)+IF($A484&lt;='P09'!$B$17,INDEX('P09'!$L:$L,$A484+52),0)+IF($A484&lt;='P10'!$B$17,INDEX('P10'!$L:$L,$A484+52),0)</f>
        <v>0</v>
      </c>
      <c r="E484">
        <f>IF($A484&lt;='P01'!$B$17,INDEX('P01'!$M:$M,$A484+52),0)+IF($A484&lt;='P02'!$B$17,INDEX('P02'!$M:$M,$A484+52),0)+IF($A484&lt;='P03'!$B$17,INDEX('P03'!$M:$M,$A484+52),0)+IF($A484&lt;='P04'!$B$17,INDEX('P04'!$M:$M,$A484+52),0)+IF($A484&lt;='P05'!$B$17,INDEX('P05'!$M:$M,$A484+52),0)+IF($A484&lt;='P06'!$B$17,INDEX('P06'!$M:$M,$A484+52),0)+IF($A484&lt;='P07'!$B$17,INDEX('P07'!$M:$M,$A484+52),0)+IF($A484&lt;='P08'!$B$17,INDEX('P08'!$M:$M,$A484+52),0)+IF($A484&lt;='P09'!$B$17,INDEX('P09'!$M:$M,$A484+52),0)+IF($A484&lt;='P10'!$B$17,INDEX('P10'!$M:$M,$A484+52),0)</f>
        <v>0.153411777611274</v>
      </c>
      <c r="F484">
        <f>IF($A484&lt;='P01'!$B$17,INDEX('P01'!$R:$R,$A484+52),0)+IF($A484&lt;='P02'!$B$17,INDEX('P02'!$R:$R,$A484+52),0)+IF($A484&lt;='P03'!$B$17,INDEX('P03'!$R:$R,$A484+52),0)+IF($A484&lt;='P04'!$B$17,INDEX('P04'!$R:$R,$A484+52),0)+IF($A484&lt;='P05'!$B$17,INDEX('P05'!$R:$R,$A484+52),0)+IF($A484&lt;='P06'!$B$17,INDEX('P06'!$R:$R,$A484+52),0)+IF($A484&lt;='P07'!$B$17,INDEX('P07'!$R:$R,$A484+52),0)+IF($A484&lt;='P08'!$B$17,INDEX('P08'!$R:$R,$A484+52),0)+IF($A484&lt;='P09'!$B$17,INDEX('P09'!$R:$R,$A484+52),0)+IF($A484&lt;='P10'!$B$17,INDEX('P10'!$R:$R,$A484+52),0)</f>
        <v>17.962318893503561</v>
      </c>
      <c r="G484">
        <f>IF($A484&lt;='P01'!$B$17,INDEX('P01'!$S:$S,$A484+52),0)+IF($A484&lt;='P02'!$B$17,INDEX('P02'!$S:$S,$A484+52),0)+IF($A484&lt;='P03'!$B$17,INDEX('P03'!$S:$S,$A484+52),0)+IF($A484&lt;='P04'!$B$17,INDEX('P04'!$S:$S,$A484+52),0)+IF($A484&lt;='P05'!$B$17,INDEX('P05'!$S:$S,$A484+52),0)+IF($A484&lt;='P06'!$B$17,INDEX('P06'!$S:$S,$A484+52),0)+IF($A484&lt;='P07'!$B$17,INDEX('P07'!$S:$S,$A484+52),0)+IF($A484&lt;='P08'!$B$17,INDEX('P08'!$S:$S,$A484+52),0)+IF($A484&lt;='P09'!$B$17,INDEX('P09'!$S:$S,$A484+52),0)+IF($A484&lt;='P10'!$B$17,INDEX('P10'!$S:$S,$A484+52),0)</f>
        <v>0.35924637787007124</v>
      </c>
      <c r="H484">
        <f>IF($A484&lt;='P01'!$B$17,INDEX('P01'!$T:$T,$A484+52),0)+IF($A484&lt;='P02'!$B$17,INDEX('P02'!$T:$T,$A484+52),0)+IF($A484&lt;='P03'!$B$17,INDEX('P03'!$T:$T,$A484+52),0)+IF($A484&lt;='P04'!$B$17,INDEX('P04'!$T:$T,$A484+52),0)+IF($A484&lt;='P05'!$B$17,INDEX('P05'!$T:$T,$A484+52),0)+IF($A484&lt;='P06'!$B$17,INDEX('P06'!$T:$T,$A484+52),0)+IF($A484&lt;='P07'!$B$17,INDEX('P07'!$T:$T,$A484+52),0)+IF($A484&lt;='P08'!$B$17,INDEX('P08'!$T:$T,$A484+52),0)+IF($A484&lt;='P09'!$B$17,INDEX('P09'!$T:$T,$A484+52),0)+IF($A484&lt;='P10'!$B$17,INDEX('P10'!$T:$T,$A484+52),0)</f>
        <v>2.3447407621920586</v>
      </c>
      <c r="I484">
        <f>IF($A484&lt;='P01'!$B$17,INDEX('P01'!$U:$U,$A484+52),0)+IF($A484&lt;='P02'!$B$17,INDEX('P02'!$U:$U,$A484+52),0)+IF($A484&lt;='P03'!$B$17,INDEX('P03'!$U:$U,$A484+52),0)+IF($A484&lt;='P04'!$B$17,INDEX('P04'!$U:$U,$A484+52),0)+IF($A484&lt;='P05'!$B$17,INDEX('P05'!$U:$U,$A484+52),0)+IF($A484&lt;='P06'!$B$17,INDEX('P06'!$U:$U,$A484+52),0)+IF($A484&lt;='P07'!$B$17,INDEX('P07'!$U:$U,$A484+52),0)+IF($A484&lt;='P08'!$B$17,INDEX('P08'!$U:$U,$A484+52),0)+IF($A484&lt;='P09'!$B$17,INDEX('P09'!$U:$U,$A484+52),0)+IF($A484&lt;='P10'!$B$17,INDEX('P10'!$U:$U,$A484+52),0)</f>
        <v>89.795586315515393</v>
      </c>
      <c r="J484">
        <f>IF($A484&lt;='P01'!$B$17,INDEX('P01'!$V:$V,$A484+52),0)+IF($A484&lt;='P02'!$B$17,INDEX('P02'!$V:$V,$A484+52),0)+IF($A484&lt;='P03'!$B$17,INDEX('P03'!$V:$V,$A484+52),0)+IF($A484&lt;='P04'!$B$17,INDEX('P04'!$V:$V,$A484+52),0)+IF($A484&lt;='P05'!$B$17,INDEX('P05'!$V:$V,$A484+52),0)+IF($A484&lt;='P06'!$B$17,INDEX('P06'!$V:$V,$A484+52),0)+IF($A484&lt;='P07'!$B$17,INDEX('P07'!$V:$V,$A484+52),0)+IF($A484&lt;='P08'!$B$17,INDEX('P08'!$V:$V,$A484+52),0)+IF($A484&lt;='P09'!$B$17,INDEX('P09'!$V:$V,$A484+52),0)+IF($A484&lt;='P10'!$B$17,INDEX('P10'!$V:$V,$A484+52),0)</f>
        <v>6.8348732170335269E-2</v>
      </c>
      <c r="K484">
        <f>IF($A484&lt;='P01'!$B$17,INDEX('P01'!$W:$W,$A484+52),0)+IF($A484&lt;='P02'!$B$17,INDEX('P02'!$W:$W,$A484+52),0)+IF($A484&lt;='P03'!$B$17,INDEX('P03'!$W:$W,$A484+52),0)+IF($A484&lt;='P04'!$B$17,INDEX('P04'!$W:$W,$A484+52),0)+IF($A484&lt;='P05'!$B$17,INDEX('P05'!$W:$W,$A484+52),0)+IF($A484&lt;='P06'!$B$17,INDEX('P06'!$W:$W,$A484+52),0)+IF($A484&lt;='P07'!$B$17,INDEX('P07'!$W:$W,$A484+52),0)+IF($A484&lt;='P08'!$B$17,INDEX('P08'!$W:$W,$A484+52),0)+IF($A484&lt;='P09'!$B$17,INDEX('P09'!$W:$W,$A484+52),0)+IF($A484&lt;='P10'!$B$17,INDEX('P10'!$W:$W,$A484+52),0)</f>
        <v>-74.605603294244304</v>
      </c>
      <c r="L484">
        <f>IF($A484&lt;='P01'!$B$17,INDEX('P01'!$X:$X,$A484+52),0)+IF($A484&lt;='P02'!$B$17,INDEX('P02'!$X:$X,$A484+52),0)+IF($A484&lt;='P03'!$B$17,INDEX('P03'!$X:$X,$A484+52),0)+IF($A484&lt;='P04'!$B$17,INDEX('P04'!$X:$X,$A484+52),0)+IF($A484&lt;='P05'!$B$17,INDEX('P05'!$X:$X,$A484+52),0)+IF($A484&lt;='P06'!$B$17,INDEX('P06'!$X:$X,$A484+52),0)+IF($A484&lt;='P07'!$B$17,INDEX('P07'!$X:$X,$A484+52),0)+IF($A484&lt;='P08'!$B$17,INDEX('P08'!$X:$X,$A484+52),0)+IF($A484&lt;='P09'!$B$17,INDEX('P09'!$X:$X,$A484+52),0)+IF($A484&lt;='P10'!$B$17,INDEX('P10'!$X:$X,$A484+52),0)</f>
        <v>74.54797541546094</v>
      </c>
      <c r="M484">
        <f>IF($A484&lt;='P01'!$B$17,INDEX('P01'!$AA:$AA,$A484+52),0)+IF($A484&lt;='P02'!$B$17,INDEX('P02'!$AA:$AA,$A484+52),0)+IF($A484&lt;='P03'!$B$17,INDEX('P03'!$AA:$AA,$A484+52),0)+IF($A484&lt;='P04'!$B$17,INDEX('P04'!$AA:$AA,$A484+52),0)+IF($A484&lt;='P05'!$B$17,INDEX('P05'!$AA:$AA,$A484+52),0)+IF($A484&lt;='P06'!$B$17,INDEX('P06'!$AA:$AA,$A484+52),0)+IF($A484&lt;='P07'!$B$17,INDEX('P07'!$AA:$AA,$A484+52),0)+IF($A484&lt;='P08'!$B$17,INDEX('P08'!$AA:$AA,$A484+52),0)+IF($A484&lt;='P09'!$B$17,INDEX('P09'!$AA:$AA,$A484+52),0)+IF($A484&lt;='P10'!$B$17,INDEX('P10'!$AA:$AA,$A484+52),0)</f>
        <v>-17.015579314641556</v>
      </c>
      <c r="N484">
        <f>IF($A484&lt;='P01'!$B$17,INDEX('P01'!$AB:$AB,$A484+52),0)+IF($A484&lt;='P02'!$B$17,INDEX('P02'!$AB:$AB,$A484+52),0)+IF($A484&lt;='P03'!$B$17,INDEX('P03'!$AB:$AB,$A484+52),0)+IF($A484&lt;='P04'!$B$17,INDEX('P04'!$AB:$AB,$A484+52),0)+IF($A484&lt;='P05'!$B$17,INDEX('P05'!$AB:$AB,$A484+52),0)+IF($A484&lt;='P06'!$B$17,INDEX('P06'!$AB:$AB,$A484+52),0)+IF($A484&lt;='P07'!$B$17,INDEX('P07'!$AB:$AB,$A484+52),0)+IF($A484&lt;='P08'!$B$17,INDEX('P08'!$AB:$AB,$A484+52),0)+IF($A484&lt;='P09'!$B$17,INDEX('P09'!$AB:$AB,$A484+52),0)+IF($A484&lt;='P10'!$B$17,INDEX('P10'!$AB:$AB,$A484+52),0)</f>
        <v>4.1133222399233524</v>
      </c>
      <c r="O484">
        <f>IF($A484&lt;='P01'!$B$17,INDEX('P01'!$AC:$AC,$A484+52),0)+IF($A484&lt;='P02'!$B$17,INDEX('P02'!$AC:$AC,$A484+52),0)+IF($A484&lt;='P03'!$B$17,INDEX('P03'!$AC:$AC,$A484+52),0)+IF($A484&lt;='P04'!$B$17,INDEX('P04'!$AC:$AC,$A484+52),0)+IF($A484&lt;='P05'!$B$17,INDEX('P05'!$AC:$AC,$A484+52),0)+IF($A484&lt;='P06'!$B$17,INDEX('P06'!$AC:$AC,$A484+52),0)+IF($A484&lt;='P07'!$B$17,INDEX('P07'!$AC:$AC,$A484+52),0)+IF($A484&lt;='P08'!$B$17,INDEX('P08'!$AC:$AC,$A484+52),0)+IF($A484&lt;='P09'!$B$17,INDEX('P09'!$AC:$AC,$A484+52),0)+IF($A484&lt;='P10'!$B$17,INDEX('P10'!$AC:$AC,$A484+52),0)</f>
        <v>8.226644479846705E-2</v>
      </c>
      <c r="P484">
        <f>IF($A484&lt;='P01'!$B$17,INDEX('P01'!$AD:$AD,$A484+52),0)+IF($A484&lt;='P02'!$B$17,INDEX('P02'!$AD:$AD,$A484+52),0)+IF($A484&lt;='P03'!$B$17,INDEX('P03'!$AD:$AD,$A484+52),0)+IF($A484&lt;='P04'!$B$17,INDEX('P04'!$AD:$AD,$A484+52),0)+IF($A484&lt;='P05'!$B$17,INDEX('P05'!$AD:$AD,$A484+52),0)+IF($A484&lt;='P06'!$B$17,INDEX('P06'!$AD:$AD,$A484+52),0)+IF($A484&lt;='P07'!$B$17,INDEX('P07'!$AD:$AD,$A484+52),0)+IF($A484&lt;='P08'!$B$17,INDEX('P08'!$AD:$AD,$A484+52),0)+IF($A484&lt;='P09'!$B$17,INDEX('P09'!$AD:$AD,$A484+52),0)+IF($A484&lt;='P10'!$B$17,INDEX('P10'!$AD:$AD,$A484+52),0)</f>
        <v>0.53518720245590423</v>
      </c>
      <c r="Q484">
        <f>IF($A484&lt;='P01'!$B$17,INDEX('P01'!$AE:$AE,$A484+52),0)+IF($A484&lt;='P02'!$B$17,INDEX('P02'!$AE:$AE,$A484+52),0)+IF($A484&lt;='P03'!$B$17,INDEX('P03'!$AE:$AE,$A484+52),0)+IF($A484&lt;='P04'!$B$17,INDEX('P04'!$AE:$AE,$A484+52),0)+IF($A484&lt;='P05'!$B$17,INDEX('P05'!$AE:$AE,$A484+52),0)+IF($A484&lt;='P06'!$B$17,INDEX('P06'!$AE:$AE,$A484+52),0)+IF($A484&lt;='P07'!$B$17,INDEX('P07'!$AE:$AE,$A484+52),0)+IF($A484&lt;='P08'!$B$17,INDEX('P08'!$AE:$AE,$A484+52),0)+IF($A484&lt;='P09'!$B$17,INDEX('P09'!$AE:$AE,$A484+52),0)+IF($A484&lt;='P10'!$B$17,INDEX('P10'!$AE:$AE,$A484+52),0)</f>
        <v>20.495847305593077</v>
      </c>
      <c r="R484">
        <f>IF($A484&lt;='P01'!$B$17,INDEX('P01'!$AF:$AF,$A484+52),0)+IF($A484&lt;='P02'!$B$17,INDEX('P02'!$AF:$AF,$A484+52),0)+IF($A484&lt;='P03'!$B$17,INDEX('P03'!$AF:$AF,$A484+52),0)+IF($A484&lt;='P04'!$B$17,INDEX('P04'!$AF:$AF,$A484+52),0)+IF($A484&lt;='P05'!$B$17,INDEX('P05'!$AF:$AF,$A484+52),0)+IF($A484&lt;='P06'!$B$17,INDEX('P06'!$AF:$AF,$A484+52),0)+IF($A484&lt;='P07'!$B$17,INDEX('P07'!$AF:$AF,$A484+52),0)+IF($A484&lt;='P08'!$B$17,INDEX('P08'!$AF:$AF,$A484+52),0)+IF($A484&lt;='P09'!$B$17,INDEX('P09'!$AF:$AF,$A484+52),0)+IF($A484&lt;='P10'!$B$17,INDEX('P10'!$AF:$AF,$A484+52),0)</f>
        <v>1.5600601717459018E-2</v>
      </c>
      <c r="S484">
        <f>IF($A484&lt;='P01'!$B$17,INDEX('P01'!$AG:$AG,$A484+52),0)+IF($A484&lt;='P02'!$B$17,INDEX('P02'!$AG:$AG,$A484+52),0)+IF($A484&lt;='P03'!$B$17,INDEX('P03'!$AG:$AG,$A484+52),0)+IF($A484&lt;='P04'!$B$17,INDEX('P04'!$AG:$AG,$A484+52),0)+IF($A484&lt;='P05'!$B$17,INDEX('P05'!$AG:$AG,$A484+52),0)+IF($A484&lt;='P06'!$B$17,INDEX('P06'!$AG:$AG,$A484+52),0)+IF($A484&lt;='P07'!$B$17,INDEX('P07'!$AG:$AG,$A484+52),0)+IF($A484&lt;='P08'!$B$17,INDEX('P08'!$AG:$AG,$A484+52),0)+IF($A484&lt;='P09'!$B$17,INDEX('P09'!$AG:$AG,$A484+52),0)+IF($A484&lt;='P10'!$B$17,INDEX('P10'!$AG:$AG,$A484+52),0)</f>
        <v>2168.8111270715708</v>
      </c>
      <c r="T484">
        <f>IF($A484&lt;='P01'!$B$17,INDEX('P01'!$AI:$AI,$A484+52),0)+IF($A484&lt;='P02'!$B$17,INDEX('P02'!$AI:$AI,$A484+52),0)+IF($A484&lt;='P03'!$B$17,INDEX('P03'!$AI:$AI,$A484+52),0)+IF($A484&lt;='P04'!$B$17,INDEX('P04'!$AI:$AI,$A484+52),0)+IF($A484&lt;='P05'!$B$17,INDEX('P05'!$AI:$AI,$A484+52),0)+IF($A484&lt;='P06'!$B$17,INDEX('P06'!$AI:$AI,$A484+52),0)+IF($A484&lt;='P07'!$B$17,INDEX('P07'!$AI:$AI,$A484+52),0)+IF($A484&lt;='P08'!$B$17,INDEX('P08'!$AI:$AI,$A484+52),0)+IF($A484&lt;='P09'!$B$17,INDEX('P09'!$AI:$AI,$A484+52),0)+IF($A484&lt;='P10'!$B$17,INDEX('P10'!$AI:$AI,$A484+52),0)</f>
        <v>2168.8111270715708</v>
      </c>
    </row>
    <row r="485" spans="1:20" x14ac:dyDescent="0.35">
      <c r="A485">
        <v>453</v>
      </c>
      <c r="B485">
        <f>IF($A485&lt;='P01'!$B$17,INDEX('P01'!$J:$J,$A485+52),0)+IF($A485&lt;='P02'!$B$17,INDEX('P02'!$J:$J,$A485+52),0)+IF($A485&lt;='P03'!$B$17,INDEX('P03'!$J:$J,$A485+52),0)+IF($A485&lt;='P04'!$B$17,INDEX('P04'!$J:$J,$A485+52),0)+IF($A485&lt;='P05'!$B$17,INDEX('P05'!$J:$J,$A485+52),0)+IF($A485&lt;='P06'!$B$17,INDEX('P06'!$J:$J,$A485+52),0)+IF($A485&lt;='P07'!$B$17,INDEX('P07'!$J:$J,$A485+52),0)+IF($A485&lt;='P08'!$B$17,INDEX('P08'!$J:$J,$A485+52),0)+IF($A485&lt;='P09'!$B$17,INDEX('P09'!$J:$J,$A485+52),0)+IF($A485&lt;='P10'!$B$17,INDEX('P10'!$J:$J,$A485+52),0)</f>
        <v>8.9438463038662622E-5</v>
      </c>
      <c r="C485">
        <f>IF($A485&lt;='P01'!$B$17,INDEX('P01'!$K:$K,$A485+52),0)+IF($A485&lt;='P02'!$B$17,INDEX('P02'!$K:$K,$A485+52),0)+IF($A485&lt;='P03'!$B$17,INDEX('P03'!$K:$K,$A485+52),0)+IF($A485&lt;='P04'!$B$17,INDEX('P04'!$K:$K,$A485+52),0)+IF($A485&lt;='P05'!$B$17,INDEX('P05'!$K:$K,$A485+52),0)+IF($A485&lt;='P06'!$B$17,INDEX('P06'!$K:$K,$A485+52),0)+IF($A485&lt;='P07'!$B$17,INDEX('P07'!$K:$K,$A485+52),0)+IF($A485&lt;='P08'!$B$17,INDEX('P08'!$K:$K,$A485+52),0)+IF($A485&lt;='P09'!$B$17,INDEX('P09'!$K:$K,$A485+52),0)+IF($A485&lt;='P10'!$B$17,INDEX('P10'!$K:$K,$A485+52),0)</f>
        <v>5.2069082032988755E-4</v>
      </c>
      <c r="D485">
        <f>IF($A485&lt;='P01'!$B$17,INDEX('P01'!$L:$L,$A485+52),0)+IF($A485&lt;='P02'!$B$17,INDEX('P02'!$L:$L,$A485+52),0)+IF($A485&lt;='P03'!$B$17,INDEX('P03'!$L:$L,$A485+52),0)+IF($A485&lt;='P04'!$B$17,INDEX('P04'!$L:$L,$A485+52),0)+IF($A485&lt;='P05'!$B$17,INDEX('P05'!$L:$L,$A485+52),0)+IF($A485&lt;='P06'!$B$17,INDEX('P06'!$L:$L,$A485+52),0)+IF($A485&lt;='P07'!$B$17,INDEX('P07'!$L:$L,$A485+52),0)+IF($A485&lt;='P08'!$B$17,INDEX('P08'!$L:$L,$A485+52),0)+IF($A485&lt;='P09'!$B$17,INDEX('P09'!$L:$L,$A485+52),0)+IF($A485&lt;='P10'!$B$17,INDEX('P10'!$L:$L,$A485+52),0)</f>
        <v>0</v>
      </c>
      <c r="E485">
        <f>IF($A485&lt;='P01'!$B$17,INDEX('P01'!$M:$M,$A485+52),0)+IF($A485&lt;='P02'!$B$17,INDEX('P02'!$M:$M,$A485+52),0)+IF($A485&lt;='P03'!$B$17,INDEX('P03'!$M:$M,$A485+52),0)+IF($A485&lt;='P04'!$B$17,INDEX('P04'!$M:$M,$A485+52),0)+IF($A485&lt;='P05'!$B$17,INDEX('P05'!$M:$M,$A485+52),0)+IF($A485&lt;='P06'!$B$17,INDEX('P06'!$M:$M,$A485+52),0)+IF($A485&lt;='P07'!$B$17,INDEX('P07'!$M:$M,$A485+52),0)+IF($A485&lt;='P08'!$B$17,INDEX('P08'!$M:$M,$A485+52),0)+IF($A485&lt;='P09'!$B$17,INDEX('P09'!$M:$M,$A485+52),0)+IF($A485&lt;='P10'!$B$17,INDEX('P10'!$M:$M,$A485+52),0)</f>
        <v>0.15280164832790546</v>
      </c>
      <c r="F485">
        <f>IF($A485&lt;='P01'!$B$17,INDEX('P01'!$R:$R,$A485+52),0)+IF($A485&lt;='P02'!$B$17,INDEX('P02'!$R:$R,$A485+52),0)+IF($A485&lt;='P03'!$B$17,INDEX('P03'!$R:$R,$A485+52),0)+IF($A485&lt;='P04'!$B$17,INDEX('P04'!$R:$R,$A485+52),0)+IF($A485&lt;='P05'!$B$17,INDEX('P05'!$R:$R,$A485+52),0)+IF($A485&lt;='P06'!$B$17,INDEX('P06'!$R:$R,$A485+52),0)+IF($A485&lt;='P07'!$B$17,INDEX('P07'!$R:$R,$A485+52),0)+IF($A485&lt;='P08'!$B$17,INDEX('P08'!$R:$R,$A485+52),0)+IF($A485&lt;='P09'!$B$17,INDEX('P09'!$R:$R,$A485+52),0)+IF($A485&lt;='P10'!$B$17,INDEX('P10'!$R:$R,$A485+52),0)</f>
        <v>17.890881505026776</v>
      </c>
      <c r="G485">
        <f>IF($A485&lt;='P01'!$B$17,INDEX('P01'!$S:$S,$A485+52),0)+IF($A485&lt;='P02'!$B$17,INDEX('P02'!$S:$S,$A485+52),0)+IF($A485&lt;='P03'!$B$17,INDEX('P03'!$S:$S,$A485+52),0)+IF($A485&lt;='P04'!$B$17,INDEX('P04'!$S:$S,$A485+52),0)+IF($A485&lt;='P05'!$B$17,INDEX('P05'!$S:$S,$A485+52),0)+IF($A485&lt;='P06'!$B$17,INDEX('P06'!$S:$S,$A485+52),0)+IF($A485&lt;='P07'!$B$17,INDEX('P07'!$S:$S,$A485+52),0)+IF($A485&lt;='P08'!$B$17,INDEX('P08'!$S:$S,$A485+52),0)+IF($A485&lt;='P09'!$B$17,INDEX('P09'!$S:$S,$A485+52),0)+IF($A485&lt;='P10'!$B$17,INDEX('P10'!$S:$S,$A485+52),0)</f>
        <v>0.35781763010053552</v>
      </c>
      <c r="H485">
        <f>IF($A485&lt;='P01'!$B$17,INDEX('P01'!$T:$T,$A485+52),0)+IF($A485&lt;='P02'!$B$17,INDEX('P02'!$T:$T,$A485+52),0)+IF($A485&lt;='P03'!$B$17,INDEX('P03'!$T:$T,$A485+52),0)+IF($A485&lt;='P04'!$B$17,INDEX('P04'!$T:$T,$A485+52),0)+IF($A485&lt;='P05'!$B$17,INDEX('P05'!$T:$T,$A485+52),0)+IF($A485&lt;='P06'!$B$17,INDEX('P06'!$T:$T,$A485+52),0)+IF($A485&lt;='P07'!$B$17,INDEX('P07'!$T:$T,$A485+52),0)+IF($A485&lt;='P08'!$B$17,INDEX('P08'!$T:$T,$A485+52),0)+IF($A485&lt;='P09'!$B$17,INDEX('P09'!$T:$T,$A485+52),0)+IF($A485&lt;='P10'!$B$17,INDEX('P10'!$T:$T,$A485+52),0)</f>
        <v>2.3411753303161507</v>
      </c>
      <c r="I485">
        <f>IF($A485&lt;='P01'!$B$17,INDEX('P01'!$U:$U,$A485+52),0)+IF($A485&lt;='P02'!$B$17,INDEX('P02'!$U:$U,$A485+52),0)+IF($A485&lt;='P03'!$B$17,INDEX('P03'!$U:$U,$A485+52),0)+IF($A485&lt;='P04'!$B$17,INDEX('P04'!$U:$U,$A485+52),0)+IF($A485&lt;='P05'!$B$17,INDEX('P05'!$U:$U,$A485+52),0)+IF($A485&lt;='P06'!$B$17,INDEX('P06'!$U:$U,$A485+52),0)+IF($A485&lt;='P07'!$B$17,INDEX('P07'!$U:$U,$A485+52),0)+IF($A485&lt;='P08'!$B$17,INDEX('P08'!$U:$U,$A485+52),0)+IF($A485&lt;='P09'!$B$17,INDEX('P09'!$U:$U,$A485+52),0)+IF($A485&lt;='P10'!$B$17,INDEX('P10'!$U:$U,$A485+52),0)</f>
        <v>89.438463038662618</v>
      </c>
      <c r="J485">
        <f>IF($A485&lt;='P01'!$B$17,INDEX('P01'!$V:$V,$A485+52),0)+IF($A485&lt;='P02'!$B$17,INDEX('P02'!$V:$V,$A485+52),0)+IF($A485&lt;='P03'!$B$17,INDEX('P03'!$V:$V,$A485+52),0)+IF($A485&lt;='P04'!$B$17,INDEX('P04'!$V:$V,$A485+52),0)+IF($A485&lt;='P05'!$B$17,INDEX('P05'!$V:$V,$A485+52),0)+IF($A485&lt;='P06'!$B$17,INDEX('P06'!$V:$V,$A485+52),0)+IF($A485&lt;='P07'!$B$17,INDEX('P07'!$V:$V,$A485+52),0)+IF($A485&lt;='P08'!$B$17,INDEX('P08'!$V:$V,$A485+52),0)+IF($A485&lt;='P09'!$B$17,INDEX('P09'!$V:$V,$A485+52),0)+IF($A485&lt;='P10'!$B$17,INDEX('P10'!$V:$V,$A485+52),0)</f>
        <v>6.824480053222523E-2</v>
      </c>
      <c r="K485">
        <f>IF($A485&lt;='P01'!$B$17,INDEX('P01'!$W:$W,$A485+52),0)+IF($A485&lt;='P02'!$B$17,INDEX('P02'!$W:$W,$A485+52),0)+IF($A485&lt;='P03'!$B$17,INDEX('P03'!$W:$W,$A485+52),0)+IF($A485&lt;='P04'!$B$17,INDEX('P04'!$W:$W,$A485+52),0)+IF($A485&lt;='P05'!$B$17,INDEX('P05'!$W:$W,$A485+52),0)+IF($A485&lt;='P06'!$B$17,INDEX('P06'!$W:$W,$A485+52),0)+IF($A485&lt;='P07'!$B$17,INDEX('P07'!$W:$W,$A485+52),0)+IF($A485&lt;='P08'!$B$17,INDEX('P08'!$W:$W,$A485+52),0)+IF($A485&lt;='P09'!$B$17,INDEX('P09'!$W:$W,$A485+52),0)+IF($A485&lt;='P10'!$B$17,INDEX('P10'!$W:$W,$A485+52),0)</f>
        <v>-74.314819294584751</v>
      </c>
      <c r="L485">
        <f>IF($A485&lt;='P01'!$B$17,INDEX('P01'!$X:$X,$A485+52),0)+IF($A485&lt;='P02'!$B$17,INDEX('P02'!$X:$X,$A485+52),0)+IF($A485&lt;='P03'!$B$17,INDEX('P03'!$X:$X,$A485+52),0)+IF($A485&lt;='P04'!$B$17,INDEX('P04'!$X:$X,$A485+52),0)+IF($A485&lt;='P05'!$B$17,INDEX('P05'!$X:$X,$A485+52),0)+IF($A485&lt;='P06'!$B$17,INDEX('P06'!$X:$X,$A485+52),0)+IF($A485&lt;='P07'!$B$17,INDEX('P07'!$X:$X,$A485+52),0)+IF($A485&lt;='P08'!$B$17,INDEX('P08'!$X:$X,$A485+52),0)+IF($A485&lt;='P09'!$B$17,INDEX('P09'!$X:$X,$A485+52),0)+IF($A485&lt;='P10'!$B$17,INDEX('P10'!$X:$X,$A485+52),0)</f>
        <v>74.257420605873563</v>
      </c>
      <c r="M485">
        <f>IF($A485&lt;='P01'!$B$17,INDEX('P01'!$AA:$AA,$A485+52),0)+IF($A485&lt;='P02'!$B$17,INDEX('P02'!$AA:$AA,$A485+52),0)+IF($A485&lt;='P03'!$B$17,INDEX('P03'!$AA:$AA,$A485+52),0)+IF($A485&lt;='P04'!$B$17,INDEX('P04'!$AA:$AA,$A485+52),0)+IF($A485&lt;='P05'!$B$17,INDEX('P05'!$AA:$AA,$A485+52),0)+IF($A485&lt;='P06'!$B$17,INDEX('P06'!$AA:$AA,$A485+52),0)+IF($A485&lt;='P07'!$B$17,INDEX('P07'!$AA:$AA,$A485+52),0)+IF($A485&lt;='P08'!$B$17,INDEX('P08'!$AA:$AA,$A485+52),0)+IF($A485&lt;='P09'!$B$17,INDEX('P09'!$AA:$AA,$A485+52),0)+IF($A485&lt;='P10'!$B$17,INDEX('P10'!$AA:$AA,$A485+52),0)</f>
        <v>-16.893953755562979</v>
      </c>
      <c r="N485">
        <f>IF($A485&lt;='P01'!$B$17,INDEX('P01'!$AB:$AB,$A485+52),0)+IF($A485&lt;='P02'!$B$17,INDEX('P02'!$AB:$AB,$A485+52),0)+IF($A485&lt;='P03'!$B$17,INDEX('P03'!$AB:$AB,$A485+52),0)+IF($A485&lt;='P04'!$B$17,INDEX('P04'!$AB:$AB,$A485+52),0)+IF($A485&lt;='P05'!$B$17,INDEX('P05'!$AB:$AB,$A485+52),0)+IF($A485&lt;='P06'!$B$17,INDEX('P06'!$AB:$AB,$A485+52),0)+IF($A485&lt;='P07'!$B$17,INDEX('P07'!$AB:$AB,$A485+52),0)+IF($A485&lt;='P08'!$B$17,INDEX('P08'!$AB:$AB,$A485+52),0)+IF($A485&lt;='P09'!$B$17,INDEX('P09'!$AB:$AB,$A485+52),0)+IF($A485&lt;='P10'!$B$17,INDEX('P10'!$AB:$AB,$A485+52),0)</f>
        <v>4.0835946457440695</v>
      </c>
      <c r="O485">
        <f>IF($A485&lt;='P01'!$B$17,INDEX('P01'!$AC:$AC,$A485+52),0)+IF($A485&lt;='P02'!$B$17,INDEX('P02'!$AC:$AC,$A485+52),0)+IF($A485&lt;='P03'!$B$17,INDEX('P03'!$AC:$AC,$A485+52),0)+IF($A485&lt;='P04'!$B$17,INDEX('P04'!$AC:$AC,$A485+52),0)+IF($A485&lt;='P05'!$B$17,INDEX('P05'!$AC:$AC,$A485+52),0)+IF($A485&lt;='P06'!$B$17,INDEX('P06'!$AC:$AC,$A485+52),0)+IF($A485&lt;='P07'!$B$17,INDEX('P07'!$AC:$AC,$A485+52),0)+IF($A485&lt;='P08'!$B$17,INDEX('P08'!$AC:$AC,$A485+52),0)+IF($A485&lt;='P09'!$B$17,INDEX('P09'!$AC:$AC,$A485+52),0)+IF($A485&lt;='P10'!$B$17,INDEX('P10'!$AC:$AC,$A485+52),0)</f>
        <v>8.1671892914881375E-2</v>
      </c>
      <c r="P485">
        <f>IF($A485&lt;='P01'!$B$17,INDEX('P01'!$AD:$AD,$A485+52),0)+IF($A485&lt;='P02'!$B$17,INDEX('P02'!$AD:$AD,$A485+52),0)+IF($A485&lt;='P03'!$B$17,INDEX('P03'!$AD:$AD,$A485+52),0)+IF($A485&lt;='P04'!$B$17,INDEX('P04'!$AD:$AD,$A485+52),0)+IF($A485&lt;='P05'!$B$17,INDEX('P05'!$AD:$AD,$A485+52),0)+IF($A485&lt;='P06'!$B$17,INDEX('P06'!$AD:$AD,$A485+52),0)+IF($A485&lt;='P07'!$B$17,INDEX('P07'!$AD:$AD,$A485+52),0)+IF($A485&lt;='P08'!$B$17,INDEX('P08'!$AD:$AD,$A485+52),0)+IF($A485&lt;='P09'!$B$17,INDEX('P09'!$AD:$AD,$A485+52),0)+IF($A485&lt;='P10'!$B$17,INDEX('P10'!$AD:$AD,$A485+52),0)</f>
        <v>0.53262970139980181</v>
      </c>
      <c r="Q485">
        <f>IF($A485&lt;='P01'!$B$17,INDEX('P01'!$AE:$AE,$A485+52),0)+IF($A485&lt;='P02'!$B$17,INDEX('P02'!$AE:$AE,$A485+52),0)+IF($A485&lt;='P03'!$B$17,INDEX('P03'!$AE:$AE,$A485+52),0)+IF($A485&lt;='P04'!$B$17,INDEX('P04'!$AE:$AE,$A485+52),0)+IF($A485&lt;='P05'!$B$17,INDEX('P05'!$AE:$AE,$A485+52),0)+IF($A485&lt;='P06'!$B$17,INDEX('P06'!$AE:$AE,$A485+52),0)+IF($A485&lt;='P07'!$B$17,INDEX('P07'!$AE:$AE,$A485+52),0)+IF($A485&lt;='P08'!$B$17,INDEX('P08'!$AE:$AE,$A485+52),0)+IF($A485&lt;='P09'!$B$17,INDEX('P09'!$AE:$AE,$A485+52),0)+IF($A485&lt;='P10'!$B$17,INDEX('P10'!$AE:$AE,$A485+52),0)</f>
        <v>20.347720755927806</v>
      </c>
      <c r="R485">
        <f>IF($A485&lt;='P01'!$B$17,INDEX('P01'!$AF:$AF,$A485+52),0)+IF($A485&lt;='P02'!$B$17,INDEX('P02'!$AF:$AF,$A485+52),0)+IF($A485&lt;='P03'!$B$17,INDEX('P03'!$AF:$AF,$A485+52),0)+IF($A485&lt;='P04'!$B$17,INDEX('P04'!$AF:$AF,$A485+52),0)+IF($A485&lt;='P05'!$B$17,INDEX('P05'!$AF:$AF,$A485+52),0)+IF($A485&lt;='P06'!$B$17,INDEX('P06'!$AF:$AF,$A485+52),0)+IF($A485&lt;='P07'!$B$17,INDEX('P07'!$AF:$AF,$A485+52),0)+IF($A485&lt;='P08'!$B$17,INDEX('P08'!$AF:$AF,$A485+52),0)+IF($A485&lt;='P09'!$B$17,INDEX('P09'!$AF:$AF,$A485+52),0)+IF($A485&lt;='P10'!$B$17,INDEX('P10'!$AF:$AF,$A485+52),0)</f>
        <v>1.5526051064556361E-2</v>
      </c>
      <c r="S485">
        <f>IF($A485&lt;='P01'!$B$17,INDEX('P01'!$AG:$AG,$A485+52),0)+IF($A485&lt;='P02'!$B$17,INDEX('P02'!$AG:$AG,$A485+52),0)+IF($A485&lt;='P03'!$B$17,INDEX('P03'!$AG:$AG,$A485+52),0)+IF($A485&lt;='P04'!$B$17,INDEX('P04'!$AG:$AG,$A485+52),0)+IF($A485&lt;='P05'!$B$17,INDEX('P05'!$AG:$AG,$A485+52),0)+IF($A485&lt;='P06'!$B$17,INDEX('P06'!$AG:$AG,$A485+52),0)+IF($A485&lt;='P07'!$B$17,INDEX('P07'!$AG:$AG,$A485+52),0)+IF($A485&lt;='P08'!$B$17,INDEX('P08'!$AG:$AG,$A485+52),0)+IF($A485&lt;='P09'!$B$17,INDEX('P09'!$AG:$AG,$A485+52),0)+IF($A485&lt;='P10'!$B$17,INDEX('P10'!$AG:$AG,$A485+52),0)</f>
        <v>2101.6538297324673</v>
      </c>
      <c r="T485">
        <f>IF($A485&lt;='P01'!$B$17,INDEX('P01'!$AI:$AI,$A485+52),0)+IF($A485&lt;='P02'!$B$17,INDEX('P02'!$AI:$AI,$A485+52),0)+IF($A485&lt;='P03'!$B$17,INDEX('P03'!$AI:$AI,$A485+52),0)+IF($A485&lt;='P04'!$B$17,INDEX('P04'!$AI:$AI,$A485+52),0)+IF($A485&lt;='P05'!$B$17,INDEX('P05'!$AI:$AI,$A485+52),0)+IF($A485&lt;='P06'!$B$17,INDEX('P06'!$AI:$AI,$A485+52),0)+IF($A485&lt;='P07'!$B$17,INDEX('P07'!$AI:$AI,$A485+52),0)+IF($A485&lt;='P08'!$B$17,INDEX('P08'!$AI:$AI,$A485+52),0)+IF($A485&lt;='P09'!$B$17,INDEX('P09'!$AI:$AI,$A485+52),0)+IF($A485&lt;='P10'!$B$17,INDEX('P10'!$AI:$AI,$A485+52),0)</f>
        <v>2101.6538297324673</v>
      </c>
    </row>
    <row r="486" spans="1:20" x14ac:dyDescent="0.35">
      <c r="A486">
        <v>454</v>
      </c>
      <c r="B486">
        <f>IF($A486&lt;='P01'!$B$17,INDEX('P01'!$J:$J,$A486+52),0)+IF($A486&lt;='P02'!$B$17,INDEX('P02'!$J:$J,$A486+52),0)+IF($A486&lt;='P03'!$B$17,INDEX('P03'!$J:$J,$A486+52),0)+IF($A486&lt;='P04'!$B$17,INDEX('P04'!$J:$J,$A486+52),0)+IF($A486&lt;='P05'!$B$17,INDEX('P05'!$J:$J,$A486+52),0)+IF($A486&lt;='P06'!$B$17,INDEX('P06'!$J:$J,$A486+52),0)+IF($A486&lt;='P07'!$B$17,INDEX('P07'!$J:$J,$A486+52),0)+IF($A486&lt;='P08'!$B$17,INDEX('P08'!$J:$J,$A486+52),0)+IF($A486&lt;='P09'!$B$17,INDEX('P09'!$J:$J,$A486+52),0)+IF($A486&lt;='P10'!$B$17,INDEX('P10'!$J:$J,$A486+52),0)</f>
        <v>8.9082760065859371E-5</v>
      </c>
      <c r="C486">
        <f>IF($A486&lt;='P01'!$B$17,INDEX('P01'!$K:$K,$A486+52),0)+IF($A486&lt;='P02'!$B$17,INDEX('P02'!$K:$K,$A486+52),0)+IF($A486&lt;='P03'!$B$17,INDEX('P03'!$K:$K,$A486+52),0)+IF($A486&lt;='P04'!$B$17,INDEX('P04'!$K:$K,$A486+52),0)+IF($A486&lt;='P05'!$B$17,INDEX('P05'!$K:$K,$A486+52),0)+IF($A486&lt;='P06'!$B$17,INDEX('P06'!$K:$K,$A486+52),0)+IF($A486&lt;='P07'!$B$17,INDEX('P07'!$K:$K,$A486+52),0)+IF($A486&lt;='P08'!$B$17,INDEX('P08'!$K:$K,$A486+52),0)+IF($A486&lt;='P09'!$B$17,INDEX('P09'!$K:$K,$A486+52),0)+IF($A486&lt;='P10'!$B$17,INDEX('P10'!$K:$K,$A486+52),0)</f>
        <v>5.1861999681156916E-4</v>
      </c>
      <c r="D486">
        <f>IF($A486&lt;='P01'!$B$17,INDEX('P01'!$L:$L,$A486+52),0)+IF($A486&lt;='P02'!$B$17,INDEX('P02'!$L:$L,$A486+52),0)+IF($A486&lt;='P03'!$B$17,INDEX('P03'!$L:$L,$A486+52),0)+IF($A486&lt;='P04'!$B$17,INDEX('P04'!$L:$L,$A486+52),0)+IF($A486&lt;='P05'!$B$17,INDEX('P05'!$L:$L,$A486+52),0)+IF($A486&lt;='P06'!$B$17,INDEX('P06'!$L:$L,$A486+52),0)+IF($A486&lt;='P07'!$B$17,INDEX('P07'!$L:$L,$A486+52),0)+IF($A486&lt;='P08'!$B$17,INDEX('P08'!$L:$L,$A486+52),0)+IF($A486&lt;='P09'!$B$17,INDEX('P09'!$L:$L,$A486+52),0)+IF($A486&lt;='P10'!$B$17,INDEX('P10'!$L:$L,$A486+52),0)</f>
        <v>0</v>
      </c>
      <c r="E486">
        <f>IF($A486&lt;='P01'!$B$17,INDEX('P01'!$M:$M,$A486+52),0)+IF($A486&lt;='P02'!$B$17,INDEX('P02'!$M:$M,$A486+52),0)+IF($A486&lt;='P03'!$B$17,INDEX('P03'!$M:$M,$A486+52),0)+IF($A486&lt;='P04'!$B$17,INDEX('P04'!$M:$M,$A486+52),0)+IF($A486&lt;='P05'!$B$17,INDEX('P05'!$M:$M,$A486+52),0)+IF($A486&lt;='P06'!$B$17,INDEX('P06'!$M:$M,$A486+52),0)+IF($A486&lt;='P07'!$B$17,INDEX('P07'!$M:$M,$A486+52),0)+IF($A486&lt;='P08'!$B$17,INDEX('P08'!$M:$M,$A486+52),0)+IF($A486&lt;='P09'!$B$17,INDEX('P09'!$M:$M,$A486+52),0)+IF($A486&lt;='P10'!$B$17,INDEX('P10'!$M:$M,$A486+52),0)</f>
        <v>0.15219394557102803</v>
      </c>
      <c r="F486">
        <f>IF($A486&lt;='P01'!$B$17,INDEX('P01'!$R:$R,$A486+52),0)+IF($A486&lt;='P02'!$B$17,INDEX('P02'!$R:$R,$A486+52),0)+IF($A486&lt;='P03'!$B$17,INDEX('P03'!$R:$R,$A486+52),0)+IF($A486&lt;='P04'!$B$17,INDEX('P04'!$R:$R,$A486+52),0)+IF($A486&lt;='P05'!$B$17,INDEX('P05'!$R:$R,$A486+52),0)+IF($A486&lt;='P06'!$B$17,INDEX('P06'!$R:$R,$A486+52),0)+IF($A486&lt;='P07'!$B$17,INDEX('P07'!$R:$R,$A486+52),0)+IF($A486&lt;='P08'!$B$17,INDEX('P08'!$R:$R,$A486+52),0)+IF($A486&lt;='P09'!$B$17,INDEX('P09'!$R:$R,$A486+52),0)+IF($A486&lt;='P10'!$B$17,INDEX('P10'!$R:$R,$A486+52),0)</f>
        <v>17.819728228000336</v>
      </c>
      <c r="G486">
        <f>IF($A486&lt;='P01'!$B$17,INDEX('P01'!$S:$S,$A486+52),0)+IF($A486&lt;='P02'!$B$17,INDEX('P02'!$S:$S,$A486+52),0)+IF($A486&lt;='P03'!$B$17,INDEX('P03'!$S:$S,$A486+52),0)+IF($A486&lt;='P04'!$B$17,INDEX('P04'!$S:$S,$A486+52),0)+IF($A486&lt;='P05'!$B$17,INDEX('P05'!$S:$S,$A486+52),0)+IF($A486&lt;='P06'!$B$17,INDEX('P06'!$S:$S,$A486+52),0)+IF($A486&lt;='P07'!$B$17,INDEX('P07'!$S:$S,$A486+52),0)+IF($A486&lt;='P08'!$B$17,INDEX('P08'!$S:$S,$A486+52),0)+IF($A486&lt;='P09'!$B$17,INDEX('P09'!$S:$S,$A486+52),0)+IF($A486&lt;='P10'!$B$17,INDEX('P10'!$S:$S,$A486+52),0)</f>
        <v>0.35639456456000673</v>
      </c>
      <c r="H486">
        <f>IF($A486&lt;='P01'!$B$17,INDEX('P01'!$T:$T,$A486+52),0)+IF($A486&lt;='P02'!$B$17,INDEX('P02'!$T:$T,$A486+52),0)+IF($A486&lt;='P03'!$B$17,INDEX('P03'!$T:$T,$A486+52),0)+IF($A486&lt;='P04'!$B$17,INDEX('P04'!$T:$T,$A486+52),0)+IF($A486&lt;='P05'!$B$17,INDEX('P05'!$T:$T,$A486+52),0)+IF($A486&lt;='P06'!$B$17,INDEX('P06'!$T:$T,$A486+52),0)+IF($A486&lt;='P07'!$B$17,INDEX('P07'!$T:$T,$A486+52),0)+IF($A486&lt;='P08'!$B$17,INDEX('P08'!$T:$T,$A486+52),0)+IF($A486&lt;='P09'!$B$17,INDEX('P09'!$T:$T,$A486+52),0)+IF($A486&lt;='P10'!$B$17,INDEX('P10'!$T:$T,$A486+52),0)</f>
        <v>2.3376153200649559</v>
      </c>
      <c r="I486">
        <f>IF($A486&lt;='P01'!$B$17,INDEX('P01'!$U:$U,$A486+52),0)+IF($A486&lt;='P02'!$B$17,INDEX('P02'!$U:$U,$A486+52),0)+IF($A486&lt;='P03'!$B$17,INDEX('P03'!$U:$U,$A486+52),0)+IF($A486&lt;='P04'!$B$17,INDEX('P04'!$U:$U,$A486+52),0)+IF($A486&lt;='P05'!$B$17,INDEX('P05'!$U:$U,$A486+52),0)+IF($A486&lt;='P06'!$B$17,INDEX('P06'!$U:$U,$A486+52),0)+IF($A486&lt;='P07'!$B$17,INDEX('P07'!$U:$U,$A486+52),0)+IF($A486&lt;='P08'!$B$17,INDEX('P08'!$U:$U,$A486+52),0)+IF($A486&lt;='P09'!$B$17,INDEX('P09'!$U:$U,$A486+52),0)+IF($A486&lt;='P10'!$B$17,INDEX('P10'!$U:$U,$A486+52),0)</f>
        <v>89.082760065859375</v>
      </c>
      <c r="J486">
        <f>IF($A486&lt;='P01'!$B$17,INDEX('P01'!$V:$V,$A486+52),0)+IF($A486&lt;='P02'!$B$17,INDEX('P02'!$V:$V,$A486+52),0)+IF($A486&lt;='P03'!$B$17,INDEX('P03'!$V:$V,$A486+52),0)+IF($A486&lt;='P04'!$B$17,INDEX('P04'!$V:$V,$A486+52),0)+IF($A486&lt;='P05'!$B$17,INDEX('P05'!$V:$V,$A486+52),0)+IF($A486&lt;='P06'!$B$17,INDEX('P06'!$V:$V,$A486+52),0)+IF($A486&lt;='P07'!$B$17,INDEX('P07'!$V:$V,$A486+52),0)+IF($A486&lt;='P08'!$B$17,INDEX('P08'!$V:$V,$A486+52),0)+IF($A486&lt;='P09'!$B$17,INDEX('P09'!$V:$V,$A486+52),0)+IF($A486&lt;='P10'!$B$17,INDEX('P10'!$V:$V,$A486+52),0)</f>
        <v>6.8141026933409524E-2</v>
      </c>
      <c r="K486">
        <f>IF($A486&lt;='P01'!$B$17,INDEX('P01'!$W:$W,$A486+52),0)+IF($A486&lt;='P02'!$B$17,INDEX('P02'!$W:$W,$A486+52),0)+IF($A486&lt;='P03'!$B$17,INDEX('P03'!$W:$W,$A486+52),0)+IF($A486&lt;='P04'!$B$17,INDEX('P04'!$W:$W,$A486+52),0)+IF($A486&lt;='P05'!$B$17,INDEX('P05'!$W:$W,$A486+52),0)+IF($A486&lt;='P06'!$B$17,INDEX('P06'!$W:$W,$A486+52),0)+IF($A486&lt;='P07'!$B$17,INDEX('P07'!$W:$W,$A486+52),0)+IF($A486&lt;='P08'!$B$17,INDEX('P08'!$W:$W,$A486+52),0)+IF($A486&lt;='P09'!$B$17,INDEX('P09'!$W:$W,$A486+52),0)+IF($A486&lt;='P10'!$B$17,INDEX('P10'!$W:$W,$A486+52),0)</f>
        <v>-74.025182749417411</v>
      </c>
      <c r="L486">
        <f>IF($A486&lt;='P01'!$B$17,INDEX('P01'!$X:$X,$A486+52),0)+IF($A486&lt;='P02'!$B$17,INDEX('P02'!$X:$X,$A486+52),0)+IF($A486&lt;='P03'!$B$17,INDEX('P03'!$X:$X,$A486+52),0)+IF($A486&lt;='P04'!$B$17,INDEX('P04'!$X:$X,$A486+52),0)+IF($A486&lt;='P05'!$B$17,INDEX('P05'!$X:$X,$A486+52),0)+IF($A486&lt;='P06'!$B$17,INDEX('P06'!$X:$X,$A486+52),0)+IF($A486&lt;='P07'!$B$17,INDEX('P07'!$X:$X,$A486+52),0)+IF($A486&lt;='P08'!$B$17,INDEX('P08'!$X:$X,$A486+52),0)+IF($A486&lt;='P09'!$B$17,INDEX('P09'!$X:$X,$A486+52),0)+IF($A486&lt;='P10'!$B$17,INDEX('P10'!$X:$X,$A486+52),0)</f>
        <v>73.968012339273585</v>
      </c>
      <c r="M486">
        <f>IF($A486&lt;='P01'!$B$17,INDEX('P01'!$AA:$AA,$A486+52),0)+IF($A486&lt;='P02'!$B$17,INDEX('P02'!$AA:$AA,$A486+52),0)+IF($A486&lt;='P03'!$B$17,INDEX('P03'!$AA:$AA,$A486+52),0)+IF($A486&lt;='P04'!$B$17,INDEX('P04'!$AA:$AA,$A486+52),0)+IF($A486&lt;='P05'!$B$17,INDEX('P05'!$AA:$AA,$A486+52),0)+IF($A486&lt;='P06'!$B$17,INDEX('P06'!$AA:$AA,$A486+52),0)+IF($A486&lt;='P07'!$B$17,INDEX('P07'!$AA:$AA,$A486+52),0)+IF($A486&lt;='P08'!$B$17,INDEX('P08'!$AA:$AA,$A486+52),0)+IF($A486&lt;='P09'!$B$17,INDEX('P09'!$AA:$AA,$A486+52),0)+IF($A486&lt;='P10'!$B$17,INDEX('P10'!$AA:$AA,$A486+52),0)</f>
        <v>-16.773200758129825</v>
      </c>
      <c r="N486">
        <f>IF($A486&lt;='P01'!$B$17,INDEX('P01'!$AB:$AB,$A486+52),0)+IF($A486&lt;='P02'!$B$17,INDEX('P02'!$AB:$AB,$A486+52),0)+IF($A486&lt;='P03'!$B$17,INDEX('P03'!$AB:$AB,$A486+52),0)+IF($A486&lt;='P04'!$B$17,INDEX('P04'!$AB:$AB,$A486+52),0)+IF($A486&lt;='P05'!$B$17,INDEX('P05'!$AB:$AB,$A486+52),0)+IF($A486&lt;='P06'!$B$17,INDEX('P06'!$AB:$AB,$A486+52),0)+IF($A486&lt;='P07'!$B$17,INDEX('P07'!$AB:$AB,$A486+52),0)+IF($A486&lt;='P08'!$B$17,INDEX('P08'!$AB:$AB,$A486+52),0)+IF($A486&lt;='P09'!$B$17,INDEX('P09'!$AB:$AB,$A486+52),0)+IF($A486&lt;='P10'!$B$17,INDEX('P10'!$AB:$AB,$A486+52),0)</f>
        <v>4.0540818973279276</v>
      </c>
      <c r="O486">
        <f>IF($A486&lt;='P01'!$B$17,INDEX('P01'!$AC:$AC,$A486+52),0)+IF($A486&lt;='P02'!$B$17,INDEX('P02'!$AC:$AC,$A486+52),0)+IF($A486&lt;='P03'!$B$17,INDEX('P03'!$AC:$AC,$A486+52),0)+IF($A486&lt;='P04'!$B$17,INDEX('P04'!$AC:$AC,$A486+52),0)+IF($A486&lt;='P05'!$B$17,INDEX('P05'!$AC:$AC,$A486+52),0)+IF($A486&lt;='P06'!$B$17,INDEX('P06'!$AC:$AC,$A486+52),0)+IF($A486&lt;='P07'!$B$17,INDEX('P07'!$AC:$AC,$A486+52),0)+IF($A486&lt;='P08'!$B$17,INDEX('P08'!$AC:$AC,$A486+52),0)+IF($A486&lt;='P09'!$B$17,INDEX('P09'!$AC:$AC,$A486+52),0)+IF($A486&lt;='P10'!$B$17,INDEX('P10'!$AC:$AC,$A486+52),0)</f>
        <v>8.1081637946558566E-2</v>
      </c>
      <c r="P486">
        <f>IF($A486&lt;='P01'!$B$17,INDEX('P01'!$AD:$AD,$A486+52),0)+IF($A486&lt;='P02'!$B$17,INDEX('P02'!$AD:$AD,$A486+52),0)+IF($A486&lt;='P03'!$B$17,INDEX('P03'!$AD:$AD,$A486+52),0)+IF($A486&lt;='P04'!$B$17,INDEX('P04'!$AD:$AD,$A486+52),0)+IF($A486&lt;='P05'!$B$17,INDEX('P05'!$AD:$AD,$A486+52),0)+IF($A486&lt;='P06'!$B$17,INDEX('P06'!$AD:$AD,$A486+52),0)+IF($A486&lt;='P07'!$B$17,INDEX('P07'!$AD:$AD,$A486+52),0)+IF($A486&lt;='P08'!$B$17,INDEX('P08'!$AD:$AD,$A486+52),0)+IF($A486&lt;='P09'!$B$17,INDEX('P09'!$AD:$AD,$A486+52),0)+IF($A486&lt;='P10'!$B$17,INDEX('P10'!$AD:$AD,$A486+52),0)</f>
        <v>0.53008442188341853</v>
      </c>
      <c r="Q486">
        <f>IF($A486&lt;='P01'!$B$17,INDEX('P01'!$AE:$AE,$A486+52),0)+IF($A486&lt;='P02'!$B$17,INDEX('P02'!$AE:$AE,$A486+52),0)+IF($A486&lt;='P03'!$B$17,INDEX('P03'!$AE:$AE,$A486+52),0)+IF($A486&lt;='P04'!$B$17,INDEX('P04'!$AE:$AE,$A486+52),0)+IF($A486&lt;='P05'!$B$17,INDEX('P05'!$AE:$AE,$A486+52),0)+IF($A486&lt;='P06'!$B$17,INDEX('P06'!$AE:$AE,$A486+52),0)+IF($A486&lt;='P07'!$B$17,INDEX('P07'!$AE:$AE,$A486+52),0)+IF($A486&lt;='P08'!$B$17,INDEX('P08'!$AE:$AE,$A486+52),0)+IF($A486&lt;='P09'!$B$17,INDEX('P09'!$AE:$AE,$A486+52),0)+IF($A486&lt;='P10'!$B$17,INDEX('P10'!$AE:$AE,$A486+52),0)</f>
        <v>20.20066473896064</v>
      </c>
      <c r="R486">
        <f>IF($A486&lt;='P01'!$B$17,INDEX('P01'!$AF:$AF,$A486+52),0)+IF($A486&lt;='P02'!$B$17,INDEX('P02'!$AF:$AF,$A486+52),0)+IF($A486&lt;='P03'!$B$17,INDEX('P03'!$AF:$AF,$A486+52),0)+IF($A486&lt;='P04'!$B$17,INDEX('P04'!$AF:$AF,$A486+52),0)+IF($A486&lt;='P05'!$B$17,INDEX('P05'!$AF:$AF,$A486+52),0)+IF($A486&lt;='P06'!$B$17,INDEX('P06'!$AF:$AF,$A486+52),0)+IF($A486&lt;='P07'!$B$17,INDEX('P07'!$AF:$AF,$A486+52),0)+IF($A486&lt;='P08'!$B$17,INDEX('P08'!$AF:$AF,$A486+52),0)+IF($A486&lt;='P09'!$B$17,INDEX('P09'!$AF:$AF,$A486+52),0)+IF($A486&lt;='P10'!$B$17,INDEX('P10'!$AF:$AF,$A486+52),0)</f>
        <v>1.5451856667133388E-2</v>
      </c>
      <c r="S486">
        <f>IF($A486&lt;='P01'!$B$17,INDEX('P01'!$AG:$AG,$A486+52),0)+IF($A486&lt;='P02'!$B$17,INDEX('P02'!$AG:$AG,$A486+52),0)+IF($A486&lt;='P03'!$B$17,INDEX('P03'!$AG:$AG,$A486+52),0)+IF($A486&lt;='P04'!$B$17,INDEX('P04'!$AG:$AG,$A486+52),0)+IF($A486&lt;='P05'!$B$17,INDEX('P05'!$AG:$AG,$A486+52),0)+IF($A486&lt;='P06'!$B$17,INDEX('P06'!$AG:$AG,$A486+52),0)+IF($A486&lt;='P07'!$B$17,INDEX('P07'!$AG:$AG,$A486+52),0)+IF($A486&lt;='P08'!$B$17,INDEX('P08'!$AG:$AG,$A486+52),0)+IF($A486&lt;='P09'!$B$17,INDEX('P09'!$AG:$AG,$A486+52),0)+IF($A486&lt;='P10'!$B$17,INDEX('P10'!$AG:$AG,$A486+52),0)</f>
        <v>2034.5660851439998</v>
      </c>
      <c r="T486">
        <f>IF($A486&lt;='P01'!$B$17,INDEX('P01'!$AI:$AI,$A486+52),0)+IF($A486&lt;='P02'!$B$17,INDEX('P02'!$AI:$AI,$A486+52),0)+IF($A486&lt;='P03'!$B$17,INDEX('P03'!$AI:$AI,$A486+52),0)+IF($A486&lt;='P04'!$B$17,INDEX('P04'!$AI:$AI,$A486+52),0)+IF($A486&lt;='P05'!$B$17,INDEX('P05'!$AI:$AI,$A486+52),0)+IF($A486&lt;='P06'!$B$17,INDEX('P06'!$AI:$AI,$A486+52),0)+IF($A486&lt;='P07'!$B$17,INDEX('P07'!$AI:$AI,$A486+52),0)+IF($A486&lt;='P08'!$B$17,INDEX('P08'!$AI:$AI,$A486+52),0)+IF($A486&lt;='P09'!$B$17,INDEX('P09'!$AI:$AI,$A486+52),0)+IF($A486&lt;='P10'!$B$17,INDEX('P10'!$AI:$AI,$A486+52),0)</f>
        <v>2034.5660851439998</v>
      </c>
    </row>
    <row r="487" spans="1:20" x14ac:dyDescent="0.35">
      <c r="A487">
        <v>455</v>
      </c>
      <c r="B487">
        <f>IF($A487&lt;='P01'!$B$17,INDEX('P01'!$J:$J,$A487+52),0)+IF($A487&lt;='P02'!$B$17,INDEX('P02'!$J:$J,$A487+52),0)+IF($A487&lt;='P03'!$B$17,INDEX('P03'!$J:$J,$A487+52),0)+IF($A487&lt;='P04'!$B$17,INDEX('P04'!$J:$J,$A487+52),0)+IF($A487&lt;='P05'!$B$17,INDEX('P05'!$J:$J,$A487+52),0)+IF($A487&lt;='P06'!$B$17,INDEX('P06'!$J:$J,$A487+52),0)+IF($A487&lt;='P07'!$B$17,INDEX('P07'!$J:$J,$A487+52),0)+IF($A487&lt;='P08'!$B$17,INDEX('P08'!$J:$J,$A487+52),0)+IF($A487&lt;='P09'!$B$17,INDEX('P09'!$J:$J,$A487+52),0)+IF($A487&lt;='P10'!$B$17,INDEX('P10'!$J:$J,$A487+52),0)</f>
        <v>8.8728471748457838E-5</v>
      </c>
      <c r="C487">
        <f>IF($A487&lt;='P01'!$B$17,INDEX('P01'!$K:$K,$A487+52),0)+IF($A487&lt;='P02'!$B$17,INDEX('P02'!$K:$K,$A487+52),0)+IF($A487&lt;='P03'!$B$17,INDEX('P03'!$K:$K,$A487+52),0)+IF($A487&lt;='P04'!$B$17,INDEX('P04'!$K:$K,$A487+52),0)+IF($A487&lt;='P05'!$B$17,INDEX('P05'!$K:$K,$A487+52),0)+IF($A487&lt;='P06'!$B$17,INDEX('P06'!$K:$K,$A487+52),0)+IF($A487&lt;='P07'!$B$17,INDEX('P07'!$K:$K,$A487+52),0)+IF($A487&lt;='P08'!$B$17,INDEX('P08'!$K:$K,$A487+52),0)+IF($A487&lt;='P09'!$B$17,INDEX('P09'!$K:$K,$A487+52),0)+IF($A487&lt;='P10'!$B$17,INDEX('P10'!$K:$K,$A487+52),0)</f>
        <v>5.1655740910205817E-4</v>
      </c>
      <c r="D487">
        <f>IF($A487&lt;='P01'!$B$17,INDEX('P01'!$L:$L,$A487+52),0)+IF($A487&lt;='P02'!$B$17,INDEX('P02'!$L:$L,$A487+52),0)+IF($A487&lt;='P03'!$B$17,INDEX('P03'!$L:$L,$A487+52),0)+IF($A487&lt;='P04'!$B$17,INDEX('P04'!$L:$L,$A487+52),0)+IF($A487&lt;='P05'!$B$17,INDEX('P05'!$L:$L,$A487+52),0)+IF($A487&lt;='P06'!$B$17,INDEX('P06'!$L:$L,$A487+52),0)+IF($A487&lt;='P07'!$B$17,INDEX('P07'!$L:$L,$A487+52),0)+IF($A487&lt;='P08'!$B$17,INDEX('P08'!$L:$L,$A487+52),0)+IF($A487&lt;='P09'!$B$17,INDEX('P09'!$L:$L,$A487+52),0)+IF($A487&lt;='P10'!$B$17,INDEX('P10'!$L:$L,$A487+52),0)</f>
        <v>0</v>
      </c>
      <c r="E487">
        <f>IF($A487&lt;='P01'!$B$17,INDEX('P01'!$M:$M,$A487+52),0)+IF($A487&lt;='P02'!$B$17,INDEX('P02'!$M:$M,$A487+52),0)+IF($A487&lt;='P03'!$B$17,INDEX('P03'!$M:$M,$A487+52),0)+IF($A487&lt;='P04'!$B$17,INDEX('P04'!$M:$M,$A487+52),0)+IF($A487&lt;='P05'!$B$17,INDEX('P05'!$M:$M,$A487+52),0)+IF($A487&lt;='P06'!$B$17,INDEX('P06'!$M:$M,$A487+52),0)+IF($A487&lt;='P07'!$B$17,INDEX('P07'!$M:$M,$A487+52),0)+IF($A487&lt;='P08'!$B$17,INDEX('P08'!$M:$M,$A487+52),0)+IF($A487&lt;='P09'!$B$17,INDEX('P09'!$M:$M,$A487+52),0)+IF($A487&lt;='P10'!$B$17,INDEX('P10'!$M:$M,$A487+52),0)</f>
        <v>0.15158865969017751</v>
      </c>
      <c r="F487">
        <f>IF($A487&lt;='P01'!$B$17,INDEX('P01'!$R:$R,$A487+52),0)+IF($A487&lt;='P02'!$B$17,INDEX('P02'!$R:$R,$A487+52),0)+IF($A487&lt;='P03'!$B$17,INDEX('P03'!$R:$R,$A487+52),0)+IF($A487&lt;='P04'!$B$17,INDEX('P04'!$R:$R,$A487+52),0)+IF($A487&lt;='P05'!$B$17,INDEX('P05'!$R:$R,$A487+52),0)+IF($A487&lt;='P06'!$B$17,INDEX('P06'!$R:$R,$A487+52),0)+IF($A487&lt;='P07'!$B$17,INDEX('P07'!$R:$R,$A487+52),0)+IF($A487&lt;='P08'!$B$17,INDEX('P08'!$R:$R,$A487+52),0)+IF($A487&lt;='P09'!$B$17,INDEX('P09'!$R:$R,$A487+52),0)+IF($A487&lt;='P10'!$B$17,INDEX('P10'!$R:$R,$A487+52),0)</f>
        <v>17.748857932493291</v>
      </c>
      <c r="G487">
        <f>IF($A487&lt;='P01'!$B$17,INDEX('P01'!$S:$S,$A487+52),0)+IF($A487&lt;='P02'!$B$17,INDEX('P02'!$S:$S,$A487+52),0)+IF($A487&lt;='P03'!$B$17,INDEX('P03'!$S:$S,$A487+52),0)+IF($A487&lt;='P04'!$B$17,INDEX('P04'!$S:$S,$A487+52),0)+IF($A487&lt;='P05'!$B$17,INDEX('P05'!$S:$S,$A487+52),0)+IF($A487&lt;='P06'!$B$17,INDEX('P06'!$S:$S,$A487+52),0)+IF($A487&lt;='P07'!$B$17,INDEX('P07'!$S:$S,$A487+52),0)+IF($A487&lt;='P08'!$B$17,INDEX('P08'!$S:$S,$A487+52),0)+IF($A487&lt;='P09'!$B$17,INDEX('P09'!$S:$S,$A487+52),0)+IF($A487&lt;='P10'!$B$17,INDEX('P10'!$S:$S,$A487+52),0)</f>
        <v>0.35497715864986584</v>
      </c>
      <c r="H487">
        <f>IF($A487&lt;='P01'!$B$17,INDEX('P01'!$T:$T,$A487+52),0)+IF($A487&lt;='P02'!$B$17,INDEX('P02'!$T:$T,$A487+52),0)+IF($A487&lt;='P03'!$B$17,INDEX('P03'!$T:$T,$A487+52),0)+IF($A487&lt;='P04'!$B$17,INDEX('P04'!$T:$T,$A487+52),0)+IF($A487&lt;='P05'!$B$17,INDEX('P05'!$T:$T,$A487+52),0)+IF($A487&lt;='P06'!$B$17,INDEX('P06'!$T:$T,$A487+52),0)+IF($A487&lt;='P07'!$B$17,INDEX('P07'!$T:$T,$A487+52),0)+IF($A487&lt;='P08'!$B$17,INDEX('P08'!$T:$T,$A487+52),0)+IF($A487&lt;='P09'!$B$17,INDEX('P09'!$T:$T,$A487+52),0)+IF($A487&lt;='P10'!$B$17,INDEX('P10'!$T:$T,$A487+52),0)</f>
        <v>2.3340607231943076</v>
      </c>
      <c r="I487">
        <f>IF($A487&lt;='P01'!$B$17,INDEX('P01'!$U:$U,$A487+52),0)+IF($A487&lt;='P02'!$B$17,INDEX('P02'!$U:$U,$A487+52),0)+IF($A487&lt;='P03'!$B$17,INDEX('P03'!$U:$U,$A487+52),0)+IF($A487&lt;='P04'!$B$17,INDEX('P04'!$U:$U,$A487+52),0)+IF($A487&lt;='P05'!$B$17,INDEX('P05'!$U:$U,$A487+52),0)+IF($A487&lt;='P06'!$B$17,INDEX('P06'!$U:$U,$A487+52),0)+IF($A487&lt;='P07'!$B$17,INDEX('P07'!$U:$U,$A487+52),0)+IF($A487&lt;='P08'!$B$17,INDEX('P08'!$U:$U,$A487+52),0)+IF($A487&lt;='P09'!$B$17,INDEX('P09'!$U:$U,$A487+52),0)+IF($A487&lt;='P10'!$B$17,INDEX('P10'!$U:$U,$A487+52),0)</f>
        <v>88.728471748457835</v>
      </c>
      <c r="J487">
        <f>IF($A487&lt;='P01'!$B$17,INDEX('P01'!$V:$V,$A487+52),0)+IF($A487&lt;='P02'!$B$17,INDEX('P02'!$V:$V,$A487+52),0)+IF($A487&lt;='P03'!$B$17,INDEX('P03'!$V:$V,$A487+52),0)+IF($A487&lt;='P04'!$B$17,INDEX('P04'!$V:$V,$A487+52),0)+IF($A487&lt;='P05'!$B$17,INDEX('P05'!$V:$V,$A487+52),0)+IF($A487&lt;='P06'!$B$17,INDEX('P06'!$V:$V,$A487+52),0)+IF($A487&lt;='P07'!$B$17,INDEX('P07'!$V:$V,$A487+52),0)+IF($A487&lt;='P08'!$B$17,INDEX('P08'!$V:$V,$A487+52),0)+IF($A487&lt;='P09'!$B$17,INDEX('P09'!$V:$V,$A487+52),0)+IF($A487&lt;='P10'!$B$17,INDEX('P10'!$V:$V,$A487+52),0)</f>
        <v>6.8037411133572298E-2</v>
      </c>
      <c r="K487">
        <f>IF($A487&lt;='P01'!$B$17,INDEX('P01'!$W:$W,$A487+52),0)+IF($A487&lt;='P02'!$B$17,INDEX('P02'!$W:$W,$A487+52),0)+IF($A487&lt;='P03'!$B$17,INDEX('P03'!$W:$W,$A487+52),0)+IF($A487&lt;='P04'!$B$17,INDEX('P04'!$W:$W,$A487+52),0)+IF($A487&lt;='P05'!$B$17,INDEX('P05'!$W:$W,$A487+52),0)+IF($A487&lt;='P06'!$B$17,INDEX('P06'!$W:$W,$A487+52),0)+IF($A487&lt;='P07'!$B$17,INDEX('P07'!$W:$W,$A487+52),0)+IF($A487&lt;='P08'!$B$17,INDEX('P08'!$W:$W,$A487+52),0)+IF($A487&lt;='P09'!$B$17,INDEX('P09'!$W:$W,$A487+52),0)+IF($A487&lt;='P10'!$B$17,INDEX('P10'!$W:$W,$A487+52),0)</f>
        <v>-73.736689108942286</v>
      </c>
      <c r="L487">
        <f>IF($A487&lt;='P01'!$B$17,INDEX('P01'!$X:$X,$A487+52),0)+IF($A487&lt;='P02'!$B$17,INDEX('P02'!$X:$X,$A487+52),0)+IF($A487&lt;='P03'!$B$17,INDEX('P03'!$X:$X,$A487+52),0)+IF($A487&lt;='P04'!$B$17,INDEX('P04'!$X:$X,$A487+52),0)+IF($A487&lt;='P05'!$B$17,INDEX('P05'!$X:$X,$A487+52),0)+IF($A487&lt;='P06'!$B$17,INDEX('P06'!$X:$X,$A487+52),0)+IF($A487&lt;='P07'!$B$17,INDEX('P07'!$X:$X,$A487+52),0)+IF($A487&lt;='P08'!$B$17,INDEX('P08'!$X:$X,$A487+52),0)+IF($A487&lt;='P09'!$B$17,INDEX('P09'!$X:$X,$A487+52),0)+IF($A487&lt;='P10'!$B$17,INDEX('P10'!$X:$X,$A487+52),0)</f>
        <v>73.679746069486143</v>
      </c>
      <c r="M487">
        <f>IF($A487&lt;='P01'!$B$17,INDEX('P01'!$AA:$AA,$A487+52),0)+IF($A487&lt;='P02'!$B$17,INDEX('P02'!$AA:$AA,$A487+52),0)+IF($A487&lt;='P03'!$B$17,INDEX('P03'!$AA:$AA,$A487+52),0)+IF($A487&lt;='P04'!$B$17,INDEX('P04'!$AA:$AA,$A487+52),0)+IF($A487&lt;='P05'!$B$17,INDEX('P05'!$AA:$AA,$A487+52),0)+IF($A487&lt;='P06'!$B$17,INDEX('P06'!$AA:$AA,$A487+52),0)+IF($A487&lt;='P07'!$B$17,INDEX('P07'!$AA:$AA,$A487+52),0)+IF($A487&lt;='P08'!$B$17,INDEX('P08'!$AA:$AA,$A487+52),0)+IF($A487&lt;='P09'!$B$17,INDEX('P09'!$AA:$AA,$A487+52),0)+IF($A487&lt;='P10'!$B$17,INDEX('P10'!$AA:$AA,$A487+52),0)</f>
        <v>-16.653314047004791</v>
      </c>
      <c r="N487">
        <f>IF($A487&lt;='P01'!$B$17,INDEX('P01'!$AB:$AB,$A487+52),0)+IF($A487&lt;='P02'!$B$17,INDEX('P02'!$AB:$AB,$A487+52),0)+IF($A487&lt;='P03'!$B$17,INDEX('P03'!$AB:$AB,$A487+52),0)+IF($A487&lt;='P04'!$B$17,INDEX('P04'!$AB:$AB,$A487+52),0)+IF($A487&lt;='P05'!$B$17,INDEX('P05'!$AB:$AB,$A487+52),0)+IF($A487&lt;='P06'!$B$17,INDEX('P06'!$AB:$AB,$A487+52),0)+IF($A487&lt;='P07'!$B$17,INDEX('P07'!$AB:$AB,$A487+52),0)+IF($A487&lt;='P08'!$B$17,INDEX('P08'!$AB:$AB,$A487+52),0)+IF($A487&lt;='P09'!$B$17,INDEX('P09'!$AB:$AB,$A487+52),0)+IF($A487&lt;='P10'!$B$17,INDEX('P10'!$AB:$AB,$A487+52),0)</f>
        <v>4.0247824419525102</v>
      </c>
      <c r="O487">
        <f>IF($A487&lt;='P01'!$B$17,INDEX('P01'!$AC:$AC,$A487+52),0)+IF($A487&lt;='P02'!$B$17,INDEX('P02'!$AC:$AC,$A487+52),0)+IF($A487&lt;='P03'!$B$17,INDEX('P03'!$AC:$AC,$A487+52),0)+IF($A487&lt;='P04'!$B$17,INDEX('P04'!$AC:$AC,$A487+52),0)+IF($A487&lt;='P05'!$B$17,INDEX('P05'!$AC:$AC,$A487+52),0)+IF($A487&lt;='P06'!$B$17,INDEX('P06'!$AC:$AC,$A487+52),0)+IF($A487&lt;='P07'!$B$17,INDEX('P07'!$AC:$AC,$A487+52),0)+IF($A487&lt;='P08'!$B$17,INDEX('P08'!$AC:$AC,$A487+52),0)+IF($A487&lt;='P09'!$B$17,INDEX('P09'!$AC:$AC,$A487+52),0)+IF($A487&lt;='P10'!$B$17,INDEX('P10'!$AC:$AC,$A487+52),0)</f>
        <v>8.0495648839050221E-2</v>
      </c>
      <c r="P487">
        <f>IF($A487&lt;='P01'!$B$17,INDEX('P01'!$AD:$AD,$A487+52),0)+IF($A487&lt;='P02'!$B$17,INDEX('P02'!$AD:$AD,$A487+52),0)+IF($A487&lt;='P03'!$B$17,INDEX('P03'!$AD:$AD,$A487+52),0)+IF($A487&lt;='P04'!$B$17,INDEX('P04'!$AD:$AD,$A487+52),0)+IF($A487&lt;='P05'!$B$17,INDEX('P05'!$AD:$AD,$A487+52),0)+IF($A487&lt;='P06'!$B$17,INDEX('P06'!$AD:$AD,$A487+52),0)+IF($A487&lt;='P07'!$B$17,INDEX('P07'!$AD:$AD,$A487+52),0)+IF($A487&lt;='P08'!$B$17,INDEX('P08'!$AD:$AD,$A487+52),0)+IF($A487&lt;='P09'!$B$17,INDEX('P09'!$AD:$AD,$A487+52),0)+IF($A487&lt;='P10'!$B$17,INDEX('P10'!$AD:$AD,$A487+52),0)</f>
        <v>0.52755130550363749</v>
      </c>
      <c r="Q487">
        <f>IF($A487&lt;='P01'!$B$17,INDEX('P01'!$AE:$AE,$A487+52),0)+IF($A487&lt;='P02'!$B$17,INDEX('P02'!$AE:$AE,$A487+52),0)+IF($A487&lt;='P03'!$B$17,INDEX('P03'!$AE:$AE,$A487+52),0)+IF($A487&lt;='P04'!$B$17,INDEX('P04'!$AE:$AE,$A487+52),0)+IF($A487&lt;='P05'!$B$17,INDEX('P05'!$AE:$AE,$A487+52),0)+IF($A487&lt;='P06'!$B$17,INDEX('P06'!$AE:$AE,$A487+52),0)+IF($A487&lt;='P07'!$B$17,INDEX('P07'!$AE:$AE,$A487+52),0)+IF($A487&lt;='P08'!$B$17,INDEX('P08'!$AE:$AE,$A487+52),0)+IF($A487&lt;='P09'!$B$17,INDEX('P09'!$AE:$AE,$A487+52),0)+IF($A487&lt;='P10'!$B$17,INDEX('P10'!$AE:$AE,$A487+52),0)</f>
        <v>20.05467151779186</v>
      </c>
      <c r="R487">
        <f>IF($A487&lt;='P01'!$B$17,INDEX('P01'!$AF:$AF,$A487+52),0)+IF($A487&lt;='P02'!$B$17,INDEX('P02'!$AF:$AF,$A487+52),0)+IF($A487&lt;='P03'!$B$17,INDEX('P03'!$AF:$AF,$A487+52),0)+IF($A487&lt;='P04'!$B$17,INDEX('P04'!$AF:$AF,$A487+52),0)+IF($A487&lt;='P05'!$B$17,INDEX('P05'!$AF:$AF,$A487+52),0)+IF($A487&lt;='P06'!$B$17,INDEX('P06'!$AF:$AF,$A487+52),0)+IF($A487&lt;='P07'!$B$17,INDEX('P07'!$AF:$AF,$A487+52),0)+IF($A487&lt;='P08'!$B$17,INDEX('P08'!$AF:$AF,$A487+52),0)+IF($A487&lt;='P09'!$B$17,INDEX('P09'!$AF:$AF,$A487+52),0)+IF($A487&lt;='P10'!$B$17,INDEX('P10'!$AF:$AF,$A487+52),0)</f>
        <v>1.5378016822750726E-2</v>
      </c>
      <c r="S487">
        <f>IF($A487&lt;='P01'!$B$17,INDEX('P01'!$AG:$AG,$A487+52),0)+IF($A487&lt;='P02'!$B$17,INDEX('P02'!$AG:$AG,$A487+52),0)+IF($A487&lt;='P03'!$B$17,INDEX('P03'!$AG:$AG,$A487+52),0)+IF($A487&lt;='P04'!$B$17,INDEX('P04'!$AG:$AG,$A487+52),0)+IF($A487&lt;='P05'!$B$17,INDEX('P05'!$AG:$AG,$A487+52),0)+IF($A487&lt;='P06'!$B$17,INDEX('P06'!$AG:$AG,$A487+52),0)+IF($A487&lt;='P07'!$B$17,INDEX('P07'!$AG:$AG,$A487+52),0)+IF($A487&lt;='P08'!$B$17,INDEX('P08'!$AG:$AG,$A487+52),0)+IF($A487&lt;='P09'!$B$17,INDEX('P09'!$AG:$AG,$A487+52),0)+IF($A487&lt;='P10'!$B$17,INDEX('P10'!$AG:$AG,$A487+52),0)</f>
        <v>1967.5469790069624</v>
      </c>
      <c r="T487">
        <f>IF($A487&lt;='P01'!$B$17,INDEX('P01'!$AI:$AI,$A487+52),0)+IF($A487&lt;='P02'!$B$17,INDEX('P02'!$AI:$AI,$A487+52),0)+IF($A487&lt;='P03'!$B$17,INDEX('P03'!$AI:$AI,$A487+52),0)+IF($A487&lt;='P04'!$B$17,INDEX('P04'!$AI:$AI,$A487+52),0)+IF($A487&lt;='P05'!$B$17,INDEX('P05'!$AI:$AI,$A487+52),0)+IF($A487&lt;='P06'!$B$17,INDEX('P06'!$AI:$AI,$A487+52),0)+IF($A487&lt;='P07'!$B$17,INDEX('P07'!$AI:$AI,$A487+52),0)+IF($A487&lt;='P08'!$B$17,INDEX('P08'!$AI:$AI,$A487+52),0)+IF($A487&lt;='P09'!$B$17,INDEX('P09'!$AI:$AI,$A487+52),0)+IF($A487&lt;='P10'!$B$17,INDEX('P10'!$AI:$AI,$A487+52),0)</f>
        <v>1967.5469790069624</v>
      </c>
    </row>
    <row r="488" spans="1:20" x14ac:dyDescent="0.35">
      <c r="A488">
        <v>456</v>
      </c>
      <c r="B488">
        <f>IF($A488&lt;='P01'!$B$17,INDEX('P01'!$J:$J,$A488+52),0)+IF($A488&lt;='P02'!$B$17,INDEX('P02'!$J:$J,$A488+52),0)+IF($A488&lt;='P03'!$B$17,INDEX('P03'!$J:$J,$A488+52),0)+IF($A488&lt;='P04'!$B$17,INDEX('P04'!$J:$J,$A488+52),0)+IF($A488&lt;='P05'!$B$17,INDEX('P05'!$J:$J,$A488+52),0)+IF($A488&lt;='P06'!$B$17,INDEX('P06'!$J:$J,$A488+52),0)+IF($A488&lt;='P07'!$B$17,INDEX('P07'!$J:$J,$A488+52),0)+IF($A488&lt;='P08'!$B$17,INDEX('P08'!$J:$J,$A488+52),0)+IF($A488&lt;='P09'!$B$17,INDEX('P09'!$J:$J,$A488+52),0)+IF($A488&lt;='P10'!$B$17,INDEX('P10'!$J:$J,$A488+52),0)</f>
        <v>8.8375592460275372E-5</v>
      </c>
      <c r="C488">
        <f>IF($A488&lt;='P01'!$B$17,INDEX('P01'!$K:$K,$A488+52),0)+IF($A488&lt;='P02'!$B$17,INDEX('P02'!$K:$K,$A488+52),0)+IF($A488&lt;='P03'!$B$17,INDEX('P03'!$K:$K,$A488+52),0)+IF($A488&lt;='P04'!$B$17,INDEX('P04'!$K:$K,$A488+52),0)+IF($A488&lt;='P05'!$B$17,INDEX('P05'!$K:$K,$A488+52),0)+IF($A488&lt;='P06'!$B$17,INDEX('P06'!$K:$K,$A488+52),0)+IF($A488&lt;='P07'!$B$17,INDEX('P07'!$K:$K,$A488+52),0)+IF($A488&lt;='P08'!$B$17,INDEX('P08'!$K:$K,$A488+52),0)+IF($A488&lt;='P09'!$B$17,INDEX('P09'!$K:$K,$A488+52),0)+IF($A488&lt;='P10'!$B$17,INDEX('P10'!$K:$K,$A488+52),0)</f>
        <v>5.145030244469716E-4</v>
      </c>
      <c r="D488">
        <f>IF($A488&lt;='P01'!$B$17,INDEX('P01'!$L:$L,$A488+52),0)+IF($A488&lt;='P02'!$B$17,INDEX('P02'!$L:$L,$A488+52),0)+IF($A488&lt;='P03'!$B$17,INDEX('P03'!$L:$L,$A488+52),0)+IF($A488&lt;='P04'!$B$17,INDEX('P04'!$L:$L,$A488+52),0)+IF($A488&lt;='P05'!$B$17,INDEX('P05'!$L:$L,$A488+52),0)+IF($A488&lt;='P06'!$B$17,INDEX('P06'!$L:$L,$A488+52),0)+IF($A488&lt;='P07'!$B$17,INDEX('P07'!$L:$L,$A488+52),0)+IF($A488&lt;='P08'!$B$17,INDEX('P08'!$L:$L,$A488+52),0)+IF($A488&lt;='P09'!$B$17,INDEX('P09'!$L:$L,$A488+52),0)+IF($A488&lt;='P10'!$B$17,INDEX('P10'!$L:$L,$A488+52),0)</f>
        <v>0</v>
      </c>
      <c r="E488">
        <f>IF($A488&lt;='P01'!$B$17,INDEX('P01'!$M:$M,$A488+52),0)+IF($A488&lt;='P02'!$B$17,INDEX('P02'!$M:$M,$A488+52),0)+IF($A488&lt;='P03'!$B$17,INDEX('P03'!$M:$M,$A488+52),0)+IF($A488&lt;='P04'!$B$17,INDEX('P04'!$M:$M,$A488+52),0)+IF($A488&lt;='P05'!$B$17,INDEX('P05'!$M:$M,$A488+52),0)+IF($A488&lt;='P06'!$B$17,INDEX('P06'!$M:$M,$A488+52),0)+IF($A488&lt;='P07'!$B$17,INDEX('P07'!$M:$M,$A488+52),0)+IF($A488&lt;='P08'!$B$17,INDEX('P08'!$M:$M,$A488+52),0)+IF($A488&lt;='P09'!$B$17,INDEX('P09'!$M:$M,$A488+52),0)+IF($A488&lt;='P10'!$B$17,INDEX('P10'!$M:$M,$A488+52),0)</f>
        <v>0.15098578107327026</v>
      </c>
      <c r="F488">
        <f>IF($A488&lt;='P01'!$B$17,INDEX('P01'!$R:$R,$A488+52),0)+IF($A488&lt;='P02'!$B$17,INDEX('P02'!$R:$R,$A488+52),0)+IF($A488&lt;='P03'!$B$17,INDEX('P03'!$R:$R,$A488+52),0)+IF($A488&lt;='P04'!$B$17,INDEX('P04'!$R:$R,$A488+52),0)+IF($A488&lt;='P05'!$B$17,INDEX('P05'!$R:$R,$A488+52),0)+IF($A488&lt;='P06'!$B$17,INDEX('P06'!$R:$R,$A488+52),0)+IF($A488&lt;='P07'!$B$17,INDEX('P07'!$R:$R,$A488+52),0)+IF($A488&lt;='P08'!$B$17,INDEX('P08'!$R:$R,$A488+52),0)+IF($A488&lt;='P09'!$B$17,INDEX('P09'!$R:$R,$A488+52),0)+IF($A488&lt;='P10'!$B$17,INDEX('P10'!$R:$R,$A488+52),0)</f>
        <v>17.678269493068502</v>
      </c>
      <c r="G488">
        <f>IF($A488&lt;='P01'!$B$17,INDEX('P01'!$S:$S,$A488+52),0)+IF($A488&lt;='P02'!$B$17,INDEX('P02'!$S:$S,$A488+52),0)+IF($A488&lt;='P03'!$B$17,INDEX('P03'!$S:$S,$A488+52),0)+IF($A488&lt;='P04'!$B$17,INDEX('P04'!$S:$S,$A488+52),0)+IF($A488&lt;='P05'!$B$17,INDEX('P05'!$S:$S,$A488+52),0)+IF($A488&lt;='P06'!$B$17,INDEX('P06'!$S:$S,$A488+52),0)+IF($A488&lt;='P07'!$B$17,INDEX('P07'!$S:$S,$A488+52),0)+IF($A488&lt;='P08'!$B$17,INDEX('P08'!$S:$S,$A488+52),0)+IF($A488&lt;='P09'!$B$17,INDEX('P09'!$S:$S,$A488+52),0)+IF($A488&lt;='P10'!$B$17,INDEX('P10'!$S:$S,$A488+52),0)</f>
        <v>0.35356538986137004</v>
      </c>
      <c r="H488">
        <f>IF($A488&lt;='P01'!$B$17,INDEX('P01'!$T:$T,$A488+52),0)+IF($A488&lt;='P02'!$B$17,INDEX('P02'!$T:$T,$A488+52),0)+IF($A488&lt;='P03'!$B$17,INDEX('P03'!$T:$T,$A488+52),0)+IF($A488&lt;='P04'!$B$17,INDEX('P04'!$T:$T,$A488+52),0)+IF($A488&lt;='P05'!$B$17,INDEX('P05'!$T:$T,$A488+52),0)+IF($A488&lt;='P06'!$B$17,INDEX('P06'!$T:$T,$A488+52),0)+IF($A488&lt;='P07'!$B$17,INDEX('P07'!$T:$T,$A488+52),0)+IF($A488&lt;='P08'!$B$17,INDEX('P08'!$T:$T,$A488+52),0)+IF($A488&lt;='P09'!$B$17,INDEX('P09'!$T:$T,$A488+52),0)+IF($A488&lt;='P10'!$B$17,INDEX('P10'!$T:$T,$A488+52),0)</f>
        <v>2.3305115314725744</v>
      </c>
      <c r="I488">
        <f>IF($A488&lt;='P01'!$B$17,INDEX('P01'!$U:$U,$A488+52),0)+IF($A488&lt;='P02'!$B$17,INDEX('P02'!$U:$U,$A488+52),0)+IF($A488&lt;='P03'!$B$17,INDEX('P03'!$U:$U,$A488+52),0)+IF($A488&lt;='P04'!$B$17,INDEX('P04'!$U:$U,$A488+52),0)+IF($A488&lt;='P05'!$B$17,INDEX('P05'!$U:$U,$A488+52),0)+IF($A488&lt;='P06'!$B$17,INDEX('P06'!$U:$U,$A488+52),0)+IF($A488&lt;='P07'!$B$17,INDEX('P07'!$U:$U,$A488+52),0)+IF($A488&lt;='P08'!$B$17,INDEX('P08'!$U:$U,$A488+52),0)+IF($A488&lt;='P09'!$B$17,INDEX('P09'!$U:$U,$A488+52),0)+IF($A488&lt;='P10'!$B$17,INDEX('P10'!$U:$U,$A488+52),0)</f>
        <v>88.375592460275371</v>
      </c>
      <c r="J488">
        <f>IF($A488&lt;='P01'!$B$17,INDEX('P01'!$V:$V,$A488+52),0)+IF($A488&lt;='P02'!$B$17,INDEX('P02'!$V:$V,$A488+52),0)+IF($A488&lt;='P03'!$B$17,INDEX('P03'!$V:$V,$A488+52),0)+IF($A488&lt;='P04'!$B$17,INDEX('P04'!$V:$V,$A488+52),0)+IF($A488&lt;='P05'!$B$17,INDEX('P05'!$V:$V,$A488+52),0)+IF($A488&lt;='P06'!$B$17,INDEX('P06'!$V:$V,$A488+52),0)+IF($A488&lt;='P07'!$B$17,INDEX('P07'!$V:$V,$A488+52),0)+IF($A488&lt;='P08'!$B$17,INDEX('P08'!$V:$V,$A488+52),0)+IF($A488&lt;='P09'!$B$17,INDEX('P09'!$V:$V,$A488+52),0)+IF($A488&lt;='P10'!$B$17,INDEX('P10'!$V:$V,$A488+52),0)</f>
        <v>6.7933952892763147E-2</v>
      </c>
      <c r="K488">
        <f>IF($A488&lt;='P01'!$B$17,INDEX('P01'!$W:$W,$A488+52),0)+IF($A488&lt;='P02'!$B$17,INDEX('P02'!$W:$W,$A488+52),0)+IF($A488&lt;='P03'!$B$17,INDEX('P03'!$W:$W,$A488+52),0)+IF($A488&lt;='P04'!$B$17,INDEX('P04'!$W:$W,$A488+52),0)+IF($A488&lt;='P05'!$B$17,INDEX('P05'!$W:$W,$A488+52),0)+IF($A488&lt;='P06'!$B$17,INDEX('P06'!$W:$W,$A488+52),0)+IF($A488&lt;='P07'!$B$17,INDEX('P07'!$W:$W,$A488+52),0)+IF($A488&lt;='P08'!$B$17,INDEX('P08'!$W:$W,$A488+52),0)+IF($A488&lt;='P09'!$B$17,INDEX('P09'!$W:$W,$A488+52),0)+IF($A488&lt;='P10'!$B$17,INDEX('P10'!$W:$W,$A488+52),0)</f>
        <v>-73.449333841433571</v>
      </c>
      <c r="L488">
        <f>IF($A488&lt;='P01'!$B$17,INDEX('P01'!$X:$X,$A488+52),0)+IF($A488&lt;='P02'!$B$17,INDEX('P02'!$X:$X,$A488+52),0)+IF($A488&lt;='P03'!$B$17,INDEX('P03'!$X:$X,$A488+52),0)+IF($A488&lt;='P04'!$B$17,INDEX('P04'!$X:$X,$A488+52),0)+IF($A488&lt;='P05'!$B$17,INDEX('P05'!$X:$X,$A488+52),0)+IF($A488&lt;='P06'!$B$17,INDEX('P06'!$X:$X,$A488+52),0)+IF($A488&lt;='P07'!$B$17,INDEX('P07'!$X:$X,$A488+52),0)+IF($A488&lt;='P08'!$B$17,INDEX('P08'!$X:$X,$A488+52),0)+IF($A488&lt;='P09'!$B$17,INDEX('P09'!$X:$X,$A488+52),0)+IF($A488&lt;='P10'!$B$17,INDEX('P10'!$X:$X,$A488+52),0)</f>
        <v>73.39261726839608</v>
      </c>
      <c r="M488">
        <f>IF($A488&lt;='P01'!$B$17,INDEX('P01'!$AA:$AA,$A488+52),0)+IF($A488&lt;='P02'!$B$17,INDEX('P02'!$AA:$AA,$A488+52),0)+IF($A488&lt;='P03'!$B$17,INDEX('P03'!$AA:$AA,$A488+52),0)+IF($A488&lt;='P04'!$B$17,INDEX('P04'!$AA:$AA,$A488+52),0)+IF($A488&lt;='P05'!$B$17,INDEX('P05'!$AA:$AA,$A488+52),0)+IF($A488&lt;='P06'!$B$17,INDEX('P06'!$AA:$AA,$A488+52),0)+IF($A488&lt;='P07'!$B$17,INDEX('P07'!$AA:$AA,$A488+52),0)+IF($A488&lt;='P08'!$B$17,INDEX('P08'!$AA:$AA,$A488+52),0)+IF($A488&lt;='P09'!$B$17,INDEX('P09'!$AA:$AA,$A488+52),0)+IF($A488&lt;='P10'!$B$17,INDEX('P10'!$AA:$AA,$A488+52),0)</f>
        <v>-16.534287392056228</v>
      </c>
      <c r="N488">
        <f>IF($A488&lt;='P01'!$B$17,INDEX('P01'!$AB:$AB,$A488+52),0)+IF($A488&lt;='P02'!$B$17,INDEX('P02'!$AB:$AB,$A488+52),0)+IF($A488&lt;='P03'!$B$17,INDEX('P03'!$AB:$AB,$A488+52),0)+IF($A488&lt;='P04'!$B$17,INDEX('P04'!$AB:$AB,$A488+52),0)+IF($A488&lt;='P05'!$B$17,INDEX('P05'!$AB:$AB,$A488+52),0)+IF($A488&lt;='P06'!$B$17,INDEX('P06'!$AB:$AB,$A488+52),0)+IF($A488&lt;='P07'!$B$17,INDEX('P07'!$AB:$AB,$A488+52),0)+IF($A488&lt;='P08'!$B$17,INDEX('P08'!$AB:$AB,$A488+52),0)+IF($A488&lt;='P09'!$B$17,INDEX('P09'!$AB:$AB,$A488+52),0)+IF($A488&lt;='P10'!$B$17,INDEX('P10'!$AB:$AB,$A488+52),0)</f>
        <v>3.9956947381171553</v>
      </c>
      <c r="O488">
        <f>IF($A488&lt;='P01'!$B$17,INDEX('P01'!$AC:$AC,$A488+52),0)+IF($A488&lt;='P02'!$B$17,INDEX('P02'!$AC:$AC,$A488+52),0)+IF($A488&lt;='P03'!$B$17,INDEX('P03'!$AC:$AC,$A488+52),0)+IF($A488&lt;='P04'!$B$17,INDEX('P04'!$AC:$AC,$A488+52),0)+IF($A488&lt;='P05'!$B$17,INDEX('P05'!$AC:$AC,$A488+52),0)+IF($A488&lt;='P06'!$B$17,INDEX('P06'!$AC:$AC,$A488+52),0)+IF($A488&lt;='P07'!$B$17,INDEX('P07'!$AC:$AC,$A488+52),0)+IF($A488&lt;='P08'!$B$17,INDEX('P08'!$AC:$AC,$A488+52),0)+IF($A488&lt;='P09'!$B$17,INDEX('P09'!$AC:$AC,$A488+52),0)+IF($A488&lt;='P10'!$B$17,INDEX('P10'!$AC:$AC,$A488+52),0)</f>
        <v>7.9913894762343105E-2</v>
      </c>
      <c r="P488">
        <f>IF($A488&lt;='P01'!$B$17,INDEX('P01'!$AD:$AD,$A488+52),0)+IF($A488&lt;='P02'!$B$17,INDEX('P02'!$AD:$AD,$A488+52),0)+IF($A488&lt;='P03'!$B$17,INDEX('P03'!$AD:$AD,$A488+52),0)+IF($A488&lt;='P04'!$B$17,INDEX('P04'!$AD:$AD,$A488+52),0)+IF($A488&lt;='P05'!$B$17,INDEX('P05'!$AD:$AD,$A488+52),0)+IF($A488&lt;='P06'!$B$17,INDEX('P06'!$AD:$AD,$A488+52),0)+IF($A488&lt;='P07'!$B$17,INDEX('P07'!$AD:$AD,$A488+52),0)+IF($A488&lt;='P08'!$B$17,INDEX('P08'!$AD:$AD,$A488+52),0)+IF($A488&lt;='P09'!$B$17,INDEX('P09'!$AD:$AD,$A488+52),0)+IF($A488&lt;='P10'!$B$17,INDEX('P10'!$AD:$AD,$A488+52),0)</f>
        <v>0.52503029413643287</v>
      </c>
      <c r="Q488">
        <f>IF($A488&lt;='P01'!$B$17,INDEX('P01'!$AE:$AE,$A488+52),0)+IF($A488&lt;='P02'!$B$17,INDEX('P02'!$AE:$AE,$A488+52),0)+IF($A488&lt;='P03'!$B$17,INDEX('P03'!$AE:$AE,$A488+52),0)+IF($A488&lt;='P04'!$B$17,INDEX('P04'!$AE:$AE,$A488+52),0)+IF($A488&lt;='P05'!$B$17,INDEX('P05'!$AE:$AE,$A488+52),0)+IF($A488&lt;='P06'!$B$17,INDEX('P06'!$AE:$AE,$A488+52),0)+IF($A488&lt;='P07'!$B$17,INDEX('P07'!$AE:$AE,$A488+52),0)+IF($A488&lt;='P08'!$B$17,INDEX('P08'!$AE:$AE,$A488+52),0)+IF($A488&lt;='P09'!$B$17,INDEX('P09'!$AE:$AE,$A488+52),0)+IF($A488&lt;='P10'!$B$17,INDEX('P10'!$AE:$AE,$A488+52),0)</f>
        <v>19.909733411437504</v>
      </c>
      <c r="R488">
        <f>IF($A488&lt;='P01'!$B$17,INDEX('P01'!$AF:$AF,$A488+52),0)+IF($A488&lt;='P02'!$B$17,INDEX('P02'!$AF:$AF,$A488+52),0)+IF($A488&lt;='P03'!$B$17,INDEX('P03'!$AF:$AF,$A488+52),0)+IF($A488&lt;='P04'!$B$17,INDEX('P04'!$AF:$AF,$A488+52),0)+IF($A488&lt;='P05'!$B$17,INDEX('P05'!$AF:$AF,$A488+52),0)+IF($A488&lt;='P06'!$B$17,INDEX('P06'!$AF:$AF,$A488+52),0)+IF($A488&lt;='P07'!$B$17,INDEX('P07'!$AF:$AF,$A488+52),0)+IF($A488&lt;='P08'!$B$17,INDEX('P08'!$AF:$AF,$A488+52),0)+IF($A488&lt;='P09'!$B$17,INDEX('P09'!$AF:$AF,$A488+52),0)+IF($A488&lt;='P10'!$B$17,INDEX('P10'!$AF:$AF,$A488+52),0)</f>
        <v>1.5304529837104454E-2</v>
      </c>
      <c r="S488">
        <f>IF($A488&lt;='P01'!$B$17,INDEX('P01'!$AG:$AG,$A488+52),0)+IF($A488&lt;='P02'!$B$17,INDEX('P02'!$AG:$AG,$A488+52),0)+IF($A488&lt;='P03'!$B$17,INDEX('P03'!$AG:$AG,$A488+52),0)+IF($A488&lt;='P04'!$B$17,INDEX('P04'!$AG:$AG,$A488+52),0)+IF($A488&lt;='P05'!$B$17,INDEX('P05'!$AG:$AG,$A488+52),0)+IF($A488&lt;='P06'!$B$17,INDEX('P06'!$AG:$AG,$A488+52),0)+IF($A488&lt;='P07'!$B$17,INDEX('P07'!$AG:$AG,$A488+52),0)+IF($A488&lt;='P08'!$B$17,INDEX('P08'!$AG:$AG,$A488+52),0)+IF($A488&lt;='P09'!$B$17,INDEX('P09'!$AG:$AG,$A488+52),0)+IF($A488&lt;='P10'!$B$17,INDEX('P10'!$AG:$AG,$A488+52),0)</f>
        <v>1900.5955985570865</v>
      </c>
      <c r="T488">
        <f>IF($A488&lt;='P01'!$B$17,INDEX('P01'!$AI:$AI,$A488+52),0)+IF($A488&lt;='P02'!$B$17,INDEX('P02'!$AI:$AI,$A488+52),0)+IF($A488&lt;='P03'!$B$17,INDEX('P03'!$AI:$AI,$A488+52),0)+IF($A488&lt;='P04'!$B$17,INDEX('P04'!$AI:$AI,$A488+52),0)+IF($A488&lt;='P05'!$B$17,INDEX('P05'!$AI:$AI,$A488+52),0)+IF($A488&lt;='P06'!$B$17,INDEX('P06'!$AI:$AI,$A488+52),0)+IF($A488&lt;='P07'!$B$17,INDEX('P07'!$AI:$AI,$A488+52),0)+IF($A488&lt;='P08'!$B$17,INDEX('P08'!$AI:$AI,$A488+52),0)+IF($A488&lt;='P09'!$B$17,INDEX('P09'!$AI:$AI,$A488+52),0)+IF($A488&lt;='P10'!$B$17,INDEX('P10'!$AI:$AI,$A488+52),0)</f>
        <v>1900.5955985570865</v>
      </c>
    </row>
    <row r="489" spans="1:20" x14ac:dyDescent="0.35">
      <c r="A489">
        <v>457</v>
      </c>
      <c r="B489">
        <f>IF($A489&lt;='P01'!$B$17,INDEX('P01'!$J:$J,$A489+52),0)+IF($A489&lt;='P02'!$B$17,INDEX('P02'!$J:$J,$A489+52),0)+IF($A489&lt;='P03'!$B$17,INDEX('P03'!$J:$J,$A489+52),0)+IF($A489&lt;='P04'!$B$17,INDEX('P04'!$J:$J,$A489+52),0)+IF($A489&lt;='P05'!$B$17,INDEX('P05'!$J:$J,$A489+52),0)+IF($A489&lt;='P06'!$B$17,INDEX('P06'!$J:$J,$A489+52),0)+IF($A489&lt;='P07'!$B$17,INDEX('P07'!$J:$J,$A489+52),0)+IF($A489&lt;='P08'!$B$17,INDEX('P08'!$J:$J,$A489+52),0)+IF($A489&lt;='P09'!$B$17,INDEX('P09'!$J:$J,$A489+52),0)+IF($A489&lt;='P10'!$B$17,INDEX('P10'!$J:$J,$A489+52),0)</f>
        <v>9.6635093974610969E-5</v>
      </c>
      <c r="C489">
        <f>IF($A489&lt;='P01'!$B$17,INDEX('P01'!$K:$K,$A489+52),0)+IF($A489&lt;='P02'!$B$17,INDEX('P02'!$K:$K,$A489+52),0)+IF($A489&lt;='P03'!$B$17,INDEX('P03'!$K:$K,$A489+52),0)+IF($A489&lt;='P04'!$B$17,INDEX('P04'!$K:$K,$A489+52),0)+IF($A489&lt;='P05'!$B$17,INDEX('P05'!$K:$K,$A489+52),0)+IF($A489&lt;='P06'!$B$17,INDEX('P06'!$K:$K,$A489+52),0)+IF($A489&lt;='P07'!$B$17,INDEX('P07'!$K:$K,$A489+52),0)+IF($A489&lt;='P08'!$B$17,INDEX('P08'!$K:$K,$A489+52),0)+IF($A489&lt;='P09'!$B$17,INDEX('P09'!$K:$K,$A489+52),0)+IF($A489&lt;='P10'!$B$17,INDEX('P10'!$K:$K,$A489+52),0)</f>
        <v>5.1242756688492548E-4</v>
      </c>
      <c r="D489">
        <f>IF($A489&lt;='P01'!$B$17,INDEX('P01'!$L:$L,$A489+52),0)+IF($A489&lt;='P02'!$B$17,INDEX('P02'!$L:$L,$A489+52),0)+IF($A489&lt;='P03'!$B$17,INDEX('P03'!$L:$L,$A489+52),0)+IF($A489&lt;='P04'!$B$17,INDEX('P04'!$L:$L,$A489+52),0)+IF($A489&lt;='P05'!$B$17,INDEX('P05'!$L:$L,$A489+52),0)+IF($A489&lt;='P06'!$B$17,INDEX('P06'!$L:$L,$A489+52),0)+IF($A489&lt;='P07'!$B$17,INDEX('P07'!$L:$L,$A489+52),0)+IF($A489&lt;='P08'!$B$17,INDEX('P08'!$L:$L,$A489+52),0)+IF($A489&lt;='P09'!$B$17,INDEX('P09'!$L:$L,$A489+52),0)+IF($A489&lt;='P10'!$B$17,INDEX('P10'!$L:$L,$A489+52),0)</f>
        <v>0</v>
      </c>
      <c r="E489">
        <f>IF($A489&lt;='P01'!$B$17,INDEX('P01'!$M:$M,$A489+52),0)+IF($A489&lt;='P02'!$B$17,INDEX('P02'!$M:$M,$A489+52),0)+IF($A489&lt;='P03'!$B$17,INDEX('P03'!$M:$M,$A489+52),0)+IF($A489&lt;='P04'!$B$17,INDEX('P04'!$M:$M,$A489+52),0)+IF($A489&lt;='P05'!$B$17,INDEX('P05'!$M:$M,$A489+52),0)+IF($A489&lt;='P06'!$B$17,INDEX('P06'!$M:$M,$A489+52),0)+IF($A489&lt;='P07'!$B$17,INDEX('P07'!$M:$M,$A489+52),0)+IF($A489&lt;='P08'!$B$17,INDEX('P08'!$M:$M,$A489+52),0)+IF($A489&lt;='P09'!$B$17,INDEX('P09'!$M:$M,$A489+52),0)+IF($A489&lt;='P10'!$B$17,INDEX('P10'!$M:$M,$A489+52),0)</f>
        <v>0.15037671841241071</v>
      </c>
      <c r="F489">
        <f>IF($A489&lt;='P01'!$B$17,INDEX('P01'!$R:$R,$A489+52),0)+IF($A489&lt;='P02'!$B$17,INDEX('P02'!$R:$R,$A489+52),0)+IF($A489&lt;='P03'!$B$17,INDEX('P03'!$R:$R,$A489+52),0)+IF($A489&lt;='P04'!$B$17,INDEX('P04'!$R:$R,$A489+52),0)+IF($A489&lt;='P05'!$B$17,INDEX('P05'!$R:$R,$A489+52),0)+IF($A489&lt;='P06'!$B$17,INDEX('P06'!$R:$R,$A489+52),0)+IF($A489&lt;='P07'!$B$17,INDEX('P07'!$R:$R,$A489+52),0)+IF($A489&lt;='P08'!$B$17,INDEX('P08'!$R:$R,$A489+52),0)+IF($A489&lt;='P09'!$B$17,INDEX('P09'!$R:$R,$A489+52),0)+IF($A489&lt;='P10'!$B$17,INDEX('P10'!$R:$R,$A489+52),0)</f>
        <v>17.607961788764779</v>
      </c>
      <c r="G489">
        <f>IF($A489&lt;='P01'!$B$17,INDEX('P01'!$S:$S,$A489+52),0)+IF($A489&lt;='P02'!$B$17,INDEX('P02'!$S:$S,$A489+52),0)+IF($A489&lt;='P03'!$B$17,INDEX('P03'!$S:$S,$A489+52),0)+IF($A489&lt;='P04'!$B$17,INDEX('P04'!$S:$S,$A489+52),0)+IF($A489&lt;='P05'!$B$17,INDEX('P05'!$S:$S,$A489+52),0)+IF($A489&lt;='P06'!$B$17,INDEX('P06'!$S:$S,$A489+52),0)+IF($A489&lt;='P07'!$B$17,INDEX('P07'!$S:$S,$A489+52),0)+IF($A489&lt;='P08'!$B$17,INDEX('P08'!$S:$S,$A489+52),0)+IF($A489&lt;='P09'!$B$17,INDEX('P09'!$S:$S,$A489+52),0)+IF($A489&lt;='P10'!$B$17,INDEX('P10'!$S:$S,$A489+52),0)</f>
        <v>0.35215923577529556</v>
      </c>
      <c r="H489">
        <f>IF($A489&lt;='P01'!$B$17,INDEX('P01'!$T:$T,$A489+52),0)+IF($A489&lt;='P02'!$B$17,INDEX('P02'!$T:$T,$A489+52),0)+IF($A489&lt;='P03'!$B$17,INDEX('P03'!$T:$T,$A489+52),0)+IF($A489&lt;='P04'!$B$17,INDEX('P04'!$T:$T,$A489+52),0)+IF($A489&lt;='P05'!$B$17,INDEX('P05'!$T:$T,$A489+52),0)+IF($A489&lt;='P06'!$B$17,INDEX('P06'!$T:$T,$A489+52),0)+IF($A489&lt;='P07'!$B$17,INDEX('P07'!$T:$T,$A489+52),0)+IF($A489&lt;='P08'!$B$17,INDEX('P08'!$T:$T,$A489+52),0)+IF($A489&lt;='P09'!$B$17,INDEX('P09'!$T:$T,$A489+52),0)+IF($A489&lt;='P10'!$B$17,INDEX('P10'!$T:$T,$A489+52),0)</f>
        <v>2.3269677366806443</v>
      </c>
      <c r="I489">
        <f>IF($A489&lt;='P01'!$B$17,INDEX('P01'!$U:$U,$A489+52),0)+IF($A489&lt;='P02'!$B$17,INDEX('P02'!$U:$U,$A489+52),0)+IF($A489&lt;='P03'!$B$17,INDEX('P03'!$U:$U,$A489+52),0)+IF($A489&lt;='P04'!$B$17,INDEX('P04'!$U:$U,$A489+52),0)+IF($A489&lt;='P05'!$B$17,INDEX('P05'!$U:$U,$A489+52),0)+IF($A489&lt;='P06'!$B$17,INDEX('P06'!$U:$U,$A489+52),0)+IF($A489&lt;='P07'!$B$17,INDEX('P07'!$U:$U,$A489+52),0)+IF($A489&lt;='P08'!$B$17,INDEX('P08'!$U:$U,$A489+52),0)+IF($A489&lt;='P09'!$B$17,INDEX('P09'!$U:$U,$A489+52),0)+IF($A489&lt;='P10'!$B$17,INDEX('P10'!$U:$U,$A489+52),0)</f>
        <v>96.635093974610967</v>
      </c>
      <c r="J489">
        <f>IF($A489&lt;='P01'!$B$17,INDEX('P01'!$V:$V,$A489+52),0)+IF($A489&lt;='P02'!$B$17,INDEX('P02'!$V:$V,$A489+52),0)+IF($A489&lt;='P03'!$B$17,INDEX('P03'!$V:$V,$A489+52),0)+IF($A489&lt;='P04'!$B$17,INDEX('P04'!$V:$V,$A489+52),0)+IF($A489&lt;='P05'!$B$17,INDEX('P05'!$V:$V,$A489+52),0)+IF($A489&lt;='P06'!$B$17,INDEX('P06'!$V:$V,$A489+52),0)+IF($A489&lt;='P07'!$B$17,INDEX('P07'!$V:$V,$A489+52),0)+IF($A489&lt;='P08'!$B$17,INDEX('P08'!$V:$V,$A489+52),0)+IF($A489&lt;='P09'!$B$17,INDEX('P09'!$V:$V,$A489+52),0)+IF($A489&lt;='P10'!$B$17,INDEX('P10'!$V:$V,$A489+52),0)</f>
        <v>7.4466199502885203E-2</v>
      </c>
      <c r="K489">
        <f>IF($A489&lt;='P01'!$B$17,INDEX('P01'!$W:$W,$A489+52),0)+IF($A489&lt;='P02'!$B$17,INDEX('P02'!$W:$W,$A489+52),0)+IF($A489&lt;='P03'!$B$17,INDEX('P03'!$W:$W,$A489+52),0)+IF($A489&lt;='P04'!$B$17,INDEX('P04'!$W:$W,$A489+52),0)+IF($A489&lt;='P05'!$B$17,INDEX('P05'!$W:$W,$A489+52),0)+IF($A489&lt;='P06'!$B$17,INDEX('P06'!$W:$W,$A489+52),0)+IF($A489&lt;='P07'!$B$17,INDEX('P07'!$W:$W,$A489+52),0)+IF($A489&lt;='P08'!$B$17,INDEX('P08'!$W:$W,$A489+52),0)+IF($A489&lt;='P09'!$B$17,INDEX('P09'!$W:$W,$A489+52),0)+IF($A489&lt;='P10'!$B$17,INDEX('P10'!$W:$W,$A489+52),0)</f>
        <v>-81.780725357805011</v>
      </c>
      <c r="L489">
        <f>IF($A489&lt;='P01'!$B$17,INDEX('P01'!$X:$X,$A489+52),0)+IF($A489&lt;='P02'!$B$17,INDEX('P02'!$X:$X,$A489+52),0)+IF($A489&lt;='P03'!$B$17,INDEX('P03'!$X:$X,$A489+52),0)+IF($A489&lt;='P04'!$B$17,INDEX('P04'!$X:$X,$A489+52),0)+IF($A489&lt;='P05'!$B$17,INDEX('P05'!$X:$X,$A489+52),0)+IF($A489&lt;='P06'!$B$17,INDEX('P06'!$X:$X,$A489+52),0)+IF($A489&lt;='P07'!$B$17,INDEX('P07'!$X:$X,$A489+52),0)+IF($A489&lt;='P08'!$B$17,INDEX('P08'!$X:$X,$A489+52),0)+IF($A489&lt;='P09'!$B$17,INDEX('P09'!$X:$X,$A489+52),0)+IF($A489&lt;='P10'!$B$17,INDEX('P10'!$X:$X,$A489+52),0)</f>
        <v>81.724234350513512</v>
      </c>
      <c r="M489">
        <f>IF($A489&lt;='P01'!$B$17,INDEX('P01'!$AA:$AA,$A489+52),0)+IF($A489&lt;='P02'!$B$17,INDEX('P02'!$AA:$AA,$A489+52),0)+IF($A489&lt;='P03'!$B$17,INDEX('P03'!$AA:$AA,$A489+52),0)+IF($A489&lt;='P04'!$B$17,INDEX('P04'!$AA:$AA,$A489+52),0)+IF($A489&lt;='P05'!$B$17,INDEX('P05'!$AA:$AA,$A489+52),0)+IF($A489&lt;='P06'!$B$17,INDEX('P06'!$AA:$AA,$A489+52),0)+IF($A489&lt;='P07'!$B$17,INDEX('P07'!$AA:$AA,$A489+52),0)+IF($A489&lt;='P08'!$B$17,INDEX('P08'!$AA:$AA,$A489+52),0)+IF($A489&lt;='P09'!$B$17,INDEX('P09'!$AA:$AA,$A489+52),0)+IF($A489&lt;='P10'!$B$17,INDEX('P10'!$AA:$AA,$A489+52),0)</f>
        <v>-18.35120227395501</v>
      </c>
      <c r="N489">
        <f>IF($A489&lt;='P01'!$B$17,INDEX('P01'!$AB:$AB,$A489+52),0)+IF($A489&lt;='P02'!$B$17,INDEX('P02'!$AB:$AB,$A489+52),0)+IF($A489&lt;='P03'!$B$17,INDEX('P03'!$AB:$AB,$A489+52),0)+IF($A489&lt;='P04'!$B$17,INDEX('P04'!$AB:$AB,$A489+52),0)+IF($A489&lt;='P05'!$B$17,INDEX('P05'!$AB:$AB,$A489+52),0)+IF($A489&lt;='P06'!$B$17,INDEX('P06'!$AB:$AB,$A489+52),0)+IF($A489&lt;='P07'!$B$17,INDEX('P07'!$AB:$AB,$A489+52),0)+IF($A489&lt;='P08'!$B$17,INDEX('P08'!$AB:$AB,$A489+52),0)+IF($A489&lt;='P09'!$B$17,INDEX('P09'!$AB:$AB,$A489+52),0)+IF($A489&lt;='P10'!$B$17,INDEX('P10'!$AB:$AB,$A489+52),0)</f>
        <v>3.9668172554618555</v>
      </c>
      <c r="O489">
        <f>IF($A489&lt;='P01'!$B$17,INDEX('P01'!$AC:$AC,$A489+52),0)+IF($A489&lt;='P02'!$B$17,INDEX('P02'!$AC:$AC,$A489+52),0)+IF($A489&lt;='P03'!$B$17,INDEX('P03'!$AC:$AC,$A489+52),0)+IF($A489&lt;='P04'!$B$17,INDEX('P04'!$AC:$AC,$A489+52),0)+IF($A489&lt;='P05'!$B$17,INDEX('P05'!$AC:$AC,$A489+52),0)+IF($A489&lt;='P06'!$B$17,INDEX('P06'!$AC:$AC,$A489+52),0)+IF($A489&lt;='P07'!$B$17,INDEX('P07'!$AC:$AC,$A489+52),0)+IF($A489&lt;='P08'!$B$17,INDEX('P08'!$AC:$AC,$A489+52),0)+IF($A489&lt;='P09'!$B$17,INDEX('P09'!$AC:$AC,$A489+52),0)+IF($A489&lt;='P10'!$B$17,INDEX('P10'!$AC:$AC,$A489+52),0)</f>
        <v>7.9336345109237108E-2</v>
      </c>
      <c r="P489">
        <f>IF($A489&lt;='P01'!$B$17,INDEX('P01'!$AD:$AD,$A489+52),0)+IF($A489&lt;='P02'!$B$17,INDEX('P02'!$AD:$AD,$A489+52),0)+IF($A489&lt;='P03'!$B$17,INDEX('P03'!$AD:$AD,$A489+52),0)+IF($A489&lt;='P04'!$B$17,INDEX('P04'!$AD:$AD,$A489+52),0)+IF($A489&lt;='P05'!$B$17,INDEX('P05'!$AD:$AD,$A489+52),0)+IF($A489&lt;='P06'!$B$17,INDEX('P06'!$AD:$AD,$A489+52),0)+IF($A489&lt;='P07'!$B$17,INDEX('P07'!$AD:$AD,$A489+52),0)+IF($A489&lt;='P08'!$B$17,INDEX('P08'!$AD:$AD,$A489+52),0)+IF($A489&lt;='P09'!$B$17,INDEX('P09'!$AD:$AD,$A489+52),0)+IF($A489&lt;='P10'!$B$17,INDEX('P10'!$AD:$AD,$A489+52),0)</f>
        <v>0.52252132993553668</v>
      </c>
      <c r="Q489">
        <f>IF($A489&lt;='P01'!$B$17,INDEX('P01'!$AE:$AE,$A489+52),0)+IF($A489&lt;='P02'!$B$17,INDEX('P02'!$AE:$AE,$A489+52),0)+IF($A489&lt;='P03'!$B$17,INDEX('P03'!$AE:$AE,$A489+52),0)+IF($A489&lt;='P04'!$B$17,INDEX('P04'!$AE:$AE,$A489+52),0)+IF($A489&lt;='P05'!$B$17,INDEX('P05'!$AE:$AE,$A489+52),0)+IF($A489&lt;='P06'!$B$17,INDEX('P06'!$AE:$AE,$A489+52),0)+IF($A489&lt;='P07'!$B$17,INDEX('P07'!$AE:$AE,$A489+52),0)+IF($A489&lt;='P08'!$B$17,INDEX('P08'!$AE:$AE,$A489+52),0)+IF($A489&lt;='P09'!$B$17,INDEX('P09'!$AE:$AE,$A489+52),0)+IF($A489&lt;='P10'!$B$17,INDEX('P10'!$AE:$AE,$A489+52),0)</f>
        <v>21.699440446083472</v>
      </c>
      <c r="R489">
        <f>IF($A489&lt;='P01'!$B$17,INDEX('P01'!$AF:$AF,$A489+52),0)+IF($A489&lt;='P02'!$B$17,INDEX('P02'!$AF:$AF,$A489+52),0)+IF($A489&lt;='P03'!$B$17,INDEX('P03'!$AF:$AF,$A489+52),0)+IF($A489&lt;='P04'!$B$17,INDEX('P04'!$AF:$AF,$A489+52),0)+IF($A489&lt;='P05'!$B$17,INDEX('P05'!$AF:$AF,$A489+52),0)+IF($A489&lt;='P06'!$B$17,INDEX('P06'!$AF:$AF,$A489+52),0)+IF($A489&lt;='P07'!$B$17,INDEX('P07'!$AF:$AF,$A489+52),0)+IF($A489&lt;='P08'!$B$17,INDEX('P08'!$AF:$AF,$A489+52),0)+IF($A489&lt;='P09'!$B$17,INDEX('P09'!$AF:$AF,$A489+52),0)+IF($A489&lt;='P10'!$B$17,INDEX('P10'!$AF:$AF,$A489+52),0)</f>
        <v>1.6721408288624093E-2</v>
      </c>
      <c r="S489">
        <f>IF($A489&lt;='P01'!$B$17,INDEX('P01'!$AG:$AG,$A489+52),0)+IF($A489&lt;='P02'!$B$17,INDEX('P02'!$AG:$AG,$A489+52),0)+IF($A489&lt;='P03'!$B$17,INDEX('P03'!$AG:$AG,$A489+52),0)+IF($A489&lt;='P04'!$B$17,INDEX('P04'!$AG:$AG,$A489+52),0)+IF($A489&lt;='P05'!$B$17,INDEX('P05'!$AG:$AG,$A489+52),0)+IF($A489&lt;='P06'!$B$17,INDEX('P06'!$AG:$AG,$A489+52),0)+IF($A489&lt;='P07'!$B$17,INDEX('P07'!$AG:$AG,$A489+52),0)+IF($A489&lt;='P08'!$B$17,INDEX('P08'!$AG:$AG,$A489+52),0)+IF($A489&lt;='P09'!$B$17,INDEX('P09'!$AG:$AG,$A489+52),0)+IF($A489&lt;='P10'!$B$17,INDEX('P10'!$AG:$AG,$A489+52),0)</f>
        <v>1825.0934196274416</v>
      </c>
      <c r="T489">
        <f>IF($A489&lt;='P01'!$B$17,INDEX('P01'!$AI:$AI,$A489+52),0)+IF($A489&lt;='P02'!$B$17,INDEX('P02'!$AI:$AI,$A489+52),0)+IF($A489&lt;='P03'!$B$17,INDEX('P03'!$AI:$AI,$A489+52),0)+IF($A489&lt;='P04'!$B$17,INDEX('P04'!$AI:$AI,$A489+52),0)+IF($A489&lt;='P05'!$B$17,INDEX('P05'!$AI:$AI,$A489+52),0)+IF($A489&lt;='P06'!$B$17,INDEX('P06'!$AI:$AI,$A489+52),0)+IF($A489&lt;='P07'!$B$17,INDEX('P07'!$AI:$AI,$A489+52),0)+IF($A489&lt;='P08'!$B$17,INDEX('P08'!$AI:$AI,$A489+52),0)+IF($A489&lt;='P09'!$B$17,INDEX('P09'!$AI:$AI,$A489+52),0)+IF($A489&lt;='P10'!$B$17,INDEX('P10'!$AI:$AI,$A489+52),0)</f>
        <v>1825.0934196274416</v>
      </c>
    </row>
    <row r="490" spans="1:20" x14ac:dyDescent="0.35">
      <c r="A490">
        <v>458</v>
      </c>
      <c r="B490">
        <f>IF($A490&lt;='P01'!$B$17,INDEX('P01'!$J:$J,$A490+52),0)+IF($A490&lt;='P02'!$B$17,INDEX('P02'!$J:$J,$A490+52),0)+IF($A490&lt;='P03'!$B$17,INDEX('P03'!$J:$J,$A490+52),0)+IF($A490&lt;='P04'!$B$17,INDEX('P04'!$J:$J,$A490+52),0)+IF($A490&lt;='P05'!$B$17,INDEX('P05'!$J:$J,$A490+52),0)+IF($A490&lt;='P06'!$B$17,INDEX('P06'!$J:$J,$A490+52),0)+IF($A490&lt;='P07'!$B$17,INDEX('P07'!$J:$J,$A490+52),0)+IF($A490&lt;='P08'!$B$17,INDEX('P08'!$J:$J,$A490+52),0)+IF($A490&lt;='P09'!$B$17,INDEX('P09'!$J:$J,$A490+52),0)+IF($A490&lt;='P10'!$B$17,INDEX('P10'!$J:$J,$A490+52),0)</f>
        <v>9.624527695309934E-5</v>
      </c>
      <c r="C490">
        <f>IF($A490&lt;='P01'!$B$17,INDEX('P01'!$K:$K,$A490+52),0)+IF($A490&lt;='P02'!$B$17,INDEX('P02'!$K:$K,$A490+52),0)+IF($A490&lt;='P03'!$B$17,INDEX('P03'!$K:$K,$A490+52),0)+IF($A490&lt;='P04'!$B$17,INDEX('P04'!$K:$K,$A490+52),0)+IF($A490&lt;='P05'!$B$17,INDEX('P05'!$K:$K,$A490+52),0)+IF($A490&lt;='P06'!$B$17,INDEX('P06'!$K:$K,$A490+52),0)+IF($A490&lt;='P07'!$B$17,INDEX('P07'!$K:$K,$A490+52),0)+IF($A490&lt;='P08'!$B$17,INDEX('P08'!$K:$K,$A490+52),0)+IF($A490&lt;='P09'!$B$17,INDEX('P09'!$K:$K,$A490+52),0)+IF($A490&lt;='P10'!$B$17,INDEX('P10'!$K:$K,$A490+52),0)</f>
        <v>5.1036048152651513E-4</v>
      </c>
      <c r="D490">
        <f>IF($A490&lt;='P01'!$B$17,INDEX('P01'!$L:$L,$A490+52),0)+IF($A490&lt;='P02'!$B$17,INDEX('P02'!$L:$L,$A490+52),0)+IF($A490&lt;='P03'!$B$17,INDEX('P03'!$L:$L,$A490+52),0)+IF($A490&lt;='P04'!$B$17,INDEX('P04'!$L:$L,$A490+52),0)+IF($A490&lt;='P05'!$B$17,INDEX('P05'!$L:$L,$A490+52),0)+IF($A490&lt;='P06'!$B$17,INDEX('P06'!$L:$L,$A490+52),0)+IF($A490&lt;='P07'!$B$17,INDEX('P07'!$L:$L,$A490+52),0)+IF($A490&lt;='P08'!$B$17,INDEX('P08'!$L:$L,$A490+52),0)+IF($A490&lt;='P09'!$B$17,INDEX('P09'!$L:$L,$A490+52),0)+IF($A490&lt;='P10'!$B$17,INDEX('P10'!$L:$L,$A490+52),0)</f>
        <v>0</v>
      </c>
      <c r="E490">
        <f>IF($A490&lt;='P01'!$B$17,INDEX('P01'!$M:$M,$A490+52),0)+IF($A490&lt;='P02'!$B$17,INDEX('P02'!$M:$M,$A490+52),0)+IF($A490&lt;='P03'!$B$17,INDEX('P03'!$M:$M,$A490+52),0)+IF($A490&lt;='P04'!$B$17,INDEX('P04'!$M:$M,$A490+52),0)+IF($A490&lt;='P05'!$B$17,INDEX('P05'!$M:$M,$A490+52),0)+IF($A490&lt;='P06'!$B$17,INDEX('P06'!$M:$M,$A490+52),0)+IF($A490&lt;='P07'!$B$17,INDEX('P07'!$M:$M,$A490+52),0)+IF($A490&lt;='P08'!$B$17,INDEX('P08'!$M:$M,$A490+52),0)+IF($A490&lt;='P09'!$B$17,INDEX('P09'!$M:$M,$A490+52),0)+IF($A490&lt;='P10'!$B$17,INDEX('P10'!$M:$M,$A490+52),0)</f>
        <v>0.14977011265393109</v>
      </c>
      <c r="F490">
        <f>IF($A490&lt;='P01'!$B$17,INDEX('P01'!$R:$R,$A490+52),0)+IF($A490&lt;='P02'!$B$17,INDEX('P02'!$R:$R,$A490+52),0)+IF($A490&lt;='P03'!$B$17,INDEX('P03'!$R:$R,$A490+52),0)+IF($A490&lt;='P04'!$B$17,INDEX('P04'!$R:$R,$A490+52),0)+IF($A490&lt;='P05'!$B$17,INDEX('P05'!$R:$R,$A490+52),0)+IF($A490&lt;='P06'!$B$17,INDEX('P06'!$R:$R,$A490+52),0)+IF($A490&lt;='P07'!$B$17,INDEX('P07'!$R:$R,$A490+52),0)+IF($A490&lt;='P08'!$B$17,INDEX('P08'!$R:$R,$A490+52),0)+IF($A490&lt;='P09'!$B$17,INDEX('P09'!$R:$R,$A490+52),0)+IF($A490&lt;='P10'!$B$17,INDEX('P10'!$R:$R,$A490+52),0)</f>
        <v>17.536932901255337</v>
      </c>
      <c r="G490">
        <f>IF($A490&lt;='P01'!$B$17,INDEX('P01'!$S:$S,$A490+52),0)+IF($A490&lt;='P02'!$B$17,INDEX('P02'!$S:$S,$A490+52),0)+IF($A490&lt;='P03'!$B$17,INDEX('P03'!$S:$S,$A490+52),0)+IF($A490&lt;='P04'!$B$17,INDEX('P04'!$S:$S,$A490+52),0)+IF($A490&lt;='P05'!$B$17,INDEX('P05'!$S:$S,$A490+52),0)+IF($A490&lt;='P06'!$B$17,INDEX('P06'!$S:$S,$A490+52),0)+IF($A490&lt;='P07'!$B$17,INDEX('P07'!$S:$S,$A490+52),0)+IF($A490&lt;='P08'!$B$17,INDEX('P08'!$S:$S,$A490+52),0)+IF($A490&lt;='P09'!$B$17,INDEX('P09'!$S:$S,$A490+52),0)+IF($A490&lt;='P10'!$B$17,INDEX('P10'!$S:$S,$A490+52),0)</f>
        <v>0.35073865802510673</v>
      </c>
      <c r="H490">
        <f>IF($A490&lt;='P01'!$B$17,INDEX('P01'!$T:$T,$A490+52),0)+IF($A490&lt;='P02'!$B$17,INDEX('P02'!$T:$T,$A490+52),0)+IF($A490&lt;='P03'!$B$17,INDEX('P03'!$T:$T,$A490+52),0)+IF($A490&lt;='P04'!$B$17,INDEX('P04'!$T:$T,$A490+52),0)+IF($A490&lt;='P05'!$B$17,INDEX('P05'!$T:$T,$A490+52),0)+IF($A490&lt;='P06'!$B$17,INDEX('P06'!$T:$T,$A490+52),0)+IF($A490&lt;='P07'!$B$17,INDEX('P07'!$T:$T,$A490+52),0)+IF($A490&lt;='P08'!$B$17,INDEX('P08'!$T:$T,$A490+52),0)+IF($A490&lt;='P09'!$B$17,INDEX('P09'!$T:$T,$A490+52),0)+IF($A490&lt;='P10'!$B$17,INDEX('P10'!$T:$T,$A490+52),0)</f>
        <v>2.3232967441652441</v>
      </c>
      <c r="I490">
        <f>IF($A490&lt;='P01'!$B$17,INDEX('P01'!$U:$U,$A490+52),0)+IF($A490&lt;='P02'!$B$17,INDEX('P02'!$U:$U,$A490+52),0)+IF($A490&lt;='P03'!$B$17,INDEX('P03'!$U:$U,$A490+52),0)+IF($A490&lt;='P04'!$B$17,INDEX('P04'!$U:$U,$A490+52),0)+IF($A490&lt;='P05'!$B$17,INDEX('P05'!$U:$U,$A490+52),0)+IF($A490&lt;='P06'!$B$17,INDEX('P06'!$U:$U,$A490+52),0)+IF($A490&lt;='P07'!$B$17,INDEX('P07'!$U:$U,$A490+52),0)+IF($A490&lt;='P08'!$B$17,INDEX('P08'!$U:$U,$A490+52),0)+IF($A490&lt;='P09'!$B$17,INDEX('P09'!$U:$U,$A490+52),0)+IF($A490&lt;='P10'!$B$17,INDEX('P10'!$U:$U,$A490+52),0)</f>
        <v>96.245276953099335</v>
      </c>
      <c r="J490">
        <f>IF($A490&lt;='P01'!$B$17,INDEX('P01'!$V:$V,$A490+52),0)+IF($A490&lt;='P02'!$B$17,INDEX('P02'!$V:$V,$A490+52),0)+IF($A490&lt;='P03'!$B$17,INDEX('P03'!$V:$V,$A490+52),0)+IF($A490&lt;='P04'!$B$17,INDEX('P04'!$V:$V,$A490+52),0)+IF($A490&lt;='P05'!$B$17,INDEX('P05'!$V:$V,$A490+52),0)+IF($A490&lt;='P06'!$B$17,INDEX('P06'!$V:$V,$A490+52),0)+IF($A490&lt;='P07'!$B$17,INDEX('P07'!$V:$V,$A490+52),0)+IF($A490&lt;='P08'!$B$17,INDEX('P08'!$V:$V,$A490+52),0)+IF($A490&lt;='P09'!$B$17,INDEX('P09'!$V:$V,$A490+52),0)+IF($A490&lt;='P10'!$B$17,INDEX('P10'!$V:$V,$A490+52),0)</f>
        <v>7.4348722643745202E-2</v>
      </c>
      <c r="K490">
        <f>IF($A490&lt;='P01'!$B$17,INDEX('P01'!$W:$W,$A490+52),0)+IF($A490&lt;='P02'!$B$17,INDEX('P02'!$W:$W,$A490+52),0)+IF($A490&lt;='P03'!$B$17,INDEX('P03'!$W:$W,$A490+52),0)+IF($A490&lt;='P04'!$B$17,INDEX('P04'!$W:$W,$A490+52),0)+IF($A490&lt;='P05'!$B$17,INDEX('P05'!$W:$W,$A490+52),0)+IF($A490&lt;='P06'!$B$17,INDEX('P06'!$W:$W,$A490+52),0)+IF($A490&lt;='P07'!$B$17,INDEX('P07'!$W:$W,$A490+52),0)+IF($A490&lt;='P08'!$B$17,INDEX('P08'!$W:$W,$A490+52),0)+IF($A490&lt;='P09'!$B$17,INDEX('P09'!$W:$W,$A490+52),0)+IF($A490&lt;='P10'!$B$17,INDEX('P10'!$W:$W,$A490+52),0)</f>
        <v>-81.456728176678098</v>
      </c>
      <c r="L490">
        <f>IF($A490&lt;='P01'!$B$17,INDEX('P01'!$X:$X,$A490+52),0)+IF($A490&lt;='P02'!$B$17,INDEX('P02'!$X:$X,$A490+52),0)+IF($A490&lt;='P03'!$B$17,INDEX('P03'!$X:$X,$A490+52),0)+IF($A490&lt;='P04'!$B$17,INDEX('P04'!$X:$X,$A490+52),0)+IF($A490&lt;='P05'!$B$17,INDEX('P05'!$X:$X,$A490+52),0)+IF($A490&lt;='P06'!$B$17,INDEX('P06'!$X:$X,$A490+52),0)+IF($A490&lt;='P07'!$B$17,INDEX('P07'!$X:$X,$A490+52),0)+IF($A490&lt;='P08'!$B$17,INDEX('P08'!$X:$X,$A490+52),0)+IF($A490&lt;='P09'!$B$17,INDEX('P09'!$X:$X,$A490+52),0)+IF($A490&lt;='P10'!$B$17,INDEX('P10'!$X:$X,$A490+52),0)</f>
        <v>81.40046504887944</v>
      </c>
      <c r="M490">
        <f>IF($A490&lt;='P01'!$B$17,INDEX('P01'!$AA:$AA,$A490+52),0)+IF($A490&lt;='P02'!$B$17,INDEX('P02'!$AA:$AA,$A490+52),0)+IF($A490&lt;='P03'!$B$17,INDEX('P03'!$AA:$AA,$A490+52),0)+IF($A490&lt;='P04'!$B$17,INDEX('P04'!$AA:$AA,$A490+52),0)+IF($A490&lt;='P05'!$B$17,INDEX('P05'!$AA:$AA,$A490+52),0)+IF($A490&lt;='P06'!$B$17,INDEX('P06'!$AA:$AA,$A490+52),0)+IF($A490&lt;='P07'!$B$17,INDEX('P07'!$AA:$AA,$A490+52),0)+IF($A490&lt;='P08'!$B$17,INDEX('P08'!$AA:$AA,$A490+52),0)+IF($A490&lt;='P09'!$B$17,INDEX('P09'!$AA:$AA,$A490+52),0)+IF($A490&lt;='P10'!$B$17,INDEX('P10'!$AA:$AA,$A490+52),0)</f>
        <v>-18.218855982827762</v>
      </c>
      <c r="N490">
        <f>IF($A490&lt;='P01'!$B$17,INDEX('P01'!$AB:$AB,$A490+52),0)+IF($A490&lt;='P02'!$B$17,INDEX('P02'!$AB:$AB,$A490+52),0)+IF($A490&lt;='P03'!$B$17,INDEX('P03'!$AB:$AB,$A490+52),0)+IF($A490&lt;='P04'!$B$17,INDEX('P04'!$AB:$AB,$A490+52),0)+IF($A490&lt;='P05'!$B$17,INDEX('P05'!$AB:$AB,$A490+52),0)+IF($A490&lt;='P06'!$B$17,INDEX('P06'!$AB:$AB,$A490+52),0)+IF($A490&lt;='P07'!$B$17,INDEX('P07'!$AB:$AB,$A490+52),0)+IF($A490&lt;='P08'!$B$17,INDEX('P08'!$AB:$AB,$A490+52),0)+IF($A490&lt;='P09'!$B$17,INDEX('P09'!$AB:$AB,$A490+52),0)+IF($A490&lt;='P10'!$B$17,INDEX('P10'!$AB:$AB,$A490+52),0)</f>
        <v>3.9379237443255564</v>
      </c>
      <c r="O490">
        <f>IF($A490&lt;='P01'!$B$17,INDEX('P01'!$AC:$AC,$A490+52),0)+IF($A490&lt;='P02'!$B$17,INDEX('P02'!$AC:$AC,$A490+52),0)+IF($A490&lt;='P03'!$B$17,INDEX('P03'!$AC:$AC,$A490+52),0)+IF($A490&lt;='P04'!$B$17,INDEX('P04'!$AC:$AC,$A490+52),0)+IF($A490&lt;='P05'!$B$17,INDEX('P05'!$AC:$AC,$A490+52),0)+IF($A490&lt;='P06'!$B$17,INDEX('P06'!$AC:$AC,$A490+52),0)+IF($A490&lt;='P07'!$B$17,INDEX('P07'!$AC:$AC,$A490+52),0)+IF($A490&lt;='P08'!$B$17,INDEX('P08'!$AC:$AC,$A490+52),0)+IF($A490&lt;='P09'!$B$17,INDEX('P09'!$AC:$AC,$A490+52),0)+IF($A490&lt;='P10'!$B$17,INDEX('P10'!$AC:$AC,$A490+52),0)</f>
        <v>7.8758474886511123E-2</v>
      </c>
      <c r="P490">
        <f>IF($A490&lt;='P01'!$B$17,INDEX('P01'!$AD:$AD,$A490+52),0)+IF($A490&lt;='P02'!$B$17,INDEX('P02'!$AD:$AD,$A490+52),0)+IF($A490&lt;='P03'!$B$17,INDEX('P03'!$AD:$AD,$A490+52),0)+IF($A490&lt;='P04'!$B$17,INDEX('P04'!$AD:$AD,$A490+52),0)+IF($A490&lt;='P05'!$B$17,INDEX('P05'!$AD:$AD,$A490+52),0)+IF($A490&lt;='P06'!$B$17,INDEX('P06'!$AD:$AD,$A490+52),0)+IF($A490&lt;='P07'!$B$17,INDEX('P07'!$AD:$AD,$A490+52),0)+IF($A490&lt;='P08'!$B$17,INDEX('P08'!$AD:$AD,$A490+52),0)+IF($A490&lt;='P09'!$B$17,INDEX('P09'!$AD:$AD,$A490+52),0)+IF($A490&lt;='P10'!$B$17,INDEX('P10'!$AD:$AD,$A490+52),0)</f>
        <v>0.51999468015203809</v>
      </c>
      <c r="Q490">
        <f>IF($A490&lt;='P01'!$B$17,INDEX('P01'!$AE:$AE,$A490+52),0)+IF($A490&lt;='P02'!$B$17,INDEX('P02'!$AE:$AE,$A490+52),0)+IF($A490&lt;='P03'!$B$17,INDEX('P03'!$AE:$AE,$A490+52),0)+IF($A490&lt;='P04'!$B$17,INDEX('P04'!$AE:$AE,$A490+52),0)+IF($A490&lt;='P05'!$B$17,INDEX('P05'!$AE:$AE,$A490+52),0)+IF($A490&lt;='P06'!$B$17,INDEX('P06'!$AE:$AE,$A490+52),0)+IF($A490&lt;='P07'!$B$17,INDEX('P07'!$AE:$AE,$A490+52),0)+IF($A490&lt;='P08'!$B$17,INDEX('P08'!$AE:$AE,$A490+52),0)+IF($A490&lt;='P09'!$B$17,INDEX('P09'!$AE:$AE,$A490+52),0)+IF($A490&lt;='P10'!$B$17,INDEX('P10'!$AE:$AE,$A490+52),0)</f>
        <v>21.541386020128485</v>
      </c>
      <c r="R490">
        <f>IF($A490&lt;='P01'!$B$17,INDEX('P01'!$AF:$AF,$A490+52),0)+IF($A490&lt;='P02'!$B$17,INDEX('P02'!$AF:$AF,$A490+52),0)+IF($A490&lt;='P03'!$B$17,INDEX('P03'!$AF:$AF,$A490+52),0)+IF($A490&lt;='P04'!$B$17,INDEX('P04'!$AF:$AF,$A490+52),0)+IF($A490&lt;='P05'!$B$17,INDEX('P05'!$AF:$AF,$A490+52),0)+IF($A490&lt;='P06'!$B$17,INDEX('P06'!$AF:$AF,$A490+52),0)+IF($A490&lt;='P07'!$B$17,INDEX('P07'!$AF:$AF,$A490+52),0)+IF($A490&lt;='P08'!$B$17,INDEX('P08'!$AF:$AF,$A490+52),0)+IF($A490&lt;='P09'!$B$17,INDEX('P09'!$AF:$AF,$A490+52),0)+IF($A490&lt;='P10'!$B$17,INDEX('P10'!$AF:$AF,$A490+52),0)</f>
        <v>1.6640551986284335E-2</v>
      </c>
      <c r="S490">
        <f>IF($A490&lt;='P01'!$B$17,INDEX('P01'!$AG:$AG,$A490+52),0)+IF($A490&lt;='P02'!$B$17,INDEX('P02'!$AG:$AG,$A490+52),0)+IF($A490&lt;='P03'!$B$17,INDEX('P03'!$AG:$AG,$A490+52),0)+IF($A490&lt;='P04'!$B$17,INDEX('P04'!$AG:$AG,$A490+52),0)+IF($A490&lt;='P05'!$B$17,INDEX('P05'!$AG:$AG,$A490+52),0)+IF($A490&lt;='P06'!$B$17,INDEX('P06'!$AG:$AG,$A490+52),0)+IF($A490&lt;='P07'!$B$17,INDEX('P07'!$AG:$AG,$A490+52),0)+IF($A490&lt;='P08'!$B$17,INDEX('P08'!$AG:$AG,$A490+52),0)+IF($A490&lt;='P09'!$B$17,INDEX('P09'!$AG:$AG,$A490+52),0)+IF($A490&lt;='P10'!$B$17,INDEX('P10'!$AG:$AG,$A490+52),0)</f>
        <v>1749.667835512626</v>
      </c>
      <c r="T490">
        <f>IF($A490&lt;='P01'!$B$17,INDEX('P01'!$AI:$AI,$A490+52),0)+IF($A490&lt;='P02'!$B$17,INDEX('P02'!$AI:$AI,$A490+52),0)+IF($A490&lt;='P03'!$B$17,INDEX('P03'!$AI:$AI,$A490+52),0)+IF($A490&lt;='P04'!$B$17,INDEX('P04'!$AI:$AI,$A490+52),0)+IF($A490&lt;='P05'!$B$17,INDEX('P05'!$AI:$AI,$A490+52),0)+IF($A490&lt;='P06'!$B$17,INDEX('P06'!$AI:$AI,$A490+52),0)+IF($A490&lt;='P07'!$B$17,INDEX('P07'!$AI:$AI,$A490+52),0)+IF($A490&lt;='P08'!$B$17,INDEX('P08'!$AI:$AI,$A490+52),0)+IF($A490&lt;='P09'!$B$17,INDEX('P09'!$AI:$AI,$A490+52),0)+IF($A490&lt;='P10'!$B$17,INDEX('P10'!$AI:$AI,$A490+52),0)</f>
        <v>1749.667835512626</v>
      </c>
    </row>
    <row r="491" spans="1:20" x14ac:dyDescent="0.35">
      <c r="A491">
        <v>459</v>
      </c>
      <c r="B491">
        <f>IF($A491&lt;='P01'!$B$17,INDEX('P01'!$J:$J,$A491+52),0)+IF($A491&lt;='P02'!$B$17,INDEX('P02'!$J:$J,$A491+52),0)+IF($A491&lt;='P03'!$B$17,INDEX('P03'!$J:$J,$A491+52),0)+IF($A491&lt;='P04'!$B$17,INDEX('P04'!$J:$J,$A491+52),0)+IF($A491&lt;='P05'!$B$17,INDEX('P05'!$J:$J,$A491+52),0)+IF($A491&lt;='P06'!$B$17,INDEX('P06'!$J:$J,$A491+52),0)+IF($A491&lt;='P07'!$B$17,INDEX('P07'!$J:$J,$A491+52),0)+IF($A491&lt;='P08'!$B$17,INDEX('P08'!$J:$J,$A491+52),0)+IF($A491&lt;='P09'!$B$17,INDEX('P09'!$J:$J,$A491+52),0)+IF($A491&lt;='P10'!$B$17,INDEX('P10'!$J:$J,$A491+52),0)</f>
        <v>9.5857032417358769E-5</v>
      </c>
      <c r="C491">
        <f>IF($A491&lt;='P01'!$B$17,INDEX('P01'!$K:$K,$A491+52),0)+IF($A491&lt;='P02'!$B$17,INDEX('P02'!$K:$K,$A491+52),0)+IF($A491&lt;='P03'!$B$17,INDEX('P03'!$K:$K,$A491+52),0)+IF($A491&lt;='P04'!$B$17,INDEX('P04'!$K:$K,$A491+52),0)+IF($A491&lt;='P05'!$B$17,INDEX('P05'!$K:$K,$A491+52),0)+IF($A491&lt;='P06'!$B$17,INDEX('P06'!$K:$K,$A491+52),0)+IF($A491&lt;='P07'!$B$17,INDEX('P07'!$K:$K,$A491+52),0)+IF($A491&lt;='P08'!$B$17,INDEX('P08'!$K:$K,$A491+52),0)+IF($A491&lt;='P09'!$B$17,INDEX('P09'!$K:$K,$A491+52),0)+IF($A491&lt;='P10'!$B$17,INDEX('P10'!$K:$K,$A491+52),0)</f>
        <v>5.0830173459904615E-4</v>
      </c>
      <c r="D491">
        <f>IF($A491&lt;='P01'!$B$17,INDEX('P01'!$L:$L,$A491+52),0)+IF($A491&lt;='P02'!$B$17,INDEX('P02'!$L:$L,$A491+52),0)+IF($A491&lt;='P03'!$B$17,INDEX('P03'!$L:$L,$A491+52),0)+IF($A491&lt;='P04'!$B$17,INDEX('P04'!$L:$L,$A491+52),0)+IF($A491&lt;='P05'!$B$17,INDEX('P05'!$L:$L,$A491+52),0)+IF($A491&lt;='P06'!$B$17,INDEX('P06'!$L:$L,$A491+52),0)+IF($A491&lt;='P07'!$B$17,INDEX('P07'!$L:$L,$A491+52),0)+IF($A491&lt;='P08'!$B$17,INDEX('P08'!$L:$L,$A491+52),0)+IF($A491&lt;='P09'!$B$17,INDEX('P09'!$L:$L,$A491+52),0)+IF($A491&lt;='P10'!$B$17,INDEX('P10'!$L:$L,$A491+52),0)</f>
        <v>0</v>
      </c>
      <c r="E491">
        <f>IF($A491&lt;='P01'!$B$17,INDEX('P01'!$M:$M,$A491+52),0)+IF($A491&lt;='P02'!$B$17,INDEX('P02'!$M:$M,$A491+52),0)+IF($A491&lt;='P03'!$B$17,INDEX('P03'!$M:$M,$A491+52),0)+IF($A491&lt;='P04'!$B$17,INDEX('P04'!$M:$M,$A491+52),0)+IF($A491&lt;='P05'!$B$17,INDEX('P05'!$M:$M,$A491+52),0)+IF($A491&lt;='P06'!$B$17,INDEX('P06'!$M:$M,$A491+52),0)+IF($A491&lt;='P07'!$B$17,INDEX('P07'!$M:$M,$A491+52),0)+IF($A491&lt;='P08'!$B$17,INDEX('P08'!$M:$M,$A491+52),0)+IF($A491&lt;='P09'!$B$17,INDEX('P09'!$M:$M,$A491+52),0)+IF($A491&lt;='P10'!$B$17,INDEX('P10'!$M:$M,$A491+52),0)</f>
        <v>0.1491659538869147</v>
      </c>
      <c r="F491">
        <f>IF($A491&lt;='P01'!$B$17,INDEX('P01'!$R:$R,$A491+52),0)+IF($A491&lt;='P02'!$B$17,INDEX('P02'!$R:$R,$A491+52),0)+IF($A491&lt;='P03'!$B$17,INDEX('P03'!$R:$R,$A491+52),0)+IF($A491&lt;='P04'!$B$17,INDEX('P04'!$R:$R,$A491+52),0)+IF($A491&lt;='P05'!$B$17,INDEX('P05'!$R:$R,$A491+52),0)+IF($A491&lt;='P06'!$B$17,INDEX('P06'!$R:$R,$A491+52),0)+IF($A491&lt;='P07'!$B$17,INDEX('P07'!$R:$R,$A491+52),0)+IF($A491&lt;='P08'!$B$17,INDEX('P08'!$R:$R,$A491+52),0)+IF($A491&lt;='P09'!$B$17,INDEX('P09'!$R:$R,$A491+52),0)+IF($A491&lt;='P10'!$B$17,INDEX('P10'!$R:$R,$A491+52),0)</f>
        <v>17.466190537701443</v>
      </c>
      <c r="G491">
        <f>IF($A491&lt;='P01'!$B$17,INDEX('P01'!$S:$S,$A491+52),0)+IF($A491&lt;='P02'!$B$17,INDEX('P02'!$S:$S,$A491+52),0)+IF($A491&lt;='P03'!$B$17,INDEX('P03'!$S:$S,$A491+52),0)+IF($A491&lt;='P04'!$B$17,INDEX('P04'!$S:$S,$A491+52),0)+IF($A491&lt;='P05'!$B$17,INDEX('P05'!$S:$S,$A491+52),0)+IF($A491&lt;='P06'!$B$17,INDEX('P06'!$S:$S,$A491+52),0)+IF($A491&lt;='P07'!$B$17,INDEX('P07'!$S:$S,$A491+52),0)+IF($A491&lt;='P08'!$B$17,INDEX('P08'!$S:$S,$A491+52),0)+IF($A491&lt;='P09'!$B$17,INDEX('P09'!$S:$S,$A491+52),0)+IF($A491&lt;='P10'!$B$17,INDEX('P10'!$S:$S,$A491+52),0)</f>
        <v>0.34932381075402885</v>
      </c>
      <c r="H491">
        <f>IF($A491&lt;='P01'!$B$17,INDEX('P01'!$T:$T,$A491+52),0)+IF($A491&lt;='P02'!$B$17,INDEX('P02'!$T:$T,$A491+52),0)+IF($A491&lt;='P03'!$B$17,INDEX('P03'!$T:$T,$A491+52),0)+IF($A491&lt;='P04'!$B$17,INDEX('P04'!$T:$T,$A491+52),0)+IF($A491&lt;='P05'!$B$17,INDEX('P05'!$T:$T,$A491+52),0)+IF($A491&lt;='P06'!$B$17,INDEX('P06'!$T:$T,$A491+52),0)+IF($A491&lt;='P07'!$B$17,INDEX('P07'!$T:$T,$A491+52),0)+IF($A491&lt;='P08'!$B$17,INDEX('P08'!$T:$T,$A491+52),0)+IF($A491&lt;='P09'!$B$17,INDEX('P09'!$T:$T,$A491+52),0)+IF($A491&lt;='P10'!$B$17,INDEX('P10'!$T:$T,$A491+52),0)</f>
        <v>2.3196315429574925</v>
      </c>
      <c r="I491">
        <f>IF($A491&lt;='P01'!$B$17,INDEX('P01'!$U:$U,$A491+52),0)+IF($A491&lt;='P02'!$B$17,INDEX('P02'!$U:$U,$A491+52),0)+IF($A491&lt;='P03'!$B$17,INDEX('P03'!$U:$U,$A491+52),0)+IF($A491&lt;='P04'!$B$17,INDEX('P04'!$U:$U,$A491+52),0)+IF($A491&lt;='P05'!$B$17,INDEX('P05'!$U:$U,$A491+52),0)+IF($A491&lt;='P06'!$B$17,INDEX('P06'!$U:$U,$A491+52),0)+IF($A491&lt;='P07'!$B$17,INDEX('P07'!$U:$U,$A491+52),0)+IF($A491&lt;='P08'!$B$17,INDEX('P08'!$U:$U,$A491+52),0)+IF($A491&lt;='P09'!$B$17,INDEX('P09'!$U:$U,$A491+52),0)+IF($A491&lt;='P10'!$B$17,INDEX('P10'!$U:$U,$A491+52),0)</f>
        <v>95.857032417358766</v>
      </c>
      <c r="J491">
        <f>IF($A491&lt;='P01'!$B$17,INDEX('P01'!$V:$V,$A491+52),0)+IF($A491&lt;='P02'!$B$17,INDEX('P02'!$V:$V,$A491+52),0)+IF($A491&lt;='P03'!$B$17,INDEX('P03'!$V:$V,$A491+52),0)+IF($A491&lt;='P04'!$B$17,INDEX('P04'!$V:$V,$A491+52),0)+IF($A491&lt;='P05'!$B$17,INDEX('P05'!$V:$V,$A491+52),0)+IF($A491&lt;='P06'!$B$17,INDEX('P06'!$V:$V,$A491+52),0)+IF($A491&lt;='P07'!$B$17,INDEX('P07'!$V:$V,$A491+52),0)+IF($A491&lt;='P08'!$B$17,INDEX('P08'!$V:$V,$A491+52),0)+IF($A491&lt;='P09'!$B$17,INDEX('P09'!$V:$V,$A491+52),0)+IF($A491&lt;='P10'!$B$17,INDEX('P10'!$V:$V,$A491+52),0)</f>
        <v>7.4231431114493485E-2</v>
      </c>
      <c r="K491">
        <f>IF($A491&lt;='P01'!$B$17,INDEX('P01'!$W:$W,$A491+52),0)+IF($A491&lt;='P02'!$B$17,INDEX('P02'!$W:$W,$A491+52),0)+IF($A491&lt;='P03'!$B$17,INDEX('P03'!$W:$W,$A491+52),0)+IF($A491&lt;='P04'!$B$17,INDEX('P04'!$W:$W,$A491+52),0)+IF($A491&lt;='P05'!$B$17,INDEX('P05'!$W:$W,$A491+52),0)+IF($A491&lt;='P06'!$B$17,INDEX('P06'!$W:$W,$A491+52),0)+IF($A491&lt;='P07'!$B$17,INDEX('P07'!$W:$W,$A491+52),0)+IF($A491&lt;='P08'!$B$17,INDEX('P08'!$W:$W,$A491+52),0)+IF($A491&lt;='P09'!$B$17,INDEX('P09'!$W:$W,$A491+52),0)+IF($A491&lt;='P10'!$B$17,INDEX('P10'!$W:$W,$A491+52),0)</f>
        <v>-81.134028664483338</v>
      </c>
      <c r="L491">
        <f>IF($A491&lt;='P01'!$B$17,INDEX('P01'!$X:$X,$A491+52),0)+IF($A491&lt;='P02'!$B$17,INDEX('P02'!$X:$X,$A491+52),0)+IF($A491&lt;='P03'!$B$17,INDEX('P03'!$X:$X,$A491+52),0)+IF($A491&lt;='P04'!$B$17,INDEX('P04'!$X:$X,$A491+52),0)+IF($A491&lt;='P05'!$B$17,INDEX('P05'!$X:$X,$A491+52),0)+IF($A491&lt;='P06'!$B$17,INDEX('P06'!$X:$X,$A491+52),0)+IF($A491&lt;='P07'!$B$17,INDEX('P07'!$X:$X,$A491+52),0)+IF($A491&lt;='P08'!$B$17,INDEX('P08'!$X:$X,$A491+52),0)+IF($A491&lt;='P09'!$B$17,INDEX('P09'!$X:$X,$A491+52),0)+IF($A491&lt;='P10'!$B$17,INDEX('P10'!$X:$X,$A491+52),0)</f>
        <v>81.077992496932737</v>
      </c>
      <c r="M491">
        <f>IF($A491&lt;='P01'!$B$17,INDEX('P01'!$AA:$AA,$A491+52),0)+IF($A491&lt;='P02'!$B$17,INDEX('P02'!$AA:$AA,$A491+52),0)+IF($A491&lt;='P03'!$B$17,INDEX('P03'!$AA:$AA,$A491+52),0)+IF($A491&lt;='P04'!$B$17,INDEX('P04'!$AA:$AA,$A491+52),0)+IF($A491&lt;='P05'!$B$17,INDEX('P05'!$AA:$AA,$A491+52),0)+IF($A491&lt;='P06'!$B$17,INDEX('P06'!$AA:$AA,$A491+52),0)+IF($A491&lt;='P07'!$B$17,INDEX('P07'!$AA:$AA,$A491+52),0)+IF($A491&lt;='P08'!$B$17,INDEX('P08'!$AA:$AA,$A491+52),0)+IF($A491&lt;='P09'!$B$17,INDEX('P09'!$AA:$AA,$A491+52),0)+IF($A491&lt;='P10'!$B$17,INDEX('P10'!$AA:$AA,$A491+52),0)</f>
        <v>-18.087467291897081</v>
      </c>
      <c r="N491">
        <f>IF($A491&lt;='P01'!$B$17,INDEX('P01'!$AB:$AB,$A491+52),0)+IF($A491&lt;='P02'!$B$17,INDEX('P02'!$AB:$AB,$A491+52),0)+IF($A491&lt;='P03'!$B$17,INDEX('P03'!$AB:$AB,$A491+52),0)+IF($A491&lt;='P04'!$B$17,INDEX('P04'!$AB:$AB,$A491+52),0)+IF($A491&lt;='P05'!$B$17,INDEX('P05'!$AB:$AB,$A491+52),0)+IF($A491&lt;='P06'!$B$17,INDEX('P06'!$AB:$AB,$A491+52),0)+IF($A491&lt;='P07'!$B$17,INDEX('P07'!$AB:$AB,$A491+52),0)+IF($A491&lt;='P08'!$B$17,INDEX('P08'!$AB:$AB,$A491+52),0)+IF($A491&lt;='P09'!$B$17,INDEX('P09'!$AB:$AB,$A491+52),0)+IF($A491&lt;='P10'!$B$17,INDEX('P10'!$AB:$AB,$A491+52),0)</f>
        <v>3.9092406878011094</v>
      </c>
      <c r="O491">
        <f>IF($A491&lt;='P01'!$B$17,INDEX('P01'!$AC:$AC,$A491+52),0)+IF($A491&lt;='P02'!$B$17,INDEX('P02'!$AC:$AC,$A491+52),0)+IF($A491&lt;='P03'!$B$17,INDEX('P03'!$AC:$AC,$A491+52),0)+IF($A491&lt;='P04'!$B$17,INDEX('P04'!$AC:$AC,$A491+52),0)+IF($A491&lt;='P05'!$B$17,INDEX('P05'!$AC:$AC,$A491+52),0)+IF($A491&lt;='P06'!$B$17,INDEX('P06'!$AC:$AC,$A491+52),0)+IF($A491&lt;='P07'!$B$17,INDEX('P07'!$AC:$AC,$A491+52),0)+IF($A491&lt;='P08'!$B$17,INDEX('P08'!$AC:$AC,$A491+52),0)+IF($A491&lt;='P09'!$B$17,INDEX('P09'!$AC:$AC,$A491+52),0)+IF($A491&lt;='P10'!$B$17,INDEX('P10'!$AC:$AC,$A491+52),0)</f>
        <v>7.8184813756022181E-2</v>
      </c>
      <c r="P491">
        <f>IF($A491&lt;='P01'!$B$17,INDEX('P01'!$AD:$AD,$A491+52),0)+IF($A491&lt;='P02'!$B$17,INDEX('P02'!$AD:$AD,$A491+52),0)+IF($A491&lt;='P03'!$B$17,INDEX('P03'!$AD:$AD,$A491+52),0)+IF($A491&lt;='P04'!$B$17,INDEX('P04'!$AD:$AD,$A491+52),0)+IF($A491&lt;='P05'!$B$17,INDEX('P05'!$AD:$AD,$A491+52),0)+IF($A491&lt;='P06'!$B$17,INDEX('P06'!$AD:$AD,$A491+52),0)+IF($A491&lt;='P07'!$B$17,INDEX('P07'!$AD:$AD,$A491+52),0)+IF($A491&lt;='P08'!$B$17,INDEX('P08'!$AD:$AD,$A491+52),0)+IF($A491&lt;='P09'!$B$17,INDEX('P09'!$AD:$AD,$A491+52),0)+IF($A491&lt;='P10'!$B$17,INDEX('P10'!$AD:$AD,$A491+52),0)</f>
        <v>0.51748024797337766</v>
      </c>
      <c r="Q491">
        <f>IF($A491&lt;='P01'!$B$17,INDEX('P01'!$AE:$AE,$A491+52),0)+IF($A491&lt;='P02'!$B$17,INDEX('P02'!$AE:$AE,$A491+52),0)+IF($A491&lt;='P03'!$B$17,INDEX('P03'!$AE:$AE,$A491+52),0)+IF($A491&lt;='P04'!$B$17,INDEX('P04'!$AE:$AE,$A491+52),0)+IF($A491&lt;='P05'!$B$17,INDEX('P05'!$AE:$AE,$A491+52),0)+IF($A491&lt;='P06'!$B$17,INDEX('P06'!$AE:$AE,$A491+52),0)+IF($A491&lt;='P07'!$B$17,INDEX('P07'!$AE:$AE,$A491+52),0)+IF($A491&lt;='P08'!$B$17,INDEX('P08'!$AE:$AE,$A491+52),0)+IF($A491&lt;='P09'!$B$17,INDEX('P09'!$AE:$AE,$A491+52),0)+IF($A491&lt;='P10'!$B$17,INDEX('P10'!$AE:$AE,$A491+52),0)</f>
        <v>21.384482831304521</v>
      </c>
      <c r="R491">
        <f>IF($A491&lt;='P01'!$B$17,INDEX('P01'!$AF:$AF,$A491+52),0)+IF($A491&lt;='P02'!$B$17,INDEX('P02'!$AF:$AF,$A491+52),0)+IF($A491&lt;='P03'!$B$17,INDEX('P03'!$AF:$AF,$A491+52),0)+IF($A491&lt;='P04'!$B$17,INDEX('P04'!$AF:$AF,$A491+52),0)+IF($A491&lt;='P05'!$B$17,INDEX('P05'!$AF:$AF,$A491+52),0)+IF($A491&lt;='P06'!$B$17,INDEX('P06'!$AF:$AF,$A491+52),0)+IF($A491&lt;='P07'!$B$17,INDEX('P07'!$AF:$AF,$A491+52),0)+IF($A491&lt;='P08'!$B$17,INDEX('P08'!$AF:$AF,$A491+52),0)+IF($A491&lt;='P09'!$B$17,INDEX('P09'!$AF:$AF,$A491+52),0)+IF($A491&lt;='P10'!$B$17,INDEX('P10'!$AF:$AF,$A491+52),0)</f>
        <v>1.6560086664268437E-2</v>
      </c>
      <c r="S491">
        <f>IF($A491&lt;='P01'!$B$17,INDEX('P01'!$AG:$AG,$A491+52),0)+IF($A491&lt;='P02'!$B$17,INDEX('P02'!$AG:$AG,$A491+52),0)+IF($A491&lt;='P03'!$B$17,INDEX('P03'!$AG:$AG,$A491+52),0)+IF($A491&lt;='P04'!$B$17,INDEX('P04'!$AG:$AG,$A491+52),0)+IF($A491&lt;='P05'!$B$17,INDEX('P05'!$AG:$AG,$A491+52),0)+IF($A491&lt;='P06'!$B$17,INDEX('P06'!$AG:$AG,$A491+52),0)+IF($A491&lt;='P07'!$B$17,INDEX('P07'!$AG:$AG,$A491+52),0)+IF($A491&lt;='P08'!$B$17,INDEX('P08'!$AG:$AG,$A491+52),0)+IF($A491&lt;='P09'!$B$17,INDEX('P09'!$AG:$AG,$A491+52),0)+IF($A491&lt;='P10'!$B$17,INDEX('P10'!$AG:$AG,$A491+52),0)</f>
        <v>1674.3178002144448</v>
      </c>
      <c r="T491">
        <f>IF($A491&lt;='P01'!$B$17,INDEX('P01'!$AI:$AI,$A491+52),0)+IF($A491&lt;='P02'!$B$17,INDEX('P02'!$AI:$AI,$A491+52),0)+IF($A491&lt;='P03'!$B$17,INDEX('P03'!$AI:$AI,$A491+52),0)+IF($A491&lt;='P04'!$B$17,INDEX('P04'!$AI:$AI,$A491+52),0)+IF($A491&lt;='P05'!$B$17,INDEX('P05'!$AI:$AI,$A491+52),0)+IF($A491&lt;='P06'!$B$17,INDEX('P06'!$AI:$AI,$A491+52),0)+IF($A491&lt;='P07'!$B$17,INDEX('P07'!$AI:$AI,$A491+52),0)+IF($A491&lt;='P08'!$B$17,INDEX('P08'!$AI:$AI,$A491+52),0)+IF($A491&lt;='P09'!$B$17,INDEX('P09'!$AI:$AI,$A491+52),0)+IF($A491&lt;='P10'!$B$17,INDEX('P10'!$AI:$AI,$A491+52),0)</f>
        <v>1674.3178002144448</v>
      </c>
    </row>
    <row r="492" spans="1:20" x14ac:dyDescent="0.35">
      <c r="A492">
        <v>460</v>
      </c>
      <c r="B492">
        <f>IF($A492&lt;='P01'!$B$17,INDEX('P01'!$J:$J,$A492+52),0)+IF($A492&lt;='P02'!$B$17,INDEX('P02'!$J:$J,$A492+52),0)+IF($A492&lt;='P03'!$B$17,INDEX('P03'!$J:$J,$A492+52),0)+IF($A492&lt;='P04'!$B$17,INDEX('P04'!$J:$J,$A492+52),0)+IF($A492&lt;='P05'!$B$17,INDEX('P05'!$J:$J,$A492+52),0)+IF($A492&lt;='P06'!$B$17,INDEX('P06'!$J:$J,$A492+52),0)+IF($A492&lt;='P07'!$B$17,INDEX('P07'!$J:$J,$A492+52),0)+IF($A492&lt;='P08'!$B$17,INDEX('P08'!$J:$J,$A492+52),0)+IF($A492&lt;='P09'!$B$17,INDEX('P09'!$J:$J,$A492+52),0)+IF($A492&lt;='P10'!$B$17,INDEX('P10'!$J:$J,$A492+52),0)</f>
        <v>9.547035402412728E-5</v>
      </c>
      <c r="C492">
        <f>IF($A492&lt;='P01'!$B$17,INDEX('P01'!$K:$K,$A492+52),0)+IF($A492&lt;='P02'!$B$17,INDEX('P02'!$K:$K,$A492+52),0)+IF($A492&lt;='P03'!$B$17,INDEX('P03'!$K:$K,$A492+52),0)+IF($A492&lt;='P04'!$B$17,INDEX('P04'!$K:$K,$A492+52),0)+IF($A492&lt;='P05'!$B$17,INDEX('P05'!$K:$K,$A492+52),0)+IF($A492&lt;='P06'!$B$17,INDEX('P06'!$K:$K,$A492+52),0)+IF($A492&lt;='P07'!$B$17,INDEX('P07'!$K:$K,$A492+52),0)+IF($A492&lt;='P08'!$B$17,INDEX('P08'!$K:$K,$A492+52),0)+IF($A492&lt;='P09'!$B$17,INDEX('P09'!$K:$K,$A492+52),0)+IF($A492&lt;='P10'!$B$17,INDEX('P10'!$K:$K,$A492+52),0)</f>
        <v>5.0625129246606036E-4</v>
      </c>
      <c r="D492">
        <f>IF($A492&lt;='P01'!$B$17,INDEX('P01'!$L:$L,$A492+52),0)+IF($A492&lt;='P02'!$B$17,INDEX('P02'!$L:$L,$A492+52),0)+IF($A492&lt;='P03'!$B$17,INDEX('P03'!$L:$L,$A492+52),0)+IF($A492&lt;='P04'!$B$17,INDEX('P04'!$L:$L,$A492+52),0)+IF($A492&lt;='P05'!$B$17,INDEX('P05'!$L:$L,$A492+52),0)+IF($A492&lt;='P06'!$B$17,INDEX('P06'!$L:$L,$A492+52),0)+IF($A492&lt;='P07'!$B$17,INDEX('P07'!$L:$L,$A492+52),0)+IF($A492&lt;='P08'!$B$17,INDEX('P08'!$L:$L,$A492+52),0)+IF($A492&lt;='P09'!$B$17,INDEX('P09'!$L:$L,$A492+52),0)+IF($A492&lt;='P10'!$B$17,INDEX('P10'!$L:$L,$A492+52),0)</f>
        <v>0</v>
      </c>
      <c r="E492">
        <f>IF($A492&lt;='P01'!$B$17,INDEX('P01'!$M:$M,$A492+52),0)+IF($A492&lt;='P02'!$B$17,INDEX('P02'!$M:$M,$A492+52),0)+IF($A492&lt;='P03'!$B$17,INDEX('P03'!$M:$M,$A492+52),0)+IF($A492&lt;='P04'!$B$17,INDEX('P04'!$M:$M,$A492+52),0)+IF($A492&lt;='P05'!$B$17,INDEX('P05'!$M:$M,$A492+52),0)+IF($A492&lt;='P06'!$B$17,INDEX('P06'!$M:$M,$A492+52),0)+IF($A492&lt;='P07'!$B$17,INDEX('P07'!$M:$M,$A492+52),0)+IF($A492&lt;='P08'!$B$17,INDEX('P08'!$M:$M,$A492+52),0)+IF($A492&lt;='P09'!$B$17,INDEX('P09'!$M:$M,$A492+52),0)+IF($A492&lt;='P10'!$B$17,INDEX('P10'!$M:$M,$A492+52),0)</f>
        <v>0.1485642322404245</v>
      </c>
      <c r="F492">
        <f>IF($A492&lt;='P01'!$B$17,INDEX('P01'!$R:$R,$A492+52),0)+IF($A492&lt;='P02'!$B$17,INDEX('P02'!$R:$R,$A492+52),0)+IF($A492&lt;='P03'!$B$17,INDEX('P03'!$R:$R,$A492+52),0)+IF($A492&lt;='P04'!$B$17,INDEX('P04'!$R:$R,$A492+52),0)+IF($A492&lt;='P05'!$B$17,INDEX('P05'!$R:$R,$A492+52),0)+IF($A492&lt;='P06'!$B$17,INDEX('P06'!$R:$R,$A492+52),0)+IF($A492&lt;='P07'!$B$17,INDEX('P07'!$R:$R,$A492+52),0)+IF($A492&lt;='P08'!$B$17,INDEX('P08'!$R:$R,$A492+52),0)+IF($A492&lt;='P09'!$B$17,INDEX('P09'!$R:$R,$A492+52),0)+IF($A492&lt;='P10'!$B$17,INDEX('P10'!$R:$R,$A492+52),0)</f>
        <v>17.395733542291993</v>
      </c>
      <c r="G492">
        <f>IF($A492&lt;='P01'!$B$17,INDEX('P01'!$S:$S,$A492+52),0)+IF($A492&lt;='P02'!$B$17,INDEX('P02'!$S:$S,$A492+52),0)+IF($A492&lt;='P03'!$B$17,INDEX('P03'!$S:$S,$A492+52),0)+IF($A492&lt;='P04'!$B$17,INDEX('P04'!$S:$S,$A492+52),0)+IF($A492&lt;='P05'!$B$17,INDEX('P05'!$S:$S,$A492+52),0)+IF($A492&lt;='P06'!$B$17,INDEX('P06'!$S:$S,$A492+52),0)+IF($A492&lt;='P07'!$B$17,INDEX('P07'!$S:$S,$A492+52),0)+IF($A492&lt;='P08'!$B$17,INDEX('P08'!$S:$S,$A492+52),0)+IF($A492&lt;='P09'!$B$17,INDEX('P09'!$S:$S,$A492+52),0)+IF($A492&lt;='P10'!$B$17,INDEX('P10'!$S:$S,$A492+52),0)</f>
        <v>0.34791467084583988</v>
      </c>
      <c r="H492">
        <f>IF($A492&lt;='P01'!$B$17,INDEX('P01'!$T:$T,$A492+52),0)+IF($A492&lt;='P02'!$B$17,INDEX('P02'!$T:$T,$A492+52),0)+IF($A492&lt;='P03'!$B$17,INDEX('P03'!$T:$T,$A492+52),0)+IF($A492&lt;='P04'!$B$17,INDEX('P04'!$T:$T,$A492+52),0)+IF($A492&lt;='P05'!$B$17,INDEX('P05'!$T:$T,$A492+52),0)+IF($A492&lt;='P06'!$B$17,INDEX('P06'!$T:$T,$A492+52),0)+IF($A492&lt;='P07'!$B$17,INDEX('P07'!$T:$T,$A492+52),0)+IF($A492&lt;='P08'!$B$17,INDEX('P08'!$T:$T,$A492+52),0)+IF($A492&lt;='P09'!$B$17,INDEX('P09'!$T:$T,$A492+52),0)+IF($A492&lt;='P10'!$B$17,INDEX('P10'!$T:$T,$A492+52),0)</f>
        <v>2.3159721239211</v>
      </c>
      <c r="I492">
        <f>IF($A492&lt;='P01'!$B$17,INDEX('P01'!$U:$U,$A492+52),0)+IF($A492&lt;='P02'!$B$17,INDEX('P02'!$U:$U,$A492+52),0)+IF($A492&lt;='P03'!$B$17,INDEX('P03'!$U:$U,$A492+52),0)+IF($A492&lt;='P04'!$B$17,INDEX('P04'!$U:$U,$A492+52),0)+IF($A492&lt;='P05'!$B$17,INDEX('P05'!$U:$U,$A492+52),0)+IF($A492&lt;='P06'!$B$17,INDEX('P06'!$U:$U,$A492+52),0)+IF($A492&lt;='P07'!$B$17,INDEX('P07'!$U:$U,$A492+52),0)+IF($A492&lt;='P08'!$B$17,INDEX('P08'!$U:$U,$A492+52),0)+IF($A492&lt;='P09'!$B$17,INDEX('P09'!$U:$U,$A492+52),0)+IF($A492&lt;='P10'!$B$17,INDEX('P10'!$U:$U,$A492+52),0)</f>
        <v>95.470354024127275</v>
      </c>
      <c r="J492">
        <f>IF($A492&lt;='P01'!$B$17,INDEX('P01'!$V:$V,$A492+52),0)+IF($A492&lt;='P02'!$B$17,INDEX('P02'!$V:$V,$A492+52),0)+IF($A492&lt;='P03'!$B$17,INDEX('P03'!$V:$V,$A492+52),0)+IF($A492&lt;='P04'!$B$17,INDEX('P04'!$V:$V,$A492+52),0)+IF($A492&lt;='P05'!$B$17,INDEX('P05'!$V:$V,$A492+52),0)+IF($A492&lt;='P06'!$B$17,INDEX('P06'!$V:$V,$A492+52),0)+IF($A492&lt;='P07'!$B$17,INDEX('P07'!$V:$V,$A492+52),0)+IF($A492&lt;='P08'!$B$17,INDEX('P08'!$V:$V,$A492+52),0)+IF($A492&lt;='P09'!$B$17,INDEX('P09'!$V:$V,$A492+52),0)+IF($A492&lt;='P10'!$B$17,INDEX('P10'!$V:$V,$A492+52),0)</f>
        <v>7.4114324622756148E-2</v>
      </c>
      <c r="K492">
        <f>IF($A492&lt;='P01'!$B$17,INDEX('P01'!$W:$W,$A492+52),0)+IF($A492&lt;='P02'!$B$17,INDEX('P02'!$W:$W,$A492+52),0)+IF($A492&lt;='P03'!$B$17,INDEX('P03'!$W:$W,$A492+52),0)+IF($A492&lt;='P04'!$B$17,INDEX('P04'!$W:$W,$A492+52),0)+IF($A492&lt;='P05'!$B$17,INDEX('P05'!$W:$W,$A492+52),0)+IF($A492&lt;='P06'!$B$17,INDEX('P06'!$W:$W,$A492+52),0)+IF($A492&lt;='P07'!$B$17,INDEX('P07'!$W:$W,$A492+52),0)+IF($A492&lt;='P08'!$B$17,INDEX('P08'!$W:$W,$A492+52),0)+IF($A492&lt;='P09'!$B$17,INDEX('P09'!$W:$W,$A492+52),0)+IF($A492&lt;='P10'!$B$17,INDEX('P10'!$W:$W,$A492+52),0)</f>
        <v>-80.812621601224976</v>
      </c>
      <c r="L492">
        <f>IF($A492&lt;='P01'!$B$17,INDEX('P01'!$X:$X,$A492+52),0)+IF($A492&lt;='P02'!$B$17,INDEX('P02'!$X:$X,$A492+52),0)+IF($A492&lt;='P03'!$B$17,INDEX('P03'!$X:$X,$A492+52),0)+IF($A492&lt;='P04'!$B$17,INDEX('P04'!$X:$X,$A492+52),0)+IF($A492&lt;='P05'!$B$17,INDEX('P05'!$X:$X,$A492+52),0)+IF($A492&lt;='P06'!$B$17,INDEX('P06'!$X:$X,$A492+52),0)+IF($A492&lt;='P07'!$B$17,INDEX('P07'!$X:$X,$A492+52),0)+IF($A492&lt;='P08'!$B$17,INDEX('P08'!$X:$X,$A492+52),0)+IF($A492&lt;='P09'!$B$17,INDEX('P09'!$X:$X,$A492+52),0)+IF($A492&lt;='P10'!$B$17,INDEX('P10'!$X:$X,$A492+52),0)</f>
        <v>80.756811478385799</v>
      </c>
      <c r="M492">
        <f>IF($A492&lt;='P01'!$B$17,INDEX('P01'!$AA:$AA,$A492+52),0)+IF($A492&lt;='P02'!$B$17,INDEX('P02'!$AA:$AA,$A492+52),0)+IF($A492&lt;='P03'!$B$17,INDEX('P03'!$AA:$AA,$A492+52),0)+IF($A492&lt;='P04'!$B$17,INDEX('P04'!$AA:$AA,$A492+52),0)+IF($A492&lt;='P05'!$B$17,INDEX('P05'!$AA:$AA,$A492+52),0)+IF($A492&lt;='P06'!$B$17,INDEX('P06'!$AA:$AA,$A492+52),0)+IF($A492&lt;='P07'!$B$17,INDEX('P07'!$AA:$AA,$A492+52),0)+IF($A492&lt;='P08'!$B$17,INDEX('P08'!$AA:$AA,$A492+52),0)+IF($A492&lt;='P09'!$B$17,INDEX('P09'!$AA:$AA,$A492+52),0)+IF($A492&lt;='P10'!$B$17,INDEX('P10'!$AA:$AA,$A492+52),0)</f>
        <v>-17.957029257062505</v>
      </c>
      <c r="N492">
        <f>IF($A492&lt;='P01'!$B$17,INDEX('P01'!$AB:$AB,$A492+52),0)+IF($A492&lt;='P02'!$B$17,INDEX('P02'!$AB:$AB,$A492+52),0)+IF($A492&lt;='P03'!$B$17,INDEX('P03'!$AB:$AB,$A492+52),0)+IF($A492&lt;='P04'!$B$17,INDEX('P04'!$AB:$AB,$A492+52),0)+IF($A492&lt;='P05'!$B$17,INDEX('P05'!$AB:$AB,$A492+52),0)+IF($A492&lt;='P06'!$B$17,INDEX('P06'!$AB:$AB,$A492+52),0)+IF($A492&lt;='P07'!$B$17,INDEX('P07'!$AB:$AB,$A492+52),0)+IF($A492&lt;='P08'!$B$17,INDEX('P08'!$AB:$AB,$A492+52),0)+IF($A492&lt;='P09'!$B$17,INDEX('P09'!$AB:$AB,$A492+52),0)+IF($A492&lt;='P10'!$B$17,INDEX('P10'!$AB:$AB,$A492+52),0)</f>
        <v>3.8807665529788089</v>
      </c>
      <c r="O492">
        <f>IF($A492&lt;='P01'!$B$17,INDEX('P01'!$AC:$AC,$A492+52),0)+IF($A492&lt;='P02'!$B$17,INDEX('P02'!$AC:$AC,$A492+52),0)+IF($A492&lt;='P03'!$B$17,INDEX('P03'!$AC:$AC,$A492+52),0)+IF($A492&lt;='P04'!$B$17,INDEX('P04'!$AC:$AC,$A492+52),0)+IF($A492&lt;='P05'!$B$17,INDEX('P05'!$AC:$AC,$A492+52),0)+IF($A492&lt;='P06'!$B$17,INDEX('P06'!$AC:$AC,$A492+52),0)+IF($A492&lt;='P07'!$B$17,INDEX('P07'!$AC:$AC,$A492+52),0)+IF($A492&lt;='P08'!$B$17,INDEX('P08'!$AC:$AC,$A492+52),0)+IF($A492&lt;='P09'!$B$17,INDEX('P09'!$AC:$AC,$A492+52),0)+IF($A492&lt;='P10'!$B$17,INDEX('P10'!$AC:$AC,$A492+52),0)</f>
        <v>7.7615331059576187E-2</v>
      </c>
      <c r="P492">
        <f>IF($A492&lt;='P01'!$B$17,INDEX('P01'!$AD:$AD,$A492+52),0)+IF($A492&lt;='P02'!$B$17,INDEX('P02'!$AD:$AD,$A492+52),0)+IF($A492&lt;='P03'!$B$17,INDEX('P03'!$AD:$AD,$A492+52),0)+IF($A492&lt;='P04'!$B$17,INDEX('P04'!$AD:$AD,$A492+52),0)+IF($A492&lt;='P05'!$B$17,INDEX('P05'!$AD:$AD,$A492+52),0)+IF($A492&lt;='P06'!$B$17,INDEX('P06'!$AD:$AD,$A492+52),0)+IF($A492&lt;='P07'!$B$17,INDEX('P07'!$AD:$AD,$A492+52),0)+IF($A492&lt;='P08'!$B$17,INDEX('P08'!$AD:$AD,$A492+52),0)+IF($A492&lt;='P09'!$B$17,INDEX('P09'!$AD:$AD,$A492+52),0)+IF($A492&lt;='P10'!$B$17,INDEX('P10'!$AD:$AD,$A492+52),0)</f>
        <v>0.51497797432137615</v>
      </c>
      <c r="Q492">
        <f>IF($A492&lt;='P01'!$B$17,INDEX('P01'!$AE:$AE,$A492+52),0)+IF($A492&lt;='P02'!$B$17,INDEX('P02'!$AE:$AE,$A492+52),0)+IF($A492&lt;='P03'!$B$17,INDEX('P03'!$AE:$AE,$A492+52),0)+IF($A492&lt;='P04'!$B$17,INDEX('P04'!$AE:$AE,$A492+52),0)+IF($A492&lt;='P05'!$B$17,INDEX('P05'!$AE:$AE,$A492+52),0)+IF($A492&lt;='P06'!$B$17,INDEX('P06'!$AE:$AE,$A492+52),0)+IF($A492&lt;='P07'!$B$17,INDEX('P07'!$AE:$AE,$A492+52),0)+IF($A492&lt;='P08'!$B$17,INDEX('P08'!$AE:$AE,$A492+52),0)+IF($A492&lt;='P09'!$B$17,INDEX('P09'!$AE:$AE,$A492+52),0)+IF($A492&lt;='P10'!$B$17,INDEX('P10'!$AE:$AE,$A492+52),0)</f>
        <v>21.228722494228368</v>
      </c>
      <c r="R492">
        <f>IF($A492&lt;='P01'!$B$17,INDEX('P01'!$AF:$AF,$A492+52),0)+IF($A492&lt;='P02'!$B$17,INDEX('P02'!$AF:$AF,$A492+52),0)+IF($A492&lt;='P03'!$B$17,INDEX('P03'!$AF:$AF,$A492+52),0)+IF($A492&lt;='P04'!$B$17,INDEX('P04'!$AF:$AF,$A492+52),0)+IF($A492&lt;='P05'!$B$17,INDEX('P05'!$AF:$AF,$A492+52),0)+IF($A492&lt;='P06'!$B$17,INDEX('P06'!$AF:$AF,$A492+52),0)+IF($A492&lt;='P07'!$B$17,INDEX('P07'!$AF:$AF,$A492+52),0)+IF($A492&lt;='P08'!$B$17,INDEX('P08'!$AF:$AF,$A492+52),0)+IF($A492&lt;='P09'!$B$17,INDEX('P09'!$AF:$AF,$A492+52),0)+IF($A492&lt;='P10'!$B$17,INDEX('P10'!$AF:$AF,$A492+52),0)</f>
        <v>1.6480010431992629E-2</v>
      </c>
      <c r="S492">
        <f>IF($A492&lt;='P01'!$B$17,INDEX('P01'!$AG:$AG,$A492+52),0)+IF($A492&lt;='P02'!$B$17,INDEX('P02'!$AG:$AG,$A492+52),0)+IF($A492&lt;='P03'!$B$17,INDEX('P03'!$AG:$AG,$A492+52),0)+IF($A492&lt;='P04'!$B$17,INDEX('P04'!$AG:$AG,$A492+52),0)+IF($A492&lt;='P05'!$B$17,INDEX('P05'!$AG:$AG,$A492+52),0)+IF($A492&lt;='P06'!$B$17,INDEX('P06'!$AG:$AG,$A492+52),0)+IF($A492&lt;='P07'!$B$17,INDEX('P07'!$AG:$AG,$A492+52),0)+IF($A492&lt;='P08'!$B$17,INDEX('P08'!$AG:$AG,$A492+52),0)+IF($A492&lt;='P09'!$B$17,INDEX('P09'!$AG:$AG,$A492+52),0)+IF($A492&lt;='P10'!$B$17,INDEX('P10'!$AG:$AG,$A492+52),0)</f>
        <v>1599.0422695266648</v>
      </c>
      <c r="T492">
        <f>IF($A492&lt;='P01'!$B$17,INDEX('P01'!$AI:$AI,$A492+52),0)+IF($A492&lt;='P02'!$B$17,INDEX('P02'!$AI:$AI,$A492+52),0)+IF($A492&lt;='P03'!$B$17,INDEX('P03'!$AI:$AI,$A492+52),0)+IF($A492&lt;='P04'!$B$17,INDEX('P04'!$AI:$AI,$A492+52),0)+IF($A492&lt;='P05'!$B$17,INDEX('P05'!$AI:$AI,$A492+52),0)+IF($A492&lt;='P06'!$B$17,INDEX('P06'!$AI:$AI,$A492+52),0)+IF($A492&lt;='P07'!$B$17,INDEX('P07'!$AI:$AI,$A492+52),0)+IF($A492&lt;='P08'!$B$17,INDEX('P08'!$AI:$AI,$A492+52),0)+IF($A492&lt;='P09'!$B$17,INDEX('P09'!$AI:$AI,$A492+52),0)+IF($A492&lt;='P10'!$B$17,INDEX('P10'!$AI:$AI,$A492+52),0)</f>
        <v>1599.0422695266648</v>
      </c>
    </row>
    <row r="493" spans="1:20" x14ac:dyDescent="0.35">
      <c r="A493">
        <v>461</v>
      </c>
      <c r="B493">
        <f>IF($A493&lt;='P01'!$B$17,INDEX('P01'!$J:$J,$A493+52),0)+IF($A493&lt;='P02'!$B$17,INDEX('P02'!$J:$J,$A493+52),0)+IF($A493&lt;='P03'!$B$17,INDEX('P03'!$J:$J,$A493+52),0)+IF($A493&lt;='P04'!$B$17,INDEX('P04'!$J:$J,$A493+52),0)+IF($A493&lt;='P05'!$B$17,INDEX('P05'!$J:$J,$A493+52),0)+IF($A493&lt;='P06'!$B$17,INDEX('P06'!$J:$J,$A493+52),0)+IF($A493&lt;='P07'!$B$17,INDEX('P07'!$J:$J,$A493+52),0)+IF($A493&lt;='P08'!$B$17,INDEX('P08'!$J:$J,$A493+52),0)+IF($A493&lt;='P09'!$B$17,INDEX('P09'!$J:$J,$A493+52),0)+IF($A493&lt;='P10'!$B$17,INDEX('P10'!$J:$J,$A493+52),0)</f>
        <v>9.5085235455730964E-5</v>
      </c>
      <c r="C493">
        <f>IF($A493&lt;='P01'!$B$17,INDEX('P01'!$K:$K,$A493+52),0)+IF($A493&lt;='P02'!$B$17,INDEX('P02'!$K:$K,$A493+52),0)+IF($A493&lt;='P03'!$B$17,INDEX('P03'!$K:$K,$A493+52),0)+IF($A493&lt;='P04'!$B$17,INDEX('P04'!$K:$K,$A493+52),0)+IF($A493&lt;='P05'!$B$17,INDEX('P05'!$K:$K,$A493+52),0)+IF($A493&lt;='P06'!$B$17,INDEX('P06'!$K:$K,$A493+52),0)+IF($A493&lt;='P07'!$B$17,INDEX('P07'!$K:$K,$A493+52),0)+IF($A493&lt;='P08'!$B$17,INDEX('P08'!$K:$K,$A493+52),0)+IF($A493&lt;='P09'!$B$17,INDEX('P09'!$K:$K,$A493+52),0)+IF($A493&lt;='P10'!$B$17,INDEX('P10'!$K:$K,$A493+52),0)</f>
        <v>5.042091216267855E-4</v>
      </c>
      <c r="D493">
        <f>IF($A493&lt;='P01'!$B$17,INDEX('P01'!$L:$L,$A493+52),0)+IF($A493&lt;='P02'!$B$17,INDEX('P02'!$L:$L,$A493+52),0)+IF($A493&lt;='P03'!$B$17,INDEX('P03'!$L:$L,$A493+52),0)+IF($A493&lt;='P04'!$B$17,INDEX('P04'!$L:$L,$A493+52),0)+IF($A493&lt;='P05'!$B$17,INDEX('P05'!$L:$L,$A493+52),0)+IF($A493&lt;='P06'!$B$17,INDEX('P06'!$L:$L,$A493+52),0)+IF($A493&lt;='P07'!$B$17,INDEX('P07'!$L:$L,$A493+52),0)+IF($A493&lt;='P08'!$B$17,INDEX('P08'!$L:$L,$A493+52),0)+IF($A493&lt;='P09'!$B$17,INDEX('P09'!$L:$L,$A493+52),0)+IF($A493&lt;='P10'!$B$17,INDEX('P10'!$L:$L,$A493+52),0)</f>
        <v>0</v>
      </c>
      <c r="E493">
        <f>IF($A493&lt;='P01'!$B$17,INDEX('P01'!$M:$M,$A493+52),0)+IF($A493&lt;='P02'!$B$17,INDEX('P02'!$M:$M,$A493+52),0)+IF($A493&lt;='P03'!$B$17,INDEX('P03'!$M:$M,$A493+52),0)+IF($A493&lt;='P04'!$B$17,INDEX('P04'!$M:$M,$A493+52),0)+IF($A493&lt;='P05'!$B$17,INDEX('P05'!$M:$M,$A493+52),0)+IF($A493&lt;='P06'!$B$17,INDEX('P06'!$M:$M,$A493+52),0)+IF($A493&lt;='P07'!$B$17,INDEX('P07'!$M:$M,$A493+52),0)+IF($A493&lt;='P08'!$B$17,INDEX('P08'!$M:$M,$A493+52),0)+IF($A493&lt;='P09'!$B$17,INDEX('P09'!$M:$M,$A493+52),0)+IF($A493&lt;='P10'!$B$17,INDEX('P10'!$M:$M,$A493+52),0)</f>
        <v>0.14796493788334197</v>
      </c>
      <c r="F493">
        <f>IF($A493&lt;='P01'!$B$17,INDEX('P01'!$R:$R,$A493+52),0)+IF($A493&lt;='P02'!$B$17,INDEX('P02'!$R:$R,$A493+52),0)+IF($A493&lt;='P03'!$B$17,INDEX('P03'!$R:$R,$A493+52),0)+IF($A493&lt;='P04'!$B$17,INDEX('P04'!$R:$R,$A493+52),0)+IF($A493&lt;='P05'!$B$17,INDEX('P05'!$R:$R,$A493+52),0)+IF($A493&lt;='P06'!$B$17,INDEX('P06'!$R:$R,$A493+52),0)+IF($A493&lt;='P07'!$B$17,INDEX('P07'!$R:$R,$A493+52),0)+IF($A493&lt;='P08'!$B$17,INDEX('P08'!$R:$R,$A493+52),0)+IF($A493&lt;='P09'!$B$17,INDEX('P09'!$R:$R,$A493+52),0)+IF($A493&lt;='P10'!$B$17,INDEX('P10'!$R:$R,$A493+52),0)</f>
        <v>17.325560763878308</v>
      </c>
      <c r="G493">
        <f>IF($A493&lt;='P01'!$B$17,INDEX('P01'!$S:$S,$A493+52),0)+IF($A493&lt;='P02'!$B$17,INDEX('P02'!$S:$S,$A493+52),0)+IF($A493&lt;='P03'!$B$17,INDEX('P03'!$S:$S,$A493+52),0)+IF($A493&lt;='P04'!$B$17,INDEX('P04'!$S:$S,$A493+52),0)+IF($A493&lt;='P05'!$B$17,INDEX('P05'!$S:$S,$A493+52),0)+IF($A493&lt;='P06'!$B$17,INDEX('P06'!$S:$S,$A493+52),0)+IF($A493&lt;='P07'!$B$17,INDEX('P07'!$S:$S,$A493+52),0)+IF($A493&lt;='P08'!$B$17,INDEX('P08'!$S:$S,$A493+52),0)+IF($A493&lt;='P09'!$B$17,INDEX('P09'!$S:$S,$A493+52),0)+IF($A493&lt;='P10'!$B$17,INDEX('P10'!$S:$S,$A493+52),0)</f>
        <v>0.34651121527756618</v>
      </c>
      <c r="H493">
        <f>IF($A493&lt;='P01'!$B$17,INDEX('P01'!$T:$T,$A493+52),0)+IF($A493&lt;='P02'!$B$17,INDEX('P02'!$T:$T,$A493+52),0)+IF($A493&lt;='P03'!$B$17,INDEX('P03'!$T:$T,$A493+52),0)+IF($A493&lt;='P04'!$B$17,INDEX('P04'!$T:$T,$A493+52),0)+IF($A493&lt;='P05'!$B$17,INDEX('P05'!$T:$T,$A493+52),0)+IF($A493&lt;='P06'!$B$17,INDEX('P06'!$T:$T,$A493+52),0)+IF($A493&lt;='P07'!$B$17,INDEX('P07'!$T:$T,$A493+52),0)+IF($A493&lt;='P08'!$B$17,INDEX('P08'!$T:$T,$A493+52),0)+IF($A493&lt;='P09'!$B$17,INDEX('P09'!$T:$T,$A493+52),0)+IF($A493&lt;='P10'!$B$17,INDEX('P10'!$T:$T,$A493+52),0)</f>
        <v>2.3123184779341921</v>
      </c>
      <c r="I493">
        <f>IF($A493&lt;='P01'!$B$17,INDEX('P01'!$U:$U,$A493+52),0)+IF($A493&lt;='P02'!$B$17,INDEX('P02'!$U:$U,$A493+52),0)+IF($A493&lt;='P03'!$B$17,INDEX('P03'!$U:$U,$A493+52),0)+IF($A493&lt;='P04'!$B$17,INDEX('P04'!$U:$U,$A493+52),0)+IF($A493&lt;='P05'!$B$17,INDEX('P05'!$U:$U,$A493+52),0)+IF($A493&lt;='P06'!$B$17,INDEX('P06'!$U:$U,$A493+52),0)+IF($A493&lt;='P07'!$B$17,INDEX('P07'!$U:$U,$A493+52),0)+IF($A493&lt;='P08'!$B$17,INDEX('P08'!$U:$U,$A493+52),0)+IF($A493&lt;='P09'!$B$17,INDEX('P09'!$U:$U,$A493+52),0)+IF($A493&lt;='P10'!$B$17,INDEX('P10'!$U:$U,$A493+52),0)</f>
        <v>95.085235455730967</v>
      </c>
      <c r="J493">
        <f>IF($A493&lt;='P01'!$B$17,INDEX('P01'!$V:$V,$A493+52),0)+IF($A493&lt;='P02'!$B$17,INDEX('P02'!$V:$V,$A493+52),0)+IF($A493&lt;='P03'!$B$17,INDEX('P03'!$V:$V,$A493+52),0)+IF($A493&lt;='P04'!$B$17,INDEX('P04'!$V:$V,$A493+52),0)+IF($A493&lt;='P05'!$B$17,INDEX('P05'!$V:$V,$A493+52),0)+IF($A493&lt;='P06'!$B$17,INDEX('P06'!$V:$V,$A493+52),0)+IF($A493&lt;='P07'!$B$17,INDEX('P07'!$V:$V,$A493+52),0)+IF($A493&lt;='P08'!$B$17,INDEX('P08'!$V:$V,$A493+52),0)+IF($A493&lt;='P09'!$B$17,INDEX('P09'!$V:$V,$A493+52),0)+IF($A493&lt;='P10'!$B$17,INDEX('P10'!$V:$V,$A493+52),0)</f>
        <v>7.3997402876620502E-2</v>
      </c>
      <c r="K493">
        <f>IF($A493&lt;='P01'!$B$17,INDEX('P01'!$W:$W,$A493+52),0)+IF($A493&lt;='P02'!$B$17,INDEX('P02'!$W:$W,$A493+52),0)+IF($A493&lt;='P03'!$B$17,INDEX('P03'!$W:$W,$A493+52),0)+IF($A493&lt;='P04'!$B$17,INDEX('P04'!$W:$W,$A493+52),0)+IF($A493&lt;='P05'!$B$17,INDEX('P05'!$W:$W,$A493+52),0)+IF($A493&lt;='P06'!$B$17,INDEX('P06'!$W:$W,$A493+52),0)+IF($A493&lt;='P07'!$B$17,INDEX('P07'!$W:$W,$A493+52),0)+IF($A493&lt;='P08'!$B$17,INDEX('P08'!$W:$W,$A493+52),0)+IF($A493&lt;='P09'!$B$17,INDEX('P09'!$W:$W,$A493+52),0)+IF($A493&lt;='P10'!$B$17,INDEX('P10'!$W:$W,$A493+52),0)</f>
        <v>-80.492501787941023</v>
      </c>
      <c r="L493">
        <f>IF($A493&lt;='P01'!$B$17,INDEX('P01'!$X:$X,$A493+52),0)+IF($A493&lt;='P02'!$B$17,INDEX('P02'!$X:$X,$A493+52),0)+IF($A493&lt;='P03'!$B$17,INDEX('P03'!$X:$X,$A493+52),0)+IF($A493&lt;='P04'!$B$17,INDEX('P04'!$X:$X,$A493+52),0)+IF($A493&lt;='P05'!$B$17,INDEX('P05'!$X:$X,$A493+52),0)+IF($A493&lt;='P06'!$B$17,INDEX('P06'!$X:$X,$A493+52),0)+IF($A493&lt;='P07'!$B$17,INDEX('P07'!$X:$X,$A493+52),0)+IF($A493&lt;='P08'!$B$17,INDEX('P08'!$X:$X,$A493+52),0)+IF($A493&lt;='P09'!$B$17,INDEX('P09'!$X:$X,$A493+52),0)+IF($A493&lt;='P10'!$B$17,INDEX('P10'!$X:$X,$A493+52),0)</f>
        <v>80.436916797969857</v>
      </c>
      <c r="M493">
        <f>IF($A493&lt;='P01'!$B$17,INDEX('P01'!$AA:$AA,$A493+52),0)+IF($A493&lt;='P02'!$B$17,INDEX('P02'!$AA:$AA,$A493+52),0)+IF($A493&lt;='P03'!$B$17,INDEX('P03'!$AA:$AA,$A493+52),0)+IF($A493&lt;='P04'!$B$17,INDEX('P04'!$AA:$AA,$A493+52),0)+IF($A493&lt;='P05'!$B$17,INDEX('P05'!$AA:$AA,$A493+52),0)+IF($A493&lt;='P06'!$B$17,INDEX('P06'!$AA:$AA,$A493+52),0)+IF($A493&lt;='P07'!$B$17,INDEX('P07'!$AA:$AA,$A493+52),0)+IF($A493&lt;='P08'!$B$17,INDEX('P08'!$AA:$AA,$A493+52),0)+IF($A493&lt;='P09'!$B$17,INDEX('P09'!$AA:$AA,$A493+52),0)+IF($A493&lt;='P10'!$B$17,INDEX('P10'!$AA:$AA,$A493+52),0)</f>
        <v>-17.827534984653724</v>
      </c>
      <c r="N493">
        <f>IF($A493&lt;='P01'!$B$17,INDEX('P01'!$AB:$AB,$A493+52),0)+IF($A493&lt;='P02'!$B$17,INDEX('P02'!$AB:$AB,$A493+52),0)+IF($A493&lt;='P03'!$B$17,INDEX('P03'!$AB:$AB,$A493+52),0)+IF($A493&lt;='P04'!$B$17,INDEX('P04'!$AB:$AB,$A493+52),0)+IF($A493&lt;='P05'!$B$17,INDEX('P05'!$AB:$AB,$A493+52),0)+IF($A493&lt;='P06'!$B$17,INDEX('P06'!$AB:$AB,$A493+52),0)+IF($A493&lt;='P07'!$B$17,INDEX('P07'!$AB:$AB,$A493+52),0)+IF($A493&lt;='P08'!$B$17,INDEX('P08'!$AB:$AB,$A493+52),0)+IF($A493&lt;='P09'!$B$17,INDEX('P09'!$AB:$AB,$A493+52),0)+IF($A493&lt;='P10'!$B$17,INDEX('P10'!$AB:$AB,$A493+52),0)</f>
        <v>3.8524998181143597</v>
      </c>
      <c r="O493">
        <f>IF($A493&lt;='P01'!$B$17,INDEX('P01'!$AC:$AC,$A493+52),0)+IF($A493&lt;='P02'!$B$17,INDEX('P02'!$AC:$AC,$A493+52),0)+IF($A493&lt;='P03'!$B$17,INDEX('P03'!$AC:$AC,$A493+52),0)+IF($A493&lt;='P04'!$B$17,INDEX('P04'!$AC:$AC,$A493+52),0)+IF($A493&lt;='P05'!$B$17,INDEX('P05'!$AC:$AC,$A493+52),0)+IF($A493&lt;='P06'!$B$17,INDEX('P06'!$AC:$AC,$A493+52),0)+IF($A493&lt;='P07'!$B$17,INDEX('P07'!$AC:$AC,$A493+52),0)+IF($A493&lt;='P08'!$B$17,INDEX('P08'!$AC:$AC,$A493+52),0)+IF($A493&lt;='P09'!$B$17,INDEX('P09'!$AC:$AC,$A493+52),0)+IF($A493&lt;='P10'!$B$17,INDEX('P10'!$AC:$AC,$A493+52),0)</f>
        <v>7.7049996362287196E-2</v>
      </c>
      <c r="P493">
        <f>IF($A493&lt;='P01'!$B$17,INDEX('P01'!$AD:$AD,$A493+52),0)+IF($A493&lt;='P02'!$B$17,INDEX('P02'!$AD:$AD,$A493+52),0)+IF($A493&lt;='P03'!$B$17,INDEX('P03'!$AD:$AD,$A493+52),0)+IF($A493&lt;='P04'!$B$17,INDEX('P04'!$AD:$AD,$A493+52),0)+IF($A493&lt;='P05'!$B$17,INDEX('P05'!$AD:$AD,$A493+52),0)+IF($A493&lt;='P06'!$B$17,INDEX('P06'!$AD:$AD,$A493+52),0)+IF($A493&lt;='P07'!$B$17,INDEX('P07'!$AD:$AD,$A493+52),0)+IF($A493&lt;='P08'!$B$17,INDEX('P08'!$AD:$AD,$A493+52),0)+IF($A493&lt;='P09'!$B$17,INDEX('P09'!$AD:$AD,$A493+52),0)+IF($A493&lt;='P10'!$B$17,INDEX('P10'!$AD:$AD,$A493+52),0)</f>
        <v>0.51248780040352671</v>
      </c>
      <c r="Q493">
        <f>IF($A493&lt;='P01'!$B$17,INDEX('P01'!$AE:$AE,$A493+52),0)+IF($A493&lt;='P02'!$B$17,INDEX('P02'!$AE:$AE,$A493+52),0)+IF($A493&lt;='P03'!$B$17,INDEX('P03'!$AE:$AE,$A493+52),0)+IF($A493&lt;='P04'!$B$17,INDEX('P04'!$AE:$AE,$A493+52),0)+IF($A493&lt;='P05'!$B$17,INDEX('P05'!$AE:$AE,$A493+52),0)+IF($A493&lt;='P06'!$B$17,INDEX('P06'!$AE:$AE,$A493+52),0)+IF($A493&lt;='P07'!$B$17,INDEX('P07'!$AE:$AE,$A493+52),0)+IF($A493&lt;='P08'!$B$17,INDEX('P08'!$AE:$AE,$A493+52),0)+IF($A493&lt;='P09'!$B$17,INDEX('P09'!$AE:$AE,$A493+52),0)+IF($A493&lt;='P10'!$B$17,INDEX('P10'!$AE:$AE,$A493+52),0)</f>
        <v>21.074096684594252</v>
      </c>
      <c r="R493">
        <f>IF($A493&lt;='P01'!$B$17,INDEX('P01'!$AF:$AF,$A493+52),0)+IF($A493&lt;='P02'!$B$17,INDEX('P02'!$AF:$AF,$A493+52),0)+IF($A493&lt;='P03'!$B$17,INDEX('P03'!$AF:$AF,$A493+52),0)+IF($A493&lt;='P04'!$B$17,INDEX('P04'!$AF:$AF,$A493+52),0)+IF($A493&lt;='P05'!$B$17,INDEX('P05'!$AF:$AF,$A493+52),0)+IF($A493&lt;='P06'!$B$17,INDEX('P06'!$AF:$AF,$A493+52),0)+IF($A493&lt;='P07'!$B$17,INDEX('P07'!$AF:$AF,$A493+52),0)+IF($A493&lt;='P08'!$B$17,INDEX('P08'!$AF:$AF,$A493+52),0)+IF($A493&lt;='P09'!$B$17,INDEX('P09'!$AF:$AF,$A493+52),0)+IF($A493&lt;='P10'!$B$17,INDEX('P10'!$AF:$AF,$A493+52),0)</f>
        <v>1.640032140801502E-2</v>
      </c>
      <c r="S493">
        <f>IF($A493&lt;='P01'!$B$17,INDEX('P01'!$AG:$AG,$A493+52),0)+IF($A493&lt;='P02'!$B$17,INDEX('P02'!$AG:$AG,$A493+52),0)+IF($A493&lt;='P03'!$B$17,INDEX('P03'!$AG:$AG,$A493+52),0)+IF($A493&lt;='P04'!$B$17,INDEX('P04'!$AG:$AG,$A493+52),0)+IF($A493&lt;='P05'!$B$17,INDEX('P05'!$AG:$AG,$A493+52),0)+IF($A493&lt;='P06'!$B$17,INDEX('P06'!$AG:$AG,$A493+52),0)+IF($A493&lt;='P07'!$B$17,INDEX('P07'!$AG:$AG,$A493+52),0)+IF($A493&lt;='P08'!$B$17,INDEX('P08'!$AG:$AG,$A493+52),0)+IF($A493&lt;='P09'!$B$17,INDEX('P09'!$AG:$AG,$A493+52),0)+IF($A493&lt;='P10'!$B$17,INDEX('P10'!$AG:$AG,$A493+52),0)</f>
        <v>1523.840201019862</v>
      </c>
      <c r="T493">
        <f>IF($A493&lt;='P01'!$B$17,INDEX('P01'!$AI:$AI,$A493+52),0)+IF($A493&lt;='P02'!$B$17,INDEX('P02'!$AI:$AI,$A493+52),0)+IF($A493&lt;='P03'!$B$17,INDEX('P03'!$AI:$AI,$A493+52),0)+IF($A493&lt;='P04'!$B$17,INDEX('P04'!$AI:$AI,$A493+52),0)+IF($A493&lt;='P05'!$B$17,INDEX('P05'!$AI:$AI,$A493+52),0)+IF($A493&lt;='P06'!$B$17,INDEX('P06'!$AI:$AI,$A493+52),0)+IF($A493&lt;='P07'!$B$17,INDEX('P07'!$AI:$AI,$A493+52),0)+IF($A493&lt;='P08'!$B$17,INDEX('P08'!$AI:$AI,$A493+52),0)+IF($A493&lt;='P09'!$B$17,INDEX('P09'!$AI:$AI,$A493+52),0)+IF($A493&lt;='P10'!$B$17,INDEX('P10'!$AI:$AI,$A493+52),0)</f>
        <v>1523.840201019862</v>
      </c>
    </row>
    <row r="494" spans="1:20" x14ac:dyDescent="0.35">
      <c r="A494">
        <v>462</v>
      </c>
      <c r="B494">
        <f>IF($A494&lt;='P01'!$B$17,INDEX('P01'!$J:$J,$A494+52),0)+IF($A494&lt;='P02'!$B$17,INDEX('P02'!$J:$J,$A494+52),0)+IF($A494&lt;='P03'!$B$17,INDEX('P03'!$J:$J,$A494+52),0)+IF($A494&lt;='P04'!$B$17,INDEX('P04'!$J:$J,$A494+52),0)+IF($A494&lt;='P05'!$B$17,INDEX('P05'!$J:$J,$A494+52),0)+IF($A494&lt;='P06'!$B$17,INDEX('P06'!$J:$J,$A494+52),0)+IF($A494&lt;='P07'!$B$17,INDEX('P07'!$J:$J,$A494+52),0)+IF($A494&lt;='P08'!$B$17,INDEX('P08'!$J:$J,$A494+52),0)+IF($A494&lt;='P09'!$B$17,INDEX('P09'!$J:$J,$A494+52),0)+IF($A494&lt;='P10'!$B$17,INDEX('P10'!$J:$J,$A494+52),0)</f>
        <v>9.470167041998087E-5</v>
      </c>
      <c r="C494">
        <f>IF($A494&lt;='P01'!$B$17,INDEX('P01'!$K:$K,$A494+52),0)+IF($A494&lt;='P02'!$B$17,INDEX('P02'!$K:$K,$A494+52),0)+IF($A494&lt;='P03'!$B$17,INDEX('P03'!$K:$K,$A494+52),0)+IF($A494&lt;='P04'!$B$17,INDEX('P04'!$K:$K,$A494+52),0)+IF($A494&lt;='P05'!$B$17,INDEX('P05'!$K:$K,$A494+52),0)+IF($A494&lt;='P06'!$B$17,INDEX('P06'!$K:$K,$A494+52),0)+IF($A494&lt;='P07'!$B$17,INDEX('P07'!$K:$K,$A494+52),0)+IF($A494&lt;='P08'!$B$17,INDEX('P08'!$K:$K,$A494+52),0)+IF($A494&lt;='P09'!$B$17,INDEX('P09'!$K:$K,$A494+52),0)+IF($A494&lt;='P10'!$B$17,INDEX('P10'!$K:$K,$A494+52),0)</f>
        <v>5.0217518871558883E-4</v>
      </c>
      <c r="D494">
        <f>IF($A494&lt;='P01'!$B$17,INDEX('P01'!$L:$L,$A494+52),0)+IF($A494&lt;='P02'!$B$17,INDEX('P02'!$L:$L,$A494+52),0)+IF($A494&lt;='P03'!$B$17,INDEX('P03'!$L:$L,$A494+52),0)+IF($A494&lt;='P04'!$B$17,INDEX('P04'!$L:$L,$A494+52),0)+IF($A494&lt;='P05'!$B$17,INDEX('P05'!$L:$L,$A494+52),0)+IF($A494&lt;='P06'!$B$17,INDEX('P06'!$L:$L,$A494+52),0)+IF($A494&lt;='P07'!$B$17,INDEX('P07'!$L:$L,$A494+52),0)+IF($A494&lt;='P08'!$B$17,INDEX('P08'!$L:$L,$A494+52),0)+IF($A494&lt;='P09'!$B$17,INDEX('P09'!$L:$L,$A494+52),0)+IF($A494&lt;='P10'!$B$17,INDEX('P10'!$L:$L,$A494+52),0)</f>
        <v>0</v>
      </c>
      <c r="E494">
        <f>IF($A494&lt;='P01'!$B$17,INDEX('P01'!$M:$M,$A494+52),0)+IF($A494&lt;='P02'!$B$17,INDEX('P02'!$M:$M,$A494+52),0)+IF($A494&lt;='P03'!$B$17,INDEX('P03'!$M:$M,$A494+52),0)+IF($A494&lt;='P04'!$B$17,INDEX('P04'!$M:$M,$A494+52),0)+IF($A494&lt;='P05'!$B$17,INDEX('P05'!$M:$M,$A494+52),0)+IF($A494&lt;='P06'!$B$17,INDEX('P06'!$M:$M,$A494+52),0)+IF($A494&lt;='P07'!$B$17,INDEX('P07'!$M:$M,$A494+52),0)+IF($A494&lt;='P08'!$B$17,INDEX('P08'!$M:$M,$A494+52),0)+IF($A494&lt;='P09'!$B$17,INDEX('P09'!$M:$M,$A494+52),0)+IF($A494&lt;='P10'!$B$17,INDEX('P10'!$M:$M,$A494+52),0)</f>
        <v>0.14736806102420641</v>
      </c>
      <c r="F494">
        <f>IF($A494&lt;='P01'!$B$17,INDEX('P01'!$R:$R,$A494+52),0)+IF($A494&lt;='P02'!$B$17,INDEX('P02'!$R:$R,$A494+52),0)+IF($A494&lt;='P03'!$B$17,INDEX('P03'!$R:$R,$A494+52),0)+IF($A494&lt;='P04'!$B$17,INDEX('P04'!$R:$R,$A494+52),0)+IF($A494&lt;='P05'!$B$17,INDEX('P05'!$R:$R,$A494+52),0)+IF($A494&lt;='P06'!$B$17,INDEX('P06'!$R:$R,$A494+52),0)+IF($A494&lt;='P07'!$B$17,INDEX('P07'!$R:$R,$A494+52),0)+IF($A494&lt;='P08'!$B$17,INDEX('P08'!$R:$R,$A494+52),0)+IF($A494&lt;='P09'!$B$17,INDEX('P09'!$R:$R,$A494+52),0)+IF($A494&lt;='P10'!$B$17,INDEX('P10'!$R:$R,$A494+52),0)</f>
        <v>17.255671055955343</v>
      </c>
      <c r="G494">
        <f>IF($A494&lt;='P01'!$B$17,INDEX('P01'!$S:$S,$A494+52),0)+IF($A494&lt;='P02'!$B$17,INDEX('P02'!$S:$S,$A494+52),0)+IF($A494&lt;='P03'!$B$17,INDEX('P03'!$S:$S,$A494+52),0)+IF($A494&lt;='P04'!$B$17,INDEX('P04'!$S:$S,$A494+52),0)+IF($A494&lt;='P05'!$B$17,INDEX('P05'!$S:$S,$A494+52),0)+IF($A494&lt;='P06'!$B$17,INDEX('P06'!$S:$S,$A494+52),0)+IF($A494&lt;='P07'!$B$17,INDEX('P07'!$S:$S,$A494+52),0)+IF($A494&lt;='P08'!$B$17,INDEX('P08'!$S:$S,$A494+52),0)+IF($A494&lt;='P09'!$B$17,INDEX('P09'!$S:$S,$A494+52),0)+IF($A494&lt;='P10'!$B$17,INDEX('P10'!$S:$S,$A494+52),0)</f>
        <v>0.34511342111910687</v>
      </c>
      <c r="H494">
        <f>IF($A494&lt;='P01'!$B$17,INDEX('P01'!$T:$T,$A494+52),0)+IF($A494&lt;='P02'!$B$17,INDEX('P02'!$T:$T,$A494+52),0)+IF($A494&lt;='P03'!$B$17,INDEX('P03'!$T:$T,$A494+52),0)+IF($A494&lt;='P04'!$B$17,INDEX('P04'!$T:$T,$A494+52),0)+IF($A494&lt;='P05'!$B$17,INDEX('P05'!$T:$T,$A494+52),0)+IF($A494&lt;='P06'!$B$17,INDEX('P06'!$T:$T,$A494+52),0)+IF($A494&lt;='P07'!$B$17,INDEX('P07'!$T:$T,$A494+52),0)+IF($A494&lt;='P08'!$B$17,INDEX('P08'!$T:$T,$A494+52),0)+IF($A494&lt;='P09'!$B$17,INDEX('P09'!$T:$T,$A494+52),0)+IF($A494&lt;='P10'!$B$17,INDEX('P10'!$T:$T,$A494+52),0)</f>
        <v>2.3086705958892844</v>
      </c>
      <c r="I494">
        <f>IF($A494&lt;='P01'!$B$17,INDEX('P01'!$U:$U,$A494+52),0)+IF($A494&lt;='P02'!$B$17,INDEX('P02'!$U:$U,$A494+52),0)+IF($A494&lt;='P03'!$B$17,INDEX('P03'!$U:$U,$A494+52),0)+IF($A494&lt;='P04'!$B$17,INDEX('P04'!$U:$U,$A494+52),0)+IF($A494&lt;='P05'!$B$17,INDEX('P05'!$U:$U,$A494+52),0)+IF($A494&lt;='P06'!$B$17,INDEX('P06'!$U:$U,$A494+52),0)+IF($A494&lt;='P07'!$B$17,INDEX('P07'!$U:$U,$A494+52),0)+IF($A494&lt;='P08'!$B$17,INDEX('P08'!$U:$U,$A494+52),0)+IF($A494&lt;='P09'!$B$17,INDEX('P09'!$U:$U,$A494+52),0)+IF($A494&lt;='P10'!$B$17,INDEX('P10'!$U:$U,$A494+52),0)</f>
        <v>94.701670419980871</v>
      </c>
      <c r="J494">
        <f>IF($A494&lt;='P01'!$B$17,INDEX('P01'!$V:$V,$A494+52),0)+IF($A494&lt;='P02'!$B$17,INDEX('P02'!$V:$V,$A494+52),0)+IF($A494&lt;='P03'!$B$17,INDEX('P03'!$V:$V,$A494+52),0)+IF($A494&lt;='P04'!$B$17,INDEX('P04'!$V:$V,$A494+52),0)+IF($A494&lt;='P05'!$B$17,INDEX('P05'!$V:$V,$A494+52),0)+IF($A494&lt;='P06'!$B$17,INDEX('P06'!$V:$V,$A494+52),0)+IF($A494&lt;='P07'!$B$17,INDEX('P07'!$V:$V,$A494+52),0)+IF($A494&lt;='P08'!$B$17,INDEX('P08'!$V:$V,$A494+52),0)+IF($A494&lt;='P09'!$B$17,INDEX('P09'!$V:$V,$A494+52),0)+IF($A494&lt;='P10'!$B$17,INDEX('P10'!$V:$V,$A494+52),0)</f>
        <v>7.3880665584634422E-2</v>
      </c>
      <c r="K494">
        <f>IF($A494&lt;='P01'!$B$17,INDEX('P01'!$W:$W,$A494+52),0)+IF($A494&lt;='P02'!$B$17,INDEX('P02'!$W:$W,$A494+52),0)+IF($A494&lt;='P03'!$B$17,INDEX('P03'!$W:$W,$A494+52),0)+IF($A494&lt;='P04'!$B$17,INDEX('P04'!$W:$W,$A494+52),0)+IF($A494&lt;='P05'!$B$17,INDEX('P05'!$W:$W,$A494+52),0)+IF($A494&lt;='P06'!$B$17,INDEX('P06'!$W:$W,$A494+52),0)+IF($A494&lt;='P07'!$B$17,INDEX('P07'!$W:$W,$A494+52),0)+IF($A494&lt;='P08'!$B$17,INDEX('P08'!$W:$W,$A494+52),0)+IF($A494&lt;='P09'!$B$17,INDEX('P09'!$W:$W,$A494+52),0)+IF($A494&lt;='P10'!$B$17,INDEX('P10'!$W:$W,$A494+52),0)</f>
        <v>-80.173664046618555</v>
      </c>
      <c r="L494">
        <f>IF($A494&lt;='P01'!$B$17,INDEX('P01'!$X:$X,$A494+52),0)+IF($A494&lt;='P02'!$B$17,INDEX('P02'!$X:$X,$A494+52),0)+IF($A494&lt;='P03'!$B$17,INDEX('P03'!$X:$X,$A494+52),0)+IF($A494&lt;='P04'!$B$17,INDEX('P04'!$X:$X,$A494+52),0)+IF($A494&lt;='P05'!$B$17,INDEX('P05'!$X:$X,$A494+52),0)+IF($A494&lt;='P06'!$B$17,INDEX('P06'!$X:$X,$A494+52),0)+IF($A494&lt;='P07'!$B$17,INDEX('P07'!$X:$X,$A494+52),0)+IF($A494&lt;='P08'!$B$17,INDEX('P08'!$X:$X,$A494+52),0)+IF($A494&lt;='P09'!$B$17,INDEX('P09'!$X:$X,$A494+52),0)+IF($A494&lt;='P10'!$B$17,INDEX('P10'!$X:$X,$A494+52),0)</f>
        <v>80.118303281350222</v>
      </c>
      <c r="M494">
        <f>IF($A494&lt;='P01'!$B$17,INDEX('P01'!$AA:$AA,$A494+52),0)+IF($A494&lt;='P02'!$B$17,INDEX('P02'!$AA:$AA,$A494+52),0)+IF($A494&lt;='P03'!$B$17,INDEX('P03'!$AA:$AA,$A494+52),0)+IF($A494&lt;='P04'!$B$17,INDEX('P04'!$AA:$AA,$A494+52),0)+IF($A494&lt;='P05'!$B$17,INDEX('P05'!$AA:$AA,$A494+52),0)+IF($A494&lt;='P06'!$B$17,INDEX('P06'!$AA:$AA,$A494+52),0)+IF($A494&lt;='P07'!$B$17,INDEX('P07'!$AA:$AA,$A494+52),0)+IF($A494&lt;='P08'!$B$17,INDEX('P08'!$AA:$AA,$A494+52),0)+IF($A494&lt;='P09'!$B$17,INDEX('P09'!$AA:$AA,$A494+52),0)+IF($A494&lt;='P10'!$B$17,INDEX('P10'!$AA:$AA,$A494+52),0)</f>
        <v>-17.698977631064029</v>
      </c>
      <c r="N494">
        <f>IF($A494&lt;='P01'!$B$17,INDEX('P01'!$AB:$AB,$A494+52),0)+IF($A494&lt;='P02'!$B$17,INDEX('P02'!$AB:$AB,$A494+52),0)+IF($A494&lt;='P03'!$B$17,INDEX('P03'!$AB:$AB,$A494+52),0)+IF($A494&lt;='P04'!$B$17,INDEX('P04'!$AB:$AB,$A494+52),0)+IF($A494&lt;='P05'!$B$17,INDEX('P05'!$AB:$AB,$A494+52),0)+IF($A494&lt;='P06'!$B$17,INDEX('P06'!$AB:$AB,$A494+52),0)+IF($A494&lt;='P07'!$B$17,INDEX('P07'!$AB:$AB,$A494+52),0)+IF($A494&lt;='P08'!$B$17,INDEX('P08'!$AB:$AB,$A494+52),0)+IF($A494&lt;='P09'!$B$17,INDEX('P09'!$AB:$AB,$A494+52),0)+IF($A494&lt;='P10'!$B$17,INDEX('P10'!$AB:$AB,$A494+52),0)</f>
        <v>3.8244389725475489</v>
      </c>
      <c r="O494">
        <f>IF($A494&lt;='P01'!$B$17,INDEX('P01'!$AC:$AC,$A494+52),0)+IF($A494&lt;='P02'!$B$17,INDEX('P02'!$AC:$AC,$A494+52),0)+IF($A494&lt;='P03'!$B$17,INDEX('P03'!$AC:$AC,$A494+52),0)+IF($A494&lt;='P04'!$B$17,INDEX('P04'!$AC:$AC,$A494+52),0)+IF($A494&lt;='P05'!$B$17,INDEX('P05'!$AC:$AC,$A494+52),0)+IF($A494&lt;='P06'!$B$17,INDEX('P06'!$AC:$AC,$A494+52),0)+IF($A494&lt;='P07'!$B$17,INDEX('P07'!$AC:$AC,$A494+52),0)+IF($A494&lt;='P08'!$B$17,INDEX('P08'!$AC:$AC,$A494+52),0)+IF($A494&lt;='P09'!$B$17,INDEX('P09'!$AC:$AC,$A494+52),0)+IF($A494&lt;='P10'!$B$17,INDEX('P10'!$AC:$AC,$A494+52),0)</f>
        <v>7.6488779450950978E-2</v>
      </c>
      <c r="P494">
        <f>IF($A494&lt;='P01'!$B$17,INDEX('P01'!$AD:$AD,$A494+52),0)+IF($A494&lt;='P02'!$B$17,INDEX('P02'!$AD:$AD,$A494+52),0)+IF($A494&lt;='P03'!$B$17,INDEX('P03'!$AD:$AD,$A494+52),0)+IF($A494&lt;='P04'!$B$17,INDEX('P04'!$AD:$AD,$A494+52),0)+IF($A494&lt;='P05'!$B$17,INDEX('P05'!$AD:$AD,$A494+52),0)+IF($A494&lt;='P06'!$B$17,INDEX('P06'!$AD:$AD,$A494+52),0)+IF($A494&lt;='P07'!$B$17,INDEX('P07'!$AD:$AD,$A494+52),0)+IF($A494&lt;='P08'!$B$17,INDEX('P08'!$AD:$AD,$A494+52),0)+IF($A494&lt;='P09'!$B$17,INDEX('P09'!$AD:$AD,$A494+52),0)+IF($A494&lt;='P10'!$B$17,INDEX('P10'!$AD:$AD,$A494+52),0)</f>
        <v>0.5100096677116136</v>
      </c>
      <c r="Q494">
        <f>IF($A494&lt;='P01'!$B$17,INDEX('P01'!$AE:$AE,$A494+52),0)+IF($A494&lt;='P02'!$B$17,INDEX('P02'!$AE:$AE,$A494+52),0)+IF($A494&lt;='P03'!$B$17,INDEX('P03'!$AE:$AE,$A494+52),0)+IF($A494&lt;='P04'!$B$17,INDEX('P04'!$AE:$AE,$A494+52),0)+IF($A494&lt;='P05'!$B$17,INDEX('P05'!$AE:$AE,$A494+52),0)+IF($A494&lt;='P06'!$B$17,INDEX('P06'!$AE:$AE,$A494+52),0)+IF($A494&lt;='P07'!$B$17,INDEX('P07'!$AE:$AE,$A494+52),0)+IF($A494&lt;='P08'!$B$17,INDEX('P08'!$AE:$AE,$A494+52),0)+IF($A494&lt;='P09'!$B$17,INDEX('P09'!$AE:$AE,$A494+52),0)+IF($A494&lt;='P10'!$B$17,INDEX('P10'!$AE:$AE,$A494+52),0)</f>
        <v>20.920597138729022</v>
      </c>
      <c r="R494">
        <f>IF($A494&lt;='P01'!$B$17,INDEX('P01'!$AF:$AF,$A494+52),0)+IF($A494&lt;='P02'!$B$17,INDEX('P02'!$AF:$AF,$A494+52),0)+IF($A494&lt;='P03'!$B$17,INDEX('P03'!$AF:$AF,$A494+52),0)+IF($A494&lt;='P04'!$B$17,INDEX('P04'!$AF:$AF,$A494+52),0)+IF($A494&lt;='P05'!$B$17,INDEX('P05'!$AF:$AF,$A494+52),0)+IF($A494&lt;='P06'!$B$17,INDEX('P06'!$AF:$AF,$A494+52),0)+IF($A494&lt;='P07'!$B$17,INDEX('P07'!$AF:$AF,$A494+52),0)+IF($A494&lt;='P08'!$B$17,INDEX('P08'!$AF:$AF,$A494+52),0)+IF($A494&lt;='P09'!$B$17,INDEX('P09'!$AF:$AF,$A494+52),0)+IF($A494&lt;='P10'!$B$17,INDEX('P10'!$AF:$AF,$A494+52),0)</f>
        <v>1.6321017719991456E-2</v>
      </c>
      <c r="S494">
        <f>IF($A494&lt;='P01'!$B$17,INDEX('P01'!$AG:$AG,$A494+52),0)+IF($A494&lt;='P02'!$B$17,INDEX('P02'!$AG:$AG,$A494+52),0)+IF($A494&lt;='P03'!$B$17,INDEX('P03'!$AG:$AG,$A494+52),0)+IF($A494&lt;='P04'!$B$17,INDEX('P04'!$AG:$AG,$A494+52),0)+IF($A494&lt;='P05'!$B$17,INDEX('P05'!$AG:$AG,$A494+52),0)+IF($A494&lt;='P06'!$B$17,INDEX('P06'!$AG:$AG,$A494+52),0)+IF($A494&lt;='P07'!$B$17,INDEX('P07'!$AG:$AG,$A494+52),0)+IF($A494&lt;='P08'!$B$17,INDEX('P08'!$AG:$AG,$A494+52),0)+IF($A494&lt;='P09'!$B$17,INDEX('P09'!$AG:$AG,$A494+52),0)+IF($A494&lt;='P10'!$B$17,INDEX('P10'!$AG:$AG,$A494+52),0)</f>
        <v>1448.7105540263046</v>
      </c>
      <c r="T494">
        <f>IF($A494&lt;='P01'!$B$17,INDEX('P01'!$AI:$AI,$A494+52),0)+IF($A494&lt;='P02'!$B$17,INDEX('P02'!$AI:$AI,$A494+52),0)+IF($A494&lt;='P03'!$B$17,INDEX('P03'!$AI:$AI,$A494+52),0)+IF($A494&lt;='P04'!$B$17,INDEX('P04'!$AI:$AI,$A494+52),0)+IF($A494&lt;='P05'!$B$17,INDEX('P05'!$AI:$AI,$A494+52),0)+IF($A494&lt;='P06'!$B$17,INDEX('P06'!$AI:$AI,$A494+52),0)+IF($A494&lt;='P07'!$B$17,INDEX('P07'!$AI:$AI,$A494+52),0)+IF($A494&lt;='P08'!$B$17,INDEX('P08'!$AI:$AI,$A494+52),0)+IF($A494&lt;='P09'!$B$17,INDEX('P09'!$AI:$AI,$A494+52),0)+IF($A494&lt;='P10'!$B$17,INDEX('P10'!$AI:$AI,$A494+52),0)</f>
        <v>1448.7105540263046</v>
      </c>
    </row>
    <row r="495" spans="1:20" x14ac:dyDescent="0.35">
      <c r="A495">
        <v>463</v>
      </c>
      <c r="B495">
        <f>IF($A495&lt;='P01'!$B$17,INDEX('P01'!$J:$J,$A495+52),0)+IF($A495&lt;='P02'!$B$17,INDEX('P02'!$J:$J,$A495+52),0)+IF($A495&lt;='P03'!$B$17,INDEX('P03'!$J:$J,$A495+52),0)+IF($A495&lt;='P04'!$B$17,INDEX('P04'!$J:$J,$A495+52),0)+IF($A495&lt;='P05'!$B$17,INDEX('P05'!$J:$J,$A495+52),0)+IF($A495&lt;='P06'!$B$17,INDEX('P06'!$J:$J,$A495+52),0)+IF($A495&lt;='P07'!$B$17,INDEX('P07'!$J:$J,$A495+52),0)+IF($A495&lt;='P08'!$B$17,INDEX('P08'!$J:$J,$A495+52),0)+IF($A495&lt;='P09'!$B$17,INDEX('P09'!$J:$J,$A495+52),0)+IF($A495&lt;='P10'!$B$17,INDEX('P10'!$J:$J,$A495+52),0)</f>
        <v>9.431965265007018E-5</v>
      </c>
      <c r="C495">
        <f>IF($A495&lt;='P01'!$B$17,INDEX('P01'!$K:$K,$A495+52),0)+IF($A495&lt;='P02'!$B$17,INDEX('P02'!$K:$K,$A495+52),0)+IF($A495&lt;='P03'!$B$17,INDEX('P03'!$K:$K,$A495+52),0)+IF($A495&lt;='P04'!$B$17,INDEX('P04'!$K:$K,$A495+52),0)+IF($A495&lt;='P05'!$B$17,INDEX('P05'!$K:$K,$A495+52),0)+IF($A495&lt;='P06'!$B$17,INDEX('P06'!$K:$K,$A495+52),0)+IF($A495&lt;='P07'!$B$17,INDEX('P07'!$K:$K,$A495+52),0)+IF($A495&lt;='P08'!$B$17,INDEX('P08'!$K:$K,$A495+52),0)+IF($A495&lt;='P09'!$B$17,INDEX('P09'!$K:$K,$A495+52),0)+IF($A495&lt;='P10'!$B$17,INDEX('P10'!$K:$K,$A495+52),0)</f>
        <v>5.0014946050143112E-4</v>
      </c>
      <c r="D495">
        <f>IF($A495&lt;='P01'!$B$17,INDEX('P01'!$L:$L,$A495+52),0)+IF($A495&lt;='P02'!$B$17,INDEX('P02'!$L:$L,$A495+52),0)+IF($A495&lt;='P03'!$B$17,INDEX('P03'!$L:$L,$A495+52),0)+IF($A495&lt;='P04'!$B$17,INDEX('P04'!$L:$L,$A495+52),0)+IF($A495&lt;='P05'!$B$17,INDEX('P05'!$L:$L,$A495+52),0)+IF($A495&lt;='P06'!$B$17,INDEX('P06'!$L:$L,$A495+52),0)+IF($A495&lt;='P07'!$B$17,INDEX('P07'!$L:$L,$A495+52),0)+IF($A495&lt;='P08'!$B$17,INDEX('P08'!$L:$L,$A495+52),0)+IF($A495&lt;='P09'!$B$17,INDEX('P09'!$L:$L,$A495+52),0)+IF($A495&lt;='P10'!$B$17,INDEX('P10'!$L:$L,$A495+52),0)</f>
        <v>0</v>
      </c>
      <c r="E495">
        <f>IF($A495&lt;='P01'!$B$17,INDEX('P01'!$M:$M,$A495+52),0)+IF($A495&lt;='P02'!$B$17,INDEX('P02'!$M:$M,$A495+52),0)+IF($A495&lt;='P03'!$B$17,INDEX('P03'!$M:$M,$A495+52),0)+IF($A495&lt;='P04'!$B$17,INDEX('P04'!$M:$M,$A495+52),0)+IF($A495&lt;='P05'!$B$17,INDEX('P05'!$M:$M,$A495+52),0)+IF($A495&lt;='P06'!$B$17,INDEX('P06'!$M:$M,$A495+52),0)+IF($A495&lt;='P07'!$B$17,INDEX('P07'!$M:$M,$A495+52),0)+IF($A495&lt;='P08'!$B$17,INDEX('P08'!$M:$M,$A495+52),0)+IF($A495&lt;='P09'!$B$17,INDEX('P09'!$M:$M,$A495+52),0)+IF($A495&lt;='P10'!$B$17,INDEX('P10'!$M:$M,$A495+52),0)</f>
        <v>0.14677359191105491</v>
      </c>
      <c r="F495">
        <f>IF($A495&lt;='P01'!$B$17,INDEX('P01'!$R:$R,$A495+52),0)+IF($A495&lt;='P02'!$B$17,INDEX('P02'!$R:$R,$A495+52),0)+IF($A495&lt;='P03'!$B$17,INDEX('P03'!$R:$R,$A495+52),0)+IF($A495&lt;='P04'!$B$17,INDEX('P04'!$R:$R,$A495+52),0)+IF($A495&lt;='P05'!$B$17,INDEX('P05'!$R:$R,$A495+52),0)+IF($A495&lt;='P06'!$B$17,INDEX('P06'!$R:$R,$A495+52),0)+IF($A495&lt;='P07'!$B$17,INDEX('P07'!$R:$R,$A495+52),0)+IF($A495&lt;='P08'!$B$17,INDEX('P08'!$R:$R,$A495+52),0)+IF($A495&lt;='P09'!$B$17,INDEX('P09'!$R:$R,$A495+52),0)+IF($A495&lt;='P10'!$B$17,INDEX('P10'!$R:$R,$A495+52),0)</f>
        <v>17.186063276642951</v>
      </c>
      <c r="G495">
        <f>IF($A495&lt;='P01'!$B$17,INDEX('P01'!$S:$S,$A495+52),0)+IF($A495&lt;='P02'!$B$17,INDEX('P02'!$S:$S,$A495+52),0)+IF($A495&lt;='P03'!$B$17,INDEX('P03'!$S:$S,$A495+52),0)+IF($A495&lt;='P04'!$B$17,INDEX('P04'!$S:$S,$A495+52),0)+IF($A495&lt;='P05'!$B$17,INDEX('P05'!$S:$S,$A495+52),0)+IF($A495&lt;='P06'!$B$17,INDEX('P06'!$S:$S,$A495+52),0)+IF($A495&lt;='P07'!$B$17,INDEX('P07'!$S:$S,$A495+52),0)+IF($A495&lt;='P08'!$B$17,INDEX('P08'!$S:$S,$A495+52),0)+IF($A495&lt;='P09'!$B$17,INDEX('P09'!$S:$S,$A495+52),0)+IF($A495&lt;='P10'!$B$17,INDEX('P10'!$S:$S,$A495+52),0)</f>
        <v>0.34372126553285903</v>
      </c>
      <c r="H495">
        <f>IF($A495&lt;='P01'!$B$17,INDEX('P01'!$T:$T,$A495+52),0)+IF($A495&lt;='P02'!$B$17,INDEX('P02'!$T:$T,$A495+52),0)+IF($A495&lt;='P03'!$B$17,INDEX('P03'!$T:$T,$A495+52),0)+IF($A495&lt;='P04'!$B$17,INDEX('P04'!$T:$T,$A495+52),0)+IF($A495&lt;='P05'!$B$17,INDEX('P05'!$T:$T,$A495+52),0)+IF($A495&lt;='P06'!$B$17,INDEX('P06'!$T:$T,$A495+52),0)+IF($A495&lt;='P07'!$B$17,INDEX('P07'!$T:$T,$A495+52),0)+IF($A495&lt;='P08'!$B$17,INDEX('P08'!$T:$T,$A495+52),0)+IF($A495&lt;='P09'!$B$17,INDEX('P09'!$T:$T,$A495+52),0)+IF($A495&lt;='P10'!$B$17,INDEX('P10'!$T:$T,$A495+52),0)</f>
        <v>2.3050284686932625</v>
      </c>
      <c r="I495">
        <f>IF($A495&lt;='P01'!$B$17,INDEX('P01'!$U:$U,$A495+52),0)+IF($A495&lt;='P02'!$B$17,INDEX('P02'!$U:$U,$A495+52),0)+IF($A495&lt;='P03'!$B$17,INDEX('P03'!$U:$U,$A495+52),0)+IF($A495&lt;='P04'!$B$17,INDEX('P04'!$U:$U,$A495+52),0)+IF($A495&lt;='P05'!$B$17,INDEX('P05'!$U:$U,$A495+52),0)+IF($A495&lt;='P06'!$B$17,INDEX('P06'!$U:$U,$A495+52),0)+IF($A495&lt;='P07'!$B$17,INDEX('P07'!$U:$U,$A495+52),0)+IF($A495&lt;='P08'!$B$17,INDEX('P08'!$U:$U,$A495+52),0)+IF($A495&lt;='P09'!$B$17,INDEX('P09'!$U:$U,$A495+52),0)+IF($A495&lt;='P10'!$B$17,INDEX('P10'!$U:$U,$A495+52),0)</f>
        <v>94.319652650070182</v>
      </c>
      <c r="J495">
        <f>IF($A495&lt;='P01'!$B$17,INDEX('P01'!$V:$V,$A495+52),0)+IF($A495&lt;='P02'!$B$17,INDEX('P02'!$V:$V,$A495+52),0)+IF($A495&lt;='P03'!$B$17,INDEX('P03'!$V:$V,$A495+52),0)+IF($A495&lt;='P04'!$B$17,INDEX('P04'!$V:$V,$A495+52),0)+IF($A495&lt;='P05'!$B$17,INDEX('P05'!$V:$V,$A495+52),0)+IF($A495&lt;='P06'!$B$17,INDEX('P06'!$V:$V,$A495+52),0)+IF($A495&lt;='P07'!$B$17,INDEX('P07'!$V:$V,$A495+52),0)+IF($A495&lt;='P08'!$B$17,INDEX('P08'!$V:$V,$A495+52),0)+IF($A495&lt;='P09'!$B$17,INDEX('P09'!$V:$V,$A495+52),0)+IF($A495&lt;='P10'!$B$17,INDEX('P10'!$V:$V,$A495+52),0)</f>
        <v>7.3764112455805594E-2</v>
      </c>
      <c r="K495">
        <f>IF($A495&lt;='P01'!$B$17,INDEX('P01'!$W:$W,$A495+52),0)+IF($A495&lt;='P02'!$B$17,INDEX('P02'!$W:$W,$A495+52),0)+IF($A495&lt;='P03'!$B$17,INDEX('P03'!$W:$W,$A495+52),0)+IF($A495&lt;='P04'!$B$17,INDEX('P04'!$W:$W,$A495+52),0)+IF($A495&lt;='P05'!$B$17,INDEX('P05'!$W:$W,$A495+52),0)+IF($A495&lt;='P06'!$B$17,INDEX('P06'!$W:$W,$A495+52),0)+IF($A495&lt;='P07'!$B$17,INDEX('P07'!$W:$W,$A495+52),0)+IF($A495&lt;='P08'!$B$17,INDEX('P08'!$W:$W,$A495+52),0)+IF($A495&lt;='P09'!$B$17,INDEX('P09'!$W:$W,$A495+52),0)+IF($A495&lt;='P10'!$B$17,INDEX('P10'!$W:$W,$A495+52),0)</f>
        <v>-79.856103220109162</v>
      </c>
      <c r="L495">
        <f>IF($A495&lt;='P01'!$B$17,INDEX('P01'!$X:$X,$A495+52),0)+IF($A495&lt;='P02'!$B$17,INDEX('P02'!$X:$X,$A495+52),0)+IF($A495&lt;='P03'!$B$17,INDEX('P03'!$X:$X,$A495+52),0)+IF($A495&lt;='P04'!$B$17,INDEX('P04'!$X:$X,$A495+52),0)+IF($A495&lt;='P05'!$B$17,INDEX('P05'!$X:$X,$A495+52),0)+IF($A495&lt;='P06'!$B$17,INDEX('P06'!$X:$X,$A495+52),0)+IF($A495&lt;='P07'!$B$17,INDEX('P07'!$X:$X,$A495+52),0)+IF($A495&lt;='P08'!$B$17,INDEX('P08'!$X:$X,$A495+52),0)+IF($A495&lt;='P09'!$B$17,INDEX('P09'!$X:$X,$A495+52),0)+IF($A495&lt;='P10'!$B$17,INDEX('P10'!$X:$X,$A495+52),0)</f>
        <v>79.800965775041988</v>
      </c>
      <c r="M495">
        <f>IF($A495&lt;='P01'!$B$17,INDEX('P01'!$AA:$AA,$A495+52),0)+IF($A495&lt;='P02'!$B$17,INDEX('P02'!$AA:$AA,$A495+52),0)+IF($A495&lt;='P03'!$B$17,INDEX('P03'!$AA:$AA,$A495+52),0)+IF($A495&lt;='P04'!$B$17,INDEX('P04'!$AA:$AA,$A495+52),0)+IF($A495&lt;='P05'!$B$17,INDEX('P05'!$AA:$AA,$A495+52),0)+IF($A495&lt;='P06'!$B$17,INDEX('P06'!$AA:$AA,$A495+52),0)+IF($A495&lt;='P07'!$B$17,INDEX('P07'!$AA:$AA,$A495+52),0)+IF($A495&lt;='P08'!$B$17,INDEX('P08'!$AA:$AA,$A495+52),0)+IF($A495&lt;='P09'!$B$17,INDEX('P09'!$AA:$AA,$A495+52),0)+IF($A495&lt;='P10'!$B$17,INDEX('P10'!$AA:$AA,$A495+52),0)</f>
        <v>-17.571350402386365</v>
      </c>
      <c r="N495">
        <f>IF($A495&lt;='P01'!$B$17,INDEX('P01'!$AB:$AB,$A495+52),0)+IF($A495&lt;='P02'!$B$17,INDEX('P02'!$AB:$AB,$A495+52),0)+IF($A495&lt;='P03'!$B$17,INDEX('P03'!$AB:$AB,$A495+52),0)+IF($A495&lt;='P04'!$B$17,INDEX('P04'!$AB:$AB,$A495+52),0)+IF($A495&lt;='P05'!$B$17,INDEX('P05'!$AB:$AB,$A495+52),0)+IF($A495&lt;='P06'!$B$17,INDEX('P06'!$AB:$AB,$A495+52),0)+IF($A495&lt;='P07'!$B$17,INDEX('P07'!$AB:$AB,$A495+52),0)+IF($A495&lt;='P08'!$B$17,INDEX('P08'!$AB:$AB,$A495+52),0)+IF($A495&lt;='P09'!$B$17,INDEX('P09'!$AB:$AB,$A495+52),0)+IF($A495&lt;='P10'!$B$17,INDEX('P10'!$AB:$AB,$A495+52),0)</f>
        <v>3.796582516621517</v>
      </c>
      <c r="O495">
        <f>IF($A495&lt;='P01'!$B$17,INDEX('P01'!$AC:$AC,$A495+52),0)+IF($A495&lt;='P02'!$B$17,INDEX('P02'!$AC:$AC,$A495+52),0)+IF($A495&lt;='P03'!$B$17,INDEX('P03'!$AC:$AC,$A495+52),0)+IF($A495&lt;='P04'!$B$17,INDEX('P04'!$AC:$AC,$A495+52),0)+IF($A495&lt;='P05'!$B$17,INDEX('P05'!$AC:$AC,$A495+52),0)+IF($A495&lt;='P06'!$B$17,INDEX('P06'!$AC:$AC,$A495+52),0)+IF($A495&lt;='P07'!$B$17,INDEX('P07'!$AC:$AC,$A495+52),0)+IF($A495&lt;='P08'!$B$17,INDEX('P08'!$AC:$AC,$A495+52),0)+IF($A495&lt;='P09'!$B$17,INDEX('P09'!$AC:$AC,$A495+52),0)+IF($A495&lt;='P10'!$B$17,INDEX('P10'!$AC:$AC,$A495+52),0)</f>
        <v>7.5931650332430337E-2</v>
      </c>
      <c r="P495">
        <f>IF($A495&lt;='P01'!$B$17,INDEX('P01'!$AD:$AD,$A495+52),0)+IF($A495&lt;='P02'!$B$17,INDEX('P02'!$AD:$AD,$A495+52),0)+IF($A495&lt;='P03'!$B$17,INDEX('P03'!$AD:$AD,$A495+52),0)+IF($A495&lt;='P04'!$B$17,INDEX('P04'!$AD:$AD,$A495+52),0)+IF($A495&lt;='P05'!$B$17,INDEX('P05'!$AD:$AD,$A495+52),0)+IF($A495&lt;='P06'!$B$17,INDEX('P06'!$AD:$AD,$A495+52),0)+IF($A495&lt;='P07'!$B$17,INDEX('P07'!$AD:$AD,$A495+52),0)+IF($A495&lt;='P08'!$B$17,INDEX('P08'!$AD:$AD,$A495+52),0)+IF($A495&lt;='P09'!$B$17,INDEX('P09'!$AD:$AD,$A495+52),0)+IF($A495&lt;='P10'!$B$17,INDEX('P10'!$AD:$AD,$A495+52),0)</f>
        <v>0.50754351802033781</v>
      </c>
      <c r="Q495">
        <f>IF($A495&lt;='P01'!$B$17,INDEX('P01'!$AE:$AE,$A495+52),0)+IF($A495&lt;='P02'!$B$17,INDEX('P02'!$AE:$AE,$A495+52),0)+IF($A495&lt;='P03'!$B$17,INDEX('P03'!$AE:$AE,$A495+52),0)+IF($A495&lt;='P04'!$B$17,INDEX('P04'!$AE:$AE,$A495+52),0)+IF($A495&lt;='P05'!$B$17,INDEX('P05'!$AE:$AE,$A495+52),0)+IF($A495&lt;='P06'!$B$17,INDEX('P06'!$AE:$AE,$A495+52),0)+IF($A495&lt;='P07'!$B$17,INDEX('P07'!$AE:$AE,$A495+52),0)+IF($A495&lt;='P08'!$B$17,INDEX('P08'!$AE:$AE,$A495+52),0)+IF($A495&lt;='P09'!$B$17,INDEX('P09'!$AE:$AE,$A495+52),0)+IF($A495&lt;='P10'!$B$17,INDEX('P10'!$AE:$AE,$A495+52),0)</f>
        <v>20.768215653150481</v>
      </c>
      <c r="R495">
        <f>IF($A495&lt;='P01'!$B$17,INDEX('P01'!$AF:$AF,$A495+52),0)+IF($A495&lt;='P02'!$B$17,INDEX('P02'!$AF:$AF,$A495+52),0)+IF($A495&lt;='P03'!$B$17,INDEX('P03'!$AF:$AF,$A495+52),0)+IF($A495&lt;='P04'!$B$17,INDEX('P04'!$AF:$AF,$A495+52),0)+IF($A495&lt;='P05'!$B$17,INDEX('P05'!$AF:$AF,$A495+52),0)+IF($A495&lt;='P06'!$B$17,INDEX('P06'!$AF:$AF,$A495+52),0)+IF($A495&lt;='P07'!$B$17,INDEX('P07'!$AF:$AF,$A495+52),0)+IF($A495&lt;='P08'!$B$17,INDEX('P08'!$AF:$AF,$A495+52),0)+IF($A495&lt;='P09'!$B$17,INDEX('P09'!$AF:$AF,$A495+52),0)+IF($A495&lt;='P10'!$B$17,INDEX('P10'!$AF:$AF,$A495+52),0)</f>
        <v>1.6242097504631493E-2</v>
      </c>
      <c r="S495">
        <f>IF($A495&lt;='P01'!$B$17,INDEX('P01'!$AG:$AG,$A495+52),0)+IF($A495&lt;='P02'!$B$17,INDEX('P02'!$AG:$AG,$A495+52),0)+IF($A495&lt;='P03'!$B$17,INDEX('P03'!$AG:$AG,$A495+52),0)+IF($A495&lt;='P04'!$B$17,INDEX('P04'!$AG:$AG,$A495+52),0)+IF($A495&lt;='P05'!$B$17,INDEX('P05'!$AG:$AG,$A495+52),0)+IF($A495&lt;='P06'!$B$17,INDEX('P06'!$AG:$AG,$A495+52),0)+IF($A495&lt;='P07'!$B$17,INDEX('P07'!$AG:$AG,$A495+52),0)+IF($A495&lt;='P08'!$B$17,INDEX('P08'!$AG:$AG,$A495+52),0)+IF($A495&lt;='P09'!$B$17,INDEX('P09'!$AG:$AG,$A495+52),0)+IF($A495&lt;='P10'!$B$17,INDEX('P10'!$AG:$AG,$A495+52),0)</f>
        <v>1373.65228962487</v>
      </c>
      <c r="T495">
        <f>IF($A495&lt;='P01'!$B$17,INDEX('P01'!$AI:$AI,$A495+52),0)+IF($A495&lt;='P02'!$B$17,INDEX('P02'!$AI:$AI,$A495+52),0)+IF($A495&lt;='P03'!$B$17,INDEX('P03'!$AI:$AI,$A495+52),0)+IF($A495&lt;='P04'!$B$17,INDEX('P04'!$AI:$AI,$A495+52),0)+IF($A495&lt;='P05'!$B$17,INDEX('P05'!$AI:$AI,$A495+52),0)+IF($A495&lt;='P06'!$B$17,INDEX('P06'!$AI:$AI,$A495+52),0)+IF($A495&lt;='P07'!$B$17,INDEX('P07'!$AI:$AI,$A495+52),0)+IF($A495&lt;='P08'!$B$17,INDEX('P08'!$AI:$AI,$A495+52),0)+IF($A495&lt;='P09'!$B$17,INDEX('P09'!$AI:$AI,$A495+52),0)+IF($A495&lt;='P10'!$B$17,INDEX('P10'!$AI:$AI,$A495+52),0)</f>
        <v>1373.65228962487</v>
      </c>
    </row>
    <row r="496" spans="1:20" x14ac:dyDescent="0.35">
      <c r="A496">
        <v>464</v>
      </c>
      <c r="B496">
        <f>IF($A496&lt;='P01'!$B$17,INDEX('P01'!$J:$J,$A496+52),0)+IF($A496&lt;='P02'!$B$17,INDEX('P02'!$J:$J,$A496+52),0)+IF($A496&lt;='P03'!$B$17,INDEX('P03'!$J:$J,$A496+52),0)+IF($A496&lt;='P04'!$B$17,INDEX('P04'!$J:$J,$A496+52),0)+IF($A496&lt;='P05'!$B$17,INDEX('P05'!$J:$J,$A496+52),0)+IF($A496&lt;='P06'!$B$17,INDEX('P06'!$J:$J,$A496+52),0)+IF($A496&lt;='P07'!$B$17,INDEX('P07'!$J:$J,$A496+52),0)+IF($A496&lt;='P08'!$B$17,INDEX('P08'!$J:$J,$A496+52),0)+IF($A496&lt;='P09'!$B$17,INDEX('P09'!$J:$J,$A496+52),0)+IF($A496&lt;='P10'!$B$17,INDEX('P10'!$J:$J,$A496+52),0)</f>
        <v>9.3939175904471717E-5</v>
      </c>
      <c r="C496">
        <f>IF($A496&lt;='P01'!$B$17,INDEX('P01'!$K:$K,$A496+52),0)+IF($A496&lt;='P02'!$B$17,INDEX('P02'!$K:$K,$A496+52),0)+IF($A496&lt;='P03'!$B$17,INDEX('P03'!$K:$K,$A496+52),0)+IF($A496&lt;='P04'!$B$17,INDEX('P04'!$K:$K,$A496+52),0)+IF($A496&lt;='P05'!$B$17,INDEX('P05'!$K:$K,$A496+52),0)+IF($A496&lt;='P06'!$B$17,INDEX('P06'!$K:$K,$A496+52),0)+IF($A496&lt;='P07'!$B$17,INDEX('P07'!$K:$K,$A496+52),0)+IF($A496&lt;='P08'!$B$17,INDEX('P08'!$K:$K,$A496+52),0)+IF($A496&lt;='P09'!$B$17,INDEX('P09'!$K:$K,$A496+52),0)+IF($A496&lt;='P10'!$B$17,INDEX('P10'!$K:$K,$A496+52),0)</f>
        <v>4.9813190388732433E-4</v>
      </c>
      <c r="D496">
        <f>IF($A496&lt;='P01'!$B$17,INDEX('P01'!$L:$L,$A496+52),0)+IF($A496&lt;='P02'!$B$17,INDEX('P02'!$L:$L,$A496+52),0)+IF($A496&lt;='P03'!$B$17,INDEX('P03'!$L:$L,$A496+52),0)+IF($A496&lt;='P04'!$B$17,INDEX('P04'!$L:$L,$A496+52),0)+IF($A496&lt;='P05'!$B$17,INDEX('P05'!$L:$L,$A496+52),0)+IF($A496&lt;='P06'!$B$17,INDEX('P06'!$L:$L,$A496+52),0)+IF($A496&lt;='P07'!$B$17,INDEX('P07'!$L:$L,$A496+52),0)+IF($A496&lt;='P08'!$B$17,INDEX('P08'!$L:$L,$A496+52),0)+IF($A496&lt;='P09'!$B$17,INDEX('P09'!$L:$L,$A496+52),0)+IF($A496&lt;='P10'!$B$17,INDEX('P10'!$L:$L,$A496+52),0)</f>
        <v>0</v>
      </c>
      <c r="E496">
        <f>IF($A496&lt;='P01'!$B$17,INDEX('P01'!$M:$M,$A496+52),0)+IF($A496&lt;='P02'!$B$17,INDEX('P02'!$M:$M,$A496+52),0)+IF($A496&lt;='P03'!$B$17,INDEX('P03'!$M:$M,$A496+52),0)+IF($A496&lt;='P04'!$B$17,INDEX('P04'!$M:$M,$A496+52),0)+IF($A496&lt;='P05'!$B$17,INDEX('P05'!$M:$M,$A496+52),0)+IF($A496&lt;='P06'!$B$17,INDEX('P06'!$M:$M,$A496+52),0)+IF($A496&lt;='P07'!$B$17,INDEX('P07'!$M:$M,$A496+52),0)+IF($A496&lt;='P08'!$B$17,INDEX('P08'!$M:$M,$A496+52),0)+IF($A496&lt;='P09'!$B$17,INDEX('P09'!$M:$M,$A496+52),0)+IF($A496&lt;='P10'!$B$17,INDEX('P10'!$M:$M,$A496+52),0)</f>
        <v>0.14618152083126312</v>
      </c>
      <c r="F496">
        <f>IF($A496&lt;='P01'!$B$17,INDEX('P01'!$R:$R,$A496+52),0)+IF($A496&lt;='P02'!$B$17,INDEX('P02'!$R:$R,$A496+52),0)+IF($A496&lt;='P03'!$B$17,INDEX('P03'!$R:$R,$A496+52),0)+IF($A496&lt;='P04'!$B$17,INDEX('P04'!$R:$R,$A496+52),0)+IF($A496&lt;='P05'!$B$17,INDEX('P05'!$R:$R,$A496+52),0)+IF($A496&lt;='P06'!$B$17,INDEX('P06'!$R:$R,$A496+52),0)+IF($A496&lt;='P07'!$B$17,INDEX('P07'!$R:$R,$A496+52),0)+IF($A496&lt;='P08'!$B$17,INDEX('P08'!$R:$R,$A496+52),0)+IF($A496&lt;='P09'!$B$17,INDEX('P09'!$R:$R,$A496+52),0)+IF($A496&lt;='P10'!$B$17,INDEX('P10'!$R:$R,$A496+52),0)</f>
        <v>17.116736288667223</v>
      </c>
      <c r="G496">
        <f>IF($A496&lt;='P01'!$B$17,INDEX('P01'!$S:$S,$A496+52),0)+IF($A496&lt;='P02'!$B$17,INDEX('P02'!$S:$S,$A496+52),0)+IF($A496&lt;='P03'!$B$17,INDEX('P03'!$S:$S,$A496+52),0)+IF($A496&lt;='P04'!$B$17,INDEX('P04'!$S:$S,$A496+52),0)+IF($A496&lt;='P05'!$B$17,INDEX('P05'!$S:$S,$A496+52),0)+IF($A496&lt;='P06'!$B$17,INDEX('P06'!$S:$S,$A496+52),0)+IF($A496&lt;='P07'!$B$17,INDEX('P07'!$S:$S,$A496+52),0)+IF($A496&lt;='P08'!$B$17,INDEX('P08'!$S:$S,$A496+52),0)+IF($A496&lt;='P09'!$B$17,INDEX('P09'!$S:$S,$A496+52),0)+IF($A496&lt;='P10'!$B$17,INDEX('P10'!$S:$S,$A496+52),0)</f>
        <v>0.34233472577334445</v>
      </c>
      <c r="H496">
        <f>IF($A496&lt;='P01'!$B$17,INDEX('P01'!$T:$T,$A496+52),0)+IF($A496&lt;='P02'!$B$17,INDEX('P02'!$T:$T,$A496+52),0)+IF($A496&lt;='P03'!$B$17,INDEX('P03'!$T:$T,$A496+52),0)+IF($A496&lt;='P04'!$B$17,INDEX('P04'!$T:$T,$A496+52),0)+IF($A496&lt;='P05'!$B$17,INDEX('P05'!$T:$T,$A496+52),0)+IF($A496&lt;='P06'!$B$17,INDEX('P06'!$T:$T,$A496+52),0)+IF($A496&lt;='P07'!$B$17,INDEX('P07'!$T:$T,$A496+52),0)+IF($A496&lt;='P08'!$B$17,INDEX('P08'!$T:$T,$A496+52),0)+IF($A496&lt;='P09'!$B$17,INDEX('P09'!$T:$T,$A496+52),0)+IF($A496&lt;='P10'!$B$17,INDEX('P10'!$T:$T,$A496+52),0)</f>
        <v>2.3013920872673528</v>
      </c>
      <c r="I496">
        <f>IF($A496&lt;='P01'!$B$17,INDEX('P01'!$U:$U,$A496+52),0)+IF($A496&lt;='P02'!$B$17,INDEX('P02'!$U:$U,$A496+52),0)+IF($A496&lt;='P03'!$B$17,INDEX('P03'!$U:$U,$A496+52),0)+IF($A496&lt;='P04'!$B$17,INDEX('P04'!$U:$U,$A496+52),0)+IF($A496&lt;='P05'!$B$17,INDEX('P05'!$U:$U,$A496+52),0)+IF($A496&lt;='P06'!$B$17,INDEX('P06'!$U:$U,$A496+52),0)+IF($A496&lt;='P07'!$B$17,INDEX('P07'!$U:$U,$A496+52),0)+IF($A496&lt;='P08'!$B$17,INDEX('P08'!$U:$U,$A496+52),0)+IF($A496&lt;='P09'!$B$17,INDEX('P09'!$U:$U,$A496+52),0)+IF($A496&lt;='P10'!$B$17,INDEX('P10'!$U:$U,$A496+52),0)</f>
        <v>93.939175904471711</v>
      </c>
      <c r="J496">
        <f>IF($A496&lt;='P01'!$B$17,INDEX('P01'!$V:$V,$A496+52),0)+IF($A496&lt;='P02'!$B$17,INDEX('P02'!$V:$V,$A496+52),0)+IF($A496&lt;='P03'!$B$17,INDEX('P03'!$V:$V,$A496+52),0)+IF($A496&lt;='P04'!$B$17,INDEX('P04'!$V:$V,$A496+52),0)+IF($A496&lt;='P05'!$B$17,INDEX('P05'!$V:$V,$A496+52),0)+IF($A496&lt;='P06'!$B$17,INDEX('P06'!$V:$V,$A496+52),0)+IF($A496&lt;='P07'!$B$17,INDEX('P07'!$V:$V,$A496+52),0)+IF($A496&lt;='P08'!$B$17,INDEX('P08'!$V:$V,$A496+52),0)+IF($A496&lt;='P09'!$B$17,INDEX('P09'!$V:$V,$A496+52),0)+IF($A496&lt;='P10'!$B$17,INDEX('P10'!$V:$V,$A496+52),0)</f>
        <v>7.3647743199600671E-2</v>
      </c>
      <c r="K496">
        <f>IF($A496&lt;='P01'!$B$17,INDEX('P01'!$W:$W,$A496+52),0)+IF($A496&lt;='P02'!$B$17,INDEX('P02'!$W:$W,$A496+52),0)+IF($A496&lt;='P03'!$B$17,INDEX('P03'!$W:$W,$A496+52),0)+IF($A496&lt;='P04'!$B$17,INDEX('P04'!$W:$W,$A496+52),0)+IF($A496&lt;='P05'!$B$17,INDEX('P05'!$W:$W,$A496+52),0)+IF($A496&lt;='P06'!$B$17,INDEX('P06'!$W:$W,$A496+52),0)+IF($A496&lt;='P07'!$B$17,INDEX('P07'!$W:$W,$A496+52),0)+IF($A496&lt;='P08'!$B$17,INDEX('P08'!$W:$W,$A496+52),0)+IF($A496&lt;='P09'!$B$17,INDEX('P09'!$W:$W,$A496+52),0)+IF($A496&lt;='P10'!$B$17,INDEX('P10'!$W:$W,$A496+52),0)</f>
        <v>-79.539814172044785</v>
      </c>
      <c r="L496">
        <f>IF($A496&lt;='P01'!$B$17,INDEX('P01'!$X:$X,$A496+52),0)+IF($A496&lt;='P02'!$B$17,INDEX('P02'!$X:$X,$A496+52),0)+IF($A496&lt;='P03'!$B$17,INDEX('P03'!$X:$X,$A496+52),0)+IF($A496&lt;='P04'!$B$17,INDEX('P04'!$X:$X,$A496+52),0)+IF($A496&lt;='P05'!$B$17,INDEX('P05'!$X:$X,$A496+52),0)+IF($A496&lt;='P06'!$B$17,INDEX('P06'!$X:$X,$A496+52),0)+IF($A496&lt;='P07'!$B$17,INDEX('P07'!$X:$X,$A496+52),0)+IF($A496&lt;='P08'!$B$17,INDEX('P08'!$X:$X,$A496+52),0)+IF($A496&lt;='P09'!$B$17,INDEX('P09'!$X:$X,$A496+52),0)+IF($A496&lt;='P10'!$B$17,INDEX('P10'!$X:$X,$A496+52),0)</f>
        <v>79.484899146325773</v>
      </c>
      <c r="M496">
        <f>IF($A496&lt;='P01'!$B$17,INDEX('P01'!$AA:$AA,$A496+52),0)+IF($A496&lt;='P02'!$B$17,INDEX('P02'!$AA:$AA,$A496+52),0)+IF($A496&lt;='P03'!$B$17,INDEX('P03'!$AA:$AA,$A496+52),0)+IF($A496&lt;='P04'!$B$17,INDEX('P04'!$AA:$AA,$A496+52),0)+IF($A496&lt;='P05'!$B$17,INDEX('P05'!$AA:$AA,$A496+52),0)+IF($A496&lt;='P06'!$B$17,INDEX('P06'!$AA:$AA,$A496+52),0)+IF($A496&lt;='P07'!$B$17,INDEX('P07'!$AA:$AA,$A496+52),0)+IF($A496&lt;='P08'!$B$17,INDEX('P08'!$AA:$AA,$A496+52),0)+IF($A496&lt;='P09'!$B$17,INDEX('P09'!$AA:$AA,$A496+52),0)+IF($A496&lt;='P10'!$B$17,INDEX('P10'!$AA:$AA,$A496+52),0)</f>
        <v>-17.444646554052014</v>
      </c>
      <c r="N496">
        <f>IF($A496&lt;='P01'!$B$17,INDEX('P01'!$AB:$AB,$A496+52),0)+IF($A496&lt;='P02'!$B$17,INDEX('P02'!$AB:$AB,$A496+52),0)+IF($A496&lt;='P03'!$B$17,INDEX('P03'!$AB:$AB,$A496+52),0)+IF($A496&lt;='P04'!$B$17,INDEX('P04'!$AB:$AB,$A496+52),0)+IF($A496&lt;='P05'!$B$17,INDEX('P05'!$AB:$AB,$A496+52),0)+IF($A496&lt;='P06'!$B$17,INDEX('P06'!$AB:$AB,$A496+52),0)+IF($A496&lt;='P07'!$B$17,INDEX('P07'!$AB:$AB,$A496+52),0)+IF($A496&lt;='P08'!$B$17,INDEX('P08'!$AB:$AB,$A496+52),0)+IF($A496&lt;='P09'!$B$17,INDEX('P09'!$AB:$AB,$A496+52),0)+IF($A496&lt;='P10'!$B$17,INDEX('P10'!$AB:$AB,$A496+52),0)</f>
        <v>3.7689289616026063</v>
      </c>
      <c r="O496">
        <f>IF($A496&lt;='P01'!$B$17,INDEX('P01'!$AC:$AC,$A496+52),0)+IF($A496&lt;='P02'!$B$17,INDEX('P02'!$AC:$AC,$A496+52),0)+IF($A496&lt;='P03'!$B$17,INDEX('P03'!$AC:$AC,$A496+52),0)+IF($A496&lt;='P04'!$B$17,INDEX('P04'!$AC:$AC,$A496+52),0)+IF($A496&lt;='P05'!$B$17,INDEX('P05'!$AC:$AC,$A496+52),0)+IF($A496&lt;='P06'!$B$17,INDEX('P06'!$AC:$AC,$A496+52),0)+IF($A496&lt;='P07'!$B$17,INDEX('P07'!$AC:$AC,$A496+52),0)+IF($A496&lt;='P08'!$B$17,INDEX('P08'!$AC:$AC,$A496+52),0)+IF($A496&lt;='P09'!$B$17,INDEX('P09'!$AC:$AC,$A496+52),0)+IF($A496&lt;='P10'!$B$17,INDEX('P10'!$AC:$AC,$A496+52),0)</f>
        <v>7.5378579232052115E-2</v>
      </c>
      <c r="P496">
        <f>IF($A496&lt;='P01'!$B$17,INDEX('P01'!$AD:$AD,$A496+52),0)+IF($A496&lt;='P02'!$B$17,INDEX('P02'!$AD:$AD,$A496+52),0)+IF($A496&lt;='P03'!$B$17,INDEX('P03'!$AD:$AD,$A496+52),0)+IF($A496&lt;='P04'!$B$17,INDEX('P04'!$AD:$AD,$A496+52),0)+IF($A496&lt;='P05'!$B$17,INDEX('P05'!$AD:$AD,$A496+52),0)+IF($A496&lt;='P06'!$B$17,INDEX('P06'!$AD:$AD,$A496+52),0)+IF($A496&lt;='P07'!$B$17,INDEX('P07'!$AD:$AD,$A496+52),0)+IF($A496&lt;='P08'!$B$17,INDEX('P08'!$AD:$AD,$A496+52),0)+IF($A496&lt;='P09'!$B$17,INDEX('P09'!$AD:$AD,$A496+52),0)+IF($A496&lt;='P10'!$B$17,INDEX('P10'!$AD:$AD,$A496+52),0)</f>
        <v>0.50508929338594766</v>
      </c>
      <c r="Q496">
        <f>IF($A496&lt;='P01'!$B$17,INDEX('P01'!$AE:$AE,$A496+52),0)+IF($A496&lt;='P02'!$B$17,INDEX('P02'!$AE:$AE,$A496+52),0)+IF($A496&lt;='P03'!$B$17,INDEX('P03'!$AE:$AE,$A496+52),0)+IF($A496&lt;='P04'!$B$17,INDEX('P04'!$AE:$AE,$A496+52),0)+IF($A496&lt;='P05'!$B$17,INDEX('P05'!$AE:$AE,$A496+52),0)+IF($A496&lt;='P06'!$B$17,INDEX('P06'!$AE:$AE,$A496+52),0)+IF($A496&lt;='P07'!$B$17,INDEX('P07'!$AE:$AE,$A496+52),0)+IF($A496&lt;='P08'!$B$17,INDEX('P08'!$AE:$AE,$A496+52),0)+IF($A496&lt;='P09'!$B$17,INDEX('P09'!$AE:$AE,$A496+52),0)+IF($A496&lt;='P10'!$B$17,INDEX('P10'!$AE:$AE,$A496+52),0)</f>
        <v>20.61694408412896</v>
      </c>
      <c r="R496">
        <f>IF($A496&lt;='P01'!$B$17,INDEX('P01'!$AF:$AF,$A496+52),0)+IF($A496&lt;='P02'!$B$17,INDEX('P02'!$AF:$AF,$A496+52),0)+IF($A496&lt;='P03'!$B$17,INDEX('P03'!$AF:$AF,$A496+52),0)+IF($A496&lt;='P04'!$B$17,INDEX('P04'!$AF:$AF,$A496+52),0)+IF($A496&lt;='P05'!$B$17,INDEX('P05'!$AF:$AF,$A496+52),0)+IF($A496&lt;='P06'!$B$17,INDEX('P06'!$AF:$AF,$A496+52),0)+IF($A496&lt;='P07'!$B$17,INDEX('P07'!$AF:$AF,$A496+52),0)+IF($A496&lt;='P08'!$B$17,INDEX('P08'!$AF:$AF,$A496+52),0)+IF($A496&lt;='P09'!$B$17,INDEX('P09'!$AF:$AF,$A496+52),0)+IF($A496&lt;='P10'!$B$17,INDEX('P10'!$AF:$AF,$A496+52),0)</f>
        <v>1.6163558907654599E-2</v>
      </c>
      <c r="S496">
        <f>IF($A496&lt;='P01'!$B$17,INDEX('P01'!$AG:$AG,$A496+52),0)+IF($A496&lt;='P02'!$B$17,INDEX('P02'!$AG:$AG,$A496+52),0)+IF($A496&lt;='P03'!$B$17,INDEX('P03'!$AG:$AG,$A496+52),0)+IF($A496&lt;='P04'!$B$17,INDEX('P04'!$AG:$AG,$A496+52),0)+IF($A496&lt;='P05'!$B$17,INDEX('P05'!$AG:$AG,$A496+52),0)+IF($A496&lt;='P06'!$B$17,INDEX('P06'!$AG:$AG,$A496+52),0)+IF($A496&lt;='P07'!$B$17,INDEX('P07'!$AG:$AG,$A496+52),0)+IF($A496&lt;='P08'!$B$17,INDEX('P08'!$AG:$AG,$A496+52),0)+IF($A496&lt;='P09'!$B$17,INDEX('P09'!$AG:$AG,$A496+52),0)+IF($A496&lt;='P10'!$B$17,INDEX('P10'!$AG:$AG,$A496+52),0)</f>
        <v>1298.6643706259979</v>
      </c>
      <c r="T496">
        <f>IF($A496&lt;='P01'!$B$17,INDEX('P01'!$AI:$AI,$A496+52),0)+IF($A496&lt;='P02'!$B$17,INDEX('P02'!$AI:$AI,$A496+52),0)+IF($A496&lt;='P03'!$B$17,INDEX('P03'!$AI:$AI,$A496+52),0)+IF($A496&lt;='P04'!$B$17,INDEX('P04'!$AI:$AI,$A496+52),0)+IF($A496&lt;='P05'!$B$17,INDEX('P05'!$AI:$AI,$A496+52),0)+IF($A496&lt;='P06'!$B$17,INDEX('P06'!$AI:$AI,$A496+52),0)+IF($A496&lt;='P07'!$B$17,INDEX('P07'!$AI:$AI,$A496+52),0)+IF($A496&lt;='P08'!$B$17,INDEX('P08'!$AI:$AI,$A496+52),0)+IF($A496&lt;='P09'!$B$17,INDEX('P09'!$AI:$AI,$A496+52),0)+IF($A496&lt;='P10'!$B$17,INDEX('P10'!$AI:$AI,$A496+52),0)</f>
        <v>1298.6643706259979</v>
      </c>
    </row>
    <row r="497" spans="1:20" x14ac:dyDescent="0.35">
      <c r="A497">
        <v>465</v>
      </c>
      <c r="B497">
        <f>IF($A497&lt;='P01'!$B$17,INDEX('P01'!$J:$J,$A497+52),0)+IF($A497&lt;='P02'!$B$17,INDEX('P02'!$J:$J,$A497+52),0)+IF($A497&lt;='P03'!$B$17,INDEX('P03'!$J:$J,$A497+52),0)+IF($A497&lt;='P04'!$B$17,INDEX('P04'!$J:$J,$A497+52),0)+IF($A497&lt;='P05'!$B$17,INDEX('P05'!$J:$J,$A497+52),0)+IF($A497&lt;='P06'!$B$17,INDEX('P06'!$J:$J,$A497+52),0)+IF($A497&lt;='P07'!$B$17,INDEX('P07'!$J:$J,$A497+52),0)+IF($A497&lt;='P08'!$B$17,INDEX('P08'!$J:$J,$A497+52),0)+IF($A497&lt;='P09'!$B$17,INDEX('P09'!$J:$J,$A497+52),0)+IF($A497&lt;='P10'!$B$17,INDEX('P10'!$J:$J,$A497+52),0)</f>
        <v>9.3560233966836118E-5</v>
      </c>
      <c r="C497">
        <f>IF($A497&lt;='P01'!$B$17,INDEX('P01'!$K:$K,$A497+52),0)+IF($A497&lt;='P02'!$B$17,INDEX('P02'!$K:$K,$A497+52),0)+IF($A497&lt;='P03'!$B$17,INDEX('P03'!$K:$K,$A497+52),0)+IF($A497&lt;='P04'!$B$17,INDEX('P04'!$K:$K,$A497+52),0)+IF($A497&lt;='P05'!$B$17,INDEX('P05'!$K:$K,$A497+52),0)+IF($A497&lt;='P06'!$B$17,INDEX('P06'!$K:$K,$A497+52),0)+IF($A497&lt;='P07'!$B$17,INDEX('P07'!$K:$K,$A497+52),0)+IF($A497&lt;='P08'!$B$17,INDEX('P08'!$K:$K,$A497+52),0)+IF($A497&lt;='P09'!$B$17,INDEX('P09'!$K:$K,$A497+52),0)+IF($A497&lt;='P10'!$B$17,INDEX('P10'!$K:$K,$A497+52),0)</f>
        <v>4.9612248590979037E-4</v>
      </c>
      <c r="D497">
        <f>IF($A497&lt;='P01'!$B$17,INDEX('P01'!$L:$L,$A497+52),0)+IF($A497&lt;='P02'!$B$17,INDEX('P02'!$L:$L,$A497+52),0)+IF($A497&lt;='P03'!$B$17,INDEX('P03'!$L:$L,$A497+52),0)+IF($A497&lt;='P04'!$B$17,INDEX('P04'!$L:$L,$A497+52),0)+IF($A497&lt;='P05'!$B$17,INDEX('P05'!$L:$L,$A497+52),0)+IF($A497&lt;='P06'!$B$17,INDEX('P06'!$L:$L,$A497+52),0)+IF($A497&lt;='P07'!$B$17,INDEX('P07'!$L:$L,$A497+52),0)+IF($A497&lt;='P08'!$B$17,INDEX('P08'!$L:$L,$A497+52),0)+IF($A497&lt;='P09'!$B$17,INDEX('P09'!$L:$L,$A497+52),0)+IF($A497&lt;='P10'!$B$17,INDEX('P10'!$L:$L,$A497+52),0)</f>
        <v>0</v>
      </c>
      <c r="E497">
        <f>IF($A497&lt;='P01'!$B$17,INDEX('P01'!$M:$M,$A497+52),0)+IF($A497&lt;='P02'!$B$17,INDEX('P02'!$M:$M,$A497+52),0)+IF($A497&lt;='P03'!$B$17,INDEX('P03'!$M:$M,$A497+52),0)+IF($A497&lt;='P04'!$B$17,INDEX('P04'!$M:$M,$A497+52),0)+IF($A497&lt;='P05'!$B$17,INDEX('P05'!$M:$M,$A497+52),0)+IF($A497&lt;='P06'!$B$17,INDEX('P06'!$M:$M,$A497+52),0)+IF($A497&lt;='P07'!$B$17,INDEX('P07'!$M:$M,$A497+52),0)+IF($A497&lt;='P08'!$B$17,INDEX('P08'!$M:$M,$A497+52),0)+IF($A497&lt;='P09'!$B$17,INDEX('P09'!$M:$M,$A497+52),0)+IF($A497&lt;='P10'!$B$17,INDEX('P10'!$M:$M,$A497+52),0)</f>
        <v>0.14559183811138648</v>
      </c>
      <c r="F497">
        <f>IF($A497&lt;='P01'!$B$17,INDEX('P01'!$R:$R,$A497+52),0)+IF($A497&lt;='P02'!$B$17,INDEX('P02'!$R:$R,$A497+52),0)+IF($A497&lt;='P03'!$B$17,INDEX('P03'!$R:$R,$A497+52),0)+IF($A497&lt;='P04'!$B$17,INDEX('P04'!$R:$R,$A497+52),0)+IF($A497&lt;='P05'!$B$17,INDEX('P05'!$R:$R,$A497+52),0)+IF($A497&lt;='P06'!$B$17,INDEX('P06'!$R:$R,$A497+52),0)+IF($A497&lt;='P07'!$B$17,INDEX('P07'!$R:$R,$A497+52),0)+IF($A497&lt;='P08'!$B$17,INDEX('P08'!$R:$R,$A497+52),0)+IF($A497&lt;='P09'!$B$17,INDEX('P09'!$R:$R,$A497+52),0)+IF($A497&lt;='P10'!$B$17,INDEX('P10'!$R:$R,$A497+52),0)</f>
        <v>17.047688959341905</v>
      </c>
      <c r="G497">
        <f>IF($A497&lt;='P01'!$B$17,INDEX('P01'!$S:$S,$A497+52),0)+IF($A497&lt;='P02'!$B$17,INDEX('P02'!$S:$S,$A497+52),0)+IF($A497&lt;='P03'!$B$17,INDEX('P03'!$S:$S,$A497+52),0)+IF($A497&lt;='P04'!$B$17,INDEX('P04'!$S:$S,$A497+52),0)+IF($A497&lt;='P05'!$B$17,INDEX('P05'!$S:$S,$A497+52),0)+IF($A497&lt;='P06'!$B$17,INDEX('P06'!$S:$S,$A497+52),0)+IF($A497&lt;='P07'!$B$17,INDEX('P07'!$S:$S,$A497+52),0)+IF($A497&lt;='P08'!$B$17,INDEX('P08'!$S:$S,$A497+52),0)+IF($A497&lt;='P09'!$B$17,INDEX('P09'!$S:$S,$A497+52),0)+IF($A497&lt;='P10'!$B$17,INDEX('P10'!$S:$S,$A497+52),0)</f>
        <v>0.34095377918683811</v>
      </c>
      <c r="H497">
        <f>IF($A497&lt;='P01'!$B$17,INDEX('P01'!$T:$T,$A497+52),0)+IF($A497&lt;='P02'!$B$17,INDEX('P02'!$T:$T,$A497+52),0)+IF($A497&lt;='P03'!$B$17,INDEX('P03'!$T:$T,$A497+52),0)+IF($A497&lt;='P04'!$B$17,INDEX('P04'!$T:$T,$A497+52),0)+IF($A497&lt;='P05'!$B$17,INDEX('P05'!$T:$T,$A497+52),0)+IF($A497&lt;='P06'!$B$17,INDEX('P06'!$T:$T,$A497+52),0)+IF($A497&lt;='P07'!$B$17,INDEX('P07'!$T:$T,$A497+52),0)+IF($A497&lt;='P08'!$B$17,INDEX('P08'!$T:$T,$A497+52),0)+IF($A497&lt;='P09'!$B$17,INDEX('P09'!$T:$T,$A497+52),0)+IF($A497&lt;='P10'!$B$17,INDEX('P10'!$T:$T,$A497+52),0)</f>
        <v>2.2977614425471091</v>
      </c>
      <c r="I497">
        <f>IF($A497&lt;='P01'!$B$17,INDEX('P01'!$U:$U,$A497+52),0)+IF($A497&lt;='P02'!$B$17,INDEX('P02'!$U:$U,$A497+52),0)+IF($A497&lt;='P03'!$B$17,INDEX('P03'!$U:$U,$A497+52),0)+IF($A497&lt;='P04'!$B$17,INDEX('P04'!$U:$U,$A497+52),0)+IF($A497&lt;='P05'!$B$17,INDEX('P05'!$U:$U,$A497+52),0)+IF($A497&lt;='P06'!$B$17,INDEX('P06'!$U:$U,$A497+52),0)+IF($A497&lt;='P07'!$B$17,INDEX('P07'!$U:$U,$A497+52),0)+IF($A497&lt;='P08'!$B$17,INDEX('P08'!$U:$U,$A497+52),0)+IF($A497&lt;='P09'!$B$17,INDEX('P09'!$U:$U,$A497+52),0)+IF($A497&lt;='P10'!$B$17,INDEX('P10'!$U:$U,$A497+52),0)</f>
        <v>93.560233966836122</v>
      </c>
      <c r="J497">
        <f>IF($A497&lt;='P01'!$B$17,INDEX('P01'!$V:$V,$A497+52),0)+IF($A497&lt;='P02'!$B$17,INDEX('P02'!$V:$V,$A497+52),0)+IF($A497&lt;='P03'!$B$17,INDEX('P03'!$V:$V,$A497+52),0)+IF($A497&lt;='P04'!$B$17,INDEX('P04'!$V:$V,$A497+52),0)+IF($A497&lt;='P05'!$B$17,INDEX('P05'!$V:$V,$A497+52),0)+IF($A497&lt;='P06'!$B$17,INDEX('P06'!$V:$V,$A497+52),0)+IF($A497&lt;='P07'!$B$17,INDEX('P07'!$V:$V,$A497+52),0)+IF($A497&lt;='P08'!$B$17,INDEX('P08'!$V:$V,$A497+52),0)+IF($A497&lt;='P09'!$B$17,INDEX('P09'!$V:$V,$A497+52),0)+IF($A497&lt;='P10'!$B$17,INDEX('P10'!$V:$V,$A497+52),0)</f>
        <v>7.3531557525944785E-2</v>
      </c>
      <c r="K497">
        <f>IF($A497&lt;='P01'!$B$17,INDEX('P01'!$W:$W,$A497+52),0)+IF($A497&lt;='P02'!$B$17,INDEX('P02'!$W:$W,$A497+52),0)+IF($A497&lt;='P03'!$B$17,INDEX('P03'!$W:$W,$A497+52),0)+IF($A497&lt;='P04'!$B$17,INDEX('P04'!$W:$W,$A497+52),0)+IF($A497&lt;='P05'!$B$17,INDEX('P05'!$W:$W,$A497+52),0)+IF($A497&lt;='P06'!$B$17,INDEX('P06'!$W:$W,$A497+52),0)+IF($A497&lt;='P07'!$B$17,INDEX('P07'!$W:$W,$A497+52),0)+IF($A497&lt;='P08'!$B$17,INDEX('P08'!$W:$W,$A497+52),0)+IF($A497&lt;='P09'!$B$17,INDEX('P09'!$W:$W,$A497+52),0)+IF($A497&lt;='P10'!$B$17,INDEX('P10'!$W:$W,$A497+52),0)</f>
        <v>-79.22479178675411</v>
      </c>
      <c r="L497">
        <f>IF($A497&lt;='P01'!$B$17,INDEX('P01'!$X:$X,$A497+52),0)+IF($A497&lt;='P02'!$B$17,INDEX('P02'!$X:$X,$A497+52),0)+IF($A497&lt;='P03'!$B$17,INDEX('P03'!$X:$X,$A497+52),0)+IF($A497&lt;='P04'!$B$17,INDEX('P04'!$X:$X,$A497+52),0)+IF($A497&lt;='P05'!$B$17,INDEX('P05'!$X:$X,$A497+52),0)+IF($A497&lt;='P06'!$B$17,INDEX('P06'!$X:$X,$A497+52),0)+IF($A497&lt;='P07'!$B$17,INDEX('P07'!$X:$X,$A497+52),0)+IF($A497&lt;='P08'!$B$17,INDEX('P08'!$X:$X,$A497+52),0)+IF($A497&lt;='P09'!$B$17,INDEX('P09'!$X:$X,$A497+52),0)+IF($A497&lt;='P10'!$B$17,INDEX('P10'!$X:$X,$A497+52),0)</f>
        <v>79.17009828316418</v>
      </c>
      <c r="M497">
        <f>IF($A497&lt;='P01'!$B$17,INDEX('P01'!$AA:$AA,$A497+52),0)+IF($A497&lt;='P02'!$B$17,INDEX('P02'!$AA:$AA,$A497+52),0)+IF($A497&lt;='P03'!$B$17,INDEX('P03'!$AA:$AA,$A497+52),0)+IF($A497&lt;='P04'!$B$17,INDEX('P04'!$AA:$AA,$A497+52),0)+IF($A497&lt;='P05'!$B$17,INDEX('P05'!$AA:$AA,$A497+52),0)+IF($A497&lt;='P06'!$B$17,INDEX('P06'!$AA:$AA,$A497+52),0)+IF($A497&lt;='P07'!$B$17,INDEX('P07'!$AA:$AA,$A497+52),0)+IF($A497&lt;='P08'!$B$17,INDEX('P08'!$AA:$AA,$A497+52),0)+IF($A497&lt;='P09'!$B$17,INDEX('P09'!$AA:$AA,$A497+52),0)+IF($A497&lt;='P10'!$B$17,INDEX('P10'!$AA:$AA,$A497+52),0)</f>
        <v>-17.318859390471971</v>
      </c>
      <c r="N497">
        <f>IF($A497&lt;='P01'!$B$17,INDEX('P01'!$AB:$AB,$A497+52),0)+IF($A497&lt;='P02'!$B$17,INDEX('P02'!$AB:$AB,$A497+52),0)+IF($A497&lt;='P03'!$B$17,INDEX('P03'!$AB:$AB,$A497+52),0)+IF($A497&lt;='P04'!$B$17,INDEX('P04'!$AB:$AB,$A497+52),0)+IF($A497&lt;='P05'!$B$17,INDEX('P05'!$AB:$AB,$A497+52),0)+IF($A497&lt;='P06'!$B$17,INDEX('P06'!$AB:$AB,$A497+52),0)+IF($A497&lt;='P07'!$B$17,INDEX('P07'!$AB:$AB,$A497+52),0)+IF($A497&lt;='P08'!$B$17,INDEX('P08'!$AB:$AB,$A497+52),0)+IF($A497&lt;='P09'!$B$17,INDEX('P09'!$AB:$AB,$A497+52),0)+IF($A497&lt;='P10'!$B$17,INDEX('P10'!$AB:$AB,$A497+52),0)</f>
        <v>3.7414768296008001</v>
      </c>
      <c r="O497">
        <f>IF($A497&lt;='P01'!$B$17,INDEX('P01'!$AC:$AC,$A497+52),0)+IF($A497&lt;='P02'!$B$17,INDEX('P02'!$AC:$AC,$A497+52),0)+IF($A497&lt;='P03'!$B$17,INDEX('P03'!$AC:$AC,$A497+52),0)+IF($A497&lt;='P04'!$B$17,INDEX('P04'!$AC:$AC,$A497+52),0)+IF($A497&lt;='P05'!$B$17,INDEX('P05'!$AC:$AC,$A497+52),0)+IF($A497&lt;='P06'!$B$17,INDEX('P06'!$AC:$AC,$A497+52),0)+IF($A497&lt;='P07'!$B$17,INDEX('P07'!$AC:$AC,$A497+52),0)+IF($A497&lt;='P08'!$B$17,INDEX('P08'!$AC:$AC,$A497+52),0)+IF($A497&lt;='P09'!$B$17,INDEX('P09'!$AC:$AC,$A497+52),0)+IF($A497&lt;='P10'!$B$17,INDEX('P10'!$AC:$AC,$A497+52),0)</f>
        <v>7.4829536592016008E-2</v>
      </c>
      <c r="P497">
        <f>IF($A497&lt;='P01'!$B$17,INDEX('P01'!$AD:$AD,$A497+52),0)+IF($A497&lt;='P02'!$B$17,INDEX('P02'!$AD:$AD,$A497+52),0)+IF($A497&lt;='P03'!$B$17,INDEX('P03'!$AD:$AD,$A497+52),0)+IF($A497&lt;='P04'!$B$17,INDEX('P04'!$AD:$AD,$A497+52),0)+IF($A497&lt;='P05'!$B$17,INDEX('P05'!$AD:$AD,$A497+52),0)+IF($A497&lt;='P06'!$B$17,INDEX('P06'!$AD:$AD,$A497+52),0)+IF($A497&lt;='P07'!$B$17,INDEX('P07'!$AD:$AD,$A497+52),0)+IF($A497&lt;='P08'!$B$17,INDEX('P08'!$AD:$AD,$A497+52),0)+IF($A497&lt;='P09'!$B$17,INDEX('P09'!$AD:$AD,$A497+52),0)+IF($A497&lt;='P10'!$B$17,INDEX('P10'!$AD:$AD,$A497+52),0)</f>
        <v>0.50264693614487899</v>
      </c>
      <c r="Q497">
        <f>IF($A497&lt;='P01'!$B$17,INDEX('P01'!$AE:$AE,$A497+52),0)+IF($A497&lt;='P02'!$B$17,INDEX('P02'!$AE:$AE,$A497+52),0)+IF($A497&lt;='P03'!$B$17,INDEX('P03'!$AE:$AE,$A497+52),0)+IF($A497&lt;='P04'!$B$17,INDEX('P04'!$AE:$AE,$A497+52),0)+IF($A497&lt;='P05'!$B$17,INDEX('P05'!$AE:$AE,$A497+52),0)+IF($A497&lt;='P06'!$B$17,INDEX('P06'!$AE:$AE,$A497+52),0)+IF($A497&lt;='P07'!$B$17,INDEX('P07'!$AE:$AE,$A497+52),0)+IF($A497&lt;='P08'!$B$17,INDEX('P08'!$AE:$AE,$A497+52),0)+IF($A497&lt;='P09'!$B$17,INDEX('P09'!$AE:$AE,$A497+52),0)+IF($A497&lt;='P10'!$B$17,INDEX('P10'!$AE:$AE,$A497+52),0)</f>
        <v>20.466774347252127</v>
      </c>
      <c r="R497">
        <f>IF($A497&lt;='P01'!$B$17,INDEX('P01'!$AF:$AF,$A497+52),0)+IF($A497&lt;='P02'!$B$17,INDEX('P02'!$AF:$AF,$A497+52),0)+IF($A497&lt;='P03'!$B$17,INDEX('P03'!$AF:$AF,$A497+52),0)+IF($A497&lt;='P04'!$B$17,INDEX('P04'!$AF:$AF,$A497+52),0)+IF($A497&lt;='P05'!$B$17,INDEX('P05'!$AF:$AF,$A497+52),0)+IF($A497&lt;='P06'!$B$17,INDEX('P06'!$AF:$AF,$A497+52),0)+IF($A497&lt;='P07'!$B$17,INDEX('P07'!$AF:$AF,$A497+52),0)+IF($A497&lt;='P08'!$B$17,INDEX('P08'!$AF:$AF,$A497+52),0)+IF($A497&lt;='P09'!$B$17,INDEX('P09'!$AF:$AF,$A497+52),0)+IF($A497&lt;='P10'!$B$17,INDEX('P10'!$AF:$AF,$A497+52),0)</f>
        <v>1.6085400083746638E-2</v>
      </c>
      <c r="S497">
        <f>IF($A497&lt;='P01'!$B$17,INDEX('P01'!$AG:$AG,$A497+52),0)+IF($A497&lt;='P02'!$B$17,INDEX('P02'!$AG:$AG,$A497+52),0)+IF($A497&lt;='P03'!$B$17,INDEX('P03'!$AG:$AG,$A497+52),0)+IF($A497&lt;='P04'!$B$17,INDEX('P04'!$AG:$AG,$A497+52),0)+IF($A497&lt;='P05'!$B$17,INDEX('P05'!$AG:$AG,$A497+52),0)+IF($A497&lt;='P06'!$B$17,INDEX('P06'!$AG:$AG,$A497+52),0)+IF($A497&lt;='P07'!$B$17,INDEX('P07'!$AG:$AG,$A497+52),0)+IF($A497&lt;='P08'!$B$17,INDEX('P08'!$AG:$AG,$A497+52),0)+IF($A497&lt;='P09'!$B$17,INDEX('P09'!$AG:$AG,$A497+52),0)+IF($A497&lt;='P10'!$B$17,INDEX('P10'!$AG:$AG,$A497+52),0)</f>
        <v>1223.7457615566764</v>
      </c>
      <c r="T497">
        <f>IF($A497&lt;='P01'!$B$17,INDEX('P01'!$AI:$AI,$A497+52),0)+IF($A497&lt;='P02'!$B$17,INDEX('P02'!$AI:$AI,$A497+52),0)+IF($A497&lt;='P03'!$B$17,INDEX('P03'!$AI:$AI,$A497+52),0)+IF($A497&lt;='P04'!$B$17,INDEX('P04'!$AI:$AI,$A497+52),0)+IF($A497&lt;='P05'!$B$17,INDEX('P05'!$AI:$AI,$A497+52),0)+IF($A497&lt;='P06'!$B$17,INDEX('P06'!$AI:$AI,$A497+52),0)+IF($A497&lt;='P07'!$B$17,INDEX('P07'!$AI:$AI,$A497+52),0)+IF($A497&lt;='P08'!$B$17,INDEX('P08'!$AI:$AI,$A497+52),0)+IF($A497&lt;='P09'!$B$17,INDEX('P09'!$AI:$AI,$A497+52),0)+IF($A497&lt;='P10'!$B$17,INDEX('P10'!$AI:$AI,$A497+52),0)</f>
        <v>1223.7457615566764</v>
      </c>
    </row>
    <row r="498" spans="1:20" x14ac:dyDescent="0.35">
      <c r="A498">
        <v>466</v>
      </c>
      <c r="B498">
        <f>IF($A498&lt;='P01'!$B$17,INDEX('P01'!$J:$J,$A498+52),0)+IF($A498&lt;='P02'!$B$17,INDEX('P02'!$J:$J,$A498+52),0)+IF($A498&lt;='P03'!$B$17,INDEX('P03'!$J:$J,$A498+52),0)+IF($A498&lt;='P04'!$B$17,INDEX('P04'!$J:$J,$A498+52),0)+IF($A498&lt;='P05'!$B$17,INDEX('P05'!$J:$J,$A498+52),0)+IF($A498&lt;='P06'!$B$17,INDEX('P06'!$J:$J,$A498+52),0)+IF($A498&lt;='P07'!$B$17,INDEX('P07'!$J:$J,$A498+52),0)+IF($A498&lt;='P08'!$B$17,INDEX('P08'!$J:$J,$A498+52),0)+IF($A498&lt;='P09'!$B$17,INDEX('P09'!$J:$J,$A498+52),0)+IF($A498&lt;='P10'!$B$17,INDEX('P10'!$J:$J,$A498+52),0)</f>
        <v>9.3182820645890154E-5</v>
      </c>
      <c r="C498">
        <f>IF($A498&lt;='P01'!$B$17,INDEX('P01'!$K:$K,$A498+52),0)+IF($A498&lt;='P02'!$B$17,INDEX('P02'!$K:$K,$A498+52),0)+IF($A498&lt;='P03'!$B$17,INDEX('P03'!$K:$K,$A498+52),0)+IF($A498&lt;='P04'!$B$17,INDEX('P04'!$K:$K,$A498+52),0)+IF($A498&lt;='P05'!$B$17,INDEX('P05'!$K:$K,$A498+52),0)+IF($A498&lt;='P06'!$B$17,INDEX('P06'!$K:$K,$A498+52),0)+IF($A498&lt;='P07'!$B$17,INDEX('P07'!$K:$K,$A498+52),0)+IF($A498&lt;='P08'!$B$17,INDEX('P08'!$K:$K,$A498+52),0)+IF($A498&lt;='P09'!$B$17,INDEX('P09'!$K:$K,$A498+52),0)+IF($A498&lt;='P10'!$B$17,INDEX('P10'!$K:$K,$A498+52),0)</f>
        <v>4.9412117373832281E-4</v>
      </c>
      <c r="D498">
        <f>IF($A498&lt;='P01'!$B$17,INDEX('P01'!$L:$L,$A498+52),0)+IF($A498&lt;='P02'!$B$17,INDEX('P02'!$L:$L,$A498+52),0)+IF($A498&lt;='P03'!$B$17,INDEX('P03'!$L:$L,$A498+52),0)+IF($A498&lt;='P04'!$B$17,INDEX('P04'!$L:$L,$A498+52),0)+IF($A498&lt;='P05'!$B$17,INDEX('P05'!$L:$L,$A498+52),0)+IF($A498&lt;='P06'!$B$17,INDEX('P06'!$L:$L,$A498+52),0)+IF($A498&lt;='P07'!$B$17,INDEX('P07'!$L:$L,$A498+52),0)+IF($A498&lt;='P08'!$B$17,INDEX('P08'!$L:$L,$A498+52),0)+IF($A498&lt;='P09'!$B$17,INDEX('P09'!$L:$L,$A498+52),0)+IF($A498&lt;='P10'!$B$17,INDEX('P10'!$L:$L,$A498+52),0)</f>
        <v>0</v>
      </c>
      <c r="E498">
        <f>IF($A498&lt;='P01'!$B$17,INDEX('P01'!$M:$M,$A498+52),0)+IF($A498&lt;='P02'!$B$17,INDEX('P02'!$M:$M,$A498+52),0)+IF($A498&lt;='P03'!$B$17,INDEX('P03'!$M:$M,$A498+52),0)+IF($A498&lt;='P04'!$B$17,INDEX('P04'!$M:$M,$A498+52),0)+IF($A498&lt;='P05'!$B$17,INDEX('P05'!$M:$M,$A498+52),0)+IF($A498&lt;='P06'!$B$17,INDEX('P06'!$M:$M,$A498+52),0)+IF($A498&lt;='P07'!$B$17,INDEX('P07'!$M:$M,$A498+52),0)+IF($A498&lt;='P08'!$B$17,INDEX('P08'!$M:$M,$A498+52),0)+IF($A498&lt;='P09'!$B$17,INDEX('P09'!$M:$M,$A498+52),0)+IF($A498&lt;='P10'!$B$17,INDEX('P10'!$M:$M,$A498+52),0)</f>
        <v>0.14500453411700229</v>
      </c>
      <c r="F498">
        <f>IF($A498&lt;='P01'!$B$17,INDEX('P01'!$R:$R,$A498+52),0)+IF($A498&lt;='P02'!$B$17,INDEX('P02'!$R:$R,$A498+52),0)+IF($A498&lt;='P03'!$B$17,INDEX('P03'!$R:$R,$A498+52),0)+IF($A498&lt;='P04'!$B$17,INDEX('P04'!$R:$R,$A498+52),0)+IF($A498&lt;='P05'!$B$17,INDEX('P05'!$R:$R,$A498+52),0)+IF($A498&lt;='P06'!$B$17,INDEX('P06'!$R:$R,$A498+52),0)+IF($A498&lt;='P07'!$B$17,INDEX('P07'!$R:$R,$A498+52),0)+IF($A498&lt;='P08'!$B$17,INDEX('P08'!$R:$R,$A498+52),0)+IF($A498&lt;='P09'!$B$17,INDEX('P09'!$R:$R,$A498+52),0)+IF($A498&lt;='P10'!$B$17,INDEX('P10'!$R:$R,$A498+52),0)</f>
        <v>16.978920160549894</v>
      </c>
      <c r="G498">
        <f>IF($A498&lt;='P01'!$B$17,INDEX('P01'!$S:$S,$A498+52),0)+IF($A498&lt;='P02'!$B$17,INDEX('P02'!$S:$S,$A498+52),0)+IF($A498&lt;='P03'!$B$17,INDEX('P03'!$S:$S,$A498+52),0)+IF($A498&lt;='P04'!$B$17,INDEX('P04'!$S:$S,$A498+52),0)+IF($A498&lt;='P05'!$B$17,INDEX('P05'!$S:$S,$A498+52),0)+IF($A498&lt;='P06'!$B$17,INDEX('P06'!$S:$S,$A498+52),0)+IF($A498&lt;='P07'!$B$17,INDEX('P07'!$S:$S,$A498+52),0)+IF($A498&lt;='P08'!$B$17,INDEX('P08'!$S:$S,$A498+52),0)+IF($A498&lt;='P09'!$B$17,INDEX('P09'!$S:$S,$A498+52),0)+IF($A498&lt;='P10'!$B$17,INDEX('P10'!$S:$S,$A498+52),0)</f>
        <v>0.33957840321099786</v>
      </c>
      <c r="H498">
        <f>IF($A498&lt;='P01'!$B$17,INDEX('P01'!$T:$T,$A498+52),0)+IF($A498&lt;='P02'!$B$17,INDEX('P02'!$T:$T,$A498+52),0)+IF($A498&lt;='P03'!$B$17,INDEX('P03'!$T:$T,$A498+52),0)+IF($A498&lt;='P04'!$B$17,INDEX('P04'!$T:$T,$A498+52),0)+IF($A498&lt;='P05'!$B$17,INDEX('P05'!$T:$T,$A498+52),0)+IF($A498&lt;='P06'!$B$17,INDEX('P06'!$T:$T,$A498+52),0)+IF($A498&lt;='P07'!$B$17,INDEX('P07'!$T:$T,$A498+52),0)+IF($A498&lt;='P08'!$B$17,INDEX('P08'!$T:$T,$A498+52),0)+IF($A498&lt;='P09'!$B$17,INDEX('P09'!$T:$T,$A498+52),0)+IF($A498&lt;='P10'!$B$17,INDEX('P10'!$T:$T,$A498+52),0)</f>
        <v>2.294136525482382</v>
      </c>
      <c r="I498">
        <f>IF($A498&lt;='P01'!$B$17,INDEX('P01'!$U:$U,$A498+52),0)+IF($A498&lt;='P02'!$B$17,INDEX('P02'!$U:$U,$A498+52),0)+IF($A498&lt;='P03'!$B$17,INDEX('P03'!$U:$U,$A498+52),0)+IF($A498&lt;='P04'!$B$17,INDEX('P04'!$U:$U,$A498+52),0)+IF($A498&lt;='P05'!$B$17,INDEX('P05'!$U:$U,$A498+52),0)+IF($A498&lt;='P06'!$B$17,INDEX('P06'!$U:$U,$A498+52),0)+IF($A498&lt;='P07'!$B$17,INDEX('P07'!$U:$U,$A498+52),0)+IF($A498&lt;='P08'!$B$17,INDEX('P08'!$U:$U,$A498+52),0)+IF($A498&lt;='P09'!$B$17,INDEX('P09'!$U:$U,$A498+52),0)+IF($A498&lt;='P10'!$B$17,INDEX('P10'!$U:$U,$A498+52),0)</f>
        <v>93.18282064589016</v>
      </c>
      <c r="J498">
        <f>IF($A498&lt;='P01'!$B$17,INDEX('P01'!$V:$V,$A498+52),0)+IF($A498&lt;='P02'!$B$17,INDEX('P02'!$V:$V,$A498+52),0)+IF($A498&lt;='P03'!$B$17,INDEX('P03'!$V:$V,$A498+52),0)+IF($A498&lt;='P04'!$B$17,INDEX('P04'!$V:$V,$A498+52),0)+IF($A498&lt;='P05'!$B$17,INDEX('P05'!$V:$V,$A498+52),0)+IF($A498&lt;='P06'!$B$17,INDEX('P06'!$V:$V,$A498+52),0)+IF($A498&lt;='P07'!$B$17,INDEX('P07'!$V:$V,$A498+52),0)+IF($A498&lt;='P08'!$B$17,INDEX('P08'!$V:$V,$A498+52),0)+IF($A498&lt;='P09'!$B$17,INDEX('P09'!$V:$V,$A498+52),0)+IF($A498&lt;='P10'!$B$17,INDEX('P10'!$V:$V,$A498+52),0)</f>
        <v>7.3415555145220579E-2</v>
      </c>
      <c r="K498">
        <f>IF($A498&lt;='P01'!$B$17,INDEX('P01'!$W:$W,$A498+52),0)+IF($A498&lt;='P02'!$B$17,INDEX('P02'!$W:$W,$A498+52),0)+IF($A498&lt;='P03'!$B$17,INDEX('P03'!$W:$W,$A498+52),0)+IF($A498&lt;='P04'!$B$17,INDEX('P04'!$W:$W,$A498+52),0)+IF($A498&lt;='P05'!$B$17,INDEX('P05'!$W:$W,$A498+52),0)+IF($A498&lt;='P06'!$B$17,INDEX('P06'!$W:$W,$A498+52),0)+IF($A498&lt;='P07'!$B$17,INDEX('P07'!$W:$W,$A498+52),0)+IF($A498&lt;='P08'!$B$17,INDEX('P08'!$W:$W,$A498+52),0)+IF($A498&lt;='P09'!$B$17,INDEX('P09'!$W:$W,$A498+52),0)+IF($A498&lt;='P10'!$B$17,INDEX('P10'!$W:$W,$A498+52),0)</f>
        <v>-78.911030969178867</v>
      </c>
      <c r="L498">
        <f>IF($A498&lt;='P01'!$B$17,INDEX('P01'!$X:$X,$A498+52),0)+IF($A498&lt;='P02'!$B$17,INDEX('P02'!$X:$X,$A498+52),0)+IF($A498&lt;='P03'!$B$17,INDEX('P03'!$X:$X,$A498+52),0)+IF($A498&lt;='P04'!$B$17,INDEX('P04'!$X:$X,$A498+52),0)+IF($A498&lt;='P05'!$B$17,INDEX('P05'!$X:$X,$A498+52),0)+IF($A498&lt;='P06'!$B$17,INDEX('P06'!$X:$X,$A498+52),0)+IF($A498&lt;='P07'!$B$17,INDEX('P07'!$X:$X,$A498+52),0)+IF($A498&lt;='P08'!$B$17,INDEX('P08'!$X:$X,$A498+52),0)+IF($A498&lt;='P09'!$B$17,INDEX('P09'!$X:$X,$A498+52),0)+IF($A498&lt;='P10'!$B$17,INDEX('P10'!$X:$X,$A498+52),0)</f>
        <v>78.85655809411827</v>
      </c>
      <c r="M498">
        <f>IF($A498&lt;='P01'!$B$17,INDEX('P01'!$AA:$AA,$A498+52),0)+IF($A498&lt;='P02'!$B$17,INDEX('P02'!$AA:$AA,$A498+52),0)+IF($A498&lt;='P03'!$B$17,INDEX('P03'!$AA:$AA,$A498+52),0)+IF($A498&lt;='P04'!$B$17,INDEX('P04'!$AA:$AA,$A498+52),0)+IF($A498&lt;='P05'!$B$17,INDEX('P05'!$AA:$AA,$A498+52),0)+IF($A498&lt;='P06'!$B$17,INDEX('P06'!$AA:$AA,$A498+52),0)+IF($A498&lt;='P07'!$B$17,INDEX('P07'!$AA:$AA,$A498+52),0)+IF($A498&lt;='P08'!$B$17,INDEX('P08'!$AA:$AA,$A498+52),0)+IF($A498&lt;='P09'!$B$17,INDEX('P09'!$AA:$AA,$A498+52),0)+IF($A498&lt;='P10'!$B$17,INDEX('P10'!$AA:$AA,$A498+52),0)</f>
        <v>-17.193982264680862</v>
      </c>
      <c r="N498">
        <f>IF($A498&lt;='P01'!$B$17,INDEX('P01'!$AB:$AB,$A498+52),0)+IF($A498&lt;='P02'!$B$17,INDEX('P02'!$AB:$AB,$A498+52),0)+IF($A498&lt;='P03'!$B$17,INDEX('P03'!$AB:$AB,$A498+52),0)+IF($A498&lt;='P04'!$B$17,INDEX('P04'!$AB:$AB,$A498+52),0)+IF($A498&lt;='P05'!$B$17,INDEX('P05'!$AB:$AB,$A498+52),0)+IF($A498&lt;='P06'!$B$17,INDEX('P06'!$AB:$AB,$A498+52),0)+IF($A498&lt;='P07'!$B$17,INDEX('P07'!$AB:$AB,$A498+52),0)+IF($A498&lt;='P08'!$B$17,INDEX('P08'!$AB:$AB,$A498+52),0)+IF($A498&lt;='P09'!$B$17,INDEX('P09'!$AB:$AB,$A498+52),0)+IF($A498&lt;='P10'!$B$17,INDEX('P10'!$AB:$AB,$A498+52),0)</f>
        <v>3.7142246534907408</v>
      </c>
      <c r="O498">
        <f>IF($A498&lt;='P01'!$B$17,INDEX('P01'!$AC:$AC,$A498+52),0)+IF($A498&lt;='P02'!$B$17,INDEX('P02'!$AC:$AC,$A498+52),0)+IF($A498&lt;='P03'!$B$17,INDEX('P03'!$AC:$AC,$A498+52),0)+IF($A498&lt;='P04'!$B$17,INDEX('P04'!$AC:$AC,$A498+52),0)+IF($A498&lt;='P05'!$B$17,INDEX('P05'!$AC:$AC,$A498+52),0)+IF($A498&lt;='P06'!$B$17,INDEX('P06'!$AC:$AC,$A498+52),0)+IF($A498&lt;='P07'!$B$17,INDEX('P07'!$AC:$AC,$A498+52),0)+IF($A498&lt;='P08'!$B$17,INDEX('P08'!$AC:$AC,$A498+52),0)+IF($A498&lt;='P09'!$B$17,INDEX('P09'!$AC:$AC,$A498+52),0)+IF($A498&lt;='P10'!$B$17,INDEX('P10'!$AC:$AC,$A498+52),0)</f>
        <v>7.4284493069814814E-2</v>
      </c>
      <c r="P498">
        <f>IF($A498&lt;='P01'!$B$17,INDEX('P01'!$AD:$AD,$A498+52),0)+IF($A498&lt;='P02'!$B$17,INDEX('P02'!$AD:$AD,$A498+52),0)+IF($A498&lt;='P03'!$B$17,INDEX('P03'!$AD:$AD,$A498+52),0)+IF($A498&lt;='P04'!$B$17,INDEX('P04'!$AD:$AD,$A498+52),0)+IF($A498&lt;='P05'!$B$17,INDEX('P05'!$AD:$AD,$A498+52),0)+IF($A498&lt;='P06'!$B$17,INDEX('P06'!$AD:$AD,$A498+52),0)+IF($A498&lt;='P07'!$B$17,INDEX('P07'!$AD:$AD,$A498+52),0)+IF($A498&lt;='P08'!$B$17,INDEX('P08'!$AD:$AD,$A498+52),0)+IF($A498&lt;='P09'!$B$17,INDEX('P09'!$AD:$AD,$A498+52),0)+IF($A498&lt;='P10'!$B$17,INDEX('P10'!$AD:$AD,$A498+52),0)</f>
        <v>0.50021638891239906</v>
      </c>
      <c r="Q498">
        <f>IF($A498&lt;='P01'!$B$17,INDEX('P01'!$AE:$AE,$A498+52),0)+IF($A498&lt;='P02'!$B$17,INDEX('P02'!$AE:$AE,$A498+52),0)+IF($A498&lt;='P03'!$B$17,INDEX('P03'!$AE:$AE,$A498+52),0)+IF($A498&lt;='P04'!$B$17,INDEX('P04'!$AE:$AE,$A498+52),0)+IF($A498&lt;='P05'!$B$17,INDEX('P05'!$AE:$AE,$A498+52),0)+IF($A498&lt;='P06'!$B$17,INDEX('P06'!$AE:$AE,$A498+52),0)+IF($A498&lt;='P07'!$B$17,INDEX('P07'!$AE:$AE,$A498+52),0)+IF($A498&lt;='P08'!$B$17,INDEX('P08'!$AE:$AE,$A498+52),0)+IF($A498&lt;='P09'!$B$17,INDEX('P09'!$AE:$AE,$A498+52),0)+IF($A498&lt;='P10'!$B$17,INDEX('P10'!$AE:$AE,$A498+52),0)</f>
        <v>20.317698416992872</v>
      </c>
      <c r="R498">
        <f>IF($A498&lt;='P01'!$B$17,INDEX('P01'!$AF:$AF,$A498+52),0)+IF($A498&lt;='P02'!$B$17,INDEX('P02'!$AF:$AF,$A498+52),0)+IF($A498&lt;='P03'!$B$17,INDEX('P03'!$AF:$AF,$A498+52),0)+IF($A498&lt;='P04'!$B$17,INDEX('P04'!$AF:$AF,$A498+52),0)+IF($A498&lt;='P05'!$B$17,INDEX('P05'!$AF:$AF,$A498+52),0)+IF($A498&lt;='P06'!$B$17,INDEX('P06'!$AF:$AF,$A498+52),0)+IF($A498&lt;='P07'!$B$17,INDEX('P07'!$AF:$AF,$A498+52),0)+IF($A498&lt;='P08'!$B$17,INDEX('P08'!$AF:$AF,$A498+52),0)+IF($A498&lt;='P09'!$B$17,INDEX('P09'!$AF:$AF,$A498+52),0)+IF($A498&lt;='P10'!$B$17,INDEX('P10'!$AF:$AF,$A498+52),0)</f>
        <v>1.6007619196516457E-2</v>
      </c>
      <c r="S498">
        <f>IF($A498&lt;='P01'!$B$17,INDEX('P01'!$AG:$AG,$A498+52),0)+IF($A498&lt;='P02'!$B$17,INDEX('P02'!$AG:$AG,$A498+52),0)+IF($A498&lt;='P03'!$B$17,INDEX('P03'!$AG:$AG,$A498+52),0)+IF($A498&lt;='P04'!$B$17,INDEX('P04'!$AG:$AG,$A498+52),0)+IF($A498&lt;='P05'!$B$17,INDEX('P05'!$AG:$AG,$A498+52),0)+IF($A498&lt;='P06'!$B$17,INDEX('P06'!$AG:$AG,$A498+52),0)+IF($A498&lt;='P07'!$B$17,INDEX('P07'!$AG:$AG,$A498+52),0)+IF($A498&lt;='P08'!$B$17,INDEX('P08'!$AG:$AG,$A498+52),0)+IF($A498&lt;='P09'!$B$17,INDEX('P09'!$AG:$AG,$A498+52),0)+IF($A498&lt;='P10'!$B$17,INDEX('P10'!$AG:$AG,$A498+52),0)</f>
        <v>1148.8954286454634</v>
      </c>
      <c r="T498">
        <f>IF($A498&lt;='P01'!$B$17,INDEX('P01'!$AI:$AI,$A498+52),0)+IF($A498&lt;='P02'!$B$17,INDEX('P02'!$AI:$AI,$A498+52),0)+IF($A498&lt;='P03'!$B$17,INDEX('P03'!$AI:$AI,$A498+52),0)+IF($A498&lt;='P04'!$B$17,INDEX('P04'!$AI:$AI,$A498+52),0)+IF($A498&lt;='P05'!$B$17,INDEX('P05'!$AI:$AI,$A498+52),0)+IF($A498&lt;='P06'!$B$17,INDEX('P06'!$AI:$AI,$A498+52),0)+IF($A498&lt;='P07'!$B$17,INDEX('P07'!$AI:$AI,$A498+52),0)+IF($A498&lt;='P08'!$B$17,INDEX('P08'!$AI:$AI,$A498+52),0)+IF($A498&lt;='P09'!$B$17,INDEX('P09'!$AI:$AI,$A498+52),0)+IF($A498&lt;='P10'!$B$17,INDEX('P10'!$AI:$AI,$A498+52),0)</f>
        <v>1148.8954286454634</v>
      </c>
    </row>
    <row r="499" spans="1:20" x14ac:dyDescent="0.35">
      <c r="A499">
        <v>467</v>
      </c>
      <c r="B499">
        <f>IF($A499&lt;='P01'!$B$17,INDEX('P01'!$J:$J,$A499+52),0)+IF($A499&lt;='P02'!$B$17,INDEX('P02'!$J:$J,$A499+52),0)+IF($A499&lt;='P03'!$B$17,INDEX('P03'!$J:$J,$A499+52),0)+IF($A499&lt;='P04'!$B$17,INDEX('P04'!$J:$J,$A499+52),0)+IF($A499&lt;='P05'!$B$17,INDEX('P05'!$J:$J,$A499+52),0)+IF($A499&lt;='P06'!$B$17,INDEX('P06'!$J:$J,$A499+52),0)+IF($A499&lt;='P07'!$B$17,INDEX('P07'!$J:$J,$A499+52),0)+IF($A499&lt;='P08'!$B$17,INDEX('P08'!$J:$J,$A499+52),0)+IF($A499&lt;='P09'!$B$17,INDEX('P09'!$J:$J,$A499+52),0)+IF($A499&lt;='P10'!$B$17,INDEX('P10'!$J:$J,$A499+52),0)</f>
        <v>9.2806929775335667E-5</v>
      </c>
      <c r="C499">
        <f>IF($A499&lt;='P01'!$B$17,INDEX('P01'!$K:$K,$A499+52),0)+IF($A499&lt;='P02'!$B$17,INDEX('P02'!$K:$K,$A499+52),0)+IF($A499&lt;='P03'!$B$17,INDEX('P03'!$K:$K,$A499+52),0)+IF($A499&lt;='P04'!$B$17,INDEX('P04'!$K:$K,$A499+52),0)+IF($A499&lt;='P05'!$B$17,INDEX('P05'!$K:$K,$A499+52),0)+IF($A499&lt;='P06'!$B$17,INDEX('P06'!$K:$K,$A499+52),0)+IF($A499&lt;='P07'!$B$17,INDEX('P07'!$K:$K,$A499+52),0)+IF($A499&lt;='P08'!$B$17,INDEX('P08'!$K:$K,$A499+52),0)+IF($A499&lt;='P09'!$B$17,INDEX('P09'!$K:$K,$A499+52),0)+IF($A499&lt;='P10'!$B$17,INDEX('P10'!$K:$K,$A499+52),0)</f>
        <v>4.9212793467485073E-4</v>
      </c>
      <c r="D499">
        <f>IF($A499&lt;='P01'!$B$17,INDEX('P01'!$L:$L,$A499+52),0)+IF($A499&lt;='P02'!$B$17,INDEX('P02'!$L:$L,$A499+52),0)+IF($A499&lt;='P03'!$B$17,INDEX('P03'!$L:$L,$A499+52),0)+IF($A499&lt;='P04'!$B$17,INDEX('P04'!$L:$L,$A499+52),0)+IF($A499&lt;='P05'!$B$17,INDEX('P05'!$L:$L,$A499+52),0)+IF($A499&lt;='P06'!$B$17,INDEX('P06'!$L:$L,$A499+52),0)+IF($A499&lt;='P07'!$B$17,INDEX('P07'!$L:$L,$A499+52),0)+IF($A499&lt;='P08'!$B$17,INDEX('P08'!$L:$L,$A499+52),0)+IF($A499&lt;='P09'!$B$17,INDEX('P09'!$L:$L,$A499+52),0)+IF($A499&lt;='P10'!$B$17,INDEX('P10'!$L:$L,$A499+52),0)</f>
        <v>0</v>
      </c>
      <c r="E499">
        <f>IF($A499&lt;='P01'!$B$17,INDEX('P01'!$M:$M,$A499+52),0)+IF($A499&lt;='P02'!$B$17,INDEX('P02'!$M:$M,$A499+52),0)+IF($A499&lt;='P03'!$B$17,INDEX('P03'!$M:$M,$A499+52),0)+IF($A499&lt;='P04'!$B$17,INDEX('P04'!$M:$M,$A499+52),0)+IF($A499&lt;='P05'!$B$17,INDEX('P05'!$M:$M,$A499+52),0)+IF($A499&lt;='P06'!$B$17,INDEX('P06'!$M:$M,$A499+52),0)+IF($A499&lt;='P07'!$B$17,INDEX('P07'!$M:$M,$A499+52),0)+IF($A499&lt;='P08'!$B$17,INDEX('P08'!$M:$M,$A499+52),0)+IF($A499&lt;='P09'!$B$17,INDEX('P09'!$M:$M,$A499+52),0)+IF($A499&lt;='P10'!$B$17,INDEX('P10'!$M:$M,$A499+52),0)</f>
        <v>0.1444195992525521</v>
      </c>
      <c r="F499">
        <f>IF($A499&lt;='P01'!$B$17,INDEX('P01'!$R:$R,$A499+52),0)+IF($A499&lt;='P02'!$B$17,INDEX('P02'!$R:$R,$A499+52),0)+IF($A499&lt;='P03'!$B$17,INDEX('P03'!$R:$R,$A499+52),0)+IF($A499&lt;='P04'!$B$17,INDEX('P04'!$R:$R,$A499+52),0)+IF($A499&lt;='P05'!$B$17,INDEX('P05'!$R:$R,$A499+52),0)+IF($A499&lt;='P06'!$B$17,INDEX('P06'!$R:$R,$A499+52),0)+IF($A499&lt;='P07'!$B$17,INDEX('P07'!$R:$R,$A499+52),0)+IF($A499&lt;='P08'!$B$17,INDEX('P08'!$R:$R,$A499+52),0)+IF($A499&lt;='P09'!$B$17,INDEX('P09'!$R:$R,$A499+52),0)+IF($A499&lt;='P10'!$B$17,INDEX('P10'!$R:$R,$A499+52),0)</f>
        <v>16.910428768724806</v>
      </c>
      <c r="G499">
        <f>IF($A499&lt;='P01'!$B$17,INDEX('P01'!$S:$S,$A499+52),0)+IF($A499&lt;='P02'!$B$17,INDEX('P02'!$S:$S,$A499+52),0)+IF($A499&lt;='P03'!$B$17,INDEX('P03'!$S:$S,$A499+52),0)+IF($A499&lt;='P04'!$B$17,INDEX('P04'!$S:$S,$A499+52),0)+IF($A499&lt;='P05'!$B$17,INDEX('P05'!$S:$S,$A499+52),0)+IF($A499&lt;='P06'!$B$17,INDEX('P06'!$S:$S,$A499+52),0)+IF($A499&lt;='P07'!$B$17,INDEX('P07'!$S:$S,$A499+52),0)+IF($A499&lt;='P08'!$B$17,INDEX('P08'!$S:$S,$A499+52),0)+IF($A499&lt;='P09'!$B$17,INDEX('P09'!$S:$S,$A499+52),0)+IF($A499&lt;='P10'!$B$17,INDEX('P10'!$S:$S,$A499+52),0)</f>
        <v>0.33820857537449611</v>
      </c>
      <c r="H499">
        <f>IF($A499&lt;='P01'!$B$17,INDEX('P01'!$T:$T,$A499+52),0)+IF($A499&lt;='P02'!$B$17,INDEX('P02'!$T:$T,$A499+52),0)+IF($A499&lt;='P03'!$B$17,INDEX('P03'!$T:$T,$A499+52),0)+IF($A499&lt;='P04'!$B$17,INDEX('P04'!$T:$T,$A499+52),0)+IF($A499&lt;='P05'!$B$17,INDEX('P05'!$T:$T,$A499+52),0)+IF($A499&lt;='P06'!$B$17,INDEX('P06'!$T:$T,$A499+52),0)+IF($A499&lt;='P07'!$B$17,INDEX('P07'!$T:$T,$A499+52),0)+IF($A499&lt;='P08'!$B$17,INDEX('P08'!$T:$T,$A499+52),0)+IF($A499&lt;='P09'!$B$17,INDEX('P09'!$T:$T,$A499+52),0)+IF($A499&lt;='P10'!$B$17,INDEX('P10'!$T:$T,$A499+52),0)</f>
        <v>2.2905173270373012</v>
      </c>
      <c r="I499">
        <f>IF($A499&lt;='P01'!$B$17,INDEX('P01'!$U:$U,$A499+52),0)+IF($A499&lt;='P02'!$B$17,INDEX('P02'!$U:$U,$A499+52),0)+IF($A499&lt;='P03'!$B$17,INDEX('P03'!$U:$U,$A499+52),0)+IF($A499&lt;='P04'!$B$17,INDEX('P04'!$U:$U,$A499+52),0)+IF($A499&lt;='P05'!$B$17,INDEX('P05'!$U:$U,$A499+52),0)+IF($A499&lt;='P06'!$B$17,INDEX('P06'!$U:$U,$A499+52),0)+IF($A499&lt;='P07'!$B$17,INDEX('P07'!$U:$U,$A499+52),0)+IF($A499&lt;='P08'!$B$17,INDEX('P08'!$U:$U,$A499+52),0)+IF($A499&lt;='P09'!$B$17,INDEX('P09'!$U:$U,$A499+52),0)+IF($A499&lt;='P10'!$B$17,INDEX('P10'!$U:$U,$A499+52),0)</f>
        <v>92.806929775335661</v>
      </c>
      <c r="J499">
        <f>IF($A499&lt;='P01'!$B$17,INDEX('P01'!$V:$V,$A499+52),0)+IF($A499&lt;='P02'!$B$17,INDEX('P02'!$V:$V,$A499+52),0)+IF($A499&lt;='P03'!$B$17,INDEX('P03'!$V:$V,$A499+52),0)+IF($A499&lt;='P04'!$B$17,INDEX('P04'!$V:$V,$A499+52),0)+IF($A499&lt;='P05'!$B$17,INDEX('P05'!$V:$V,$A499+52),0)+IF($A499&lt;='P06'!$B$17,INDEX('P06'!$V:$V,$A499+52),0)+IF($A499&lt;='P07'!$B$17,INDEX('P07'!$V:$V,$A499+52),0)+IF($A499&lt;='P08'!$B$17,INDEX('P08'!$V:$V,$A499+52),0)+IF($A499&lt;='P09'!$B$17,INDEX('P09'!$V:$V,$A499+52),0)+IF($A499&lt;='P10'!$B$17,INDEX('P10'!$V:$V,$A499+52),0)</f>
        <v>7.3299735768267635E-2</v>
      </c>
      <c r="K499">
        <f>IF($A499&lt;='P01'!$B$17,INDEX('P01'!$W:$W,$A499+52),0)+IF($A499&lt;='P02'!$B$17,INDEX('P02'!$W:$W,$A499+52),0)+IF($A499&lt;='P03'!$B$17,INDEX('P03'!$W:$W,$A499+52),0)+IF($A499&lt;='P04'!$B$17,INDEX('P04'!$W:$W,$A499+52),0)+IF($A499&lt;='P05'!$B$17,INDEX('P05'!$W:$W,$A499+52),0)+IF($A499&lt;='P06'!$B$17,INDEX('P06'!$W:$W,$A499+52),0)+IF($A499&lt;='P07'!$B$17,INDEX('P07'!$W:$W,$A499+52),0)+IF($A499&lt;='P08'!$B$17,INDEX('P08'!$W:$W,$A499+52),0)+IF($A499&lt;='P09'!$B$17,INDEX('P09'!$W:$W,$A499+52),0)+IF($A499&lt;='P10'!$B$17,INDEX('P10'!$W:$W,$A499+52),0)</f>
        <v>-78.598526644790923</v>
      </c>
      <c r="L499">
        <f>IF($A499&lt;='P01'!$B$17,INDEX('P01'!$X:$X,$A499+52),0)+IF($A499&lt;='P02'!$B$17,INDEX('P02'!$X:$X,$A499+52),0)+IF($A499&lt;='P03'!$B$17,INDEX('P03'!$X:$X,$A499+52),0)+IF($A499&lt;='P04'!$B$17,INDEX('P04'!$X:$X,$A499+52),0)+IF($A499&lt;='P05'!$B$17,INDEX('P05'!$X:$X,$A499+52),0)+IF($A499&lt;='P06'!$B$17,INDEX('P06'!$X:$X,$A499+52),0)+IF($A499&lt;='P07'!$B$17,INDEX('P07'!$X:$X,$A499+52),0)+IF($A499&lt;='P08'!$B$17,INDEX('P08'!$X:$X,$A499+52),0)+IF($A499&lt;='P09'!$B$17,INDEX('P09'!$X:$X,$A499+52),0)+IF($A499&lt;='P10'!$B$17,INDEX('P10'!$X:$X,$A499+52),0)</f>
        <v>78.544273508264595</v>
      </c>
      <c r="M499">
        <f>IF($A499&lt;='P01'!$B$17,INDEX('P01'!$AA:$AA,$A499+52),0)+IF($A499&lt;='P02'!$B$17,INDEX('P02'!$AA:$AA,$A499+52),0)+IF($A499&lt;='P03'!$B$17,INDEX('P03'!$AA:$AA,$A499+52),0)+IF($A499&lt;='P04'!$B$17,INDEX('P04'!$AA:$AA,$A499+52),0)+IF($A499&lt;='P05'!$B$17,INDEX('P05'!$AA:$AA,$A499+52),0)+IF($A499&lt;='P06'!$B$17,INDEX('P06'!$AA:$AA,$A499+52),0)+IF($A499&lt;='P07'!$B$17,INDEX('P07'!$AA:$AA,$A499+52),0)+IF($A499&lt;='P08'!$B$17,INDEX('P08'!$AA:$AA,$A499+52),0)+IF($A499&lt;='P09'!$B$17,INDEX('P09'!$AA:$AA,$A499+52),0)+IF($A499&lt;='P10'!$B$17,INDEX('P10'!$AA:$AA,$A499+52),0)</f>
        <v>-17.070008577983533</v>
      </c>
      <c r="N499">
        <f>IF($A499&lt;='P01'!$B$17,INDEX('P01'!$AB:$AB,$A499+52),0)+IF($A499&lt;='P02'!$B$17,INDEX('P02'!$AB:$AB,$A499+52),0)+IF($A499&lt;='P03'!$B$17,INDEX('P03'!$AB:$AB,$A499+52),0)+IF($A499&lt;='P04'!$B$17,INDEX('P04'!$AB:$AB,$A499+52),0)+IF($A499&lt;='P05'!$B$17,INDEX('P05'!$AB:$AB,$A499+52),0)+IF($A499&lt;='P06'!$B$17,INDEX('P06'!$AB:$AB,$A499+52),0)+IF($A499&lt;='P07'!$B$17,INDEX('P07'!$AB:$AB,$A499+52),0)+IF($A499&lt;='P08'!$B$17,INDEX('P08'!$AB:$AB,$A499+52),0)+IF($A499&lt;='P09'!$B$17,INDEX('P09'!$AB:$AB,$A499+52),0)+IF($A499&lt;='P10'!$B$17,INDEX('P10'!$AB:$AB,$A499+52),0)</f>
        <v>3.6871709768333183</v>
      </c>
      <c r="O499">
        <f>IF($A499&lt;='P01'!$B$17,INDEX('P01'!$AC:$AC,$A499+52),0)+IF($A499&lt;='P02'!$B$17,INDEX('P02'!$AC:$AC,$A499+52),0)+IF($A499&lt;='P03'!$B$17,INDEX('P03'!$AC:$AC,$A499+52),0)+IF($A499&lt;='P04'!$B$17,INDEX('P04'!$AC:$AC,$A499+52),0)+IF($A499&lt;='P05'!$B$17,INDEX('P05'!$AC:$AC,$A499+52),0)+IF($A499&lt;='P06'!$B$17,INDEX('P06'!$AC:$AC,$A499+52),0)+IF($A499&lt;='P07'!$B$17,INDEX('P07'!$AC:$AC,$A499+52),0)+IF($A499&lt;='P08'!$B$17,INDEX('P08'!$AC:$AC,$A499+52),0)+IF($A499&lt;='P09'!$B$17,INDEX('P09'!$AC:$AC,$A499+52),0)+IF($A499&lt;='P10'!$B$17,INDEX('P10'!$AC:$AC,$A499+52),0)</f>
        <v>7.3743419536666369E-2</v>
      </c>
      <c r="P499">
        <f>IF($A499&lt;='P01'!$B$17,INDEX('P01'!$AD:$AD,$A499+52),0)+IF($A499&lt;='P02'!$B$17,INDEX('P02'!$AD:$AD,$A499+52),0)+IF($A499&lt;='P03'!$B$17,INDEX('P03'!$AD:$AD,$A499+52),0)+IF($A499&lt;='P04'!$B$17,INDEX('P04'!$AD:$AD,$A499+52),0)+IF($A499&lt;='P05'!$B$17,INDEX('P05'!$AD:$AD,$A499+52),0)+IF($A499&lt;='P06'!$B$17,INDEX('P06'!$AD:$AD,$A499+52),0)+IF($A499&lt;='P07'!$B$17,INDEX('P07'!$AD:$AD,$A499+52),0)+IF($A499&lt;='P08'!$B$17,INDEX('P08'!$AD:$AD,$A499+52),0)+IF($A499&lt;='P09'!$B$17,INDEX('P09'!$AD:$AD,$A499+52),0)+IF($A499&lt;='P10'!$B$17,INDEX('P10'!$AD:$AD,$A499+52),0)</f>
        <v>0.49779759458125922</v>
      </c>
      <c r="Q499">
        <f>IF($A499&lt;='P01'!$B$17,INDEX('P01'!$AE:$AE,$A499+52),0)+IF($A499&lt;='P02'!$B$17,INDEX('P02'!$AE:$AE,$A499+52),0)+IF($A499&lt;='P03'!$B$17,INDEX('P03'!$AE:$AE,$A499+52),0)+IF($A499&lt;='P04'!$B$17,INDEX('P04'!$AE:$AE,$A499+52),0)+IF($A499&lt;='P05'!$B$17,INDEX('P05'!$AE:$AE,$A499+52),0)+IF($A499&lt;='P06'!$B$17,INDEX('P06'!$AE:$AE,$A499+52),0)+IF($A499&lt;='P07'!$B$17,INDEX('P07'!$AE:$AE,$A499+52),0)+IF($A499&lt;='P08'!$B$17,INDEX('P08'!$AE:$AE,$A499+52),0)+IF($A499&lt;='P09'!$B$17,INDEX('P09'!$AE:$AE,$A499+52),0)+IF($A499&lt;='P10'!$B$17,INDEX('P10'!$AE:$AE,$A499+52),0)</f>
        <v>20.169708326280471</v>
      </c>
      <c r="R499">
        <f>IF($A499&lt;='P01'!$B$17,INDEX('P01'!$AF:$AF,$A499+52),0)+IF($A499&lt;='P02'!$B$17,INDEX('P02'!$AF:$AF,$A499+52),0)+IF($A499&lt;='P03'!$B$17,INDEX('P03'!$AF:$AF,$A499+52),0)+IF($A499&lt;='P04'!$B$17,INDEX('P04'!$AF:$AF,$A499+52),0)+IF($A499&lt;='P05'!$B$17,INDEX('P05'!$AF:$AF,$A499+52),0)+IF($A499&lt;='P06'!$B$17,INDEX('P06'!$AF:$AF,$A499+52),0)+IF($A499&lt;='P07'!$B$17,INDEX('P07'!$AF:$AF,$A499+52),0)+IF($A499&lt;='P08'!$B$17,INDEX('P08'!$AF:$AF,$A499+52),0)+IF($A499&lt;='P09'!$B$17,INDEX('P09'!$AF:$AF,$A499+52),0)+IF($A499&lt;='P10'!$B$17,INDEX('P10'!$AF:$AF,$A499+52),0)</f>
        <v>1.5930214418452774E-2</v>
      </c>
      <c r="S499">
        <f>IF($A499&lt;='P01'!$B$17,INDEX('P01'!$AG:$AG,$A499+52),0)+IF($A499&lt;='P02'!$B$17,INDEX('P02'!$AG:$AG,$A499+52),0)+IF($A499&lt;='P03'!$B$17,INDEX('P03'!$AG:$AG,$A499+52),0)+IF($A499&lt;='P04'!$B$17,INDEX('P04'!$AG:$AG,$A499+52),0)+IF($A499&lt;='P05'!$B$17,INDEX('P05'!$AG:$AG,$A499+52),0)+IF($A499&lt;='P06'!$B$17,INDEX('P06'!$AG:$AG,$A499+52),0)+IF($A499&lt;='P07'!$B$17,INDEX('P07'!$AG:$AG,$A499+52),0)+IF($A499&lt;='P08'!$B$17,INDEX('P08'!$AG:$AG,$A499+52),0)+IF($A499&lt;='P09'!$B$17,INDEX('P09'!$AG:$AG,$A499+52),0)+IF($A499&lt;='P10'!$B$17,INDEX('P10'!$AG:$AG,$A499+52),0)</f>
        <v>1074.1123398075422</v>
      </c>
      <c r="T499">
        <f>IF($A499&lt;='P01'!$B$17,INDEX('P01'!$AI:$AI,$A499+52),0)+IF($A499&lt;='P02'!$B$17,INDEX('P02'!$AI:$AI,$A499+52),0)+IF($A499&lt;='P03'!$B$17,INDEX('P03'!$AI:$AI,$A499+52),0)+IF($A499&lt;='P04'!$B$17,INDEX('P04'!$AI:$AI,$A499+52),0)+IF($A499&lt;='P05'!$B$17,INDEX('P05'!$AI:$AI,$A499+52),0)+IF($A499&lt;='P06'!$B$17,INDEX('P06'!$AI:$AI,$A499+52),0)+IF($A499&lt;='P07'!$B$17,INDEX('P07'!$AI:$AI,$A499+52),0)+IF($A499&lt;='P08'!$B$17,INDEX('P08'!$AI:$AI,$A499+52),0)+IF($A499&lt;='P09'!$B$17,INDEX('P09'!$AI:$AI,$A499+52),0)+IF($A499&lt;='P10'!$B$17,INDEX('P10'!$AI:$AI,$A499+52),0)</f>
        <v>1074.1123398075422</v>
      </c>
    </row>
    <row r="500" spans="1:20" x14ac:dyDescent="0.35">
      <c r="A500">
        <v>468</v>
      </c>
      <c r="B500">
        <f>IF($A500&lt;='P01'!$B$17,INDEX('P01'!$J:$J,$A500+52),0)+IF($A500&lt;='P02'!$B$17,INDEX('P02'!$J:$J,$A500+52),0)+IF($A500&lt;='P03'!$B$17,INDEX('P03'!$J:$J,$A500+52),0)+IF($A500&lt;='P04'!$B$17,INDEX('P04'!$J:$J,$A500+52),0)+IF($A500&lt;='P05'!$B$17,INDEX('P05'!$J:$J,$A500+52),0)+IF($A500&lt;='P06'!$B$17,INDEX('P06'!$J:$J,$A500+52),0)+IF($A500&lt;='P07'!$B$17,INDEX('P07'!$J:$J,$A500+52),0)+IF($A500&lt;='P08'!$B$17,INDEX('P08'!$J:$J,$A500+52),0)+IF($A500&lt;='P09'!$B$17,INDEX('P09'!$J:$J,$A500+52),0)+IF($A500&lt;='P10'!$B$17,INDEX('P10'!$J:$J,$A500+52),0)</f>
        <v>9.2432555213748714E-5</v>
      </c>
      <c r="C500">
        <f>IF($A500&lt;='P01'!$B$17,INDEX('P01'!$K:$K,$A500+52),0)+IF($A500&lt;='P02'!$B$17,INDEX('P02'!$K:$K,$A500+52),0)+IF($A500&lt;='P03'!$B$17,INDEX('P03'!$K:$K,$A500+52),0)+IF($A500&lt;='P04'!$B$17,INDEX('P04'!$K:$K,$A500+52),0)+IF($A500&lt;='P05'!$B$17,INDEX('P05'!$K:$K,$A500+52),0)+IF($A500&lt;='P06'!$B$17,INDEX('P06'!$K:$K,$A500+52),0)+IF($A500&lt;='P07'!$B$17,INDEX('P07'!$K:$K,$A500+52),0)+IF($A500&lt;='P08'!$B$17,INDEX('P08'!$K:$K,$A500+52),0)+IF($A500&lt;='P09'!$B$17,INDEX('P09'!$K:$K,$A500+52),0)+IF($A500&lt;='P10'!$B$17,INDEX('P10'!$K:$K,$A500+52),0)</f>
        <v>4.9014273615320377E-4</v>
      </c>
      <c r="D500">
        <f>IF($A500&lt;='P01'!$B$17,INDEX('P01'!$L:$L,$A500+52),0)+IF($A500&lt;='P02'!$B$17,INDEX('P02'!$L:$L,$A500+52),0)+IF($A500&lt;='P03'!$B$17,INDEX('P03'!$L:$L,$A500+52),0)+IF($A500&lt;='P04'!$B$17,INDEX('P04'!$L:$L,$A500+52),0)+IF($A500&lt;='P05'!$B$17,INDEX('P05'!$L:$L,$A500+52),0)+IF($A500&lt;='P06'!$B$17,INDEX('P06'!$L:$L,$A500+52),0)+IF($A500&lt;='P07'!$B$17,INDEX('P07'!$L:$L,$A500+52),0)+IF($A500&lt;='P08'!$B$17,INDEX('P08'!$L:$L,$A500+52),0)+IF($A500&lt;='P09'!$B$17,INDEX('P09'!$L:$L,$A500+52),0)+IF($A500&lt;='P10'!$B$17,INDEX('P10'!$L:$L,$A500+52),0)</f>
        <v>0</v>
      </c>
      <c r="E500">
        <f>IF($A500&lt;='P01'!$B$17,INDEX('P01'!$M:$M,$A500+52),0)+IF($A500&lt;='P02'!$B$17,INDEX('P02'!$M:$M,$A500+52),0)+IF($A500&lt;='P03'!$B$17,INDEX('P03'!$M:$M,$A500+52),0)+IF($A500&lt;='P04'!$B$17,INDEX('P04'!$M:$M,$A500+52),0)+IF($A500&lt;='P05'!$B$17,INDEX('P05'!$M:$M,$A500+52),0)+IF($A500&lt;='P06'!$B$17,INDEX('P06'!$M:$M,$A500+52),0)+IF($A500&lt;='P07'!$B$17,INDEX('P07'!$M:$M,$A500+52),0)+IF($A500&lt;='P08'!$B$17,INDEX('P08'!$M:$M,$A500+52),0)+IF($A500&lt;='P09'!$B$17,INDEX('P09'!$M:$M,$A500+52),0)+IF($A500&lt;='P10'!$B$17,INDEX('P10'!$M:$M,$A500+52),0)</f>
        <v>0.14383702396118517</v>
      </c>
      <c r="F500">
        <f>IF($A500&lt;='P01'!$B$17,INDEX('P01'!$R:$R,$A500+52),0)+IF($A500&lt;='P02'!$B$17,INDEX('P02'!$R:$R,$A500+52),0)+IF($A500&lt;='P03'!$B$17,INDEX('P03'!$R:$R,$A500+52),0)+IF($A500&lt;='P04'!$B$17,INDEX('P04'!$R:$R,$A500+52),0)+IF($A500&lt;='P05'!$B$17,INDEX('P05'!$R:$R,$A500+52),0)+IF($A500&lt;='P06'!$B$17,INDEX('P06'!$R:$R,$A500+52),0)+IF($A500&lt;='P07'!$B$17,INDEX('P07'!$R:$R,$A500+52),0)+IF($A500&lt;='P08'!$B$17,INDEX('P08'!$R:$R,$A500+52),0)+IF($A500&lt;='P09'!$B$17,INDEX('P09'!$R:$R,$A500+52),0)+IF($A500&lt;='P10'!$B$17,INDEX('P10'!$R:$R,$A500+52),0)</f>
        <v>16.842213664832627</v>
      </c>
      <c r="G500">
        <f>IF($A500&lt;='P01'!$B$17,INDEX('P01'!$S:$S,$A500+52),0)+IF($A500&lt;='P02'!$B$17,INDEX('P02'!$S:$S,$A500+52),0)+IF($A500&lt;='P03'!$B$17,INDEX('P03'!$S:$S,$A500+52),0)+IF($A500&lt;='P04'!$B$17,INDEX('P04'!$S:$S,$A500+52),0)+IF($A500&lt;='P05'!$B$17,INDEX('P05'!$S:$S,$A500+52),0)+IF($A500&lt;='P06'!$B$17,INDEX('P06'!$S:$S,$A500+52),0)+IF($A500&lt;='P07'!$B$17,INDEX('P07'!$S:$S,$A500+52),0)+IF($A500&lt;='P08'!$B$17,INDEX('P08'!$S:$S,$A500+52),0)+IF($A500&lt;='P09'!$B$17,INDEX('P09'!$S:$S,$A500+52),0)+IF($A500&lt;='P10'!$B$17,INDEX('P10'!$S:$S,$A500+52),0)</f>
        <v>0.33684427329665256</v>
      </c>
      <c r="H500">
        <f>IF($A500&lt;='P01'!$B$17,INDEX('P01'!$T:$T,$A500+52),0)+IF($A500&lt;='P02'!$B$17,INDEX('P02'!$T:$T,$A500+52),0)+IF($A500&lt;='P03'!$B$17,INDEX('P03'!$T:$T,$A500+52),0)+IF($A500&lt;='P04'!$B$17,INDEX('P04'!$T:$T,$A500+52),0)+IF($A500&lt;='P05'!$B$17,INDEX('P05'!$T:$T,$A500+52),0)+IF($A500&lt;='P06'!$B$17,INDEX('P06'!$T:$T,$A500+52),0)+IF($A500&lt;='P07'!$B$17,INDEX('P07'!$T:$T,$A500+52),0)+IF($A500&lt;='P08'!$B$17,INDEX('P08'!$T:$T,$A500+52),0)+IF($A500&lt;='P09'!$B$17,INDEX('P09'!$T:$T,$A500+52),0)+IF($A500&lt;='P10'!$B$17,INDEX('P10'!$T:$T,$A500+52),0)</f>
        <v>2.2869038381902485</v>
      </c>
      <c r="I500">
        <f>IF($A500&lt;='P01'!$B$17,INDEX('P01'!$U:$U,$A500+52),0)+IF($A500&lt;='P02'!$B$17,INDEX('P02'!$U:$U,$A500+52),0)+IF($A500&lt;='P03'!$B$17,INDEX('P03'!$U:$U,$A500+52),0)+IF($A500&lt;='P04'!$B$17,INDEX('P04'!$U:$U,$A500+52),0)+IF($A500&lt;='P05'!$B$17,INDEX('P05'!$U:$U,$A500+52),0)+IF($A500&lt;='P06'!$B$17,INDEX('P06'!$U:$U,$A500+52),0)+IF($A500&lt;='P07'!$B$17,INDEX('P07'!$U:$U,$A500+52),0)+IF($A500&lt;='P08'!$B$17,INDEX('P08'!$U:$U,$A500+52),0)+IF($A500&lt;='P09'!$B$17,INDEX('P09'!$U:$U,$A500+52),0)+IF($A500&lt;='P10'!$B$17,INDEX('P10'!$U:$U,$A500+52),0)</f>
        <v>92.432555213748714</v>
      </c>
      <c r="J500">
        <f>IF($A500&lt;='P01'!$B$17,INDEX('P01'!$V:$V,$A500+52),0)+IF($A500&lt;='P02'!$B$17,INDEX('P02'!$V:$V,$A500+52),0)+IF($A500&lt;='P03'!$B$17,INDEX('P03'!$V:$V,$A500+52),0)+IF($A500&lt;='P04'!$B$17,INDEX('P04'!$V:$V,$A500+52),0)+IF($A500&lt;='P05'!$B$17,INDEX('P05'!$V:$V,$A500+52),0)+IF($A500&lt;='P06'!$B$17,INDEX('P06'!$V:$V,$A500+52),0)+IF($A500&lt;='P07'!$B$17,INDEX('P07'!$V:$V,$A500+52),0)+IF($A500&lt;='P08'!$B$17,INDEX('P08'!$V:$V,$A500+52),0)+IF($A500&lt;='P09'!$B$17,INDEX('P09'!$V:$V,$A500+52),0)+IF($A500&lt;='P10'!$B$17,INDEX('P10'!$V:$V,$A500+52),0)</f>
        <v>7.3184099106381684E-2</v>
      </c>
      <c r="K500">
        <f>IF($A500&lt;='P01'!$B$17,INDEX('P01'!$W:$W,$A500+52),0)+IF($A500&lt;='P02'!$B$17,INDEX('P02'!$W:$W,$A500+52),0)+IF($A500&lt;='P03'!$B$17,INDEX('P03'!$W:$W,$A500+52),0)+IF($A500&lt;='P04'!$B$17,INDEX('P04'!$W:$W,$A500+52),0)+IF($A500&lt;='P05'!$B$17,INDEX('P05'!$W:$W,$A500+52),0)+IF($A500&lt;='P06'!$B$17,INDEX('P06'!$W:$W,$A500+52),0)+IF($A500&lt;='P07'!$B$17,INDEX('P07'!$W:$W,$A500+52),0)+IF($A500&lt;='P08'!$B$17,INDEX('P08'!$W:$W,$A500+52),0)+IF($A500&lt;='P09'!$B$17,INDEX('P09'!$W:$W,$A500+52),0)+IF($A500&lt;='P10'!$B$17,INDEX('P10'!$W:$W,$A500+52),0)</f>
        <v>-78.287273759509375</v>
      </c>
      <c r="L500">
        <f>IF($A500&lt;='P01'!$B$17,INDEX('P01'!$X:$X,$A500+52),0)+IF($A500&lt;='P02'!$B$17,INDEX('P02'!$X:$X,$A500+52),0)+IF($A500&lt;='P03'!$B$17,INDEX('P03'!$X:$X,$A500+52),0)+IF($A500&lt;='P04'!$B$17,INDEX('P04'!$X:$X,$A500+52),0)+IF($A500&lt;='P05'!$B$17,INDEX('P05'!$X:$X,$A500+52),0)+IF($A500&lt;='P06'!$B$17,INDEX('P06'!$X:$X,$A500+52),0)+IF($A500&lt;='P07'!$B$17,INDEX('P07'!$X:$X,$A500+52),0)+IF($A500&lt;='P08'!$B$17,INDEX('P08'!$X:$X,$A500+52),0)+IF($A500&lt;='P09'!$B$17,INDEX('P09'!$X:$X,$A500+52),0)+IF($A500&lt;='P10'!$B$17,INDEX('P10'!$X:$X,$A500+52),0)</f>
        <v>78.233239475112413</v>
      </c>
      <c r="M500">
        <f>IF($A500&lt;='P01'!$B$17,INDEX('P01'!$AA:$AA,$A500+52),0)+IF($A500&lt;='P02'!$B$17,INDEX('P02'!$AA:$AA,$A500+52),0)+IF($A500&lt;='P03'!$B$17,INDEX('P03'!$AA:$AA,$A500+52),0)+IF($A500&lt;='P04'!$B$17,INDEX('P04'!$AA:$AA,$A500+52),0)+IF($A500&lt;='P05'!$B$17,INDEX('P05'!$AA:$AA,$A500+52),0)+IF($A500&lt;='P06'!$B$17,INDEX('P06'!$AA:$AA,$A500+52),0)+IF($A500&lt;='P07'!$B$17,INDEX('P07'!$AA:$AA,$A500+52),0)+IF($A500&lt;='P08'!$B$17,INDEX('P08'!$AA:$AA,$A500+52),0)+IF($A500&lt;='P09'!$B$17,INDEX('P09'!$AA:$AA,$A500+52),0)+IF($A500&lt;='P10'!$B$17,INDEX('P10'!$AA:$AA,$A500+52),0)</f>
        <v>-16.946931779604093</v>
      </c>
      <c r="N500">
        <f>IF($A500&lt;='P01'!$B$17,INDEX('P01'!$AB:$AB,$A500+52),0)+IF($A500&lt;='P02'!$B$17,INDEX('P02'!$AB:$AB,$A500+52),0)+IF($A500&lt;='P03'!$B$17,INDEX('P03'!$AB:$AB,$A500+52),0)+IF($A500&lt;='P04'!$B$17,INDEX('P04'!$AB:$AB,$A500+52),0)+IF($A500&lt;='P05'!$B$17,INDEX('P05'!$AB:$AB,$A500+52),0)+IF($A500&lt;='P06'!$B$17,INDEX('P06'!$AB:$AB,$A500+52),0)+IF($A500&lt;='P07'!$B$17,INDEX('P07'!$AB:$AB,$A500+52),0)+IF($A500&lt;='P08'!$B$17,INDEX('P08'!$AB:$AB,$A500+52),0)+IF($A500&lt;='P09'!$B$17,INDEX('P09'!$AB:$AB,$A500+52),0)+IF($A500&lt;='P10'!$B$17,INDEX('P10'!$AB:$AB,$A500+52),0)</f>
        <v>3.6603143537978409</v>
      </c>
      <c r="O500">
        <f>IF($A500&lt;='P01'!$B$17,INDEX('P01'!$AC:$AC,$A500+52),0)+IF($A500&lt;='P02'!$B$17,INDEX('P02'!$AC:$AC,$A500+52),0)+IF($A500&lt;='P03'!$B$17,INDEX('P03'!$AC:$AC,$A500+52),0)+IF($A500&lt;='P04'!$B$17,INDEX('P04'!$AC:$AC,$A500+52),0)+IF($A500&lt;='P05'!$B$17,INDEX('P05'!$AC:$AC,$A500+52),0)+IF($A500&lt;='P06'!$B$17,INDEX('P06'!$AC:$AC,$A500+52),0)+IF($A500&lt;='P07'!$B$17,INDEX('P07'!$AC:$AC,$A500+52),0)+IF($A500&lt;='P08'!$B$17,INDEX('P08'!$AC:$AC,$A500+52),0)+IF($A500&lt;='P09'!$B$17,INDEX('P09'!$AC:$AC,$A500+52),0)+IF($A500&lt;='P10'!$B$17,INDEX('P10'!$AC:$AC,$A500+52),0)</f>
        <v>7.3206287075956819E-2</v>
      </c>
      <c r="P500">
        <f>IF($A500&lt;='P01'!$B$17,INDEX('P01'!$AD:$AD,$A500+52),0)+IF($A500&lt;='P02'!$B$17,INDEX('P02'!$AD:$AD,$A500+52),0)+IF($A500&lt;='P03'!$B$17,INDEX('P03'!$AD:$AD,$A500+52),0)+IF($A500&lt;='P04'!$B$17,INDEX('P04'!$AD:$AD,$A500+52),0)+IF($A500&lt;='P05'!$B$17,INDEX('P05'!$AD:$AD,$A500+52),0)+IF($A500&lt;='P06'!$B$17,INDEX('P06'!$AD:$AD,$A500+52),0)+IF($A500&lt;='P07'!$B$17,INDEX('P07'!$AD:$AD,$A500+52),0)+IF($A500&lt;='P08'!$B$17,INDEX('P08'!$AD:$AD,$A500+52),0)+IF($A500&lt;='P09'!$B$17,INDEX('P09'!$AD:$AD,$A500+52),0)+IF($A500&lt;='P10'!$B$17,INDEX('P10'!$AD:$AD,$A500+52),0)</f>
        <v>0.49539049632035209</v>
      </c>
      <c r="Q500">
        <f>IF($A500&lt;='P01'!$B$17,INDEX('P01'!$AE:$AE,$A500+52),0)+IF($A500&lt;='P02'!$B$17,INDEX('P02'!$AE:$AE,$A500+52),0)+IF($A500&lt;='P03'!$B$17,INDEX('P03'!$AE:$AE,$A500+52),0)+IF($A500&lt;='P04'!$B$17,INDEX('P04'!$AE:$AE,$A500+52),0)+IF($A500&lt;='P05'!$B$17,INDEX('P05'!$AE:$AE,$A500+52),0)+IF($A500&lt;='P06'!$B$17,INDEX('P06'!$AE:$AE,$A500+52),0)+IF($A500&lt;='P07'!$B$17,INDEX('P07'!$AE:$AE,$A500+52),0)+IF($A500&lt;='P08'!$B$17,INDEX('P08'!$AE:$AE,$A500+52),0)+IF($A500&lt;='P09'!$B$17,INDEX('P09'!$AE:$AE,$A500+52),0)+IF($A500&lt;='P10'!$B$17,INDEX('P10'!$AE:$AE,$A500+52),0)</f>
        <v>20.022796166074745</v>
      </c>
      <c r="R500">
        <f>IF($A500&lt;='P01'!$B$17,INDEX('P01'!$AF:$AF,$A500+52),0)+IF($A500&lt;='P02'!$B$17,INDEX('P02'!$AF:$AF,$A500+52),0)+IF($A500&lt;='P03'!$B$17,INDEX('P03'!$AF:$AF,$A500+52),0)+IF($A500&lt;='P04'!$B$17,INDEX('P04'!$AF:$AF,$A500+52),0)+IF($A500&lt;='P05'!$B$17,INDEX('P05'!$AF:$AF,$A500+52),0)+IF($A500&lt;='P06'!$B$17,INDEX('P06'!$AF:$AF,$A500+52),0)+IF($A500&lt;='P07'!$B$17,INDEX('P07'!$AF:$AF,$A500+52),0)+IF($A500&lt;='P08'!$B$17,INDEX('P08'!$AF:$AF,$A500+52),0)+IF($A500&lt;='P09'!$B$17,INDEX('P09'!$AF:$AF,$A500+52),0)+IF($A500&lt;='P10'!$B$17,INDEX('P10'!$AF:$AF,$A500+52),0)</f>
        <v>1.585318393088123E-2</v>
      </c>
      <c r="S500">
        <f>IF($A500&lt;='P01'!$B$17,INDEX('P01'!$AG:$AG,$A500+52),0)+IF($A500&lt;='P02'!$B$17,INDEX('P02'!$AG:$AG,$A500+52),0)+IF($A500&lt;='P03'!$B$17,INDEX('P03'!$AG:$AG,$A500+52),0)+IF($A500&lt;='P04'!$B$17,INDEX('P04'!$AG:$AG,$A500+52),0)+IF($A500&lt;='P05'!$B$17,INDEX('P05'!$AG:$AG,$A500+52),0)+IF($A500&lt;='P06'!$B$17,INDEX('P06'!$AG:$AG,$A500+52),0)+IF($A500&lt;='P07'!$B$17,INDEX('P07'!$AG:$AG,$A500+52),0)+IF($A500&lt;='P08'!$B$17,INDEX('P08'!$AG:$AG,$A500+52),0)+IF($A500&lt;='P09'!$B$17,INDEX('P09'!$AG:$AG,$A500+52),0)+IF($A500&lt;='P10'!$B$17,INDEX('P10'!$AG:$AG,$A500+52),0)</f>
        <v>999.39546462980854</v>
      </c>
      <c r="T500">
        <f>IF($A500&lt;='P01'!$B$17,INDEX('P01'!$AI:$AI,$A500+52),0)+IF($A500&lt;='P02'!$B$17,INDEX('P02'!$AI:$AI,$A500+52),0)+IF($A500&lt;='P03'!$B$17,INDEX('P03'!$AI:$AI,$A500+52),0)+IF($A500&lt;='P04'!$B$17,INDEX('P04'!$AI:$AI,$A500+52),0)+IF($A500&lt;='P05'!$B$17,INDEX('P05'!$AI:$AI,$A500+52),0)+IF($A500&lt;='P06'!$B$17,INDEX('P06'!$AI:$AI,$A500+52),0)+IF($A500&lt;='P07'!$B$17,INDEX('P07'!$AI:$AI,$A500+52),0)+IF($A500&lt;='P08'!$B$17,INDEX('P08'!$AI:$AI,$A500+52),0)+IF($A500&lt;='P09'!$B$17,INDEX('P09'!$AI:$AI,$A500+52),0)+IF($A500&lt;='P10'!$B$17,INDEX('P10'!$AI:$AI,$A500+52),0)</f>
        <v>999.39546462980854</v>
      </c>
    </row>
    <row r="501" spans="1:20" x14ac:dyDescent="0.35">
      <c r="A501">
        <v>469</v>
      </c>
      <c r="B501">
        <f>IF($A501&lt;='P01'!$B$17,INDEX('P01'!$J:$J,$A501+52),0)+IF($A501&lt;='P02'!$B$17,INDEX('P02'!$J:$J,$A501+52),0)+IF($A501&lt;='P03'!$B$17,INDEX('P03'!$J:$J,$A501+52),0)+IF($A501&lt;='P04'!$B$17,INDEX('P04'!$J:$J,$A501+52),0)+IF($A501&lt;='P05'!$B$17,INDEX('P05'!$J:$J,$A501+52),0)+IF($A501&lt;='P06'!$B$17,INDEX('P06'!$J:$J,$A501+52),0)+IF($A501&lt;='P07'!$B$17,INDEX('P07'!$J:$J,$A501+52),0)+IF($A501&lt;='P08'!$B$17,INDEX('P08'!$J:$J,$A501+52),0)+IF($A501&lt;='P09'!$B$17,INDEX('P09'!$J:$J,$A501+52),0)+IF($A501&lt;='P10'!$B$17,INDEX('P10'!$J:$J,$A501+52),0)</f>
        <v>1.0108274885052139E-4</v>
      </c>
      <c r="C501">
        <f>IF($A501&lt;='P01'!$B$17,INDEX('P01'!$K:$K,$A501+52),0)+IF($A501&lt;='P02'!$B$17,INDEX('P02'!$K:$K,$A501+52),0)+IF($A501&lt;='P03'!$B$17,INDEX('P03'!$K:$K,$A501+52),0)+IF($A501&lt;='P04'!$B$17,INDEX('P04'!$K:$K,$A501+52),0)+IF($A501&lt;='P05'!$B$17,INDEX('P05'!$K:$K,$A501+52),0)+IF($A501&lt;='P06'!$B$17,INDEX('P06'!$K:$K,$A501+52),0)+IF($A501&lt;='P07'!$B$17,INDEX('P07'!$K:$K,$A501+52),0)+IF($A501&lt;='P08'!$B$17,INDEX('P08'!$K:$K,$A501+52),0)+IF($A501&lt;='P09'!$B$17,INDEX('P09'!$K:$K,$A501+52),0)+IF($A501&lt;='P10'!$B$17,INDEX('P10'!$K:$K,$A501+52),0)</f>
        <v>4.8813490295357534E-4</v>
      </c>
      <c r="D501">
        <f>IF($A501&lt;='P01'!$B$17,INDEX('P01'!$L:$L,$A501+52),0)+IF($A501&lt;='P02'!$B$17,INDEX('P02'!$L:$L,$A501+52),0)+IF($A501&lt;='P03'!$B$17,INDEX('P03'!$L:$L,$A501+52),0)+IF($A501&lt;='P04'!$B$17,INDEX('P04'!$L:$L,$A501+52),0)+IF($A501&lt;='P05'!$B$17,INDEX('P05'!$L:$L,$A501+52),0)+IF($A501&lt;='P06'!$B$17,INDEX('P06'!$L:$L,$A501+52),0)+IF($A501&lt;='P07'!$B$17,INDEX('P07'!$L:$L,$A501+52),0)+IF($A501&lt;='P08'!$B$17,INDEX('P08'!$L:$L,$A501+52),0)+IF($A501&lt;='P09'!$B$17,INDEX('P09'!$L:$L,$A501+52),0)+IF($A501&lt;='P10'!$B$17,INDEX('P10'!$L:$L,$A501+52),0)</f>
        <v>0</v>
      </c>
      <c r="E501">
        <f>IF($A501&lt;='P01'!$B$17,INDEX('P01'!$M:$M,$A501+52),0)+IF($A501&lt;='P02'!$B$17,INDEX('P02'!$M:$M,$A501+52),0)+IF($A501&lt;='P03'!$B$17,INDEX('P03'!$M:$M,$A501+52),0)+IF($A501&lt;='P04'!$B$17,INDEX('P04'!$M:$M,$A501+52),0)+IF($A501&lt;='P05'!$B$17,INDEX('P05'!$M:$M,$A501+52),0)+IF($A501&lt;='P06'!$B$17,INDEX('P06'!$M:$M,$A501+52),0)+IF($A501&lt;='P07'!$B$17,INDEX('P07'!$M:$M,$A501+52),0)+IF($A501&lt;='P08'!$B$17,INDEX('P08'!$M:$M,$A501+52),0)+IF($A501&lt;='P09'!$B$17,INDEX('P09'!$M:$M,$A501+52),0)+IF($A501&lt;='P10'!$B$17,INDEX('P10'!$M:$M,$A501+52),0)</f>
        <v>0.14324780630938108</v>
      </c>
      <c r="F501">
        <f>IF($A501&lt;='P01'!$B$17,INDEX('P01'!$R:$R,$A501+52),0)+IF($A501&lt;='P02'!$B$17,INDEX('P02'!$R:$R,$A501+52),0)+IF($A501&lt;='P03'!$B$17,INDEX('P03'!$R:$R,$A501+52),0)+IF($A501&lt;='P04'!$B$17,INDEX('P04'!$R:$R,$A501+52),0)+IF($A501&lt;='P05'!$B$17,INDEX('P05'!$R:$R,$A501+52),0)+IF($A501&lt;='P06'!$B$17,INDEX('P06'!$R:$R,$A501+52),0)+IF($A501&lt;='P07'!$B$17,INDEX('P07'!$R:$R,$A501+52),0)+IF($A501&lt;='P08'!$B$17,INDEX('P08'!$R:$R,$A501+52),0)+IF($A501&lt;='P09'!$B$17,INDEX('P09'!$R:$R,$A501+52),0)+IF($A501&lt;='P10'!$B$17,INDEX('P10'!$R:$R,$A501+52),0)</f>
        <v>16.774273734353415</v>
      </c>
      <c r="G501">
        <f>IF($A501&lt;='P01'!$B$17,INDEX('P01'!$S:$S,$A501+52),0)+IF($A501&lt;='P02'!$B$17,INDEX('P02'!$S:$S,$A501+52),0)+IF($A501&lt;='P03'!$B$17,INDEX('P03'!$S:$S,$A501+52),0)+IF($A501&lt;='P04'!$B$17,INDEX('P04'!$S:$S,$A501+52),0)+IF($A501&lt;='P05'!$B$17,INDEX('P05'!$S:$S,$A501+52),0)+IF($A501&lt;='P06'!$B$17,INDEX('P06'!$S:$S,$A501+52),0)+IF($A501&lt;='P07'!$B$17,INDEX('P07'!$S:$S,$A501+52),0)+IF($A501&lt;='P08'!$B$17,INDEX('P08'!$S:$S,$A501+52),0)+IF($A501&lt;='P09'!$B$17,INDEX('P09'!$S:$S,$A501+52),0)+IF($A501&lt;='P10'!$B$17,INDEX('P10'!$S:$S,$A501+52),0)</f>
        <v>0.3354854746870683</v>
      </c>
      <c r="H501">
        <f>IF($A501&lt;='P01'!$B$17,INDEX('P01'!$T:$T,$A501+52),0)+IF($A501&lt;='P02'!$B$17,INDEX('P02'!$T:$T,$A501+52),0)+IF($A501&lt;='P03'!$B$17,INDEX('P03'!$T:$T,$A501+52),0)+IF($A501&lt;='P04'!$B$17,INDEX('P04'!$T:$T,$A501+52),0)+IF($A501&lt;='P05'!$B$17,INDEX('P05'!$T:$T,$A501+52),0)+IF($A501&lt;='P06'!$B$17,INDEX('P06'!$T:$T,$A501+52),0)+IF($A501&lt;='P07'!$B$17,INDEX('P07'!$T:$T,$A501+52),0)+IF($A501&lt;='P08'!$B$17,INDEX('P08'!$T:$T,$A501+52),0)+IF($A501&lt;='P09'!$B$17,INDEX('P09'!$T:$T,$A501+52),0)+IF($A501&lt;='P10'!$B$17,INDEX('P10'!$T:$T,$A501+52),0)</f>
        <v>2.2832960499338415</v>
      </c>
      <c r="I501">
        <f>IF($A501&lt;='P01'!$B$17,INDEX('P01'!$U:$U,$A501+52),0)+IF($A501&lt;='P02'!$B$17,INDEX('P02'!$U:$U,$A501+52),0)+IF($A501&lt;='P03'!$B$17,INDEX('P03'!$U:$U,$A501+52),0)+IF($A501&lt;='P04'!$B$17,INDEX('P04'!$U:$U,$A501+52),0)+IF($A501&lt;='P05'!$B$17,INDEX('P05'!$U:$U,$A501+52),0)+IF($A501&lt;='P06'!$B$17,INDEX('P06'!$U:$U,$A501+52),0)+IF($A501&lt;='P07'!$B$17,INDEX('P07'!$U:$U,$A501+52),0)+IF($A501&lt;='P08'!$B$17,INDEX('P08'!$U:$U,$A501+52),0)+IF($A501&lt;='P09'!$B$17,INDEX('P09'!$U:$U,$A501+52),0)+IF($A501&lt;='P10'!$B$17,INDEX('P10'!$U:$U,$A501+52),0)</f>
        <v>101.0827488505214</v>
      </c>
      <c r="J501">
        <f>IF($A501&lt;='P01'!$B$17,INDEX('P01'!$V:$V,$A501+52),0)+IF($A501&lt;='P02'!$B$17,INDEX('P02'!$V:$V,$A501+52),0)+IF($A501&lt;='P03'!$B$17,INDEX('P03'!$V:$V,$A501+52),0)+IF($A501&lt;='P04'!$B$17,INDEX('P04'!$V:$V,$A501+52),0)+IF($A501&lt;='P05'!$B$17,INDEX('P05'!$V:$V,$A501+52),0)+IF($A501&lt;='P06'!$B$17,INDEX('P06'!$V:$V,$A501+52),0)+IF($A501&lt;='P07'!$B$17,INDEX('P07'!$V:$V,$A501+52),0)+IF($A501&lt;='P08'!$B$17,INDEX('P08'!$V:$V,$A501+52),0)+IF($A501&lt;='P09'!$B$17,INDEX('P09'!$V:$V,$A501+52),0)+IF($A501&lt;='P10'!$B$17,INDEX('P10'!$V:$V,$A501+52),0)</f>
        <v>8.0230331110414457E-2</v>
      </c>
      <c r="K501">
        <f>IF($A501&lt;='P01'!$B$17,INDEX('P01'!$W:$W,$A501+52),0)+IF($A501&lt;='P02'!$B$17,INDEX('P02'!$W:$W,$A501+52),0)+IF($A501&lt;='P03'!$B$17,INDEX('P03'!$W:$W,$A501+52),0)+IF($A501&lt;='P04'!$B$17,INDEX('P04'!$W:$W,$A501+52),0)+IF($A501&lt;='P05'!$B$17,INDEX('P05'!$W:$W,$A501+52),0)+IF($A501&lt;='P06'!$B$17,INDEX('P06'!$W:$W,$A501+52),0)+IF($A501&lt;='P07'!$B$17,INDEX('P07'!$W:$W,$A501+52),0)+IF($A501&lt;='P08'!$B$17,INDEX('P08'!$W:$W,$A501+52),0)+IF($A501&lt;='P09'!$B$17,INDEX('P09'!$W:$W,$A501+52),0)+IF($A501&lt;='P10'!$B$17,INDEX('P10'!$W:$W,$A501+52),0)</f>
        <v>-87.007486971899311</v>
      </c>
      <c r="L501">
        <f>IF($A501&lt;='P01'!$B$17,INDEX('P01'!$X:$X,$A501+52),0)+IF($A501&lt;='P02'!$B$17,INDEX('P02'!$X:$X,$A501+52),0)+IF($A501&lt;='P03'!$B$17,INDEX('P03'!$X:$X,$A501+52),0)+IF($A501&lt;='P04'!$B$17,INDEX('P04'!$X:$X,$A501+52),0)+IF($A501&lt;='P05'!$B$17,INDEX('P05'!$X:$X,$A501+52),0)+IF($A501&lt;='P06'!$B$17,INDEX('P06'!$X:$X,$A501+52),0)+IF($A501&lt;='P07'!$B$17,INDEX('P07'!$X:$X,$A501+52),0)+IF($A501&lt;='P08'!$B$17,INDEX('P08'!$X:$X,$A501+52),0)+IF($A501&lt;='P09'!$B$17,INDEX('P09'!$X:$X,$A501+52),0)+IF($A501&lt;='P10'!$B$17,INDEX('P10'!$X:$X,$A501+52),0)</f>
        <v>86.953670656802487</v>
      </c>
      <c r="M501">
        <f>IF($A501&lt;='P01'!$B$17,INDEX('P01'!$AA:$AA,$A501+52),0)+IF($A501&lt;='P02'!$B$17,INDEX('P02'!$AA:$AA,$A501+52),0)+IF($A501&lt;='P03'!$B$17,INDEX('P03'!$AA:$AA,$A501+52),0)+IF($A501&lt;='P04'!$B$17,INDEX('P04'!$AA:$AA,$A501+52),0)+IF($A501&lt;='P05'!$B$17,INDEX('P05'!$AA:$AA,$A501+52),0)+IF($A501&lt;='P06'!$B$17,INDEX('P06'!$AA:$AA,$A501+52),0)+IF($A501&lt;='P07'!$B$17,INDEX('P07'!$AA:$AA,$A501+52),0)+IF($A501&lt;='P08'!$B$17,INDEX('P08'!$AA:$AA,$A501+52),0)+IF($A501&lt;='P09'!$B$17,INDEX('P09'!$AA:$AA,$A501+52),0)+IF($A501&lt;='P10'!$B$17,INDEX('P10'!$AA:$AA,$A501+52),0)</f>
        <v>-18.774494062579187</v>
      </c>
      <c r="N501">
        <f>IF($A501&lt;='P01'!$B$17,INDEX('P01'!$AB:$AB,$A501+52),0)+IF($A501&lt;='P02'!$B$17,INDEX('P02'!$AB:$AB,$A501+52),0)+IF($A501&lt;='P03'!$B$17,INDEX('P03'!$AB:$AB,$A501+52),0)+IF($A501&lt;='P04'!$B$17,INDEX('P04'!$AB:$AB,$A501+52),0)+IF($A501&lt;='P05'!$B$17,INDEX('P05'!$AB:$AB,$A501+52),0)+IF($A501&lt;='P06'!$B$17,INDEX('P06'!$AB:$AB,$A501+52),0)+IF($A501&lt;='P07'!$B$17,INDEX('P07'!$AB:$AB,$A501+52),0)+IF($A501&lt;='P08'!$B$17,INDEX('P08'!$AB:$AB,$A501+52),0)+IF($A501&lt;='P09'!$B$17,INDEX('P09'!$AB:$AB,$A501+52),0)+IF($A501&lt;='P10'!$B$17,INDEX('P10'!$AB:$AB,$A501+52),0)</f>
        <v>3.6336533490847578</v>
      </c>
      <c r="O501">
        <f>IF($A501&lt;='P01'!$B$17,INDEX('P01'!$AC:$AC,$A501+52),0)+IF($A501&lt;='P02'!$B$17,INDEX('P02'!$AC:$AC,$A501+52),0)+IF($A501&lt;='P03'!$B$17,INDEX('P03'!$AC:$AC,$A501+52),0)+IF($A501&lt;='P04'!$B$17,INDEX('P04'!$AC:$AC,$A501+52),0)+IF($A501&lt;='P05'!$B$17,INDEX('P05'!$AC:$AC,$A501+52),0)+IF($A501&lt;='P06'!$B$17,INDEX('P06'!$AC:$AC,$A501+52),0)+IF($A501&lt;='P07'!$B$17,INDEX('P07'!$AC:$AC,$A501+52),0)+IF($A501&lt;='P08'!$B$17,INDEX('P08'!$AC:$AC,$A501+52),0)+IF($A501&lt;='P09'!$B$17,INDEX('P09'!$AC:$AC,$A501+52),0)+IF($A501&lt;='P10'!$B$17,INDEX('P10'!$AC:$AC,$A501+52),0)</f>
        <v>7.2673066981695164E-2</v>
      </c>
      <c r="P501">
        <f>IF($A501&lt;='P01'!$B$17,INDEX('P01'!$AD:$AD,$A501+52),0)+IF($A501&lt;='P02'!$B$17,INDEX('P02'!$AD:$AD,$A501+52),0)+IF($A501&lt;='P03'!$B$17,INDEX('P03'!$AD:$AD,$A501+52),0)+IF($A501&lt;='P04'!$B$17,INDEX('P04'!$AD:$AD,$A501+52),0)+IF($A501&lt;='P05'!$B$17,INDEX('P05'!$AD:$AD,$A501+52),0)+IF($A501&lt;='P06'!$B$17,INDEX('P06'!$AD:$AD,$A501+52),0)+IF($A501&lt;='P07'!$B$17,INDEX('P07'!$AD:$AD,$A501+52),0)+IF($A501&lt;='P08'!$B$17,INDEX('P08'!$AD:$AD,$A501+52),0)+IF($A501&lt;='P09'!$B$17,INDEX('P09'!$AD:$AD,$A501+52),0)+IF($A501&lt;='P10'!$B$17,INDEX('P10'!$AD:$AD,$A501+52),0)</f>
        <v>0.49299503757337731</v>
      </c>
      <c r="Q501">
        <f>IF($A501&lt;='P01'!$B$17,INDEX('P01'!$AE:$AE,$A501+52),0)+IF($A501&lt;='P02'!$B$17,INDEX('P02'!$AE:$AE,$A501+52),0)+IF($A501&lt;='P03'!$B$17,INDEX('P03'!$AE:$AE,$A501+52),0)+IF($A501&lt;='P04'!$B$17,INDEX('P04'!$AE:$AE,$A501+52),0)+IF($A501&lt;='P05'!$B$17,INDEX('P05'!$AE:$AE,$A501+52),0)+IF($A501&lt;='P06'!$B$17,INDEX('P06'!$AE:$AE,$A501+52),0)+IF($A501&lt;='P07'!$B$17,INDEX('P07'!$AE:$AE,$A501+52),0)+IF($A501&lt;='P08'!$B$17,INDEX('P08'!$AE:$AE,$A501+52),0)+IF($A501&lt;='P09'!$B$17,INDEX('P09'!$AE:$AE,$A501+52),0)+IF($A501&lt;='P10'!$B$17,INDEX('P10'!$AE:$AE,$A501+52),0)</f>
        <v>21.825156474574104</v>
      </c>
      <c r="R501">
        <f>IF($A501&lt;='P01'!$B$17,INDEX('P01'!$AF:$AF,$A501+52),0)+IF($A501&lt;='P02'!$B$17,INDEX('P02'!$AF:$AF,$A501+52),0)+IF($A501&lt;='P03'!$B$17,INDEX('P03'!$AF:$AF,$A501+52),0)+IF($A501&lt;='P04'!$B$17,INDEX('P04'!$AF:$AF,$A501+52),0)+IF($A501&lt;='P05'!$B$17,INDEX('P05'!$AF:$AF,$A501+52),0)+IF($A501&lt;='P06'!$B$17,INDEX('P06'!$AF:$AF,$A501+52),0)+IF($A501&lt;='P07'!$B$17,INDEX('P07'!$AF:$AF,$A501+52),0)+IF($A501&lt;='P08'!$B$17,INDEX('P08'!$AF:$AF,$A501+52),0)+IF($A501&lt;='P09'!$B$17,INDEX('P09'!$AF:$AF,$A501+52),0)+IF($A501&lt;='P10'!$B$17,INDEX('P10'!$AF:$AF,$A501+52),0)</f>
        <v>1.7322832534768906E-2</v>
      </c>
      <c r="S501">
        <f>IF($A501&lt;='P01'!$B$17,INDEX('P01'!$AG:$AG,$A501+52),0)+IF($A501&lt;='P02'!$B$17,INDEX('P02'!$AG:$AG,$A501+52),0)+IF($A501&lt;='P03'!$B$17,INDEX('P03'!$AG:$AG,$A501+52),0)+IF($A501&lt;='P04'!$B$17,INDEX('P04'!$AG:$AG,$A501+52),0)+IF($A501&lt;='P05'!$B$17,INDEX('P05'!$AG:$AG,$A501+52),0)+IF($A501&lt;='P06'!$B$17,INDEX('P06'!$AG:$AG,$A501+52),0)+IF($A501&lt;='P07'!$B$17,INDEX('P07'!$AG:$AG,$A501+52),0)+IF($A501&lt;='P08'!$B$17,INDEX('P08'!$AG:$AG,$A501+52),0)+IF($A501&lt;='P09'!$B$17,INDEX('P09'!$AG:$AG,$A501+52),0)+IF($A501&lt;='P10'!$B$17,INDEX('P10'!$AG:$AG,$A501+52),0)</f>
        <v>915.71355466371381</v>
      </c>
      <c r="T501">
        <f>IF($A501&lt;='P01'!$B$17,INDEX('P01'!$AI:$AI,$A501+52),0)+IF($A501&lt;='P02'!$B$17,INDEX('P02'!$AI:$AI,$A501+52),0)+IF($A501&lt;='P03'!$B$17,INDEX('P03'!$AI:$AI,$A501+52),0)+IF($A501&lt;='P04'!$B$17,INDEX('P04'!$AI:$AI,$A501+52),0)+IF($A501&lt;='P05'!$B$17,INDEX('P05'!$AI:$AI,$A501+52),0)+IF($A501&lt;='P06'!$B$17,INDEX('P06'!$AI:$AI,$A501+52),0)+IF($A501&lt;='P07'!$B$17,INDEX('P07'!$AI:$AI,$A501+52),0)+IF($A501&lt;='P08'!$B$17,INDEX('P08'!$AI:$AI,$A501+52),0)+IF($A501&lt;='P09'!$B$17,INDEX('P09'!$AI:$AI,$A501+52),0)+IF($A501&lt;='P10'!$B$17,INDEX('P10'!$AI:$AI,$A501+52),0)</f>
        <v>915.71355466371381</v>
      </c>
    </row>
    <row r="502" spans="1:20" x14ac:dyDescent="0.35">
      <c r="A502">
        <v>470</v>
      </c>
      <c r="B502">
        <f>IF($A502&lt;='P01'!$B$17,INDEX('P01'!$J:$J,$A502+52),0)+IF($A502&lt;='P02'!$B$17,INDEX('P02'!$J:$J,$A502+52),0)+IF($A502&lt;='P03'!$B$17,INDEX('P03'!$J:$J,$A502+52),0)+IF($A502&lt;='P04'!$B$17,INDEX('P04'!$J:$J,$A502+52),0)+IF($A502&lt;='P05'!$B$17,INDEX('P05'!$J:$J,$A502+52),0)+IF($A502&lt;='P06'!$B$17,INDEX('P06'!$J:$J,$A502+52),0)+IF($A502&lt;='P07'!$B$17,INDEX('P07'!$J:$J,$A502+52),0)+IF($A502&lt;='P08'!$B$17,INDEX('P08'!$J:$J,$A502+52),0)+IF($A502&lt;='P09'!$B$17,INDEX('P09'!$J:$J,$A502+52),0)+IF($A502&lt;='P10'!$B$17,INDEX('P10'!$J:$J,$A502+52),0)</f>
        <v>1.00668670901219E-4</v>
      </c>
      <c r="C502">
        <f>IF($A502&lt;='P01'!$B$17,INDEX('P01'!$K:$K,$A502+52),0)+IF($A502&lt;='P02'!$B$17,INDEX('P02'!$K:$K,$A502+52),0)+IF($A502&lt;='P03'!$B$17,INDEX('P03'!$K:$K,$A502+52),0)+IF($A502&lt;='P04'!$B$17,INDEX('P04'!$K:$K,$A502+52),0)+IF($A502&lt;='P05'!$B$17,INDEX('P05'!$K:$K,$A502+52),0)+IF($A502&lt;='P06'!$B$17,INDEX('P06'!$K:$K,$A502+52),0)+IF($A502&lt;='P07'!$B$17,INDEX('P07'!$K:$K,$A502+52),0)+IF($A502&lt;='P08'!$B$17,INDEX('P08'!$K:$K,$A502+52),0)+IF($A502&lt;='P09'!$B$17,INDEX('P09'!$K:$K,$A502+52),0)+IF($A502&lt;='P10'!$B$17,INDEX('P10'!$K:$K,$A502+52),0)</f>
        <v>4.8613529469305165E-4</v>
      </c>
      <c r="D502">
        <f>IF($A502&lt;='P01'!$B$17,INDEX('P01'!$L:$L,$A502+52),0)+IF($A502&lt;='P02'!$B$17,INDEX('P02'!$L:$L,$A502+52),0)+IF($A502&lt;='P03'!$B$17,INDEX('P03'!$L:$L,$A502+52),0)+IF($A502&lt;='P04'!$B$17,INDEX('P04'!$L:$L,$A502+52),0)+IF($A502&lt;='P05'!$B$17,INDEX('P05'!$L:$L,$A502+52),0)+IF($A502&lt;='P06'!$B$17,INDEX('P06'!$L:$L,$A502+52),0)+IF($A502&lt;='P07'!$B$17,INDEX('P07'!$L:$L,$A502+52),0)+IF($A502&lt;='P08'!$B$17,INDEX('P08'!$L:$L,$A502+52),0)+IF($A502&lt;='P09'!$B$17,INDEX('P09'!$L:$L,$A502+52),0)+IF($A502&lt;='P10'!$B$17,INDEX('P10'!$L:$L,$A502+52),0)</f>
        <v>0</v>
      </c>
      <c r="E502">
        <f>IF($A502&lt;='P01'!$B$17,INDEX('P01'!$M:$M,$A502+52),0)+IF($A502&lt;='P02'!$B$17,INDEX('P02'!$M:$M,$A502+52),0)+IF($A502&lt;='P03'!$B$17,INDEX('P03'!$M:$M,$A502+52),0)+IF($A502&lt;='P04'!$B$17,INDEX('P04'!$M:$M,$A502+52),0)+IF($A502&lt;='P05'!$B$17,INDEX('P05'!$M:$M,$A502+52),0)+IF($A502&lt;='P06'!$B$17,INDEX('P06'!$M:$M,$A502+52),0)+IF($A502&lt;='P07'!$B$17,INDEX('P07'!$M:$M,$A502+52),0)+IF($A502&lt;='P08'!$B$17,INDEX('P08'!$M:$M,$A502+52),0)+IF($A502&lt;='P09'!$B$17,INDEX('P09'!$M:$M,$A502+52),0)+IF($A502&lt;='P10'!$B$17,INDEX('P10'!$M:$M,$A502+52),0)</f>
        <v>0.14266100234378681</v>
      </c>
      <c r="F502">
        <f>IF($A502&lt;='P01'!$B$17,INDEX('P01'!$R:$R,$A502+52),0)+IF($A502&lt;='P02'!$B$17,INDEX('P02'!$R:$R,$A502+52),0)+IF($A502&lt;='P03'!$B$17,INDEX('P03'!$R:$R,$A502+52),0)+IF($A502&lt;='P04'!$B$17,INDEX('P04'!$R:$R,$A502+52),0)+IF($A502&lt;='P05'!$B$17,INDEX('P05'!$R:$R,$A502+52),0)+IF($A502&lt;='P06'!$B$17,INDEX('P06'!$R:$R,$A502+52),0)+IF($A502&lt;='P07'!$B$17,INDEX('P07'!$R:$R,$A502+52),0)+IF($A502&lt;='P08'!$B$17,INDEX('P08'!$R:$R,$A502+52),0)+IF($A502&lt;='P09'!$B$17,INDEX('P09'!$R:$R,$A502+52),0)+IF($A502&lt;='P10'!$B$17,INDEX('P10'!$R:$R,$A502+52),0)</f>
        <v>16.705559171800022</v>
      </c>
      <c r="G502">
        <f>IF($A502&lt;='P01'!$B$17,INDEX('P01'!$S:$S,$A502+52),0)+IF($A502&lt;='P02'!$B$17,INDEX('P02'!$S:$S,$A502+52),0)+IF($A502&lt;='P03'!$B$17,INDEX('P03'!$S:$S,$A502+52),0)+IF($A502&lt;='P04'!$B$17,INDEX('P04'!$S:$S,$A502+52),0)+IF($A502&lt;='P05'!$B$17,INDEX('P05'!$S:$S,$A502+52),0)+IF($A502&lt;='P06'!$B$17,INDEX('P06'!$S:$S,$A502+52),0)+IF($A502&lt;='P07'!$B$17,INDEX('P07'!$S:$S,$A502+52),0)+IF($A502&lt;='P08'!$B$17,INDEX('P08'!$S:$S,$A502+52),0)+IF($A502&lt;='P09'!$B$17,INDEX('P09'!$S:$S,$A502+52),0)+IF($A502&lt;='P10'!$B$17,INDEX('P10'!$S:$S,$A502+52),0)</f>
        <v>0.33411118343600044</v>
      </c>
      <c r="H502">
        <f>IF($A502&lt;='P01'!$B$17,INDEX('P01'!$T:$T,$A502+52),0)+IF($A502&lt;='P02'!$B$17,INDEX('P02'!$T:$T,$A502+52),0)+IF($A502&lt;='P03'!$B$17,INDEX('P03'!$T:$T,$A502+52),0)+IF($A502&lt;='P04'!$B$17,INDEX('P04'!$T:$T,$A502+52),0)+IF($A502&lt;='P05'!$B$17,INDEX('P05'!$T:$T,$A502+52),0)+IF($A502&lt;='P06'!$B$17,INDEX('P06'!$T:$T,$A502+52),0)+IF($A502&lt;='P07'!$B$17,INDEX('P07'!$T:$T,$A502+52),0)+IF($A502&lt;='P08'!$B$17,INDEX('P08'!$T:$T,$A502+52),0)+IF($A502&lt;='P09'!$B$17,INDEX('P09'!$T:$T,$A502+52),0)+IF($A502&lt;='P10'!$B$17,INDEX('P10'!$T:$T,$A502+52),0)</f>
        <v>2.2795508539261347</v>
      </c>
      <c r="I502">
        <f>IF($A502&lt;='P01'!$B$17,INDEX('P01'!$U:$U,$A502+52),0)+IF($A502&lt;='P02'!$B$17,INDEX('P02'!$U:$U,$A502+52),0)+IF($A502&lt;='P03'!$B$17,INDEX('P03'!$U:$U,$A502+52),0)+IF($A502&lt;='P04'!$B$17,INDEX('P04'!$U:$U,$A502+52),0)+IF($A502&lt;='P05'!$B$17,INDEX('P05'!$U:$U,$A502+52),0)+IF($A502&lt;='P06'!$B$17,INDEX('P06'!$U:$U,$A502+52),0)+IF($A502&lt;='P07'!$B$17,INDEX('P07'!$U:$U,$A502+52),0)+IF($A502&lt;='P08'!$B$17,INDEX('P08'!$U:$U,$A502+52),0)+IF($A502&lt;='P09'!$B$17,INDEX('P09'!$U:$U,$A502+52),0)+IF($A502&lt;='P10'!$B$17,INDEX('P10'!$U:$U,$A502+52),0)</f>
        <v>100.668670901219</v>
      </c>
      <c r="J502">
        <f>IF($A502&lt;='P01'!$B$17,INDEX('P01'!$V:$V,$A502+52),0)+IF($A502&lt;='P02'!$B$17,INDEX('P02'!$V:$V,$A502+52),0)+IF($A502&lt;='P03'!$B$17,INDEX('P03'!$V:$V,$A502+52),0)+IF($A502&lt;='P04'!$B$17,INDEX('P04'!$V:$V,$A502+52),0)+IF($A502&lt;='P05'!$B$17,INDEX('P05'!$V:$V,$A502+52),0)+IF($A502&lt;='P06'!$B$17,INDEX('P06'!$V:$V,$A502+52),0)+IF($A502&lt;='P07'!$B$17,INDEX('P07'!$V:$V,$A502+52),0)+IF($A502&lt;='P08'!$B$17,INDEX('P08'!$V:$V,$A502+52),0)+IF($A502&lt;='P09'!$B$17,INDEX('P09'!$V:$V,$A502+52),0)+IF($A502&lt;='P10'!$B$17,INDEX('P10'!$V:$V,$A502+52),0)</f>
        <v>8.0098732618935228E-2</v>
      </c>
      <c r="K502">
        <f>IF($A502&lt;='P01'!$B$17,INDEX('P01'!$W:$W,$A502+52),0)+IF($A502&lt;='P02'!$B$17,INDEX('P02'!$W:$W,$A502+52),0)+IF($A502&lt;='P03'!$B$17,INDEX('P03'!$W:$W,$A502+52),0)+IF($A502&lt;='P04'!$B$17,INDEX('P04'!$W:$W,$A502+52),0)+IF($A502&lt;='P05'!$B$17,INDEX('P05'!$W:$W,$A502+52),0)+IF($A502&lt;='P06'!$B$17,INDEX('P06'!$W:$W,$A502+52),0)+IF($A502&lt;='P07'!$B$17,INDEX('P07'!$W:$W,$A502+52),0)+IF($A502&lt;='P08'!$B$17,INDEX('P08'!$W:$W,$A502+52),0)+IF($A502&lt;='P09'!$B$17,INDEX('P09'!$W:$W,$A502+52),0)+IF($A502&lt;='P10'!$B$17,INDEX('P10'!$W:$W,$A502+52),0)</f>
        <v>-86.656872499400052</v>
      </c>
      <c r="L502">
        <f>IF($A502&lt;='P01'!$B$17,INDEX('P01'!$X:$X,$A502+52),0)+IF($A502&lt;='P02'!$B$17,INDEX('P02'!$X:$X,$A502+52),0)+IF($A502&lt;='P03'!$B$17,INDEX('P03'!$X:$X,$A502+52),0)+IF($A502&lt;='P04'!$B$17,INDEX('P04'!$X:$X,$A502+52),0)+IF($A502&lt;='P05'!$B$17,INDEX('P05'!$X:$X,$A502+52),0)+IF($A502&lt;='P06'!$B$17,INDEX('P06'!$X:$X,$A502+52),0)+IF($A502&lt;='P07'!$B$17,INDEX('P07'!$X:$X,$A502+52),0)+IF($A502&lt;='P08'!$B$17,INDEX('P08'!$X:$X,$A502+52),0)+IF($A502&lt;='P09'!$B$17,INDEX('P09'!$X:$X,$A502+52),0)+IF($A502&lt;='P10'!$B$17,INDEX('P10'!$X:$X,$A502+52),0)</f>
        <v>86.603276638828348</v>
      </c>
      <c r="M502">
        <f>IF($A502&lt;='P01'!$B$17,INDEX('P01'!$AA:$AA,$A502+52),0)+IF($A502&lt;='P02'!$B$17,INDEX('P02'!$AA:$AA,$A502+52),0)+IF($A502&lt;='P03'!$B$17,INDEX('P03'!$AA:$AA,$A502+52),0)+IF($A502&lt;='P04'!$B$17,INDEX('P04'!$AA:$AA,$A502+52),0)+IF($A502&lt;='P05'!$B$17,INDEX('P05'!$AA:$AA,$A502+52),0)+IF($A502&lt;='P06'!$B$17,INDEX('P06'!$AA:$AA,$A502+52),0)+IF($A502&lt;='P07'!$B$17,INDEX('P07'!$AA:$AA,$A502+52),0)+IF($A502&lt;='P08'!$B$17,INDEX('P08'!$AA:$AA,$A502+52),0)+IF($A502&lt;='P09'!$B$17,INDEX('P09'!$AA:$AA,$A502+52),0)+IF($A502&lt;='P10'!$B$17,INDEX('P10'!$AA:$AA,$A502+52),0)</f>
        <v>-18.637823787147688</v>
      </c>
      <c r="N502">
        <f>IF($A502&lt;='P01'!$B$17,INDEX('P01'!$AB:$AB,$A502+52),0)+IF($A502&lt;='P02'!$B$17,INDEX('P02'!$AB:$AB,$A502+52),0)+IF($A502&lt;='P03'!$B$17,INDEX('P03'!$AB:$AB,$A502+52),0)+IF($A502&lt;='P04'!$B$17,INDEX('P04'!$AB:$AB,$A502+52),0)+IF($A502&lt;='P05'!$B$17,INDEX('P05'!$AB:$AB,$A502+52),0)+IF($A502&lt;='P06'!$B$17,INDEX('P06'!$AB:$AB,$A502+52),0)+IF($A502&lt;='P07'!$B$17,INDEX('P07'!$AB:$AB,$A502+52),0)+IF($A502&lt;='P08'!$B$17,INDEX('P08'!$AB:$AB,$A502+52),0)+IF($A502&lt;='P09'!$B$17,INDEX('P09'!$AB:$AB,$A502+52),0)+IF($A502&lt;='P10'!$B$17,INDEX('P10'!$AB:$AB,$A502+52),0)</f>
        <v>3.6069601100674009</v>
      </c>
      <c r="O502">
        <f>IF($A502&lt;='P01'!$B$17,INDEX('P01'!$AC:$AC,$A502+52),0)+IF($A502&lt;='P02'!$B$17,INDEX('P02'!$AC:$AC,$A502+52),0)+IF($A502&lt;='P03'!$B$17,INDEX('P03'!$AC:$AC,$A502+52),0)+IF($A502&lt;='P04'!$B$17,INDEX('P04'!$AC:$AC,$A502+52),0)+IF($A502&lt;='P05'!$B$17,INDEX('P05'!$AC:$AC,$A502+52),0)+IF($A502&lt;='P06'!$B$17,INDEX('P06'!$AC:$AC,$A502+52),0)+IF($A502&lt;='P07'!$B$17,INDEX('P07'!$AC:$AC,$A502+52),0)+IF($A502&lt;='P08'!$B$17,INDEX('P08'!$AC:$AC,$A502+52),0)+IF($A502&lt;='P09'!$B$17,INDEX('P09'!$AC:$AC,$A502+52),0)+IF($A502&lt;='P10'!$B$17,INDEX('P10'!$AC:$AC,$A502+52),0)</f>
        <v>7.2139202201348007E-2</v>
      </c>
      <c r="P502">
        <f>IF($A502&lt;='P01'!$B$17,INDEX('P01'!$AD:$AD,$A502+52),0)+IF($A502&lt;='P02'!$B$17,INDEX('P02'!$AD:$AD,$A502+52),0)+IF($A502&lt;='P03'!$B$17,INDEX('P03'!$AD:$AD,$A502+52),0)+IF($A502&lt;='P04'!$B$17,INDEX('P04'!$AD:$AD,$A502+52),0)+IF($A502&lt;='P05'!$B$17,INDEX('P05'!$AD:$AD,$A502+52),0)+IF($A502&lt;='P06'!$B$17,INDEX('P06'!$AD:$AD,$A502+52),0)+IF($A502&lt;='P07'!$B$17,INDEX('P07'!$AD:$AD,$A502+52),0)+IF($A502&lt;='P08'!$B$17,INDEX('P08'!$AD:$AD,$A502+52),0)+IF($A502&lt;='P09'!$B$17,INDEX('P09'!$AD:$AD,$A502+52),0)+IF($A502&lt;='P10'!$B$17,INDEX('P10'!$AD:$AD,$A502+52),0)</f>
        <v>0.49058036575799618</v>
      </c>
      <c r="Q502">
        <f>IF($A502&lt;='P01'!$B$17,INDEX('P01'!$AE:$AE,$A502+52),0)+IF($A502&lt;='P02'!$B$17,INDEX('P02'!$AE:$AE,$A502+52),0)+IF($A502&lt;='P03'!$B$17,INDEX('P03'!$AE:$AE,$A502+52),0)+IF($A502&lt;='P04'!$B$17,INDEX('P04'!$AE:$AE,$A502+52),0)+IF($A502&lt;='P05'!$B$17,INDEX('P05'!$AE:$AE,$A502+52),0)+IF($A502&lt;='P06'!$B$17,INDEX('P06'!$AE:$AE,$A502+52),0)+IF($A502&lt;='P07'!$B$17,INDEX('P07'!$AE:$AE,$A502+52),0)+IF($A502&lt;='P08'!$B$17,INDEX('P08'!$AE:$AE,$A502+52),0)+IF($A502&lt;='P09'!$B$17,INDEX('P09'!$AE:$AE,$A502+52),0)+IF($A502&lt;='P10'!$B$17,INDEX('P10'!$AE:$AE,$A502+52),0)</f>
        <v>21.66482634332651</v>
      </c>
      <c r="R502">
        <f>IF($A502&lt;='P01'!$B$17,INDEX('P01'!$AF:$AF,$A502+52),0)+IF($A502&lt;='P02'!$B$17,INDEX('P02'!$AF:$AF,$A502+52),0)+IF($A502&lt;='P03'!$B$17,INDEX('P03'!$AF:$AF,$A502+52),0)+IF($A502&lt;='P04'!$B$17,INDEX('P04'!$AF:$AF,$A502+52),0)+IF($A502&lt;='P05'!$B$17,INDEX('P05'!$AF:$AF,$A502+52),0)+IF($A502&lt;='P06'!$B$17,INDEX('P06'!$AF:$AF,$A502+52),0)+IF($A502&lt;='P07'!$B$17,INDEX('P07'!$AF:$AF,$A502+52),0)+IF($A502&lt;='P08'!$B$17,INDEX('P08'!$AF:$AF,$A502+52),0)+IF($A502&lt;='P09'!$B$17,INDEX('P09'!$AF:$AF,$A502+52),0)+IF($A502&lt;='P10'!$B$17,INDEX('P10'!$AF:$AF,$A502+52),0)</f>
        <v>1.723798592923274E-2</v>
      </c>
      <c r="S502">
        <f>IF($A502&lt;='P01'!$B$17,INDEX('P01'!$AG:$AG,$A502+52),0)+IF($A502&lt;='P02'!$B$17,INDEX('P02'!$AG:$AG,$A502+52),0)+IF($A502&lt;='P03'!$B$17,INDEX('P03'!$AG:$AG,$A502+52),0)+IF($A502&lt;='P04'!$B$17,INDEX('P04'!$AG:$AG,$A502+52),0)+IF($A502&lt;='P05'!$B$17,INDEX('P05'!$AG:$AG,$A502+52),0)+IF($A502&lt;='P06'!$B$17,INDEX('P06'!$AG:$AG,$A502+52),0)+IF($A502&lt;='P07'!$B$17,INDEX('P07'!$AG:$AG,$A502+52),0)+IF($A502&lt;='P08'!$B$17,INDEX('P08'!$AG:$AG,$A502+52),0)+IF($A502&lt;='P09'!$B$17,INDEX('P09'!$AG:$AG,$A502+52),0)+IF($A502&lt;='P10'!$B$17,INDEX('P10'!$AG:$AG,$A502+52),0)</f>
        <v>832.10808591788691</v>
      </c>
      <c r="T502">
        <f>IF($A502&lt;='P01'!$B$17,INDEX('P01'!$AI:$AI,$A502+52),0)+IF($A502&lt;='P02'!$B$17,INDEX('P02'!$AI:$AI,$A502+52),0)+IF($A502&lt;='P03'!$B$17,INDEX('P03'!$AI:$AI,$A502+52),0)+IF($A502&lt;='P04'!$B$17,INDEX('P04'!$AI:$AI,$A502+52),0)+IF($A502&lt;='P05'!$B$17,INDEX('P05'!$AI:$AI,$A502+52),0)+IF($A502&lt;='P06'!$B$17,INDEX('P06'!$AI:$AI,$A502+52),0)+IF($A502&lt;='P07'!$B$17,INDEX('P07'!$AI:$AI,$A502+52),0)+IF($A502&lt;='P08'!$B$17,INDEX('P08'!$AI:$AI,$A502+52),0)+IF($A502&lt;='P09'!$B$17,INDEX('P09'!$AI:$AI,$A502+52),0)+IF($A502&lt;='P10'!$B$17,INDEX('P10'!$AI:$AI,$A502+52),0)</f>
        <v>832.10808591788691</v>
      </c>
    </row>
    <row r="503" spans="1:20" x14ac:dyDescent="0.35">
      <c r="A503">
        <v>471</v>
      </c>
      <c r="B503">
        <f>IF($A503&lt;='P01'!$B$17,INDEX('P01'!$J:$J,$A503+52),0)+IF($A503&lt;='P02'!$B$17,INDEX('P02'!$J:$J,$A503+52),0)+IF($A503&lt;='P03'!$B$17,INDEX('P03'!$J:$J,$A503+52),0)+IF($A503&lt;='P04'!$B$17,INDEX('P04'!$J:$J,$A503+52),0)+IF($A503&lt;='P05'!$B$17,INDEX('P05'!$J:$J,$A503+52),0)+IF($A503&lt;='P06'!$B$17,INDEX('P06'!$J:$J,$A503+52),0)+IF($A503&lt;='P07'!$B$17,INDEX('P07'!$J:$J,$A503+52),0)+IF($A503&lt;='P08'!$B$17,INDEX('P08'!$J:$J,$A503+52),0)+IF($A503&lt;='P09'!$B$17,INDEX('P09'!$J:$J,$A503+52),0)+IF($A503&lt;='P10'!$B$17,INDEX('P10'!$J:$J,$A503+52),0)</f>
        <v>1.0025628919138426E-4</v>
      </c>
      <c r="C503">
        <f>IF($A503&lt;='P01'!$B$17,INDEX('P01'!$K:$K,$A503+52),0)+IF($A503&lt;='P02'!$B$17,INDEX('P02'!$K:$K,$A503+52),0)+IF($A503&lt;='P03'!$B$17,INDEX('P03'!$K:$K,$A503+52),0)+IF($A503&lt;='P04'!$B$17,INDEX('P04'!$K:$K,$A503+52),0)+IF($A503&lt;='P05'!$B$17,INDEX('P05'!$K:$K,$A503+52),0)+IF($A503&lt;='P06'!$B$17,INDEX('P06'!$K:$K,$A503+52),0)+IF($A503&lt;='P07'!$B$17,INDEX('P07'!$K:$K,$A503+52),0)+IF($A503&lt;='P08'!$B$17,INDEX('P08'!$K:$K,$A503+52),0)+IF($A503&lt;='P09'!$B$17,INDEX('P09'!$K:$K,$A503+52),0)+IF($A503&lt;='P10'!$B$17,INDEX('P10'!$K:$K,$A503+52),0)</f>
        <v>4.841438776787826E-4</v>
      </c>
      <c r="D503">
        <f>IF($A503&lt;='P01'!$B$17,INDEX('P01'!$L:$L,$A503+52),0)+IF($A503&lt;='P02'!$B$17,INDEX('P02'!$L:$L,$A503+52),0)+IF($A503&lt;='P03'!$B$17,INDEX('P03'!$L:$L,$A503+52),0)+IF($A503&lt;='P04'!$B$17,INDEX('P04'!$L:$L,$A503+52),0)+IF($A503&lt;='P05'!$B$17,INDEX('P05'!$L:$L,$A503+52),0)+IF($A503&lt;='P06'!$B$17,INDEX('P06'!$L:$L,$A503+52),0)+IF($A503&lt;='P07'!$B$17,INDEX('P07'!$L:$L,$A503+52),0)+IF($A503&lt;='P08'!$B$17,INDEX('P08'!$L:$L,$A503+52),0)+IF($A503&lt;='P09'!$B$17,INDEX('P09'!$L:$L,$A503+52),0)+IF($A503&lt;='P10'!$B$17,INDEX('P10'!$L:$L,$A503+52),0)</f>
        <v>0</v>
      </c>
      <c r="E503">
        <f>IF($A503&lt;='P01'!$B$17,INDEX('P01'!$M:$M,$A503+52),0)+IF($A503&lt;='P02'!$B$17,INDEX('P02'!$M:$M,$A503+52),0)+IF($A503&lt;='P03'!$B$17,INDEX('P03'!$M:$M,$A503+52),0)+IF($A503&lt;='P04'!$B$17,INDEX('P04'!$M:$M,$A503+52),0)+IF($A503&lt;='P05'!$B$17,INDEX('P05'!$M:$M,$A503+52),0)+IF($A503&lt;='P06'!$B$17,INDEX('P06'!$M:$M,$A503+52),0)+IF($A503&lt;='P07'!$B$17,INDEX('P07'!$M:$M,$A503+52),0)+IF($A503&lt;='P08'!$B$17,INDEX('P08'!$M:$M,$A503+52),0)+IF($A503&lt;='P09'!$B$17,INDEX('P09'!$M:$M,$A503+52),0)+IF($A503&lt;='P10'!$B$17,INDEX('P10'!$M:$M,$A503+52),0)</f>
        <v>0.14207660217691664</v>
      </c>
      <c r="F503">
        <f>IF($A503&lt;='P01'!$B$17,INDEX('P01'!$R:$R,$A503+52),0)+IF($A503&lt;='P02'!$B$17,INDEX('P02'!$R:$R,$A503+52),0)+IF($A503&lt;='P03'!$B$17,INDEX('P03'!$R:$R,$A503+52),0)+IF($A503&lt;='P04'!$B$17,INDEX('P04'!$R:$R,$A503+52),0)+IF($A503&lt;='P05'!$B$17,INDEX('P05'!$R:$R,$A503+52),0)+IF($A503&lt;='P06'!$B$17,INDEX('P06'!$R:$R,$A503+52),0)+IF($A503&lt;='P07'!$B$17,INDEX('P07'!$R:$R,$A503+52),0)+IF($A503&lt;='P08'!$B$17,INDEX('P08'!$R:$R,$A503+52),0)+IF($A503&lt;='P09'!$B$17,INDEX('P09'!$R:$R,$A503+52),0)+IF($A503&lt;='P10'!$B$17,INDEX('P10'!$R:$R,$A503+52),0)</f>
        <v>16.637126093332419</v>
      </c>
      <c r="G503">
        <f>IF($A503&lt;='P01'!$B$17,INDEX('P01'!$S:$S,$A503+52),0)+IF($A503&lt;='P02'!$B$17,INDEX('P02'!$S:$S,$A503+52),0)+IF($A503&lt;='P03'!$B$17,INDEX('P03'!$S:$S,$A503+52),0)+IF($A503&lt;='P04'!$B$17,INDEX('P04'!$S:$S,$A503+52),0)+IF($A503&lt;='P05'!$B$17,INDEX('P05'!$S:$S,$A503+52),0)+IF($A503&lt;='P06'!$B$17,INDEX('P06'!$S:$S,$A503+52),0)+IF($A503&lt;='P07'!$B$17,INDEX('P07'!$S:$S,$A503+52),0)+IF($A503&lt;='P08'!$B$17,INDEX('P08'!$S:$S,$A503+52),0)+IF($A503&lt;='P09'!$B$17,INDEX('P09'!$S:$S,$A503+52),0)+IF($A503&lt;='P10'!$B$17,INDEX('P10'!$S:$S,$A503+52),0)</f>
        <v>0.33274252186664838</v>
      </c>
      <c r="H503">
        <f>IF($A503&lt;='P01'!$B$17,INDEX('P01'!$T:$T,$A503+52),0)+IF($A503&lt;='P02'!$B$17,INDEX('P02'!$T:$T,$A503+52),0)+IF($A503&lt;='P03'!$B$17,INDEX('P03'!$T:$T,$A503+52),0)+IF($A503&lt;='P04'!$B$17,INDEX('P04'!$T:$T,$A503+52),0)+IF($A503&lt;='P05'!$B$17,INDEX('P05'!$T:$T,$A503+52),0)+IF($A503&lt;='P06'!$B$17,INDEX('P06'!$T:$T,$A503+52),0)+IF($A503&lt;='P07'!$B$17,INDEX('P07'!$T:$T,$A503+52),0)+IF($A503&lt;='P08'!$B$17,INDEX('P08'!$T:$T,$A503+52),0)+IF($A503&lt;='P09'!$B$17,INDEX('P09'!$T:$T,$A503+52),0)+IF($A503&lt;='P10'!$B$17,INDEX('P10'!$T:$T,$A503+52),0)</f>
        <v>2.2758118010084289</v>
      </c>
      <c r="I503">
        <f>IF($A503&lt;='P01'!$B$17,INDEX('P01'!$U:$U,$A503+52),0)+IF($A503&lt;='P02'!$B$17,INDEX('P02'!$U:$U,$A503+52),0)+IF($A503&lt;='P03'!$B$17,INDEX('P03'!$U:$U,$A503+52),0)+IF($A503&lt;='P04'!$B$17,INDEX('P04'!$U:$U,$A503+52),0)+IF($A503&lt;='P05'!$B$17,INDEX('P05'!$U:$U,$A503+52),0)+IF($A503&lt;='P06'!$B$17,INDEX('P06'!$U:$U,$A503+52),0)+IF($A503&lt;='P07'!$B$17,INDEX('P07'!$U:$U,$A503+52),0)+IF($A503&lt;='P08'!$B$17,INDEX('P08'!$U:$U,$A503+52),0)+IF($A503&lt;='P09'!$B$17,INDEX('P09'!$U:$U,$A503+52),0)+IF($A503&lt;='P10'!$B$17,INDEX('P10'!$U:$U,$A503+52),0)</f>
        <v>100.25628919138425</v>
      </c>
      <c r="J503">
        <f>IF($A503&lt;='P01'!$B$17,INDEX('P01'!$V:$V,$A503+52),0)+IF($A503&lt;='P02'!$B$17,INDEX('P02'!$V:$V,$A503+52),0)+IF($A503&lt;='P03'!$B$17,INDEX('P03'!$V:$V,$A503+52),0)+IF($A503&lt;='P04'!$B$17,INDEX('P04'!$V:$V,$A503+52),0)+IF($A503&lt;='P05'!$B$17,INDEX('P05'!$V:$V,$A503+52),0)+IF($A503&lt;='P06'!$B$17,INDEX('P06'!$V:$V,$A503+52),0)+IF($A503&lt;='P07'!$B$17,INDEX('P07'!$V:$V,$A503+52),0)+IF($A503&lt;='P08'!$B$17,INDEX('P08'!$V:$V,$A503+52),0)+IF($A503&lt;='P09'!$B$17,INDEX('P09'!$V:$V,$A503+52),0)+IF($A503&lt;='P10'!$B$17,INDEX('P10'!$V:$V,$A503+52),0)</f>
        <v>7.9967349983014871E-2</v>
      </c>
      <c r="K503">
        <f>IF($A503&lt;='P01'!$B$17,INDEX('P01'!$W:$W,$A503+52),0)+IF($A503&lt;='P02'!$B$17,INDEX('P02'!$W:$W,$A503+52),0)+IF($A503&lt;='P03'!$B$17,INDEX('P03'!$W:$W,$A503+52),0)+IF($A503&lt;='P04'!$B$17,INDEX('P04'!$W:$W,$A503+52),0)+IF($A503&lt;='P05'!$B$17,INDEX('P05'!$W:$W,$A503+52),0)+IF($A503&lt;='P06'!$B$17,INDEX('P06'!$W:$W,$A503+52),0)+IF($A503&lt;='P07'!$B$17,INDEX('P07'!$W:$W,$A503+52),0)+IF($A503&lt;='P08'!$B$17,INDEX('P08'!$W:$W,$A503+52),0)+IF($A503&lt;='P09'!$B$17,INDEX('P09'!$W:$W,$A503+52),0)+IF($A503&lt;='P10'!$B$17,INDEX('P10'!$W:$W,$A503+52),0)</f>
        <v>-86.307684770909916</v>
      </c>
      <c r="L503">
        <f>IF($A503&lt;='P01'!$B$17,INDEX('P01'!$X:$X,$A503+52),0)+IF($A503&lt;='P02'!$B$17,INDEX('P02'!$X:$X,$A503+52),0)+IF($A503&lt;='P03'!$B$17,INDEX('P03'!$X:$X,$A503+52),0)+IF($A503&lt;='P04'!$B$17,INDEX('P04'!$X:$X,$A503+52),0)+IF($A503&lt;='P05'!$B$17,INDEX('P05'!$X:$X,$A503+52),0)+IF($A503&lt;='P06'!$B$17,INDEX('P06'!$X:$X,$A503+52),0)+IF($A503&lt;='P07'!$B$17,INDEX('P07'!$X:$X,$A503+52),0)+IF($A503&lt;='P08'!$B$17,INDEX('P08'!$X:$X,$A503+52),0)+IF($A503&lt;='P09'!$B$17,INDEX('P09'!$X:$X,$A503+52),0)+IF($A503&lt;='P10'!$B$17,INDEX('P10'!$X:$X,$A503+52),0)</f>
        <v>86.254308461787787</v>
      </c>
      <c r="M503">
        <f>IF($A503&lt;='P01'!$B$17,INDEX('P01'!$AA:$AA,$A503+52),0)+IF($A503&lt;='P02'!$B$17,INDEX('P02'!$AA:$AA,$A503+52),0)+IF($A503&lt;='P03'!$B$17,INDEX('P03'!$AA:$AA,$A503+52),0)+IF($A503&lt;='P04'!$B$17,INDEX('P04'!$AA:$AA,$A503+52),0)+IF($A503&lt;='P05'!$B$17,INDEX('P05'!$AA:$AA,$A503+52),0)+IF($A503&lt;='P06'!$B$17,INDEX('P06'!$AA:$AA,$A503+52),0)+IF($A503&lt;='P07'!$B$17,INDEX('P07'!$AA:$AA,$A503+52),0)+IF($A503&lt;='P08'!$B$17,INDEX('P08'!$AA:$AA,$A503+52),0)+IF($A503&lt;='P09'!$B$17,INDEX('P09'!$AA:$AA,$A503+52),0)+IF($A503&lt;='P10'!$B$17,INDEX('P10'!$AA:$AA,$A503+52),0)</f>
        <v>-18.502151388211985</v>
      </c>
      <c r="N503">
        <f>IF($A503&lt;='P01'!$B$17,INDEX('P01'!$AB:$AB,$A503+52),0)+IF($A503&lt;='P02'!$B$17,INDEX('P02'!$AB:$AB,$A503+52),0)+IF($A503&lt;='P03'!$B$17,INDEX('P03'!$AB:$AB,$A503+52),0)+IF($A503&lt;='P04'!$B$17,INDEX('P04'!$AB:$AB,$A503+52),0)+IF($A503&lt;='P05'!$B$17,INDEX('P05'!$AB:$AB,$A503+52),0)+IF($A503&lt;='P06'!$B$17,INDEX('P06'!$AB:$AB,$A503+52),0)+IF($A503&lt;='P07'!$B$17,INDEX('P07'!$AB:$AB,$A503+52),0)+IF($A503&lt;='P08'!$B$17,INDEX('P08'!$AB:$AB,$A503+52),0)+IF($A503&lt;='P09'!$B$17,INDEX('P09'!$AB:$AB,$A503+52),0)+IF($A503&lt;='P10'!$B$17,INDEX('P10'!$AB:$AB,$A503+52),0)</f>
        <v>3.5804629626803632</v>
      </c>
      <c r="O503">
        <f>IF($A503&lt;='P01'!$B$17,INDEX('P01'!$AC:$AC,$A503+52),0)+IF($A503&lt;='P02'!$B$17,INDEX('P02'!$AC:$AC,$A503+52),0)+IF($A503&lt;='P03'!$B$17,INDEX('P03'!$AC:$AC,$A503+52),0)+IF($A503&lt;='P04'!$B$17,INDEX('P04'!$AC:$AC,$A503+52),0)+IF($A503&lt;='P05'!$B$17,INDEX('P05'!$AC:$AC,$A503+52),0)+IF($A503&lt;='P06'!$B$17,INDEX('P06'!$AC:$AC,$A503+52),0)+IF($A503&lt;='P07'!$B$17,INDEX('P07'!$AC:$AC,$A503+52),0)+IF($A503&lt;='P08'!$B$17,INDEX('P08'!$AC:$AC,$A503+52),0)+IF($A503&lt;='P09'!$B$17,INDEX('P09'!$AC:$AC,$A503+52),0)+IF($A503&lt;='P10'!$B$17,INDEX('P10'!$AC:$AC,$A503+52),0)</f>
        <v>7.1609259253607269E-2</v>
      </c>
      <c r="P503">
        <f>IF($A503&lt;='P01'!$B$17,INDEX('P01'!$AD:$AD,$A503+52),0)+IF($A503&lt;='P02'!$B$17,INDEX('P02'!$AD:$AD,$A503+52),0)+IF($A503&lt;='P03'!$B$17,INDEX('P03'!$AD:$AD,$A503+52),0)+IF($A503&lt;='P04'!$B$17,INDEX('P04'!$AD:$AD,$A503+52),0)+IF($A503&lt;='P05'!$B$17,INDEX('P05'!$AD:$AD,$A503+52),0)+IF($A503&lt;='P06'!$B$17,INDEX('P06'!$AD:$AD,$A503+52),0)+IF($A503&lt;='P07'!$B$17,INDEX('P07'!$AD:$AD,$A503+52),0)+IF($A503&lt;='P08'!$B$17,INDEX('P08'!$AD:$AD,$A503+52),0)+IF($A503&lt;='P09'!$B$17,INDEX('P09'!$AD:$AD,$A503+52),0)+IF($A503&lt;='P10'!$B$17,INDEX('P10'!$AD:$AD,$A503+52),0)</f>
        <v>0.48817752091759758</v>
      </c>
      <c r="Q503">
        <f>IF($A503&lt;='P01'!$B$17,INDEX('P01'!$AE:$AE,$A503+52),0)+IF($A503&lt;='P02'!$B$17,INDEX('P02'!$AE:$AE,$A503+52),0)+IF($A503&lt;='P03'!$B$17,INDEX('P03'!$AE:$AE,$A503+52),0)+IF($A503&lt;='P04'!$B$17,INDEX('P04'!$AE:$AE,$A503+52),0)+IF($A503&lt;='P05'!$B$17,INDEX('P05'!$AE:$AE,$A503+52),0)+IF($A503&lt;='P06'!$B$17,INDEX('P06'!$AE:$AE,$A503+52),0)+IF($A503&lt;='P07'!$B$17,INDEX('P07'!$AE:$AE,$A503+52),0)+IF($A503&lt;='P08'!$B$17,INDEX('P08'!$AE:$AE,$A503+52),0)+IF($A503&lt;='P09'!$B$17,INDEX('P09'!$AE:$AE,$A503+52),0)+IF($A503&lt;='P10'!$B$17,INDEX('P10'!$AE:$AE,$A503+52),0)</f>
        <v>21.50567401582185</v>
      </c>
      <c r="R503">
        <f>IF($A503&lt;='P01'!$B$17,INDEX('P01'!$AF:$AF,$A503+52),0)+IF($A503&lt;='P02'!$B$17,INDEX('P02'!$AF:$AF,$A503+52),0)+IF($A503&lt;='P03'!$B$17,INDEX('P03'!$AF:$AF,$A503+52),0)+IF($A503&lt;='P04'!$B$17,INDEX('P04'!$AF:$AF,$A503+52),0)+IF($A503&lt;='P05'!$B$17,INDEX('P05'!$AF:$AF,$A503+52),0)+IF($A503&lt;='P06'!$B$17,INDEX('P06'!$AF:$AF,$A503+52),0)+IF($A503&lt;='P07'!$B$17,INDEX('P07'!$AF:$AF,$A503+52),0)+IF($A503&lt;='P08'!$B$17,INDEX('P08'!$AF:$AF,$A503+52),0)+IF($A503&lt;='P09'!$B$17,INDEX('P09'!$AF:$AF,$A503+52),0)+IF($A503&lt;='P10'!$B$17,INDEX('P10'!$AF:$AF,$A503+52),0)</f>
        <v>1.7153554899293495E-2</v>
      </c>
      <c r="S503">
        <f>IF($A503&lt;='P01'!$B$17,INDEX('P01'!$AG:$AG,$A503+52),0)+IF($A503&lt;='P02'!$B$17,INDEX('P02'!$AG:$AG,$A503+52),0)+IF($A503&lt;='P03'!$B$17,INDEX('P03'!$AG:$AG,$A503+52),0)+IF($A503&lt;='P04'!$B$17,INDEX('P04'!$AG:$AG,$A503+52),0)+IF($A503&lt;='P05'!$B$17,INDEX('P05'!$AG:$AG,$A503+52),0)+IF($A503&lt;='P06'!$B$17,INDEX('P06'!$AG:$AG,$A503+52),0)+IF($A503&lt;='P07'!$B$17,INDEX('P07'!$AG:$AG,$A503+52),0)+IF($A503&lt;='P08'!$B$17,INDEX('P08'!$AG:$AG,$A503+52),0)+IF($A503&lt;='P09'!$B$17,INDEX('P09'!$AG:$AG,$A503+52),0)+IF($A503&lt;='P10'!$B$17,INDEX('P10'!$AG:$AG,$A503+52),0)</f>
        <v>748.57788280005798</v>
      </c>
      <c r="T503">
        <f>IF($A503&lt;='P01'!$B$17,INDEX('P01'!$AI:$AI,$A503+52),0)+IF($A503&lt;='P02'!$B$17,INDEX('P02'!$AI:$AI,$A503+52),0)+IF($A503&lt;='P03'!$B$17,INDEX('P03'!$AI:$AI,$A503+52),0)+IF($A503&lt;='P04'!$B$17,INDEX('P04'!$AI:$AI,$A503+52),0)+IF($A503&lt;='P05'!$B$17,INDEX('P05'!$AI:$AI,$A503+52),0)+IF($A503&lt;='P06'!$B$17,INDEX('P06'!$AI:$AI,$A503+52),0)+IF($A503&lt;='P07'!$B$17,INDEX('P07'!$AI:$AI,$A503+52),0)+IF($A503&lt;='P08'!$B$17,INDEX('P08'!$AI:$AI,$A503+52),0)+IF($A503&lt;='P09'!$B$17,INDEX('P09'!$AI:$AI,$A503+52),0)+IF($A503&lt;='P10'!$B$17,INDEX('P10'!$AI:$AI,$A503+52),0)</f>
        <v>748.57788280005798</v>
      </c>
    </row>
    <row r="504" spans="1:20" x14ac:dyDescent="0.35">
      <c r="A504">
        <v>472</v>
      </c>
      <c r="B504">
        <f>IF($A504&lt;='P01'!$B$17,INDEX('P01'!$J:$J,$A504+52),0)+IF($A504&lt;='P02'!$B$17,INDEX('P02'!$J:$J,$A504+52),0)+IF($A504&lt;='P03'!$B$17,INDEX('P03'!$J:$J,$A504+52),0)+IF($A504&lt;='P04'!$B$17,INDEX('P04'!$J:$J,$A504+52),0)+IF($A504&lt;='P05'!$B$17,INDEX('P05'!$J:$J,$A504+52),0)+IF($A504&lt;='P06'!$B$17,INDEX('P06'!$J:$J,$A504+52),0)+IF($A504&lt;='P07'!$B$17,INDEX('P07'!$J:$J,$A504+52),0)+IF($A504&lt;='P08'!$B$17,INDEX('P08'!$J:$J,$A504+52),0)+IF($A504&lt;='P09'!$B$17,INDEX('P09'!$J:$J,$A504+52),0)+IF($A504&lt;='P10'!$B$17,INDEX('P10'!$J:$J,$A504+52),0)</f>
        <v>9.9845596772498555E-5</v>
      </c>
      <c r="C504">
        <f>IF($A504&lt;='P01'!$B$17,INDEX('P01'!$K:$K,$A504+52),0)+IF($A504&lt;='P02'!$B$17,INDEX('P02'!$K:$K,$A504+52),0)+IF($A504&lt;='P03'!$B$17,INDEX('P03'!$K:$K,$A504+52),0)+IF($A504&lt;='P04'!$B$17,INDEX('P04'!$K:$K,$A504+52),0)+IF($A504&lt;='P05'!$B$17,INDEX('P05'!$K:$K,$A504+52),0)+IF($A504&lt;='P06'!$B$17,INDEX('P06'!$K:$K,$A504+52),0)+IF($A504&lt;='P07'!$B$17,INDEX('P07'!$K:$K,$A504+52),0)+IF($A504&lt;='P08'!$B$17,INDEX('P08'!$K:$K,$A504+52),0)+IF($A504&lt;='P09'!$B$17,INDEX('P09'!$K:$K,$A504+52),0)+IF($A504&lt;='P10'!$B$17,INDEX('P10'!$K:$K,$A504+52),0)</f>
        <v>4.821606183559381E-4</v>
      </c>
      <c r="D504">
        <f>IF($A504&lt;='P01'!$B$17,INDEX('P01'!$L:$L,$A504+52),0)+IF($A504&lt;='P02'!$B$17,INDEX('P02'!$L:$L,$A504+52),0)+IF($A504&lt;='P03'!$B$17,INDEX('P03'!$L:$L,$A504+52),0)+IF($A504&lt;='P04'!$B$17,INDEX('P04'!$L:$L,$A504+52),0)+IF($A504&lt;='P05'!$B$17,INDEX('P05'!$L:$L,$A504+52),0)+IF($A504&lt;='P06'!$B$17,INDEX('P06'!$L:$L,$A504+52),0)+IF($A504&lt;='P07'!$B$17,INDEX('P07'!$L:$L,$A504+52),0)+IF($A504&lt;='P08'!$B$17,INDEX('P08'!$L:$L,$A504+52),0)+IF($A504&lt;='P09'!$B$17,INDEX('P09'!$L:$L,$A504+52),0)+IF($A504&lt;='P10'!$B$17,INDEX('P10'!$L:$L,$A504+52),0)</f>
        <v>0</v>
      </c>
      <c r="E504">
        <f>IF($A504&lt;='P01'!$B$17,INDEX('P01'!$M:$M,$A504+52),0)+IF($A504&lt;='P02'!$B$17,INDEX('P02'!$M:$M,$A504+52),0)+IF($A504&lt;='P03'!$B$17,INDEX('P03'!$M:$M,$A504+52),0)+IF($A504&lt;='P04'!$B$17,INDEX('P04'!$M:$M,$A504+52),0)+IF($A504&lt;='P05'!$B$17,INDEX('P05'!$M:$M,$A504+52),0)+IF($A504&lt;='P06'!$B$17,INDEX('P06'!$M:$M,$A504+52),0)+IF($A504&lt;='P07'!$B$17,INDEX('P07'!$M:$M,$A504+52),0)+IF($A504&lt;='P08'!$B$17,INDEX('P08'!$M:$M,$A504+52),0)+IF($A504&lt;='P09'!$B$17,INDEX('P09'!$M:$M,$A504+52),0)+IF($A504&lt;='P10'!$B$17,INDEX('P10'!$M:$M,$A504+52),0)</f>
        <v>0.14149459596178821</v>
      </c>
      <c r="F504">
        <f>IF($A504&lt;='P01'!$B$17,INDEX('P01'!$R:$R,$A504+52),0)+IF($A504&lt;='P02'!$B$17,INDEX('P02'!$R:$R,$A504+52),0)+IF($A504&lt;='P03'!$B$17,INDEX('P03'!$R:$R,$A504+52),0)+IF($A504&lt;='P04'!$B$17,INDEX('P04'!$R:$R,$A504+52),0)+IF($A504&lt;='P05'!$B$17,INDEX('P05'!$R:$R,$A504+52),0)+IF($A504&lt;='P06'!$B$17,INDEX('P06'!$R:$R,$A504+52),0)+IF($A504&lt;='P07'!$B$17,INDEX('P07'!$R:$R,$A504+52),0)+IF($A504&lt;='P08'!$B$17,INDEX('P08'!$R:$R,$A504+52),0)+IF($A504&lt;='P09'!$B$17,INDEX('P09'!$R:$R,$A504+52),0)+IF($A504&lt;='P10'!$B$17,INDEX('P10'!$R:$R,$A504+52),0)</f>
        <v>16.568973345872021</v>
      </c>
      <c r="G504">
        <f>IF($A504&lt;='P01'!$B$17,INDEX('P01'!$S:$S,$A504+52),0)+IF($A504&lt;='P02'!$B$17,INDEX('P02'!$S:$S,$A504+52),0)+IF($A504&lt;='P03'!$B$17,INDEX('P03'!$S:$S,$A504+52),0)+IF($A504&lt;='P04'!$B$17,INDEX('P04'!$S:$S,$A504+52),0)+IF($A504&lt;='P05'!$B$17,INDEX('P05'!$S:$S,$A504+52),0)+IF($A504&lt;='P06'!$B$17,INDEX('P06'!$S:$S,$A504+52),0)+IF($A504&lt;='P07'!$B$17,INDEX('P07'!$S:$S,$A504+52),0)+IF($A504&lt;='P08'!$B$17,INDEX('P08'!$S:$S,$A504+52),0)+IF($A504&lt;='P09'!$B$17,INDEX('P09'!$S:$S,$A504+52),0)+IF($A504&lt;='P10'!$B$17,INDEX('P10'!$S:$S,$A504+52),0)</f>
        <v>0.33137946691744041</v>
      </c>
      <c r="H504">
        <f>IF($A504&lt;='P01'!$B$17,INDEX('P01'!$T:$T,$A504+52),0)+IF($A504&lt;='P02'!$B$17,INDEX('P02'!$T:$T,$A504+52),0)+IF($A504&lt;='P03'!$B$17,INDEX('P03'!$T:$T,$A504+52),0)+IF($A504&lt;='P04'!$B$17,INDEX('P04'!$T:$T,$A504+52),0)+IF($A504&lt;='P05'!$B$17,INDEX('P05'!$T:$T,$A504+52),0)+IF($A504&lt;='P06'!$B$17,INDEX('P06'!$T:$T,$A504+52),0)+IF($A504&lt;='P07'!$B$17,INDEX('P07'!$T:$T,$A504+52),0)+IF($A504&lt;='P08'!$B$17,INDEX('P08'!$T:$T,$A504+52),0)+IF($A504&lt;='P09'!$B$17,INDEX('P09'!$T:$T,$A504+52),0)+IF($A504&lt;='P10'!$B$17,INDEX('P10'!$T:$T,$A504+52),0)</f>
        <v>2.2720788811044681</v>
      </c>
      <c r="I504">
        <f>IF($A504&lt;='P01'!$B$17,INDEX('P01'!$U:$U,$A504+52),0)+IF($A504&lt;='P02'!$B$17,INDEX('P02'!$U:$U,$A504+52),0)+IF($A504&lt;='P03'!$B$17,INDEX('P03'!$U:$U,$A504+52),0)+IF($A504&lt;='P04'!$B$17,INDEX('P04'!$U:$U,$A504+52),0)+IF($A504&lt;='P05'!$B$17,INDEX('P05'!$U:$U,$A504+52),0)+IF($A504&lt;='P06'!$B$17,INDEX('P06'!$U:$U,$A504+52),0)+IF($A504&lt;='P07'!$B$17,INDEX('P07'!$U:$U,$A504+52),0)+IF($A504&lt;='P08'!$B$17,INDEX('P08'!$U:$U,$A504+52),0)+IF($A504&lt;='P09'!$B$17,INDEX('P09'!$U:$U,$A504+52),0)+IF($A504&lt;='P10'!$B$17,INDEX('P10'!$U:$U,$A504+52),0)</f>
        <v>99.845596772498553</v>
      </c>
      <c r="J504">
        <f>IF($A504&lt;='P01'!$B$17,INDEX('P01'!$V:$V,$A504+52),0)+IF($A504&lt;='P02'!$B$17,INDEX('P02'!$V:$V,$A504+52),0)+IF($A504&lt;='P03'!$B$17,INDEX('P03'!$V:$V,$A504+52),0)+IF($A504&lt;='P04'!$B$17,INDEX('P04'!$V:$V,$A504+52),0)+IF($A504&lt;='P05'!$B$17,INDEX('P05'!$V:$V,$A504+52),0)+IF($A504&lt;='P06'!$B$17,INDEX('P06'!$V:$V,$A504+52),0)+IF($A504&lt;='P07'!$B$17,INDEX('P07'!$V:$V,$A504+52),0)+IF($A504&lt;='P08'!$B$17,INDEX('P08'!$V:$V,$A504+52),0)+IF($A504&lt;='P09'!$B$17,INDEX('P09'!$V:$V,$A504+52),0)+IF($A504&lt;='P10'!$B$17,INDEX('P10'!$V:$V,$A504+52),0)</f>
        <v>7.9836182848594381E-2</v>
      </c>
      <c r="K504">
        <f>IF($A504&lt;='P01'!$B$17,INDEX('P01'!$W:$W,$A504+52),0)+IF($A504&lt;='P02'!$B$17,INDEX('P02'!$W:$W,$A504+52),0)+IF($A504&lt;='P03'!$B$17,INDEX('P03'!$W:$W,$A504+52),0)+IF($A504&lt;='P04'!$B$17,INDEX('P04'!$W:$W,$A504+52),0)+IF($A504&lt;='P05'!$B$17,INDEX('P05'!$W:$W,$A504+52),0)+IF($A504&lt;='P06'!$B$17,INDEX('P06'!$W:$W,$A504+52),0)+IF($A504&lt;='P07'!$B$17,INDEX('P07'!$W:$W,$A504+52),0)+IF($A504&lt;='P08'!$B$17,INDEX('P08'!$W:$W,$A504+52),0)+IF($A504&lt;='P09'!$B$17,INDEX('P09'!$W:$W,$A504+52),0)+IF($A504&lt;='P10'!$B$17,INDEX('P10'!$W:$W,$A504+52),0)</f>
        <v>-85.959917957497041</v>
      </c>
      <c r="L504">
        <f>IF($A504&lt;='P01'!$B$17,INDEX('P01'!$X:$X,$A504+52),0)+IF($A504&lt;='P02'!$B$17,INDEX('P02'!$X:$X,$A504+52),0)+IF($A504&lt;='P03'!$B$17,INDEX('P03'!$X:$X,$A504+52),0)+IF($A504&lt;='P04'!$B$17,INDEX('P04'!$X:$X,$A504+52),0)+IF($A504&lt;='P05'!$B$17,INDEX('P05'!$X:$X,$A504+52),0)+IF($A504&lt;='P06'!$B$17,INDEX('P06'!$X:$X,$A504+52),0)+IF($A504&lt;='P07'!$B$17,INDEX('P07'!$X:$X,$A504+52),0)+IF($A504&lt;='P08'!$B$17,INDEX('P08'!$X:$X,$A504+52),0)+IF($A504&lt;='P09'!$B$17,INDEX('P09'!$X:$X,$A504+52),0)+IF($A504&lt;='P10'!$B$17,INDEX('P10'!$X:$X,$A504+52),0)</f>
        <v>85.906760300448312</v>
      </c>
      <c r="M504">
        <f>IF($A504&lt;='P01'!$B$17,INDEX('P01'!$AA:$AA,$A504+52),0)+IF($A504&lt;='P02'!$B$17,INDEX('P02'!$AA:$AA,$A504+52),0)+IF($A504&lt;='P03'!$B$17,INDEX('P03'!$AA:$AA,$A504+52),0)+IF($A504&lt;='P04'!$B$17,INDEX('P04'!$AA:$AA,$A504+52),0)+IF($A504&lt;='P05'!$B$17,INDEX('P05'!$AA:$AA,$A504+52),0)+IF($A504&lt;='P06'!$B$17,INDEX('P06'!$AA:$AA,$A504+52),0)+IF($A504&lt;='P07'!$B$17,INDEX('P07'!$AA:$AA,$A504+52),0)+IF($A504&lt;='P08'!$B$17,INDEX('P08'!$AA:$AA,$A504+52),0)+IF($A504&lt;='P09'!$B$17,INDEX('P09'!$AA:$AA,$A504+52),0)+IF($A504&lt;='P10'!$B$17,INDEX('P10'!$AA:$AA,$A504+52),0)</f>
        <v>-18.367469565227211</v>
      </c>
      <c r="N504">
        <f>IF($A504&lt;='P01'!$B$17,INDEX('P01'!$AB:$AB,$A504+52),0)+IF($A504&lt;='P02'!$B$17,INDEX('P02'!$AB:$AB,$A504+52),0)+IF($A504&lt;='P03'!$B$17,INDEX('P03'!$AB:$AB,$A504+52),0)+IF($A504&lt;='P04'!$B$17,INDEX('P04'!$AB:$AB,$A504+52),0)+IF($A504&lt;='P05'!$B$17,INDEX('P05'!$AB:$AB,$A504+52),0)+IF($A504&lt;='P06'!$B$17,INDEX('P06'!$AB:$AB,$A504+52),0)+IF($A504&lt;='P07'!$B$17,INDEX('P07'!$AB:$AB,$A504+52),0)+IF($A504&lt;='P08'!$B$17,INDEX('P08'!$AB:$AB,$A504+52),0)+IF($A504&lt;='P09'!$B$17,INDEX('P09'!$AB:$AB,$A504+52),0)+IF($A504&lt;='P10'!$B$17,INDEX('P10'!$AB:$AB,$A504+52),0)</f>
        <v>3.5541604664117816</v>
      </c>
      <c r="O504">
        <f>IF($A504&lt;='P01'!$B$17,INDEX('P01'!$AC:$AC,$A504+52),0)+IF($A504&lt;='P02'!$B$17,INDEX('P02'!$AC:$AC,$A504+52),0)+IF($A504&lt;='P03'!$B$17,INDEX('P03'!$AC:$AC,$A504+52),0)+IF($A504&lt;='P04'!$B$17,INDEX('P04'!$AC:$AC,$A504+52),0)+IF($A504&lt;='P05'!$B$17,INDEX('P05'!$AC:$AC,$A504+52),0)+IF($A504&lt;='P06'!$B$17,INDEX('P06'!$AC:$AC,$A504+52),0)+IF($A504&lt;='P07'!$B$17,INDEX('P07'!$AC:$AC,$A504+52),0)+IF($A504&lt;='P08'!$B$17,INDEX('P08'!$AC:$AC,$A504+52),0)+IF($A504&lt;='P09'!$B$17,INDEX('P09'!$AC:$AC,$A504+52),0)+IF($A504&lt;='P10'!$B$17,INDEX('P10'!$AC:$AC,$A504+52),0)</f>
        <v>7.1083209328235641E-2</v>
      </c>
      <c r="P504">
        <f>IF($A504&lt;='P01'!$B$17,INDEX('P01'!$AD:$AD,$A504+52),0)+IF($A504&lt;='P02'!$B$17,INDEX('P02'!$AD:$AD,$A504+52),0)+IF($A504&lt;='P03'!$B$17,INDEX('P03'!$AD:$AD,$A504+52),0)+IF($A504&lt;='P04'!$B$17,INDEX('P04'!$AD:$AD,$A504+52),0)+IF($A504&lt;='P05'!$B$17,INDEX('P05'!$AD:$AD,$A504+52),0)+IF($A504&lt;='P06'!$B$17,INDEX('P06'!$AD:$AD,$A504+52),0)+IF($A504&lt;='P07'!$B$17,INDEX('P07'!$AD:$AD,$A504+52),0)+IF($A504&lt;='P08'!$B$17,INDEX('P08'!$AD:$AD,$A504+52),0)+IF($A504&lt;='P09'!$B$17,INDEX('P09'!$AD:$AD,$A504+52),0)+IF($A504&lt;='P10'!$B$17,INDEX('P10'!$AD:$AD,$A504+52),0)</f>
        <v>0.48578644512408681</v>
      </c>
      <c r="Q504">
        <f>IF($A504&lt;='P01'!$B$17,INDEX('P01'!$AE:$AE,$A504+52),0)+IF($A504&lt;='P02'!$B$17,INDEX('P02'!$AE:$AE,$A504+52),0)+IF($A504&lt;='P03'!$B$17,INDEX('P03'!$AE:$AE,$A504+52),0)+IF($A504&lt;='P04'!$B$17,INDEX('P04'!$AE:$AE,$A504+52),0)+IF($A504&lt;='P05'!$B$17,INDEX('P05'!$AE:$AE,$A504+52),0)+IF($A504&lt;='P06'!$B$17,INDEX('P06'!$AE:$AE,$A504+52),0)+IF($A504&lt;='P07'!$B$17,INDEX('P07'!$AE:$AE,$A504+52),0)+IF($A504&lt;='P08'!$B$17,INDEX('P08'!$AE:$AE,$A504+52),0)+IF($A504&lt;='P09'!$B$17,INDEX('P09'!$AE:$AE,$A504+52),0)+IF($A504&lt;='P10'!$B$17,INDEX('P10'!$AE:$AE,$A504+52),0)</f>
        <v>21.347690839777194</v>
      </c>
      <c r="R504">
        <f>IF($A504&lt;='P01'!$B$17,INDEX('P01'!$AF:$AF,$A504+52),0)+IF($A504&lt;='P02'!$B$17,INDEX('P02'!$AF:$AF,$A504+52),0)+IF($A504&lt;='P03'!$B$17,INDEX('P03'!$AF:$AF,$A504+52),0)+IF($A504&lt;='P04'!$B$17,INDEX('P04'!$AF:$AF,$A504+52),0)+IF($A504&lt;='P05'!$B$17,INDEX('P05'!$AF:$AF,$A504+52),0)+IF($A504&lt;='P06'!$B$17,INDEX('P06'!$AF:$AF,$A504+52),0)+IF($A504&lt;='P07'!$B$17,INDEX('P07'!$AF:$AF,$A504+52),0)+IF($A504&lt;='P08'!$B$17,INDEX('P08'!$AF:$AF,$A504+52),0)+IF($A504&lt;='P09'!$B$17,INDEX('P09'!$AF:$AF,$A504+52),0)+IF($A504&lt;='P10'!$B$17,INDEX('P10'!$AF:$AF,$A504+52),0)</f>
        <v>1.7069537409476952E-2</v>
      </c>
      <c r="S504">
        <f>IF($A504&lt;='P01'!$B$17,INDEX('P01'!$AG:$AG,$A504+52),0)+IF($A504&lt;='P02'!$B$17,INDEX('P02'!$AG:$AG,$A504+52),0)+IF($A504&lt;='P03'!$B$17,INDEX('P03'!$AG:$AG,$A504+52),0)+IF($A504&lt;='P04'!$B$17,INDEX('P04'!$AG:$AG,$A504+52),0)+IF($A504&lt;='P05'!$B$17,INDEX('P05'!$AG:$AG,$A504+52),0)+IF($A504&lt;='P06'!$B$17,INDEX('P06'!$AG:$AG,$A504+52),0)+IF($A504&lt;='P07'!$B$17,INDEX('P07'!$AG:$AG,$A504+52),0)+IF($A504&lt;='P08'!$B$17,INDEX('P08'!$AG:$AG,$A504+52),0)+IF($A504&lt;='P09'!$B$17,INDEX('P09'!$AG:$AG,$A504+52),0)+IF($A504&lt;='P10'!$B$17,INDEX('P10'!$AG:$AG,$A504+52),0)</f>
        <v>665.12177169460642</v>
      </c>
      <c r="T504">
        <f>IF($A504&lt;='P01'!$B$17,INDEX('P01'!$AI:$AI,$A504+52),0)+IF($A504&lt;='P02'!$B$17,INDEX('P02'!$AI:$AI,$A504+52),0)+IF($A504&lt;='P03'!$B$17,INDEX('P03'!$AI:$AI,$A504+52),0)+IF($A504&lt;='P04'!$B$17,INDEX('P04'!$AI:$AI,$A504+52),0)+IF($A504&lt;='P05'!$B$17,INDEX('P05'!$AI:$AI,$A504+52),0)+IF($A504&lt;='P06'!$B$17,INDEX('P06'!$AI:$AI,$A504+52),0)+IF($A504&lt;='P07'!$B$17,INDEX('P07'!$AI:$AI,$A504+52),0)+IF($A504&lt;='P08'!$B$17,INDEX('P08'!$AI:$AI,$A504+52),0)+IF($A504&lt;='P09'!$B$17,INDEX('P09'!$AI:$AI,$A504+52),0)+IF($A504&lt;='P10'!$B$17,INDEX('P10'!$AI:$AI,$A504+52),0)</f>
        <v>665.12177169460642</v>
      </c>
    </row>
    <row r="505" spans="1:20" x14ac:dyDescent="0.35">
      <c r="A505">
        <v>473</v>
      </c>
      <c r="B505">
        <f>IF($A505&lt;='P01'!$B$17,INDEX('P01'!$J:$J,$A505+52),0)+IF($A505&lt;='P02'!$B$17,INDEX('P02'!$J:$J,$A505+52),0)+IF($A505&lt;='P03'!$B$17,INDEX('P03'!$J:$J,$A505+52),0)+IF($A505&lt;='P04'!$B$17,INDEX('P04'!$J:$J,$A505+52),0)+IF($A505&lt;='P05'!$B$17,INDEX('P05'!$J:$J,$A505+52),0)+IF($A505&lt;='P06'!$B$17,INDEX('P06'!$J:$J,$A505+52),0)+IF($A505&lt;='P07'!$B$17,INDEX('P07'!$J:$J,$A505+52),0)+IF($A505&lt;='P08'!$B$17,INDEX('P08'!$J:$J,$A505+52),0)+IF($A505&lt;='P09'!$B$17,INDEX('P09'!$J:$J,$A505+52),0)+IF($A505&lt;='P10'!$B$17,INDEX('P10'!$J:$J,$A505+52),0)</f>
        <v>9.9436586724507386E-5</v>
      </c>
      <c r="C505">
        <f>IF($A505&lt;='P01'!$B$17,INDEX('P01'!$K:$K,$A505+52),0)+IF($A505&lt;='P02'!$B$17,INDEX('P02'!$K:$K,$A505+52),0)+IF($A505&lt;='P03'!$B$17,INDEX('P03'!$K:$K,$A505+52),0)+IF($A505&lt;='P04'!$B$17,INDEX('P04'!$K:$K,$A505+52),0)+IF($A505&lt;='P05'!$B$17,INDEX('P05'!$K:$K,$A505+52),0)+IF($A505&lt;='P06'!$B$17,INDEX('P06'!$K:$K,$A505+52),0)+IF($A505&lt;='P07'!$B$17,INDEX('P07'!$K:$K,$A505+52),0)+IF($A505&lt;='P08'!$B$17,INDEX('P08'!$K:$K,$A505+52),0)+IF($A505&lt;='P09'!$B$17,INDEX('P09'!$K:$K,$A505+52),0)+IF($A505&lt;='P10'!$B$17,INDEX('P10'!$K:$K,$A505+52),0)</f>
        <v>4.8018548330714316E-4</v>
      </c>
      <c r="D505">
        <f>IF($A505&lt;='P01'!$B$17,INDEX('P01'!$L:$L,$A505+52),0)+IF($A505&lt;='P02'!$B$17,INDEX('P02'!$L:$L,$A505+52),0)+IF($A505&lt;='P03'!$B$17,INDEX('P03'!$L:$L,$A505+52),0)+IF($A505&lt;='P04'!$B$17,INDEX('P04'!$L:$L,$A505+52),0)+IF($A505&lt;='P05'!$B$17,INDEX('P05'!$L:$L,$A505+52),0)+IF($A505&lt;='P06'!$B$17,INDEX('P06'!$L:$L,$A505+52),0)+IF($A505&lt;='P07'!$B$17,INDEX('P07'!$L:$L,$A505+52),0)+IF($A505&lt;='P08'!$B$17,INDEX('P08'!$L:$L,$A505+52),0)+IF($A505&lt;='P09'!$B$17,INDEX('P09'!$L:$L,$A505+52),0)+IF($A505&lt;='P10'!$B$17,INDEX('P10'!$L:$L,$A505+52),0)</f>
        <v>0</v>
      </c>
      <c r="E505">
        <f>IF($A505&lt;='P01'!$B$17,INDEX('P01'!$M:$M,$A505+52),0)+IF($A505&lt;='P02'!$B$17,INDEX('P02'!$M:$M,$A505+52),0)+IF($A505&lt;='P03'!$B$17,INDEX('P03'!$M:$M,$A505+52),0)+IF($A505&lt;='P04'!$B$17,INDEX('P04'!$M:$M,$A505+52),0)+IF($A505&lt;='P05'!$B$17,INDEX('P05'!$M:$M,$A505+52),0)+IF($A505&lt;='P06'!$B$17,INDEX('P06'!$M:$M,$A505+52),0)+IF($A505&lt;='P07'!$B$17,INDEX('P07'!$M:$M,$A505+52),0)+IF($A505&lt;='P08'!$B$17,INDEX('P08'!$M:$M,$A505+52),0)+IF($A505&lt;='P09'!$B$17,INDEX('P09'!$M:$M,$A505+52),0)+IF($A505&lt;='P10'!$B$17,INDEX('P10'!$M:$M,$A505+52),0)</f>
        <v>0.14091497389175656</v>
      </c>
      <c r="F505">
        <f>IF($A505&lt;='P01'!$B$17,INDEX('P01'!$R:$R,$A505+52),0)+IF($A505&lt;='P02'!$B$17,INDEX('P02'!$R:$R,$A505+52),0)+IF($A505&lt;='P03'!$B$17,INDEX('P03'!$R:$R,$A505+52),0)+IF($A505&lt;='P04'!$B$17,INDEX('P04'!$R:$R,$A505+52),0)+IF($A505&lt;='P05'!$B$17,INDEX('P05'!$R:$R,$A505+52),0)+IF($A505&lt;='P06'!$B$17,INDEX('P06'!$R:$R,$A505+52),0)+IF($A505&lt;='P07'!$B$17,INDEX('P07'!$R:$R,$A505+52),0)+IF($A505&lt;='P08'!$B$17,INDEX('P08'!$R:$R,$A505+52),0)+IF($A505&lt;='P09'!$B$17,INDEX('P09'!$R:$R,$A505+52),0)+IF($A505&lt;='P10'!$B$17,INDEX('P10'!$R:$R,$A505+52),0)</f>
        <v>16.50109978106374</v>
      </c>
      <c r="G505">
        <f>IF($A505&lt;='P01'!$B$17,INDEX('P01'!$S:$S,$A505+52),0)+IF($A505&lt;='P02'!$B$17,INDEX('P02'!$S:$S,$A505+52),0)+IF($A505&lt;='P03'!$B$17,INDEX('P03'!$S:$S,$A505+52),0)+IF($A505&lt;='P04'!$B$17,INDEX('P04'!$S:$S,$A505+52),0)+IF($A505&lt;='P05'!$B$17,INDEX('P05'!$S:$S,$A505+52),0)+IF($A505&lt;='P06'!$B$17,INDEX('P06'!$S:$S,$A505+52),0)+IF($A505&lt;='P07'!$B$17,INDEX('P07'!$S:$S,$A505+52),0)+IF($A505&lt;='P08'!$B$17,INDEX('P08'!$S:$S,$A505+52),0)+IF($A505&lt;='P09'!$B$17,INDEX('P09'!$S:$S,$A505+52),0)+IF($A505&lt;='P10'!$B$17,INDEX('P10'!$S:$S,$A505+52),0)</f>
        <v>0.33002199562127482</v>
      </c>
      <c r="H505">
        <f>IF($A505&lt;='P01'!$B$17,INDEX('P01'!$T:$T,$A505+52),0)+IF($A505&lt;='P02'!$B$17,INDEX('P02'!$T:$T,$A505+52),0)+IF($A505&lt;='P03'!$B$17,INDEX('P03'!$T:$T,$A505+52),0)+IF($A505&lt;='P04'!$B$17,INDEX('P04'!$T:$T,$A505+52),0)+IF($A505&lt;='P05'!$B$17,INDEX('P05'!$T:$T,$A505+52),0)+IF($A505&lt;='P06'!$B$17,INDEX('P06'!$T:$T,$A505+52),0)+IF($A505&lt;='P07'!$B$17,INDEX('P07'!$T:$T,$A505+52),0)+IF($A505&lt;='P08'!$B$17,INDEX('P08'!$T:$T,$A505+52),0)+IF($A505&lt;='P09'!$B$17,INDEX('P09'!$T:$T,$A505+52),0)+IF($A505&lt;='P10'!$B$17,INDEX('P10'!$T:$T,$A505+52),0)</f>
        <v>2.2683520841545257</v>
      </c>
      <c r="I505">
        <f>IF($A505&lt;='P01'!$B$17,INDEX('P01'!$U:$U,$A505+52),0)+IF($A505&lt;='P02'!$B$17,INDEX('P02'!$U:$U,$A505+52),0)+IF($A505&lt;='P03'!$B$17,INDEX('P03'!$U:$U,$A505+52),0)+IF($A505&lt;='P04'!$B$17,INDEX('P04'!$U:$U,$A505+52),0)+IF($A505&lt;='P05'!$B$17,INDEX('P05'!$U:$U,$A505+52),0)+IF($A505&lt;='P06'!$B$17,INDEX('P06'!$U:$U,$A505+52),0)+IF($A505&lt;='P07'!$B$17,INDEX('P07'!$U:$U,$A505+52),0)+IF($A505&lt;='P08'!$B$17,INDEX('P08'!$U:$U,$A505+52),0)+IF($A505&lt;='P09'!$B$17,INDEX('P09'!$U:$U,$A505+52),0)+IF($A505&lt;='P10'!$B$17,INDEX('P10'!$U:$U,$A505+52),0)</f>
        <v>99.436586724507393</v>
      </c>
      <c r="J505">
        <f>IF($A505&lt;='P01'!$B$17,INDEX('P01'!$V:$V,$A505+52),0)+IF($A505&lt;='P02'!$B$17,INDEX('P02'!$V:$V,$A505+52),0)+IF($A505&lt;='P03'!$B$17,INDEX('P03'!$V:$V,$A505+52),0)+IF($A505&lt;='P04'!$B$17,INDEX('P04'!$V:$V,$A505+52),0)+IF($A505&lt;='P05'!$B$17,INDEX('P05'!$V:$V,$A505+52),0)+IF($A505&lt;='P06'!$B$17,INDEX('P06'!$V:$V,$A505+52),0)+IF($A505&lt;='P07'!$B$17,INDEX('P07'!$V:$V,$A505+52),0)+IF($A505&lt;='P08'!$B$17,INDEX('P08'!$V:$V,$A505+52),0)+IF($A505&lt;='P09'!$B$17,INDEX('P09'!$V:$V,$A505+52),0)+IF($A505&lt;='P10'!$B$17,INDEX('P10'!$V:$V,$A505+52),0)</f>
        <v>7.9705230862195692E-2</v>
      </c>
      <c r="K505">
        <f>IF($A505&lt;='P01'!$B$17,INDEX('P01'!$W:$W,$A505+52),0)+IF($A505&lt;='P02'!$B$17,INDEX('P02'!$W:$W,$A505+52),0)+IF($A505&lt;='P03'!$B$17,INDEX('P03'!$W:$W,$A505+52),0)+IF($A505&lt;='P04'!$B$17,INDEX('P04'!$W:$W,$A505+52),0)+IF($A505&lt;='P05'!$B$17,INDEX('P05'!$W:$W,$A505+52),0)+IF($A505&lt;='P06'!$B$17,INDEX('P06'!$W:$W,$A505+52),0)+IF($A505&lt;='P07'!$B$17,INDEX('P07'!$W:$W,$A505+52),0)+IF($A505&lt;='P08'!$B$17,INDEX('P08'!$W:$W,$A505+52),0)+IF($A505&lt;='P09'!$B$17,INDEX('P09'!$W:$W,$A505+52),0)+IF($A505&lt;='P10'!$B$17,INDEX('P10'!$W:$W,$A505+52),0)</f>
        <v>-85.613566254081647</v>
      </c>
      <c r="L505">
        <f>IF($A505&lt;='P01'!$B$17,INDEX('P01'!$X:$X,$A505+52),0)+IF($A505&lt;='P02'!$B$17,INDEX('P02'!$X:$X,$A505+52),0)+IF($A505&lt;='P03'!$B$17,INDEX('P03'!$X:$X,$A505+52),0)+IF($A505&lt;='P04'!$B$17,INDEX('P04'!$X:$X,$A505+52),0)+IF($A505&lt;='P05'!$B$17,INDEX('P05'!$X:$X,$A505+52),0)+IF($A505&lt;='P06'!$B$17,INDEX('P06'!$X:$X,$A505+52),0)+IF($A505&lt;='P07'!$B$17,INDEX('P07'!$X:$X,$A505+52),0)+IF($A505&lt;='P08'!$B$17,INDEX('P08'!$X:$X,$A505+52),0)+IF($A505&lt;='P09'!$B$17,INDEX('P09'!$X:$X,$A505+52),0)+IF($A505&lt;='P10'!$B$17,INDEX('P10'!$X:$X,$A505+52),0)</f>
        <v>85.560626353414406</v>
      </c>
      <c r="M505">
        <f>IF($A505&lt;='P01'!$B$17,INDEX('P01'!$AA:$AA,$A505+52),0)+IF($A505&lt;='P02'!$B$17,INDEX('P02'!$AA:$AA,$A505+52),0)+IF($A505&lt;='P03'!$B$17,INDEX('P03'!$AA:$AA,$A505+52),0)+IF($A505&lt;='P04'!$B$17,INDEX('P04'!$AA:$AA,$A505+52),0)+IF($A505&lt;='P05'!$B$17,INDEX('P05'!$AA:$AA,$A505+52),0)+IF($A505&lt;='P06'!$B$17,INDEX('P06'!$AA:$AA,$A505+52),0)+IF($A505&lt;='P07'!$B$17,INDEX('P07'!$AA:$AA,$A505+52),0)+IF($A505&lt;='P08'!$B$17,INDEX('P08'!$AA:$AA,$A505+52),0)+IF($A505&lt;='P09'!$B$17,INDEX('P09'!$AA:$AA,$A505+52),0)+IF($A505&lt;='P10'!$B$17,INDEX('P10'!$AA:$AA,$A505+52),0)</f>
        <v>-18.23377107113236</v>
      </c>
      <c r="N505">
        <f>IF($A505&lt;='P01'!$B$17,INDEX('P01'!$AB:$AB,$A505+52),0)+IF($A505&lt;='P02'!$B$17,INDEX('P02'!$AB:$AB,$A505+52),0)+IF($A505&lt;='P03'!$B$17,INDEX('P03'!$AB:$AB,$A505+52),0)+IF($A505&lt;='P04'!$B$17,INDEX('P04'!$AB:$AB,$A505+52),0)+IF($A505&lt;='P05'!$B$17,INDEX('P05'!$AB:$AB,$A505+52),0)+IF($A505&lt;='P06'!$B$17,INDEX('P06'!$AB:$AB,$A505+52),0)+IF($A505&lt;='P07'!$B$17,INDEX('P07'!$AB:$AB,$A505+52),0)+IF($A505&lt;='P08'!$B$17,INDEX('P08'!$AB:$AB,$A505+52),0)+IF($A505&lt;='P09'!$B$17,INDEX('P09'!$AB:$AB,$A505+52),0)+IF($A505&lt;='P10'!$B$17,INDEX('P10'!$AB:$AB,$A505+52),0)</f>
        <v>3.5280511913319583</v>
      </c>
      <c r="O505">
        <f>IF($A505&lt;='P01'!$B$17,INDEX('P01'!$AC:$AC,$A505+52),0)+IF($A505&lt;='P02'!$B$17,INDEX('P02'!$AC:$AC,$A505+52),0)+IF($A505&lt;='P03'!$B$17,INDEX('P03'!$AC:$AC,$A505+52),0)+IF($A505&lt;='P04'!$B$17,INDEX('P04'!$AC:$AC,$A505+52),0)+IF($A505&lt;='P05'!$B$17,INDEX('P05'!$AC:$AC,$A505+52),0)+IF($A505&lt;='P06'!$B$17,INDEX('P06'!$AC:$AC,$A505+52),0)+IF($A505&lt;='P07'!$B$17,INDEX('P07'!$AC:$AC,$A505+52),0)+IF($A505&lt;='P08'!$B$17,INDEX('P08'!$AC:$AC,$A505+52),0)+IF($A505&lt;='P09'!$B$17,INDEX('P09'!$AC:$AC,$A505+52),0)+IF($A505&lt;='P10'!$B$17,INDEX('P10'!$AC:$AC,$A505+52),0)</f>
        <v>7.0561023826639174E-2</v>
      </c>
      <c r="P505">
        <f>IF($A505&lt;='P01'!$B$17,INDEX('P01'!$AD:$AD,$A505+52),0)+IF($A505&lt;='P02'!$B$17,INDEX('P02'!$AD:$AD,$A505+52),0)+IF($A505&lt;='P03'!$B$17,INDEX('P03'!$AD:$AD,$A505+52),0)+IF($A505&lt;='P04'!$B$17,INDEX('P04'!$AD:$AD,$A505+52),0)+IF($A505&lt;='P05'!$B$17,INDEX('P05'!$AD:$AD,$A505+52),0)+IF($A505&lt;='P06'!$B$17,INDEX('P06'!$AD:$AD,$A505+52),0)+IF($A505&lt;='P07'!$B$17,INDEX('P07'!$AD:$AD,$A505+52),0)+IF($A505&lt;='P08'!$B$17,INDEX('P08'!$AD:$AD,$A505+52),0)+IF($A505&lt;='P09'!$B$17,INDEX('P09'!$AD:$AD,$A505+52),0)+IF($A505&lt;='P10'!$B$17,INDEX('P10'!$AD:$AD,$A505+52),0)</f>
        <v>0.48340708073309979</v>
      </c>
      <c r="Q505">
        <f>IF($A505&lt;='P01'!$B$17,INDEX('P01'!$AE:$AE,$A505+52),0)+IF($A505&lt;='P02'!$B$17,INDEX('P02'!$AE:$AE,$A505+52),0)+IF($A505&lt;='P03'!$B$17,INDEX('P03'!$AE:$AE,$A505+52),0)+IF($A505&lt;='P04'!$B$17,INDEX('P04'!$AE:$AE,$A505+52),0)+IF($A505&lt;='P05'!$B$17,INDEX('P05'!$AE:$AE,$A505+52),0)+IF($A505&lt;='P06'!$B$17,INDEX('P06'!$AE:$AE,$A505+52),0)+IF($A505&lt;='P07'!$B$17,INDEX('P07'!$AE:$AE,$A505+52),0)+IF($A505&lt;='P08'!$B$17,INDEX('P08'!$AE:$AE,$A505+52),0)+IF($A505&lt;='P09'!$B$17,INDEX('P09'!$AE:$AE,$A505+52),0)+IF($A505&lt;='P10'!$B$17,INDEX('P10'!$AE:$AE,$A505+52),0)</f>
        <v>21.1908682264703</v>
      </c>
      <c r="R505">
        <f>IF($A505&lt;='P01'!$B$17,INDEX('P01'!$AF:$AF,$A505+52),0)+IF($A505&lt;='P02'!$B$17,INDEX('P02'!$AF:$AF,$A505+52),0)+IF($A505&lt;='P03'!$B$17,INDEX('P03'!$AF:$AF,$A505+52),0)+IF($A505&lt;='P04'!$B$17,INDEX('P04'!$AF:$AF,$A505+52),0)+IF($A505&lt;='P05'!$B$17,INDEX('P05'!$AF:$AF,$A505+52),0)+IF($A505&lt;='P06'!$B$17,INDEX('P06'!$AF:$AF,$A505+52),0)+IF($A505&lt;='P07'!$B$17,INDEX('P07'!$AF:$AF,$A505+52),0)+IF($A505&lt;='P08'!$B$17,INDEX('P08'!$AF:$AF,$A505+52),0)+IF($A505&lt;='P09'!$B$17,INDEX('P09'!$AF:$AF,$A505+52),0)+IF($A505&lt;='P10'!$B$17,INDEX('P10'!$AF:$AF,$A505+52),0)</f>
        <v>1.6985931434278626E-2</v>
      </c>
      <c r="S505">
        <f>IF($A505&lt;='P01'!$B$17,INDEX('P01'!$AG:$AG,$A505+52),0)+IF($A505&lt;='P02'!$B$17,INDEX('P02'!$AG:$AG,$A505+52),0)+IF($A505&lt;='P03'!$B$17,INDEX('P03'!$AG:$AG,$A505+52),0)+IF($A505&lt;='P04'!$B$17,INDEX('P04'!$AG:$AG,$A505+52),0)+IF($A505&lt;='P05'!$B$17,INDEX('P05'!$AG:$AG,$A505+52),0)+IF($A505&lt;='P06'!$B$17,INDEX('P06'!$AG:$AG,$A505+52),0)+IF($A505&lt;='P07'!$B$17,INDEX('P07'!$AG:$AG,$A505+52),0)+IF($A505&lt;='P08'!$B$17,INDEX('P08'!$AG:$AG,$A505+52),0)+IF($A505&lt;='P09'!$B$17,INDEX('P09'!$AG:$AG,$A505+52),0)+IF($A505&lt;='P10'!$B$17,INDEX('P10'!$AG:$AG,$A505+52),0)</f>
        <v>581.73858094519528</v>
      </c>
      <c r="T505">
        <f>IF($A505&lt;='P01'!$B$17,INDEX('P01'!$AI:$AI,$A505+52),0)+IF($A505&lt;='P02'!$B$17,INDEX('P02'!$AI:$AI,$A505+52),0)+IF($A505&lt;='P03'!$B$17,INDEX('P03'!$AI:$AI,$A505+52),0)+IF($A505&lt;='P04'!$B$17,INDEX('P04'!$AI:$AI,$A505+52),0)+IF($A505&lt;='P05'!$B$17,INDEX('P05'!$AI:$AI,$A505+52),0)+IF($A505&lt;='P06'!$B$17,INDEX('P06'!$AI:$AI,$A505+52),0)+IF($A505&lt;='P07'!$B$17,INDEX('P07'!$AI:$AI,$A505+52),0)+IF($A505&lt;='P08'!$B$17,INDEX('P08'!$AI:$AI,$A505+52),0)+IF($A505&lt;='P09'!$B$17,INDEX('P09'!$AI:$AI,$A505+52),0)+IF($A505&lt;='P10'!$B$17,INDEX('P10'!$AI:$AI,$A505+52),0)</f>
        <v>581.73858094519528</v>
      </c>
    </row>
    <row r="506" spans="1:20" x14ac:dyDescent="0.35">
      <c r="A506">
        <v>474</v>
      </c>
      <c r="B506">
        <f>IF($A506&lt;='P01'!$B$17,INDEX('P01'!$J:$J,$A506+52),0)+IF($A506&lt;='P02'!$B$17,INDEX('P02'!$J:$J,$A506+52),0)+IF($A506&lt;='P03'!$B$17,INDEX('P03'!$J:$J,$A506+52),0)+IF($A506&lt;='P04'!$B$17,INDEX('P04'!$J:$J,$A506+52),0)+IF($A506&lt;='P05'!$B$17,INDEX('P05'!$J:$J,$A506+52),0)+IF($A506&lt;='P06'!$B$17,INDEX('P06'!$J:$J,$A506+52),0)+IF($A506&lt;='P07'!$B$17,INDEX('P07'!$J:$J,$A506+52),0)+IF($A506&lt;='P08'!$B$17,INDEX('P08'!$J:$J,$A506+52),0)+IF($A506&lt;='P09'!$B$17,INDEX('P09'!$J:$J,$A506+52),0)+IF($A506&lt;='P10'!$B$17,INDEX('P10'!$J:$J,$A506+52),0)</f>
        <v>9.9029252155703751E-5</v>
      </c>
      <c r="C506">
        <f>IF($A506&lt;='P01'!$B$17,INDEX('P01'!$K:$K,$A506+52),0)+IF($A506&lt;='P02'!$B$17,INDEX('P02'!$K:$K,$A506+52),0)+IF($A506&lt;='P03'!$B$17,INDEX('P03'!$K:$K,$A506+52),0)+IF($A506&lt;='P04'!$B$17,INDEX('P04'!$K:$K,$A506+52),0)+IF($A506&lt;='P05'!$B$17,INDEX('P05'!$K:$K,$A506+52),0)+IF($A506&lt;='P06'!$B$17,INDEX('P06'!$K:$K,$A506+52),0)+IF($A506&lt;='P07'!$B$17,INDEX('P07'!$K:$K,$A506+52),0)+IF($A506&lt;='P08'!$B$17,INDEX('P08'!$K:$K,$A506+52),0)+IF($A506&lt;='P09'!$B$17,INDEX('P09'!$K:$K,$A506+52),0)+IF($A506&lt;='P10'!$B$17,INDEX('P10'!$K:$K,$A506+52),0)</f>
        <v>4.7821843925191434E-4</v>
      </c>
      <c r="D506">
        <f>IF($A506&lt;='P01'!$B$17,INDEX('P01'!$L:$L,$A506+52),0)+IF($A506&lt;='P02'!$B$17,INDEX('P02'!$L:$L,$A506+52),0)+IF($A506&lt;='P03'!$B$17,INDEX('P03'!$L:$L,$A506+52),0)+IF($A506&lt;='P04'!$B$17,INDEX('P04'!$L:$L,$A506+52),0)+IF($A506&lt;='P05'!$B$17,INDEX('P05'!$L:$L,$A506+52),0)+IF($A506&lt;='P06'!$B$17,INDEX('P06'!$L:$L,$A506+52),0)+IF($A506&lt;='P07'!$B$17,INDEX('P07'!$L:$L,$A506+52),0)+IF($A506&lt;='P08'!$B$17,INDEX('P08'!$L:$L,$A506+52),0)+IF($A506&lt;='P09'!$B$17,INDEX('P09'!$L:$L,$A506+52),0)+IF($A506&lt;='P10'!$B$17,INDEX('P10'!$L:$L,$A506+52),0)</f>
        <v>0</v>
      </c>
      <c r="E506">
        <f>IF($A506&lt;='P01'!$B$17,INDEX('P01'!$M:$M,$A506+52),0)+IF($A506&lt;='P02'!$B$17,INDEX('P02'!$M:$M,$A506+52),0)+IF($A506&lt;='P03'!$B$17,INDEX('P03'!$M:$M,$A506+52),0)+IF($A506&lt;='P04'!$B$17,INDEX('P04'!$M:$M,$A506+52),0)+IF($A506&lt;='P05'!$B$17,INDEX('P05'!$M:$M,$A506+52),0)+IF($A506&lt;='P06'!$B$17,INDEX('P06'!$M:$M,$A506+52),0)+IF($A506&lt;='P07'!$B$17,INDEX('P07'!$M:$M,$A506+52),0)+IF($A506&lt;='P08'!$B$17,INDEX('P08'!$M:$M,$A506+52),0)+IF($A506&lt;='P09'!$B$17,INDEX('P09'!$M:$M,$A506+52),0)+IF($A506&lt;='P10'!$B$17,INDEX('P10'!$M:$M,$A506+52),0)</f>
        <v>0.14033772620034893</v>
      </c>
      <c r="F506">
        <f>IF($A506&lt;='P01'!$B$17,INDEX('P01'!$R:$R,$A506+52),0)+IF($A506&lt;='P02'!$B$17,INDEX('P02'!$R:$R,$A506+52),0)+IF($A506&lt;='P03'!$B$17,INDEX('P03'!$R:$R,$A506+52),0)+IF($A506&lt;='P04'!$B$17,INDEX('P04'!$R:$R,$A506+52),0)+IF($A506&lt;='P05'!$B$17,INDEX('P05'!$R:$R,$A506+52),0)+IF($A506&lt;='P06'!$B$17,INDEX('P06'!$R:$R,$A506+52),0)+IF($A506&lt;='P07'!$B$17,INDEX('P07'!$R:$R,$A506+52),0)+IF($A506&lt;='P08'!$B$17,INDEX('P08'!$R:$R,$A506+52),0)+IF($A506&lt;='P09'!$B$17,INDEX('P09'!$R:$R,$A506+52),0)+IF($A506&lt;='P10'!$B$17,INDEX('P10'!$R:$R,$A506+52),0)</f>
        <v>16.433504255256651</v>
      </c>
      <c r="G506">
        <f>IF($A506&lt;='P01'!$B$17,INDEX('P01'!$S:$S,$A506+52),0)+IF($A506&lt;='P02'!$B$17,INDEX('P02'!$S:$S,$A506+52),0)+IF($A506&lt;='P03'!$B$17,INDEX('P03'!$S:$S,$A506+52),0)+IF($A506&lt;='P04'!$B$17,INDEX('P04'!$S:$S,$A506+52),0)+IF($A506&lt;='P05'!$B$17,INDEX('P05'!$S:$S,$A506+52),0)+IF($A506&lt;='P06'!$B$17,INDEX('P06'!$S:$S,$A506+52),0)+IF($A506&lt;='P07'!$B$17,INDEX('P07'!$S:$S,$A506+52),0)+IF($A506&lt;='P08'!$B$17,INDEX('P08'!$S:$S,$A506+52),0)+IF($A506&lt;='P09'!$B$17,INDEX('P09'!$S:$S,$A506+52),0)+IF($A506&lt;='P10'!$B$17,INDEX('P10'!$S:$S,$A506+52),0)</f>
        <v>0.32867008510513301</v>
      </c>
      <c r="H506">
        <f>IF($A506&lt;='P01'!$B$17,INDEX('P01'!$T:$T,$A506+52),0)+IF($A506&lt;='P02'!$B$17,INDEX('P02'!$T:$T,$A506+52),0)+IF($A506&lt;='P03'!$B$17,INDEX('P03'!$T:$T,$A506+52),0)+IF($A506&lt;='P04'!$B$17,INDEX('P04'!$T:$T,$A506+52),0)+IF($A506&lt;='P05'!$B$17,INDEX('P05'!$T:$T,$A506+52),0)+IF($A506&lt;='P06'!$B$17,INDEX('P06'!$T:$T,$A506+52),0)+IF($A506&lt;='P07'!$B$17,INDEX('P07'!$T:$T,$A506+52),0)+IF($A506&lt;='P08'!$B$17,INDEX('P08'!$T:$T,$A506+52),0)+IF($A506&lt;='P09'!$B$17,INDEX('P09'!$T:$T,$A506+52),0)+IF($A506&lt;='P10'!$B$17,INDEX('P10'!$T:$T,$A506+52),0)</f>
        <v>2.264631400115372</v>
      </c>
      <c r="I506">
        <f>IF($A506&lt;='P01'!$B$17,INDEX('P01'!$U:$U,$A506+52),0)+IF($A506&lt;='P02'!$B$17,INDEX('P02'!$U:$U,$A506+52),0)+IF($A506&lt;='P03'!$B$17,INDEX('P03'!$U:$U,$A506+52),0)+IF($A506&lt;='P04'!$B$17,INDEX('P04'!$U:$U,$A506+52),0)+IF($A506&lt;='P05'!$B$17,INDEX('P05'!$U:$U,$A506+52),0)+IF($A506&lt;='P06'!$B$17,INDEX('P06'!$U:$U,$A506+52),0)+IF($A506&lt;='P07'!$B$17,INDEX('P07'!$U:$U,$A506+52),0)+IF($A506&lt;='P08'!$B$17,INDEX('P08'!$U:$U,$A506+52),0)+IF($A506&lt;='P09'!$B$17,INDEX('P09'!$U:$U,$A506+52),0)+IF($A506&lt;='P10'!$B$17,INDEX('P10'!$U:$U,$A506+52),0)</f>
        <v>99.029252155703745</v>
      </c>
      <c r="J506">
        <f>IF($A506&lt;='P01'!$B$17,INDEX('P01'!$V:$V,$A506+52),0)+IF($A506&lt;='P02'!$B$17,INDEX('P02'!$V:$V,$A506+52),0)+IF($A506&lt;='P03'!$B$17,INDEX('P03'!$V:$V,$A506+52),0)+IF($A506&lt;='P04'!$B$17,INDEX('P04'!$V:$V,$A506+52),0)+IF($A506&lt;='P05'!$B$17,INDEX('P05'!$V:$V,$A506+52),0)+IF($A506&lt;='P06'!$B$17,INDEX('P06'!$V:$V,$A506+52),0)+IF($A506&lt;='P07'!$B$17,INDEX('P07'!$V:$V,$A506+52),0)+IF($A506&lt;='P08'!$B$17,INDEX('P08'!$V:$V,$A506+52),0)+IF($A506&lt;='P09'!$B$17,INDEX('P09'!$V:$V,$A506+52),0)+IF($A506&lt;='P10'!$B$17,INDEX('P10'!$V:$V,$A506+52),0)</f>
        <v>7.9574493670920288E-2</v>
      </c>
      <c r="K506">
        <f>IF($A506&lt;='P01'!$B$17,INDEX('P01'!$W:$W,$A506+52),0)+IF($A506&lt;='P02'!$B$17,INDEX('P02'!$W:$W,$A506+52),0)+IF($A506&lt;='P03'!$B$17,INDEX('P03'!$W:$W,$A506+52),0)+IF($A506&lt;='P04'!$B$17,INDEX('P04'!$W:$W,$A506+52),0)+IF($A506&lt;='P05'!$B$17,INDEX('P05'!$W:$W,$A506+52),0)+IF($A506&lt;='P06'!$B$17,INDEX('P06'!$W:$W,$A506+52),0)+IF($A506&lt;='P07'!$B$17,INDEX('P07'!$W:$W,$A506+52),0)+IF($A506&lt;='P08'!$B$17,INDEX('P08'!$W:$W,$A506+52),0)+IF($A506&lt;='P09'!$B$17,INDEX('P09'!$W:$W,$A506+52),0)+IF($A506&lt;='P10'!$B$17,INDEX('P10'!$W:$W,$A506+52),0)</f>
        <v>-85.26862387933852</v>
      </c>
      <c r="L506">
        <f>IF($A506&lt;='P01'!$B$17,INDEX('P01'!$X:$X,$A506+52),0)+IF($A506&lt;='P02'!$B$17,INDEX('P02'!$X:$X,$A506+52),0)+IF($A506&lt;='P03'!$B$17,INDEX('P03'!$X:$X,$A506+52),0)+IF($A506&lt;='P04'!$B$17,INDEX('P04'!$X:$X,$A506+52),0)+IF($A506&lt;='P05'!$B$17,INDEX('P05'!$X:$X,$A506+52),0)+IF($A506&lt;='P06'!$B$17,INDEX('P06'!$X:$X,$A506+52),0)+IF($A506&lt;='P07'!$B$17,INDEX('P07'!$X:$X,$A506+52),0)+IF($A506&lt;='P08'!$B$17,INDEX('P08'!$X:$X,$A506+52),0)+IF($A506&lt;='P09'!$B$17,INDEX('P09'!$X:$X,$A506+52),0)+IF($A506&lt;='P10'!$B$17,INDEX('P10'!$X:$X,$A506+52),0)</f>
        <v>85.215900843029985</v>
      </c>
      <c r="M506">
        <f>IF($A506&lt;='P01'!$B$17,INDEX('P01'!$AA:$AA,$A506+52),0)+IF($A506&lt;='P02'!$B$17,INDEX('P02'!$AA:$AA,$A506+52),0)+IF($A506&lt;='P03'!$B$17,INDEX('P03'!$AA:$AA,$A506+52),0)+IF($A506&lt;='P04'!$B$17,INDEX('P04'!$AA:$AA,$A506+52),0)+IF($A506&lt;='P05'!$B$17,INDEX('P05'!$AA:$AA,$A506+52),0)+IF($A506&lt;='P06'!$B$17,INDEX('P06'!$AA:$AA,$A506+52),0)+IF($A506&lt;='P07'!$B$17,INDEX('P07'!$AA:$AA,$A506+52),0)+IF($A506&lt;='P08'!$B$17,INDEX('P08'!$AA:$AA,$A506+52),0)+IF($A506&lt;='P09'!$B$17,INDEX('P09'!$AA:$AA,$A506+52),0)+IF($A506&lt;='P10'!$B$17,INDEX('P10'!$AA:$AA,$A506+52),0)</f>
        <v>-18.101048711958075</v>
      </c>
      <c r="N506">
        <f>IF($A506&lt;='P01'!$B$17,INDEX('P01'!$AB:$AB,$A506+52),0)+IF($A506&lt;='P02'!$B$17,INDEX('P02'!$AB:$AB,$A506+52),0)+IF($A506&lt;='P03'!$B$17,INDEX('P03'!$AB:$AB,$A506+52),0)+IF($A506&lt;='P04'!$B$17,INDEX('P04'!$AB:$AB,$A506+52),0)+IF($A506&lt;='P05'!$B$17,INDEX('P05'!$AB:$AB,$A506+52),0)+IF($A506&lt;='P06'!$B$17,INDEX('P06'!$AB:$AB,$A506+52),0)+IF($A506&lt;='P07'!$B$17,INDEX('P07'!$AB:$AB,$A506+52),0)+IF($A506&lt;='P08'!$B$17,INDEX('P08'!$AB:$AB,$A506+52),0)+IF($A506&lt;='P09'!$B$17,INDEX('P09'!$AB:$AB,$A506+52),0)+IF($A506&lt;='P10'!$B$17,INDEX('P10'!$AB:$AB,$A506+52),0)</f>
        <v>3.5021337180156293</v>
      </c>
      <c r="O506">
        <f>IF($A506&lt;='P01'!$B$17,INDEX('P01'!$AC:$AC,$A506+52),0)+IF($A506&lt;='P02'!$B$17,INDEX('P02'!$AC:$AC,$A506+52),0)+IF($A506&lt;='P03'!$B$17,INDEX('P03'!$AC:$AC,$A506+52),0)+IF($A506&lt;='P04'!$B$17,INDEX('P04'!$AC:$AC,$A506+52),0)+IF($A506&lt;='P05'!$B$17,INDEX('P05'!$AC:$AC,$A506+52),0)+IF($A506&lt;='P06'!$B$17,INDEX('P06'!$AC:$AC,$A506+52),0)+IF($A506&lt;='P07'!$B$17,INDEX('P07'!$AC:$AC,$A506+52),0)+IF($A506&lt;='P08'!$B$17,INDEX('P08'!$AC:$AC,$A506+52),0)+IF($A506&lt;='P09'!$B$17,INDEX('P09'!$AC:$AC,$A506+52),0)+IF($A506&lt;='P10'!$B$17,INDEX('P10'!$AC:$AC,$A506+52),0)</f>
        <v>7.0042674360312585E-2</v>
      </c>
      <c r="P506">
        <f>IF($A506&lt;='P01'!$B$17,INDEX('P01'!$AD:$AD,$A506+52),0)+IF($A506&lt;='P02'!$B$17,INDEX('P02'!$AD:$AD,$A506+52),0)+IF($A506&lt;='P03'!$B$17,INDEX('P03'!$AD:$AD,$A506+52),0)+IF($A506&lt;='P04'!$B$17,INDEX('P04'!$AD:$AD,$A506+52),0)+IF($A506&lt;='P05'!$B$17,INDEX('P05'!$AD:$AD,$A506+52),0)+IF($A506&lt;='P06'!$B$17,INDEX('P06'!$AD:$AD,$A506+52),0)+IF($A506&lt;='P07'!$B$17,INDEX('P07'!$AD:$AD,$A506+52),0)+IF($A506&lt;='P08'!$B$17,INDEX('P08'!$AD:$AD,$A506+52),0)+IF($A506&lt;='P09'!$B$17,INDEX('P09'!$AD:$AD,$A506+52),0)+IF($A506&lt;='P10'!$B$17,INDEX('P10'!$AD:$AD,$A506+52),0)</f>
        <v>0.48103937038261113</v>
      </c>
      <c r="Q506">
        <f>IF($A506&lt;='P01'!$B$17,INDEX('P01'!$AE:$AE,$A506+52),0)+IF($A506&lt;='P02'!$B$17,INDEX('P02'!$AE:$AE,$A506+52),0)+IF($A506&lt;='P03'!$B$17,INDEX('P03'!$AE:$AE,$A506+52),0)+IF($A506&lt;='P04'!$B$17,INDEX('P04'!$AE:$AE,$A506+52),0)+IF($A506&lt;='P05'!$B$17,INDEX('P05'!$AE:$AE,$A506+52),0)+IF($A506&lt;='P06'!$B$17,INDEX('P06'!$AE:$AE,$A506+52),0)+IF($A506&lt;='P07'!$B$17,INDEX('P07'!$AE:$AE,$A506+52),0)+IF($A506&lt;='P08'!$B$17,INDEX('P08'!$AE:$AE,$A506+52),0)+IF($A506&lt;='P09'!$B$17,INDEX('P09'!$AE:$AE,$A506+52),0)+IF($A506&lt;='P10'!$B$17,INDEX('P10'!$AE:$AE,$A506+52),0)</f>
        <v>21.035197650272664</v>
      </c>
      <c r="R506">
        <f>IF($A506&lt;='P01'!$B$17,INDEX('P01'!$AF:$AF,$A506+52),0)+IF($A506&lt;='P02'!$B$17,INDEX('P02'!$AF:$AF,$A506+52),0)+IF($A506&lt;='P03'!$B$17,INDEX('P03'!$AF:$AF,$A506+52),0)+IF($A506&lt;='P04'!$B$17,INDEX('P04'!$AF:$AF,$A506+52),0)+IF($A506&lt;='P05'!$B$17,INDEX('P05'!$AF:$AF,$A506+52),0)+IF($A506&lt;='P06'!$B$17,INDEX('P06'!$AF:$AF,$A506+52),0)+IF($A506&lt;='P07'!$B$17,INDEX('P07'!$AF:$AF,$A506+52),0)+IF($A506&lt;='P08'!$B$17,INDEX('P08'!$AF:$AF,$A506+52),0)+IF($A506&lt;='P09'!$B$17,INDEX('P09'!$AF:$AF,$A506+52),0)+IF($A506&lt;='P10'!$B$17,INDEX('P10'!$AF:$AF,$A506+52),0)</f>
        <v>1.6902734958114802E-2</v>
      </c>
      <c r="S506">
        <f>IF($A506&lt;='P01'!$B$17,INDEX('P01'!$AG:$AG,$A506+52),0)+IF($A506&lt;='P02'!$B$17,INDEX('P02'!$AG:$AG,$A506+52),0)+IF($A506&lt;='P03'!$B$17,INDEX('P03'!$AG:$AG,$A506+52),0)+IF($A506&lt;='P04'!$B$17,INDEX('P04'!$AG:$AG,$A506+52),0)+IF($A506&lt;='P05'!$B$17,INDEX('P05'!$AG:$AG,$A506+52),0)+IF($A506&lt;='P06'!$B$17,INDEX('P06'!$AG:$AG,$A506+52),0)+IF($A506&lt;='P07'!$B$17,INDEX('P07'!$AG:$AG,$A506+52),0)+IF($A506&lt;='P08'!$B$17,INDEX('P08'!$AG:$AG,$A506+52),0)+IF($A506&lt;='P09'!$B$17,INDEX('P09'!$AG:$AG,$A506+52),0)+IF($A506&lt;='P10'!$B$17,INDEX('P10'!$AG:$AG,$A506+52),0)</f>
        <v>498.42714083744562</v>
      </c>
      <c r="T506">
        <f>IF($A506&lt;='P01'!$B$17,INDEX('P01'!$AI:$AI,$A506+52),0)+IF($A506&lt;='P02'!$B$17,INDEX('P02'!$AI:$AI,$A506+52),0)+IF($A506&lt;='P03'!$B$17,INDEX('P03'!$AI:$AI,$A506+52),0)+IF($A506&lt;='P04'!$B$17,INDEX('P04'!$AI:$AI,$A506+52),0)+IF($A506&lt;='P05'!$B$17,INDEX('P05'!$AI:$AI,$A506+52),0)+IF($A506&lt;='P06'!$B$17,INDEX('P06'!$AI:$AI,$A506+52),0)+IF($A506&lt;='P07'!$B$17,INDEX('P07'!$AI:$AI,$A506+52),0)+IF($A506&lt;='P08'!$B$17,INDEX('P08'!$AI:$AI,$A506+52),0)+IF($A506&lt;='P09'!$B$17,INDEX('P09'!$AI:$AI,$A506+52),0)+IF($A506&lt;='P10'!$B$17,INDEX('P10'!$AI:$AI,$A506+52),0)</f>
        <v>498.42714083744562</v>
      </c>
    </row>
    <row r="507" spans="1:20" x14ac:dyDescent="0.35">
      <c r="A507">
        <v>475</v>
      </c>
      <c r="B507">
        <f>IF($A507&lt;='P01'!$B$17,INDEX('P01'!$J:$J,$A507+52),0)+IF($A507&lt;='P02'!$B$17,INDEX('P02'!$J:$J,$A507+52),0)+IF($A507&lt;='P03'!$B$17,INDEX('P03'!$J:$J,$A507+52),0)+IF($A507&lt;='P04'!$B$17,INDEX('P04'!$J:$J,$A507+52),0)+IF($A507&lt;='P05'!$B$17,INDEX('P05'!$J:$J,$A507+52),0)+IF($A507&lt;='P06'!$B$17,INDEX('P06'!$J:$J,$A507+52),0)+IF($A507&lt;='P07'!$B$17,INDEX('P07'!$J:$J,$A507+52),0)+IF($A507&lt;='P08'!$B$17,INDEX('P08'!$J:$J,$A507+52),0)+IF($A507&lt;='P09'!$B$17,INDEX('P09'!$J:$J,$A507+52),0)+IF($A507&lt;='P10'!$B$17,INDEX('P10'!$J:$J,$A507+52),0)</f>
        <v>9.8623586202611959E-5</v>
      </c>
      <c r="C507">
        <f>IF($A507&lt;='P01'!$B$17,INDEX('P01'!$K:$K,$A507+52),0)+IF($A507&lt;='P02'!$B$17,INDEX('P02'!$K:$K,$A507+52),0)+IF($A507&lt;='P03'!$B$17,INDEX('P03'!$K:$K,$A507+52),0)+IF($A507&lt;='P04'!$B$17,INDEX('P04'!$K:$K,$A507+52),0)+IF($A507&lt;='P05'!$B$17,INDEX('P05'!$K:$K,$A507+52),0)+IF($A507&lt;='P06'!$B$17,INDEX('P06'!$K:$K,$A507+52),0)+IF($A507&lt;='P07'!$B$17,INDEX('P07'!$K:$K,$A507+52),0)+IF($A507&lt;='P08'!$B$17,INDEX('P08'!$K:$K,$A507+52),0)+IF($A507&lt;='P09'!$B$17,INDEX('P09'!$K:$K,$A507+52),0)+IF($A507&lt;='P10'!$B$17,INDEX('P10'!$K:$K,$A507+52),0)</f>
        <v>4.7625945304609942E-4</v>
      </c>
      <c r="D507">
        <f>IF($A507&lt;='P01'!$B$17,INDEX('P01'!$L:$L,$A507+52),0)+IF($A507&lt;='P02'!$B$17,INDEX('P02'!$L:$L,$A507+52),0)+IF($A507&lt;='P03'!$B$17,INDEX('P03'!$L:$L,$A507+52),0)+IF($A507&lt;='P04'!$B$17,INDEX('P04'!$L:$L,$A507+52),0)+IF($A507&lt;='P05'!$B$17,INDEX('P05'!$L:$L,$A507+52),0)+IF($A507&lt;='P06'!$B$17,INDEX('P06'!$L:$L,$A507+52),0)+IF($A507&lt;='P07'!$B$17,INDEX('P07'!$L:$L,$A507+52),0)+IF($A507&lt;='P08'!$B$17,INDEX('P08'!$L:$L,$A507+52),0)+IF($A507&lt;='P09'!$B$17,INDEX('P09'!$L:$L,$A507+52),0)+IF($A507&lt;='P10'!$B$17,INDEX('P10'!$L:$L,$A507+52),0)</f>
        <v>0</v>
      </c>
      <c r="E507">
        <f>IF($A507&lt;='P01'!$B$17,INDEX('P01'!$M:$M,$A507+52),0)+IF($A507&lt;='P02'!$B$17,INDEX('P02'!$M:$M,$A507+52),0)+IF($A507&lt;='P03'!$B$17,INDEX('P03'!$M:$M,$A507+52),0)+IF($A507&lt;='P04'!$B$17,INDEX('P04'!$M:$M,$A507+52),0)+IF($A507&lt;='P05'!$B$17,INDEX('P05'!$M:$M,$A507+52),0)+IF($A507&lt;='P06'!$B$17,INDEX('P06'!$M:$M,$A507+52),0)+IF($A507&lt;='P07'!$B$17,INDEX('P07'!$M:$M,$A507+52),0)+IF($A507&lt;='P08'!$B$17,INDEX('P08'!$M:$M,$A507+52),0)+IF($A507&lt;='P09'!$B$17,INDEX('P09'!$M:$M,$A507+52),0)+IF($A507&lt;='P10'!$B$17,INDEX('P10'!$M:$M,$A507+52),0)</f>
        <v>0.13976284316110021</v>
      </c>
      <c r="F507">
        <f>IF($A507&lt;='P01'!$B$17,INDEX('P01'!$R:$R,$A507+52),0)+IF($A507&lt;='P02'!$B$17,INDEX('P02'!$R:$R,$A507+52),0)+IF($A507&lt;='P03'!$B$17,INDEX('P03'!$R:$R,$A507+52),0)+IF($A507&lt;='P04'!$B$17,INDEX('P04'!$R:$R,$A507+52),0)+IF($A507&lt;='P05'!$B$17,INDEX('P05'!$R:$R,$A507+52),0)+IF($A507&lt;='P06'!$B$17,INDEX('P06'!$R:$R,$A507+52),0)+IF($A507&lt;='P07'!$B$17,INDEX('P07'!$R:$R,$A507+52),0)+IF($A507&lt;='P08'!$B$17,INDEX('P08'!$R:$R,$A507+52),0)+IF($A507&lt;='P09'!$B$17,INDEX('P09'!$R:$R,$A507+52),0)+IF($A507&lt;='P10'!$B$17,INDEX('P10'!$R:$R,$A507+52),0)</f>
        <v>16.366185629484693</v>
      </c>
      <c r="G507">
        <f>IF($A507&lt;='P01'!$B$17,INDEX('P01'!$S:$S,$A507+52),0)+IF($A507&lt;='P02'!$B$17,INDEX('P02'!$S:$S,$A507+52),0)+IF($A507&lt;='P03'!$B$17,INDEX('P03'!$S:$S,$A507+52),0)+IF($A507&lt;='P04'!$B$17,INDEX('P04'!$S:$S,$A507+52),0)+IF($A507&lt;='P05'!$B$17,INDEX('P05'!$S:$S,$A507+52),0)+IF($A507&lt;='P06'!$B$17,INDEX('P06'!$S:$S,$A507+52),0)+IF($A507&lt;='P07'!$B$17,INDEX('P07'!$S:$S,$A507+52),0)+IF($A507&lt;='P08'!$B$17,INDEX('P08'!$S:$S,$A507+52),0)+IF($A507&lt;='P09'!$B$17,INDEX('P09'!$S:$S,$A507+52),0)+IF($A507&lt;='P10'!$B$17,INDEX('P10'!$S:$S,$A507+52),0)</f>
        <v>0.32732371258969389</v>
      </c>
      <c r="H507">
        <f>IF($A507&lt;='P01'!$B$17,INDEX('P01'!$T:$T,$A507+52),0)+IF($A507&lt;='P02'!$B$17,INDEX('P02'!$T:$T,$A507+52),0)+IF($A507&lt;='P03'!$B$17,INDEX('P03'!$T:$T,$A507+52),0)+IF($A507&lt;='P04'!$B$17,INDEX('P04'!$T:$T,$A507+52),0)+IF($A507&lt;='P05'!$B$17,INDEX('P05'!$T:$T,$A507+52),0)+IF($A507&lt;='P06'!$B$17,INDEX('P06'!$T:$T,$A507+52),0)+IF($A507&lt;='P07'!$B$17,INDEX('P07'!$T:$T,$A507+52),0)+IF($A507&lt;='P08'!$B$17,INDEX('P08'!$T:$T,$A507+52),0)+IF($A507&lt;='P09'!$B$17,INDEX('P09'!$T:$T,$A507+52),0)+IF($A507&lt;='P10'!$B$17,INDEX('P10'!$T:$T,$A507+52),0)</f>
        <v>2.2609168189602529</v>
      </c>
      <c r="I507">
        <f>IF($A507&lt;='P01'!$B$17,INDEX('P01'!$U:$U,$A507+52),0)+IF($A507&lt;='P02'!$B$17,INDEX('P02'!$U:$U,$A507+52),0)+IF($A507&lt;='P03'!$B$17,INDEX('P03'!$U:$U,$A507+52),0)+IF($A507&lt;='P04'!$B$17,INDEX('P04'!$U:$U,$A507+52),0)+IF($A507&lt;='P05'!$B$17,INDEX('P05'!$U:$U,$A507+52),0)+IF($A507&lt;='P06'!$B$17,INDEX('P06'!$U:$U,$A507+52),0)+IF($A507&lt;='P07'!$B$17,INDEX('P07'!$U:$U,$A507+52),0)+IF($A507&lt;='P08'!$B$17,INDEX('P08'!$U:$U,$A507+52),0)+IF($A507&lt;='P09'!$B$17,INDEX('P09'!$U:$U,$A507+52),0)+IF($A507&lt;='P10'!$B$17,INDEX('P10'!$U:$U,$A507+52),0)</f>
        <v>98.623586202611961</v>
      </c>
      <c r="J507">
        <f>IF($A507&lt;='P01'!$B$17,INDEX('P01'!$V:$V,$A507+52),0)+IF($A507&lt;='P02'!$B$17,INDEX('P02'!$V:$V,$A507+52),0)+IF($A507&lt;='P03'!$B$17,INDEX('P03'!$V:$V,$A507+52),0)+IF($A507&lt;='P04'!$B$17,INDEX('P04'!$V:$V,$A507+52),0)+IF($A507&lt;='P05'!$B$17,INDEX('P05'!$V:$V,$A507+52),0)+IF($A507&lt;='P06'!$B$17,INDEX('P06'!$V:$V,$A507+52),0)+IF($A507&lt;='P07'!$B$17,INDEX('P07'!$V:$V,$A507+52),0)+IF($A507&lt;='P08'!$B$17,INDEX('P08'!$V:$V,$A507+52),0)+IF($A507&lt;='P09'!$B$17,INDEX('P09'!$V:$V,$A507+52),0)+IF($A507&lt;='P10'!$B$17,INDEX('P10'!$V:$V,$A507+52),0)</f>
        <v>7.9443970922448703E-2</v>
      </c>
      <c r="K507">
        <f>IF($A507&lt;='P01'!$B$17,INDEX('P01'!$W:$W,$A507+52),0)+IF($A507&lt;='P02'!$B$17,INDEX('P02'!$W:$W,$A507+52),0)+IF($A507&lt;='P03'!$B$17,INDEX('P03'!$W:$W,$A507+52),0)+IF($A507&lt;='P04'!$B$17,INDEX('P04'!$W:$W,$A507+52),0)+IF($A507&lt;='P05'!$B$17,INDEX('P05'!$W:$W,$A507+52),0)+IF($A507&lt;='P06'!$B$17,INDEX('P06'!$W:$W,$A507+52),0)+IF($A507&lt;='P07'!$B$17,INDEX('P07'!$W:$W,$A507+52),0)+IF($A507&lt;='P08'!$B$17,INDEX('P08'!$W:$W,$A507+52),0)+IF($A507&lt;='P09'!$B$17,INDEX('P09'!$W:$W,$A507+52),0)+IF($A507&lt;='P10'!$B$17,INDEX('P10'!$W:$W,$A507+52),0)</f>
        <v>-84.925085075599668</v>
      </c>
      <c r="L507">
        <f>IF($A507&lt;='P01'!$B$17,INDEX('P01'!$X:$X,$A507+52),0)+IF($A507&lt;='P02'!$B$17,INDEX('P02'!$X:$X,$A507+52),0)+IF($A507&lt;='P03'!$B$17,INDEX('P03'!$X:$X,$A507+52),0)+IF($A507&lt;='P04'!$B$17,INDEX('P04'!$X:$X,$A507+52),0)+IF($A507&lt;='P05'!$B$17,INDEX('P05'!$X:$X,$A507+52),0)+IF($A507&lt;='P06'!$B$17,INDEX('P06'!$X:$X,$A507+52),0)+IF($A507&lt;='P07'!$B$17,INDEX('P07'!$X:$X,$A507+52),0)+IF($A507&lt;='P08'!$B$17,INDEX('P08'!$X:$X,$A507+52),0)+IF($A507&lt;='P09'!$B$17,INDEX('P09'!$X:$X,$A507+52),0)+IF($A507&lt;='P10'!$B$17,INDEX('P10'!$X:$X,$A507+52),0)</f>
        <v>84.872578015281135</v>
      </c>
      <c r="M507">
        <f>IF($A507&lt;='P01'!$B$17,INDEX('P01'!$AA:$AA,$A507+52),0)+IF($A507&lt;='P02'!$B$17,INDEX('P02'!$AA:$AA,$A507+52),0)+IF($A507&lt;='P03'!$B$17,INDEX('P03'!$AA:$AA,$A507+52),0)+IF($A507&lt;='P04'!$B$17,INDEX('P04'!$AA:$AA,$A507+52),0)+IF($A507&lt;='P05'!$B$17,INDEX('P05'!$AA:$AA,$A507+52),0)+IF($A507&lt;='P06'!$B$17,INDEX('P06'!$AA:$AA,$A507+52),0)+IF($A507&lt;='P07'!$B$17,INDEX('P07'!$AA:$AA,$A507+52),0)+IF($A507&lt;='P08'!$B$17,INDEX('P08'!$AA:$AA,$A507+52),0)+IF($A507&lt;='P09'!$B$17,INDEX('P09'!$AA:$AA,$A507+52),0)+IF($A507&lt;='P10'!$B$17,INDEX('P10'!$AA:$AA,$A507+52),0)</f>
        <v>-17.969295346437377</v>
      </c>
      <c r="N507">
        <f>IF($A507&lt;='P01'!$B$17,INDEX('P01'!$AB:$AB,$A507+52),0)+IF($A507&lt;='P02'!$B$17,INDEX('P02'!$AB:$AB,$A507+52),0)+IF($A507&lt;='P03'!$B$17,INDEX('P03'!$AB:$AB,$A507+52),0)+IF($A507&lt;='P04'!$B$17,INDEX('P04'!$AB:$AB,$A507+52),0)+IF($A507&lt;='P05'!$B$17,INDEX('P05'!$AB:$AB,$A507+52),0)+IF($A507&lt;='P06'!$B$17,INDEX('P06'!$AB:$AB,$A507+52),0)+IF($A507&lt;='P07'!$B$17,INDEX('P07'!$AB:$AB,$A507+52),0)+IF($A507&lt;='P08'!$B$17,INDEX('P08'!$AB:$AB,$A507+52),0)+IF($A507&lt;='P09'!$B$17,INDEX('P09'!$AB:$AB,$A507+52),0)+IF($A507&lt;='P10'!$B$17,INDEX('P10'!$AB:$AB,$A507+52),0)</f>
        <v>3.476406637464788</v>
      </c>
      <c r="O507">
        <f>IF($A507&lt;='P01'!$B$17,INDEX('P01'!$AC:$AC,$A507+52),0)+IF($A507&lt;='P02'!$B$17,INDEX('P02'!$AC:$AC,$A507+52),0)+IF($A507&lt;='P03'!$B$17,INDEX('P03'!$AC:$AC,$A507+52),0)+IF($A507&lt;='P04'!$B$17,INDEX('P04'!$AC:$AC,$A507+52),0)+IF($A507&lt;='P05'!$B$17,INDEX('P05'!$AC:$AC,$A507+52),0)+IF($A507&lt;='P06'!$B$17,INDEX('P06'!$AC:$AC,$A507+52),0)+IF($A507&lt;='P07'!$B$17,INDEX('P07'!$AC:$AC,$A507+52),0)+IF($A507&lt;='P08'!$B$17,INDEX('P08'!$AC:$AC,$A507+52),0)+IF($A507&lt;='P09'!$B$17,INDEX('P09'!$AC:$AC,$A507+52),0)+IF($A507&lt;='P10'!$B$17,INDEX('P10'!$AC:$AC,$A507+52),0)</f>
        <v>6.9528132749295757E-2</v>
      </c>
      <c r="P507">
        <f>IF($A507&lt;='P01'!$B$17,INDEX('P01'!$AD:$AD,$A507+52),0)+IF($A507&lt;='P02'!$B$17,INDEX('P02'!$AD:$AD,$A507+52),0)+IF($A507&lt;='P03'!$B$17,INDEX('P03'!$AD:$AD,$A507+52),0)+IF($A507&lt;='P04'!$B$17,INDEX('P04'!$AD:$AD,$A507+52),0)+IF($A507&lt;='P05'!$B$17,INDEX('P05'!$AD:$AD,$A507+52),0)+IF($A507&lt;='P06'!$B$17,INDEX('P06'!$AD:$AD,$A507+52),0)+IF($A507&lt;='P07'!$B$17,INDEX('P07'!$AD:$AD,$A507+52),0)+IF($A507&lt;='P08'!$B$17,INDEX('P08'!$AD:$AD,$A507+52),0)+IF($A507&lt;='P09'!$B$17,INDEX('P09'!$AD:$AD,$A507+52),0)+IF($A507&lt;='P10'!$B$17,INDEX('P10'!$AD:$AD,$A507+52),0)</f>
        <v>0.47868325699155323</v>
      </c>
      <c r="Q507">
        <f>IF($A507&lt;='P01'!$B$17,INDEX('P01'!$AE:$AE,$A507+52),0)+IF($A507&lt;='P02'!$B$17,INDEX('P02'!$AE:$AE,$A507+52),0)+IF($A507&lt;='P03'!$B$17,INDEX('P03'!$AE:$AE,$A507+52),0)+IF($A507&lt;='P04'!$B$17,INDEX('P04'!$AE:$AE,$A507+52),0)+IF($A507&lt;='P05'!$B$17,INDEX('P05'!$AE:$AE,$A507+52),0)+IF($A507&lt;='P06'!$B$17,INDEX('P06'!$AE:$AE,$A507+52),0)+IF($A507&lt;='P07'!$B$17,INDEX('P07'!$AE:$AE,$A507+52),0)+IF($A507&lt;='P08'!$B$17,INDEX('P08'!$AE:$AE,$A507+52),0)+IF($A507&lt;='P09'!$B$17,INDEX('P09'!$AE:$AE,$A507+52),0)+IF($A507&lt;='P10'!$B$17,INDEX('P10'!$AE:$AE,$A507+52),0)</f>
        <v>20.88067064818604</v>
      </c>
      <c r="R507">
        <f>IF($A507&lt;='P01'!$B$17,INDEX('P01'!$AF:$AF,$A507+52),0)+IF($A507&lt;='P02'!$B$17,INDEX('P02'!$AF:$AF,$A507+52),0)+IF($A507&lt;='P03'!$B$17,INDEX('P03'!$AF:$AF,$A507+52),0)+IF($A507&lt;='P04'!$B$17,INDEX('P04'!$AF:$AF,$A507+52),0)+IF($A507&lt;='P05'!$B$17,INDEX('P05'!$AF:$AF,$A507+52),0)+IF($A507&lt;='P06'!$B$17,INDEX('P06'!$AF:$AF,$A507+52),0)+IF($A507&lt;='P07'!$B$17,INDEX('P07'!$AF:$AF,$A507+52),0)+IF($A507&lt;='P08'!$B$17,INDEX('P08'!$AF:$AF,$A507+52),0)+IF($A507&lt;='P09'!$B$17,INDEX('P09'!$AF:$AF,$A507+52),0)+IF($A507&lt;='P10'!$B$17,INDEX('P10'!$AF:$AF,$A507+52),0)</f>
        <v>1.6819945975274087E-2</v>
      </c>
      <c r="S507">
        <f>IF($A507&lt;='P01'!$B$17,INDEX('P01'!$AG:$AG,$A507+52),0)+IF($A507&lt;='P02'!$B$17,INDEX('P02'!$AG:$AG,$A507+52),0)+IF($A507&lt;='P03'!$B$17,INDEX('P03'!$AG:$AG,$A507+52),0)+IF($A507&lt;='P04'!$B$17,INDEX('P04'!$AG:$AG,$A507+52),0)+IF($A507&lt;='P05'!$B$17,INDEX('P05'!$AG:$AG,$A507+52),0)+IF($A507&lt;='P06'!$B$17,INDEX('P06'!$AG:$AG,$A507+52),0)+IF($A507&lt;='P07'!$B$17,INDEX('P07'!$AG:$AG,$A507+52),0)+IF($A507&lt;='P08'!$B$17,INDEX('P08'!$AG:$AG,$A507+52),0)+IF($A507&lt;='P09'!$B$17,INDEX('P09'!$AG:$AG,$A507+52),0)+IF($A507&lt;='P10'!$B$17,INDEX('P10'!$AG:$AG,$A507+52),0)</f>
        <v>415.18628358165171</v>
      </c>
      <c r="T507">
        <f>IF($A507&lt;='P01'!$B$17,INDEX('P01'!$AI:$AI,$A507+52),0)+IF($A507&lt;='P02'!$B$17,INDEX('P02'!$AI:$AI,$A507+52),0)+IF($A507&lt;='P03'!$B$17,INDEX('P03'!$AI:$AI,$A507+52),0)+IF($A507&lt;='P04'!$B$17,INDEX('P04'!$AI:$AI,$A507+52),0)+IF($A507&lt;='P05'!$B$17,INDEX('P05'!$AI:$AI,$A507+52),0)+IF($A507&lt;='P06'!$B$17,INDEX('P06'!$AI:$AI,$A507+52),0)+IF($A507&lt;='P07'!$B$17,INDEX('P07'!$AI:$AI,$A507+52),0)+IF($A507&lt;='P08'!$B$17,INDEX('P08'!$AI:$AI,$A507+52),0)+IF($A507&lt;='P09'!$B$17,INDEX('P09'!$AI:$AI,$A507+52),0)+IF($A507&lt;='P10'!$B$17,INDEX('P10'!$AI:$AI,$A507+52),0)</f>
        <v>415.18628358165171</v>
      </c>
    </row>
    <row r="508" spans="1:20" x14ac:dyDescent="0.35">
      <c r="A508">
        <v>476</v>
      </c>
      <c r="B508">
        <f>IF($A508&lt;='P01'!$B$17,INDEX('P01'!$J:$J,$A508+52),0)+IF($A508&lt;='P02'!$B$17,INDEX('P02'!$J:$J,$A508+52),0)+IF($A508&lt;='P03'!$B$17,INDEX('P03'!$J:$J,$A508+52),0)+IF($A508&lt;='P04'!$B$17,INDEX('P04'!$J:$J,$A508+52),0)+IF($A508&lt;='P05'!$B$17,INDEX('P05'!$J:$J,$A508+52),0)+IF($A508&lt;='P06'!$B$17,INDEX('P06'!$J:$J,$A508+52),0)+IF($A508&lt;='P07'!$B$17,INDEX('P07'!$J:$J,$A508+52),0)+IF($A508&lt;='P08'!$B$17,INDEX('P08'!$J:$J,$A508+52),0)+IF($A508&lt;='P09'!$B$17,INDEX('P09'!$J:$J,$A508+52),0)+IF($A508&lt;='P10'!$B$17,INDEX('P10'!$J:$J,$A508+52),0)</f>
        <v>9.8219582029872096E-5</v>
      </c>
      <c r="C508">
        <f>IF($A508&lt;='P01'!$B$17,INDEX('P01'!$K:$K,$A508+52),0)+IF($A508&lt;='P02'!$B$17,INDEX('P02'!$K:$K,$A508+52),0)+IF($A508&lt;='P03'!$B$17,INDEX('P03'!$K:$K,$A508+52),0)+IF($A508&lt;='P04'!$B$17,INDEX('P04'!$K:$K,$A508+52),0)+IF($A508&lt;='P05'!$B$17,INDEX('P05'!$K:$K,$A508+52),0)+IF($A508&lt;='P06'!$B$17,INDEX('P06'!$K:$K,$A508+52),0)+IF($A508&lt;='P07'!$B$17,INDEX('P07'!$K:$K,$A508+52),0)+IF($A508&lt;='P08'!$B$17,INDEX('P08'!$K:$K,$A508+52),0)+IF($A508&lt;='P09'!$B$17,INDEX('P09'!$K:$K,$A508+52),0)+IF($A508&lt;='P10'!$B$17,INDEX('P10'!$K:$K,$A508+52),0)</f>
        <v>4.7430849168131854E-4</v>
      </c>
      <c r="D508">
        <f>IF($A508&lt;='P01'!$B$17,INDEX('P01'!$L:$L,$A508+52),0)+IF($A508&lt;='P02'!$B$17,INDEX('P02'!$L:$L,$A508+52),0)+IF($A508&lt;='P03'!$B$17,INDEX('P03'!$L:$L,$A508+52),0)+IF($A508&lt;='P04'!$B$17,INDEX('P04'!$L:$L,$A508+52),0)+IF($A508&lt;='P05'!$B$17,INDEX('P05'!$L:$L,$A508+52),0)+IF($A508&lt;='P06'!$B$17,INDEX('P06'!$L:$L,$A508+52),0)+IF($A508&lt;='P07'!$B$17,INDEX('P07'!$L:$L,$A508+52),0)+IF($A508&lt;='P08'!$B$17,INDEX('P08'!$L:$L,$A508+52),0)+IF($A508&lt;='P09'!$B$17,INDEX('P09'!$L:$L,$A508+52),0)+IF($A508&lt;='P10'!$B$17,INDEX('P10'!$L:$L,$A508+52),0)</f>
        <v>0</v>
      </c>
      <c r="E508">
        <f>IF($A508&lt;='P01'!$B$17,INDEX('P01'!$M:$M,$A508+52),0)+IF($A508&lt;='P02'!$B$17,INDEX('P02'!$M:$M,$A508+52),0)+IF($A508&lt;='P03'!$B$17,INDEX('P03'!$M:$M,$A508+52),0)+IF($A508&lt;='P04'!$B$17,INDEX('P04'!$M:$M,$A508+52),0)+IF($A508&lt;='P05'!$B$17,INDEX('P05'!$M:$M,$A508+52),0)+IF($A508&lt;='P06'!$B$17,INDEX('P06'!$M:$M,$A508+52),0)+IF($A508&lt;='P07'!$B$17,INDEX('P07'!$M:$M,$A508+52),0)+IF($A508&lt;='P08'!$B$17,INDEX('P08'!$M:$M,$A508+52),0)+IF($A508&lt;='P09'!$B$17,INDEX('P09'!$M:$M,$A508+52),0)+IF($A508&lt;='P10'!$B$17,INDEX('P10'!$M:$M,$A508+52),0)</f>
        <v>0.13919031508738902</v>
      </c>
      <c r="F508">
        <f>IF($A508&lt;='P01'!$B$17,INDEX('P01'!$R:$R,$A508+52),0)+IF($A508&lt;='P02'!$B$17,INDEX('P02'!$R:$R,$A508+52),0)+IF($A508&lt;='P03'!$B$17,INDEX('P03'!$R:$R,$A508+52),0)+IF($A508&lt;='P04'!$B$17,INDEX('P04'!$R:$R,$A508+52),0)+IF($A508&lt;='P05'!$B$17,INDEX('P05'!$R:$R,$A508+52),0)+IF($A508&lt;='P06'!$B$17,INDEX('P06'!$R:$R,$A508+52),0)+IF($A508&lt;='P07'!$B$17,INDEX('P07'!$R:$R,$A508+52),0)+IF($A508&lt;='P08'!$B$17,INDEX('P08'!$R:$R,$A508+52),0)+IF($A508&lt;='P09'!$B$17,INDEX('P09'!$R:$R,$A508+52),0)+IF($A508&lt;='P10'!$B$17,INDEX('P10'!$R:$R,$A508+52),0)</f>
        <v>16.299142769447506</v>
      </c>
      <c r="G508">
        <f>IF($A508&lt;='P01'!$B$17,INDEX('P01'!$S:$S,$A508+52),0)+IF($A508&lt;='P02'!$B$17,INDEX('P02'!$S:$S,$A508+52),0)+IF($A508&lt;='P03'!$B$17,INDEX('P03'!$S:$S,$A508+52),0)+IF($A508&lt;='P04'!$B$17,INDEX('P04'!$S:$S,$A508+52),0)+IF($A508&lt;='P05'!$B$17,INDEX('P05'!$S:$S,$A508+52),0)+IF($A508&lt;='P06'!$B$17,INDEX('P06'!$S:$S,$A508+52),0)+IF($A508&lt;='P07'!$B$17,INDEX('P07'!$S:$S,$A508+52),0)+IF($A508&lt;='P08'!$B$17,INDEX('P08'!$S:$S,$A508+52),0)+IF($A508&lt;='P09'!$B$17,INDEX('P09'!$S:$S,$A508+52),0)+IF($A508&lt;='P10'!$B$17,INDEX('P10'!$S:$S,$A508+52),0)</f>
        <v>0.32598285538895011</v>
      </c>
      <c r="H508">
        <f>IF($A508&lt;='P01'!$B$17,INDEX('P01'!$T:$T,$A508+52),0)+IF($A508&lt;='P02'!$B$17,INDEX('P02'!$T:$T,$A508+52),0)+IF($A508&lt;='P03'!$B$17,INDEX('P03'!$T:$T,$A508+52),0)+IF($A508&lt;='P04'!$B$17,INDEX('P04'!$T:$T,$A508+52),0)+IF($A508&lt;='P05'!$B$17,INDEX('P05'!$T:$T,$A508+52),0)+IF($A508&lt;='P06'!$B$17,INDEX('P06'!$T:$T,$A508+52),0)+IF($A508&lt;='P07'!$B$17,INDEX('P07'!$T:$T,$A508+52),0)+IF($A508&lt;='P08'!$B$17,INDEX('P08'!$T:$T,$A508+52),0)+IF($A508&lt;='P09'!$B$17,INDEX('P09'!$T:$T,$A508+52),0)+IF($A508&lt;='P10'!$B$17,INDEX('P10'!$T:$T,$A508+52),0)</f>
        <v>2.2572083306788606</v>
      </c>
      <c r="I508">
        <f>IF($A508&lt;='P01'!$B$17,INDEX('P01'!$U:$U,$A508+52),0)+IF($A508&lt;='P02'!$B$17,INDEX('P02'!$U:$U,$A508+52),0)+IF($A508&lt;='P03'!$B$17,INDEX('P03'!$U:$U,$A508+52),0)+IF($A508&lt;='P04'!$B$17,INDEX('P04'!$U:$U,$A508+52),0)+IF($A508&lt;='P05'!$B$17,INDEX('P05'!$U:$U,$A508+52),0)+IF($A508&lt;='P06'!$B$17,INDEX('P06'!$U:$U,$A508+52),0)+IF($A508&lt;='P07'!$B$17,INDEX('P07'!$U:$U,$A508+52),0)+IF($A508&lt;='P08'!$B$17,INDEX('P08'!$U:$U,$A508+52),0)+IF($A508&lt;='P09'!$B$17,INDEX('P09'!$U:$U,$A508+52),0)+IF($A508&lt;='P10'!$B$17,INDEX('P10'!$U:$U,$A508+52),0)</f>
        <v>98.2195820298721</v>
      </c>
      <c r="J508">
        <f>IF($A508&lt;='P01'!$B$17,INDEX('P01'!$V:$V,$A508+52),0)+IF($A508&lt;='P02'!$B$17,INDEX('P02'!$V:$V,$A508+52),0)+IF($A508&lt;='P03'!$B$17,INDEX('P03'!$V:$V,$A508+52),0)+IF($A508&lt;='P04'!$B$17,INDEX('P04'!$V:$V,$A508+52),0)+IF($A508&lt;='P05'!$B$17,INDEX('P05'!$V:$V,$A508+52),0)+IF($A508&lt;='P06'!$B$17,INDEX('P06'!$V:$V,$A508+52),0)+IF($A508&lt;='P07'!$B$17,INDEX('P07'!$V:$V,$A508+52),0)+IF($A508&lt;='P08'!$B$17,INDEX('P08'!$V:$V,$A508+52),0)+IF($A508&lt;='P09'!$B$17,INDEX('P09'!$V:$V,$A508+52),0)+IF($A508&lt;='P10'!$B$17,INDEX('P10'!$V:$V,$A508+52),0)</f>
        <v>7.931366226503922E-2</v>
      </c>
      <c r="K508">
        <f>IF($A508&lt;='P01'!$B$17,INDEX('P01'!$W:$W,$A508+52),0)+IF($A508&lt;='P02'!$B$17,INDEX('P02'!$W:$W,$A508+52),0)+IF($A508&lt;='P03'!$B$17,INDEX('P03'!$W:$W,$A508+52),0)+IF($A508&lt;='P04'!$B$17,INDEX('P04'!$W:$W,$A508+52),0)+IF($A508&lt;='P05'!$B$17,INDEX('P05'!$W:$W,$A508+52),0)+IF($A508&lt;='P06'!$B$17,INDEX('P06'!$W:$W,$A508+52),0)+IF($A508&lt;='P07'!$B$17,INDEX('P07'!$W:$W,$A508+52),0)+IF($A508&lt;='P08'!$B$17,INDEX('P08'!$W:$W,$A508+52),0)+IF($A508&lt;='P09'!$B$17,INDEX('P09'!$W:$W,$A508+52),0)+IF($A508&lt;='P10'!$B$17,INDEX('P10'!$W:$W,$A508+52),0)</f>
        <v>-84.582944108757445</v>
      </c>
      <c r="L508">
        <f>IF($A508&lt;='P01'!$B$17,INDEX('P01'!$X:$X,$A508+52),0)+IF($A508&lt;='P02'!$B$17,INDEX('P02'!$X:$X,$A508+52),0)+IF($A508&lt;='P03'!$B$17,INDEX('P03'!$X:$X,$A508+52),0)+IF($A508&lt;='P04'!$B$17,INDEX('P04'!$X:$X,$A508+52),0)+IF($A508&lt;='P05'!$B$17,INDEX('P05'!$X:$X,$A508+52),0)+IF($A508&lt;='P06'!$B$17,INDEX('P06'!$X:$X,$A508+52),0)+IF($A508&lt;='P07'!$B$17,INDEX('P07'!$X:$X,$A508+52),0)+IF($A508&lt;='P08'!$B$17,INDEX('P08'!$X:$X,$A508+52),0)+IF($A508&lt;='P09'!$B$17,INDEX('P09'!$X:$X,$A508+52),0)+IF($A508&lt;='P10'!$B$17,INDEX('P10'!$X:$X,$A508+52),0)</f>
        <v>84.53065213969937</v>
      </c>
      <c r="M508">
        <f>IF($A508&lt;='P01'!$B$17,INDEX('P01'!$AA:$AA,$A508+52),0)+IF($A508&lt;='P02'!$B$17,INDEX('P02'!$AA:$AA,$A508+52),0)+IF($A508&lt;='P03'!$B$17,INDEX('P03'!$AA:$AA,$A508+52),0)+IF($A508&lt;='P04'!$B$17,INDEX('P04'!$AA:$AA,$A508+52),0)+IF($A508&lt;='P05'!$B$17,INDEX('P05'!$AA:$AA,$A508+52),0)+IF($A508&lt;='P06'!$B$17,INDEX('P06'!$AA:$AA,$A508+52),0)+IF($A508&lt;='P07'!$B$17,INDEX('P07'!$AA:$AA,$A508+52),0)+IF($A508&lt;='P08'!$B$17,INDEX('P08'!$AA:$AA,$A508+52),0)+IF($A508&lt;='P09'!$B$17,INDEX('P09'!$AA:$AA,$A508+52),0)+IF($A508&lt;='P10'!$B$17,INDEX('P10'!$AA:$AA,$A508+52),0)</f>
        <v>-17.838503885619211</v>
      </c>
      <c r="N508">
        <f>IF($A508&lt;='P01'!$B$17,INDEX('P01'!$AB:$AB,$A508+52),0)+IF($A508&lt;='P02'!$B$17,INDEX('P02'!$AB:$AB,$A508+52),0)+IF($A508&lt;='P03'!$B$17,INDEX('P03'!$AB:$AB,$A508+52),0)+IF($A508&lt;='P04'!$B$17,INDEX('P04'!$AB:$AB,$A508+52),0)+IF($A508&lt;='P05'!$B$17,INDEX('P05'!$AB:$AB,$A508+52),0)+IF($A508&lt;='P06'!$B$17,INDEX('P06'!$AB:$AB,$A508+52),0)+IF($A508&lt;='P07'!$B$17,INDEX('P07'!$AB:$AB,$A508+52),0)+IF($A508&lt;='P08'!$B$17,INDEX('P08'!$AB:$AB,$A508+52),0)+IF($A508&lt;='P09'!$B$17,INDEX('P09'!$AB:$AB,$A508+52),0)+IF($A508&lt;='P10'!$B$17,INDEX('P10'!$AB:$AB,$A508+52),0)</f>
        <v>3.4508685510320931</v>
      </c>
      <c r="O508">
        <f>IF($A508&lt;='P01'!$B$17,INDEX('P01'!$AC:$AC,$A508+52),0)+IF($A508&lt;='P02'!$B$17,INDEX('P02'!$AC:$AC,$A508+52),0)+IF($A508&lt;='P03'!$B$17,INDEX('P03'!$AC:$AC,$A508+52),0)+IF($A508&lt;='P04'!$B$17,INDEX('P04'!$AC:$AC,$A508+52),0)+IF($A508&lt;='P05'!$B$17,INDEX('P05'!$AC:$AC,$A508+52),0)+IF($A508&lt;='P06'!$B$17,INDEX('P06'!$AC:$AC,$A508+52),0)+IF($A508&lt;='P07'!$B$17,INDEX('P07'!$AC:$AC,$A508+52),0)+IF($A508&lt;='P08'!$B$17,INDEX('P08'!$AC:$AC,$A508+52),0)+IF($A508&lt;='P09'!$B$17,INDEX('P09'!$AC:$AC,$A508+52),0)+IF($A508&lt;='P10'!$B$17,INDEX('P10'!$AC:$AC,$A508+52),0)</f>
        <v>6.9017371020641857E-2</v>
      </c>
      <c r="P508">
        <f>IF($A508&lt;='P01'!$B$17,INDEX('P01'!$AD:$AD,$A508+52),0)+IF($A508&lt;='P02'!$B$17,INDEX('P02'!$AD:$AD,$A508+52),0)+IF($A508&lt;='P03'!$B$17,INDEX('P03'!$AD:$AD,$A508+52),0)+IF($A508&lt;='P04'!$B$17,INDEX('P04'!$AD:$AD,$A508+52),0)+IF($A508&lt;='P05'!$B$17,INDEX('P05'!$AD:$AD,$A508+52),0)+IF($A508&lt;='P06'!$B$17,INDEX('P06'!$AD:$AD,$A508+52),0)+IF($A508&lt;='P07'!$B$17,INDEX('P07'!$AD:$AD,$A508+52),0)+IF($A508&lt;='P08'!$B$17,INDEX('P08'!$AD:$AD,$A508+52),0)+IF($A508&lt;='P09'!$B$17,INDEX('P09'!$AD:$AD,$A508+52),0)+IF($A508&lt;='P10'!$B$17,INDEX('P10'!$AD:$AD,$A508+52),0)</f>
        <v>0.47633868375843946</v>
      </c>
      <c r="Q508">
        <f>IF($A508&lt;='P01'!$B$17,INDEX('P01'!$AE:$AE,$A508+52),0)+IF($A508&lt;='P02'!$B$17,INDEX('P02'!$AE:$AE,$A508+52),0)+IF($A508&lt;='P03'!$B$17,INDEX('P03'!$AE:$AE,$A508+52),0)+IF($A508&lt;='P04'!$B$17,INDEX('P04'!$AE:$AE,$A508+52),0)+IF($A508&lt;='P05'!$B$17,INDEX('P05'!$AE:$AE,$A508+52),0)+IF($A508&lt;='P06'!$B$17,INDEX('P06'!$AE:$AE,$A508+52),0)+IF($A508&lt;='P07'!$B$17,INDEX('P07'!$AE:$AE,$A508+52),0)+IF($A508&lt;='P08'!$B$17,INDEX('P08'!$AE:$AE,$A508+52),0)+IF($A508&lt;='P09'!$B$17,INDEX('P09'!$AE:$AE,$A508+52),0)+IF($A508&lt;='P10'!$B$17,INDEX('P10'!$AE:$AE,$A508+52),0)</f>
        <v>20.727278819382356</v>
      </c>
      <c r="R508">
        <f>IF($A508&lt;='P01'!$B$17,INDEX('P01'!$AF:$AF,$A508+52),0)+IF($A508&lt;='P02'!$B$17,INDEX('P02'!$AF:$AF,$A508+52),0)+IF($A508&lt;='P03'!$B$17,INDEX('P03'!$AF:$AF,$A508+52),0)+IF($A508&lt;='P04'!$B$17,INDEX('P04'!$AF:$AF,$A508+52),0)+IF($A508&lt;='P05'!$B$17,INDEX('P05'!$AF:$AF,$A508+52),0)+IF($A508&lt;='P06'!$B$17,INDEX('P06'!$AF:$AF,$A508+52),0)+IF($A508&lt;='P07'!$B$17,INDEX('P07'!$AF:$AF,$A508+52),0)+IF($A508&lt;='P08'!$B$17,INDEX('P08'!$AF:$AF,$A508+52),0)+IF($A508&lt;='P09'!$B$17,INDEX('P09'!$AF:$AF,$A508+52),0)+IF($A508&lt;='P10'!$B$17,INDEX('P10'!$AF:$AF,$A508+52),0)</f>
        <v>1.6737562489868945E-2</v>
      </c>
      <c r="S508">
        <f>IF($A508&lt;='P01'!$B$17,INDEX('P01'!$AG:$AG,$A508+52),0)+IF($A508&lt;='P02'!$B$17,INDEX('P02'!$AG:$AG,$A508+52),0)+IF($A508&lt;='P03'!$B$17,INDEX('P03'!$AG:$AG,$A508+52),0)+IF($A508&lt;='P04'!$B$17,INDEX('P04'!$AG:$AG,$A508+52),0)+IF($A508&lt;='P05'!$B$17,INDEX('P05'!$AG:$AG,$A508+52),0)+IF($A508&lt;='P06'!$B$17,INDEX('P06'!$AG:$AG,$A508+52),0)+IF($A508&lt;='P07'!$B$17,INDEX('P07'!$AG:$AG,$A508+52),0)+IF($A508&lt;='P08'!$B$17,INDEX('P08'!$AG:$AG,$A508+52),0)+IF($A508&lt;='P09'!$B$17,INDEX('P09'!$AG:$AG,$A508+52),0)+IF($A508&lt;='P10'!$B$17,INDEX('P10'!$AG:$AG,$A508+52),0)</f>
        <v>332.01484329553693</v>
      </c>
      <c r="T508">
        <f>IF($A508&lt;='P01'!$B$17,INDEX('P01'!$AI:$AI,$A508+52),0)+IF($A508&lt;='P02'!$B$17,INDEX('P02'!$AI:$AI,$A508+52),0)+IF($A508&lt;='P03'!$B$17,INDEX('P03'!$AI:$AI,$A508+52),0)+IF($A508&lt;='P04'!$B$17,INDEX('P04'!$AI:$AI,$A508+52),0)+IF($A508&lt;='P05'!$B$17,INDEX('P05'!$AI:$AI,$A508+52),0)+IF($A508&lt;='P06'!$B$17,INDEX('P06'!$AI:$AI,$A508+52),0)+IF($A508&lt;='P07'!$B$17,INDEX('P07'!$AI:$AI,$A508+52),0)+IF($A508&lt;='P08'!$B$17,INDEX('P08'!$AI:$AI,$A508+52),0)+IF($A508&lt;='P09'!$B$17,INDEX('P09'!$AI:$AI,$A508+52),0)+IF($A508&lt;='P10'!$B$17,INDEX('P10'!$AI:$AI,$A508+52),0)</f>
        <v>332.01484329553693</v>
      </c>
    </row>
    <row r="509" spans="1:20" x14ac:dyDescent="0.35">
      <c r="A509">
        <v>477</v>
      </c>
      <c r="B509">
        <f>IF($A509&lt;='P01'!$B$17,INDEX('P01'!$J:$J,$A509+52),0)+IF($A509&lt;='P02'!$B$17,INDEX('P02'!$J:$J,$A509+52),0)+IF($A509&lt;='P03'!$B$17,INDEX('P03'!$J:$J,$A509+52),0)+IF($A509&lt;='P04'!$B$17,INDEX('P04'!$J:$J,$A509+52),0)+IF($A509&lt;='P05'!$B$17,INDEX('P05'!$J:$J,$A509+52),0)+IF($A509&lt;='P06'!$B$17,INDEX('P06'!$J:$J,$A509+52),0)+IF($A509&lt;='P07'!$B$17,INDEX('P07'!$J:$J,$A509+52),0)+IF($A509&lt;='P08'!$B$17,INDEX('P08'!$J:$J,$A509+52),0)+IF($A509&lt;='P09'!$B$17,INDEX('P09'!$J:$J,$A509+52),0)+IF($A509&lt;='P10'!$B$17,INDEX('P10'!$J:$J,$A509+52),0)</f>
        <v>9.7817232830124757E-5</v>
      </c>
      <c r="C509">
        <f>IF($A509&lt;='P01'!$B$17,INDEX('P01'!$K:$K,$A509+52),0)+IF($A509&lt;='P02'!$B$17,INDEX('P02'!$K:$K,$A509+52),0)+IF($A509&lt;='P03'!$B$17,INDEX('P03'!$K:$K,$A509+52),0)+IF($A509&lt;='P04'!$B$17,INDEX('P04'!$K:$K,$A509+52),0)+IF($A509&lt;='P05'!$B$17,INDEX('P05'!$K:$K,$A509+52),0)+IF($A509&lt;='P06'!$B$17,INDEX('P06'!$K:$K,$A509+52),0)+IF($A509&lt;='P07'!$B$17,INDEX('P07'!$K:$K,$A509+52),0)+IF($A509&lt;='P08'!$B$17,INDEX('P08'!$K:$K,$A509+52),0)+IF($A509&lt;='P09'!$B$17,INDEX('P09'!$K:$K,$A509+52),0)+IF($A509&lt;='P10'!$B$17,INDEX('P10'!$K:$K,$A509+52),0)</f>
        <v>4.7236552228440852E-4</v>
      </c>
      <c r="D509">
        <f>IF($A509&lt;='P01'!$B$17,INDEX('P01'!$L:$L,$A509+52),0)+IF($A509&lt;='P02'!$B$17,INDEX('P02'!$L:$L,$A509+52),0)+IF($A509&lt;='P03'!$B$17,INDEX('P03'!$L:$L,$A509+52),0)+IF($A509&lt;='P04'!$B$17,INDEX('P04'!$L:$L,$A509+52),0)+IF($A509&lt;='P05'!$B$17,INDEX('P05'!$L:$L,$A509+52),0)+IF($A509&lt;='P06'!$B$17,INDEX('P06'!$L:$L,$A509+52),0)+IF($A509&lt;='P07'!$B$17,INDEX('P07'!$L:$L,$A509+52),0)+IF($A509&lt;='P08'!$B$17,INDEX('P08'!$L:$L,$A509+52),0)+IF($A509&lt;='P09'!$B$17,INDEX('P09'!$L:$L,$A509+52),0)+IF($A509&lt;='P10'!$B$17,INDEX('P10'!$L:$L,$A509+52),0)</f>
        <v>0</v>
      </c>
      <c r="E509">
        <f>IF($A509&lt;='P01'!$B$17,INDEX('P01'!$M:$M,$A509+52),0)+IF($A509&lt;='P02'!$B$17,INDEX('P02'!$M:$M,$A509+52),0)+IF($A509&lt;='P03'!$B$17,INDEX('P03'!$M:$M,$A509+52),0)+IF($A509&lt;='P04'!$B$17,INDEX('P04'!$M:$M,$A509+52),0)+IF($A509&lt;='P05'!$B$17,INDEX('P05'!$M:$M,$A509+52),0)+IF($A509&lt;='P06'!$B$17,INDEX('P06'!$M:$M,$A509+52),0)+IF($A509&lt;='P07'!$B$17,INDEX('P07'!$M:$M,$A509+52),0)+IF($A509&lt;='P08'!$B$17,INDEX('P08'!$M:$M,$A509+52),0)+IF($A509&lt;='P09'!$B$17,INDEX('P09'!$M:$M,$A509+52),0)+IF($A509&lt;='P10'!$B$17,INDEX('P10'!$M:$M,$A509+52),0)</f>
        <v>0.13862013233227449</v>
      </c>
      <c r="F509">
        <f>IF($A509&lt;='P01'!$B$17,INDEX('P01'!$R:$R,$A509+52),0)+IF($A509&lt;='P02'!$B$17,INDEX('P02'!$R:$R,$A509+52),0)+IF($A509&lt;='P03'!$B$17,INDEX('P03'!$R:$R,$A509+52),0)+IF($A509&lt;='P04'!$B$17,INDEX('P04'!$R:$R,$A509+52),0)+IF($A509&lt;='P05'!$B$17,INDEX('P05'!$R:$R,$A509+52),0)+IF($A509&lt;='P06'!$B$17,INDEX('P06'!$R:$R,$A509+52),0)+IF($A509&lt;='P07'!$B$17,INDEX('P07'!$R:$R,$A509+52),0)+IF($A509&lt;='P08'!$B$17,INDEX('P08'!$R:$R,$A509+52),0)+IF($A509&lt;='P09'!$B$17,INDEX('P09'!$R:$R,$A509+52),0)+IF($A509&lt;='P10'!$B$17,INDEX('P10'!$R:$R,$A509+52),0)</f>
        <v>16.232374545491307</v>
      </c>
      <c r="G509">
        <f>IF($A509&lt;='P01'!$B$17,INDEX('P01'!$S:$S,$A509+52),0)+IF($A509&lt;='P02'!$B$17,INDEX('P02'!$S:$S,$A509+52),0)+IF($A509&lt;='P03'!$B$17,INDEX('P03'!$S:$S,$A509+52),0)+IF($A509&lt;='P04'!$B$17,INDEX('P04'!$S:$S,$A509+52),0)+IF($A509&lt;='P05'!$B$17,INDEX('P05'!$S:$S,$A509+52),0)+IF($A509&lt;='P06'!$B$17,INDEX('P06'!$S:$S,$A509+52),0)+IF($A509&lt;='P07'!$B$17,INDEX('P07'!$S:$S,$A509+52),0)+IF($A509&lt;='P08'!$B$17,INDEX('P08'!$S:$S,$A509+52),0)+IF($A509&lt;='P09'!$B$17,INDEX('P09'!$S:$S,$A509+52),0)+IF($A509&lt;='P10'!$B$17,INDEX('P10'!$S:$S,$A509+52),0)</f>
        <v>0.32464749090982614</v>
      </c>
      <c r="H509">
        <f>IF($A509&lt;='P01'!$B$17,INDEX('P01'!$T:$T,$A509+52),0)+IF($A509&lt;='P02'!$B$17,INDEX('P02'!$T:$T,$A509+52),0)+IF($A509&lt;='P03'!$B$17,INDEX('P03'!$T:$T,$A509+52),0)+IF($A509&lt;='P04'!$B$17,INDEX('P04'!$T:$T,$A509+52),0)+IF($A509&lt;='P05'!$B$17,INDEX('P05'!$T:$T,$A509+52),0)+IF($A509&lt;='P06'!$B$17,INDEX('P06'!$T:$T,$A509+52),0)+IF($A509&lt;='P07'!$B$17,INDEX('P07'!$T:$T,$A509+52),0)+IF($A509&lt;='P08'!$B$17,INDEX('P08'!$T:$T,$A509+52),0)+IF($A509&lt;='P09'!$B$17,INDEX('P09'!$T:$T,$A509+52),0)+IF($A509&lt;='P10'!$B$17,INDEX('P10'!$T:$T,$A509+52),0)</f>
        <v>2.253505925277306</v>
      </c>
      <c r="I509">
        <f>IF($A509&lt;='P01'!$B$17,INDEX('P01'!$U:$U,$A509+52),0)+IF($A509&lt;='P02'!$B$17,INDEX('P02'!$U:$U,$A509+52),0)+IF($A509&lt;='P03'!$B$17,INDEX('P03'!$U:$U,$A509+52),0)+IF($A509&lt;='P04'!$B$17,INDEX('P04'!$U:$U,$A509+52),0)+IF($A509&lt;='P05'!$B$17,INDEX('P05'!$U:$U,$A509+52),0)+IF($A509&lt;='P06'!$B$17,INDEX('P06'!$U:$U,$A509+52),0)+IF($A509&lt;='P07'!$B$17,INDEX('P07'!$U:$U,$A509+52),0)+IF($A509&lt;='P08'!$B$17,INDEX('P08'!$U:$U,$A509+52),0)+IF($A509&lt;='P09'!$B$17,INDEX('P09'!$U:$U,$A509+52),0)+IF($A509&lt;='P10'!$B$17,INDEX('P10'!$U:$U,$A509+52),0)</f>
        <v>97.817232830124752</v>
      </c>
      <c r="J509">
        <f>IF($A509&lt;='P01'!$B$17,INDEX('P01'!$V:$V,$A509+52),0)+IF($A509&lt;='P02'!$B$17,INDEX('P02'!$V:$V,$A509+52),0)+IF($A509&lt;='P03'!$B$17,INDEX('P03'!$V:$V,$A509+52),0)+IF($A509&lt;='P04'!$B$17,INDEX('P04'!$V:$V,$A509+52),0)+IF($A509&lt;='P05'!$B$17,INDEX('P05'!$V:$V,$A509+52),0)+IF($A509&lt;='P06'!$B$17,INDEX('P06'!$V:$V,$A509+52),0)+IF($A509&lt;='P07'!$B$17,INDEX('P07'!$V:$V,$A509+52),0)+IF($A509&lt;='P08'!$B$17,INDEX('P08'!$V:$V,$A509+52),0)+IF($A509&lt;='P09'!$B$17,INDEX('P09'!$V:$V,$A509+52),0)+IF($A509&lt;='P10'!$B$17,INDEX('P10'!$V:$V,$A509+52),0)</f>
        <v>7.9183567347527184E-2</v>
      </c>
      <c r="K509">
        <f>IF($A509&lt;='P01'!$B$17,INDEX('P01'!$W:$W,$A509+52),0)+IF($A509&lt;='P02'!$B$17,INDEX('P02'!$W:$W,$A509+52),0)+IF($A509&lt;='P03'!$B$17,INDEX('P03'!$W:$W,$A509+52),0)+IF($A509&lt;='P04'!$B$17,INDEX('P04'!$W:$W,$A509+52),0)+IF($A509&lt;='P05'!$B$17,INDEX('P05'!$W:$W,$A509+52),0)+IF($A509&lt;='P06'!$B$17,INDEX('P06'!$W:$W,$A509+52),0)+IF($A509&lt;='P07'!$B$17,INDEX('P07'!$W:$W,$A509+52),0)+IF($A509&lt;='P08'!$B$17,INDEX('P08'!$W:$W,$A509+52),0)+IF($A509&lt;='P09'!$B$17,INDEX('P09'!$W:$W,$A509+52),0)+IF($A509&lt;='P10'!$B$17,INDEX('P10'!$W:$W,$A509+52),0)</f>
        <v>-84.242195268168103</v>
      </c>
      <c r="L509">
        <f>IF($A509&lt;='P01'!$B$17,INDEX('P01'!$X:$X,$A509+52),0)+IF($A509&lt;='P02'!$B$17,INDEX('P02'!$X:$X,$A509+52),0)+IF($A509&lt;='P03'!$B$17,INDEX('P03'!$X:$X,$A509+52),0)+IF($A509&lt;='P04'!$B$17,INDEX('P04'!$X:$X,$A509+52),0)+IF($A509&lt;='P05'!$B$17,INDEX('P05'!$X:$X,$A509+52),0)+IF($A509&lt;='P06'!$B$17,INDEX('P06'!$X:$X,$A509+52),0)+IF($A509&lt;='P07'!$B$17,INDEX('P07'!$X:$X,$A509+52),0)+IF($A509&lt;='P08'!$B$17,INDEX('P08'!$X:$X,$A509+52),0)+IF($A509&lt;='P09'!$B$17,INDEX('P09'!$X:$X,$A509+52),0)+IF($A509&lt;='P10'!$B$17,INDEX('P10'!$X:$X,$A509+52),0)</f>
        <v>84.190117509265164</v>
      </c>
      <c r="M509">
        <f>IF($A509&lt;='P01'!$B$17,INDEX('P01'!$AA:$AA,$A509+52),0)+IF($A509&lt;='P02'!$B$17,INDEX('P02'!$AA:$AA,$A509+52),0)+IF($A509&lt;='P03'!$B$17,INDEX('P03'!$AA:$AA,$A509+52),0)+IF($A509&lt;='P04'!$B$17,INDEX('P04'!$AA:$AA,$A509+52),0)+IF($A509&lt;='P05'!$B$17,INDEX('P05'!$AA:$AA,$A509+52),0)+IF($A509&lt;='P06'!$B$17,INDEX('P06'!$AA:$AA,$A509+52),0)+IF($A509&lt;='P07'!$B$17,INDEX('P07'!$AA:$AA,$A509+52),0)+IF($A509&lt;='P08'!$B$17,INDEX('P08'!$AA:$AA,$A509+52),0)+IF($A509&lt;='P09'!$B$17,INDEX('P09'!$AA:$AA,$A509+52),0)+IF($A509&lt;='P10'!$B$17,INDEX('P10'!$AA:$AA,$A509+52),0)</f>
        <v>-17.708667292484833</v>
      </c>
      <c r="N509">
        <f>IF($A509&lt;='P01'!$B$17,INDEX('P01'!$AB:$AB,$A509+52),0)+IF($A509&lt;='P02'!$B$17,INDEX('P02'!$AB:$AB,$A509+52),0)+IF($A509&lt;='P03'!$B$17,INDEX('P03'!$AB:$AB,$A509+52),0)+IF($A509&lt;='P04'!$B$17,INDEX('P04'!$AB:$AB,$A509+52),0)+IF($A509&lt;='P05'!$B$17,INDEX('P05'!$AB:$AB,$A509+52),0)+IF($A509&lt;='P06'!$B$17,INDEX('P06'!$AB:$AB,$A509+52),0)+IF($A509&lt;='P07'!$B$17,INDEX('P07'!$AB:$AB,$A509+52),0)+IF($A509&lt;='P08'!$B$17,INDEX('P08'!$AB:$AB,$A509+52),0)+IF($A509&lt;='P09'!$B$17,INDEX('P09'!$AB:$AB,$A509+52),0)+IF($A509&lt;='P10'!$B$17,INDEX('P10'!$AB:$AB,$A509+52),0)</f>
        <v>3.4255180703448307</v>
      </c>
      <c r="O509">
        <f>IF($A509&lt;='P01'!$B$17,INDEX('P01'!$AC:$AC,$A509+52),0)+IF($A509&lt;='P02'!$B$17,INDEX('P02'!$AC:$AC,$A509+52),0)+IF($A509&lt;='P03'!$B$17,INDEX('P03'!$AC:$AC,$A509+52),0)+IF($A509&lt;='P04'!$B$17,INDEX('P04'!$AC:$AC,$A509+52),0)+IF($A509&lt;='P05'!$B$17,INDEX('P05'!$AC:$AC,$A509+52),0)+IF($A509&lt;='P06'!$B$17,INDEX('P06'!$AC:$AC,$A509+52),0)+IF($A509&lt;='P07'!$B$17,INDEX('P07'!$AC:$AC,$A509+52),0)+IF($A509&lt;='P08'!$B$17,INDEX('P08'!$AC:$AC,$A509+52),0)+IF($A509&lt;='P09'!$B$17,INDEX('P09'!$AC:$AC,$A509+52),0)+IF($A509&lt;='P10'!$B$17,INDEX('P10'!$AC:$AC,$A509+52),0)</f>
        <v>6.8510361406896605E-2</v>
      </c>
      <c r="P509">
        <f>IF($A509&lt;='P01'!$B$17,INDEX('P01'!$AD:$AD,$A509+52),0)+IF($A509&lt;='P02'!$B$17,INDEX('P02'!$AD:$AD,$A509+52),0)+IF($A509&lt;='P03'!$B$17,INDEX('P03'!$AD:$AD,$A509+52),0)+IF($A509&lt;='P04'!$B$17,INDEX('P04'!$AD:$AD,$A509+52),0)+IF($A509&lt;='P05'!$B$17,INDEX('P05'!$AD:$AD,$A509+52),0)+IF($A509&lt;='P06'!$B$17,INDEX('P06'!$AD:$AD,$A509+52),0)+IF($A509&lt;='P07'!$B$17,INDEX('P07'!$AD:$AD,$A509+52),0)+IF($A509&lt;='P08'!$B$17,INDEX('P08'!$AD:$AD,$A509+52),0)+IF($A509&lt;='P09'!$B$17,INDEX('P09'!$AD:$AD,$A509+52),0)+IF($A509&lt;='P10'!$B$17,INDEX('P10'!$AD:$AD,$A509+52),0)</f>
        <v>0.4740055941599946</v>
      </c>
      <c r="Q509">
        <f>IF($A509&lt;='P01'!$B$17,INDEX('P01'!$AE:$AE,$A509+52),0)+IF($A509&lt;='P02'!$B$17,INDEX('P02'!$AE:$AE,$A509+52),0)+IF($A509&lt;='P03'!$B$17,INDEX('P03'!$AE:$AE,$A509+52),0)+IF($A509&lt;='P04'!$B$17,INDEX('P04'!$AE:$AE,$A509+52),0)+IF($A509&lt;='P05'!$B$17,INDEX('P05'!$AE:$AE,$A509+52),0)+IF($A509&lt;='P06'!$B$17,INDEX('P06'!$AE:$AE,$A509+52),0)+IF($A509&lt;='P07'!$B$17,INDEX('P07'!$AE:$AE,$A509+52),0)+IF($A509&lt;='P08'!$B$17,INDEX('P08'!$AE:$AE,$A509+52),0)+IF($A509&lt;='P09'!$B$17,INDEX('P09'!$AE:$AE,$A509+52),0)+IF($A509&lt;='P10'!$B$17,INDEX('P10'!$AE:$AE,$A509+52),0)</f>
        <v>20.575013824746986</v>
      </c>
      <c r="R509">
        <f>IF($A509&lt;='P01'!$B$17,INDEX('P01'!$AF:$AF,$A509+52),0)+IF($A509&lt;='P02'!$B$17,INDEX('P02'!$AF:$AF,$A509+52),0)+IF($A509&lt;='P03'!$B$17,INDEX('P03'!$AF:$AF,$A509+52),0)+IF($A509&lt;='P04'!$B$17,INDEX('P04'!$AF:$AF,$A509+52),0)+IF($A509&lt;='P05'!$B$17,INDEX('P05'!$AF:$AF,$A509+52),0)+IF($A509&lt;='P06'!$B$17,INDEX('P06'!$AF:$AF,$A509+52),0)+IF($A509&lt;='P07'!$B$17,INDEX('P07'!$AF:$AF,$A509+52),0)+IF($A509&lt;='P08'!$B$17,INDEX('P08'!$AF:$AF,$A509+52),0)+IF($A509&lt;='P09'!$B$17,INDEX('P09'!$AF:$AF,$A509+52),0)+IF($A509&lt;='P10'!$B$17,INDEX('P10'!$AF:$AF,$A509+52),0)</f>
        <v>1.6655582515787651E-2</v>
      </c>
      <c r="S509">
        <f>IF($A509&lt;='P01'!$B$17,INDEX('P01'!$AG:$AG,$A509+52),0)+IF($A509&lt;='P02'!$B$17,INDEX('P02'!$AG:$AG,$A509+52),0)+IF($A509&lt;='P03'!$B$17,INDEX('P03'!$AG:$AG,$A509+52),0)+IF($A509&lt;='P04'!$B$17,INDEX('P04'!$AG:$AG,$A509+52),0)+IF($A509&lt;='P05'!$B$17,INDEX('P05'!$AG:$AG,$A509+52),0)+IF($A509&lt;='P06'!$B$17,INDEX('P06'!$AG:$AG,$A509+52),0)+IF($A509&lt;='P07'!$B$17,INDEX('P07'!$AG:$AG,$A509+52),0)+IF($A509&lt;='P08'!$B$17,INDEX('P08'!$AG:$AG,$A509+52),0)+IF($A509&lt;='P09'!$B$17,INDEX('P09'!$AG:$AG,$A509+52),0)+IF($A509&lt;='P10'!$B$17,INDEX('P10'!$AG:$AG,$A509+52),0)</f>
        <v>248.91165598704893</v>
      </c>
      <c r="T509">
        <f>IF($A509&lt;='P01'!$B$17,INDEX('P01'!$AI:$AI,$A509+52),0)+IF($A509&lt;='P02'!$B$17,INDEX('P02'!$AI:$AI,$A509+52),0)+IF($A509&lt;='P03'!$B$17,INDEX('P03'!$AI:$AI,$A509+52),0)+IF($A509&lt;='P04'!$B$17,INDEX('P04'!$AI:$AI,$A509+52),0)+IF($A509&lt;='P05'!$B$17,INDEX('P05'!$AI:$AI,$A509+52),0)+IF($A509&lt;='P06'!$B$17,INDEX('P06'!$AI:$AI,$A509+52),0)+IF($A509&lt;='P07'!$B$17,INDEX('P07'!$AI:$AI,$A509+52),0)+IF($A509&lt;='P08'!$B$17,INDEX('P08'!$AI:$AI,$A509+52),0)+IF($A509&lt;='P09'!$B$17,INDEX('P09'!$AI:$AI,$A509+52),0)+IF($A509&lt;='P10'!$B$17,INDEX('P10'!$AI:$AI,$A509+52),0)</f>
        <v>248.91165598704893</v>
      </c>
    </row>
    <row r="510" spans="1:20" x14ac:dyDescent="0.35">
      <c r="A510">
        <v>478</v>
      </c>
      <c r="B510">
        <f>IF($A510&lt;='P01'!$B$17,INDEX('P01'!$J:$J,$A510+52),0)+IF($A510&lt;='P02'!$B$17,INDEX('P02'!$J:$J,$A510+52),0)+IF($A510&lt;='P03'!$B$17,INDEX('P03'!$J:$J,$A510+52),0)+IF($A510&lt;='P04'!$B$17,INDEX('P04'!$J:$J,$A510+52),0)+IF($A510&lt;='P05'!$B$17,INDEX('P05'!$J:$J,$A510+52),0)+IF($A510&lt;='P06'!$B$17,INDEX('P06'!$J:$J,$A510+52),0)+IF($A510&lt;='P07'!$B$17,INDEX('P07'!$J:$J,$A510+52),0)+IF($A510&lt;='P08'!$B$17,INDEX('P08'!$J:$J,$A510+52),0)+IF($A510&lt;='P09'!$B$17,INDEX('P09'!$J:$J,$A510+52),0)+IF($A510&lt;='P10'!$B$17,INDEX('P10'!$J:$J,$A510+52),0)</f>
        <v>9.7416531823896394E-5</v>
      </c>
      <c r="C510">
        <f>IF($A510&lt;='P01'!$B$17,INDEX('P01'!$K:$K,$A510+52),0)+IF($A510&lt;='P02'!$B$17,INDEX('P02'!$K:$K,$A510+52),0)+IF($A510&lt;='P03'!$B$17,INDEX('P03'!$K:$K,$A510+52),0)+IF($A510&lt;='P04'!$B$17,INDEX('P04'!$K:$K,$A510+52),0)+IF($A510&lt;='P05'!$B$17,INDEX('P05'!$K:$K,$A510+52),0)+IF($A510&lt;='P06'!$B$17,INDEX('P06'!$K:$K,$A510+52),0)+IF($A510&lt;='P07'!$B$17,INDEX('P07'!$K:$K,$A510+52),0)+IF($A510&lt;='P08'!$B$17,INDEX('P08'!$K:$K,$A510+52),0)+IF($A510&lt;='P09'!$B$17,INDEX('P09'!$K:$K,$A510+52),0)+IF($A510&lt;='P10'!$B$17,INDEX('P10'!$K:$K,$A510+52),0)</f>
        <v>4.704305121168681E-4</v>
      </c>
      <c r="D510">
        <f>IF($A510&lt;='P01'!$B$17,INDEX('P01'!$L:$L,$A510+52),0)+IF($A510&lt;='P02'!$B$17,INDEX('P02'!$L:$L,$A510+52),0)+IF($A510&lt;='P03'!$B$17,INDEX('P03'!$L:$L,$A510+52),0)+IF($A510&lt;='P04'!$B$17,INDEX('P04'!$L:$L,$A510+52),0)+IF($A510&lt;='P05'!$B$17,INDEX('P05'!$L:$L,$A510+52),0)+IF($A510&lt;='P06'!$B$17,INDEX('P06'!$L:$L,$A510+52),0)+IF($A510&lt;='P07'!$B$17,INDEX('P07'!$L:$L,$A510+52),0)+IF($A510&lt;='P08'!$B$17,INDEX('P08'!$L:$L,$A510+52),0)+IF($A510&lt;='P09'!$B$17,INDEX('P09'!$L:$L,$A510+52),0)+IF($A510&lt;='P10'!$B$17,INDEX('P10'!$L:$L,$A510+52),0)</f>
        <v>0</v>
      </c>
      <c r="E510">
        <f>IF($A510&lt;='P01'!$B$17,INDEX('P01'!$M:$M,$A510+52),0)+IF($A510&lt;='P02'!$B$17,INDEX('P02'!$M:$M,$A510+52),0)+IF($A510&lt;='P03'!$B$17,INDEX('P03'!$M:$M,$A510+52),0)+IF($A510&lt;='P04'!$B$17,INDEX('P04'!$M:$M,$A510+52),0)+IF($A510&lt;='P05'!$B$17,INDEX('P05'!$M:$M,$A510+52),0)+IF($A510&lt;='P06'!$B$17,INDEX('P06'!$M:$M,$A510+52),0)+IF($A510&lt;='P07'!$B$17,INDEX('P07'!$M:$M,$A510+52),0)+IF($A510&lt;='P08'!$B$17,INDEX('P08'!$M:$M,$A510+52),0)+IF($A510&lt;='P09'!$B$17,INDEX('P09'!$M:$M,$A510+52),0)+IF($A510&lt;='P10'!$B$17,INDEX('P10'!$M:$M,$A510+52),0)</f>
        <v>0.13805228528833371</v>
      </c>
      <c r="F510">
        <f>IF($A510&lt;='P01'!$B$17,INDEX('P01'!$R:$R,$A510+52),0)+IF($A510&lt;='P02'!$B$17,INDEX('P02'!$R:$R,$A510+52),0)+IF($A510&lt;='P03'!$B$17,INDEX('P03'!$R:$R,$A510+52),0)+IF($A510&lt;='P04'!$B$17,INDEX('P04'!$R:$R,$A510+52),0)+IF($A510&lt;='P05'!$B$17,INDEX('P05'!$R:$R,$A510+52),0)+IF($A510&lt;='P06'!$B$17,INDEX('P06'!$R:$R,$A510+52),0)+IF($A510&lt;='P07'!$B$17,INDEX('P07'!$R:$R,$A510+52),0)+IF($A510&lt;='P08'!$B$17,INDEX('P08'!$R:$R,$A510+52),0)+IF($A510&lt;='P09'!$B$17,INDEX('P09'!$R:$R,$A510+52),0)+IF($A510&lt;='P10'!$B$17,INDEX('P10'!$R:$R,$A510+52),0)</f>
        <v>16.165879832589852</v>
      </c>
      <c r="G510">
        <f>IF($A510&lt;='P01'!$B$17,INDEX('P01'!$S:$S,$A510+52),0)+IF($A510&lt;='P02'!$B$17,INDEX('P02'!$S:$S,$A510+52),0)+IF($A510&lt;='P03'!$B$17,INDEX('P03'!$S:$S,$A510+52),0)+IF($A510&lt;='P04'!$B$17,INDEX('P04'!$S:$S,$A510+52),0)+IF($A510&lt;='P05'!$B$17,INDEX('P05'!$S:$S,$A510+52),0)+IF($A510&lt;='P06'!$B$17,INDEX('P06'!$S:$S,$A510+52),0)+IF($A510&lt;='P07'!$B$17,INDEX('P07'!$S:$S,$A510+52),0)+IF($A510&lt;='P08'!$B$17,INDEX('P08'!$S:$S,$A510+52),0)+IF($A510&lt;='P09'!$B$17,INDEX('P09'!$S:$S,$A510+52),0)+IF($A510&lt;='P10'!$B$17,INDEX('P10'!$S:$S,$A510+52),0)</f>
        <v>0.32331759665179705</v>
      </c>
      <c r="H510">
        <f>IF($A510&lt;='P01'!$B$17,INDEX('P01'!$T:$T,$A510+52),0)+IF($A510&lt;='P02'!$B$17,INDEX('P02'!$T:$T,$A510+52),0)+IF($A510&lt;='P03'!$B$17,INDEX('P03'!$T:$T,$A510+52),0)+IF($A510&lt;='P04'!$B$17,INDEX('P04'!$T:$T,$A510+52),0)+IF($A510&lt;='P05'!$B$17,INDEX('P05'!$T:$T,$A510+52),0)+IF($A510&lt;='P06'!$B$17,INDEX('P06'!$T:$T,$A510+52),0)+IF($A510&lt;='P07'!$B$17,INDEX('P07'!$T:$T,$A510+52),0)+IF($A510&lt;='P08'!$B$17,INDEX('P08'!$T:$T,$A510+52),0)+IF($A510&lt;='P09'!$B$17,INDEX('P09'!$T:$T,$A510+52),0)+IF($A510&lt;='P10'!$B$17,INDEX('P10'!$T:$T,$A510+52),0)</f>
        <v>2.2498095927780932</v>
      </c>
      <c r="I510">
        <f>IF($A510&lt;='P01'!$B$17,INDEX('P01'!$U:$U,$A510+52),0)+IF($A510&lt;='P02'!$B$17,INDEX('P02'!$U:$U,$A510+52),0)+IF($A510&lt;='P03'!$B$17,INDEX('P03'!$U:$U,$A510+52),0)+IF($A510&lt;='P04'!$B$17,INDEX('P04'!$U:$U,$A510+52),0)+IF($A510&lt;='P05'!$B$17,INDEX('P05'!$U:$U,$A510+52),0)+IF($A510&lt;='P06'!$B$17,INDEX('P06'!$U:$U,$A510+52),0)+IF($A510&lt;='P07'!$B$17,INDEX('P07'!$U:$U,$A510+52),0)+IF($A510&lt;='P08'!$B$17,INDEX('P08'!$U:$U,$A510+52),0)+IF($A510&lt;='P09'!$B$17,INDEX('P09'!$U:$U,$A510+52),0)+IF($A510&lt;='P10'!$B$17,INDEX('P10'!$U:$U,$A510+52),0)</f>
        <v>97.416531823896392</v>
      </c>
      <c r="J510">
        <f>IF($A510&lt;='P01'!$B$17,INDEX('P01'!$V:$V,$A510+52),0)+IF($A510&lt;='P02'!$B$17,INDEX('P02'!$V:$V,$A510+52),0)+IF($A510&lt;='P03'!$B$17,INDEX('P03'!$V:$V,$A510+52),0)+IF($A510&lt;='P04'!$B$17,INDEX('P04'!$V:$V,$A510+52),0)+IF($A510&lt;='P05'!$B$17,INDEX('P05'!$V:$V,$A510+52),0)+IF($A510&lt;='P06'!$B$17,INDEX('P06'!$V:$V,$A510+52),0)+IF($A510&lt;='P07'!$B$17,INDEX('P07'!$V:$V,$A510+52),0)+IF($A510&lt;='P08'!$B$17,INDEX('P08'!$V:$V,$A510+52),0)+IF($A510&lt;='P09'!$B$17,INDEX('P09'!$V:$V,$A510+52),0)+IF($A510&lt;='P10'!$B$17,INDEX('P10'!$V:$V,$A510+52),0)</f>
        <v>7.9053685819323857E-2</v>
      </c>
      <c r="K510">
        <f>IF($A510&lt;='P01'!$B$17,INDEX('P01'!$W:$W,$A510+52),0)+IF($A510&lt;='P02'!$B$17,INDEX('P02'!$W:$W,$A510+52),0)+IF($A510&lt;='P03'!$B$17,INDEX('P03'!$W:$W,$A510+52),0)+IF($A510&lt;='P04'!$B$17,INDEX('P04'!$W:$W,$A510+52),0)+IF($A510&lt;='P05'!$B$17,INDEX('P05'!$W:$W,$A510+52),0)+IF($A510&lt;='P06'!$B$17,INDEX('P06'!$W:$W,$A510+52),0)+IF($A510&lt;='P07'!$B$17,INDEX('P07'!$W:$W,$A510+52),0)+IF($A510&lt;='P08'!$B$17,INDEX('P08'!$W:$W,$A510+52),0)+IF($A510&lt;='P09'!$B$17,INDEX('P09'!$W:$W,$A510+52),0)+IF($A510&lt;='P10'!$B$17,INDEX('P10'!$W:$W,$A510+52),0)</f>
        <v>-83.902832866555755</v>
      </c>
      <c r="L510">
        <f>IF($A510&lt;='P01'!$B$17,INDEX('P01'!$X:$X,$A510+52),0)+IF($A510&lt;='P02'!$B$17,INDEX('P02'!$X:$X,$A510+52),0)+IF($A510&lt;='P03'!$B$17,INDEX('P03'!$X:$X,$A510+52),0)+IF($A510&lt;='P04'!$B$17,INDEX('P04'!$X:$X,$A510+52),0)+IF($A510&lt;='P05'!$B$17,INDEX('P05'!$X:$X,$A510+52),0)+IF($A510&lt;='P06'!$B$17,INDEX('P06'!$X:$X,$A510+52),0)+IF($A510&lt;='P07'!$B$17,INDEX('P07'!$X:$X,$A510+52),0)+IF($A510&lt;='P08'!$B$17,INDEX('P08'!$X:$X,$A510+52),0)+IF($A510&lt;='P09'!$B$17,INDEX('P09'!$X:$X,$A510+52),0)+IF($A510&lt;='P10'!$B$17,INDEX('P10'!$X:$X,$A510+52),0)</f>
        <v>83.850968440311988</v>
      </c>
      <c r="M510">
        <f>IF($A510&lt;='P01'!$B$17,INDEX('P01'!$AA:$AA,$A510+52),0)+IF($A510&lt;='P02'!$B$17,INDEX('P02'!$AA:$AA,$A510+52),0)+IF($A510&lt;='P03'!$B$17,INDEX('P03'!$AA:$AA,$A510+52),0)+IF($A510&lt;='P04'!$B$17,INDEX('P04'!$AA:$AA,$A510+52),0)+IF($A510&lt;='P05'!$B$17,INDEX('P05'!$AA:$AA,$A510+52),0)+IF($A510&lt;='P06'!$B$17,INDEX('P06'!$AA:$AA,$A510+52),0)+IF($A510&lt;='P07'!$B$17,INDEX('P07'!$AA:$AA,$A510+52),0)+IF($A510&lt;='P08'!$B$17,INDEX('P08'!$AA:$AA,$A510+52),0)+IF($A510&lt;='P09'!$B$17,INDEX('P09'!$AA:$AA,$A510+52),0)+IF($A510&lt;='P10'!$B$17,INDEX('P10'!$AA:$AA,$A510+52),0)</f>
        <v>-17.579778581567012</v>
      </c>
      <c r="N510">
        <f>IF($A510&lt;='P01'!$B$17,INDEX('P01'!$AB:$AB,$A510+52),0)+IF($A510&lt;='P02'!$B$17,INDEX('P02'!$AB:$AB,$A510+52),0)+IF($A510&lt;='P03'!$B$17,INDEX('P03'!$AB:$AB,$A510+52),0)+IF($A510&lt;='P04'!$B$17,INDEX('P04'!$AB:$AB,$A510+52),0)+IF($A510&lt;='P05'!$B$17,INDEX('P05'!$AB:$AB,$A510+52),0)+IF($A510&lt;='P06'!$B$17,INDEX('P06'!$AB:$AB,$A510+52),0)+IF($A510&lt;='P07'!$B$17,INDEX('P07'!$AB:$AB,$A510+52),0)+IF($A510&lt;='P08'!$B$17,INDEX('P08'!$AB:$AB,$A510+52),0)+IF($A510&lt;='P09'!$B$17,INDEX('P09'!$AB:$AB,$A510+52),0)+IF($A510&lt;='P10'!$B$17,INDEX('P10'!$AB:$AB,$A510+52),0)</f>
        <v>3.4003538172294303</v>
      </c>
      <c r="O510">
        <f>IF($A510&lt;='P01'!$B$17,INDEX('P01'!$AC:$AC,$A510+52),0)+IF($A510&lt;='P02'!$B$17,INDEX('P02'!$AC:$AC,$A510+52),0)+IF($A510&lt;='P03'!$B$17,INDEX('P03'!$AC:$AC,$A510+52),0)+IF($A510&lt;='P04'!$B$17,INDEX('P04'!$AC:$AC,$A510+52),0)+IF($A510&lt;='P05'!$B$17,INDEX('P05'!$AC:$AC,$A510+52),0)+IF($A510&lt;='P06'!$B$17,INDEX('P06'!$AC:$AC,$A510+52),0)+IF($A510&lt;='P07'!$B$17,INDEX('P07'!$AC:$AC,$A510+52),0)+IF($A510&lt;='P08'!$B$17,INDEX('P08'!$AC:$AC,$A510+52),0)+IF($A510&lt;='P09'!$B$17,INDEX('P09'!$AC:$AC,$A510+52),0)+IF($A510&lt;='P10'!$B$17,INDEX('P10'!$AC:$AC,$A510+52),0)</f>
        <v>6.8007076344588607E-2</v>
      </c>
      <c r="P510">
        <f>IF($A510&lt;='P01'!$B$17,INDEX('P01'!$AD:$AD,$A510+52),0)+IF($A510&lt;='P02'!$B$17,INDEX('P02'!$AD:$AD,$A510+52),0)+IF($A510&lt;='P03'!$B$17,INDEX('P03'!$AD:$AD,$A510+52),0)+IF($A510&lt;='P04'!$B$17,INDEX('P04'!$AD:$AD,$A510+52),0)+IF($A510&lt;='P05'!$B$17,INDEX('P05'!$AD:$AD,$A510+52),0)+IF($A510&lt;='P06'!$B$17,INDEX('P06'!$AD:$AD,$A510+52),0)+IF($A510&lt;='P07'!$B$17,INDEX('P07'!$AD:$AD,$A510+52),0)+IF($A510&lt;='P08'!$B$17,INDEX('P08'!$AD:$AD,$A510+52),0)+IF($A510&lt;='P09'!$B$17,INDEX('P09'!$AD:$AD,$A510+52),0)+IF($A510&lt;='P10'!$B$17,INDEX('P10'!$AD:$AD,$A510+52),0)</f>
        <v>0.47168393194979252</v>
      </c>
      <c r="Q510">
        <f>IF($A510&lt;='P01'!$B$17,INDEX('P01'!$AE:$AE,$A510+52),0)+IF($A510&lt;='P02'!$B$17,INDEX('P02'!$AE:$AE,$A510+52),0)+IF($A510&lt;='P03'!$B$17,INDEX('P03'!$AE:$AE,$A510+52),0)+IF($A510&lt;='P04'!$B$17,INDEX('P04'!$AE:$AE,$A510+52),0)+IF($A510&lt;='P05'!$B$17,INDEX('P05'!$AE:$AE,$A510+52),0)+IF($A510&lt;='P06'!$B$17,INDEX('P06'!$AE:$AE,$A510+52),0)+IF($A510&lt;='P07'!$B$17,INDEX('P07'!$AE:$AE,$A510+52),0)+IF($A510&lt;='P08'!$B$17,INDEX('P08'!$AE:$AE,$A510+52),0)+IF($A510&lt;='P09'!$B$17,INDEX('P09'!$AE:$AE,$A510+52),0)+IF($A510&lt;='P10'!$B$17,INDEX('P10'!$AE:$AE,$A510+52),0)</f>
        <v>20.423867386425417</v>
      </c>
      <c r="R510">
        <f>IF($A510&lt;='P01'!$B$17,INDEX('P01'!$AF:$AF,$A510+52),0)+IF($A510&lt;='P02'!$B$17,INDEX('P02'!$AF:$AF,$A510+52),0)+IF($A510&lt;='P03'!$B$17,INDEX('P03'!$AF:$AF,$A510+52),0)+IF($A510&lt;='P04'!$B$17,INDEX('P04'!$AF:$AF,$A510+52),0)+IF($A510&lt;='P05'!$B$17,INDEX('P05'!$AF:$AF,$A510+52),0)+IF($A510&lt;='P06'!$B$17,INDEX('P06'!$AF:$AF,$A510+52),0)+IF($A510&lt;='P07'!$B$17,INDEX('P07'!$AF:$AF,$A510+52),0)+IF($A510&lt;='P08'!$B$17,INDEX('P08'!$AF:$AF,$A510+52),0)+IF($A510&lt;='P09'!$B$17,INDEX('P09'!$AF:$AF,$A510+52),0)+IF($A510&lt;='P10'!$B$17,INDEX('P10'!$AF:$AF,$A510+52),0)</f>
        <v>1.6574004076646373E-2</v>
      </c>
      <c r="S510">
        <f>IF($A510&lt;='P01'!$B$17,INDEX('P01'!$AG:$AG,$A510+52),0)+IF($A510&lt;='P02'!$B$17,INDEX('P02'!$AG:$AG,$A510+52),0)+IF($A510&lt;='P03'!$B$17,INDEX('P03'!$AG:$AG,$A510+52),0)+IF($A510&lt;='P04'!$B$17,INDEX('P04'!$AG:$AG,$A510+52),0)+IF($A510&lt;='P05'!$B$17,INDEX('P05'!$AG:$AG,$A510+52),0)+IF($A510&lt;='P06'!$B$17,INDEX('P06'!$AG:$AG,$A510+52),0)+IF($A510&lt;='P07'!$B$17,INDEX('P07'!$AG:$AG,$A510+52),0)+IF($A510&lt;='P08'!$B$17,INDEX('P08'!$AG:$AG,$A510+52),0)+IF($A510&lt;='P09'!$B$17,INDEX('P09'!$AG:$AG,$A510+52),0)+IF($A510&lt;='P10'!$B$17,INDEX('P10'!$AG:$AG,$A510+52),0)</f>
        <v>165.87555953719476</v>
      </c>
      <c r="T510">
        <f>IF($A510&lt;='P01'!$B$17,INDEX('P01'!$AI:$AI,$A510+52),0)+IF($A510&lt;='P02'!$B$17,INDEX('P02'!$AI:$AI,$A510+52),0)+IF($A510&lt;='P03'!$B$17,INDEX('P03'!$AI:$AI,$A510+52),0)+IF($A510&lt;='P04'!$B$17,INDEX('P04'!$AI:$AI,$A510+52),0)+IF($A510&lt;='P05'!$B$17,INDEX('P05'!$AI:$AI,$A510+52),0)+IF($A510&lt;='P06'!$B$17,INDEX('P06'!$AI:$AI,$A510+52),0)+IF($A510&lt;='P07'!$B$17,INDEX('P07'!$AI:$AI,$A510+52),0)+IF($A510&lt;='P08'!$B$17,INDEX('P08'!$AI:$AI,$A510+52),0)+IF($A510&lt;='P09'!$B$17,INDEX('P09'!$AI:$AI,$A510+52),0)+IF($A510&lt;='P10'!$B$17,INDEX('P10'!$AI:$AI,$A510+52),0)</f>
        <v>165.87555953719476</v>
      </c>
    </row>
    <row r="511" spans="1:20" x14ac:dyDescent="0.35">
      <c r="A511">
        <v>479</v>
      </c>
      <c r="B511">
        <f>IF($A511&lt;='P01'!$B$17,INDEX('P01'!$J:$J,$A511+52),0)+IF($A511&lt;='P02'!$B$17,INDEX('P02'!$J:$J,$A511+52),0)+IF($A511&lt;='P03'!$B$17,INDEX('P03'!$J:$J,$A511+52),0)+IF($A511&lt;='P04'!$B$17,INDEX('P04'!$J:$J,$A511+52),0)+IF($A511&lt;='P05'!$B$17,INDEX('P05'!$J:$J,$A511+52),0)+IF($A511&lt;='P06'!$B$17,INDEX('P06'!$J:$J,$A511+52),0)+IF($A511&lt;='P07'!$B$17,INDEX('P07'!$J:$J,$A511+52),0)+IF($A511&lt;='P08'!$B$17,INDEX('P08'!$J:$J,$A511+52),0)+IF($A511&lt;='P09'!$B$17,INDEX('P09'!$J:$J,$A511+52),0)+IF($A511&lt;='P10'!$B$17,INDEX('P10'!$J:$J,$A511+52),0)</f>
        <v>9.7017472259485041E-5</v>
      </c>
      <c r="C511">
        <f>IF($A511&lt;='P01'!$B$17,INDEX('P01'!$K:$K,$A511+52),0)+IF($A511&lt;='P02'!$B$17,INDEX('P02'!$K:$K,$A511+52),0)+IF($A511&lt;='P03'!$B$17,INDEX('P03'!$K:$K,$A511+52),0)+IF($A511&lt;='P04'!$B$17,INDEX('P04'!$K:$K,$A511+52),0)+IF($A511&lt;='P05'!$B$17,INDEX('P05'!$K:$K,$A511+52),0)+IF($A511&lt;='P06'!$B$17,INDEX('P06'!$K:$K,$A511+52),0)+IF($A511&lt;='P07'!$B$17,INDEX('P07'!$K:$K,$A511+52),0)+IF($A511&lt;='P08'!$B$17,INDEX('P08'!$K:$K,$A511+52),0)+IF($A511&lt;='P09'!$B$17,INDEX('P09'!$K:$K,$A511+52),0)+IF($A511&lt;='P10'!$B$17,INDEX('P10'!$K:$K,$A511+52),0)</f>
        <v>4.6850342857430744E-4</v>
      </c>
      <c r="D511">
        <f>IF($A511&lt;='P01'!$B$17,INDEX('P01'!$L:$L,$A511+52),0)+IF($A511&lt;='P02'!$B$17,INDEX('P02'!$L:$L,$A511+52),0)+IF($A511&lt;='P03'!$B$17,INDEX('P03'!$L:$L,$A511+52),0)+IF($A511&lt;='P04'!$B$17,INDEX('P04'!$L:$L,$A511+52),0)+IF($A511&lt;='P05'!$B$17,INDEX('P05'!$L:$L,$A511+52),0)+IF($A511&lt;='P06'!$B$17,INDEX('P06'!$L:$L,$A511+52),0)+IF($A511&lt;='P07'!$B$17,INDEX('P07'!$L:$L,$A511+52),0)+IF($A511&lt;='P08'!$B$17,INDEX('P08'!$L:$L,$A511+52),0)+IF($A511&lt;='P09'!$B$17,INDEX('P09'!$L:$L,$A511+52),0)+IF($A511&lt;='P10'!$B$17,INDEX('P10'!$L:$L,$A511+52),0)</f>
        <v>0</v>
      </c>
      <c r="E511">
        <f>IF($A511&lt;='P01'!$B$17,INDEX('P01'!$M:$M,$A511+52),0)+IF($A511&lt;='P02'!$B$17,INDEX('P02'!$M:$M,$A511+52),0)+IF($A511&lt;='P03'!$B$17,INDEX('P03'!$M:$M,$A511+52),0)+IF($A511&lt;='P04'!$B$17,INDEX('P04'!$M:$M,$A511+52),0)+IF($A511&lt;='P05'!$B$17,INDEX('P05'!$M:$M,$A511+52),0)+IF($A511&lt;='P06'!$B$17,INDEX('P06'!$M:$M,$A511+52),0)+IF($A511&lt;='P07'!$B$17,INDEX('P07'!$M:$M,$A511+52),0)+IF($A511&lt;='P08'!$B$17,INDEX('P08'!$M:$M,$A511+52),0)+IF($A511&lt;='P09'!$B$17,INDEX('P09'!$M:$M,$A511+52),0)+IF($A511&lt;='P10'!$B$17,INDEX('P10'!$M:$M,$A511+52),0)</f>
        <v>0.13748676438749993</v>
      </c>
      <c r="F511">
        <f>IF($A511&lt;='P01'!$B$17,INDEX('P01'!$R:$R,$A511+52),0)+IF($A511&lt;='P02'!$B$17,INDEX('P02'!$R:$R,$A511+52),0)+IF($A511&lt;='P03'!$B$17,INDEX('P03'!$R:$R,$A511+52),0)+IF($A511&lt;='P04'!$B$17,INDEX('P04'!$R:$R,$A511+52),0)+IF($A511&lt;='P05'!$B$17,INDEX('P05'!$R:$R,$A511+52),0)+IF($A511&lt;='P06'!$B$17,INDEX('P06'!$R:$R,$A511+52),0)+IF($A511&lt;='P07'!$B$17,INDEX('P07'!$R:$R,$A511+52),0)+IF($A511&lt;='P08'!$B$17,INDEX('P08'!$R:$R,$A511+52),0)+IF($A511&lt;='P09'!$B$17,INDEX('P09'!$R:$R,$A511+52),0)+IF($A511&lt;='P10'!$B$17,INDEX('P10'!$R:$R,$A511+52),0)</f>
        <v>16.099657510325478</v>
      </c>
      <c r="G511">
        <f>IF($A511&lt;='P01'!$B$17,INDEX('P01'!$S:$S,$A511+52),0)+IF($A511&lt;='P02'!$B$17,INDEX('P02'!$S:$S,$A511+52),0)+IF($A511&lt;='P03'!$B$17,INDEX('P03'!$S:$S,$A511+52),0)+IF($A511&lt;='P04'!$B$17,INDEX('P04'!$S:$S,$A511+52),0)+IF($A511&lt;='P05'!$B$17,INDEX('P05'!$S:$S,$A511+52),0)+IF($A511&lt;='P06'!$B$17,INDEX('P06'!$S:$S,$A511+52),0)+IF($A511&lt;='P07'!$B$17,INDEX('P07'!$S:$S,$A511+52),0)+IF($A511&lt;='P08'!$B$17,INDEX('P08'!$S:$S,$A511+52),0)+IF($A511&lt;='P09'!$B$17,INDEX('P09'!$S:$S,$A511+52),0)+IF($A511&lt;='P10'!$B$17,INDEX('P10'!$S:$S,$A511+52),0)</f>
        <v>0.32199315020650959</v>
      </c>
      <c r="H511">
        <f>IF($A511&lt;='P01'!$B$17,INDEX('P01'!$T:$T,$A511+52),0)+IF($A511&lt;='P02'!$B$17,INDEX('P02'!$T:$T,$A511+52),0)+IF($A511&lt;='P03'!$B$17,INDEX('P03'!$T:$T,$A511+52),0)+IF($A511&lt;='P04'!$B$17,INDEX('P04'!$T:$T,$A511+52),0)+IF($A511&lt;='P05'!$B$17,INDEX('P05'!$T:$T,$A511+52),0)+IF($A511&lt;='P06'!$B$17,INDEX('P06'!$T:$T,$A511+52),0)+IF($A511&lt;='P07'!$B$17,INDEX('P07'!$T:$T,$A511+52),0)+IF($A511&lt;='P08'!$B$17,INDEX('P08'!$T:$T,$A511+52),0)+IF($A511&lt;='P09'!$B$17,INDEX('P09'!$T:$T,$A511+52),0)+IF($A511&lt;='P10'!$B$17,INDEX('P10'!$T:$T,$A511+52),0)</f>
        <v>2.2461193232200918</v>
      </c>
      <c r="I511">
        <f>IF($A511&lt;='P01'!$B$17,INDEX('P01'!$U:$U,$A511+52),0)+IF($A511&lt;='P02'!$B$17,INDEX('P02'!$U:$U,$A511+52),0)+IF($A511&lt;='P03'!$B$17,INDEX('P03'!$U:$U,$A511+52),0)+IF($A511&lt;='P04'!$B$17,INDEX('P04'!$U:$U,$A511+52),0)+IF($A511&lt;='P05'!$B$17,INDEX('P05'!$U:$U,$A511+52),0)+IF($A511&lt;='P06'!$B$17,INDEX('P06'!$U:$U,$A511+52),0)+IF($A511&lt;='P07'!$B$17,INDEX('P07'!$U:$U,$A511+52),0)+IF($A511&lt;='P08'!$B$17,INDEX('P08'!$U:$U,$A511+52),0)+IF($A511&lt;='P09'!$B$17,INDEX('P09'!$U:$U,$A511+52),0)+IF($A511&lt;='P10'!$B$17,INDEX('P10'!$U:$U,$A511+52),0)</f>
        <v>97.017472259485046</v>
      </c>
      <c r="J511">
        <f>IF($A511&lt;='P01'!$B$17,INDEX('P01'!$V:$V,$A511+52),0)+IF($A511&lt;='P02'!$B$17,INDEX('P02'!$V:$V,$A511+52),0)+IF($A511&lt;='P03'!$B$17,INDEX('P03'!$V:$V,$A511+52),0)+IF($A511&lt;='P04'!$B$17,INDEX('P04'!$V:$V,$A511+52),0)+IF($A511&lt;='P05'!$B$17,INDEX('P05'!$V:$V,$A511+52),0)+IF($A511&lt;='P06'!$B$17,INDEX('P06'!$V:$V,$A511+52),0)+IF($A511&lt;='P07'!$B$17,INDEX('P07'!$V:$V,$A511+52),0)+IF($A511&lt;='P08'!$B$17,INDEX('P08'!$V:$V,$A511+52),0)+IF($A511&lt;='P09'!$B$17,INDEX('P09'!$V:$V,$A511+52),0)+IF($A511&lt;='P10'!$B$17,INDEX('P10'!$V:$V,$A511+52),0)</f>
        <v>7.8924017330415583E-2</v>
      </c>
      <c r="K511">
        <f>IF($A511&lt;='P01'!$B$17,INDEX('P01'!$W:$W,$A511+52),0)+IF($A511&lt;='P02'!$B$17,INDEX('P02'!$W:$W,$A511+52),0)+IF($A511&lt;='P03'!$B$17,INDEX('P03'!$W:$W,$A511+52),0)+IF($A511&lt;='P04'!$B$17,INDEX('P04'!$W:$W,$A511+52),0)+IF($A511&lt;='P05'!$B$17,INDEX('P05'!$W:$W,$A511+52),0)+IF($A511&lt;='P06'!$B$17,INDEX('P06'!$W:$W,$A511+52),0)+IF($A511&lt;='P07'!$B$17,INDEX('P07'!$W:$W,$A511+52),0)+IF($A511&lt;='P08'!$B$17,INDEX('P08'!$W:$W,$A511+52),0)+IF($A511&lt;='P09'!$B$17,INDEX('P09'!$W:$W,$A511+52),0)+IF($A511&lt;='P10'!$B$17,INDEX('P10'!$W:$W,$A511+52),0)</f>
        <v>-83.564851239916592</v>
      </c>
      <c r="L511">
        <f>IF($A511&lt;='P01'!$B$17,INDEX('P01'!$X:$X,$A511+52),0)+IF($A511&lt;='P02'!$B$17,INDEX('P02'!$X:$X,$A511+52),0)+IF($A511&lt;='P03'!$B$17,INDEX('P03'!$X:$X,$A511+52),0)+IF($A511&lt;='P04'!$B$17,INDEX('P04'!$X:$X,$A511+52),0)+IF($A511&lt;='P05'!$B$17,INDEX('P05'!$X:$X,$A511+52),0)+IF($A511&lt;='P06'!$B$17,INDEX('P06'!$X:$X,$A511+52),0)+IF($A511&lt;='P07'!$B$17,INDEX('P07'!$X:$X,$A511+52),0)+IF($A511&lt;='P08'!$B$17,INDEX('P08'!$X:$X,$A511+52),0)+IF($A511&lt;='P09'!$B$17,INDEX('P09'!$X:$X,$A511+52),0)+IF($A511&lt;='P10'!$B$17,INDEX('P10'!$X:$X,$A511+52),0)</f>
        <v>83.513199272430683</v>
      </c>
      <c r="M511">
        <f>IF($A511&lt;='P01'!$B$17,INDEX('P01'!$AA:$AA,$A511+52),0)+IF($A511&lt;='P02'!$B$17,INDEX('P02'!$AA:$AA,$A511+52),0)+IF($A511&lt;='P03'!$B$17,INDEX('P03'!$AA:$AA,$A511+52),0)+IF($A511&lt;='P04'!$B$17,INDEX('P04'!$AA:$AA,$A511+52),0)+IF($A511&lt;='P05'!$B$17,INDEX('P05'!$AA:$AA,$A511+52),0)+IF($A511&lt;='P06'!$B$17,INDEX('P06'!$AA:$AA,$A511+52),0)+IF($A511&lt;='P07'!$B$17,INDEX('P07'!$AA:$AA,$A511+52),0)+IF($A511&lt;='P08'!$B$17,INDEX('P08'!$AA:$AA,$A511+52),0)+IF($A511&lt;='P09'!$B$17,INDEX('P09'!$AA:$AA,$A511+52),0)+IF($A511&lt;='P10'!$B$17,INDEX('P10'!$AA:$AA,$A511+52),0)</f>
        <v>-17.451830818572038</v>
      </c>
      <c r="N511">
        <f>IF($A511&lt;='P01'!$B$17,INDEX('P01'!$AB:$AB,$A511+52),0)+IF($A511&lt;='P02'!$B$17,INDEX('P02'!$AB:$AB,$A511+52),0)+IF($A511&lt;='P03'!$B$17,INDEX('P03'!$AB:$AB,$A511+52),0)+IF($A511&lt;='P04'!$B$17,INDEX('P04'!$AB:$AB,$A511+52),0)+IF($A511&lt;='P05'!$B$17,INDEX('P05'!$AB:$AB,$A511+52),0)+IF($A511&lt;='P06'!$B$17,INDEX('P06'!$AB:$AB,$A511+52),0)+IF($A511&lt;='P07'!$B$17,INDEX('P07'!$AB:$AB,$A511+52),0)+IF($A511&lt;='P08'!$B$17,INDEX('P08'!$AB:$AB,$A511+52),0)+IF($A511&lt;='P09'!$B$17,INDEX('P09'!$AB:$AB,$A511+52),0)+IF($A511&lt;='P10'!$B$17,INDEX('P10'!$AB:$AB,$A511+52),0)</f>
        <v>3.3753744236365462</v>
      </c>
      <c r="O511">
        <f>IF($A511&lt;='P01'!$B$17,INDEX('P01'!$AC:$AC,$A511+52),0)+IF($A511&lt;='P02'!$B$17,INDEX('P02'!$AC:$AC,$A511+52),0)+IF($A511&lt;='P03'!$B$17,INDEX('P03'!$AC:$AC,$A511+52),0)+IF($A511&lt;='P04'!$B$17,INDEX('P04'!$AC:$AC,$A511+52),0)+IF($A511&lt;='P05'!$B$17,INDEX('P05'!$AC:$AC,$A511+52),0)+IF($A511&lt;='P06'!$B$17,INDEX('P06'!$AC:$AC,$A511+52),0)+IF($A511&lt;='P07'!$B$17,INDEX('P07'!$AC:$AC,$A511+52),0)+IF($A511&lt;='P08'!$B$17,INDEX('P08'!$AC:$AC,$A511+52),0)+IF($A511&lt;='P09'!$B$17,INDEX('P09'!$AC:$AC,$A511+52),0)+IF($A511&lt;='P10'!$B$17,INDEX('P10'!$AC:$AC,$A511+52),0)</f>
        <v>6.7507488472730928E-2</v>
      </c>
      <c r="P511">
        <f>IF($A511&lt;='P01'!$B$17,INDEX('P01'!$AD:$AD,$A511+52),0)+IF($A511&lt;='P02'!$B$17,INDEX('P02'!$AD:$AD,$A511+52),0)+IF($A511&lt;='P03'!$B$17,INDEX('P03'!$AD:$AD,$A511+52),0)+IF($A511&lt;='P04'!$B$17,INDEX('P04'!$AD:$AD,$A511+52),0)+IF($A511&lt;='P05'!$B$17,INDEX('P05'!$AD:$AD,$A511+52),0)+IF($A511&lt;='P06'!$B$17,INDEX('P06'!$AD:$AD,$A511+52),0)+IF($A511&lt;='P07'!$B$17,INDEX('P07'!$AD:$AD,$A511+52),0)+IF($A511&lt;='P08'!$B$17,INDEX('P08'!$AD:$AD,$A511+52),0)+IF($A511&lt;='P09'!$B$17,INDEX('P09'!$AD:$AD,$A511+52),0)+IF($A511&lt;='P10'!$B$17,INDEX('P10'!$AD:$AD,$A511+52),0)</f>
        <v>0.46937364115690006</v>
      </c>
      <c r="Q511">
        <f>IF($A511&lt;='P01'!$B$17,INDEX('P01'!$AE:$AE,$A511+52),0)+IF($A511&lt;='P02'!$B$17,INDEX('P02'!$AE:$AE,$A511+52),0)+IF($A511&lt;='P03'!$B$17,INDEX('P03'!$AE:$AE,$A511+52),0)+IF($A511&lt;='P04'!$B$17,INDEX('P04'!$AE:$AE,$A511+52),0)+IF($A511&lt;='P05'!$B$17,INDEX('P05'!$AE:$AE,$A511+52),0)+IF($A511&lt;='P06'!$B$17,INDEX('P06'!$AE:$AE,$A511+52),0)+IF($A511&lt;='P07'!$B$17,INDEX('P07'!$AE:$AE,$A511+52),0)+IF($A511&lt;='P08'!$B$17,INDEX('P08'!$AE:$AE,$A511+52),0)+IF($A511&lt;='P09'!$B$17,INDEX('P09'!$AE:$AE,$A511+52),0)+IF($A511&lt;='P10'!$B$17,INDEX('P10'!$AE:$AE,$A511+52),0)</f>
        <v>20.273831287373213</v>
      </c>
      <c r="R511">
        <f>IF($A511&lt;='P01'!$B$17,INDEX('P01'!$AF:$AF,$A511+52),0)+IF($A511&lt;='P02'!$B$17,INDEX('P02'!$AF:$AF,$A511+52),0)+IF($A511&lt;='P03'!$B$17,INDEX('P03'!$AF:$AF,$A511+52),0)+IF($A511&lt;='P04'!$B$17,INDEX('P04'!$AF:$AF,$A511+52),0)+IF($A511&lt;='P05'!$B$17,INDEX('P05'!$AF:$AF,$A511+52),0)+IF($A511&lt;='P06'!$B$17,INDEX('P06'!$AF:$AF,$A511+52),0)+IF($A511&lt;='P07'!$B$17,INDEX('P07'!$AF:$AF,$A511+52),0)+IF($A511&lt;='P08'!$B$17,INDEX('P08'!$AF:$AF,$A511+52),0)+IF($A511&lt;='P09'!$B$17,INDEX('P09'!$AF:$AF,$A511+52),0)+IF($A511&lt;='P10'!$B$17,INDEX('P10'!$AF:$AF,$A511+52),0)</f>
        <v>1.6492825205741534E-2</v>
      </c>
      <c r="S511">
        <f>IF($A511&lt;='P01'!$B$17,INDEX('P01'!$AG:$AG,$A511+52),0)+IF($A511&lt;='P02'!$B$17,INDEX('P02'!$AG:$AG,$A511+52),0)+IF($A511&lt;='P03'!$B$17,INDEX('P03'!$AG:$AG,$A511+52),0)+IF($A511&lt;='P04'!$B$17,INDEX('P04'!$AG:$AG,$A511+52),0)+IF($A511&lt;='P05'!$B$17,INDEX('P05'!$AG:$AG,$A511+52),0)+IF($A511&lt;='P06'!$B$17,INDEX('P06'!$AG:$AG,$A511+52),0)+IF($A511&lt;='P07'!$B$17,INDEX('P07'!$AG:$AG,$A511+52),0)+IF($A511&lt;='P08'!$B$17,INDEX('P08'!$AG:$AG,$A511+52),0)+IF($A511&lt;='P09'!$B$17,INDEX('P09'!$AG:$AG,$A511+52),0)+IF($A511&lt;='P10'!$B$17,INDEX('P10'!$AG:$AG,$A511+52),0)</f>
        <v>82.905393682915488</v>
      </c>
      <c r="T511">
        <f>IF($A511&lt;='P01'!$B$17,INDEX('P01'!$AI:$AI,$A511+52),0)+IF($A511&lt;='P02'!$B$17,INDEX('P02'!$AI:$AI,$A511+52),0)+IF($A511&lt;='P03'!$B$17,INDEX('P03'!$AI:$AI,$A511+52),0)+IF($A511&lt;='P04'!$B$17,INDEX('P04'!$AI:$AI,$A511+52),0)+IF($A511&lt;='P05'!$B$17,INDEX('P05'!$AI:$AI,$A511+52),0)+IF($A511&lt;='P06'!$B$17,INDEX('P06'!$AI:$AI,$A511+52),0)+IF($A511&lt;='P07'!$B$17,INDEX('P07'!$AI:$AI,$A511+52),0)+IF($A511&lt;='P08'!$B$17,INDEX('P08'!$AI:$AI,$A511+52),0)+IF($A511&lt;='P09'!$B$17,INDEX('P09'!$AI:$AI,$A511+52),0)+IF($A511&lt;='P10'!$B$17,INDEX('P10'!$AI:$AI,$A511+52),0)</f>
        <v>82.905393682915488</v>
      </c>
    </row>
    <row r="512" spans="1:20" x14ac:dyDescent="0.35">
      <c r="A512">
        <v>480</v>
      </c>
      <c r="B512">
        <f>IF($A512&lt;='P01'!$B$17,INDEX('P01'!$J:$J,$A512+52),0)+IF($A512&lt;='P02'!$B$17,INDEX('P02'!$J:$J,$A512+52),0)+IF($A512&lt;='P03'!$B$17,INDEX('P03'!$J:$J,$A512+52),0)+IF($A512&lt;='P04'!$B$17,INDEX('P04'!$J:$J,$A512+52),0)+IF($A512&lt;='P05'!$B$17,INDEX('P05'!$J:$J,$A512+52),0)+IF($A512&lt;='P06'!$B$17,INDEX('P06'!$J:$J,$A512+52),0)+IF($A512&lt;='P07'!$B$17,INDEX('P07'!$J:$J,$A512+52),0)+IF($A512&lt;='P08'!$B$17,INDEX('P08'!$J:$J,$A512+52),0)+IF($A512&lt;='P09'!$B$17,INDEX('P09'!$J:$J,$A512+52),0)+IF($A512&lt;='P10'!$B$17,INDEX('P10'!$J:$J,$A512+52),0)</f>
        <v>9.6620047412846605E-5</v>
      </c>
      <c r="C512">
        <f>IF($A512&lt;='P01'!$B$17,INDEX('P01'!$K:$K,$A512+52),0)+IF($A512&lt;='P02'!$B$17,INDEX('P02'!$K:$K,$A512+52),0)+IF($A512&lt;='P03'!$B$17,INDEX('P03'!$K:$K,$A512+52),0)+IF($A512&lt;='P04'!$B$17,INDEX('P04'!$K:$K,$A512+52),0)+IF($A512&lt;='P05'!$B$17,INDEX('P05'!$K:$K,$A512+52),0)+IF($A512&lt;='P06'!$B$17,INDEX('P06'!$K:$K,$A512+52),0)+IF($A512&lt;='P07'!$B$17,INDEX('P07'!$K:$K,$A512+52),0)+IF($A512&lt;='P08'!$B$17,INDEX('P08'!$K:$K,$A512+52),0)+IF($A512&lt;='P09'!$B$17,INDEX('P09'!$K:$K,$A512+52),0)+IF($A512&lt;='P10'!$B$17,INDEX('P10'!$K:$K,$A512+52),0)</f>
        <v>4.6658423918589795E-4</v>
      </c>
      <c r="D512">
        <f>IF($A512&lt;='P01'!$B$17,INDEX('P01'!$L:$L,$A512+52),0)+IF($A512&lt;='P02'!$B$17,INDEX('P02'!$L:$L,$A512+52),0)+IF($A512&lt;='P03'!$B$17,INDEX('P03'!$L:$L,$A512+52),0)+IF($A512&lt;='P04'!$B$17,INDEX('P04'!$L:$L,$A512+52),0)+IF($A512&lt;='P05'!$B$17,INDEX('P05'!$L:$L,$A512+52),0)+IF($A512&lt;='P06'!$B$17,INDEX('P06'!$L:$L,$A512+52),0)+IF($A512&lt;='P07'!$B$17,INDEX('P07'!$L:$L,$A512+52),0)+IF($A512&lt;='P08'!$B$17,INDEX('P08'!$L:$L,$A512+52),0)+IF($A512&lt;='P09'!$B$17,INDEX('P09'!$L:$L,$A512+52),0)+IF($A512&lt;='P10'!$B$17,INDEX('P10'!$L:$L,$A512+52),0)</f>
        <v>0.1369235601009012</v>
      </c>
      <c r="E512">
        <f>IF($A512&lt;='P01'!$B$17,INDEX('P01'!$M:$M,$A512+52),0)+IF($A512&lt;='P02'!$B$17,INDEX('P02'!$M:$M,$A512+52),0)+IF($A512&lt;='P03'!$B$17,INDEX('P03'!$M:$M,$A512+52),0)+IF($A512&lt;='P04'!$B$17,INDEX('P04'!$M:$M,$A512+52),0)+IF($A512&lt;='P05'!$B$17,INDEX('P05'!$M:$M,$A512+52),0)+IF($A512&lt;='P06'!$B$17,INDEX('P06'!$M:$M,$A512+52),0)+IF($A512&lt;='P07'!$B$17,INDEX('P07'!$M:$M,$A512+52),0)+IF($A512&lt;='P08'!$B$17,INDEX('P08'!$M:$M,$A512+52),0)+IF($A512&lt;='P09'!$B$17,INDEX('P09'!$M:$M,$A512+52),0)+IF($A512&lt;='P10'!$B$17,INDEX('P10'!$M:$M,$A512+52),0)</f>
        <v>0</v>
      </c>
      <c r="F512">
        <f>IF($A512&lt;='P01'!$B$17,INDEX('P01'!$R:$R,$A512+52),0)+IF($A512&lt;='P02'!$B$17,INDEX('P02'!$R:$R,$A512+52),0)+IF($A512&lt;='P03'!$B$17,INDEX('P03'!$R:$R,$A512+52),0)+IF($A512&lt;='P04'!$B$17,INDEX('P04'!$R:$R,$A512+52),0)+IF($A512&lt;='P05'!$B$17,INDEX('P05'!$R:$R,$A512+52),0)+IF($A512&lt;='P06'!$B$17,INDEX('P06'!$R:$R,$A512+52),0)+IF($A512&lt;='P07'!$B$17,INDEX('P07'!$R:$R,$A512+52),0)+IF($A512&lt;='P08'!$B$17,INDEX('P08'!$R:$R,$A512+52),0)+IF($A512&lt;='P09'!$B$17,INDEX('P09'!$R:$R,$A512+52),0)+IF($A512&lt;='P10'!$B$17,INDEX('P10'!$R:$R,$A512+52),0)</f>
        <v>16.033706462870242</v>
      </c>
      <c r="G512">
        <f>IF($A512&lt;='P01'!$B$17,INDEX('P01'!$S:$S,$A512+52),0)+IF($A512&lt;='P02'!$B$17,INDEX('P02'!$S:$S,$A512+52),0)+IF($A512&lt;='P03'!$B$17,INDEX('P03'!$S:$S,$A512+52),0)+IF($A512&lt;='P04'!$B$17,INDEX('P04'!$S:$S,$A512+52),0)+IF($A512&lt;='P05'!$B$17,INDEX('P05'!$S:$S,$A512+52),0)+IF($A512&lt;='P06'!$B$17,INDEX('P06'!$S:$S,$A512+52),0)+IF($A512&lt;='P07'!$B$17,INDEX('P07'!$S:$S,$A512+52),0)+IF($A512&lt;='P08'!$B$17,INDEX('P08'!$S:$S,$A512+52),0)+IF($A512&lt;='P09'!$B$17,INDEX('P09'!$S:$S,$A512+52),0)+IF($A512&lt;='P10'!$B$17,INDEX('P10'!$S:$S,$A512+52),0)</f>
        <v>0.32067412925740485</v>
      </c>
      <c r="H512">
        <f>IF($A512&lt;='P01'!$B$17,INDEX('P01'!$T:$T,$A512+52),0)+IF($A512&lt;='P02'!$B$17,INDEX('P02'!$T:$T,$A512+52),0)+IF($A512&lt;='P03'!$B$17,INDEX('P03'!$T:$T,$A512+52),0)+IF($A512&lt;='P04'!$B$17,INDEX('P04'!$T:$T,$A512+52),0)+IF($A512&lt;='P05'!$B$17,INDEX('P05'!$T:$T,$A512+52),0)+IF($A512&lt;='P06'!$B$17,INDEX('P06'!$T:$T,$A512+52),0)+IF($A512&lt;='P07'!$B$17,INDEX('P07'!$T:$T,$A512+52),0)+IF($A512&lt;='P08'!$B$17,INDEX('P08'!$T:$T,$A512+52),0)+IF($A512&lt;='P09'!$B$17,INDEX('P09'!$T:$T,$A512+52),0)+IF($A512&lt;='P10'!$B$17,INDEX('P10'!$T:$T,$A512+52),0)</f>
        <v>2.2424351066585095</v>
      </c>
      <c r="I512">
        <f>IF($A512&lt;='P01'!$B$17,INDEX('P01'!$U:$U,$A512+52),0)+IF($A512&lt;='P02'!$B$17,INDEX('P02'!$U:$U,$A512+52),0)+IF($A512&lt;='P03'!$B$17,INDEX('P03'!$U:$U,$A512+52),0)+IF($A512&lt;='P04'!$B$17,INDEX('P04'!$U:$U,$A512+52),0)+IF($A512&lt;='P05'!$B$17,INDEX('P05'!$U:$U,$A512+52),0)+IF($A512&lt;='P06'!$B$17,INDEX('P06'!$U:$U,$A512+52),0)+IF($A512&lt;='P07'!$B$17,INDEX('P07'!$U:$U,$A512+52),0)+IF($A512&lt;='P08'!$B$17,INDEX('P08'!$U:$U,$A512+52),0)+IF($A512&lt;='P09'!$B$17,INDEX('P09'!$U:$U,$A512+52),0)+IF($A512&lt;='P10'!$B$17,INDEX('P10'!$U:$U,$A512+52),0)</f>
        <v>96.620047412846603</v>
      </c>
      <c r="J512">
        <f>IF($A512&lt;='P01'!$B$17,INDEX('P01'!$V:$V,$A512+52),0)+IF($A512&lt;='P02'!$B$17,INDEX('P02'!$V:$V,$A512+52),0)+IF($A512&lt;='P03'!$B$17,INDEX('P03'!$V:$V,$A512+52),0)+IF($A512&lt;='P04'!$B$17,INDEX('P04'!$V:$V,$A512+52),0)+IF($A512&lt;='P05'!$B$17,INDEX('P05'!$V:$V,$A512+52),0)+IF($A512&lt;='P06'!$B$17,INDEX('P06'!$V:$V,$A512+52),0)+IF($A512&lt;='P07'!$B$17,INDEX('P07'!$V:$V,$A512+52),0)+IF($A512&lt;='P08'!$B$17,INDEX('P08'!$V:$V,$A512+52),0)+IF($A512&lt;='P09'!$B$17,INDEX('P09'!$V:$V,$A512+52),0)+IF($A512&lt;='P10'!$B$17,INDEX('P10'!$V:$V,$A512+52),0)</f>
        <v>7.8794561531362842E-2</v>
      </c>
      <c r="K512">
        <f>IF($A512&lt;='P01'!$B$17,INDEX('P01'!$W:$W,$A512+52),0)+IF($A512&lt;='P02'!$B$17,INDEX('P02'!$W:$W,$A512+52),0)+IF($A512&lt;='P03'!$B$17,INDEX('P03'!$W:$W,$A512+52),0)+IF($A512&lt;='P04'!$B$17,INDEX('P04'!$W:$W,$A512+52),0)+IF($A512&lt;='P05'!$B$17,INDEX('P05'!$W:$W,$A512+52),0)+IF($A512&lt;='P06'!$B$17,INDEX('P06'!$W:$W,$A512+52),0)+IF($A512&lt;='P07'!$B$17,INDEX('P07'!$W:$W,$A512+52),0)+IF($A512&lt;='P08'!$B$17,INDEX('P08'!$W:$W,$A512+52),0)+IF($A512&lt;='P09'!$B$17,INDEX('P09'!$W:$W,$A512+52),0)+IF($A512&lt;='P10'!$B$17,INDEX('P10'!$W:$W,$A512+52),0)</f>
        <v>-83.228244747423645</v>
      </c>
      <c r="L512">
        <f>IF($A512&lt;='P01'!$B$17,INDEX('P01'!$X:$X,$A512+52),0)+IF($A512&lt;='P02'!$B$17,INDEX('P02'!$X:$X,$A512+52),0)+IF($A512&lt;='P03'!$B$17,INDEX('P03'!$X:$X,$A512+52),0)+IF($A512&lt;='P04'!$B$17,INDEX('P04'!$X:$X,$A512+52),0)+IF($A512&lt;='P05'!$B$17,INDEX('P05'!$X:$X,$A512+52),0)+IF($A512&lt;='P06'!$B$17,INDEX('P06'!$X:$X,$A512+52),0)+IF($A512&lt;='P07'!$B$17,INDEX('P07'!$X:$X,$A512+52),0)+IF($A512&lt;='P08'!$B$17,INDEX('P08'!$X:$X,$A512+52),0)+IF($A512&lt;='P09'!$B$17,INDEX('P09'!$X:$X,$A512+52),0)+IF($A512&lt;='P10'!$B$17,INDEX('P10'!$X:$X,$A512+52),0)</f>
        <v>83.176804368374107</v>
      </c>
      <c r="M512">
        <f>IF($A512&lt;='P01'!$B$17,INDEX('P01'!$AA:$AA,$A512+52),0)+IF($A512&lt;='P02'!$B$17,INDEX('P02'!$AA:$AA,$A512+52),0)+IF($A512&lt;='P03'!$B$17,INDEX('P03'!$AA:$AA,$A512+52),0)+IF($A512&lt;='P04'!$B$17,INDEX('P04'!$AA:$AA,$A512+52),0)+IF($A512&lt;='P05'!$B$17,INDEX('P05'!$AA:$AA,$A512+52),0)+IF($A512&lt;='P06'!$B$17,INDEX('P06'!$AA:$AA,$A512+52),0)+IF($A512&lt;='P07'!$B$17,INDEX('P07'!$AA:$AA,$A512+52),0)+IF($A512&lt;='P08'!$B$17,INDEX('P08'!$AA:$AA,$A512+52),0)+IF($A512&lt;='P09'!$B$17,INDEX('P09'!$AA:$AA,$A512+52),0)+IF($A512&lt;='P10'!$B$17,INDEX('P10'!$AA:$AA,$A512+52),0)</f>
        <v>-17.324817120004468</v>
      </c>
      <c r="N512">
        <f>IF($A512&lt;='P01'!$B$17,INDEX('P01'!$AB:$AB,$A512+52),0)+IF($A512&lt;='P02'!$B$17,INDEX('P02'!$AB:$AB,$A512+52),0)+IF($A512&lt;='P03'!$B$17,INDEX('P03'!$AB:$AB,$A512+52),0)+IF($A512&lt;='P04'!$B$17,INDEX('P04'!$AB:$AB,$A512+52),0)+IF($A512&lt;='P05'!$B$17,INDEX('P05'!$AB:$AB,$A512+52),0)+IF($A512&lt;='P06'!$B$17,INDEX('P06'!$AB:$AB,$A512+52),0)+IF($A512&lt;='P07'!$B$17,INDEX('P07'!$AB:$AB,$A512+52),0)+IF($A512&lt;='P08'!$B$17,INDEX('P08'!$AB:$AB,$A512+52),0)+IF($A512&lt;='P09'!$B$17,INDEX('P09'!$AB:$AB,$A512+52),0)+IF($A512&lt;='P10'!$B$17,INDEX('P10'!$AB:$AB,$A512+52),0)</f>
        <v>3.3505785315666827</v>
      </c>
      <c r="O512">
        <f>IF($A512&lt;='P01'!$B$17,INDEX('P01'!$AC:$AC,$A512+52),0)+IF($A512&lt;='P02'!$B$17,INDEX('P02'!$AC:$AC,$A512+52),0)+IF($A512&lt;='P03'!$B$17,INDEX('P03'!$AC:$AC,$A512+52),0)+IF($A512&lt;='P04'!$B$17,INDEX('P04'!$AC:$AC,$A512+52),0)+IF($A512&lt;='P05'!$B$17,INDEX('P05'!$AC:$AC,$A512+52),0)+IF($A512&lt;='P06'!$B$17,INDEX('P06'!$AC:$AC,$A512+52),0)+IF($A512&lt;='P07'!$B$17,INDEX('P07'!$AC:$AC,$A512+52),0)+IF($A512&lt;='P08'!$B$17,INDEX('P08'!$AC:$AC,$A512+52),0)+IF($A512&lt;='P09'!$B$17,INDEX('P09'!$AC:$AC,$A512+52),0)+IF($A512&lt;='P10'!$B$17,INDEX('P10'!$AC:$AC,$A512+52),0)</f>
        <v>6.7011570631333658E-2</v>
      </c>
      <c r="P512">
        <f>IF($A512&lt;='P01'!$B$17,INDEX('P01'!$AD:$AD,$A512+52),0)+IF($A512&lt;='P02'!$B$17,INDEX('P02'!$AD:$AD,$A512+52),0)+IF($A512&lt;='P03'!$B$17,INDEX('P03'!$AD:$AD,$A512+52),0)+IF($A512&lt;='P04'!$B$17,INDEX('P04'!$AD:$AD,$A512+52),0)+IF($A512&lt;='P05'!$B$17,INDEX('P05'!$AD:$AD,$A512+52),0)+IF($A512&lt;='P06'!$B$17,INDEX('P06'!$AD:$AD,$A512+52),0)+IF($A512&lt;='P07'!$B$17,INDEX('P07'!$AD:$AD,$A512+52),0)+IF($A512&lt;='P08'!$B$17,INDEX('P08'!$AD:$AD,$A512+52),0)+IF($A512&lt;='P09'!$B$17,INDEX('P09'!$AD:$AD,$A512+52),0)+IF($A512&lt;='P10'!$B$17,INDEX('P10'!$AD:$AD,$A512+52),0)</f>
        <v>0.46707466608452736</v>
      </c>
      <c r="Q512">
        <f>IF($A512&lt;='P01'!$B$17,INDEX('P01'!$AE:$AE,$A512+52),0)+IF($A512&lt;='P02'!$B$17,INDEX('P02'!$AE:$AE,$A512+52),0)+IF($A512&lt;='P03'!$B$17,INDEX('P03'!$AE:$AE,$A512+52),0)+IF($A512&lt;='P04'!$B$17,INDEX('P04'!$AE:$AE,$A512+52),0)+IF($A512&lt;='P05'!$B$17,INDEX('P05'!$AE:$AE,$A512+52),0)+IF($A512&lt;='P06'!$B$17,INDEX('P06'!$AE:$AE,$A512+52),0)+IF($A512&lt;='P07'!$B$17,INDEX('P07'!$AE:$AE,$A512+52),0)+IF($A512&lt;='P08'!$B$17,INDEX('P08'!$AE:$AE,$A512+52),0)+IF($A512&lt;='P09'!$B$17,INDEX('P09'!$AE:$AE,$A512+52),0)+IF($A512&lt;='P10'!$B$17,INDEX('P10'!$AE:$AE,$A512+52),0)</f>
        <v>20.124897370909288</v>
      </c>
      <c r="R512">
        <f>IF($A512&lt;='P01'!$B$17,INDEX('P01'!$AF:$AF,$A512+52),0)+IF($A512&lt;='P02'!$B$17,INDEX('P02'!$AF:$AF,$A512+52),0)+IF($A512&lt;='P03'!$B$17,INDEX('P03'!$AF:$AF,$A512+52),0)+IF($A512&lt;='P04'!$B$17,INDEX('P04'!$AF:$AF,$A512+52),0)+IF($A512&lt;='P05'!$B$17,INDEX('P05'!$AF:$AF,$A512+52),0)+IF($A512&lt;='P06'!$B$17,INDEX('P06'!$AF:$AF,$A512+52),0)+IF($A512&lt;='P07'!$B$17,INDEX('P07'!$AF:$AF,$A512+52),0)+IF($A512&lt;='P08'!$B$17,INDEX('P08'!$AF:$AF,$A512+52),0)+IF($A512&lt;='P09'!$B$17,INDEX('P09'!$AF:$AF,$A512+52),0)+IF($A512&lt;='P10'!$B$17,INDEX('P10'!$AF:$AF,$A512+52),0)</f>
        <v>1.6412043946002403E-2</v>
      </c>
      <c r="S512">
        <f>IF($A512&lt;='P01'!$B$17,INDEX('P01'!$AG:$AG,$A512+52),0)+IF($A512&lt;='P02'!$B$17,INDEX('P02'!$AG:$AG,$A512+52),0)+IF($A512&lt;='P03'!$B$17,INDEX('P03'!$AG:$AG,$A512+52),0)+IF($A512&lt;='P04'!$B$17,INDEX('P04'!$AG:$AG,$A512+52),0)+IF($A512&lt;='P05'!$B$17,INDEX('P05'!$AG:$AG,$A512+52),0)+IF($A512&lt;='P06'!$B$17,INDEX('P06'!$AG:$AG,$A512+52),0)+IF($A512&lt;='P07'!$B$17,INDEX('P07'!$AG:$AG,$A512+52),0)+IF($A512&lt;='P08'!$B$17,INDEX('P08'!$AG:$AG,$A512+52),0)+IF($A512&lt;='P09'!$B$17,INDEX('P09'!$AG:$AG,$A512+52),0)+IF($A512&lt;='P10'!$B$17,INDEX('P10'!$AG:$AG,$A512+52),0)</f>
        <v>0</v>
      </c>
      <c r="T512">
        <f>IF($A512&lt;='P01'!$B$17,INDEX('P01'!$AI:$AI,$A512+52),0)+IF($A512&lt;='P02'!$B$17,INDEX('P02'!$AI:$AI,$A512+52),0)+IF($A512&lt;='P03'!$B$17,INDEX('P03'!$AI:$AI,$A512+52),0)+IF($A512&lt;='P04'!$B$17,INDEX('P04'!$AI:$AI,$A512+52),0)+IF($A512&lt;='P05'!$B$17,INDEX('P05'!$AI:$AI,$A512+52),0)+IF($A512&lt;='P06'!$B$17,INDEX('P06'!$AI:$AI,$A512+52),0)+IF($A512&lt;='P07'!$B$17,INDEX('P07'!$AI:$AI,$A512+52),0)+IF($A512&lt;='P08'!$B$17,INDEX('P08'!$AI:$AI,$A512+52),0)+IF($A512&lt;='P09'!$B$17,INDEX('P09'!$AI:$AI,$A512+52),0)+IF($A512&lt;='P10'!$B$17,INDEX('P10'!$AI:$AI,$A512+52),0)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479</vt:i4>
      </vt:variant>
    </vt:vector>
  </HeadingPairs>
  <TitlesOfParts>
    <vt:vector size="492" baseType="lpstr">
      <vt:lpstr>readme</vt:lpstr>
      <vt:lpstr>mortality</vt:lpstr>
      <vt:lpstr>P01</vt:lpstr>
      <vt:lpstr>P02</vt:lpstr>
      <vt:lpstr>P03</vt:lpstr>
      <vt:lpstr>P04</vt:lpstr>
      <vt:lpstr>P05</vt:lpstr>
      <vt:lpstr>P06</vt:lpstr>
      <vt:lpstr>P07</vt:lpstr>
      <vt:lpstr>P08</vt:lpstr>
      <vt:lpstr>P09</vt:lpstr>
      <vt:lpstr>P10</vt:lpstr>
      <vt:lpstr>summary</vt:lpstr>
      <vt:lpstr>mortality!A_F</vt:lpstr>
      <vt:lpstr>'P01'!A_F</vt:lpstr>
      <vt:lpstr>'P02'!A_F</vt:lpstr>
      <vt:lpstr>'P03'!A_F</vt:lpstr>
      <vt:lpstr>'P04'!A_F</vt:lpstr>
      <vt:lpstr>'P05'!A_F</vt:lpstr>
      <vt:lpstr>'P06'!A_F</vt:lpstr>
      <vt:lpstr>'P07'!A_F</vt:lpstr>
      <vt:lpstr>'P08'!A_F</vt:lpstr>
      <vt:lpstr>'P09'!A_F</vt:lpstr>
      <vt:lpstr>'P10'!A_F</vt:lpstr>
      <vt:lpstr>mortality!A_M</vt:lpstr>
      <vt:lpstr>'P01'!A_M</vt:lpstr>
      <vt:lpstr>'P02'!A_M</vt:lpstr>
      <vt:lpstr>'P03'!A_M</vt:lpstr>
      <vt:lpstr>'P04'!A_M</vt:lpstr>
      <vt:lpstr>'P05'!A_M</vt:lpstr>
      <vt:lpstr>'P06'!A_M</vt:lpstr>
      <vt:lpstr>'P07'!A_M</vt:lpstr>
      <vt:lpstr>'P08'!A_M</vt:lpstr>
      <vt:lpstr>'P09'!A_M</vt:lpstr>
      <vt:lpstr>'P10'!A_M</vt:lpstr>
      <vt:lpstr>'P01'!age_at_entry</vt:lpstr>
      <vt:lpstr>'P02'!age_at_entry</vt:lpstr>
      <vt:lpstr>'P03'!age_at_entry</vt:lpstr>
      <vt:lpstr>'P04'!age_at_entry</vt:lpstr>
      <vt:lpstr>'P05'!age_at_entry</vt:lpstr>
      <vt:lpstr>'P06'!age_at_entry</vt:lpstr>
      <vt:lpstr>'P07'!age_at_entry</vt:lpstr>
      <vt:lpstr>'P08'!age_at_entry</vt:lpstr>
      <vt:lpstr>'P09'!age_at_entry</vt:lpstr>
      <vt:lpstr>'P10'!age_at_entry</vt:lpstr>
      <vt:lpstr>all_ok</vt:lpstr>
      <vt:lpstr>mortality!B_F</vt:lpstr>
      <vt:lpstr>'P01'!B_F</vt:lpstr>
      <vt:lpstr>'P02'!B_F</vt:lpstr>
      <vt:lpstr>'P03'!B_F</vt:lpstr>
      <vt:lpstr>'P04'!B_F</vt:lpstr>
      <vt:lpstr>'P05'!B_F</vt:lpstr>
      <vt:lpstr>'P06'!B_F</vt:lpstr>
      <vt:lpstr>'P07'!B_F</vt:lpstr>
      <vt:lpstr>'P08'!B_F</vt:lpstr>
      <vt:lpstr>'P09'!B_F</vt:lpstr>
      <vt:lpstr>'P10'!B_F</vt:lpstr>
      <vt:lpstr>mortality!B_M</vt:lpstr>
      <vt:lpstr>'P01'!B_M</vt:lpstr>
      <vt:lpstr>'P02'!B_M</vt:lpstr>
      <vt:lpstr>'P03'!B_M</vt:lpstr>
      <vt:lpstr>'P04'!B_M</vt:lpstr>
      <vt:lpstr>'P05'!B_M</vt:lpstr>
      <vt:lpstr>'P06'!B_M</vt:lpstr>
      <vt:lpstr>'P07'!B_M</vt:lpstr>
      <vt:lpstr>'P08'!B_M</vt:lpstr>
      <vt:lpstr>'P09'!B_M</vt:lpstr>
      <vt:lpstr>'P10'!B_M</vt:lpstr>
      <vt:lpstr>'P01'!birth_date</vt:lpstr>
      <vt:lpstr>'P02'!birth_date</vt:lpstr>
      <vt:lpstr>'P03'!birth_date</vt:lpstr>
      <vt:lpstr>'P04'!birth_date</vt:lpstr>
      <vt:lpstr>'P05'!birth_date</vt:lpstr>
      <vt:lpstr>'P06'!birth_date</vt:lpstr>
      <vt:lpstr>'P07'!birth_date</vt:lpstr>
      <vt:lpstr>'P08'!birth_date</vt:lpstr>
      <vt:lpstr>'P09'!birth_date</vt:lpstr>
      <vt:lpstr>'P10'!birth_date</vt:lpstr>
      <vt:lpstr>'P01'!claim_exp_base</vt:lpstr>
      <vt:lpstr>'P02'!claim_exp_base</vt:lpstr>
      <vt:lpstr>'P03'!claim_exp_base</vt:lpstr>
      <vt:lpstr>'P04'!claim_exp_base</vt:lpstr>
      <vt:lpstr>'P05'!claim_exp_base</vt:lpstr>
      <vt:lpstr>'P06'!claim_exp_base</vt:lpstr>
      <vt:lpstr>'P07'!claim_exp_base</vt:lpstr>
      <vt:lpstr>'P08'!claim_exp_base</vt:lpstr>
      <vt:lpstr>'P09'!claim_exp_base</vt:lpstr>
      <vt:lpstr>'P10'!claim_exp_base</vt:lpstr>
      <vt:lpstr>'P01'!comm_key</vt:lpstr>
      <vt:lpstr>'P02'!comm_key</vt:lpstr>
      <vt:lpstr>'P03'!comm_key</vt:lpstr>
      <vt:lpstr>'P04'!comm_key</vt:lpstr>
      <vt:lpstr>'P05'!comm_key</vt:lpstr>
      <vt:lpstr>'P06'!comm_key</vt:lpstr>
      <vt:lpstr>'P07'!comm_key</vt:lpstr>
      <vt:lpstr>'P08'!comm_key</vt:lpstr>
      <vt:lpstr>'P09'!comm_key</vt:lpstr>
      <vt:lpstr>'P10'!comm_key</vt:lpstr>
      <vt:lpstr>'P01'!comm_table</vt:lpstr>
      <vt:lpstr>'P02'!comm_table</vt:lpstr>
      <vt:lpstr>'P03'!comm_table</vt:lpstr>
      <vt:lpstr>'P04'!comm_table</vt:lpstr>
      <vt:lpstr>'P05'!comm_table</vt:lpstr>
      <vt:lpstr>'P06'!comm_table</vt:lpstr>
      <vt:lpstr>'P07'!comm_table</vt:lpstr>
      <vt:lpstr>'P08'!comm_table</vt:lpstr>
      <vt:lpstr>'P09'!comm_table</vt:lpstr>
      <vt:lpstr>'P10'!comm_table</vt:lpstr>
      <vt:lpstr>'P01'!dur_m</vt:lpstr>
      <vt:lpstr>'P02'!dur_m</vt:lpstr>
      <vt:lpstr>'P03'!dur_m</vt:lpstr>
      <vt:lpstr>'P04'!dur_m</vt:lpstr>
      <vt:lpstr>'P05'!dur_m</vt:lpstr>
      <vt:lpstr>'P06'!dur_m</vt:lpstr>
      <vt:lpstr>'P07'!dur_m</vt:lpstr>
      <vt:lpstr>'P08'!dur_m</vt:lpstr>
      <vt:lpstr>'P09'!dur_m</vt:lpstr>
      <vt:lpstr>'P10'!dur_m</vt:lpstr>
      <vt:lpstr>'P01'!dur_y_last</vt:lpstr>
      <vt:lpstr>'P02'!dur_y_last</vt:lpstr>
      <vt:lpstr>'P03'!dur_y_last</vt:lpstr>
      <vt:lpstr>'P04'!dur_y_last</vt:lpstr>
      <vt:lpstr>'P05'!dur_y_last</vt:lpstr>
      <vt:lpstr>'P06'!dur_y_last</vt:lpstr>
      <vt:lpstr>'P07'!dur_y_last</vt:lpstr>
      <vt:lpstr>'P08'!dur_y_last</vt:lpstr>
      <vt:lpstr>'P09'!dur_y_last</vt:lpstr>
      <vt:lpstr>'P10'!dur_y_last</vt:lpstr>
      <vt:lpstr>'P01'!e</vt:lpstr>
      <vt:lpstr>'P02'!e</vt:lpstr>
      <vt:lpstr>'P03'!e</vt:lpstr>
      <vt:lpstr>'P04'!e</vt:lpstr>
      <vt:lpstr>'P05'!e</vt:lpstr>
      <vt:lpstr>'P06'!e</vt:lpstr>
      <vt:lpstr>'P07'!e</vt:lpstr>
      <vt:lpstr>'P08'!e</vt:lpstr>
      <vt:lpstr>'P09'!e</vt:lpstr>
      <vt:lpstr>'P10'!e</vt:lpstr>
      <vt:lpstr>'P01'!e_m</vt:lpstr>
      <vt:lpstr>'P02'!e_m</vt:lpstr>
      <vt:lpstr>'P03'!e_m</vt:lpstr>
      <vt:lpstr>'P04'!e_m</vt:lpstr>
      <vt:lpstr>'P05'!e_m</vt:lpstr>
      <vt:lpstr>'P06'!e_m</vt:lpstr>
      <vt:lpstr>'P07'!e_m</vt:lpstr>
      <vt:lpstr>'P08'!e_m</vt:lpstr>
      <vt:lpstr>'P09'!e_m</vt:lpstr>
      <vt:lpstr>'P10'!e_m</vt:lpstr>
      <vt:lpstr>'P01'!entry_date</vt:lpstr>
      <vt:lpstr>'P02'!entry_date</vt:lpstr>
      <vt:lpstr>'P03'!entry_date</vt:lpstr>
      <vt:lpstr>'P04'!entry_date</vt:lpstr>
      <vt:lpstr>'P05'!entry_date</vt:lpstr>
      <vt:lpstr>'P06'!entry_date</vt:lpstr>
      <vt:lpstr>'P07'!entry_date</vt:lpstr>
      <vt:lpstr>'P08'!entry_date</vt:lpstr>
      <vt:lpstr>'P09'!entry_date</vt:lpstr>
      <vt:lpstr>'P10'!entry_date</vt:lpstr>
      <vt:lpstr>'P01'!exits_sum</vt:lpstr>
      <vt:lpstr>'P02'!exits_sum</vt:lpstr>
      <vt:lpstr>'P03'!exits_sum</vt:lpstr>
      <vt:lpstr>'P04'!exits_sum</vt:lpstr>
      <vt:lpstr>'P05'!exits_sum</vt:lpstr>
      <vt:lpstr>'P06'!exits_sum</vt:lpstr>
      <vt:lpstr>'P07'!exits_sum</vt:lpstr>
      <vt:lpstr>'P08'!exits_sum</vt:lpstr>
      <vt:lpstr>'P09'!exits_sum</vt:lpstr>
      <vt:lpstr>'P10'!exits_sum</vt:lpstr>
      <vt:lpstr>mortality!gm_c</vt:lpstr>
      <vt:lpstr>'P01'!gm_c</vt:lpstr>
      <vt:lpstr>'P02'!gm_c</vt:lpstr>
      <vt:lpstr>'P03'!gm_c</vt:lpstr>
      <vt:lpstr>'P04'!gm_c</vt:lpstr>
      <vt:lpstr>'P05'!gm_c</vt:lpstr>
      <vt:lpstr>'P06'!gm_c</vt:lpstr>
      <vt:lpstr>'P07'!gm_c</vt:lpstr>
      <vt:lpstr>'P08'!gm_c</vt:lpstr>
      <vt:lpstr>'P09'!gm_c</vt:lpstr>
      <vt:lpstr>'P10'!gm_c</vt:lpstr>
      <vt:lpstr>'P01'!i</vt:lpstr>
      <vt:lpstr>'P02'!i</vt:lpstr>
      <vt:lpstr>'P03'!i</vt:lpstr>
      <vt:lpstr>'P04'!i</vt:lpstr>
      <vt:lpstr>'P05'!i</vt:lpstr>
      <vt:lpstr>'P06'!i</vt:lpstr>
      <vt:lpstr>'P07'!i</vt:lpstr>
      <vt:lpstr>'P08'!i</vt:lpstr>
      <vt:lpstr>'P09'!i</vt:lpstr>
      <vt:lpstr>'P10'!i</vt:lpstr>
      <vt:lpstr>'P01'!i_m</vt:lpstr>
      <vt:lpstr>'P02'!i_m</vt:lpstr>
      <vt:lpstr>'P03'!i_m</vt:lpstr>
      <vt:lpstr>'P04'!i_m</vt:lpstr>
      <vt:lpstr>'P05'!i_m</vt:lpstr>
      <vt:lpstr>'P06'!i_m</vt:lpstr>
      <vt:lpstr>'P07'!i_m</vt:lpstr>
      <vt:lpstr>'P08'!i_m</vt:lpstr>
      <vt:lpstr>'P09'!i_m</vt:lpstr>
      <vt:lpstr>'P10'!i_m</vt:lpstr>
      <vt:lpstr>'P01'!lapse_key</vt:lpstr>
      <vt:lpstr>'P02'!lapse_key</vt:lpstr>
      <vt:lpstr>'P03'!lapse_key</vt:lpstr>
      <vt:lpstr>'P04'!lapse_key</vt:lpstr>
      <vt:lpstr>'P05'!lapse_key</vt:lpstr>
      <vt:lpstr>'P06'!lapse_key</vt:lpstr>
      <vt:lpstr>'P07'!lapse_key</vt:lpstr>
      <vt:lpstr>'P08'!lapse_key</vt:lpstr>
      <vt:lpstr>'P09'!lapse_key</vt:lpstr>
      <vt:lpstr>'P10'!lapse_key</vt:lpstr>
      <vt:lpstr>'P01'!lapse_table</vt:lpstr>
      <vt:lpstr>'P02'!lapse_table</vt:lpstr>
      <vt:lpstr>'P03'!lapse_table</vt:lpstr>
      <vt:lpstr>'P04'!lapse_table</vt:lpstr>
      <vt:lpstr>'P05'!lapse_table</vt:lpstr>
      <vt:lpstr>'P06'!lapse_table</vt:lpstr>
      <vt:lpstr>'P07'!lapse_table</vt:lpstr>
      <vt:lpstr>'P08'!lapse_table</vt:lpstr>
      <vt:lpstr>'P09'!lapse_table</vt:lpstr>
      <vt:lpstr>'P10'!lapse_table</vt:lpstr>
      <vt:lpstr>'P01'!maint_base</vt:lpstr>
      <vt:lpstr>'P02'!maint_base</vt:lpstr>
      <vt:lpstr>'P03'!maint_base</vt:lpstr>
      <vt:lpstr>'P04'!maint_base</vt:lpstr>
      <vt:lpstr>'P05'!maint_base</vt:lpstr>
      <vt:lpstr>'P06'!maint_base</vt:lpstr>
      <vt:lpstr>'P07'!maint_base</vt:lpstr>
      <vt:lpstr>'P08'!maint_base</vt:lpstr>
      <vt:lpstr>'P09'!maint_base</vt:lpstr>
      <vt:lpstr>'P10'!maint_base</vt:lpstr>
      <vt:lpstr>'P01'!maturities_n</vt:lpstr>
      <vt:lpstr>'P02'!maturities_n</vt:lpstr>
      <vt:lpstr>'P03'!maturities_n</vt:lpstr>
      <vt:lpstr>'P04'!maturities_n</vt:lpstr>
      <vt:lpstr>'P05'!maturities_n</vt:lpstr>
      <vt:lpstr>'P06'!maturities_n</vt:lpstr>
      <vt:lpstr>'P07'!maturities_n</vt:lpstr>
      <vt:lpstr>'P08'!maturities_n</vt:lpstr>
      <vt:lpstr>'P09'!maturities_n</vt:lpstr>
      <vt:lpstr>'P10'!maturities_n</vt:lpstr>
      <vt:lpstr>'P01'!maturity_date</vt:lpstr>
      <vt:lpstr>'P02'!maturity_date</vt:lpstr>
      <vt:lpstr>'P03'!maturity_date</vt:lpstr>
      <vt:lpstr>'P04'!maturity_date</vt:lpstr>
      <vt:lpstr>'P05'!maturity_date</vt:lpstr>
      <vt:lpstr>'P06'!maturity_date</vt:lpstr>
      <vt:lpstr>'P07'!maturity_date</vt:lpstr>
      <vt:lpstr>'P08'!maturity_date</vt:lpstr>
      <vt:lpstr>'P09'!maturity_date</vt:lpstr>
      <vt:lpstr>'P10'!maturity_date</vt:lpstr>
      <vt:lpstr>mort_age</vt:lpstr>
      <vt:lpstr>mort_sex</vt:lpstr>
      <vt:lpstr>mort_table</vt:lpstr>
      <vt:lpstr>'P01'!pols_if_init</vt:lpstr>
      <vt:lpstr>'P02'!pols_if_init</vt:lpstr>
      <vt:lpstr>'P03'!pols_if_init</vt:lpstr>
      <vt:lpstr>'P04'!pols_if_init</vt:lpstr>
      <vt:lpstr>'P05'!pols_if_init</vt:lpstr>
      <vt:lpstr>'P06'!pols_if_init</vt:lpstr>
      <vt:lpstr>'P07'!pols_if_init</vt:lpstr>
      <vt:lpstr>'P08'!pols_if_init</vt:lpstr>
      <vt:lpstr>'P09'!pols_if_init</vt:lpstr>
      <vt:lpstr>'P10'!pols_if_init</vt:lpstr>
      <vt:lpstr>'P01'!prem_rem_m</vt:lpstr>
      <vt:lpstr>'P02'!prem_rem_m</vt:lpstr>
      <vt:lpstr>'P03'!prem_rem_m</vt:lpstr>
      <vt:lpstr>'P04'!prem_rem_m</vt:lpstr>
      <vt:lpstr>'P05'!prem_rem_m</vt:lpstr>
      <vt:lpstr>'P06'!prem_rem_m</vt:lpstr>
      <vt:lpstr>'P07'!prem_rem_m</vt:lpstr>
      <vt:lpstr>'P08'!prem_rem_m</vt:lpstr>
      <vt:lpstr>'P09'!prem_rem_m</vt:lpstr>
      <vt:lpstr>'P10'!prem_rem_m</vt:lpstr>
      <vt:lpstr>'P01'!prem_term_m</vt:lpstr>
      <vt:lpstr>'P02'!prem_term_m</vt:lpstr>
      <vt:lpstr>'P03'!prem_term_m</vt:lpstr>
      <vt:lpstr>'P04'!prem_term_m</vt:lpstr>
      <vt:lpstr>'P05'!prem_term_m</vt:lpstr>
      <vt:lpstr>'P06'!prem_term_m</vt:lpstr>
      <vt:lpstr>'P07'!prem_term_m</vt:lpstr>
      <vt:lpstr>'P08'!prem_term_m</vt:lpstr>
      <vt:lpstr>'P09'!prem_term_m</vt:lpstr>
      <vt:lpstr>'P10'!prem_term_m</vt:lpstr>
      <vt:lpstr>'P01'!prem_term_y</vt:lpstr>
      <vt:lpstr>'P02'!prem_term_y</vt:lpstr>
      <vt:lpstr>'P03'!prem_term_y</vt:lpstr>
      <vt:lpstr>'P04'!prem_term_y</vt:lpstr>
      <vt:lpstr>'P05'!prem_term_y</vt:lpstr>
      <vt:lpstr>'P06'!prem_term_y</vt:lpstr>
      <vt:lpstr>'P07'!prem_term_y</vt:lpstr>
      <vt:lpstr>'P08'!prem_term_y</vt:lpstr>
      <vt:lpstr>'P09'!prem_term_y</vt:lpstr>
      <vt:lpstr>'P10'!prem_term_y</vt:lpstr>
      <vt:lpstr>'P01'!premium</vt:lpstr>
      <vt:lpstr>'P02'!premium</vt:lpstr>
      <vt:lpstr>'P03'!premium</vt:lpstr>
      <vt:lpstr>'P04'!premium</vt:lpstr>
      <vt:lpstr>'P05'!premium</vt:lpstr>
      <vt:lpstr>'P06'!premium</vt:lpstr>
      <vt:lpstr>'P07'!premium</vt:lpstr>
      <vt:lpstr>'P08'!premium</vt:lpstr>
      <vt:lpstr>'P09'!premium</vt:lpstr>
      <vt:lpstr>'P10'!premium</vt:lpstr>
      <vt:lpstr>'P01'!pv_claim_expense</vt:lpstr>
      <vt:lpstr>'P02'!pv_claim_expense</vt:lpstr>
      <vt:lpstr>'P03'!pv_claim_expense</vt:lpstr>
      <vt:lpstr>'P04'!pv_claim_expense</vt:lpstr>
      <vt:lpstr>'P05'!pv_claim_expense</vt:lpstr>
      <vt:lpstr>'P06'!pv_claim_expense</vt:lpstr>
      <vt:lpstr>'P07'!pv_claim_expense</vt:lpstr>
      <vt:lpstr>'P08'!pv_claim_expense</vt:lpstr>
      <vt:lpstr>'P09'!pv_claim_expense</vt:lpstr>
      <vt:lpstr>'P10'!pv_claim_expense</vt:lpstr>
      <vt:lpstr>'P01'!pv_commission</vt:lpstr>
      <vt:lpstr>'P02'!pv_commission</vt:lpstr>
      <vt:lpstr>'P03'!pv_commission</vt:lpstr>
      <vt:lpstr>'P04'!pv_commission</vt:lpstr>
      <vt:lpstr>'P05'!pv_commission</vt:lpstr>
      <vt:lpstr>'P06'!pv_commission</vt:lpstr>
      <vt:lpstr>'P07'!pv_commission</vt:lpstr>
      <vt:lpstr>'P08'!pv_commission</vt:lpstr>
      <vt:lpstr>'P09'!pv_commission</vt:lpstr>
      <vt:lpstr>'P10'!pv_commission</vt:lpstr>
      <vt:lpstr>'P01'!pv_death_outgo</vt:lpstr>
      <vt:lpstr>'P02'!pv_death_outgo</vt:lpstr>
      <vt:lpstr>'P03'!pv_death_outgo</vt:lpstr>
      <vt:lpstr>'P04'!pv_death_outgo</vt:lpstr>
      <vt:lpstr>'P05'!pv_death_outgo</vt:lpstr>
      <vt:lpstr>'P06'!pv_death_outgo</vt:lpstr>
      <vt:lpstr>'P07'!pv_death_outgo</vt:lpstr>
      <vt:lpstr>'P08'!pv_death_outgo</vt:lpstr>
      <vt:lpstr>'P09'!pv_death_outgo</vt:lpstr>
      <vt:lpstr>'P10'!pv_death_outgo</vt:lpstr>
      <vt:lpstr>'P01'!pv_maint_expense</vt:lpstr>
      <vt:lpstr>'P02'!pv_maint_expense</vt:lpstr>
      <vt:lpstr>'P03'!pv_maint_expense</vt:lpstr>
      <vt:lpstr>'P04'!pv_maint_expense</vt:lpstr>
      <vt:lpstr>'P05'!pv_maint_expense</vt:lpstr>
      <vt:lpstr>'P06'!pv_maint_expense</vt:lpstr>
      <vt:lpstr>'P07'!pv_maint_expense</vt:lpstr>
      <vt:lpstr>'P08'!pv_maint_expense</vt:lpstr>
      <vt:lpstr>'P09'!pv_maint_expense</vt:lpstr>
      <vt:lpstr>'P10'!pv_maint_expense</vt:lpstr>
      <vt:lpstr>'P01'!pv_net_cf</vt:lpstr>
      <vt:lpstr>'P02'!pv_net_cf</vt:lpstr>
      <vt:lpstr>'P03'!pv_net_cf</vt:lpstr>
      <vt:lpstr>'P04'!pv_net_cf</vt:lpstr>
      <vt:lpstr>'P05'!pv_net_cf</vt:lpstr>
      <vt:lpstr>'P06'!pv_net_cf</vt:lpstr>
      <vt:lpstr>'P07'!pv_net_cf</vt:lpstr>
      <vt:lpstr>'P08'!pv_net_cf</vt:lpstr>
      <vt:lpstr>'P09'!pv_net_cf</vt:lpstr>
      <vt:lpstr>'P10'!pv_net_cf</vt:lpstr>
      <vt:lpstr>'P01'!pv_net_cf_t_sum</vt:lpstr>
      <vt:lpstr>'P02'!pv_net_cf_t_sum</vt:lpstr>
      <vt:lpstr>'P03'!pv_net_cf_t_sum</vt:lpstr>
      <vt:lpstr>'P04'!pv_net_cf_t_sum</vt:lpstr>
      <vt:lpstr>'P05'!pv_net_cf_t_sum</vt:lpstr>
      <vt:lpstr>'P06'!pv_net_cf_t_sum</vt:lpstr>
      <vt:lpstr>'P07'!pv_net_cf_t_sum</vt:lpstr>
      <vt:lpstr>'P08'!pv_net_cf_t_sum</vt:lpstr>
      <vt:lpstr>'P09'!pv_net_cf_t_sum</vt:lpstr>
      <vt:lpstr>'P10'!pv_net_cf_t_sum</vt:lpstr>
      <vt:lpstr>'P01'!pv_premiums</vt:lpstr>
      <vt:lpstr>'P02'!pv_premiums</vt:lpstr>
      <vt:lpstr>'P03'!pv_premiums</vt:lpstr>
      <vt:lpstr>'P04'!pv_premiums</vt:lpstr>
      <vt:lpstr>'P05'!pv_premiums</vt:lpstr>
      <vt:lpstr>'P06'!pv_premiums</vt:lpstr>
      <vt:lpstr>'P07'!pv_premiums</vt:lpstr>
      <vt:lpstr>'P08'!pv_premiums</vt:lpstr>
      <vt:lpstr>'P09'!pv_premiums</vt:lpstr>
      <vt:lpstr>'P10'!pv_premiums</vt:lpstr>
      <vt:lpstr>'P01'!rem_m</vt:lpstr>
      <vt:lpstr>'P02'!rem_m</vt:lpstr>
      <vt:lpstr>'P03'!rem_m</vt:lpstr>
      <vt:lpstr>'P04'!rem_m</vt:lpstr>
      <vt:lpstr>'P05'!rem_m</vt:lpstr>
      <vt:lpstr>'P06'!rem_m</vt:lpstr>
      <vt:lpstr>'P07'!rem_m</vt:lpstr>
      <vt:lpstr>'P08'!rem_m</vt:lpstr>
      <vt:lpstr>'P09'!rem_m</vt:lpstr>
      <vt:lpstr>'P10'!rem_m</vt:lpstr>
      <vt:lpstr>'P01'!reserve_0</vt:lpstr>
      <vt:lpstr>'P02'!reserve_0</vt:lpstr>
      <vt:lpstr>'P03'!reserve_0</vt:lpstr>
      <vt:lpstr>'P04'!reserve_0</vt:lpstr>
      <vt:lpstr>'P05'!reserve_0</vt:lpstr>
      <vt:lpstr>'P06'!reserve_0</vt:lpstr>
      <vt:lpstr>'P07'!reserve_0</vt:lpstr>
      <vt:lpstr>'P08'!reserve_0</vt:lpstr>
      <vt:lpstr>'P09'!reserve_0</vt:lpstr>
      <vt:lpstr>'P10'!reserve_0</vt:lpstr>
      <vt:lpstr>'P01'!reserve_floored_0</vt:lpstr>
      <vt:lpstr>'P02'!reserve_floored_0</vt:lpstr>
      <vt:lpstr>'P03'!reserve_floored_0</vt:lpstr>
      <vt:lpstr>'P04'!reserve_floored_0</vt:lpstr>
      <vt:lpstr>'P05'!reserve_floored_0</vt:lpstr>
      <vt:lpstr>'P06'!reserve_floored_0</vt:lpstr>
      <vt:lpstr>'P07'!reserve_floored_0</vt:lpstr>
      <vt:lpstr>'P08'!reserve_floored_0</vt:lpstr>
      <vt:lpstr>'P09'!reserve_floored_0</vt:lpstr>
      <vt:lpstr>'P10'!reserve_floored_0</vt:lpstr>
      <vt:lpstr>'P01'!reserve_pp_0</vt:lpstr>
      <vt:lpstr>'P02'!reserve_pp_0</vt:lpstr>
      <vt:lpstr>'P03'!reserve_pp_0</vt:lpstr>
      <vt:lpstr>'P04'!reserve_pp_0</vt:lpstr>
      <vt:lpstr>'P05'!reserve_pp_0</vt:lpstr>
      <vt:lpstr>'P06'!reserve_pp_0</vt:lpstr>
      <vt:lpstr>'P07'!reserve_pp_0</vt:lpstr>
      <vt:lpstr>'P08'!reserve_pp_0</vt:lpstr>
      <vt:lpstr>'P09'!reserve_pp_0</vt:lpstr>
      <vt:lpstr>'P10'!reserve_pp_0</vt:lpstr>
      <vt:lpstr>'P01'!scale_count</vt:lpstr>
      <vt:lpstr>'P02'!scale_count</vt:lpstr>
      <vt:lpstr>'P03'!scale_count</vt:lpstr>
      <vt:lpstr>'P04'!scale_count</vt:lpstr>
      <vt:lpstr>'P05'!scale_count</vt:lpstr>
      <vt:lpstr>'P06'!scale_count</vt:lpstr>
      <vt:lpstr>'P07'!scale_count</vt:lpstr>
      <vt:lpstr>'P08'!scale_count</vt:lpstr>
      <vt:lpstr>'P09'!scale_count</vt:lpstr>
      <vt:lpstr>'P10'!scale_count</vt:lpstr>
      <vt:lpstr>'P01'!scale_money</vt:lpstr>
      <vt:lpstr>'P02'!scale_money</vt:lpstr>
      <vt:lpstr>'P03'!scale_money</vt:lpstr>
      <vt:lpstr>'P04'!scale_money</vt:lpstr>
      <vt:lpstr>'P05'!scale_money</vt:lpstr>
      <vt:lpstr>'P06'!scale_money</vt:lpstr>
      <vt:lpstr>'P07'!scale_money</vt:lpstr>
      <vt:lpstr>'P08'!scale_money</vt:lpstr>
      <vt:lpstr>'P09'!scale_money</vt:lpstr>
      <vt:lpstr>'P10'!scale_money</vt:lpstr>
      <vt:lpstr>'P01'!scale_pp</vt:lpstr>
      <vt:lpstr>'P02'!scale_pp</vt:lpstr>
      <vt:lpstr>'P03'!scale_pp</vt:lpstr>
      <vt:lpstr>'P04'!scale_pp</vt:lpstr>
      <vt:lpstr>'P05'!scale_pp</vt:lpstr>
      <vt:lpstr>'P06'!scale_pp</vt:lpstr>
      <vt:lpstr>'P07'!scale_pp</vt:lpstr>
      <vt:lpstr>'P08'!scale_pp</vt:lpstr>
      <vt:lpstr>'P09'!scale_pp</vt:lpstr>
      <vt:lpstr>'P10'!scale_pp</vt:lpstr>
      <vt:lpstr>'P01'!sex</vt:lpstr>
      <vt:lpstr>'P02'!sex</vt:lpstr>
      <vt:lpstr>'P03'!sex</vt:lpstr>
      <vt:lpstr>'P04'!sex</vt:lpstr>
      <vt:lpstr>'P05'!sex</vt:lpstr>
      <vt:lpstr>'P06'!sex</vt:lpstr>
      <vt:lpstr>'P07'!sex</vt:lpstr>
      <vt:lpstr>'P08'!sex</vt:lpstr>
      <vt:lpstr>'P09'!sex</vt:lpstr>
      <vt:lpstr>'P10'!sex</vt:lpstr>
      <vt:lpstr>'P01'!sum_assured</vt:lpstr>
      <vt:lpstr>'P02'!sum_assured</vt:lpstr>
      <vt:lpstr>'P03'!sum_assured</vt:lpstr>
      <vt:lpstr>'P04'!sum_assured</vt:lpstr>
      <vt:lpstr>'P05'!sum_assured</vt:lpstr>
      <vt:lpstr>'P06'!sum_assured</vt:lpstr>
      <vt:lpstr>'P07'!sum_assured</vt:lpstr>
      <vt:lpstr>'P08'!sum_assured</vt:lpstr>
      <vt:lpstr>'P09'!sum_assured</vt:lpstr>
      <vt:lpstr>'P10'!sum_assured</vt:lpstr>
      <vt:lpstr>'P01'!term_m</vt:lpstr>
      <vt:lpstr>'P02'!term_m</vt:lpstr>
      <vt:lpstr>'P03'!term_m</vt:lpstr>
      <vt:lpstr>'P04'!term_m</vt:lpstr>
      <vt:lpstr>'P05'!term_m</vt:lpstr>
      <vt:lpstr>'P06'!term_m</vt:lpstr>
      <vt:lpstr>'P07'!term_m</vt:lpstr>
      <vt:lpstr>'P08'!term_m</vt:lpstr>
      <vt:lpstr>'P09'!term_m</vt:lpstr>
      <vt:lpstr>'P10'!term_m</vt:lpstr>
      <vt:lpstr>'P01'!v_m</vt:lpstr>
      <vt:lpstr>'P02'!v_m</vt:lpstr>
      <vt:lpstr>'P03'!v_m</vt:lpstr>
      <vt:lpstr>'P04'!v_m</vt:lpstr>
      <vt:lpstr>'P05'!v_m</vt:lpstr>
      <vt:lpstr>'P06'!v_m</vt:lpstr>
      <vt:lpstr>'P07'!v_m</vt:lpstr>
      <vt:lpstr>'P08'!v_m</vt:lpstr>
      <vt:lpstr>'P09'!v_m</vt:lpstr>
      <vt:lpstr>'P10'!v_m</vt:lpstr>
      <vt:lpstr>'P01'!valuation_date</vt:lpstr>
      <vt:lpstr>'P02'!valuation_date</vt:lpstr>
      <vt:lpstr>'P03'!valuation_date</vt:lpstr>
      <vt:lpstr>'P04'!valuation_date</vt:lpstr>
      <vt:lpstr>'P05'!valuation_date</vt:lpstr>
      <vt:lpstr>'P06'!valuation_date</vt:lpstr>
      <vt:lpstr>'P07'!valuation_date</vt:lpstr>
      <vt:lpstr>'P08'!valuation_date</vt:lpstr>
      <vt:lpstr>'P09'!valuation_date</vt:lpstr>
      <vt:lpstr>'P10'!valuation_date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Haridas</cp:lastModifiedBy>
  <dcterms:created xsi:type="dcterms:W3CDTF">2026-10-17T04:58:15Z</dcterms:created>
  <dcterms:modified xsi:type="dcterms:W3CDTF">2026-10-17T05:24:09Z</dcterms:modified>
</cp:coreProperties>
</file>